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5.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23"/>
  <workbookPr defaultThemeVersion="166925"/>
  <mc:AlternateContent xmlns:mc="http://schemas.openxmlformats.org/markup-compatibility/2006">
    <mc:Choice Requires="x15">
      <x15ac:absPath xmlns:x15ac="http://schemas.microsoft.com/office/spreadsheetml/2010/11/ac" url="/Users/xuzhifeng/Desktop/ISEG/Semester 1/SOA Case study/"/>
    </mc:Choice>
  </mc:AlternateContent>
  <xr:revisionPtr revIDLastSave="0" documentId="13_ncr:1_{D6DE0547-7AE9-B446-AADB-721F088FC504}" xr6:coauthVersionLast="40" xr6:coauthVersionMax="40" xr10:uidLastSave="{00000000-0000-0000-0000-000000000000}"/>
  <bookViews>
    <workbookView xWindow="260" yWindow="960" windowWidth="28800" windowHeight="16020" activeTab="5" xr2:uid="{78114F96-E53C-4630-85D6-DF58D3C6D79D}"/>
  </bookViews>
  <sheets>
    <sheet name="Analysis" sheetId="6" r:id="rId1"/>
    <sheet name="Pivot" sheetId="4" r:id="rId2"/>
    <sheet name="ClaimsData" sheetId="1" r:id="rId3"/>
    <sheet name="Exposure Personal linear" sheetId="9" r:id="rId4"/>
    <sheet name="Exposure Commercial linear" sheetId="11" r:id="rId5"/>
    <sheet name="levels-riskclass distribution" sheetId="12" r:id="rId6"/>
    <sheet name="Assump" sheetId="7" r:id="rId7"/>
    <sheet name="DataElements" sheetId="2" r:id="rId8"/>
    <sheet name="Coverages" sheetId="3" r:id="rId9"/>
  </sheets>
  <definedNames>
    <definedName name="_xlnm._FilterDatabase" localSheetId="2" hidden="1">ClaimsData!$A$10:$AQ$10</definedName>
    <definedName name="Slicer_Risk_Class">#N/A</definedName>
  </definedNames>
  <calcPr calcId="191029"/>
  <pivotCaches>
    <pivotCache cacheId="10" r:id="rId10"/>
    <pivotCache cacheId="11" r:id="rId11"/>
  </pivotCaches>
  <extLst>
    <ext xmlns:x14="http://schemas.microsoft.com/office/spreadsheetml/2009/9/main" uri="{BBE1A952-AA13-448e-AADC-164F8A28A991}">
      <x14:slicerCaches>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K2" i="12" l="1"/>
  <c r="L2" i="12"/>
  <c r="M2" i="12"/>
  <c r="N2" i="12"/>
  <c r="O2" i="12"/>
  <c r="K3" i="12"/>
  <c r="L3" i="12"/>
  <c r="M3" i="12"/>
  <c r="N3" i="12"/>
  <c r="O3" i="12"/>
  <c r="K4" i="12"/>
  <c r="L4" i="12"/>
  <c r="M4" i="12"/>
  <c r="N4" i="12"/>
  <c r="O4" i="12"/>
  <c r="K5" i="12"/>
  <c r="L5" i="12"/>
  <c r="M5" i="12"/>
  <c r="N5" i="12"/>
  <c r="O5" i="12"/>
  <c r="K6" i="12"/>
  <c r="L6" i="12"/>
  <c r="M6" i="12"/>
  <c r="N6" i="12"/>
  <c r="O6" i="12"/>
  <c r="K7" i="12"/>
  <c r="L7" i="12"/>
  <c r="M7" i="12"/>
  <c r="N7" i="12"/>
  <c r="O7" i="12"/>
  <c r="K8" i="12"/>
  <c r="L8" i="12"/>
  <c r="M8" i="12"/>
  <c r="N8" i="12"/>
  <c r="O8" i="12"/>
  <c r="K9" i="12"/>
  <c r="L9" i="12"/>
  <c r="M9" i="12"/>
  <c r="N9" i="12"/>
  <c r="O9" i="12"/>
  <c r="K10" i="12"/>
  <c r="L10" i="12"/>
  <c r="M10" i="12"/>
  <c r="N10" i="12"/>
  <c r="O10" i="12"/>
  <c r="K11" i="12"/>
  <c r="L11" i="12"/>
  <c r="M11" i="12"/>
  <c r="N11" i="12"/>
  <c r="O11" i="12"/>
  <c r="K12" i="12"/>
  <c r="L12" i="12"/>
  <c r="M12" i="12"/>
  <c r="N12" i="12"/>
  <c r="O12" i="12"/>
  <c r="K13" i="12"/>
  <c r="L13" i="12"/>
  <c r="M13" i="12"/>
  <c r="N13" i="12"/>
  <c r="O13" i="12"/>
  <c r="K14" i="12"/>
  <c r="L14" i="12"/>
  <c r="M14" i="12"/>
  <c r="N14" i="12"/>
  <c r="O14" i="12"/>
  <c r="K15" i="12"/>
  <c r="L15" i="12"/>
  <c r="M15" i="12"/>
  <c r="N15" i="12"/>
  <c r="O15" i="12"/>
  <c r="K16" i="12"/>
  <c r="L16" i="12"/>
  <c r="M16" i="12"/>
  <c r="N16" i="12"/>
  <c r="O16" i="12"/>
  <c r="K17" i="12"/>
  <c r="L17" i="12"/>
  <c r="M17" i="12"/>
  <c r="N17" i="12"/>
  <c r="O17" i="12"/>
  <c r="K18" i="12"/>
  <c r="L18" i="12"/>
  <c r="M18" i="12"/>
  <c r="N18" i="12"/>
  <c r="O18" i="12"/>
  <c r="K19" i="12"/>
  <c r="L19" i="12"/>
  <c r="M19" i="12"/>
  <c r="N19" i="12"/>
  <c r="O19" i="12"/>
  <c r="K20" i="12"/>
  <c r="L20" i="12"/>
  <c r="M20" i="12"/>
  <c r="N20" i="12"/>
  <c r="O20" i="12"/>
  <c r="K21" i="12"/>
  <c r="L21" i="12"/>
  <c r="M21" i="12"/>
  <c r="N21" i="12"/>
  <c r="O21" i="12"/>
  <c r="K22" i="12"/>
  <c r="L22" i="12"/>
  <c r="M22" i="12"/>
  <c r="N22" i="12"/>
  <c r="O22" i="12"/>
  <c r="K23" i="12"/>
  <c r="L23" i="12"/>
  <c r="M23" i="12"/>
  <c r="N23" i="12"/>
  <c r="O23" i="12"/>
  <c r="K24" i="12"/>
  <c r="L24" i="12"/>
  <c r="M24" i="12"/>
  <c r="N24" i="12"/>
  <c r="O24" i="12"/>
  <c r="K25" i="12"/>
  <c r="L25" i="12"/>
  <c r="M25" i="12"/>
  <c r="N25" i="12"/>
  <c r="O25" i="12"/>
  <c r="K26" i="12"/>
  <c r="L26" i="12"/>
  <c r="M26" i="12"/>
  <c r="N26" i="12"/>
  <c r="O26" i="12"/>
  <c r="K27" i="12"/>
  <c r="L27" i="12"/>
  <c r="M27" i="12"/>
  <c r="N27" i="12"/>
  <c r="O27" i="12"/>
  <c r="K28" i="12"/>
  <c r="L28" i="12"/>
  <c r="M28" i="12"/>
  <c r="N28" i="12"/>
  <c r="O28" i="12"/>
  <c r="J3" i="12"/>
  <c r="J4" i="12"/>
  <c r="J5" i="12"/>
  <c r="J6" i="12"/>
  <c r="J7" i="12"/>
  <c r="J8" i="12"/>
  <c r="J9" i="12"/>
  <c r="J10" i="12"/>
  <c r="J11" i="12"/>
  <c r="J12" i="12"/>
  <c r="J13" i="12"/>
  <c r="J14" i="12"/>
  <c r="J15" i="12"/>
  <c r="J16" i="12"/>
  <c r="J17" i="12"/>
  <c r="J18" i="12"/>
  <c r="J19" i="12"/>
  <c r="J20" i="12"/>
  <c r="J21" i="12"/>
  <c r="J22" i="12"/>
  <c r="J23" i="12"/>
  <c r="J24" i="12"/>
  <c r="J25" i="12"/>
  <c r="J26" i="12"/>
  <c r="J27" i="12"/>
  <c r="J28" i="12"/>
  <c r="J2" i="12"/>
  <c r="G3" i="12"/>
  <c r="G4" i="12"/>
  <c r="G5" i="12"/>
  <c r="G6" i="12"/>
  <c r="G7" i="12"/>
  <c r="G8" i="12"/>
  <c r="G9" i="12"/>
  <c r="G10" i="12"/>
  <c r="G11" i="12"/>
  <c r="G12" i="12"/>
  <c r="G13" i="12"/>
  <c r="G14" i="12"/>
  <c r="G15" i="12"/>
  <c r="G16" i="12"/>
  <c r="G17" i="12"/>
  <c r="G18" i="12"/>
  <c r="G19" i="12"/>
  <c r="G20" i="12"/>
  <c r="G21" i="12"/>
  <c r="G22" i="12"/>
  <c r="G23" i="12"/>
  <c r="G24" i="12"/>
  <c r="G25" i="12"/>
  <c r="G26" i="12"/>
  <c r="G27" i="12"/>
  <c r="G28" i="12"/>
  <c r="G2" i="12"/>
  <c r="F3" i="12"/>
  <c r="F4" i="12"/>
  <c r="F5" i="12"/>
  <c r="F6" i="12"/>
  <c r="F7" i="12"/>
  <c r="F8" i="12"/>
  <c r="F9" i="12"/>
  <c r="F10" i="12"/>
  <c r="F11" i="12"/>
  <c r="F12" i="12"/>
  <c r="F13" i="12"/>
  <c r="F14" i="12"/>
  <c r="F15" i="12"/>
  <c r="F16" i="12"/>
  <c r="F17" i="12"/>
  <c r="F18" i="12"/>
  <c r="F19" i="12"/>
  <c r="F20" i="12"/>
  <c r="F21" i="12"/>
  <c r="F22" i="12"/>
  <c r="F23" i="12"/>
  <c r="F24" i="12"/>
  <c r="F25" i="12"/>
  <c r="F26" i="12"/>
  <c r="F27" i="12"/>
  <c r="F28" i="12"/>
  <c r="F2" i="12"/>
  <c r="E3" i="12"/>
  <c r="E4" i="12"/>
  <c r="E5" i="12"/>
  <c r="E6" i="12"/>
  <c r="E7" i="12"/>
  <c r="E8" i="12"/>
  <c r="E9" i="12"/>
  <c r="E10" i="12"/>
  <c r="E11" i="12"/>
  <c r="E12" i="12"/>
  <c r="E13" i="12"/>
  <c r="E14" i="12"/>
  <c r="E15" i="12"/>
  <c r="E16" i="12"/>
  <c r="E17" i="12"/>
  <c r="E18" i="12"/>
  <c r="E19" i="12"/>
  <c r="E20" i="12"/>
  <c r="E21" i="12"/>
  <c r="E22" i="12"/>
  <c r="E23" i="12"/>
  <c r="E24" i="12"/>
  <c r="E25" i="12"/>
  <c r="E26" i="12"/>
  <c r="E27" i="12"/>
  <c r="E28" i="12"/>
  <c r="E2" i="12"/>
  <c r="D3" i="12"/>
  <c r="D4" i="12"/>
  <c r="D5" i="12"/>
  <c r="D6" i="12"/>
  <c r="D7" i="12"/>
  <c r="D8" i="12"/>
  <c r="D9" i="12"/>
  <c r="D10" i="12"/>
  <c r="D11" i="12"/>
  <c r="D12" i="12"/>
  <c r="D13" i="12"/>
  <c r="D14" i="12"/>
  <c r="D15" i="12"/>
  <c r="D16" i="12"/>
  <c r="D17" i="12"/>
  <c r="D18" i="12"/>
  <c r="D19" i="12"/>
  <c r="D20" i="12"/>
  <c r="D21" i="12"/>
  <c r="D22" i="12"/>
  <c r="D23" i="12"/>
  <c r="D24" i="12"/>
  <c r="D25" i="12"/>
  <c r="D26" i="12"/>
  <c r="D27" i="12"/>
  <c r="D28" i="12"/>
  <c r="D2" i="12"/>
  <c r="C3" i="12"/>
  <c r="C4" i="12"/>
  <c r="C5" i="12"/>
  <c r="C6" i="12"/>
  <c r="C7" i="12"/>
  <c r="C8" i="12"/>
  <c r="C9" i="12"/>
  <c r="C10" i="12"/>
  <c r="C11" i="12"/>
  <c r="C12" i="12"/>
  <c r="C13" i="12"/>
  <c r="C14" i="12"/>
  <c r="C15" i="12"/>
  <c r="C16" i="12"/>
  <c r="C17" i="12"/>
  <c r="C18" i="12"/>
  <c r="C19" i="12"/>
  <c r="C20" i="12"/>
  <c r="C21" i="12"/>
  <c r="C22" i="12"/>
  <c r="C23" i="12"/>
  <c r="C24" i="12"/>
  <c r="C25" i="12"/>
  <c r="C26" i="12"/>
  <c r="C27" i="12"/>
  <c r="C28" i="12"/>
  <c r="C2" i="12"/>
  <c r="D5" i="11" l="1"/>
  <c r="D6" i="11" s="1"/>
  <c r="D7" i="11" s="1"/>
  <c r="D8" i="11" s="1"/>
  <c r="D9" i="11" s="1"/>
  <c r="D10" i="11" s="1"/>
  <c r="D11" i="11" s="1"/>
  <c r="D12" i="11" s="1"/>
  <c r="D13" i="11" s="1"/>
  <c r="D14" i="11" s="1"/>
  <c r="D15" i="11" s="1"/>
  <c r="D16" i="11" s="1"/>
  <c r="D17" i="11" s="1"/>
  <c r="D18" i="11" s="1"/>
  <c r="D19" i="11" s="1"/>
  <c r="D20" i="11" s="1"/>
  <c r="D21" i="11" s="1"/>
  <c r="D22" i="11" s="1"/>
  <c r="D23" i="11" s="1"/>
  <c r="D24" i="11" s="1"/>
  <c r="D25" i="11" s="1"/>
  <c r="D26" i="11" s="1"/>
  <c r="D27" i="11" s="1"/>
  <c r="D28" i="11" s="1"/>
  <c r="D29" i="11" s="1"/>
  <c r="D30" i="11" s="1"/>
  <c r="D31" i="11" s="1"/>
  <c r="D32" i="11" s="1"/>
  <c r="D33" i="11" s="1"/>
  <c r="D34" i="11" s="1"/>
  <c r="D35" i="11" s="1"/>
  <c r="D36" i="11" s="1"/>
  <c r="D37" i="11" s="1"/>
  <c r="D38" i="11" s="1"/>
  <c r="D39" i="11" s="1"/>
  <c r="D40" i="11" s="1"/>
  <c r="D41" i="11" s="1"/>
  <c r="D42" i="11" s="1"/>
  <c r="D43" i="11" s="1"/>
  <c r="D44" i="11" s="1"/>
  <c r="B5" i="11"/>
  <c r="B6" i="11" s="1"/>
  <c r="B7" i="11" s="1"/>
  <c r="C4" i="11"/>
  <c r="D5" i="9"/>
  <c r="D6" i="9" s="1"/>
  <c r="D7" i="9" s="1"/>
  <c r="D8" i="9" s="1"/>
  <c r="D9" i="9" s="1"/>
  <c r="D10" i="9" s="1"/>
  <c r="D11" i="9" s="1"/>
  <c r="D12" i="9" s="1"/>
  <c r="D13" i="9" s="1"/>
  <c r="D14" i="9" s="1"/>
  <c r="D15" i="9" s="1"/>
  <c r="D16" i="9" s="1"/>
  <c r="D17" i="9" s="1"/>
  <c r="D18" i="9" s="1"/>
  <c r="D19" i="9" s="1"/>
  <c r="D20" i="9" s="1"/>
  <c r="D21" i="9" s="1"/>
  <c r="D22" i="9" s="1"/>
  <c r="D23" i="9" s="1"/>
  <c r="D24" i="9" s="1"/>
  <c r="D25" i="9" s="1"/>
  <c r="D26" i="9" s="1"/>
  <c r="D27" i="9" s="1"/>
  <c r="D28" i="9" s="1"/>
  <c r="D29" i="9" s="1"/>
  <c r="D30" i="9" s="1"/>
  <c r="D31" i="9" s="1"/>
  <c r="D32" i="9" s="1"/>
  <c r="D33" i="9" s="1"/>
  <c r="D34" i="9" s="1"/>
  <c r="D35" i="9" s="1"/>
  <c r="D36" i="9" s="1"/>
  <c r="D37" i="9" s="1"/>
  <c r="D38" i="9" s="1"/>
  <c r="D39" i="9" s="1"/>
  <c r="D40" i="9" s="1"/>
  <c r="D41" i="9" s="1"/>
  <c r="D42" i="9" s="1"/>
  <c r="D43" i="9" s="1"/>
  <c r="D44" i="9" s="1"/>
  <c r="C4" i="9"/>
  <c r="B5" i="9"/>
  <c r="A5" i="9" s="1"/>
  <c r="D45" i="9" l="1"/>
  <c r="B8" i="11"/>
  <c r="D45" i="11"/>
  <c r="A5" i="11"/>
  <c r="C5" i="11" s="1"/>
  <c r="C5" i="9"/>
  <c r="B6" i="9"/>
  <c r="B7" i="9" s="1"/>
  <c r="B8" i="9" s="1"/>
  <c r="B9" i="9" s="1"/>
  <c r="B10" i="9" s="1"/>
  <c r="B11" i="9" s="1"/>
  <c r="B12" i="9" s="1"/>
  <c r="B13" i="9" s="1"/>
  <c r="B14" i="9" s="1"/>
  <c r="B15" i="9" s="1"/>
  <c r="B16" i="9" s="1"/>
  <c r="B17" i="9" s="1"/>
  <c r="B18" i="9" s="1"/>
  <c r="B19" i="9" s="1"/>
  <c r="B20" i="9" s="1"/>
  <c r="B21" i="9" s="1"/>
  <c r="B22" i="9" s="1"/>
  <c r="B23" i="9" s="1"/>
  <c r="B24" i="9" s="1"/>
  <c r="B25" i="9" s="1"/>
  <c r="B26" i="9" s="1"/>
  <c r="B27" i="9" s="1"/>
  <c r="AB104" i="7"/>
  <c r="AB105" i="7" s="1"/>
  <c r="AB106" i="7" s="1"/>
  <c r="AB107" i="7" s="1"/>
  <c r="AB108" i="7" s="1"/>
  <c r="AB109" i="7" s="1"/>
  <c r="AB110" i="7" s="1"/>
  <c r="AB111" i="7" s="1"/>
  <c r="AB112" i="7" s="1"/>
  <c r="AB113" i="7" s="1"/>
  <c r="AB114" i="7" s="1"/>
  <c r="AB115" i="7" s="1"/>
  <c r="X104" i="7"/>
  <c r="X105" i="7" s="1"/>
  <c r="X106" i="7" s="1"/>
  <c r="X107" i="7" s="1"/>
  <c r="X108" i="7" s="1"/>
  <c r="X109" i="7" s="1"/>
  <c r="X110" i="7" s="1"/>
  <c r="X111" i="7" s="1"/>
  <c r="X112" i="7" s="1"/>
  <c r="X113" i="7" s="1"/>
  <c r="X114" i="7" s="1"/>
  <c r="X115" i="7" s="1"/>
  <c r="T104" i="7"/>
  <c r="T105" i="7" s="1"/>
  <c r="T106" i="7" s="1"/>
  <c r="T107" i="7" s="1"/>
  <c r="T108" i="7" s="1"/>
  <c r="T109" i="7" s="1"/>
  <c r="T110" i="7" s="1"/>
  <c r="T111" i="7" s="1"/>
  <c r="T112" i="7" s="1"/>
  <c r="T113" i="7" s="1"/>
  <c r="T114" i="7" s="1"/>
  <c r="T115" i="7" s="1"/>
  <c r="P104" i="7"/>
  <c r="P105" i="7" s="1"/>
  <c r="P106" i="7" s="1"/>
  <c r="P107" i="7" s="1"/>
  <c r="P108" i="7" s="1"/>
  <c r="P109" i="7" s="1"/>
  <c r="P110" i="7" s="1"/>
  <c r="P111" i="7" s="1"/>
  <c r="P112" i="7" s="1"/>
  <c r="P113" i="7" s="1"/>
  <c r="P114" i="7" s="1"/>
  <c r="P115" i="7" s="1"/>
  <c r="L104" i="7"/>
  <c r="L105" i="7" s="1"/>
  <c r="L106" i="7" s="1"/>
  <c r="L107" i="7" s="1"/>
  <c r="L108" i="7" s="1"/>
  <c r="L109" i="7" s="1"/>
  <c r="L110" i="7" s="1"/>
  <c r="L111" i="7" s="1"/>
  <c r="L112" i="7" s="1"/>
  <c r="L113" i="7" s="1"/>
  <c r="L114" i="7" s="1"/>
  <c r="L115" i="7" s="1"/>
  <c r="H104" i="7"/>
  <c r="H105" i="7" s="1"/>
  <c r="H106" i="7" s="1"/>
  <c r="H107" i="7" s="1"/>
  <c r="H108" i="7" s="1"/>
  <c r="H109" i="7" s="1"/>
  <c r="H110" i="7" s="1"/>
  <c r="H111" i="7" s="1"/>
  <c r="H112" i="7" s="1"/>
  <c r="H113" i="7" s="1"/>
  <c r="H114" i="7" s="1"/>
  <c r="H115" i="7" s="1"/>
  <c r="D104" i="7"/>
  <c r="D105" i="7" s="1"/>
  <c r="D106" i="7" s="1"/>
  <c r="D107" i="7" s="1"/>
  <c r="D108" i="7" s="1"/>
  <c r="D109" i="7" s="1"/>
  <c r="D110" i="7" s="1"/>
  <c r="D111" i="7" s="1"/>
  <c r="D112" i="7" s="1"/>
  <c r="D113" i="7" s="1"/>
  <c r="D114" i="7" s="1"/>
  <c r="D115" i="7" s="1"/>
  <c r="BL103" i="7"/>
  <c r="BK103" i="7"/>
  <c r="BJ103" i="7"/>
  <c r="BI103" i="7"/>
  <c r="BH103" i="7"/>
  <c r="BG103" i="7"/>
  <c r="BF103" i="7"/>
  <c r="BE103" i="7"/>
  <c r="BD103" i="7"/>
  <c r="BC103" i="7"/>
  <c r="BB103" i="7"/>
  <c r="BA103" i="7"/>
  <c r="AZ103" i="7"/>
  <c r="AY103" i="7"/>
  <c r="AX103" i="7"/>
  <c r="AW103" i="7"/>
  <c r="AV103" i="7"/>
  <c r="AU103" i="7"/>
  <c r="AT103" i="7"/>
  <c r="AS103" i="7"/>
  <c r="AR103" i="7"/>
  <c r="AQ103" i="7"/>
  <c r="AP103" i="7"/>
  <c r="AO103" i="7"/>
  <c r="AN103" i="7"/>
  <c r="AM103" i="7"/>
  <c r="AL103" i="7"/>
  <c r="BL102" i="7"/>
  <c r="BK102" i="7"/>
  <c r="BJ102" i="7"/>
  <c r="BI102" i="7"/>
  <c r="BH102" i="7"/>
  <c r="BG102" i="7"/>
  <c r="BF102" i="7"/>
  <c r="BE102" i="7"/>
  <c r="BD102" i="7"/>
  <c r="BC102" i="7"/>
  <c r="BB102" i="7"/>
  <c r="BA102" i="7"/>
  <c r="AZ102" i="7"/>
  <c r="AY102" i="7"/>
  <c r="AX102" i="7"/>
  <c r="AW102" i="7"/>
  <c r="AV102" i="7"/>
  <c r="AU102" i="7"/>
  <c r="AT102" i="7"/>
  <c r="AS102" i="7"/>
  <c r="AR102" i="7"/>
  <c r="AQ102" i="7"/>
  <c r="AP102" i="7"/>
  <c r="AO102" i="7"/>
  <c r="AN102" i="7"/>
  <c r="AM102" i="7"/>
  <c r="AL102" i="7"/>
  <c r="BL101" i="7"/>
  <c r="AC104" i="7" s="1"/>
  <c r="AC105" i="7" s="1"/>
  <c r="AC106" i="7" s="1"/>
  <c r="AC107" i="7" s="1"/>
  <c r="AC108" i="7" s="1"/>
  <c r="AC109" i="7" s="1"/>
  <c r="AC110" i="7" s="1"/>
  <c r="AC111" i="7" s="1"/>
  <c r="AC112" i="7" s="1"/>
  <c r="AC113" i="7" s="1"/>
  <c r="AC114" i="7" s="1"/>
  <c r="AC115" i="7" s="1"/>
  <c r="BK101" i="7"/>
  <c r="BJ101" i="7"/>
  <c r="AA104" i="7" s="1"/>
  <c r="AA105" i="7" s="1"/>
  <c r="AA106" i="7" s="1"/>
  <c r="AA107" i="7" s="1"/>
  <c r="AA108" i="7" s="1"/>
  <c r="AA109" i="7" s="1"/>
  <c r="AA110" i="7" s="1"/>
  <c r="AA111" i="7" s="1"/>
  <c r="AA112" i="7" s="1"/>
  <c r="AA113" i="7" s="1"/>
  <c r="AA114" i="7" s="1"/>
  <c r="AA115" i="7" s="1"/>
  <c r="BI101" i="7"/>
  <c r="Z104" i="7" s="1"/>
  <c r="Z105" i="7" s="1"/>
  <c r="Z106" i="7" s="1"/>
  <c r="Z107" i="7" s="1"/>
  <c r="Z108" i="7" s="1"/>
  <c r="Z109" i="7" s="1"/>
  <c r="Z110" i="7" s="1"/>
  <c r="Z111" i="7" s="1"/>
  <c r="Z112" i="7" s="1"/>
  <c r="Z113" i="7" s="1"/>
  <c r="Z114" i="7" s="1"/>
  <c r="Z115" i="7" s="1"/>
  <c r="BH101" i="7"/>
  <c r="Y104" i="7" s="1"/>
  <c r="Y105" i="7" s="1"/>
  <c r="Y106" i="7" s="1"/>
  <c r="Y107" i="7" s="1"/>
  <c r="Y108" i="7" s="1"/>
  <c r="Y109" i="7" s="1"/>
  <c r="Y110" i="7" s="1"/>
  <c r="Y111" i="7" s="1"/>
  <c r="Y112" i="7" s="1"/>
  <c r="Y113" i="7" s="1"/>
  <c r="Y114" i="7" s="1"/>
  <c r="Y115" i="7" s="1"/>
  <c r="BG101" i="7"/>
  <c r="BF101" i="7"/>
  <c r="W104" i="7" s="1"/>
  <c r="W105" i="7" s="1"/>
  <c r="W106" i="7" s="1"/>
  <c r="W107" i="7" s="1"/>
  <c r="W108" i="7" s="1"/>
  <c r="W109" i="7" s="1"/>
  <c r="W110" i="7" s="1"/>
  <c r="W111" i="7" s="1"/>
  <c r="W112" i="7" s="1"/>
  <c r="W113" i="7" s="1"/>
  <c r="W114" i="7" s="1"/>
  <c r="W115" i="7" s="1"/>
  <c r="BE101" i="7"/>
  <c r="V104" i="7" s="1"/>
  <c r="V105" i="7" s="1"/>
  <c r="V106" i="7" s="1"/>
  <c r="V107" i="7" s="1"/>
  <c r="V108" i="7" s="1"/>
  <c r="V109" i="7" s="1"/>
  <c r="V110" i="7" s="1"/>
  <c r="V111" i="7" s="1"/>
  <c r="V112" i="7" s="1"/>
  <c r="V113" i="7" s="1"/>
  <c r="V114" i="7" s="1"/>
  <c r="V115" i="7" s="1"/>
  <c r="BD101" i="7"/>
  <c r="U104" i="7" s="1"/>
  <c r="U105" i="7" s="1"/>
  <c r="U106" i="7" s="1"/>
  <c r="U107" i="7" s="1"/>
  <c r="U108" i="7" s="1"/>
  <c r="U109" i="7" s="1"/>
  <c r="U110" i="7" s="1"/>
  <c r="U111" i="7" s="1"/>
  <c r="U112" i="7" s="1"/>
  <c r="U113" i="7" s="1"/>
  <c r="U114" i="7" s="1"/>
  <c r="U115" i="7" s="1"/>
  <c r="BC101" i="7"/>
  <c r="BB101" i="7"/>
  <c r="S104" i="7" s="1"/>
  <c r="S105" i="7" s="1"/>
  <c r="S106" i="7" s="1"/>
  <c r="S107" i="7" s="1"/>
  <c r="S108" i="7" s="1"/>
  <c r="S109" i="7" s="1"/>
  <c r="S110" i="7" s="1"/>
  <c r="S111" i="7" s="1"/>
  <c r="S112" i="7" s="1"/>
  <c r="S113" i="7" s="1"/>
  <c r="S114" i="7" s="1"/>
  <c r="S115" i="7" s="1"/>
  <c r="BA101" i="7"/>
  <c r="R104" i="7" s="1"/>
  <c r="R105" i="7" s="1"/>
  <c r="R106" i="7" s="1"/>
  <c r="R107" i="7" s="1"/>
  <c r="R108" i="7" s="1"/>
  <c r="R109" i="7" s="1"/>
  <c r="R110" i="7" s="1"/>
  <c r="R111" i="7" s="1"/>
  <c r="R112" i="7" s="1"/>
  <c r="R113" i="7" s="1"/>
  <c r="R114" i="7" s="1"/>
  <c r="R115" i="7" s="1"/>
  <c r="AZ101" i="7"/>
  <c r="Q104" i="7" s="1"/>
  <c r="Q105" i="7" s="1"/>
  <c r="Q106" i="7" s="1"/>
  <c r="Q107" i="7" s="1"/>
  <c r="Q108" i="7" s="1"/>
  <c r="Q109" i="7" s="1"/>
  <c r="Q110" i="7" s="1"/>
  <c r="Q111" i="7" s="1"/>
  <c r="Q112" i="7" s="1"/>
  <c r="Q113" i="7" s="1"/>
  <c r="Q114" i="7" s="1"/>
  <c r="Q115" i="7" s="1"/>
  <c r="AY101" i="7"/>
  <c r="AX101" i="7"/>
  <c r="O104" i="7" s="1"/>
  <c r="O105" i="7" s="1"/>
  <c r="O106" i="7" s="1"/>
  <c r="O107" i="7" s="1"/>
  <c r="O108" i="7" s="1"/>
  <c r="O109" i="7" s="1"/>
  <c r="O110" i="7" s="1"/>
  <c r="O111" i="7" s="1"/>
  <c r="O112" i="7" s="1"/>
  <c r="O113" i="7" s="1"/>
  <c r="O114" i="7" s="1"/>
  <c r="O115" i="7" s="1"/>
  <c r="AW101" i="7"/>
  <c r="N104" i="7" s="1"/>
  <c r="N105" i="7" s="1"/>
  <c r="N106" i="7" s="1"/>
  <c r="N107" i="7" s="1"/>
  <c r="N108" i="7" s="1"/>
  <c r="N109" i="7" s="1"/>
  <c r="N110" i="7" s="1"/>
  <c r="N111" i="7" s="1"/>
  <c r="N112" i="7" s="1"/>
  <c r="N113" i="7" s="1"/>
  <c r="N114" i="7" s="1"/>
  <c r="N115" i="7" s="1"/>
  <c r="AV101" i="7"/>
  <c r="M104" i="7" s="1"/>
  <c r="M105" i="7" s="1"/>
  <c r="M106" i="7" s="1"/>
  <c r="M107" i="7" s="1"/>
  <c r="M108" i="7" s="1"/>
  <c r="M109" i="7" s="1"/>
  <c r="M110" i="7" s="1"/>
  <c r="M111" i="7" s="1"/>
  <c r="M112" i="7" s="1"/>
  <c r="M113" i="7" s="1"/>
  <c r="M114" i="7" s="1"/>
  <c r="M115" i="7" s="1"/>
  <c r="AU101" i="7"/>
  <c r="AT101" i="7"/>
  <c r="K104" i="7" s="1"/>
  <c r="K105" i="7" s="1"/>
  <c r="K106" i="7" s="1"/>
  <c r="K107" i="7" s="1"/>
  <c r="K108" i="7" s="1"/>
  <c r="K109" i="7" s="1"/>
  <c r="K110" i="7" s="1"/>
  <c r="K111" i="7" s="1"/>
  <c r="K112" i="7" s="1"/>
  <c r="K113" i="7" s="1"/>
  <c r="K114" i="7" s="1"/>
  <c r="K115" i="7" s="1"/>
  <c r="AS101" i="7"/>
  <c r="J104" i="7" s="1"/>
  <c r="J105" i="7" s="1"/>
  <c r="J106" i="7" s="1"/>
  <c r="J107" i="7" s="1"/>
  <c r="J108" i="7" s="1"/>
  <c r="J109" i="7" s="1"/>
  <c r="J110" i="7" s="1"/>
  <c r="J111" i="7" s="1"/>
  <c r="J112" i="7" s="1"/>
  <c r="J113" i="7" s="1"/>
  <c r="J114" i="7" s="1"/>
  <c r="J115" i="7" s="1"/>
  <c r="AR101" i="7"/>
  <c r="I104" i="7" s="1"/>
  <c r="I105" i="7" s="1"/>
  <c r="I106" i="7" s="1"/>
  <c r="I107" i="7" s="1"/>
  <c r="I108" i="7" s="1"/>
  <c r="I109" i="7" s="1"/>
  <c r="I110" i="7" s="1"/>
  <c r="I111" i="7" s="1"/>
  <c r="I112" i="7" s="1"/>
  <c r="I113" i="7" s="1"/>
  <c r="I114" i="7" s="1"/>
  <c r="I115" i="7" s="1"/>
  <c r="AQ101" i="7"/>
  <c r="AP101" i="7"/>
  <c r="G104" i="7" s="1"/>
  <c r="G105" i="7" s="1"/>
  <c r="G106" i="7" s="1"/>
  <c r="G107" i="7" s="1"/>
  <c r="G108" i="7" s="1"/>
  <c r="G109" i="7" s="1"/>
  <c r="G110" i="7" s="1"/>
  <c r="G111" i="7" s="1"/>
  <c r="G112" i="7" s="1"/>
  <c r="G113" i="7" s="1"/>
  <c r="G114" i="7" s="1"/>
  <c r="G115" i="7" s="1"/>
  <c r="AO101" i="7"/>
  <c r="F104" i="7" s="1"/>
  <c r="F105" i="7" s="1"/>
  <c r="F106" i="7" s="1"/>
  <c r="F107" i="7" s="1"/>
  <c r="F108" i="7" s="1"/>
  <c r="F109" i="7" s="1"/>
  <c r="F110" i="7" s="1"/>
  <c r="F111" i="7" s="1"/>
  <c r="F112" i="7" s="1"/>
  <c r="F113" i="7" s="1"/>
  <c r="F114" i="7" s="1"/>
  <c r="F115" i="7" s="1"/>
  <c r="AN101" i="7"/>
  <c r="E104" i="7" s="1"/>
  <c r="E105" i="7" s="1"/>
  <c r="E106" i="7" s="1"/>
  <c r="E107" i="7" s="1"/>
  <c r="E108" i="7" s="1"/>
  <c r="E109" i="7" s="1"/>
  <c r="E110" i="7" s="1"/>
  <c r="E111" i="7" s="1"/>
  <c r="E112" i="7" s="1"/>
  <c r="E113" i="7" s="1"/>
  <c r="E114" i="7" s="1"/>
  <c r="E115" i="7" s="1"/>
  <c r="AM101" i="7"/>
  <c r="AL101" i="7"/>
  <c r="C104" i="7" s="1"/>
  <c r="C105" i="7" s="1"/>
  <c r="C106" i="7" s="1"/>
  <c r="C107" i="7" s="1"/>
  <c r="C108" i="7" s="1"/>
  <c r="C109" i="7" s="1"/>
  <c r="C110" i="7" s="1"/>
  <c r="C111" i="7" s="1"/>
  <c r="C112" i="7" s="1"/>
  <c r="C113" i="7" s="1"/>
  <c r="C114" i="7" s="1"/>
  <c r="C115" i="7" s="1"/>
  <c r="BL100" i="7"/>
  <c r="BK100" i="7"/>
  <c r="BJ100" i="7"/>
  <c r="BI100" i="7"/>
  <c r="BH100" i="7"/>
  <c r="BG100" i="7"/>
  <c r="BF100" i="7"/>
  <c r="BE100" i="7"/>
  <c r="BD100" i="7"/>
  <c r="BC100" i="7"/>
  <c r="BB100" i="7"/>
  <c r="BA100" i="7"/>
  <c r="AZ100" i="7"/>
  <c r="AY100" i="7"/>
  <c r="AX100" i="7"/>
  <c r="AW100" i="7"/>
  <c r="AV100" i="7"/>
  <c r="AU100" i="7"/>
  <c r="AT100" i="7"/>
  <c r="AS100" i="7"/>
  <c r="AR100" i="7"/>
  <c r="AQ100" i="7"/>
  <c r="AP100" i="7"/>
  <c r="AO100" i="7"/>
  <c r="AN100" i="7"/>
  <c r="AM100" i="7"/>
  <c r="AL100" i="7"/>
  <c r="BL99" i="7"/>
  <c r="BK99" i="7"/>
  <c r="BJ99" i="7"/>
  <c r="BI99" i="7"/>
  <c r="BH99" i="7"/>
  <c r="BG99" i="7"/>
  <c r="BF99" i="7"/>
  <c r="BE99" i="7"/>
  <c r="BD99" i="7"/>
  <c r="BC99" i="7"/>
  <c r="BB99" i="7"/>
  <c r="BA99" i="7"/>
  <c r="AZ99" i="7"/>
  <c r="AY99" i="7"/>
  <c r="AX99" i="7"/>
  <c r="AW99" i="7"/>
  <c r="AV99" i="7"/>
  <c r="AU99" i="7"/>
  <c r="AT99" i="7"/>
  <c r="AS99" i="7"/>
  <c r="AR99" i="7"/>
  <c r="AQ99" i="7"/>
  <c r="AP99" i="7"/>
  <c r="AO99" i="7"/>
  <c r="AN99" i="7"/>
  <c r="AM99" i="7"/>
  <c r="AL99" i="7"/>
  <c r="BL98" i="7"/>
  <c r="BK98" i="7"/>
  <c r="BJ98" i="7"/>
  <c r="BI98" i="7"/>
  <c r="BH98" i="7"/>
  <c r="BG98" i="7"/>
  <c r="BF98" i="7"/>
  <c r="BE98" i="7"/>
  <c r="BD98" i="7"/>
  <c r="BC98" i="7"/>
  <c r="BB98" i="7"/>
  <c r="BA98" i="7"/>
  <c r="AZ98" i="7"/>
  <c r="AY98" i="7"/>
  <c r="AX98" i="7"/>
  <c r="AW98" i="7"/>
  <c r="AV98" i="7"/>
  <c r="AU98" i="7"/>
  <c r="AT98" i="7"/>
  <c r="AS98" i="7"/>
  <c r="AR98" i="7"/>
  <c r="AQ98" i="7"/>
  <c r="AP98" i="7"/>
  <c r="AO98" i="7"/>
  <c r="AN98" i="7"/>
  <c r="AM98" i="7"/>
  <c r="AL98" i="7"/>
  <c r="BL97" i="7"/>
  <c r="BK97" i="7"/>
  <c r="BJ97" i="7"/>
  <c r="BI97" i="7"/>
  <c r="BH97" i="7"/>
  <c r="BG97" i="7"/>
  <c r="BF97" i="7"/>
  <c r="BE97" i="7"/>
  <c r="BD97" i="7"/>
  <c r="BC97" i="7"/>
  <c r="BB97" i="7"/>
  <c r="BA97" i="7"/>
  <c r="AZ97" i="7"/>
  <c r="AY97" i="7"/>
  <c r="AX97" i="7"/>
  <c r="AW97" i="7"/>
  <c r="AV97" i="7"/>
  <c r="AU97" i="7"/>
  <c r="AT97" i="7"/>
  <c r="AS97" i="7"/>
  <c r="AR97" i="7"/>
  <c r="AQ97" i="7"/>
  <c r="AP97" i="7"/>
  <c r="AO97" i="7"/>
  <c r="AN97" i="7"/>
  <c r="AM97" i="7"/>
  <c r="AL97" i="7"/>
  <c r="BL96" i="7"/>
  <c r="BK96" i="7"/>
  <c r="BJ96" i="7"/>
  <c r="BI96" i="7"/>
  <c r="BH96" i="7"/>
  <c r="BG96" i="7"/>
  <c r="BF96" i="7"/>
  <c r="BE96" i="7"/>
  <c r="BD96" i="7"/>
  <c r="BC96" i="7"/>
  <c r="BB96" i="7"/>
  <c r="BA96" i="7"/>
  <c r="AZ96" i="7"/>
  <c r="AY96" i="7"/>
  <c r="AX96" i="7"/>
  <c r="AW96" i="7"/>
  <c r="AV96" i="7"/>
  <c r="AU96" i="7"/>
  <c r="AT96" i="7"/>
  <c r="AS96" i="7"/>
  <c r="AR96" i="7"/>
  <c r="AQ96" i="7"/>
  <c r="AP96" i="7"/>
  <c r="AO96" i="7"/>
  <c r="AN96" i="7"/>
  <c r="AM96" i="7"/>
  <c r="AL96" i="7"/>
  <c r="BL95" i="7"/>
  <c r="BK95" i="7"/>
  <c r="BJ95" i="7"/>
  <c r="BI95" i="7"/>
  <c r="BH95" i="7"/>
  <c r="BG95" i="7"/>
  <c r="BF95" i="7"/>
  <c r="BE95" i="7"/>
  <c r="BD95" i="7"/>
  <c r="BC95" i="7"/>
  <c r="BB95" i="7"/>
  <c r="BA95" i="7"/>
  <c r="AZ95" i="7"/>
  <c r="AY95" i="7"/>
  <c r="AX95" i="7"/>
  <c r="AW95" i="7"/>
  <c r="AV95" i="7"/>
  <c r="AU95" i="7"/>
  <c r="AT95" i="7"/>
  <c r="AS95" i="7"/>
  <c r="AR95" i="7"/>
  <c r="AQ95" i="7"/>
  <c r="AP95" i="7"/>
  <c r="AO95" i="7"/>
  <c r="AN95" i="7"/>
  <c r="AM95" i="7"/>
  <c r="AL95" i="7"/>
  <c r="B104" i="7"/>
  <c r="B105" i="7" s="1"/>
  <c r="B106" i="7" s="1"/>
  <c r="B107" i="7" s="1"/>
  <c r="B108" i="7" s="1"/>
  <c r="B109" i="7" s="1"/>
  <c r="B110" i="7" s="1"/>
  <c r="B111" i="7" s="1"/>
  <c r="B112" i="7" s="1"/>
  <c r="B113" i="7" s="1"/>
  <c r="B114" i="7" s="1"/>
  <c r="B115" i="7" s="1"/>
  <c r="G90" i="7"/>
  <c r="F90" i="7"/>
  <c r="E90" i="7"/>
  <c r="D90" i="7"/>
  <c r="C90" i="7"/>
  <c r="G89" i="7"/>
  <c r="F89" i="7"/>
  <c r="E89" i="7"/>
  <c r="D89" i="7"/>
  <c r="C89" i="7"/>
  <c r="G88" i="7"/>
  <c r="F88" i="7"/>
  <c r="E88" i="7"/>
  <c r="D88" i="7"/>
  <c r="C88" i="7"/>
  <c r="G87" i="7"/>
  <c r="F87" i="7"/>
  <c r="E87" i="7"/>
  <c r="D87" i="7"/>
  <c r="C87" i="7"/>
  <c r="G86" i="7"/>
  <c r="F86" i="7"/>
  <c r="E86" i="7"/>
  <c r="D86" i="7"/>
  <c r="C86" i="7"/>
  <c r="G85" i="7"/>
  <c r="F85" i="7"/>
  <c r="E85" i="7"/>
  <c r="D85" i="7"/>
  <c r="C85" i="7"/>
  <c r="G84" i="7"/>
  <c r="F84" i="7"/>
  <c r="E84" i="7"/>
  <c r="D84" i="7"/>
  <c r="C84" i="7"/>
  <c r="G83" i="7"/>
  <c r="F83" i="7"/>
  <c r="E83" i="7"/>
  <c r="D83" i="7"/>
  <c r="C83" i="7"/>
  <c r="G82" i="7"/>
  <c r="F82" i="7"/>
  <c r="E82" i="7"/>
  <c r="D82" i="7"/>
  <c r="C82" i="7"/>
  <c r="G81" i="7"/>
  <c r="F81" i="7"/>
  <c r="E81" i="7"/>
  <c r="D81" i="7"/>
  <c r="C81" i="7"/>
  <c r="G80" i="7"/>
  <c r="F80" i="7"/>
  <c r="E80" i="7"/>
  <c r="D80" i="7"/>
  <c r="C80" i="7"/>
  <c r="G79" i="7"/>
  <c r="F79" i="7"/>
  <c r="E79" i="7"/>
  <c r="D79" i="7"/>
  <c r="C79" i="7"/>
  <c r="B79" i="7"/>
  <c r="B80" i="7" s="1"/>
  <c r="B81" i="7" s="1"/>
  <c r="B82" i="7" s="1"/>
  <c r="B83" i="7" s="1"/>
  <c r="B84" i="7" s="1"/>
  <c r="B85" i="7" s="1"/>
  <c r="B86" i="7" s="1"/>
  <c r="B87" i="7" s="1"/>
  <c r="B88" i="7" s="1"/>
  <c r="B89" i="7" s="1"/>
  <c r="B90" i="7" s="1"/>
  <c r="C54" i="7"/>
  <c r="AG65" i="7"/>
  <c r="AG64" i="7"/>
  <c r="AG63" i="7"/>
  <c r="AG62" i="7"/>
  <c r="AG61" i="7"/>
  <c r="AG60" i="7"/>
  <c r="AG59" i="7"/>
  <c r="AG58" i="7"/>
  <c r="AG57" i="7"/>
  <c r="AG56" i="7"/>
  <c r="AG55" i="7"/>
  <c r="AG54" i="7"/>
  <c r="N78" i="7"/>
  <c r="M78" i="7"/>
  <c r="L78" i="7"/>
  <c r="K78" i="7"/>
  <c r="J78" i="7"/>
  <c r="N77" i="7"/>
  <c r="M77" i="7"/>
  <c r="L77" i="7"/>
  <c r="K77" i="7"/>
  <c r="J77" i="7"/>
  <c r="N76" i="7"/>
  <c r="M76" i="7"/>
  <c r="L76" i="7"/>
  <c r="K76" i="7"/>
  <c r="J76" i="7"/>
  <c r="N75" i="7"/>
  <c r="M75" i="7"/>
  <c r="L75" i="7"/>
  <c r="K75" i="7"/>
  <c r="J75" i="7"/>
  <c r="N74" i="7"/>
  <c r="M74" i="7"/>
  <c r="L74" i="7"/>
  <c r="K74" i="7"/>
  <c r="J74" i="7"/>
  <c r="N73" i="7"/>
  <c r="M73" i="7"/>
  <c r="L73" i="7"/>
  <c r="K73" i="7"/>
  <c r="J73" i="7"/>
  <c r="N72" i="7"/>
  <c r="M72" i="7"/>
  <c r="L72" i="7"/>
  <c r="K72" i="7"/>
  <c r="J72" i="7"/>
  <c r="N71" i="7"/>
  <c r="M71" i="7"/>
  <c r="L71" i="7"/>
  <c r="K71" i="7"/>
  <c r="J71" i="7"/>
  <c r="N70" i="7"/>
  <c r="M70" i="7"/>
  <c r="L70" i="7"/>
  <c r="K70" i="7"/>
  <c r="J70" i="7"/>
  <c r="N69" i="7"/>
  <c r="M69" i="7"/>
  <c r="L69" i="7"/>
  <c r="K69" i="7"/>
  <c r="J69" i="7"/>
  <c r="I79" i="7"/>
  <c r="I80" i="7" s="1"/>
  <c r="I81" i="7" s="1"/>
  <c r="I82" i="7" s="1"/>
  <c r="I83" i="7" s="1"/>
  <c r="I84" i="7" s="1"/>
  <c r="I85" i="7" s="1"/>
  <c r="I86" i="7" s="1"/>
  <c r="I87" i="7" s="1"/>
  <c r="I88" i="7" s="1"/>
  <c r="I89" i="7" s="1"/>
  <c r="I90" i="7" s="1"/>
  <c r="AF65" i="7"/>
  <c r="AE65" i="7"/>
  <c r="AD65" i="7"/>
  <c r="AC65" i="7"/>
  <c r="AB65" i="7"/>
  <c r="AA65" i="7"/>
  <c r="Z65" i="7"/>
  <c r="Y65" i="7"/>
  <c r="X65" i="7"/>
  <c r="W65" i="7"/>
  <c r="V65" i="7"/>
  <c r="U65" i="7"/>
  <c r="T65" i="7"/>
  <c r="S65" i="7"/>
  <c r="R65" i="7"/>
  <c r="Q65" i="7"/>
  <c r="P65" i="7"/>
  <c r="O65" i="7"/>
  <c r="N65" i="7"/>
  <c r="M65" i="7"/>
  <c r="L65" i="7"/>
  <c r="K65" i="7"/>
  <c r="J65" i="7"/>
  <c r="I65" i="7"/>
  <c r="H65" i="7"/>
  <c r="G65" i="7"/>
  <c r="AF64" i="7"/>
  <c r="AE64" i="7"/>
  <c r="AD64" i="7"/>
  <c r="AC64" i="7"/>
  <c r="AB64" i="7"/>
  <c r="AA64" i="7"/>
  <c r="Z64" i="7"/>
  <c r="Y64" i="7"/>
  <c r="X64" i="7"/>
  <c r="W64" i="7"/>
  <c r="V64" i="7"/>
  <c r="U64" i="7"/>
  <c r="T64" i="7"/>
  <c r="S64" i="7"/>
  <c r="R64" i="7"/>
  <c r="Q64" i="7"/>
  <c r="P64" i="7"/>
  <c r="O64" i="7"/>
  <c r="N64" i="7"/>
  <c r="M64" i="7"/>
  <c r="L64" i="7"/>
  <c r="K64" i="7"/>
  <c r="J64" i="7"/>
  <c r="I64" i="7"/>
  <c r="H64" i="7"/>
  <c r="G64" i="7"/>
  <c r="AF63" i="7"/>
  <c r="AE63" i="7"/>
  <c r="AD63" i="7"/>
  <c r="AC63" i="7"/>
  <c r="AB63" i="7"/>
  <c r="AA63" i="7"/>
  <c r="Z63" i="7"/>
  <c r="Y63" i="7"/>
  <c r="X63" i="7"/>
  <c r="W63" i="7"/>
  <c r="V63" i="7"/>
  <c r="U63" i="7"/>
  <c r="T63" i="7"/>
  <c r="S63" i="7"/>
  <c r="R63" i="7"/>
  <c r="Q63" i="7"/>
  <c r="P63" i="7"/>
  <c r="O63" i="7"/>
  <c r="N63" i="7"/>
  <c r="M63" i="7"/>
  <c r="L63" i="7"/>
  <c r="K63" i="7"/>
  <c r="J63" i="7"/>
  <c r="I63" i="7"/>
  <c r="H63" i="7"/>
  <c r="G63" i="7"/>
  <c r="AF62" i="7"/>
  <c r="AE62" i="7"/>
  <c r="AD62" i="7"/>
  <c r="AC62" i="7"/>
  <c r="AB62" i="7"/>
  <c r="AA62" i="7"/>
  <c r="Z62" i="7"/>
  <c r="Y62" i="7"/>
  <c r="X62" i="7"/>
  <c r="W62" i="7"/>
  <c r="V62" i="7"/>
  <c r="U62" i="7"/>
  <c r="T62" i="7"/>
  <c r="S62" i="7"/>
  <c r="R62" i="7"/>
  <c r="Q62" i="7"/>
  <c r="P62" i="7"/>
  <c r="O62" i="7"/>
  <c r="N62" i="7"/>
  <c r="M62" i="7"/>
  <c r="L62" i="7"/>
  <c r="K62" i="7"/>
  <c r="J62" i="7"/>
  <c r="I62" i="7"/>
  <c r="H62" i="7"/>
  <c r="G62" i="7"/>
  <c r="AF61" i="7"/>
  <c r="AE61" i="7"/>
  <c r="AD61" i="7"/>
  <c r="AC61" i="7"/>
  <c r="AB61" i="7"/>
  <c r="AA61" i="7"/>
  <c r="Z61" i="7"/>
  <c r="Y61" i="7"/>
  <c r="X61" i="7"/>
  <c r="W61" i="7"/>
  <c r="V61" i="7"/>
  <c r="U61" i="7"/>
  <c r="T61" i="7"/>
  <c r="S61" i="7"/>
  <c r="R61" i="7"/>
  <c r="Q61" i="7"/>
  <c r="P61" i="7"/>
  <c r="O61" i="7"/>
  <c r="N61" i="7"/>
  <c r="M61" i="7"/>
  <c r="L61" i="7"/>
  <c r="K61" i="7"/>
  <c r="J61" i="7"/>
  <c r="I61" i="7"/>
  <c r="H61" i="7"/>
  <c r="G61" i="7"/>
  <c r="AF60" i="7"/>
  <c r="AE60" i="7"/>
  <c r="AD60" i="7"/>
  <c r="AC60" i="7"/>
  <c r="AB60" i="7"/>
  <c r="AA60" i="7"/>
  <c r="Z60" i="7"/>
  <c r="Y60" i="7"/>
  <c r="X60" i="7"/>
  <c r="W60" i="7"/>
  <c r="V60" i="7"/>
  <c r="U60" i="7"/>
  <c r="T60" i="7"/>
  <c r="S60" i="7"/>
  <c r="R60" i="7"/>
  <c r="Q60" i="7"/>
  <c r="P60" i="7"/>
  <c r="O60" i="7"/>
  <c r="N60" i="7"/>
  <c r="M60" i="7"/>
  <c r="L60" i="7"/>
  <c r="K60" i="7"/>
  <c r="J60" i="7"/>
  <c r="I60" i="7"/>
  <c r="H60" i="7"/>
  <c r="G60" i="7"/>
  <c r="AF59" i="7"/>
  <c r="AE59" i="7"/>
  <c r="AD59" i="7"/>
  <c r="AC59" i="7"/>
  <c r="AB59" i="7"/>
  <c r="AA59" i="7"/>
  <c r="Z59" i="7"/>
  <c r="Y59" i="7"/>
  <c r="X59" i="7"/>
  <c r="W59" i="7"/>
  <c r="V59" i="7"/>
  <c r="U59" i="7"/>
  <c r="T59" i="7"/>
  <c r="S59" i="7"/>
  <c r="R59" i="7"/>
  <c r="Q59" i="7"/>
  <c r="P59" i="7"/>
  <c r="O59" i="7"/>
  <c r="N59" i="7"/>
  <c r="M59" i="7"/>
  <c r="L59" i="7"/>
  <c r="K59" i="7"/>
  <c r="J59" i="7"/>
  <c r="I59" i="7"/>
  <c r="H59" i="7"/>
  <c r="G59" i="7"/>
  <c r="AF58" i="7"/>
  <c r="AE58" i="7"/>
  <c r="AD58" i="7"/>
  <c r="AC58" i="7"/>
  <c r="AB58" i="7"/>
  <c r="AA58" i="7"/>
  <c r="Z58" i="7"/>
  <c r="Y58" i="7"/>
  <c r="X58" i="7"/>
  <c r="W58" i="7"/>
  <c r="V58" i="7"/>
  <c r="U58" i="7"/>
  <c r="T58" i="7"/>
  <c r="S58" i="7"/>
  <c r="R58" i="7"/>
  <c r="Q58" i="7"/>
  <c r="P58" i="7"/>
  <c r="O58" i="7"/>
  <c r="N58" i="7"/>
  <c r="M58" i="7"/>
  <c r="L58" i="7"/>
  <c r="K58" i="7"/>
  <c r="J58" i="7"/>
  <c r="I58" i="7"/>
  <c r="H58" i="7"/>
  <c r="G58" i="7"/>
  <c r="AF57" i="7"/>
  <c r="AE57" i="7"/>
  <c r="AD57" i="7"/>
  <c r="AC57" i="7"/>
  <c r="AB57" i="7"/>
  <c r="AA57" i="7"/>
  <c r="Z57" i="7"/>
  <c r="Y57" i="7"/>
  <c r="X57" i="7"/>
  <c r="W57" i="7"/>
  <c r="V57" i="7"/>
  <c r="U57" i="7"/>
  <c r="T57" i="7"/>
  <c r="S57" i="7"/>
  <c r="R57" i="7"/>
  <c r="Q57" i="7"/>
  <c r="P57" i="7"/>
  <c r="O57" i="7"/>
  <c r="N57" i="7"/>
  <c r="M57" i="7"/>
  <c r="L57" i="7"/>
  <c r="K57" i="7"/>
  <c r="J57" i="7"/>
  <c r="I57" i="7"/>
  <c r="H57" i="7"/>
  <c r="G57" i="7"/>
  <c r="AF56" i="7"/>
  <c r="AE56" i="7"/>
  <c r="AD56" i="7"/>
  <c r="AC56" i="7"/>
  <c r="AB56" i="7"/>
  <c r="AA56" i="7"/>
  <c r="Z56" i="7"/>
  <c r="Y56" i="7"/>
  <c r="X56" i="7"/>
  <c r="W56" i="7"/>
  <c r="V56" i="7"/>
  <c r="U56" i="7"/>
  <c r="T56" i="7"/>
  <c r="S56" i="7"/>
  <c r="R56" i="7"/>
  <c r="Q56" i="7"/>
  <c r="P56" i="7"/>
  <c r="O56" i="7"/>
  <c r="N56" i="7"/>
  <c r="M56" i="7"/>
  <c r="L56" i="7"/>
  <c r="K56" i="7"/>
  <c r="J56" i="7"/>
  <c r="I56" i="7"/>
  <c r="H56" i="7"/>
  <c r="G56" i="7"/>
  <c r="AF55" i="7"/>
  <c r="AE55" i="7"/>
  <c r="AD55" i="7"/>
  <c r="AC55" i="7"/>
  <c r="AB55" i="7"/>
  <c r="AA55" i="7"/>
  <c r="Z55" i="7"/>
  <c r="Y55" i="7"/>
  <c r="X55" i="7"/>
  <c r="W55" i="7"/>
  <c r="V55" i="7"/>
  <c r="U55" i="7"/>
  <c r="T55" i="7"/>
  <c r="S55" i="7"/>
  <c r="R55" i="7"/>
  <c r="Q55" i="7"/>
  <c r="P55" i="7"/>
  <c r="O55" i="7"/>
  <c r="N55" i="7"/>
  <c r="M55" i="7"/>
  <c r="L55" i="7"/>
  <c r="K55" i="7"/>
  <c r="J55" i="7"/>
  <c r="I55" i="7"/>
  <c r="H55" i="7"/>
  <c r="G55" i="7"/>
  <c r="AF54" i="7"/>
  <c r="AE54" i="7"/>
  <c r="AD54" i="7"/>
  <c r="AC54" i="7"/>
  <c r="AB54" i="7"/>
  <c r="AA54" i="7"/>
  <c r="Z54" i="7"/>
  <c r="Y54" i="7"/>
  <c r="X54" i="7"/>
  <c r="W54" i="7"/>
  <c r="V54" i="7"/>
  <c r="U54" i="7"/>
  <c r="T54" i="7"/>
  <c r="S54" i="7"/>
  <c r="R54" i="7"/>
  <c r="Q54" i="7"/>
  <c r="P54" i="7"/>
  <c r="O54" i="7"/>
  <c r="N54" i="7"/>
  <c r="M54" i="7"/>
  <c r="L54" i="7"/>
  <c r="K54" i="7"/>
  <c r="J54" i="7"/>
  <c r="I54" i="7"/>
  <c r="H54" i="7"/>
  <c r="G54" i="7"/>
  <c r="F54" i="7"/>
  <c r="F55" i="7" s="1"/>
  <c r="F56" i="7" s="1"/>
  <c r="F57" i="7" s="1"/>
  <c r="F58" i="7" s="1"/>
  <c r="F59" i="7" s="1"/>
  <c r="F60" i="7" s="1"/>
  <c r="F61" i="7" s="1"/>
  <c r="F62" i="7" s="1"/>
  <c r="F63" i="7" s="1"/>
  <c r="F64" i="7" s="1"/>
  <c r="F65" i="7" s="1"/>
  <c r="D65" i="7"/>
  <c r="C65" i="7"/>
  <c r="D64" i="7"/>
  <c r="C64" i="7"/>
  <c r="D63" i="7"/>
  <c r="C63" i="7"/>
  <c r="D62" i="7"/>
  <c r="C62" i="7"/>
  <c r="D61" i="7"/>
  <c r="C61" i="7"/>
  <c r="D60" i="7"/>
  <c r="C60" i="7"/>
  <c r="D59" i="7"/>
  <c r="C59" i="7"/>
  <c r="D58" i="7"/>
  <c r="C58" i="7"/>
  <c r="D57" i="7"/>
  <c r="C57" i="7"/>
  <c r="D56" i="7"/>
  <c r="C56" i="7"/>
  <c r="D55" i="7"/>
  <c r="C55" i="7"/>
  <c r="D54" i="7"/>
  <c r="B54" i="7"/>
  <c r="B55" i="7" s="1"/>
  <c r="B56" i="7" s="1"/>
  <c r="B57" i="7" s="1"/>
  <c r="B58" i="7" s="1"/>
  <c r="B59" i="7" s="1"/>
  <c r="B60" i="7" s="1"/>
  <c r="B61" i="7" s="1"/>
  <c r="B62" i="7" s="1"/>
  <c r="B63" i="7" s="1"/>
  <c r="B64" i="7" s="1"/>
  <c r="B65" i="7" s="1"/>
  <c r="D46" i="9" l="1"/>
  <c r="B9" i="11"/>
  <c r="A6" i="11"/>
  <c r="D46" i="11"/>
  <c r="A6" i="9"/>
  <c r="B28" i="9"/>
  <c r="Q70" i="7"/>
  <c r="U70" i="7"/>
  <c r="T71" i="7"/>
  <c r="S72" i="7"/>
  <c r="R73" i="7"/>
  <c r="Q74" i="7"/>
  <c r="U74" i="7"/>
  <c r="T75" i="7"/>
  <c r="S76" i="7"/>
  <c r="R77" i="7"/>
  <c r="Q78" i="7"/>
  <c r="U78" i="7"/>
  <c r="R70" i="7"/>
  <c r="U71" i="7"/>
  <c r="T72" i="7"/>
  <c r="S73" i="7"/>
  <c r="R74" i="7"/>
  <c r="Q75" i="7"/>
  <c r="U75" i="7"/>
  <c r="T76" i="7"/>
  <c r="S77" i="7"/>
  <c r="Q71" i="7"/>
  <c r="S70" i="7"/>
  <c r="R71" i="7"/>
  <c r="Q72" i="7"/>
  <c r="U72" i="7"/>
  <c r="T73" i="7"/>
  <c r="S74" i="7"/>
  <c r="R75" i="7"/>
  <c r="Q76" i="7"/>
  <c r="U76" i="7"/>
  <c r="T77" i="7"/>
  <c r="T70" i="7"/>
  <c r="S71" i="7"/>
  <c r="R72" i="7"/>
  <c r="Q73" i="7"/>
  <c r="U73" i="7"/>
  <c r="T74" i="7"/>
  <c r="S75" i="7"/>
  <c r="R76" i="7"/>
  <c r="Q77" i="7"/>
  <c r="U77" i="7"/>
  <c r="T78" i="7"/>
  <c r="R78" i="7"/>
  <c r="S78" i="7"/>
  <c r="L79" i="7" s="1"/>
  <c r="L80" i="7" s="1"/>
  <c r="L81" i="7" s="1"/>
  <c r="L82" i="7" s="1"/>
  <c r="L83" i="7" s="1"/>
  <c r="L84" i="7" s="1"/>
  <c r="L85" i="7" s="1"/>
  <c r="L86" i="7" s="1"/>
  <c r="L87" i="7" s="1"/>
  <c r="L88" i="7" s="1"/>
  <c r="L89" i="7" s="1"/>
  <c r="L90" i="7" s="1"/>
  <c r="S12" i="1"/>
  <c r="H7" i="7"/>
  <c r="H8" i="7" s="1"/>
  <c r="G7" i="7"/>
  <c r="G8" i="7" s="1"/>
  <c r="F7" i="7"/>
  <c r="F8" i="7" s="1"/>
  <c r="E7" i="7"/>
  <c r="E8" i="7" s="1"/>
  <c r="D7" i="7"/>
  <c r="D8" i="7" s="1"/>
  <c r="D9" i="7" s="1"/>
  <c r="H5" i="7"/>
  <c r="H4" i="7" s="1"/>
  <c r="H3" i="7" s="1"/>
  <c r="G5" i="7"/>
  <c r="G4" i="7" s="1"/>
  <c r="G3" i="7" s="1"/>
  <c r="F5" i="7"/>
  <c r="F4" i="7" s="1"/>
  <c r="F3" i="7" s="1"/>
  <c r="E5" i="7"/>
  <c r="E4" i="7" s="1"/>
  <c r="E3" i="7" s="1"/>
  <c r="D5" i="7"/>
  <c r="D4" i="7" s="1"/>
  <c r="D3" i="7" s="1"/>
  <c r="AB12" i="7"/>
  <c r="AC12" i="7" s="1"/>
  <c r="V12" i="7"/>
  <c r="V14" i="7" s="1"/>
  <c r="P12" i="7"/>
  <c r="P14" i="7" s="1"/>
  <c r="J12" i="7"/>
  <c r="J14" i="7" s="1"/>
  <c r="D12" i="7"/>
  <c r="D14" i="7" s="1"/>
  <c r="AA14" i="7"/>
  <c r="U14" i="7"/>
  <c r="O14" i="7"/>
  <c r="I14" i="7"/>
  <c r="C14" i="7"/>
  <c r="S11" i="1"/>
  <c r="D47" i="9" l="1"/>
  <c r="C6" i="11"/>
  <c r="A7" i="11"/>
  <c r="B10" i="11"/>
  <c r="D47" i="11"/>
  <c r="A7" i="9"/>
  <c r="C6" i="9"/>
  <c r="B29" i="9"/>
  <c r="N79" i="7"/>
  <c r="N80" i="7" s="1"/>
  <c r="N81" i="7" s="1"/>
  <c r="N82" i="7" s="1"/>
  <c r="N83" i="7" s="1"/>
  <c r="N84" i="7" s="1"/>
  <c r="N85" i="7" s="1"/>
  <c r="N86" i="7" s="1"/>
  <c r="N87" i="7" s="1"/>
  <c r="N88" i="7" s="1"/>
  <c r="N89" i="7" s="1"/>
  <c r="N90" i="7" s="1"/>
  <c r="M79" i="7"/>
  <c r="M80" i="7" s="1"/>
  <c r="M81" i="7" s="1"/>
  <c r="M82" i="7" s="1"/>
  <c r="M83" i="7" s="1"/>
  <c r="M84" i="7" s="1"/>
  <c r="M85" i="7" s="1"/>
  <c r="M86" i="7" s="1"/>
  <c r="M87" i="7" s="1"/>
  <c r="M88" i="7" s="1"/>
  <c r="M89" i="7" s="1"/>
  <c r="M90" i="7" s="1"/>
  <c r="J79" i="7"/>
  <c r="J80" i="7" s="1"/>
  <c r="J81" i="7" s="1"/>
  <c r="J82" i="7" s="1"/>
  <c r="J83" i="7" s="1"/>
  <c r="J84" i="7" s="1"/>
  <c r="J85" i="7" s="1"/>
  <c r="J86" i="7" s="1"/>
  <c r="J87" i="7" s="1"/>
  <c r="J88" i="7" s="1"/>
  <c r="J89" i="7" s="1"/>
  <c r="J90" i="7" s="1"/>
  <c r="K79" i="7"/>
  <c r="K80" i="7" s="1"/>
  <c r="K81" i="7" s="1"/>
  <c r="K82" i="7" s="1"/>
  <c r="K83" i="7" s="1"/>
  <c r="K84" i="7" s="1"/>
  <c r="K85" i="7" s="1"/>
  <c r="K86" i="7" s="1"/>
  <c r="K87" i="7" s="1"/>
  <c r="K88" i="7" s="1"/>
  <c r="K89" i="7" s="1"/>
  <c r="K90" i="7" s="1"/>
  <c r="G9" i="7"/>
  <c r="H9" i="7"/>
  <c r="E9" i="7"/>
  <c r="F9" i="7"/>
  <c r="E12" i="7"/>
  <c r="AD12" i="7"/>
  <c r="AD14" i="7" s="1"/>
  <c r="AC14" i="7"/>
  <c r="AB14" i="7"/>
  <c r="W12" i="7"/>
  <c r="Q12" i="7"/>
  <c r="K12" i="7"/>
  <c r="G2170" i="1"/>
  <c r="G2169" i="1"/>
  <c r="G2168" i="1"/>
  <c r="G2167" i="1"/>
  <c r="G2166" i="1"/>
  <c r="G2165" i="1"/>
  <c r="G2164" i="1"/>
  <c r="G2163" i="1"/>
  <c r="G2162" i="1"/>
  <c r="G2161" i="1"/>
  <c r="G2160" i="1"/>
  <c r="G2159" i="1"/>
  <c r="G2158" i="1"/>
  <c r="G2157" i="1"/>
  <c r="G2156" i="1"/>
  <c r="G2155" i="1"/>
  <c r="G2154" i="1"/>
  <c r="G2153" i="1"/>
  <c r="G2152" i="1"/>
  <c r="G2151" i="1"/>
  <c r="G2150" i="1"/>
  <c r="G2149" i="1"/>
  <c r="G2148" i="1"/>
  <c r="G2147" i="1"/>
  <c r="G2146" i="1"/>
  <c r="G2145" i="1"/>
  <c r="G2144" i="1"/>
  <c r="G2143" i="1"/>
  <c r="G2142" i="1"/>
  <c r="G2141" i="1"/>
  <c r="G2140" i="1"/>
  <c r="G2139" i="1"/>
  <c r="G2138" i="1"/>
  <c r="G2137" i="1"/>
  <c r="G2136" i="1"/>
  <c r="G2135" i="1"/>
  <c r="G2134" i="1"/>
  <c r="G2133" i="1"/>
  <c r="G2132" i="1"/>
  <c r="G2131" i="1"/>
  <c r="G2130" i="1"/>
  <c r="G2129" i="1"/>
  <c r="G2128" i="1"/>
  <c r="G2127" i="1"/>
  <c r="G2126" i="1"/>
  <c r="G2125" i="1"/>
  <c r="G2124" i="1"/>
  <c r="G2123" i="1"/>
  <c r="G2122" i="1"/>
  <c r="G2121" i="1"/>
  <c r="G2120" i="1"/>
  <c r="G2119" i="1"/>
  <c r="G2118" i="1"/>
  <c r="G2117" i="1"/>
  <c r="G2116" i="1"/>
  <c r="G2115" i="1"/>
  <c r="G2114" i="1"/>
  <c r="G2113" i="1"/>
  <c r="G2112" i="1"/>
  <c r="G2111" i="1"/>
  <c r="G2110" i="1"/>
  <c r="G2109" i="1"/>
  <c r="G2108" i="1"/>
  <c r="G2107" i="1"/>
  <c r="G2106" i="1"/>
  <c r="G2105" i="1"/>
  <c r="G2104" i="1"/>
  <c r="G2103" i="1"/>
  <c r="G2102" i="1"/>
  <c r="G2101" i="1"/>
  <c r="G2100" i="1"/>
  <c r="G2099" i="1"/>
  <c r="G2098" i="1"/>
  <c r="G2097" i="1"/>
  <c r="G2096" i="1"/>
  <c r="G2095" i="1"/>
  <c r="G2094" i="1"/>
  <c r="G2093" i="1"/>
  <c r="G2092" i="1"/>
  <c r="G2091" i="1"/>
  <c r="G2090" i="1"/>
  <c r="G2089" i="1"/>
  <c r="G2088" i="1"/>
  <c r="G2087" i="1"/>
  <c r="G2086" i="1"/>
  <c r="G2085" i="1"/>
  <c r="G2084" i="1"/>
  <c r="G2083" i="1"/>
  <c r="G2082" i="1"/>
  <c r="G2081" i="1"/>
  <c r="G2080" i="1"/>
  <c r="G2079" i="1"/>
  <c r="G2078" i="1"/>
  <c r="G2077" i="1"/>
  <c r="G2076" i="1"/>
  <c r="G2075" i="1"/>
  <c r="G2074" i="1"/>
  <c r="G2073" i="1"/>
  <c r="G2072" i="1"/>
  <c r="G2071" i="1"/>
  <c r="G2070" i="1"/>
  <c r="G2069" i="1"/>
  <c r="G2068" i="1"/>
  <c r="G2067" i="1"/>
  <c r="G2066" i="1"/>
  <c r="G2065" i="1"/>
  <c r="G2064" i="1"/>
  <c r="G2063" i="1"/>
  <c r="G2062" i="1"/>
  <c r="G2061" i="1"/>
  <c r="G2060" i="1"/>
  <c r="G2059" i="1"/>
  <c r="G2058" i="1"/>
  <c r="G2057" i="1"/>
  <c r="G2056" i="1"/>
  <c r="G2055" i="1"/>
  <c r="G2054" i="1"/>
  <c r="G2053" i="1"/>
  <c r="G2052" i="1"/>
  <c r="G2051" i="1"/>
  <c r="G2050" i="1"/>
  <c r="G2049" i="1"/>
  <c r="G2048" i="1"/>
  <c r="G2047" i="1"/>
  <c r="G2046" i="1"/>
  <c r="G2045" i="1"/>
  <c r="G2044" i="1"/>
  <c r="G2043" i="1"/>
  <c r="G2042" i="1"/>
  <c r="G2041" i="1"/>
  <c r="G2040" i="1"/>
  <c r="G2039" i="1"/>
  <c r="G2038" i="1"/>
  <c r="G2037" i="1"/>
  <c r="G2036" i="1"/>
  <c r="G2035" i="1"/>
  <c r="G2034" i="1"/>
  <c r="G2033" i="1"/>
  <c r="G2032" i="1"/>
  <c r="G2031" i="1"/>
  <c r="G2030" i="1"/>
  <c r="G2029" i="1"/>
  <c r="G2028" i="1"/>
  <c r="G2027" i="1"/>
  <c r="G2026" i="1"/>
  <c r="G2025" i="1"/>
  <c r="G2024" i="1"/>
  <c r="G2023" i="1"/>
  <c r="G2022" i="1"/>
  <c r="G2021" i="1"/>
  <c r="G2020" i="1"/>
  <c r="G2019" i="1"/>
  <c r="G2018" i="1"/>
  <c r="G2017" i="1"/>
  <c r="G2016" i="1"/>
  <c r="G2015" i="1"/>
  <c r="G2014" i="1"/>
  <c r="G2013" i="1"/>
  <c r="G2012" i="1"/>
  <c r="G2011" i="1"/>
  <c r="G2010" i="1"/>
  <c r="G2009" i="1"/>
  <c r="G2008" i="1"/>
  <c r="G2007" i="1"/>
  <c r="G2006" i="1"/>
  <c r="G2005" i="1"/>
  <c r="G2004" i="1"/>
  <c r="G2003" i="1"/>
  <c r="G2002" i="1"/>
  <c r="G2001" i="1"/>
  <c r="G2000" i="1"/>
  <c r="G1999" i="1"/>
  <c r="G1998" i="1"/>
  <c r="G1997" i="1"/>
  <c r="G1996" i="1"/>
  <c r="G1995" i="1"/>
  <c r="G1994" i="1"/>
  <c r="G1993" i="1"/>
  <c r="G1992" i="1"/>
  <c r="G1991" i="1"/>
  <c r="G1990" i="1"/>
  <c r="G1989" i="1"/>
  <c r="G1988" i="1"/>
  <c r="G1987" i="1"/>
  <c r="G1986" i="1"/>
  <c r="G1985" i="1"/>
  <c r="G1984" i="1"/>
  <c r="G1983" i="1"/>
  <c r="G1982" i="1"/>
  <c r="G1981" i="1"/>
  <c r="G1980" i="1"/>
  <c r="G1979" i="1"/>
  <c r="G1978" i="1"/>
  <c r="G1977" i="1"/>
  <c r="G1976" i="1"/>
  <c r="G1975" i="1"/>
  <c r="G1974" i="1"/>
  <c r="G1973" i="1"/>
  <c r="G1972" i="1"/>
  <c r="G1971" i="1"/>
  <c r="G1970" i="1"/>
  <c r="G1969" i="1"/>
  <c r="G1968" i="1"/>
  <c r="G1967" i="1"/>
  <c r="G1966" i="1"/>
  <c r="G1965" i="1"/>
  <c r="G1964" i="1"/>
  <c r="G1963" i="1"/>
  <c r="G1962" i="1"/>
  <c r="G1961" i="1"/>
  <c r="G1960" i="1"/>
  <c r="G1959" i="1"/>
  <c r="G1958" i="1"/>
  <c r="G1957" i="1"/>
  <c r="G1956" i="1"/>
  <c r="G1955" i="1"/>
  <c r="G1954" i="1"/>
  <c r="G1953" i="1"/>
  <c r="G1952" i="1"/>
  <c r="G1951" i="1"/>
  <c r="G1950" i="1"/>
  <c r="G1949" i="1"/>
  <c r="G1948" i="1"/>
  <c r="G1947" i="1"/>
  <c r="G1946" i="1"/>
  <c r="G1945" i="1"/>
  <c r="G1944" i="1"/>
  <c r="G1943" i="1"/>
  <c r="G1942" i="1"/>
  <c r="G1941" i="1"/>
  <c r="G1940" i="1"/>
  <c r="G1939" i="1"/>
  <c r="G1938" i="1"/>
  <c r="G1937" i="1"/>
  <c r="G1936" i="1"/>
  <c r="G1935" i="1"/>
  <c r="G1934" i="1"/>
  <c r="G1933" i="1"/>
  <c r="G1932" i="1"/>
  <c r="G1931" i="1"/>
  <c r="G1930" i="1"/>
  <c r="G1929" i="1"/>
  <c r="G1928" i="1"/>
  <c r="G1927" i="1"/>
  <c r="G1926" i="1"/>
  <c r="G1925" i="1"/>
  <c r="G1924" i="1"/>
  <c r="G1923" i="1"/>
  <c r="G1922" i="1"/>
  <c r="G1921" i="1"/>
  <c r="G1920" i="1"/>
  <c r="G1919" i="1"/>
  <c r="G1918" i="1"/>
  <c r="G1917" i="1"/>
  <c r="G1916" i="1"/>
  <c r="G1915" i="1"/>
  <c r="G1914" i="1"/>
  <c r="G1913" i="1"/>
  <c r="G1912" i="1"/>
  <c r="G1911" i="1"/>
  <c r="G1910" i="1"/>
  <c r="G1909" i="1"/>
  <c r="G1908" i="1"/>
  <c r="G1907" i="1"/>
  <c r="G1906" i="1"/>
  <c r="G1905" i="1"/>
  <c r="G1904" i="1"/>
  <c r="G1903" i="1"/>
  <c r="G1902" i="1"/>
  <c r="G1901" i="1"/>
  <c r="G1900" i="1"/>
  <c r="G1899" i="1"/>
  <c r="G1898" i="1"/>
  <c r="G1897" i="1"/>
  <c r="G1896" i="1"/>
  <c r="G1895" i="1"/>
  <c r="G1894" i="1"/>
  <c r="G1893" i="1"/>
  <c r="G1892" i="1"/>
  <c r="G1891" i="1"/>
  <c r="G1890" i="1"/>
  <c r="G1889" i="1"/>
  <c r="G1888" i="1"/>
  <c r="G1887" i="1"/>
  <c r="G1886" i="1"/>
  <c r="G1885" i="1"/>
  <c r="G1884" i="1"/>
  <c r="G1883" i="1"/>
  <c r="G1882" i="1"/>
  <c r="G1881" i="1"/>
  <c r="G1880" i="1"/>
  <c r="G1879" i="1"/>
  <c r="G1878" i="1"/>
  <c r="G1877" i="1"/>
  <c r="G1876" i="1"/>
  <c r="G1875" i="1"/>
  <c r="G1874" i="1"/>
  <c r="G1873" i="1"/>
  <c r="G1872" i="1"/>
  <c r="G1871" i="1"/>
  <c r="G1870" i="1"/>
  <c r="G1869" i="1"/>
  <c r="G1868" i="1"/>
  <c r="G1867" i="1"/>
  <c r="G1866" i="1"/>
  <c r="G1865" i="1"/>
  <c r="G1864" i="1"/>
  <c r="G1863" i="1"/>
  <c r="G1862" i="1"/>
  <c r="G1861" i="1"/>
  <c r="G1860" i="1"/>
  <c r="G1859" i="1"/>
  <c r="G1858" i="1"/>
  <c r="G1857" i="1"/>
  <c r="G1856" i="1"/>
  <c r="G1855" i="1"/>
  <c r="G1854" i="1"/>
  <c r="G1853" i="1"/>
  <c r="G1852" i="1"/>
  <c r="G1851" i="1"/>
  <c r="G1850" i="1"/>
  <c r="G1849" i="1"/>
  <c r="G1848" i="1"/>
  <c r="G1847" i="1"/>
  <c r="G1846" i="1"/>
  <c r="G1845" i="1"/>
  <c r="G1844" i="1"/>
  <c r="G1843" i="1"/>
  <c r="G1842" i="1"/>
  <c r="G1841" i="1"/>
  <c r="G1840" i="1"/>
  <c r="G1839" i="1"/>
  <c r="G1838" i="1"/>
  <c r="G1837" i="1"/>
  <c r="G1836" i="1"/>
  <c r="G1835" i="1"/>
  <c r="G1834" i="1"/>
  <c r="G1833" i="1"/>
  <c r="G1832" i="1"/>
  <c r="G1831" i="1"/>
  <c r="G1830" i="1"/>
  <c r="G1829" i="1"/>
  <c r="G1828" i="1"/>
  <c r="G1827" i="1"/>
  <c r="G1826" i="1"/>
  <c r="G1825" i="1"/>
  <c r="G1824" i="1"/>
  <c r="G1823" i="1"/>
  <c r="G1822" i="1"/>
  <c r="G1821" i="1"/>
  <c r="G1820" i="1"/>
  <c r="G1819" i="1"/>
  <c r="G1818" i="1"/>
  <c r="G1817" i="1"/>
  <c r="G1816" i="1"/>
  <c r="G1815" i="1"/>
  <c r="G1814" i="1"/>
  <c r="G1813" i="1"/>
  <c r="G1812" i="1"/>
  <c r="G1811" i="1"/>
  <c r="G1810" i="1"/>
  <c r="G1809" i="1"/>
  <c r="G1808" i="1"/>
  <c r="G1807" i="1"/>
  <c r="G1806" i="1"/>
  <c r="G1805" i="1"/>
  <c r="G1804" i="1"/>
  <c r="G1803" i="1"/>
  <c r="G1802" i="1"/>
  <c r="G1801" i="1"/>
  <c r="G1800" i="1"/>
  <c r="G1799" i="1"/>
  <c r="G1798" i="1"/>
  <c r="G1797" i="1"/>
  <c r="G1796" i="1"/>
  <c r="G1795" i="1"/>
  <c r="G1794" i="1"/>
  <c r="G1793" i="1"/>
  <c r="G1792" i="1"/>
  <c r="G1791" i="1"/>
  <c r="G1790" i="1"/>
  <c r="G1789" i="1"/>
  <c r="G1788" i="1"/>
  <c r="G1787" i="1"/>
  <c r="G1786" i="1"/>
  <c r="G1785" i="1"/>
  <c r="G1784" i="1"/>
  <c r="G1783" i="1"/>
  <c r="G1782" i="1"/>
  <c r="G1781" i="1"/>
  <c r="G1780" i="1"/>
  <c r="G1779" i="1"/>
  <c r="G1778" i="1"/>
  <c r="G1777" i="1"/>
  <c r="G1776" i="1"/>
  <c r="G1775" i="1"/>
  <c r="G1774" i="1"/>
  <c r="G1773" i="1"/>
  <c r="G1772" i="1"/>
  <c r="G1771" i="1"/>
  <c r="G1770" i="1"/>
  <c r="G1769" i="1"/>
  <c r="G1768" i="1"/>
  <c r="G1767" i="1"/>
  <c r="G1766" i="1"/>
  <c r="G1765" i="1"/>
  <c r="G1764" i="1"/>
  <c r="G1763" i="1"/>
  <c r="G1762" i="1"/>
  <c r="G1761" i="1"/>
  <c r="G1760" i="1"/>
  <c r="G1759" i="1"/>
  <c r="G1758" i="1"/>
  <c r="G1757" i="1"/>
  <c r="G1756" i="1"/>
  <c r="G1755" i="1"/>
  <c r="G1754" i="1"/>
  <c r="G1753" i="1"/>
  <c r="G1752" i="1"/>
  <c r="G1751" i="1"/>
  <c r="G1750" i="1"/>
  <c r="G1749" i="1"/>
  <c r="G1748" i="1"/>
  <c r="G1747" i="1"/>
  <c r="G1746" i="1"/>
  <c r="G1745" i="1"/>
  <c r="G1744" i="1"/>
  <c r="G1743" i="1"/>
  <c r="G1742" i="1"/>
  <c r="G1741" i="1"/>
  <c r="G1740" i="1"/>
  <c r="G1739" i="1"/>
  <c r="G1738" i="1"/>
  <c r="G1737" i="1"/>
  <c r="G1736" i="1"/>
  <c r="G1735" i="1"/>
  <c r="G1734" i="1"/>
  <c r="G1733" i="1"/>
  <c r="G1732" i="1"/>
  <c r="G1731" i="1"/>
  <c r="G1730" i="1"/>
  <c r="G1729" i="1"/>
  <c r="G1728" i="1"/>
  <c r="G1727" i="1"/>
  <c r="G1726" i="1"/>
  <c r="G1725" i="1"/>
  <c r="G1724" i="1"/>
  <c r="G1723" i="1"/>
  <c r="G1722" i="1"/>
  <c r="G1721" i="1"/>
  <c r="G1720" i="1"/>
  <c r="G1719" i="1"/>
  <c r="G1718" i="1"/>
  <c r="G1717" i="1"/>
  <c r="G1716" i="1"/>
  <c r="G1715" i="1"/>
  <c r="G1714" i="1"/>
  <c r="G1713" i="1"/>
  <c r="G1712" i="1"/>
  <c r="G1711" i="1"/>
  <c r="G1710" i="1"/>
  <c r="G1709" i="1"/>
  <c r="G1708" i="1"/>
  <c r="G1707" i="1"/>
  <c r="G1706" i="1"/>
  <c r="G1705" i="1"/>
  <c r="G1704" i="1"/>
  <c r="G1703" i="1"/>
  <c r="G1702" i="1"/>
  <c r="G1701" i="1"/>
  <c r="G1700" i="1"/>
  <c r="G1699" i="1"/>
  <c r="G1698" i="1"/>
  <c r="G1697" i="1"/>
  <c r="G1696" i="1"/>
  <c r="G1695" i="1"/>
  <c r="G1694" i="1"/>
  <c r="G1693" i="1"/>
  <c r="G1692" i="1"/>
  <c r="G1691" i="1"/>
  <c r="G1690" i="1"/>
  <c r="G1689" i="1"/>
  <c r="G1688" i="1"/>
  <c r="G1687" i="1"/>
  <c r="G1686" i="1"/>
  <c r="G1685" i="1"/>
  <c r="G1684" i="1"/>
  <c r="G1683" i="1"/>
  <c r="G1682" i="1"/>
  <c r="G1681" i="1"/>
  <c r="G1680" i="1"/>
  <c r="G1679" i="1"/>
  <c r="G1678" i="1"/>
  <c r="G1677" i="1"/>
  <c r="G1676" i="1"/>
  <c r="G1675" i="1"/>
  <c r="G1674" i="1"/>
  <c r="G1673" i="1"/>
  <c r="G1672" i="1"/>
  <c r="G1671" i="1"/>
  <c r="G1670" i="1"/>
  <c r="G1669" i="1"/>
  <c r="G1668" i="1"/>
  <c r="G1667" i="1"/>
  <c r="G1666" i="1"/>
  <c r="G1665" i="1"/>
  <c r="G1664" i="1"/>
  <c r="G1663" i="1"/>
  <c r="G1662" i="1"/>
  <c r="G1661" i="1"/>
  <c r="G1660" i="1"/>
  <c r="G1659" i="1"/>
  <c r="G1658" i="1"/>
  <c r="G1657" i="1"/>
  <c r="G1656" i="1"/>
  <c r="G1655" i="1"/>
  <c r="G1654" i="1"/>
  <c r="G1653" i="1"/>
  <c r="G1652" i="1"/>
  <c r="G1651" i="1"/>
  <c r="G1650" i="1"/>
  <c r="G1649" i="1"/>
  <c r="G1648" i="1"/>
  <c r="G1647" i="1"/>
  <c r="G1646" i="1"/>
  <c r="G1645" i="1"/>
  <c r="G1644" i="1"/>
  <c r="G1643" i="1"/>
  <c r="G1642" i="1"/>
  <c r="G1641" i="1"/>
  <c r="G1640" i="1"/>
  <c r="G1639" i="1"/>
  <c r="G1638" i="1"/>
  <c r="G1637" i="1"/>
  <c r="G1636" i="1"/>
  <c r="G1635" i="1"/>
  <c r="G1634" i="1"/>
  <c r="G1633" i="1"/>
  <c r="G1632" i="1"/>
  <c r="G1631" i="1"/>
  <c r="G1630" i="1"/>
  <c r="G1629" i="1"/>
  <c r="G1628" i="1"/>
  <c r="G1627" i="1"/>
  <c r="G1626" i="1"/>
  <c r="G1625" i="1"/>
  <c r="G1624" i="1"/>
  <c r="G1623" i="1"/>
  <c r="G1622" i="1"/>
  <c r="G1621" i="1"/>
  <c r="G1620" i="1"/>
  <c r="G1619" i="1"/>
  <c r="G1618" i="1"/>
  <c r="G1617" i="1"/>
  <c r="G1616" i="1"/>
  <c r="G1615" i="1"/>
  <c r="G1614" i="1"/>
  <c r="G1613" i="1"/>
  <c r="G1612" i="1"/>
  <c r="G1611" i="1"/>
  <c r="G1610" i="1"/>
  <c r="G1609" i="1"/>
  <c r="G1608" i="1"/>
  <c r="G1607" i="1"/>
  <c r="G1606" i="1"/>
  <c r="G1605" i="1"/>
  <c r="G1604" i="1"/>
  <c r="G1603" i="1"/>
  <c r="G1602" i="1"/>
  <c r="G1601" i="1"/>
  <c r="G1600" i="1"/>
  <c r="G1599" i="1"/>
  <c r="G1598" i="1"/>
  <c r="G1597" i="1"/>
  <c r="G1596" i="1"/>
  <c r="G1595" i="1"/>
  <c r="G1594" i="1"/>
  <c r="G1593" i="1"/>
  <c r="G1592" i="1"/>
  <c r="G1591" i="1"/>
  <c r="G1590" i="1"/>
  <c r="G1589" i="1"/>
  <c r="G1588" i="1"/>
  <c r="G1587" i="1"/>
  <c r="G1586" i="1"/>
  <c r="G1585" i="1"/>
  <c r="G1584" i="1"/>
  <c r="G1583" i="1"/>
  <c r="G1582" i="1"/>
  <c r="G1581" i="1"/>
  <c r="G1580" i="1"/>
  <c r="G1579" i="1"/>
  <c r="G1578" i="1"/>
  <c r="G1577" i="1"/>
  <c r="G1576" i="1"/>
  <c r="G1575" i="1"/>
  <c r="G1574" i="1"/>
  <c r="G1573" i="1"/>
  <c r="G1572" i="1"/>
  <c r="G1571" i="1"/>
  <c r="G1570" i="1"/>
  <c r="G1569" i="1"/>
  <c r="G1568" i="1"/>
  <c r="G1567" i="1"/>
  <c r="G1566" i="1"/>
  <c r="G1565" i="1"/>
  <c r="G1564" i="1"/>
  <c r="G1563" i="1"/>
  <c r="G1562" i="1"/>
  <c r="G1561" i="1"/>
  <c r="G1560" i="1"/>
  <c r="G1559" i="1"/>
  <c r="G1558" i="1"/>
  <c r="G1557" i="1"/>
  <c r="G1556" i="1"/>
  <c r="G1555" i="1"/>
  <c r="G1554" i="1"/>
  <c r="G1553" i="1"/>
  <c r="G1552" i="1"/>
  <c r="G1551" i="1"/>
  <c r="G1550" i="1"/>
  <c r="G1549" i="1"/>
  <c r="G1548" i="1"/>
  <c r="G1547" i="1"/>
  <c r="G1546" i="1"/>
  <c r="G1545" i="1"/>
  <c r="G1544" i="1"/>
  <c r="G1543" i="1"/>
  <c r="G1542" i="1"/>
  <c r="G1541" i="1"/>
  <c r="G1540" i="1"/>
  <c r="G1539" i="1"/>
  <c r="G1538" i="1"/>
  <c r="G1537" i="1"/>
  <c r="G1536" i="1"/>
  <c r="G1535" i="1"/>
  <c r="G1534" i="1"/>
  <c r="G1533" i="1"/>
  <c r="G1532" i="1"/>
  <c r="G1531" i="1"/>
  <c r="G1530" i="1"/>
  <c r="G1529" i="1"/>
  <c r="G1528" i="1"/>
  <c r="G1527" i="1"/>
  <c r="G1526" i="1"/>
  <c r="G1525" i="1"/>
  <c r="G1524" i="1"/>
  <c r="G1523" i="1"/>
  <c r="G1522" i="1"/>
  <c r="G1521" i="1"/>
  <c r="G1520" i="1"/>
  <c r="G1519" i="1"/>
  <c r="G1518" i="1"/>
  <c r="G1517" i="1"/>
  <c r="G1516" i="1"/>
  <c r="G1515" i="1"/>
  <c r="G1514" i="1"/>
  <c r="G1513" i="1"/>
  <c r="G1512" i="1"/>
  <c r="G1511" i="1"/>
  <c r="G1510" i="1"/>
  <c r="G1509" i="1"/>
  <c r="G1508" i="1"/>
  <c r="G1507" i="1"/>
  <c r="G1506" i="1"/>
  <c r="G1505" i="1"/>
  <c r="G1504" i="1"/>
  <c r="G1503" i="1"/>
  <c r="G1502" i="1"/>
  <c r="G1501" i="1"/>
  <c r="G1500" i="1"/>
  <c r="G1499" i="1"/>
  <c r="G1498" i="1"/>
  <c r="G1497" i="1"/>
  <c r="G1496" i="1"/>
  <c r="G1495" i="1"/>
  <c r="G1494" i="1"/>
  <c r="G1493" i="1"/>
  <c r="G1492" i="1"/>
  <c r="G1491" i="1"/>
  <c r="G1490" i="1"/>
  <c r="G1489" i="1"/>
  <c r="G1488" i="1"/>
  <c r="G1487" i="1"/>
  <c r="G1486" i="1"/>
  <c r="G1485" i="1"/>
  <c r="G1484" i="1"/>
  <c r="G1483" i="1"/>
  <c r="G1482" i="1"/>
  <c r="G1481" i="1"/>
  <c r="G1480" i="1"/>
  <c r="G1479" i="1"/>
  <c r="G1478" i="1"/>
  <c r="G1477" i="1"/>
  <c r="G1476" i="1"/>
  <c r="G1475" i="1"/>
  <c r="G1474" i="1"/>
  <c r="G1473" i="1"/>
  <c r="G1472" i="1"/>
  <c r="G1471" i="1"/>
  <c r="G1470" i="1"/>
  <c r="G1469" i="1"/>
  <c r="G1468" i="1"/>
  <c r="G1467" i="1"/>
  <c r="G1466" i="1"/>
  <c r="G1465" i="1"/>
  <c r="G1464" i="1"/>
  <c r="G1463" i="1"/>
  <c r="G1462" i="1"/>
  <c r="G1461" i="1"/>
  <c r="G1460" i="1"/>
  <c r="G1459" i="1"/>
  <c r="G1458" i="1"/>
  <c r="G1457" i="1"/>
  <c r="G1456" i="1"/>
  <c r="G1455" i="1"/>
  <c r="G1454" i="1"/>
  <c r="G1453" i="1"/>
  <c r="G1452" i="1"/>
  <c r="G1451" i="1"/>
  <c r="G1450" i="1"/>
  <c r="G1449" i="1"/>
  <c r="G1448" i="1"/>
  <c r="G1447" i="1"/>
  <c r="G1446" i="1"/>
  <c r="G1445" i="1"/>
  <c r="G1444" i="1"/>
  <c r="G1443" i="1"/>
  <c r="G1442" i="1"/>
  <c r="G1441" i="1"/>
  <c r="G1440" i="1"/>
  <c r="G1439" i="1"/>
  <c r="G1438" i="1"/>
  <c r="G1437" i="1"/>
  <c r="G1436" i="1"/>
  <c r="G1435" i="1"/>
  <c r="G1434" i="1"/>
  <c r="G1433" i="1"/>
  <c r="G1432" i="1"/>
  <c r="G1431" i="1"/>
  <c r="G1430" i="1"/>
  <c r="G1429" i="1"/>
  <c r="G1428" i="1"/>
  <c r="G1427" i="1"/>
  <c r="G1426" i="1"/>
  <c r="G1425" i="1"/>
  <c r="G1424" i="1"/>
  <c r="G1423" i="1"/>
  <c r="G1422" i="1"/>
  <c r="G1421" i="1"/>
  <c r="G1420" i="1"/>
  <c r="G1419" i="1"/>
  <c r="G1418" i="1"/>
  <c r="G1417" i="1"/>
  <c r="G1416" i="1"/>
  <c r="G1415" i="1"/>
  <c r="G1414" i="1"/>
  <c r="G1413" i="1"/>
  <c r="G1412" i="1"/>
  <c r="G1411" i="1"/>
  <c r="G1410" i="1"/>
  <c r="G1409" i="1"/>
  <c r="G1408" i="1"/>
  <c r="G1407" i="1"/>
  <c r="G1406" i="1"/>
  <c r="G1405" i="1"/>
  <c r="G1404" i="1"/>
  <c r="G1403" i="1"/>
  <c r="G1402" i="1"/>
  <c r="G1401" i="1"/>
  <c r="G1400" i="1"/>
  <c r="G1399" i="1"/>
  <c r="G1398" i="1"/>
  <c r="G1397" i="1"/>
  <c r="G1396" i="1"/>
  <c r="G1395" i="1"/>
  <c r="G1394" i="1"/>
  <c r="G1393" i="1"/>
  <c r="G1392" i="1"/>
  <c r="G1391" i="1"/>
  <c r="G1390" i="1"/>
  <c r="G1389" i="1"/>
  <c r="G1388" i="1"/>
  <c r="G1387" i="1"/>
  <c r="G1386" i="1"/>
  <c r="G1385" i="1"/>
  <c r="G1384" i="1"/>
  <c r="G1383" i="1"/>
  <c r="G1382" i="1"/>
  <c r="G1381" i="1"/>
  <c r="G1380" i="1"/>
  <c r="G1379" i="1"/>
  <c r="G1378" i="1"/>
  <c r="G1377" i="1"/>
  <c r="G1376" i="1"/>
  <c r="G1375" i="1"/>
  <c r="G1374" i="1"/>
  <c r="G1373" i="1"/>
  <c r="G1372" i="1"/>
  <c r="G1371" i="1"/>
  <c r="G1370" i="1"/>
  <c r="G1369" i="1"/>
  <c r="G1368" i="1"/>
  <c r="G1367" i="1"/>
  <c r="G1366" i="1"/>
  <c r="G1365" i="1"/>
  <c r="G1364" i="1"/>
  <c r="G1363" i="1"/>
  <c r="G1362" i="1"/>
  <c r="G1361" i="1"/>
  <c r="G1360" i="1"/>
  <c r="G1359" i="1"/>
  <c r="G1358" i="1"/>
  <c r="G1357" i="1"/>
  <c r="G1356" i="1"/>
  <c r="G1355" i="1"/>
  <c r="G1354" i="1"/>
  <c r="G1353" i="1"/>
  <c r="G1352" i="1"/>
  <c r="G1351" i="1"/>
  <c r="G1350" i="1"/>
  <c r="G1349" i="1"/>
  <c r="G1348" i="1"/>
  <c r="G1347" i="1"/>
  <c r="G1346" i="1"/>
  <c r="G1345" i="1"/>
  <c r="G1344" i="1"/>
  <c r="G1343" i="1"/>
  <c r="G1342" i="1"/>
  <c r="G1341" i="1"/>
  <c r="G1340" i="1"/>
  <c r="G1339" i="1"/>
  <c r="G1338" i="1"/>
  <c r="G1337" i="1"/>
  <c r="G1336" i="1"/>
  <c r="G1335" i="1"/>
  <c r="G1334" i="1"/>
  <c r="G1333" i="1"/>
  <c r="G1332" i="1"/>
  <c r="G1331" i="1"/>
  <c r="G1330" i="1"/>
  <c r="G1329" i="1"/>
  <c r="G1328" i="1"/>
  <c r="G1327" i="1"/>
  <c r="G1326" i="1"/>
  <c r="G1325" i="1"/>
  <c r="G1324"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1236" i="1"/>
  <c r="G1235" i="1"/>
  <c r="G1234" i="1"/>
  <c r="G1233" i="1"/>
  <c r="G1232" i="1"/>
  <c r="G1231" i="1"/>
  <c r="G1230" i="1"/>
  <c r="G1229" i="1"/>
  <c r="G1228" i="1"/>
  <c r="G1227" i="1"/>
  <c r="G1226" i="1"/>
  <c r="G1225" i="1"/>
  <c r="G1224" i="1"/>
  <c r="G1223" i="1"/>
  <c r="G1222" i="1"/>
  <c r="G1221" i="1"/>
  <c r="G1220" i="1"/>
  <c r="G1219" i="1"/>
  <c r="G1218" i="1"/>
  <c r="G1217" i="1"/>
  <c r="G1216" i="1"/>
  <c r="G1215" i="1"/>
  <c r="G1214" i="1"/>
  <c r="G1213" i="1"/>
  <c r="G1212" i="1"/>
  <c r="G1211" i="1"/>
  <c r="G1210" i="1"/>
  <c r="G1209" i="1"/>
  <c r="G1208" i="1"/>
  <c r="G1207" i="1"/>
  <c r="G1206" i="1"/>
  <c r="G1205" i="1"/>
  <c r="G1204" i="1"/>
  <c r="G1203" i="1"/>
  <c r="G1202" i="1"/>
  <c r="G1201" i="1"/>
  <c r="G1200" i="1"/>
  <c r="G1199" i="1"/>
  <c r="G1198" i="1"/>
  <c r="G1197" i="1"/>
  <c r="G1196" i="1"/>
  <c r="G1195" i="1"/>
  <c r="G1194" i="1"/>
  <c r="G1193" i="1"/>
  <c r="G1192" i="1"/>
  <c r="G1191" i="1"/>
  <c r="G1190" i="1"/>
  <c r="G1189" i="1"/>
  <c r="G1188" i="1"/>
  <c r="G1187" i="1"/>
  <c r="G1186" i="1"/>
  <c r="G1185" i="1"/>
  <c r="G1184" i="1"/>
  <c r="G1183" i="1"/>
  <c r="G1182" i="1"/>
  <c r="G1181" i="1"/>
  <c r="G1180" i="1"/>
  <c r="G1179" i="1"/>
  <c r="G1178" i="1"/>
  <c r="G1177" i="1"/>
  <c r="G1176" i="1"/>
  <c r="G1175" i="1"/>
  <c r="G1174" i="1"/>
  <c r="G1173" i="1"/>
  <c r="G1172" i="1"/>
  <c r="G1171" i="1"/>
  <c r="G1170" i="1"/>
  <c r="G1169" i="1"/>
  <c r="G1168" i="1"/>
  <c r="G1167" i="1"/>
  <c r="G1166" i="1"/>
  <c r="G1165" i="1"/>
  <c r="G1164" i="1"/>
  <c r="G1163" i="1"/>
  <c r="G1162" i="1"/>
  <c r="G1161" i="1"/>
  <c r="G1160" i="1"/>
  <c r="G1159" i="1"/>
  <c r="G1158" i="1"/>
  <c r="G1157" i="1"/>
  <c r="G1156" i="1"/>
  <c r="G1155" i="1"/>
  <c r="G1154" i="1"/>
  <c r="G1153" i="1"/>
  <c r="G1152" i="1"/>
  <c r="G1151" i="1"/>
  <c r="G1150" i="1"/>
  <c r="G1149" i="1"/>
  <c r="G1148" i="1"/>
  <c r="G1147" i="1"/>
  <c r="G1146" i="1"/>
  <c r="G1145" i="1"/>
  <c r="G1144" i="1"/>
  <c r="G1143" i="1"/>
  <c r="G1142" i="1"/>
  <c r="G1141" i="1"/>
  <c r="G1140" i="1"/>
  <c r="G1139" i="1"/>
  <c r="G1138" i="1"/>
  <c r="G1137" i="1"/>
  <c r="G1136" i="1"/>
  <c r="G1135" i="1"/>
  <c r="G1134" i="1"/>
  <c r="G1133" i="1"/>
  <c r="G1132" i="1"/>
  <c r="G1131" i="1"/>
  <c r="G1130" i="1"/>
  <c r="G1129" i="1"/>
  <c r="G1128" i="1"/>
  <c r="G1127" i="1"/>
  <c r="G1126" i="1"/>
  <c r="G1125" i="1"/>
  <c r="G1124" i="1"/>
  <c r="G1123" i="1"/>
  <c r="G1122" i="1"/>
  <c r="G1121" i="1"/>
  <c r="G1120" i="1"/>
  <c r="G1119" i="1"/>
  <c r="G1118" i="1"/>
  <c r="G1117" i="1"/>
  <c r="G1116" i="1"/>
  <c r="G1115" i="1"/>
  <c r="G1114" i="1"/>
  <c r="G1113" i="1"/>
  <c r="G1112" i="1"/>
  <c r="G1111" i="1"/>
  <c r="G1110" i="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080" i="1"/>
  <c r="G1079" i="1"/>
  <c r="G1078" i="1"/>
  <c r="G1077" i="1"/>
  <c r="G1076" i="1"/>
  <c r="G1075" i="1"/>
  <c r="G1074" i="1"/>
  <c r="G1073" i="1"/>
  <c r="G1072" i="1"/>
  <c r="G1071" i="1"/>
  <c r="G1070" i="1"/>
  <c r="G1069" i="1"/>
  <c r="G1068" i="1"/>
  <c r="G1067" i="1"/>
  <c r="G1066" i="1"/>
  <c r="G1065" i="1"/>
  <c r="G1064" i="1"/>
  <c r="G1063" i="1"/>
  <c r="G1062" i="1"/>
  <c r="G1061" i="1"/>
  <c r="G1060" i="1"/>
  <c r="G1059" i="1"/>
  <c r="G1058" i="1"/>
  <c r="G1057" i="1"/>
  <c r="G1056" i="1"/>
  <c r="G1055" i="1"/>
  <c r="G1054" i="1"/>
  <c r="G1053" i="1"/>
  <c r="G1052" i="1"/>
  <c r="G1051" i="1"/>
  <c r="G1050" i="1"/>
  <c r="G1049" i="1"/>
  <c r="G1048" i="1"/>
  <c r="G1047" i="1"/>
  <c r="G1046" i="1"/>
  <c r="G1045" i="1"/>
  <c r="G1044" i="1"/>
  <c r="G1043" i="1"/>
  <c r="G1042" i="1"/>
  <c r="G1041" i="1"/>
  <c r="G1040" i="1"/>
  <c r="G1039" i="1"/>
  <c r="G1038" i="1"/>
  <c r="G1037" i="1"/>
  <c r="G1036" i="1"/>
  <c r="G1035" i="1"/>
  <c r="G1034" i="1"/>
  <c r="G1033" i="1"/>
  <c r="G1032" i="1"/>
  <c r="G1031" i="1"/>
  <c r="G1030" i="1"/>
  <c r="G1029" i="1"/>
  <c r="G1028" i="1"/>
  <c r="G1027" i="1"/>
  <c r="G1026" i="1"/>
  <c r="G1025" i="1"/>
  <c r="G1024" i="1"/>
  <c r="G1023" i="1"/>
  <c r="G1022" i="1"/>
  <c r="G1021" i="1"/>
  <c r="G1020" i="1"/>
  <c r="G1019" i="1"/>
  <c r="G1018" i="1"/>
  <c r="G1017" i="1"/>
  <c r="G1016" i="1"/>
  <c r="G1015" i="1"/>
  <c r="G1014" i="1"/>
  <c r="G1013" i="1"/>
  <c r="G1012" i="1"/>
  <c r="G1011" i="1"/>
  <c r="G1010" i="1"/>
  <c r="G1009" i="1"/>
  <c r="G1008" i="1"/>
  <c r="G1007" i="1"/>
  <c r="G1006" i="1"/>
  <c r="G1005" i="1"/>
  <c r="G1004" i="1"/>
  <c r="G1003" i="1"/>
  <c r="G1002" i="1"/>
  <c r="G1001" i="1"/>
  <c r="G1000" i="1"/>
  <c r="G999" i="1"/>
  <c r="G998" i="1"/>
  <c r="G997" i="1"/>
  <c r="G996" i="1"/>
  <c r="G995" i="1"/>
  <c r="G994" i="1"/>
  <c r="G993" i="1"/>
  <c r="G992" i="1"/>
  <c r="G991" i="1"/>
  <c r="G990" i="1"/>
  <c r="G989" i="1"/>
  <c r="G988" i="1"/>
  <c r="G987" i="1"/>
  <c r="G986" i="1"/>
  <c r="G985" i="1"/>
  <c r="G984" i="1"/>
  <c r="G983" i="1"/>
  <c r="G982" i="1"/>
  <c r="G981" i="1"/>
  <c r="G980" i="1"/>
  <c r="G979" i="1"/>
  <c r="G978" i="1"/>
  <c r="G977" i="1"/>
  <c r="G976" i="1"/>
  <c r="G975" i="1"/>
  <c r="G974" i="1"/>
  <c r="G973" i="1"/>
  <c r="G972" i="1"/>
  <c r="G971" i="1"/>
  <c r="G970" i="1"/>
  <c r="G969" i="1"/>
  <c r="G968" i="1"/>
  <c r="G967" i="1"/>
  <c r="G966" i="1"/>
  <c r="G965" i="1"/>
  <c r="G964" i="1"/>
  <c r="G963" i="1"/>
  <c r="G962" i="1"/>
  <c r="G961" i="1"/>
  <c r="G960" i="1"/>
  <c r="G959" i="1"/>
  <c r="G958" i="1"/>
  <c r="G957" i="1"/>
  <c r="G956" i="1"/>
  <c r="G955" i="1"/>
  <c r="G954" i="1"/>
  <c r="G953" i="1"/>
  <c r="G952" i="1"/>
  <c r="G951" i="1"/>
  <c r="G950" i="1"/>
  <c r="G949" i="1"/>
  <c r="G948" i="1"/>
  <c r="G947" i="1"/>
  <c r="G946" i="1"/>
  <c r="G945" i="1"/>
  <c r="G944" i="1"/>
  <c r="G943" i="1"/>
  <c r="G942" i="1"/>
  <c r="G941" i="1"/>
  <c r="G940" i="1"/>
  <c r="G939" i="1"/>
  <c r="G938" i="1"/>
  <c r="G937" i="1"/>
  <c r="G936" i="1"/>
  <c r="G935" i="1"/>
  <c r="G934" i="1"/>
  <c r="G933" i="1"/>
  <c r="G932" i="1"/>
  <c r="G931" i="1"/>
  <c r="G930" i="1"/>
  <c r="G929" i="1"/>
  <c r="G928" i="1"/>
  <c r="G927" i="1"/>
  <c r="G926" i="1"/>
  <c r="G925" i="1"/>
  <c r="G924" i="1"/>
  <c r="G923" i="1"/>
  <c r="G922" i="1"/>
  <c r="G921" i="1"/>
  <c r="G920" i="1"/>
  <c r="G919" i="1"/>
  <c r="G918" i="1"/>
  <c r="G917" i="1"/>
  <c r="G916" i="1"/>
  <c r="G915" i="1"/>
  <c r="G914" i="1"/>
  <c r="G913" i="1"/>
  <c r="G912" i="1"/>
  <c r="G911" i="1"/>
  <c r="G910" i="1"/>
  <c r="G909" i="1"/>
  <c r="G908" i="1"/>
  <c r="G907" i="1"/>
  <c r="G906" i="1"/>
  <c r="G905" i="1"/>
  <c r="G904" i="1"/>
  <c r="G903" i="1"/>
  <c r="G902" i="1"/>
  <c r="G901" i="1"/>
  <c r="G900" i="1"/>
  <c r="G899" i="1"/>
  <c r="G898" i="1"/>
  <c r="G897" i="1"/>
  <c r="G896" i="1"/>
  <c r="G895" i="1"/>
  <c r="G894" i="1"/>
  <c r="G893" i="1"/>
  <c r="G892" i="1"/>
  <c r="G891" i="1"/>
  <c r="G890" i="1"/>
  <c r="G889" i="1"/>
  <c r="G888" i="1"/>
  <c r="G887" i="1"/>
  <c r="G886" i="1"/>
  <c r="G885" i="1"/>
  <c r="G884" i="1"/>
  <c r="G883" i="1"/>
  <c r="G882" i="1"/>
  <c r="G881" i="1"/>
  <c r="G880" i="1"/>
  <c r="G879" i="1"/>
  <c r="G878" i="1"/>
  <c r="G877" i="1"/>
  <c r="G876" i="1"/>
  <c r="G875" i="1"/>
  <c r="G874" i="1"/>
  <c r="G873" i="1"/>
  <c r="G872" i="1"/>
  <c r="G871" i="1"/>
  <c r="G870" i="1"/>
  <c r="G869" i="1"/>
  <c r="G868" i="1"/>
  <c r="G867" i="1"/>
  <c r="G866" i="1"/>
  <c r="G865" i="1"/>
  <c r="G864" i="1"/>
  <c r="G863" i="1"/>
  <c r="G862" i="1"/>
  <c r="G861" i="1"/>
  <c r="G860" i="1"/>
  <c r="G859" i="1"/>
  <c r="G858" i="1"/>
  <c r="G857" i="1"/>
  <c r="G856" i="1"/>
  <c r="G855" i="1"/>
  <c r="G854" i="1"/>
  <c r="G853" i="1"/>
  <c r="G852" i="1"/>
  <c r="G851" i="1"/>
  <c r="G850" i="1"/>
  <c r="G849" i="1"/>
  <c r="G848" i="1"/>
  <c r="G847" i="1"/>
  <c r="G846" i="1"/>
  <c r="G845" i="1"/>
  <c r="G844" i="1"/>
  <c r="G843" i="1"/>
  <c r="G842" i="1"/>
  <c r="G841" i="1"/>
  <c r="G840" i="1"/>
  <c r="G839" i="1"/>
  <c r="G838" i="1"/>
  <c r="G837" i="1"/>
  <c r="G836" i="1"/>
  <c r="G835" i="1"/>
  <c r="G834" i="1"/>
  <c r="G833" i="1"/>
  <c r="G832" i="1"/>
  <c r="G831" i="1"/>
  <c r="G830" i="1"/>
  <c r="G829" i="1"/>
  <c r="G828" i="1"/>
  <c r="G827" i="1"/>
  <c r="G826" i="1"/>
  <c r="G825" i="1"/>
  <c r="G824" i="1"/>
  <c r="G823" i="1"/>
  <c r="G822" i="1"/>
  <c r="G821" i="1"/>
  <c r="G820" i="1"/>
  <c r="G819" i="1"/>
  <c r="G818" i="1"/>
  <c r="G817" i="1"/>
  <c r="G816" i="1"/>
  <c r="G815" i="1"/>
  <c r="G814" i="1"/>
  <c r="G813" i="1"/>
  <c r="G812" i="1"/>
  <c r="G811" i="1"/>
  <c r="G810" i="1"/>
  <c r="G809" i="1"/>
  <c r="G808" i="1"/>
  <c r="G807" i="1"/>
  <c r="G806" i="1"/>
  <c r="G805" i="1"/>
  <c r="G804" i="1"/>
  <c r="G803" i="1"/>
  <c r="G802" i="1"/>
  <c r="G801" i="1"/>
  <c r="G800" i="1"/>
  <c r="G799" i="1"/>
  <c r="G798" i="1"/>
  <c r="G797" i="1"/>
  <c r="G796" i="1"/>
  <c r="G795" i="1"/>
  <c r="G794" i="1"/>
  <c r="G793" i="1"/>
  <c r="G792" i="1"/>
  <c r="G791" i="1"/>
  <c r="G790" i="1"/>
  <c r="G789" i="1"/>
  <c r="G788" i="1"/>
  <c r="G787" i="1"/>
  <c r="G786" i="1"/>
  <c r="G785" i="1"/>
  <c r="G784" i="1"/>
  <c r="G783" i="1"/>
  <c r="G782" i="1"/>
  <c r="G781" i="1"/>
  <c r="G780" i="1"/>
  <c r="G779" i="1"/>
  <c r="G778" i="1"/>
  <c r="G777" i="1"/>
  <c r="G776" i="1"/>
  <c r="G775" i="1"/>
  <c r="G774" i="1"/>
  <c r="G773" i="1"/>
  <c r="G772" i="1"/>
  <c r="G771" i="1"/>
  <c r="G770" i="1"/>
  <c r="G769" i="1"/>
  <c r="G768" i="1"/>
  <c r="G767" i="1"/>
  <c r="G766" i="1"/>
  <c r="G765" i="1"/>
  <c r="G764" i="1"/>
  <c r="G763" i="1"/>
  <c r="G762" i="1"/>
  <c r="G761" i="1"/>
  <c r="G760" i="1"/>
  <c r="G759" i="1"/>
  <c r="G758" i="1"/>
  <c r="G757" i="1"/>
  <c r="G756" i="1"/>
  <c r="G755" i="1"/>
  <c r="G754" i="1"/>
  <c r="G753" i="1"/>
  <c r="G752" i="1"/>
  <c r="G751" i="1"/>
  <c r="G750" i="1"/>
  <c r="G749" i="1"/>
  <c r="G748" i="1"/>
  <c r="G747" i="1"/>
  <c r="G746" i="1"/>
  <c r="G745" i="1"/>
  <c r="G744" i="1"/>
  <c r="G743" i="1"/>
  <c r="G742" i="1"/>
  <c r="G741" i="1"/>
  <c r="G740" i="1"/>
  <c r="G739" i="1"/>
  <c r="G738" i="1"/>
  <c r="G737" i="1"/>
  <c r="G736" i="1"/>
  <c r="G735" i="1"/>
  <c r="G734" i="1"/>
  <c r="G733" i="1"/>
  <c r="G732" i="1"/>
  <c r="G731" i="1"/>
  <c r="G730" i="1"/>
  <c r="G729" i="1"/>
  <c r="G728" i="1"/>
  <c r="G727" i="1"/>
  <c r="G726" i="1"/>
  <c r="G725" i="1"/>
  <c r="G724" i="1"/>
  <c r="G723" i="1"/>
  <c r="G722" i="1"/>
  <c r="G721" i="1"/>
  <c r="G720" i="1"/>
  <c r="G719" i="1"/>
  <c r="G718" i="1"/>
  <c r="G717" i="1"/>
  <c r="G716" i="1"/>
  <c r="G715" i="1"/>
  <c r="G714" i="1"/>
  <c r="G713" i="1"/>
  <c r="G712" i="1"/>
  <c r="G711" i="1"/>
  <c r="G710" i="1"/>
  <c r="G709" i="1"/>
  <c r="G708" i="1"/>
  <c r="G707" i="1"/>
  <c r="G706" i="1"/>
  <c r="G705" i="1"/>
  <c r="G704" i="1"/>
  <c r="G703" i="1"/>
  <c r="G702" i="1"/>
  <c r="G701" i="1"/>
  <c r="G700" i="1"/>
  <c r="G699" i="1"/>
  <c r="G698" i="1"/>
  <c r="G697" i="1"/>
  <c r="G696" i="1"/>
  <c r="G695" i="1"/>
  <c r="G694" i="1"/>
  <c r="G693" i="1"/>
  <c r="G692" i="1"/>
  <c r="G691" i="1"/>
  <c r="G690" i="1"/>
  <c r="G689" i="1"/>
  <c r="G688" i="1"/>
  <c r="G687" i="1"/>
  <c r="G686" i="1"/>
  <c r="G685" i="1"/>
  <c r="G684" i="1"/>
  <c r="G683" i="1"/>
  <c r="G682" i="1"/>
  <c r="G681" i="1"/>
  <c r="G680" i="1"/>
  <c r="G679" i="1"/>
  <c r="G678" i="1"/>
  <c r="G677" i="1"/>
  <c r="G676" i="1"/>
  <c r="G675" i="1"/>
  <c r="G674" i="1"/>
  <c r="G673" i="1"/>
  <c r="G672" i="1"/>
  <c r="G671" i="1"/>
  <c r="G670" i="1"/>
  <c r="G669" i="1"/>
  <c r="G668" i="1"/>
  <c r="G667" i="1"/>
  <c r="G666" i="1"/>
  <c r="G665" i="1"/>
  <c r="G664" i="1"/>
  <c r="G663" i="1"/>
  <c r="G662" i="1"/>
  <c r="G661" i="1"/>
  <c r="G660" i="1"/>
  <c r="G659" i="1"/>
  <c r="G658" i="1"/>
  <c r="G657" i="1"/>
  <c r="G656" i="1"/>
  <c r="G655" i="1"/>
  <c r="G654" i="1"/>
  <c r="G653" i="1"/>
  <c r="G652" i="1"/>
  <c r="G651" i="1"/>
  <c r="G650" i="1"/>
  <c r="G649" i="1"/>
  <c r="G648" i="1"/>
  <c r="G647" i="1"/>
  <c r="G646" i="1"/>
  <c r="G645" i="1"/>
  <c r="G644" i="1"/>
  <c r="G643" i="1"/>
  <c r="G642" i="1"/>
  <c r="G641" i="1"/>
  <c r="G640" i="1"/>
  <c r="G639" i="1"/>
  <c r="G638" i="1"/>
  <c r="G637" i="1"/>
  <c r="G636" i="1"/>
  <c r="G635" i="1"/>
  <c r="G634" i="1"/>
  <c r="G633" i="1"/>
  <c r="G632" i="1"/>
  <c r="G631" i="1"/>
  <c r="G630" i="1"/>
  <c r="G629" i="1"/>
  <c r="G628" i="1"/>
  <c r="G627" i="1"/>
  <c r="G626" i="1"/>
  <c r="G625" i="1"/>
  <c r="G624" i="1"/>
  <c r="G623" i="1"/>
  <c r="G622" i="1"/>
  <c r="G621" i="1"/>
  <c r="G620" i="1"/>
  <c r="G619" i="1"/>
  <c r="G618" i="1"/>
  <c r="G617" i="1"/>
  <c r="G616" i="1"/>
  <c r="G615" i="1"/>
  <c r="G614" i="1"/>
  <c r="G613" i="1"/>
  <c r="G612" i="1"/>
  <c r="G611" i="1"/>
  <c r="G610" i="1"/>
  <c r="G609" i="1"/>
  <c r="G608" i="1"/>
  <c r="G607" i="1"/>
  <c r="G606" i="1"/>
  <c r="G605" i="1"/>
  <c r="G604" i="1"/>
  <c r="G603" i="1"/>
  <c r="G602" i="1"/>
  <c r="G601" i="1"/>
  <c r="G600" i="1"/>
  <c r="G599" i="1"/>
  <c r="G598" i="1"/>
  <c r="G597" i="1"/>
  <c r="G596" i="1"/>
  <c r="G595" i="1"/>
  <c r="G594" i="1"/>
  <c r="G593" i="1"/>
  <c r="G592" i="1"/>
  <c r="G591" i="1"/>
  <c r="G590" i="1"/>
  <c r="G589" i="1"/>
  <c r="G588" i="1"/>
  <c r="G587" i="1"/>
  <c r="G586" i="1"/>
  <c r="G585" i="1"/>
  <c r="G584" i="1"/>
  <c r="G583" i="1"/>
  <c r="G582" i="1"/>
  <c r="G581" i="1"/>
  <c r="G580" i="1"/>
  <c r="G579" i="1"/>
  <c r="G578" i="1"/>
  <c r="G577" i="1"/>
  <c r="G576" i="1"/>
  <c r="G575" i="1"/>
  <c r="G574" i="1"/>
  <c r="G573" i="1"/>
  <c r="G572" i="1"/>
  <c r="G571" i="1"/>
  <c r="G570" i="1"/>
  <c r="G569" i="1"/>
  <c r="G568" i="1"/>
  <c r="G567" i="1"/>
  <c r="G566" i="1"/>
  <c r="G565" i="1"/>
  <c r="G564" i="1"/>
  <c r="G563" i="1"/>
  <c r="G562" i="1"/>
  <c r="G561" i="1"/>
  <c r="G560" i="1"/>
  <c r="G559" i="1"/>
  <c r="G558" i="1"/>
  <c r="G557" i="1"/>
  <c r="G556" i="1"/>
  <c r="G555" i="1"/>
  <c r="G554" i="1"/>
  <c r="G553" i="1"/>
  <c r="G552" i="1"/>
  <c r="G551" i="1"/>
  <c r="G550" i="1"/>
  <c r="G549" i="1"/>
  <c r="G548" i="1"/>
  <c r="G547" i="1"/>
  <c r="G546" i="1"/>
  <c r="G545" i="1"/>
  <c r="G544" i="1"/>
  <c r="G543" i="1"/>
  <c r="G542" i="1"/>
  <c r="G541" i="1"/>
  <c r="G540" i="1"/>
  <c r="G539" i="1"/>
  <c r="G538" i="1"/>
  <c r="G537" i="1"/>
  <c r="G536" i="1"/>
  <c r="G535" i="1"/>
  <c r="G534" i="1"/>
  <c r="G533" i="1"/>
  <c r="G532" i="1"/>
  <c r="G531" i="1"/>
  <c r="G530" i="1"/>
  <c r="G529" i="1"/>
  <c r="G528" i="1"/>
  <c r="G527" i="1"/>
  <c r="G526" i="1"/>
  <c r="G525" i="1"/>
  <c r="G524" i="1"/>
  <c r="G523" i="1"/>
  <c r="G522" i="1"/>
  <c r="G521" i="1"/>
  <c r="G520" i="1"/>
  <c r="G519" i="1"/>
  <c r="G518" i="1"/>
  <c r="G517" i="1"/>
  <c r="G516" i="1"/>
  <c r="G515" i="1"/>
  <c r="G514" i="1"/>
  <c r="G513" i="1"/>
  <c r="G512" i="1"/>
  <c r="G511" i="1"/>
  <c r="G510" i="1"/>
  <c r="G509" i="1"/>
  <c r="G508" i="1"/>
  <c r="G507" i="1"/>
  <c r="G506" i="1"/>
  <c r="G505" i="1"/>
  <c r="G504" i="1"/>
  <c r="G503" i="1"/>
  <c r="G502" i="1"/>
  <c r="G501" i="1"/>
  <c r="G500" i="1"/>
  <c r="G499" i="1"/>
  <c r="G498" i="1"/>
  <c r="G497" i="1"/>
  <c r="G496" i="1"/>
  <c r="G495" i="1"/>
  <c r="G494" i="1"/>
  <c r="G493" i="1"/>
  <c r="G492" i="1"/>
  <c r="G491" i="1"/>
  <c r="G490" i="1"/>
  <c r="G489" i="1"/>
  <c r="G488" i="1"/>
  <c r="G487" i="1"/>
  <c r="G486" i="1"/>
  <c r="G485" i="1"/>
  <c r="G484" i="1"/>
  <c r="G483" i="1"/>
  <c r="G482" i="1"/>
  <c r="G481" i="1"/>
  <c r="G480" i="1"/>
  <c r="G479" i="1"/>
  <c r="G478" i="1"/>
  <c r="G477" i="1"/>
  <c r="G476" i="1"/>
  <c r="G475" i="1"/>
  <c r="G474" i="1"/>
  <c r="G473" i="1"/>
  <c r="G472" i="1"/>
  <c r="G471" i="1"/>
  <c r="G470" i="1"/>
  <c r="G469" i="1"/>
  <c r="G468" i="1"/>
  <c r="G467" i="1"/>
  <c r="G466" i="1"/>
  <c r="G465" i="1"/>
  <c r="G464" i="1"/>
  <c r="G463" i="1"/>
  <c r="G462" i="1"/>
  <c r="G461" i="1"/>
  <c r="G460" i="1"/>
  <c r="G459" i="1"/>
  <c r="G458" i="1"/>
  <c r="G457" i="1"/>
  <c r="G456" i="1"/>
  <c r="G455" i="1"/>
  <c r="G454" i="1"/>
  <c r="G453" i="1"/>
  <c r="G452" i="1"/>
  <c r="G451" i="1"/>
  <c r="G450" i="1"/>
  <c r="G449" i="1"/>
  <c r="G448" i="1"/>
  <c r="G447" i="1"/>
  <c r="G446" i="1"/>
  <c r="G445" i="1"/>
  <c r="G444" i="1"/>
  <c r="G443" i="1"/>
  <c r="G442" i="1"/>
  <c r="G441" i="1"/>
  <c r="G440" i="1"/>
  <c r="G439" i="1"/>
  <c r="G438" i="1"/>
  <c r="G437" i="1"/>
  <c r="G436" i="1"/>
  <c r="G435" i="1"/>
  <c r="G434" i="1"/>
  <c r="G433" i="1"/>
  <c r="G432" i="1"/>
  <c r="G431" i="1"/>
  <c r="G430" i="1"/>
  <c r="G429" i="1"/>
  <c r="G428" i="1"/>
  <c r="G427" i="1"/>
  <c r="G426" i="1"/>
  <c r="G425" i="1"/>
  <c r="G424" i="1"/>
  <c r="G423" i="1"/>
  <c r="G422" i="1"/>
  <c r="G421" i="1"/>
  <c r="G420" i="1"/>
  <c r="G419" i="1"/>
  <c r="G418" i="1"/>
  <c r="G417" i="1"/>
  <c r="G416" i="1"/>
  <c r="G415" i="1"/>
  <c r="G414" i="1"/>
  <c r="G413" i="1"/>
  <c r="G412" i="1"/>
  <c r="G411" i="1"/>
  <c r="G410" i="1"/>
  <c r="G409" i="1"/>
  <c r="G408" i="1"/>
  <c r="G407" i="1"/>
  <c r="G406" i="1"/>
  <c r="G405" i="1"/>
  <c r="G404" i="1"/>
  <c r="G403" i="1"/>
  <c r="G402" i="1"/>
  <c r="G401" i="1"/>
  <c r="G400" i="1"/>
  <c r="G399" i="1"/>
  <c r="G398" i="1"/>
  <c r="G397" i="1"/>
  <c r="G396" i="1"/>
  <c r="G395" i="1"/>
  <c r="G394" i="1"/>
  <c r="G393" i="1"/>
  <c r="G392" i="1"/>
  <c r="G391" i="1"/>
  <c r="G390" i="1"/>
  <c r="G389" i="1"/>
  <c r="G388" i="1"/>
  <c r="G387" i="1"/>
  <c r="G386" i="1"/>
  <c r="G385" i="1"/>
  <c r="G384" i="1"/>
  <c r="G383" i="1"/>
  <c r="G382" i="1"/>
  <c r="G381" i="1"/>
  <c r="G380" i="1"/>
  <c r="G379" i="1"/>
  <c r="G378" i="1"/>
  <c r="G377" i="1"/>
  <c r="G376" i="1"/>
  <c r="G375" i="1"/>
  <c r="G374" i="1"/>
  <c r="G373" i="1"/>
  <c r="G372" i="1"/>
  <c r="G371" i="1"/>
  <c r="G370" i="1"/>
  <c r="G369" i="1"/>
  <c r="G368" i="1"/>
  <c r="G367" i="1"/>
  <c r="G366" i="1"/>
  <c r="G365" i="1"/>
  <c r="G364" i="1"/>
  <c r="G363" i="1"/>
  <c r="G362" i="1"/>
  <c r="G361" i="1"/>
  <c r="G360" i="1"/>
  <c r="G359" i="1"/>
  <c r="G358" i="1"/>
  <c r="G357" i="1"/>
  <c r="G356" i="1"/>
  <c r="G355" i="1"/>
  <c r="G354" i="1"/>
  <c r="G353" i="1"/>
  <c r="G352" i="1"/>
  <c r="G351" i="1"/>
  <c r="G350" i="1"/>
  <c r="G349" i="1"/>
  <c r="G348" i="1"/>
  <c r="G347" i="1"/>
  <c r="G346" i="1"/>
  <c r="G345" i="1"/>
  <c r="G344" i="1"/>
  <c r="G343" i="1"/>
  <c r="G342" i="1"/>
  <c r="G341" i="1"/>
  <c r="G340" i="1"/>
  <c r="G339" i="1"/>
  <c r="G338" i="1"/>
  <c r="G337" i="1"/>
  <c r="G336" i="1"/>
  <c r="G335" i="1"/>
  <c r="G334" i="1"/>
  <c r="G333" i="1"/>
  <c r="G332" i="1"/>
  <c r="G331" i="1"/>
  <c r="G330" i="1"/>
  <c r="G329" i="1"/>
  <c r="G328" i="1"/>
  <c r="G327" i="1"/>
  <c r="G326" i="1"/>
  <c r="G325" i="1"/>
  <c r="G324" i="1"/>
  <c r="G323" i="1"/>
  <c r="G322" i="1"/>
  <c r="G321" i="1"/>
  <c r="G320" i="1"/>
  <c r="G319" i="1"/>
  <c r="G318" i="1"/>
  <c r="G317" i="1"/>
  <c r="G316" i="1"/>
  <c r="G315" i="1"/>
  <c r="G314" i="1"/>
  <c r="G313" i="1"/>
  <c r="G312" i="1"/>
  <c r="G311" i="1"/>
  <c r="G310" i="1"/>
  <c r="G309" i="1"/>
  <c r="G308" i="1"/>
  <c r="G307" i="1"/>
  <c r="G306" i="1"/>
  <c r="G305" i="1"/>
  <c r="G304" i="1"/>
  <c r="G303" i="1"/>
  <c r="G302" i="1"/>
  <c r="G301" i="1"/>
  <c r="G300" i="1"/>
  <c r="G299" i="1"/>
  <c r="G298" i="1"/>
  <c r="G297" i="1"/>
  <c r="G296" i="1"/>
  <c r="G295" i="1"/>
  <c r="G294" i="1"/>
  <c r="G293" i="1"/>
  <c r="G292" i="1"/>
  <c r="G291" i="1"/>
  <c r="G290" i="1"/>
  <c r="G289" i="1"/>
  <c r="G288" i="1"/>
  <c r="G287" i="1"/>
  <c r="G286" i="1"/>
  <c r="G285" i="1"/>
  <c r="G284" i="1"/>
  <c r="G283" i="1"/>
  <c r="G282" i="1"/>
  <c r="G281" i="1"/>
  <c r="G280" i="1"/>
  <c r="G279" i="1"/>
  <c r="G278" i="1"/>
  <c r="G277" i="1"/>
  <c r="G276" i="1"/>
  <c r="G275" i="1"/>
  <c r="G274" i="1"/>
  <c r="G273" i="1"/>
  <c r="G272" i="1"/>
  <c r="G271" i="1"/>
  <c r="G270" i="1"/>
  <c r="G269" i="1"/>
  <c r="G268" i="1"/>
  <c r="G267" i="1"/>
  <c r="G266" i="1"/>
  <c r="G265" i="1"/>
  <c r="G264" i="1"/>
  <c r="G263" i="1"/>
  <c r="G262" i="1"/>
  <c r="G261" i="1"/>
  <c r="G260" i="1"/>
  <c r="G259" i="1"/>
  <c r="G258" i="1"/>
  <c r="G257" i="1"/>
  <c r="G256" i="1"/>
  <c r="G255" i="1"/>
  <c r="G254" i="1"/>
  <c r="G253" i="1"/>
  <c r="G252" i="1"/>
  <c r="G251" i="1"/>
  <c r="G250" i="1"/>
  <c r="G249" i="1"/>
  <c r="G248" i="1"/>
  <c r="G247" i="1"/>
  <c r="G246" i="1"/>
  <c r="G245" i="1"/>
  <c r="G244" i="1"/>
  <c r="G243" i="1"/>
  <c r="G242" i="1"/>
  <c r="G241" i="1"/>
  <c r="G240" i="1"/>
  <c r="G239" i="1"/>
  <c r="G238" i="1"/>
  <c r="G237" i="1"/>
  <c r="G236" i="1"/>
  <c r="G235" i="1"/>
  <c r="G234" i="1"/>
  <c r="G233" i="1"/>
  <c r="G232" i="1"/>
  <c r="G231" i="1"/>
  <c r="G230" i="1"/>
  <c r="G229" i="1"/>
  <c r="G228" i="1"/>
  <c r="G227" i="1"/>
  <c r="G226" i="1"/>
  <c r="G225" i="1"/>
  <c r="G224" i="1"/>
  <c r="G223" i="1"/>
  <c r="G222" i="1"/>
  <c r="G221" i="1"/>
  <c r="G220" i="1"/>
  <c r="G219" i="1"/>
  <c r="G218" i="1"/>
  <c r="G217" i="1"/>
  <c r="G216" i="1"/>
  <c r="G215" i="1"/>
  <c r="G214" i="1"/>
  <c r="G213" i="1"/>
  <c r="G212" i="1"/>
  <c r="G211" i="1"/>
  <c r="G210" i="1"/>
  <c r="G209" i="1"/>
  <c r="G208" i="1"/>
  <c r="G207" i="1"/>
  <c r="G206" i="1"/>
  <c r="G205" i="1"/>
  <c r="G204" i="1"/>
  <c r="G203" i="1"/>
  <c r="G202" i="1"/>
  <c r="G201" i="1"/>
  <c r="G200" i="1"/>
  <c r="G199" i="1"/>
  <c r="G198" i="1"/>
  <c r="G197" i="1"/>
  <c r="G196" i="1"/>
  <c r="G195" i="1"/>
  <c r="G194" i="1"/>
  <c r="G193" i="1"/>
  <c r="G192" i="1"/>
  <c r="G191" i="1"/>
  <c r="G190" i="1"/>
  <c r="G189" i="1"/>
  <c r="G188" i="1"/>
  <c r="G187" i="1"/>
  <c r="G186" i="1"/>
  <c r="G185" i="1"/>
  <c r="G184" i="1"/>
  <c r="G183" i="1"/>
  <c r="G182" i="1"/>
  <c r="G181" i="1"/>
  <c r="G180" i="1"/>
  <c r="G179" i="1"/>
  <c r="G178" i="1"/>
  <c r="G177" i="1"/>
  <c r="G176" i="1"/>
  <c r="G175" i="1"/>
  <c r="G174" i="1"/>
  <c r="G173" i="1"/>
  <c r="G172" i="1"/>
  <c r="G171" i="1"/>
  <c r="G170" i="1"/>
  <c r="G169" i="1"/>
  <c r="G168" i="1"/>
  <c r="G167" i="1"/>
  <c r="G166" i="1"/>
  <c r="G165" i="1"/>
  <c r="G164" i="1"/>
  <c r="G163" i="1"/>
  <c r="G162" i="1"/>
  <c r="G161"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X133" i="1" s="1"/>
  <c r="G132" i="1"/>
  <c r="G131" i="1"/>
  <c r="G130" i="1"/>
  <c r="G129" i="1"/>
  <c r="AB129" i="1" s="1"/>
  <c r="G128" i="1"/>
  <c r="G127" i="1"/>
  <c r="Z127" i="1" s="1"/>
  <c r="G126" i="1"/>
  <c r="G125" i="1"/>
  <c r="G124" i="1"/>
  <c r="G123" i="1"/>
  <c r="Z123" i="1" s="1"/>
  <c r="G122" i="1"/>
  <c r="G121" i="1"/>
  <c r="G120" i="1"/>
  <c r="G119" i="1"/>
  <c r="G118" i="1"/>
  <c r="G117" i="1"/>
  <c r="X117" i="1" s="1"/>
  <c r="G116" i="1"/>
  <c r="G115" i="1"/>
  <c r="G114" i="1"/>
  <c r="G113" i="1"/>
  <c r="AB113" i="1" s="1"/>
  <c r="G112" i="1"/>
  <c r="G111" i="1"/>
  <c r="Z111" i="1" s="1"/>
  <c r="G110" i="1"/>
  <c r="G109" i="1"/>
  <c r="G108" i="1"/>
  <c r="G107" i="1"/>
  <c r="Z107" i="1" s="1"/>
  <c r="G106" i="1"/>
  <c r="G105" i="1"/>
  <c r="G104" i="1"/>
  <c r="G103" i="1"/>
  <c r="G102" i="1"/>
  <c r="G101" i="1"/>
  <c r="X101" i="1" s="1"/>
  <c r="G100" i="1"/>
  <c r="G99" i="1"/>
  <c r="G98" i="1"/>
  <c r="G97" i="1"/>
  <c r="AB97" i="1" s="1"/>
  <c r="G96" i="1"/>
  <c r="G95" i="1"/>
  <c r="Z95" i="1" s="1"/>
  <c r="G94" i="1"/>
  <c r="G93" i="1"/>
  <c r="G92" i="1"/>
  <c r="G91" i="1"/>
  <c r="Z91" i="1" s="1"/>
  <c r="G90" i="1"/>
  <c r="G89" i="1"/>
  <c r="G88" i="1"/>
  <c r="G87" i="1"/>
  <c r="G86" i="1"/>
  <c r="G85" i="1"/>
  <c r="X85" i="1" s="1"/>
  <c r="G84" i="1"/>
  <c r="G83" i="1"/>
  <c r="Z83" i="1" s="1"/>
  <c r="G82" i="1"/>
  <c r="G81" i="1"/>
  <c r="AB81" i="1" s="1"/>
  <c r="G80" i="1"/>
  <c r="G79" i="1"/>
  <c r="G78" i="1"/>
  <c r="G77" i="1"/>
  <c r="G76" i="1"/>
  <c r="G75" i="1"/>
  <c r="G74" i="1"/>
  <c r="G73" i="1"/>
  <c r="G72" i="1"/>
  <c r="G71" i="1"/>
  <c r="G70" i="1"/>
  <c r="G69" i="1"/>
  <c r="X69" i="1" s="1"/>
  <c r="G68" i="1"/>
  <c r="G67" i="1"/>
  <c r="Z67" i="1" s="1"/>
  <c r="G66" i="1"/>
  <c r="G65" i="1"/>
  <c r="AB65" i="1" s="1"/>
  <c r="G64" i="1"/>
  <c r="G63" i="1"/>
  <c r="G62" i="1"/>
  <c r="G61" i="1"/>
  <c r="G60" i="1"/>
  <c r="G59" i="1"/>
  <c r="Z59" i="1" s="1"/>
  <c r="G58" i="1"/>
  <c r="G57" i="1"/>
  <c r="AB57" i="1" s="1"/>
  <c r="G56" i="1"/>
  <c r="G55" i="1"/>
  <c r="Z55" i="1" s="1"/>
  <c r="G54" i="1"/>
  <c r="G53" i="1"/>
  <c r="X53" i="1" s="1"/>
  <c r="G52" i="1"/>
  <c r="G51" i="1"/>
  <c r="Z51" i="1" s="1"/>
  <c r="G50" i="1"/>
  <c r="G49" i="1"/>
  <c r="AB49" i="1" s="1"/>
  <c r="G48" i="1"/>
  <c r="G47" i="1"/>
  <c r="G46" i="1"/>
  <c r="G45" i="1"/>
  <c r="X45" i="1" s="1"/>
  <c r="G44" i="1"/>
  <c r="G43" i="1"/>
  <c r="Z43" i="1" s="1"/>
  <c r="G42" i="1"/>
  <c r="G41" i="1"/>
  <c r="AB41" i="1" s="1"/>
  <c r="G40" i="1"/>
  <c r="G39" i="1"/>
  <c r="Z39" i="1" s="1"/>
  <c r="G38" i="1"/>
  <c r="G37" i="1"/>
  <c r="X37" i="1" s="1"/>
  <c r="G36" i="1"/>
  <c r="G35" i="1"/>
  <c r="Z35" i="1" s="1"/>
  <c r="G34" i="1"/>
  <c r="G33" i="1"/>
  <c r="AB33" i="1" s="1"/>
  <c r="G32" i="1"/>
  <c r="G31" i="1"/>
  <c r="G30" i="1"/>
  <c r="G29" i="1"/>
  <c r="X29" i="1" s="1"/>
  <c r="G28" i="1"/>
  <c r="G27" i="1"/>
  <c r="Z27" i="1" s="1"/>
  <c r="G26" i="1"/>
  <c r="G25" i="1"/>
  <c r="AB25" i="1" s="1"/>
  <c r="G24" i="1"/>
  <c r="G23" i="1"/>
  <c r="G22" i="1"/>
  <c r="AA22" i="1" s="1"/>
  <c r="G21" i="1"/>
  <c r="X21" i="1" s="1"/>
  <c r="G20" i="1"/>
  <c r="G19" i="1"/>
  <c r="G18" i="1"/>
  <c r="G17" i="1"/>
  <c r="AB17" i="1" s="1"/>
  <c r="G16" i="1"/>
  <c r="G15" i="1"/>
  <c r="G14" i="1"/>
  <c r="AA14" i="1" s="1"/>
  <c r="G13" i="1"/>
  <c r="X13" i="1" s="1"/>
  <c r="G12" i="1"/>
  <c r="G11" i="1"/>
  <c r="Z11" i="1" s="1"/>
  <c r="D48" i="9" l="1"/>
  <c r="B11" i="11"/>
  <c r="D48" i="11"/>
  <c r="C7" i="11"/>
  <c r="A8" i="11"/>
  <c r="A8" i="9"/>
  <c r="C7" i="9"/>
  <c r="B30" i="9"/>
  <c r="Y18" i="1"/>
  <c r="AB18" i="1"/>
  <c r="X18" i="1"/>
  <c r="Y26" i="1"/>
  <c r="AB26" i="1"/>
  <c r="X26" i="1"/>
  <c r="Y30" i="1"/>
  <c r="AB30" i="1"/>
  <c r="X30" i="1"/>
  <c r="Y38" i="1"/>
  <c r="AB38" i="1"/>
  <c r="X38" i="1"/>
  <c r="Y46" i="1"/>
  <c r="AB46" i="1"/>
  <c r="X46" i="1"/>
  <c r="Y54" i="1"/>
  <c r="AB54" i="1"/>
  <c r="X54" i="1"/>
  <c r="Z62" i="1"/>
  <c r="Y62" i="1"/>
  <c r="AB62" i="1"/>
  <c r="X62" i="1"/>
  <c r="Z70" i="1"/>
  <c r="Y70" i="1"/>
  <c r="AB70" i="1"/>
  <c r="X70" i="1"/>
  <c r="Z78" i="1"/>
  <c r="Y78" i="1"/>
  <c r="AB78" i="1"/>
  <c r="X78" i="1"/>
  <c r="Z86" i="1"/>
  <c r="Y86" i="1"/>
  <c r="AB86" i="1"/>
  <c r="X86" i="1"/>
  <c r="Z94" i="1"/>
  <c r="Y94" i="1"/>
  <c r="AB94" i="1"/>
  <c r="X94" i="1"/>
  <c r="Z102" i="1"/>
  <c r="Y102" i="1"/>
  <c r="AB102" i="1"/>
  <c r="X102" i="1"/>
  <c r="Z110" i="1"/>
  <c r="Y110" i="1"/>
  <c r="AB110" i="1"/>
  <c r="X110" i="1"/>
  <c r="Z118" i="1"/>
  <c r="Y118" i="1"/>
  <c r="AB118" i="1"/>
  <c r="X118" i="1"/>
  <c r="Z126" i="1"/>
  <c r="Y126" i="1"/>
  <c r="AB126" i="1"/>
  <c r="X126" i="1"/>
  <c r="Z134" i="1"/>
  <c r="Y134" i="1"/>
  <c r="AB134" i="1"/>
  <c r="X134" i="1"/>
  <c r="AA134" i="1"/>
  <c r="Z142" i="1"/>
  <c r="Y142" i="1"/>
  <c r="AB142" i="1"/>
  <c r="X142" i="1"/>
  <c r="AA142" i="1"/>
  <c r="Z150" i="1"/>
  <c r="Y150" i="1"/>
  <c r="AB150" i="1"/>
  <c r="X150" i="1"/>
  <c r="AA150" i="1"/>
  <c r="Z158" i="1"/>
  <c r="Y158" i="1"/>
  <c r="AB158" i="1"/>
  <c r="X158" i="1"/>
  <c r="AA158" i="1"/>
  <c r="Z166" i="1"/>
  <c r="Y166" i="1"/>
  <c r="AB166" i="1"/>
  <c r="X166" i="1"/>
  <c r="AA166" i="1"/>
  <c r="Z174" i="1"/>
  <c r="Y174" i="1"/>
  <c r="AB174" i="1"/>
  <c r="X174" i="1"/>
  <c r="AA174" i="1"/>
  <c r="Z182" i="1"/>
  <c r="Y182" i="1"/>
  <c r="AB182" i="1"/>
  <c r="X182" i="1"/>
  <c r="AA182" i="1"/>
  <c r="Z190" i="1"/>
  <c r="Y190" i="1"/>
  <c r="AB190" i="1"/>
  <c r="X190" i="1"/>
  <c r="AA190" i="1"/>
  <c r="Z194" i="1"/>
  <c r="Y194" i="1"/>
  <c r="AB194" i="1"/>
  <c r="X194" i="1"/>
  <c r="AA194" i="1"/>
  <c r="Z202" i="1"/>
  <c r="Y202" i="1"/>
  <c r="AB202" i="1"/>
  <c r="X202" i="1"/>
  <c r="AA202" i="1"/>
  <c r="Z214" i="1"/>
  <c r="Y214" i="1"/>
  <c r="AB214" i="1"/>
  <c r="X214" i="1"/>
  <c r="AA214" i="1"/>
  <c r="Z222" i="1"/>
  <c r="Y222" i="1"/>
  <c r="AB222" i="1"/>
  <c r="X222" i="1"/>
  <c r="AA222" i="1"/>
  <c r="Z230" i="1"/>
  <c r="Y230" i="1"/>
  <c r="AB230" i="1"/>
  <c r="X230" i="1"/>
  <c r="AA230" i="1"/>
  <c r="Z238" i="1"/>
  <c r="Y238" i="1"/>
  <c r="AB238" i="1"/>
  <c r="X238" i="1"/>
  <c r="AA238" i="1"/>
  <c r="Z250" i="1"/>
  <c r="Y250" i="1"/>
  <c r="AB250" i="1"/>
  <c r="X250" i="1"/>
  <c r="AA250" i="1"/>
  <c r="Z258" i="1"/>
  <c r="Y258" i="1"/>
  <c r="AB258" i="1"/>
  <c r="X258" i="1"/>
  <c r="AA258" i="1"/>
  <c r="Z270" i="1"/>
  <c r="Y270" i="1"/>
  <c r="AB270" i="1"/>
  <c r="X270" i="1"/>
  <c r="AA270" i="1"/>
  <c r="Z282" i="1"/>
  <c r="Y282" i="1"/>
  <c r="AB282" i="1"/>
  <c r="X282" i="1"/>
  <c r="AA282" i="1"/>
  <c r="Z294" i="1"/>
  <c r="Y294" i="1"/>
  <c r="AB294" i="1"/>
  <c r="X294" i="1"/>
  <c r="AA294" i="1"/>
  <c r="Z306" i="1"/>
  <c r="Y306" i="1"/>
  <c r="AB306" i="1"/>
  <c r="X306" i="1"/>
  <c r="AA306" i="1"/>
  <c r="Z318" i="1"/>
  <c r="Y318" i="1"/>
  <c r="AB318" i="1"/>
  <c r="X318" i="1"/>
  <c r="AA318" i="1"/>
  <c r="Z326" i="1"/>
  <c r="Y326" i="1"/>
  <c r="AB326" i="1"/>
  <c r="X326" i="1"/>
  <c r="AA326" i="1"/>
  <c r="Z338" i="1"/>
  <c r="Y338" i="1"/>
  <c r="AB338" i="1"/>
  <c r="X338" i="1"/>
  <c r="AA338" i="1"/>
  <c r="Z346" i="1"/>
  <c r="Y346" i="1"/>
  <c r="AB346" i="1"/>
  <c r="X346" i="1"/>
  <c r="AA346" i="1"/>
  <c r="Z358" i="1"/>
  <c r="Y358" i="1"/>
  <c r="AB358" i="1"/>
  <c r="X358" i="1"/>
  <c r="AA358" i="1"/>
  <c r="Z366" i="1"/>
  <c r="Y366" i="1"/>
  <c r="AB366" i="1"/>
  <c r="X366" i="1"/>
  <c r="AA366" i="1"/>
  <c r="Z378" i="1"/>
  <c r="Y378" i="1"/>
  <c r="AB378" i="1"/>
  <c r="X378" i="1"/>
  <c r="AA378" i="1"/>
  <c r="Z386" i="1"/>
  <c r="Y386" i="1"/>
  <c r="AB386" i="1"/>
  <c r="X386" i="1"/>
  <c r="AA386" i="1"/>
  <c r="Z394" i="1"/>
  <c r="Y394" i="1"/>
  <c r="AB394" i="1"/>
  <c r="X394" i="1"/>
  <c r="AA394" i="1"/>
  <c r="Z406" i="1"/>
  <c r="Y406" i="1"/>
  <c r="AB406" i="1"/>
  <c r="X406" i="1"/>
  <c r="AA406" i="1"/>
  <c r="Z414" i="1"/>
  <c r="Y414" i="1"/>
  <c r="AB414" i="1"/>
  <c r="X414" i="1"/>
  <c r="AA414" i="1"/>
  <c r="Z422" i="1"/>
  <c r="Y422" i="1"/>
  <c r="AB422" i="1"/>
  <c r="X422" i="1"/>
  <c r="AA422" i="1"/>
  <c r="Z430" i="1"/>
  <c r="Y430" i="1"/>
  <c r="AB430" i="1"/>
  <c r="X430" i="1"/>
  <c r="AA430" i="1"/>
  <c r="Z438" i="1"/>
  <c r="Y438" i="1"/>
  <c r="AB438" i="1"/>
  <c r="X438" i="1"/>
  <c r="AA438" i="1"/>
  <c r="Z446" i="1"/>
  <c r="Y446" i="1"/>
  <c r="AB446" i="1"/>
  <c r="X446" i="1"/>
  <c r="AA446" i="1"/>
  <c r="Z454" i="1"/>
  <c r="Y454" i="1"/>
  <c r="AB454" i="1"/>
  <c r="X454" i="1"/>
  <c r="AA454" i="1"/>
  <c r="AB19" i="1"/>
  <c r="X19" i="1"/>
  <c r="AA19" i="1"/>
  <c r="AB31" i="1"/>
  <c r="X31" i="1"/>
  <c r="AA31" i="1"/>
  <c r="AB47" i="1"/>
  <c r="X47" i="1"/>
  <c r="AA47" i="1"/>
  <c r="Y63" i="1"/>
  <c r="AB63" i="1"/>
  <c r="X63" i="1"/>
  <c r="AA63" i="1"/>
  <c r="Y75" i="1"/>
  <c r="AB75" i="1"/>
  <c r="X75" i="1"/>
  <c r="AA75" i="1"/>
  <c r="Y87" i="1"/>
  <c r="AB87" i="1"/>
  <c r="X87" i="1"/>
  <c r="AA87" i="1"/>
  <c r="Y103" i="1"/>
  <c r="AB103" i="1"/>
  <c r="X103" i="1"/>
  <c r="AA103" i="1"/>
  <c r="Y119" i="1"/>
  <c r="AB119" i="1"/>
  <c r="X119" i="1"/>
  <c r="AA119" i="1"/>
  <c r="Y131" i="1"/>
  <c r="AB131" i="1"/>
  <c r="X131" i="1"/>
  <c r="AA131" i="1"/>
  <c r="Y143" i="1"/>
  <c r="AB143" i="1"/>
  <c r="X143" i="1"/>
  <c r="AA143" i="1"/>
  <c r="Z143" i="1"/>
  <c r="Y155" i="1"/>
  <c r="AB155" i="1"/>
  <c r="X155" i="1"/>
  <c r="AA155" i="1"/>
  <c r="Z155" i="1"/>
  <c r="Y163" i="1"/>
  <c r="AB163" i="1"/>
  <c r="X163" i="1"/>
  <c r="AA163" i="1"/>
  <c r="Z163" i="1"/>
  <c r="Y171" i="1"/>
  <c r="AB171" i="1"/>
  <c r="X171" i="1"/>
  <c r="AA171" i="1"/>
  <c r="Z171" i="1"/>
  <c r="Y183" i="1"/>
  <c r="AB183" i="1"/>
  <c r="X183" i="1"/>
  <c r="AA183" i="1"/>
  <c r="Z183" i="1"/>
  <c r="Y191" i="1"/>
  <c r="AB191" i="1"/>
  <c r="X191" i="1"/>
  <c r="AA191" i="1"/>
  <c r="Z191" i="1"/>
  <c r="Y199" i="1"/>
  <c r="AB199" i="1"/>
  <c r="X199" i="1"/>
  <c r="AA199" i="1"/>
  <c r="Z199" i="1"/>
  <c r="Y207" i="1"/>
  <c r="AB207" i="1"/>
  <c r="X207" i="1"/>
  <c r="AA207" i="1"/>
  <c r="Z207" i="1"/>
  <c r="Y215" i="1"/>
  <c r="AB215" i="1"/>
  <c r="X215" i="1"/>
  <c r="AA215" i="1"/>
  <c r="Z215" i="1"/>
  <c r="Y223" i="1"/>
  <c r="AB223" i="1"/>
  <c r="X223" i="1"/>
  <c r="AA223" i="1"/>
  <c r="Z223" i="1"/>
  <c r="Y227" i="1"/>
  <c r="AB227" i="1"/>
  <c r="X227" i="1"/>
  <c r="AA227" i="1"/>
  <c r="Z227" i="1"/>
  <c r="Y235" i="1"/>
  <c r="AB235" i="1"/>
  <c r="X235" i="1"/>
  <c r="AA235" i="1"/>
  <c r="Z235" i="1"/>
  <c r="Y243" i="1"/>
  <c r="AB243" i="1"/>
  <c r="X243" i="1"/>
  <c r="AA243" i="1"/>
  <c r="Z243" i="1"/>
  <c r="Y251" i="1"/>
  <c r="AB251" i="1"/>
  <c r="X251" i="1"/>
  <c r="AA251" i="1"/>
  <c r="Z251" i="1"/>
  <c r="Y259" i="1"/>
  <c r="AB259" i="1"/>
  <c r="X259" i="1"/>
  <c r="AA259" i="1"/>
  <c r="Z259" i="1"/>
  <c r="Y267" i="1"/>
  <c r="AB267" i="1"/>
  <c r="X267" i="1"/>
  <c r="AA267" i="1"/>
  <c r="Z267" i="1"/>
  <c r="Y275" i="1"/>
  <c r="AB275" i="1"/>
  <c r="X275" i="1"/>
  <c r="AA275" i="1"/>
  <c r="Z275" i="1"/>
  <c r="Y287" i="1"/>
  <c r="AB287" i="1"/>
  <c r="X287" i="1"/>
  <c r="AA287" i="1"/>
  <c r="Z287" i="1"/>
  <c r="Y295" i="1"/>
  <c r="AB295" i="1"/>
  <c r="X295" i="1"/>
  <c r="AA295" i="1"/>
  <c r="Z295" i="1"/>
  <c r="Y303" i="1"/>
  <c r="AB303" i="1"/>
  <c r="X303" i="1"/>
  <c r="AA303" i="1"/>
  <c r="Z303" i="1"/>
  <c r="Y311" i="1"/>
  <c r="AB311" i="1"/>
  <c r="X311" i="1"/>
  <c r="AA311" i="1"/>
  <c r="Z311" i="1"/>
  <c r="Y319" i="1"/>
  <c r="AB319" i="1"/>
  <c r="X319" i="1"/>
  <c r="AA319" i="1"/>
  <c r="Z319" i="1"/>
  <c r="Y327" i="1"/>
  <c r="AB327" i="1"/>
  <c r="X327" i="1"/>
  <c r="AA327" i="1"/>
  <c r="Z327" i="1"/>
  <c r="Y335" i="1"/>
  <c r="AB335" i="1"/>
  <c r="X335" i="1"/>
  <c r="AA335" i="1"/>
  <c r="Z335" i="1"/>
  <c r="Y343" i="1"/>
  <c r="AB343" i="1"/>
  <c r="X343" i="1"/>
  <c r="AA343" i="1"/>
  <c r="Z343" i="1"/>
  <c r="Y351" i="1"/>
  <c r="AB351" i="1"/>
  <c r="X351" i="1"/>
  <c r="AA351" i="1"/>
  <c r="Z351" i="1"/>
  <c r="Y355" i="1"/>
  <c r="AB355" i="1"/>
  <c r="X355" i="1"/>
  <c r="AA355" i="1"/>
  <c r="Z355" i="1"/>
  <c r="Y363" i="1"/>
  <c r="AB363" i="1"/>
  <c r="X363" i="1"/>
  <c r="AA363" i="1"/>
  <c r="Z363" i="1"/>
  <c r="Y371" i="1"/>
  <c r="AB371" i="1"/>
  <c r="X371" i="1"/>
  <c r="AA371" i="1"/>
  <c r="Z371" i="1"/>
  <c r="Y379" i="1"/>
  <c r="AB379" i="1"/>
  <c r="X379" i="1"/>
  <c r="AA379" i="1"/>
  <c r="Z379" i="1"/>
  <c r="Y387" i="1"/>
  <c r="AB387" i="1"/>
  <c r="X387" i="1"/>
  <c r="AA387" i="1"/>
  <c r="Z387" i="1"/>
  <c r="Y395" i="1"/>
  <c r="AB395" i="1"/>
  <c r="X395" i="1"/>
  <c r="AA395" i="1"/>
  <c r="Z395" i="1"/>
  <c r="Y403" i="1"/>
  <c r="AB403" i="1"/>
  <c r="X403" i="1"/>
  <c r="AA403" i="1"/>
  <c r="Z403" i="1"/>
  <c r="Y411" i="1"/>
  <c r="AB411" i="1"/>
  <c r="X411" i="1"/>
  <c r="AA411" i="1"/>
  <c r="Z411" i="1"/>
  <c r="Y419" i="1"/>
  <c r="AB419" i="1"/>
  <c r="X419" i="1"/>
  <c r="AA419" i="1"/>
  <c r="Z419" i="1"/>
  <c r="Y427" i="1"/>
  <c r="AB427" i="1"/>
  <c r="X427" i="1"/>
  <c r="AA427" i="1"/>
  <c r="Z427" i="1"/>
  <c r="Y435" i="1"/>
  <c r="AB435" i="1"/>
  <c r="X435" i="1"/>
  <c r="AA435" i="1"/>
  <c r="Z435" i="1"/>
  <c r="Y443" i="1"/>
  <c r="AB443" i="1"/>
  <c r="X443" i="1"/>
  <c r="AA443" i="1"/>
  <c r="Z443" i="1"/>
  <c r="Y451" i="1"/>
  <c r="AB451" i="1"/>
  <c r="X451" i="1"/>
  <c r="AA451" i="1"/>
  <c r="Z451" i="1"/>
  <c r="Y459" i="1"/>
  <c r="AB459" i="1"/>
  <c r="X459" i="1"/>
  <c r="AA459" i="1"/>
  <c r="Z459" i="1"/>
  <c r="Y467" i="1"/>
  <c r="AB467" i="1"/>
  <c r="X467" i="1"/>
  <c r="AA467" i="1"/>
  <c r="Z467" i="1"/>
  <c r="Y475" i="1"/>
  <c r="AB475" i="1"/>
  <c r="X475" i="1"/>
  <c r="AA475" i="1"/>
  <c r="Z475" i="1"/>
  <c r="Y483" i="1"/>
  <c r="AB483" i="1"/>
  <c r="X483" i="1"/>
  <c r="AA483" i="1"/>
  <c r="Z483" i="1"/>
  <c r="Y491" i="1"/>
  <c r="AB491" i="1"/>
  <c r="X491" i="1"/>
  <c r="AA491" i="1"/>
  <c r="Z491" i="1"/>
  <c r="Y499" i="1"/>
  <c r="AB499" i="1"/>
  <c r="X499" i="1"/>
  <c r="AA499" i="1"/>
  <c r="Z499" i="1"/>
  <c r="Y507" i="1"/>
  <c r="AB507" i="1"/>
  <c r="X507" i="1"/>
  <c r="AA507" i="1"/>
  <c r="Z507" i="1"/>
  <c r="Y515" i="1"/>
  <c r="AB515" i="1"/>
  <c r="X515" i="1"/>
  <c r="AA515" i="1"/>
  <c r="Z515" i="1"/>
  <c r="Y523" i="1"/>
  <c r="AB523" i="1"/>
  <c r="X523" i="1"/>
  <c r="AA523" i="1"/>
  <c r="Z523" i="1"/>
  <c r="Y531" i="1"/>
  <c r="AB531" i="1"/>
  <c r="X531" i="1"/>
  <c r="AA531" i="1"/>
  <c r="Z531" i="1"/>
  <c r="Y539" i="1"/>
  <c r="AB539" i="1"/>
  <c r="X539" i="1"/>
  <c r="AA539" i="1"/>
  <c r="Z539" i="1"/>
  <c r="Y547" i="1"/>
  <c r="AB547" i="1"/>
  <c r="X547" i="1"/>
  <c r="AA547" i="1"/>
  <c r="Z547" i="1"/>
  <c r="Y555" i="1"/>
  <c r="AB555" i="1"/>
  <c r="X555" i="1"/>
  <c r="AA555" i="1"/>
  <c r="Z555" i="1"/>
  <c r="Y563" i="1"/>
  <c r="AB563" i="1"/>
  <c r="X563" i="1"/>
  <c r="AA563" i="1"/>
  <c r="Z563" i="1"/>
  <c r="Y571" i="1"/>
  <c r="AB571" i="1"/>
  <c r="X571" i="1"/>
  <c r="AA571" i="1"/>
  <c r="Z571" i="1"/>
  <c r="Y579" i="1"/>
  <c r="AB579" i="1"/>
  <c r="X579" i="1"/>
  <c r="AA579" i="1"/>
  <c r="Z579" i="1"/>
  <c r="Y587" i="1"/>
  <c r="AB587" i="1"/>
  <c r="X587" i="1"/>
  <c r="AA587" i="1"/>
  <c r="Z587" i="1"/>
  <c r="Y595" i="1"/>
  <c r="AB595" i="1"/>
  <c r="X595" i="1"/>
  <c r="AA595" i="1"/>
  <c r="Z595" i="1"/>
  <c r="Y611" i="1"/>
  <c r="AB611" i="1"/>
  <c r="X611" i="1"/>
  <c r="AA611" i="1"/>
  <c r="Z611" i="1"/>
  <c r="Y807" i="1"/>
  <c r="AB807" i="1"/>
  <c r="X807" i="1"/>
  <c r="AA807" i="1"/>
  <c r="Z807" i="1"/>
  <c r="AA12" i="1"/>
  <c r="Z12" i="1"/>
  <c r="AA16" i="1"/>
  <c r="Z16" i="1"/>
  <c r="AA20" i="1"/>
  <c r="Z20" i="1"/>
  <c r="AA24" i="1"/>
  <c r="Z24" i="1"/>
  <c r="AA28" i="1"/>
  <c r="Z28" i="1"/>
  <c r="AA32" i="1"/>
  <c r="Z32" i="1"/>
  <c r="AA36" i="1"/>
  <c r="Z36" i="1"/>
  <c r="AA40" i="1"/>
  <c r="Z40" i="1"/>
  <c r="AA44" i="1"/>
  <c r="Z44" i="1"/>
  <c r="AA48" i="1"/>
  <c r="Z48" i="1"/>
  <c r="AA52" i="1"/>
  <c r="Z52" i="1"/>
  <c r="AA56" i="1"/>
  <c r="Z56" i="1"/>
  <c r="AB60" i="1"/>
  <c r="X60" i="1"/>
  <c r="AA60" i="1"/>
  <c r="Z60" i="1"/>
  <c r="AB64" i="1"/>
  <c r="X64" i="1"/>
  <c r="AA64" i="1"/>
  <c r="Z64" i="1"/>
  <c r="AB68" i="1"/>
  <c r="X68" i="1"/>
  <c r="AA68" i="1"/>
  <c r="Z68" i="1"/>
  <c r="AB72" i="1"/>
  <c r="X72" i="1"/>
  <c r="AA72" i="1"/>
  <c r="Z72" i="1"/>
  <c r="AB76" i="1"/>
  <c r="X76" i="1"/>
  <c r="AA76" i="1"/>
  <c r="Z76" i="1"/>
  <c r="AB80" i="1"/>
  <c r="X80" i="1"/>
  <c r="AA80" i="1"/>
  <c r="Z80" i="1"/>
  <c r="AB84" i="1"/>
  <c r="X84" i="1"/>
  <c r="AA84" i="1"/>
  <c r="Z84" i="1"/>
  <c r="AB88" i="1"/>
  <c r="X88" i="1"/>
  <c r="AA88" i="1"/>
  <c r="Z88" i="1"/>
  <c r="AB92" i="1"/>
  <c r="X92" i="1"/>
  <c r="AA92" i="1"/>
  <c r="Z92" i="1"/>
  <c r="AB96" i="1"/>
  <c r="X96" i="1"/>
  <c r="AA96" i="1"/>
  <c r="Z96" i="1"/>
  <c r="AB100" i="1"/>
  <c r="X100" i="1"/>
  <c r="AA100" i="1"/>
  <c r="Z100" i="1"/>
  <c r="AB104" i="1"/>
  <c r="X104" i="1"/>
  <c r="AA104" i="1"/>
  <c r="Z104" i="1"/>
  <c r="AB108" i="1"/>
  <c r="X108" i="1"/>
  <c r="AA108" i="1"/>
  <c r="Z108" i="1"/>
  <c r="AB112" i="1"/>
  <c r="X112" i="1"/>
  <c r="AA112" i="1"/>
  <c r="Z112" i="1"/>
  <c r="AB116" i="1"/>
  <c r="X116" i="1"/>
  <c r="AA116" i="1"/>
  <c r="Z116" i="1"/>
  <c r="AB120" i="1"/>
  <c r="X120" i="1"/>
  <c r="AA120" i="1"/>
  <c r="Z120" i="1"/>
  <c r="AB124" i="1"/>
  <c r="X124" i="1"/>
  <c r="AA124" i="1"/>
  <c r="Z124" i="1"/>
  <c r="AB128" i="1"/>
  <c r="X128" i="1"/>
  <c r="AA128" i="1"/>
  <c r="Z128" i="1"/>
  <c r="AB132" i="1"/>
  <c r="X132" i="1"/>
  <c r="AA132" i="1"/>
  <c r="Z132" i="1"/>
  <c r="AB136" i="1"/>
  <c r="X136" i="1"/>
  <c r="AA136" i="1"/>
  <c r="Z136" i="1"/>
  <c r="Y136" i="1"/>
  <c r="AB140" i="1"/>
  <c r="X140" i="1"/>
  <c r="AA140" i="1"/>
  <c r="Z140" i="1"/>
  <c r="Y140" i="1"/>
  <c r="AB144" i="1"/>
  <c r="X144" i="1"/>
  <c r="AA144" i="1"/>
  <c r="Z144" i="1"/>
  <c r="Y144" i="1"/>
  <c r="AB148" i="1"/>
  <c r="X148" i="1"/>
  <c r="AA148" i="1"/>
  <c r="Z148" i="1"/>
  <c r="Y148" i="1"/>
  <c r="AB152" i="1"/>
  <c r="X152" i="1"/>
  <c r="AA152" i="1"/>
  <c r="Z152" i="1"/>
  <c r="Y152" i="1"/>
  <c r="AB156" i="1"/>
  <c r="X156" i="1"/>
  <c r="AA156" i="1"/>
  <c r="Z156" i="1"/>
  <c r="Y156" i="1"/>
  <c r="AB160" i="1"/>
  <c r="X160" i="1"/>
  <c r="AA160" i="1"/>
  <c r="Z160" i="1"/>
  <c r="Y160" i="1"/>
  <c r="AB164" i="1"/>
  <c r="X164" i="1"/>
  <c r="AA164" i="1"/>
  <c r="Z164" i="1"/>
  <c r="Y164" i="1"/>
  <c r="AB168" i="1"/>
  <c r="X168" i="1"/>
  <c r="AA168" i="1"/>
  <c r="Z168" i="1"/>
  <c r="Y168" i="1"/>
  <c r="AB172" i="1"/>
  <c r="X172" i="1"/>
  <c r="AA172" i="1"/>
  <c r="Z172" i="1"/>
  <c r="Y172" i="1"/>
  <c r="AB176" i="1"/>
  <c r="X176" i="1"/>
  <c r="AA176" i="1"/>
  <c r="Z176" i="1"/>
  <c r="Y176" i="1"/>
  <c r="AB180" i="1"/>
  <c r="X180" i="1"/>
  <c r="AA180" i="1"/>
  <c r="Z180" i="1"/>
  <c r="Y180" i="1"/>
  <c r="AB184" i="1"/>
  <c r="X184" i="1"/>
  <c r="AA184" i="1"/>
  <c r="Z184" i="1"/>
  <c r="Y184" i="1"/>
  <c r="AB188" i="1"/>
  <c r="X188" i="1"/>
  <c r="AA188" i="1"/>
  <c r="Z188" i="1"/>
  <c r="Y188" i="1"/>
  <c r="AB192" i="1"/>
  <c r="X192" i="1"/>
  <c r="AA192" i="1"/>
  <c r="Z192" i="1"/>
  <c r="Y192" i="1"/>
  <c r="AB196" i="1"/>
  <c r="X196" i="1"/>
  <c r="AA196" i="1"/>
  <c r="Z196" i="1"/>
  <c r="Y196" i="1"/>
  <c r="AB200" i="1"/>
  <c r="X200" i="1"/>
  <c r="AA200" i="1"/>
  <c r="Z200" i="1"/>
  <c r="Y200" i="1"/>
  <c r="AB204" i="1"/>
  <c r="X204" i="1"/>
  <c r="AA204" i="1"/>
  <c r="Z204" i="1"/>
  <c r="Y204" i="1"/>
  <c r="AB208" i="1"/>
  <c r="X208" i="1"/>
  <c r="AA208" i="1"/>
  <c r="Z208" i="1"/>
  <c r="Y208" i="1"/>
  <c r="AB212" i="1"/>
  <c r="X212" i="1"/>
  <c r="AA212" i="1"/>
  <c r="Z212" i="1"/>
  <c r="Y212" i="1"/>
  <c r="AB216" i="1"/>
  <c r="X216" i="1"/>
  <c r="AA216" i="1"/>
  <c r="Z216" i="1"/>
  <c r="Y216" i="1"/>
  <c r="AB220" i="1"/>
  <c r="X220" i="1"/>
  <c r="AA220" i="1"/>
  <c r="Z220" i="1"/>
  <c r="Y220" i="1"/>
  <c r="AB224" i="1"/>
  <c r="X224" i="1"/>
  <c r="AA224" i="1"/>
  <c r="Z224" i="1"/>
  <c r="Y224" i="1"/>
  <c r="AB228" i="1"/>
  <c r="X228" i="1"/>
  <c r="AA228" i="1"/>
  <c r="Z228" i="1"/>
  <c r="Y228" i="1"/>
  <c r="AB232" i="1"/>
  <c r="X232" i="1"/>
  <c r="AA232" i="1"/>
  <c r="Z232" i="1"/>
  <c r="Y232" i="1"/>
  <c r="AB236" i="1"/>
  <c r="X236" i="1"/>
  <c r="AA236" i="1"/>
  <c r="Z236" i="1"/>
  <c r="Y236" i="1"/>
  <c r="AB240" i="1"/>
  <c r="X240" i="1"/>
  <c r="AA240" i="1"/>
  <c r="Z240" i="1"/>
  <c r="Y240" i="1"/>
  <c r="AB244" i="1"/>
  <c r="X244" i="1"/>
  <c r="AA244" i="1"/>
  <c r="Z244" i="1"/>
  <c r="Y244" i="1"/>
  <c r="AB248" i="1"/>
  <c r="X248" i="1"/>
  <c r="AA248" i="1"/>
  <c r="Z248" i="1"/>
  <c r="Y248" i="1"/>
  <c r="AB252" i="1"/>
  <c r="X252" i="1"/>
  <c r="AA252" i="1"/>
  <c r="Z252" i="1"/>
  <c r="Y252" i="1"/>
  <c r="AB256" i="1"/>
  <c r="X256" i="1"/>
  <c r="AA256" i="1"/>
  <c r="Z256" i="1"/>
  <c r="Y256" i="1"/>
  <c r="AB260" i="1"/>
  <c r="X260" i="1"/>
  <c r="AA260" i="1"/>
  <c r="Z260" i="1"/>
  <c r="Y260" i="1"/>
  <c r="AB264" i="1"/>
  <c r="X264" i="1"/>
  <c r="AA264" i="1"/>
  <c r="Z264" i="1"/>
  <c r="Y264" i="1"/>
  <c r="AB268" i="1"/>
  <c r="X268" i="1"/>
  <c r="AA268" i="1"/>
  <c r="Z268" i="1"/>
  <c r="Y268" i="1"/>
  <c r="AB272" i="1"/>
  <c r="X272" i="1"/>
  <c r="AA272" i="1"/>
  <c r="Z272" i="1"/>
  <c r="Y272" i="1"/>
  <c r="AB276" i="1"/>
  <c r="X276" i="1"/>
  <c r="AA276" i="1"/>
  <c r="Z276" i="1"/>
  <c r="Y276" i="1"/>
  <c r="AB280" i="1"/>
  <c r="X280" i="1"/>
  <c r="AA280" i="1"/>
  <c r="Z280" i="1"/>
  <c r="Y280" i="1"/>
  <c r="AB284" i="1"/>
  <c r="X284" i="1"/>
  <c r="AA284" i="1"/>
  <c r="Z284" i="1"/>
  <c r="Y284" i="1"/>
  <c r="AB288" i="1"/>
  <c r="X288" i="1"/>
  <c r="AA288" i="1"/>
  <c r="Z288" i="1"/>
  <c r="Y288" i="1"/>
  <c r="AB292" i="1"/>
  <c r="X292" i="1"/>
  <c r="AA292" i="1"/>
  <c r="Z292" i="1"/>
  <c r="Y292" i="1"/>
  <c r="AB296" i="1"/>
  <c r="X296" i="1"/>
  <c r="AA296" i="1"/>
  <c r="Z296" i="1"/>
  <c r="Y296" i="1"/>
  <c r="AB300" i="1"/>
  <c r="X300" i="1"/>
  <c r="AA300" i="1"/>
  <c r="Z300" i="1"/>
  <c r="Y300" i="1"/>
  <c r="AB304" i="1"/>
  <c r="X304" i="1"/>
  <c r="AA304" i="1"/>
  <c r="Z304" i="1"/>
  <c r="Y304" i="1"/>
  <c r="AB308" i="1"/>
  <c r="X308" i="1"/>
  <c r="AA308" i="1"/>
  <c r="Z308" i="1"/>
  <c r="Y308" i="1"/>
  <c r="AB312" i="1"/>
  <c r="X312" i="1"/>
  <c r="AA312" i="1"/>
  <c r="Z312" i="1"/>
  <c r="Y312" i="1"/>
  <c r="AB316" i="1"/>
  <c r="X316" i="1"/>
  <c r="AA316" i="1"/>
  <c r="Z316" i="1"/>
  <c r="Y316" i="1"/>
  <c r="AB320" i="1"/>
  <c r="X320" i="1"/>
  <c r="AA320" i="1"/>
  <c r="Z320" i="1"/>
  <c r="Y320" i="1"/>
  <c r="AB324" i="1"/>
  <c r="X324" i="1"/>
  <c r="AA324" i="1"/>
  <c r="Z324" i="1"/>
  <c r="Y324" i="1"/>
  <c r="AB328" i="1"/>
  <c r="X328" i="1"/>
  <c r="AA328" i="1"/>
  <c r="Z328" i="1"/>
  <c r="Y328" i="1"/>
  <c r="AB332" i="1"/>
  <c r="X332" i="1"/>
  <c r="AA332" i="1"/>
  <c r="Z332" i="1"/>
  <c r="Y332" i="1"/>
  <c r="AB336" i="1"/>
  <c r="X336" i="1"/>
  <c r="AA336" i="1"/>
  <c r="Z336" i="1"/>
  <c r="Y336" i="1"/>
  <c r="AB340" i="1"/>
  <c r="X340" i="1"/>
  <c r="AA340" i="1"/>
  <c r="Z340" i="1"/>
  <c r="Y340" i="1"/>
  <c r="AB344" i="1"/>
  <c r="X344" i="1"/>
  <c r="AA344" i="1"/>
  <c r="Z344" i="1"/>
  <c r="Y344" i="1"/>
  <c r="AB348" i="1"/>
  <c r="X348" i="1"/>
  <c r="AA348" i="1"/>
  <c r="Z348" i="1"/>
  <c r="Y348" i="1"/>
  <c r="AB352" i="1"/>
  <c r="X352" i="1"/>
  <c r="AA352" i="1"/>
  <c r="Z352" i="1"/>
  <c r="Y352" i="1"/>
  <c r="AB356" i="1"/>
  <c r="X356" i="1"/>
  <c r="AA356" i="1"/>
  <c r="Z356" i="1"/>
  <c r="Y356" i="1"/>
  <c r="AB360" i="1"/>
  <c r="X360" i="1"/>
  <c r="AA360" i="1"/>
  <c r="Z360" i="1"/>
  <c r="Y360" i="1"/>
  <c r="AB364" i="1"/>
  <c r="X364" i="1"/>
  <c r="AA364" i="1"/>
  <c r="Z364" i="1"/>
  <c r="Y364" i="1"/>
  <c r="AB368" i="1"/>
  <c r="X368" i="1"/>
  <c r="AA368" i="1"/>
  <c r="Z368" i="1"/>
  <c r="Y368" i="1"/>
  <c r="AB372" i="1"/>
  <c r="X372" i="1"/>
  <c r="AA372" i="1"/>
  <c r="Z372" i="1"/>
  <c r="Y372" i="1"/>
  <c r="AB376" i="1"/>
  <c r="X376" i="1"/>
  <c r="AA376" i="1"/>
  <c r="Z376" i="1"/>
  <c r="Y376" i="1"/>
  <c r="AB380" i="1"/>
  <c r="X380" i="1"/>
  <c r="AA380" i="1"/>
  <c r="Z380" i="1"/>
  <c r="Y380" i="1"/>
  <c r="AB384" i="1"/>
  <c r="X384" i="1"/>
  <c r="AA384" i="1"/>
  <c r="Z384" i="1"/>
  <c r="Y384" i="1"/>
  <c r="AB388" i="1"/>
  <c r="X388" i="1"/>
  <c r="AA388" i="1"/>
  <c r="Z388" i="1"/>
  <c r="Y388" i="1"/>
  <c r="AB392" i="1"/>
  <c r="X392" i="1"/>
  <c r="AA392" i="1"/>
  <c r="Z392" i="1"/>
  <c r="Y392" i="1"/>
  <c r="AB396" i="1"/>
  <c r="X396" i="1"/>
  <c r="AA396" i="1"/>
  <c r="Z396" i="1"/>
  <c r="Y396" i="1"/>
  <c r="AB400" i="1"/>
  <c r="X400" i="1"/>
  <c r="AA400" i="1"/>
  <c r="Z400" i="1"/>
  <c r="Y400" i="1"/>
  <c r="AB404" i="1"/>
  <c r="X404" i="1"/>
  <c r="AA404" i="1"/>
  <c r="Z404" i="1"/>
  <c r="Y404" i="1"/>
  <c r="AB408" i="1"/>
  <c r="X408" i="1"/>
  <c r="AA408" i="1"/>
  <c r="Z408" i="1"/>
  <c r="Y408" i="1"/>
  <c r="AB412" i="1"/>
  <c r="X412" i="1"/>
  <c r="AA412" i="1"/>
  <c r="Z412" i="1"/>
  <c r="Y412" i="1"/>
  <c r="AB416" i="1"/>
  <c r="X416" i="1"/>
  <c r="AA416" i="1"/>
  <c r="Z416" i="1"/>
  <c r="Y416" i="1"/>
  <c r="AB420" i="1"/>
  <c r="X420" i="1"/>
  <c r="AA420" i="1"/>
  <c r="Z420" i="1"/>
  <c r="Y420" i="1"/>
  <c r="AB424" i="1"/>
  <c r="X424" i="1"/>
  <c r="AA424" i="1"/>
  <c r="Z424" i="1"/>
  <c r="Y424" i="1"/>
  <c r="AB428" i="1"/>
  <c r="X428" i="1"/>
  <c r="AA428" i="1"/>
  <c r="Z428" i="1"/>
  <c r="Y428" i="1"/>
  <c r="AB432" i="1"/>
  <c r="X432" i="1"/>
  <c r="AA432" i="1"/>
  <c r="Z432" i="1"/>
  <c r="Y432" i="1"/>
  <c r="AB436" i="1"/>
  <c r="X436" i="1"/>
  <c r="AA436" i="1"/>
  <c r="Z436" i="1"/>
  <c r="Y436" i="1"/>
  <c r="AB440" i="1"/>
  <c r="X440" i="1"/>
  <c r="AA440" i="1"/>
  <c r="Z440" i="1"/>
  <c r="Y440" i="1"/>
  <c r="AB444" i="1"/>
  <c r="X444" i="1"/>
  <c r="AA444" i="1"/>
  <c r="Z444" i="1"/>
  <c r="Y444" i="1"/>
  <c r="AB448" i="1"/>
  <c r="X448" i="1"/>
  <c r="AA448" i="1"/>
  <c r="Z448" i="1"/>
  <c r="Y448" i="1"/>
  <c r="AB452" i="1"/>
  <c r="X452" i="1"/>
  <c r="AA452" i="1"/>
  <c r="Z452" i="1"/>
  <c r="Y452" i="1"/>
  <c r="AB456" i="1"/>
  <c r="X456" i="1"/>
  <c r="AA456" i="1"/>
  <c r="Z456" i="1"/>
  <c r="Y456" i="1"/>
  <c r="AB460" i="1"/>
  <c r="X460" i="1"/>
  <c r="AA460" i="1"/>
  <c r="Z460" i="1"/>
  <c r="Y460" i="1"/>
  <c r="AB464" i="1"/>
  <c r="X464" i="1"/>
  <c r="AA464" i="1"/>
  <c r="Z464" i="1"/>
  <c r="Y464" i="1"/>
  <c r="AB468" i="1"/>
  <c r="X468" i="1"/>
  <c r="AA468" i="1"/>
  <c r="Z468" i="1"/>
  <c r="Y468" i="1"/>
  <c r="AB472" i="1"/>
  <c r="X472" i="1"/>
  <c r="AA472" i="1"/>
  <c r="Z472" i="1"/>
  <c r="Y472" i="1"/>
  <c r="AB476" i="1"/>
  <c r="X476" i="1"/>
  <c r="AA476" i="1"/>
  <c r="Z476" i="1"/>
  <c r="Y476" i="1"/>
  <c r="AB480" i="1"/>
  <c r="X480" i="1"/>
  <c r="AA480" i="1"/>
  <c r="Z480" i="1"/>
  <c r="Y480" i="1"/>
  <c r="AB484" i="1"/>
  <c r="X484" i="1"/>
  <c r="AA484" i="1"/>
  <c r="Z484" i="1"/>
  <c r="Y484" i="1"/>
  <c r="AB488" i="1"/>
  <c r="X488" i="1"/>
  <c r="AA488" i="1"/>
  <c r="Z488" i="1"/>
  <c r="Y488" i="1"/>
  <c r="AB492" i="1"/>
  <c r="X492" i="1"/>
  <c r="AA492" i="1"/>
  <c r="Z492" i="1"/>
  <c r="Y492" i="1"/>
  <c r="AB496" i="1"/>
  <c r="X496" i="1"/>
  <c r="AA496" i="1"/>
  <c r="Z496" i="1"/>
  <c r="Y496" i="1"/>
  <c r="AB500" i="1"/>
  <c r="X500" i="1"/>
  <c r="AA500" i="1"/>
  <c r="Z500" i="1"/>
  <c r="Y500" i="1"/>
  <c r="AB504" i="1"/>
  <c r="X504" i="1"/>
  <c r="AA504" i="1"/>
  <c r="Z504" i="1"/>
  <c r="Y504" i="1"/>
  <c r="AB508" i="1"/>
  <c r="X508" i="1"/>
  <c r="AA508" i="1"/>
  <c r="Z508" i="1"/>
  <c r="Y508" i="1"/>
  <c r="AB512" i="1"/>
  <c r="X512" i="1"/>
  <c r="AA512" i="1"/>
  <c r="Z512" i="1"/>
  <c r="Y512" i="1"/>
  <c r="AB516" i="1"/>
  <c r="X516" i="1"/>
  <c r="AA516" i="1"/>
  <c r="Z516" i="1"/>
  <c r="Y516" i="1"/>
  <c r="AB520" i="1"/>
  <c r="X520" i="1"/>
  <c r="AA520" i="1"/>
  <c r="Z520" i="1"/>
  <c r="Y520" i="1"/>
  <c r="AB524" i="1"/>
  <c r="X524" i="1"/>
  <c r="AA524" i="1"/>
  <c r="Z524" i="1"/>
  <c r="Y524" i="1"/>
  <c r="AB528" i="1"/>
  <c r="X528" i="1"/>
  <c r="AA528" i="1"/>
  <c r="Z528" i="1"/>
  <c r="Y528" i="1"/>
  <c r="AB532" i="1"/>
  <c r="X532" i="1"/>
  <c r="AA532" i="1"/>
  <c r="Z532" i="1"/>
  <c r="Y532" i="1"/>
  <c r="AB536" i="1"/>
  <c r="X536" i="1"/>
  <c r="AA536" i="1"/>
  <c r="Z536" i="1"/>
  <c r="Y536" i="1"/>
  <c r="AB540" i="1"/>
  <c r="X540" i="1"/>
  <c r="AA540" i="1"/>
  <c r="Z540" i="1"/>
  <c r="Y540" i="1"/>
  <c r="AB544" i="1"/>
  <c r="X544" i="1"/>
  <c r="AA544" i="1"/>
  <c r="Z544" i="1"/>
  <c r="Y544" i="1"/>
  <c r="AB548" i="1"/>
  <c r="X548" i="1"/>
  <c r="AA548" i="1"/>
  <c r="Z548" i="1"/>
  <c r="Y548" i="1"/>
  <c r="AB552" i="1"/>
  <c r="X552" i="1"/>
  <c r="AA552" i="1"/>
  <c r="Z552" i="1"/>
  <c r="Y552" i="1"/>
  <c r="AB556" i="1"/>
  <c r="X556" i="1"/>
  <c r="AA556" i="1"/>
  <c r="Z556" i="1"/>
  <c r="Y556" i="1"/>
  <c r="AB560" i="1"/>
  <c r="X560" i="1"/>
  <c r="AA560" i="1"/>
  <c r="Z560" i="1"/>
  <c r="Y560" i="1"/>
  <c r="AB564" i="1"/>
  <c r="X564" i="1"/>
  <c r="AA564" i="1"/>
  <c r="Z564" i="1"/>
  <c r="Y564" i="1"/>
  <c r="AB568" i="1"/>
  <c r="X568" i="1"/>
  <c r="AA568" i="1"/>
  <c r="Z568" i="1"/>
  <c r="Y568" i="1"/>
  <c r="AB572" i="1"/>
  <c r="X572" i="1"/>
  <c r="AA572" i="1"/>
  <c r="Z572" i="1"/>
  <c r="Y572" i="1"/>
  <c r="AB576" i="1"/>
  <c r="X576" i="1"/>
  <c r="AA576" i="1"/>
  <c r="Z576" i="1"/>
  <c r="Y576" i="1"/>
  <c r="AB580" i="1"/>
  <c r="X580" i="1"/>
  <c r="AA580" i="1"/>
  <c r="Z580" i="1"/>
  <c r="Y580" i="1"/>
  <c r="AB584" i="1"/>
  <c r="X584" i="1"/>
  <c r="AA584" i="1"/>
  <c r="Z584" i="1"/>
  <c r="Y584" i="1"/>
  <c r="AB588" i="1"/>
  <c r="X588" i="1"/>
  <c r="AA588" i="1"/>
  <c r="Z588" i="1"/>
  <c r="Y588" i="1"/>
  <c r="AB592" i="1"/>
  <c r="X592" i="1"/>
  <c r="AA592" i="1"/>
  <c r="Z592" i="1"/>
  <c r="Y592" i="1"/>
  <c r="AB596" i="1"/>
  <c r="X596" i="1"/>
  <c r="AA596" i="1"/>
  <c r="Z596" i="1"/>
  <c r="Y596" i="1"/>
  <c r="AB600" i="1"/>
  <c r="X600" i="1"/>
  <c r="AA600" i="1"/>
  <c r="Z600" i="1"/>
  <c r="Y600" i="1"/>
  <c r="AB604" i="1"/>
  <c r="X604" i="1"/>
  <c r="AA604" i="1"/>
  <c r="Z604" i="1"/>
  <c r="Y604" i="1"/>
  <c r="AB608" i="1"/>
  <c r="X608" i="1"/>
  <c r="AA608" i="1"/>
  <c r="Z608" i="1"/>
  <c r="Y608" i="1"/>
  <c r="AB612" i="1"/>
  <c r="X612" i="1"/>
  <c r="AA612" i="1"/>
  <c r="Z612" i="1"/>
  <c r="Y612" i="1"/>
  <c r="AB616" i="1"/>
  <c r="X616" i="1"/>
  <c r="AA616" i="1"/>
  <c r="Z616" i="1"/>
  <c r="Y616" i="1"/>
  <c r="AB620" i="1"/>
  <c r="X620" i="1"/>
  <c r="AA620" i="1"/>
  <c r="Z620" i="1"/>
  <c r="Y620" i="1"/>
  <c r="AB624" i="1"/>
  <c r="X624" i="1"/>
  <c r="AA624" i="1"/>
  <c r="Z624" i="1"/>
  <c r="Y624" i="1"/>
  <c r="AB628" i="1"/>
  <c r="X628" i="1"/>
  <c r="AA628" i="1"/>
  <c r="Z628" i="1"/>
  <c r="Y628" i="1"/>
  <c r="AB632" i="1"/>
  <c r="X632" i="1"/>
  <c r="AA632" i="1"/>
  <c r="Z632" i="1"/>
  <c r="Y632" i="1"/>
  <c r="AB636" i="1"/>
  <c r="X636" i="1"/>
  <c r="AA636" i="1"/>
  <c r="Z636" i="1"/>
  <c r="Y636" i="1"/>
  <c r="AB640" i="1"/>
  <c r="X640" i="1"/>
  <c r="AA640" i="1"/>
  <c r="Z640" i="1"/>
  <c r="Y640" i="1"/>
  <c r="AB644" i="1"/>
  <c r="X644" i="1"/>
  <c r="AA644" i="1"/>
  <c r="Z644" i="1"/>
  <c r="Y644" i="1"/>
  <c r="AB648" i="1"/>
  <c r="X648" i="1"/>
  <c r="AA648" i="1"/>
  <c r="Z648" i="1"/>
  <c r="Y648" i="1"/>
  <c r="AB652" i="1"/>
  <c r="X652" i="1"/>
  <c r="AA652" i="1"/>
  <c r="Z652" i="1"/>
  <c r="Y652" i="1"/>
  <c r="AB656" i="1"/>
  <c r="X656" i="1"/>
  <c r="AA656" i="1"/>
  <c r="Z656" i="1"/>
  <c r="Y656" i="1"/>
  <c r="AB660" i="1"/>
  <c r="X660" i="1"/>
  <c r="AA660" i="1"/>
  <c r="Z660" i="1"/>
  <c r="Y660" i="1"/>
  <c r="AB664" i="1"/>
  <c r="X664" i="1"/>
  <c r="AA664" i="1"/>
  <c r="Z664" i="1"/>
  <c r="Y664" i="1"/>
  <c r="AB668" i="1"/>
  <c r="X668" i="1"/>
  <c r="AA668" i="1"/>
  <c r="Z668" i="1"/>
  <c r="Y668" i="1"/>
  <c r="AB672" i="1"/>
  <c r="X672" i="1"/>
  <c r="AA672" i="1"/>
  <c r="Z672" i="1"/>
  <c r="Y672" i="1"/>
  <c r="AB676" i="1"/>
  <c r="X676" i="1"/>
  <c r="AA676" i="1"/>
  <c r="Z676" i="1"/>
  <c r="Y676" i="1"/>
  <c r="AB680" i="1"/>
  <c r="X680" i="1"/>
  <c r="AA680" i="1"/>
  <c r="Z680" i="1"/>
  <c r="Y680" i="1"/>
  <c r="AB684" i="1"/>
  <c r="X684" i="1"/>
  <c r="AA684" i="1"/>
  <c r="Z684" i="1"/>
  <c r="Y684" i="1"/>
  <c r="AB688" i="1"/>
  <c r="X688" i="1"/>
  <c r="AA688" i="1"/>
  <c r="Z688" i="1"/>
  <c r="Y688" i="1"/>
  <c r="AB692" i="1"/>
  <c r="X692" i="1"/>
  <c r="AA692" i="1"/>
  <c r="Z692" i="1"/>
  <c r="Y692" i="1"/>
  <c r="AB696" i="1"/>
  <c r="X696" i="1"/>
  <c r="AA696" i="1"/>
  <c r="Z696" i="1"/>
  <c r="Y696" i="1"/>
  <c r="AB700" i="1"/>
  <c r="X700" i="1"/>
  <c r="AA700" i="1"/>
  <c r="Z700" i="1"/>
  <c r="Y700" i="1"/>
  <c r="AB704" i="1"/>
  <c r="X704" i="1"/>
  <c r="AA704" i="1"/>
  <c r="Z704" i="1"/>
  <c r="Y704" i="1"/>
  <c r="AB708" i="1"/>
  <c r="X708" i="1"/>
  <c r="AA708" i="1"/>
  <c r="Z708" i="1"/>
  <c r="Y708" i="1"/>
  <c r="AB712" i="1"/>
  <c r="X712" i="1"/>
  <c r="AA712" i="1"/>
  <c r="Z712" i="1"/>
  <c r="Y712" i="1"/>
  <c r="AB716" i="1"/>
  <c r="X716" i="1"/>
  <c r="AA716" i="1"/>
  <c r="Z716" i="1"/>
  <c r="Y716" i="1"/>
  <c r="AB720" i="1"/>
  <c r="X720" i="1"/>
  <c r="AA720" i="1"/>
  <c r="Z720" i="1"/>
  <c r="Y720" i="1"/>
  <c r="AB724" i="1"/>
  <c r="X724" i="1"/>
  <c r="AA724" i="1"/>
  <c r="Z724" i="1"/>
  <c r="Y724" i="1"/>
  <c r="AB728" i="1"/>
  <c r="X728" i="1"/>
  <c r="AA728" i="1"/>
  <c r="Z728" i="1"/>
  <c r="Y728" i="1"/>
  <c r="AB732" i="1"/>
  <c r="X732" i="1"/>
  <c r="AA732" i="1"/>
  <c r="Z732" i="1"/>
  <c r="Y732" i="1"/>
  <c r="AB736" i="1"/>
  <c r="X736" i="1"/>
  <c r="AA736" i="1"/>
  <c r="Z736" i="1"/>
  <c r="Y736" i="1"/>
  <c r="AB740" i="1"/>
  <c r="X740" i="1"/>
  <c r="AA740" i="1"/>
  <c r="Z740" i="1"/>
  <c r="Y740" i="1"/>
  <c r="AB744" i="1"/>
  <c r="X744" i="1"/>
  <c r="AA744" i="1"/>
  <c r="Z744" i="1"/>
  <c r="Y744" i="1"/>
  <c r="AB748" i="1"/>
  <c r="X748" i="1"/>
  <c r="AA748" i="1"/>
  <c r="Z748" i="1"/>
  <c r="Y748" i="1"/>
  <c r="AB752" i="1"/>
  <c r="X752" i="1"/>
  <c r="AA752" i="1"/>
  <c r="Z752" i="1"/>
  <c r="Y752" i="1"/>
  <c r="AB756" i="1"/>
  <c r="X756" i="1"/>
  <c r="AA756" i="1"/>
  <c r="Y756" i="1"/>
  <c r="Z756" i="1"/>
  <c r="AB760" i="1"/>
  <c r="X760" i="1"/>
  <c r="AA760" i="1"/>
  <c r="Y760" i="1"/>
  <c r="Z760" i="1"/>
  <c r="AB764" i="1"/>
  <c r="X764" i="1"/>
  <c r="AA764" i="1"/>
  <c r="Y764" i="1"/>
  <c r="Z764" i="1"/>
  <c r="AB768" i="1"/>
  <c r="X768" i="1"/>
  <c r="AA768" i="1"/>
  <c r="Y768" i="1"/>
  <c r="Z768" i="1"/>
  <c r="AB772" i="1"/>
  <c r="X772" i="1"/>
  <c r="AA772" i="1"/>
  <c r="Y772" i="1"/>
  <c r="Z772" i="1"/>
  <c r="AB776" i="1"/>
  <c r="X776" i="1"/>
  <c r="AA776" i="1"/>
  <c r="Y776" i="1"/>
  <c r="Z776" i="1"/>
  <c r="AB780" i="1"/>
  <c r="X780" i="1"/>
  <c r="AA780" i="1"/>
  <c r="Y780" i="1"/>
  <c r="Z780" i="1"/>
  <c r="AB784" i="1"/>
  <c r="X784" i="1"/>
  <c r="AA784" i="1"/>
  <c r="Y784" i="1"/>
  <c r="Z784" i="1"/>
  <c r="AB788" i="1"/>
  <c r="X788" i="1"/>
  <c r="AA788" i="1"/>
  <c r="Y788" i="1"/>
  <c r="Z788" i="1"/>
  <c r="AB792" i="1"/>
  <c r="X792" i="1"/>
  <c r="AA792" i="1"/>
  <c r="Z792" i="1"/>
  <c r="Y792" i="1"/>
  <c r="AB796" i="1"/>
  <c r="X796" i="1"/>
  <c r="AA796" i="1"/>
  <c r="Z796" i="1"/>
  <c r="Y796" i="1"/>
  <c r="AB800" i="1"/>
  <c r="X800" i="1"/>
  <c r="AA800" i="1"/>
  <c r="Z800" i="1"/>
  <c r="Y800" i="1"/>
  <c r="AB804" i="1"/>
  <c r="X804" i="1"/>
  <c r="AA804" i="1"/>
  <c r="Z804" i="1"/>
  <c r="Y804" i="1"/>
  <c r="AB808" i="1"/>
  <c r="X808" i="1"/>
  <c r="AA808" i="1"/>
  <c r="Z808" i="1"/>
  <c r="Y808" i="1"/>
  <c r="AB812" i="1"/>
  <c r="X812" i="1"/>
  <c r="AA812" i="1"/>
  <c r="Z812" i="1"/>
  <c r="Y812" i="1"/>
  <c r="AB816" i="1"/>
  <c r="X816" i="1"/>
  <c r="AA816" i="1"/>
  <c r="Z816" i="1"/>
  <c r="Y816" i="1"/>
  <c r="AB820" i="1"/>
  <c r="X820" i="1"/>
  <c r="AA820" i="1"/>
  <c r="Z820" i="1"/>
  <c r="Y820" i="1"/>
  <c r="AB824" i="1"/>
  <c r="X824" i="1"/>
  <c r="AA824" i="1"/>
  <c r="Z824" i="1"/>
  <c r="Y824" i="1"/>
  <c r="AB828" i="1"/>
  <c r="X828" i="1"/>
  <c r="AA828" i="1"/>
  <c r="Z828" i="1"/>
  <c r="Y828" i="1"/>
  <c r="AB832" i="1"/>
  <c r="X832" i="1"/>
  <c r="AA832" i="1"/>
  <c r="Z832" i="1"/>
  <c r="Y832" i="1"/>
  <c r="AB836" i="1"/>
  <c r="X836" i="1"/>
  <c r="AA836" i="1"/>
  <c r="Z836" i="1"/>
  <c r="Y836" i="1"/>
  <c r="AB840" i="1"/>
  <c r="X840" i="1"/>
  <c r="AA840" i="1"/>
  <c r="Z840" i="1"/>
  <c r="Y840" i="1"/>
  <c r="AB844" i="1"/>
  <c r="X844" i="1"/>
  <c r="AA844" i="1"/>
  <c r="Z844" i="1"/>
  <c r="Y844" i="1"/>
  <c r="AB848" i="1"/>
  <c r="X848" i="1"/>
  <c r="AA848" i="1"/>
  <c r="Z848" i="1"/>
  <c r="Y848" i="1"/>
  <c r="AB852" i="1"/>
  <c r="X852" i="1"/>
  <c r="AA852" i="1"/>
  <c r="Z852" i="1"/>
  <c r="Y852" i="1"/>
  <c r="AB856" i="1"/>
  <c r="X856" i="1"/>
  <c r="AA856" i="1"/>
  <c r="Z856" i="1"/>
  <c r="Y856" i="1"/>
  <c r="AB860" i="1"/>
  <c r="X860" i="1"/>
  <c r="AA860" i="1"/>
  <c r="Z860" i="1"/>
  <c r="Y860" i="1"/>
  <c r="AB864" i="1"/>
  <c r="X864" i="1"/>
  <c r="AA864" i="1"/>
  <c r="Z864" i="1"/>
  <c r="Y864" i="1"/>
  <c r="AB868" i="1"/>
  <c r="X868" i="1"/>
  <c r="AA868" i="1"/>
  <c r="Z868" i="1"/>
  <c r="Y868" i="1"/>
  <c r="AB872" i="1"/>
  <c r="X872" i="1"/>
  <c r="AA872" i="1"/>
  <c r="Z872" i="1"/>
  <c r="Y872" i="1"/>
  <c r="AB876" i="1"/>
  <c r="X876" i="1"/>
  <c r="AA876" i="1"/>
  <c r="Z876" i="1"/>
  <c r="Y876" i="1"/>
  <c r="AB880" i="1"/>
  <c r="X880" i="1"/>
  <c r="AA880" i="1"/>
  <c r="Z880" i="1"/>
  <c r="Y880" i="1"/>
  <c r="AB884" i="1"/>
  <c r="X884" i="1"/>
  <c r="AA884" i="1"/>
  <c r="Z884" i="1"/>
  <c r="Y884" i="1"/>
  <c r="AB888" i="1"/>
  <c r="X888" i="1"/>
  <c r="AA888" i="1"/>
  <c r="Z888" i="1"/>
  <c r="Y888" i="1"/>
  <c r="AB892" i="1"/>
  <c r="X892" i="1"/>
  <c r="AA892" i="1"/>
  <c r="Z892" i="1"/>
  <c r="Y892" i="1"/>
  <c r="AB896" i="1"/>
  <c r="X896" i="1"/>
  <c r="AA896" i="1"/>
  <c r="Z896" i="1"/>
  <c r="Y896" i="1"/>
  <c r="AB900" i="1"/>
  <c r="X900" i="1"/>
  <c r="AA900" i="1"/>
  <c r="Z900" i="1"/>
  <c r="Y900" i="1"/>
  <c r="AB904" i="1"/>
  <c r="X904" i="1"/>
  <c r="AA904" i="1"/>
  <c r="Z904" i="1"/>
  <c r="Y904" i="1"/>
  <c r="AB908" i="1"/>
  <c r="X908" i="1"/>
  <c r="AA908" i="1"/>
  <c r="Z908" i="1"/>
  <c r="Y908" i="1"/>
  <c r="AB912" i="1"/>
  <c r="X912" i="1"/>
  <c r="AA912" i="1"/>
  <c r="Z912" i="1"/>
  <c r="Y912" i="1"/>
  <c r="AB916" i="1"/>
  <c r="X916" i="1"/>
  <c r="AA916" i="1"/>
  <c r="Z916" i="1"/>
  <c r="Y916" i="1"/>
  <c r="AB920" i="1"/>
  <c r="X920" i="1"/>
  <c r="AA920" i="1"/>
  <c r="Z920" i="1"/>
  <c r="Y920" i="1"/>
  <c r="AB924" i="1"/>
  <c r="X924" i="1"/>
  <c r="AA924" i="1"/>
  <c r="Z924" i="1"/>
  <c r="Y924" i="1"/>
  <c r="AB928" i="1"/>
  <c r="X928" i="1"/>
  <c r="AA928" i="1"/>
  <c r="Z928" i="1"/>
  <c r="Y928" i="1"/>
  <c r="AB932" i="1"/>
  <c r="X932" i="1"/>
  <c r="AA932" i="1"/>
  <c r="Z932" i="1"/>
  <c r="Y932" i="1"/>
  <c r="AB936" i="1"/>
  <c r="X936" i="1"/>
  <c r="AA936" i="1"/>
  <c r="Z936" i="1"/>
  <c r="Y936" i="1"/>
  <c r="AB940" i="1"/>
  <c r="X940" i="1"/>
  <c r="AA940" i="1"/>
  <c r="Z940" i="1"/>
  <c r="Y940" i="1"/>
  <c r="AB944" i="1"/>
  <c r="X944" i="1"/>
  <c r="AA944" i="1"/>
  <c r="Z944" i="1"/>
  <c r="Y944" i="1"/>
  <c r="AB948" i="1"/>
  <c r="X948" i="1"/>
  <c r="AA948" i="1"/>
  <c r="Z948" i="1"/>
  <c r="Y948" i="1"/>
  <c r="AB952" i="1"/>
  <c r="X952" i="1"/>
  <c r="AA952" i="1"/>
  <c r="Z952" i="1"/>
  <c r="Y952" i="1"/>
  <c r="AB956" i="1"/>
  <c r="X956" i="1"/>
  <c r="AA956" i="1"/>
  <c r="Z956" i="1"/>
  <c r="Y956" i="1"/>
  <c r="AB960" i="1"/>
  <c r="X960" i="1"/>
  <c r="AA960" i="1"/>
  <c r="Z960" i="1"/>
  <c r="Y960" i="1"/>
  <c r="AA964" i="1"/>
  <c r="Y964" i="1"/>
  <c r="X964" i="1"/>
  <c r="AB964" i="1"/>
  <c r="Z964" i="1"/>
  <c r="AA968" i="1"/>
  <c r="Y968" i="1"/>
  <c r="AB968" i="1"/>
  <c r="Z968" i="1"/>
  <c r="X968" i="1"/>
  <c r="AA972" i="1"/>
  <c r="Y972" i="1"/>
  <c r="X972" i="1"/>
  <c r="AB972" i="1"/>
  <c r="Z972" i="1"/>
  <c r="AA976" i="1"/>
  <c r="Y976" i="1"/>
  <c r="AB976" i="1"/>
  <c r="Z976" i="1"/>
  <c r="X976" i="1"/>
  <c r="AA980" i="1"/>
  <c r="Z980" i="1"/>
  <c r="Y980" i="1"/>
  <c r="AB980" i="1"/>
  <c r="X980" i="1"/>
  <c r="AA984" i="1"/>
  <c r="Z984" i="1"/>
  <c r="Y984" i="1"/>
  <c r="AB984" i="1"/>
  <c r="X984" i="1"/>
  <c r="AA988" i="1"/>
  <c r="Z988" i="1"/>
  <c r="Y988" i="1"/>
  <c r="X988" i="1"/>
  <c r="AB988" i="1"/>
  <c r="AA992" i="1"/>
  <c r="Z992" i="1"/>
  <c r="Y992" i="1"/>
  <c r="AB992" i="1"/>
  <c r="X992" i="1"/>
  <c r="AA996" i="1"/>
  <c r="Z996" i="1"/>
  <c r="Y996" i="1"/>
  <c r="AB996" i="1"/>
  <c r="X996" i="1"/>
  <c r="AA1000" i="1"/>
  <c r="Z1000" i="1"/>
  <c r="Y1000" i="1"/>
  <c r="AB1000" i="1"/>
  <c r="X1000" i="1"/>
  <c r="AA1004" i="1"/>
  <c r="Z1004" i="1"/>
  <c r="Y1004" i="1"/>
  <c r="X1004" i="1"/>
  <c r="AB1004" i="1"/>
  <c r="AA1008" i="1"/>
  <c r="Z1008" i="1"/>
  <c r="Y1008" i="1"/>
  <c r="AB1008" i="1"/>
  <c r="X1008" i="1"/>
  <c r="AA1012" i="1"/>
  <c r="Z1012" i="1"/>
  <c r="Y1012" i="1"/>
  <c r="AB1012" i="1"/>
  <c r="X1012" i="1"/>
  <c r="AA1016" i="1"/>
  <c r="Z1016" i="1"/>
  <c r="Y1016" i="1"/>
  <c r="AB1016" i="1"/>
  <c r="X1016" i="1"/>
  <c r="AA1020" i="1"/>
  <c r="Z1020" i="1"/>
  <c r="Y1020" i="1"/>
  <c r="X1020" i="1"/>
  <c r="AB1020" i="1"/>
  <c r="AA1024" i="1"/>
  <c r="Z1024" i="1"/>
  <c r="Y1024" i="1"/>
  <c r="AB1024" i="1"/>
  <c r="X1024" i="1"/>
  <c r="AA1028" i="1"/>
  <c r="Z1028" i="1"/>
  <c r="Y1028" i="1"/>
  <c r="AB1028" i="1"/>
  <c r="X1028" i="1"/>
  <c r="AA1032" i="1"/>
  <c r="Z1032" i="1"/>
  <c r="Y1032" i="1"/>
  <c r="AB1032" i="1"/>
  <c r="X1032" i="1"/>
  <c r="AA1036" i="1"/>
  <c r="Z1036" i="1"/>
  <c r="Y1036" i="1"/>
  <c r="X1036" i="1"/>
  <c r="AB1036" i="1"/>
  <c r="AA1040" i="1"/>
  <c r="Z1040" i="1"/>
  <c r="Y1040" i="1"/>
  <c r="AB1040" i="1"/>
  <c r="X1040" i="1"/>
  <c r="AA1044" i="1"/>
  <c r="Z1044" i="1"/>
  <c r="Y1044" i="1"/>
  <c r="AB1044" i="1"/>
  <c r="X1044" i="1"/>
  <c r="AA1048" i="1"/>
  <c r="Z1048" i="1"/>
  <c r="Y1048" i="1"/>
  <c r="AB1048" i="1"/>
  <c r="X1048" i="1"/>
  <c r="AA1052" i="1"/>
  <c r="Z1052" i="1"/>
  <c r="Y1052" i="1"/>
  <c r="X1052" i="1"/>
  <c r="AB1052" i="1"/>
  <c r="AA1056" i="1"/>
  <c r="Z1056" i="1"/>
  <c r="Y1056" i="1"/>
  <c r="AB1056" i="1"/>
  <c r="X1056" i="1"/>
  <c r="AA1060" i="1"/>
  <c r="Z1060" i="1"/>
  <c r="Y1060" i="1"/>
  <c r="AB1060" i="1"/>
  <c r="X1060" i="1"/>
  <c r="AA1064" i="1"/>
  <c r="Z1064" i="1"/>
  <c r="Y1064" i="1"/>
  <c r="AB1064" i="1"/>
  <c r="X1064" i="1"/>
  <c r="AA1068" i="1"/>
  <c r="Z1068" i="1"/>
  <c r="Y1068" i="1"/>
  <c r="X1068" i="1"/>
  <c r="AB1068" i="1"/>
  <c r="AA1072" i="1"/>
  <c r="Z1072" i="1"/>
  <c r="Y1072" i="1"/>
  <c r="AB1072" i="1"/>
  <c r="X1072" i="1"/>
  <c r="AA1076" i="1"/>
  <c r="Z1076" i="1"/>
  <c r="Y1076" i="1"/>
  <c r="AB1076" i="1"/>
  <c r="X1076" i="1"/>
  <c r="AA1080" i="1"/>
  <c r="Z1080" i="1"/>
  <c r="Y1080" i="1"/>
  <c r="AB1080" i="1"/>
  <c r="X1080" i="1"/>
  <c r="AA1084" i="1"/>
  <c r="Z1084" i="1"/>
  <c r="Y1084" i="1"/>
  <c r="X1084" i="1"/>
  <c r="AB1084" i="1"/>
  <c r="AA1088" i="1"/>
  <c r="Z1088" i="1"/>
  <c r="Y1088" i="1"/>
  <c r="AB1088" i="1"/>
  <c r="X1088" i="1"/>
  <c r="AA1092" i="1"/>
  <c r="Z1092" i="1"/>
  <c r="Y1092" i="1"/>
  <c r="AB1092" i="1"/>
  <c r="X1092" i="1"/>
  <c r="AA1096" i="1"/>
  <c r="Z1096" i="1"/>
  <c r="Y1096" i="1"/>
  <c r="AB1096" i="1"/>
  <c r="X1096" i="1"/>
  <c r="AA1100" i="1"/>
  <c r="Z1100" i="1"/>
  <c r="Y1100" i="1"/>
  <c r="X1100" i="1"/>
  <c r="AB1100" i="1"/>
  <c r="AA1104" i="1"/>
  <c r="Z1104" i="1"/>
  <c r="Y1104" i="1"/>
  <c r="AB1104" i="1"/>
  <c r="X1104" i="1"/>
  <c r="AA1108" i="1"/>
  <c r="Z1108" i="1"/>
  <c r="Y1108" i="1"/>
  <c r="AB1108" i="1"/>
  <c r="X1108" i="1"/>
  <c r="AA1112" i="1"/>
  <c r="Z1112" i="1"/>
  <c r="Y1112" i="1"/>
  <c r="AB1112" i="1"/>
  <c r="X1112" i="1"/>
  <c r="AA1116" i="1"/>
  <c r="Z1116" i="1"/>
  <c r="Y1116" i="1"/>
  <c r="X1116" i="1"/>
  <c r="AB1116" i="1"/>
  <c r="AA1120" i="1"/>
  <c r="Z1120" i="1"/>
  <c r="Y1120" i="1"/>
  <c r="AB1120" i="1"/>
  <c r="X1120" i="1"/>
  <c r="AA1124" i="1"/>
  <c r="Z1124" i="1"/>
  <c r="Y1124" i="1"/>
  <c r="AB1124" i="1"/>
  <c r="X1124" i="1"/>
  <c r="AA1128" i="1"/>
  <c r="Z1128" i="1"/>
  <c r="Y1128" i="1"/>
  <c r="AB1128" i="1"/>
  <c r="X1128" i="1"/>
  <c r="AA1132" i="1"/>
  <c r="Z1132" i="1"/>
  <c r="Y1132" i="1"/>
  <c r="X1132" i="1"/>
  <c r="AB1132" i="1"/>
  <c r="AA1136" i="1"/>
  <c r="Z1136" i="1"/>
  <c r="Y1136" i="1"/>
  <c r="AB1136" i="1"/>
  <c r="X1136" i="1"/>
  <c r="AA1140" i="1"/>
  <c r="Z1140" i="1"/>
  <c r="Y1140" i="1"/>
  <c r="AB1140" i="1"/>
  <c r="X1140" i="1"/>
  <c r="AA1144" i="1"/>
  <c r="Z1144" i="1"/>
  <c r="Y1144" i="1"/>
  <c r="AB1144" i="1"/>
  <c r="X1144" i="1"/>
  <c r="AA1148" i="1"/>
  <c r="Z1148" i="1"/>
  <c r="Y1148" i="1"/>
  <c r="X1148" i="1"/>
  <c r="AB1148" i="1"/>
  <c r="AA1152" i="1"/>
  <c r="Z1152" i="1"/>
  <c r="Y1152" i="1"/>
  <c r="AB1152" i="1"/>
  <c r="X1152" i="1"/>
  <c r="AA1156" i="1"/>
  <c r="Z1156" i="1"/>
  <c r="Y1156" i="1"/>
  <c r="AB1156" i="1"/>
  <c r="X1156" i="1"/>
  <c r="AA1160" i="1"/>
  <c r="Z1160" i="1"/>
  <c r="Y1160" i="1"/>
  <c r="AB1160" i="1"/>
  <c r="X1160" i="1"/>
  <c r="AA1164" i="1"/>
  <c r="Z1164" i="1"/>
  <c r="Y1164" i="1"/>
  <c r="X1164" i="1"/>
  <c r="AB1164" i="1"/>
  <c r="AA1168" i="1"/>
  <c r="Z1168" i="1"/>
  <c r="Y1168" i="1"/>
  <c r="AB1168" i="1"/>
  <c r="X1168" i="1"/>
  <c r="AA1172" i="1"/>
  <c r="Z1172" i="1"/>
  <c r="Y1172" i="1"/>
  <c r="AB1172" i="1"/>
  <c r="X1172" i="1"/>
  <c r="AA1176" i="1"/>
  <c r="Z1176" i="1"/>
  <c r="Y1176" i="1"/>
  <c r="AB1176" i="1"/>
  <c r="X1176" i="1"/>
  <c r="AA1180" i="1"/>
  <c r="Z1180" i="1"/>
  <c r="Y1180" i="1"/>
  <c r="X1180" i="1"/>
  <c r="AB1180" i="1"/>
  <c r="AA1184" i="1"/>
  <c r="Z1184" i="1"/>
  <c r="Y1184" i="1"/>
  <c r="AB1184" i="1"/>
  <c r="X1184" i="1"/>
  <c r="AA1188" i="1"/>
  <c r="Z1188" i="1"/>
  <c r="Y1188" i="1"/>
  <c r="AB1188" i="1"/>
  <c r="X1188" i="1"/>
  <c r="AA1192" i="1"/>
  <c r="Z1192" i="1"/>
  <c r="Y1192" i="1"/>
  <c r="AB1192" i="1"/>
  <c r="X1192" i="1"/>
  <c r="AA1196" i="1"/>
  <c r="Z1196" i="1"/>
  <c r="Y1196" i="1"/>
  <c r="X1196" i="1"/>
  <c r="AB1196" i="1"/>
  <c r="AA1200" i="1"/>
  <c r="Z1200" i="1"/>
  <c r="Y1200" i="1"/>
  <c r="AB1200" i="1"/>
  <c r="X1200" i="1"/>
  <c r="AA1204" i="1"/>
  <c r="Z1204" i="1"/>
  <c r="Y1204" i="1"/>
  <c r="AB1204" i="1"/>
  <c r="X1204" i="1"/>
  <c r="AB1208" i="1"/>
  <c r="X1208" i="1"/>
  <c r="AA1208" i="1"/>
  <c r="Z1208" i="1"/>
  <c r="Y1208" i="1"/>
  <c r="AB1212" i="1"/>
  <c r="X1212" i="1"/>
  <c r="AA1212" i="1"/>
  <c r="Z1212" i="1"/>
  <c r="Y1212" i="1"/>
  <c r="AB1216" i="1"/>
  <c r="X1216" i="1"/>
  <c r="AA1216" i="1"/>
  <c r="Z1216" i="1"/>
  <c r="Y1216" i="1"/>
  <c r="AB1220" i="1"/>
  <c r="X1220" i="1"/>
  <c r="AA1220" i="1"/>
  <c r="Z1220" i="1"/>
  <c r="Y1220" i="1"/>
  <c r="AB1224" i="1"/>
  <c r="X1224" i="1"/>
  <c r="AA1224" i="1"/>
  <c r="Z1224" i="1"/>
  <c r="Y1224" i="1"/>
  <c r="AB1228" i="1"/>
  <c r="X1228" i="1"/>
  <c r="AA1228" i="1"/>
  <c r="Z1228" i="1"/>
  <c r="Y1228" i="1"/>
  <c r="AB1232" i="1"/>
  <c r="X1232" i="1"/>
  <c r="AA1232" i="1"/>
  <c r="Z1232" i="1"/>
  <c r="Y1232" i="1"/>
  <c r="AB1236" i="1"/>
  <c r="X1236" i="1"/>
  <c r="AA1236" i="1"/>
  <c r="Z1236" i="1"/>
  <c r="Y1236" i="1"/>
  <c r="AB1240" i="1"/>
  <c r="X1240" i="1"/>
  <c r="AA1240" i="1"/>
  <c r="Z1240" i="1"/>
  <c r="Y1240" i="1"/>
  <c r="AB1244" i="1"/>
  <c r="X1244" i="1"/>
  <c r="AA1244" i="1"/>
  <c r="Z1244" i="1"/>
  <c r="Y1244" i="1"/>
  <c r="AB1248" i="1"/>
  <c r="X1248" i="1"/>
  <c r="AA1248" i="1"/>
  <c r="Z1248" i="1"/>
  <c r="Y1248" i="1"/>
  <c r="AB1252" i="1"/>
  <c r="X1252" i="1"/>
  <c r="AA1252" i="1"/>
  <c r="Z1252" i="1"/>
  <c r="Y1252" i="1"/>
  <c r="AB1256" i="1"/>
  <c r="X1256" i="1"/>
  <c r="AA1256" i="1"/>
  <c r="Z1256" i="1"/>
  <c r="Y1256" i="1"/>
  <c r="AB1260" i="1"/>
  <c r="X1260" i="1"/>
  <c r="AA1260" i="1"/>
  <c r="Z1260" i="1"/>
  <c r="Y1260" i="1"/>
  <c r="AB1264" i="1"/>
  <c r="X1264" i="1"/>
  <c r="AA1264" i="1"/>
  <c r="Z1264" i="1"/>
  <c r="Y1264" i="1"/>
  <c r="AB1268" i="1"/>
  <c r="X1268" i="1"/>
  <c r="AA1268" i="1"/>
  <c r="Z1268" i="1"/>
  <c r="Y1268" i="1"/>
  <c r="AB1272" i="1"/>
  <c r="X1272" i="1"/>
  <c r="AA1272" i="1"/>
  <c r="Z1272" i="1"/>
  <c r="Y1272" i="1"/>
  <c r="AB1276" i="1"/>
  <c r="X1276" i="1"/>
  <c r="AA1276" i="1"/>
  <c r="Z1276" i="1"/>
  <c r="Y1276" i="1"/>
  <c r="AB1280" i="1"/>
  <c r="X1280" i="1"/>
  <c r="AA1280" i="1"/>
  <c r="Z1280" i="1"/>
  <c r="Y1280" i="1"/>
  <c r="AB1284" i="1"/>
  <c r="X1284" i="1"/>
  <c r="AA1284" i="1"/>
  <c r="Z1284" i="1"/>
  <c r="Y1284" i="1"/>
  <c r="AB1288" i="1"/>
  <c r="X1288" i="1"/>
  <c r="AA1288" i="1"/>
  <c r="Z1288" i="1"/>
  <c r="Y1288" i="1"/>
  <c r="AB1292" i="1"/>
  <c r="X1292" i="1"/>
  <c r="AA1292" i="1"/>
  <c r="Z1292" i="1"/>
  <c r="Y1292" i="1"/>
  <c r="AB1296" i="1"/>
  <c r="X1296" i="1"/>
  <c r="AA1296" i="1"/>
  <c r="Z1296" i="1"/>
  <c r="Y1296" i="1"/>
  <c r="AB1300" i="1"/>
  <c r="X1300" i="1"/>
  <c r="AA1300" i="1"/>
  <c r="Z1300" i="1"/>
  <c r="Y1300" i="1"/>
  <c r="AB1304" i="1"/>
  <c r="X1304" i="1"/>
  <c r="AA1304" i="1"/>
  <c r="Z1304" i="1"/>
  <c r="Y1304" i="1"/>
  <c r="AB1308" i="1"/>
  <c r="X1308" i="1"/>
  <c r="AA1308" i="1"/>
  <c r="Z1308" i="1"/>
  <c r="Y1308" i="1"/>
  <c r="AB1312" i="1"/>
  <c r="X1312" i="1"/>
  <c r="AA1312" i="1"/>
  <c r="Z1312" i="1"/>
  <c r="Y1312" i="1"/>
  <c r="AB1316" i="1"/>
  <c r="X1316" i="1"/>
  <c r="AA1316" i="1"/>
  <c r="Z1316" i="1"/>
  <c r="Y1316" i="1"/>
  <c r="AB1320" i="1"/>
  <c r="X1320" i="1"/>
  <c r="AA1320" i="1"/>
  <c r="Z1320" i="1"/>
  <c r="Y1320" i="1"/>
  <c r="AB1324" i="1"/>
  <c r="X1324" i="1"/>
  <c r="AA1324" i="1"/>
  <c r="Z1324" i="1"/>
  <c r="Y1324" i="1"/>
  <c r="AB1328" i="1"/>
  <c r="X1328" i="1"/>
  <c r="AA1328" i="1"/>
  <c r="Z1328" i="1"/>
  <c r="Y1328" i="1"/>
  <c r="AB1332" i="1"/>
  <c r="X1332" i="1"/>
  <c r="AA1332" i="1"/>
  <c r="Z1332" i="1"/>
  <c r="Y1332" i="1"/>
  <c r="AB1336" i="1"/>
  <c r="X1336" i="1"/>
  <c r="AA1336" i="1"/>
  <c r="Z1336" i="1"/>
  <c r="Y1336" i="1"/>
  <c r="AB1340" i="1"/>
  <c r="X1340" i="1"/>
  <c r="AA1340" i="1"/>
  <c r="Z1340" i="1"/>
  <c r="Y1340" i="1"/>
  <c r="AB1344" i="1"/>
  <c r="X1344" i="1"/>
  <c r="AA1344" i="1"/>
  <c r="Z1344" i="1"/>
  <c r="Y1344" i="1"/>
  <c r="AB1348" i="1"/>
  <c r="X1348" i="1"/>
  <c r="AA1348" i="1"/>
  <c r="Z1348" i="1"/>
  <c r="Y1348" i="1"/>
  <c r="AB1352" i="1"/>
  <c r="X1352" i="1"/>
  <c r="AA1352" i="1"/>
  <c r="Z1352" i="1"/>
  <c r="Y1352" i="1"/>
  <c r="AB1356" i="1"/>
  <c r="X1356" i="1"/>
  <c r="AA1356" i="1"/>
  <c r="Z1356" i="1"/>
  <c r="Y1356" i="1"/>
  <c r="AB1360" i="1"/>
  <c r="X1360" i="1"/>
  <c r="AA1360" i="1"/>
  <c r="Z1360" i="1"/>
  <c r="Y1360" i="1"/>
  <c r="AB1364" i="1"/>
  <c r="X1364" i="1"/>
  <c r="AA1364" i="1"/>
  <c r="Z1364" i="1"/>
  <c r="Y1364" i="1"/>
  <c r="AB1368" i="1"/>
  <c r="X1368" i="1"/>
  <c r="AA1368" i="1"/>
  <c r="Z1368" i="1"/>
  <c r="Y1368" i="1"/>
  <c r="AA1372" i="1"/>
  <c r="Z1372" i="1"/>
  <c r="X1372" i="1"/>
  <c r="AB1372" i="1"/>
  <c r="Y1372" i="1"/>
  <c r="AA1376" i="1"/>
  <c r="Z1376" i="1"/>
  <c r="AB1376" i="1"/>
  <c r="Y1376" i="1"/>
  <c r="X1376" i="1"/>
  <c r="AA1380" i="1"/>
  <c r="Z1380" i="1"/>
  <c r="X1380" i="1"/>
  <c r="AB1380" i="1"/>
  <c r="Y1380" i="1"/>
  <c r="AA1384" i="1"/>
  <c r="Z1384" i="1"/>
  <c r="AB1384" i="1"/>
  <c r="Y1384" i="1"/>
  <c r="X1384" i="1"/>
  <c r="AA1388" i="1"/>
  <c r="Z1388" i="1"/>
  <c r="X1388" i="1"/>
  <c r="AB1388" i="1"/>
  <c r="Y1388" i="1"/>
  <c r="AA1392" i="1"/>
  <c r="Z1392" i="1"/>
  <c r="AB1392" i="1"/>
  <c r="Y1392" i="1"/>
  <c r="X1392" i="1"/>
  <c r="AA1396" i="1"/>
  <c r="Z1396" i="1"/>
  <c r="X1396" i="1"/>
  <c r="AB1396" i="1"/>
  <c r="Y1396" i="1"/>
  <c r="AA1400" i="1"/>
  <c r="Z1400" i="1"/>
  <c r="AB1400" i="1"/>
  <c r="Y1400" i="1"/>
  <c r="X1400" i="1"/>
  <c r="AA1404" i="1"/>
  <c r="Z1404" i="1"/>
  <c r="X1404" i="1"/>
  <c r="AB1404" i="1"/>
  <c r="Y1404" i="1"/>
  <c r="AA1408" i="1"/>
  <c r="Z1408" i="1"/>
  <c r="AB1408" i="1"/>
  <c r="Y1408" i="1"/>
  <c r="X1408" i="1"/>
  <c r="AA1412" i="1"/>
  <c r="Z1412" i="1"/>
  <c r="X1412" i="1"/>
  <c r="AB1412" i="1"/>
  <c r="Y1412" i="1"/>
  <c r="AB1416" i="1"/>
  <c r="AA1416" i="1"/>
  <c r="Z1416" i="1"/>
  <c r="Y1416" i="1"/>
  <c r="X1416" i="1"/>
  <c r="AB1420" i="1"/>
  <c r="X1420" i="1"/>
  <c r="AA1420" i="1"/>
  <c r="Z1420" i="1"/>
  <c r="Y1420" i="1"/>
  <c r="AB1424" i="1"/>
  <c r="X1424" i="1"/>
  <c r="AA1424" i="1"/>
  <c r="Z1424" i="1"/>
  <c r="Y1424" i="1"/>
  <c r="AB1428" i="1"/>
  <c r="X1428" i="1"/>
  <c r="AA1428" i="1"/>
  <c r="Z1428" i="1"/>
  <c r="Y1428" i="1"/>
  <c r="AB1432" i="1"/>
  <c r="X1432" i="1"/>
  <c r="AA1432" i="1"/>
  <c r="Z1432" i="1"/>
  <c r="Y1432" i="1"/>
  <c r="AB1436" i="1"/>
  <c r="X1436" i="1"/>
  <c r="AA1436" i="1"/>
  <c r="Z1436" i="1"/>
  <c r="Y1436" i="1"/>
  <c r="AB1440" i="1"/>
  <c r="X1440" i="1"/>
  <c r="AA1440" i="1"/>
  <c r="Z1440" i="1"/>
  <c r="Y1440" i="1"/>
  <c r="AB1444" i="1"/>
  <c r="X1444" i="1"/>
  <c r="AA1444" i="1"/>
  <c r="Z1444" i="1"/>
  <c r="Y1444" i="1"/>
  <c r="AB1448" i="1"/>
  <c r="X1448" i="1"/>
  <c r="AA1448" i="1"/>
  <c r="Z1448" i="1"/>
  <c r="Y1448" i="1"/>
  <c r="AB1452" i="1"/>
  <c r="X1452" i="1"/>
  <c r="AA1452" i="1"/>
  <c r="Z1452" i="1"/>
  <c r="Y1452" i="1"/>
  <c r="AB1456" i="1"/>
  <c r="X1456" i="1"/>
  <c r="AA1456" i="1"/>
  <c r="Z1456" i="1"/>
  <c r="Y1456" i="1"/>
  <c r="AB1460" i="1"/>
  <c r="X1460" i="1"/>
  <c r="AA1460" i="1"/>
  <c r="Z1460" i="1"/>
  <c r="Y1460" i="1"/>
  <c r="AB1464" i="1"/>
  <c r="X1464" i="1"/>
  <c r="AA1464" i="1"/>
  <c r="Z1464" i="1"/>
  <c r="Y1464" i="1"/>
  <c r="AB1468" i="1"/>
  <c r="X1468" i="1"/>
  <c r="AA1468" i="1"/>
  <c r="Z1468" i="1"/>
  <c r="Y1468" i="1"/>
  <c r="AB1472" i="1"/>
  <c r="X1472" i="1"/>
  <c r="AA1472" i="1"/>
  <c r="Z1472" i="1"/>
  <c r="Y1472" i="1"/>
  <c r="AB1476" i="1"/>
  <c r="X1476" i="1"/>
  <c r="AA1476" i="1"/>
  <c r="Z1476" i="1"/>
  <c r="Y1476" i="1"/>
  <c r="AB1480" i="1"/>
  <c r="X1480" i="1"/>
  <c r="AA1480" i="1"/>
  <c r="Z1480" i="1"/>
  <c r="Y1480" i="1"/>
  <c r="AB1484" i="1"/>
  <c r="X1484" i="1"/>
  <c r="AA1484" i="1"/>
  <c r="Z1484" i="1"/>
  <c r="Y1484" i="1"/>
  <c r="AB1488" i="1"/>
  <c r="X1488" i="1"/>
  <c r="AA1488" i="1"/>
  <c r="Z1488" i="1"/>
  <c r="Y1488" i="1"/>
  <c r="AB1492" i="1"/>
  <c r="X1492" i="1"/>
  <c r="AA1492" i="1"/>
  <c r="Z1492" i="1"/>
  <c r="Y1492" i="1"/>
  <c r="AB1496" i="1"/>
  <c r="X1496" i="1"/>
  <c r="AA1496" i="1"/>
  <c r="Z1496" i="1"/>
  <c r="Y1496" i="1"/>
  <c r="AB1500" i="1"/>
  <c r="X1500" i="1"/>
  <c r="AA1500" i="1"/>
  <c r="Z1500" i="1"/>
  <c r="Y1500" i="1"/>
  <c r="AB1504" i="1"/>
  <c r="X1504" i="1"/>
  <c r="AA1504" i="1"/>
  <c r="Z1504" i="1"/>
  <c r="Y1504" i="1"/>
  <c r="AB1508" i="1"/>
  <c r="X1508" i="1"/>
  <c r="AA1508" i="1"/>
  <c r="Z1508" i="1"/>
  <c r="Y1508" i="1"/>
  <c r="AB1512" i="1"/>
  <c r="X1512" i="1"/>
  <c r="AA1512" i="1"/>
  <c r="Z1512" i="1"/>
  <c r="Y1512" i="1"/>
  <c r="AB1516" i="1"/>
  <c r="X1516" i="1"/>
  <c r="AA1516" i="1"/>
  <c r="Z1516" i="1"/>
  <c r="Y1516" i="1"/>
  <c r="AB1520" i="1"/>
  <c r="X1520" i="1"/>
  <c r="AA1520" i="1"/>
  <c r="Z1520" i="1"/>
  <c r="Y1520" i="1"/>
  <c r="AB1524" i="1"/>
  <c r="X1524" i="1"/>
  <c r="AA1524" i="1"/>
  <c r="Z1524" i="1"/>
  <c r="Y1524" i="1"/>
  <c r="AB1528" i="1"/>
  <c r="X1528" i="1"/>
  <c r="AA1528" i="1"/>
  <c r="Z1528" i="1"/>
  <c r="Y1528" i="1"/>
  <c r="AB1532" i="1"/>
  <c r="X1532" i="1"/>
  <c r="AA1532" i="1"/>
  <c r="Z1532" i="1"/>
  <c r="Y1532" i="1"/>
  <c r="AB1536" i="1"/>
  <c r="X1536" i="1"/>
  <c r="AA1536" i="1"/>
  <c r="Z1536" i="1"/>
  <c r="Y1536" i="1"/>
  <c r="AB1540" i="1"/>
  <c r="X1540" i="1"/>
  <c r="AA1540" i="1"/>
  <c r="Z1540" i="1"/>
  <c r="Y1540" i="1"/>
  <c r="AB1544" i="1"/>
  <c r="X1544" i="1"/>
  <c r="AA1544" i="1"/>
  <c r="Z1544" i="1"/>
  <c r="Y1544" i="1"/>
  <c r="AB1548" i="1"/>
  <c r="X1548" i="1"/>
  <c r="AA1548" i="1"/>
  <c r="Z1548" i="1"/>
  <c r="Y1548" i="1"/>
  <c r="AB1552" i="1"/>
  <c r="X1552" i="1"/>
  <c r="AA1552" i="1"/>
  <c r="Z1552" i="1"/>
  <c r="Y1552" i="1"/>
  <c r="AB1556" i="1"/>
  <c r="X1556" i="1"/>
  <c r="AA1556" i="1"/>
  <c r="Z1556" i="1"/>
  <c r="Y1556" i="1"/>
  <c r="AB1560" i="1"/>
  <c r="X1560" i="1"/>
  <c r="AA1560" i="1"/>
  <c r="Z1560" i="1"/>
  <c r="Y1560" i="1"/>
  <c r="AB1564" i="1"/>
  <c r="X1564" i="1"/>
  <c r="AA1564" i="1"/>
  <c r="Z1564" i="1"/>
  <c r="Y1564" i="1"/>
  <c r="AB1568" i="1"/>
  <c r="X1568" i="1"/>
  <c r="AA1568" i="1"/>
  <c r="Z1568" i="1"/>
  <c r="Y1568" i="1"/>
  <c r="AB1572" i="1"/>
  <c r="X1572" i="1"/>
  <c r="AA1572" i="1"/>
  <c r="Z1572" i="1"/>
  <c r="Y1572" i="1"/>
  <c r="AB1576" i="1"/>
  <c r="X1576" i="1"/>
  <c r="AA1576" i="1"/>
  <c r="Z1576" i="1"/>
  <c r="Y1576" i="1"/>
  <c r="AB1580" i="1"/>
  <c r="X1580" i="1"/>
  <c r="AA1580" i="1"/>
  <c r="Z1580" i="1"/>
  <c r="Y1580" i="1"/>
  <c r="AB1584" i="1"/>
  <c r="X1584" i="1"/>
  <c r="AA1584" i="1"/>
  <c r="Z1584" i="1"/>
  <c r="Y1584" i="1"/>
  <c r="AB1588" i="1"/>
  <c r="X1588" i="1"/>
  <c r="AA1588" i="1"/>
  <c r="Z1588" i="1"/>
  <c r="Y1588" i="1"/>
  <c r="AB1592" i="1"/>
  <c r="X1592" i="1"/>
  <c r="AA1592" i="1"/>
  <c r="Z1592" i="1"/>
  <c r="Y1592" i="1"/>
  <c r="AB1596" i="1"/>
  <c r="X1596" i="1"/>
  <c r="AA1596" i="1"/>
  <c r="Z1596" i="1"/>
  <c r="Y1596" i="1"/>
  <c r="AB1600" i="1"/>
  <c r="X1600" i="1"/>
  <c r="AA1600" i="1"/>
  <c r="Z1600" i="1"/>
  <c r="Y1600" i="1"/>
  <c r="AB1604" i="1"/>
  <c r="X1604" i="1"/>
  <c r="AA1604" i="1"/>
  <c r="Z1604" i="1"/>
  <c r="Y1604" i="1"/>
  <c r="AB1608" i="1"/>
  <c r="X1608" i="1"/>
  <c r="AA1608" i="1"/>
  <c r="Z1608" i="1"/>
  <c r="Y1608" i="1"/>
  <c r="AB1612" i="1"/>
  <c r="X1612" i="1"/>
  <c r="AA1612" i="1"/>
  <c r="Z1612" i="1"/>
  <c r="Y1612" i="1"/>
  <c r="AB1616" i="1"/>
  <c r="X1616" i="1"/>
  <c r="AA1616" i="1"/>
  <c r="Z1616" i="1"/>
  <c r="Y1616" i="1"/>
  <c r="AB1620" i="1"/>
  <c r="X1620" i="1"/>
  <c r="AA1620" i="1"/>
  <c r="Z1620" i="1"/>
  <c r="Y1620" i="1"/>
  <c r="AB1624" i="1"/>
  <c r="X1624" i="1"/>
  <c r="AA1624" i="1"/>
  <c r="Z1624" i="1"/>
  <c r="Y1624" i="1"/>
  <c r="AB1628" i="1"/>
  <c r="X1628" i="1"/>
  <c r="AA1628" i="1"/>
  <c r="Z1628" i="1"/>
  <c r="Y1628" i="1"/>
  <c r="Z1632" i="1"/>
  <c r="Y1632" i="1"/>
  <c r="AA1632" i="1"/>
  <c r="X1632" i="1"/>
  <c r="AB1632" i="1"/>
  <c r="Z1636" i="1"/>
  <c r="Y1636" i="1"/>
  <c r="AB1636" i="1"/>
  <c r="AA1636" i="1"/>
  <c r="X1636" i="1"/>
  <c r="Z1640" i="1"/>
  <c r="Y1640" i="1"/>
  <c r="AA1640" i="1"/>
  <c r="X1640" i="1"/>
  <c r="AB1640" i="1"/>
  <c r="Z1644" i="1"/>
  <c r="Y1644" i="1"/>
  <c r="AB1644" i="1"/>
  <c r="AA1644" i="1"/>
  <c r="X1644" i="1"/>
  <c r="Z1648" i="1"/>
  <c r="Y1648" i="1"/>
  <c r="AB1648" i="1"/>
  <c r="X1648" i="1"/>
  <c r="AA1648" i="1"/>
  <c r="Z1652" i="1"/>
  <c r="Y1652" i="1"/>
  <c r="AB1652" i="1"/>
  <c r="X1652" i="1"/>
  <c r="AA1652" i="1"/>
  <c r="Z1656" i="1"/>
  <c r="Y1656" i="1"/>
  <c r="AB1656" i="1"/>
  <c r="X1656" i="1"/>
  <c r="AA1656" i="1"/>
  <c r="Z1660" i="1"/>
  <c r="Y1660" i="1"/>
  <c r="AB1660" i="1"/>
  <c r="X1660" i="1"/>
  <c r="AA1660" i="1"/>
  <c r="Z1664" i="1"/>
  <c r="Y1664" i="1"/>
  <c r="AB1664" i="1"/>
  <c r="X1664" i="1"/>
  <c r="AA1664" i="1"/>
  <c r="Z1668" i="1"/>
  <c r="Y1668" i="1"/>
  <c r="AB1668" i="1"/>
  <c r="X1668" i="1"/>
  <c r="AA1668" i="1"/>
  <c r="Z1672" i="1"/>
  <c r="Y1672" i="1"/>
  <c r="AB1672" i="1"/>
  <c r="X1672" i="1"/>
  <c r="AA1672" i="1"/>
  <c r="Z1676" i="1"/>
  <c r="Y1676" i="1"/>
  <c r="AB1676" i="1"/>
  <c r="X1676" i="1"/>
  <c r="AA1676" i="1"/>
  <c r="Z1680" i="1"/>
  <c r="Y1680" i="1"/>
  <c r="AB1680" i="1"/>
  <c r="X1680" i="1"/>
  <c r="AA1680" i="1"/>
  <c r="Z1684" i="1"/>
  <c r="Y1684" i="1"/>
  <c r="AB1684" i="1"/>
  <c r="X1684" i="1"/>
  <c r="AA1684" i="1"/>
  <c r="Z1688" i="1"/>
  <c r="Y1688" i="1"/>
  <c r="AB1688" i="1"/>
  <c r="X1688" i="1"/>
  <c r="AA1688" i="1"/>
  <c r="Z1692" i="1"/>
  <c r="Y1692" i="1"/>
  <c r="AB1692" i="1"/>
  <c r="X1692" i="1"/>
  <c r="AA1692" i="1"/>
  <c r="Z1696" i="1"/>
  <c r="Y1696" i="1"/>
  <c r="AB1696" i="1"/>
  <c r="X1696" i="1"/>
  <c r="AA1696" i="1"/>
  <c r="Z1700" i="1"/>
  <c r="Y1700" i="1"/>
  <c r="AB1700" i="1"/>
  <c r="X1700" i="1"/>
  <c r="AA1700" i="1"/>
  <c r="Z1704" i="1"/>
  <c r="Y1704" i="1"/>
  <c r="AB1704" i="1"/>
  <c r="X1704" i="1"/>
  <c r="AA1704" i="1"/>
  <c r="Z1708" i="1"/>
  <c r="Y1708" i="1"/>
  <c r="AB1708" i="1"/>
  <c r="X1708" i="1"/>
  <c r="AA1708" i="1"/>
  <c r="Z1712" i="1"/>
  <c r="Y1712" i="1"/>
  <c r="AB1712" i="1"/>
  <c r="X1712" i="1"/>
  <c r="AA1712" i="1"/>
  <c r="Z1716" i="1"/>
  <c r="Y1716" i="1"/>
  <c r="AB1716" i="1"/>
  <c r="X1716" i="1"/>
  <c r="AA1716" i="1"/>
  <c r="Z1720" i="1"/>
  <c r="Y1720" i="1"/>
  <c r="AB1720" i="1"/>
  <c r="X1720" i="1"/>
  <c r="AA1720" i="1"/>
  <c r="Z1724" i="1"/>
  <c r="Y1724" i="1"/>
  <c r="AB1724" i="1"/>
  <c r="X1724" i="1"/>
  <c r="AA1724" i="1"/>
  <c r="Z1728" i="1"/>
  <c r="Y1728" i="1"/>
  <c r="AB1728" i="1"/>
  <c r="X1728" i="1"/>
  <c r="AA1728" i="1"/>
  <c r="Z1732" i="1"/>
  <c r="Y1732" i="1"/>
  <c r="AB1732" i="1"/>
  <c r="X1732" i="1"/>
  <c r="AA1732" i="1"/>
  <c r="AB1736" i="1"/>
  <c r="Z1736" i="1"/>
  <c r="Y1736" i="1"/>
  <c r="X1736" i="1"/>
  <c r="AA1736" i="1"/>
  <c r="AB1740" i="1"/>
  <c r="X1740" i="1"/>
  <c r="AA1740" i="1"/>
  <c r="Z1740" i="1"/>
  <c r="Y1740" i="1"/>
  <c r="AB1744" i="1"/>
  <c r="X1744" i="1"/>
  <c r="AA1744" i="1"/>
  <c r="Z1744" i="1"/>
  <c r="Y1744" i="1"/>
  <c r="AB1748" i="1"/>
  <c r="X1748" i="1"/>
  <c r="AA1748" i="1"/>
  <c r="Z1748" i="1"/>
  <c r="Y1748" i="1"/>
  <c r="AB1752" i="1"/>
  <c r="X1752" i="1"/>
  <c r="AA1752" i="1"/>
  <c r="Z1752" i="1"/>
  <c r="Y1752" i="1"/>
  <c r="AB1756" i="1"/>
  <c r="X1756" i="1"/>
  <c r="AA1756" i="1"/>
  <c r="Z1756" i="1"/>
  <c r="Y1756" i="1"/>
  <c r="AB1760" i="1"/>
  <c r="X1760" i="1"/>
  <c r="AA1760" i="1"/>
  <c r="Z1760" i="1"/>
  <c r="Y1760" i="1"/>
  <c r="AB1764" i="1"/>
  <c r="X1764" i="1"/>
  <c r="AA1764" i="1"/>
  <c r="Z1764" i="1"/>
  <c r="Y1764" i="1"/>
  <c r="AB1768" i="1"/>
  <c r="X1768" i="1"/>
  <c r="AA1768" i="1"/>
  <c r="Z1768" i="1"/>
  <c r="Y1768" i="1"/>
  <c r="AB1772" i="1"/>
  <c r="X1772" i="1"/>
  <c r="AA1772" i="1"/>
  <c r="Z1772" i="1"/>
  <c r="Y1772" i="1"/>
  <c r="AB1776" i="1"/>
  <c r="X1776" i="1"/>
  <c r="AA1776" i="1"/>
  <c r="Z1776" i="1"/>
  <c r="Y1776" i="1"/>
  <c r="AB1780" i="1"/>
  <c r="X1780" i="1"/>
  <c r="AA1780" i="1"/>
  <c r="Z1780" i="1"/>
  <c r="Y1780" i="1"/>
  <c r="AB1784" i="1"/>
  <c r="X1784" i="1"/>
  <c r="AA1784" i="1"/>
  <c r="Z1784" i="1"/>
  <c r="Y1784" i="1"/>
  <c r="AB1788" i="1"/>
  <c r="X1788" i="1"/>
  <c r="AA1788" i="1"/>
  <c r="Z1788" i="1"/>
  <c r="Y1788" i="1"/>
  <c r="AB1792" i="1"/>
  <c r="X1792" i="1"/>
  <c r="AA1792" i="1"/>
  <c r="Z1792" i="1"/>
  <c r="Y1792" i="1"/>
  <c r="AB1796" i="1"/>
  <c r="X1796" i="1"/>
  <c r="AA1796" i="1"/>
  <c r="Z1796" i="1"/>
  <c r="Y1796" i="1"/>
  <c r="AB1800" i="1"/>
  <c r="X1800" i="1"/>
  <c r="AA1800" i="1"/>
  <c r="Z1800" i="1"/>
  <c r="Y1800" i="1"/>
  <c r="AB1804" i="1"/>
  <c r="X1804" i="1"/>
  <c r="AA1804" i="1"/>
  <c r="Z1804" i="1"/>
  <c r="Y1804" i="1"/>
  <c r="AB1808" i="1"/>
  <c r="X1808" i="1"/>
  <c r="AA1808" i="1"/>
  <c r="Z1808" i="1"/>
  <c r="Y1808" i="1"/>
  <c r="AB1812" i="1"/>
  <c r="X1812" i="1"/>
  <c r="AA1812" i="1"/>
  <c r="Z1812" i="1"/>
  <c r="Y1812" i="1"/>
  <c r="AB1816" i="1"/>
  <c r="X1816" i="1"/>
  <c r="AA1816" i="1"/>
  <c r="Z1816" i="1"/>
  <c r="Y1816" i="1"/>
  <c r="AB1820" i="1"/>
  <c r="X1820" i="1"/>
  <c r="AA1820" i="1"/>
  <c r="Z1820" i="1"/>
  <c r="Y1820" i="1"/>
  <c r="AB1824" i="1"/>
  <c r="X1824" i="1"/>
  <c r="AA1824" i="1"/>
  <c r="Z1824" i="1"/>
  <c r="Y1824" i="1"/>
  <c r="AB1828" i="1"/>
  <c r="X1828" i="1"/>
  <c r="AA1828" i="1"/>
  <c r="Z1828" i="1"/>
  <c r="Y1828" i="1"/>
  <c r="AB1832" i="1"/>
  <c r="X1832" i="1"/>
  <c r="AA1832" i="1"/>
  <c r="Z1832" i="1"/>
  <c r="Y1832" i="1"/>
  <c r="AB1836" i="1"/>
  <c r="X1836" i="1"/>
  <c r="AA1836" i="1"/>
  <c r="Z1836" i="1"/>
  <c r="Y1836" i="1"/>
  <c r="Z1840" i="1"/>
  <c r="Y1840" i="1"/>
  <c r="AB1840" i="1"/>
  <c r="X1840" i="1"/>
  <c r="AA1840" i="1"/>
  <c r="Z1844" i="1"/>
  <c r="Y1844" i="1"/>
  <c r="AB1844" i="1"/>
  <c r="X1844" i="1"/>
  <c r="AA1844" i="1"/>
  <c r="Z1848" i="1"/>
  <c r="Y1848" i="1"/>
  <c r="AB1848" i="1"/>
  <c r="X1848" i="1"/>
  <c r="AA1848" i="1"/>
  <c r="Z1852" i="1"/>
  <c r="Y1852" i="1"/>
  <c r="AB1852" i="1"/>
  <c r="X1852" i="1"/>
  <c r="AA1852" i="1"/>
  <c r="Z1856" i="1"/>
  <c r="Y1856" i="1"/>
  <c r="AB1856" i="1"/>
  <c r="X1856" i="1"/>
  <c r="AA1856" i="1"/>
  <c r="Z1860" i="1"/>
  <c r="Y1860" i="1"/>
  <c r="AB1860" i="1"/>
  <c r="X1860" i="1"/>
  <c r="AA1860" i="1"/>
  <c r="Z1864" i="1"/>
  <c r="Y1864" i="1"/>
  <c r="AB1864" i="1"/>
  <c r="X1864" i="1"/>
  <c r="AA1864" i="1"/>
  <c r="Z1868" i="1"/>
  <c r="Y1868" i="1"/>
  <c r="AB1868" i="1"/>
  <c r="X1868" i="1"/>
  <c r="AA1868" i="1"/>
  <c r="Z1872" i="1"/>
  <c r="Y1872" i="1"/>
  <c r="AB1872" i="1"/>
  <c r="X1872" i="1"/>
  <c r="AA1872" i="1"/>
  <c r="Z1876" i="1"/>
  <c r="Y1876" i="1"/>
  <c r="AB1876" i="1"/>
  <c r="X1876" i="1"/>
  <c r="AA1876" i="1"/>
  <c r="Z1880" i="1"/>
  <c r="Y1880" i="1"/>
  <c r="AB1880" i="1"/>
  <c r="X1880" i="1"/>
  <c r="AA1880" i="1"/>
  <c r="Z1884" i="1"/>
  <c r="Y1884" i="1"/>
  <c r="AB1884" i="1"/>
  <c r="X1884" i="1"/>
  <c r="AA1884" i="1"/>
  <c r="Z1888" i="1"/>
  <c r="Y1888" i="1"/>
  <c r="AB1888" i="1"/>
  <c r="X1888" i="1"/>
  <c r="AA1888" i="1"/>
  <c r="Z1892" i="1"/>
  <c r="Y1892" i="1"/>
  <c r="AB1892" i="1"/>
  <c r="X1892" i="1"/>
  <c r="AA1892" i="1"/>
  <c r="Z1896" i="1"/>
  <c r="Y1896" i="1"/>
  <c r="AB1896" i="1"/>
  <c r="X1896" i="1"/>
  <c r="AA1896" i="1"/>
  <c r="Z1900" i="1"/>
  <c r="Y1900" i="1"/>
  <c r="AB1900" i="1"/>
  <c r="X1900" i="1"/>
  <c r="AA1900" i="1"/>
  <c r="Z1904" i="1"/>
  <c r="Y1904" i="1"/>
  <c r="AB1904" i="1"/>
  <c r="X1904" i="1"/>
  <c r="AA1904" i="1"/>
  <c r="Z1908" i="1"/>
  <c r="Y1908" i="1"/>
  <c r="AB1908" i="1"/>
  <c r="X1908" i="1"/>
  <c r="AA1908" i="1"/>
  <c r="Z1912" i="1"/>
  <c r="Y1912" i="1"/>
  <c r="AB1912" i="1"/>
  <c r="X1912" i="1"/>
  <c r="AA1912" i="1"/>
  <c r="Z1916" i="1"/>
  <c r="Y1916" i="1"/>
  <c r="AB1916" i="1"/>
  <c r="X1916" i="1"/>
  <c r="AA1916" i="1"/>
  <c r="Z1920" i="1"/>
  <c r="Y1920" i="1"/>
  <c r="AB1920" i="1"/>
  <c r="X1920" i="1"/>
  <c r="AA1920" i="1"/>
  <c r="Z1924" i="1"/>
  <c r="Y1924" i="1"/>
  <c r="AB1924" i="1"/>
  <c r="X1924" i="1"/>
  <c r="AA1924" i="1"/>
  <c r="Z1928" i="1"/>
  <c r="Y1928" i="1"/>
  <c r="AB1928" i="1"/>
  <c r="X1928" i="1"/>
  <c r="AA1928" i="1"/>
  <c r="Z1932" i="1"/>
  <c r="Y1932" i="1"/>
  <c r="AB1932" i="1"/>
  <c r="X1932" i="1"/>
  <c r="AA1932" i="1"/>
  <c r="Z1936" i="1"/>
  <c r="Y1936" i="1"/>
  <c r="AB1936" i="1"/>
  <c r="X1936" i="1"/>
  <c r="AA1936" i="1"/>
  <c r="Z1940" i="1"/>
  <c r="Y1940" i="1"/>
  <c r="AB1940" i="1"/>
  <c r="X1940" i="1"/>
  <c r="AA1940" i="1"/>
  <c r="Z1944" i="1"/>
  <c r="Y1944" i="1"/>
  <c r="AB1944" i="1"/>
  <c r="X1944" i="1"/>
  <c r="AA1944" i="1"/>
  <c r="Z1948" i="1"/>
  <c r="Y1948" i="1"/>
  <c r="AB1948" i="1"/>
  <c r="X1948" i="1"/>
  <c r="AA1948" i="1"/>
  <c r="Z1952" i="1"/>
  <c r="Y1952" i="1"/>
  <c r="AB1952" i="1"/>
  <c r="X1952" i="1"/>
  <c r="AA1952" i="1"/>
  <c r="Z1956" i="1"/>
  <c r="Y1956" i="1"/>
  <c r="AB1956" i="1"/>
  <c r="X1956" i="1"/>
  <c r="AA1956" i="1"/>
  <c r="Z1960" i="1"/>
  <c r="Y1960" i="1"/>
  <c r="AB1960" i="1"/>
  <c r="X1960" i="1"/>
  <c r="AA1960" i="1"/>
  <c r="Z1964" i="1"/>
  <c r="Y1964" i="1"/>
  <c r="AB1964" i="1"/>
  <c r="X1964" i="1"/>
  <c r="AA1964" i="1"/>
  <c r="Z1968" i="1"/>
  <c r="Y1968" i="1"/>
  <c r="AB1968" i="1"/>
  <c r="X1968" i="1"/>
  <c r="AA1968" i="1"/>
  <c r="Z1972" i="1"/>
  <c r="Y1972" i="1"/>
  <c r="AB1972" i="1"/>
  <c r="X1972" i="1"/>
  <c r="AA1972" i="1"/>
  <c r="Y1976" i="1"/>
  <c r="AB1976" i="1"/>
  <c r="X1976" i="1"/>
  <c r="AA1976" i="1"/>
  <c r="Z1976" i="1"/>
  <c r="Y1980" i="1"/>
  <c r="AB1980" i="1"/>
  <c r="X1980" i="1"/>
  <c r="AA1980" i="1"/>
  <c r="Z1980" i="1"/>
  <c r="Y1984" i="1"/>
  <c r="AB1984" i="1"/>
  <c r="X1984" i="1"/>
  <c r="AA1984" i="1"/>
  <c r="Z1984" i="1"/>
  <c r="Y1988" i="1"/>
  <c r="AB1988" i="1"/>
  <c r="X1988" i="1"/>
  <c r="AA1988" i="1"/>
  <c r="Z1988" i="1"/>
  <c r="Y1992" i="1"/>
  <c r="AB1992" i="1"/>
  <c r="X1992" i="1"/>
  <c r="AA1992" i="1"/>
  <c r="Z1992" i="1"/>
  <c r="Y1996" i="1"/>
  <c r="AB1996" i="1"/>
  <c r="X1996" i="1"/>
  <c r="AA1996" i="1"/>
  <c r="Z1996" i="1"/>
  <c r="Y2000" i="1"/>
  <c r="AB2000" i="1"/>
  <c r="X2000" i="1"/>
  <c r="AA2000" i="1"/>
  <c r="Z2000" i="1"/>
  <c r="Y2004" i="1"/>
  <c r="AB2004" i="1"/>
  <c r="X2004" i="1"/>
  <c r="AA2004" i="1"/>
  <c r="Z2004" i="1"/>
  <c r="Y2008" i="1"/>
  <c r="AB2008" i="1"/>
  <c r="X2008" i="1"/>
  <c r="AA2008" i="1"/>
  <c r="Z2008" i="1"/>
  <c r="Y2012" i="1"/>
  <c r="AB2012" i="1"/>
  <c r="X2012" i="1"/>
  <c r="AA2012" i="1"/>
  <c r="Z2012" i="1"/>
  <c r="AB2016" i="1"/>
  <c r="Y2016" i="1"/>
  <c r="X2016" i="1"/>
  <c r="AA2016" i="1"/>
  <c r="Z2016" i="1"/>
  <c r="AB2020" i="1"/>
  <c r="X2020" i="1"/>
  <c r="Z2020" i="1"/>
  <c r="Y2020" i="1"/>
  <c r="AA2020" i="1"/>
  <c r="AB2024" i="1"/>
  <c r="X2024" i="1"/>
  <c r="AA2024" i="1"/>
  <c r="Z2024" i="1"/>
  <c r="Y2024" i="1"/>
  <c r="AB2028" i="1"/>
  <c r="X2028" i="1"/>
  <c r="AA2028" i="1"/>
  <c r="Y2028" i="1"/>
  <c r="Z2028" i="1"/>
  <c r="AB2032" i="1"/>
  <c r="X2032" i="1"/>
  <c r="AA2032" i="1"/>
  <c r="Z2032" i="1"/>
  <c r="Y2032" i="1"/>
  <c r="AB2036" i="1"/>
  <c r="X2036" i="1"/>
  <c r="AA2036" i="1"/>
  <c r="Y2036" i="1"/>
  <c r="Z2036" i="1"/>
  <c r="AB2040" i="1"/>
  <c r="X2040" i="1"/>
  <c r="AA2040" i="1"/>
  <c r="Z2040" i="1"/>
  <c r="Y2040" i="1"/>
  <c r="AB2044" i="1"/>
  <c r="X2044" i="1"/>
  <c r="Z2044" i="1"/>
  <c r="Y2044" i="1"/>
  <c r="AA2044" i="1"/>
  <c r="AB2048" i="1"/>
  <c r="X2048" i="1"/>
  <c r="AA2048" i="1"/>
  <c r="Z2048" i="1"/>
  <c r="Y2048" i="1"/>
  <c r="AB2052" i="1"/>
  <c r="X2052" i="1"/>
  <c r="AA2052" i="1"/>
  <c r="Z2052" i="1"/>
  <c r="Y2052" i="1"/>
  <c r="AB2056" i="1"/>
  <c r="X2056" i="1"/>
  <c r="Y2056" i="1"/>
  <c r="AA2056" i="1"/>
  <c r="Z2056" i="1"/>
  <c r="AB2060" i="1"/>
  <c r="X2060" i="1"/>
  <c r="Z2060" i="1"/>
  <c r="Y2060" i="1"/>
  <c r="AA2060" i="1"/>
  <c r="AB2064" i="1"/>
  <c r="X2064" i="1"/>
  <c r="AA2064" i="1"/>
  <c r="Z2064" i="1"/>
  <c r="Y2064" i="1"/>
  <c r="AB2068" i="1"/>
  <c r="X2068" i="1"/>
  <c r="AA2068" i="1"/>
  <c r="Z2068" i="1"/>
  <c r="Y2068" i="1"/>
  <c r="Z2072" i="1"/>
  <c r="AB2072" i="1"/>
  <c r="X2072" i="1"/>
  <c r="Y2072" i="1"/>
  <c r="AA2072" i="1"/>
  <c r="Z2076" i="1"/>
  <c r="AB2076" i="1"/>
  <c r="X2076" i="1"/>
  <c r="AA2076" i="1"/>
  <c r="Y2076" i="1"/>
  <c r="Z2080" i="1"/>
  <c r="AB2080" i="1"/>
  <c r="X2080" i="1"/>
  <c r="Y2080" i="1"/>
  <c r="AA2080" i="1"/>
  <c r="Z2084" i="1"/>
  <c r="AB2084" i="1"/>
  <c r="X2084" i="1"/>
  <c r="AA2084" i="1"/>
  <c r="Y2084" i="1"/>
  <c r="Z2088" i="1"/>
  <c r="AB2088" i="1"/>
  <c r="X2088" i="1"/>
  <c r="Y2088" i="1"/>
  <c r="AA2088" i="1"/>
  <c r="AA2092" i="1"/>
  <c r="Z2092" i="1"/>
  <c r="AB2092" i="1"/>
  <c r="X2092" i="1"/>
  <c r="Y2092" i="1"/>
  <c r="AA2096" i="1"/>
  <c r="Z2096" i="1"/>
  <c r="AB2096" i="1"/>
  <c r="X2096" i="1"/>
  <c r="Y2096" i="1"/>
  <c r="AA2100" i="1"/>
  <c r="Z2100" i="1"/>
  <c r="AB2100" i="1"/>
  <c r="X2100" i="1"/>
  <c r="Y2100" i="1"/>
  <c r="Y2104" i="1"/>
  <c r="Z2104" i="1"/>
  <c r="AA2104" i="1"/>
  <c r="X2104" i="1"/>
  <c r="AB2104" i="1"/>
  <c r="Y2108" i="1"/>
  <c r="Z2108" i="1"/>
  <c r="AB2108" i="1"/>
  <c r="X2108" i="1"/>
  <c r="AA2108" i="1"/>
  <c r="Y2112" i="1"/>
  <c r="Z2112" i="1"/>
  <c r="AA2112" i="1"/>
  <c r="X2112" i="1"/>
  <c r="AB2112" i="1"/>
  <c r="Y2116" i="1"/>
  <c r="Z2116" i="1"/>
  <c r="AB2116" i="1"/>
  <c r="X2116" i="1"/>
  <c r="AA2116" i="1"/>
  <c r="Y2120" i="1"/>
  <c r="Z2120" i="1"/>
  <c r="AA2120" i="1"/>
  <c r="X2120" i="1"/>
  <c r="AB2120" i="1"/>
  <c r="Y2124" i="1"/>
  <c r="Z2124" i="1"/>
  <c r="AB2124" i="1"/>
  <c r="X2124" i="1"/>
  <c r="AA2124" i="1"/>
  <c r="Y2128" i="1"/>
  <c r="Z2128" i="1"/>
  <c r="AA2128" i="1"/>
  <c r="X2128" i="1"/>
  <c r="AB2128" i="1"/>
  <c r="Y2132" i="1"/>
  <c r="Z2132" i="1"/>
  <c r="AB2132" i="1"/>
  <c r="X2132" i="1"/>
  <c r="AA2132" i="1"/>
  <c r="Y2136" i="1"/>
  <c r="Z2136" i="1"/>
  <c r="AA2136" i="1"/>
  <c r="X2136" i="1"/>
  <c r="AB2136" i="1"/>
  <c r="Y2140" i="1"/>
  <c r="Z2140" i="1"/>
  <c r="AB2140" i="1"/>
  <c r="X2140" i="1"/>
  <c r="AA2140" i="1"/>
  <c r="Y2144" i="1"/>
  <c r="Z2144" i="1"/>
  <c r="AA2144" i="1"/>
  <c r="X2144" i="1"/>
  <c r="AB2144" i="1"/>
  <c r="Y2148" i="1"/>
  <c r="Z2148" i="1"/>
  <c r="AB2148" i="1"/>
  <c r="X2148" i="1"/>
  <c r="AA2148" i="1"/>
  <c r="Y2152" i="1"/>
  <c r="Z2152" i="1"/>
  <c r="AA2152" i="1"/>
  <c r="X2152" i="1"/>
  <c r="AB2152" i="1"/>
  <c r="Y2156" i="1"/>
  <c r="Z2156" i="1"/>
  <c r="AB2156" i="1"/>
  <c r="X2156" i="1"/>
  <c r="AA2156" i="1"/>
  <c r="Y2160" i="1"/>
  <c r="Z2160" i="1"/>
  <c r="AA2160" i="1"/>
  <c r="X2160" i="1"/>
  <c r="AB2160" i="1"/>
  <c r="Y2164" i="1"/>
  <c r="Z2164" i="1"/>
  <c r="AB2164" i="1"/>
  <c r="X2164" i="1"/>
  <c r="AA2164" i="1"/>
  <c r="Y2168" i="1"/>
  <c r="Z2168" i="1"/>
  <c r="AA2168" i="1"/>
  <c r="X2168" i="1"/>
  <c r="AB2168" i="1"/>
  <c r="Y16" i="1"/>
  <c r="Z19" i="1"/>
  <c r="Y24" i="1"/>
  <c r="AA30" i="1"/>
  <c r="Y32" i="1"/>
  <c r="AA38" i="1"/>
  <c r="Y40" i="1"/>
  <c r="AA46" i="1"/>
  <c r="Y48" i="1"/>
  <c r="AA54" i="1"/>
  <c r="Y56" i="1"/>
  <c r="AA62" i="1"/>
  <c r="Y72" i="1"/>
  <c r="Z75" i="1"/>
  <c r="AA78" i="1"/>
  <c r="Y88" i="1"/>
  <c r="AA94" i="1"/>
  <c r="Y104" i="1"/>
  <c r="AA110" i="1"/>
  <c r="Y120" i="1"/>
  <c r="AA126" i="1"/>
  <c r="Y14" i="1"/>
  <c r="AB14" i="1"/>
  <c r="X14" i="1"/>
  <c r="Y22" i="1"/>
  <c r="AB22" i="1"/>
  <c r="X22" i="1"/>
  <c r="Y34" i="1"/>
  <c r="AB34" i="1"/>
  <c r="X34" i="1"/>
  <c r="Y42" i="1"/>
  <c r="AB42" i="1"/>
  <c r="X42" i="1"/>
  <c r="Y50" i="1"/>
  <c r="AB50" i="1"/>
  <c r="X50" i="1"/>
  <c r="Y58" i="1"/>
  <c r="AB58" i="1"/>
  <c r="X58" i="1"/>
  <c r="Z66" i="1"/>
  <c r="Y66" i="1"/>
  <c r="AB66" i="1"/>
  <c r="X66" i="1"/>
  <c r="Z74" i="1"/>
  <c r="Y74" i="1"/>
  <c r="AB74" i="1"/>
  <c r="X74" i="1"/>
  <c r="Z82" i="1"/>
  <c r="Y82" i="1"/>
  <c r="AB82" i="1"/>
  <c r="X82" i="1"/>
  <c r="Z90" i="1"/>
  <c r="Y90" i="1"/>
  <c r="AB90" i="1"/>
  <c r="X90" i="1"/>
  <c r="Z98" i="1"/>
  <c r="Y98" i="1"/>
  <c r="AB98" i="1"/>
  <c r="X98" i="1"/>
  <c r="Z106" i="1"/>
  <c r="Y106" i="1"/>
  <c r="AB106" i="1"/>
  <c r="X106" i="1"/>
  <c r="Z114" i="1"/>
  <c r="Y114" i="1"/>
  <c r="AB114" i="1"/>
  <c r="X114" i="1"/>
  <c r="Z122" i="1"/>
  <c r="Y122" i="1"/>
  <c r="AB122" i="1"/>
  <c r="X122" i="1"/>
  <c r="Z130" i="1"/>
  <c r="Y130" i="1"/>
  <c r="AB130" i="1"/>
  <c r="X130" i="1"/>
  <c r="Z138" i="1"/>
  <c r="Y138" i="1"/>
  <c r="AB138" i="1"/>
  <c r="X138" i="1"/>
  <c r="AA138" i="1"/>
  <c r="Z146" i="1"/>
  <c r="Y146" i="1"/>
  <c r="AB146" i="1"/>
  <c r="X146" i="1"/>
  <c r="AA146" i="1"/>
  <c r="Z154" i="1"/>
  <c r="Y154" i="1"/>
  <c r="AB154" i="1"/>
  <c r="X154" i="1"/>
  <c r="AA154" i="1"/>
  <c r="Z162" i="1"/>
  <c r="Y162" i="1"/>
  <c r="AB162" i="1"/>
  <c r="X162" i="1"/>
  <c r="AA162" i="1"/>
  <c r="Z170" i="1"/>
  <c r="Y170" i="1"/>
  <c r="AB170" i="1"/>
  <c r="X170" i="1"/>
  <c r="AA170" i="1"/>
  <c r="Z178" i="1"/>
  <c r="Y178" i="1"/>
  <c r="AB178" i="1"/>
  <c r="X178" i="1"/>
  <c r="AA178" i="1"/>
  <c r="Z186" i="1"/>
  <c r="Y186" i="1"/>
  <c r="AB186" i="1"/>
  <c r="X186" i="1"/>
  <c r="AA186" i="1"/>
  <c r="Z198" i="1"/>
  <c r="Y198" i="1"/>
  <c r="AB198" i="1"/>
  <c r="X198" i="1"/>
  <c r="AA198" i="1"/>
  <c r="Z206" i="1"/>
  <c r="Y206" i="1"/>
  <c r="AB206" i="1"/>
  <c r="X206" i="1"/>
  <c r="AA206" i="1"/>
  <c r="Z210" i="1"/>
  <c r="Y210" i="1"/>
  <c r="AB210" i="1"/>
  <c r="X210" i="1"/>
  <c r="AA210" i="1"/>
  <c r="Z218" i="1"/>
  <c r="Y218" i="1"/>
  <c r="AB218" i="1"/>
  <c r="X218" i="1"/>
  <c r="AA218" i="1"/>
  <c r="Z226" i="1"/>
  <c r="Y226" i="1"/>
  <c r="AB226" i="1"/>
  <c r="X226" i="1"/>
  <c r="AA226" i="1"/>
  <c r="Z234" i="1"/>
  <c r="Y234" i="1"/>
  <c r="AB234" i="1"/>
  <c r="X234" i="1"/>
  <c r="AA234" i="1"/>
  <c r="Z246" i="1"/>
  <c r="Y246" i="1"/>
  <c r="AB246" i="1"/>
  <c r="X246" i="1"/>
  <c r="AA246" i="1"/>
  <c r="Z262" i="1"/>
  <c r="Y262" i="1"/>
  <c r="AB262" i="1"/>
  <c r="X262" i="1"/>
  <c r="AA262" i="1"/>
  <c r="Z274" i="1"/>
  <c r="Y274" i="1"/>
  <c r="AB274" i="1"/>
  <c r="X274" i="1"/>
  <c r="AA274" i="1"/>
  <c r="Z286" i="1"/>
  <c r="Y286" i="1"/>
  <c r="AB286" i="1"/>
  <c r="X286" i="1"/>
  <c r="AA286" i="1"/>
  <c r="Z298" i="1"/>
  <c r="Y298" i="1"/>
  <c r="AB298" i="1"/>
  <c r="X298" i="1"/>
  <c r="AA298" i="1"/>
  <c r="Z310" i="1"/>
  <c r="Y310" i="1"/>
  <c r="AB310" i="1"/>
  <c r="X310" i="1"/>
  <c r="AA310" i="1"/>
  <c r="Z322" i="1"/>
  <c r="Y322" i="1"/>
  <c r="AB322" i="1"/>
  <c r="X322" i="1"/>
  <c r="AA322" i="1"/>
  <c r="Z334" i="1"/>
  <c r="Y334" i="1"/>
  <c r="AB334" i="1"/>
  <c r="X334" i="1"/>
  <c r="AA334" i="1"/>
  <c r="Z354" i="1"/>
  <c r="Y354" i="1"/>
  <c r="AB354" i="1"/>
  <c r="X354" i="1"/>
  <c r="AA354" i="1"/>
  <c r="Z374" i="1"/>
  <c r="Y374" i="1"/>
  <c r="AB374" i="1"/>
  <c r="X374" i="1"/>
  <c r="AA374" i="1"/>
  <c r="Z458" i="1"/>
  <c r="Y458" i="1"/>
  <c r="AB458" i="1"/>
  <c r="X458" i="1"/>
  <c r="AA458" i="1"/>
  <c r="AB15" i="1"/>
  <c r="X15" i="1"/>
  <c r="AA15" i="1"/>
  <c r="AB23" i="1"/>
  <c r="X23" i="1"/>
  <c r="AA23" i="1"/>
  <c r="AB35" i="1"/>
  <c r="X35" i="1"/>
  <c r="AA35" i="1"/>
  <c r="AB43" i="1"/>
  <c r="X43" i="1"/>
  <c r="AA43" i="1"/>
  <c r="AB51" i="1"/>
  <c r="X51" i="1"/>
  <c r="AA51" i="1"/>
  <c r="AB59" i="1"/>
  <c r="X59" i="1"/>
  <c r="AA59" i="1"/>
  <c r="Y71" i="1"/>
  <c r="AB71" i="1"/>
  <c r="X71" i="1"/>
  <c r="AA71" i="1"/>
  <c r="Y79" i="1"/>
  <c r="AB79" i="1"/>
  <c r="X79" i="1"/>
  <c r="AA79" i="1"/>
  <c r="Y91" i="1"/>
  <c r="AB91" i="1"/>
  <c r="X91" i="1"/>
  <c r="AA91" i="1"/>
  <c r="Y99" i="1"/>
  <c r="AB99" i="1"/>
  <c r="X99" i="1"/>
  <c r="AA99" i="1"/>
  <c r="Y107" i="1"/>
  <c r="AB107" i="1"/>
  <c r="X107" i="1"/>
  <c r="AA107" i="1"/>
  <c r="Y115" i="1"/>
  <c r="AB115" i="1"/>
  <c r="X115" i="1"/>
  <c r="AA115" i="1"/>
  <c r="Y123" i="1"/>
  <c r="AB123" i="1"/>
  <c r="X123" i="1"/>
  <c r="AA123" i="1"/>
  <c r="Y135" i="1"/>
  <c r="AB135" i="1"/>
  <c r="X135" i="1"/>
  <c r="AA135" i="1"/>
  <c r="Z135" i="1"/>
  <c r="Y147" i="1"/>
  <c r="AB147" i="1"/>
  <c r="X147" i="1"/>
  <c r="AA147" i="1"/>
  <c r="Z147" i="1"/>
  <c r="Y175" i="1"/>
  <c r="AB175" i="1"/>
  <c r="X175" i="1"/>
  <c r="AA175" i="1"/>
  <c r="Z175" i="1"/>
  <c r="Z13" i="1"/>
  <c r="Y13" i="1"/>
  <c r="Z17" i="1"/>
  <c r="Y17" i="1"/>
  <c r="Z21" i="1"/>
  <c r="Y21" i="1"/>
  <c r="Z25" i="1"/>
  <c r="Y25" i="1"/>
  <c r="Z29" i="1"/>
  <c r="Y29" i="1"/>
  <c r="Z33" i="1"/>
  <c r="Y33" i="1"/>
  <c r="Z37" i="1"/>
  <c r="Y37" i="1"/>
  <c r="Z41" i="1"/>
  <c r="Y41" i="1"/>
  <c r="Z45" i="1"/>
  <c r="Y45" i="1"/>
  <c r="Z49" i="1"/>
  <c r="Y49" i="1"/>
  <c r="Z53" i="1"/>
  <c r="Y53" i="1"/>
  <c r="Z57" i="1"/>
  <c r="Y57" i="1"/>
  <c r="AA61" i="1"/>
  <c r="Z61" i="1"/>
  <c r="Y61" i="1"/>
  <c r="AA65" i="1"/>
  <c r="Z65" i="1"/>
  <c r="Y65" i="1"/>
  <c r="AA69" i="1"/>
  <c r="Z69" i="1"/>
  <c r="Y69" i="1"/>
  <c r="AA73" i="1"/>
  <c r="Z73" i="1"/>
  <c r="Y73" i="1"/>
  <c r="AA77" i="1"/>
  <c r="Z77" i="1"/>
  <c r="Y77" i="1"/>
  <c r="AA81" i="1"/>
  <c r="Z81" i="1"/>
  <c r="Y81" i="1"/>
  <c r="AA85" i="1"/>
  <c r="Z85" i="1"/>
  <c r="Y85" i="1"/>
  <c r="AA89" i="1"/>
  <c r="Z89" i="1"/>
  <c r="Y89" i="1"/>
  <c r="AA93" i="1"/>
  <c r="Z93" i="1"/>
  <c r="Y93" i="1"/>
  <c r="AA97" i="1"/>
  <c r="Z97" i="1"/>
  <c r="Y97" i="1"/>
  <c r="AA101" i="1"/>
  <c r="Z101" i="1"/>
  <c r="Y101" i="1"/>
  <c r="AA105" i="1"/>
  <c r="Z105" i="1"/>
  <c r="Y105" i="1"/>
  <c r="AA109" i="1"/>
  <c r="Z109" i="1"/>
  <c r="Y109" i="1"/>
  <c r="AA113" i="1"/>
  <c r="Z113" i="1"/>
  <c r="Y113" i="1"/>
  <c r="AA117" i="1"/>
  <c r="Z117" i="1"/>
  <c r="Y117" i="1"/>
  <c r="AA121" i="1"/>
  <c r="Z121" i="1"/>
  <c r="Y121" i="1"/>
  <c r="AA125" i="1"/>
  <c r="Z125" i="1"/>
  <c r="Y125" i="1"/>
  <c r="AA129" i="1"/>
  <c r="Z129" i="1"/>
  <c r="Y129" i="1"/>
  <c r="AA133" i="1"/>
  <c r="Z133" i="1"/>
  <c r="Y133" i="1"/>
  <c r="AB133" i="1"/>
  <c r="AA137" i="1"/>
  <c r="Z137" i="1"/>
  <c r="Y137" i="1"/>
  <c r="AB137" i="1"/>
  <c r="X137" i="1"/>
  <c r="AA141" i="1"/>
  <c r="Z141" i="1"/>
  <c r="Y141" i="1"/>
  <c r="AB141" i="1"/>
  <c r="X141" i="1"/>
  <c r="AA145" i="1"/>
  <c r="Z145" i="1"/>
  <c r="Y145" i="1"/>
  <c r="AB145" i="1"/>
  <c r="X145" i="1"/>
  <c r="AA149" i="1"/>
  <c r="Z149" i="1"/>
  <c r="Y149" i="1"/>
  <c r="AB149" i="1"/>
  <c r="X149" i="1"/>
  <c r="AA153" i="1"/>
  <c r="Z153" i="1"/>
  <c r="Y153" i="1"/>
  <c r="AB153" i="1"/>
  <c r="X153" i="1"/>
  <c r="AA157" i="1"/>
  <c r="Z157" i="1"/>
  <c r="Y157" i="1"/>
  <c r="AB157" i="1"/>
  <c r="X157" i="1"/>
  <c r="AA161" i="1"/>
  <c r="Z161" i="1"/>
  <c r="Y161" i="1"/>
  <c r="AB161" i="1"/>
  <c r="X161" i="1"/>
  <c r="AA165" i="1"/>
  <c r="Z165" i="1"/>
  <c r="Y165" i="1"/>
  <c r="AB165" i="1"/>
  <c r="X165" i="1"/>
  <c r="AA169" i="1"/>
  <c r="Z169" i="1"/>
  <c r="Y169" i="1"/>
  <c r="AB169" i="1"/>
  <c r="X169" i="1"/>
  <c r="AA173" i="1"/>
  <c r="Z173" i="1"/>
  <c r="Y173" i="1"/>
  <c r="AB173" i="1"/>
  <c r="X173" i="1"/>
  <c r="AA177" i="1"/>
  <c r="Z177" i="1"/>
  <c r="Y177" i="1"/>
  <c r="AB177" i="1"/>
  <c r="X177" i="1"/>
  <c r="AA181" i="1"/>
  <c r="Z181" i="1"/>
  <c r="Y181" i="1"/>
  <c r="AB181" i="1"/>
  <c r="X181" i="1"/>
  <c r="AA185" i="1"/>
  <c r="Z185" i="1"/>
  <c r="Y185" i="1"/>
  <c r="AB185" i="1"/>
  <c r="X185" i="1"/>
  <c r="AA189" i="1"/>
  <c r="Z189" i="1"/>
  <c r="Y189" i="1"/>
  <c r="AB189" i="1"/>
  <c r="X189" i="1"/>
  <c r="AA193" i="1"/>
  <c r="Z193" i="1"/>
  <c r="Y193" i="1"/>
  <c r="AB193" i="1"/>
  <c r="X193" i="1"/>
  <c r="AA197" i="1"/>
  <c r="Z197" i="1"/>
  <c r="Y197" i="1"/>
  <c r="AB197" i="1"/>
  <c r="X197" i="1"/>
  <c r="AA201" i="1"/>
  <c r="Z201" i="1"/>
  <c r="Y201" i="1"/>
  <c r="AB201" i="1"/>
  <c r="X201" i="1"/>
  <c r="AA205" i="1"/>
  <c r="Z205" i="1"/>
  <c r="Y205" i="1"/>
  <c r="AB205" i="1"/>
  <c r="X205" i="1"/>
  <c r="AA209" i="1"/>
  <c r="Z209" i="1"/>
  <c r="Y209" i="1"/>
  <c r="AB209" i="1"/>
  <c r="X209" i="1"/>
  <c r="AA213" i="1"/>
  <c r="Z213" i="1"/>
  <c r="Y213" i="1"/>
  <c r="AB213" i="1"/>
  <c r="X213" i="1"/>
  <c r="AA217" i="1"/>
  <c r="Z217" i="1"/>
  <c r="Y217" i="1"/>
  <c r="AB217" i="1"/>
  <c r="X217" i="1"/>
  <c r="AA221" i="1"/>
  <c r="Z221" i="1"/>
  <c r="Y221" i="1"/>
  <c r="AB221" i="1"/>
  <c r="X221" i="1"/>
  <c r="AA225" i="1"/>
  <c r="Z225" i="1"/>
  <c r="Y225" i="1"/>
  <c r="AB225" i="1"/>
  <c r="X225" i="1"/>
  <c r="AA229" i="1"/>
  <c r="Z229" i="1"/>
  <c r="Y229" i="1"/>
  <c r="AB229" i="1"/>
  <c r="X229" i="1"/>
  <c r="AA233" i="1"/>
  <c r="Z233" i="1"/>
  <c r="Y233" i="1"/>
  <c r="AB233" i="1"/>
  <c r="X233" i="1"/>
  <c r="AA237" i="1"/>
  <c r="Z237" i="1"/>
  <c r="Y237" i="1"/>
  <c r="AB237" i="1"/>
  <c r="X237" i="1"/>
  <c r="AA241" i="1"/>
  <c r="Z241" i="1"/>
  <c r="Y241" i="1"/>
  <c r="AB241" i="1"/>
  <c r="X241" i="1"/>
  <c r="AA245" i="1"/>
  <c r="Z245" i="1"/>
  <c r="Y245" i="1"/>
  <c r="AB245" i="1"/>
  <c r="X245" i="1"/>
  <c r="AA249" i="1"/>
  <c r="Z249" i="1"/>
  <c r="Y249" i="1"/>
  <c r="AB249" i="1"/>
  <c r="X249" i="1"/>
  <c r="AA253" i="1"/>
  <c r="Z253" i="1"/>
  <c r="Y253" i="1"/>
  <c r="AB253" i="1"/>
  <c r="X253" i="1"/>
  <c r="AA257" i="1"/>
  <c r="Z257" i="1"/>
  <c r="Y257" i="1"/>
  <c r="AB257" i="1"/>
  <c r="X257" i="1"/>
  <c r="AA261" i="1"/>
  <c r="Z261" i="1"/>
  <c r="Y261" i="1"/>
  <c r="AB261" i="1"/>
  <c r="X261" i="1"/>
  <c r="AA265" i="1"/>
  <c r="Z265" i="1"/>
  <c r="Y265" i="1"/>
  <c r="AB265" i="1"/>
  <c r="X265" i="1"/>
  <c r="AA269" i="1"/>
  <c r="Z269" i="1"/>
  <c r="Y269" i="1"/>
  <c r="AB269" i="1"/>
  <c r="X269" i="1"/>
  <c r="AA273" i="1"/>
  <c r="Z273" i="1"/>
  <c r="Y273" i="1"/>
  <c r="AB273" i="1"/>
  <c r="X273" i="1"/>
  <c r="AA277" i="1"/>
  <c r="Z277" i="1"/>
  <c r="Y277" i="1"/>
  <c r="AB277" i="1"/>
  <c r="X277" i="1"/>
  <c r="AA281" i="1"/>
  <c r="Z281" i="1"/>
  <c r="Y281" i="1"/>
  <c r="AB281" i="1"/>
  <c r="X281" i="1"/>
  <c r="AA285" i="1"/>
  <c r="Z285" i="1"/>
  <c r="Y285" i="1"/>
  <c r="AB285" i="1"/>
  <c r="X285" i="1"/>
  <c r="AA289" i="1"/>
  <c r="Z289" i="1"/>
  <c r="Y289" i="1"/>
  <c r="AB289" i="1"/>
  <c r="X289" i="1"/>
  <c r="AA293" i="1"/>
  <c r="Z293" i="1"/>
  <c r="Y293" i="1"/>
  <c r="AB293" i="1"/>
  <c r="X293" i="1"/>
  <c r="AA297" i="1"/>
  <c r="Z297" i="1"/>
  <c r="Y297" i="1"/>
  <c r="AB297" i="1"/>
  <c r="X297" i="1"/>
  <c r="AA301" i="1"/>
  <c r="Z301" i="1"/>
  <c r="Y301" i="1"/>
  <c r="AB301" i="1"/>
  <c r="X301" i="1"/>
  <c r="AA305" i="1"/>
  <c r="Z305" i="1"/>
  <c r="Y305" i="1"/>
  <c r="AB305" i="1"/>
  <c r="X305" i="1"/>
  <c r="AA309" i="1"/>
  <c r="Z309" i="1"/>
  <c r="Y309" i="1"/>
  <c r="AB309" i="1"/>
  <c r="X309" i="1"/>
  <c r="AA313" i="1"/>
  <c r="Z313" i="1"/>
  <c r="Y313" i="1"/>
  <c r="AB313" i="1"/>
  <c r="X313" i="1"/>
  <c r="AA317" i="1"/>
  <c r="Z317" i="1"/>
  <c r="Y317" i="1"/>
  <c r="AB317" i="1"/>
  <c r="X317" i="1"/>
  <c r="AA321" i="1"/>
  <c r="Z321" i="1"/>
  <c r="Y321" i="1"/>
  <c r="AB321" i="1"/>
  <c r="X321" i="1"/>
  <c r="AA325" i="1"/>
  <c r="Z325" i="1"/>
  <c r="Y325" i="1"/>
  <c r="AB325" i="1"/>
  <c r="X325" i="1"/>
  <c r="AA329" i="1"/>
  <c r="Z329" i="1"/>
  <c r="Y329" i="1"/>
  <c r="AB329" i="1"/>
  <c r="X329" i="1"/>
  <c r="AA333" i="1"/>
  <c r="Z333" i="1"/>
  <c r="Y333" i="1"/>
  <c r="AB333" i="1"/>
  <c r="X333" i="1"/>
  <c r="AA337" i="1"/>
  <c r="Z337" i="1"/>
  <c r="Y337" i="1"/>
  <c r="AB337" i="1"/>
  <c r="X337" i="1"/>
  <c r="AA341" i="1"/>
  <c r="Z341" i="1"/>
  <c r="Y341" i="1"/>
  <c r="AB341" i="1"/>
  <c r="X341" i="1"/>
  <c r="AA345" i="1"/>
  <c r="Z345" i="1"/>
  <c r="Y345" i="1"/>
  <c r="AB345" i="1"/>
  <c r="X345" i="1"/>
  <c r="AA349" i="1"/>
  <c r="Z349" i="1"/>
  <c r="Y349" i="1"/>
  <c r="AB349" i="1"/>
  <c r="X349" i="1"/>
  <c r="AA353" i="1"/>
  <c r="Z353" i="1"/>
  <c r="Y353" i="1"/>
  <c r="AB353" i="1"/>
  <c r="X353" i="1"/>
  <c r="AA357" i="1"/>
  <c r="Z357" i="1"/>
  <c r="Y357" i="1"/>
  <c r="AB357" i="1"/>
  <c r="X357" i="1"/>
  <c r="AA361" i="1"/>
  <c r="Z361" i="1"/>
  <c r="Y361" i="1"/>
  <c r="AB361" i="1"/>
  <c r="X361" i="1"/>
  <c r="AA365" i="1"/>
  <c r="Z365" i="1"/>
  <c r="Y365" i="1"/>
  <c r="AB365" i="1"/>
  <c r="X365" i="1"/>
  <c r="AA369" i="1"/>
  <c r="Z369" i="1"/>
  <c r="Y369" i="1"/>
  <c r="AB369" i="1"/>
  <c r="X369" i="1"/>
  <c r="AA373" i="1"/>
  <c r="Z373" i="1"/>
  <c r="Y373" i="1"/>
  <c r="AB373" i="1"/>
  <c r="X373" i="1"/>
  <c r="AA377" i="1"/>
  <c r="Z377" i="1"/>
  <c r="Y377" i="1"/>
  <c r="AB377" i="1"/>
  <c r="X377" i="1"/>
  <c r="AA381" i="1"/>
  <c r="Z381" i="1"/>
  <c r="Y381" i="1"/>
  <c r="AB381" i="1"/>
  <c r="X381" i="1"/>
  <c r="AA385" i="1"/>
  <c r="Z385" i="1"/>
  <c r="Y385" i="1"/>
  <c r="AB385" i="1"/>
  <c r="X385" i="1"/>
  <c r="AA389" i="1"/>
  <c r="Z389" i="1"/>
  <c r="Y389" i="1"/>
  <c r="AB389" i="1"/>
  <c r="X389" i="1"/>
  <c r="AA393" i="1"/>
  <c r="Z393" i="1"/>
  <c r="Y393" i="1"/>
  <c r="AB393" i="1"/>
  <c r="X393" i="1"/>
  <c r="AA397" i="1"/>
  <c r="Z397" i="1"/>
  <c r="Y397" i="1"/>
  <c r="AB397" i="1"/>
  <c r="X397" i="1"/>
  <c r="AA401" i="1"/>
  <c r="Z401" i="1"/>
  <c r="Y401" i="1"/>
  <c r="AB401" i="1"/>
  <c r="X401" i="1"/>
  <c r="AA405" i="1"/>
  <c r="Z405" i="1"/>
  <c r="Y405" i="1"/>
  <c r="AB405" i="1"/>
  <c r="X405" i="1"/>
  <c r="AA409" i="1"/>
  <c r="Z409" i="1"/>
  <c r="Y409" i="1"/>
  <c r="AB409" i="1"/>
  <c r="X409" i="1"/>
  <c r="AA413" i="1"/>
  <c r="Z413" i="1"/>
  <c r="Y413" i="1"/>
  <c r="AB413" i="1"/>
  <c r="X413" i="1"/>
  <c r="AA417" i="1"/>
  <c r="Z417" i="1"/>
  <c r="Y417" i="1"/>
  <c r="AB417" i="1"/>
  <c r="X417" i="1"/>
  <c r="AA421" i="1"/>
  <c r="Z421" i="1"/>
  <c r="Y421" i="1"/>
  <c r="AB421" i="1"/>
  <c r="X421" i="1"/>
  <c r="AA425" i="1"/>
  <c r="Z425" i="1"/>
  <c r="Y425" i="1"/>
  <c r="AB425" i="1"/>
  <c r="X425" i="1"/>
  <c r="AA429" i="1"/>
  <c r="Z429" i="1"/>
  <c r="Y429" i="1"/>
  <c r="AB429" i="1"/>
  <c r="X429" i="1"/>
  <c r="AA433" i="1"/>
  <c r="Z433" i="1"/>
  <c r="Y433" i="1"/>
  <c r="AB433" i="1"/>
  <c r="X433" i="1"/>
  <c r="AA437" i="1"/>
  <c r="Z437" i="1"/>
  <c r="Y437" i="1"/>
  <c r="AB437" i="1"/>
  <c r="X437" i="1"/>
  <c r="AA441" i="1"/>
  <c r="Z441" i="1"/>
  <c r="Y441" i="1"/>
  <c r="AB441" i="1"/>
  <c r="X441" i="1"/>
  <c r="AA445" i="1"/>
  <c r="Z445" i="1"/>
  <c r="Y445" i="1"/>
  <c r="AB445" i="1"/>
  <c r="X445" i="1"/>
  <c r="AA449" i="1"/>
  <c r="Z449" i="1"/>
  <c r="Y449" i="1"/>
  <c r="AB449" i="1"/>
  <c r="X449" i="1"/>
  <c r="AA453" i="1"/>
  <c r="Z453" i="1"/>
  <c r="Y453" i="1"/>
  <c r="AB453" i="1"/>
  <c r="X453" i="1"/>
  <c r="AA457" i="1"/>
  <c r="Z457" i="1"/>
  <c r="Y457" i="1"/>
  <c r="AB457" i="1"/>
  <c r="X457" i="1"/>
  <c r="AA461" i="1"/>
  <c r="Z461" i="1"/>
  <c r="Y461" i="1"/>
  <c r="AB461" i="1"/>
  <c r="X461" i="1"/>
  <c r="AA465" i="1"/>
  <c r="Z465" i="1"/>
  <c r="Y465" i="1"/>
  <c r="AB465" i="1"/>
  <c r="X465" i="1"/>
  <c r="AA469" i="1"/>
  <c r="Z469" i="1"/>
  <c r="Y469" i="1"/>
  <c r="AB469" i="1"/>
  <c r="X469" i="1"/>
  <c r="AA473" i="1"/>
  <c r="Z473" i="1"/>
  <c r="Y473" i="1"/>
  <c r="X473" i="1"/>
  <c r="AB473" i="1"/>
  <c r="AA477" i="1"/>
  <c r="Z477" i="1"/>
  <c r="Y477" i="1"/>
  <c r="AB477" i="1"/>
  <c r="X477" i="1"/>
  <c r="AA481" i="1"/>
  <c r="Z481" i="1"/>
  <c r="Y481" i="1"/>
  <c r="AB481" i="1"/>
  <c r="X481" i="1"/>
  <c r="AA485" i="1"/>
  <c r="Z485" i="1"/>
  <c r="Y485" i="1"/>
  <c r="AB485" i="1"/>
  <c r="X485" i="1"/>
  <c r="AA489" i="1"/>
  <c r="Z489" i="1"/>
  <c r="Y489" i="1"/>
  <c r="X489" i="1"/>
  <c r="AB489" i="1"/>
  <c r="AA493" i="1"/>
  <c r="Z493" i="1"/>
  <c r="Y493" i="1"/>
  <c r="AB493" i="1"/>
  <c r="X493" i="1"/>
  <c r="AA497" i="1"/>
  <c r="Z497" i="1"/>
  <c r="Y497" i="1"/>
  <c r="AB497" i="1"/>
  <c r="X497" i="1"/>
  <c r="AA501" i="1"/>
  <c r="Z501" i="1"/>
  <c r="Y501" i="1"/>
  <c r="AB501" i="1"/>
  <c r="X501" i="1"/>
  <c r="AA505" i="1"/>
  <c r="Z505" i="1"/>
  <c r="Y505" i="1"/>
  <c r="X505" i="1"/>
  <c r="AB505" i="1"/>
  <c r="AA509" i="1"/>
  <c r="Z509" i="1"/>
  <c r="Y509" i="1"/>
  <c r="AB509" i="1"/>
  <c r="X509" i="1"/>
  <c r="AA513" i="1"/>
  <c r="Z513" i="1"/>
  <c r="Y513" i="1"/>
  <c r="AB513" i="1"/>
  <c r="X513" i="1"/>
  <c r="AA517" i="1"/>
  <c r="Z517" i="1"/>
  <c r="Y517" i="1"/>
  <c r="AB517" i="1"/>
  <c r="X517" i="1"/>
  <c r="AA521" i="1"/>
  <c r="Z521" i="1"/>
  <c r="Y521" i="1"/>
  <c r="X521" i="1"/>
  <c r="AB521" i="1"/>
  <c r="AA525" i="1"/>
  <c r="Z525" i="1"/>
  <c r="Y525" i="1"/>
  <c r="AB525" i="1"/>
  <c r="X525" i="1"/>
  <c r="AA529" i="1"/>
  <c r="Z529" i="1"/>
  <c r="Y529" i="1"/>
  <c r="AB529" i="1"/>
  <c r="X529" i="1"/>
  <c r="AA533" i="1"/>
  <c r="Z533" i="1"/>
  <c r="Y533" i="1"/>
  <c r="AB533" i="1"/>
  <c r="X533" i="1"/>
  <c r="AA537" i="1"/>
  <c r="Z537" i="1"/>
  <c r="Y537" i="1"/>
  <c r="X537" i="1"/>
  <c r="AB537" i="1"/>
  <c r="AA541" i="1"/>
  <c r="Z541" i="1"/>
  <c r="Y541" i="1"/>
  <c r="AB541" i="1"/>
  <c r="X541" i="1"/>
  <c r="AA545" i="1"/>
  <c r="Z545" i="1"/>
  <c r="Y545" i="1"/>
  <c r="AB545" i="1"/>
  <c r="X545" i="1"/>
  <c r="AA549" i="1"/>
  <c r="Z549" i="1"/>
  <c r="Y549" i="1"/>
  <c r="AB549" i="1"/>
  <c r="X549" i="1"/>
  <c r="AA553" i="1"/>
  <c r="Z553" i="1"/>
  <c r="Y553" i="1"/>
  <c r="X553" i="1"/>
  <c r="AB553" i="1"/>
  <c r="AA557" i="1"/>
  <c r="Z557" i="1"/>
  <c r="Y557" i="1"/>
  <c r="AB557" i="1"/>
  <c r="X557" i="1"/>
  <c r="AA561" i="1"/>
  <c r="Z561" i="1"/>
  <c r="Y561" i="1"/>
  <c r="AB561" i="1"/>
  <c r="X561" i="1"/>
  <c r="AA565" i="1"/>
  <c r="Z565" i="1"/>
  <c r="Y565" i="1"/>
  <c r="AB565" i="1"/>
  <c r="X565" i="1"/>
  <c r="AA569" i="1"/>
  <c r="Z569" i="1"/>
  <c r="Y569" i="1"/>
  <c r="X569" i="1"/>
  <c r="AB569" i="1"/>
  <c r="AA573" i="1"/>
  <c r="Z573" i="1"/>
  <c r="Y573" i="1"/>
  <c r="AB573" i="1"/>
  <c r="X573" i="1"/>
  <c r="AA577" i="1"/>
  <c r="Z577" i="1"/>
  <c r="Y577" i="1"/>
  <c r="AB577" i="1"/>
  <c r="X577" i="1"/>
  <c r="AA581" i="1"/>
  <c r="Z581" i="1"/>
  <c r="Y581" i="1"/>
  <c r="AB581" i="1"/>
  <c r="X581" i="1"/>
  <c r="AA585" i="1"/>
  <c r="Z585" i="1"/>
  <c r="Y585" i="1"/>
  <c r="X585" i="1"/>
  <c r="AB585" i="1"/>
  <c r="AA589" i="1"/>
  <c r="Z589" i="1"/>
  <c r="Y589" i="1"/>
  <c r="AB589" i="1"/>
  <c r="X589" i="1"/>
  <c r="AA593" i="1"/>
  <c r="Z593" i="1"/>
  <c r="Y593" i="1"/>
  <c r="AB593" i="1"/>
  <c r="X593" i="1"/>
  <c r="AA597" i="1"/>
  <c r="Z597" i="1"/>
  <c r="Y597" i="1"/>
  <c r="AB597" i="1"/>
  <c r="X597" i="1"/>
  <c r="AA601" i="1"/>
  <c r="Z601" i="1"/>
  <c r="Y601" i="1"/>
  <c r="X601" i="1"/>
  <c r="AB601" i="1"/>
  <c r="AA605" i="1"/>
  <c r="Z605" i="1"/>
  <c r="Y605" i="1"/>
  <c r="AB605" i="1"/>
  <c r="X605" i="1"/>
  <c r="AA609" i="1"/>
  <c r="Z609" i="1"/>
  <c r="Y609" i="1"/>
  <c r="AB609" i="1"/>
  <c r="X609" i="1"/>
  <c r="AA613" i="1"/>
  <c r="Z613" i="1"/>
  <c r="Y613" i="1"/>
  <c r="AB613" i="1"/>
  <c r="X613" i="1"/>
  <c r="AA617" i="1"/>
  <c r="Z617" i="1"/>
  <c r="Y617" i="1"/>
  <c r="X617" i="1"/>
  <c r="AB617" i="1"/>
  <c r="AA621" i="1"/>
  <c r="Z621" i="1"/>
  <c r="Y621" i="1"/>
  <c r="AB621" i="1"/>
  <c r="X621" i="1"/>
  <c r="AA625" i="1"/>
  <c r="Z625" i="1"/>
  <c r="Y625" i="1"/>
  <c r="AB625" i="1"/>
  <c r="X625" i="1"/>
  <c r="AA629" i="1"/>
  <c r="Z629" i="1"/>
  <c r="Y629" i="1"/>
  <c r="AB629" i="1"/>
  <c r="X629" i="1"/>
  <c r="AA633" i="1"/>
  <c r="Z633" i="1"/>
  <c r="Y633" i="1"/>
  <c r="X633" i="1"/>
  <c r="AB633" i="1"/>
  <c r="AA637" i="1"/>
  <c r="Z637" i="1"/>
  <c r="Y637" i="1"/>
  <c r="AB637" i="1"/>
  <c r="X637" i="1"/>
  <c r="AA641" i="1"/>
  <c r="Z641" i="1"/>
  <c r="Y641" i="1"/>
  <c r="AB641" i="1"/>
  <c r="X641" i="1"/>
  <c r="AA645" i="1"/>
  <c r="Z645" i="1"/>
  <c r="Y645" i="1"/>
  <c r="AB645" i="1"/>
  <c r="X645" i="1"/>
  <c r="AA649" i="1"/>
  <c r="Z649" i="1"/>
  <c r="Y649" i="1"/>
  <c r="X649" i="1"/>
  <c r="AB649" i="1"/>
  <c r="AA653" i="1"/>
  <c r="Z653" i="1"/>
  <c r="Y653" i="1"/>
  <c r="AB653" i="1"/>
  <c r="X653" i="1"/>
  <c r="AA657" i="1"/>
  <c r="Z657" i="1"/>
  <c r="Y657" i="1"/>
  <c r="AB657" i="1"/>
  <c r="X657" i="1"/>
  <c r="AA661" i="1"/>
  <c r="Z661" i="1"/>
  <c r="Y661" i="1"/>
  <c r="AB661" i="1"/>
  <c r="X661" i="1"/>
  <c r="AA665" i="1"/>
  <c r="Z665" i="1"/>
  <c r="Y665" i="1"/>
  <c r="X665" i="1"/>
  <c r="AB665" i="1"/>
  <c r="AA669" i="1"/>
  <c r="Z669" i="1"/>
  <c r="Y669" i="1"/>
  <c r="AB669" i="1"/>
  <c r="X669" i="1"/>
  <c r="AA673" i="1"/>
  <c r="Z673" i="1"/>
  <c r="Y673" i="1"/>
  <c r="AB673" i="1"/>
  <c r="X673" i="1"/>
  <c r="AA677" i="1"/>
  <c r="Z677" i="1"/>
  <c r="Y677" i="1"/>
  <c r="AB677" i="1"/>
  <c r="X677" i="1"/>
  <c r="AA681" i="1"/>
  <c r="Z681" i="1"/>
  <c r="Y681" i="1"/>
  <c r="X681" i="1"/>
  <c r="AB681" i="1"/>
  <c r="AA685" i="1"/>
  <c r="Z685" i="1"/>
  <c r="Y685" i="1"/>
  <c r="AB685" i="1"/>
  <c r="X685" i="1"/>
  <c r="AA689" i="1"/>
  <c r="Z689" i="1"/>
  <c r="Y689" i="1"/>
  <c r="AB689" i="1"/>
  <c r="X689" i="1"/>
  <c r="AA693" i="1"/>
  <c r="Z693" i="1"/>
  <c r="Y693" i="1"/>
  <c r="AB693" i="1"/>
  <c r="X693" i="1"/>
  <c r="AA697" i="1"/>
  <c r="Z697" i="1"/>
  <c r="AB697" i="1"/>
  <c r="Y697" i="1"/>
  <c r="X697" i="1"/>
  <c r="AA701" i="1"/>
  <c r="Z701" i="1"/>
  <c r="Y701" i="1"/>
  <c r="X701" i="1"/>
  <c r="AB701" i="1"/>
  <c r="AA705" i="1"/>
  <c r="Z705" i="1"/>
  <c r="AB705" i="1"/>
  <c r="Y705" i="1"/>
  <c r="X705" i="1"/>
  <c r="AA709" i="1"/>
  <c r="Z709" i="1"/>
  <c r="Y709" i="1"/>
  <c r="X709" i="1"/>
  <c r="AB709" i="1"/>
  <c r="AA713" i="1"/>
  <c r="Z713" i="1"/>
  <c r="AB713" i="1"/>
  <c r="Y713" i="1"/>
  <c r="X713" i="1"/>
  <c r="AA717" i="1"/>
  <c r="Z717" i="1"/>
  <c r="Y717" i="1"/>
  <c r="X717" i="1"/>
  <c r="AB717" i="1"/>
  <c r="AA721" i="1"/>
  <c r="Z721" i="1"/>
  <c r="AB721" i="1"/>
  <c r="Y721" i="1"/>
  <c r="X721" i="1"/>
  <c r="AA725" i="1"/>
  <c r="Z725" i="1"/>
  <c r="Y725" i="1"/>
  <c r="X725" i="1"/>
  <c r="AB725" i="1"/>
  <c r="AA729" i="1"/>
  <c r="Z729" i="1"/>
  <c r="AB729" i="1"/>
  <c r="Y729" i="1"/>
  <c r="X729" i="1"/>
  <c r="AA733" i="1"/>
  <c r="Z733" i="1"/>
  <c r="Y733" i="1"/>
  <c r="X733" i="1"/>
  <c r="AB733" i="1"/>
  <c r="AA737" i="1"/>
  <c r="Z737" i="1"/>
  <c r="AB737" i="1"/>
  <c r="Y737" i="1"/>
  <c r="X737" i="1"/>
  <c r="AA741" i="1"/>
  <c r="Z741" i="1"/>
  <c r="Y741" i="1"/>
  <c r="X741" i="1"/>
  <c r="AB741" i="1"/>
  <c r="AA745" i="1"/>
  <c r="Z745" i="1"/>
  <c r="AB745" i="1"/>
  <c r="Y745" i="1"/>
  <c r="X745" i="1"/>
  <c r="AA749" i="1"/>
  <c r="Z749" i="1"/>
  <c r="Y749" i="1"/>
  <c r="X749" i="1"/>
  <c r="AB749" i="1"/>
  <c r="AA753" i="1"/>
  <c r="Z753" i="1"/>
  <c r="AB753" i="1"/>
  <c r="Y753" i="1"/>
  <c r="X753" i="1"/>
  <c r="AA757" i="1"/>
  <c r="Z757" i="1"/>
  <c r="AB757" i="1"/>
  <c r="X757" i="1"/>
  <c r="Y757" i="1"/>
  <c r="AA761" i="1"/>
  <c r="Z761" i="1"/>
  <c r="AB761" i="1"/>
  <c r="X761" i="1"/>
  <c r="Y761" i="1"/>
  <c r="AA765" i="1"/>
  <c r="Z765" i="1"/>
  <c r="AB765" i="1"/>
  <c r="X765" i="1"/>
  <c r="Y765" i="1"/>
  <c r="AA769" i="1"/>
  <c r="Z769" i="1"/>
  <c r="AB769" i="1"/>
  <c r="X769" i="1"/>
  <c r="Y769" i="1"/>
  <c r="AA773" i="1"/>
  <c r="Z773" i="1"/>
  <c r="AB773" i="1"/>
  <c r="X773" i="1"/>
  <c r="Y773" i="1"/>
  <c r="AA777" i="1"/>
  <c r="Z777" i="1"/>
  <c r="AB777" i="1"/>
  <c r="X777" i="1"/>
  <c r="Y777" i="1"/>
  <c r="AA781" i="1"/>
  <c r="Z781" i="1"/>
  <c r="AB781" i="1"/>
  <c r="X781" i="1"/>
  <c r="Y781" i="1"/>
  <c r="AA785" i="1"/>
  <c r="Z785" i="1"/>
  <c r="AB785" i="1"/>
  <c r="X785" i="1"/>
  <c r="Y785" i="1"/>
  <c r="AA789" i="1"/>
  <c r="Z789" i="1"/>
  <c r="Y789" i="1"/>
  <c r="AB789" i="1"/>
  <c r="X789" i="1"/>
  <c r="AA793" i="1"/>
  <c r="Z793" i="1"/>
  <c r="Y793" i="1"/>
  <c r="AB793" i="1"/>
  <c r="X793" i="1"/>
  <c r="AA797" i="1"/>
  <c r="Z797" i="1"/>
  <c r="Y797" i="1"/>
  <c r="AB797" i="1"/>
  <c r="X797" i="1"/>
  <c r="AA801" i="1"/>
  <c r="Z801" i="1"/>
  <c r="Y801" i="1"/>
  <c r="AB801" i="1"/>
  <c r="X801" i="1"/>
  <c r="AA805" i="1"/>
  <c r="Z805" i="1"/>
  <c r="Y805" i="1"/>
  <c r="AB805" i="1"/>
  <c r="X805" i="1"/>
  <c r="AA809" i="1"/>
  <c r="Z809" i="1"/>
  <c r="Y809" i="1"/>
  <c r="AB809" i="1"/>
  <c r="X809" i="1"/>
  <c r="AA813" i="1"/>
  <c r="Z813" i="1"/>
  <c r="Y813" i="1"/>
  <c r="AB813" i="1"/>
  <c r="X813" i="1"/>
  <c r="AA817" i="1"/>
  <c r="Z817" i="1"/>
  <c r="Y817" i="1"/>
  <c r="AB817" i="1"/>
  <c r="X817" i="1"/>
  <c r="AA821" i="1"/>
  <c r="Z821" i="1"/>
  <c r="Y821" i="1"/>
  <c r="AB821" i="1"/>
  <c r="X821" i="1"/>
  <c r="AA825" i="1"/>
  <c r="Z825" i="1"/>
  <c r="Y825" i="1"/>
  <c r="AB825" i="1"/>
  <c r="X825" i="1"/>
  <c r="AA829" i="1"/>
  <c r="Z829" i="1"/>
  <c r="Y829" i="1"/>
  <c r="AB829" i="1"/>
  <c r="X829" i="1"/>
  <c r="AA833" i="1"/>
  <c r="Z833" i="1"/>
  <c r="Y833" i="1"/>
  <c r="AB833" i="1"/>
  <c r="X833" i="1"/>
  <c r="AA837" i="1"/>
  <c r="Z837" i="1"/>
  <c r="Y837" i="1"/>
  <c r="AB837" i="1"/>
  <c r="X837" i="1"/>
  <c r="AA841" i="1"/>
  <c r="Z841" i="1"/>
  <c r="Y841" i="1"/>
  <c r="AB841" i="1"/>
  <c r="X841" i="1"/>
  <c r="AA845" i="1"/>
  <c r="Z845" i="1"/>
  <c r="Y845" i="1"/>
  <c r="AB845" i="1"/>
  <c r="X845" i="1"/>
  <c r="AA849" i="1"/>
  <c r="Z849" i="1"/>
  <c r="Y849" i="1"/>
  <c r="AB849" i="1"/>
  <c r="X849" i="1"/>
  <c r="AA853" i="1"/>
  <c r="Z853" i="1"/>
  <c r="Y853" i="1"/>
  <c r="AB853" i="1"/>
  <c r="X853" i="1"/>
  <c r="AA857" i="1"/>
  <c r="Z857" i="1"/>
  <c r="Y857" i="1"/>
  <c r="AB857" i="1"/>
  <c r="X857" i="1"/>
  <c r="AA861" i="1"/>
  <c r="Z861" i="1"/>
  <c r="Y861" i="1"/>
  <c r="AB861" i="1"/>
  <c r="X861" i="1"/>
  <c r="AA865" i="1"/>
  <c r="Z865" i="1"/>
  <c r="Y865" i="1"/>
  <c r="AB865" i="1"/>
  <c r="X865" i="1"/>
  <c r="AA869" i="1"/>
  <c r="Z869" i="1"/>
  <c r="Y869" i="1"/>
  <c r="AB869" i="1"/>
  <c r="X869" i="1"/>
  <c r="AA873" i="1"/>
  <c r="Z873" i="1"/>
  <c r="Y873" i="1"/>
  <c r="AB873" i="1"/>
  <c r="X873" i="1"/>
  <c r="AA877" i="1"/>
  <c r="Z877" i="1"/>
  <c r="Y877" i="1"/>
  <c r="AB877" i="1"/>
  <c r="X877" i="1"/>
  <c r="AA881" i="1"/>
  <c r="Z881" i="1"/>
  <c r="Y881" i="1"/>
  <c r="AB881" i="1"/>
  <c r="X881" i="1"/>
  <c r="AA885" i="1"/>
  <c r="Z885" i="1"/>
  <c r="Y885" i="1"/>
  <c r="AB885" i="1"/>
  <c r="X885" i="1"/>
  <c r="AA889" i="1"/>
  <c r="Z889" i="1"/>
  <c r="Y889" i="1"/>
  <c r="AB889" i="1"/>
  <c r="X889" i="1"/>
  <c r="AA893" i="1"/>
  <c r="Z893" i="1"/>
  <c r="Y893" i="1"/>
  <c r="AB893" i="1"/>
  <c r="X893" i="1"/>
  <c r="AA897" i="1"/>
  <c r="Z897" i="1"/>
  <c r="Y897" i="1"/>
  <c r="AB897" i="1"/>
  <c r="X897" i="1"/>
  <c r="AA901" i="1"/>
  <c r="Z901" i="1"/>
  <c r="Y901" i="1"/>
  <c r="AB901" i="1"/>
  <c r="X901" i="1"/>
  <c r="AA905" i="1"/>
  <c r="Z905" i="1"/>
  <c r="Y905" i="1"/>
  <c r="AB905" i="1"/>
  <c r="X905" i="1"/>
  <c r="AA909" i="1"/>
  <c r="Z909" i="1"/>
  <c r="Y909" i="1"/>
  <c r="AB909" i="1"/>
  <c r="X909" i="1"/>
  <c r="AA913" i="1"/>
  <c r="Z913" i="1"/>
  <c r="Y913" i="1"/>
  <c r="AB913" i="1"/>
  <c r="X913" i="1"/>
  <c r="AA917" i="1"/>
  <c r="Z917" i="1"/>
  <c r="Y917" i="1"/>
  <c r="AB917" i="1"/>
  <c r="X917" i="1"/>
  <c r="AA921" i="1"/>
  <c r="Z921" i="1"/>
  <c r="Y921" i="1"/>
  <c r="AB921" i="1"/>
  <c r="X921" i="1"/>
  <c r="AA925" i="1"/>
  <c r="Z925" i="1"/>
  <c r="Y925" i="1"/>
  <c r="AB925" i="1"/>
  <c r="X925" i="1"/>
  <c r="AA929" i="1"/>
  <c r="Z929" i="1"/>
  <c r="Y929" i="1"/>
  <c r="AB929" i="1"/>
  <c r="X929" i="1"/>
  <c r="AA933" i="1"/>
  <c r="Z933" i="1"/>
  <c r="Y933" i="1"/>
  <c r="AB933" i="1"/>
  <c r="X933" i="1"/>
  <c r="AA937" i="1"/>
  <c r="Z937" i="1"/>
  <c r="Y937" i="1"/>
  <c r="AB937" i="1"/>
  <c r="X937" i="1"/>
  <c r="AA941" i="1"/>
  <c r="Z941" i="1"/>
  <c r="Y941" i="1"/>
  <c r="AB941" i="1"/>
  <c r="X941" i="1"/>
  <c r="AA945" i="1"/>
  <c r="Z945" i="1"/>
  <c r="Y945" i="1"/>
  <c r="AB945" i="1"/>
  <c r="X945" i="1"/>
  <c r="AA949" i="1"/>
  <c r="Z949" i="1"/>
  <c r="Y949" i="1"/>
  <c r="AB949" i="1"/>
  <c r="X949" i="1"/>
  <c r="AA953" i="1"/>
  <c r="Z953" i="1"/>
  <c r="Y953" i="1"/>
  <c r="AB953" i="1"/>
  <c r="X953" i="1"/>
  <c r="AA957" i="1"/>
  <c r="Z957" i="1"/>
  <c r="Y957" i="1"/>
  <c r="AB957" i="1"/>
  <c r="X957" i="1"/>
  <c r="Z961" i="1"/>
  <c r="AB961" i="1"/>
  <c r="X961" i="1"/>
  <c r="AA961" i="1"/>
  <c r="Y961" i="1"/>
  <c r="Z965" i="1"/>
  <c r="AB965" i="1"/>
  <c r="X965" i="1"/>
  <c r="AA965" i="1"/>
  <c r="Y965" i="1"/>
  <c r="Z969" i="1"/>
  <c r="AB969" i="1"/>
  <c r="X969" i="1"/>
  <c r="AA969" i="1"/>
  <c r="Y969" i="1"/>
  <c r="Z973" i="1"/>
  <c r="AB973" i="1"/>
  <c r="X973" i="1"/>
  <c r="AA973" i="1"/>
  <c r="Y973" i="1"/>
  <c r="Z977" i="1"/>
  <c r="AB977" i="1"/>
  <c r="X977" i="1"/>
  <c r="AA977" i="1"/>
  <c r="Y977" i="1"/>
  <c r="Z981" i="1"/>
  <c r="Y981" i="1"/>
  <c r="AB981" i="1"/>
  <c r="X981" i="1"/>
  <c r="AA981" i="1"/>
  <c r="Z985" i="1"/>
  <c r="Y985" i="1"/>
  <c r="AB985" i="1"/>
  <c r="X985" i="1"/>
  <c r="AA985" i="1"/>
  <c r="Z989" i="1"/>
  <c r="Y989" i="1"/>
  <c r="AB989" i="1"/>
  <c r="X989" i="1"/>
  <c r="AA989" i="1"/>
  <c r="Z993" i="1"/>
  <c r="Y993" i="1"/>
  <c r="AB993" i="1"/>
  <c r="X993" i="1"/>
  <c r="AA993" i="1"/>
  <c r="Z997" i="1"/>
  <c r="Y997" i="1"/>
  <c r="AB997" i="1"/>
  <c r="X997" i="1"/>
  <c r="AA997" i="1"/>
  <c r="Z1001" i="1"/>
  <c r="Y1001" i="1"/>
  <c r="AB1001" i="1"/>
  <c r="X1001" i="1"/>
  <c r="AA1001" i="1"/>
  <c r="Z1005" i="1"/>
  <c r="Y1005" i="1"/>
  <c r="AB1005" i="1"/>
  <c r="X1005" i="1"/>
  <c r="AA1005" i="1"/>
  <c r="Z1009" i="1"/>
  <c r="Y1009" i="1"/>
  <c r="AB1009" i="1"/>
  <c r="X1009" i="1"/>
  <c r="AA1009" i="1"/>
  <c r="Z1013" i="1"/>
  <c r="Y1013" i="1"/>
  <c r="AB1013" i="1"/>
  <c r="X1013" i="1"/>
  <c r="AA1013" i="1"/>
  <c r="Z1017" i="1"/>
  <c r="Y1017" i="1"/>
  <c r="AB1017" i="1"/>
  <c r="X1017" i="1"/>
  <c r="AA1017" i="1"/>
  <c r="Z1021" i="1"/>
  <c r="Y1021" i="1"/>
  <c r="AB1021" i="1"/>
  <c r="X1021" i="1"/>
  <c r="AA1021" i="1"/>
  <c r="Z1025" i="1"/>
  <c r="Y1025" i="1"/>
  <c r="AB1025" i="1"/>
  <c r="X1025" i="1"/>
  <c r="AA1025" i="1"/>
  <c r="Z1029" i="1"/>
  <c r="Y1029" i="1"/>
  <c r="AB1029" i="1"/>
  <c r="X1029" i="1"/>
  <c r="AA1029" i="1"/>
  <c r="Z1033" i="1"/>
  <c r="Y1033" i="1"/>
  <c r="AB1033" i="1"/>
  <c r="X1033" i="1"/>
  <c r="AA1033" i="1"/>
  <c r="Z1037" i="1"/>
  <c r="Y1037" i="1"/>
  <c r="AB1037" i="1"/>
  <c r="X1037" i="1"/>
  <c r="AA1037" i="1"/>
  <c r="Z1041" i="1"/>
  <c r="Y1041" i="1"/>
  <c r="AB1041" i="1"/>
  <c r="X1041" i="1"/>
  <c r="AA1041" i="1"/>
  <c r="Z1045" i="1"/>
  <c r="Y1045" i="1"/>
  <c r="AB1045" i="1"/>
  <c r="X1045" i="1"/>
  <c r="AA1045" i="1"/>
  <c r="Z1049" i="1"/>
  <c r="Y1049" i="1"/>
  <c r="AB1049" i="1"/>
  <c r="X1049" i="1"/>
  <c r="AA1049" i="1"/>
  <c r="Z1053" i="1"/>
  <c r="Y1053" i="1"/>
  <c r="AB1053" i="1"/>
  <c r="X1053" i="1"/>
  <c r="AA1053" i="1"/>
  <c r="Z1057" i="1"/>
  <c r="Y1057" i="1"/>
  <c r="AB1057" i="1"/>
  <c r="X1057" i="1"/>
  <c r="AA1057" i="1"/>
  <c r="Z1061" i="1"/>
  <c r="Y1061" i="1"/>
  <c r="AB1061" i="1"/>
  <c r="X1061" i="1"/>
  <c r="AA1061" i="1"/>
  <c r="Z1065" i="1"/>
  <c r="Y1065" i="1"/>
  <c r="AB1065" i="1"/>
  <c r="X1065" i="1"/>
  <c r="AA1065" i="1"/>
  <c r="Z1069" i="1"/>
  <c r="Y1069" i="1"/>
  <c r="AB1069" i="1"/>
  <c r="X1069" i="1"/>
  <c r="AA1069" i="1"/>
  <c r="Z1073" i="1"/>
  <c r="Y1073" i="1"/>
  <c r="AB1073" i="1"/>
  <c r="X1073" i="1"/>
  <c r="AA1073" i="1"/>
  <c r="Z1077" i="1"/>
  <c r="Y1077" i="1"/>
  <c r="AB1077" i="1"/>
  <c r="X1077" i="1"/>
  <c r="AA1077" i="1"/>
  <c r="Z1081" i="1"/>
  <c r="Y1081" i="1"/>
  <c r="AB1081" i="1"/>
  <c r="X1081" i="1"/>
  <c r="AA1081" i="1"/>
  <c r="Z1085" i="1"/>
  <c r="Y1085" i="1"/>
  <c r="AB1085" i="1"/>
  <c r="X1085" i="1"/>
  <c r="AA1085" i="1"/>
  <c r="Z1089" i="1"/>
  <c r="Y1089" i="1"/>
  <c r="AB1089" i="1"/>
  <c r="X1089" i="1"/>
  <c r="AA1089" i="1"/>
  <c r="Z1093" i="1"/>
  <c r="Y1093" i="1"/>
  <c r="AB1093" i="1"/>
  <c r="X1093" i="1"/>
  <c r="AA1093" i="1"/>
  <c r="Z1097" i="1"/>
  <c r="Y1097" i="1"/>
  <c r="AB1097" i="1"/>
  <c r="X1097" i="1"/>
  <c r="AA1097" i="1"/>
  <c r="Z1101" i="1"/>
  <c r="Y1101" i="1"/>
  <c r="AB1101" i="1"/>
  <c r="X1101" i="1"/>
  <c r="AA1101" i="1"/>
  <c r="Z1105" i="1"/>
  <c r="Y1105" i="1"/>
  <c r="AB1105" i="1"/>
  <c r="X1105" i="1"/>
  <c r="AA1105" i="1"/>
  <c r="Z1109" i="1"/>
  <c r="Y1109" i="1"/>
  <c r="AB1109" i="1"/>
  <c r="X1109" i="1"/>
  <c r="AA1109" i="1"/>
  <c r="Z1113" i="1"/>
  <c r="Y1113" i="1"/>
  <c r="AB1113" i="1"/>
  <c r="X1113" i="1"/>
  <c r="AA1113" i="1"/>
  <c r="Z1117" i="1"/>
  <c r="Y1117" i="1"/>
  <c r="AB1117" i="1"/>
  <c r="X1117" i="1"/>
  <c r="AA1117" i="1"/>
  <c r="Z1121" i="1"/>
  <c r="Y1121" i="1"/>
  <c r="AB1121" i="1"/>
  <c r="X1121" i="1"/>
  <c r="AA1121" i="1"/>
  <c r="Z1125" i="1"/>
  <c r="Y1125" i="1"/>
  <c r="AB1125" i="1"/>
  <c r="X1125" i="1"/>
  <c r="AA1125" i="1"/>
  <c r="Z1129" i="1"/>
  <c r="Y1129" i="1"/>
  <c r="AB1129" i="1"/>
  <c r="X1129" i="1"/>
  <c r="AA1129" i="1"/>
  <c r="Z1133" i="1"/>
  <c r="Y1133" i="1"/>
  <c r="AB1133" i="1"/>
  <c r="X1133" i="1"/>
  <c r="AA1133" i="1"/>
  <c r="Z1137" i="1"/>
  <c r="Y1137" i="1"/>
  <c r="AB1137" i="1"/>
  <c r="X1137" i="1"/>
  <c r="AA1137" i="1"/>
  <c r="Z1141" i="1"/>
  <c r="Y1141" i="1"/>
  <c r="AB1141" i="1"/>
  <c r="X1141" i="1"/>
  <c r="AA1141" i="1"/>
  <c r="Z1145" i="1"/>
  <c r="Y1145" i="1"/>
  <c r="AB1145" i="1"/>
  <c r="X1145" i="1"/>
  <c r="AA1145" i="1"/>
  <c r="Z1149" i="1"/>
  <c r="Y1149" i="1"/>
  <c r="AB1149" i="1"/>
  <c r="X1149" i="1"/>
  <c r="AA1149" i="1"/>
  <c r="Z1153" i="1"/>
  <c r="Y1153" i="1"/>
  <c r="AB1153" i="1"/>
  <c r="X1153" i="1"/>
  <c r="AA1153" i="1"/>
  <c r="Z1157" i="1"/>
  <c r="Y1157" i="1"/>
  <c r="AB1157" i="1"/>
  <c r="X1157" i="1"/>
  <c r="AA1157" i="1"/>
  <c r="Z1161" i="1"/>
  <c r="Y1161" i="1"/>
  <c r="AB1161" i="1"/>
  <c r="X1161" i="1"/>
  <c r="AA1161" i="1"/>
  <c r="Z1165" i="1"/>
  <c r="Y1165" i="1"/>
  <c r="AB1165" i="1"/>
  <c r="X1165" i="1"/>
  <c r="AA1165" i="1"/>
  <c r="Z1169" i="1"/>
  <c r="Y1169" i="1"/>
  <c r="AB1169" i="1"/>
  <c r="X1169" i="1"/>
  <c r="AA1169" i="1"/>
  <c r="Z1173" i="1"/>
  <c r="Y1173" i="1"/>
  <c r="AB1173" i="1"/>
  <c r="X1173" i="1"/>
  <c r="AA1173" i="1"/>
  <c r="Z1177" i="1"/>
  <c r="Y1177" i="1"/>
  <c r="AB1177" i="1"/>
  <c r="X1177" i="1"/>
  <c r="AA1177" i="1"/>
  <c r="Z1181" i="1"/>
  <c r="Y1181" i="1"/>
  <c r="AB1181" i="1"/>
  <c r="X1181" i="1"/>
  <c r="AA1181" i="1"/>
  <c r="Z1185" i="1"/>
  <c r="Y1185" i="1"/>
  <c r="AB1185" i="1"/>
  <c r="X1185" i="1"/>
  <c r="AA1185" i="1"/>
  <c r="Z1189" i="1"/>
  <c r="Y1189" i="1"/>
  <c r="AB1189" i="1"/>
  <c r="X1189" i="1"/>
  <c r="AA1189" i="1"/>
  <c r="Z1193" i="1"/>
  <c r="Y1193" i="1"/>
  <c r="AB1193" i="1"/>
  <c r="X1193" i="1"/>
  <c r="AA1193" i="1"/>
  <c r="Z1197" i="1"/>
  <c r="Y1197" i="1"/>
  <c r="AB1197" i="1"/>
  <c r="X1197" i="1"/>
  <c r="AA1197" i="1"/>
  <c r="Z1201" i="1"/>
  <c r="Y1201" i="1"/>
  <c r="AB1201" i="1"/>
  <c r="X1201" i="1"/>
  <c r="AA1201" i="1"/>
  <c r="Z1205" i="1"/>
  <c r="Y1205" i="1"/>
  <c r="AB1205" i="1"/>
  <c r="X1205" i="1"/>
  <c r="AA1205" i="1"/>
  <c r="AA1209" i="1"/>
  <c r="Z1209" i="1"/>
  <c r="AB1209" i="1"/>
  <c r="Y1209" i="1"/>
  <c r="X1209" i="1"/>
  <c r="AA1213" i="1"/>
  <c r="Z1213" i="1"/>
  <c r="Y1213" i="1"/>
  <c r="X1213" i="1"/>
  <c r="AB1213" i="1"/>
  <c r="AA1217" i="1"/>
  <c r="Z1217" i="1"/>
  <c r="AB1217" i="1"/>
  <c r="Y1217" i="1"/>
  <c r="X1217" i="1"/>
  <c r="AA1221" i="1"/>
  <c r="Z1221" i="1"/>
  <c r="Y1221" i="1"/>
  <c r="X1221" i="1"/>
  <c r="AB1221" i="1"/>
  <c r="AA1225" i="1"/>
  <c r="Z1225" i="1"/>
  <c r="AB1225" i="1"/>
  <c r="Y1225" i="1"/>
  <c r="X1225" i="1"/>
  <c r="AA1229" i="1"/>
  <c r="Z1229" i="1"/>
  <c r="Y1229" i="1"/>
  <c r="AB1229" i="1"/>
  <c r="X1229" i="1"/>
  <c r="AA1233" i="1"/>
  <c r="Z1233" i="1"/>
  <c r="Y1233" i="1"/>
  <c r="X1233" i="1"/>
  <c r="AB1233" i="1"/>
  <c r="AA1237" i="1"/>
  <c r="Z1237" i="1"/>
  <c r="Y1237" i="1"/>
  <c r="AB1237" i="1"/>
  <c r="X1237" i="1"/>
  <c r="AA1241" i="1"/>
  <c r="Z1241" i="1"/>
  <c r="Y1241" i="1"/>
  <c r="AB1241" i="1"/>
  <c r="X1241" i="1"/>
  <c r="AA1245" i="1"/>
  <c r="Z1245" i="1"/>
  <c r="Y1245" i="1"/>
  <c r="AB1245" i="1"/>
  <c r="X1245" i="1"/>
  <c r="AA1249" i="1"/>
  <c r="Z1249" i="1"/>
  <c r="Y1249" i="1"/>
  <c r="X1249" i="1"/>
  <c r="AB1249" i="1"/>
  <c r="AA1253" i="1"/>
  <c r="Z1253" i="1"/>
  <c r="Y1253" i="1"/>
  <c r="AB1253" i="1"/>
  <c r="X1253" i="1"/>
  <c r="AA1257" i="1"/>
  <c r="Z1257" i="1"/>
  <c r="Y1257" i="1"/>
  <c r="AB1257" i="1"/>
  <c r="X1257" i="1"/>
  <c r="AA1261" i="1"/>
  <c r="Z1261" i="1"/>
  <c r="Y1261" i="1"/>
  <c r="AB1261" i="1"/>
  <c r="X1261" i="1"/>
  <c r="AA1265" i="1"/>
  <c r="Z1265" i="1"/>
  <c r="Y1265" i="1"/>
  <c r="X1265" i="1"/>
  <c r="AB1265" i="1"/>
  <c r="AA1269" i="1"/>
  <c r="Z1269" i="1"/>
  <c r="Y1269" i="1"/>
  <c r="AB1269" i="1"/>
  <c r="X1269" i="1"/>
  <c r="AA1273" i="1"/>
  <c r="Z1273" i="1"/>
  <c r="Y1273" i="1"/>
  <c r="AB1273" i="1"/>
  <c r="X1273" i="1"/>
  <c r="AA1277" i="1"/>
  <c r="Z1277" i="1"/>
  <c r="Y1277" i="1"/>
  <c r="AB1277" i="1"/>
  <c r="X1277" i="1"/>
  <c r="AA1281" i="1"/>
  <c r="Z1281" i="1"/>
  <c r="Y1281" i="1"/>
  <c r="X1281" i="1"/>
  <c r="AB1281" i="1"/>
  <c r="AA1285" i="1"/>
  <c r="Z1285" i="1"/>
  <c r="Y1285" i="1"/>
  <c r="AB1285" i="1"/>
  <c r="X1285" i="1"/>
  <c r="AA1289" i="1"/>
  <c r="Z1289" i="1"/>
  <c r="Y1289" i="1"/>
  <c r="AB1289" i="1"/>
  <c r="X1289" i="1"/>
  <c r="AA1293" i="1"/>
  <c r="Z1293" i="1"/>
  <c r="Y1293" i="1"/>
  <c r="AB1293" i="1"/>
  <c r="X1293" i="1"/>
  <c r="AA1297" i="1"/>
  <c r="Z1297" i="1"/>
  <c r="Y1297" i="1"/>
  <c r="AB1297" i="1"/>
  <c r="X1297" i="1"/>
  <c r="AA1301" i="1"/>
  <c r="Z1301" i="1"/>
  <c r="Y1301" i="1"/>
  <c r="AB1301" i="1"/>
  <c r="X1301" i="1"/>
  <c r="AA1305" i="1"/>
  <c r="Z1305" i="1"/>
  <c r="Y1305" i="1"/>
  <c r="AB1305" i="1"/>
  <c r="X1305" i="1"/>
  <c r="AA1309" i="1"/>
  <c r="Z1309" i="1"/>
  <c r="Y1309" i="1"/>
  <c r="AB1309" i="1"/>
  <c r="X1309" i="1"/>
  <c r="AA1313" i="1"/>
  <c r="Z1313" i="1"/>
  <c r="Y1313" i="1"/>
  <c r="AB1313" i="1"/>
  <c r="X1313" i="1"/>
  <c r="AA1317" i="1"/>
  <c r="Z1317" i="1"/>
  <c r="Y1317" i="1"/>
  <c r="AB1317" i="1"/>
  <c r="X1317" i="1"/>
  <c r="AA1321" i="1"/>
  <c r="Z1321" i="1"/>
  <c r="Y1321" i="1"/>
  <c r="AB1321" i="1"/>
  <c r="X1321" i="1"/>
  <c r="AA1325" i="1"/>
  <c r="Z1325" i="1"/>
  <c r="Y1325" i="1"/>
  <c r="AB1325" i="1"/>
  <c r="X1325" i="1"/>
  <c r="AA1329" i="1"/>
  <c r="Z1329" i="1"/>
  <c r="Y1329" i="1"/>
  <c r="AB1329" i="1"/>
  <c r="X1329" i="1"/>
  <c r="AA1333" i="1"/>
  <c r="Z1333" i="1"/>
  <c r="Y1333" i="1"/>
  <c r="AB1333" i="1"/>
  <c r="X1333" i="1"/>
  <c r="AA1337" i="1"/>
  <c r="Z1337" i="1"/>
  <c r="Y1337" i="1"/>
  <c r="AB1337" i="1"/>
  <c r="X1337" i="1"/>
  <c r="AA1341" i="1"/>
  <c r="Z1341" i="1"/>
  <c r="Y1341" i="1"/>
  <c r="AB1341" i="1"/>
  <c r="X1341" i="1"/>
  <c r="AA1345" i="1"/>
  <c r="Z1345" i="1"/>
  <c r="Y1345" i="1"/>
  <c r="AB1345" i="1"/>
  <c r="X1345" i="1"/>
  <c r="AA1349" i="1"/>
  <c r="Z1349" i="1"/>
  <c r="Y1349" i="1"/>
  <c r="AB1349" i="1"/>
  <c r="X1349" i="1"/>
  <c r="AA1353" i="1"/>
  <c r="Z1353" i="1"/>
  <c r="Y1353" i="1"/>
  <c r="AB1353" i="1"/>
  <c r="X1353" i="1"/>
  <c r="AA1357" i="1"/>
  <c r="Z1357" i="1"/>
  <c r="Y1357" i="1"/>
  <c r="AB1357" i="1"/>
  <c r="X1357" i="1"/>
  <c r="AA1361" i="1"/>
  <c r="Z1361" i="1"/>
  <c r="Y1361" i="1"/>
  <c r="AB1361" i="1"/>
  <c r="X1361" i="1"/>
  <c r="AA1365" i="1"/>
  <c r="Z1365" i="1"/>
  <c r="Y1365" i="1"/>
  <c r="AB1365" i="1"/>
  <c r="X1365" i="1"/>
  <c r="AA1369" i="1"/>
  <c r="Z1369" i="1"/>
  <c r="Y1369" i="1"/>
  <c r="AB1369" i="1"/>
  <c r="X1369" i="1"/>
  <c r="Z1373" i="1"/>
  <c r="Y1373" i="1"/>
  <c r="AA1373" i="1"/>
  <c r="X1373" i="1"/>
  <c r="AB1373" i="1"/>
  <c r="Z1377" i="1"/>
  <c r="Y1377" i="1"/>
  <c r="AB1377" i="1"/>
  <c r="AA1377" i="1"/>
  <c r="X1377" i="1"/>
  <c r="Z1381" i="1"/>
  <c r="Y1381" i="1"/>
  <c r="AA1381" i="1"/>
  <c r="X1381" i="1"/>
  <c r="AB1381" i="1"/>
  <c r="Z1385" i="1"/>
  <c r="Y1385" i="1"/>
  <c r="AB1385" i="1"/>
  <c r="AA1385" i="1"/>
  <c r="X1385" i="1"/>
  <c r="Z1389" i="1"/>
  <c r="Y1389" i="1"/>
  <c r="AA1389" i="1"/>
  <c r="X1389" i="1"/>
  <c r="AB1389" i="1"/>
  <c r="Z1393" i="1"/>
  <c r="Y1393" i="1"/>
  <c r="AB1393" i="1"/>
  <c r="AA1393" i="1"/>
  <c r="X1393" i="1"/>
  <c r="Z1397" i="1"/>
  <c r="Y1397" i="1"/>
  <c r="AA1397" i="1"/>
  <c r="X1397" i="1"/>
  <c r="AB1397" i="1"/>
  <c r="Z1401" i="1"/>
  <c r="Y1401" i="1"/>
  <c r="AB1401" i="1"/>
  <c r="AA1401" i="1"/>
  <c r="X1401" i="1"/>
  <c r="Z1405" i="1"/>
  <c r="Y1405" i="1"/>
  <c r="AA1405" i="1"/>
  <c r="X1405" i="1"/>
  <c r="AB1405" i="1"/>
  <c r="Z1409" i="1"/>
  <c r="Y1409" i="1"/>
  <c r="AB1409" i="1"/>
  <c r="AA1409" i="1"/>
  <c r="X1409" i="1"/>
  <c r="Z1413" i="1"/>
  <c r="Y1413" i="1"/>
  <c r="AA1413" i="1"/>
  <c r="X1413" i="1"/>
  <c r="AB1413" i="1"/>
  <c r="AA1417" i="1"/>
  <c r="Z1417" i="1"/>
  <c r="Y1417" i="1"/>
  <c r="X1417" i="1"/>
  <c r="AB1417" i="1"/>
  <c r="AA1421" i="1"/>
  <c r="Z1421" i="1"/>
  <c r="Y1421" i="1"/>
  <c r="AB1421" i="1"/>
  <c r="X1421" i="1"/>
  <c r="AA1425" i="1"/>
  <c r="Z1425" i="1"/>
  <c r="Y1425" i="1"/>
  <c r="AB1425" i="1"/>
  <c r="X1425" i="1"/>
  <c r="AA1429" i="1"/>
  <c r="Z1429" i="1"/>
  <c r="Y1429" i="1"/>
  <c r="AB1429" i="1"/>
  <c r="X1429" i="1"/>
  <c r="AA1433" i="1"/>
  <c r="Z1433" i="1"/>
  <c r="Y1433" i="1"/>
  <c r="X1433" i="1"/>
  <c r="AB1433" i="1"/>
  <c r="AA1437" i="1"/>
  <c r="Z1437" i="1"/>
  <c r="Y1437" i="1"/>
  <c r="AB1437" i="1"/>
  <c r="X1437" i="1"/>
  <c r="AA1441" i="1"/>
  <c r="Z1441" i="1"/>
  <c r="Y1441" i="1"/>
  <c r="AB1441" i="1"/>
  <c r="X1441" i="1"/>
  <c r="AA1445" i="1"/>
  <c r="Z1445" i="1"/>
  <c r="Y1445" i="1"/>
  <c r="AB1445" i="1"/>
  <c r="X1445" i="1"/>
  <c r="AA1449" i="1"/>
  <c r="Z1449" i="1"/>
  <c r="Y1449" i="1"/>
  <c r="X1449" i="1"/>
  <c r="AB1449" i="1"/>
  <c r="AA1453" i="1"/>
  <c r="Z1453" i="1"/>
  <c r="Y1453" i="1"/>
  <c r="AB1453" i="1"/>
  <c r="X1453" i="1"/>
  <c r="AA1457" i="1"/>
  <c r="Z1457" i="1"/>
  <c r="Y1457" i="1"/>
  <c r="AB1457" i="1"/>
  <c r="X1457" i="1"/>
  <c r="AA1461" i="1"/>
  <c r="Z1461" i="1"/>
  <c r="Y1461" i="1"/>
  <c r="AB1461" i="1"/>
  <c r="X1461" i="1"/>
  <c r="AA1465" i="1"/>
  <c r="Z1465" i="1"/>
  <c r="Y1465" i="1"/>
  <c r="X1465" i="1"/>
  <c r="AB1465" i="1"/>
  <c r="AA1469" i="1"/>
  <c r="Z1469" i="1"/>
  <c r="Y1469" i="1"/>
  <c r="AB1469" i="1"/>
  <c r="X1469" i="1"/>
  <c r="AA1473" i="1"/>
  <c r="Z1473" i="1"/>
  <c r="Y1473" i="1"/>
  <c r="AB1473" i="1"/>
  <c r="X1473" i="1"/>
  <c r="AA1477" i="1"/>
  <c r="Z1477" i="1"/>
  <c r="Y1477" i="1"/>
  <c r="AB1477" i="1"/>
  <c r="X1477" i="1"/>
  <c r="AA1481" i="1"/>
  <c r="Z1481" i="1"/>
  <c r="Y1481" i="1"/>
  <c r="X1481" i="1"/>
  <c r="AB1481" i="1"/>
  <c r="AA1485" i="1"/>
  <c r="Z1485" i="1"/>
  <c r="Y1485" i="1"/>
  <c r="AB1485" i="1"/>
  <c r="X1485" i="1"/>
  <c r="AA1489" i="1"/>
  <c r="Z1489" i="1"/>
  <c r="Y1489" i="1"/>
  <c r="AB1489" i="1"/>
  <c r="X1489" i="1"/>
  <c r="AA1493" i="1"/>
  <c r="Z1493" i="1"/>
  <c r="Y1493" i="1"/>
  <c r="AB1493" i="1"/>
  <c r="X1493" i="1"/>
  <c r="AA1497" i="1"/>
  <c r="Z1497" i="1"/>
  <c r="Y1497" i="1"/>
  <c r="X1497" i="1"/>
  <c r="AB1497" i="1"/>
  <c r="AA1501" i="1"/>
  <c r="Z1501" i="1"/>
  <c r="Y1501" i="1"/>
  <c r="AB1501" i="1"/>
  <c r="X1501" i="1"/>
  <c r="AA1505" i="1"/>
  <c r="Z1505" i="1"/>
  <c r="Y1505" i="1"/>
  <c r="AB1505" i="1"/>
  <c r="X1505" i="1"/>
  <c r="AA1509" i="1"/>
  <c r="Z1509" i="1"/>
  <c r="Y1509" i="1"/>
  <c r="AB1509" i="1"/>
  <c r="X1509" i="1"/>
  <c r="AA1513" i="1"/>
  <c r="Z1513" i="1"/>
  <c r="Y1513" i="1"/>
  <c r="X1513" i="1"/>
  <c r="AB1513" i="1"/>
  <c r="AA1517" i="1"/>
  <c r="Z1517" i="1"/>
  <c r="Y1517" i="1"/>
  <c r="AB1517" i="1"/>
  <c r="X1517" i="1"/>
  <c r="AA1521" i="1"/>
  <c r="Z1521" i="1"/>
  <c r="Y1521" i="1"/>
  <c r="AB1521" i="1"/>
  <c r="X1521" i="1"/>
  <c r="AA1525" i="1"/>
  <c r="Z1525" i="1"/>
  <c r="Y1525" i="1"/>
  <c r="AB1525" i="1"/>
  <c r="X1525" i="1"/>
  <c r="AA1529" i="1"/>
  <c r="Z1529" i="1"/>
  <c r="Y1529" i="1"/>
  <c r="X1529" i="1"/>
  <c r="AB1529" i="1"/>
  <c r="AA1533" i="1"/>
  <c r="Z1533" i="1"/>
  <c r="Y1533" i="1"/>
  <c r="AB1533" i="1"/>
  <c r="X1533" i="1"/>
  <c r="AA1537" i="1"/>
  <c r="Z1537" i="1"/>
  <c r="Y1537" i="1"/>
  <c r="AB1537" i="1"/>
  <c r="X1537" i="1"/>
  <c r="AA1541" i="1"/>
  <c r="Z1541" i="1"/>
  <c r="Y1541" i="1"/>
  <c r="AB1541" i="1"/>
  <c r="X1541" i="1"/>
  <c r="AA1545" i="1"/>
  <c r="Z1545" i="1"/>
  <c r="Y1545" i="1"/>
  <c r="X1545" i="1"/>
  <c r="AB1545" i="1"/>
  <c r="AA1549" i="1"/>
  <c r="Z1549" i="1"/>
  <c r="Y1549" i="1"/>
  <c r="AB1549" i="1"/>
  <c r="X1549" i="1"/>
  <c r="AA1553" i="1"/>
  <c r="Z1553" i="1"/>
  <c r="Y1553" i="1"/>
  <c r="AB1553" i="1"/>
  <c r="X1553" i="1"/>
  <c r="AA1557" i="1"/>
  <c r="Z1557" i="1"/>
  <c r="Y1557" i="1"/>
  <c r="AB1557" i="1"/>
  <c r="X1557" i="1"/>
  <c r="AA1561" i="1"/>
  <c r="Z1561" i="1"/>
  <c r="Y1561" i="1"/>
  <c r="X1561" i="1"/>
  <c r="AB1561" i="1"/>
  <c r="AA1565" i="1"/>
  <c r="Z1565" i="1"/>
  <c r="Y1565" i="1"/>
  <c r="AB1565" i="1"/>
  <c r="X1565" i="1"/>
  <c r="AA1569" i="1"/>
  <c r="Z1569" i="1"/>
  <c r="Y1569" i="1"/>
  <c r="AB1569" i="1"/>
  <c r="X1569" i="1"/>
  <c r="AA1573" i="1"/>
  <c r="Z1573" i="1"/>
  <c r="Y1573" i="1"/>
  <c r="AB1573" i="1"/>
  <c r="X1573" i="1"/>
  <c r="AA1577" i="1"/>
  <c r="Z1577" i="1"/>
  <c r="Y1577" i="1"/>
  <c r="AB1577" i="1"/>
  <c r="X1577" i="1"/>
  <c r="AA1581" i="1"/>
  <c r="Z1581" i="1"/>
  <c r="Y1581" i="1"/>
  <c r="AB1581" i="1"/>
  <c r="X1581" i="1"/>
  <c r="AA1585" i="1"/>
  <c r="Z1585" i="1"/>
  <c r="Y1585" i="1"/>
  <c r="AB1585" i="1"/>
  <c r="X1585" i="1"/>
  <c r="AA1589" i="1"/>
  <c r="Z1589" i="1"/>
  <c r="Y1589" i="1"/>
  <c r="AB1589" i="1"/>
  <c r="X1589" i="1"/>
  <c r="AA1593" i="1"/>
  <c r="Z1593" i="1"/>
  <c r="Y1593" i="1"/>
  <c r="AB1593" i="1"/>
  <c r="X1593" i="1"/>
  <c r="AA1597" i="1"/>
  <c r="Z1597" i="1"/>
  <c r="Y1597" i="1"/>
  <c r="AB1597" i="1"/>
  <c r="X1597" i="1"/>
  <c r="AA1601" i="1"/>
  <c r="Z1601" i="1"/>
  <c r="Y1601" i="1"/>
  <c r="AB1601" i="1"/>
  <c r="X1601" i="1"/>
  <c r="AA1605" i="1"/>
  <c r="Z1605" i="1"/>
  <c r="Y1605" i="1"/>
  <c r="AB1605" i="1"/>
  <c r="X1605" i="1"/>
  <c r="AA1609" i="1"/>
  <c r="Z1609" i="1"/>
  <c r="Y1609" i="1"/>
  <c r="AB1609" i="1"/>
  <c r="X1609" i="1"/>
  <c r="AA1613" i="1"/>
  <c r="Z1613" i="1"/>
  <c r="Y1613" i="1"/>
  <c r="AB1613" i="1"/>
  <c r="X1613" i="1"/>
  <c r="AA1617" i="1"/>
  <c r="Z1617" i="1"/>
  <c r="Y1617" i="1"/>
  <c r="AB1617" i="1"/>
  <c r="X1617" i="1"/>
  <c r="AA1621" i="1"/>
  <c r="Z1621" i="1"/>
  <c r="Y1621" i="1"/>
  <c r="AB1621" i="1"/>
  <c r="X1621" i="1"/>
  <c r="AA1625" i="1"/>
  <c r="Z1625" i="1"/>
  <c r="Y1625" i="1"/>
  <c r="AB1625" i="1"/>
  <c r="X1625" i="1"/>
  <c r="AA1629" i="1"/>
  <c r="Z1629" i="1"/>
  <c r="Y1629" i="1"/>
  <c r="AB1629" i="1"/>
  <c r="X1629" i="1"/>
  <c r="Y1633" i="1"/>
  <c r="AB1633" i="1"/>
  <c r="X1633" i="1"/>
  <c r="AA1633" i="1"/>
  <c r="Z1633" i="1"/>
  <c r="Y1637" i="1"/>
  <c r="AB1637" i="1"/>
  <c r="X1637" i="1"/>
  <c r="Z1637" i="1"/>
  <c r="AA1637" i="1"/>
  <c r="Y1641" i="1"/>
  <c r="AB1641" i="1"/>
  <c r="X1641" i="1"/>
  <c r="AA1641" i="1"/>
  <c r="Z1641" i="1"/>
  <c r="Y1645" i="1"/>
  <c r="AB1645" i="1"/>
  <c r="X1645" i="1"/>
  <c r="AA1645" i="1"/>
  <c r="Z1645" i="1"/>
  <c r="Y1649" i="1"/>
  <c r="AB1649" i="1"/>
  <c r="X1649" i="1"/>
  <c r="AA1649" i="1"/>
  <c r="Z1649" i="1"/>
  <c r="Y1653" i="1"/>
  <c r="AB1653" i="1"/>
  <c r="X1653" i="1"/>
  <c r="AA1653" i="1"/>
  <c r="Z1653" i="1"/>
  <c r="Y1657" i="1"/>
  <c r="AB1657" i="1"/>
  <c r="X1657" i="1"/>
  <c r="AA1657" i="1"/>
  <c r="Z1657" i="1"/>
  <c r="Y1661" i="1"/>
  <c r="AB1661" i="1"/>
  <c r="X1661" i="1"/>
  <c r="AA1661" i="1"/>
  <c r="Z1661" i="1"/>
  <c r="Y1665" i="1"/>
  <c r="AB1665" i="1"/>
  <c r="X1665" i="1"/>
  <c r="AA1665" i="1"/>
  <c r="Z1665" i="1"/>
  <c r="Y1669" i="1"/>
  <c r="AB1669" i="1"/>
  <c r="X1669" i="1"/>
  <c r="AA1669" i="1"/>
  <c r="Z1669" i="1"/>
  <c r="Y1673" i="1"/>
  <c r="AB1673" i="1"/>
  <c r="X1673" i="1"/>
  <c r="AA1673" i="1"/>
  <c r="Z1673" i="1"/>
  <c r="Y1677" i="1"/>
  <c r="AB1677" i="1"/>
  <c r="X1677" i="1"/>
  <c r="AA1677" i="1"/>
  <c r="Z1677" i="1"/>
  <c r="Y1681" i="1"/>
  <c r="AB1681" i="1"/>
  <c r="X1681" i="1"/>
  <c r="AA1681" i="1"/>
  <c r="Z1681" i="1"/>
  <c r="Y1685" i="1"/>
  <c r="AB1685" i="1"/>
  <c r="X1685" i="1"/>
  <c r="AA1685" i="1"/>
  <c r="Z1685" i="1"/>
  <c r="Y1689" i="1"/>
  <c r="AB1689" i="1"/>
  <c r="X1689" i="1"/>
  <c r="AA1689" i="1"/>
  <c r="Z1689" i="1"/>
  <c r="Y1693" i="1"/>
  <c r="AB1693" i="1"/>
  <c r="X1693" i="1"/>
  <c r="AA1693" i="1"/>
  <c r="Z1693" i="1"/>
  <c r="Y1697" i="1"/>
  <c r="AB1697" i="1"/>
  <c r="X1697" i="1"/>
  <c r="AA1697" i="1"/>
  <c r="Z1697" i="1"/>
  <c r="Y1701" i="1"/>
  <c r="AB1701" i="1"/>
  <c r="X1701" i="1"/>
  <c r="AA1701" i="1"/>
  <c r="Z1701" i="1"/>
  <c r="Y1705" i="1"/>
  <c r="AB1705" i="1"/>
  <c r="X1705" i="1"/>
  <c r="AA1705" i="1"/>
  <c r="Z1705" i="1"/>
  <c r="Y1709" i="1"/>
  <c r="AB1709" i="1"/>
  <c r="X1709" i="1"/>
  <c r="AA1709" i="1"/>
  <c r="Z1709" i="1"/>
  <c r="Y1713" i="1"/>
  <c r="AB1713" i="1"/>
  <c r="X1713" i="1"/>
  <c r="AA1713" i="1"/>
  <c r="Z1713" i="1"/>
  <c r="Y1717" i="1"/>
  <c r="AB1717" i="1"/>
  <c r="X1717" i="1"/>
  <c r="AA1717" i="1"/>
  <c r="Z1717" i="1"/>
  <c r="Y1721" i="1"/>
  <c r="AB1721" i="1"/>
  <c r="X1721" i="1"/>
  <c r="AA1721" i="1"/>
  <c r="Z1721" i="1"/>
  <c r="Y1725" i="1"/>
  <c r="AB1725" i="1"/>
  <c r="X1725" i="1"/>
  <c r="AA1725" i="1"/>
  <c r="Z1725" i="1"/>
  <c r="Y1729" i="1"/>
  <c r="AB1729" i="1"/>
  <c r="X1729" i="1"/>
  <c r="AA1729" i="1"/>
  <c r="Z1729" i="1"/>
  <c r="Y1733" i="1"/>
  <c r="AB1733" i="1"/>
  <c r="X1733" i="1"/>
  <c r="AA1733" i="1"/>
  <c r="Z1733" i="1"/>
  <c r="AA1737" i="1"/>
  <c r="Z1737" i="1"/>
  <c r="Y1737" i="1"/>
  <c r="AB1737" i="1"/>
  <c r="X1737" i="1"/>
  <c r="AA1741" i="1"/>
  <c r="Z1741" i="1"/>
  <c r="Y1741" i="1"/>
  <c r="AB1741" i="1"/>
  <c r="X1741" i="1"/>
  <c r="AA1745" i="1"/>
  <c r="Z1745" i="1"/>
  <c r="Y1745" i="1"/>
  <c r="X1745" i="1"/>
  <c r="AB1745" i="1"/>
  <c r="AA1749" i="1"/>
  <c r="Z1749" i="1"/>
  <c r="Y1749" i="1"/>
  <c r="AB1749" i="1"/>
  <c r="X1749" i="1"/>
  <c r="AA1753" i="1"/>
  <c r="Z1753" i="1"/>
  <c r="Y1753" i="1"/>
  <c r="AB1753" i="1"/>
  <c r="X1753" i="1"/>
  <c r="AA1757" i="1"/>
  <c r="Z1757" i="1"/>
  <c r="Y1757" i="1"/>
  <c r="AB1757" i="1"/>
  <c r="X1757" i="1"/>
  <c r="AA1761" i="1"/>
  <c r="Z1761" i="1"/>
  <c r="Y1761" i="1"/>
  <c r="X1761" i="1"/>
  <c r="AB1761" i="1"/>
  <c r="AA1765" i="1"/>
  <c r="Z1765" i="1"/>
  <c r="Y1765" i="1"/>
  <c r="AB1765" i="1"/>
  <c r="X1765" i="1"/>
  <c r="AA1769" i="1"/>
  <c r="Z1769" i="1"/>
  <c r="Y1769" i="1"/>
  <c r="AB1769" i="1"/>
  <c r="X1769" i="1"/>
  <c r="AA1773" i="1"/>
  <c r="Z1773" i="1"/>
  <c r="Y1773" i="1"/>
  <c r="AB1773" i="1"/>
  <c r="X1773" i="1"/>
  <c r="AA1777" i="1"/>
  <c r="Z1777" i="1"/>
  <c r="Y1777" i="1"/>
  <c r="X1777" i="1"/>
  <c r="AB1777" i="1"/>
  <c r="AA1781" i="1"/>
  <c r="Z1781" i="1"/>
  <c r="Y1781" i="1"/>
  <c r="AB1781" i="1"/>
  <c r="X1781" i="1"/>
  <c r="AA1785" i="1"/>
  <c r="Z1785" i="1"/>
  <c r="Y1785" i="1"/>
  <c r="AB1785" i="1"/>
  <c r="X1785" i="1"/>
  <c r="AA1789" i="1"/>
  <c r="Z1789" i="1"/>
  <c r="Y1789" i="1"/>
  <c r="AB1789" i="1"/>
  <c r="X1789" i="1"/>
  <c r="AA1793" i="1"/>
  <c r="Z1793" i="1"/>
  <c r="Y1793" i="1"/>
  <c r="X1793" i="1"/>
  <c r="AB1793" i="1"/>
  <c r="AA1797" i="1"/>
  <c r="Z1797" i="1"/>
  <c r="Y1797" i="1"/>
  <c r="AB1797" i="1"/>
  <c r="X1797" i="1"/>
  <c r="AA1801" i="1"/>
  <c r="Z1801" i="1"/>
  <c r="Y1801" i="1"/>
  <c r="AB1801" i="1"/>
  <c r="X1801" i="1"/>
  <c r="AA1805" i="1"/>
  <c r="Z1805" i="1"/>
  <c r="Y1805" i="1"/>
  <c r="AB1805" i="1"/>
  <c r="X1805" i="1"/>
  <c r="AA1809" i="1"/>
  <c r="Z1809" i="1"/>
  <c r="Y1809" i="1"/>
  <c r="X1809" i="1"/>
  <c r="AB1809" i="1"/>
  <c r="AA1813" i="1"/>
  <c r="Z1813" i="1"/>
  <c r="Y1813" i="1"/>
  <c r="AB1813" i="1"/>
  <c r="X1813" i="1"/>
  <c r="AA1817" i="1"/>
  <c r="Z1817" i="1"/>
  <c r="Y1817" i="1"/>
  <c r="AB1817" i="1"/>
  <c r="X1817" i="1"/>
  <c r="AA1821" i="1"/>
  <c r="Z1821" i="1"/>
  <c r="Y1821" i="1"/>
  <c r="AB1821" i="1"/>
  <c r="X1821" i="1"/>
  <c r="AA1825" i="1"/>
  <c r="Z1825" i="1"/>
  <c r="Y1825" i="1"/>
  <c r="X1825" i="1"/>
  <c r="AB1825" i="1"/>
  <c r="AA1829" i="1"/>
  <c r="Z1829" i="1"/>
  <c r="Y1829" i="1"/>
  <c r="AB1829" i="1"/>
  <c r="X1829" i="1"/>
  <c r="AA1833" i="1"/>
  <c r="Z1833" i="1"/>
  <c r="Y1833" i="1"/>
  <c r="AB1833" i="1"/>
  <c r="X1833" i="1"/>
  <c r="AA1837" i="1"/>
  <c r="Z1837" i="1"/>
  <c r="Y1837" i="1"/>
  <c r="AB1837" i="1"/>
  <c r="X1837" i="1"/>
  <c r="Y1841" i="1"/>
  <c r="AB1841" i="1"/>
  <c r="X1841" i="1"/>
  <c r="AA1841" i="1"/>
  <c r="Z1841" i="1"/>
  <c r="Y1845" i="1"/>
  <c r="AB1845" i="1"/>
  <c r="X1845" i="1"/>
  <c r="AA1845" i="1"/>
  <c r="Z1845" i="1"/>
  <c r="Y1849" i="1"/>
  <c r="AB1849" i="1"/>
  <c r="X1849" i="1"/>
  <c r="AA1849" i="1"/>
  <c r="Z1849" i="1"/>
  <c r="Y1853" i="1"/>
  <c r="AB1853" i="1"/>
  <c r="X1853" i="1"/>
  <c r="AA1853" i="1"/>
  <c r="Z1853" i="1"/>
  <c r="Y1857" i="1"/>
  <c r="AB1857" i="1"/>
  <c r="X1857" i="1"/>
  <c r="AA1857" i="1"/>
  <c r="Z1857" i="1"/>
  <c r="Y1861" i="1"/>
  <c r="AB1861" i="1"/>
  <c r="X1861" i="1"/>
  <c r="AA1861" i="1"/>
  <c r="Z1861" i="1"/>
  <c r="Y1865" i="1"/>
  <c r="AB1865" i="1"/>
  <c r="X1865" i="1"/>
  <c r="AA1865" i="1"/>
  <c r="Z1865" i="1"/>
  <c r="Y1869" i="1"/>
  <c r="AB1869" i="1"/>
  <c r="X1869" i="1"/>
  <c r="AA1869" i="1"/>
  <c r="Z1869" i="1"/>
  <c r="Y1873" i="1"/>
  <c r="AB1873" i="1"/>
  <c r="X1873" i="1"/>
  <c r="AA1873" i="1"/>
  <c r="Z1873" i="1"/>
  <c r="Y1877" i="1"/>
  <c r="AB1877" i="1"/>
  <c r="X1877" i="1"/>
  <c r="AA1877" i="1"/>
  <c r="Z1877" i="1"/>
  <c r="Y1881" i="1"/>
  <c r="AB1881" i="1"/>
  <c r="X1881" i="1"/>
  <c r="AA1881" i="1"/>
  <c r="Z1881" i="1"/>
  <c r="Y1885" i="1"/>
  <c r="AB1885" i="1"/>
  <c r="X1885" i="1"/>
  <c r="AA1885" i="1"/>
  <c r="Z1885" i="1"/>
  <c r="Y1889" i="1"/>
  <c r="AB1889" i="1"/>
  <c r="X1889" i="1"/>
  <c r="AA1889" i="1"/>
  <c r="Z1889" i="1"/>
  <c r="Y1893" i="1"/>
  <c r="AB1893" i="1"/>
  <c r="X1893" i="1"/>
  <c r="AA1893" i="1"/>
  <c r="Z1893" i="1"/>
  <c r="Y1897" i="1"/>
  <c r="AB1897" i="1"/>
  <c r="X1897" i="1"/>
  <c r="AA1897" i="1"/>
  <c r="Z1897" i="1"/>
  <c r="Y1901" i="1"/>
  <c r="AB1901" i="1"/>
  <c r="X1901" i="1"/>
  <c r="AA1901" i="1"/>
  <c r="Z1901" i="1"/>
  <c r="Y1905" i="1"/>
  <c r="AB1905" i="1"/>
  <c r="X1905" i="1"/>
  <c r="AA1905" i="1"/>
  <c r="Z1905" i="1"/>
  <c r="Y1909" i="1"/>
  <c r="AB1909" i="1"/>
  <c r="X1909" i="1"/>
  <c r="AA1909" i="1"/>
  <c r="Z1909" i="1"/>
  <c r="Y1913" i="1"/>
  <c r="AB1913" i="1"/>
  <c r="X1913" i="1"/>
  <c r="AA1913" i="1"/>
  <c r="Z1913" i="1"/>
  <c r="Y1917" i="1"/>
  <c r="AB1917" i="1"/>
  <c r="X1917" i="1"/>
  <c r="AA1917" i="1"/>
  <c r="Z1917" i="1"/>
  <c r="Y1921" i="1"/>
  <c r="AB1921" i="1"/>
  <c r="X1921" i="1"/>
  <c r="AA1921" i="1"/>
  <c r="Z1921" i="1"/>
  <c r="Y1925" i="1"/>
  <c r="AB1925" i="1"/>
  <c r="X1925" i="1"/>
  <c r="AA1925" i="1"/>
  <c r="Z1925" i="1"/>
  <c r="Y1929" i="1"/>
  <c r="AB1929" i="1"/>
  <c r="X1929" i="1"/>
  <c r="AA1929" i="1"/>
  <c r="Z1929" i="1"/>
  <c r="Y1933" i="1"/>
  <c r="AB1933" i="1"/>
  <c r="X1933" i="1"/>
  <c r="AA1933" i="1"/>
  <c r="Z1933" i="1"/>
  <c r="Y1937" i="1"/>
  <c r="AB1937" i="1"/>
  <c r="X1937" i="1"/>
  <c r="AA1937" i="1"/>
  <c r="Z1937" i="1"/>
  <c r="Y1941" i="1"/>
  <c r="AB1941" i="1"/>
  <c r="X1941" i="1"/>
  <c r="AA1941" i="1"/>
  <c r="Z1941" i="1"/>
  <c r="Y1945" i="1"/>
  <c r="AB1945" i="1"/>
  <c r="X1945" i="1"/>
  <c r="AA1945" i="1"/>
  <c r="Z1945" i="1"/>
  <c r="Y1949" i="1"/>
  <c r="AB1949" i="1"/>
  <c r="X1949" i="1"/>
  <c r="AA1949" i="1"/>
  <c r="Z1949" i="1"/>
  <c r="Y1953" i="1"/>
  <c r="AB1953" i="1"/>
  <c r="X1953" i="1"/>
  <c r="AA1953" i="1"/>
  <c r="Z1953" i="1"/>
  <c r="Y1957" i="1"/>
  <c r="AB1957" i="1"/>
  <c r="X1957" i="1"/>
  <c r="AA1957" i="1"/>
  <c r="Z1957" i="1"/>
  <c r="Y1961" i="1"/>
  <c r="AB1961" i="1"/>
  <c r="X1961" i="1"/>
  <c r="AA1961" i="1"/>
  <c r="Z1961" i="1"/>
  <c r="Y1965" i="1"/>
  <c r="AB1965" i="1"/>
  <c r="X1965" i="1"/>
  <c r="AA1965" i="1"/>
  <c r="Z1965" i="1"/>
  <c r="Y1969" i="1"/>
  <c r="AB1969" i="1"/>
  <c r="X1969" i="1"/>
  <c r="AA1969" i="1"/>
  <c r="Z1969" i="1"/>
  <c r="Y1973" i="1"/>
  <c r="AB1973" i="1"/>
  <c r="X1973" i="1"/>
  <c r="AA1973" i="1"/>
  <c r="Z1973" i="1"/>
  <c r="AB1977" i="1"/>
  <c r="X1977" i="1"/>
  <c r="AA1977" i="1"/>
  <c r="Z1977" i="1"/>
  <c r="Y1977" i="1"/>
  <c r="AB1981" i="1"/>
  <c r="X1981" i="1"/>
  <c r="AA1981" i="1"/>
  <c r="Z1981" i="1"/>
  <c r="Y1981" i="1"/>
  <c r="AB1985" i="1"/>
  <c r="X1985" i="1"/>
  <c r="AA1985" i="1"/>
  <c r="Z1985" i="1"/>
  <c r="Y1985" i="1"/>
  <c r="AB1989" i="1"/>
  <c r="X1989" i="1"/>
  <c r="AA1989" i="1"/>
  <c r="Z1989" i="1"/>
  <c r="Y1989" i="1"/>
  <c r="AB1993" i="1"/>
  <c r="X1993" i="1"/>
  <c r="AA1993" i="1"/>
  <c r="Z1993" i="1"/>
  <c r="Y1993" i="1"/>
  <c r="AB1997" i="1"/>
  <c r="X1997" i="1"/>
  <c r="AA1997" i="1"/>
  <c r="Z1997" i="1"/>
  <c r="Y1997" i="1"/>
  <c r="AB2001" i="1"/>
  <c r="X2001" i="1"/>
  <c r="AA2001" i="1"/>
  <c r="Z2001" i="1"/>
  <c r="Y2001" i="1"/>
  <c r="AB2005" i="1"/>
  <c r="X2005" i="1"/>
  <c r="AA2005" i="1"/>
  <c r="Z2005" i="1"/>
  <c r="Y2005" i="1"/>
  <c r="AB2009" i="1"/>
  <c r="X2009" i="1"/>
  <c r="AA2009" i="1"/>
  <c r="Z2009" i="1"/>
  <c r="Y2009" i="1"/>
  <c r="AB2013" i="1"/>
  <c r="X2013" i="1"/>
  <c r="AA2013" i="1"/>
  <c r="Z2013" i="1"/>
  <c r="Y2013" i="1"/>
  <c r="AA2017" i="1"/>
  <c r="Y2017" i="1"/>
  <c r="X2017" i="1"/>
  <c r="AB2017" i="1"/>
  <c r="Z2017" i="1"/>
  <c r="AA2021" i="1"/>
  <c r="Z2021" i="1"/>
  <c r="AB2021" i="1"/>
  <c r="Y2021" i="1"/>
  <c r="X2021" i="1"/>
  <c r="AA2025" i="1"/>
  <c r="Z2025" i="1"/>
  <c r="X2025" i="1"/>
  <c r="AB2025" i="1"/>
  <c r="Y2025" i="1"/>
  <c r="AA2029" i="1"/>
  <c r="Z2029" i="1"/>
  <c r="AB2029" i="1"/>
  <c r="Y2029" i="1"/>
  <c r="X2029" i="1"/>
  <c r="AA2033" i="1"/>
  <c r="Z2033" i="1"/>
  <c r="X2033" i="1"/>
  <c r="AB2033" i="1"/>
  <c r="Y2033" i="1"/>
  <c r="AA2037" i="1"/>
  <c r="Z2037" i="1"/>
  <c r="AB2037" i="1"/>
  <c r="Y2037" i="1"/>
  <c r="X2037" i="1"/>
  <c r="AA2041" i="1"/>
  <c r="Z2041" i="1"/>
  <c r="X2041" i="1"/>
  <c r="AB2041" i="1"/>
  <c r="Y2041" i="1"/>
  <c r="AA2045" i="1"/>
  <c r="Z2045" i="1"/>
  <c r="Y2045" i="1"/>
  <c r="AB2045" i="1"/>
  <c r="X2045" i="1"/>
  <c r="AA2049" i="1"/>
  <c r="AB2049" i="1"/>
  <c r="Z2049" i="1"/>
  <c r="X2049" i="1"/>
  <c r="Y2049" i="1"/>
  <c r="AA2053" i="1"/>
  <c r="X2053" i="1"/>
  <c r="AB2053" i="1"/>
  <c r="Y2053" i="1"/>
  <c r="Z2053" i="1"/>
  <c r="AA2057" i="1"/>
  <c r="Y2057" i="1"/>
  <c r="X2057" i="1"/>
  <c r="AB2057" i="1"/>
  <c r="Z2057" i="1"/>
  <c r="AA2061" i="1"/>
  <c r="Z2061" i="1"/>
  <c r="Y2061" i="1"/>
  <c r="X2061" i="1"/>
  <c r="AB2061" i="1"/>
  <c r="AA2065" i="1"/>
  <c r="AB2065" i="1"/>
  <c r="Z2065" i="1"/>
  <c r="Y2065" i="1"/>
  <c r="X2065" i="1"/>
  <c r="Y2069" i="1"/>
  <c r="AA2069" i="1"/>
  <c r="X2069" i="1"/>
  <c r="AB2069" i="1"/>
  <c r="Z2069" i="1"/>
  <c r="Y2073" i="1"/>
  <c r="AA2073" i="1"/>
  <c r="AB2073" i="1"/>
  <c r="Z2073" i="1"/>
  <c r="X2073" i="1"/>
  <c r="Y2077" i="1"/>
  <c r="AA2077" i="1"/>
  <c r="X2077" i="1"/>
  <c r="AB2077" i="1"/>
  <c r="Z2077" i="1"/>
  <c r="Y2081" i="1"/>
  <c r="AA2081" i="1"/>
  <c r="AB2081" i="1"/>
  <c r="Z2081" i="1"/>
  <c r="X2081" i="1"/>
  <c r="Y2085" i="1"/>
  <c r="AA2085" i="1"/>
  <c r="X2085" i="1"/>
  <c r="AB2085" i="1"/>
  <c r="Z2085" i="1"/>
  <c r="Z2089" i="1"/>
  <c r="Y2089" i="1"/>
  <c r="AA2089" i="1"/>
  <c r="AB2089" i="1"/>
  <c r="X2089" i="1"/>
  <c r="Z2093" i="1"/>
  <c r="Y2093" i="1"/>
  <c r="AA2093" i="1"/>
  <c r="AB2093" i="1"/>
  <c r="X2093" i="1"/>
  <c r="Z2097" i="1"/>
  <c r="Y2097" i="1"/>
  <c r="AA2097" i="1"/>
  <c r="X2097" i="1"/>
  <c r="AB2097" i="1"/>
  <c r="Z2101" i="1"/>
  <c r="Y2101" i="1"/>
  <c r="AA2101" i="1"/>
  <c r="AB2101" i="1"/>
  <c r="X2101" i="1"/>
  <c r="AB2105" i="1"/>
  <c r="X2105" i="1"/>
  <c r="Y2105" i="1"/>
  <c r="AA2105" i="1"/>
  <c r="Z2105" i="1"/>
  <c r="AB2109" i="1"/>
  <c r="X2109" i="1"/>
  <c r="Y2109" i="1"/>
  <c r="Z2109" i="1"/>
  <c r="AA2109" i="1"/>
  <c r="AB2113" i="1"/>
  <c r="X2113" i="1"/>
  <c r="Y2113" i="1"/>
  <c r="AA2113" i="1"/>
  <c r="Z2113" i="1"/>
  <c r="AB2117" i="1"/>
  <c r="X2117" i="1"/>
  <c r="Y2117" i="1"/>
  <c r="Z2117" i="1"/>
  <c r="AA2117" i="1"/>
  <c r="AB2121" i="1"/>
  <c r="X2121" i="1"/>
  <c r="Y2121" i="1"/>
  <c r="AA2121" i="1"/>
  <c r="Z2121" i="1"/>
  <c r="AB2125" i="1"/>
  <c r="X2125" i="1"/>
  <c r="Y2125" i="1"/>
  <c r="Z2125" i="1"/>
  <c r="AA2125" i="1"/>
  <c r="AB2129" i="1"/>
  <c r="X2129" i="1"/>
  <c r="Y2129" i="1"/>
  <c r="AA2129" i="1"/>
  <c r="Z2129" i="1"/>
  <c r="AB2133" i="1"/>
  <c r="X2133" i="1"/>
  <c r="Y2133" i="1"/>
  <c r="Z2133" i="1"/>
  <c r="AA2133" i="1"/>
  <c r="AB2137" i="1"/>
  <c r="X2137" i="1"/>
  <c r="Y2137" i="1"/>
  <c r="AA2137" i="1"/>
  <c r="Z2137" i="1"/>
  <c r="AB2141" i="1"/>
  <c r="X2141" i="1"/>
  <c r="Y2141" i="1"/>
  <c r="Z2141" i="1"/>
  <c r="AA2141" i="1"/>
  <c r="AB2145" i="1"/>
  <c r="X2145" i="1"/>
  <c r="Y2145" i="1"/>
  <c r="AA2145" i="1"/>
  <c r="Z2145" i="1"/>
  <c r="AB2149" i="1"/>
  <c r="X2149" i="1"/>
  <c r="Y2149" i="1"/>
  <c r="Z2149" i="1"/>
  <c r="AA2149" i="1"/>
  <c r="AB2153" i="1"/>
  <c r="X2153" i="1"/>
  <c r="Y2153" i="1"/>
  <c r="AA2153" i="1"/>
  <c r="Z2153" i="1"/>
  <c r="AB2157" i="1"/>
  <c r="X2157" i="1"/>
  <c r="Y2157" i="1"/>
  <c r="Z2157" i="1"/>
  <c r="AA2157" i="1"/>
  <c r="AB2161" i="1"/>
  <c r="X2161" i="1"/>
  <c r="Y2161" i="1"/>
  <c r="AA2161" i="1"/>
  <c r="Z2161" i="1"/>
  <c r="AB2165" i="1"/>
  <c r="X2165" i="1"/>
  <c r="Y2165" i="1"/>
  <c r="Z2165" i="1"/>
  <c r="AA2165" i="1"/>
  <c r="AB2169" i="1"/>
  <c r="X2169" i="1"/>
  <c r="Y2169" i="1"/>
  <c r="AA2169" i="1"/>
  <c r="Z2169" i="1"/>
  <c r="X12" i="1"/>
  <c r="AA13" i="1"/>
  <c r="Y15" i="1"/>
  <c r="AB16" i="1"/>
  <c r="Z18" i="1"/>
  <c r="X20" i="1"/>
  <c r="AA21" i="1"/>
  <c r="Y23" i="1"/>
  <c r="AB24" i="1"/>
  <c r="Z26" i="1"/>
  <c r="X28" i="1"/>
  <c r="AA29" i="1"/>
  <c r="Y31" i="1"/>
  <c r="AB32" i="1"/>
  <c r="Z34" i="1"/>
  <c r="X36" i="1"/>
  <c r="AA37" i="1"/>
  <c r="Y39" i="1"/>
  <c r="AB40" i="1"/>
  <c r="Z42" i="1"/>
  <c r="X44" i="1"/>
  <c r="AA45" i="1"/>
  <c r="Y47" i="1"/>
  <c r="AB48" i="1"/>
  <c r="Z50" i="1"/>
  <c r="X52" i="1"/>
  <c r="AA53" i="1"/>
  <c r="Y55" i="1"/>
  <c r="AB56" i="1"/>
  <c r="Z58" i="1"/>
  <c r="Y60" i="1"/>
  <c r="Z63" i="1"/>
  <c r="AA66" i="1"/>
  <c r="AB69" i="1"/>
  <c r="X73" i="1"/>
  <c r="Y76" i="1"/>
  <c r="Z79" i="1"/>
  <c r="AA82" i="1"/>
  <c r="AB85" i="1"/>
  <c r="X89" i="1"/>
  <c r="Y92" i="1"/>
  <c r="AA98" i="1"/>
  <c r="AB101" i="1"/>
  <c r="X105" i="1"/>
  <c r="Y108" i="1"/>
  <c r="AA114" i="1"/>
  <c r="AB117" i="1"/>
  <c r="X121" i="1"/>
  <c r="Y124" i="1"/>
  <c r="AA130" i="1"/>
  <c r="Z462" i="1"/>
  <c r="Y462" i="1"/>
  <c r="AB462" i="1"/>
  <c r="X462" i="1"/>
  <c r="AA462" i="1"/>
  <c r="Z466" i="1"/>
  <c r="Y466" i="1"/>
  <c r="AB466" i="1"/>
  <c r="X466" i="1"/>
  <c r="AA466" i="1"/>
  <c r="Z470" i="1"/>
  <c r="Y470" i="1"/>
  <c r="AB470" i="1"/>
  <c r="X470" i="1"/>
  <c r="AA470" i="1"/>
  <c r="Z474" i="1"/>
  <c r="Y474" i="1"/>
  <c r="AB474" i="1"/>
  <c r="X474" i="1"/>
  <c r="AA474" i="1"/>
  <c r="Z478" i="1"/>
  <c r="Y478" i="1"/>
  <c r="AB478" i="1"/>
  <c r="X478" i="1"/>
  <c r="AA478" i="1"/>
  <c r="Z482" i="1"/>
  <c r="Y482" i="1"/>
  <c r="AB482" i="1"/>
  <c r="X482" i="1"/>
  <c r="AA482" i="1"/>
  <c r="Z486" i="1"/>
  <c r="Y486" i="1"/>
  <c r="AB486" i="1"/>
  <c r="X486" i="1"/>
  <c r="AA486" i="1"/>
  <c r="Z490" i="1"/>
  <c r="Y490" i="1"/>
  <c r="AB490" i="1"/>
  <c r="X490" i="1"/>
  <c r="AA490" i="1"/>
  <c r="Z494" i="1"/>
  <c r="Y494" i="1"/>
  <c r="AB494" i="1"/>
  <c r="X494" i="1"/>
  <c r="AA494" i="1"/>
  <c r="Z498" i="1"/>
  <c r="Y498" i="1"/>
  <c r="AB498" i="1"/>
  <c r="X498" i="1"/>
  <c r="AA498" i="1"/>
  <c r="Z502" i="1"/>
  <c r="Y502" i="1"/>
  <c r="AB502" i="1"/>
  <c r="X502" i="1"/>
  <c r="AA502" i="1"/>
  <c r="Z506" i="1"/>
  <c r="Y506" i="1"/>
  <c r="AB506" i="1"/>
  <c r="X506" i="1"/>
  <c r="AA506" i="1"/>
  <c r="Z510" i="1"/>
  <c r="Y510" i="1"/>
  <c r="AB510" i="1"/>
  <c r="X510" i="1"/>
  <c r="AA510" i="1"/>
  <c r="Z514" i="1"/>
  <c r="Y514" i="1"/>
  <c r="AB514" i="1"/>
  <c r="X514" i="1"/>
  <c r="AA514" i="1"/>
  <c r="Z518" i="1"/>
  <c r="Y518" i="1"/>
  <c r="AB518" i="1"/>
  <c r="X518" i="1"/>
  <c r="AA518" i="1"/>
  <c r="Z522" i="1"/>
  <c r="Y522" i="1"/>
  <c r="AB522" i="1"/>
  <c r="X522" i="1"/>
  <c r="AA522" i="1"/>
  <c r="Z526" i="1"/>
  <c r="Y526" i="1"/>
  <c r="AB526" i="1"/>
  <c r="X526" i="1"/>
  <c r="AA526" i="1"/>
  <c r="Z530" i="1"/>
  <c r="Y530" i="1"/>
  <c r="AB530" i="1"/>
  <c r="X530" i="1"/>
  <c r="AA530" i="1"/>
  <c r="Z534" i="1"/>
  <c r="Y534" i="1"/>
  <c r="AB534" i="1"/>
  <c r="X534" i="1"/>
  <c r="AA534" i="1"/>
  <c r="Z538" i="1"/>
  <c r="Y538" i="1"/>
  <c r="AB538" i="1"/>
  <c r="X538" i="1"/>
  <c r="AA538" i="1"/>
  <c r="Z542" i="1"/>
  <c r="Y542" i="1"/>
  <c r="AB542" i="1"/>
  <c r="X542" i="1"/>
  <c r="AA542" i="1"/>
  <c r="Z546" i="1"/>
  <c r="Y546" i="1"/>
  <c r="AB546" i="1"/>
  <c r="X546" i="1"/>
  <c r="AA546" i="1"/>
  <c r="Z550" i="1"/>
  <c r="Y550" i="1"/>
  <c r="AB550" i="1"/>
  <c r="X550" i="1"/>
  <c r="AA550" i="1"/>
  <c r="Z554" i="1"/>
  <c r="Y554" i="1"/>
  <c r="AB554" i="1"/>
  <c r="X554" i="1"/>
  <c r="AA554" i="1"/>
  <c r="Z558" i="1"/>
  <c r="Y558" i="1"/>
  <c r="AB558" i="1"/>
  <c r="X558" i="1"/>
  <c r="AA558" i="1"/>
  <c r="Z562" i="1"/>
  <c r="Y562" i="1"/>
  <c r="AB562" i="1"/>
  <c r="X562" i="1"/>
  <c r="AA562" i="1"/>
  <c r="Z566" i="1"/>
  <c r="Y566" i="1"/>
  <c r="AB566" i="1"/>
  <c r="X566" i="1"/>
  <c r="AA566" i="1"/>
  <c r="Z570" i="1"/>
  <c r="Y570" i="1"/>
  <c r="AB570" i="1"/>
  <c r="X570" i="1"/>
  <c r="AA570" i="1"/>
  <c r="Z574" i="1"/>
  <c r="Y574" i="1"/>
  <c r="AB574" i="1"/>
  <c r="X574" i="1"/>
  <c r="AA574" i="1"/>
  <c r="Z578" i="1"/>
  <c r="Y578" i="1"/>
  <c r="AB578" i="1"/>
  <c r="X578" i="1"/>
  <c r="AA578" i="1"/>
  <c r="Z582" i="1"/>
  <c r="Y582" i="1"/>
  <c r="AB582" i="1"/>
  <c r="X582" i="1"/>
  <c r="AA582" i="1"/>
  <c r="Z586" i="1"/>
  <c r="Y586" i="1"/>
  <c r="AB586" i="1"/>
  <c r="X586" i="1"/>
  <c r="AA586" i="1"/>
  <c r="Z590" i="1"/>
  <c r="Y590" i="1"/>
  <c r="AB590" i="1"/>
  <c r="X590" i="1"/>
  <c r="AA590" i="1"/>
  <c r="Z594" i="1"/>
  <c r="Y594" i="1"/>
  <c r="AB594" i="1"/>
  <c r="X594" i="1"/>
  <c r="AA594" i="1"/>
  <c r="Z598" i="1"/>
  <c r="Y598" i="1"/>
  <c r="AB598" i="1"/>
  <c r="X598" i="1"/>
  <c r="AA598" i="1"/>
  <c r="Z602" i="1"/>
  <c r="Y602" i="1"/>
  <c r="AB602" i="1"/>
  <c r="X602" i="1"/>
  <c r="AA602" i="1"/>
  <c r="Z606" i="1"/>
  <c r="Y606" i="1"/>
  <c r="AB606" i="1"/>
  <c r="X606" i="1"/>
  <c r="AA606" i="1"/>
  <c r="Z610" i="1"/>
  <c r="Y610" i="1"/>
  <c r="AB610" i="1"/>
  <c r="X610" i="1"/>
  <c r="AA610" i="1"/>
  <c r="Z614" i="1"/>
  <c r="Y614" i="1"/>
  <c r="AB614" i="1"/>
  <c r="X614" i="1"/>
  <c r="AA614" i="1"/>
  <c r="Z618" i="1"/>
  <c r="Y618" i="1"/>
  <c r="AB618" i="1"/>
  <c r="X618" i="1"/>
  <c r="AA618" i="1"/>
  <c r="Z622" i="1"/>
  <c r="Y622" i="1"/>
  <c r="AB622" i="1"/>
  <c r="X622" i="1"/>
  <c r="AA622" i="1"/>
  <c r="Z626" i="1"/>
  <c r="Y626" i="1"/>
  <c r="AB626" i="1"/>
  <c r="X626" i="1"/>
  <c r="AA626" i="1"/>
  <c r="Z630" i="1"/>
  <c r="Y630" i="1"/>
  <c r="AB630" i="1"/>
  <c r="X630" i="1"/>
  <c r="AA630" i="1"/>
  <c r="Z634" i="1"/>
  <c r="Y634" i="1"/>
  <c r="AB634" i="1"/>
  <c r="X634" i="1"/>
  <c r="AA634" i="1"/>
  <c r="Z638" i="1"/>
  <c r="Y638" i="1"/>
  <c r="AB638" i="1"/>
  <c r="X638" i="1"/>
  <c r="AA638" i="1"/>
  <c r="Z642" i="1"/>
  <c r="Y642" i="1"/>
  <c r="AB642" i="1"/>
  <c r="X642" i="1"/>
  <c r="AA642" i="1"/>
  <c r="Z646" i="1"/>
  <c r="Y646" i="1"/>
  <c r="AB646" i="1"/>
  <c r="X646" i="1"/>
  <c r="AA646" i="1"/>
  <c r="Z650" i="1"/>
  <c r="Y650" i="1"/>
  <c r="AB650" i="1"/>
  <c r="X650" i="1"/>
  <c r="AA650" i="1"/>
  <c r="Z654" i="1"/>
  <c r="Y654" i="1"/>
  <c r="AB654" i="1"/>
  <c r="X654" i="1"/>
  <c r="AA654" i="1"/>
  <c r="Z658" i="1"/>
  <c r="Y658" i="1"/>
  <c r="AB658" i="1"/>
  <c r="X658" i="1"/>
  <c r="AA658" i="1"/>
  <c r="Z662" i="1"/>
  <c r="Y662" i="1"/>
  <c r="AB662" i="1"/>
  <c r="X662" i="1"/>
  <c r="AA662" i="1"/>
  <c r="Z666" i="1"/>
  <c r="Y666" i="1"/>
  <c r="AB666" i="1"/>
  <c r="X666" i="1"/>
  <c r="AA666" i="1"/>
  <c r="Z670" i="1"/>
  <c r="Y670" i="1"/>
  <c r="AB670" i="1"/>
  <c r="X670" i="1"/>
  <c r="AA670" i="1"/>
  <c r="Z674" i="1"/>
  <c r="Y674" i="1"/>
  <c r="AB674" i="1"/>
  <c r="X674" i="1"/>
  <c r="AA674" i="1"/>
  <c r="Z678" i="1"/>
  <c r="Y678" i="1"/>
  <c r="AB678" i="1"/>
  <c r="X678" i="1"/>
  <c r="AA678" i="1"/>
  <c r="Z682" i="1"/>
  <c r="Y682" i="1"/>
  <c r="AB682" i="1"/>
  <c r="X682" i="1"/>
  <c r="AA682" i="1"/>
  <c r="Z686" i="1"/>
  <c r="Y686" i="1"/>
  <c r="AB686" i="1"/>
  <c r="X686" i="1"/>
  <c r="AA686" i="1"/>
  <c r="Z690" i="1"/>
  <c r="Y690" i="1"/>
  <c r="AB690" i="1"/>
  <c r="X690" i="1"/>
  <c r="AA690" i="1"/>
  <c r="Z694" i="1"/>
  <c r="Y694" i="1"/>
  <c r="AB694" i="1"/>
  <c r="X694" i="1"/>
  <c r="AA694" i="1"/>
  <c r="Z698" i="1"/>
  <c r="Y698" i="1"/>
  <c r="X698" i="1"/>
  <c r="AB698" i="1"/>
  <c r="AA698" i="1"/>
  <c r="Z702" i="1"/>
  <c r="Y702" i="1"/>
  <c r="AB702" i="1"/>
  <c r="AA702" i="1"/>
  <c r="X702" i="1"/>
  <c r="Z706" i="1"/>
  <c r="Y706" i="1"/>
  <c r="X706" i="1"/>
  <c r="AB706" i="1"/>
  <c r="AA706" i="1"/>
  <c r="Z710" i="1"/>
  <c r="Y710" i="1"/>
  <c r="AB710" i="1"/>
  <c r="AA710" i="1"/>
  <c r="X710" i="1"/>
  <c r="Z714" i="1"/>
  <c r="Y714" i="1"/>
  <c r="X714" i="1"/>
  <c r="AB714" i="1"/>
  <c r="AA714" i="1"/>
  <c r="Z718" i="1"/>
  <c r="Y718" i="1"/>
  <c r="AB718" i="1"/>
  <c r="AA718" i="1"/>
  <c r="X718" i="1"/>
  <c r="Z722" i="1"/>
  <c r="Y722" i="1"/>
  <c r="X722" i="1"/>
  <c r="AB722" i="1"/>
  <c r="AA722" i="1"/>
  <c r="Z726" i="1"/>
  <c r="Y726" i="1"/>
  <c r="AB726" i="1"/>
  <c r="AA726" i="1"/>
  <c r="X726" i="1"/>
  <c r="Z730" i="1"/>
  <c r="Y730" i="1"/>
  <c r="X730" i="1"/>
  <c r="AB730" i="1"/>
  <c r="AA730" i="1"/>
  <c r="Z734" i="1"/>
  <c r="Y734" i="1"/>
  <c r="AB734" i="1"/>
  <c r="AA734" i="1"/>
  <c r="X734" i="1"/>
  <c r="Z738" i="1"/>
  <c r="Y738" i="1"/>
  <c r="X738" i="1"/>
  <c r="AB738" i="1"/>
  <c r="AA738" i="1"/>
  <c r="Z742" i="1"/>
  <c r="Y742" i="1"/>
  <c r="AB742" i="1"/>
  <c r="AA742" i="1"/>
  <c r="X742" i="1"/>
  <c r="Z746" i="1"/>
  <c r="Y746" i="1"/>
  <c r="X746" i="1"/>
  <c r="AB746" i="1"/>
  <c r="AA746" i="1"/>
  <c r="Z750" i="1"/>
  <c r="Y750" i="1"/>
  <c r="AB750" i="1"/>
  <c r="AA750" i="1"/>
  <c r="X750" i="1"/>
  <c r="Z754" i="1"/>
  <c r="Y754" i="1"/>
  <c r="AA754" i="1"/>
  <c r="AB754" i="1"/>
  <c r="X754" i="1"/>
  <c r="Z758" i="1"/>
  <c r="Y758" i="1"/>
  <c r="AA758" i="1"/>
  <c r="X758" i="1"/>
  <c r="AB758" i="1"/>
  <c r="Z762" i="1"/>
  <c r="Y762" i="1"/>
  <c r="AA762" i="1"/>
  <c r="AB762" i="1"/>
  <c r="X762" i="1"/>
  <c r="Z766" i="1"/>
  <c r="Y766" i="1"/>
  <c r="AA766" i="1"/>
  <c r="AB766" i="1"/>
  <c r="X766" i="1"/>
  <c r="Z770" i="1"/>
  <c r="Y770" i="1"/>
  <c r="AA770" i="1"/>
  <c r="AB770" i="1"/>
  <c r="X770" i="1"/>
  <c r="Z774" i="1"/>
  <c r="Y774" i="1"/>
  <c r="AA774" i="1"/>
  <c r="X774" i="1"/>
  <c r="AB774" i="1"/>
  <c r="Z778" i="1"/>
  <c r="Y778" i="1"/>
  <c r="AA778" i="1"/>
  <c r="AB778" i="1"/>
  <c r="X778" i="1"/>
  <c r="Z782" i="1"/>
  <c r="Y782" i="1"/>
  <c r="AA782" i="1"/>
  <c r="AB782" i="1"/>
  <c r="X782" i="1"/>
  <c r="Z786" i="1"/>
  <c r="Y786" i="1"/>
  <c r="AA786" i="1"/>
  <c r="AB786" i="1"/>
  <c r="X786" i="1"/>
  <c r="Z790" i="1"/>
  <c r="Y790" i="1"/>
  <c r="AB790" i="1"/>
  <c r="X790" i="1"/>
  <c r="AA790" i="1"/>
  <c r="Z794" i="1"/>
  <c r="Y794" i="1"/>
  <c r="AB794" i="1"/>
  <c r="X794" i="1"/>
  <c r="AA794" i="1"/>
  <c r="Z798" i="1"/>
  <c r="Y798" i="1"/>
  <c r="AB798" i="1"/>
  <c r="X798" i="1"/>
  <c r="AA798" i="1"/>
  <c r="Z802" i="1"/>
  <c r="Y802" i="1"/>
  <c r="AB802" i="1"/>
  <c r="X802" i="1"/>
  <c r="AA802" i="1"/>
  <c r="Z806" i="1"/>
  <c r="Y806" i="1"/>
  <c r="AB806" i="1"/>
  <c r="X806" i="1"/>
  <c r="AA806" i="1"/>
  <c r="Z810" i="1"/>
  <c r="Y810" i="1"/>
  <c r="AB810" i="1"/>
  <c r="X810" i="1"/>
  <c r="AA810" i="1"/>
  <c r="Z814" i="1"/>
  <c r="Y814" i="1"/>
  <c r="AB814" i="1"/>
  <c r="X814" i="1"/>
  <c r="AA814" i="1"/>
  <c r="Z818" i="1"/>
  <c r="Y818" i="1"/>
  <c r="AB818" i="1"/>
  <c r="X818" i="1"/>
  <c r="AA818" i="1"/>
  <c r="Z822" i="1"/>
  <c r="Y822" i="1"/>
  <c r="AB822" i="1"/>
  <c r="X822" i="1"/>
  <c r="AA822" i="1"/>
  <c r="Z826" i="1"/>
  <c r="Y826" i="1"/>
  <c r="AB826" i="1"/>
  <c r="X826" i="1"/>
  <c r="AA826" i="1"/>
  <c r="Z830" i="1"/>
  <c r="Y830" i="1"/>
  <c r="AB830" i="1"/>
  <c r="X830" i="1"/>
  <c r="AA830" i="1"/>
  <c r="Z834" i="1"/>
  <c r="Y834" i="1"/>
  <c r="AB834" i="1"/>
  <c r="X834" i="1"/>
  <c r="AA834" i="1"/>
  <c r="Z838" i="1"/>
  <c r="Y838" i="1"/>
  <c r="AB838" i="1"/>
  <c r="X838" i="1"/>
  <c r="AA838" i="1"/>
  <c r="Z842" i="1"/>
  <c r="Y842" i="1"/>
  <c r="AB842" i="1"/>
  <c r="X842" i="1"/>
  <c r="AA842" i="1"/>
  <c r="Z846" i="1"/>
  <c r="Y846" i="1"/>
  <c r="AB846" i="1"/>
  <c r="X846" i="1"/>
  <c r="AA846" i="1"/>
  <c r="Z850" i="1"/>
  <c r="Y850" i="1"/>
  <c r="AB850" i="1"/>
  <c r="X850" i="1"/>
  <c r="AA850" i="1"/>
  <c r="Z854" i="1"/>
  <c r="Y854" i="1"/>
  <c r="AB854" i="1"/>
  <c r="X854" i="1"/>
  <c r="AA854" i="1"/>
  <c r="Z858" i="1"/>
  <c r="Y858" i="1"/>
  <c r="AB858" i="1"/>
  <c r="X858" i="1"/>
  <c r="AA858" i="1"/>
  <c r="Z862" i="1"/>
  <c r="Y862" i="1"/>
  <c r="AB862" i="1"/>
  <c r="X862" i="1"/>
  <c r="AA862" i="1"/>
  <c r="Z866" i="1"/>
  <c r="Y866" i="1"/>
  <c r="AB866" i="1"/>
  <c r="X866" i="1"/>
  <c r="AA866" i="1"/>
  <c r="Z870" i="1"/>
  <c r="Y870" i="1"/>
  <c r="AB870" i="1"/>
  <c r="X870" i="1"/>
  <c r="AA870" i="1"/>
  <c r="Z874" i="1"/>
  <c r="Y874" i="1"/>
  <c r="AB874" i="1"/>
  <c r="X874" i="1"/>
  <c r="AA874" i="1"/>
  <c r="Z878" i="1"/>
  <c r="Y878" i="1"/>
  <c r="AB878" i="1"/>
  <c r="X878" i="1"/>
  <c r="AA878" i="1"/>
  <c r="Z882" i="1"/>
  <c r="Y882" i="1"/>
  <c r="AB882" i="1"/>
  <c r="X882" i="1"/>
  <c r="AA882" i="1"/>
  <c r="Z886" i="1"/>
  <c r="Y886" i="1"/>
  <c r="AB886" i="1"/>
  <c r="X886" i="1"/>
  <c r="AA886" i="1"/>
  <c r="Z890" i="1"/>
  <c r="Y890" i="1"/>
  <c r="AB890" i="1"/>
  <c r="X890" i="1"/>
  <c r="AA890" i="1"/>
  <c r="Z894" i="1"/>
  <c r="Y894" i="1"/>
  <c r="AB894" i="1"/>
  <c r="X894" i="1"/>
  <c r="AA894" i="1"/>
  <c r="Z898" i="1"/>
  <c r="Y898" i="1"/>
  <c r="AB898" i="1"/>
  <c r="X898" i="1"/>
  <c r="AA898" i="1"/>
  <c r="Z902" i="1"/>
  <c r="Y902" i="1"/>
  <c r="AB902" i="1"/>
  <c r="X902" i="1"/>
  <c r="AA902" i="1"/>
  <c r="Z906" i="1"/>
  <c r="Y906" i="1"/>
  <c r="AB906" i="1"/>
  <c r="X906" i="1"/>
  <c r="AA906" i="1"/>
  <c r="Z910" i="1"/>
  <c r="Y910" i="1"/>
  <c r="AB910" i="1"/>
  <c r="X910" i="1"/>
  <c r="AA910" i="1"/>
  <c r="Z914" i="1"/>
  <c r="Y914" i="1"/>
  <c r="AB914" i="1"/>
  <c r="X914" i="1"/>
  <c r="AA914" i="1"/>
  <c r="Z918" i="1"/>
  <c r="Y918" i="1"/>
  <c r="AB918" i="1"/>
  <c r="X918" i="1"/>
  <c r="AA918" i="1"/>
  <c r="Z922" i="1"/>
  <c r="Y922" i="1"/>
  <c r="AB922" i="1"/>
  <c r="X922" i="1"/>
  <c r="AA922" i="1"/>
  <c r="Z926" i="1"/>
  <c r="Y926" i="1"/>
  <c r="AB926" i="1"/>
  <c r="X926" i="1"/>
  <c r="AA926" i="1"/>
  <c r="Z930" i="1"/>
  <c r="Y930" i="1"/>
  <c r="AB930" i="1"/>
  <c r="X930" i="1"/>
  <c r="AA930" i="1"/>
  <c r="Z934" i="1"/>
  <c r="Y934" i="1"/>
  <c r="AB934" i="1"/>
  <c r="X934" i="1"/>
  <c r="AA934" i="1"/>
  <c r="Z938" i="1"/>
  <c r="Y938" i="1"/>
  <c r="AB938" i="1"/>
  <c r="X938" i="1"/>
  <c r="AA938" i="1"/>
  <c r="Z942" i="1"/>
  <c r="Y942" i="1"/>
  <c r="AB942" i="1"/>
  <c r="X942" i="1"/>
  <c r="AA942" i="1"/>
  <c r="Z946" i="1"/>
  <c r="Y946" i="1"/>
  <c r="AB946" i="1"/>
  <c r="X946" i="1"/>
  <c r="AA946" i="1"/>
  <c r="Z950" i="1"/>
  <c r="Y950" i="1"/>
  <c r="AB950" i="1"/>
  <c r="X950" i="1"/>
  <c r="AA950" i="1"/>
  <c r="Z954" i="1"/>
  <c r="Y954" i="1"/>
  <c r="AB954" i="1"/>
  <c r="X954" i="1"/>
  <c r="AA954" i="1"/>
  <c r="Z958" i="1"/>
  <c r="Y958" i="1"/>
  <c r="AB958" i="1"/>
  <c r="X958" i="1"/>
  <c r="AA958" i="1"/>
  <c r="Y962" i="1"/>
  <c r="AA962" i="1"/>
  <c r="Z962" i="1"/>
  <c r="X962" i="1"/>
  <c r="AB962" i="1"/>
  <c r="Y966" i="1"/>
  <c r="AA966" i="1"/>
  <c r="AB966" i="1"/>
  <c r="Z966" i="1"/>
  <c r="X966" i="1"/>
  <c r="Y970" i="1"/>
  <c r="AA970" i="1"/>
  <c r="Z970" i="1"/>
  <c r="X970" i="1"/>
  <c r="AB970" i="1"/>
  <c r="Y974" i="1"/>
  <c r="AA974" i="1"/>
  <c r="AB974" i="1"/>
  <c r="Z974" i="1"/>
  <c r="X974" i="1"/>
  <c r="Y978" i="1"/>
  <c r="AB978" i="1"/>
  <c r="AA978" i="1"/>
  <c r="Z978" i="1"/>
  <c r="X978" i="1"/>
  <c r="Y982" i="1"/>
  <c r="AB982" i="1"/>
  <c r="X982" i="1"/>
  <c r="AA982" i="1"/>
  <c r="Z982" i="1"/>
  <c r="Y986" i="1"/>
  <c r="AB986" i="1"/>
  <c r="X986" i="1"/>
  <c r="AA986" i="1"/>
  <c r="Z986" i="1"/>
  <c r="Y990" i="1"/>
  <c r="AB990" i="1"/>
  <c r="X990" i="1"/>
  <c r="AA990" i="1"/>
  <c r="Z990" i="1"/>
  <c r="Y994" i="1"/>
  <c r="AB994" i="1"/>
  <c r="X994" i="1"/>
  <c r="AA994" i="1"/>
  <c r="Z994" i="1"/>
  <c r="Y998" i="1"/>
  <c r="AB998" i="1"/>
  <c r="X998" i="1"/>
  <c r="AA998" i="1"/>
  <c r="Z998" i="1"/>
  <c r="Y1002" i="1"/>
  <c r="AB1002" i="1"/>
  <c r="X1002" i="1"/>
  <c r="AA1002" i="1"/>
  <c r="Z1002" i="1"/>
  <c r="Y1006" i="1"/>
  <c r="AB1006" i="1"/>
  <c r="X1006" i="1"/>
  <c r="AA1006" i="1"/>
  <c r="Z1006" i="1"/>
  <c r="Y1010" i="1"/>
  <c r="AB1010" i="1"/>
  <c r="X1010" i="1"/>
  <c r="AA1010" i="1"/>
  <c r="Z1010" i="1"/>
  <c r="Y1014" i="1"/>
  <c r="AB1014" i="1"/>
  <c r="X1014" i="1"/>
  <c r="AA1014" i="1"/>
  <c r="Z1014" i="1"/>
  <c r="Y1018" i="1"/>
  <c r="AB1018" i="1"/>
  <c r="X1018" i="1"/>
  <c r="AA1018" i="1"/>
  <c r="Z1018" i="1"/>
  <c r="Y1022" i="1"/>
  <c r="AB1022" i="1"/>
  <c r="X1022" i="1"/>
  <c r="AA1022" i="1"/>
  <c r="Z1022" i="1"/>
  <c r="Y1026" i="1"/>
  <c r="AB1026" i="1"/>
  <c r="X1026" i="1"/>
  <c r="AA1026" i="1"/>
  <c r="Z1026" i="1"/>
  <c r="Y1030" i="1"/>
  <c r="AB1030" i="1"/>
  <c r="X1030" i="1"/>
  <c r="AA1030" i="1"/>
  <c r="Z1030" i="1"/>
  <c r="Y1034" i="1"/>
  <c r="AB1034" i="1"/>
  <c r="X1034" i="1"/>
  <c r="AA1034" i="1"/>
  <c r="Z1034" i="1"/>
  <c r="Y1038" i="1"/>
  <c r="AB1038" i="1"/>
  <c r="X1038" i="1"/>
  <c r="AA1038" i="1"/>
  <c r="Z1038" i="1"/>
  <c r="Y1042" i="1"/>
  <c r="AB1042" i="1"/>
  <c r="X1042" i="1"/>
  <c r="AA1042" i="1"/>
  <c r="Z1042" i="1"/>
  <c r="Y1046" i="1"/>
  <c r="AB1046" i="1"/>
  <c r="X1046" i="1"/>
  <c r="AA1046" i="1"/>
  <c r="Z1046" i="1"/>
  <c r="Y1050" i="1"/>
  <c r="AB1050" i="1"/>
  <c r="X1050" i="1"/>
  <c r="AA1050" i="1"/>
  <c r="Z1050" i="1"/>
  <c r="Y1054" i="1"/>
  <c r="AB1054" i="1"/>
  <c r="X1054" i="1"/>
  <c r="AA1054" i="1"/>
  <c r="Z1054" i="1"/>
  <c r="Y1058" i="1"/>
  <c r="AB1058" i="1"/>
  <c r="X1058" i="1"/>
  <c r="AA1058" i="1"/>
  <c r="Z1058" i="1"/>
  <c r="Y1062" i="1"/>
  <c r="AB1062" i="1"/>
  <c r="X1062" i="1"/>
  <c r="AA1062" i="1"/>
  <c r="Z1062" i="1"/>
  <c r="Y1066" i="1"/>
  <c r="AB1066" i="1"/>
  <c r="X1066" i="1"/>
  <c r="AA1066" i="1"/>
  <c r="Z1066" i="1"/>
  <c r="Y1070" i="1"/>
  <c r="AB1070" i="1"/>
  <c r="X1070" i="1"/>
  <c r="AA1070" i="1"/>
  <c r="Z1070" i="1"/>
  <c r="Y1074" i="1"/>
  <c r="AB1074" i="1"/>
  <c r="X1074" i="1"/>
  <c r="AA1074" i="1"/>
  <c r="Z1074" i="1"/>
  <c r="Y1078" i="1"/>
  <c r="AB1078" i="1"/>
  <c r="X1078" i="1"/>
  <c r="AA1078" i="1"/>
  <c r="Z1078" i="1"/>
  <c r="Y1082" i="1"/>
  <c r="AB1082" i="1"/>
  <c r="X1082" i="1"/>
  <c r="AA1082" i="1"/>
  <c r="Z1082" i="1"/>
  <c r="Y1086" i="1"/>
  <c r="AB1086" i="1"/>
  <c r="X1086" i="1"/>
  <c r="AA1086" i="1"/>
  <c r="Z1086" i="1"/>
  <c r="Y1090" i="1"/>
  <c r="AB1090" i="1"/>
  <c r="X1090" i="1"/>
  <c r="AA1090" i="1"/>
  <c r="Z1090" i="1"/>
  <c r="Y1094" i="1"/>
  <c r="AB1094" i="1"/>
  <c r="X1094" i="1"/>
  <c r="AA1094" i="1"/>
  <c r="Z1094" i="1"/>
  <c r="Y1098" i="1"/>
  <c r="AB1098" i="1"/>
  <c r="X1098" i="1"/>
  <c r="AA1098" i="1"/>
  <c r="Z1098" i="1"/>
  <c r="Y1102" i="1"/>
  <c r="AB1102" i="1"/>
  <c r="X1102" i="1"/>
  <c r="AA1102" i="1"/>
  <c r="Z1102" i="1"/>
  <c r="Y1106" i="1"/>
  <c r="AB1106" i="1"/>
  <c r="X1106" i="1"/>
  <c r="AA1106" i="1"/>
  <c r="Z1106" i="1"/>
  <c r="Y1110" i="1"/>
  <c r="AB1110" i="1"/>
  <c r="X1110" i="1"/>
  <c r="AA1110" i="1"/>
  <c r="Z1110" i="1"/>
  <c r="Y1114" i="1"/>
  <c r="AB1114" i="1"/>
  <c r="X1114" i="1"/>
  <c r="AA1114" i="1"/>
  <c r="Z1114" i="1"/>
  <c r="Y1118" i="1"/>
  <c r="AB1118" i="1"/>
  <c r="X1118" i="1"/>
  <c r="AA1118" i="1"/>
  <c r="Z1118" i="1"/>
  <c r="Y1122" i="1"/>
  <c r="AB1122" i="1"/>
  <c r="X1122" i="1"/>
  <c r="AA1122" i="1"/>
  <c r="Z1122" i="1"/>
  <c r="Y1126" i="1"/>
  <c r="AB1126" i="1"/>
  <c r="X1126" i="1"/>
  <c r="AA1126" i="1"/>
  <c r="Z1126" i="1"/>
  <c r="Y1130" i="1"/>
  <c r="AB1130" i="1"/>
  <c r="X1130" i="1"/>
  <c r="AA1130" i="1"/>
  <c r="Z1130" i="1"/>
  <c r="Y1134" i="1"/>
  <c r="AB1134" i="1"/>
  <c r="X1134" i="1"/>
  <c r="AA1134" i="1"/>
  <c r="Z1134" i="1"/>
  <c r="Y1138" i="1"/>
  <c r="AB1138" i="1"/>
  <c r="X1138" i="1"/>
  <c r="AA1138" i="1"/>
  <c r="Z1138" i="1"/>
  <c r="Y1142" i="1"/>
  <c r="AB1142" i="1"/>
  <c r="X1142" i="1"/>
  <c r="AA1142" i="1"/>
  <c r="Z1142" i="1"/>
  <c r="Y1146" i="1"/>
  <c r="AB1146" i="1"/>
  <c r="X1146" i="1"/>
  <c r="AA1146" i="1"/>
  <c r="Z1146" i="1"/>
  <c r="Y1150" i="1"/>
  <c r="AB1150" i="1"/>
  <c r="X1150" i="1"/>
  <c r="AA1150" i="1"/>
  <c r="Z1150" i="1"/>
  <c r="Y1154" i="1"/>
  <c r="AB1154" i="1"/>
  <c r="X1154" i="1"/>
  <c r="AA1154" i="1"/>
  <c r="Z1154" i="1"/>
  <c r="Y1158" i="1"/>
  <c r="AB1158" i="1"/>
  <c r="X1158" i="1"/>
  <c r="AA1158" i="1"/>
  <c r="Z1158" i="1"/>
  <c r="Y1162" i="1"/>
  <c r="AB1162" i="1"/>
  <c r="X1162" i="1"/>
  <c r="AA1162" i="1"/>
  <c r="Z1162" i="1"/>
  <c r="Y1166" i="1"/>
  <c r="AB1166" i="1"/>
  <c r="X1166" i="1"/>
  <c r="AA1166" i="1"/>
  <c r="Z1166" i="1"/>
  <c r="Y1170" i="1"/>
  <c r="AB1170" i="1"/>
  <c r="X1170" i="1"/>
  <c r="AA1170" i="1"/>
  <c r="Z1170" i="1"/>
  <c r="Y1174" i="1"/>
  <c r="AB1174" i="1"/>
  <c r="X1174" i="1"/>
  <c r="AA1174" i="1"/>
  <c r="Z1174" i="1"/>
  <c r="Y1178" i="1"/>
  <c r="AB1178" i="1"/>
  <c r="X1178" i="1"/>
  <c r="AA1178" i="1"/>
  <c r="Z1178" i="1"/>
  <c r="Y1182" i="1"/>
  <c r="AB1182" i="1"/>
  <c r="X1182" i="1"/>
  <c r="AA1182" i="1"/>
  <c r="Z1182" i="1"/>
  <c r="Y1186" i="1"/>
  <c r="AB1186" i="1"/>
  <c r="X1186" i="1"/>
  <c r="AA1186" i="1"/>
  <c r="Z1186" i="1"/>
  <c r="Y1190" i="1"/>
  <c r="AB1190" i="1"/>
  <c r="X1190" i="1"/>
  <c r="AA1190" i="1"/>
  <c r="Z1190" i="1"/>
  <c r="Y1194" i="1"/>
  <c r="AB1194" i="1"/>
  <c r="X1194" i="1"/>
  <c r="AA1194" i="1"/>
  <c r="Z1194" i="1"/>
  <c r="Y1198" i="1"/>
  <c r="AB1198" i="1"/>
  <c r="X1198" i="1"/>
  <c r="AA1198" i="1"/>
  <c r="Z1198" i="1"/>
  <c r="Y1202" i="1"/>
  <c r="AB1202" i="1"/>
  <c r="X1202" i="1"/>
  <c r="AA1202" i="1"/>
  <c r="Z1202" i="1"/>
  <c r="Y1206" i="1"/>
  <c r="AB1206" i="1"/>
  <c r="X1206" i="1"/>
  <c r="AA1206" i="1"/>
  <c r="Z1206" i="1"/>
  <c r="Z1210" i="1"/>
  <c r="Y1210" i="1"/>
  <c r="X1210" i="1"/>
  <c r="AB1210" i="1"/>
  <c r="AA1210" i="1"/>
  <c r="Z1214" i="1"/>
  <c r="Y1214" i="1"/>
  <c r="AB1214" i="1"/>
  <c r="AA1214" i="1"/>
  <c r="X1214" i="1"/>
  <c r="Z1218" i="1"/>
  <c r="Y1218" i="1"/>
  <c r="X1218" i="1"/>
  <c r="AB1218" i="1"/>
  <c r="AA1218" i="1"/>
  <c r="Z1222" i="1"/>
  <c r="Y1222" i="1"/>
  <c r="AB1222" i="1"/>
  <c r="AA1222" i="1"/>
  <c r="X1222" i="1"/>
  <c r="Z1226" i="1"/>
  <c r="Y1226" i="1"/>
  <c r="AB1226" i="1"/>
  <c r="X1226" i="1"/>
  <c r="AA1226" i="1"/>
  <c r="Z1230" i="1"/>
  <c r="Y1230" i="1"/>
  <c r="AB1230" i="1"/>
  <c r="X1230" i="1"/>
  <c r="AA1230" i="1"/>
  <c r="Z1234" i="1"/>
  <c r="Y1234" i="1"/>
  <c r="AB1234" i="1"/>
  <c r="X1234" i="1"/>
  <c r="AA1234" i="1"/>
  <c r="Z1238" i="1"/>
  <c r="Y1238" i="1"/>
  <c r="AB1238" i="1"/>
  <c r="X1238" i="1"/>
  <c r="AA1238" i="1"/>
  <c r="Z1242" i="1"/>
  <c r="Y1242" i="1"/>
  <c r="AB1242" i="1"/>
  <c r="X1242" i="1"/>
  <c r="AA1242" i="1"/>
  <c r="Z1246" i="1"/>
  <c r="Y1246" i="1"/>
  <c r="AB1246" i="1"/>
  <c r="X1246" i="1"/>
  <c r="AA1246" i="1"/>
  <c r="Z1250" i="1"/>
  <c r="Y1250" i="1"/>
  <c r="AB1250" i="1"/>
  <c r="X1250" i="1"/>
  <c r="AA1250" i="1"/>
  <c r="Z1254" i="1"/>
  <c r="Y1254" i="1"/>
  <c r="AB1254" i="1"/>
  <c r="X1254" i="1"/>
  <c r="AA1254" i="1"/>
  <c r="Z1258" i="1"/>
  <c r="Y1258" i="1"/>
  <c r="AB1258" i="1"/>
  <c r="X1258" i="1"/>
  <c r="AA1258" i="1"/>
  <c r="Z1262" i="1"/>
  <c r="Y1262" i="1"/>
  <c r="AB1262" i="1"/>
  <c r="X1262" i="1"/>
  <c r="AA1262" i="1"/>
  <c r="Z1266" i="1"/>
  <c r="Y1266" i="1"/>
  <c r="AB1266" i="1"/>
  <c r="X1266" i="1"/>
  <c r="AA1266" i="1"/>
  <c r="Z1270" i="1"/>
  <c r="Y1270" i="1"/>
  <c r="AB1270" i="1"/>
  <c r="X1270" i="1"/>
  <c r="AA1270" i="1"/>
  <c r="Z1274" i="1"/>
  <c r="Y1274" i="1"/>
  <c r="AB1274" i="1"/>
  <c r="X1274" i="1"/>
  <c r="AA1274" i="1"/>
  <c r="Z1278" i="1"/>
  <c r="Y1278" i="1"/>
  <c r="AB1278" i="1"/>
  <c r="X1278" i="1"/>
  <c r="AA1278" i="1"/>
  <c r="Z1282" i="1"/>
  <c r="Y1282" i="1"/>
  <c r="AB1282" i="1"/>
  <c r="X1282" i="1"/>
  <c r="AA1282" i="1"/>
  <c r="Z1286" i="1"/>
  <c r="Y1286" i="1"/>
  <c r="AB1286" i="1"/>
  <c r="X1286" i="1"/>
  <c r="AA1286" i="1"/>
  <c r="Z1290" i="1"/>
  <c r="Y1290" i="1"/>
  <c r="AB1290" i="1"/>
  <c r="X1290" i="1"/>
  <c r="AA1290" i="1"/>
  <c r="Z1294" i="1"/>
  <c r="Y1294" i="1"/>
  <c r="AB1294" i="1"/>
  <c r="X1294" i="1"/>
  <c r="AA1294" i="1"/>
  <c r="Z1298" i="1"/>
  <c r="Y1298" i="1"/>
  <c r="AB1298" i="1"/>
  <c r="X1298" i="1"/>
  <c r="AA1298" i="1"/>
  <c r="Z1302" i="1"/>
  <c r="Y1302" i="1"/>
  <c r="AB1302" i="1"/>
  <c r="X1302" i="1"/>
  <c r="AA1302" i="1"/>
  <c r="Z1306" i="1"/>
  <c r="Y1306" i="1"/>
  <c r="AB1306" i="1"/>
  <c r="X1306" i="1"/>
  <c r="AA1306" i="1"/>
  <c r="Z1310" i="1"/>
  <c r="Y1310" i="1"/>
  <c r="AB1310" i="1"/>
  <c r="X1310" i="1"/>
  <c r="AA1310" i="1"/>
  <c r="Z1314" i="1"/>
  <c r="Y1314" i="1"/>
  <c r="AB1314" i="1"/>
  <c r="X1314" i="1"/>
  <c r="AA1314" i="1"/>
  <c r="Z1318" i="1"/>
  <c r="Y1318" i="1"/>
  <c r="AB1318" i="1"/>
  <c r="X1318" i="1"/>
  <c r="AA1318" i="1"/>
  <c r="Z1322" i="1"/>
  <c r="Y1322" i="1"/>
  <c r="AB1322" i="1"/>
  <c r="X1322" i="1"/>
  <c r="AA1322" i="1"/>
  <c r="Z1326" i="1"/>
  <c r="Y1326" i="1"/>
  <c r="AB1326" i="1"/>
  <c r="X1326" i="1"/>
  <c r="AA1326" i="1"/>
  <c r="Z1330" i="1"/>
  <c r="Y1330" i="1"/>
  <c r="AB1330" i="1"/>
  <c r="X1330" i="1"/>
  <c r="AA1330" i="1"/>
  <c r="Z1334" i="1"/>
  <c r="Y1334" i="1"/>
  <c r="AB1334" i="1"/>
  <c r="X1334" i="1"/>
  <c r="AA1334" i="1"/>
  <c r="Z1338" i="1"/>
  <c r="Y1338" i="1"/>
  <c r="AB1338" i="1"/>
  <c r="X1338" i="1"/>
  <c r="AA1338" i="1"/>
  <c r="Z1342" i="1"/>
  <c r="Y1342" i="1"/>
  <c r="AB1342" i="1"/>
  <c r="X1342" i="1"/>
  <c r="AA1342" i="1"/>
  <c r="Z1346" i="1"/>
  <c r="Y1346" i="1"/>
  <c r="AB1346" i="1"/>
  <c r="X1346" i="1"/>
  <c r="AA1346" i="1"/>
  <c r="Z1350" i="1"/>
  <c r="Y1350" i="1"/>
  <c r="AB1350" i="1"/>
  <c r="X1350" i="1"/>
  <c r="AA1350" i="1"/>
  <c r="Z1354" i="1"/>
  <c r="Y1354" i="1"/>
  <c r="AB1354" i="1"/>
  <c r="X1354" i="1"/>
  <c r="AA1354" i="1"/>
  <c r="Z1358" i="1"/>
  <c r="Y1358" i="1"/>
  <c r="AB1358" i="1"/>
  <c r="X1358" i="1"/>
  <c r="AA1358" i="1"/>
  <c r="Z1362" i="1"/>
  <c r="Y1362" i="1"/>
  <c r="AB1362" i="1"/>
  <c r="X1362" i="1"/>
  <c r="AA1362" i="1"/>
  <c r="Z1366" i="1"/>
  <c r="Y1366" i="1"/>
  <c r="AB1366" i="1"/>
  <c r="X1366" i="1"/>
  <c r="AA1366" i="1"/>
  <c r="AB1370" i="1"/>
  <c r="Z1370" i="1"/>
  <c r="Y1370" i="1"/>
  <c r="X1370" i="1"/>
  <c r="AA1370" i="1"/>
  <c r="Y1374" i="1"/>
  <c r="AB1374" i="1"/>
  <c r="X1374" i="1"/>
  <c r="AA1374" i="1"/>
  <c r="Z1374" i="1"/>
  <c r="Y1378" i="1"/>
  <c r="AB1378" i="1"/>
  <c r="X1378" i="1"/>
  <c r="Z1378" i="1"/>
  <c r="AA1378" i="1"/>
  <c r="Y1382" i="1"/>
  <c r="AB1382" i="1"/>
  <c r="X1382" i="1"/>
  <c r="AA1382" i="1"/>
  <c r="Z1382" i="1"/>
  <c r="Y1386" i="1"/>
  <c r="AB1386" i="1"/>
  <c r="X1386" i="1"/>
  <c r="Z1386" i="1"/>
  <c r="AA1386" i="1"/>
  <c r="Y1390" i="1"/>
  <c r="AB1390" i="1"/>
  <c r="X1390" i="1"/>
  <c r="AA1390" i="1"/>
  <c r="Z1390" i="1"/>
  <c r="Y1394" i="1"/>
  <c r="AB1394" i="1"/>
  <c r="X1394" i="1"/>
  <c r="Z1394" i="1"/>
  <c r="AA1394" i="1"/>
  <c r="Y1398" i="1"/>
  <c r="AB1398" i="1"/>
  <c r="X1398" i="1"/>
  <c r="AA1398" i="1"/>
  <c r="Z1398" i="1"/>
  <c r="Y1402" i="1"/>
  <c r="AB1402" i="1"/>
  <c r="X1402" i="1"/>
  <c r="Z1402" i="1"/>
  <c r="AA1402" i="1"/>
  <c r="Y1406" i="1"/>
  <c r="AB1406" i="1"/>
  <c r="X1406" i="1"/>
  <c r="AA1406" i="1"/>
  <c r="Z1406" i="1"/>
  <c r="Y1410" i="1"/>
  <c r="AB1410" i="1"/>
  <c r="X1410" i="1"/>
  <c r="Z1410" i="1"/>
  <c r="AA1410" i="1"/>
  <c r="Y1414" i="1"/>
  <c r="AB1414" i="1"/>
  <c r="X1414" i="1"/>
  <c r="AA1414" i="1"/>
  <c r="Z1414" i="1"/>
  <c r="Z1418" i="1"/>
  <c r="Y1418" i="1"/>
  <c r="AB1418" i="1"/>
  <c r="X1418" i="1"/>
  <c r="AA1418" i="1"/>
  <c r="Z1422" i="1"/>
  <c r="Y1422" i="1"/>
  <c r="AB1422" i="1"/>
  <c r="X1422" i="1"/>
  <c r="AA1422" i="1"/>
  <c r="Z1426" i="1"/>
  <c r="Y1426" i="1"/>
  <c r="AB1426" i="1"/>
  <c r="X1426" i="1"/>
  <c r="AA1426" i="1"/>
  <c r="Z1430" i="1"/>
  <c r="Y1430" i="1"/>
  <c r="AB1430" i="1"/>
  <c r="X1430" i="1"/>
  <c r="AA1430" i="1"/>
  <c r="Z1434" i="1"/>
  <c r="Y1434" i="1"/>
  <c r="AB1434" i="1"/>
  <c r="X1434" i="1"/>
  <c r="AA1434" i="1"/>
  <c r="Z1438" i="1"/>
  <c r="Y1438" i="1"/>
  <c r="AB1438" i="1"/>
  <c r="X1438" i="1"/>
  <c r="AA1438" i="1"/>
  <c r="Z1442" i="1"/>
  <c r="Y1442" i="1"/>
  <c r="AB1442" i="1"/>
  <c r="X1442" i="1"/>
  <c r="AA1442" i="1"/>
  <c r="Z1446" i="1"/>
  <c r="Y1446" i="1"/>
  <c r="AB1446" i="1"/>
  <c r="X1446" i="1"/>
  <c r="AA1446" i="1"/>
  <c r="Z1450" i="1"/>
  <c r="Y1450" i="1"/>
  <c r="AB1450" i="1"/>
  <c r="X1450" i="1"/>
  <c r="AA1450" i="1"/>
  <c r="Z1454" i="1"/>
  <c r="Y1454" i="1"/>
  <c r="AB1454" i="1"/>
  <c r="X1454" i="1"/>
  <c r="AA1454" i="1"/>
  <c r="Z1458" i="1"/>
  <c r="Y1458" i="1"/>
  <c r="AB1458" i="1"/>
  <c r="X1458" i="1"/>
  <c r="AA1458" i="1"/>
  <c r="Z1462" i="1"/>
  <c r="Y1462" i="1"/>
  <c r="AB1462" i="1"/>
  <c r="X1462" i="1"/>
  <c r="AA1462" i="1"/>
  <c r="Z1466" i="1"/>
  <c r="Y1466" i="1"/>
  <c r="AB1466" i="1"/>
  <c r="X1466" i="1"/>
  <c r="AA1466" i="1"/>
  <c r="Z1470" i="1"/>
  <c r="Y1470" i="1"/>
  <c r="AB1470" i="1"/>
  <c r="X1470" i="1"/>
  <c r="AA1470" i="1"/>
  <c r="Z1474" i="1"/>
  <c r="Y1474" i="1"/>
  <c r="AB1474" i="1"/>
  <c r="X1474" i="1"/>
  <c r="AA1474" i="1"/>
  <c r="Z1478" i="1"/>
  <c r="Y1478" i="1"/>
  <c r="AB1478" i="1"/>
  <c r="X1478" i="1"/>
  <c r="AA1478" i="1"/>
  <c r="Z1482" i="1"/>
  <c r="Y1482" i="1"/>
  <c r="AB1482" i="1"/>
  <c r="X1482" i="1"/>
  <c r="AA1482" i="1"/>
  <c r="Z1486" i="1"/>
  <c r="Y1486" i="1"/>
  <c r="AB1486" i="1"/>
  <c r="X1486" i="1"/>
  <c r="AA1486" i="1"/>
  <c r="Z1490" i="1"/>
  <c r="Y1490" i="1"/>
  <c r="AB1490" i="1"/>
  <c r="X1490" i="1"/>
  <c r="AA1490" i="1"/>
  <c r="Z1494" i="1"/>
  <c r="Y1494" i="1"/>
  <c r="AB1494" i="1"/>
  <c r="X1494" i="1"/>
  <c r="AA1494" i="1"/>
  <c r="Z1498" i="1"/>
  <c r="Y1498" i="1"/>
  <c r="AB1498" i="1"/>
  <c r="X1498" i="1"/>
  <c r="AA1498" i="1"/>
  <c r="Z1502" i="1"/>
  <c r="Y1502" i="1"/>
  <c r="AB1502" i="1"/>
  <c r="X1502" i="1"/>
  <c r="AA1502" i="1"/>
  <c r="Z1506" i="1"/>
  <c r="Y1506" i="1"/>
  <c r="AB1506" i="1"/>
  <c r="X1506" i="1"/>
  <c r="AA1506" i="1"/>
  <c r="Z1510" i="1"/>
  <c r="Y1510" i="1"/>
  <c r="AB1510" i="1"/>
  <c r="X1510" i="1"/>
  <c r="AA1510" i="1"/>
  <c r="Z1514" i="1"/>
  <c r="Y1514" i="1"/>
  <c r="AB1514" i="1"/>
  <c r="X1514" i="1"/>
  <c r="AA1514" i="1"/>
  <c r="Z1518" i="1"/>
  <c r="Y1518" i="1"/>
  <c r="AB1518" i="1"/>
  <c r="X1518" i="1"/>
  <c r="AA1518" i="1"/>
  <c r="Z1522" i="1"/>
  <c r="Y1522" i="1"/>
  <c r="AB1522" i="1"/>
  <c r="X1522" i="1"/>
  <c r="AA1522" i="1"/>
  <c r="Z1526" i="1"/>
  <c r="Y1526" i="1"/>
  <c r="AB1526" i="1"/>
  <c r="X1526" i="1"/>
  <c r="AA1526" i="1"/>
  <c r="Z1530" i="1"/>
  <c r="Y1530" i="1"/>
  <c r="AB1530" i="1"/>
  <c r="X1530" i="1"/>
  <c r="AA1530" i="1"/>
  <c r="Z1534" i="1"/>
  <c r="Y1534" i="1"/>
  <c r="AB1534" i="1"/>
  <c r="X1534" i="1"/>
  <c r="AA1534" i="1"/>
  <c r="Z1538" i="1"/>
  <c r="Y1538" i="1"/>
  <c r="AB1538" i="1"/>
  <c r="X1538" i="1"/>
  <c r="AA1538" i="1"/>
  <c r="Z1542" i="1"/>
  <c r="Y1542" i="1"/>
  <c r="AB1542" i="1"/>
  <c r="X1542" i="1"/>
  <c r="AA1542" i="1"/>
  <c r="Z1546" i="1"/>
  <c r="Y1546" i="1"/>
  <c r="AB1546" i="1"/>
  <c r="X1546" i="1"/>
  <c r="AA1546" i="1"/>
  <c r="Z1550" i="1"/>
  <c r="Y1550" i="1"/>
  <c r="AB1550" i="1"/>
  <c r="X1550" i="1"/>
  <c r="AA1550" i="1"/>
  <c r="Z1554" i="1"/>
  <c r="Y1554" i="1"/>
  <c r="AB1554" i="1"/>
  <c r="X1554" i="1"/>
  <c r="AA1554" i="1"/>
  <c r="Z1558" i="1"/>
  <c r="Y1558" i="1"/>
  <c r="AB1558" i="1"/>
  <c r="X1558" i="1"/>
  <c r="AA1558" i="1"/>
  <c r="Z1562" i="1"/>
  <c r="Y1562" i="1"/>
  <c r="AB1562" i="1"/>
  <c r="X1562" i="1"/>
  <c r="AA1562" i="1"/>
  <c r="Z1566" i="1"/>
  <c r="Y1566" i="1"/>
  <c r="AB1566" i="1"/>
  <c r="X1566" i="1"/>
  <c r="AA1566" i="1"/>
  <c r="Z1570" i="1"/>
  <c r="Y1570" i="1"/>
  <c r="AB1570" i="1"/>
  <c r="X1570" i="1"/>
  <c r="AA1570" i="1"/>
  <c r="Z1574" i="1"/>
  <c r="Y1574" i="1"/>
  <c r="AB1574" i="1"/>
  <c r="X1574" i="1"/>
  <c r="AA1574" i="1"/>
  <c r="Z1578" i="1"/>
  <c r="Y1578" i="1"/>
  <c r="AB1578" i="1"/>
  <c r="X1578" i="1"/>
  <c r="AA1578" i="1"/>
  <c r="Z1582" i="1"/>
  <c r="Y1582" i="1"/>
  <c r="AB1582" i="1"/>
  <c r="X1582" i="1"/>
  <c r="AA1582" i="1"/>
  <c r="Z1586" i="1"/>
  <c r="Y1586" i="1"/>
  <c r="AB1586" i="1"/>
  <c r="X1586" i="1"/>
  <c r="AA1586" i="1"/>
  <c r="Z1590" i="1"/>
  <c r="Y1590" i="1"/>
  <c r="AB1590" i="1"/>
  <c r="X1590" i="1"/>
  <c r="AA1590" i="1"/>
  <c r="Z1594" i="1"/>
  <c r="Y1594" i="1"/>
  <c r="AB1594" i="1"/>
  <c r="X1594" i="1"/>
  <c r="AA1594" i="1"/>
  <c r="Z1598" i="1"/>
  <c r="Y1598" i="1"/>
  <c r="AB1598" i="1"/>
  <c r="X1598" i="1"/>
  <c r="AA1598" i="1"/>
  <c r="Z1602" i="1"/>
  <c r="Y1602" i="1"/>
  <c r="AB1602" i="1"/>
  <c r="X1602" i="1"/>
  <c r="AA1602" i="1"/>
  <c r="Z1606" i="1"/>
  <c r="Y1606" i="1"/>
  <c r="AB1606" i="1"/>
  <c r="X1606" i="1"/>
  <c r="AA1606" i="1"/>
  <c r="Z1610" i="1"/>
  <c r="Y1610" i="1"/>
  <c r="AB1610" i="1"/>
  <c r="X1610" i="1"/>
  <c r="AA1610" i="1"/>
  <c r="Z1614" i="1"/>
  <c r="Y1614" i="1"/>
  <c r="AB1614" i="1"/>
  <c r="X1614" i="1"/>
  <c r="AA1614" i="1"/>
  <c r="Z1618" i="1"/>
  <c r="Y1618" i="1"/>
  <c r="AB1618" i="1"/>
  <c r="X1618" i="1"/>
  <c r="AA1618" i="1"/>
  <c r="Z1622" i="1"/>
  <c r="Y1622" i="1"/>
  <c r="AB1622" i="1"/>
  <c r="X1622" i="1"/>
  <c r="AA1622" i="1"/>
  <c r="Z1626" i="1"/>
  <c r="Y1626" i="1"/>
  <c r="AB1626" i="1"/>
  <c r="X1626" i="1"/>
  <c r="AA1626" i="1"/>
  <c r="AB1630" i="1"/>
  <c r="X1630" i="1"/>
  <c r="AA1630" i="1"/>
  <c r="Z1630" i="1"/>
  <c r="Y1630" i="1"/>
  <c r="AB1634" i="1"/>
  <c r="X1634" i="1"/>
  <c r="AA1634" i="1"/>
  <c r="Y1634" i="1"/>
  <c r="Z1634" i="1"/>
  <c r="AB1638" i="1"/>
  <c r="X1638" i="1"/>
  <c r="AA1638" i="1"/>
  <c r="Z1638" i="1"/>
  <c r="Y1638" i="1"/>
  <c r="AB1642" i="1"/>
  <c r="X1642" i="1"/>
  <c r="AA1642" i="1"/>
  <c r="Y1642" i="1"/>
  <c r="Z1642" i="1"/>
  <c r="AB1646" i="1"/>
  <c r="X1646" i="1"/>
  <c r="AA1646" i="1"/>
  <c r="Z1646" i="1"/>
  <c r="Y1646" i="1"/>
  <c r="AB1650" i="1"/>
  <c r="X1650" i="1"/>
  <c r="AA1650" i="1"/>
  <c r="Z1650" i="1"/>
  <c r="Y1650" i="1"/>
  <c r="AB1654" i="1"/>
  <c r="X1654" i="1"/>
  <c r="AA1654" i="1"/>
  <c r="Z1654" i="1"/>
  <c r="Y1654" i="1"/>
  <c r="AB1658" i="1"/>
  <c r="X1658" i="1"/>
  <c r="AA1658" i="1"/>
  <c r="Z1658" i="1"/>
  <c r="Y1658" i="1"/>
  <c r="AB1662" i="1"/>
  <c r="X1662" i="1"/>
  <c r="AA1662" i="1"/>
  <c r="Z1662" i="1"/>
  <c r="Y1662" i="1"/>
  <c r="AB1666" i="1"/>
  <c r="X1666" i="1"/>
  <c r="AA1666" i="1"/>
  <c r="Z1666" i="1"/>
  <c r="Y1666" i="1"/>
  <c r="AB1670" i="1"/>
  <c r="X1670" i="1"/>
  <c r="AA1670" i="1"/>
  <c r="Z1670" i="1"/>
  <c r="Y1670" i="1"/>
  <c r="AB1674" i="1"/>
  <c r="X1674" i="1"/>
  <c r="AA1674" i="1"/>
  <c r="Z1674" i="1"/>
  <c r="Y1674" i="1"/>
  <c r="AB1678" i="1"/>
  <c r="X1678" i="1"/>
  <c r="AA1678" i="1"/>
  <c r="Z1678" i="1"/>
  <c r="Y1678" i="1"/>
  <c r="AB1682" i="1"/>
  <c r="X1682" i="1"/>
  <c r="AA1682" i="1"/>
  <c r="Z1682" i="1"/>
  <c r="Y1682" i="1"/>
  <c r="AB1686" i="1"/>
  <c r="X1686" i="1"/>
  <c r="AA1686" i="1"/>
  <c r="Z1686" i="1"/>
  <c r="Y1686" i="1"/>
  <c r="AB1690" i="1"/>
  <c r="X1690" i="1"/>
  <c r="AA1690" i="1"/>
  <c r="Z1690" i="1"/>
  <c r="Y1690" i="1"/>
  <c r="AB1694" i="1"/>
  <c r="X1694" i="1"/>
  <c r="AA1694" i="1"/>
  <c r="Z1694" i="1"/>
  <c r="Y1694" i="1"/>
  <c r="AB1698" i="1"/>
  <c r="X1698" i="1"/>
  <c r="AA1698" i="1"/>
  <c r="Z1698" i="1"/>
  <c r="Y1698" i="1"/>
  <c r="AB1702" i="1"/>
  <c r="X1702" i="1"/>
  <c r="AA1702" i="1"/>
  <c r="Z1702" i="1"/>
  <c r="Y1702" i="1"/>
  <c r="AB1706" i="1"/>
  <c r="X1706" i="1"/>
  <c r="AA1706" i="1"/>
  <c r="Z1706" i="1"/>
  <c r="Y1706" i="1"/>
  <c r="AB1710" i="1"/>
  <c r="X1710" i="1"/>
  <c r="AA1710" i="1"/>
  <c r="Z1710" i="1"/>
  <c r="Y1710" i="1"/>
  <c r="AB1714" i="1"/>
  <c r="X1714" i="1"/>
  <c r="AA1714" i="1"/>
  <c r="Z1714" i="1"/>
  <c r="Y1714" i="1"/>
  <c r="AB1718" i="1"/>
  <c r="X1718" i="1"/>
  <c r="AA1718" i="1"/>
  <c r="Z1718" i="1"/>
  <c r="Y1718" i="1"/>
  <c r="AB1722" i="1"/>
  <c r="X1722" i="1"/>
  <c r="AA1722" i="1"/>
  <c r="Z1722" i="1"/>
  <c r="Y1722" i="1"/>
  <c r="AB1726" i="1"/>
  <c r="X1726" i="1"/>
  <c r="AA1726" i="1"/>
  <c r="Z1726" i="1"/>
  <c r="Y1726" i="1"/>
  <c r="AB1730" i="1"/>
  <c r="X1730" i="1"/>
  <c r="AA1730" i="1"/>
  <c r="Z1730" i="1"/>
  <c r="Y1730" i="1"/>
  <c r="AB1734" i="1"/>
  <c r="X1734" i="1"/>
  <c r="AA1734" i="1"/>
  <c r="Z1734" i="1"/>
  <c r="Y1734" i="1"/>
  <c r="Z1738" i="1"/>
  <c r="Y1738" i="1"/>
  <c r="AB1738" i="1"/>
  <c r="X1738" i="1"/>
  <c r="AA1738" i="1"/>
  <c r="Z1742" i="1"/>
  <c r="Y1742" i="1"/>
  <c r="AB1742" i="1"/>
  <c r="X1742" i="1"/>
  <c r="AA1742" i="1"/>
  <c r="Z1746" i="1"/>
  <c r="Y1746" i="1"/>
  <c r="AB1746" i="1"/>
  <c r="X1746" i="1"/>
  <c r="AA1746" i="1"/>
  <c r="Z1750" i="1"/>
  <c r="Y1750" i="1"/>
  <c r="AB1750" i="1"/>
  <c r="X1750" i="1"/>
  <c r="AA1750" i="1"/>
  <c r="Z1754" i="1"/>
  <c r="Y1754" i="1"/>
  <c r="AB1754" i="1"/>
  <c r="X1754" i="1"/>
  <c r="AA1754" i="1"/>
  <c r="Z1758" i="1"/>
  <c r="Y1758" i="1"/>
  <c r="AB1758" i="1"/>
  <c r="X1758" i="1"/>
  <c r="AA1758" i="1"/>
  <c r="Z1762" i="1"/>
  <c r="Y1762" i="1"/>
  <c r="AB1762" i="1"/>
  <c r="X1762" i="1"/>
  <c r="AA1762" i="1"/>
  <c r="Z1766" i="1"/>
  <c r="Y1766" i="1"/>
  <c r="AB1766" i="1"/>
  <c r="X1766" i="1"/>
  <c r="AA1766" i="1"/>
  <c r="Z1770" i="1"/>
  <c r="Y1770" i="1"/>
  <c r="AB1770" i="1"/>
  <c r="X1770" i="1"/>
  <c r="AA1770" i="1"/>
  <c r="Z1774" i="1"/>
  <c r="Y1774" i="1"/>
  <c r="AB1774" i="1"/>
  <c r="X1774" i="1"/>
  <c r="AA1774" i="1"/>
  <c r="Z1778" i="1"/>
  <c r="Y1778" i="1"/>
  <c r="AB1778" i="1"/>
  <c r="X1778" i="1"/>
  <c r="AA1778" i="1"/>
  <c r="Z1782" i="1"/>
  <c r="Y1782" i="1"/>
  <c r="AB1782" i="1"/>
  <c r="X1782" i="1"/>
  <c r="AA1782" i="1"/>
  <c r="Z1786" i="1"/>
  <c r="Y1786" i="1"/>
  <c r="AB1786" i="1"/>
  <c r="X1786" i="1"/>
  <c r="AA1786" i="1"/>
  <c r="Z1790" i="1"/>
  <c r="Y1790" i="1"/>
  <c r="AB1790" i="1"/>
  <c r="X1790" i="1"/>
  <c r="AA1790" i="1"/>
  <c r="Z1794" i="1"/>
  <c r="Y1794" i="1"/>
  <c r="AB1794" i="1"/>
  <c r="X1794" i="1"/>
  <c r="AA1794" i="1"/>
  <c r="Z1798" i="1"/>
  <c r="Y1798" i="1"/>
  <c r="AB1798" i="1"/>
  <c r="X1798" i="1"/>
  <c r="AA1798" i="1"/>
  <c r="Z1802" i="1"/>
  <c r="Y1802" i="1"/>
  <c r="AB1802" i="1"/>
  <c r="X1802" i="1"/>
  <c r="AA1802" i="1"/>
  <c r="Z1806" i="1"/>
  <c r="Y1806" i="1"/>
  <c r="AB1806" i="1"/>
  <c r="X1806" i="1"/>
  <c r="AA1806" i="1"/>
  <c r="Z1810" i="1"/>
  <c r="Y1810" i="1"/>
  <c r="AB1810" i="1"/>
  <c r="X1810" i="1"/>
  <c r="AA1810" i="1"/>
  <c r="Z1814" i="1"/>
  <c r="Y1814" i="1"/>
  <c r="AB1814" i="1"/>
  <c r="X1814" i="1"/>
  <c r="AA1814" i="1"/>
  <c r="Z1818" i="1"/>
  <c r="Y1818" i="1"/>
  <c r="AB1818" i="1"/>
  <c r="X1818" i="1"/>
  <c r="AA1818" i="1"/>
  <c r="Z1822" i="1"/>
  <c r="Y1822" i="1"/>
  <c r="AB1822" i="1"/>
  <c r="X1822" i="1"/>
  <c r="AA1822" i="1"/>
  <c r="Z1826" i="1"/>
  <c r="Y1826" i="1"/>
  <c r="AB1826" i="1"/>
  <c r="X1826" i="1"/>
  <c r="AA1826" i="1"/>
  <c r="Z1830" i="1"/>
  <c r="Y1830" i="1"/>
  <c r="AB1830" i="1"/>
  <c r="X1830" i="1"/>
  <c r="AA1830" i="1"/>
  <c r="Z1834" i="1"/>
  <c r="Y1834" i="1"/>
  <c r="AB1834" i="1"/>
  <c r="X1834" i="1"/>
  <c r="AA1834" i="1"/>
  <c r="Z1838" i="1"/>
  <c r="Y1838" i="1"/>
  <c r="AB1838" i="1"/>
  <c r="X1838" i="1"/>
  <c r="AA1838" i="1"/>
  <c r="AB1842" i="1"/>
  <c r="X1842" i="1"/>
  <c r="AA1842" i="1"/>
  <c r="Z1842" i="1"/>
  <c r="Y1842" i="1"/>
  <c r="AB1846" i="1"/>
  <c r="X1846" i="1"/>
  <c r="AA1846" i="1"/>
  <c r="Z1846" i="1"/>
  <c r="Y1846" i="1"/>
  <c r="AB1850" i="1"/>
  <c r="X1850" i="1"/>
  <c r="AA1850" i="1"/>
  <c r="Z1850" i="1"/>
  <c r="Y1850" i="1"/>
  <c r="AB1854" i="1"/>
  <c r="X1854" i="1"/>
  <c r="AA1854" i="1"/>
  <c r="Z1854" i="1"/>
  <c r="Y1854" i="1"/>
  <c r="AB1858" i="1"/>
  <c r="X1858" i="1"/>
  <c r="AA1858" i="1"/>
  <c r="Z1858" i="1"/>
  <c r="Y1858" i="1"/>
  <c r="AB1862" i="1"/>
  <c r="X1862" i="1"/>
  <c r="AA1862" i="1"/>
  <c r="Z1862" i="1"/>
  <c r="Y1862" i="1"/>
  <c r="AB1866" i="1"/>
  <c r="X1866" i="1"/>
  <c r="AA1866" i="1"/>
  <c r="Z1866" i="1"/>
  <c r="Y1866" i="1"/>
  <c r="AB1870" i="1"/>
  <c r="X1870" i="1"/>
  <c r="AA1870" i="1"/>
  <c r="Z1870" i="1"/>
  <c r="Y1870" i="1"/>
  <c r="AB1874" i="1"/>
  <c r="X1874" i="1"/>
  <c r="AA1874" i="1"/>
  <c r="Z1874" i="1"/>
  <c r="Y1874" i="1"/>
  <c r="AB1878" i="1"/>
  <c r="X1878" i="1"/>
  <c r="AA1878" i="1"/>
  <c r="Z1878" i="1"/>
  <c r="Y1878" i="1"/>
  <c r="Y12" i="1"/>
  <c r="AB13" i="1"/>
  <c r="Z15" i="1"/>
  <c r="X17" i="1"/>
  <c r="AA18" i="1"/>
  <c r="Y20" i="1"/>
  <c r="AB21" i="1"/>
  <c r="Z23" i="1"/>
  <c r="X25" i="1"/>
  <c r="AA26" i="1"/>
  <c r="Y28" i="1"/>
  <c r="AB29" i="1"/>
  <c r="Z31" i="1"/>
  <c r="X33" i="1"/>
  <c r="AA34" i="1"/>
  <c r="Y36" i="1"/>
  <c r="AB37" i="1"/>
  <c r="X41" i="1"/>
  <c r="AA42" i="1"/>
  <c r="Y44" i="1"/>
  <c r="AB45" i="1"/>
  <c r="Z47" i="1"/>
  <c r="X49" i="1"/>
  <c r="AA50" i="1"/>
  <c r="Y52" i="1"/>
  <c r="AB53" i="1"/>
  <c r="X57" i="1"/>
  <c r="AA58" i="1"/>
  <c r="X61" i="1"/>
  <c r="Y64" i="1"/>
  <c r="AA70" i="1"/>
  <c r="AB73" i="1"/>
  <c r="X77" i="1"/>
  <c r="Y80" i="1"/>
  <c r="AA86" i="1"/>
  <c r="AB89" i="1"/>
  <c r="X93" i="1"/>
  <c r="Y96" i="1"/>
  <c r="Z99" i="1"/>
  <c r="AA102" i="1"/>
  <c r="AB105" i="1"/>
  <c r="X109" i="1"/>
  <c r="Y112" i="1"/>
  <c r="Z115" i="1"/>
  <c r="AA118" i="1"/>
  <c r="AB121" i="1"/>
  <c r="X125" i="1"/>
  <c r="Y128" i="1"/>
  <c r="Z131" i="1"/>
  <c r="Z242" i="1"/>
  <c r="Y242" i="1"/>
  <c r="AB242" i="1"/>
  <c r="X242" i="1"/>
  <c r="AA242" i="1"/>
  <c r="Z254" i="1"/>
  <c r="Y254" i="1"/>
  <c r="AB254" i="1"/>
  <c r="X254" i="1"/>
  <c r="AA254" i="1"/>
  <c r="Z266" i="1"/>
  <c r="Y266" i="1"/>
  <c r="AB266" i="1"/>
  <c r="X266" i="1"/>
  <c r="AA266" i="1"/>
  <c r="Z278" i="1"/>
  <c r="Y278" i="1"/>
  <c r="AB278" i="1"/>
  <c r="X278" i="1"/>
  <c r="AA278" i="1"/>
  <c r="Z290" i="1"/>
  <c r="Y290" i="1"/>
  <c r="AB290" i="1"/>
  <c r="X290" i="1"/>
  <c r="AA290" i="1"/>
  <c r="Z302" i="1"/>
  <c r="Y302" i="1"/>
  <c r="AB302" i="1"/>
  <c r="X302" i="1"/>
  <c r="AA302" i="1"/>
  <c r="Z314" i="1"/>
  <c r="Y314" i="1"/>
  <c r="AB314" i="1"/>
  <c r="X314" i="1"/>
  <c r="AA314" i="1"/>
  <c r="Z330" i="1"/>
  <c r="Y330" i="1"/>
  <c r="AB330" i="1"/>
  <c r="X330" i="1"/>
  <c r="AA330" i="1"/>
  <c r="Z342" i="1"/>
  <c r="Y342" i="1"/>
  <c r="AB342" i="1"/>
  <c r="X342" i="1"/>
  <c r="AA342" i="1"/>
  <c r="Z350" i="1"/>
  <c r="Y350" i="1"/>
  <c r="AB350" i="1"/>
  <c r="X350" i="1"/>
  <c r="AA350" i="1"/>
  <c r="Z362" i="1"/>
  <c r="Y362" i="1"/>
  <c r="AB362" i="1"/>
  <c r="X362" i="1"/>
  <c r="AA362" i="1"/>
  <c r="Z370" i="1"/>
  <c r="Y370" i="1"/>
  <c r="AB370" i="1"/>
  <c r="X370" i="1"/>
  <c r="AA370" i="1"/>
  <c r="Z382" i="1"/>
  <c r="Y382" i="1"/>
  <c r="AB382" i="1"/>
  <c r="X382" i="1"/>
  <c r="AA382" i="1"/>
  <c r="Z390" i="1"/>
  <c r="Y390" i="1"/>
  <c r="AB390" i="1"/>
  <c r="X390" i="1"/>
  <c r="AA390" i="1"/>
  <c r="Z398" i="1"/>
  <c r="Y398" i="1"/>
  <c r="AB398" i="1"/>
  <c r="X398" i="1"/>
  <c r="AA398" i="1"/>
  <c r="Z402" i="1"/>
  <c r="Y402" i="1"/>
  <c r="AB402" i="1"/>
  <c r="X402" i="1"/>
  <c r="AA402" i="1"/>
  <c r="Z410" i="1"/>
  <c r="Y410" i="1"/>
  <c r="AB410" i="1"/>
  <c r="X410" i="1"/>
  <c r="AA410" i="1"/>
  <c r="Z418" i="1"/>
  <c r="Y418" i="1"/>
  <c r="AB418" i="1"/>
  <c r="X418" i="1"/>
  <c r="AA418" i="1"/>
  <c r="Z426" i="1"/>
  <c r="Y426" i="1"/>
  <c r="AB426" i="1"/>
  <c r="X426" i="1"/>
  <c r="AA426" i="1"/>
  <c r="Z434" i="1"/>
  <c r="Y434" i="1"/>
  <c r="AB434" i="1"/>
  <c r="X434" i="1"/>
  <c r="AA434" i="1"/>
  <c r="Z442" i="1"/>
  <c r="Y442" i="1"/>
  <c r="AB442" i="1"/>
  <c r="X442" i="1"/>
  <c r="AA442" i="1"/>
  <c r="Z450" i="1"/>
  <c r="Y450" i="1"/>
  <c r="AB450" i="1"/>
  <c r="X450" i="1"/>
  <c r="AA450" i="1"/>
  <c r="AB11" i="1"/>
  <c r="G2171" i="1"/>
  <c r="AA11" i="1"/>
  <c r="AB27" i="1"/>
  <c r="X27" i="1"/>
  <c r="AA27" i="1"/>
  <c r="AB39" i="1"/>
  <c r="X39" i="1"/>
  <c r="AA39" i="1"/>
  <c r="AB55" i="1"/>
  <c r="X55" i="1"/>
  <c r="AA55" i="1"/>
  <c r="Y67" i="1"/>
  <c r="AB67" i="1"/>
  <c r="X67" i="1"/>
  <c r="AA67" i="1"/>
  <c r="Y83" i="1"/>
  <c r="AB83" i="1"/>
  <c r="X83" i="1"/>
  <c r="AA83" i="1"/>
  <c r="Y95" i="1"/>
  <c r="AB95" i="1"/>
  <c r="X95" i="1"/>
  <c r="AA95" i="1"/>
  <c r="Y111" i="1"/>
  <c r="AB111" i="1"/>
  <c r="X111" i="1"/>
  <c r="AA111" i="1"/>
  <c r="Y127" i="1"/>
  <c r="AB127" i="1"/>
  <c r="X127" i="1"/>
  <c r="AA127" i="1"/>
  <c r="Y139" i="1"/>
  <c r="AB139" i="1"/>
  <c r="X139" i="1"/>
  <c r="AA139" i="1"/>
  <c r="Z139" i="1"/>
  <c r="Y151" i="1"/>
  <c r="AB151" i="1"/>
  <c r="X151" i="1"/>
  <c r="AA151" i="1"/>
  <c r="Z151" i="1"/>
  <c r="Y159" i="1"/>
  <c r="AB159" i="1"/>
  <c r="X159" i="1"/>
  <c r="AA159" i="1"/>
  <c r="Z159" i="1"/>
  <c r="Y167" i="1"/>
  <c r="AB167" i="1"/>
  <c r="X167" i="1"/>
  <c r="AA167" i="1"/>
  <c r="Z167" i="1"/>
  <c r="Y179" i="1"/>
  <c r="AB179" i="1"/>
  <c r="X179" i="1"/>
  <c r="AA179" i="1"/>
  <c r="Z179" i="1"/>
  <c r="Y187" i="1"/>
  <c r="AB187" i="1"/>
  <c r="X187" i="1"/>
  <c r="AA187" i="1"/>
  <c r="Z187" i="1"/>
  <c r="Y195" i="1"/>
  <c r="AB195" i="1"/>
  <c r="X195" i="1"/>
  <c r="AA195" i="1"/>
  <c r="Z195" i="1"/>
  <c r="Y203" i="1"/>
  <c r="AB203" i="1"/>
  <c r="X203" i="1"/>
  <c r="AA203" i="1"/>
  <c r="Z203" i="1"/>
  <c r="Y211" i="1"/>
  <c r="AB211" i="1"/>
  <c r="X211" i="1"/>
  <c r="AA211" i="1"/>
  <c r="Z211" i="1"/>
  <c r="Y219" i="1"/>
  <c r="AB219" i="1"/>
  <c r="X219" i="1"/>
  <c r="AA219" i="1"/>
  <c r="Z219" i="1"/>
  <c r="Y231" i="1"/>
  <c r="AB231" i="1"/>
  <c r="X231" i="1"/>
  <c r="AA231" i="1"/>
  <c r="Z231" i="1"/>
  <c r="Y239" i="1"/>
  <c r="AB239" i="1"/>
  <c r="X239" i="1"/>
  <c r="AA239" i="1"/>
  <c r="Z239" i="1"/>
  <c r="Y247" i="1"/>
  <c r="AB247" i="1"/>
  <c r="X247" i="1"/>
  <c r="AA247" i="1"/>
  <c r="Z247" i="1"/>
  <c r="Y255" i="1"/>
  <c r="AB255" i="1"/>
  <c r="X255" i="1"/>
  <c r="AA255" i="1"/>
  <c r="Z255" i="1"/>
  <c r="Y263" i="1"/>
  <c r="AB263" i="1"/>
  <c r="X263" i="1"/>
  <c r="AA263" i="1"/>
  <c r="Z263" i="1"/>
  <c r="Y271" i="1"/>
  <c r="AB271" i="1"/>
  <c r="X271" i="1"/>
  <c r="AA271" i="1"/>
  <c r="Z271" i="1"/>
  <c r="Y279" i="1"/>
  <c r="AB279" i="1"/>
  <c r="X279" i="1"/>
  <c r="AA279" i="1"/>
  <c r="Z279" i="1"/>
  <c r="Y283" i="1"/>
  <c r="AB283" i="1"/>
  <c r="X283" i="1"/>
  <c r="AA283" i="1"/>
  <c r="Z283" i="1"/>
  <c r="Y291" i="1"/>
  <c r="AB291" i="1"/>
  <c r="X291" i="1"/>
  <c r="AA291" i="1"/>
  <c r="Z291" i="1"/>
  <c r="Y299" i="1"/>
  <c r="AB299" i="1"/>
  <c r="X299" i="1"/>
  <c r="AA299" i="1"/>
  <c r="Z299" i="1"/>
  <c r="Y307" i="1"/>
  <c r="AB307" i="1"/>
  <c r="X307" i="1"/>
  <c r="AA307" i="1"/>
  <c r="Z307" i="1"/>
  <c r="Y315" i="1"/>
  <c r="AB315" i="1"/>
  <c r="X315" i="1"/>
  <c r="AA315" i="1"/>
  <c r="Z315" i="1"/>
  <c r="Y323" i="1"/>
  <c r="AB323" i="1"/>
  <c r="X323" i="1"/>
  <c r="AA323" i="1"/>
  <c r="Z323" i="1"/>
  <c r="Y331" i="1"/>
  <c r="AB331" i="1"/>
  <c r="X331" i="1"/>
  <c r="AA331" i="1"/>
  <c r="Z331" i="1"/>
  <c r="Y339" i="1"/>
  <c r="AB339" i="1"/>
  <c r="X339" i="1"/>
  <c r="AA339" i="1"/>
  <c r="Z339" i="1"/>
  <c r="Y347" i="1"/>
  <c r="AB347" i="1"/>
  <c r="X347" i="1"/>
  <c r="AA347" i="1"/>
  <c r="Z347" i="1"/>
  <c r="Y359" i="1"/>
  <c r="AB359" i="1"/>
  <c r="X359" i="1"/>
  <c r="AA359" i="1"/>
  <c r="Z359" i="1"/>
  <c r="Y367" i="1"/>
  <c r="AB367" i="1"/>
  <c r="X367" i="1"/>
  <c r="AA367" i="1"/>
  <c r="Z367" i="1"/>
  <c r="Y375" i="1"/>
  <c r="AB375" i="1"/>
  <c r="X375" i="1"/>
  <c r="AA375" i="1"/>
  <c r="Z375" i="1"/>
  <c r="Y383" i="1"/>
  <c r="AB383" i="1"/>
  <c r="X383" i="1"/>
  <c r="AA383" i="1"/>
  <c r="Z383" i="1"/>
  <c r="Y391" i="1"/>
  <c r="AB391" i="1"/>
  <c r="X391" i="1"/>
  <c r="AA391" i="1"/>
  <c r="Z391" i="1"/>
  <c r="Y399" i="1"/>
  <c r="AB399" i="1"/>
  <c r="X399" i="1"/>
  <c r="AA399" i="1"/>
  <c r="Z399" i="1"/>
  <c r="Y407" i="1"/>
  <c r="AB407" i="1"/>
  <c r="X407" i="1"/>
  <c r="AA407" i="1"/>
  <c r="Z407" i="1"/>
  <c r="Y415" i="1"/>
  <c r="AB415" i="1"/>
  <c r="X415" i="1"/>
  <c r="AA415" i="1"/>
  <c r="Z415" i="1"/>
  <c r="Y423" i="1"/>
  <c r="AB423" i="1"/>
  <c r="X423" i="1"/>
  <c r="AA423" i="1"/>
  <c r="Z423" i="1"/>
  <c r="Y431" i="1"/>
  <c r="AB431" i="1"/>
  <c r="X431" i="1"/>
  <c r="AA431" i="1"/>
  <c r="Z431" i="1"/>
  <c r="Y439" i="1"/>
  <c r="AB439" i="1"/>
  <c r="X439" i="1"/>
  <c r="AA439" i="1"/>
  <c r="Z439" i="1"/>
  <c r="Y447" i="1"/>
  <c r="AB447" i="1"/>
  <c r="X447" i="1"/>
  <c r="AA447" i="1"/>
  <c r="Z447" i="1"/>
  <c r="Y455" i="1"/>
  <c r="AB455" i="1"/>
  <c r="X455" i="1"/>
  <c r="AA455" i="1"/>
  <c r="Z455" i="1"/>
  <c r="Y463" i="1"/>
  <c r="AB463" i="1"/>
  <c r="X463" i="1"/>
  <c r="AA463" i="1"/>
  <c r="Z463" i="1"/>
  <c r="Y471" i="1"/>
  <c r="AB471" i="1"/>
  <c r="X471" i="1"/>
  <c r="AA471" i="1"/>
  <c r="Z471" i="1"/>
  <c r="Y479" i="1"/>
  <c r="AB479" i="1"/>
  <c r="X479" i="1"/>
  <c r="AA479" i="1"/>
  <c r="Z479" i="1"/>
  <c r="Y487" i="1"/>
  <c r="AB487" i="1"/>
  <c r="X487" i="1"/>
  <c r="AA487" i="1"/>
  <c r="Z487" i="1"/>
  <c r="Y495" i="1"/>
  <c r="AB495" i="1"/>
  <c r="X495" i="1"/>
  <c r="AA495" i="1"/>
  <c r="Z495" i="1"/>
  <c r="Y503" i="1"/>
  <c r="AB503" i="1"/>
  <c r="X503" i="1"/>
  <c r="AA503" i="1"/>
  <c r="Z503" i="1"/>
  <c r="Y511" i="1"/>
  <c r="AB511" i="1"/>
  <c r="X511" i="1"/>
  <c r="AA511" i="1"/>
  <c r="Z511" i="1"/>
  <c r="Y519" i="1"/>
  <c r="AB519" i="1"/>
  <c r="X519" i="1"/>
  <c r="AA519" i="1"/>
  <c r="Z519" i="1"/>
  <c r="Y527" i="1"/>
  <c r="AB527" i="1"/>
  <c r="X527" i="1"/>
  <c r="AA527" i="1"/>
  <c r="Z527" i="1"/>
  <c r="Y535" i="1"/>
  <c r="AB535" i="1"/>
  <c r="X535" i="1"/>
  <c r="AA535" i="1"/>
  <c r="Z535" i="1"/>
  <c r="Y543" i="1"/>
  <c r="AB543" i="1"/>
  <c r="X543" i="1"/>
  <c r="AA543" i="1"/>
  <c r="Z543" i="1"/>
  <c r="Y551" i="1"/>
  <c r="AB551" i="1"/>
  <c r="X551" i="1"/>
  <c r="AA551" i="1"/>
  <c r="Z551" i="1"/>
  <c r="Y559" i="1"/>
  <c r="AB559" i="1"/>
  <c r="X559" i="1"/>
  <c r="AA559" i="1"/>
  <c r="Z559" i="1"/>
  <c r="Y567" i="1"/>
  <c r="AB567" i="1"/>
  <c r="X567" i="1"/>
  <c r="AA567" i="1"/>
  <c r="Z567" i="1"/>
  <c r="Y575" i="1"/>
  <c r="AB575" i="1"/>
  <c r="X575" i="1"/>
  <c r="AA575" i="1"/>
  <c r="Z575" i="1"/>
  <c r="Y583" i="1"/>
  <c r="AB583" i="1"/>
  <c r="X583" i="1"/>
  <c r="AA583" i="1"/>
  <c r="Z583" i="1"/>
  <c r="Y591" i="1"/>
  <c r="AB591" i="1"/>
  <c r="X591" i="1"/>
  <c r="AA591" i="1"/>
  <c r="Z591" i="1"/>
  <c r="Y599" i="1"/>
  <c r="AB599" i="1"/>
  <c r="X599" i="1"/>
  <c r="AA599" i="1"/>
  <c r="Z599" i="1"/>
  <c r="Y603" i="1"/>
  <c r="AB603" i="1"/>
  <c r="X603" i="1"/>
  <c r="AA603" i="1"/>
  <c r="Z603" i="1"/>
  <c r="Y607" i="1"/>
  <c r="AB607" i="1"/>
  <c r="X607" i="1"/>
  <c r="AA607" i="1"/>
  <c r="Z607" i="1"/>
  <c r="Y615" i="1"/>
  <c r="AB615" i="1"/>
  <c r="X615" i="1"/>
  <c r="AA615" i="1"/>
  <c r="Z615" i="1"/>
  <c r="Y619" i="1"/>
  <c r="AB619" i="1"/>
  <c r="X619" i="1"/>
  <c r="AA619" i="1"/>
  <c r="Z619" i="1"/>
  <c r="Y623" i="1"/>
  <c r="AB623" i="1"/>
  <c r="X623" i="1"/>
  <c r="AA623" i="1"/>
  <c r="Z623" i="1"/>
  <c r="Y627" i="1"/>
  <c r="AB627" i="1"/>
  <c r="X627" i="1"/>
  <c r="AA627" i="1"/>
  <c r="Z627" i="1"/>
  <c r="Y631" i="1"/>
  <c r="AB631" i="1"/>
  <c r="X631" i="1"/>
  <c r="AA631" i="1"/>
  <c r="Z631" i="1"/>
  <c r="Y635" i="1"/>
  <c r="AB635" i="1"/>
  <c r="X635" i="1"/>
  <c r="AA635" i="1"/>
  <c r="Z635" i="1"/>
  <c r="Y639" i="1"/>
  <c r="AB639" i="1"/>
  <c r="X639" i="1"/>
  <c r="AA639" i="1"/>
  <c r="Z639" i="1"/>
  <c r="Y643" i="1"/>
  <c r="AB643" i="1"/>
  <c r="X643" i="1"/>
  <c r="AA643" i="1"/>
  <c r="Z643" i="1"/>
  <c r="Y647" i="1"/>
  <c r="AB647" i="1"/>
  <c r="X647" i="1"/>
  <c r="AA647" i="1"/>
  <c r="Z647" i="1"/>
  <c r="Y651" i="1"/>
  <c r="AB651" i="1"/>
  <c r="X651" i="1"/>
  <c r="AA651" i="1"/>
  <c r="Z651" i="1"/>
  <c r="Y655" i="1"/>
  <c r="AB655" i="1"/>
  <c r="X655" i="1"/>
  <c r="AA655" i="1"/>
  <c r="Z655" i="1"/>
  <c r="Y659" i="1"/>
  <c r="AB659" i="1"/>
  <c r="X659" i="1"/>
  <c r="AA659" i="1"/>
  <c r="Z659" i="1"/>
  <c r="Y663" i="1"/>
  <c r="AB663" i="1"/>
  <c r="X663" i="1"/>
  <c r="AA663" i="1"/>
  <c r="Z663" i="1"/>
  <c r="Y667" i="1"/>
  <c r="AB667" i="1"/>
  <c r="X667" i="1"/>
  <c r="AA667" i="1"/>
  <c r="Z667" i="1"/>
  <c r="Y671" i="1"/>
  <c r="AB671" i="1"/>
  <c r="X671" i="1"/>
  <c r="AA671" i="1"/>
  <c r="Z671" i="1"/>
  <c r="Y675" i="1"/>
  <c r="AB675" i="1"/>
  <c r="X675" i="1"/>
  <c r="AA675" i="1"/>
  <c r="Z675" i="1"/>
  <c r="Y679" i="1"/>
  <c r="AB679" i="1"/>
  <c r="X679" i="1"/>
  <c r="AA679" i="1"/>
  <c r="Z679" i="1"/>
  <c r="Y683" i="1"/>
  <c r="AB683" i="1"/>
  <c r="X683" i="1"/>
  <c r="AA683" i="1"/>
  <c r="Z683" i="1"/>
  <c r="Y687" i="1"/>
  <c r="AB687" i="1"/>
  <c r="X687" i="1"/>
  <c r="AA687" i="1"/>
  <c r="Z687" i="1"/>
  <c r="Y691" i="1"/>
  <c r="AB691" i="1"/>
  <c r="X691" i="1"/>
  <c r="AA691" i="1"/>
  <c r="Z691" i="1"/>
  <c r="AB695" i="1"/>
  <c r="Y695" i="1"/>
  <c r="X695" i="1"/>
  <c r="AA695" i="1"/>
  <c r="Z695" i="1"/>
  <c r="Y699" i="1"/>
  <c r="AB699" i="1"/>
  <c r="X699" i="1"/>
  <c r="AA699" i="1"/>
  <c r="Z699" i="1"/>
  <c r="Y703" i="1"/>
  <c r="AB703" i="1"/>
  <c r="X703" i="1"/>
  <c r="AA703" i="1"/>
  <c r="Z703" i="1"/>
  <c r="Y707" i="1"/>
  <c r="AB707" i="1"/>
  <c r="X707" i="1"/>
  <c r="AA707" i="1"/>
  <c r="Z707" i="1"/>
  <c r="Y711" i="1"/>
  <c r="AB711" i="1"/>
  <c r="X711" i="1"/>
  <c r="AA711" i="1"/>
  <c r="Z711" i="1"/>
  <c r="Y715" i="1"/>
  <c r="AB715" i="1"/>
  <c r="X715" i="1"/>
  <c r="AA715" i="1"/>
  <c r="Z715" i="1"/>
  <c r="Y719" i="1"/>
  <c r="AB719" i="1"/>
  <c r="X719" i="1"/>
  <c r="AA719" i="1"/>
  <c r="Z719" i="1"/>
  <c r="Y723" i="1"/>
  <c r="AB723" i="1"/>
  <c r="X723" i="1"/>
  <c r="AA723" i="1"/>
  <c r="Z723" i="1"/>
  <c r="Y727" i="1"/>
  <c r="AB727" i="1"/>
  <c r="X727" i="1"/>
  <c r="AA727" i="1"/>
  <c r="Z727" i="1"/>
  <c r="Y731" i="1"/>
  <c r="AB731" i="1"/>
  <c r="X731" i="1"/>
  <c r="AA731" i="1"/>
  <c r="Z731" i="1"/>
  <c r="Y735" i="1"/>
  <c r="AB735" i="1"/>
  <c r="X735" i="1"/>
  <c r="AA735" i="1"/>
  <c r="Z735" i="1"/>
  <c r="Y739" i="1"/>
  <c r="AB739" i="1"/>
  <c r="X739" i="1"/>
  <c r="AA739" i="1"/>
  <c r="Z739" i="1"/>
  <c r="Y743" i="1"/>
  <c r="AB743" i="1"/>
  <c r="X743" i="1"/>
  <c r="AA743" i="1"/>
  <c r="Z743" i="1"/>
  <c r="Y747" i="1"/>
  <c r="AB747" i="1"/>
  <c r="X747" i="1"/>
  <c r="AA747" i="1"/>
  <c r="Z747" i="1"/>
  <c r="Y751" i="1"/>
  <c r="AB751" i="1"/>
  <c r="X751" i="1"/>
  <c r="AA751" i="1"/>
  <c r="Z751" i="1"/>
  <c r="Y755" i="1"/>
  <c r="AB755" i="1"/>
  <c r="X755" i="1"/>
  <c r="Z755" i="1"/>
  <c r="AA755" i="1"/>
  <c r="Y759" i="1"/>
  <c r="AB759" i="1"/>
  <c r="X759" i="1"/>
  <c r="Z759" i="1"/>
  <c r="AA759" i="1"/>
  <c r="Y763" i="1"/>
  <c r="AB763" i="1"/>
  <c r="X763" i="1"/>
  <c r="Z763" i="1"/>
  <c r="AA763" i="1"/>
  <c r="Y767" i="1"/>
  <c r="AB767" i="1"/>
  <c r="X767" i="1"/>
  <c r="Z767" i="1"/>
  <c r="AA767" i="1"/>
  <c r="Y771" i="1"/>
  <c r="AB771" i="1"/>
  <c r="X771" i="1"/>
  <c r="Z771" i="1"/>
  <c r="AA771" i="1"/>
  <c r="Y775" i="1"/>
  <c r="AB775" i="1"/>
  <c r="X775" i="1"/>
  <c r="Z775" i="1"/>
  <c r="AA775" i="1"/>
  <c r="Y779" i="1"/>
  <c r="AB779" i="1"/>
  <c r="X779" i="1"/>
  <c r="Z779" i="1"/>
  <c r="AA779" i="1"/>
  <c r="Y783" i="1"/>
  <c r="AB783" i="1"/>
  <c r="X783" i="1"/>
  <c r="Z783" i="1"/>
  <c r="AA783" i="1"/>
  <c r="Y787" i="1"/>
  <c r="AB787" i="1"/>
  <c r="X787" i="1"/>
  <c r="Z787" i="1"/>
  <c r="AA787" i="1"/>
  <c r="Y791" i="1"/>
  <c r="AB791" i="1"/>
  <c r="X791" i="1"/>
  <c r="AA791" i="1"/>
  <c r="Z791" i="1"/>
  <c r="Y795" i="1"/>
  <c r="AB795" i="1"/>
  <c r="X795" i="1"/>
  <c r="AA795" i="1"/>
  <c r="Z795" i="1"/>
  <c r="Y799" i="1"/>
  <c r="AB799" i="1"/>
  <c r="X799" i="1"/>
  <c r="AA799" i="1"/>
  <c r="Z799" i="1"/>
  <c r="Y803" i="1"/>
  <c r="AB803" i="1"/>
  <c r="X803" i="1"/>
  <c r="AA803" i="1"/>
  <c r="Z803" i="1"/>
  <c r="Y811" i="1"/>
  <c r="AB811" i="1"/>
  <c r="X811" i="1"/>
  <c r="AA811" i="1"/>
  <c r="Z811" i="1"/>
  <c r="Y815" i="1"/>
  <c r="AB815" i="1"/>
  <c r="X815" i="1"/>
  <c r="AA815" i="1"/>
  <c r="Z815" i="1"/>
  <c r="Y819" i="1"/>
  <c r="AB819" i="1"/>
  <c r="X819" i="1"/>
  <c r="AA819" i="1"/>
  <c r="Z819" i="1"/>
  <c r="Y823" i="1"/>
  <c r="AB823" i="1"/>
  <c r="X823" i="1"/>
  <c r="AA823" i="1"/>
  <c r="Z823" i="1"/>
  <c r="Y827" i="1"/>
  <c r="AB827" i="1"/>
  <c r="X827" i="1"/>
  <c r="AA827" i="1"/>
  <c r="Z827" i="1"/>
  <c r="Y831" i="1"/>
  <c r="AB831" i="1"/>
  <c r="X831" i="1"/>
  <c r="AA831" i="1"/>
  <c r="Z831" i="1"/>
  <c r="Y835" i="1"/>
  <c r="AB835" i="1"/>
  <c r="X835" i="1"/>
  <c r="AA835" i="1"/>
  <c r="Z835" i="1"/>
  <c r="Y839" i="1"/>
  <c r="AB839" i="1"/>
  <c r="X839" i="1"/>
  <c r="AA839" i="1"/>
  <c r="Z839" i="1"/>
  <c r="Y843" i="1"/>
  <c r="AB843" i="1"/>
  <c r="X843" i="1"/>
  <c r="AA843" i="1"/>
  <c r="Z843" i="1"/>
  <c r="Y847" i="1"/>
  <c r="AB847" i="1"/>
  <c r="X847" i="1"/>
  <c r="AA847" i="1"/>
  <c r="Z847" i="1"/>
  <c r="Y851" i="1"/>
  <c r="AB851" i="1"/>
  <c r="X851" i="1"/>
  <c r="AA851" i="1"/>
  <c r="Z851" i="1"/>
  <c r="Y855" i="1"/>
  <c r="AB855" i="1"/>
  <c r="X855" i="1"/>
  <c r="AA855" i="1"/>
  <c r="Z855" i="1"/>
  <c r="Y859" i="1"/>
  <c r="AB859" i="1"/>
  <c r="X859" i="1"/>
  <c r="AA859" i="1"/>
  <c r="Z859" i="1"/>
  <c r="Y863" i="1"/>
  <c r="AB863" i="1"/>
  <c r="X863" i="1"/>
  <c r="AA863" i="1"/>
  <c r="Z863" i="1"/>
  <c r="Y867" i="1"/>
  <c r="AB867" i="1"/>
  <c r="X867" i="1"/>
  <c r="AA867" i="1"/>
  <c r="Z867" i="1"/>
  <c r="Y871" i="1"/>
  <c r="AB871" i="1"/>
  <c r="X871" i="1"/>
  <c r="AA871" i="1"/>
  <c r="Z871" i="1"/>
  <c r="Y875" i="1"/>
  <c r="AB875" i="1"/>
  <c r="X875" i="1"/>
  <c r="AA875" i="1"/>
  <c r="Z875" i="1"/>
  <c r="Y879" i="1"/>
  <c r="AB879" i="1"/>
  <c r="X879" i="1"/>
  <c r="AA879" i="1"/>
  <c r="Z879" i="1"/>
  <c r="Y883" i="1"/>
  <c r="AB883" i="1"/>
  <c r="X883" i="1"/>
  <c r="AA883" i="1"/>
  <c r="Z883" i="1"/>
  <c r="Y887" i="1"/>
  <c r="AB887" i="1"/>
  <c r="X887" i="1"/>
  <c r="AA887" i="1"/>
  <c r="Z887" i="1"/>
  <c r="Y891" i="1"/>
  <c r="AB891" i="1"/>
  <c r="X891" i="1"/>
  <c r="AA891" i="1"/>
  <c r="Z891" i="1"/>
  <c r="Y895" i="1"/>
  <c r="AB895" i="1"/>
  <c r="X895" i="1"/>
  <c r="AA895" i="1"/>
  <c r="Z895" i="1"/>
  <c r="Y899" i="1"/>
  <c r="AB899" i="1"/>
  <c r="X899" i="1"/>
  <c r="AA899" i="1"/>
  <c r="Z899" i="1"/>
  <c r="Y903" i="1"/>
  <c r="AB903" i="1"/>
  <c r="X903" i="1"/>
  <c r="AA903" i="1"/>
  <c r="Z903" i="1"/>
  <c r="Y907" i="1"/>
  <c r="AB907" i="1"/>
  <c r="X907" i="1"/>
  <c r="AA907" i="1"/>
  <c r="Z907" i="1"/>
  <c r="Y911" i="1"/>
  <c r="AB911" i="1"/>
  <c r="X911" i="1"/>
  <c r="AA911" i="1"/>
  <c r="Z911" i="1"/>
  <c r="Y915" i="1"/>
  <c r="AB915" i="1"/>
  <c r="X915" i="1"/>
  <c r="AA915" i="1"/>
  <c r="Z915" i="1"/>
  <c r="Y919" i="1"/>
  <c r="AB919" i="1"/>
  <c r="X919" i="1"/>
  <c r="AA919" i="1"/>
  <c r="Z919" i="1"/>
  <c r="Y923" i="1"/>
  <c r="AB923" i="1"/>
  <c r="X923" i="1"/>
  <c r="AA923" i="1"/>
  <c r="Z923" i="1"/>
  <c r="Y927" i="1"/>
  <c r="AB927" i="1"/>
  <c r="X927" i="1"/>
  <c r="AA927" i="1"/>
  <c r="Z927" i="1"/>
  <c r="Y931" i="1"/>
  <c r="AB931" i="1"/>
  <c r="X931" i="1"/>
  <c r="AA931" i="1"/>
  <c r="Z931" i="1"/>
  <c r="Y935" i="1"/>
  <c r="AB935" i="1"/>
  <c r="X935" i="1"/>
  <c r="AA935" i="1"/>
  <c r="Z935" i="1"/>
  <c r="Y939" i="1"/>
  <c r="AB939" i="1"/>
  <c r="X939" i="1"/>
  <c r="AA939" i="1"/>
  <c r="Z939" i="1"/>
  <c r="Y943" i="1"/>
  <c r="AB943" i="1"/>
  <c r="X943" i="1"/>
  <c r="AA943" i="1"/>
  <c r="Z943" i="1"/>
  <c r="Y947" i="1"/>
  <c r="AB947" i="1"/>
  <c r="X947" i="1"/>
  <c r="AA947" i="1"/>
  <c r="Z947" i="1"/>
  <c r="Y951" i="1"/>
  <c r="AB951" i="1"/>
  <c r="X951" i="1"/>
  <c r="AA951" i="1"/>
  <c r="Z951" i="1"/>
  <c r="Y955" i="1"/>
  <c r="AB955" i="1"/>
  <c r="X955" i="1"/>
  <c r="AA955" i="1"/>
  <c r="Z955" i="1"/>
  <c r="Y959" i="1"/>
  <c r="AB959" i="1"/>
  <c r="X959" i="1"/>
  <c r="AA959" i="1"/>
  <c r="Z959" i="1"/>
  <c r="AB963" i="1"/>
  <c r="X963" i="1"/>
  <c r="Z963" i="1"/>
  <c r="AA963" i="1"/>
  <c r="Y963" i="1"/>
  <c r="AB967" i="1"/>
  <c r="X967" i="1"/>
  <c r="Z967" i="1"/>
  <c r="Y967" i="1"/>
  <c r="AA967" i="1"/>
  <c r="AB971" i="1"/>
  <c r="X971" i="1"/>
  <c r="Z971" i="1"/>
  <c r="AA971" i="1"/>
  <c r="Y971" i="1"/>
  <c r="AB975" i="1"/>
  <c r="X975" i="1"/>
  <c r="Z975" i="1"/>
  <c r="Y975" i="1"/>
  <c r="AA975" i="1"/>
  <c r="AB979" i="1"/>
  <c r="X979" i="1"/>
  <c r="AA979" i="1"/>
  <c r="Z979" i="1"/>
  <c r="Y979" i="1"/>
  <c r="AB983" i="1"/>
  <c r="X983" i="1"/>
  <c r="AA983" i="1"/>
  <c r="Z983" i="1"/>
  <c r="Y983" i="1"/>
  <c r="AB987" i="1"/>
  <c r="X987" i="1"/>
  <c r="AA987" i="1"/>
  <c r="Z987" i="1"/>
  <c r="Y987" i="1"/>
  <c r="AB991" i="1"/>
  <c r="X991" i="1"/>
  <c r="AA991" i="1"/>
  <c r="Z991" i="1"/>
  <c r="Y991" i="1"/>
  <c r="AB995" i="1"/>
  <c r="X995" i="1"/>
  <c r="AA995" i="1"/>
  <c r="Z995" i="1"/>
  <c r="Y995" i="1"/>
  <c r="AB999" i="1"/>
  <c r="X999" i="1"/>
  <c r="AA999" i="1"/>
  <c r="Z999" i="1"/>
  <c r="Y999" i="1"/>
  <c r="AB1003" i="1"/>
  <c r="X1003" i="1"/>
  <c r="AA1003" i="1"/>
  <c r="Z1003" i="1"/>
  <c r="Y1003" i="1"/>
  <c r="AB1007" i="1"/>
  <c r="X1007" i="1"/>
  <c r="AA1007" i="1"/>
  <c r="Z1007" i="1"/>
  <c r="Y1007" i="1"/>
  <c r="AB1011" i="1"/>
  <c r="X1011" i="1"/>
  <c r="AA1011" i="1"/>
  <c r="Z1011" i="1"/>
  <c r="Y1011" i="1"/>
  <c r="AB1015" i="1"/>
  <c r="X1015" i="1"/>
  <c r="AA1015" i="1"/>
  <c r="Z1015" i="1"/>
  <c r="Y1015" i="1"/>
  <c r="AB1019" i="1"/>
  <c r="X1019" i="1"/>
  <c r="AA1019" i="1"/>
  <c r="Z1019" i="1"/>
  <c r="Y1019" i="1"/>
  <c r="AB1023" i="1"/>
  <c r="X1023" i="1"/>
  <c r="AA1023" i="1"/>
  <c r="Z1023" i="1"/>
  <c r="Y1023" i="1"/>
  <c r="AB1027" i="1"/>
  <c r="X1027" i="1"/>
  <c r="AA1027" i="1"/>
  <c r="Z1027" i="1"/>
  <c r="Y1027" i="1"/>
  <c r="AB1031" i="1"/>
  <c r="X1031" i="1"/>
  <c r="AA1031" i="1"/>
  <c r="Z1031" i="1"/>
  <c r="Y1031" i="1"/>
  <c r="AB1035" i="1"/>
  <c r="X1035" i="1"/>
  <c r="AA1035" i="1"/>
  <c r="Z1035" i="1"/>
  <c r="Y1035" i="1"/>
  <c r="AB1039" i="1"/>
  <c r="X1039" i="1"/>
  <c r="AA1039" i="1"/>
  <c r="Z1039" i="1"/>
  <c r="Y1039" i="1"/>
  <c r="AB1043" i="1"/>
  <c r="X1043" i="1"/>
  <c r="AA1043" i="1"/>
  <c r="Z1043" i="1"/>
  <c r="Y1043" i="1"/>
  <c r="AB1047" i="1"/>
  <c r="X1047" i="1"/>
  <c r="AA1047" i="1"/>
  <c r="Z1047" i="1"/>
  <c r="Y1047" i="1"/>
  <c r="AB1051" i="1"/>
  <c r="X1051" i="1"/>
  <c r="AA1051" i="1"/>
  <c r="Z1051" i="1"/>
  <c r="Y1051" i="1"/>
  <c r="AB1055" i="1"/>
  <c r="X1055" i="1"/>
  <c r="AA1055" i="1"/>
  <c r="Z1055" i="1"/>
  <c r="Y1055" i="1"/>
  <c r="AB1059" i="1"/>
  <c r="X1059" i="1"/>
  <c r="AA1059" i="1"/>
  <c r="Z1059" i="1"/>
  <c r="Y1059" i="1"/>
  <c r="AB1063" i="1"/>
  <c r="X1063" i="1"/>
  <c r="AA1063" i="1"/>
  <c r="Z1063" i="1"/>
  <c r="Y1063" i="1"/>
  <c r="AB1067" i="1"/>
  <c r="X1067" i="1"/>
  <c r="AA1067" i="1"/>
  <c r="Z1067" i="1"/>
  <c r="Y1067" i="1"/>
  <c r="AB1071" i="1"/>
  <c r="X1071" i="1"/>
  <c r="AA1071" i="1"/>
  <c r="Z1071" i="1"/>
  <c r="Y1071" i="1"/>
  <c r="AB1075" i="1"/>
  <c r="X1075" i="1"/>
  <c r="AA1075" i="1"/>
  <c r="Z1075" i="1"/>
  <c r="Y1075" i="1"/>
  <c r="AB1079" i="1"/>
  <c r="X1079" i="1"/>
  <c r="AA1079" i="1"/>
  <c r="Z1079" i="1"/>
  <c r="Y1079" i="1"/>
  <c r="AB1083" i="1"/>
  <c r="X1083" i="1"/>
  <c r="AA1083" i="1"/>
  <c r="Z1083" i="1"/>
  <c r="Y1083" i="1"/>
  <c r="AB1087" i="1"/>
  <c r="X1087" i="1"/>
  <c r="AA1087" i="1"/>
  <c r="Z1087" i="1"/>
  <c r="Y1087" i="1"/>
  <c r="AB1091" i="1"/>
  <c r="X1091" i="1"/>
  <c r="AA1091" i="1"/>
  <c r="Z1091" i="1"/>
  <c r="Y1091" i="1"/>
  <c r="AB1095" i="1"/>
  <c r="X1095" i="1"/>
  <c r="AA1095" i="1"/>
  <c r="Z1095" i="1"/>
  <c r="Y1095" i="1"/>
  <c r="AB1099" i="1"/>
  <c r="X1099" i="1"/>
  <c r="AA1099" i="1"/>
  <c r="Z1099" i="1"/>
  <c r="Y1099" i="1"/>
  <c r="AB1103" i="1"/>
  <c r="X1103" i="1"/>
  <c r="AA1103" i="1"/>
  <c r="Z1103" i="1"/>
  <c r="Y1103" i="1"/>
  <c r="AB1107" i="1"/>
  <c r="X1107" i="1"/>
  <c r="AA1107" i="1"/>
  <c r="Z1107" i="1"/>
  <c r="Y1107" i="1"/>
  <c r="AB1111" i="1"/>
  <c r="X1111" i="1"/>
  <c r="AA1111" i="1"/>
  <c r="Z1111" i="1"/>
  <c r="Y1111" i="1"/>
  <c r="AB1115" i="1"/>
  <c r="X1115" i="1"/>
  <c r="AA1115" i="1"/>
  <c r="Z1115" i="1"/>
  <c r="Y1115" i="1"/>
  <c r="AB1119" i="1"/>
  <c r="X1119" i="1"/>
  <c r="AA1119" i="1"/>
  <c r="Z1119" i="1"/>
  <c r="Y1119" i="1"/>
  <c r="AB1123" i="1"/>
  <c r="X1123" i="1"/>
  <c r="AA1123" i="1"/>
  <c r="Z1123" i="1"/>
  <c r="Y1123" i="1"/>
  <c r="AB1127" i="1"/>
  <c r="X1127" i="1"/>
  <c r="AA1127" i="1"/>
  <c r="Z1127" i="1"/>
  <c r="Y1127" i="1"/>
  <c r="AB1131" i="1"/>
  <c r="X1131" i="1"/>
  <c r="AA1131" i="1"/>
  <c r="Z1131" i="1"/>
  <c r="Y1131" i="1"/>
  <c r="AB1135" i="1"/>
  <c r="X1135" i="1"/>
  <c r="AA1135" i="1"/>
  <c r="Z1135" i="1"/>
  <c r="Y1135" i="1"/>
  <c r="AB1139" i="1"/>
  <c r="X1139" i="1"/>
  <c r="AA1139" i="1"/>
  <c r="Z1139" i="1"/>
  <c r="Y1139" i="1"/>
  <c r="AB1143" i="1"/>
  <c r="X1143" i="1"/>
  <c r="AA1143" i="1"/>
  <c r="Z1143" i="1"/>
  <c r="Y1143" i="1"/>
  <c r="AB1147" i="1"/>
  <c r="X1147" i="1"/>
  <c r="AA1147" i="1"/>
  <c r="Z1147" i="1"/>
  <c r="Y1147" i="1"/>
  <c r="AB1151" i="1"/>
  <c r="X1151" i="1"/>
  <c r="AA1151" i="1"/>
  <c r="Z1151" i="1"/>
  <c r="Y1151" i="1"/>
  <c r="AB1155" i="1"/>
  <c r="X1155" i="1"/>
  <c r="AA1155" i="1"/>
  <c r="Z1155" i="1"/>
  <c r="Y1155" i="1"/>
  <c r="AB1159" i="1"/>
  <c r="X1159" i="1"/>
  <c r="AA1159" i="1"/>
  <c r="Z1159" i="1"/>
  <c r="Y1159" i="1"/>
  <c r="AB1163" i="1"/>
  <c r="X1163" i="1"/>
  <c r="AA1163" i="1"/>
  <c r="Z1163" i="1"/>
  <c r="Y1163" i="1"/>
  <c r="AB1167" i="1"/>
  <c r="X1167" i="1"/>
  <c r="AA1167" i="1"/>
  <c r="Z1167" i="1"/>
  <c r="Y1167" i="1"/>
  <c r="AB1171" i="1"/>
  <c r="X1171" i="1"/>
  <c r="AA1171" i="1"/>
  <c r="Z1171" i="1"/>
  <c r="Y1171" i="1"/>
  <c r="AB1175" i="1"/>
  <c r="X1175" i="1"/>
  <c r="AA1175" i="1"/>
  <c r="Z1175" i="1"/>
  <c r="Y1175" i="1"/>
  <c r="AB1179" i="1"/>
  <c r="X1179" i="1"/>
  <c r="AA1179" i="1"/>
  <c r="Z1179" i="1"/>
  <c r="Y1179" i="1"/>
  <c r="AB1183" i="1"/>
  <c r="X1183" i="1"/>
  <c r="AA1183" i="1"/>
  <c r="Z1183" i="1"/>
  <c r="Y1183" i="1"/>
  <c r="AB1187" i="1"/>
  <c r="X1187" i="1"/>
  <c r="AA1187" i="1"/>
  <c r="Z1187" i="1"/>
  <c r="Y1187" i="1"/>
  <c r="AB1191" i="1"/>
  <c r="X1191" i="1"/>
  <c r="AA1191" i="1"/>
  <c r="Z1191" i="1"/>
  <c r="Y1191" i="1"/>
  <c r="AB1195" i="1"/>
  <c r="X1195" i="1"/>
  <c r="AA1195" i="1"/>
  <c r="Z1195" i="1"/>
  <c r="Y1195" i="1"/>
  <c r="AB1199" i="1"/>
  <c r="X1199" i="1"/>
  <c r="AA1199" i="1"/>
  <c r="Z1199" i="1"/>
  <c r="Y1199" i="1"/>
  <c r="AB1203" i="1"/>
  <c r="X1203" i="1"/>
  <c r="AA1203" i="1"/>
  <c r="Z1203" i="1"/>
  <c r="Y1203" i="1"/>
  <c r="Y1207" i="1"/>
  <c r="AB1207" i="1"/>
  <c r="X1207" i="1"/>
  <c r="AA1207" i="1"/>
  <c r="Z1207" i="1"/>
  <c r="Y1211" i="1"/>
  <c r="AB1211" i="1"/>
  <c r="X1211" i="1"/>
  <c r="AA1211" i="1"/>
  <c r="Z1211" i="1"/>
  <c r="Y1215" i="1"/>
  <c r="AB1215" i="1"/>
  <c r="X1215" i="1"/>
  <c r="AA1215" i="1"/>
  <c r="Z1215" i="1"/>
  <c r="Y1219" i="1"/>
  <c r="AB1219" i="1"/>
  <c r="X1219" i="1"/>
  <c r="AA1219" i="1"/>
  <c r="Z1219" i="1"/>
  <c r="Y1223" i="1"/>
  <c r="AB1223" i="1"/>
  <c r="X1223" i="1"/>
  <c r="AA1223" i="1"/>
  <c r="Z1223" i="1"/>
  <c r="Y1227" i="1"/>
  <c r="AB1227" i="1"/>
  <c r="X1227" i="1"/>
  <c r="AA1227" i="1"/>
  <c r="Z1227" i="1"/>
  <c r="Y1231" i="1"/>
  <c r="AB1231" i="1"/>
  <c r="X1231" i="1"/>
  <c r="AA1231" i="1"/>
  <c r="Z1231" i="1"/>
  <c r="Y1235" i="1"/>
  <c r="AB1235" i="1"/>
  <c r="X1235" i="1"/>
  <c r="AA1235" i="1"/>
  <c r="Z1235" i="1"/>
  <c r="Y1239" i="1"/>
  <c r="AB1239" i="1"/>
  <c r="X1239" i="1"/>
  <c r="AA1239" i="1"/>
  <c r="Z1239" i="1"/>
  <c r="Y1243" i="1"/>
  <c r="AB1243" i="1"/>
  <c r="X1243" i="1"/>
  <c r="AA1243" i="1"/>
  <c r="Z1243" i="1"/>
  <c r="Y1247" i="1"/>
  <c r="AB1247" i="1"/>
  <c r="X1247" i="1"/>
  <c r="AA1247" i="1"/>
  <c r="Z1247" i="1"/>
  <c r="Y1251" i="1"/>
  <c r="AB1251" i="1"/>
  <c r="X1251" i="1"/>
  <c r="AA1251" i="1"/>
  <c r="Z1251" i="1"/>
  <c r="Y1255" i="1"/>
  <c r="AB1255" i="1"/>
  <c r="X1255" i="1"/>
  <c r="AA1255" i="1"/>
  <c r="Z1255" i="1"/>
  <c r="Y1259" i="1"/>
  <c r="AB1259" i="1"/>
  <c r="X1259" i="1"/>
  <c r="AA1259" i="1"/>
  <c r="Z1259" i="1"/>
  <c r="Y1263" i="1"/>
  <c r="AB1263" i="1"/>
  <c r="X1263" i="1"/>
  <c r="AA1263" i="1"/>
  <c r="Z1263" i="1"/>
  <c r="Y1267" i="1"/>
  <c r="AB1267" i="1"/>
  <c r="X1267" i="1"/>
  <c r="AA1267" i="1"/>
  <c r="Z1267" i="1"/>
  <c r="Y1271" i="1"/>
  <c r="AB1271" i="1"/>
  <c r="X1271" i="1"/>
  <c r="AA1271" i="1"/>
  <c r="Z1271" i="1"/>
  <c r="Y1275" i="1"/>
  <c r="AB1275" i="1"/>
  <c r="X1275" i="1"/>
  <c r="AA1275" i="1"/>
  <c r="Z1275" i="1"/>
  <c r="Y1279" i="1"/>
  <c r="AB1279" i="1"/>
  <c r="X1279" i="1"/>
  <c r="AA1279" i="1"/>
  <c r="Z1279" i="1"/>
  <c r="Y1283" i="1"/>
  <c r="AB1283" i="1"/>
  <c r="X1283" i="1"/>
  <c r="AA1283" i="1"/>
  <c r="Z1283" i="1"/>
  <c r="Y1287" i="1"/>
  <c r="AB1287" i="1"/>
  <c r="X1287" i="1"/>
  <c r="AA1287" i="1"/>
  <c r="Z1287" i="1"/>
  <c r="Y1291" i="1"/>
  <c r="AB1291" i="1"/>
  <c r="X1291" i="1"/>
  <c r="AA1291" i="1"/>
  <c r="Z1291" i="1"/>
  <c r="Y1295" i="1"/>
  <c r="AB1295" i="1"/>
  <c r="X1295" i="1"/>
  <c r="AA1295" i="1"/>
  <c r="Z1295" i="1"/>
  <c r="Y1299" i="1"/>
  <c r="AB1299" i="1"/>
  <c r="X1299" i="1"/>
  <c r="AA1299" i="1"/>
  <c r="Z1299" i="1"/>
  <c r="Y1303" i="1"/>
  <c r="AB1303" i="1"/>
  <c r="X1303" i="1"/>
  <c r="AA1303" i="1"/>
  <c r="Z1303" i="1"/>
  <c r="Y1307" i="1"/>
  <c r="AB1307" i="1"/>
  <c r="X1307" i="1"/>
  <c r="AA1307" i="1"/>
  <c r="Z1307" i="1"/>
  <c r="Y1311" i="1"/>
  <c r="AB1311" i="1"/>
  <c r="X1311" i="1"/>
  <c r="AA1311" i="1"/>
  <c r="Z1311" i="1"/>
  <c r="Y1315" i="1"/>
  <c r="AB1315" i="1"/>
  <c r="X1315" i="1"/>
  <c r="AA1315" i="1"/>
  <c r="Z1315" i="1"/>
  <c r="Y1319" i="1"/>
  <c r="AB1319" i="1"/>
  <c r="X1319" i="1"/>
  <c r="AA1319" i="1"/>
  <c r="Z1319" i="1"/>
  <c r="Y1323" i="1"/>
  <c r="AB1323" i="1"/>
  <c r="X1323" i="1"/>
  <c r="AA1323" i="1"/>
  <c r="Z1323" i="1"/>
  <c r="Y1327" i="1"/>
  <c r="AB1327" i="1"/>
  <c r="X1327" i="1"/>
  <c r="AA1327" i="1"/>
  <c r="Z1327" i="1"/>
  <c r="Y1331" i="1"/>
  <c r="AB1331" i="1"/>
  <c r="X1331" i="1"/>
  <c r="AA1331" i="1"/>
  <c r="Z1331" i="1"/>
  <c r="Y1335" i="1"/>
  <c r="AB1335" i="1"/>
  <c r="X1335" i="1"/>
  <c r="AA1335" i="1"/>
  <c r="Z1335" i="1"/>
  <c r="Y1339" i="1"/>
  <c r="AB1339" i="1"/>
  <c r="X1339" i="1"/>
  <c r="AA1339" i="1"/>
  <c r="Z1339" i="1"/>
  <c r="Y1343" i="1"/>
  <c r="AB1343" i="1"/>
  <c r="X1343" i="1"/>
  <c r="AA1343" i="1"/>
  <c r="Z1343" i="1"/>
  <c r="Y1347" i="1"/>
  <c r="AB1347" i="1"/>
  <c r="X1347" i="1"/>
  <c r="AA1347" i="1"/>
  <c r="Z1347" i="1"/>
  <c r="Y1351" i="1"/>
  <c r="AB1351" i="1"/>
  <c r="X1351" i="1"/>
  <c r="AA1351" i="1"/>
  <c r="Z1351" i="1"/>
  <c r="Y1355" i="1"/>
  <c r="AB1355" i="1"/>
  <c r="X1355" i="1"/>
  <c r="AA1355" i="1"/>
  <c r="Z1355" i="1"/>
  <c r="Y1359" i="1"/>
  <c r="AB1359" i="1"/>
  <c r="X1359" i="1"/>
  <c r="AA1359" i="1"/>
  <c r="Z1359" i="1"/>
  <c r="Y1363" i="1"/>
  <c r="AB1363" i="1"/>
  <c r="X1363" i="1"/>
  <c r="AA1363" i="1"/>
  <c r="Z1363" i="1"/>
  <c r="Y1367" i="1"/>
  <c r="AB1367" i="1"/>
  <c r="X1367" i="1"/>
  <c r="AA1367" i="1"/>
  <c r="Z1367" i="1"/>
  <c r="AB1371" i="1"/>
  <c r="X1371" i="1"/>
  <c r="AA1371" i="1"/>
  <c r="Z1371" i="1"/>
  <c r="Y1371" i="1"/>
  <c r="AB1375" i="1"/>
  <c r="X1375" i="1"/>
  <c r="AA1375" i="1"/>
  <c r="Y1375" i="1"/>
  <c r="Z1375" i="1"/>
  <c r="AB1379" i="1"/>
  <c r="X1379" i="1"/>
  <c r="AA1379" i="1"/>
  <c r="Z1379" i="1"/>
  <c r="Y1379" i="1"/>
  <c r="AB1383" i="1"/>
  <c r="X1383" i="1"/>
  <c r="AA1383" i="1"/>
  <c r="Y1383" i="1"/>
  <c r="Z1383" i="1"/>
  <c r="AB1387" i="1"/>
  <c r="X1387" i="1"/>
  <c r="AA1387" i="1"/>
  <c r="Z1387" i="1"/>
  <c r="Y1387" i="1"/>
  <c r="AB1391" i="1"/>
  <c r="X1391" i="1"/>
  <c r="AA1391" i="1"/>
  <c r="Y1391" i="1"/>
  <c r="Z1391" i="1"/>
  <c r="AB1395" i="1"/>
  <c r="X1395" i="1"/>
  <c r="AA1395" i="1"/>
  <c r="Z1395" i="1"/>
  <c r="Y1395" i="1"/>
  <c r="AB1399" i="1"/>
  <c r="X1399" i="1"/>
  <c r="AA1399" i="1"/>
  <c r="Y1399" i="1"/>
  <c r="Z1399" i="1"/>
  <c r="AB1403" i="1"/>
  <c r="X1403" i="1"/>
  <c r="AA1403" i="1"/>
  <c r="Z1403" i="1"/>
  <c r="Y1403" i="1"/>
  <c r="AB1407" i="1"/>
  <c r="X1407" i="1"/>
  <c r="AA1407" i="1"/>
  <c r="Y1407" i="1"/>
  <c r="Z1407" i="1"/>
  <c r="AB1411" i="1"/>
  <c r="X1411" i="1"/>
  <c r="AA1411" i="1"/>
  <c r="Z1411" i="1"/>
  <c r="Y1411" i="1"/>
  <c r="AB1415" i="1"/>
  <c r="X1415" i="1"/>
  <c r="AA1415" i="1"/>
  <c r="Y1415" i="1"/>
  <c r="Z1415" i="1"/>
  <c r="Y1419" i="1"/>
  <c r="AB1419" i="1"/>
  <c r="X1419" i="1"/>
  <c r="AA1419" i="1"/>
  <c r="Z1419" i="1"/>
  <c r="Y1423" i="1"/>
  <c r="AB1423" i="1"/>
  <c r="X1423" i="1"/>
  <c r="AA1423" i="1"/>
  <c r="Z1423" i="1"/>
  <c r="Y1427" i="1"/>
  <c r="AB1427" i="1"/>
  <c r="X1427" i="1"/>
  <c r="AA1427" i="1"/>
  <c r="Z1427" i="1"/>
  <c r="Y1431" i="1"/>
  <c r="AB1431" i="1"/>
  <c r="X1431" i="1"/>
  <c r="AA1431" i="1"/>
  <c r="Z1431" i="1"/>
  <c r="Y1435" i="1"/>
  <c r="AB1435" i="1"/>
  <c r="X1435" i="1"/>
  <c r="AA1435" i="1"/>
  <c r="Z1435" i="1"/>
  <c r="Y1439" i="1"/>
  <c r="AB1439" i="1"/>
  <c r="X1439" i="1"/>
  <c r="AA1439" i="1"/>
  <c r="Z1439" i="1"/>
  <c r="Y1443" i="1"/>
  <c r="AB1443" i="1"/>
  <c r="X1443" i="1"/>
  <c r="AA1443" i="1"/>
  <c r="Z1443" i="1"/>
  <c r="Y1447" i="1"/>
  <c r="AB1447" i="1"/>
  <c r="X1447" i="1"/>
  <c r="AA1447" i="1"/>
  <c r="Z1447" i="1"/>
  <c r="Y1451" i="1"/>
  <c r="AB1451" i="1"/>
  <c r="X1451" i="1"/>
  <c r="AA1451" i="1"/>
  <c r="Z1451" i="1"/>
  <c r="Y1455" i="1"/>
  <c r="AB1455" i="1"/>
  <c r="X1455" i="1"/>
  <c r="AA1455" i="1"/>
  <c r="Z1455" i="1"/>
  <c r="Y1459" i="1"/>
  <c r="AB1459" i="1"/>
  <c r="X1459" i="1"/>
  <c r="AA1459" i="1"/>
  <c r="Z1459" i="1"/>
  <c r="Y1463" i="1"/>
  <c r="AB1463" i="1"/>
  <c r="X1463" i="1"/>
  <c r="AA1463" i="1"/>
  <c r="Z1463" i="1"/>
  <c r="Y1467" i="1"/>
  <c r="AB1467" i="1"/>
  <c r="X1467" i="1"/>
  <c r="AA1467" i="1"/>
  <c r="Z1467" i="1"/>
  <c r="Y1471" i="1"/>
  <c r="AB1471" i="1"/>
  <c r="X1471" i="1"/>
  <c r="AA1471" i="1"/>
  <c r="Z1471" i="1"/>
  <c r="Y1475" i="1"/>
  <c r="AB1475" i="1"/>
  <c r="X1475" i="1"/>
  <c r="AA1475" i="1"/>
  <c r="Z1475" i="1"/>
  <c r="Y1479" i="1"/>
  <c r="AB1479" i="1"/>
  <c r="X1479" i="1"/>
  <c r="AA1479" i="1"/>
  <c r="Z1479" i="1"/>
  <c r="Y1483" i="1"/>
  <c r="AB1483" i="1"/>
  <c r="X1483" i="1"/>
  <c r="AA1483" i="1"/>
  <c r="Z1483" i="1"/>
  <c r="Y1487" i="1"/>
  <c r="AB1487" i="1"/>
  <c r="X1487" i="1"/>
  <c r="AA1487" i="1"/>
  <c r="Z1487" i="1"/>
  <c r="Y1491" i="1"/>
  <c r="AB1491" i="1"/>
  <c r="X1491" i="1"/>
  <c r="AA1491" i="1"/>
  <c r="Z1491" i="1"/>
  <c r="Y1495" i="1"/>
  <c r="AB1495" i="1"/>
  <c r="X1495" i="1"/>
  <c r="AA1495" i="1"/>
  <c r="Z1495" i="1"/>
  <c r="Y1499" i="1"/>
  <c r="AB1499" i="1"/>
  <c r="X1499" i="1"/>
  <c r="AA1499" i="1"/>
  <c r="Z1499" i="1"/>
  <c r="Y1503" i="1"/>
  <c r="AB1503" i="1"/>
  <c r="X1503" i="1"/>
  <c r="AA1503" i="1"/>
  <c r="Z1503" i="1"/>
  <c r="Y1507" i="1"/>
  <c r="AB1507" i="1"/>
  <c r="X1507" i="1"/>
  <c r="AA1507" i="1"/>
  <c r="Z1507" i="1"/>
  <c r="Y1511" i="1"/>
  <c r="AB1511" i="1"/>
  <c r="X1511" i="1"/>
  <c r="AA1511" i="1"/>
  <c r="Z1511" i="1"/>
  <c r="Y1515" i="1"/>
  <c r="AB1515" i="1"/>
  <c r="X1515" i="1"/>
  <c r="AA1515" i="1"/>
  <c r="Z1515" i="1"/>
  <c r="Y1519" i="1"/>
  <c r="AB1519" i="1"/>
  <c r="X1519" i="1"/>
  <c r="AA1519" i="1"/>
  <c r="Z1519" i="1"/>
  <c r="Y1523" i="1"/>
  <c r="AB1523" i="1"/>
  <c r="X1523" i="1"/>
  <c r="AA1523" i="1"/>
  <c r="Z1523" i="1"/>
  <c r="Y1527" i="1"/>
  <c r="AB1527" i="1"/>
  <c r="X1527" i="1"/>
  <c r="AA1527" i="1"/>
  <c r="Z1527" i="1"/>
  <c r="Y1531" i="1"/>
  <c r="AB1531" i="1"/>
  <c r="X1531" i="1"/>
  <c r="AA1531" i="1"/>
  <c r="Z1531" i="1"/>
  <c r="Y1535" i="1"/>
  <c r="AB1535" i="1"/>
  <c r="X1535" i="1"/>
  <c r="AA1535" i="1"/>
  <c r="Z1535" i="1"/>
  <c r="Y1539" i="1"/>
  <c r="AB1539" i="1"/>
  <c r="X1539" i="1"/>
  <c r="AA1539" i="1"/>
  <c r="Z1539" i="1"/>
  <c r="Y1543" i="1"/>
  <c r="AB1543" i="1"/>
  <c r="X1543" i="1"/>
  <c r="AA1543" i="1"/>
  <c r="Z1543" i="1"/>
  <c r="Y1547" i="1"/>
  <c r="AB1547" i="1"/>
  <c r="X1547" i="1"/>
  <c r="AA1547" i="1"/>
  <c r="Z1547" i="1"/>
  <c r="Y1551" i="1"/>
  <c r="AB1551" i="1"/>
  <c r="X1551" i="1"/>
  <c r="AA1551" i="1"/>
  <c r="Z1551" i="1"/>
  <c r="Y1555" i="1"/>
  <c r="AB1555" i="1"/>
  <c r="X1555" i="1"/>
  <c r="AA1555" i="1"/>
  <c r="Z1555" i="1"/>
  <c r="Y1559" i="1"/>
  <c r="AB1559" i="1"/>
  <c r="X1559" i="1"/>
  <c r="AA1559" i="1"/>
  <c r="Z1559" i="1"/>
  <c r="Y1563" i="1"/>
  <c r="AB1563" i="1"/>
  <c r="X1563" i="1"/>
  <c r="AA1563" i="1"/>
  <c r="Z1563" i="1"/>
  <c r="Y1567" i="1"/>
  <c r="AB1567" i="1"/>
  <c r="X1567" i="1"/>
  <c r="AA1567" i="1"/>
  <c r="Z1567" i="1"/>
  <c r="Y1571" i="1"/>
  <c r="AB1571" i="1"/>
  <c r="X1571" i="1"/>
  <c r="AA1571" i="1"/>
  <c r="Z1571" i="1"/>
  <c r="Y1575" i="1"/>
  <c r="AB1575" i="1"/>
  <c r="X1575" i="1"/>
  <c r="AA1575" i="1"/>
  <c r="Z1575" i="1"/>
  <c r="Y1579" i="1"/>
  <c r="AB1579" i="1"/>
  <c r="X1579" i="1"/>
  <c r="AA1579" i="1"/>
  <c r="Z1579" i="1"/>
  <c r="Y1583" i="1"/>
  <c r="AB1583" i="1"/>
  <c r="X1583" i="1"/>
  <c r="AA1583" i="1"/>
  <c r="Z1583" i="1"/>
  <c r="Y1587" i="1"/>
  <c r="AB1587" i="1"/>
  <c r="X1587" i="1"/>
  <c r="AA1587" i="1"/>
  <c r="Z1587" i="1"/>
  <c r="Y1591" i="1"/>
  <c r="AB1591" i="1"/>
  <c r="X1591" i="1"/>
  <c r="AA1591" i="1"/>
  <c r="Z1591" i="1"/>
  <c r="Y1595" i="1"/>
  <c r="AB1595" i="1"/>
  <c r="X1595" i="1"/>
  <c r="AA1595" i="1"/>
  <c r="Z1595" i="1"/>
  <c r="Y1599" i="1"/>
  <c r="AB1599" i="1"/>
  <c r="X1599" i="1"/>
  <c r="AA1599" i="1"/>
  <c r="Z1599" i="1"/>
  <c r="Y1603" i="1"/>
  <c r="AB1603" i="1"/>
  <c r="X1603" i="1"/>
  <c r="AA1603" i="1"/>
  <c r="Z1603" i="1"/>
  <c r="Y1607" i="1"/>
  <c r="AB1607" i="1"/>
  <c r="X1607" i="1"/>
  <c r="AA1607" i="1"/>
  <c r="Z1607" i="1"/>
  <c r="Y1611" i="1"/>
  <c r="AB1611" i="1"/>
  <c r="X1611" i="1"/>
  <c r="AA1611" i="1"/>
  <c r="Z1611" i="1"/>
  <c r="Y1615" i="1"/>
  <c r="AB1615" i="1"/>
  <c r="X1615" i="1"/>
  <c r="AA1615" i="1"/>
  <c r="Z1615" i="1"/>
  <c r="Y1619" i="1"/>
  <c r="AB1619" i="1"/>
  <c r="X1619" i="1"/>
  <c r="AA1619" i="1"/>
  <c r="Z1619" i="1"/>
  <c r="Y1623" i="1"/>
  <c r="AB1623" i="1"/>
  <c r="X1623" i="1"/>
  <c r="AA1623" i="1"/>
  <c r="Z1623" i="1"/>
  <c r="Y1627" i="1"/>
  <c r="AB1627" i="1"/>
  <c r="X1627" i="1"/>
  <c r="AA1627" i="1"/>
  <c r="Z1627" i="1"/>
  <c r="AA1631" i="1"/>
  <c r="Z1631" i="1"/>
  <c r="X1631" i="1"/>
  <c r="AB1631" i="1"/>
  <c r="Y1631" i="1"/>
  <c r="AA1635" i="1"/>
  <c r="Z1635" i="1"/>
  <c r="AB1635" i="1"/>
  <c r="Y1635" i="1"/>
  <c r="X1635" i="1"/>
  <c r="AA1639" i="1"/>
  <c r="Z1639" i="1"/>
  <c r="X1639" i="1"/>
  <c r="AB1639" i="1"/>
  <c r="Y1639" i="1"/>
  <c r="AA1643" i="1"/>
  <c r="Z1643" i="1"/>
  <c r="AB1643" i="1"/>
  <c r="Y1643" i="1"/>
  <c r="X1643" i="1"/>
  <c r="AA1647" i="1"/>
  <c r="Z1647" i="1"/>
  <c r="Y1647" i="1"/>
  <c r="AB1647" i="1"/>
  <c r="X1647" i="1"/>
  <c r="AA1651" i="1"/>
  <c r="Z1651" i="1"/>
  <c r="Y1651" i="1"/>
  <c r="AB1651" i="1"/>
  <c r="X1651" i="1"/>
  <c r="AA1655" i="1"/>
  <c r="Z1655" i="1"/>
  <c r="Y1655" i="1"/>
  <c r="X1655" i="1"/>
  <c r="AB1655" i="1"/>
  <c r="AA1659" i="1"/>
  <c r="Z1659" i="1"/>
  <c r="Y1659" i="1"/>
  <c r="AB1659" i="1"/>
  <c r="X1659" i="1"/>
  <c r="AA1663" i="1"/>
  <c r="Z1663" i="1"/>
  <c r="Y1663" i="1"/>
  <c r="AB1663" i="1"/>
  <c r="X1663" i="1"/>
  <c r="AA1667" i="1"/>
  <c r="Z1667" i="1"/>
  <c r="Y1667" i="1"/>
  <c r="AB1667" i="1"/>
  <c r="X1667" i="1"/>
  <c r="AA1671" i="1"/>
  <c r="Z1671" i="1"/>
  <c r="Y1671" i="1"/>
  <c r="AB1671" i="1"/>
  <c r="X1671" i="1"/>
  <c r="AA1675" i="1"/>
  <c r="Z1675" i="1"/>
  <c r="Y1675" i="1"/>
  <c r="AB1675" i="1"/>
  <c r="X1675" i="1"/>
  <c r="AA1679" i="1"/>
  <c r="Z1679" i="1"/>
  <c r="Y1679" i="1"/>
  <c r="AB1679" i="1"/>
  <c r="X1679" i="1"/>
  <c r="AA1683" i="1"/>
  <c r="Z1683" i="1"/>
  <c r="Y1683" i="1"/>
  <c r="AB1683" i="1"/>
  <c r="X1683" i="1"/>
  <c r="AA1687" i="1"/>
  <c r="Z1687" i="1"/>
  <c r="Y1687" i="1"/>
  <c r="AB1687" i="1"/>
  <c r="X1687" i="1"/>
  <c r="AA1691" i="1"/>
  <c r="Z1691" i="1"/>
  <c r="Y1691" i="1"/>
  <c r="AB1691" i="1"/>
  <c r="X1691" i="1"/>
  <c r="AA1695" i="1"/>
  <c r="Z1695" i="1"/>
  <c r="Y1695" i="1"/>
  <c r="AB1695" i="1"/>
  <c r="X1695" i="1"/>
  <c r="AA1699" i="1"/>
  <c r="Z1699" i="1"/>
  <c r="Y1699" i="1"/>
  <c r="AB1699" i="1"/>
  <c r="X1699" i="1"/>
  <c r="AA1703" i="1"/>
  <c r="Z1703" i="1"/>
  <c r="Y1703" i="1"/>
  <c r="AB1703" i="1"/>
  <c r="X1703" i="1"/>
  <c r="AA1707" i="1"/>
  <c r="Z1707" i="1"/>
  <c r="Y1707" i="1"/>
  <c r="AB1707" i="1"/>
  <c r="X1707" i="1"/>
  <c r="AA1711" i="1"/>
  <c r="Z1711" i="1"/>
  <c r="Y1711" i="1"/>
  <c r="AB1711" i="1"/>
  <c r="X1711" i="1"/>
  <c r="AA1715" i="1"/>
  <c r="Z1715" i="1"/>
  <c r="Y1715" i="1"/>
  <c r="AB1715" i="1"/>
  <c r="X1715" i="1"/>
  <c r="AA1719" i="1"/>
  <c r="Z1719" i="1"/>
  <c r="Y1719" i="1"/>
  <c r="AB1719" i="1"/>
  <c r="X1719" i="1"/>
  <c r="AA1723" i="1"/>
  <c r="Z1723" i="1"/>
  <c r="Y1723" i="1"/>
  <c r="AB1723" i="1"/>
  <c r="X1723" i="1"/>
  <c r="AA1727" i="1"/>
  <c r="Z1727" i="1"/>
  <c r="Y1727" i="1"/>
  <c r="AB1727" i="1"/>
  <c r="X1727" i="1"/>
  <c r="AA1731" i="1"/>
  <c r="Z1731" i="1"/>
  <c r="Y1731" i="1"/>
  <c r="AB1731" i="1"/>
  <c r="X1731" i="1"/>
  <c r="AA1735" i="1"/>
  <c r="Z1735" i="1"/>
  <c r="Y1735" i="1"/>
  <c r="AB1735" i="1"/>
  <c r="X1735" i="1"/>
  <c r="Y1739" i="1"/>
  <c r="AB1739" i="1"/>
  <c r="X1739" i="1"/>
  <c r="AA1739" i="1"/>
  <c r="Z1739" i="1"/>
  <c r="Y1743" i="1"/>
  <c r="AB1743" i="1"/>
  <c r="X1743" i="1"/>
  <c r="AA1743" i="1"/>
  <c r="Z1743" i="1"/>
  <c r="Y1747" i="1"/>
  <c r="AB1747" i="1"/>
  <c r="X1747" i="1"/>
  <c r="AA1747" i="1"/>
  <c r="Z1747" i="1"/>
  <c r="Y11" i="1"/>
  <c r="AB12" i="1"/>
  <c r="Z14" i="1"/>
  <c r="X16" i="1"/>
  <c r="AA17" i="1"/>
  <c r="Y19" i="1"/>
  <c r="AB20" i="1"/>
  <c r="Z22" i="1"/>
  <c r="X24" i="1"/>
  <c r="AA25" i="1"/>
  <c r="Y27" i="1"/>
  <c r="AB28" i="1"/>
  <c r="Z30" i="1"/>
  <c r="X32" i="1"/>
  <c r="AA33" i="1"/>
  <c r="Y35" i="1"/>
  <c r="AB36" i="1"/>
  <c r="Z38" i="1"/>
  <c r="X40" i="1"/>
  <c r="AA41" i="1"/>
  <c r="Y43" i="1"/>
  <c r="AB44" i="1"/>
  <c r="Z46" i="1"/>
  <c r="X48" i="1"/>
  <c r="AA49" i="1"/>
  <c r="Y51" i="1"/>
  <c r="AB52" i="1"/>
  <c r="Z54" i="1"/>
  <c r="X56" i="1"/>
  <c r="AA57" i="1"/>
  <c r="Y59" i="1"/>
  <c r="AB61" i="1"/>
  <c r="X65" i="1"/>
  <c r="Y68" i="1"/>
  <c r="Z71" i="1"/>
  <c r="AA74" i="1"/>
  <c r="AB77" i="1"/>
  <c r="X81" i="1"/>
  <c r="Y84" i="1"/>
  <c r="Z87" i="1"/>
  <c r="AA90" i="1"/>
  <c r="AB93" i="1"/>
  <c r="X97" i="1"/>
  <c r="Y100" i="1"/>
  <c r="Z103" i="1"/>
  <c r="AA106" i="1"/>
  <c r="AB109" i="1"/>
  <c r="X113" i="1"/>
  <c r="Y116" i="1"/>
  <c r="Z119" i="1"/>
  <c r="AA122" i="1"/>
  <c r="AB125" i="1"/>
  <c r="X129" i="1"/>
  <c r="Y132" i="1"/>
  <c r="AB1882" i="1"/>
  <c r="X1882" i="1"/>
  <c r="AA1882" i="1"/>
  <c r="Z1882" i="1"/>
  <c r="Y1882" i="1"/>
  <c r="AB1886" i="1"/>
  <c r="X1886" i="1"/>
  <c r="AA1886" i="1"/>
  <c r="Z1886" i="1"/>
  <c r="Y1886" i="1"/>
  <c r="AB1890" i="1"/>
  <c r="X1890" i="1"/>
  <c r="AA1890" i="1"/>
  <c r="Z1890" i="1"/>
  <c r="Y1890" i="1"/>
  <c r="AB1894" i="1"/>
  <c r="X1894" i="1"/>
  <c r="AA1894" i="1"/>
  <c r="Z1894" i="1"/>
  <c r="Y1894" i="1"/>
  <c r="AB1898" i="1"/>
  <c r="X1898" i="1"/>
  <c r="AA1898" i="1"/>
  <c r="Z1898" i="1"/>
  <c r="Y1898" i="1"/>
  <c r="AB1902" i="1"/>
  <c r="X1902" i="1"/>
  <c r="AA1902" i="1"/>
  <c r="Z1902" i="1"/>
  <c r="Y1902" i="1"/>
  <c r="AB1906" i="1"/>
  <c r="X1906" i="1"/>
  <c r="AA1906" i="1"/>
  <c r="Z1906" i="1"/>
  <c r="Y1906" i="1"/>
  <c r="AB1910" i="1"/>
  <c r="X1910" i="1"/>
  <c r="AA1910" i="1"/>
  <c r="Z1910" i="1"/>
  <c r="Y1910" i="1"/>
  <c r="AB1914" i="1"/>
  <c r="X1914" i="1"/>
  <c r="AA1914" i="1"/>
  <c r="Z1914" i="1"/>
  <c r="Y1914" i="1"/>
  <c r="AB1918" i="1"/>
  <c r="X1918" i="1"/>
  <c r="AA1918" i="1"/>
  <c r="Z1918" i="1"/>
  <c r="Y1918" i="1"/>
  <c r="AB1922" i="1"/>
  <c r="X1922" i="1"/>
  <c r="AA1922" i="1"/>
  <c r="Z1922" i="1"/>
  <c r="Y1922" i="1"/>
  <c r="AB1926" i="1"/>
  <c r="X1926" i="1"/>
  <c r="AA1926" i="1"/>
  <c r="Z1926" i="1"/>
  <c r="Y1926" i="1"/>
  <c r="AB1930" i="1"/>
  <c r="X1930" i="1"/>
  <c r="AA1930" i="1"/>
  <c r="Z1930" i="1"/>
  <c r="Y1930" i="1"/>
  <c r="AB1934" i="1"/>
  <c r="X1934" i="1"/>
  <c r="AA1934" i="1"/>
  <c r="Z1934" i="1"/>
  <c r="Y1934" i="1"/>
  <c r="AB1938" i="1"/>
  <c r="X1938" i="1"/>
  <c r="AA1938" i="1"/>
  <c r="Z1938" i="1"/>
  <c r="Y1938" i="1"/>
  <c r="AB1942" i="1"/>
  <c r="X1942" i="1"/>
  <c r="AA1942" i="1"/>
  <c r="Z1942" i="1"/>
  <c r="Y1942" i="1"/>
  <c r="AB1946" i="1"/>
  <c r="X1946" i="1"/>
  <c r="AA1946" i="1"/>
  <c r="Z1946" i="1"/>
  <c r="Y1946" i="1"/>
  <c r="AB1950" i="1"/>
  <c r="X1950" i="1"/>
  <c r="AA1950" i="1"/>
  <c r="Z1950" i="1"/>
  <c r="Y1950" i="1"/>
  <c r="AB1954" i="1"/>
  <c r="X1954" i="1"/>
  <c r="AA1954" i="1"/>
  <c r="Z1954" i="1"/>
  <c r="Y1954" i="1"/>
  <c r="AB1958" i="1"/>
  <c r="X1958" i="1"/>
  <c r="AA1958" i="1"/>
  <c r="Z1958" i="1"/>
  <c r="Y1958" i="1"/>
  <c r="AB1962" i="1"/>
  <c r="X1962" i="1"/>
  <c r="AA1962" i="1"/>
  <c r="Z1962" i="1"/>
  <c r="Y1962" i="1"/>
  <c r="AB1966" i="1"/>
  <c r="X1966" i="1"/>
  <c r="AA1966" i="1"/>
  <c r="Z1966" i="1"/>
  <c r="Y1966" i="1"/>
  <c r="AB1970" i="1"/>
  <c r="X1970" i="1"/>
  <c r="AA1970" i="1"/>
  <c r="Z1970" i="1"/>
  <c r="Y1970" i="1"/>
  <c r="AB1974" i="1"/>
  <c r="X1974" i="1"/>
  <c r="AA1974" i="1"/>
  <c r="Z1974" i="1"/>
  <c r="Y1974" i="1"/>
  <c r="AA1978" i="1"/>
  <c r="Z1978" i="1"/>
  <c r="Y1978" i="1"/>
  <c r="AB1978" i="1"/>
  <c r="X1978" i="1"/>
  <c r="AA1982" i="1"/>
  <c r="Z1982" i="1"/>
  <c r="Y1982" i="1"/>
  <c r="AB1982" i="1"/>
  <c r="X1982" i="1"/>
  <c r="AA1986" i="1"/>
  <c r="Z1986" i="1"/>
  <c r="Y1986" i="1"/>
  <c r="AB1986" i="1"/>
  <c r="X1986" i="1"/>
  <c r="AA1990" i="1"/>
  <c r="Z1990" i="1"/>
  <c r="Y1990" i="1"/>
  <c r="AB1990" i="1"/>
  <c r="X1990" i="1"/>
  <c r="AA1994" i="1"/>
  <c r="Z1994" i="1"/>
  <c r="Y1994" i="1"/>
  <c r="AB1994" i="1"/>
  <c r="X1994" i="1"/>
  <c r="AA1998" i="1"/>
  <c r="Z1998" i="1"/>
  <c r="Y1998" i="1"/>
  <c r="AB1998" i="1"/>
  <c r="X1998" i="1"/>
  <c r="AA2002" i="1"/>
  <c r="Z2002" i="1"/>
  <c r="Y2002" i="1"/>
  <c r="AB2002" i="1"/>
  <c r="X2002" i="1"/>
  <c r="AA2006" i="1"/>
  <c r="Z2006" i="1"/>
  <c r="Y2006" i="1"/>
  <c r="AB2006" i="1"/>
  <c r="X2006" i="1"/>
  <c r="AA2010" i="1"/>
  <c r="Z2010" i="1"/>
  <c r="Y2010" i="1"/>
  <c r="AB2010" i="1"/>
  <c r="X2010" i="1"/>
  <c r="AA2014" i="1"/>
  <c r="Z2014" i="1"/>
  <c r="Y2014" i="1"/>
  <c r="AB2014" i="1"/>
  <c r="X2014" i="1"/>
  <c r="Z2018" i="1"/>
  <c r="Y2018" i="1"/>
  <c r="X2018" i="1"/>
  <c r="AB2018" i="1"/>
  <c r="AA2018" i="1"/>
  <c r="Z2022" i="1"/>
  <c r="Y2022" i="1"/>
  <c r="AB2022" i="1"/>
  <c r="AA2022" i="1"/>
  <c r="X2022" i="1"/>
  <c r="Z2026" i="1"/>
  <c r="Y2026" i="1"/>
  <c r="AA2026" i="1"/>
  <c r="X2026" i="1"/>
  <c r="AB2026" i="1"/>
  <c r="Z2030" i="1"/>
  <c r="Y2030" i="1"/>
  <c r="AB2030" i="1"/>
  <c r="AA2030" i="1"/>
  <c r="X2030" i="1"/>
  <c r="Z2034" i="1"/>
  <c r="Y2034" i="1"/>
  <c r="AA2034" i="1"/>
  <c r="X2034" i="1"/>
  <c r="AB2034" i="1"/>
  <c r="Z2038" i="1"/>
  <c r="Y2038" i="1"/>
  <c r="AB2038" i="1"/>
  <c r="AA2038" i="1"/>
  <c r="X2038" i="1"/>
  <c r="Z2042" i="1"/>
  <c r="Y2042" i="1"/>
  <c r="AA2042" i="1"/>
  <c r="X2042" i="1"/>
  <c r="AB2042" i="1"/>
  <c r="Z2046" i="1"/>
  <c r="AA2046" i="1"/>
  <c r="Y2046" i="1"/>
  <c r="AB2046" i="1"/>
  <c r="X2046" i="1"/>
  <c r="Z2050" i="1"/>
  <c r="AB2050" i="1"/>
  <c r="AA2050" i="1"/>
  <c r="Y2050" i="1"/>
  <c r="X2050" i="1"/>
  <c r="Z2054" i="1"/>
  <c r="X2054" i="1"/>
  <c r="AB2054" i="1"/>
  <c r="AA2054" i="1"/>
  <c r="Y2054" i="1"/>
  <c r="Z2058" i="1"/>
  <c r="Y2058" i="1"/>
  <c r="X2058" i="1"/>
  <c r="AB2058" i="1"/>
  <c r="AA2058" i="1"/>
  <c r="Z2062" i="1"/>
  <c r="AA2062" i="1"/>
  <c r="Y2062" i="1"/>
  <c r="X2062" i="1"/>
  <c r="AB2062" i="1"/>
  <c r="Z2066" i="1"/>
  <c r="AB2066" i="1"/>
  <c r="AA2066" i="1"/>
  <c r="Y2066" i="1"/>
  <c r="X2066" i="1"/>
  <c r="AB2070" i="1"/>
  <c r="X2070" i="1"/>
  <c r="Z2070" i="1"/>
  <c r="AA2070" i="1"/>
  <c r="Y2070" i="1"/>
  <c r="AB2074" i="1"/>
  <c r="X2074" i="1"/>
  <c r="Z2074" i="1"/>
  <c r="AA2074" i="1"/>
  <c r="Y2074" i="1"/>
  <c r="AB2078" i="1"/>
  <c r="X2078" i="1"/>
  <c r="Z2078" i="1"/>
  <c r="AA2078" i="1"/>
  <c r="Y2078" i="1"/>
  <c r="AB2082" i="1"/>
  <c r="X2082" i="1"/>
  <c r="Z2082" i="1"/>
  <c r="AA2082" i="1"/>
  <c r="Y2082" i="1"/>
  <c r="AB2086" i="1"/>
  <c r="X2086" i="1"/>
  <c r="Z2086" i="1"/>
  <c r="AA2086" i="1"/>
  <c r="Y2086" i="1"/>
  <c r="Y2090" i="1"/>
  <c r="AB2090" i="1"/>
  <c r="X2090" i="1"/>
  <c r="Z2090" i="1"/>
  <c r="AA2090" i="1"/>
  <c r="Y2094" i="1"/>
  <c r="AB2094" i="1"/>
  <c r="X2094" i="1"/>
  <c r="Z2094" i="1"/>
  <c r="AA2094" i="1"/>
  <c r="Y2098" i="1"/>
  <c r="AB2098" i="1"/>
  <c r="X2098" i="1"/>
  <c r="Z2098" i="1"/>
  <c r="AA2098" i="1"/>
  <c r="Y2102" i="1"/>
  <c r="AB2102" i="1"/>
  <c r="X2102" i="1"/>
  <c r="Z2102" i="1"/>
  <c r="AA2102" i="1"/>
  <c r="AA2106" i="1"/>
  <c r="AB2106" i="1"/>
  <c r="X2106" i="1"/>
  <c r="Y2106" i="1"/>
  <c r="Z2106" i="1"/>
  <c r="AA2110" i="1"/>
  <c r="AB2110" i="1"/>
  <c r="X2110" i="1"/>
  <c r="Z2110" i="1"/>
  <c r="Y2110" i="1"/>
  <c r="AA2114" i="1"/>
  <c r="AB2114" i="1"/>
  <c r="X2114" i="1"/>
  <c r="Y2114" i="1"/>
  <c r="Z2114" i="1"/>
  <c r="AA2118" i="1"/>
  <c r="AB2118" i="1"/>
  <c r="X2118" i="1"/>
  <c r="Z2118" i="1"/>
  <c r="Y2118" i="1"/>
  <c r="AA2122" i="1"/>
  <c r="AB2122" i="1"/>
  <c r="X2122" i="1"/>
  <c r="Y2122" i="1"/>
  <c r="Z2122" i="1"/>
  <c r="AA2126" i="1"/>
  <c r="AB2126" i="1"/>
  <c r="X2126" i="1"/>
  <c r="Z2126" i="1"/>
  <c r="Y2126" i="1"/>
  <c r="AA2130" i="1"/>
  <c r="AB2130" i="1"/>
  <c r="X2130" i="1"/>
  <c r="Y2130" i="1"/>
  <c r="Z2130" i="1"/>
  <c r="AA2134" i="1"/>
  <c r="AB2134" i="1"/>
  <c r="X2134" i="1"/>
  <c r="Z2134" i="1"/>
  <c r="Y2134" i="1"/>
  <c r="AA2138" i="1"/>
  <c r="AB2138" i="1"/>
  <c r="X2138" i="1"/>
  <c r="Y2138" i="1"/>
  <c r="Z2138" i="1"/>
  <c r="AA2142" i="1"/>
  <c r="AB2142" i="1"/>
  <c r="X2142" i="1"/>
  <c r="Z2142" i="1"/>
  <c r="Y2142" i="1"/>
  <c r="AA2146" i="1"/>
  <c r="AB2146" i="1"/>
  <c r="X2146" i="1"/>
  <c r="Y2146" i="1"/>
  <c r="Z2146" i="1"/>
  <c r="AA2150" i="1"/>
  <c r="AB2150" i="1"/>
  <c r="X2150" i="1"/>
  <c r="Z2150" i="1"/>
  <c r="Y2150" i="1"/>
  <c r="AA2154" i="1"/>
  <c r="AB2154" i="1"/>
  <c r="X2154" i="1"/>
  <c r="Y2154" i="1"/>
  <c r="Z2154" i="1"/>
  <c r="AA2158" i="1"/>
  <c r="AB2158" i="1"/>
  <c r="X2158" i="1"/>
  <c r="Z2158" i="1"/>
  <c r="Y2158" i="1"/>
  <c r="AA2162" i="1"/>
  <c r="AB2162" i="1"/>
  <c r="X2162" i="1"/>
  <c r="Y2162" i="1"/>
  <c r="Z2162" i="1"/>
  <c r="AA2166" i="1"/>
  <c r="AB2166" i="1"/>
  <c r="X2166" i="1"/>
  <c r="Z2166" i="1"/>
  <c r="Y2166" i="1"/>
  <c r="AA2170" i="1"/>
  <c r="AB2170" i="1"/>
  <c r="X2170" i="1"/>
  <c r="Y2170" i="1"/>
  <c r="Z2170" i="1"/>
  <c r="Y1751" i="1"/>
  <c r="AB1751" i="1"/>
  <c r="X1751" i="1"/>
  <c r="AA1751" i="1"/>
  <c r="Z1751" i="1"/>
  <c r="Y1755" i="1"/>
  <c r="AB1755" i="1"/>
  <c r="X1755" i="1"/>
  <c r="AA1755" i="1"/>
  <c r="Z1755" i="1"/>
  <c r="Y1759" i="1"/>
  <c r="AB1759" i="1"/>
  <c r="X1759" i="1"/>
  <c r="AA1759" i="1"/>
  <c r="Z1759" i="1"/>
  <c r="Y1763" i="1"/>
  <c r="AB1763" i="1"/>
  <c r="X1763" i="1"/>
  <c r="AA1763" i="1"/>
  <c r="Z1763" i="1"/>
  <c r="Y1767" i="1"/>
  <c r="AB1767" i="1"/>
  <c r="X1767" i="1"/>
  <c r="AA1767" i="1"/>
  <c r="Z1767" i="1"/>
  <c r="Y1771" i="1"/>
  <c r="AB1771" i="1"/>
  <c r="X1771" i="1"/>
  <c r="AA1771" i="1"/>
  <c r="Z1771" i="1"/>
  <c r="Y1775" i="1"/>
  <c r="AB1775" i="1"/>
  <c r="X1775" i="1"/>
  <c r="AA1775" i="1"/>
  <c r="Z1775" i="1"/>
  <c r="Y1779" i="1"/>
  <c r="AB1779" i="1"/>
  <c r="X1779" i="1"/>
  <c r="AA1779" i="1"/>
  <c r="Z1779" i="1"/>
  <c r="Y1783" i="1"/>
  <c r="AB1783" i="1"/>
  <c r="X1783" i="1"/>
  <c r="AA1783" i="1"/>
  <c r="Z1783" i="1"/>
  <c r="Y1787" i="1"/>
  <c r="AB1787" i="1"/>
  <c r="X1787" i="1"/>
  <c r="AA1787" i="1"/>
  <c r="Z1787" i="1"/>
  <c r="Y1791" i="1"/>
  <c r="AB1791" i="1"/>
  <c r="X1791" i="1"/>
  <c r="AA1791" i="1"/>
  <c r="Z1791" i="1"/>
  <c r="Y1795" i="1"/>
  <c r="AB1795" i="1"/>
  <c r="X1795" i="1"/>
  <c r="AA1795" i="1"/>
  <c r="Z1795" i="1"/>
  <c r="Y1799" i="1"/>
  <c r="AB1799" i="1"/>
  <c r="X1799" i="1"/>
  <c r="AA1799" i="1"/>
  <c r="Z1799" i="1"/>
  <c r="Y1803" i="1"/>
  <c r="AB1803" i="1"/>
  <c r="X1803" i="1"/>
  <c r="AA1803" i="1"/>
  <c r="Z1803" i="1"/>
  <c r="Y1807" i="1"/>
  <c r="AB1807" i="1"/>
  <c r="X1807" i="1"/>
  <c r="AA1807" i="1"/>
  <c r="Z1807" i="1"/>
  <c r="Y1811" i="1"/>
  <c r="AB1811" i="1"/>
  <c r="X1811" i="1"/>
  <c r="AA1811" i="1"/>
  <c r="Z1811" i="1"/>
  <c r="Y1815" i="1"/>
  <c r="AB1815" i="1"/>
  <c r="X1815" i="1"/>
  <c r="AA1815" i="1"/>
  <c r="Z1815" i="1"/>
  <c r="Y1819" i="1"/>
  <c r="AB1819" i="1"/>
  <c r="X1819" i="1"/>
  <c r="AA1819" i="1"/>
  <c r="Z1819" i="1"/>
  <c r="Y1823" i="1"/>
  <c r="AB1823" i="1"/>
  <c r="X1823" i="1"/>
  <c r="AA1823" i="1"/>
  <c r="Z1823" i="1"/>
  <c r="Y1827" i="1"/>
  <c r="AB1827" i="1"/>
  <c r="X1827" i="1"/>
  <c r="AA1827" i="1"/>
  <c r="Z1827" i="1"/>
  <c r="Y1831" i="1"/>
  <c r="AB1831" i="1"/>
  <c r="X1831" i="1"/>
  <c r="AA1831" i="1"/>
  <c r="Z1831" i="1"/>
  <c r="Y1835" i="1"/>
  <c r="AB1835" i="1"/>
  <c r="X1835" i="1"/>
  <c r="AA1835" i="1"/>
  <c r="Z1835" i="1"/>
  <c r="AA1839" i="1"/>
  <c r="Z1839" i="1"/>
  <c r="Y1839" i="1"/>
  <c r="AB1839" i="1"/>
  <c r="X1839" i="1"/>
  <c r="AA1843" i="1"/>
  <c r="Z1843" i="1"/>
  <c r="Y1843" i="1"/>
  <c r="X1843" i="1"/>
  <c r="AB1843" i="1"/>
  <c r="AA1847" i="1"/>
  <c r="Z1847" i="1"/>
  <c r="Y1847" i="1"/>
  <c r="AB1847" i="1"/>
  <c r="X1847" i="1"/>
  <c r="AA1851" i="1"/>
  <c r="Z1851" i="1"/>
  <c r="Y1851" i="1"/>
  <c r="AB1851" i="1"/>
  <c r="X1851" i="1"/>
  <c r="AA1855" i="1"/>
  <c r="Z1855" i="1"/>
  <c r="Y1855" i="1"/>
  <c r="AB1855" i="1"/>
  <c r="X1855" i="1"/>
  <c r="AA1859" i="1"/>
  <c r="Z1859" i="1"/>
  <c r="Y1859" i="1"/>
  <c r="X1859" i="1"/>
  <c r="AB1859" i="1"/>
  <c r="AA1863" i="1"/>
  <c r="Z1863" i="1"/>
  <c r="Y1863" i="1"/>
  <c r="AB1863" i="1"/>
  <c r="X1863" i="1"/>
  <c r="AA1867" i="1"/>
  <c r="Z1867" i="1"/>
  <c r="Y1867" i="1"/>
  <c r="AB1867" i="1"/>
  <c r="X1867" i="1"/>
  <c r="AA1871" i="1"/>
  <c r="Z1871" i="1"/>
  <c r="Y1871" i="1"/>
  <c r="AB1871" i="1"/>
  <c r="X1871" i="1"/>
  <c r="AA1875" i="1"/>
  <c r="Z1875" i="1"/>
  <c r="Y1875" i="1"/>
  <c r="X1875" i="1"/>
  <c r="AB1875" i="1"/>
  <c r="AA1879" i="1"/>
  <c r="Z1879" i="1"/>
  <c r="Y1879" i="1"/>
  <c r="AB1879" i="1"/>
  <c r="X1879" i="1"/>
  <c r="AA1883" i="1"/>
  <c r="Z1883" i="1"/>
  <c r="Y1883" i="1"/>
  <c r="AB1883" i="1"/>
  <c r="X1883" i="1"/>
  <c r="AA1887" i="1"/>
  <c r="Z1887" i="1"/>
  <c r="Y1887" i="1"/>
  <c r="AB1887" i="1"/>
  <c r="X1887" i="1"/>
  <c r="AA1891" i="1"/>
  <c r="Z1891" i="1"/>
  <c r="Y1891" i="1"/>
  <c r="X1891" i="1"/>
  <c r="AB1891" i="1"/>
  <c r="AA1895" i="1"/>
  <c r="Z1895" i="1"/>
  <c r="Y1895" i="1"/>
  <c r="AB1895" i="1"/>
  <c r="X1895" i="1"/>
  <c r="AA1899" i="1"/>
  <c r="Z1899" i="1"/>
  <c r="Y1899" i="1"/>
  <c r="AB1899" i="1"/>
  <c r="X1899" i="1"/>
  <c r="AA1903" i="1"/>
  <c r="Z1903" i="1"/>
  <c r="Y1903" i="1"/>
  <c r="AB1903" i="1"/>
  <c r="X1903" i="1"/>
  <c r="AA1907" i="1"/>
  <c r="Z1907" i="1"/>
  <c r="Y1907" i="1"/>
  <c r="X1907" i="1"/>
  <c r="AB1907" i="1"/>
  <c r="AA1911" i="1"/>
  <c r="Z1911" i="1"/>
  <c r="Y1911" i="1"/>
  <c r="AB1911" i="1"/>
  <c r="X1911" i="1"/>
  <c r="AA1915" i="1"/>
  <c r="Z1915" i="1"/>
  <c r="Y1915" i="1"/>
  <c r="AB1915" i="1"/>
  <c r="X1915" i="1"/>
  <c r="AA1919" i="1"/>
  <c r="Z1919" i="1"/>
  <c r="Y1919" i="1"/>
  <c r="AB1919" i="1"/>
  <c r="X1919" i="1"/>
  <c r="AA1923" i="1"/>
  <c r="Z1923" i="1"/>
  <c r="Y1923" i="1"/>
  <c r="X1923" i="1"/>
  <c r="AB1923" i="1"/>
  <c r="AA1927" i="1"/>
  <c r="Z1927" i="1"/>
  <c r="Y1927" i="1"/>
  <c r="AB1927" i="1"/>
  <c r="X1927" i="1"/>
  <c r="AA1931" i="1"/>
  <c r="Z1931" i="1"/>
  <c r="Y1931" i="1"/>
  <c r="AB1931" i="1"/>
  <c r="X1931" i="1"/>
  <c r="AA1935" i="1"/>
  <c r="Z1935" i="1"/>
  <c r="Y1935" i="1"/>
  <c r="AB1935" i="1"/>
  <c r="X1935" i="1"/>
  <c r="AA1939" i="1"/>
  <c r="Z1939" i="1"/>
  <c r="Y1939" i="1"/>
  <c r="X1939" i="1"/>
  <c r="AB1939" i="1"/>
  <c r="AA1943" i="1"/>
  <c r="Z1943" i="1"/>
  <c r="Y1943" i="1"/>
  <c r="AB1943" i="1"/>
  <c r="X1943" i="1"/>
  <c r="AA1947" i="1"/>
  <c r="Z1947" i="1"/>
  <c r="Y1947" i="1"/>
  <c r="AB1947" i="1"/>
  <c r="X1947" i="1"/>
  <c r="AA1951" i="1"/>
  <c r="Z1951" i="1"/>
  <c r="Y1951" i="1"/>
  <c r="AB1951" i="1"/>
  <c r="X1951" i="1"/>
  <c r="AA1955" i="1"/>
  <c r="Z1955" i="1"/>
  <c r="Y1955" i="1"/>
  <c r="X1955" i="1"/>
  <c r="AB1955" i="1"/>
  <c r="AA1959" i="1"/>
  <c r="Z1959" i="1"/>
  <c r="Y1959" i="1"/>
  <c r="AB1959" i="1"/>
  <c r="X1959" i="1"/>
  <c r="AA1963" i="1"/>
  <c r="Z1963" i="1"/>
  <c r="Y1963" i="1"/>
  <c r="AB1963" i="1"/>
  <c r="X1963" i="1"/>
  <c r="AA1967" i="1"/>
  <c r="Z1967" i="1"/>
  <c r="Y1967" i="1"/>
  <c r="AB1967" i="1"/>
  <c r="X1967" i="1"/>
  <c r="AA1971" i="1"/>
  <c r="Z1971" i="1"/>
  <c r="Y1971" i="1"/>
  <c r="X1971" i="1"/>
  <c r="AB1971" i="1"/>
  <c r="Z1975" i="1"/>
  <c r="Y1975" i="1"/>
  <c r="AB1975" i="1"/>
  <c r="AA1975" i="1"/>
  <c r="X1975" i="1"/>
  <c r="Z1979" i="1"/>
  <c r="Y1979" i="1"/>
  <c r="AB1979" i="1"/>
  <c r="X1979" i="1"/>
  <c r="AA1979" i="1"/>
  <c r="Z1983" i="1"/>
  <c r="Y1983" i="1"/>
  <c r="AB1983" i="1"/>
  <c r="X1983" i="1"/>
  <c r="AA1983" i="1"/>
  <c r="Z1987" i="1"/>
  <c r="Y1987" i="1"/>
  <c r="AB1987" i="1"/>
  <c r="X1987" i="1"/>
  <c r="AA1987" i="1"/>
  <c r="Z1991" i="1"/>
  <c r="Y1991" i="1"/>
  <c r="AB1991" i="1"/>
  <c r="X1991" i="1"/>
  <c r="AA1991" i="1"/>
  <c r="Z1995" i="1"/>
  <c r="Y1995" i="1"/>
  <c r="AB1995" i="1"/>
  <c r="X1995" i="1"/>
  <c r="AA1995" i="1"/>
  <c r="Z1999" i="1"/>
  <c r="Y1999" i="1"/>
  <c r="AB1999" i="1"/>
  <c r="X1999" i="1"/>
  <c r="AA1999" i="1"/>
  <c r="Z2003" i="1"/>
  <c r="Y2003" i="1"/>
  <c r="AB2003" i="1"/>
  <c r="X2003" i="1"/>
  <c r="AA2003" i="1"/>
  <c r="Z2007" i="1"/>
  <c r="Y2007" i="1"/>
  <c r="AB2007" i="1"/>
  <c r="X2007" i="1"/>
  <c r="AA2007" i="1"/>
  <c r="Z2011" i="1"/>
  <c r="Y2011" i="1"/>
  <c r="AB2011" i="1"/>
  <c r="X2011" i="1"/>
  <c r="AA2011" i="1"/>
  <c r="Z2015" i="1"/>
  <c r="Y2015" i="1"/>
  <c r="AB2015" i="1"/>
  <c r="X2015" i="1"/>
  <c r="AA2015" i="1"/>
  <c r="Y2019" i="1"/>
  <c r="Z2019" i="1"/>
  <c r="X2019" i="1"/>
  <c r="AB2019" i="1"/>
  <c r="AA2019" i="1"/>
  <c r="Y2023" i="1"/>
  <c r="AB2023" i="1"/>
  <c r="X2023" i="1"/>
  <c r="Z2023" i="1"/>
  <c r="AA2023" i="1"/>
  <c r="Y2027" i="1"/>
  <c r="AB2027" i="1"/>
  <c r="X2027" i="1"/>
  <c r="AA2027" i="1"/>
  <c r="Z2027" i="1"/>
  <c r="Y2031" i="1"/>
  <c r="AB2031" i="1"/>
  <c r="X2031" i="1"/>
  <c r="Z2031" i="1"/>
  <c r="AA2031" i="1"/>
  <c r="Y2035" i="1"/>
  <c r="AB2035" i="1"/>
  <c r="X2035" i="1"/>
  <c r="AA2035" i="1"/>
  <c r="Z2035" i="1"/>
  <c r="Y2039" i="1"/>
  <c r="AB2039" i="1"/>
  <c r="X2039" i="1"/>
  <c r="Z2039" i="1"/>
  <c r="AA2039" i="1"/>
  <c r="Y2043" i="1"/>
  <c r="Z2043" i="1"/>
  <c r="X2043" i="1"/>
  <c r="AB2043" i="1"/>
  <c r="AA2043" i="1"/>
  <c r="Y2047" i="1"/>
  <c r="AA2047" i="1"/>
  <c r="Z2047" i="1"/>
  <c r="AB2047" i="1"/>
  <c r="X2047" i="1"/>
  <c r="Y2051" i="1"/>
  <c r="AB2051" i="1"/>
  <c r="AA2051" i="1"/>
  <c r="X2051" i="1"/>
  <c r="Z2051" i="1"/>
  <c r="Y2055" i="1"/>
  <c r="X2055" i="1"/>
  <c r="AB2055" i="1"/>
  <c r="Z2055" i="1"/>
  <c r="AA2055" i="1"/>
  <c r="Y2059" i="1"/>
  <c r="Z2059" i="1"/>
  <c r="X2059" i="1"/>
  <c r="AB2059" i="1"/>
  <c r="AA2059" i="1"/>
  <c r="Y2063" i="1"/>
  <c r="AA2063" i="1"/>
  <c r="Z2063" i="1"/>
  <c r="X2063" i="1"/>
  <c r="AB2063" i="1"/>
  <c r="Y2067" i="1"/>
  <c r="AB2067" i="1"/>
  <c r="AA2067" i="1"/>
  <c r="Z2067" i="1"/>
  <c r="X2067" i="1"/>
  <c r="AA2071" i="1"/>
  <c r="Y2071" i="1"/>
  <c r="AB2071" i="1"/>
  <c r="Z2071" i="1"/>
  <c r="X2071" i="1"/>
  <c r="AA2075" i="1"/>
  <c r="Y2075" i="1"/>
  <c r="Z2075" i="1"/>
  <c r="X2075" i="1"/>
  <c r="AB2075" i="1"/>
  <c r="AA2079" i="1"/>
  <c r="Y2079" i="1"/>
  <c r="AB2079" i="1"/>
  <c r="Z2079" i="1"/>
  <c r="X2079" i="1"/>
  <c r="AA2083" i="1"/>
  <c r="Y2083" i="1"/>
  <c r="Z2083" i="1"/>
  <c r="X2083" i="1"/>
  <c r="AB2083" i="1"/>
  <c r="AA2087" i="1"/>
  <c r="Y2087" i="1"/>
  <c r="AB2087" i="1"/>
  <c r="Z2087" i="1"/>
  <c r="X2087" i="1"/>
  <c r="AB2091" i="1"/>
  <c r="X2091" i="1"/>
  <c r="AA2091" i="1"/>
  <c r="Y2091" i="1"/>
  <c r="Z2091" i="1"/>
  <c r="AB2095" i="1"/>
  <c r="X2095" i="1"/>
  <c r="AA2095" i="1"/>
  <c r="Y2095" i="1"/>
  <c r="Z2095" i="1"/>
  <c r="AB2099" i="1"/>
  <c r="X2099" i="1"/>
  <c r="AA2099" i="1"/>
  <c r="Y2099" i="1"/>
  <c r="Z2099" i="1"/>
  <c r="Z2103" i="1"/>
  <c r="AA2103" i="1"/>
  <c r="X2103" i="1"/>
  <c r="Y2103" i="1"/>
  <c r="AB2103" i="1"/>
  <c r="Z2107" i="1"/>
  <c r="AA2107" i="1"/>
  <c r="AB2107" i="1"/>
  <c r="Y2107" i="1"/>
  <c r="X2107" i="1"/>
  <c r="Z2111" i="1"/>
  <c r="AA2111" i="1"/>
  <c r="X2111" i="1"/>
  <c r="Y2111" i="1"/>
  <c r="AB2111" i="1"/>
  <c r="Z2115" i="1"/>
  <c r="AA2115" i="1"/>
  <c r="AB2115" i="1"/>
  <c r="Y2115" i="1"/>
  <c r="X2115" i="1"/>
  <c r="Z2119" i="1"/>
  <c r="AA2119" i="1"/>
  <c r="X2119" i="1"/>
  <c r="Y2119" i="1"/>
  <c r="AB2119" i="1"/>
  <c r="Z2123" i="1"/>
  <c r="AA2123" i="1"/>
  <c r="AB2123" i="1"/>
  <c r="Y2123" i="1"/>
  <c r="X2123" i="1"/>
  <c r="Z2127" i="1"/>
  <c r="AA2127" i="1"/>
  <c r="X2127" i="1"/>
  <c r="Y2127" i="1"/>
  <c r="AB2127" i="1"/>
  <c r="Z2131" i="1"/>
  <c r="AA2131" i="1"/>
  <c r="AB2131" i="1"/>
  <c r="Y2131" i="1"/>
  <c r="X2131" i="1"/>
  <c r="Z2135" i="1"/>
  <c r="AA2135" i="1"/>
  <c r="X2135" i="1"/>
  <c r="Y2135" i="1"/>
  <c r="AB2135" i="1"/>
  <c r="Z2139" i="1"/>
  <c r="AA2139" i="1"/>
  <c r="AB2139" i="1"/>
  <c r="Y2139" i="1"/>
  <c r="X2139" i="1"/>
  <c r="Z2143" i="1"/>
  <c r="AA2143" i="1"/>
  <c r="X2143" i="1"/>
  <c r="Y2143" i="1"/>
  <c r="AB2143" i="1"/>
  <c r="Z2147" i="1"/>
  <c r="AA2147" i="1"/>
  <c r="AB2147" i="1"/>
  <c r="Y2147" i="1"/>
  <c r="X2147" i="1"/>
  <c r="Z2151" i="1"/>
  <c r="AA2151" i="1"/>
  <c r="X2151" i="1"/>
  <c r="Y2151" i="1"/>
  <c r="AB2151" i="1"/>
  <c r="Z2155" i="1"/>
  <c r="AA2155" i="1"/>
  <c r="AB2155" i="1"/>
  <c r="Y2155" i="1"/>
  <c r="X2155" i="1"/>
  <c r="Z2159" i="1"/>
  <c r="AA2159" i="1"/>
  <c r="X2159" i="1"/>
  <c r="Y2159" i="1"/>
  <c r="AB2159" i="1"/>
  <c r="Z2163" i="1"/>
  <c r="AA2163" i="1"/>
  <c r="AB2163" i="1"/>
  <c r="Y2163" i="1"/>
  <c r="X2163" i="1"/>
  <c r="Z2167" i="1"/>
  <c r="AA2167" i="1"/>
  <c r="X2167" i="1"/>
  <c r="Y2167" i="1"/>
  <c r="AB2167" i="1"/>
  <c r="AE12" i="7"/>
  <c r="AF12" i="7" s="1"/>
  <c r="AF14" i="7" s="1"/>
  <c r="E14" i="7"/>
  <c r="F12" i="7"/>
  <c r="X12" i="7"/>
  <c r="W14" i="7"/>
  <c r="Q14" i="7"/>
  <c r="R12" i="7"/>
  <c r="K14" i="7"/>
  <c r="L12" i="7"/>
  <c r="AC153" i="4"/>
  <c r="AB153" i="4"/>
  <c r="AA153" i="4"/>
  <c r="Z153" i="4"/>
  <c r="Y153" i="4"/>
  <c r="S153" i="4"/>
  <c r="R153" i="4"/>
  <c r="Q153" i="4"/>
  <c r="P153" i="4"/>
  <c r="O153" i="4"/>
  <c r="AC152" i="4"/>
  <c r="AB152" i="4"/>
  <c r="AA152" i="4"/>
  <c r="Z152" i="4"/>
  <c r="Y152" i="4"/>
  <c r="S152" i="4"/>
  <c r="R152" i="4"/>
  <c r="Q152" i="4"/>
  <c r="P152" i="4"/>
  <c r="O152" i="4"/>
  <c r="AC151" i="4"/>
  <c r="AB151" i="4"/>
  <c r="AA151" i="4"/>
  <c r="Z151" i="4"/>
  <c r="Y151" i="4"/>
  <c r="S151" i="4"/>
  <c r="R151" i="4"/>
  <c r="Q151" i="4"/>
  <c r="P151" i="4"/>
  <c r="O151" i="4"/>
  <c r="AC150" i="4"/>
  <c r="AB150" i="4"/>
  <c r="AA150" i="4"/>
  <c r="Z150" i="4"/>
  <c r="Y150" i="4"/>
  <c r="S150" i="4"/>
  <c r="R150" i="4"/>
  <c r="Q150" i="4"/>
  <c r="P150" i="4"/>
  <c r="O150" i="4"/>
  <c r="AC149" i="4"/>
  <c r="AB149" i="4"/>
  <c r="AA149" i="4"/>
  <c r="Z149" i="4"/>
  <c r="Y149" i="4"/>
  <c r="S149" i="4"/>
  <c r="R149" i="4"/>
  <c r="Q149" i="4"/>
  <c r="P149" i="4"/>
  <c r="O149" i="4"/>
  <c r="AC148" i="4"/>
  <c r="AB148" i="4"/>
  <c r="AA148" i="4"/>
  <c r="Z148" i="4"/>
  <c r="Y148" i="4"/>
  <c r="S148" i="4"/>
  <c r="R148" i="4"/>
  <c r="Q148" i="4"/>
  <c r="P148" i="4"/>
  <c r="O148" i="4"/>
  <c r="AC147" i="4"/>
  <c r="AB147" i="4"/>
  <c r="AA147" i="4"/>
  <c r="Z147" i="4"/>
  <c r="Y147" i="4"/>
  <c r="S147" i="4"/>
  <c r="R147" i="4"/>
  <c r="U36" i="7" s="1"/>
  <c r="Q147" i="4"/>
  <c r="P147" i="4"/>
  <c r="O147" i="4"/>
  <c r="AC146" i="4"/>
  <c r="AB146" i="4"/>
  <c r="AA146" i="4"/>
  <c r="Z146" i="4"/>
  <c r="Y146" i="4"/>
  <c r="S146" i="4"/>
  <c r="R146" i="4"/>
  <c r="Q146" i="4"/>
  <c r="P146" i="4"/>
  <c r="O146" i="4"/>
  <c r="AC145" i="4"/>
  <c r="AB145" i="4"/>
  <c r="AA145" i="4"/>
  <c r="Z145" i="4"/>
  <c r="Y145" i="4"/>
  <c r="S145" i="4"/>
  <c r="R145" i="4"/>
  <c r="Q145" i="4"/>
  <c r="P145" i="4"/>
  <c r="O145" i="4"/>
  <c r="AC144" i="4"/>
  <c r="AB144" i="4"/>
  <c r="AA144" i="4"/>
  <c r="Z144" i="4"/>
  <c r="Y144" i="4"/>
  <c r="S144" i="4"/>
  <c r="R144" i="4"/>
  <c r="Q144" i="4"/>
  <c r="P144" i="4"/>
  <c r="O144" i="4"/>
  <c r="AC143" i="4"/>
  <c r="AB143" i="4"/>
  <c r="AA143" i="4"/>
  <c r="Z143" i="4"/>
  <c r="Y143" i="4"/>
  <c r="S143" i="4"/>
  <c r="R143" i="4"/>
  <c r="Q143" i="4"/>
  <c r="P143" i="4"/>
  <c r="O143" i="4"/>
  <c r="AC142" i="4"/>
  <c r="AB142" i="4"/>
  <c r="AA142" i="4"/>
  <c r="Z142" i="4"/>
  <c r="Y142" i="4"/>
  <c r="S142" i="4"/>
  <c r="R142" i="4"/>
  <c r="Q142" i="4"/>
  <c r="P142" i="4"/>
  <c r="O142" i="4"/>
  <c r="AC141" i="4"/>
  <c r="AB141" i="4"/>
  <c r="AA141" i="4"/>
  <c r="Z141" i="4"/>
  <c r="Y141" i="4"/>
  <c r="S141" i="4"/>
  <c r="R141" i="4"/>
  <c r="Q141" i="4"/>
  <c r="P141" i="4"/>
  <c r="O141" i="4"/>
  <c r="AC140" i="4"/>
  <c r="AB140" i="4"/>
  <c r="AA140" i="4"/>
  <c r="Z140" i="4"/>
  <c r="Y140" i="4"/>
  <c r="S140" i="4"/>
  <c r="R140" i="4"/>
  <c r="Q140" i="4"/>
  <c r="P140" i="4"/>
  <c r="O140" i="4"/>
  <c r="AC139" i="4"/>
  <c r="AB139" i="4"/>
  <c r="AA139" i="4"/>
  <c r="Z139" i="4"/>
  <c r="Y139" i="4"/>
  <c r="S139" i="4"/>
  <c r="R139" i="4"/>
  <c r="Q139" i="4"/>
  <c r="P139" i="4"/>
  <c r="O139" i="4"/>
  <c r="AC138" i="4"/>
  <c r="AB138" i="4"/>
  <c r="AA138" i="4"/>
  <c r="Z138" i="4"/>
  <c r="Y138" i="4"/>
  <c r="S138" i="4"/>
  <c r="R138" i="4"/>
  <c r="Q138" i="4"/>
  <c r="P138" i="4"/>
  <c r="O138" i="4"/>
  <c r="AC137" i="4"/>
  <c r="AB137" i="4"/>
  <c r="AA137" i="4"/>
  <c r="Z137" i="4"/>
  <c r="Y137" i="4"/>
  <c r="S137" i="4"/>
  <c r="R137" i="4"/>
  <c r="Q137" i="4"/>
  <c r="P137" i="4"/>
  <c r="O137" i="4"/>
  <c r="AC136" i="4"/>
  <c r="AB136" i="4"/>
  <c r="AA136" i="4"/>
  <c r="Z136" i="4"/>
  <c r="Y136" i="4"/>
  <c r="S136" i="4"/>
  <c r="R136" i="4"/>
  <c r="Q136" i="4"/>
  <c r="P136" i="4"/>
  <c r="O136" i="4"/>
  <c r="AC135" i="4"/>
  <c r="AB135" i="4"/>
  <c r="AA135" i="4"/>
  <c r="Z135" i="4"/>
  <c r="Y135" i="4"/>
  <c r="S135" i="4"/>
  <c r="R135" i="4"/>
  <c r="Q135" i="4"/>
  <c r="P135" i="4"/>
  <c r="O135" i="4"/>
  <c r="AC134" i="4"/>
  <c r="AB134" i="4"/>
  <c r="AA134" i="4"/>
  <c r="Z134" i="4"/>
  <c r="Y134" i="4"/>
  <c r="S134" i="4"/>
  <c r="R134" i="4"/>
  <c r="Q134" i="4"/>
  <c r="P134" i="4"/>
  <c r="O134" i="4"/>
  <c r="AC133" i="4"/>
  <c r="AB133" i="4"/>
  <c r="AA133" i="4"/>
  <c r="Z133" i="4"/>
  <c r="Y133" i="4"/>
  <c r="S133" i="4"/>
  <c r="R133" i="4"/>
  <c r="Q133" i="4"/>
  <c r="P133" i="4"/>
  <c r="O133" i="4"/>
  <c r="AC132" i="4"/>
  <c r="AB132" i="4"/>
  <c r="AA132" i="4"/>
  <c r="Z132" i="4"/>
  <c r="Y132" i="4"/>
  <c r="S132" i="4"/>
  <c r="R132" i="4"/>
  <c r="Q132" i="4"/>
  <c r="P132" i="4"/>
  <c r="O132" i="4"/>
  <c r="AC131" i="4"/>
  <c r="AB131" i="4"/>
  <c r="AA131" i="4"/>
  <c r="Z131" i="4"/>
  <c r="Y131" i="4"/>
  <c r="S131" i="4"/>
  <c r="R131" i="4"/>
  <c r="Q131" i="4"/>
  <c r="P131" i="4"/>
  <c r="O131" i="4"/>
  <c r="AC130" i="4"/>
  <c r="AB130" i="4"/>
  <c r="AA130" i="4"/>
  <c r="Z130" i="4"/>
  <c r="Y130" i="4"/>
  <c r="S130" i="4"/>
  <c r="R130" i="4"/>
  <c r="Q130" i="4"/>
  <c r="P130" i="4"/>
  <c r="O130" i="4"/>
  <c r="AC129" i="4"/>
  <c r="AB129" i="4"/>
  <c r="AA129" i="4"/>
  <c r="Z129" i="4"/>
  <c r="Y129" i="4"/>
  <c r="S129" i="4"/>
  <c r="R129" i="4"/>
  <c r="Q129" i="4"/>
  <c r="P129" i="4"/>
  <c r="O129" i="4"/>
  <c r="AC128" i="4"/>
  <c r="AB128" i="4"/>
  <c r="AA128" i="4"/>
  <c r="Z128" i="4"/>
  <c r="Y128" i="4"/>
  <c r="S128" i="4"/>
  <c r="R128" i="4"/>
  <c r="Q128" i="4"/>
  <c r="P128" i="4"/>
  <c r="O128" i="4"/>
  <c r="AC127" i="4"/>
  <c r="AB127" i="4"/>
  <c r="AA127" i="4"/>
  <c r="Z127" i="4"/>
  <c r="Y127" i="4"/>
  <c r="S127" i="4"/>
  <c r="R127" i="4"/>
  <c r="Q127" i="4"/>
  <c r="P127" i="4"/>
  <c r="O127" i="4"/>
  <c r="AC126" i="4"/>
  <c r="AB126" i="4"/>
  <c r="AA126" i="4"/>
  <c r="Z126" i="4"/>
  <c r="Y126" i="4"/>
  <c r="S126" i="4"/>
  <c r="R126" i="4"/>
  <c r="Q126" i="4"/>
  <c r="P126" i="4"/>
  <c r="O126" i="4"/>
  <c r="AL2170" i="1"/>
  <c r="AK2170" i="1"/>
  <c r="AJ2170" i="1"/>
  <c r="AI2170" i="1"/>
  <c r="AH2170" i="1"/>
  <c r="AL2169" i="1"/>
  <c r="AK2169" i="1"/>
  <c r="AJ2169" i="1"/>
  <c r="AI2169" i="1"/>
  <c r="AH2169" i="1"/>
  <c r="AL2168" i="1"/>
  <c r="AK2168" i="1"/>
  <c r="AJ2168" i="1"/>
  <c r="AI2168" i="1"/>
  <c r="AH2168" i="1"/>
  <c r="AL2167" i="1"/>
  <c r="AK2167" i="1"/>
  <c r="AJ2167" i="1"/>
  <c r="AI2167" i="1"/>
  <c r="AH2167" i="1"/>
  <c r="AL2166" i="1"/>
  <c r="AK2166" i="1"/>
  <c r="AJ2166" i="1"/>
  <c r="AI2166" i="1"/>
  <c r="AH2166" i="1"/>
  <c r="AL2165" i="1"/>
  <c r="AK2165" i="1"/>
  <c r="AJ2165" i="1"/>
  <c r="AI2165" i="1"/>
  <c r="AH2165" i="1"/>
  <c r="AL2164" i="1"/>
  <c r="AK2164" i="1"/>
  <c r="AJ2164" i="1"/>
  <c r="AI2164" i="1"/>
  <c r="AH2164" i="1"/>
  <c r="AL2163" i="1"/>
  <c r="AK2163" i="1"/>
  <c r="AJ2163" i="1"/>
  <c r="AI2163" i="1"/>
  <c r="AH2163" i="1"/>
  <c r="AL2162" i="1"/>
  <c r="AK2162" i="1"/>
  <c r="AJ2162" i="1"/>
  <c r="AI2162" i="1"/>
  <c r="AH2162" i="1"/>
  <c r="AL2161" i="1"/>
  <c r="AK2161" i="1"/>
  <c r="AJ2161" i="1"/>
  <c r="AI2161" i="1"/>
  <c r="AH2161" i="1"/>
  <c r="AL2160" i="1"/>
  <c r="AK2160" i="1"/>
  <c r="AJ2160" i="1"/>
  <c r="AI2160" i="1"/>
  <c r="AH2160" i="1"/>
  <c r="AL2159" i="1"/>
  <c r="AK2159" i="1"/>
  <c r="AJ2159" i="1"/>
  <c r="AI2159" i="1"/>
  <c r="AH2159" i="1"/>
  <c r="AL2158" i="1"/>
  <c r="AK2158" i="1"/>
  <c r="AJ2158" i="1"/>
  <c r="AI2158" i="1"/>
  <c r="AH2158" i="1"/>
  <c r="AL2157" i="1"/>
  <c r="AK2157" i="1"/>
  <c r="AJ2157" i="1"/>
  <c r="AI2157" i="1"/>
  <c r="AH2157" i="1"/>
  <c r="AL2156" i="1"/>
  <c r="AK2156" i="1"/>
  <c r="AJ2156" i="1"/>
  <c r="AI2156" i="1"/>
  <c r="AH2156" i="1"/>
  <c r="AL2155" i="1"/>
  <c r="AK2155" i="1"/>
  <c r="AJ2155" i="1"/>
  <c r="AI2155" i="1"/>
  <c r="AH2155" i="1"/>
  <c r="AL2154" i="1"/>
  <c r="AK2154" i="1"/>
  <c r="AJ2154" i="1"/>
  <c r="AI2154" i="1"/>
  <c r="AH2154" i="1"/>
  <c r="AL2153" i="1"/>
  <c r="AK2153" i="1"/>
  <c r="AJ2153" i="1"/>
  <c r="AI2153" i="1"/>
  <c r="AH2153" i="1"/>
  <c r="AL2152" i="1"/>
  <c r="AK2152" i="1"/>
  <c r="AJ2152" i="1"/>
  <c r="AI2152" i="1"/>
  <c r="AH2152" i="1"/>
  <c r="AL2151" i="1"/>
  <c r="AK2151" i="1"/>
  <c r="AJ2151" i="1"/>
  <c r="AI2151" i="1"/>
  <c r="AH2151" i="1"/>
  <c r="AL2150" i="1"/>
  <c r="AK2150" i="1"/>
  <c r="AJ2150" i="1"/>
  <c r="AI2150" i="1"/>
  <c r="AH2150" i="1"/>
  <c r="AL2149" i="1"/>
  <c r="AK2149" i="1"/>
  <c r="AJ2149" i="1"/>
  <c r="AI2149" i="1"/>
  <c r="AH2149" i="1"/>
  <c r="AL2148" i="1"/>
  <c r="AK2148" i="1"/>
  <c r="AJ2148" i="1"/>
  <c r="AI2148" i="1"/>
  <c r="AH2148" i="1"/>
  <c r="AL2147" i="1"/>
  <c r="AK2147" i="1"/>
  <c r="AJ2147" i="1"/>
  <c r="AI2147" i="1"/>
  <c r="AH2147" i="1"/>
  <c r="AL2146" i="1"/>
  <c r="AK2146" i="1"/>
  <c r="AJ2146" i="1"/>
  <c r="AI2146" i="1"/>
  <c r="AH2146" i="1"/>
  <c r="AL2145" i="1"/>
  <c r="AK2145" i="1"/>
  <c r="AJ2145" i="1"/>
  <c r="AI2145" i="1"/>
  <c r="AH2145" i="1"/>
  <c r="AL2144" i="1"/>
  <c r="AK2144" i="1"/>
  <c r="AJ2144" i="1"/>
  <c r="AI2144" i="1"/>
  <c r="AH2144" i="1"/>
  <c r="AL2143" i="1"/>
  <c r="AK2143" i="1"/>
  <c r="AJ2143" i="1"/>
  <c r="AI2143" i="1"/>
  <c r="AH2143" i="1"/>
  <c r="AL2142" i="1"/>
  <c r="AK2142" i="1"/>
  <c r="AJ2142" i="1"/>
  <c r="AI2142" i="1"/>
  <c r="AH2142" i="1"/>
  <c r="AL2141" i="1"/>
  <c r="AK2141" i="1"/>
  <c r="AJ2141" i="1"/>
  <c r="AI2141" i="1"/>
  <c r="AH2141" i="1"/>
  <c r="AL2140" i="1"/>
  <c r="AK2140" i="1"/>
  <c r="AJ2140" i="1"/>
  <c r="AI2140" i="1"/>
  <c r="AH2140" i="1"/>
  <c r="AL2139" i="1"/>
  <c r="AK2139" i="1"/>
  <c r="AJ2139" i="1"/>
  <c r="AI2139" i="1"/>
  <c r="AH2139" i="1"/>
  <c r="AL2138" i="1"/>
  <c r="AK2138" i="1"/>
  <c r="AJ2138" i="1"/>
  <c r="AI2138" i="1"/>
  <c r="AH2138" i="1"/>
  <c r="AL2137" i="1"/>
  <c r="AK2137" i="1"/>
  <c r="AJ2137" i="1"/>
  <c r="AI2137" i="1"/>
  <c r="AH2137" i="1"/>
  <c r="AL2136" i="1"/>
  <c r="AK2136" i="1"/>
  <c r="AJ2136" i="1"/>
  <c r="AI2136" i="1"/>
  <c r="AH2136" i="1"/>
  <c r="AL2135" i="1"/>
  <c r="AK2135" i="1"/>
  <c r="AJ2135" i="1"/>
  <c r="AI2135" i="1"/>
  <c r="AH2135" i="1"/>
  <c r="AL2134" i="1"/>
  <c r="AK2134" i="1"/>
  <c r="AJ2134" i="1"/>
  <c r="AI2134" i="1"/>
  <c r="AH2134" i="1"/>
  <c r="AL2133" i="1"/>
  <c r="AK2133" i="1"/>
  <c r="AJ2133" i="1"/>
  <c r="AI2133" i="1"/>
  <c r="AH2133" i="1"/>
  <c r="AL2132" i="1"/>
  <c r="AK2132" i="1"/>
  <c r="AJ2132" i="1"/>
  <c r="AI2132" i="1"/>
  <c r="AH2132" i="1"/>
  <c r="AL2131" i="1"/>
  <c r="AK2131" i="1"/>
  <c r="AJ2131" i="1"/>
  <c r="AI2131" i="1"/>
  <c r="AH2131" i="1"/>
  <c r="AL2130" i="1"/>
  <c r="AK2130" i="1"/>
  <c r="AJ2130" i="1"/>
  <c r="AI2130" i="1"/>
  <c r="AH2130" i="1"/>
  <c r="AL2129" i="1"/>
  <c r="AK2129" i="1"/>
  <c r="AJ2129" i="1"/>
  <c r="AI2129" i="1"/>
  <c r="AH2129" i="1"/>
  <c r="AL2128" i="1"/>
  <c r="AK2128" i="1"/>
  <c r="AJ2128" i="1"/>
  <c r="AI2128" i="1"/>
  <c r="AH2128" i="1"/>
  <c r="AL2127" i="1"/>
  <c r="AK2127" i="1"/>
  <c r="AJ2127" i="1"/>
  <c r="AI2127" i="1"/>
  <c r="AH2127" i="1"/>
  <c r="AL2126" i="1"/>
  <c r="AK2126" i="1"/>
  <c r="AJ2126" i="1"/>
  <c r="AI2126" i="1"/>
  <c r="AH2126" i="1"/>
  <c r="AL2125" i="1"/>
  <c r="AK2125" i="1"/>
  <c r="AJ2125" i="1"/>
  <c r="AI2125" i="1"/>
  <c r="AH2125" i="1"/>
  <c r="AL2124" i="1"/>
  <c r="AK2124" i="1"/>
  <c r="AJ2124" i="1"/>
  <c r="AI2124" i="1"/>
  <c r="AH2124" i="1"/>
  <c r="AL2123" i="1"/>
  <c r="AK2123" i="1"/>
  <c r="AJ2123" i="1"/>
  <c r="AI2123" i="1"/>
  <c r="AH2123" i="1"/>
  <c r="AL2122" i="1"/>
  <c r="AK2122" i="1"/>
  <c r="AJ2122" i="1"/>
  <c r="AI2122" i="1"/>
  <c r="AH2122" i="1"/>
  <c r="AL2121" i="1"/>
  <c r="AK2121" i="1"/>
  <c r="AJ2121" i="1"/>
  <c r="AI2121" i="1"/>
  <c r="AH2121" i="1"/>
  <c r="AL2120" i="1"/>
  <c r="AK2120" i="1"/>
  <c r="AJ2120" i="1"/>
  <c r="AI2120" i="1"/>
  <c r="AH2120" i="1"/>
  <c r="AL2119" i="1"/>
  <c r="AK2119" i="1"/>
  <c r="AJ2119" i="1"/>
  <c r="AI2119" i="1"/>
  <c r="AH2119" i="1"/>
  <c r="AL2118" i="1"/>
  <c r="AK2118" i="1"/>
  <c r="AJ2118" i="1"/>
  <c r="AI2118" i="1"/>
  <c r="AH2118" i="1"/>
  <c r="AL2117" i="1"/>
  <c r="AK2117" i="1"/>
  <c r="AJ2117" i="1"/>
  <c r="AI2117" i="1"/>
  <c r="AH2117" i="1"/>
  <c r="AL2116" i="1"/>
  <c r="AK2116" i="1"/>
  <c r="AJ2116" i="1"/>
  <c r="AI2116" i="1"/>
  <c r="AH2116" i="1"/>
  <c r="AL2115" i="1"/>
  <c r="AK2115" i="1"/>
  <c r="AJ2115" i="1"/>
  <c r="AI2115" i="1"/>
  <c r="AH2115" i="1"/>
  <c r="AL2114" i="1"/>
  <c r="AK2114" i="1"/>
  <c r="AJ2114" i="1"/>
  <c r="AI2114" i="1"/>
  <c r="AH2114" i="1"/>
  <c r="AL2113" i="1"/>
  <c r="AK2113" i="1"/>
  <c r="AJ2113" i="1"/>
  <c r="AI2113" i="1"/>
  <c r="AH2113" i="1"/>
  <c r="AL2112" i="1"/>
  <c r="AK2112" i="1"/>
  <c r="AJ2112" i="1"/>
  <c r="AI2112" i="1"/>
  <c r="AH2112" i="1"/>
  <c r="AL2111" i="1"/>
  <c r="AK2111" i="1"/>
  <c r="AJ2111" i="1"/>
  <c r="AI2111" i="1"/>
  <c r="AH2111" i="1"/>
  <c r="AL2110" i="1"/>
  <c r="AK2110" i="1"/>
  <c r="AJ2110" i="1"/>
  <c r="AI2110" i="1"/>
  <c r="AH2110" i="1"/>
  <c r="AL2109" i="1"/>
  <c r="AK2109" i="1"/>
  <c r="AJ2109" i="1"/>
  <c r="AI2109" i="1"/>
  <c r="AH2109" i="1"/>
  <c r="AL2108" i="1"/>
  <c r="AK2108" i="1"/>
  <c r="AJ2108" i="1"/>
  <c r="AI2108" i="1"/>
  <c r="AH2108" i="1"/>
  <c r="AL2107" i="1"/>
  <c r="AK2107" i="1"/>
  <c r="AJ2107" i="1"/>
  <c r="AI2107" i="1"/>
  <c r="AH2107" i="1"/>
  <c r="AL2106" i="1"/>
  <c r="AK2106" i="1"/>
  <c r="AJ2106" i="1"/>
  <c r="AI2106" i="1"/>
  <c r="AH2106" i="1"/>
  <c r="AL2105" i="1"/>
  <c r="AK2105" i="1"/>
  <c r="AJ2105" i="1"/>
  <c r="AI2105" i="1"/>
  <c r="AH2105" i="1"/>
  <c r="AL2104" i="1"/>
  <c r="AK2104" i="1"/>
  <c r="AJ2104" i="1"/>
  <c r="AI2104" i="1"/>
  <c r="AH2104" i="1"/>
  <c r="AL2103" i="1"/>
  <c r="AK2103" i="1"/>
  <c r="AJ2103" i="1"/>
  <c r="AI2103" i="1"/>
  <c r="AH2103" i="1"/>
  <c r="AL2102" i="1"/>
  <c r="AK2102" i="1"/>
  <c r="AJ2102" i="1"/>
  <c r="AI2102" i="1"/>
  <c r="AH2102" i="1"/>
  <c r="AL2101" i="1"/>
  <c r="AK2101" i="1"/>
  <c r="AJ2101" i="1"/>
  <c r="AI2101" i="1"/>
  <c r="AH2101" i="1"/>
  <c r="AL2100" i="1"/>
  <c r="AK2100" i="1"/>
  <c r="AJ2100" i="1"/>
  <c r="AI2100" i="1"/>
  <c r="AH2100" i="1"/>
  <c r="AL2099" i="1"/>
  <c r="AK2099" i="1"/>
  <c r="AJ2099" i="1"/>
  <c r="AI2099" i="1"/>
  <c r="AH2099" i="1"/>
  <c r="AL2098" i="1"/>
  <c r="AK2098" i="1"/>
  <c r="AJ2098" i="1"/>
  <c r="AI2098" i="1"/>
  <c r="AH2098" i="1"/>
  <c r="AL2097" i="1"/>
  <c r="AK2097" i="1"/>
  <c r="AJ2097" i="1"/>
  <c r="AI2097" i="1"/>
  <c r="AH2097" i="1"/>
  <c r="AL2096" i="1"/>
  <c r="AK2096" i="1"/>
  <c r="AJ2096" i="1"/>
  <c r="AI2096" i="1"/>
  <c r="AH2096" i="1"/>
  <c r="AL2095" i="1"/>
  <c r="AK2095" i="1"/>
  <c r="AJ2095" i="1"/>
  <c r="AI2095" i="1"/>
  <c r="AH2095" i="1"/>
  <c r="AL2094" i="1"/>
  <c r="AK2094" i="1"/>
  <c r="AJ2094" i="1"/>
  <c r="AI2094" i="1"/>
  <c r="AH2094" i="1"/>
  <c r="AL2093" i="1"/>
  <c r="AK2093" i="1"/>
  <c r="AJ2093" i="1"/>
  <c r="AI2093" i="1"/>
  <c r="AH2093" i="1"/>
  <c r="AL2092" i="1"/>
  <c r="AK2092" i="1"/>
  <c r="AJ2092" i="1"/>
  <c r="AI2092" i="1"/>
  <c r="AH2092" i="1"/>
  <c r="AL2091" i="1"/>
  <c r="AK2091" i="1"/>
  <c r="AJ2091" i="1"/>
  <c r="AI2091" i="1"/>
  <c r="AH2091" i="1"/>
  <c r="AL2090" i="1"/>
  <c r="AK2090" i="1"/>
  <c r="AJ2090" i="1"/>
  <c r="AI2090" i="1"/>
  <c r="AH2090" i="1"/>
  <c r="AL2089" i="1"/>
  <c r="AK2089" i="1"/>
  <c r="AJ2089" i="1"/>
  <c r="AI2089" i="1"/>
  <c r="AH2089" i="1"/>
  <c r="AL2088" i="1"/>
  <c r="AK2088" i="1"/>
  <c r="AJ2088" i="1"/>
  <c r="AI2088" i="1"/>
  <c r="AH2088" i="1"/>
  <c r="AL2087" i="1"/>
  <c r="AK2087" i="1"/>
  <c r="AJ2087" i="1"/>
  <c r="AI2087" i="1"/>
  <c r="AH2087" i="1"/>
  <c r="AL2086" i="1"/>
  <c r="AK2086" i="1"/>
  <c r="AJ2086" i="1"/>
  <c r="AI2086" i="1"/>
  <c r="AH2086" i="1"/>
  <c r="AL2085" i="1"/>
  <c r="AK2085" i="1"/>
  <c r="AJ2085" i="1"/>
  <c r="AI2085" i="1"/>
  <c r="AH2085" i="1"/>
  <c r="AL2084" i="1"/>
  <c r="AK2084" i="1"/>
  <c r="AJ2084" i="1"/>
  <c r="AI2084" i="1"/>
  <c r="AH2084" i="1"/>
  <c r="AL2083" i="1"/>
  <c r="AK2083" i="1"/>
  <c r="AJ2083" i="1"/>
  <c r="AI2083" i="1"/>
  <c r="AH2083" i="1"/>
  <c r="AL2082" i="1"/>
  <c r="AK2082" i="1"/>
  <c r="AJ2082" i="1"/>
  <c r="AI2082" i="1"/>
  <c r="AH2082" i="1"/>
  <c r="AL2081" i="1"/>
  <c r="AK2081" i="1"/>
  <c r="AJ2081" i="1"/>
  <c r="AI2081" i="1"/>
  <c r="AH2081" i="1"/>
  <c r="AL2080" i="1"/>
  <c r="AK2080" i="1"/>
  <c r="AJ2080" i="1"/>
  <c r="AI2080" i="1"/>
  <c r="AH2080" i="1"/>
  <c r="AL2079" i="1"/>
  <c r="AK2079" i="1"/>
  <c r="AJ2079" i="1"/>
  <c r="AI2079" i="1"/>
  <c r="AH2079" i="1"/>
  <c r="AL2078" i="1"/>
  <c r="AK2078" i="1"/>
  <c r="AJ2078" i="1"/>
  <c r="AI2078" i="1"/>
  <c r="AH2078" i="1"/>
  <c r="AL2077" i="1"/>
  <c r="AK2077" i="1"/>
  <c r="AJ2077" i="1"/>
  <c r="AI2077" i="1"/>
  <c r="AH2077" i="1"/>
  <c r="AL2076" i="1"/>
  <c r="AK2076" i="1"/>
  <c r="AJ2076" i="1"/>
  <c r="AI2076" i="1"/>
  <c r="AH2076" i="1"/>
  <c r="AL2075" i="1"/>
  <c r="AK2075" i="1"/>
  <c r="AJ2075" i="1"/>
  <c r="AI2075" i="1"/>
  <c r="AH2075" i="1"/>
  <c r="AL2074" i="1"/>
  <c r="AK2074" i="1"/>
  <c r="AJ2074" i="1"/>
  <c r="AI2074" i="1"/>
  <c r="AH2074" i="1"/>
  <c r="AL2073" i="1"/>
  <c r="AK2073" i="1"/>
  <c r="AJ2073" i="1"/>
  <c r="AI2073" i="1"/>
  <c r="AH2073" i="1"/>
  <c r="AL2072" i="1"/>
  <c r="AK2072" i="1"/>
  <c r="AJ2072" i="1"/>
  <c r="AI2072" i="1"/>
  <c r="AH2072" i="1"/>
  <c r="AL2071" i="1"/>
  <c r="AK2071" i="1"/>
  <c r="AJ2071" i="1"/>
  <c r="AI2071" i="1"/>
  <c r="AH2071" i="1"/>
  <c r="AL2070" i="1"/>
  <c r="AK2070" i="1"/>
  <c r="AJ2070" i="1"/>
  <c r="AI2070" i="1"/>
  <c r="AH2070" i="1"/>
  <c r="AL2069" i="1"/>
  <c r="AK2069" i="1"/>
  <c r="AJ2069" i="1"/>
  <c r="AI2069" i="1"/>
  <c r="AH2069" i="1"/>
  <c r="AL2068" i="1"/>
  <c r="AK2068" i="1"/>
  <c r="AJ2068" i="1"/>
  <c r="AI2068" i="1"/>
  <c r="AH2068" i="1"/>
  <c r="AL2067" i="1"/>
  <c r="AK2067" i="1"/>
  <c r="AJ2067" i="1"/>
  <c r="AI2067" i="1"/>
  <c r="AH2067" i="1"/>
  <c r="AL2066" i="1"/>
  <c r="AK2066" i="1"/>
  <c r="AJ2066" i="1"/>
  <c r="AI2066" i="1"/>
  <c r="AH2066" i="1"/>
  <c r="AL2065" i="1"/>
  <c r="AK2065" i="1"/>
  <c r="AJ2065" i="1"/>
  <c r="AI2065" i="1"/>
  <c r="AH2065" i="1"/>
  <c r="AL2064" i="1"/>
  <c r="AK2064" i="1"/>
  <c r="AJ2064" i="1"/>
  <c r="AI2064" i="1"/>
  <c r="AH2064" i="1"/>
  <c r="AL2063" i="1"/>
  <c r="AK2063" i="1"/>
  <c r="AJ2063" i="1"/>
  <c r="AI2063" i="1"/>
  <c r="AH2063" i="1"/>
  <c r="AL2062" i="1"/>
  <c r="AK2062" i="1"/>
  <c r="AJ2062" i="1"/>
  <c r="AI2062" i="1"/>
  <c r="AH2062" i="1"/>
  <c r="AL2061" i="1"/>
  <c r="AK2061" i="1"/>
  <c r="AJ2061" i="1"/>
  <c r="AI2061" i="1"/>
  <c r="AH2061" i="1"/>
  <c r="AL2060" i="1"/>
  <c r="AK2060" i="1"/>
  <c r="AJ2060" i="1"/>
  <c r="AI2060" i="1"/>
  <c r="AH2060" i="1"/>
  <c r="AL2059" i="1"/>
  <c r="AK2059" i="1"/>
  <c r="AJ2059" i="1"/>
  <c r="AI2059" i="1"/>
  <c r="AH2059" i="1"/>
  <c r="AL2058" i="1"/>
  <c r="AK2058" i="1"/>
  <c r="AJ2058" i="1"/>
  <c r="AI2058" i="1"/>
  <c r="AH2058" i="1"/>
  <c r="AL2057" i="1"/>
  <c r="AK2057" i="1"/>
  <c r="AJ2057" i="1"/>
  <c r="AI2057" i="1"/>
  <c r="AH2057" i="1"/>
  <c r="AL2056" i="1"/>
  <c r="AK2056" i="1"/>
  <c r="AJ2056" i="1"/>
  <c r="AI2056" i="1"/>
  <c r="AH2056" i="1"/>
  <c r="AL2055" i="1"/>
  <c r="AK2055" i="1"/>
  <c r="AJ2055" i="1"/>
  <c r="AI2055" i="1"/>
  <c r="AH2055" i="1"/>
  <c r="AL2054" i="1"/>
  <c r="AK2054" i="1"/>
  <c r="AJ2054" i="1"/>
  <c r="AI2054" i="1"/>
  <c r="AH2054" i="1"/>
  <c r="AL2053" i="1"/>
  <c r="AK2053" i="1"/>
  <c r="AJ2053" i="1"/>
  <c r="AI2053" i="1"/>
  <c r="AH2053" i="1"/>
  <c r="AL2052" i="1"/>
  <c r="AK2052" i="1"/>
  <c r="AJ2052" i="1"/>
  <c r="AI2052" i="1"/>
  <c r="AH2052" i="1"/>
  <c r="AL2051" i="1"/>
  <c r="AK2051" i="1"/>
  <c r="AJ2051" i="1"/>
  <c r="AI2051" i="1"/>
  <c r="AH2051" i="1"/>
  <c r="AL2050" i="1"/>
  <c r="AK2050" i="1"/>
  <c r="AJ2050" i="1"/>
  <c r="AI2050" i="1"/>
  <c r="AH2050" i="1"/>
  <c r="AL2049" i="1"/>
  <c r="AK2049" i="1"/>
  <c r="AJ2049" i="1"/>
  <c r="AI2049" i="1"/>
  <c r="AH2049" i="1"/>
  <c r="AL2048" i="1"/>
  <c r="AK2048" i="1"/>
  <c r="AJ2048" i="1"/>
  <c r="AI2048" i="1"/>
  <c r="AH2048" i="1"/>
  <c r="AL2047" i="1"/>
  <c r="AK2047" i="1"/>
  <c r="AJ2047" i="1"/>
  <c r="AI2047" i="1"/>
  <c r="AH2047" i="1"/>
  <c r="AL2046" i="1"/>
  <c r="AK2046" i="1"/>
  <c r="AJ2046" i="1"/>
  <c r="AI2046" i="1"/>
  <c r="AH2046" i="1"/>
  <c r="AL2045" i="1"/>
  <c r="AK2045" i="1"/>
  <c r="AJ2045" i="1"/>
  <c r="AI2045" i="1"/>
  <c r="AH2045" i="1"/>
  <c r="AL2044" i="1"/>
  <c r="AK2044" i="1"/>
  <c r="AJ2044" i="1"/>
  <c r="AI2044" i="1"/>
  <c r="AH2044" i="1"/>
  <c r="AL2043" i="1"/>
  <c r="AK2043" i="1"/>
  <c r="AJ2043" i="1"/>
  <c r="AI2043" i="1"/>
  <c r="AH2043" i="1"/>
  <c r="AL2042" i="1"/>
  <c r="AK2042" i="1"/>
  <c r="AJ2042" i="1"/>
  <c r="AI2042" i="1"/>
  <c r="AH2042" i="1"/>
  <c r="AL2041" i="1"/>
  <c r="AK2041" i="1"/>
  <c r="AJ2041" i="1"/>
  <c r="AI2041" i="1"/>
  <c r="AH2041" i="1"/>
  <c r="AL2040" i="1"/>
  <c r="AK2040" i="1"/>
  <c r="AJ2040" i="1"/>
  <c r="AI2040" i="1"/>
  <c r="AH2040" i="1"/>
  <c r="AL2039" i="1"/>
  <c r="AK2039" i="1"/>
  <c r="AJ2039" i="1"/>
  <c r="AI2039" i="1"/>
  <c r="AH2039" i="1"/>
  <c r="AL2038" i="1"/>
  <c r="AK2038" i="1"/>
  <c r="AJ2038" i="1"/>
  <c r="AI2038" i="1"/>
  <c r="AH2038" i="1"/>
  <c r="AL2037" i="1"/>
  <c r="AK2037" i="1"/>
  <c r="AJ2037" i="1"/>
  <c r="AI2037" i="1"/>
  <c r="AH2037" i="1"/>
  <c r="AL2036" i="1"/>
  <c r="AK2036" i="1"/>
  <c r="AJ2036" i="1"/>
  <c r="AI2036" i="1"/>
  <c r="AH2036" i="1"/>
  <c r="AL2035" i="1"/>
  <c r="AK2035" i="1"/>
  <c r="AJ2035" i="1"/>
  <c r="AI2035" i="1"/>
  <c r="AH2035" i="1"/>
  <c r="AL2034" i="1"/>
  <c r="AK2034" i="1"/>
  <c r="AJ2034" i="1"/>
  <c r="AI2034" i="1"/>
  <c r="AH2034" i="1"/>
  <c r="AL2033" i="1"/>
  <c r="AK2033" i="1"/>
  <c r="AJ2033" i="1"/>
  <c r="AI2033" i="1"/>
  <c r="AH2033" i="1"/>
  <c r="AL2032" i="1"/>
  <c r="AK2032" i="1"/>
  <c r="AJ2032" i="1"/>
  <c r="AI2032" i="1"/>
  <c r="AH2032" i="1"/>
  <c r="AL2031" i="1"/>
  <c r="AK2031" i="1"/>
  <c r="AJ2031" i="1"/>
  <c r="AI2031" i="1"/>
  <c r="AH2031" i="1"/>
  <c r="AL2030" i="1"/>
  <c r="AK2030" i="1"/>
  <c r="AJ2030" i="1"/>
  <c r="AI2030" i="1"/>
  <c r="AH2030" i="1"/>
  <c r="AL2029" i="1"/>
  <c r="AK2029" i="1"/>
  <c r="AJ2029" i="1"/>
  <c r="AI2029" i="1"/>
  <c r="AH2029" i="1"/>
  <c r="AL2028" i="1"/>
  <c r="AK2028" i="1"/>
  <c r="AJ2028" i="1"/>
  <c r="AI2028" i="1"/>
  <c r="AH2028" i="1"/>
  <c r="AL2027" i="1"/>
  <c r="AK2027" i="1"/>
  <c r="AJ2027" i="1"/>
  <c r="AI2027" i="1"/>
  <c r="AH2027" i="1"/>
  <c r="AL2026" i="1"/>
  <c r="AK2026" i="1"/>
  <c r="AJ2026" i="1"/>
  <c r="AI2026" i="1"/>
  <c r="AH2026" i="1"/>
  <c r="AL2025" i="1"/>
  <c r="AK2025" i="1"/>
  <c r="AJ2025" i="1"/>
  <c r="AI2025" i="1"/>
  <c r="AH2025" i="1"/>
  <c r="AL2024" i="1"/>
  <c r="AK2024" i="1"/>
  <c r="AJ2024" i="1"/>
  <c r="AI2024" i="1"/>
  <c r="AH2024" i="1"/>
  <c r="AL2023" i="1"/>
  <c r="AK2023" i="1"/>
  <c r="AJ2023" i="1"/>
  <c r="AI2023" i="1"/>
  <c r="AH2023" i="1"/>
  <c r="AL2022" i="1"/>
  <c r="AK2022" i="1"/>
  <c r="AJ2022" i="1"/>
  <c r="AI2022" i="1"/>
  <c r="AH2022" i="1"/>
  <c r="AL2021" i="1"/>
  <c r="AK2021" i="1"/>
  <c r="AJ2021" i="1"/>
  <c r="AI2021" i="1"/>
  <c r="AH2021" i="1"/>
  <c r="AL2020" i="1"/>
  <c r="AK2020" i="1"/>
  <c r="AJ2020" i="1"/>
  <c r="AI2020" i="1"/>
  <c r="AH2020" i="1"/>
  <c r="AL2019" i="1"/>
  <c r="AK2019" i="1"/>
  <c r="AJ2019" i="1"/>
  <c r="AI2019" i="1"/>
  <c r="AH2019" i="1"/>
  <c r="AL2018" i="1"/>
  <c r="AK2018" i="1"/>
  <c r="AJ2018" i="1"/>
  <c r="AI2018" i="1"/>
  <c r="AH2018" i="1"/>
  <c r="AL2017" i="1"/>
  <c r="AK2017" i="1"/>
  <c r="AJ2017" i="1"/>
  <c r="AI2017" i="1"/>
  <c r="AH2017" i="1"/>
  <c r="AL2016" i="1"/>
  <c r="AK2016" i="1"/>
  <c r="AJ2016" i="1"/>
  <c r="AI2016" i="1"/>
  <c r="AH2016" i="1"/>
  <c r="AL2015" i="1"/>
  <c r="AK2015" i="1"/>
  <c r="AJ2015" i="1"/>
  <c r="AI2015" i="1"/>
  <c r="AH2015" i="1"/>
  <c r="AL2014" i="1"/>
  <c r="AK2014" i="1"/>
  <c r="AJ2014" i="1"/>
  <c r="AI2014" i="1"/>
  <c r="AH2014" i="1"/>
  <c r="AL2013" i="1"/>
  <c r="AK2013" i="1"/>
  <c r="AJ2013" i="1"/>
  <c r="AI2013" i="1"/>
  <c r="AH2013" i="1"/>
  <c r="AL2012" i="1"/>
  <c r="AK2012" i="1"/>
  <c r="AJ2012" i="1"/>
  <c r="AI2012" i="1"/>
  <c r="AH2012" i="1"/>
  <c r="AL2011" i="1"/>
  <c r="AK2011" i="1"/>
  <c r="AJ2011" i="1"/>
  <c r="AI2011" i="1"/>
  <c r="AH2011" i="1"/>
  <c r="AL2010" i="1"/>
  <c r="AK2010" i="1"/>
  <c r="AJ2010" i="1"/>
  <c r="AI2010" i="1"/>
  <c r="AH2010" i="1"/>
  <c r="AL2009" i="1"/>
  <c r="AK2009" i="1"/>
  <c r="AJ2009" i="1"/>
  <c r="AI2009" i="1"/>
  <c r="AH2009" i="1"/>
  <c r="AL2008" i="1"/>
  <c r="AK2008" i="1"/>
  <c r="AJ2008" i="1"/>
  <c r="AI2008" i="1"/>
  <c r="AH2008" i="1"/>
  <c r="AL2007" i="1"/>
  <c r="AK2007" i="1"/>
  <c r="AJ2007" i="1"/>
  <c r="AI2007" i="1"/>
  <c r="AH2007" i="1"/>
  <c r="AL2006" i="1"/>
  <c r="AK2006" i="1"/>
  <c r="AJ2006" i="1"/>
  <c r="AI2006" i="1"/>
  <c r="AH2006" i="1"/>
  <c r="AL2005" i="1"/>
  <c r="AK2005" i="1"/>
  <c r="AJ2005" i="1"/>
  <c r="AI2005" i="1"/>
  <c r="AH2005" i="1"/>
  <c r="AL2004" i="1"/>
  <c r="AK2004" i="1"/>
  <c r="AJ2004" i="1"/>
  <c r="AI2004" i="1"/>
  <c r="AH2004" i="1"/>
  <c r="AL2003" i="1"/>
  <c r="AK2003" i="1"/>
  <c r="AJ2003" i="1"/>
  <c r="AI2003" i="1"/>
  <c r="AH2003" i="1"/>
  <c r="AL2002" i="1"/>
  <c r="AK2002" i="1"/>
  <c r="AJ2002" i="1"/>
  <c r="AI2002" i="1"/>
  <c r="AH2002" i="1"/>
  <c r="AL2001" i="1"/>
  <c r="AK2001" i="1"/>
  <c r="AJ2001" i="1"/>
  <c r="AI2001" i="1"/>
  <c r="AH2001" i="1"/>
  <c r="AL2000" i="1"/>
  <c r="AK2000" i="1"/>
  <c r="AJ2000" i="1"/>
  <c r="AI2000" i="1"/>
  <c r="AH2000" i="1"/>
  <c r="AL1999" i="1"/>
  <c r="AK1999" i="1"/>
  <c r="AJ1999" i="1"/>
  <c r="AI1999" i="1"/>
  <c r="AH1999" i="1"/>
  <c r="AL1998" i="1"/>
  <c r="AK1998" i="1"/>
  <c r="AJ1998" i="1"/>
  <c r="AI1998" i="1"/>
  <c r="AH1998" i="1"/>
  <c r="AL1997" i="1"/>
  <c r="AK1997" i="1"/>
  <c r="AJ1997" i="1"/>
  <c r="AI1997" i="1"/>
  <c r="AH1997" i="1"/>
  <c r="AL1996" i="1"/>
  <c r="AK1996" i="1"/>
  <c r="AJ1996" i="1"/>
  <c r="AI1996" i="1"/>
  <c r="AH1996" i="1"/>
  <c r="AL1995" i="1"/>
  <c r="AK1995" i="1"/>
  <c r="AJ1995" i="1"/>
  <c r="AI1995" i="1"/>
  <c r="AH1995" i="1"/>
  <c r="AL1994" i="1"/>
  <c r="AK1994" i="1"/>
  <c r="AJ1994" i="1"/>
  <c r="AI1994" i="1"/>
  <c r="AH1994" i="1"/>
  <c r="AL1993" i="1"/>
  <c r="AK1993" i="1"/>
  <c r="AJ1993" i="1"/>
  <c r="AI1993" i="1"/>
  <c r="AH1993" i="1"/>
  <c r="AL1992" i="1"/>
  <c r="AK1992" i="1"/>
  <c r="AJ1992" i="1"/>
  <c r="AI1992" i="1"/>
  <c r="AH1992" i="1"/>
  <c r="AL1991" i="1"/>
  <c r="AK1991" i="1"/>
  <c r="AJ1991" i="1"/>
  <c r="AI1991" i="1"/>
  <c r="AH1991" i="1"/>
  <c r="AL1990" i="1"/>
  <c r="AK1990" i="1"/>
  <c r="AJ1990" i="1"/>
  <c r="AI1990" i="1"/>
  <c r="AH1990" i="1"/>
  <c r="AL1989" i="1"/>
  <c r="AK1989" i="1"/>
  <c r="AJ1989" i="1"/>
  <c r="AI1989" i="1"/>
  <c r="AH1989" i="1"/>
  <c r="AL1988" i="1"/>
  <c r="AK1988" i="1"/>
  <c r="AJ1988" i="1"/>
  <c r="AI1988" i="1"/>
  <c r="AH1988" i="1"/>
  <c r="AL1987" i="1"/>
  <c r="AK1987" i="1"/>
  <c r="AJ1987" i="1"/>
  <c r="AI1987" i="1"/>
  <c r="AH1987" i="1"/>
  <c r="AL1986" i="1"/>
  <c r="AK1986" i="1"/>
  <c r="AJ1986" i="1"/>
  <c r="AI1986" i="1"/>
  <c r="AH1986" i="1"/>
  <c r="AL1985" i="1"/>
  <c r="AK1985" i="1"/>
  <c r="AJ1985" i="1"/>
  <c r="AI1985" i="1"/>
  <c r="AH1985" i="1"/>
  <c r="AL1984" i="1"/>
  <c r="AK1984" i="1"/>
  <c r="AJ1984" i="1"/>
  <c r="AI1984" i="1"/>
  <c r="AH1984" i="1"/>
  <c r="AL1983" i="1"/>
  <c r="AK1983" i="1"/>
  <c r="AJ1983" i="1"/>
  <c r="AI1983" i="1"/>
  <c r="AH1983" i="1"/>
  <c r="AL1982" i="1"/>
  <c r="AK1982" i="1"/>
  <c r="AJ1982" i="1"/>
  <c r="AI1982" i="1"/>
  <c r="AH1982" i="1"/>
  <c r="AL1981" i="1"/>
  <c r="AK1981" i="1"/>
  <c r="AJ1981" i="1"/>
  <c r="AI1981" i="1"/>
  <c r="AH1981" i="1"/>
  <c r="AL1980" i="1"/>
  <c r="AK1980" i="1"/>
  <c r="AJ1980" i="1"/>
  <c r="AI1980" i="1"/>
  <c r="AH1980" i="1"/>
  <c r="AL1979" i="1"/>
  <c r="AK1979" i="1"/>
  <c r="AJ1979" i="1"/>
  <c r="AI1979" i="1"/>
  <c r="AH1979" i="1"/>
  <c r="AL1978" i="1"/>
  <c r="AK1978" i="1"/>
  <c r="AJ1978" i="1"/>
  <c r="AI1978" i="1"/>
  <c r="AH1978" i="1"/>
  <c r="AL1977" i="1"/>
  <c r="AK1977" i="1"/>
  <c r="AJ1977" i="1"/>
  <c r="AI1977" i="1"/>
  <c r="AH1977" i="1"/>
  <c r="AL1976" i="1"/>
  <c r="AK1976" i="1"/>
  <c r="AJ1976" i="1"/>
  <c r="AI1976" i="1"/>
  <c r="AH1976" i="1"/>
  <c r="AL1975" i="1"/>
  <c r="AK1975" i="1"/>
  <c r="AJ1975" i="1"/>
  <c r="AI1975" i="1"/>
  <c r="AH1975" i="1"/>
  <c r="AL1974" i="1"/>
  <c r="AK1974" i="1"/>
  <c r="AJ1974" i="1"/>
  <c r="AI1974" i="1"/>
  <c r="AH1974" i="1"/>
  <c r="AL1973" i="1"/>
  <c r="AK1973" i="1"/>
  <c r="AJ1973" i="1"/>
  <c r="AI1973" i="1"/>
  <c r="AH1973" i="1"/>
  <c r="AL1972" i="1"/>
  <c r="AK1972" i="1"/>
  <c r="AJ1972" i="1"/>
  <c r="AI1972" i="1"/>
  <c r="AH1972" i="1"/>
  <c r="AL1971" i="1"/>
  <c r="AK1971" i="1"/>
  <c r="AJ1971" i="1"/>
  <c r="AI1971" i="1"/>
  <c r="AH1971" i="1"/>
  <c r="AL1970" i="1"/>
  <c r="AK1970" i="1"/>
  <c r="AJ1970" i="1"/>
  <c r="AI1970" i="1"/>
  <c r="AH1970" i="1"/>
  <c r="AL1969" i="1"/>
  <c r="AK1969" i="1"/>
  <c r="AJ1969" i="1"/>
  <c r="AI1969" i="1"/>
  <c r="AH1969" i="1"/>
  <c r="AL1968" i="1"/>
  <c r="AK1968" i="1"/>
  <c r="AJ1968" i="1"/>
  <c r="AI1968" i="1"/>
  <c r="AH1968" i="1"/>
  <c r="AL1967" i="1"/>
  <c r="AK1967" i="1"/>
  <c r="AJ1967" i="1"/>
  <c r="AI1967" i="1"/>
  <c r="AH1967" i="1"/>
  <c r="AL1966" i="1"/>
  <c r="AK1966" i="1"/>
  <c r="AJ1966" i="1"/>
  <c r="AI1966" i="1"/>
  <c r="AH1966" i="1"/>
  <c r="AL1965" i="1"/>
  <c r="AK1965" i="1"/>
  <c r="AJ1965" i="1"/>
  <c r="AI1965" i="1"/>
  <c r="AH1965" i="1"/>
  <c r="AL1964" i="1"/>
  <c r="AK1964" i="1"/>
  <c r="AJ1964" i="1"/>
  <c r="AI1964" i="1"/>
  <c r="AH1964" i="1"/>
  <c r="AL1963" i="1"/>
  <c r="AK1963" i="1"/>
  <c r="AJ1963" i="1"/>
  <c r="AI1963" i="1"/>
  <c r="AH1963" i="1"/>
  <c r="AL1962" i="1"/>
  <c r="AK1962" i="1"/>
  <c r="AJ1962" i="1"/>
  <c r="AI1962" i="1"/>
  <c r="AH1962" i="1"/>
  <c r="AL1961" i="1"/>
  <c r="AK1961" i="1"/>
  <c r="AJ1961" i="1"/>
  <c r="AI1961" i="1"/>
  <c r="AH1961" i="1"/>
  <c r="AL1960" i="1"/>
  <c r="AK1960" i="1"/>
  <c r="AJ1960" i="1"/>
  <c r="AI1960" i="1"/>
  <c r="AH1960" i="1"/>
  <c r="AL1959" i="1"/>
  <c r="AK1959" i="1"/>
  <c r="AJ1959" i="1"/>
  <c r="AI1959" i="1"/>
  <c r="AH1959" i="1"/>
  <c r="AL1958" i="1"/>
  <c r="AK1958" i="1"/>
  <c r="AJ1958" i="1"/>
  <c r="AI1958" i="1"/>
  <c r="AH1958" i="1"/>
  <c r="AL1957" i="1"/>
  <c r="AK1957" i="1"/>
  <c r="AJ1957" i="1"/>
  <c r="AI1957" i="1"/>
  <c r="AH1957" i="1"/>
  <c r="AL1956" i="1"/>
  <c r="AK1956" i="1"/>
  <c r="AJ1956" i="1"/>
  <c r="AI1956" i="1"/>
  <c r="AH1956" i="1"/>
  <c r="AL1955" i="1"/>
  <c r="AK1955" i="1"/>
  <c r="AJ1955" i="1"/>
  <c r="AI1955" i="1"/>
  <c r="AH1955" i="1"/>
  <c r="AL1954" i="1"/>
  <c r="AK1954" i="1"/>
  <c r="AJ1954" i="1"/>
  <c r="AI1954" i="1"/>
  <c r="AH1954" i="1"/>
  <c r="AL1953" i="1"/>
  <c r="AK1953" i="1"/>
  <c r="AJ1953" i="1"/>
  <c r="AI1953" i="1"/>
  <c r="AH1953" i="1"/>
  <c r="AL1952" i="1"/>
  <c r="AK1952" i="1"/>
  <c r="AJ1952" i="1"/>
  <c r="AI1952" i="1"/>
  <c r="AH1952" i="1"/>
  <c r="AL1951" i="1"/>
  <c r="AK1951" i="1"/>
  <c r="AJ1951" i="1"/>
  <c r="AI1951" i="1"/>
  <c r="AH1951" i="1"/>
  <c r="AL1950" i="1"/>
  <c r="AK1950" i="1"/>
  <c r="AJ1950" i="1"/>
  <c r="AI1950" i="1"/>
  <c r="AH1950" i="1"/>
  <c r="AL1949" i="1"/>
  <c r="AK1949" i="1"/>
  <c r="AJ1949" i="1"/>
  <c r="AI1949" i="1"/>
  <c r="AH1949" i="1"/>
  <c r="AL1948" i="1"/>
  <c r="AK1948" i="1"/>
  <c r="AJ1948" i="1"/>
  <c r="AI1948" i="1"/>
  <c r="AH1948" i="1"/>
  <c r="AL1947" i="1"/>
  <c r="AK1947" i="1"/>
  <c r="AJ1947" i="1"/>
  <c r="AI1947" i="1"/>
  <c r="AH1947" i="1"/>
  <c r="AL1946" i="1"/>
  <c r="AK1946" i="1"/>
  <c r="AJ1946" i="1"/>
  <c r="AI1946" i="1"/>
  <c r="AH1946" i="1"/>
  <c r="AL1945" i="1"/>
  <c r="AK1945" i="1"/>
  <c r="AJ1945" i="1"/>
  <c r="AI1945" i="1"/>
  <c r="AH1945" i="1"/>
  <c r="AL1944" i="1"/>
  <c r="AK1944" i="1"/>
  <c r="AJ1944" i="1"/>
  <c r="AI1944" i="1"/>
  <c r="AH1944" i="1"/>
  <c r="AL1943" i="1"/>
  <c r="AK1943" i="1"/>
  <c r="AJ1943" i="1"/>
  <c r="AI1943" i="1"/>
  <c r="AH1943" i="1"/>
  <c r="AL1942" i="1"/>
  <c r="AK1942" i="1"/>
  <c r="AJ1942" i="1"/>
  <c r="AI1942" i="1"/>
  <c r="AH1942" i="1"/>
  <c r="AL1941" i="1"/>
  <c r="AK1941" i="1"/>
  <c r="AJ1941" i="1"/>
  <c r="AI1941" i="1"/>
  <c r="AH1941" i="1"/>
  <c r="AL1940" i="1"/>
  <c r="AK1940" i="1"/>
  <c r="AJ1940" i="1"/>
  <c r="AI1940" i="1"/>
  <c r="AH1940" i="1"/>
  <c r="AL1939" i="1"/>
  <c r="AK1939" i="1"/>
  <c r="AJ1939" i="1"/>
  <c r="AI1939" i="1"/>
  <c r="AH1939" i="1"/>
  <c r="AL1938" i="1"/>
  <c r="AK1938" i="1"/>
  <c r="AJ1938" i="1"/>
  <c r="AI1938" i="1"/>
  <c r="AH1938" i="1"/>
  <c r="AL1937" i="1"/>
  <c r="AK1937" i="1"/>
  <c r="AJ1937" i="1"/>
  <c r="AI1937" i="1"/>
  <c r="AH1937" i="1"/>
  <c r="AL1936" i="1"/>
  <c r="AK1936" i="1"/>
  <c r="AJ1936" i="1"/>
  <c r="AI1936" i="1"/>
  <c r="AH1936" i="1"/>
  <c r="AL1935" i="1"/>
  <c r="AK1935" i="1"/>
  <c r="AJ1935" i="1"/>
  <c r="AI1935" i="1"/>
  <c r="AH1935" i="1"/>
  <c r="AL1934" i="1"/>
  <c r="AK1934" i="1"/>
  <c r="AJ1934" i="1"/>
  <c r="AI1934" i="1"/>
  <c r="AH1934" i="1"/>
  <c r="AL1933" i="1"/>
  <c r="AK1933" i="1"/>
  <c r="AJ1933" i="1"/>
  <c r="AI1933" i="1"/>
  <c r="AH1933" i="1"/>
  <c r="AL1932" i="1"/>
  <c r="AK1932" i="1"/>
  <c r="AJ1932" i="1"/>
  <c r="AI1932" i="1"/>
  <c r="AH1932" i="1"/>
  <c r="AL1931" i="1"/>
  <c r="AK1931" i="1"/>
  <c r="AJ1931" i="1"/>
  <c r="AI1931" i="1"/>
  <c r="AH1931" i="1"/>
  <c r="AL1930" i="1"/>
  <c r="AK1930" i="1"/>
  <c r="AJ1930" i="1"/>
  <c r="AI1930" i="1"/>
  <c r="AH1930" i="1"/>
  <c r="AL1929" i="1"/>
  <c r="AK1929" i="1"/>
  <c r="AJ1929" i="1"/>
  <c r="AI1929" i="1"/>
  <c r="AH1929" i="1"/>
  <c r="AL1928" i="1"/>
  <c r="AK1928" i="1"/>
  <c r="AJ1928" i="1"/>
  <c r="AI1928" i="1"/>
  <c r="AH1928" i="1"/>
  <c r="AL1927" i="1"/>
  <c r="AK1927" i="1"/>
  <c r="AJ1927" i="1"/>
  <c r="AI1927" i="1"/>
  <c r="AH1927" i="1"/>
  <c r="AL1926" i="1"/>
  <c r="AK1926" i="1"/>
  <c r="AJ1926" i="1"/>
  <c r="AI1926" i="1"/>
  <c r="AH1926" i="1"/>
  <c r="AL1925" i="1"/>
  <c r="AK1925" i="1"/>
  <c r="AJ1925" i="1"/>
  <c r="AI1925" i="1"/>
  <c r="AH1925" i="1"/>
  <c r="AL1924" i="1"/>
  <c r="AK1924" i="1"/>
  <c r="AJ1924" i="1"/>
  <c r="AI1924" i="1"/>
  <c r="AH1924" i="1"/>
  <c r="AL1923" i="1"/>
  <c r="AK1923" i="1"/>
  <c r="AJ1923" i="1"/>
  <c r="AI1923" i="1"/>
  <c r="AH1923" i="1"/>
  <c r="AL1922" i="1"/>
  <c r="AK1922" i="1"/>
  <c r="AJ1922" i="1"/>
  <c r="AI1922" i="1"/>
  <c r="AH1922" i="1"/>
  <c r="AL1921" i="1"/>
  <c r="AK1921" i="1"/>
  <c r="AJ1921" i="1"/>
  <c r="AI1921" i="1"/>
  <c r="AH1921" i="1"/>
  <c r="AL1920" i="1"/>
  <c r="AK1920" i="1"/>
  <c r="AJ1920" i="1"/>
  <c r="AI1920" i="1"/>
  <c r="AH1920" i="1"/>
  <c r="AL1919" i="1"/>
  <c r="AK1919" i="1"/>
  <c r="AJ1919" i="1"/>
  <c r="AI1919" i="1"/>
  <c r="AH1919" i="1"/>
  <c r="AL1918" i="1"/>
  <c r="AK1918" i="1"/>
  <c r="AJ1918" i="1"/>
  <c r="AI1918" i="1"/>
  <c r="AH1918" i="1"/>
  <c r="AL1917" i="1"/>
  <c r="AK1917" i="1"/>
  <c r="AJ1917" i="1"/>
  <c r="AI1917" i="1"/>
  <c r="AH1917" i="1"/>
  <c r="AL1916" i="1"/>
  <c r="AK1916" i="1"/>
  <c r="AJ1916" i="1"/>
  <c r="AI1916" i="1"/>
  <c r="AH1916" i="1"/>
  <c r="AL1915" i="1"/>
  <c r="AK1915" i="1"/>
  <c r="AJ1915" i="1"/>
  <c r="AI1915" i="1"/>
  <c r="AH1915" i="1"/>
  <c r="AL1914" i="1"/>
  <c r="AK1914" i="1"/>
  <c r="AJ1914" i="1"/>
  <c r="AI1914" i="1"/>
  <c r="AH1914" i="1"/>
  <c r="AL1913" i="1"/>
  <c r="AK1913" i="1"/>
  <c r="AJ1913" i="1"/>
  <c r="AI1913" i="1"/>
  <c r="AH1913" i="1"/>
  <c r="AL1912" i="1"/>
  <c r="AK1912" i="1"/>
  <c r="AJ1912" i="1"/>
  <c r="AI1912" i="1"/>
  <c r="AH1912" i="1"/>
  <c r="AL1911" i="1"/>
  <c r="AK1911" i="1"/>
  <c r="AJ1911" i="1"/>
  <c r="AI1911" i="1"/>
  <c r="AH1911" i="1"/>
  <c r="AL1910" i="1"/>
  <c r="AK1910" i="1"/>
  <c r="AJ1910" i="1"/>
  <c r="AI1910" i="1"/>
  <c r="AH1910" i="1"/>
  <c r="AL1909" i="1"/>
  <c r="AK1909" i="1"/>
  <c r="AJ1909" i="1"/>
  <c r="AI1909" i="1"/>
  <c r="AH1909" i="1"/>
  <c r="AL1908" i="1"/>
  <c r="AK1908" i="1"/>
  <c r="AJ1908" i="1"/>
  <c r="AI1908" i="1"/>
  <c r="AH1908" i="1"/>
  <c r="AL1907" i="1"/>
  <c r="AK1907" i="1"/>
  <c r="AJ1907" i="1"/>
  <c r="AI1907" i="1"/>
  <c r="AH1907" i="1"/>
  <c r="AL1906" i="1"/>
  <c r="AK1906" i="1"/>
  <c r="AJ1906" i="1"/>
  <c r="AI1906" i="1"/>
  <c r="AH1906" i="1"/>
  <c r="AL1905" i="1"/>
  <c r="AK1905" i="1"/>
  <c r="AJ1905" i="1"/>
  <c r="AI1905" i="1"/>
  <c r="AH1905" i="1"/>
  <c r="AL1904" i="1"/>
  <c r="AK1904" i="1"/>
  <c r="AJ1904" i="1"/>
  <c r="AI1904" i="1"/>
  <c r="AH1904" i="1"/>
  <c r="AL1903" i="1"/>
  <c r="AK1903" i="1"/>
  <c r="AJ1903" i="1"/>
  <c r="AI1903" i="1"/>
  <c r="AH1903" i="1"/>
  <c r="AL1902" i="1"/>
  <c r="AK1902" i="1"/>
  <c r="AJ1902" i="1"/>
  <c r="AI1902" i="1"/>
  <c r="AH1902" i="1"/>
  <c r="AL1901" i="1"/>
  <c r="AK1901" i="1"/>
  <c r="AJ1901" i="1"/>
  <c r="AI1901" i="1"/>
  <c r="AH1901" i="1"/>
  <c r="AL1900" i="1"/>
  <c r="AK1900" i="1"/>
  <c r="AJ1900" i="1"/>
  <c r="AI1900" i="1"/>
  <c r="AH1900" i="1"/>
  <c r="AL1899" i="1"/>
  <c r="AK1899" i="1"/>
  <c r="AJ1899" i="1"/>
  <c r="AI1899" i="1"/>
  <c r="AH1899" i="1"/>
  <c r="AL1898" i="1"/>
  <c r="AK1898" i="1"/>
  <c r="AJ1898" i="1"/>
  <c r="AI1898" i="1"/>
  <c r="AH1898" i="1"/>
  <c r="AL1897" i="1"/>
  <c r="AK1897" i="1"/>
  <c r="AJ1897" i="1"/>
  <c r="AI1897" i="1"/>
  <c r="AH1897" i="1"/>
  <c r="AL1896" i="1"/>
  <c r="AK1896" i="1"/>
  <c r="AJ1896" i="1"/>
  <c r="AI1896" i="1"/>
  <c r="AH1896" i="1"/>
  <c r="AL1895" i="1"/>
  <c r="AK1895" i="1"/>
  <c r="AJ1895" i="1"/>
  <c r="AI1895" i="1"/>
  <c r="AH1895" i="1"/>
  <c r="AL1894" i="1"/>
  <c r="AK1894" i="1"/>
  <c r="AJ1894" i="1"/>
  <c r="AI1894" i="1"/>
  <c r="AH1894" i="1"/>
  <c r="AL1893" i="1"/>
  <c r="AK1893" i="1"/>
  <c r="AJ1893" i="1"/>
  <c r="AI1893" i="1"/>
  <c r="AH1893" i="1"/>
  <c r="AL1892" i="1"/>
  <c r="AK1892" i="1"/>
  <c r="AJ1892" i="1"/>
  <c r="AI1892" i="1"/>
  <c r="AH1892" i="1"/>
  <c r="AL1891" i="1"/>
  <c r="AK1891" i="1"/>
  <c r="AJ1891" i="1"/>
  <c r="AI1891" i="1"/>
  <c r="AH1891" i="1"/>
  <c r="AL1890" i="1"/>
  <c r="AK1890" i="1"/>
  <c r="AJ1890" i="1"/>
  <c r="AI1890" i="1"/>
  <c r="AH1890" i="1"/>
  <c r="AL1889" i="1"/>
  <c r="AK1889" i="1"/>
  <c r="AJ1889" i="1"/>
  <c r="AI1889" i="1"/>
  <c r="AH1889" i="1"/>
  <c r="AL1888" i="1"/>
  <c r="AK1888" i="1"/>
  <c r="AJ1888" i="1"/>
  <c r="AI1888" i="1"/>
  <c r="AH1888" i="1"/>
  <c r="AL1887" i="1"/>
  <c r="AK1887" i="1"/>
  <c r="AJ1887" i="1"/>
  <c r="AI1887" i="1"/>
  <c r="AH1887" i="1"/>
  <c r="AL1886" i="1"/>
  <c r="AK1886" i="1"/>
  <c r="AJ1886" i="1"/>
  <c r="AI1886" i="1"/>
  <c r="AH1886" i="1"/>
  <c r="AL1885" i="1"/>
  <c r="AK1885" i="1"/>
  <c r="AJ1885" i="1"/>
  <c r="AI1885" i="1"/>
  <c r="AH1885" i="1"/>
  <c r="AL1884" i="1"/>
  <c r="AK1884" i="1"/>
  <c r="AJ1884" i="1"/>
  <c r="AI1884" i="1"/>
  <c r="AH1884" i="1"/>
  <c r="AL1883" i="1"/>
  <c r="AK1883" i="1"/>
  <c r="AJ1883" i="1"/>
  <c r="AI1883" i="1"/>
  <c r="AH1883" i="1"/>
  <c r="AL1882" i="1"/>
  <c r="AK1882" i="1"/>
  <c r="AJ1882" i="1"/>
  <c r="AI1882" i="1"/>
  <c r="AH1882" i="1"/>
  <c r="AL1881" i="1"/>
  <c r="AK1881" i="1"/>
  <c r="AJ1881" i="1"/>
  <c r="AI1881" i="1"/>
  <c r="AH1881" i="1"/>
  <c r="AL1880" i="1"/>
  <c r="AK1880" i="1"/>
  <c r="AJ1880" i="1"/>
  <c r="AI1880" i="1"/>
  <c r="AH1880" i="1"/>
  <c r="AL1879" i="1"/>
  <c r="AK1879" i="1"/>
  <c r="AJ1879" i="1"/>
  <c r="AI1879" i="1"/>
  <c r="AH1879" i="1"/>
  <c r="AL1878" i="1"/>
  <c r="AK1878" i="1"/>
  <c r="AJ1878" i="1"/>
  <c r="AI1878" i="1"/>
  <c r="AH1878" i="1"/>
  <c r="AL1877" i="1"/>
  <c r="AK1877" i="1"/>
  <c r="AJ1877" i="1"/>
  <c r="AI1877" i="1"/>
  <c r="AH1877" i="1"/>
  <c r="AL1876" i="1"/>
  <c r="AK1876" i="1"/>
  <c r="AJ1876" i="1"/>
  <c r="AI1876" i="1"/>
  <c r="AH1876" i="1"/>
  <c r="AL1875" i="1"/>
  <c r="AK1875" i="1"/>
  <c r="AJ1875" i="1"/>
  <c r="AI1875" i="1"/>
  <c r="AH1875" i="1"/>
  <c r="AL1874" i="1"/>
  <c r="AK1874" i="1"/>
  <c r="AJ1874" i="1"/>
  <c r="AI1874" i="1"/>
  <c r="AH1874" i="1"/>
  <c r="AL1873" i="1"/>
  <c r="AK1873" i="1"/>
  <c r="AJ1873" i="1"/>
  <c r="AI1873" i="1"/>
  <c r="AH1873" i="1"/>
  <c r="AL1872" i="1"/>
  <c r="AK1872" i="1"/>
  <c r="AJ1872" i="1"/>
  <c r="AI1872" i="1"/>
  <c r="AH1872" i="1"/>
  <c r="AL1871" i="1"/>
  <c r="AK1871" i="1"/>
  <c r="AJ1871" i="1"/>
  <c r="AI1871" i="1"/>
  <c r="AH1871" i="1"/>
  <c r="AL1870" i="1"/>
  <c r="AK1870" i="1"/>
  <c r="AJ1870" i="1"/>
  <c r="AI1870" i="1"/>
  <c r="AH1870" i="1"/>
  <c r="AL1869" i="1"/>
  <c r="AK1869" i="1"/>
  <c r="AJ1869" i="1"/>
  <c r="AI1869" i="1"/>
  <c r="AH1869" i="1"/>
  <c r="AL1868" i="1"/>
  <c r="AK1868" i="1"/>
  <c r="AJ1868" i="1"/>
  <c r="AI1868" i="1"/>
  <c r="AH1868" i="1"/>
  <c r="AL1867" i="1"/>
  <c r="AK1867" i="1"/>
  <c r="AJ1867" i="1"/>
  <c r="AI1867" i="1"/>
  <c r="AH1867" i="1"/>
  <c r="AL1866" i="1"/>
  <c r="AK1866" i="1"/>
  <c r="AJ1866" i="1"/>
  <c r="AI1866" i="1"/>
  <c r="AH1866" i="1"/>
  <c r="AL1865" i="1"/>
  <c r="AK1865" i="1"/>
  <c r="AJ1865" i="1"/>
  <c r="AI1865" i="1"/>
  <c r="AH1865" i="1"/>
  <c r="AL1864" i="1"/>
  <c r="AK1864" i="1"/>
  <c r="AJ1864" i="1"/>
  <c r="AI1864" i="1"/>
  <c r="AH1864" i="1"/>
  <c r="AL1863" i="1"/>
  <c r="AK1863" i="1"/>
  <c r="AJ1863" i="1"/>
  <c r="AI1863" i="1"/>
  <c r="AH1863" i="1"/>
  <c r="AL1862" i="1"/>
  <c r="AK1862" i="1"/>
  <c r="AJ1862" i="1"/>
  <c r="AI1862" i="1"/>
  <c r="AH1862" i="1"/>
  <c r="AL1861" i="1"/>
  <c r="AK1861" i="1"/>
  <c r="AJ1861" i="1"/>
  <c r="AI1861" i="1"/>
  <c r="AH1861" i="1"/>
  <c r="AL1860" i="1"/>
  <c r="AK1860" i="1"/>
  <c r="AJ1860" i="1"/>
  <c r="AI1860" i="1"/>
  <c r="AH1860" i="1"/>
  <c r="AL1859" i="1"/>
  <c r="AK1859" i="1"/>
  <c r="AJ1859" i="1"/>
  <c r="AI1859" i="1"/>
  <c r="AH1859" i="1"/>
  <c r="AL1858" i="1"/>
  <c r="AK1858" i="1"/>
  <c r="AJ1858" i="1"/>
  <c r="AI1858" i="1"/>
  <c r="AH1858" i="1"/>
  <c r="AL1857" i="1"/>
  <c r="AK1857" i="1"/>
  <c r="AJ1857" i="1"/>
  <c r="AI1857" i="1"/>
  <c r="AH1857" i="1"/>
  <c r="AL1856" i="1"/>
  <c r="AK1856" i="1"/>
  <c r="AJ1856" i="1"/>
  <c r="AI1856" i="1"/>
  <c r="AH1856" i="1"/>
  <c r="AL1855" i="1"/>
  <c r="AK1855" i="1"/>
  <c r="AJ1855" i="1"/>
  <c r="AI1855" i="1"/>
  <c r="AH1855" i="1"/>
  <c r="AL1854" i="1"/>
  <c r="AK1854" i="1"/>
  <c r="AJ1854" i="1"/>
  <c r="AI1854" i="1"/>
  <c r="AH1854" i="1"/>
  <c r="AL1853" i="1"/>
  <c r="AK1853" i="1"/>
  <c r="AJ1853" i="1"/>
  <c r="AI1853" i="1"/>
  <c r="AH1853" i="1"/>
  <c r="AL1852" i="1"/>
  <c r="AK1852" i="1"/>
  <c r="AJ1852" i="1"/>
  <c r="AI1852" i="1"/>
  <c r="AH1852" i="1"/>
  <c r="AL1851" i="1"/>
  <c r="AK1851" i="1"/>
  <c r="AJ1851" i="1"/>
  <c r="AI1851" i="1"/>
  <c r="AH1851" i="1"/>
  <c r="AL1850" i="1"/>
  <c r="AK1850" i="1"/>
  <c r="AJ1850" i="1"/>
  <c r="AI1850" i="1"/>
  <c r="AH1850" i="1"/>
  <c r="AL1849" i="1"/>
  <c r="AK1849" i="1"/>
  <c r="AJ1849" i="1"/>
  <c r="AI1849" i="1"/>
  <c r="AH1849" i="1"/>
  <c r="AL1848" i="1"/>
  <c r="AK1848" i="1"/>
  <c r="AJ1848" i="1"/>
  <c r="AI1848" i="1"/>
  <c r="AH1848" i="1"/>
  <c r="AL1847" i="1"/>
  <c r="AK1847" i="1"/>
  <c r="AJ1847" i="1"/>
  <c r="AI1847" i="1"/>
  <c r="AH1847" i="1"/>
  <c r="AL1846" i="1"/>
  <c r="AK1846" i="1"/>
  <c r="AJ1846" i="1"/>
  <c r="AI1846" i="1"/>
  <c r="AH1846" i="1"/>
  <c r="AL1845" i="1"/>
  <c r="AK1845" i="1"/>
  <c r="AJ1845" i="1"/>
  <c r="AI1845" i="1"/>
  <c r="AH1845" i="1"/>
  <c r="AL1844" i="1"/>
  <c r="AK1844" i="1"/>
  <c r="AJ1844" i="1"/>
  <c r="AI1844" i="1"/>
  <c r="AH1844" i="1"/>
  <c r="AL1843" i="1"/>
  <c r="AK1843" i="1"/>
  <c r="AJ1843" i="1"/>
  <c r="AI1843" i="1"/>
  <c r="AH1843" i="1"/>
  <c r="AL1842" i="1"/>
  <c r="AK1842" i="1"/>
  <c r="AJ1842" i="1"/>
  <c r="AI1842" i="1"/>
  <c r="AH1842" i="1"/>
  <c r="AL1841" i="1"/>
  <c r="AK1841" i="1"/>
  <c r="AJ1841" i="1"/>
  <c r="AI1841" i="1"/>
  <c r="AH1841" i="1"/>
  <c r="AL1840" i="1"/>
  <c r="AK1840" i="1"/>
  <c r="AJ1840" i="1"/>
  <c r="AI1840" i="1"/>
  <c r="AH1840" i="1"/>
  <c r="AL1839" i="1"/>
  <c r="AK1839" i="1"/>
  <c r="AJ1839" i="1"/>
  <c r="AI1839" i="1"/>
  <c r="AH1839" i="1"/>
  <c r="AL1838" i="1"/>
  <c r="AK1838" i="1"/>
  <c r="AJ1838" i="1"/>
  <c r="AI1838" i="1"/>
  <c r="AH1838" i="1"/>
  <c r="AL1837" i="1"/>
  <c r="AK1837" i="1"/>
  <c r="AJ1837" i="1"/>
  <c r="AI1837" i="1"/>
  <c r="AH1837" i="1"/>
  <c r="AL1836" i="1"/>
  <c r="AK1836" i="1"/>
  <c r="AJ1836" i="1"/>
  <c r="AI1836" i="1"/>
  <c r="AH1836" i="1"/>
  <c r="AL1835" i="1"/>
  <c r="AK1835" i="1"/>
  <c r="AJ1835" i="1"/>
  <c r="AI1835" i="1"/>
  <c r="AH1835" i="1"/>
  <c r="AL1834" i="1"/>
  <c r="AK1834" i="1"/>
  <c r="AJ1834" i="1"/>
  <c r="AI1834" i="1"/>
  <c r="AH1834" i="1"/>
  <c r="AL1833" i="1"/>
  <c r="AK1833" i="1"/>
  <c r="AJ1833" i="1"/>
  <c r="AI1833" i="1"/>
  <c r="AH1833" i="1"/>
  <c r="AL1832" i="1"/>
  <c r="AK1832" i="1"/>
  <c r="AJ1832" i="1"/>
  <c r="AI1832" i="1"/>
  <c r="AH1832" i="1"/>
  <c r="AL1831" i="1"/>
  <c r="AK1831" i="1"/>
  <c r="AJ1831" i="1"/>
  <c r="AI1831" i="1"/>
  <c r="AH1831" i="1"/>
  <c r="AL1830" i="1"/>
  <c r="AK1830" i="1"/>
  <c r="AJ1830" i="1"/>
  <c r="AI1830" i="1"/>
  <c r="AH1830" i="1"/>
  <c r="AL1829" i="1"/>
  <c r="AK1829" i="1"/>
  <c r="AJ1829" i="1"/>
  <c r="AI1829" i="1"/>
  <c r="AH1829" i="1"/>
  <c r="AL1828" i="1"/>
  <c r="AK1828" i="1"/>
  <c r="AJ1828" i="1"/>
  <c r="AI1828" i="1"/>
  <c r="AH1828" i="1"/>
  <c r="AL1827" i="1"/>
  <c r="AK1827" i="1"/>
  <c r="AJ1827" i="1"/>
  <c r="AI1827" i="1"/>
  <c r="AH1827" i="1"/>
  <c r="AL1826" i="1"/>
  <c r="AK1826" i="1"/>
  <c r="AJ1826" i="1"/>
  <c r="AI1826" i="1"/>
  <c r="AH1826" i="1"/>
  <c r="AL1825" i="1"/>
  <c r="AK1825" i="1"/>
  <c r="AJ1825" i="1"/>
  <c r="AI1825" i="1"/>
  <c r="AH1825" i="1"/>
  <c r="AL1824" i="1"/>
  <c r="AK1824" i="1"/>
  <c r="AJ1824" i="1"/>
  <c r="AI1824" i="1"/>
  <c r="AH1824" i="1"/>
  <c r="AL1823" i="1"/>
  <c r="AK1823" i="1"/>
  <c r="AJ1823" i="1"/>
  <c r="AI1823" i="1"/>
  <c r="AH1823" i="1"/>
  <c r="AL1822" i="1"/>
  <c r="AK1822" i="1"/>
  <c r="AJ1822" i="1"/>
  <c r="AI1822" i="1"/>
  <c r="AH1822" i="1"/>
  <c r="AL1821" i="1"/>
  <c r="AK1821" i="1"/>
  <c r="AJ1821" i="1"/>
  <c r="AI1821" i="1"/>
  <c r="AH1821" i="1"/>
  <c r="AL1820" i="1"/>
  <c r="AK1820" i="1"/>
  <c r="AJ1820" i="1"/>
  <c r="AI1820" i="1"/>
  <c r="AH1820" i="1"/>
  <c r="AL1819" i="1"/>
  <c r="AK1819" i="1"/>
  <c r="AJ1819" i="1"/>
  <c r="AI1819" i="1"/>
  <c r="AH1819" i="1"/>
  <c r="AL1818" i="1"/>
  <c r="AK1818" i="1"/>
  <c r="AJ1818" i="1"/>
  <c r="AI1818" i="1"/>
  <c r="AH1818" i="1"/>
  <c r="AL1817" i="1"/>
  <c r="AK1817" i="1"/>
  <c r="AJ1817" i="1"/>
  <c r="AI1817" i="1"/>
  <c r="AH1817" i="1"/>
  <c r="AL1816" i="1"/>
  <c r="AK1816" i="1"/>
  <c r="AJ1816" i="1"/>
  <c r="AI1816" i="1"/>
  <c r="AH1816" i="1"/>
  <c r="AL1815" i="1"/>
  <c r="AK1815" i="1"/>
  <c r="AJ1815" i="1"/>
  <c r="AI1815" i="1"/>
  <c r="AH1815" i="1"/>
  <c r="AL1814" i="1"/>
  <c r="AK1814" i="1"/>
  <c r="AJ1814" i="1"/>
  <c r="AI1814" i="1"/>
  <c r="AH1814" i="1"/>
  <c r="AL1813" i="1"/>
  <c r="AK1813" i="1"/>
  <c r="AJ1813" i="1"/>
  <c r="AI1813" i="1"/>
  <c r="AH1813" i="1"/>
  <c r="AL1812" i="1"/>
  <c r="AK1812" i="1"/>
  <c r="AJ1812" i="1"/>
  <c r="AI1812" i="1"/>
  <c r="AH1812" i="1"/>
  <c r="AL1811" i="1"/>
  <c r="AK1811" i="1"/>
  <c r="AJ1811" i="1"/>
  <c r="AI1811" i="1"/>
  <c r="AH1811" i="1"/>
  <c r="AL1810" i="1"/>
  <c r="AK1810" i="1"/>
  <c r="AJ1810" i="1"/>
  <c r="AI1810" i="1"/>
  <c r="AH1810" i="1"/>
  <c r="AL1809" i="1"/>
  <c r="AK1809" i="1"/>
  <c r="AJ1809" i="1"/>
  <c r="AI1809" i="1"/>
  <c r="AH1809" i="1"/>
  <c r="AL1808" i="1"/>
  <c r="AK1808" i="1"/>
  <c r="AJ1808" i="1"/>
  <c r="AI1808" i="1"/>
  <c r="AH1808" i="1"/>
  <c r="AL1807" i="1"/>
  <c r="AK1807" i="1"/>
  <c r="AJ1807" i="1"/>
  <c r="AI1807" i="1"/>
  <c r="AH1807" i="1"/>
  <c r="AL1806" i="1"/>
  <c r="AK1806" i="1"/>
  <c r="AJ1806" i="1"/>
  <c r="AI1806" i="1"/>
  <c r="AH1806" i="1"/>
  <c r="AL1805" i="1"/>
  <c r="AK1805" i="1"/>
  <c r="AJ1805" i="1"/>
  <c r="AI1805" i="1"/>
  <c r="AH1805" i="1"/>
  <c r="AL1804" i="1"/>
  <c r="AK1804" i="1"/>
  <c r="AJ1804" i="1"/>
  <c r="AI1804" i="1"/>
  <c r="AH1804" i="1"/>
  <c r="AL1803" i="1"/>
  <c r="AK1803" i="1"/>
  <c r="AJ1803" i="1"/>
  <c r="AI1803" i="1"/>
  <c r="AH1803" i="1"/>
  <c r="AL1802" i="1"/>
  <c r="AK1802" i="1"/>
  <c r="AJ1802" i="1"/>
  <c r="AI1802" i="1"/>
  <c r="AH1802" i="1"/>
  <c r="AL1801" i="1"/>
  <c r="AK1801" i="1"/>
  <c r="AJ1801" i="1"/>
  <c r="AI1801" i="1"/>
  <c r="AH1801" i="1"/>
  <c r="AL1800" i="1"/>
  <c r="AK1800" i="1"/>
  <c r="AJ1800" i="1"/>
  <c r="AI1800" i="1"/>
  <c r="AH1800" i="1"/>
  <c r="AL1799" i="1"/>
  <c r="AK1799" i="1"/>
  <c r="AJ1799" i="1"/>
  <c r="AI1799" i="1"/>
  <c r="AH1799" i="1"/>
  <c r="AL1798" i="1"/>
  <c r="AK1798" i="1"/>
  <c r="AJ1798" i="1"/>
  <c r="AI1798" i="1"/>
  <c r="AH1798" i="1"/>
  <c r="AL1797" i="1"/>
  <c r="AK1797" i="1"/>
  <c r="AJ1797" i="1"/>
  <c r="AI1797" i="1"/>
  <c r="AH1797" i="1"/>
  <c r="AL1796" i="1"/>
  <c r="AK1796" i="1"/>
  <c r="AJ1796" i="1"/>
  <c r="AI1796" i="1"/>
  <c r="AH1796" i="1"/>
  <c r="AL1795" i="1"/>
  <c r="AK1795" i="1"/>
  <c r="AJ1795" i="1"/>
  <c r="AI1795" i="1"/>
  <c r="AH1795" i="1"/>
  <c r="AL1794" i="1"/>
  <c r="AK1794" i="1"/>
  <c r="AJ1794" i="1"/>
  <c r="AI1794" i="1"/>
  <c r="AH1794" i="1"/>
  <c r="AL1793" i="1"/>
  <c r="AK1793" i="1"/>
  <c r="AJ1793" i="1"/>
  <c r="AI1793" i="1"/>
  <c r="AH1793" i="1"/>
  <c r="AL1792" i="1"/>
  <c r="AK1792" i="1"/>
  <c r="AJ1792" i="1"/>
  <c r="AI1792" i="1"/>
  <c r="AH1792" i="1"/>
  <c r="AL1791" i="1"/>
  <c r="AK1791" i="1"/>
  <c r="AJ1791" i="1"/>
  <c r="AI1791" i="1"/>
  <c r="AH1791" i="1"/>
  <c r="AL1790" i="1"/>
  <c r="AK1790" i="1"/>
  <c r="AJ1790" i="1"/>
  <c r="AI1790" i="1"/>
  <c r="AH1790" i="1"/>
  <c r="AL1789" i="1"/>
  <c r="AK1789" i="1"/>
  <c r="AJ1789" i="1"/>
  <c r="AI1789" i="1"/>
  <c r="AH1789" i="1"/>
  <c r="AL1788" i="1"/>
  <c r="AK1788" i="1"/>
  <c r="AJ1788" i="1"/>
  <c r="AI1788" i="1"/>
  <c r="AH1788" i="1"/>
  <c r="AL1787" i="1"/>
  <c r="AK1787" i="1"/>
  <c r="AJ1787" i="1"/>
  <c r="AI1787" i="1"/>
  <c r="AH1787" i="1"/>
  <c r="AL1786" i="1"/>
  <c r="AK1786" i="1"/>
  <c r="AJ1786" i="1"/>
  <c r="AI1786" i="1"/>
  <c r="AH1786" i="1"/>
  <c r="AL1785" i="1"/>
  <c r="AK1785" i="1"/>
  <c r="AJ1785" i="1"/>
  <c r="AI1785" i="1"/>
  <c r="AH1785" i="1"/>
  <c r="AL1784" i="1"/>
  <c r="AK1784" i="1"/>
  <c r="AJ1784" i="1"/>
  <c r="AI1784" i="1"/>
  <c r="AH1784" i="1"/>
  <c r="AL1783" i="1"/>
  <c r="AK1783" i="1"/>
  <c r="AJ1783" i="1"/>
  <c r="AI1783" i="1"/>
  <c r="AH1783" i="1"/>
  <c r="AL1782" i="1"/>
  <c r="AK1782" i="1"/>
  <c r="AJ1782" i="1"/>
  <c r="AI1782" i="1"/>
  <c r="AH1782" i="1"/>
  <c r="AL1781" i="1"/>
  <c r="AK1781" i="1"/>
  <c r="AJ1781" i="1"/>
  <c r="AI1781" i="1"/>
  <c r="AH1781" i="1"/>
  <c r="AL1780" i="1"/>
  <c r="AK1780" i="1"/>
  <c r="AJ1780" i="1"/>
  <c r="AI1780" i="1"/>
  <c r="AH1780" i="1"/>
  <c r="AL1779" i="1"/>
  <c r="AK1779" i="1"/>
  <c r="AJ1779" i="1"/>
  <c r="AI1779" i="1"/>
  <c r="AH1779" i="1"/>
  <c r="AL1778" i="1"/>
  <c r="AK1778" i="1"/>
  <c r="AJ1778" i="1"/>
  <c r="AI1778" i="1"/>
  <c r="AH1778" i="1"/>
  <c r="AL1777" i="1"/>
  <c r="AK1777" i="1"/>
  <c r="AJ1777" i="1"/>
  <c r="AI1777" i="1"/>
  <c r="AH1777" i="1"/>
  <c r="AL1776" i="1"/>
  <c r="AK1776" i="1"/>
  <c r="AJ1776" i="1"/>
  <c r="AI1776" i="1"/>
  <c r="AH1776" i="1"/>
  <c r="AL1775" i="1"/>
  <c r="AK1775" i="1"/>
  <c r="AJ1775" i="1"/>
  <c r="AI1775" i="1"/>
  <c r="AH1775" i="1"/>
  <c r="AL1774" i="1"/>
  <c r="AK1774" i="1"/>
  <c r="AJ1774" i="1"/>
  <c r="AI1774" i="1"/>
  <c r="AH1774" i="1"/>
  <c r="AL1773" i="1"/>
  <c r="AK1773" i="1"/>
  <c r="AJ1773" i="1"/>
  <c r="AI1773" i="1"/>
  <c r="AH1773" i="1"/>
  <c r="AL1772" i="1"/>
  <c r="AK1772" i="1"/>
  <c r="AJ1772" i="1"/>
  <c r="AI1772" i="1"/>
  <c r="AH1772" i="1"/>
  <c r="AL1771" i="1"/>
  <c r="AK1771" i="1"/>
  <c r="AJ1771" i="1"/>
  <c r="AI1771" i="1"/>
  <c r="AH1771" i="1"/>
  <c r="AL1770" i="1"/>
  <c r="AK1770" i="1"/>
  <c r="AJ1770" i="1"/>
  <c r="AI1770" i="1"/>
  <c r="AH1770" i="1"/>
  <c r="AL1769" i="1"/>
  <c r="AK1769" i="1"/>
  <c r="AJ1769" i="1"/>
  <c r="AI1769" i="1"/>
  <c r="AH1769" i="1"/>
  <c r="AL1768" i="1"/>
  <c r="AK1768" i="1"/>
  <c r="AJ1768" i="1"/>
  <c r="AI1768" i="1"/>
  <c r="AH1768" i="1"/>
  <c r="AL1767" i="1"/>
  <c r="AK1767" i="1"/>
  <c r="AJ1767" i="1"/>
  <c r="AI1767" i="1"/>
  <c r="AH1767" i="1"/>
  <c r="AL1766" i="1"/>
  <c r="AK1766" i="1"/>
  <c r="AJ1766" i="1"/>
  <c r="AI1766" i="1"/>
  <c r="AH1766" i="1"/>
  <c r="AL1765" i="1"/>
  <c r="AK1765" i="1"/>
  <c r="AJ1765" i="1"/>
  <c r="AI1765" i="1"/>
  <c r="AH1765" i="1"/>
  <c r="AL1764" i="1"/>
  <c r="AK1764" i="1"/>
  <c r="AJ1764" i="1"/>
  <c r="AI1764" i="1"/>
  <c r="AH1764" i="1"/>
  <c r="AL1763" i="1"/>
  <c r="AK1763" i="1"/>
  <c r="AJ1763" i="1"/>
  <c r="AI1763" i="1"/>
  <c r="AH1763" i="1"/>
  <c r="AL1762" i="1"/>
  <c r="AK1762" i="1"/>
  <c r="AJ1762" i="1"/>
  <c r="AI1762" i="1"/>
  <c r="AH1762" i="1"/>
  <c r="AL1761" i="1"/>
  <c r="AK1761" i="1"/>
  <c r="AJ1761" i="1"/>
  <c r="AI1761" i="1"/>
  <c r="AH1761" i="1"/>
  <c r="AL1760" i="1"/>
  <c r="AK1760" i="1"/>
  <c r="AJ1760" i="1"/>
  <c r="AI1760" i="1"/>
  <c r="AH1760" i="1"/>
  <c r="AL1759" i="1"/>
  <c r="AK1759" i="1"/>
  <c r="AJ1759" i="1"/>
  <c r="AI1759" i="1"/>
  <c r="AH1759" i="1"/>
  <c r="AL1758" i="1"/>
  <c r="AK1758" i="1"/>
  <c r="AJ1758" i="1"/>
  <c r="AI1758" i="1"/>
  <c r="AH1758" i="1"/>
  <c r="AL1757" i="1"/>
  <c r="AK1757" i="1"/>
  <c r="AJ1757" i="1"/>
  <c r="AI1757" i="1"/>
  <c r="AH1757" i="1"/>
  <c r="AL1756" i="1"/>
  <c r="AK1756" i="1"/>
  <c r="AJ1756" i="1"/>
  <c r="AI1756" i="1"/>
  <c r="AH1756" i="1"/>
  <c r="AL1755" i="1"/>
  <c r="AK1755" i="1"/>
  <c r="AJ1755" i="1"/>
  <c r="AI1755" i="1"/>
  <c r="AH1755" i="1"/>
  <c r="AL1754" i="1"/>
  <c r="AK1754" i="1"/>
  <c r="AJ1754" i="1"/>
  <c r="AI1754" i="1"/>
  <c r="AH1754" i="1"/>
  <c r="AL1753" i="1"/>
  <c r="AK1753" i="1"/>
  <c r="AJ1753" i="1"/>
  <c r="AI1753" i="1"/>
  <c r="AH1753" i="1"/>
  <c r="AL1752" i="1"/>
  <c r="AK1752" i="1"/>
  <c r="AJ1752" i="1"/>
  <c r="AI1752" i="1"/>
  <c r="AH1752" i="1"/>
  <c r="AL1751" i="1"/>
  <c r="AK1751" i="1"/>
  <c r="AJ1751" i="1"/>
  <c r="AI1751" i="1"/>
  <c r="AH1751" i="1"/>
  <c r="AL1750" i="1"/>
  <c r="AK1750" i="1"/>
  <c r="AJ1750" i="1"/>
  <c r="AI1750" i="1"/>
  <c r="AH1750" i="1"/>
  <c r="AL1749" i="1"/>
  <c r="AK1749" i="1"/>
  <c r="AJ1749" i="1"/>
  <c r="AI1749" i="1"/>
  <c r="AH1749" i="1"/>
  <c r="AL1748" i="1"/>
  <c r="AK1748" i="1"/>
  <c r="AJ1748" i="1"/>
  <c r="AI1748" i="1"/>
  <c r="AH1748" i="1"/>
  <c r="AL1747" i="1"/>
  <c r="AK1747" i="1"/>
  <c r="AJ1747" i="1"/>
  <c r="AI1747" i="1"/>
  <c r="AH1747" i="1"/>
  <c r="AL1746" i="1"/>
  <c r="AK1746" i="1"/>
  <c r="AJ1746" i="1"/>
  <c r="AI1746" i="1"/>
  <c r="AH1746" i="1"/>
  <c r="AL1745" i="1"/>
  <c r="AK1745" i="1"/>
  <c r="AJ1745" i="1"/>
  <c r="AI1745" i="1"/>
  <c r="AH1745" i="1"/>
  <c r="AL1744" i="1"/>
  <c r="AK1744" i="1"/>
  <c r="AJ1744" i="1"/>
  <c r="AI1744" i="1"/>
  <c r="AH1744" i="1"/>
  <c r="AL1743" i="1"/>
  <c r="AK1743" i="1"/>
  <c r="AJ1743" i="1"/>
  <c r="AI1743" i="1"/>
  <c r="AH1743" i="1"/>
  <c r="AL1742" i="1"/>
  <c r="AK1742" i="1"/>
  <c r="AJ1742" i="1"/>
  <c r="AI1742" i="1"/>
  <c r="AH1742" i="1"/>
  <c r="AL1741" i="1"/>
  <c r="AK1741" i="1"/>
  <c r="AJ1741" i="1"/>
  <c r="AI1741" i="1"/>
  <c r="AH1741" i="1"/>
  <c r="AL1740" i="1"/>
  <c r="AK1740" i="1"/>
  <c r="AJ1740" i="1"/>
  <c r="AI1740" i="1"/>
  <c r="AH1740" i="1"/>
  <c r="AL1739" i="1"/>
  <c r="AK1739" i="1"/>
  <c r="AJ1739" i="1"/>
  <c r="AI1739" i="1"/>
  <c r="AH1739" i="1"/>
  <c r="AL1738" i="1"/>
  <c r="AK1738" i="1"/>
  <c r="AJ1738" i="1"/>
  <c r="AI1738" i="1"/>
  <c r="AH1738" i="1"/>
  <c r="AL1737" i="1"/>
  <c r="AK1737" i="1"/>
  <c r="AJ1737" i="1"/>
  <c r="AI1737" i="1"/>
  <c r="AH1737" i="1"/>
  <c r="AL1736" i="1"/>
  <c r="AK1736" i="1"/>
  <c r="AJ1736" i="1"/>
  <c r="AI1736" i="1"/>
  <c r="AH1736" i="1"/>
  <c r="AL1735" i="1"/>
  <c r="AK1735" i="1"/>
  <c r="AJ1735" i="1"/>
  <c r="AI1735" i="1"/>
  <c r="AH1735" i="1"/>
  <c r="AL1734" i="1"/>
  <c r="AK1734" i="1"/>
  <c r="AJ1734" i="1"/>
  <c r="AI1734" i="1"/>
  <c r="AH1734" i="1"/>
  <c r="AL1733" i="1"/>
  <c r="AK1733" i="1"/>
  <c r="AJ1733" i="1"/>
  <c r="AI1733" i="1"/>
  <c r="AH1733" i="1"/>
  <c r="AL1732" i="1"/>
  <c r="AK1732" i="1"/>
  <c r="AJ1732" i="1"/>
  <c r="AI1732" i="1"/>
  <c r="AH1732" i="1"/>
  <c r="AL1731" i="1"/>
  <c r="AK1731" i="1"/>
  <c r="AJ1731" i="1"/>
  <c r="AI1731" i="1"/>
  <c r="AH1731" i="1"/>
  <c r="AL1730" i="1"/>
  <c r="AK1730" i="1"/>
  <c r="AJ1730" i="1"/>
  <c r="AI1730" i="1"/>
  <c r="AH1730" i="1"/>
  <c r="AL1729" i="1"/>
  <c r="AK1729" i="1"/>
  <c r="AJ1729" i="1"/>
  <c r="AI1729" i="1"/>
  <c r="AH1729" i="1"/>
  <c r="AL1728" i="1"/>
  <c r="AK1728" i="1"/>
  <c r="AJ1728" i="1"/>
  <c r="AI1728" i="1"/>
  <c r="AH1728" i="1"/>
  <c r="AL1727" i="1"/>
  <c r="AK1727" i="1"/>
  <c r="AJ1727" i="1"/>
  <c r="AI1727" i="1"/>
  <c r="AH1727" i="1"/>
  <c r="AL1726" i="1"/>
  <c r="AK1726" i="1"/>
  <c r="AJ1726" i="1"/>
  <c r="AI1726" i="1"/>
  <c r="AH1726" i="1"/>
  <c r="AL1725" i="1"/>
  <c r="AK1725" i="1"/>
  <c r="AJ1725" i="1"/>
  <c r="AI1725" i="1"/>
  <c r="AH1725" i="1"/>
  <c r="AL1724" i="1"/>
  <c r="AK1724" i="1"/>
  <c r="AJ1724" i="1"/>
  <c r="AI1724" i="1"/>
  <c r="AH1724" i="1"/>
  <c r="AL1723" i="1"/>
  <c r="AK1723" i="1"/>
  <c r="AJ1723" i="1"/>
  <c r="AI1723" i="1"/>
  <c r="AH1723" i="1"/>
  <c r="AL1722" i="1"/>
  <c r="AK1722" i="1"/>
  <c r="AJ1722" i="1"/>
  <c r="AI1722" i="1"/>
  <c r="AH1722" i="1"/>
  <c r="AL1721" i="1"/>
  <c r="AK1721" i="1"/>
  <c r="AJ1721" i="1"/>
  <c r="AI1721" i="1"/>
  <c r="AH1721" i="1"/>
  <c r="AL1720" i="1"/>
  <c r="AK1720" i="1"/>
  <c r="AJ1720" i="1"/>
  <c r="AI1720" i="1"/>
  <c r="AH1720" i="1"/>
  <c r="AL1719" i="1"/>
  <c r="AK1719" i="1"/>
  <c r="AJ1719" i="1"/>
  <c r="AI1719" i="1"/>
  <c r="AH1719" i="1"/>
  <c r="AL1718" i="1"/>
  <c r="AK1718" i="1"/>
  <c r="AJ1718" i="1"/>
  <c r="AI1718" i="1"/>
  <c r="AH1718" i="1"/>
  <c r="AL1717" i="1"/>
  <c r="AK1717" i="1"/>
  <c r="AJ1717" i="1"/>
  <c r="AI1717" i="1"/>
  <c r="AH1717" i="1"/>
  <c r="AL1716" i="1"/>
  <c r="AK1716" i="1"/>
  <c r="AJ1716" i="1"/>
  <c r="AI1716" i="1"/>
  <c r="AH1716" i="1"/>
  <c r="AL1715" i="1"/>
  <c r="AK1715" i="1"/>
  <c r="AJ1715" i="1"/>
  <c r="AI1715" i="1"/>
  <c r="AH1715" i="1"/>
  <c r="AL1714" i="1"/>
  <c r="AK1714" i="1"/>
  <c r="AJ1714" i="1"/>
  <c r="AI1714" i="1"/>
  <c r="AH1714" i="1"/>
  <c r="AL1713" i="1"/>
  <c r="AK1713" i="1"/>
  <c r="AJ1713" i="1"/>
  <c r="AI1713" i="1"/>
  <c r="AH1713" i="1"/>
  <c r="AL1712" i="1"/>
  <c r="AK1712" i="1"/>
  <c r="AJ1712" i="1"/>
  <c r="AI1712" i="1"/>
  <c r="AH1712" i="1"/>
  <c r="AL1711" i="1"/>
  <c r="AK1711" i="1"/>
  <c r="AJ1711" i="1"/>
  <c r="AI1711" i="1"/>
  <c r="AH1711" i="1"/>
  <c r="AL1710" i="1"/>
  <c r="AK1710" i="1"/>
  <c r="AJ1710" i="1"/>
  <c r="AI1710" i="1"/>
  <c r="AH1710" i="1"/>
  <c r="AL1709" i="1"/>
  <c r="AK1709" i="1"/>
  <c r="AJ1709" i="1"/>
  <c r="AI1709" i="1"/>
  <c r="AH1709" i="1"/>
  <c r="AL1708" i="1"/>
  <c r="AK1708" i="1"/>
  <c r="AJ1708" i="1"/>
  <c r="AI1708" i="1"/>
  <c r="AH1708" i="1"/>
  <c r="AL1707" i="1"/>
  <c r="AK1707" i="1"/>
  <c r="AJ1707" i="1"/>
  <c r="AI1707" i="1"/>
  <c r="AH1707" i="1"/>
  <c r="AL1706" i="1"/>
  <c r="AK1706" i="1"/>
  <c r="AJ1706" i="1"/>
  <c r="AI1706" i="1"/>
  <c r="AH1706" i="1"/>
  <c r="AL1705" i="1"/>
  <c r="AK1705" i="1"/>
  <c r="AJ1705" i="1"/>
  <c r="AI1705" i="1"/>
  <c r="AH1705" i="1"/>
  <c r="AL1704" i="1"/>
  <c r="AK1704" i="1"/>
  <c r="AJ1704" i="1"/>
  <c r="AI1704" i="1"/>
  <c r="AH1704" i="1"/>
  <c r="AL1703" i="1"/>
  <c r="AK1703" i="1"/>
  <c r="AJ1703" i="1"/>
  <c r="AI1703" i="1"/>
  <c r="AH1703" i="1"/>
  <c r="AL1702" i="1"/>
  <c r="AK1702" i="1"/>
  <c r="AJ1702" i="1"/>
  <c r="AI1702" i="1"/>
  <c r="AH1702" i="1"/>
  <c r="AL1701" i="1"/>
  <c r="AK1701" i="1"/>
  <c r="AJ1701" i="1"/>
  <c r="AI1701" i="1"/>
  <c r="AH1701" i="1"/>
  <c r="AL1700" i="1"/>
  <c r="AK1700" i="1"/>
  <c r="AJ1700" i="1"/>
  <c r="AI1700" i="1"/>
  <c r="AH1700" i="1"/>
  <c r="AL1699" i="1"/>
  <c r="AK1699" i="1"/>
  <c r="AJ1699" i="1"/>
  <c r="AI1699" i="1"/>
  <c r="AH1699" i="1"/>
  <c r="AL1698" i="1"/>
  <c r="AK1698" i="1"/>
  <c r="AJ1698" i="1"/>
  <c r="AI1698" i="1"/>
  <c r="AH1698" i="1"/>
  <c r="AL1697" i="1"/>
  <c r="AK1697" i="1"/>
  <c r="AJ1697" i="1"/>
  <c r="AI1697" i="1"/>
  <c r="AH1697" i="1"/>
  <c r="AL1696" i="1"/>
  <c r="AK1696" i="1"/>
  <c r="AJ1696" i="1"/>
  <c r="AI1696" i="1"/>
  <c r="AH1696" i="1"/>
  <c r="AL1695" i="1"/>
  <c r="AK1695" i="1"/>
  <c r="AJ1695" i="1"/>
  <c r="AI1695" i="1"/>
  <c r="AH1695" i="1"/>
  <c r="AL1694" i="1"/>
  <c r="AK1694" i="1"/>
  <c r="AJ1694" i="1"/>
  <c r="AI1694" i="1"/>
  <c r="AH1694" i="1"/>
  <c r="AL1693" i="1"/>
  <c r="AK1693" i="1"/>
  <c r="AJ1693" i="1"/>
  <c r="AI1693" i="1"/>
  <c r="AH1693" i="1"/>
  <c r="AL1692" i="1"/>
  <c r="AK1692" i="1"/>
  <c r="AJ1692" i="1"/>
  <c r="AI1692" i="1"/>
  <c r="AH1692" i="1"/>
  <c r="AL1691" i="1"/>
  <c r="AK1691" i="1"/>
  <c r="AJ1691" i="1"/>
  <c r="AI1691" i="1"/>
  <c r="AH1691" i="1"/>
  <c r="AL1690" i="1"/>
  <c r="AK1690" i="1"/>
  <c r="AJ1690" i="1"/>
  <c r="AI1690" i="1"/>
  <c r="AH1690" i="1"/>
  <c r="AL1689" i="1"/>
  <c r="AK1689" i="1"/>
  <c r="AJ1689" i="1"/>
  <c r="AI1689" i="1"/>
  <c r="AH1689" i="1"/>
  <c r="AL1688" i="1"/>
  <c r="AK1688" i="1"/>
  <c r="AJ1688" i="1"/>
  <c r="AI1688" i="1"/>
  <c r="AH1688" i="1"/>
  <c r="AL1687" i="1"/>
  <c r="AK1687" i="1"/>
  <c r="AJ1687" i="1"/>
  <c r="AI1687" i="1"/>
  <c r="AH1687" i="1"/>
  <c r="AL1686" i="1"/>
  <c r="AK1686" i="1"/>
  <c r="AJ1686" i="1"/>
  <c r="AI1686" i="1"/>
  <c r="AH1686" i="1"/>
  <c r="AL1685" i="1"/>
  <c r="AK1685" i="1"/>
  <c r="AJ1685" i="1"/>
  <c r="AI1685" i="1"/>
  <c r="AH1685" i="1"/>
  <c r="AL1684" i="1"/>
  <c r="AK1684" i="1"/>
  <c r="AJ1684" i="1"/>
  <c r="AI1684" i="1"/>
  <c r="AH1684" i="1"/>
  <c r="AL1683" i="1"/>
  <c r="AK1683" i="1"/>
  <c r="AJ1683" i="1"/>
  <c r="AI1683" i="1"/>
  <c r="AH1683" i="1"/>
  <c r="AL1682" i="1"/>
  <c r="AK1682" i="1"/>
  <c r="AJ1682" i="1"/>
  <c r="AI1682" i="1"/>
  <c r="AH1682" i="1"/>
  <c r="AL1681" i="1"/>
  <c r="AK1681" i="1"/>
  <c r="AJ1681" i="1"/>
  <c r="AI1681" i="1"/>
  <c r="AH1681" i="1"/>
  <c r="AL1680" i="1"/>
  <c r="AK1680" i="1"/>
  <c r="AJ1680" i="1"/>
  <c r="AI1680" i="1"/>
  <c r="AH1680" i="1"/>
  <c r="AL1679" i="1"/>
  <c r="AK1679" i="1"/>
  <c r="AJ1679" i="1"/>
  <c r="AI1679" i="1"/>
  <c r="AH1679" i="1"/>
  <c r="AL1678" i="1"/>
  <c r="AK1678" i="1"/>
  <c r="AJ1678" i="1"/>
  <c r="AI1678" i="1"/>
  <c r="AH1678" i="1"/>
  <c r="AL1677" i="1"/>
  <c r="AK1677" i="1"/>
  <c r="AJ1677" i="1"/>
  <c r="AI1677" i="1"/>
  <c r="AH1677" i="1"/>
  <c r="AL1676" i="1"/>
  <c r="AK1676" i="1"/>
  <c r="AJ1676" i="1"/>
  <c r="AI1676" i="1"/>
  <c r="AH1676" i="1"/>
  <c r="AL1675" i="1"/>
  <c r="AK1675" i="1"/>
  <c r="AJ1675" i="1"/>
  <c r="AI1675" i="1"/>
  <c r="AH1675" i="1"/>
  <c r="AL1674" i="1"/>
  <c r="AK1674" i="1"/>
  <c r="AJ1674" i="1"/>
  <c r="AI1674" i="1"/>
  <c r="AH1674" i="1"/>
  <c r="AL1673" i="1"/>
  <c r="AK1673" i="1"/>
  <c r="AJ1673" i="1"/>
  <c r="AI1673" i="1"/>
  <c r="AH1673" i="1"/>
  <c r="AL1672" i="1"/>
  <c r="AK1672" i="1"/>
  <c r="AJ1672" i="1"/>
  <c r="AI1672" i="1"/>
  <c r="AH1672" i="1"/>
  <c r="AL1671" i="1"/>
  <c r="AK1671" i="1"/>
  <c r="AJ1671" i="1"/>
  <c r="AI1671" i="1"/>
  <c r="AH1671" i="1"/>
  <c r="AL1670" i="1"/>
  <c r="AK1670" i="1"/>
  <c r="AJ1670" i="1"/>
  <c r="AI1670" i="1"/>
  <c r="AH1670" i="1"/>
  <c r="AL1669" i="1"/>
  <c r="AK1669" i="1"/>
  <c r="AJ1669" i="1"/>
  <c r="AI1669" i="1"/>
  <c r="AH1669" i="1"/>
  <c r="AL1668" i="1"/>
  <c r="AK1668" i="1"/>
  <c r="AJ1668" i="1"/>
  <c r="AI1668" i="1"/>
  <c r="AH1668" i="1"/>
  <c r="AL1667" i="1"/>
  <c r="AK1667" i="1"/>
  <c r="AJ1667" i="1"/>
  <c r="AI1667" i="1"/>
  <c r="AH1667" i="1"/>
  <c r="AL1666" i="1"/>
  <c r="AK1666" i="1"/>
  <c r="AJ1666" i="1"/>
  <c r="AI1666" i="1"/>
  <c r="AH1666" i="1"/>
  <c r="AL1665" i="1"/>
  <c r="AK1665" i="1"/>
  <c r="AJ1665" i="1"/>
  <c r="AI1665" i="1"/>
  <c r="AH1665" i="1"/>
  <c r="AL1664" i="1"/>
  <c r="AK1664" i="1"/>
  <c r="AJ1664" i="1"/>
  <c r="AI1664" i="1"/>
  <c r="AH1664" i="1"/>
  <c r="AL1663" i="1"/>
  <c r="AK1663" i="1"/>
  <c r="AJ1663" i="1"/>
  <c r="AI1663" i="1"/>
  <c r="AH1663" i="1"/>
  <c r="AL1662" i="1"/>
  <c r="AK1662" i="1"/>
  <c r="AJ1662" i="1"/>
  <c r="AI1662" i="1"/>
  <c r="AH1662" i="1"/>
  <c r="AL1661" i="1"/>
  <c r="AK1661" i="1"/>
  <c r="AJ1661" i="1"/>
  <c r="AI1661" i="1"/>
  <c r="AH1661" i="1"/>
  <c r="AL1660" i="1"/>
  <c r="AK1660" i="1"/>
  <c r="AJ1660" i="1"/>
  <c r="AI1660" i="1"/>
  <c r="AH1660" i="1"/>
  <c r="AL1659" i="1"/>
  <c r="AK1659" i="1"/>
  <c r="AJ1659" i="1"/>
  <c r="AI1659" i="1"/>
  <c r="AH1659" i="1"/>
  <c r="AL1658" i="1"/>
  <c r="AK1658" i="1"/>
  <c r="AJ1658" i="1"/>
  <c r="AI1658" i="1"/>
  <c r="AH1658" i="1"/>
  <c r="AL1657" i="1"/>
  <c r="AK1657" i="1"/>
  <c r="AJ1657" i="1"/>
  <c r="AI1657" i="1"/>
  <c r="AH1657" i="1"/>
  <c r="AL1656" i="1"/>
  <c r="AK1656" i="1"/>
  <c r="AJ1656" i="1"/>
  <c r="AI1656" i="1"/>
  <c r="AH1656" i="1"/>
  <c r="AL1655" i="1"/>
  <c r="AK1655" i="1"/>
  <c r="AJ1655" i="1"/>
  <c r="AI1655" i="1"/>
  <c r="AH1655" i="1"/>
  <c r="AL1654" i="1"/>
  <c r="AK1654" i="1"/>
  <c r="AJ1654" i="1"/>
  <c r="AI1654" i="1"/>
  <c r="AH1654" i="1"/>
  <c r="AL1653" i="1"/>
  <c r="AK1653" i="1"/>
  <c r="AJ1653" i="1"/>
  <c r="AI1653" i="1"/>
  <c r="AH1653" i="1"/>
  <c r="AL1652" i="1"/>
  <c r="AK1652" i="1"/>
  <c r="AJ1652" i="1"/>
  <c r="AI1652" i="1"/>
  <c r="AH1652" i="1"/>
  <c r="AL1651" i="1"/>
  <c r="AK1651" i="1"/>
  <c r="AJ1651" i="1"/>
  <c r="AI1651" i="1"/>
  <c r="AH1651" i="1"/>
  <c r="AL1650" i="1"/>
  <c r="AK1650" i="1"/>
  <c r="AJ1650" i="1"/>
  <c r="AI1650" i="1"/>
  <c r="AH1650" i="1"/>
  <c r="AL1649" i="1"/>
  <c r="AK1649" i="1"/>
  <c r="AJ1649" i="1"/>
  <c r="AI1649" i="1"/>
  <c r="AH1649" i="1"/>
  <c r="AL1648" i="1"/>
  <c r="AK1648" i="1"/>
  <c r="AJ1648" i="1"/>
  <c r="AI1648" i="1"/>
  <c r="AH1648" i="1"/>
  <c r="AL1647" i="1"/>
  <c r="AK1647" i="1"/>
  <c r="AJ1647" i="1"/>
  <c r="AI1647" i="1"/>
  <c r="AH1647" i="1"/>
  <c r="AL1646" i="1"/>
  <c r="AK1646" i="1"/>
  <c r="AJ1646" i="1"/>
  <c r="AI1646" i="1"/>
  <c r="AH1646" i="1"/>
  <c r="AL1645" i="1"/>
  <c r="AK1645" i="1"/>
  <c r="AJ1645" i="1"/>
  <c r="AI1645" i="1"/>
  <c r="AH1645" i="1"/>
  <c r="AL1644" i="1"/>
  <c r="AK1644" i="1"/>
  <c r="AJ1644" i="1"/>
  <c r="AI1644" i="1"/>
  <c r="AH1644" i="1"/>
  <c r="AL1643" i="1"/>
  <c r="AK1643" i="1"/>
  <c r="AJ1643" i="1"/>
  <c r="AI1643" i="1"/>
  <c r="AH1643" i="1"/>
  <c r="AL1642" i="1"/>
  <c r="AK1642" i="1"/>
  <c r="AJ1642" i="1"/>
  <c r="AI1642" i="1"/>
  <c r="AH1642" i="1"/>
  <c r="AL1641" i="1"/>
  <c r="AK1641" i="1"/>
  <c r="AJ1641" i="1"/>
  <c r="AI1641" i="1"/>
  <c r="AH1641" i="1"/>
  <c r="AL1640" i="1"/>
  <c r="AK1640" i="1"/>
  <c r="AJ1640" i="1"/>
  <c r="AI1640" i="1"/>
  <c r="AH1640" i="1"/>
  <c r="AL1639" i="1"/>
  <c r="AK1639" i="1"/>
  <c r="AJ1639" i="1"/>
  <c r="AI1639" i="1"/>
  <c r="AH1639" i="1"/>
  <c r="AL1638" i="1"/>
  <c r="AK1638" i="1"/>
  <c r="AJ1638" i="1"/>
  <c r="AI1638" i="1"/>
  <c r="AH1638" i="1"/>
  <c r="AL1637" i="1"/>
  <c r="AK1637" i="1"/>
  <c r="AJ1637" i="1"/>
  <c r="AI1637" i="1"/>
  <c r="AH1637" i="1"/>
  <c r="AL1636" i="1"/>
  <c r="AK1636" i="1"/>
  <c r="AJ1636" i="1"/>
  <c r="AI1636" i="1"/>
  <c r="AH1636" i="1"/>
  <c r="AL1635" i="1"/>
  <c r="AK1635" i="1"/>
  <c r="AJ1635" i="1"/>
  <c r="AI1635" i="1"/>
  <c r="AH1635" i="1"/>
  <c r="AL1634" i="1"/>
  <c r="AK1634" i="1"/>
  <c r="AJ1634" i="1"/>
  <c r="AI1634" i="1"/>
  <c r="AH1634" i="1"/>
  <c r="AL1633" i="1"/>
  <c r="AK1633" i="1"/>
  <c r="AJ1633" i="1"/>
  <c r="AI1633" i="1"/>
  <c r="AH1633" i="1"/>
  <c r="AL1632" i="1"/>
  <c r="AK1632" i="1"/>
  <c r="AJ1632" i="1"/>
  <c r="AI1632" i="1"/>
  <c r="AH1632" i="1"/>
  <c r="AL1631" i="1"/>
  <c r="AK1631" i="1"/>
  <c r="AJ1631" i="1"/>
  <c r="AI1631" i="1"/>
  <c r="AH1631" i="1"/>
  <c r="AL1630" i="1"/>
  <c r="AK1630" i="1"/>
  <c r="AJ1630" i="1"/>
  <c r="AI1630" i="1"/>
  <c r="AH1630" i="1"/>
  <c r="AL1629" i="1"/>
  <c r="AK1629" i="1"/>
  <c r="AJ1629" i="1"/>
  <c r="AI1629" i="1"/>
  <c r="AH1629" i="1"/>
  <c r="AL1628" i="1"/>
  <c r="AK1628" i="1"/>
  <c r="AJ1628" i="1"/>
  <c r="AI1628" i="1"/>
  <c r="AH1628" i="1"/>
  <c r="AL1627" i="1"/>
  <c r="AK1627" i="1"/>
  <c r="AJ1627" i="1"/>
  <c r="AI1627" i="1"/>
  <c r="AH1627" i="1"/>
  <c r="AL1626" i="1"/>
  <c r="AK1626" i="1"/>
  <c r="AJ1626" i="1"/>
  <c r="AI1626" i="1"/>
  <c r="AH1626" i="1"/>
  <c r="AL1625" i="1"/>
  <c r="AK1625" i="1"/>
  <c r="AJ1625" i="1"/>
  <c r="AI1625" i="1"/>
  <c r="AH1625" i="1"/>
  <c r="AL1624" i="1"/>
  <c r="AK1624" i="1"/>
  <c r="AJ1624" i="1"/>
  <c r="AI1624" i="1"/>
  <c r="AH1624" i="1"/>
  <c r="AL1623" i="1"/>
  <c r="AK1623" i="1"/>
  <c r="AJ1623" i="1"/>
  <c r="AI1623" i="1"/>
  <c r="AH1623" i="1"/>
  <c r="AL1622" i="1"/>
  <c r="AK1622" i="1"/>
  <c r="AJ1622" i="1"/>
  <c r="AI1622" i="1"/>
  <c r="AH1622" i="1"/>
  <c r="AL1621" i="1"/>
  <c r="AK1621" i="1"/>
  <c r="AJ1621" i="1"/>
  <c r="AI1621" i="1"/>
  <c r="AH1621" i="1"/>
  <c r="AL1620" i="1"/>
  <c r="AK1620" i="1"/>
  <c r="AJ1620" i="1"/>
  <c r="AI1620" i="1"/>
  <c r="AH1620" i="1"/>
  <c r="AL1619" i="1"/>
  <c r="AK1619" i="1"/>
  <c r="AJ1619" i="1"/>
  <c r="AI1619" i="1"/>
  <c r="AH1619" i="1"/>
  <c r="AL1618" i="1"/>
  <c r="AK1618" i="1"/>
  <c r="AJ1618" i="1"/>
  <c r="AI1618" i="1"/>
  <c r="AH1618" i="1"/>
  <c r="AL1617" i="1"/>
  <c r="AK1617" i="1"/>
  <c r="AJ1617" i="1"/>
  <c r="AI1617" i="1"/>
  <c r="AH1617" i="1"/>
  <c r="AL1616" i="1"/>
  <c r="AK1616" i="1"/>
  <c r="AJ1616" i="1"/>
  <c r="AI1616" i="1"/>
  <c r="AH1616" i="1"/>
  <c r="AL1615" i="1"/>
  <c r="AK1615" i="1"/>
  <c r="AJ1615" i="1"/>
  <c r="AI1615" i="1"/>
  <c r="AH1615" i="1"/>
  <c r="AL1614" i="1"/>
  <c r="AK1614" i="1"/>
  <c r="AJ1614" i="1"/>
  <c r="AI1614" i="1"/>
  <c r="AH1614" i="1"/>
  <c r="AL1613" i="1"/>
  <c r="AK1613" i="1"/>
  <c r="AJ1613" i="1"/>
  <c r="AI1613" i="1"/>
  <c r="AH1613" i="1"/>
  <c r="AL1612" i="1"/>
  <c r="AK1612" i="1"/>
  <c r="AJ1612" i="1"/>
  <c r="AI1612" i="1"/>
  <c r="AH1612" i="1"/>
  <c r="AL1611" i="1"/>
  <c r="AK1611" i="1"/>
  <c r="AJ1611" i="1"/>
  <c r="AI1611" i="1"/>
  <c r="AH1611" i="1"/>
  <c r="AL1610" i="1"/>
  <c r="AK1610" i="1"/>
  <c r="AJ1610" i="1"/>
  <c r="AI1610" i="1"/>
  <c r="AH1610" i="1"/>
  <c r="AL1609" i="1"/>
  <c r="AK1609" i="1"/>
  <c r="AJ1609" i="1"/>
  <c r="AI1609" i="1"/>
  <c r="AH1609" i="1"/>
  <c r="AL1608" i="1"/>
  <c r="AK1608" i="1"/>
  <c r="AJ1608" i="1"/>
  <c r="AI1608" i="1"/>
  <c r="AH1608" i="1"/>
  <c r="AL1607" i="1"/>
  <c r="AK1607" i="1"/>
  <c r="AJ1607" i="1"/>
  <c r="AI1607" i="1"/>
  <c r="AH1607" i="1"/>
  <c r="AL1606" i="1"/>
  <c r="AK1606" i="1"/>
  <c r="AJ1606" i="1"/>
  <c r="AI1606" i="1"/>
  <c r="AH1606" i="1"/>
  <c r="AL1605" i="1"/>
  <c r="AK1605" i="1"/>
  <c r="AJ1605" i="1"/>
  <c r="AI1605" i="1"/>
  <c r="AH1605" i="1"/>
  <c r="AL1604" i="1"/>
  <c r="AK1604" i="1"/>
  <c r="AJ1604" i="1"/>
  <c r="AI1604" i="1"/>
  <c r="AH1604" i="1"/>
  <c r="AL1603" i="1"/>
  <c r="AK1603" i="1"/>
  <c r="AJ1603" i="1"/>
  <c r="AI1603" i="1"/>
  <c r="AH1603" i="1"/>
  <c r="AL1602" i="1"/>
  <c r="AK1602" i="1"/>
  <c r="AJ1602" i="1"/>
  <c r="AI1602" i="1"/>
  <c r="AH1602" i="1"/>
  <c r="AL1601" i="1"/>
  <c r="AK1601" i="1"/>
  <c r="AJ1601" i="1"/>
  <c r="AI1601" i="1"/>
  <c r="AH1601" i="1"/>
  <c r="AL1600" i="1"/>
  <c r="AK1600" i="1"/>
  <c r="AJ1600" i="1"/>
  <c r="AI1600" i="1"/>
  <c r="AH1600" i="1"/>
  <c r="AL1599" i="1"/>
  <c r="AK1599" i="1"/>
  <c r="AJ1599" i="1"/>
  <c r="AI1599" i="1"/>
  <c r="AH1599" i="1"/>
  <c r="AL1598" i="1"/>
  <c r="AK1598" i="1"/>
  <c r="AJ1598" i="1"/>
  <c r="AI1598" i="1"/>
  <c r="AH1598" i="1"/>
  <c r="AL1597" i="1"/>
  <c r="AK1597" i="1"/>
  <c r="AJ1597" i="1"/>
  <c r="AI1597" i="1"/>
  <c r="AH1597" i="1"/>
  <c r="AL1596" i="1"/>
  <c r="AK1596" i="1"/>
  <c r="AJ1596" i="1"/>
  <c r="AI1596" i="1"/>
  <c r="AH1596" i="1"/>
  <c r="AL1595" i="1"/>
  <c r="AK1595" i="1"/>
  <c r="AJ1595" i="1"/>
  <c r="AI1595" i="1"/>
  <c r="AH1595" i="1"/>
  <c r="AL1594" i="1"/>
  <c r="AK1594" i="1"/>
  <c r="AJ1594" i="1"/>
  <c r="AI1594" i="1"/>
  <c r="AH1594" i="1"/>
  <c r="AL1593" i="1"/>
  <c r="AK1593" i="1"/>
  <c r="AJ1593" i="1"/>
  <c r="AI1593" i="1"/>
  <c r="AH1593" i="1"/>
  <c r="AL1592" i="1"/>
  <c r="AK1592" i="1"/>
  <c r="AJ1592" i="1"/>
  <c r="AI1592" i="1"/>
  <c r="AH1592" i="1"/>
  <c r="AL1591" i="1"/>
  <c r="AK1591" i="1"/>
  <c r="AJ1591" i="1"/>
  <c r="AI1591" i="1"/>
  <c r="AH1591" i="1"/>
  <c r="AL1590" i="1"/>
  <c r="AK1590" i="1"/>
  <c r="AJ1590" i="1"/>
  <c r="AI1590" i="1"/>
  <c r="AH1590" i="1"/>
  <c r="AL1589" i="1"/>
  <c r="AK1589" i="1"/>
  <c r="AJ1589" i="1"/>
  <c r="AI1589" i="1"/>
  <c r="AH1589" i="1"/>
  <c r="AL1588" i="1"/>
  <c r="AK1588" i="1"/>
  <c r="AJ1588" i="1"/>
  <c r="AI1588" i="1"/>
  <c r="AH1588" i="1"/>
  <c r="AL1587" i="1"/>
  <c r="AK1587" i="1"/>
  <c r="AJ1587" i="1"/>
  <c r="AI1587" i="1"/>
  <c r="AH1587" i="1"/>
  <c r="AL1586" i="1"/>
  <c r="AK1586" i="1"/>
  <c r="AJ1586" i="1"/>
  <c r="AI1586" i="1"/>
  <c r="AH1586" i="1"/>
  <c r="AL1585" i="1"/>
  <c r="AK1585" i="1"/>
  <c r="AJ1585" i="1"/>
  <c r="AI1585" i="1"/>
  <c r="AH1585" i="1"/>
  <c r="AL1584" i="1"/>
  <c r="AK1584" i="1"/>
  <c r="AJ1584" i="1"/>
  <c r="AI1584" i="1"/>
  <c r="AH1584" i="1"/>
  <c r="AL1583" i="1"/>
  <c r="AK1583" i="1"/>
  <c r="AJ1583" i="1"/>
  <c r="AI1583" i="1"/>
  <c r="AH1583" i="1"/>
  <c r="AL1582" i="1"/>
  <c r="AK1582" i="1"/>
  <c r="AJ1582" i="1"/>
  <c r="AI1582" i="1"/>
  <c r="AH1582" i="1"/>
  <c r="AL1581" i="1"/>
  <c r="AK1581" i="1"/>
  <c r="AJ1581" i="1"/>
  <c r="AI1581" i="1"/>
  <c r="AH1581" i="1"/>
  <c r="AL1580" i="1"/>
  <c r="AK1580" i="1"/>
  <c r="AJ1580" i="1"/>
  <c r="AI1580" i="1"/>
  <c r="AH1580" i="1"/>
  <c r="AL1579" i="1"/>
  <c r="AK1579" i="1"/>
  <c r="AJ1579" i="1"/>
  <c r="AI1579" i="1"/>
  <c r="AH1579" i="1"/>
  <c r="AL1578" i="1"/>
  <c r="AK1578" i="1"/>
  <c r="AJ1578" i="1"/>
  <c r="AI1578" i="1"/>
  <c r="AH1578" i="1"/>
  <c r="AL1577" i="1"/>
  <c r="AK1577" i="1"/>
  <c r="AJ1577" i="1"/>
  <c r="AI1577" i="1"/>
  <c r="AH1577" i="1"/>
  <c r="AL1576" i="1"/>
  <c r="AK1576" i="1"/>
  <c r="AJ1576" i="1"/>
  <c r="AI1576" i="1"/>
  <c r="AH1576" i="1"/>
  <c r="AL1575" i="1"/>
  <c r="AK1575" i="1"/>
  <c r="AJ1575" i="1"/>
  <c r="AI1575" i="1"/>
  <c r="AH1575" i="1"/>
  <c r="AL1574" i="1"/>
  <c r="AK1574" i="1"/>
  <c r="AJ1574" i="1"/>
  <c r="AI1574" i="1"/>
  <c r="AH1574" i="1"/>
  <c r="AL1573" i="1"/>
  <c r="AK1573" i="1"/>
  <c r="AJ1573" i="1"/>
  <c r="AI1573" i="1"/>
  <c r="AH1573" i="1"/>
  <c r="AL1572" i="1"/>
  <c r="AK1572" i="1"/>
  <c r="AJ1572" i="1"/>
  <c r="AI1572" i="1"/>
  <c r="AH1572" i="1"/>
  <c r="AL1571" i="1"/>
  <c r="AK1571" i="1"/>
  <c r="AJ1571" i="1"/>
  <c r="AI1571" i="1"/>
  <c r="AH1571" i="1"/>
  <c r="AL1570" i="1"/>
  <c r="AK1570" i="1"/>
  <c r="AJ1570" i="1"/>
  <c r="AI1570" i="1"/>
  <c r="AH1570" i="1"/>
  <c r="AL1569" i="1"/>
  <c r="AK1569" i="1"/>
  <c r="AJ1569" i="1"/>
  <c r="AI1569" i="1"/>
  <c r="AH1569" i="1"/>
  <c r="AL1568" i="1"/>
  <c r="AK1568" i="1"/>
  <c r="AJ1568" i="1"/>
  <c r="AI1568" i="1"/>
  <c r="AH1568" i="1"/>
  <c r="AL1567" i="1"/>
  <c r="AK1567" i="1"/>
  <c r="AJ1567" i="1"/>
  <c r="AI1567" i="1"/>
  <c r="AH1567" i="1"/>
  <c r="AL1566" i="1"/>
  <c r="AK1566" i="1"/>
  <c r="AJ1566" i="1"/>
  <c r="AI1566" i="1"/>
  <c r="AH1566" i="1"/>
  <c r="AL1565" i="1"/>
  <c r="AK1565" i="1"/>
  <c r="AJ1565" i="1"/>
  <c r="AI1565" i="1"/>
  <c r="AH1565" i="1"/>
  <c r="AL1564" i="1"/>
  <c r="AK1564" i="1"/>
  <c r="AJ1564" i="1"/>
  <c r="AI1564" i="1"/>
  <c r="AH1564" i="1"/>
  <c r="AL1563" i="1"/>
  <c r="AK1563" i="1"/>
  <c r="AJ1563" i="1"/>
  <c r="AI1563" i="1"/>
  <c r="AH1563" i="1"/>
  <c r="AL1562" i="1"/>
  <c r="AK1562" i="1"/>
  <c r="AJ1562" i="1"/>
  <c r="AI1562" i="1"/>
  <c r="AH1562" i="1"/>
  <c r="AL1561" i="1"/>
  <c r="AK1561" i="1"/>
  <c r="AJ1561" i="1"/>
  <c r="AI1561" i="1"/>
  <c r="AH1561" i="1"/>
  <c r="AL1560" i="1"/>
  <c r="AK1560" i="1"/>
  <c r="AJ1560" i="1"/>
  <c r="AI1560" i="1"/>
  <c r="AH1560" i="1"/>
  <c r="AL1559" i="1"/>
  <c r="AK1559" i="1"/>
  <c r="AJ1559" i="1"/>
  <c r="AI1559" i="1"/>
  <c r="AH1559" i="1"/>
  <c r="AL1558" i="1"/>
  <c r="AK1558" i="1"/>
  <c r="AJ1558" i="1"/>
  <c r="AI1558" i="1"/>
  <c r="AH1558" i="1"/>
  <c r="AL1557" i="1"/>
  <c r="AK1557" i="1"/>
  <c r="AJ1557" i="1"/>
  <c r="AI1557" i="1"/>
  <c r="AH1557" i="1"/>
  <c r="AL1556" i="1"/>
  <c r="AK1556" i="1"/>
  <c r="AJ1556" i="1"/>
  <c r="AI1556" i="1"/>
  <c r="AH1556" i="1"/>
  <c r="AL1555" i="1"/>
  <c r="AK1555" i="1"/>
  <c r="AJ1555" i="1"/>
  <c r="AI1555" i="1"/>
  <c r="AH1555" i="1"/>
  <c r="AL1554" i="1"/>
  <c r="AK1554" i="1"/>
  <c r="AJ1554" i="1"/>
  <c r="AI1554" i="1"/>
  <c r="AH1554" i="1"/>
  <c r="AL1553" i="1"/>
  <c r="AK1553" i="1"/>
  <c r="AJ1553" i="1"/>
  <c r="AI1553" i="1"/>
  <c r="AH1553" i="1"/>
  <c r="AL1552" i="1"/>
  <c r="AK1552" i="1"/>
  <c r="AJ1552" i="1"/>
  <c r="AI1552" i="1"/>
  <c r="AH1552" i="1"/>
  <c r="AL1551" i="1"/>
  <c r="AK1551" i="1"/>
  <c r="AJ1551" i="1"/>
  <c r="AI1551" i="1"/>
  <c r="AH1551" i="1"/>
  <c r="AL1550" i="1"/>
  <c r="AK1550" i="1"/>
  <c r="AJ1550" i="1"/>
  <c r="AI1550" i="1"/>
  <c r="AH1550" i="1"/>
  <c r="AL1549" i="1"/>
  <c r="AK1549" i="1"/>
  <c r="AJ1549" i="1"/>
  <c r="AI1549" i="1"/>
  <c r="AH1549" i="1"/>
  <c r="AL1548" i="1"/>
  <c r="AK1548" i="1"/>
  <c r="AJ1548" i="1"/>
  <c r="AI1548" i="1"/>
  <c r="AH1548" i="1"/>
  <c r="AL1547" i="1"/>
  <c r="AK1547" i="1"/>
  <c r="AJ1547" i="1"/>
  <c r="AI1547" i="1"/>
  <c r="AH1547" i="1"/>
  <c r="AL1546" i="1"/>
  <c r="AK1546" i="1"/>
  <c r="AJ1546" i="1"/>
  <c r="AI1546" i="1"/>
  <c r="AH1546" i="1"/>
  <c r="AL1545" i="1"/>
  <c r="AK1545" i="1"/>
  <c r="AJ1545" i="1"/>
  <c r="AI1545" i="1"/>
  <c r="AH1545" i="1"/>
  <c r="AL1544" i="1"/>
  <c r="AK1544" i="1"/>
  <c r="AJ1544" i="1"/>
  <c r="AI1544" i="1"/>
  <c r="AH1544" i="1"/>
  <c r="AL1543" i="1"/>
  <c r="AK1543" i="1"/>
  <c r="AJ1543" i="1"/>
  <c r="AI1543" i="1"/>
  <c r="AH1543" i="1"/>
  <c r="AL1542" i="1"/>
  <c r="AK1542" i="1"/>
  <c r="AJ1542" i="1"/>
  <c r="AI1542" i="1"/>
  <c r="AH1542" i="1"/>
  <c r="AL1541" i="1"/>
  <c r="AK1541" i="1"/>
  <c r="AJ1541" i="1"/>
  <c r="AI1541" i="1"/>
  <c r="AH1541" i="1"/>
  <c r="AL1540" i="1"/>
  <c r="AK1540" i="1"/>
  <c r="AJ1540" i="1"/>
  <c r="AI1540" i="1"/>
  <c r="AH1540" i="1"/>
  <c r="AL1539" i="1"/>
  <c r="AK1539" i="1"/>
  <c r="AJ1539" i="1"/>
  <c r="AI1539" i="1"/>
  <c r="AH1539" i="1"/>
  <c r="AL1538" i="1"/>
  <c r="AK1538" i="1"/>
  <c r="AJ1538" i="1"/>
  <c r="AI1538" i="1"/>
  <c r="AH1538" i="1"/>
  <c r="AL1537" i="1"/>
  <c r="AK1537" i="1"/>
  <c r="AJ1537" i="1"/>
  <c r="AI1537" i="1"/>
  <c r="AH1537" i="1"/>
  <c r="AL1536" i="1"/>
  <c r="AK1536" i="1"/>
  <c r="AJ1536" i="1"/>
  <c r="AI1536" i="1"/>
  <c r="AH1536" i="1"/>
  <c r="AL1535" i="1"/>
  <c r="AK1535" i="1"/>
  <c r="AJ1535" i="1"/>
  <c r="AI1535" i="1"/>
  <c r="AH1535" i="1"/>
  <c r="AL1534" i="1"/>
  <c r="AK1534" i="1"/>
  <c r="AJ1534" i="1"/>
  <c r="AI1534" i="1"/>
  <c r="AH1534" i="1"/>
  <c r="AL1533" i="1"/>
  <c r="AK1533" i="1"/>
  <c r="AJ1533" i="1"/>
  <c r="AI1533" i="1"/>
  <c r="AH1533" i="1"/>
  <c r="AL1532" i="1"/>
  <c r="AK1532" i="1"/>
  <c r="AJ1532" i="1"/>
  <c r="AI1532" i="1"/>
  <c r="AH1532" i="1"/>
  <c r="AL1531" i="1"/>
  <c r="AK1531" i="1"/>
  <c r="AJ1531" i="1"/>
  <c r="AI1531" i="1"/>
  <c r="AH1531" i="1"/>
  <c r="AL1530" i="1"/>
  <c r="AK1530" i="1"/>
  <c r="AJ1530" i="1"/>
  <c r="AI1530" i="1"/>
  <c r="AH1530" i="1"/>
  <c r="AL1529" i="1"/>
  <c r="AK1529" i="1"/>
  <c r="AJ1529" i="1"/>
  <c r="AI1529" i="1"/>
  <c r="AH1529" i="1"/>
  <c r="AL1528" i="1"/>
  <c r="AK1528" i="1"/>
  <c r="AJ1528" i="1"/>
  <c r="AI1528" i="1"/>
  <c r="AH1528" i="1"/>
  <c r="AL1527" i="1"/>
  <c r="AK1527" i="1"/>
  <c r="AJ1527" i="1"/>
  <c r="AI1527" i="1"/>
  <c r="AH1527" i="1"/>
  <c r="AL1526" i="1"/>
  <c r="AK1526" i="1"/>
  <c r="AJ1526" i="1"/>
  <c r="AI1526" i="1"/>
  <c r="AH1526" i="1"/>
  <c r="AL1525" i="1"/>
  <c r="AK1525" i="1"/>
  <c r="AJ1525" i="1"/>
  <c r="AI1525" i="1"/>
  <c r="AH1525" i="1"/>
  <c r="AL1524" i="1"/>
  <c r="AK1524" i="1"/>
  <c r="AJ1524" i="1"/>
  <c r="AI1524" i="1"/>
  <c r="AH1524" i="1"/>
  <c r="AL1523" i="1"/>
  <c r="AK1523" i="1"/>
  <c r="AJ1523" i="1"/>
  <c r="AI1523" i="1"/>
  <c r="AH1523" i="1"/>
  <c r="AL1522" i="1"/>
  <c r="AK1522" i="1"/>
  <c r="AJ1522" i="1"/>
  <c r="AI1522" i="1"/>
  <c r="AH1522" i="1"/>
  <c r="AL1521" i="1"/>
  <c r="AK1521" i="1"/>
  <c r="AJ1521" i="1"/>
  <c r="AI1521" i="1"/>
  <c r="AH1521" i="1"/>
  <c r="AL1520" i="1"/>
  <c r="AK1520" i="1"/>
  <c r="AJ1520" i="1"/>
  <c r="AI1520" i="1"/>
  <c r="AH1520" i="1"/>
  <c r="AL1519" i="1"/>
  <c r="AK1519" i="1"/>
  <c r="AJ1519" i="1"/>
  <c r="AI1519" i="1"/>
  <c r="AH1519" i="1"/>
  <c r="AL1518" i="1"/>
  <c r="AK1518" i="1"/>
  <c r="AJ1518" i="1"/>
  <c r="AI1518" i="1"/>
  <c r="AH1518" i="1"/>
  <c r="AL1517" i="1"/>
  <c r="AK1517" i="1"/>
  <c r="AJ1517" i="1"/>
  <c r="AI1517" i="1"/>
  <c r="AH1517" i="1"/>
  <c r="AL1516" i="1"/>
  <c r="AK1516" i="1"/>
  <c r="AJ1516" i="1"/>
  <c r="AI1516" i="1"/>
  <c r="AH1516" i="1"/>
  <c r="AL1515" i="1"/>
  <c r="AK1515" i="1"/>
  <c r="AJ1515" i="1"/>
  <c r="AI1515" i="1"/>
  <c r="AH1515" i="1"/>
  <c r="AL1514" i="1"/>
  <c r="AK1514" i="1"/>
  <c r="AJ1514" i="1"/>
  <c r="AI1514" i="1"/>
  <c r="AH1514" i="1"/>
  <c r="AL1513" i="1"/>
  <c r="AK1513" i="1"/>
  <c r="AJ1513" i="1"/>
  <c r="AI1513" i="1"/>
  <c r="AH1513" i="1"/>
  <c r="AL1512" i="1"/>
  <c r="AK1512" i="1"/>
  <c r="AJ1512" i="1"/>
  <c r="AI1512" i="1"/>
  <c r="AH1512" i="1"/>
  <c r="AL1511" i="1"/>
  <c r="AK1511" i="1"/>
  <c r="AJ1511" i="1"/>
  <c r="AI1511" i="1"/>
  <c r="AH1511" i="1"/>
  <c r="AL1510" i="1"/>
  <c r="AK1510" i="1"/>
  <c r="AJ1510" i="1"/>
  <c r="AI1510" i="1"/>
  <c r="AH1510" i="1"/>
  <c r="AL1509" i="1"/>
  <c r="AK1509" i="1"/>
  <c r="AJ1509" i="1"/>
  <c r="AI1509" i="1"/>
  <c r="AH1509" i="1"/>
  <c r="AL1508" i="1"/>
  <c r="AK1508" i="1"/>
  <c r="AJ1508" i="1"/>
  <c r="AI1508" i="1"/>
  <c r="AH1508" i="1"/>
  <c r="AL1507" i="1"/>
  <c r="AK1507" i="1"/>
  <c r="AJ1507" i="1"/>
  <c r="AI1507" i="1"/>
  <c r="AH1507" i="1"/>
  <c r="AL1506" i="1"/>
  <c r="AK1506" i="1"/>
  <c r="AJ1506" i="1"/>
  <c r="AI1506" i="1"/>
  <c r="AH1506" i="1"/>
  <c r="AL1505" i="1"/>
  <c r="AK1505" i="1"/>
  <c r="AJ1505" i="1"/>
  <c r="AI1505" i="1"/>
  <c r="AH1505" i="1"/>
  <c r="AL1504" i="1"/>
  <c r="AK1504" i="1"/>
  <c r="AJ1504" i="1"/>
  <c r="AI1504" i="1"/>
  <c r="AH1504" i="1"/>
  <c r="AL1503" i="1"/>
  <c r="AK1503" i="1"/>
  <c r="AJ1503" i="1"/>
  <c r="AI1503" i="1"/>
  <c r="AH1503" i="1"/>
  <c r="AL1502" i="1"/>
  <c r="AK1502" i="1"/>
  <c r="AJ1502" i="1"/>
  <c r="AI1502" i="1"/>
  <c r="AH1502" i="1"/>
  <c r="AL1501" i="1"/>
  <c r="AK1501" i="1"/>
  <c r="AJ1501" i="1"/>
  <c r="AI1501" i="1"/>
  <c r="AH1501" i="1"/>
  <c r="AL1500" i="1"/>
  <c r="AK1500" i="1"/>
  <c r="AJ1500" i="1"/>
  <c r="AI1500" i="1"/>
  <c r="AH1500" i="1"/>
  <c r="AL1499" i="1"/>
  <c r="AK1499" i="1"/>
  <c r="AJ1499" i="1"/>
  <c r="AI1499" i="1"/>
  <c r="AH1499" i="1"/>
  <c r="AL1498" i="1"/>
  <c r="AK1498" i="1"/>
  <c r="AJ1498" i="1"/>
  <c r="AI1498" i="1"/>
  <c r="AH1498" i="1"/>
  <c r="AL1497" i="1"/>
  <c r="AK1497" i="1"/>
  <c r="AJ1497" i="1"/>
  <c r="AI1497" i="1"/>
  <c r="AH1497" i="1"/>
  <c r="AL1496" i="1"/>
  <c r="AK1496" i="1"/>
  <c r="AJ1496" i="1"/>
  <c r="AI1496" i="1"/>
  <c r="AH1496" i="1"/>
  <c r="AL1495" i="1"/>
  <c r="AK1495" i="1"/>
  <c r="AJ1495" i="1"/>
  <c r="AI1495" i="1"/>
  <c r="AH1495" i="1"/>
  <c r="AL1494" i="1"/>
  <c r="AK1494" i="1"/>
  <c r="AJ1494" i="1"/>
  <c r="AI1494" i="1"/>
  <c r="AH1494" i="1"/>
  <c r="AL1493" i="1"/>
  <c r="AK1493" i="1"/>
  <c r="AJ1493" i="1"/>
  <c r="AI1493" i="1"/>
  <c r="AH1493" i="1"/>
  <c r="AL1492" i="1"/>
  <c r="AK1492" i="1"/>
  <c r="AJ1492" i="1"/>
  <c r="AI1492" i="1"/>
  <c r="AH1492" i="1"/>
  <c r="AL1491" i="1"/>
  <c r="AK1491" i="1"/>
  <c r="AJ1491" i="1"/>
  <c r="AI1491" i="1"/>
  <c r="AH1491" i="1"/>
  <c r="AL1490" i="1"/>
  <c r="AK1490" i="1"/>
  <c r="AJ1490" i="1"/>
  <c r="AI1490" i="1"/>
  <c r="AH1490" i="1"/>
  <c r="AL1489" i="1"/>
  <c r="AK1489" i="1"/>
  <c r="AJ1489" i="1"/>
  <c r="AI1489" i="1"/>
  <c r="AH1489" i="1"/>
  <c r="AL1488" i="1"/>
  <c r="AK1488" i="1"/>
  <c r="AJ1488" i="1"/>
  <c r="AI1488" i="1"/>
  <c r="AH1488" i="1"/>
  <c r="AL1487" i="1"/>
  <c r="AK1487" i="1"/>
  <c r="AJ1487" i="1"/>
  <c r="AI1487" i="1"/>
  <c r="AH1487" i="1"/>
  <c r="AL1486" i="1"/>
  <c r="AK1486" i="1"/>
  <c r="AJ1486" i="1"/>
  <c r="AI1486" i="1"/>
  <c r="AH1486" i="1"/>
  <c r="AL1485" i="1"/>
  <c r="AK1485" i="1"/>
  <c r="AJ1485" i="1"/>
  <c r="AI1485" i="1"/>
  <c r="AH1485" i="1"/>
  <c r="AL1484" i="1"/>
  <c r="AK1484" i="1"/>
  <c r="AJ1484" i="1"/>
  <c r="AI1484" i="1"/>
  <c r="AH1484" i="1"/>
  <c r="AL1483" i="1"/>
  <c r="AK1483" i="1"/>
  <c r="AJ1483" i="1"/>
  <c r="AI1483" i="1"/>
  <c r="AH1483" i="1"/>
  <c r="AL1482" i="1"/>
  <c r="AK1482" i="1"/>
  <c r="AJ1482" i="1"/>
  <c r="AI1482" i="1"/>
  <c r="AH1482" i="1"/>
  <c r="AL1481" i="1"/>
  <c r="AK1481" i="1"/>
  <c r="AJ1481" i="1"/>
  <c r="AI1481" i="1"/>
  <c r="AH1481" i="1"/>
  <c r="AL1480" i="1"/>
  <c r="AK1480" i="1"/>
  <c r="AJ1480" i="1"/>
  <c r="AI1480" i="1"/>
  <c r="AH1480" i="1"/>
  <c r="AL1479" i="1"/>
  <c r="AK1479" i="1"/>
  <c r="AJ1479" i="1"/>
  <c r="AI1479" i="1"/>
  <c r="AH1479" i="1"/>
  <c r="AL1478" i="1"/>
  <c r="AK1478" i="1"/>
  <c r="AJ1478" i="1"/>
  <c r="AI1478" i="1"/>
  <c r="AH1478" i="1"/>
  <c r="AL1477" i="1"/>
  <c r="AK1477" i="1"/>
  <c r="AJ1477" i="1"/>
  <c r="AI1477" i="1"/>
  <c r="AH1477" i="1"/>
  <c r="AL1476" i="1"/>
  <c r="AK1476" i="1"/>
  <c r="AJ1476" i="1"/>
  <c r="AI1476" i="1"/>
  <c r="AH1476" i="1"/>
  <c r="AL1475" i="1"/>
  <c r="AK1475" i="1"/>
  <c r="AJ1475" i="1"/>
  <c r="AI1475" i="1"/>
  <c r="AH1475" i="1"/>
  <c r="AL1474" i="1"/>
  <c r="AK1474" i="1"/>
  <c r="AJ1474" i="1"/>
  <c r="AI1474" i="1"/>
  <c r="AH1474" i="1"/>
  <c r="AL1473" i="1"/>
  <c r="AK1473" i="1"/>
  <c r="AJ1473" i="1"/>
  <c r="AI1473" i="1"/>
  <c r="AH1473" i="1"/>
  <c r="AL1472" i="1"/>
  <c r="AK1472" i="1"/>
  <c r="AJ1472" i="1"/>
  <c r="AI1472" i="1"/>
  <c r="AH1472" i="1"/>
  <c r="AL1471" i="1"/>
  <c r="AK1471" i="1"/>
  <c r="AJ1471" i="1"/>
  <c r="AI1471" i="1"/>
  <c r="AH1471" i="1"/>
  <c r="AL1470" i="1"/>
  <c r="AK1470" i="1"/>
  <c r="AJ1470" i="1"/>
  <c r="AI1470" i="1"/>
  <c r="AH1470" i="1"/>
  <c r="AL1469" i="1"/>
  <c r="AK1469" i="1"/>
  <c r="AJ1469" i="1"/>
  <c r="AI1469" i="1"/>
  <c r="AH1469" i="1"/>
  <c r="AL1468" i="1"/>
  <c r="AK1468" i="1"/>
  <c r="AJ1468" i="1"/>
  <c r="AI1468" i="1"/>
  <c r="AH1468" i="1"/>
  <c r="AL1467" i="1"/>
  <c r="AK1467" i="1"/>
  <c r="AJ1467" i="1"/>
  <c r="AI1467" i="1"/>
  <c r="AH1467" i="1"/>
  <c r="AL1466" i="1"/>
  <c r="AK1466" i="1"/>
  <c r="AJ1466" i="1"/>
  <c r="AI1466" i="1"/>
  <c r="AH1466" i="1"/>
  <c r="AL1465" i="1"/>
  <c r="AK1465" i="1"/>
  <c r="AJ1465" i="1"/>
  <c r="AI1465" i="1"/>
  <c r="AH1465" i="1"/>
  <c r="AL1464" i="1"/>
  <c r="AK1464" i="1"/>
  <c r="AJ1464" i="1"/>
  <c r="AI1464" i="1"/>
  <c r="AH1464" i="1"/>
  <c r="AL1463" i="1"/>
  <c r="AK1463" i="1"/>
  <c r="AJ1463" i="1"/>
  <c r="AI1463" i="1"/>
  <c r="AH1463" i="1"/>
  <c r="AL1462" i="1"/>
  <c r="AK1462" i="1"/>
  <c r="AJ1462" i="1"/>
  <c r="AI1462" i="1"/>
  <c r="AH1462" i="1"/>
  <c r="AL1461" i="1"/>
  <c r="AK1461" i="1"/>
  <c r="AJ1461" i="1"/>
  <c r="AI1461" i="1"/>
  <c r="AH1461" i="1"/>
  <c r="AL1460" i="1"/>
  <c r="AK1460" i="1"/>
  <c r="AJ1460" i="1"/>
  <c r="AI1460" i="1"/>
  <c r="AH1460" i="1"/>
  <c r="AL1459" i="1"/>
  <c r="AK1459" i="1"/>
  <c r="AJ1459" i="1"/>
  <c r="AI1459" i="1"/>
  <c r="AH1459" i="1"/>
  <c r="AL1458" i="1"/>
  <c r="AK1458" i="1"/>
  <c r="AJ1458" i="1"/>
  <c r="AI1458" i="1"/>
  <c r="AH1458" i="1"/>
  <c r="AL1457" i="1"/>
  <c r="AK1457" i="1"/>
  <c r="AJ1457" i="1"/>
  <c r="AI1457" i="1"/>
  <c r="AH1457" i="1"/>
  <c r="AL1456" i="1"/>
  <c r="AK1456" i="1"/>
  <c r="AJ1456" i="1"/>
  <c r="AI1456" i="1"/>
  <c r="AH1456" i="1"/>
  <c r="AL1455" i="1"/>
  <c r="AK1455" i="1"/>
  <c r="AJ1455" i="1"/>
  <c r="AI1455" i="1"/>
  <c r="AH1455" i="1"/>
  <c r="AL1454" i="1"/>
  <c r="AK1454" i="1"/>
  <c r="AJ1454" i="1"/>
  <c r="AI1454" i="1"/>
  <c r="AH1454" i="1"/>
  <c r="AL1453" i="1"/>
  <c r="AK1453" i="1"/>
  <c r="AJ1453" i="1"/>
  <c r="AI1453" i="1"/>
  <c r="AH1453" i="1"/>
  <c r="AL1452" i="1"/>
  <c r="AK1452" i="1"/>
  <c r="AJ1452" i="1"/>
  <c r="AI1452" i="1"/>
  <c r="AH1452" i="1"/>
  <c r="AL1451" i="1"/>
  <c r="AK1451" i="1"/>
  <c r="AJ1451" i="1"/>
  <c r="AI1451" i="1"/>
  <c r="AH1451" i="1"/>
  <c r="AL1450" i="1"/>
  <c r="AK1450" i="1"/>
  <c r="AJ1450" i="1"/>
  <c r="AI1450" i="1"/>
  <c r="AH1450" i="1"/>
  <c r="AL1449" i="1"/>
  <c r="AK1449" i="1"/>
  <c r="AJ1449" i="1"/>
  <c r="AI1449" i="1"/>
  <c r="AH1449" i="1"/>
  <c r="AL1448" i="1"/>
  <c r="AK1448" i="1"/>
  <c r="AJ1448" i="1"/>
  <c r="AI1448" i="1"/>
  <c r="AH1448" i="1"/>
  <c r="AL1447" i="1"/>
  <c r="AK1447" i="1"/>
  <c r="AJ1447" i="1"/>
  <c r="AI1447" i="1"/>
  <c r="AH1447" i="1"/>
  <c r="AL1446" i="1"/>
  <c r="AK1446" i="1"/>
  <c r="AJ1446" i="1"/>
  <c r="AI1446" i="1"/>
  <c r="AH1446" i="1"/>
  <c r="AL1445" i="1"/>
  <c r="AK1445" i="1"/>
  <c r="AJ1445" i="1"/>
  <c r="AI1445" i="1"/>
  <c r="AH1445" i="1"/>
  <c r="AL1444" i="1"/>
  <c r="AK1444" i="1"/>
  <c r="AJ1444" i="1"/>
  <c r="AI1444" i="1"/>
  <c r="AH1444" i="1"/>
  <c r="AL1443" i="1"/>
  <c r="AK1443" i="1"/>
  <c r="AJ1443" i="1"/>
  <c r="AI1443" i="1"/>
  <c r="AH1443" i="1"/>
  <c r="AL1442" i="1"/>
  <c r="AK1442" i="1"/>
  <c r="AJ1442" i="1"/>
  <c r="AI1442" i="1"/>
  <c r="AH1442" i="1"/>
  <c r="AL1441" i="1"/>
  <c r="AK1441" i="1"/>
  <c r="AJ1441" i="1"/>
  <c r="AI1441" i="1"/>
  <c r="AH1441" i="1"/>
  <c r="AL1440" i="1"/>
  <c r="AK1440" i="1"/>
  <c r="AJ1440" i="1"/>
  <c r="AI1440" i="1"/>
  <c r="AH1440" i="1"/>
  <c r="AL1439" i="1"/>
  <c r="AK1439" i="1"/>
  <c r="AJ1439" i="1"/>
  <c r="AI1439" i="1"/>
  <c r="AH1439" i="1"/>
  <c r="AL1438" i="1"/>
  <c r="AK1438" i="1"/>
  <c r="AJ1438" i="1"/>
  <c r="AI1438" i="1"/>
  <c r="AH1438" i="1"/>
  <c r="AL1437" i="1"/>
  <c r="AK1437" i="1"/>
  <c r="AJ1437" i="1"/>
  <c r="AI1437" i="1"/>
  <c r="AH1437" i="1"/>
  <c r="AL1436" i="1"/>
  <c r="AK1436" i="1"/>
  <c r="AJ1436" i="1"/>
  <c r="AI1436" i="1"/>
  <c r="AH1436" i="1"/>
  <c r="AL1435" i="1"/>
  <c r="AK1435" i="1"/>
  <c r="AJ1435" i="1"/>
  <c r="AI1435" i="1"/>
  <c r="AH1435" i="1"/>
  <c r="AL1434" i="1"/>
  <c r="AK1434" i="1"/>
  <c r="AJ1434" i="1"/>
  <c r="AI1434" i="1"/>
  <c r="AH1434" i="1"/>
  <c r="AL1433" i="1"/>
  <c r="AK1433" i="1"/>
  <c r="AJ1433" i="1"/>
  <c r="AI1433" i="1"/>
  <c r="AH1433" i="1"/>
  <c r="AL1432" i="1"/>
  <c r="AK1432" i="1"/>
  <c r="AJ1432" i="1"/>
  <c r="AI1432" i="1"/>
  <c r="AH1432" i="1"/>
  <c r="AL1431" i="1"/>
  <c r="AK1431" i="1"/>
  <c r="AJ1431" i="1"/>
  <c r="AI1431" i="1"/>
  <c r="AH1431" i="1"/>
  <c r="AL1430" i="1"/>
  <c r="AK1430" i="1"/>
  <c r="AJ1430" i="1"/>
  <c r="AI1430" i="1"/>
  <c r="AH1430" i="1"/>
  <c r="AL1429" i="1"/>
  <c r="AK1429" i="1"/>
  <c r="AJ1429" i="1"/>
  <c r="AI1429" i="1"/>
  <c r="AH1429" i="1"/>
  <c r="AL1428" i="1"/>
  <c r="AK1428" i="1"/>
  <c r="AJ1428" i="1"/>
  <c r="AI1428" i="1"/>
  <c r="AH1428" i="1"/>
  <c r="AL1427" i="1"/>
  <c r="AK1427" i="1"/>
  <c r="AJ1427" i="1"/>
  <c r="AI1427" i="1"/>
  <c r="AH1427" i="1"/>
  <c r="AL1426" i="1"/>
  <c r="AK1426" i="1"/>
  <c r="AJ1426" i="1"/>
  <c r="AI1426" i="1"/>
  <c r="AH1426" i="1"/>
  <c r="AL1425" i="1"/>
  <c r="AK1425" i="1"/>
  <c r="AJ1425" i="1"/>
  <c r="AI1425" i="1"/>
  <c r="AH1425" i="1"/>
  <c r="AL1424" i="1"/>
  <c r="AK1424" i="1"/>
  <c r="AJ1424" i="1"/>
  <c r="AI1424" i="1"/>
  <c r="AH1424" i="1"/>
  <c r="AL1423" i="1"/>
  <c r="AK1423" i="1"/>
  <c r="AJ1423" i="1"/>
  <c r="AI1423" i="1"/>
  <c r="AH1423" i="1"/>
  <c r="AL1422" i="1"/>
  <c r="AK1422" i="1"/>
  <c r="AJ1422" i="1"/>
  <c r="AI1422" i="1"/>
  <c r="AH1422" i="1"/>
  <c r="AL1421" i="1"/>
  <c r="AK1421" i="1"/>
  <c r="AJ1421" i="1"/>
  <c r="AI1421" i="1"/>
  <c r="AH1421" i="1"/>
  <c r="AL1420" i="1"/>
  <c r="AK1420" i="1"/>
  <c r="AJ1420" i="1"/>
  <c r="AI1420" i="1"/>
  <c r="AH1420" i="1"/>
  <c r="AL1419" i="1"/>
  <c r="AK1419" i="1"/>
  <c r="AJ1419" i="1"/>
  <c r="AI1419" i="1"/>
  <c r="AH1419" i="1"/>
  <c r="AL1418" i="1"/>
  <c r="AK1418" i="1"/>
  <c r="AJ1418" i="1"/>
  <c r="AI1418" i="1"/>
  <c r="AH1418" i="1"/>
  <c r="AL1417" i="1"/>
  <c r="AK1417" i="1"/>
  <c r="AJ1417" i="1"/>
  <c r="AI1417" i="1"/>
  <c r="AH1417" i="1"/>
  <c r="AL1416" i="1"/>
  <c r="AK1416" i="1"/>
  <c r="AJ1416" i="1"/>
  <c r="AI1416" i="1"/>
  <c r="AH1416" i="1"/>
  <c r="AL1415" i="1"/>
  <c r="AK1415" i="1"/>
  <c r="AJ1415" i="1"/>
  <c r="AI1415" i="1"/>
  <c r="AH1415" i="1"/>
  <c r="AL1414" i="1"/>
  <c r="AK1414" i="1"/>
  <c r="AJ1414" i="1"/>
  <c r="AI1414" i="1"/>
  <c r="AH1414" i="1"/>
  <c r="AL1413" i="1"/>
  <c r="AK1413" i="1"/>
  <c r="AJ1413" i="1"/>
  <c r="AI1413" i="1"/>
  <c r="AH1413" i="1"/>
  <c r="AL1412" i="1"/>
  <c r="AK1412" i="1"/>
  <c r="AJ1412" i="1"/>
  <c r="AI1412" i="1"/>
  <c r="AH1412" i="1"/>
  <c r="AL1411" i="1"/>
  <c r="AK1411" i="1"/>
  <c r="AJ1411" i="1"/>
  <c r="AI1411" i="1"/>
  <c r="AH1411" i="1"/>
  <c r="AL1410" i="1"/>
  <c r="AK1410" i="1"/>
  <c r="AJ1410" i="1"/>
  <c r="AI1410" i="1"/>
  <c r="AH1410" i="1"/>
  <c r="AL1409" i="1"/>
  <c r="AK1409" i="1"/>
  <c r="AJ1409" i="1"/>
  <c r="AI1409" i="1"/>
  <c r="AH1409" i="1"/>
  <c r="AL1408" i="1"/>
  <c r="AK1408" i="1"/>
  <c r="AJ1408" i="1"/>
  <c r="AI1408" i="1"/>
  <c r="AH1408" i="1"/>
  <c r="AL1407" i="1"/>
  <c r="AK1407" i="1"/>
  <c r="AJ1407" i="1"/>
  <c r="AI1407" i="1"/>
  <c r="AH1407" i="1"/>
  <c r="AL1406" i="1"/>
  <c r="AK1406" i="1"/>
  <c r="AJ1406" i="1"/>
  <c r="AI1406" i="1"/>
  <c r="AH1406" i="1"/>
  <c r="AL1405" i="1"/>
  <c r="AK1405" i="1"/>
  <c r="AJ1405" i="1"/>
  <c r="AI1405" i="1"/>
  <c r="AH1405" i="1"/>
  <c r="AL1404" i="1"/>
  <c r="AK1404" i="1"/>
  <c r="AJ1404" i="1"/>
  <c r="AI1404" i="1"/>
  <c r="AH1404" i="1"/>
  <c r="AL1403" i="1"/>
  <c r="AK1403" i="1"/>
  <c r="AJ1403" i="1"/>
  <c r="AI1403" i="1"/>
  <c r="AH1403" i="1"/>
  <c r="AL1402" i="1"/>
  <c r="AK1402" i="1"/>
  <c r="AJ1402" i="1"/>
  <c r="AI1402" i="1"/>
  <c r="AH1402" i="1"/>
  <c r="AL1401" i="1"/>
  <c r="AK1401" i="1"/>
  <c r="AJ1401" i="1"/>
  <c r="AI1401" i="1"/>
  <c r="AH1401" i="1"/>
  <c r="AL1400" i="1"/>
  <c r="AK1400" i="1"/>
  <c r="AJ1400" i="1"/>
  <c r="AI1400" i="1"/>
  <c r="AH1400" i="1"/>
  <c r="AL1399" i="1"/>
  <c r="AK1399" i="1"/>
  <c r="AJ1399" i="1"/>
  <c r="AI1399" i="1"/>
  <c r="AH1399" i="1"/>
  <c r="AL1398" i="1"/>
  <c r="AK1398" i="1"/>
  <c r="AJ1398" i="1"/>
  <c r="AI1398" i="1"/>
  <c r="AH1398" i="1"/>
  <c r="AL1397" i="1"/>
  <c r="AK1397" i="1"/>
  <c r="AJ1397" i="1"/>
  <c r="AI1397" i="1"/>
  <c r="AH1397" i="1"/>
  <c r="AL1396" i="1"/>
  <c r="AK1396" i="1"/>
  <c r="AJ1396" i="1"/>
  <c r="AI1396" i="1"/>
  <c r="AH1396" i="1"/>
  <c r="AL1395" i="1"/>
  <c r="AK1395" i="1"/>
  <c r="AJ1395" i="1"/>
  <c r="AI1395" i="1"/>
  <c r="AH1395" i="1"/>
  <c r="AL1394" i="1"/>
  <c r="AK1394" i="1"/>
  <c r="AJ1394" i="1"/>
  <c r="AI1394" i="1"/>
  <c r="AH1394" i="1"/>
  <c r="AL1393" i="1"/>
  <c r="AK1393" i="1"/>
  <c r="AJ1393" i="1"/>
  <c r="AI1393" i="1"/>
  <c r="AH1393" i="1"/>
  <c r="AL1392" i="1"/>
  <c r="AK1392" i="1"/>
  <c r="AJ1392" i="1"/>
  <c r="AI1392" i="1"/>
  <c r="AH1392" i="1"/>
  <c r="AL1391" i="1"/>
  <c r="AK1391" i="1"/>
  <c r="AJ1391" i="1"/>
  <c r="AI1391" i="1"/>
  <c r="AH1391" i="1"/>
  <c r="AL1390" i="1"/>
  <c r="AK1390" i="1"/>
  <c r="AJ1390" i="1"/>
  <c r="AI1390" i="1"/>
  <c r="AH1390" i="1"/>
  <c r="AL1389" i="1"/>
  <c r="AK1389" i="1"/>
  <c r="AJ1389" i="1"/>
  <c r="AI1389" i="1"/>
  <c r="AH1389" i="1"/>
  <c r="AL1388" i="1"/>
  <c r="AK1388" i="1"/>
  <c r="AJ1388" i="1"/>
  <c r="AI1388" i="1"/>
  <c r="AH1388" i="1"/>
  <c r="AL1387" i="1"/>
  <c r="AK1387" i="1"/>
  <c r="AJ1387" i="1"/>
  <c r="AI1387" i="1"/>
  <c r="AH1387" i="1"/>
  <c r="AL1386" i="1"/>
  <c r="AK1386" i="1"/>
  <c r="AJ1386" i="1"/>
  <c r="AI1386" i="1"/>
  <c r="AH1386" i="1"/>
  <c r="AL1385" i="1"/>
  <c r="AK1385" i="1"/>
  <c r="AJ1385" i="1"/>
  <c r="AI1385" i="1"/>
  <c r="AH1385" i="1"/>
  <c r="AL1384" i="1"/>
  <c r="AK1384" i="1"/>
  <c r="AJ1384" i="1"/>
  <c r="AI1384" i="1"/>
  <c r="AH1384" i="1"/>
  <c r="AL1383" i="1"/>
  <c r="AK1383" i="1"/>
  <c r="AJ1383" i="1"/>
  <c r="AI1383" i="1"/>
  <c r="AH1383" i="1"/>
  <c r="AL1382" i="1"/>
  <c r="AK1382" i="1"/>
  <c r="AJ1382" i="1"/>
  <c r="AI1382" i="1"/>
  <c r="AH1382" i="1"/>
  <c r="AL1381" i="1"/>
  <c r="AK1381" i="1"/>
  <c r="AJ1381" i="1"/>
  <c r="AI1381" i="1"/>
  <c r="AH1381" i="1"/>
  <c r="AL1380" i="1"/>
  <c r="AK1380" i="1"/>
  <c r="AJ1380" i="1"/>
  <c r="AI1380" i="1"/>
  <c r="AH1380" i="1"/>
  <c r="AL1379" i="1"/>
  <c r="AK1379" i="1"/>
  <c r="AJ1379" i="1"/>
  <c r="AI1379" i="1"/>
  <c r="AH1379" i="1"/>
  <c r="AL1378" i="1"/>
  <c r="AK1378" i="1"/>
  <c r="AJ1378" i="1"/>
  <c r="AI1378" i="1"/>
  <c r="AH1378" i="1"/>
  <c r="AL1377" i="1"/>
  <c r="AK1377" i="1"/>
  <c r="AJ1377" i="1"/>
  <c r="AI1377" i="1"/>
  <c r="AH1377" i="1"/>
  <c r="AL1376" i="1"/>
  <c r="AK1376" i="1"/>
  <c r="AJ1376" i="1"/>
  <c r="AI1376" i="1"/>
  <c r="AH1376" i="1"/>
  <c r="AL1375" i="1"/>
  <c r="AK1375" i="1"/>
  <c r="AJ1375" i="1"/>
  <c r="AI1375" i="1"/>
  <c r="AH1375" i="1"/>
  <c r="AL1374" i="1"/>
  <c r="AK1374" i="1"/>
  <c r="AJ1374" i="1"/>
  <c r="AI1374" i="1"/>
  <c r="AH1374" i="1"/>
  <c r="AL1373" i="1"/>
  <c r="AK1373" i="1"/>
  <c r="AJ1373" i="1"/>
  <c r="AI1373" i="1"/>
  <c r="AH1373" i="1"/>
  <c r="AL1372" i="1"/>
  <c r="AK1372" i="1"/>
  <c r="AJ1372" i="1"/>
  <c r="AI1372" i="1"/>
  <c r="AH1372" i="1"/>
  <c r="AL1371" i="1"/>
  <c r="AK1371" i="1"/>
  <c r="AJ1371" i="1"/>
  <c r="AI1371" i="1"/>
  <c r="AH1371" i="1"/>
  <c r="AL1370" i="1"/>
  <c r="AK1370" i="1"/>
  <c r="AJ1370" i="1"/>
  <c r="AI1370" i="1"/>
  <c r="AH1370" i="1"/>
  <c r="AL1369" i="1"/>
  <c r="AK1369" i="1"/>
  <c r="AJ1369" i="1"/>
  <c r="AI1369" i="1"/>
  <c r="AH1369" i="1"/>
  <c r="AL1368" i="1"/>
  <c r="AK1368" i="1"/>
  <c r="AJ1368" i="1"/>
  <c r="AI1368" i="1"/>
  <c r="AH1368" i="1"/>
  <c r="AL1367" i="1"/>
  <c r="AK1367" i="1"/>
  <c r="AJ1367" i="1"/>
  <c r="AI1367" i="1"/>
  <c r="AH1367" i="1"/>
  <c r="AL1366" i="1"/>
  <c r="AK1366" i="1"/>
  <c r="AJ1366" i="1"/>
  <c r="AI1366" i="1"/>
  <c r="AH1366" i="1"/>
  <c r="AL1365" i="1"/>
  <c r="AK1365" i="1"/>
  <c r="AJ1365" i="1"/>
  <c r="AI1365" i="1"/>
  <c r="AH1365" i="1"/>
  <c r="AL1364" i="1"/>
  <c r="AK1364" i="1"/>
  <c r="AJ1364" i="1"/>
  <c r="AI1364" i="1"/>
  <c r="AH1364" i="1"/>
  <c r="AL1363" i="1"/>
  <c r="AK1363" i="1"/>
  <c r="AJ1363" i="1"/>
  <c r="AI1363" i="1"/>
  <c r="AH1363" i="1"/>
  <c r="AL1362" i="1"/>
  <c r="AK1362" i="1"/>
  <c r="AJ1362" i="1"/>
  <c r="AI1362" i="1"/>
  <c r="AH1362" i="1"/>
  <c r="AL1361" i="1"/>
  <c r="AK1361" i="1"/>
  <c r="AJ1361" i="1"/>
  <c r="AI1361" i="1"/>
  <c r="AH1361" i="1"/>
  <c r="AL1360" i="1"/>
  <c r="AK1360" i="1"/>
  <c r="AJ1360" i="1"/>
  <c r="AI1360" i="1"/>
  <c r="AH1360" i="1"/>
  <c r="AL1359" i="1"/>
  <c r="AK1359" i="1"/>
  <c r="AJ1359" i="1"/>
  <c r="AI1359" i="1"/>
  <c r="AH1359" i="1"/>
  <c r="AL1358" i="1"/>
  <c r="AK1358" i="1"/>
  <c r="AJ1358" i="1"/>
  <c r="AI1358" i="1"/>
  <c r="AH1358" i="1"/>
  <c r="AL1357" i="1"/>
  <c r="AK1357" i="1"/>
  <c r="AJ1357" i="1"/>
  <c r="AI1357" i="1"/>
  <c r="AH1357" i="1"/>
  <c r="AL1356" i="1"/>
  <c r="AK1356" i="1"/>
  <c r="AJ1356" i="1"/>
  <c r="AI1356" i="1"/>
  <c r="AH1356" i="1"/>
  <c r="AL1355" i="1"/>
  <c r="AK1355" i="1"/>
  <c r="AJ1355" i="1"/>
  <c r="AI1355" i="1"/>
  <c r="AH1355" i="1"/>
  <c r="AL1354" i="1"/>
  <c r="AK1354" i="1"/>
  <c r="AJ1354" i="1"/>
  <c r="AI1354" i="1"/>
  <c r="AH1354" i="1"/>
  <c r="AL1353" i="1"/>
  <c r="AK1353" i="1"/>
  <c r="AJ1353" i="1"/>
  <c r="AI1353" i="1"/>
  <c r="AH1353" i="1"/>
  <c r="AL1352" i="1"/>
  <c r="AK1352" i="1"/>
  <c r="AJ1352" i="1"/>
  <c r="AI1352" i="1"/>
  <c r="AH1352" i="1"/>
  <c r="AL1351" i="1"/>
  <c r="AK1351" i="1"/>
  <c r="AJ1351" i="1"/>
  <c r="AI1351" i="1"/>
  <c r="AH1351" i="1"/>
  <c r="AL1350" i="1"/>
  <c r="AK1350" i="1"/>
  <c r="AJ1350" i="1"/>
  <c r="AI1350" i="1"/>
  <c r="AH1350" i="1"/>
  <c r="AL1349" i="1"/>
  <c r="AK1349" i="1"/>
  <c r="AJ1349" i="1"/>
  <c r="AI1349" i="1"/>
  <c r="AH1349" i="1"/>
  <c r="AL1348" i="1"/>
  <c r="AK1348" i="1"/>
  <c r="AJ1348" i="1"/>
  <c r="AI1348" i="1"/>
  <c r="AH1348" i="1"/>
  <c r="AL1347" i="1"/>
  <c r="AK1347" i="1"/>
  <c r="AJ1347" i="1"/>
  <c r="AI1347" i="1"/>
  <c r="AH1347" i="1"/>
  <c r="AL1346" i="1"/>
  <c r="AK1346" i="1"/>
  <c r="AJ1346" i="1"/>
  <c r="AI1346" i="1"/>
  <c r="AH1346" i="1"/>
  <c r="AL1345" i="1"/>
  <c r="AK1345" i="1"/>
  <c r="AJ1345" i="1"/>
  <c r="AI1345" i="1"/>
  <c r="AH1345" i="1"/>
  <c r="AL1344" i="1"/>
  <c r="AK1344" i="1"/>
  <c r="AJ1344" i="1"/>
  <c r="AI1344" i="1"/>
  <c r="AH1344" i="1"/>
  <c r="AL1343" i="1"/>
  <c r="AK1343" i="1"/>
  <c r="AJ1343" i="1"/>
  <c r="AI1343" i="1"/>
  <c r="AH1343" i="1"/>
  <c r="AL1342" i="1"/>
  <c r="AK1342" i="1"/>
  <c r="AJ1342" i="1"/>
  <c r="AI1342" i="1"/>
  <c r="AH1342" i="1"/>
  <c r="AL1341" i="1"/>
  <c r="AK1341" i="1"/>
  <c r="AJ1341" i="1"/>
  <c r="AI1341" i="1"/>
  <c r="AH1341" i="1"/>
  <c r="AL1340" i="1"/>
  <c r="AK1340" i="1"/>
  <c r="AJ1340" i="1"/>
  <c r="AI1340" i="1"/>
  <c r="AH1340" i="1"/>
  <c r="AL1339" i="1"/>
  <c r="AK1339" i="1"/>
  <c r="AJ1339" i="1"/>
  <c r="AI1339" i="1"/>
  <c r="AH1339" i="1"/>
  <c r="AL1338" i="1"/>
  <c r="AK1338" i="1"/>
  <c r="AJ1338" i="1"/>
  <c r="AI1338" i="1"/>
  <c r="AH1338" i="1"/>
  <c r="AL1337" i="1"/>
  <c r="AK1337" i="1"/>
  <c r="AJ1337" i="1"/>
  <c r="AI1337" i="1"/>
  <c r="AH1337" i="1"/>
  <c r="AL1336" i="1"/>
  <c r="AK1336" i="1"/>
  <c r="AJ1336" i="1"/>
  <c r="AI1336" i="1"/>
  <c r="AH1336" i="1"/>
  <c r="AL1335" i="1"/>
  <c r="AK1335" i="1"/>
  <c r="AJ1335" i="1"/>
  <c r="AI1335" i="1"/>
  <c r="AH1335" i="1"/>
  <c r="AL1334" i="1"/>
  <c r="AK1334" i="1"/>
  <c r="AJ1334" i="1"/>
  <c r="AI1334" i="1"/>
  <c r="AH1334" i="1"/>
  <c r="AL1333" i="1"/>
  <c r="AK1333" i="1"/>
  <c r="AJ1333" i="1"/>
  <c r="AI1333" i="1"/>
  <c r="AH1333" i="1"/>
  <c r="AL1332" i="1"/>
  <c r="AK1332" i="1"/>
  <c r="AJ1332" i="1"/>
  <c r="AI1332" i="1"/>
  <c r="AH1332" i="1"/>
  <c r="AL1331" i="1"/>
  <c r="AK1331" i="1"/>
  <c r="AJ1331" i="1"/>
  <c r="AI1331" i="1"/>
  <c r="AH1331" i="1"/>
  <c r="AL1330" i="1"/>
  <c r="AK1330" i="1"/>
  <c r="AJ1330" i="1"/>
  <c r="AI1330" i="1"/>
  <c r="AH1330" i="1"/>
  <c r="AL1329" i="1"/>
  <c r="AK1329" i="1"/>
  <c r="AJ1329" i="1"/>
  <c r="AI1329" i="1"/>
  <c r="AH1329" i="1"/>
  <c r="AL1328" i="1"/>
  <c r="AK1328" i="1"/>
  <c r="AJ1328" i="1"/>
  <c r="AI1328" i="1"/>
  <c r="AH1328" i="1"/>
  <c r="AL1327" i="1"/>
  <c r="AK1327" i="1"/>
  <c r="AJ1327" i="1"/>
  <c r="AI1327" i="1"/>
  <c r="AH1327" i="1"/>
  <c r="AL1326" i="1"/>
  <c r="AK1326" i="1"/>
  <c r="AJ1326" i="1"/>
  <c r="AI1326" i="1"/>
  <c r="AH1326" i="1"/>
  <c r="AL1325" i="1"/>
  <c r="AK1325" i="1"/>
  <c r="AJ1325" i="1"/>
  <c r="AI1325" i="1"/>
  <c r="AH1325" i="1"/>
  <c r="AL1324" i="1"/>
  <c r="AK1324" i="1"/>
  <c r="AJ1324" i="1"/>
  <c r="AI1324" i="1"/>
  <c r="AH1324" i="1"/>
  <c r="AL1323" i="1"/>
  <c r="AK1323" i="1"/>
  <c r="AJ1323" i="1"/>
  <c r="AI1323" i="1"/>
  <c r="AH1323" i="1"/>
  <c r="AL1322" i="1"/>
  <c r="AK1322" i="1"/>
  <c r="AJ1322" i="1"/>
  <c r="AI1322" i="1"/>
  <c r="AH1322" i="1"/>
  <c r="AL1321" i="1"/>
  <c r="AK1321" i="1"/>
  <c r="AJ1321" i="1"/>
  <c r="AI1321" i="1"/>
  <c r="AH1321" i="1"/>
  <c r="AL1320" i="1"/>
  <c r="AK1320" i="1"/>
  <c r="AJ1320" i="1"/>
  <c r="AI1320" i="1"/>
  <c r="AH1320" i="1"/>
  <c r="AL1319" i="1"/>
  <c r="AK1319" i="1"/>
  <c r="AJ1319" i="1"/>
  <c r="AI1319" i="1"/>
  <c r="AH1319" i="1"/>
  <c r="AL1318" i="1"/>
  <c r="AK1318" i="1"/>
  <c r="AJ1318" i="1"/>
  <c r="AI1318" i="1"/>
  <c r="AH1318" i="1"/>
  <c r="AL1317" i="1"/>
  <c r="AK1317" i="1"/>
  <c r="AJ1317" i="1"/>
  <c r="AI1317" i="1"/>
  <c r="AH1317" i="1"/>
  <c r="AL1316" i="1"/>
  <c r="AK1316" i="1"/>
  <c r="AJ1316" i="1"/>
  <c r="AI1316" i="1"/>
  <c r="AH1316" i="1"/>
  <c r="AL1315" i="1"/>
  <c r="AK1315" i="1"/>
  <c r="AJ1315" i="1"/>
  <c r="AI1315" i="1"/>
  <c r="AH1315" i="1"/>
  <c r="AL1314" i="1"/>
  <c r="AK1314" i="1"/>
  <c r="AJ1314" i="1"/>
  <c r="AI1314" i="1"/>
  <c r="AH1314" i="1"/>
  <c r="AL1313" i="1"/>
  <c r="AK1313" i="1"/>
  <c r="AJ1313" i="1"/>
  <c r="AI1313" i="1"/>
  <c r="AH1313" i="1"/>
  <c r="AL1312" i="1"/>
  <c r="AK1312" i="1"/>
  <c r="AJ1312" i="1"/>
  <c r="AI1312" i="1"/>
  <c r="AH1312" i="1"/>
  <c r="AL1311" i="1"/>
  <c r="AK1311" i="1"/>
  <c r="AJ1311" i="1"/>
  <c r="AI1311" i="1"/>
  <c r="AH1311" i="1"/>
  <c r="AL1310" i="1"/>
  <c r="AK1310" i="1"/>
  <c r="AJ1310" i="1"/>
  <c r="AI1310" i="1"/>
  <c r="AH1310" i="1"/>
  <c r="AL1309" i="1"/>
  <c r="AK1309" i="1"/>
  <c r="AJ1309" i="1"/>
  <c r="AI1309" i="1"/>
  <c r="AH1309" i="1"/>
  <c r="AL1308" i="1"/>
  <c r="AK1308" i="1"/>
  <c r="AJ1308" i="1"/>
  <c r="AI1308" i="1"/>
  <c r="AH1308" i="1"/>
  <c r="AL1307" i="1"/>
  <c r="AK1307" i="1"/>
  <c r="AJ1307" i="1"/>
  <c r="AI1307" i="1"/>
  <c r="AH1307" i="1"/>
  <c r="AL1306" i="1"/>
  <c r="AK1306" i="1"/>
  <c r="AJ1306" i="1"/>
  <c r="AI1306" i="1"/>
  <c r="AH1306" i="1"/>
  <c r="AL1305" i="1"/>
  <c r="AK1305" i="1"/>
  <c r="AJ1305" i="1"/>
  <c r="AI1305" i="1"/>
  <c r="AH1305" i="1"/>
  <c r="AL1304" i="1"/>
  <c r="AK1304" i="1"/>
  <c r="AJ1304" i="1"/>
  <c r="AI1304" i="1"/>
  <c r="AH1304" i="1"/>
  <c r="AL1303" i="1"/>
  <c r="AK1303" i="1"/>
  <c r="AJ1303" i="1"/>
  <c r="AI1303" i="1"/>
  <c r="AH1303" i="1"/>
  <c r="AL1302" i="1"/>
  <c r="AK1302" i="1"/>
  <c r="AJ1302" i="1"/>
  <c r="AI1302" i="1"/>
  <c r="AH1302" i="1"/>
  <c r="AL1301" i="1"/>
  <c r="AK1301" i="1"/>
  <c r="AJ1301" i="1"/>
  <c r="AI1301" i="1"/>
  <c r="AH1301" i="1"/>
  <c r="AL1300" i="1"/>
  <c r="AK1300" i="1"/>
  <c r="AJ1300" i="1"/>
  <c r="AI1300" i="1"/>
  <c r="AH1300" i="1"/>
  <c r="AL1299" i="1"/>
  <c r="AK1299" i="1"/>
  <c r="AJ1299" i="1"/>
  <c r="AI1299" i="1"/>
  <c r="AH1299" i="1"/>
  <c r="AL1298" i="1"/>
  <c r="AK1298" i="1"/>
  <c r="AJ1298" i="1"/>
  <c r="AI1298" i="1"/>
  <c r="AH1298" i="1"/>
  <c r="AL1297" i="1"/>
  <c r="AK1297" i="1"/>
  <c r="AJ1297" i="1"/>
  <c r="AI1297" i="1"/>
  <c r="AH1297" i="1"/>
  <c r="AL1296" i="1"/>
  <c r="AK1296" i="1"/>
  <c r="AJ1296" i="1"/>
  <c r="AI1296" i="1"/>
  <c r="AH1296" i="1"/>
  <c r="AL1295" i="1"/>
  <c r="AK1295" i="1"/>
  <c r="AJ1295" i="1"/>
  <c r="AI1295" i="1"/>
  <c r="AH1295" i="1"/>
  <c r="AL1294" i="1"/>
  <c r="AK1294" i="1"/>
  <c r="AJ1294" i="1"/>
  <c r="AI1294" i="1"/>
  <c r="AH1294" i="1"/>
  <c r="AL1293" i="1"/>
  <c r="AK1293" i="1"/>
  <c r="AJ1293" i="1"/>
  <c r="AI1293" i="1"/>
  <c r="AH1293" i="1"/>
  <c r="AL1292" i="1"/>
  <c r="AK1292" i="1"/>
  <c r="AJ1292" i="1"/>
  <c r="AI1292" i="1"/>
  <c r="AH1292" i="1"/>
  <c r="AL1291" i="1"/>
  <c r="AK1291" i="1"/>
  <c r="AJ1291" i="1"/>
  <c r="AI1291" i="1"/>
  <c r="AH1291" i="1"/>
  <c r="AL1290" i="1"/>
  <c r="AK1290" i="1"/>
  <c r="AJ1290" i="1"/>
  <c r="AI1290" i="1"/>
  <c r="AH1290" i="1"/>
  <c r="AL1289" i="1"/>
  <c r="AK1289" i="1"/>
  <c r="AJ1289" i="1"/>
  <c r="AI1289" i="1"/>
  <c r="AH1289" i="1"/>
  <c r="AL1288" i="1"/>
  <c r="AK1288" i="1"/>
  <c r="AJ1288" i="1"/>
  <c r="AI1288" i="1"/>
  <c r="AH1288" i="1"/>
  <c r="AL1287" i="1"/>
  <c r="AK1287" i="1"/>
  <c r="AJ1287" i="1"/>
  <c r="AI1287" i="1"/>
  <c r="AH1287" i="1"/>
  <c r="AL1286" i="1"/>
  <c r="AK1286" i="1"/>
  <c r="AJ1286" i="1"/>
  <c r="AI1286" i="1"/>
  <c r="AH1286" i="1"/>
  <c r="AL1285" i="1"/>
  <c r="AK1285" i="1"/>
  <c r="AJ1285" i="1"/>
  <c r="AI1285" i="1"/>
  <c r="AH1285" i="1"/>
  <c r="AL1284" i="1"/>
  <c r="AK1284" i="1"/>
  <c r="AJ1284" i="1"/>
  <c r="AI1284" i="1"/>
  <c r="AH1284" i="1"/>
  <c r="AL1283" i="1"/>
  <c r="AK1283" i="1"/>
  <c r="AJ1283" i="1"/>
  <c r="AI1283" i="1"/>
  <c r="AH1283" i="1"/>
  <c r="AL1282" i="1"/>
  <c r="AK1282" i="1"/>
  <c r="AJ1282" i="1"/>
  <c r="AI1282" i="1"/>
  <c r="AH1282" i="1"/>
  <c r="AL1281" i="1"/>
  <c r="AK1281" i="1"/>
  <c r="AJ1281" i="1"/>
  <c r="AI1281" i="1"/>
  <c r="AH1281" i="1"/>
  <c r="AL1280" i="1"/>
  <c r="AK1280" i="1"/>
  <c r="AJ1280" i="1"/>
  <c r="AI1280" i="1"/>
  <c r="AH1280" i="1"/>
  <c r="AL1279" i="1"/>
  <c r="AK1279" i="1"/>
  <c r="AJ1279" i="1"/>
  <c r="AI1279" i="1"/>
  <c r="AH1279" i="1"/>
  <c r="AL1278" i="1"/>
  <c r="AK1278" i="1"/>
  <c r="AJ1278" i="1"/>
  <c r="AI1278" i="1"/>
  <c r="AH1278" i="1"/>
  <c r="AL1277" i="1"/>
  <c r="AK1277" i="1"/>
  <c r="AJ1277" i="1"/>
  <c r="AI1277" i="1"/>
  <c r="AH1277" i="1"/>
  <c r="AL1276" i="1"/>
  <c r="AK1276" i="1"/>
  <c r="AJ1276" i="1"/>
  <c r="AI1276" i="1"/>
  <c r="AH1276" i="1"/>
  <c r="AL1275" i="1"/>
  <c r="AK1275" i="1"/>
  <c r="AJ1275" i="1"/>
  <c r="AI1275" i="1"/>
  <c r="AH1275" i="1"/>
  <c r="AL1274" i="1"/>
  <c r="AK1274" i="1"/>
  <c r="AJ1274" i="1"/>
  <c r="AI1274" i="1"/>
  <c r="AH1274" i="1"/>
  <c r="AL1273" i="1"/>
  <c r="AK1273" i="1"/>
  <c r="AJ1273" i="1"/>
  <c r="AI1273" i="1"/>
  <c r="AH1273" i="1"/>
  <c r="AL1272" i="1"/>
  <c r="AK1272" i="1"/>
  <c r="AJ1272" i="1"/>
  <c r="AI1272" i="1"/>
  <c r="AH1272" i="1"/>
  <c r="AL1271" i="1"/>
  <c r="AK1271" i="1"/>
  <c r="AJ1271" i="1"/>
  <c r="AI1271" i="1"/>
  <c r="AH1271" i="1"/>
  <c r="AL1270" i="1"/>
  <c r="AK1270" i="1"/>
  <c r="AJ1270" i="1"/>
  <c r="AI1270" i="1"/>
  <c r="AH1270" i="1"/>
  <c r="AL1269" i="1"/>
  <c r="AK1269" i="1"/>
  <c r="AJ1269" i="1"/>
  <c r="AI1269" i="1"/>
  <c r="AH1269" i="1"/>
  <c r="AL1268" i="1"/>
  <c r="AK1268" i="1"/>
  <c r="AJ1268" i="1"/>
  <c r="AI1268" i="1"/>
  <c r="AH1268" i="1"/>
  <c r="AL1267" i="1"/>
  <c r="AK1267" i="1"/>
  <c r="AJ1267" i="1"/>
  <c r="AI1267" i="1"/>
  <c r="AH1267" i="1"/>
  <c r="AL1266" i="1"/>
  <c r="AK1266" i="1"/>
  <c r="AJ1266" i="1"/>
  <c r="AI1266" i="1"/>
  <c r="AH1266" i="1"/>
  <c r="AL1265" i="1"/>
  <c r="AK1265" i="1"/>
  <c r="AJ1265" i="1"/>
  <c r="AI1265" i="1"/>
  <c r="AH1265" i="1"/>
  <c r="AL1264" i="1"/>
  <c r="AK1264" i="1"/>
  <c r="AJ1264" i="1"/>
  <c r="AI1264" i="1"/>
  <c r="AH1264" i="1"/>
  <c r="AL1263" i="1"/>
  <c r="AK1263" i="1"/>
  <c r="AJ1263" i="1"/>
  <c r="AI1263" i="1"/>
  <c r="AH1263" i="1"/>
  <c r="AL1262" i="1"/>
  <c r="AK1262" i="1"/>
  <c r="AJ1262" i="1"/>
  <c r="AI1262" i="1"/>
  <c r="AH1262" i="1"/>
  <c r="AL1261" i="1"/>
  <c r="AK1261" i="1"/>
  <c r="AJ1261" i="1"/>
  <c r="AI1261" i="1"/>
  <c r="AH1261" i="1"/>
  <c r="AL1260" i="1"/>
  <c r="AK1260" i="1"/>
  <c r="AJ1260" i="1"/>
  <c r="AI1260" i="1"/>
  <c r="AH1260" i="1"/>
  <c r="AL1259" i="1"/>
  <c r="AK1259" i="1"/>
  <c r="AJ1259" i="1"/>
  <c r="AI1259" i="1"/>
  <c r="AH1259" i="1"/>
  <c r="AL1258" i="1"/>
  <c r="AK1258" i="1"/>
  <c r="AJ1258" i="1"/>
  <c r="AI1258" i="1"/>
  <c r="AH1258" i="1"/>
  <c r="AL1257" i="1"/>
  <c r="AK1257" i="1"/>
  <c r="AJ1257" i="1"/>
  <c r="AI1257" i="1"/>
  <c r="AH1257" i="1"/>
  <c r="AL1256" i="1"/>
  <c r="AK1256" i="1"/>
  <c r="AJ1256" i="1"/>
  <c r="AI1256" i="1"/>
  <c r="AH1256" i="1"/>
  <c r="AL1255" i="1"/>
  <c r="AK1255" i="1"/>
  <c r="AJ1255" i="1"/>
  <c r="AI1255" i="1"/>
  <c r="AH1255" i="1"/>
  <c r="AL1254" i="1"/>
  <c r="AK1254" i="1"/>
  <c r="AJ1254" i="1"/>
  <c r="AI1254" i="1"/>
  <c r="AH1254" i="1"/>
  <c r="AL1253" i="1"/>
  <c r="AK1253" i="1"/>
  <c r="AJ1253" i="1"/>
  <c r="AI1253" i="1"/>
  <c r="AH1253" i="1"/>
  <c r="AL1252" i="1"/>
  <c r="AK1252" i="1"/>
  <c r="AJ1252" i="1"/>
  <c r="AI1252" i="1"/>
  <c r="AH1252" i="1"/>
  <c r="AL1251" i="1"/>
  <c r="AK1251" i="1"/>
  <c r="AJ1251" i="1"/>
  <c r="AI1251" i="1"/>
  <c r="AH1251" i="1"/>
  <c r="AL1250" i="1"/>
  <c r="AK1250" i="1"/>
  <c r="AJ1250" i="1"/>
  <c r="AI1250" i="1"/>
  <c r="AH1250" i="1"/>
  <c r="AL1249" i="1"/>
  <c r="AK1249" i="1"/>
  <c r="AJ1249" i="1"/>
  <c r="AI1249" i="1"/>
  <c r="AH1249" i="1"/>
  <c r="AL1248" i="1"/>
  <c r="AK1248" i="1"/>
  <c r="AJ1248" i="1"/>
  <c r="AI1248" i="1"/>
  <c r="AH1248" i="1"/>
  <c r="AL1247" i="1"/>
  <c r="AK1247" i="1"/>
  <c r="AJ1247" i="1"/>
  <c r="AI1247" i="1"/>
  <c r="AH1247" i="1"/>
  <c r="AL1246" i="1"/>
  <c r="AK1246" i="1"/>
  <c r="AJ1246" i="1"/>
  <c r="AI1246" i="1"/>
  <c r="AH1246" i="1"/>
  <c r="AL1245" i="1"/>
  <c r="AK1245" i="1"/>
  <c r="AJ1245" i="1"/>
  <c r="AI1245" i="1"/>
  <c r="AH1245" i="1"/>
  <c r="AL1244" i="1"/>
  <c r="AK1244" i="1"/>
  <c r="AJ1244" i="1"/>
  <c r="AI1244" i="1"/>
  <c r="AH1244" i="1"/>
  <c r="AL1243" i="1"/>
  <c r="AK1243" i="1"/>
  <c r="AJ1243" i="1"/>
  <c r="AI1243" i="1"/>
  <c r="AH1243" i="1"/>
  <c r="AL1242" i="1"/>
  <c r="AK1242" i="1"/>
  <c r="AJ1242" i="1"/>
  <c r="AI1242" i="1"/>
  <c r="AH1242" i="1"/>
  <c r="AL1241" i="1"/>
  <c r="AK1241" i="1"/>
  <c r="AJ1241" i="1"/>
  <c r="AI1241" i="1"/>
  <c r="AH1241" i="1"/>
  <c r="AL1240" i="1"/>
  <c r="AK1240" i="1"/>
  <c r="AJ1240" i="1"/>
  <c r="AI1240" i="1"/>
  <c r="AH1240" i="1"/>
  <c r="AL1239" i="1"/>
  <c r="AK1239" i="1"/>
  <c r="AJ1239" i="1"/>
  <c r="AI1239" i="1"/>
  <c r="AH1239" i="1"/>
  <c r="AL1238" i="1"/>
  <c r="AK1238" i="1"/>
  <c r="AJ1238" i="1"/>
  <c r="AI1238" i="1"/>
  <c r="AH1238" i="1"/>
  <c r="AL1237" i="1"/>
  <c r="AK1237" i="1"/>
  <c r="AJ1237" i="1"/>
  <c r="AI1237" i="1"/>
  <c r="AH1237" i="1"/>
  <c r="AL1236" i="1"/>
  <c r="AK1236" i="1"/>
  <c r="AJ1236" i="1"/>
  <c r="AI1236" i="1"/>
  <c r="AH1236" i="1"/>
  <c r="AL1235" i="1"/>
  <c r="AK1235" i="1"/>
  <c r="AJ1235" i="1"/>
  <c r="AI1235" i="1"/>
  <c r="AH1235" i="1"/>
  <c r="AL1234" i="1"/>
  <c r="AK1234" i="1"/>
  <c r="AJ1234" i="1"/>
  <c r="AI1234" i="1"/>
  <c r="AH1234" i="1"/>
  <c r="AL1233" i="1"/>
  <c r="AK1233" i="1"/>
  <c r="AJ1233" i="1"/>
  <c r="AI1233" i="1"/>
  <c r="AH1233" i="1"/>
  <c r="AL1232" i="1"/>
  <c r="AK1232" i="1"/>
  <c r="AJ1232" i="1"/>
  <c r="AI1232" i="1"/>
  <c r="AH1232" i="1"/>
  <c r="AL1231" i="1"/>
  <c r="AK1231" i="1"/>
  <c r="AJ1231" i="1"/>
  <c r="AI1231" i="1"/>
  <c r="AH1231" i="1"/>
  <c r="AL1230" i="1"/>
  <c r="AK1230" i="1"/>
  <c r="AJ1230" i="1"/>
  <c r="AI1230" i="1"/>
  <c r="AH1230" i="1"/>
  <c r="AL1229" i="1"/>
  <c r="AK1229" i="1"/>
  <c r="AJ1229" i="1"/>
  <c r="AI1229" i="1"/>
  <c r="AH1229" i="1"/>
  <c r="AL1228" i="1"/>
  <c r="AK1228" i="1"/>
  <c r="AJ1228" i="1"/>
  <c r="AI1228" i="1"/>
  <c r="AH1228" i="1"/>
  <c r="AL1227" i="1"/>
  <c r="AK1227" i="1"/>
  <c r="AJ1227" i="1"/>
  <c r="AI1227" i="1"/>
  <c r="AH1227" i="1"/>
  <c r="AL1226" i="1"/>
  <c r="AK1226" i="1"/>
  <c r="AJ1226" i="1"/>
  <c r="AI1226" i="1"/>
  <c r="AH1226" i="1"/>
  <c r="AL1225" i="1"/>
  <c r="AK1225" i="1"/>
  <c r="AJ1225" i="1"/>
  <c r="AI1225" i="1"/>
  <c r="AH1225" i="1"/>
  <c r="AL1224" i="1"/>
  <c r="AK1224" i="1"/>
  <c r="AJ1224" i="1"/>
  <c r="AI1224" i="1"/>
  <c r="AH1224" i="1"/>
  <c r="AL1223" i="1"/>
  <c r="AK1223" i="1"/>
  <c r="AJ1223" i="1"/>
  <c r="AI1223" i="1"/>
  <c r="AH1223" i="1"/>
  <c r="AL1222" i="1"/>
  <c r="AK1222" i="1"/>
  <c r="AJ1222" i="1"/>
  <c r="AI1222" i="1"/>
  <c r="AH1222" i="1"/>
  <c r="AL1221" i="1"/>
  <c r="AK1221" i="1"/>
  <c r="AJ1221" i="1"/>
  <c r="AI1221" i="1"/>
  <c r="AH1221" i="1"/>
  <c r="AL1220" i="1"/>
  <c r="AK1220" i="1"/>
  <c r="AJ1220" i="1"/>
  <c r="AI1220" i="1"/>
  <c r="AH1220" i="1"/>
  <c r="AL1219" i="1"/>
  <c r="AK1219" i="1"/>
  <c r="AJ1219" i="1"/>
  <c r="AI1219" i="1"/>
  <c r="AH1219" i="1"/>
  <c r="AL1218" i="1"/>
  <c r="AK1218" i="1"/>
  <c r="AJ1218" i="1"/>
  <c r="AI1218" i="1"/>
  <c r="AH1218" i="1"/>
  <c r="AL1217" i="1"/>
  <c r="AK1217" i="1"/>
  <c r="AJ1217" i="1"/>
  <c r="AI1217" i="1"/>
  <c r="AH1217" i="1"/>
  <c r="AL1216" i="1"/>
  <c r="AK1216" i="1"/>
  <c r="AJ1216" i="1"/>
  <c r="AI1216" i="1"/>
  <c r="AH1216" i="1"/>
  <c r="AL1215" i="1"/>
  <c r="AK1215" i="1"/>
  <c r="AJ1215" i="1"/>
  <c r="AI1215" i="1"/>
  <c r="AH1215" i="1"/>
  <c r="AL1214" i="1"/>
  <c r="AK1214" i="1"/>
  <c r="AJ1214" i="1"/>
  <c r="AI1214" i="1"/>
  <c r="AH1214" i="1"/>
  <c r="AL1213" i="1"/>
  <c r="AK1213" i="1"/>
  <c r="AJ1213" i="1"/>
  <c r="AI1213" i="1"/>
  <c r="AH1213" i="1"/>
  <c r="AL1212" i="1"/>
  <c r="AK1212" i="1"/>
  <c r="AJ1212" i="1"/>
  <c r="AI1212" i="1"/>
  <c r="AH1212" i="1"/>
  <c r="AL1211" i="1"/>
  <c r="AK1211" i="1"/>
  <c r="AJ1211" i="1"/>
  <c r="AI1211" i="1"/>
  <c r="AH1211" i="1"/>
  <c r="AL1210" i="1"/>
  <c r="AK1210" i="1"/>
  <c r="AJ1210" i="1"/>
  <c r="AI1210" i="1"/>
  <c r="AH1210" i="1"/>
  <c r="AL1209" i="1"/>
  <c r="AK1209" i="1"/>
  <c r="AJ1209" i="1"/>
  <c r="AI1209" i="1"/>
  <c r="AH1209" i="1"/>
  <c r="AL1208" i="1"/>
  <c r="AK1208" i="1"/>
  <c r="AJ1208" i="1"/>
  <c r="AI1208" i="1"/>
  <c r="AH1208" i="1"/>
  <c r="AL1207" i="1"/>
  <c r="AK1207" i="1"/>
  <c r="AJ1207" i="1"/>
  <c r="AI1207" i="1"/>
  <c r="AH1207" i="1"/>
  <c r="AL1206" i="1"/>
  <c r="AK1206" i="1"/>
  <c r="AJ1206" i="1"/>
  <c r="AI1206" i="1"/>
  <c r="AH1206" i="1"/>
  <c r="AL1205" i="1"/>
  <c r="AK1205" i="1"/>
  <c r="AJ1205" i="1"/>
  <c r="AI1205" i="1"/>
  <c r="AH1205" i="1"/>
  <c r="AL1204" i="1"/>
  <c r="AK1204" i="1"/>
  <c r="AJ1204" i="1"/>
  <c r="AI1204" i="1"/>
  <c r="AH1204" i="1"/>
  <c r="AL1203" i="1"/>
  <c r="AK1203" i="1"/>
  <c r="AJ1203" i="1"/>
  <c r="AI1203" i="1"/>
  <c r="AH1203" i="1"/>
  <c r="AL1202" i="1"/>
  <c r="AK1202" i="1"/>
  <c r="AJ1202" i="1"/>
  <c r="AI1202" i="1"/>
  <c r="AH1202" i="1"/>
  <c r="AL1201" i="1"/>
  <c r="AK1201" i="1"/>
  <c r="AJ1201" i="1"/>
  <c r="AI1201" i="1"/>
  <c r="AH1201" i="1"/>
  <c r="AL1200" i="1"/>
  <c r="AK1200" i="1"/>
  <c r="AJ1200" i="1"/>
  <c r="AI1200" i="1"/>
  <c r="AH1200" i="1"/>
  <c r="AL1199" i="1"/>
  <c r="AK1199" i="1"/>
  <c r="AJ1199" i="1"/>
  <c r="AI1199" i="1"/>
  <c r="AH1199" i="1"/>
  <c r="AL1198" i="1"/>
  <c r="AK1198" i="1"/>
  <c r="AJ1198" i="1"/>
  <c r="AI1198" i="1"/>
  <c r="AH1198" i="1"/>
  <c r="AL1197" i="1"/>
  <c r="AK1197" i="1"/>
  <c r="AJ1197" i="1"/>
  <c r="AI1197" i="1"/>
  <c r="AH1197" i="1"/>
  <c r="AL1196" i="1"/>
  <c r="AK1196" i="1"/>
  <c r="AJ1196" i="1"/>
  <c r="AI1196" i="1"/>
  <c r="AH1196" i="1"/>
  <c r="AL1195" i="1"/>
  <c r="AK1195" i="1"/>
  <c r="AJ1195" i="1"/>
  <c r="AI1195" i="1"/>
  <c r="AH1195" i="1"/>
  <c r="AL1194" i="1"/>
  <c r="AK1194" i="1"/>
  <c r="AJ1194" i="1"/>
  <c r="AI1194" i="1"/>
  <c r="AH1194" i="1"/>
  <c r="AL1193" i="1"/>
  <c r="AK1193" i="1"/>
  <c r="AJ1193" i="1"/>
  <c r="AI1193" i="1"/>
  <c r="AH1193" i="1"/>
  <c r="AL1192" i="1"/>
  <c r="AK1192" i="1"/>
  <c r="AJ1192" i="1"/>
  <c r="AI1192" i="1"/>
  <c r="AH1192" i="1"/>
  <c r="AL1191" i="1"/>
  <c r="AK1191" i="1"/>
  <c r="AJ1191" i="1"/>
  <c r="AI1191" i="1"/>
  <c r="AH1191" i="1"/>
  <c r="AL1190" i="1"/>
  <c r="AK1190" i="1"/>
  <c r="AJ1190" i="1"/>
  <c r="AI1190" i="1"/>
  <c r="AH1190" i="1"/>
  <c r="AL1189" i="1"/>
  <c r="AK1189" i="1"/>
  <c r="AJ1189" i="1"/>
  <c r="AI1189" i="1"/>
  <c r="AH1189" i="1"/>
  <c r="AL1188" i="1"/>
  <c r="AK1188" i="1"/>
  <c r="AJ1188" i="1"/>
  <c r="AI1188" i="1"/>
  <c r="AH1188" i="1"/>
  <c r="AL1187" i="1"/>
  <c r="AK1187" i="1"/>
  <c r="AJ1187" i="1"/>
  <c r="AI1187" i="1"/>
  <c r="AH1187" i="1"/>
  <c r="AL1186" i="1"/>
  <c r="AK1186" i="1"/>
  <c r="AJ1186" i="1"/>
  <c r="AI1186" i="1"/>
  <c r="AH1186" i="1"/>
  <c r="AL1185" i="1"/>
  <c r="AK1185" i="1"/>
  <c r="AJ1185" i="1"/>
  <c r="AI1185" i="1"/>
  <c r="AH1185" i="1"/>
  <c r="AL1184" i="1"/>
  <c r="AK1184" i="1"/>
  <c r="AJ1184" i="1"/>
  <c r="AI1184" i="1"/>
  <c r="AH1184" i="1"/>
  <c r="AL1183" i="1"/>
  <c r="AK1183" i="1"/>
  <c r="AJ1183" i="1"/>
  <c r="AI1183" i="1"/>
  <c r="AH1183" i="1"/>
  <c r="AL1182" i="1"/>
  <c r="AK1182" i="1"/>
  <c r="AJ1182" i="1"/>
  <c r="AI1182" i="1"/>
  <c r="AH1182" i="1"/>
  <c r="AL1181" i="1"/>
  <c r="AK1181" i="1"/>
  <c r="AJ1181" i="1"/>
  <c r="AI1181" i="1"/>
  <c r="AH1181" i="1"/>
  <c r="AL1180" i="1"/>
  <c r="AK1180" i="1"/>
  <c r="AJ1180" i="1"/>
  <c r="AI1180" i="1"/>
  <c r="AH1180" i="1"/>
  <c r="AL1179" i="1"/>
  <c r="AK1179" i="1"/>
  <c r="AJ1179" i="1"/>
  <c r="AI1179" i="1"/>
  <c r="AH1179" i="1"/>
  <c r="AL1178" i="1"/>
  <c r="AK1178" i="1"/>
  <c r="AJ1178" i="1"/>
  <c r="AI1178" i="1"/>
  <c r="AH1178" i="1"/>
  <c r="AL1177" i="1"/>
  <c r="AK1177" i="1"/>
  <c r="AJ1177" i="1"/>
  <c r="AI1177" i="1"/>
  <c r="AH1177" i="1"/>
  <c r="AL1176" i="1"/>
  <c r="AK1176" i="1"/>
  <c r="AJ1176" i="1"/>
  <c r="AI1176" i="1"/>
  <c r="AH1176" i="1"/>
  <c r="AL1175" i="1"/>
  <c r="AK1175" i="1"/>
  <c r="AJ1175" i="1"/>
  <c r="AI1175" i="1"/>
  <c r="AH1175" i="1"/>
  <c r="AL1174" i="1"/>
  <c r="AK1174" i="1"/>
  <c r="AJ1174" i="1"/>
  <c r="AI1174" i="1"/>
  <c r="AH1174" i="1"/>
  <c r="AL1173" i="1"/>
  <c r="AK1173" i="1"/>
  <c r="AJ1173" i="1"/>
  <c r="AI1173" i="1"/>
  <c r="AH1173" i="1"/>
  <c r="AL1172" i="1"/>
  <c r="AK1172" i="1"/>
  <c r="AJ1172" i="1"/>
  <c r="AI1172" i="1"/>
  <c r="AH1172" i="1"/>
  <c r="AL1171" i="1"/>
  <c r="AK1171" i="1"/>
  <c r="AJ1171" i="1"/>
  <c r="AI1171" i="1"/>
  <c r="AH1171" i="1"/>
  <c r="AL1170" i="1"/>
  <c r="AK1170" i="1"/>
  <c r="AJ1170" i="1"/>
  <c r="AI1170" i="1"/>
  <c r="AH1170" i="1"/>
  <c r="AL1169" i="1"/>
  <c r="AK1169" i="1"/>
  <c r="AJ1169" i="1"/>
  <c r="AI1169" i="1"/>
  <c r="AH1169" i="1"/>
  <c r="AL1168" i="1"/>
  <c r="AK1168" i="1"/>
  <c r="AJ1168" i="1"/>
  <c r="AI1168" i="1"/>
  <c r="AH1168" i="1"/>
  <c r="AL1167" i="1"/>
  <c r="AK1167" i="1"/>
  <c r="AJ1167" i="1"/>
  <c r="AI1167" i="1"/>
  <c r="AH1167" i="1"/>
  <c r="AL1166" i="1"/>
  <c r="AK1166" i="1"/>
  <c r="AJ1166" i="1"/>
  <c r="AI1166" i="1"/>
  <c r="AH1166" i="1"/>
  <c r="AL1165" i="1"/>
  <c r="AK1165" i="1"/>
  <c r="AJ1165" i="1"/>
  <c r="AI1165" i="1"/>
  <c r="AH1165" i="1"/>
  <c r="AL1164" i="1"/>
  <c r="AK1164" i="1"/>
  <c r="AJ1164" i="1"/>
  <c r="AI1164" i="1"/>
  <c r="AH1164" i="1"/>
  <c r="AL1163" i="1"/>
  <c r="AK1163" i="1"/>
  <c r="AJ1163" i="1"/>
  <c r="AI1163" i="1"/>
  <c r="AH1163" i="1"/>
  <c r="AL1162" i="1"/>
  <c r="AK1162" i="1"/>
  <c r="AJ1162" i="1"/>
  <c r="AI1162" i="1"/>
  <c r="AH1162" i="1"/>
  <c r="AL1161" i="1"/>
  <c r="AK1161" i="1"/>
  <c r="AJ1161" i="1"/>
  <c r="AI1161" i="1"/>
  <c r="AH1161" i="1"/>
  <c r="AL1160" i="1"/>
  <c r="AK1160" i="1"/>
  <c r="AJ1160" i="1"/>
  <c r="AI1160" i="1"/>
  <c r="AH1160" i="1"/>
  <c r="AL1159" i="1"/>
  <c r="AK1159" i="1"/>
  <c r="AJ1159" i="1"/>
  <c r="AI1159" i="1"/>
  <c r="AH1159" i="1"/>
  <c r="AL1158" i="1"/>
  <c r="AK1158" i="1"/>
  <c r="AJ1158" i="1"/>
  <c r="AI1158" i="1"/>
  <c r="AH1158" i="1"/>
  <c r="AL1157" i="1"/>
  <c r="AK1157" i="1"/>
  <c r="AJ1157" i="1"/>
  <c r="AI1157" i="1"/>
  <c r="AH1157" i="1"/>
  <c r="AL1156" i="1"/>
  <c r="AK1156" i="1"/>
  <c r="AJ1156" i="1"/>
  <c r="AI1156" i="1"/>
  <c r="AH1156" i="1"/>
  <c r="AL1155" i="1"/>
  <c r="AK1155" i="1"/>
  <c r="AJ1155" i="1"/>
  <c r="AI1155" i="1"/>
  <c r="AH1155" i="1"/>
  <c r="AL1154" i="1"/>
  <c r="AK1154" i="1"/>
  <c r="AJ1154" i="1"/>
  <c r="AI1154" i="1"/>
  <c r="AH1154" i="1"/>
  <c r="AL1153" i="1"/>
  <c r="AK1153" i="1"/>
  <c r="AJ1153" i="1"/>
  <c r="AI1153" i="1"/>
  <c r="AH1153" i="1"/>
  <c r="AL1152" i="1"/>
  <c r="AK1152" i="1"/>
  <c r="AJ1152" i="1"/>
  <c r="AI1152" i="1"/>
  <c r="AH1152" i="1"/>
  <c r="AL1151" i="1"/>
  <c r="AK1151" i="1"/>
  <c r="AJ1151" i="1"/>
  <c r="AI1151" i="1"/>
  <c r="AH1151" i="1"/>
  <c r="AL1150" i="1"/>
  <c r="AK1150" i="1"/>
  <c r="AJ1150" i="1"/>
  <c r="AI1150" i="1"/>
  <c r="AH1150" i="1"/>
  <c r="AL1149" i="1"/>
  <c r="AK1149" i="1"/>
  <c r="AJ1149" i="1"/>
  <c r="AI1149" i="1"/>
  <c r="AH1149" i="1"/>
  <c r="AL1148" i="1"/>
  <c r="AK1148" i="1"/>
  <c r="AJ1148" i="1"/>
  <c r="AI1148" i="1"/>
  <c r="AH1148" i="1"/>
  <c r="AL1147" i="1"/>
  <c r="AK1147" i="1"/>
  <c r="AJ1147" i="1"/>
  <c r="AI1147" i="1"/>
  <c r="AH1147" i="1"/>
  <c r="AL1146" i="1"/>
  <c r="AK1146" i="1"/>
  <c r="AJ1146" i="1"/>
  <c r="AI1146" i="1"/>
  <c r="AH1146" i="1"/>
  <c r="AL1145" i="1"/>
  <c r="AK1145" i="1"/>
  <c r="AJ1145" i="1"/>
  <c r="AI1145" i="1"/>
  <c r="AH1145" i="1"/>
  <c r="AL1144" i="1"/>
  <c r="AK1144" i="1"/>
  <c r="AJ1144" i="1"/>
  <c r="AI1144" i="1"/>
  <c r="AH1144" i="1"/>
  <c r="AL1143" i="1"/>
  <c r="AK1143" i="1"/>
  <c r="AJ1143" i="1"/>
  <c r="AI1143" i="1"/>
  <c r="AH1143" i="1"/>
  <c r="AL1142" i="1"/>
  <c r="AK1142" i="1"/>
  <c r="AJ1142" i="1"/>
  <c r="AI1142" i="1"/>
  <c r="AH1142" i="1"/>
  <c r="AL1141" i="1"/>
  <c r="AK1141" i="1"/>
  <c r="AJ1141" i="1"/>
  <c r="AI1141" i="1"/>
  <c r="AH1141" i="1"/>
  <c r="AL1140" i="1"/>
  <c r="AK1140" i="1"/>
  <c r="AJ1140" i="1"/>
  <c r="AI1140" i="1"/>
  <c r="AH1140" i="1"/>
  <c r="AL1139" i="1"/>
  <c r="AK1139" i="1"/>
  <c r="AJ1139" i="1"/>
  <c r="AI1139" i="1"/>
  <c r="AH1139" i="1"/>
  <c r="AL1138" i="1"/>
  <c r="AK1138" i="1"/>
  <c r="AJ1138" i="1"/>
  <c r="AI1138" i="1"/>
  <c r="AH1138" i="1"/>
  <c r="AL1137" i="1"/>
  <c r="AK1137" i="1"/>
  <c r="AJ1137" i="1"/>
  <c r="AI1137" i="1"/>
  <c r="AH1137" i="1"/>
  <c r="AL1136" i="1"/>
  <c r="AK1136" i="1"/>
  <c r="AJ1136" i="1"/>
  <c r="AI1136" i="1"/>
  <c r="AH1136" i="1"/>
  <c r="AL1135" i="1"/>
  <c r="AK1135" i="1"/>
  <c r="AJ1135" i="1"/>
  <c r="AI1135" i="1"/>
  <c r="AH1135" i="1"/>
  <c r="AL1134" i="1"/>
  <c r="AK1134" i="1"/>
  <c r="AJ1134" i="1"/>
  <c r="AI1134" i="1"/>
  <c r="AH1134" i="1"/>
  <c r="AL1133" i="1"/>
  <c r="AK1133" i="1"/>
  <c r="AJ1133" i="1"/>
  <c r="AI1133" i="1"/>
  <c r="AH1133" i="1"/>
  <c r="AL1132" i="1"/>
  <c r="AK1132" i="1"/>
  <c r="AJ1132" i="1"/>
  <c r="AI1132" i="1"/>
  <c r="AH1132" i="1"/>
  <c r="AL1131" i="1"/>
  <c r="AK1131" i="1"/>
  <c r="AJ1131" i="1"/>
  <c r="AI1131" i="1"/>
  <c r="AH1131" i="1"/>
  <c r="AL1130" i="1"/>
  <c r="AK1130" i="1"/>
  <c r="AJ1130" i="1"/>
  <c r="AI1130" i="1"/>
  <c r="AH1130" i="1"/>
  <c r="AL1129" i="1"/>
  <c r="AK1129" i="1"/>
  <c r="AJ1129" i="1"/>
  <c r="AI1129" i="1"/>
  <c r="AH1129" i="1"/>
  <c r="AL1128" i="1"/>
  <c r="AK1128" i="1"/>
  <c r="AJ1128" i="1"/>
  <c r="AI1128" i="1"/>
  <c r="AH1128" i="1"/>
  <c r="AL1127" i="1"/>
  <c r="AK1127" i="1"/>
  <c r="AJ1127" i="1"/>
  <c r="AI1127" i="1"/>
  <c r="AH1127" i="1"/>
  <c r="AL1126" i="1"/>
  <c r="AK1126" i="1"/>
  <c r="AJ1126" i="1"/>
  <c r="AI1126" i="1"/>
  <c r="AH1126" i="1"/>
  <c r="AL1125" i="1"/>
  <c r="AK1125" i="1"/>
  <c r="AJ1125" i="1"/>
  <c r="AI1125" i="1"/>
  <c r="AH1125" i="1"/>
  <c r="AL1124" i="1"/>
  <c r="AK1124" i="1"/>
  <c r="AJ1124" i="1"/>
  <c r="AI1124" i="1"/>
  <c r="AH1124" i="1"/>
  <c r="AL1123" i="1"/>
  <c r="AK1123" i="1"/>
  <c r="AJ1123" i="1"/>
  <c r="AI1123" i="1"/>
  <c r="AH1123" i="1"/>
  <c r="AL1122" i="1"/>
  <c r="AK1122" i="1"/>
  <c r="AJ1122" i="1"/>
  <c r="AI1122" i="1"/>
  <c r="AH1122" i="1"/>
  <c r="AL1121" i="1"/>
  <c r="AK1121" i="1"/>
  <c r="AJ1121" i="1"/>
  <c r="AI1121" i="1"/>
  <c r="AH1121" i="1"/>
  <c r="AL1120" i="1"/>
  <c r="AK1120" i="1"/>
  <c r="AJ1120" i="1"/>
  <c r="AI1120" i="1"/>
  <c r="AH1120" i="1"/>
  <c r="AL1119" i="1"/>
  <c r="AK1119" i="1"/>
  <c r="AJ1119" i="1"/>
  <c r="AI1119" i="1"/>
  <c r="AH1119" i="1"/>
  <c r="AL1118" i="1"/>
  <c r="AK1118" i="1"/>
  <c r="AJ1118" i="1"/>
  <c r="AI1118" i="1"/>
  <c r="AH1118" i="1"/>
  <c r="AL1117" i="1"/>
  <c r="AK1117" i="1"/>
  <c r="AJ1117" i="1"/>
  <c r="AI1117" i="1"/>
  <c r="AH1117" i="1"/>
  <c r="AL1116" i="1"/>
  <c r="AK1116" i="1"/>
  <c r="AJ1116" i="1"/>
  <c r="AI1116" i="1"/>
  <c r="AH1116" i="1"/>
  <c r="AL1115" i="1"/>
  <c r="AK1115" i="1"/>
  <c r="AJ1115" i="1"/>
  <c r="AI1115" i="1"/>
  <c r="AH1115" i="1"/>
  <c r="AL1114" i="1"/>
  <c r="AK1114" i="1"/>
  <c r="AJ1114" i="1"/>
  <c r="AI1114" i="1"/>
  <c r="AH1114" i="1"/>
  <c r="AL1113" i="1"/>
  <c r="AK1113" i="1"/>
  <c r="AJ1113" i="1"/>
  <c r="AI1113" i="1"/>
  <c r="AH1113" i="1"/>
  <c r="AL1112" i="1"/>
  <c r="AK1112" i="1"/>
  <c r="AJ1112" i="1"/>
  <c r="AI1112" i="1"/>
  <c r="AH1112" i="1"/>
  <c r="AL1111" i="1"/>
  <c r="AK1111" i="1"/>
  <c r="AJ1111" i="1"/>
  <c r="AI1111" i="1"/>
  <c r="AH1111" i="1"/>
  <c r="AL1110" i="1"/>
  <c r="AK1110" i="1"/>
  <c r="AJ1110" i="1"/>
  <c r="AI1110" i="1"/>
  <c r="AH1110" i="1"/>
  <c r="AL1109" i="1"/>
  <c r="AK1109" i="1"/>
  <c r="AJ1109" i="1"/>
  <c r="AI1109" i="1"/>
  <c r="AH1109" i="1"/>
  <c r="AL1108" i="1"/>
  <c r="AK1108" i="1"/>
  <c r="AJ1108" i="1"/>
  <c r="AI1108" i="1"/>
  <c r="AH1108" i="1"/>
  <c r="AL1107" i="1"/>
  <c r="AK1107" i="1"/>
  <c r="AJ1107" i="1"/>
  <c r="AI1107" i="1"/>
  <c r="AH1107" i="1"/>
  <c r="AL1106" i="1"/>
  <c r="AK1106" i="1"/>
  <c r="AJ1106" i="1"/>
  <c r="AI1106" i="1"/>
  <c r="AH1106" i="1"/>
  <c r="AL1105" i="1"/>
  <c r="AK1105" i="1"/>
  <c r="AJ1105" i="1"/>
  <c r="AI1105" i="1"/>
  <c r="AH1105" i="1"/>
  <c r="AL1104" i="1"/>
  <c r="AK1104" i="1"/>
  <c r="AJ1104" i="1"/>
  <c r="AI1104" i="1"/>
  <c r="AH1104" i="1"/>
  <c r="AL1103" i="1"/>
  <c r="AK1103" i="1"/>
  <c r="AJ1103" i="1"/>
  <c r="AI1103" i="1"/>
  <c r="AH1103" i="1"/>
  <c r="AL1102" i="1"/>
  <c r="AK1102" i="1"/>
  <c r="AJ1102" i="1"/>
  <c r="AI1102" i="1"/>
  <c r="AH1102" i="1"/>
  <c r="AL1101" i="1"/>
  <c r="AK1101" i="1"/>
  <c r="AJ1101" i="1"/>
  <c r="AI1101" i="1"/>
  <c r="AH1101" i="1"/>
  <c r="AL1100" i="1"/>
  <c r="AK1100" i="1"/>
  <c r="AJ1100" i="1"/>
  <c r="AI1100" i="1"/>
  <c r="AH1100" i="1"/>
  <c r="AL1099" i="1"/>
  <c r="AK1099" i="1"/>
  <c r="AJ1099" i="1"/>
  <c r="AI1099" i="1"/>
  <c r="AH1099" i="1"/>
  <c r="AL1098" i="1"/>
  <c r="AK1098" i="1"/>
  <c r="AJ1098" i="1"/>
  <c r="AI1098" i="1"/>
  <c r="AH1098" i="1"/>
  <c r="AL1097" i="1"/>
  <c r="AK1097" i="1"/>
  <c r="AJ1097" i="1"/>
  <c r="AI1097" i="1"/>
  <c r="AH1097" i="1"/>
  <c r="AL1096" i="1"/>
  <c r="AK1096" i="1"/>
  <c r="AJ1096" i="1"/>
  <c r="AI1096" i="1"/>
  <c r="AH1096" i="1"/>
  <c r="AL1095" i="1"/>
  <c r="AK1095" i="1"/>
  <c r="AJ1095" i="1"/>
  <c r="AI1095" i="1"/>
  <c r="AH1095" i="1"/>
  <c r="AL1094" i="1"/>
  <c r="AK1094" i="1"/>
  <c r="AJ1094" i="1"/>
  <c r="AI1094" i="1"/>
  <c r="AH1094" i="1"/>
  <c r="AL1093" i="1"/>
  <c r="AK1093" i="1"/>
  <c r="AJ1093" i="1"/>
  <c r="AI1093" i="1"/>
  <c r="AH1093" i="1"/>
  <c r="AL1092" i="1"/>
  <c r="AK1092" i="1"/>
  <c r="AJ1092" i="1"/>
  <c r="AI1092" i="1"/>
  <c r="AH1092" i="1"/>
  <c r="AL1091" i="1"/>
  <c r="AK1091" i="1"/>
  <c r="AJ1091" i="1"/>
  <c r="AI1091" i="1"/>
  <c r="AH1091" i="1"/>
  <c r="AL1090" i="1"/>
  <c r="AK1090" i="1"/>
  <c r="AJ1090" i="1"/>
  <c r="AI1090" i="1"/>
  <c r="AH1090" i="1"/>
  <c r="AL1089" i="1"/>
  <c r="AK1089" i="1"/>
  <c r="AJ1089" i="1"/>
  <c r="AI1089" i="1"/>
  <c r="AH1089" i="1"/>
  <c r="AL1088" i="1"/>
  <c r="AK1088" i="1"/>
  <c r="AJ1088" i="1"/>
  <c r="AI1088" i="1"/>
  <c r="AH1088" i="1"/>
  <c r="AL1087" i="1"/>
  <c r="AK1087" i="1"/>
  <c r="AJ1087" i="1"/>
  <c r="AI1087" i="1"/>
  <c r="AH1087" i="1"/>
  <c r="AL1086" i="1"/>
  <c r="AK1086" i="1"/>
  <c r="AJ1086" i="1"/>
  <c r="AI1086" i="1"/>
  <c r="AH1086" i="1"/>
  <c r="AL1085" i="1"/>
  <c r="AK1085" i="1"/>
  <c r="AJ1085" i="1"/>
  <c r="AI1085" i="1"/>
  <c r="AH1085" i="1"/>
  <c r="AL1084" i="1"/>
  <c r="AK1084" i="1"/>
  <c r="AJ1084" i="1"/>
  <c r="AI1084" i="1"/>
  <c r="AH1084" i="1"/>
  <c r="AL1083" i="1"/>
  <c r="AK1083" i="1"/>
  <c r="AJ1083" i="1"/>
  <c r="AI1083" i="1"/>
  <c r="AH1083" i="1"/>
  <c r="AL1082" i="1"/>
  <c r="AK1082" i="1"/>
  <c r="AJ1082" i="1"/>
  <c r="AI1082" i="1"/>
  <c r="AH1082" i="1"/>
  <c r="AL1081" i="1"/>
  <c r="AK1081" i="1"/>
  <c r="AJ1081" i="1"/>
  <c r="AI1081" i="1"/>
  <c r="AH1081" i="1"/>
  <c r="AL1080" i="1"/>
  <c r="AK1080" i="1"/>
  <c r="AJ1080" i="1"/>
  <c r="AI1080" i="1"/>
  <c r="AH1080" i="1"/>
  <c r="AL1079" i="1"/>
  <c r="AK1079" i="1"/>
  <c r="AJ1079" i="1"/>
  <c r="AI1079" i="1"/>
  <c r="AH1079" i="1"/>
  <c r="AL1078" i="1"/>
  <c r="AK1078" i="1"/>
  <c r="AJ1078" i="1"/>
  <c r="AI1078" i="1"/>
  <c r="AH1078" i="1"/>
  <c r="AL1077" i="1"/>
  <c r="AK1077" i="1"/>
  <c r="AJ1077" i="1"/>
  <c r="AI1077" i="1"/>
  <c r="AH1077" i="1"/>
  <c r="AL1076" i="1"/>
  <c r="AK1076" i="1"/>
  <c r="AJ1076" i="1"/>
  <c r="AI1076" i="1"/>
  <c r="AH1076" i="1"/>
  <c r="AL1075" i="1"/>
  <c r="AK1075" i="1"/>
  <c r="AJ1075" i="1"/>
  <c r="AI1075" i="1"/>
  <c r="AH1075" i="1"/>
  <c r="AL1074" i="1"/>
  <c r="AK1074" i="1"/>
  <c r="AJ1074" i="1"/>
  <c r="AI1074" i="1"/>
  <c r="AH1074" i="1"/>
  <c r="AL1073" i="1"/>
  <c r="AK1073" i="1"/>
  <c r="AJ1073" i="1"/>
  <c r="AI1073" i="1"/>
  <c r="AH1073" i="1"/>
  <c r="AL1072" i="1"/>
  <c r="AK1072" i="1"/>
  <c r="AJ1072" i="1"/>
  <c r="AI1072" i="1"/>
  <c r="AH1072" i="1"/>
  <c r="AL1071" i="1"/>
  <c r="AK1071" i="1"/>
  <c r="AJ1071" i="1"/>
  <c r="AI1071" i="1"/>
  <c r="AH1071" i="1"/>
  <c r="AL1070" i="1"/>
  <c r="AK1070" i="1"/>
  <c r="AJ1070" i="1"/>
  <c r="AI1070" i="1"/>
  <c r="AH1070" i="1"/>
  <c r="AL1069" i="1"/>
  <c r="AK1069" i="1"/>
  <c r="AJ1069" i="1"/>
  <c r="AI1069" i="1"/>
  <c r="AH1069" i="1"/>
  <c r="AL1068" i="1"/>
  <c r="AK1068" i="1"/>
  <c r="AJ1068" i="1"/>
  <c r="AI1068" i="1"/>
  <c r="AH1068" i="1"/>
  <c r="AL1067" i="1"/>
  <c r="AK1067" i="1"/>
  <c r="AJ1067" i="1"/>
  <c r="AI1067" i="1"/>
  <c r="AH1067" i="1"/>
  <c r="AL1066" i="1"/>
  <c r="AK1066" i="1"/>
  <c r="AJ1066" i="1"/>
  <c r="AI1066" i="1"/>
  <c r="AH1066" i="1"/>
  <c r="AL1065" i="1"/>
  <c r="AK1065" i="1"/>
  <c r="AJ1065" i="1"/>
  <c r="AI1065" i="1"/>
  <c r="AH1065" i="1"/>
  <c r="AL1064" i="1"/>
  <c r="AK1064" i="1"/>
  <c r="AJ1064" i="1"/>
  <c r="AI1064" i="1"/>
  <c r="AH1064" i="1"/>
  <c r="AL1063" i="1"/>
  <c r="AK1063" i="1"/>
  <c r="AJ1063" i="1"/>
  <c r="AI1063" i="1"/>
  <c r="AH1063" i="1"/>
  <c r="AL1062" i="1"/>
  <c r="AK1062" i="1"/>
  <c r="AJ1062" i="1"/>
  <c r="AI1062" i="1"/>
  <c r="AH1062" i="1"/>
  <c r="AL1061" i="1"/>
  <c r="AK1061" i="1"/>
  <c r="AJ1061" i="1"/>
  <c r="AI1061" i="1"/>
  <c r="AH1061" i="1"/>
  <c r="AL1060" i="1"/>
  <c r="AK1060" i="1"/>
  <c r="AJ1060" i="1"/>
  <c r="AI1060" i="1"/>
  <c r="AH1060" i="1"/>
  <c r="AL1059" i="1"/>
  <c r="AK1059" i="1"/>
  <c r="AJ1059" i="1"/>
  <c r="AI1059" i="1"/>
  <c r="AH1059" i="1"/>
  <c r="AL1058" i="1"/>
  <c r="AK1058" i="1"/>
  <c r="AJ1058" i="1"/>
  <c r="AI1058" i="1"/>
  <c r="AH1058" i="1"/>
  <c r="AL1057" i="1"/>
  <c r="AK1057" i="1"/>
  <c r="AJ1057" i="1"/>
  <c r="AI1057" i="1"/>
  <c r="AH1057" i="1"/>
  <c r="AL1056" i="1"/>
  <c r="AK1056" i="1"/>
  <c r="AJ1056" i="1"/>
  <c r="AI1056" i="1"/>
  <c r="AH1056" i="1"/>
  <c r="AL1055" i="1"/>
  <c r="AK1055" i="1"/>
  <c r="AJ1055" i="1"/>
  <c r="AI1055" i="1"/>
  <c r="AH1055" i="1"/>
  <c r="AL1054" i="1"/>
  <c r="AK1054" i="1"/>
  <c r="AJ1054" i="1"/>
  <c r="AI1054" i="1"/>
  <c r="AH1054" i="1"/>
  <c r="AL1053" i="1"/>
  <c r="AK1053" i="1"/>
  <c r="AJ1053" i="1"/>
  <c r="AI1053" i="1"/>
  <c r="AH1053" i="1"/>
  <c r="AL1052" i="1"/>
  <c r="AK1052" i="1"/>
  <c r="AJ1052" i="1"/>
  <c r="AI1052" i="1"/>
  <c r="AH1052" i="1"/>
  <c r="AL1051" i="1"/>
  <c r="AK1051" i="1"/>
  <c r="AJ1051" i="1"/>
  <c r="AI1051" i="1"/>
  <c r="AH1051" i="1"/>
  <c r="AL1050" i="1"/>
  <c r="AK1050" i="1"/>
  <c r="AJ1050" i="1"/>
  <c r="AI1050" i="1"/>
  <c r="AH1050" i="1"/>
  <c r="AL1049" i="1"/>
  <c r="AK1049" i="1"/>
  <c r="AJ1049" i="1"/>
  <c r="AI1049" i="1"/>
  <c r="AH1049" i="1"/>
  <c r="AL1048" i="1"/>
  <c r="AK1048" i="1"/>
  <c r="AJ1048" i="1"/>
  <c r="AI1048" i="1"/>
  <c r="AH1048" i="1"/>
  <c r="AL1047" i="1"/>
  <c r="AK1047" i="1"/>
  <c r="AJ1047" i="1"/>
  <c r="AI1047" i="1"/>
  <c r="AH1047" i="1"/>
  <c r="AL1046" i="1"/>
  <c r="AK1046" i="1"/>
  <c r="AJ1046" i="1"/>
  <c r="AI1046" i="1"/>
  <c r="AH1046" i="1"/>
  <c r="AL1045" i="1"/>
  <c r="AK1045" i="1"/>
  <c r="AJ1045" i="1"/>
  <c r="AI1045" i="1"/>
  <c r="AH1045" i="1"/>
  <c r="AL1044" i="1"/>
  <c r="AK1044" i="1"/>
  <c r="AJ1044" i="1"/>
  <c r="AI1044" i="1"/>
  <c r="AH1044" i="1"/>
  <c r="AL1043" i="1"/>
  <c r="AK1043" i="1"/>
  <c r="AJ1043" i="1"/>
  <c r="AI1043" i="1"/>
  <c r="AH1043" i="1"/>
  <c r="AL1042" i="1"/>
  <c r="AK1042" i="1"/>
  <c r="AJ1042" i="1"/>
  <c r="AI1042" i="1"/>
  <c r="AH1042" i="1"/>
  <c r="AL1041" i="1"/>
  <c r="AK1041" i="1"/>
  <c r="AJ1041" i="1"/>
  <c r="AI1041" i="1"/>
  <c r="AH1041" i="1"/>
  <c r="AL1040" i="1"/>
  <c r="AK1040" i="1"/>
  <c r="AJ1040" i="1"/>
  <c r="AI1040" i="1"/>
  <c r="AH1040" i="1"/>
  <c r="AL1039" i="1"/>
  <c r="AK1039" i="1"/>
  <c r="AJ1039" i="1"/>
  <c r="AI1039" i="1"/>
  <c r="AH1039" i="1"/>
  <c r="AL1038" i="1"/>
  <c r="AK1038" i="1"/>
  <c r="AJ1038" i="1"/>
  <c r="AI1038" i="1"/>
  <c r="AH1038" i="1"/>
  <c r="AL1037" i="1"/>
  <c r="AK1037" i="1"/>
  <c r="AJ1037" i="1"/>
  <c r="AI1037" i="1"/>
  <c r="AH1037" i="1"/>
  <c r="AL1036" i="1"/>
  <c r="AK1036" i="1"/>
  <c r="AJ1036" i="1"/>
  <c r="AI1036" i="1"/>
  <c r="AH1036" i="1"/>
  <c r="AL1035" i="1"/>
  <c r="AK1035" i="1"/>
  <c r="AJ1035" i="1"/>
  <c r="AI1035" i="1"/>
  <c r="AH1035" i="1"/>
  <c r="AL1034" i="1"/>
  <c r="AK1034" i="1"/>
  <c r="AJ1034" i="1"/>
  <c r="AI1034" i="1"/>
  <c r="AH1034" i="1"/>
  <c r="AL1033" i="1"/>
  <c r="AK1033" i="1"/>
  <c r="AJ1033" i="1"/>
  <c r="AI1033" i="1"/>
  <c r="AH1033" i="1"/>
  <c r="AL1032" i="1"/>
  <c r="AK1032" i="1"/>
  <c r="AJ1032" i="1"/>
  <c r="AI1032" i="1"/>
  <c r="AH1032" i="1"/>
  <c r="AL1031" i="1"/>
  <c r="AK1031" i="1"/>
  <c r="AJ1031" i="1"/>
  <c r="AI1031" i="1"/>
  <c r="AH1031" i="1"/>
  <c r="AL1030" i="1"/>
  <c r="AK1030" i="1"/>
  <c r="AJ1030" i="1"/>
  <c r="AI1030" i="1"/>
  <c r="AH1030" i="1"/>
  <c r="AL1029" i="1"/>
  <c r="AK1029" i="1"/>
  <c r="AJ1029" i="1"/>
  <c r="AI1029" i="1"/>
  <c r="AH1029" i="1"/>
  <c r="AL1028" i="1"/>
  <c r="AK1028" i="1"/>
  <c r="AJ1028" i="1"/>
  <c r="AI1028" i="1"/>
  <c r="AH1028" i="1"/>
  <c r="AL1027" i="1"/>
  <c r="AK1027" i="1"/>
  <c r="AJ1027" i="1"/>
  <c r="AI1027" i="1"/>
  <c r="AH1027" i="1"/>
  <c r="AL1026" i="1"/>
  <c r="AK1026" i="1"/>
  <c r="AJ1026" i="1"/>
  <c r="AI1026" i="1"/>
  <c r="AH1026" i="1"/>
  <c r="AL1025" i="1"/>
  <c r="AK1025" i="1"/>
  <c r="AJ1025" i="1"/>
  <c r="AI1025" i="1"/>
  <c r="AH1025" i="1"/>
  <c r="AL1024" i="1"/>
  <c r="AK1024" i="1"/>
  <c r="AJ1024" i="1"/>
  <c r="AI1024" i="1"/>
  <c r="AH1024" i="1"/>
  <c r="AL1023" i="1"/>
  <c r="AK1023" i="1"/>
  <c r="AJ1023" i="1"/>
  <c r="AI1023" i="1"/>
  <c r="AH1023" i="1"/>
  <c r="AL1022" i="1"/>
  <c r="AK1022" i="1"/>
  <c r="AJ1022" i="1"/>
  <c r="AI1022" i="1"/>
  <c r="AH1022" i="1"/>
  <c r="AL1021" i="1"/>
  <c r="AK1021" i="1"/>
  <c r="AJ1021" i="1"/>
  <c r="AI1021" i="1"/>
  <c r="AH1021" i="1"/>
  <c r="AL1020" i="1"/>
  <c r="AK1020" i="1"/>
  <c r="AJ1020" i="1"/>
  <c r="AI1020" i="1"/>
  <c r="AH1020" i="1"/>
  <c r="AL1019" i="1"/>
  <c r="AK1019" i="1"/>
  <c r="AJ1019" i="1"/>
  <c r="AI1019" i="1"/>
  <c r="AH1019" i="1"/>
  <c r="AL1018" i="1"/>
  <c r="AK1018" i="1"/>
  <c r="AJ1018" i="1"/>
  <c r="AI1018" i="1"/>
  <c r="AH1018" i="1"/>
  <c r="AL1017" i="1"/>
  <c r="AK1017" i="1"/>
  <c r="AJ1017" i="1"/>
  <c r="AI1017" i="1"/>
  <c r="AH1017" i="1"/>
  <c r="AL1016" i="1"/>
  <c r="AK1016" i="1"/>
  <c r="AJ1016" i="1"/>
  <c r="AI1016" i="1"/>
  <c r="AH1016" i="1"/>
  <c r="AL1015" i="1"/>
  <c r="AK1015" i="1"/>
  <c r="AJ1015" i="1"/>
  <c r="AI1015" i="1"/>
  <c r="AH1015" i="1"/>
  <c r="AL1014" i="1"/>
  <c r="AK1014" i="1"/>
  <c r="AJ1014" i="1"/>
  <c r="AI1014" i="1"/>
  <c r="AH1014" i="1"/>
  <c r="AL1013" i="1"/>
  <c r="AK1013" i="1"/>
  <c r="AJ1013" i="1"/>
  <c r="AI1013" i="1"/>
  <c r="AH1013" i="1"/>
  <c r="AL1012" i="1"/>
  <c r="AK1012" i="1"/>
  <c r="AJ1012" i="1"/>
  <c r="AI1012" i="1"/>
  <c r="AH1012" i="1"/>
  <c r="AL1011" i="1"/>
  <c r="AK1011" i="1"/>
  <c r="AJ1011" i="1"/>
  <c r="AI1011" i="1"/>
  <c r="AH1011" i="1"/>
  <c r="AL1010" i="1"/>
  <c r="AK1010" i="1"/>
  <c r="AJ1010" i="1"/>
  <c r="AI1010" i="1"/>
  <c r="AH1010" i="1"/>
  <c r="AL1009" i="1"/>
  <c r="AK1009" i="1"/>
  <c r="AJ1009" i="1"/>
  <c r="AI1009" i="1"/>
  <c r="AH1009" i="1"/>
  <c r="AL1008" i="1"/>
  <c r="AK1008" i="1"/>
  <c r="AJ1008" i="1"/>
  <c r="AI1008" i="1"/>
  <c r="AH1008" i="1"/>
  <c r="AL1007" i="1"/>
  <c r="AK1007" i="1"/>
  <c r="AJ1007" i="1"/>
  <c r="AI1007" i="1"/>
  <c r="AH1007" i="1"/>
  <c r="AL1006" i="1"/>
  <c r="AK1006" i="1"/>
  <c r="AJ1006" i="1"/>
  <c r="AI1006" i="1"/>
  <c r="AH1006" i="1"/>
  <c r="AL1005" i="1"/>
  <c r="AK1005" i="1"/>
  <c r="AJ1005" i="1"/>
  <c r="AI1005" i="1"/>
  <c r="AH1005" i="1"/>
  <c r="AL1004" i="1"/>
  <c r="AK1004" i="1"/>
  <c r="AJ1004" i="1"/>
  <c r="AI1004" i="1"/>
  <c r="AH1004" i="1"/>
  <c r="AL1003" i="1"/>
  <c r="AK1003" i="1"/>
  <c r="AJ1003" i="1"/>
  <c r="AI1003" i="1"/>
  <c r="AH1003" i="1"/>
  <c r="AL1002" i="1"/>
  <c r="AK1002" i="1"/>
  <c r="AJ1002" i="1"/>
  <c r="AI1002" i="1"/>
  <c r="AH1002" i="1"/>
  <c r="AL1001" i="1"/>
  <c r="AK1001" i="1"/>
  <c r="AJ1001" i="1"/>
  <c r="AI1001" i="1"/>
  <c r="AH1001" i="1"/>
  <c r="AL1000" i="1"/>
  <c r="AK1000" i="1"/>
  <c r="AJ1000" i="1"/>
  <c r="AI1000" i="1"/>
  <c r="AH1000" i="1"/>
  <c r="AL999" i="1"/>
  <c r="AK999" i="1"/>
  <c r="AJ999" i="1"/>
  <c r="AI999" i="1"/>
  <c r="AH999" i="1"/>
  <c r="AL998" i="1"/>
  <c r="AK998" i="1"/>
  <c r="AJ998" i="1"/>
  <c r="AI998" i="1"/>
  <c r="AH998" i="1"/>
  <c r="AL997" i="1"/>
  <c r="AK997" i="1"/>
  <c r="AJ997" i="1"/>
  <c r="AI997" i="1"/>
  <c r="AH997" i="1"/>
  <c r="AL996" i="1"/>
  <c r="AK996" i="1"/>
  <c r="AJ996" i="1"/>
  <c r="AI996" i="1"/>
  <c r="AH996" i="1"/>
  <c r="AL995" i="1"/>
  <c r="AK995" i="1"/>
  <c r="AJ995" i="1"/>
  <c r="AI995" i="1"/>
  <c r="AH995" i="1"/>
  <c r="AL994" i="1"/>
  <c r="AK994" i="1"/>
  <c r="AJ994" i="1"/>
  <c r="AI994" i="1"/>
  <c r="AH994" i="1"/>
  <c r="AL993" i="1"/>
  <c r="AK993" i="1"/>
  <c r="AJ993" i="1"/>
  <c r="AI993" i="1"/>
  <c r="AH993" i="1"/>
  <c r="AL992" i="1"/>
  <c r="AK992" i="1"/>
  <c r="AJ992" i="1"/>
  <c r="AI992" i="1"/>
  <c r="AH992" i="1"/>
  <c r="AL991" i="1"/>
  <c r="AK991" i="1"/>
  <c r="AJ991" i="1"/>
  <c r="AI991" i="1"/>
  <c r="AH991" i="1"/>
  <c r="AL990" i="1"/>
  <c r="AK990" i="1"/>
  <c r="AJ990" i="1"/>
  <c r="AI990" i="1"/>
  <c r="AH990" i="1"/>
  <c r="AL989" i="1"/>
  <c r="AK989" i="1"/>
  <c r="AJ989" i="1"/>
  <c r="AI989" i="1"/>
  <c r="AH989" i="1"/>
  <c r="AL988" i="1"/>
  <c r="AK988" i="1"/>
  <c r="AJ988" i="1"/>
  <c r="AI988" i="1"/>
  <c r="AH988" i="1"/>
  <c r="AL987" i="1"/>
  <c r="AK987" i="1"/>
  <c r="AJ987" i="1"/>
  <c r="AI987" i="1"/>
  <c r="AH987" i="1"/>
  <c r="AL986" i="1"/>
  <c r="AK986" i="1"/>
  <c r="AJ986" i="1"/>
  <c r="AI986" i="1"/>
  <c r="AH986" i="1"/>
  <c r="AL985" i="1"/>
  <c r="AK985" i="1"/>
  <c r="AJ985" i="1"/>
  <c r="AI985" i="1"/>
  <c r="AH985" i="1"/>
  <c r="AL984" i="1"/>
  <c r="AK984" i="1"/>
  <c r="AJ984" i="1"/>
  <c r="AI984" i="1"/>
  <c r="AH984" i="1"/>
  <c r="AL983" i="1"/>
  <c r="AK983" i="1"/>
  <c r="AJ983" i="1"/>
  <c r="AI983" i="1"/>
  <c r="AH983" i="1"/>
  <c r="AL982" i="1"/>
  <c r="AK982" i="1"/>
  <c r="AJ982" i="1"/>
  <c r="AI982" i="1"/>
  <c r="AH982" i="1"/>
  <c r="AL981" i="1"/>
  <c r="AK981" i="1"/>
  <c r="AJ981" i="1"/>
  <c r="AI981" i="1"/>
  <c r="AH981" i="1"/>
  <c r="AL980" i="1"/>
  <c r="AK980" i="1"/>
  <c r="AJ980" i="1"/>
  <c r="AI980" i="1"/>
  <c r="AH980" i="1"/>
  <c r="AL979" i="1"/>
  <c r="AK979" i="1"/>
  <c r="AJ979" i="1"/>
  <c r="AI979" i="1"/>
  <c r="AH979" i="1"/>
  <c r="AL978" i="1"/>
  <c r="AK978" i="1"/>
  <c r="AJ978" i="1"/>
  <c r="AI978" i="1"/>
  <c r="AH978" i="1"/>
  <c r="AL977" i="1"/>
  <c r="AK977" i="1"/>
  <c r="AJ977" i="1"/>
  <c r="AI977" i="1"/>
  <c r="AH977" i="1"/>
  <c r="AL976" i="1"/>
  <c r="AK976" i="1"/>
  <c r="AJ976" i="1"/>
  <c r="AI976" i="1"/>
  <c r="AH976" i="1"/>
  <c r="AL975" i="1"/>
  <c r="AK975" i="1"/>
  <c r="AJ975" i="1"/>
  <c r="AI975" i="1"/>
  <c r="AH975" i="1"/>
  <c r="AL974" i="1"/>
  <c r="AK974" i="1"/>
  <c r="AJ974" i="1"/>
  <c r="AI974" i="1"/>
  <c r="AH974" i="1"/>
  <c r="AL973" i="1"/>
  <c r="AK973" i="1"/>
  <c r="AJ973" i="1"/>
  <c r="AI973" i="1"/>
  <c r="AH973" i="1"/>
  <c r="AL972" i="1"/>
  <c r="AK972" i="1"/>
  <c r="AJ972" i="1"/>
  <c r="AI972" i="1"/>
  <c r="AH972" i="1"/>
  <c r="AL971" i="1"/>
  <c r="AK971" i="1"/>
  <c r="AJ971" i="1"/>
  <c r="AI971" i="1"/>
  <c r="AH971" i="1"/>
  <c r="AL970" i="1"/>
  <c r="AK970" i="1"/>
  <c r="AJ970" i="1"/>
  <c r="AI970" i="1"/>
  <c r="AH970" i="1"/>
  <c r="AL969" i="1"/>
  <c r="AK969" i="1"/>
  <c r="AJ969" i="1"/>
  <c r="AI969" i="1"/>
  <c r="AH969" i="1"/>
  <c r="AL968" i="1"/>
  <c r="AK968" i="1"/>
  <c r="AJ968" i="1"/>
  <c r="AI968" i="1"/>
  <c r="AH968" i="1"/>
  <c r="AL967" i="1"/>
  <c r="AK967" i="1"/>
  <c r="AJ967" i="1"/>
  <c r="AI967" i="1"/>
  <c r="AH967" i="1"/>
  <c r="AL966" i="1"/>
  <c r="AK966" i="1"/>
  <c r="AJ966" i="1"/>
  <c r="AI966" i="1"/>
  <c r="AH966" i="1"/>
  <c r="AL965" i="1"/>
  <c r="AK965" i="1"/>
  <c r="AJ965" i="1"/>
  <c r="AI965" i="1"/>
  <c r="AH965" i="1"/>
  <c r="AL964" i="1"/>
  <c r="AK964" i="1"/>
  <c r="AJ964" i="1"/>
  <c r="AI964" i="1"/>
  <c r="AH964" i="1"/>
  <c r="AL963" i="1"/>
  <c r="AK963" i="1"/>
  <c r="AJ963" i="1"/>
  <c r="AI963" i="1"/>
  <c r="AH963" i="1"/>
  <c r="AL962" i="1"/>
  <c r="AK962" i="1"/>
  <c r="AJ962" i="1"/>
  <c r="AI962" i="1"/>
  <c r="AH962" i="1"/>
  <c r="AL961" i="1"/>
  <c r="AK961" i="1"/>
  <c r="AJ961" i="1"/>
  <c r="AI961" i="1"/>
  <c r="AH961" i="1"/>
  <c r="AL960" i="1"/>
  <c r="AK960" i="1"/>
  <c r="AJ960" i="1"/>
  <c r="AI960" i="1"/>
  <c r="AH960" i="1"/>
  <c r="AL959" i="1"/>
  <c r="AK959" i="1"/>
  <c r="AJ959" i="1"/>
  <c r="AI959" i="1"/>
  <c r="AH959" i="1"/>
  <c r="AL958" i="1"/>
  <c r="AK958" i="1"/>
  <c r="AJ958" i="1"/>
  <c r="AI958" i="1"/>
  <c r="AH958" i="1"/>
  <c r="AL957" i="1"/>
  <c r="AK957" i="1"/>
  <c r="AJ957" i="1"/>
  <c r="AI957" i="1"/>
  <c r="AH957" i="1"/>
  <c r="AL956" i="1"/>
  <c r="AK956" i="1"/>
  <c r="AJ956" i="1"/>
  <c r="AI956" i="1"/>
  <c r="AH956" i="1"/>
  <c r="AL955" i="1"/>
  <c r="AK955" i="1"/>
  <c r="AJ955" i="1"/>
  <c r="AI955" i="1"/>
  <c r="AH955" i="1"/>
  <c r="AL954" i="1"/>
  <c r="AK954" i="1"/>
  <c r="AJ954" i="1"/>
  <c r="AI954" i="1"/>
  <c r="AH954" i="1"/>
  <c r="AL953" i="1"/>
  <c r="AK953" i="1"/>
  <c r="AJ953" i="1"/>
  <c r="AI953" i="1"/>
  <c r="AH953" i="1"/>
  <c r="AL952" i="1"/>
  <c r="AK952" i="1"/>
  <c r="AJ952" i="1"/>
  <c r="AI952" i="1"/>
  <c r="AH952" i="1"/>
  <c r="AL951" i="1"/>
  <c r="AK951" i="1"/>
  <c r="AJ951" i="1"/>
  <c r="AI951" i="1"/>
  <c r="AH951" i="1"/>
  <c r="AL950" i="1"/>
  <c r="AK950" i="1"/>
  <c r="AJ950" i="1"/>
  <c r="AI950" i="1"/>
  <c r="AH950" i="1"/>
  <c r="AL949" i="1"/>
  <c r="AK949" i="1"/>
  <c r="AJ949" i="1"/>
  <c r="AI949" i="1"/>
  <c r="AH949" i="1"/>
  <c r="AL948" i="1"/>
  <c r="AK948" i="1"/>
  <c r="AJ948" i="1"/>
  <c r="AI948" i="1"/>
  <c r="AH948" i="1"/>
  <c r="AL947" i="1"/>
  <c r="AK947" i="1"/>
  <c r="AJ947" i="1"/>
  <c r="AI947" i="1"/>
  <c r="AH947" i="1"/>
  <c r="AL946" i="1"/>
  <c r="AK946" i="1"/>
  <c r="AJ946" i="1"/>
  <c r="AI946" i="1"/>
  <c r="AH946" i="1"/>
  <c r="AL945" i="1"/>
  <c r="AK945" i="1"/>
  <c r="AJ945" i="1"/>
  <c r="AI945" i="1"/>
  <c r="AH945" i="1"/>
  <c r="AL944" i="1"/>
  <c r="AK944" i="1"/>
  <c r="AJ944" i="1"/>
  <c r="AI944" i="1"/>
  <c r="AH944" i="1"/>
  <c r="AL943" i="1"/>
  <c r="AK943" i="1"/>
  <c r="AJ943" i="1"/>
  <c r="AI943" i="1"/>
  <c r="AH943" i="1"/>
  <c r="AL942" i="1"/>
  <c r="AK942" i="1"/>
  <c r="AJ942" i="1"/>
  <c r="AI942" i="1"/>
  <c r="AH942" i="1"/>
  <c r="AL941" i="1"/>
  <c r="AK941" i="1"/>
  <c r="AJ941" i="1"/>
  <c r="AI941" i="1"/>
  <c r="AH941" i="1"/>
  <c r="AL940" i="1"/>
  <c r="AK940" i="1"/>
  <c r="AJ940" i="1"/>
  <c r="AI940" i="1"/>
  <c r="AH940" i="1"/>
  <c r="AL939" i="1"/>
  <c r="AK939" i="1"/>
  <c r="AJ939" i="1"/>
  <c r="AI939" i="1"/>
  <c r="AH939" i="1"/>
  <c r="AL938" i="1"/>
  <c r="AK938" i="1"/>
  <c r="AJ938" i="1"/>
  <c r="AI938" i="1"/>
  <c r="AH938" i="1"/>
  <c r="AL937" i="1"/>
  <c r="AK937" i="1"/>
  <c r="AJ937" i="1"/>
  <c r="AI937" i="1"/>
  <c r="AH937" i="1"/>
  <c r="AL936" i="1"/>
  <c r="AK936" i="1"/>
  <c r="AJ936" i="1"/>
  <c r="AI936" i="1"/>
  <c r="AH936" i="1"/>
  <c r="AL935" i="1"/>
  <c r="AK935" i="1"/>
  <c r="AJ935" i="1"/>
  <c r="AI935" i="1"/>
  <c r="AH935" i="1"/>
  <c r="AL934" i="1"/>
  <c r="AK934" i="1"/>
  <c r="AJ934" i="1"/>
  <c r="AI934" i="1"/>
  <c r="AH934" i="1"/>
  <c r="AL933" i="1"/>
  <c r="AK933" i="1"/>
  <c r="AJ933" i="1"/>
  <c r="AI933" i="1"/>
  <c r="AH933" i="1"/>
  <c r="AL932" i="1"/>
  <c r="AK932" i="1"/>
  <c r="AJ932" i="1"/>
  <c r="AI932" i="1"/>
  <c r="AH932" i="1"/>
  <c r="AL931" i="1"/>
  <c r="AK931" i="1"/>
  <c r="AJ931" i="1"/>
  <c r="AI931" i="1"/>
  <c r="AH931" i="1"/>
  <c r="AL930" i="1"/>
  <c r="AK930" i="1"/>
  <c r="AJ930" i="1"/>
  <c r="AI930" i="1"/>
  <c r="AH930" i="1"/>
  <c r="AL929" i="1"/>
  <c r="AK929" i="1"/>
  <c r="AJ929" i="1"/>
  <c r="AI929" i="1"/>
  <c r="AH929" i="1"/>
  <c r="AL928" i="1"/>
  <c r="AK928" i="1"/>
  <c r="AJ928" i="1"/>
  <c r="AI928" i="1"/>
  <c r="AH928" i="1"/>
  <c r="AL927" i="1"/>
  <c r="AK927" i="1"/>
  <c r="AJ927" i="1"/>
  <c r="AI927" i="1"/>
  <c r="AH927" i="1"/>
  <c r="AL926" i="1"/>
  <c r="AK926" i="1"/>
  <c r="AJ926" i="1"/>
  <c r="AI926" i="1"/>
  <c r="AH926" i="1"/>
  <c r="AL925" i="1"/>
  <c r="AK925" i="1"/>
  <c r="AJ925" i="1"/>
  <c r="AI925" i="1"/>
  <c r="AH925" i="1"/>
  <c r="AL924" i="1"/>
  <c r="AK924" i="1"/>
  <c r="AJ924" i="1"/>
  <c r="AI924" i="1"/>
  <c r="AH924" i="1"/>
  <c r="AL923" i="1"/>
  <c r="AK923" i="1"/>
  <c r="AJ923" i="1"/>
  <c r="AI923" i="1"/>
  <c r="AH923" i="1"/>
  <c r="AL922" i="1"/>
  <c r="AK922" i="1"/>
  <c r="AJ922" i="1"/>
  <c r="AI922" i="1"/>
  <c r="AH922" i="1"/>
  <c r="AL921" i="1"/>
  <c r="AK921" i="1"/>
  <c r="AJ921" i="1"/>
  <c r="AI921" i="1"/>
  <c r="AH921" i="1"/>
  <c r="AL920" i="1"/>
  <c r="AK920" i="1"/>
  <c r="AJ920" i="1"/>
  <c r="AI920" i="1"/>
  <c r="AH920" i="1"/>
  <c r="AL919" i="1"/>
  <c r="AK919" i="1"/>
  <c r="AJ919" i="1"/>
  <c r="AI919" i="1"/>
  <c r="AH919" i="1"/>
  <c r="AL918" i="1"/>
  <c r="AK918" i="1"/>
  <c r="AJ918" i="1"/>
  <c r="AI918" i="1"/>
  <c r="AH918" i="1"/>
  <c r="AL917" i="1"/>
  <c r="AK917" i="1"/>
  <c r="AJ917" i="1"/>
  <c r="AI917" i="1"/>
  <c r="AH917" i="1"/>
  <c r="AL916" i="1"/>
  <c r="AK916" i="1"/>
  <c r="AJ916" i="1"/>
  <c r="AI916" i="1"/>
  <c r="AH916" i="1"/>
  <c r="AL915" i="1"/>
  <c r="AK915" i="1"/>
  <c r="AJ915" i="1"/>
  <c r="AI915" i="1"/>
  <c r="AH915" i="1"/>
  <c r="AL914" i="1"/>
  <c r="AK914" i="1"/>
  <c r="AJ914" i="1"/>
  <c r="AI914" i="1"/>
  <c r="AH914" i="1"/>
  <c r="AL913" i="1"/>
  <c r="AK913" i="1"/>
  <c r="AJ913" i="1"/>
  <c r="AI913" i="1"/>
  <c r="AH913" i="1"/>
  <c r="AL912" i="1"/>
  <c r="AK912" i="1"/>
  <c r="AJ912" i="1"/>
  <c r="AI912" i="1"/>
  <c r="AH912" i="1"/>
  <c r="AL911" i="1"/>
  <c r="AK911" i="1"/>
  <c r="AJ911" i="1"/>
  <c r="AI911" i="1"/>
  <c r="AH911" i="1"/>
  <c r="AL910" i="1"/>
  <c r="AK910" i="1"/>
  <c r="AJ910" i="1"/>
  <c r="AI910" i="1"/>
  <c r="AH910" i="1"/>
  <c r="AL909" i="1"/>
  <c r="AK909" i="1"/>
  <c r="AJ909" i="1"/>
  <c r="AI909" i="1"/>
  <c r="AH909" i="1"/>
  <c r="AL908" i="1"/>
  <c r="AK908" i="1"/>
  <c r="AJ908" i="1"/>
  <c r="AI908" i="1"/>
  <c r="AH908" i="1"/>
  <c r="AL907" i="1"/>
  <c r="AK907" i="1"/>
  <c r="AJ907" i="1"/>
  <c r="AI907" i="1"/>
  <c r="AH907" i="1"/>
  <c r="AL906" i="1"/>
  <c r="AK906" i="1"/>
  <c r="AJ906" i="1"/>
  <c r="AI906" i="1"/>
  <c r="AH906" i="1"/>
  <c r="AL905" i="1"/>
  <c r="AK905" i="1"/>
  <c r="AJ905" i="1"/>
  <c r="AI905" i="1"/>
  <c r="AH905" i="1"/>
  <c r="AL904" i="1"/>
  <c r="AK904" i="1"/>
  <c r="AJ904" i="1"/>
  <c r="AI904" i="1"/>
  <c r="AH904" i="1"/>
  <c r="AL903" i="1"/>
  <c r="AK903" i="1"/>
  <c r="AJ903" i="1"/>
  <c r="AI903" i="1"/>
  <c r="AH903" i="1"/>
  <c r="AL902" i="1"/>
  <c r="AK902" i="1"/>
  <c r="AJ902" i="1"/>
  <c r="AI902" i="1"/>
  <c r="AH902" i="1"/>
  <c r="AL901" i="1"/>
  <c r="AK901" i="1"/>
  <c r="AJ901" i="1"/>
  <c r="AI901" i="1"/>
  <c r="AH901" i="1"/>
  <c r="AL900" i="1"/>
  <c r="AK900" i="1"/>
  <c r="AJ900" i="1"/>
  <c r="AI900" i="1"/>
  <c r="AH900" i="1"/>
  <c r="AL899" i="1"/>
  <c r="AK899" i="1"/>
  <c r="AJ899" i="1"/>
  <c r="AI899" i="1"/>
  <c r="AH899" i="1"/>
  <c r="AL898" i="1"/>
  <c r="AK898" i="1"/>
  <c r="AJ898" i="1"/>
  <c r="AI898" i="1"/>
  <c r="AH898" i="1"/>
  <c r="AL897" i="1"/>
  <c r="AK897" i="1"/>
  <c r="AJ897" i="1"/>
  <c r="AI897" i="1"/>
  <c r="AH897" i="1"/>
  <c r="AL896" i="1"/>
  <c r="AK896" i="1"/>
  <c r="AJ896" i="1"/>
  <c r="AI896" i="1"/>
  <c r="AH896" i="1"/>
  <c r="AL895" i="1"/>
  <c r="AK895" i="1"/>
  <c r="AJ895" i="1"/>
  <c r="AI895" i="1"/>
  <c r="AH895" i="1"/>
  <c r="AL894" i="1"/>
  <c r="AK894" i="1"/>
  <c r="AJ894" i="1"/>
  <c r="AI894" i="1"/>
  <c r="AH894" i="1"/>
  <c r="AL893" i="1"/>
  <c r="AK893" i="1"/>
  <c r="AJ893" i="1"/>
  <c r="AI893" i="1"/>
  <c r="AH893" i="1"/>
  <c r="AL892" i="1"/>
  <c r="AK892" i="1"/>
  <c r="AJ892" i="1"/>
  <c r="AI892" i="1"/>
  <c r="AH892" i="1"/>
  <c r="AL891" i="1"/>
  <c r="AK891" i="1"/>
  <c r="AJ891" i="1"/>
  <c r="AI891" i="1"/>
  <c r="AH891" i="1"/>
  <c r="AL890" i="1"/>
  <c r="AK890" i="1"/>
  <c r="AJ890" i="1"/>
  <c r="AI890" i="1"/>
  <c r="AH890" i="1"/>
  <c r="AL889" i="1"/>
  <c r="AK889" i="1"/>
  <c r="AJ889" i="1"/>
  <c r="AI889" i="1"/>
  <c r="AH889" i="1"/>
  <c r="AL888" i="1"/>
  <c r="AK888" i="1"/>
  <c r="AJ888" i="1"/>
  <c r="AI888" i="1"/>
  <c r="AH888" i="1"/>
  <c r="AL887" i="1"/>
  <c r="AK887" i="1"/>
  <c r="AJ887" i="1"/>
  <c r="AI887" i="1"/>
  <c r="AH887" i="1"/>
  <c r="AL886" i="1"/>
  <c r="AK886" i="1"/>
  <c r="AJ886" i="1"/>
  <c r="AI886" i="1"/>
  <c r="AH886" i="1"/>
  <c r="AL885" i="1"/>
  <c r="AK885" i="1"/>
  <c r="AJ885" i="1"/>
  <c r="AI885" i="1"/>
  <c r="AH885" i="1"/>
  <c r="AL884" i="1"/>
  <c r="AK884" i="1"/>
  <c r="AJ884" i="1"/>
  <c r="AI884" i="1"/>
  <c r="AH884" i="1"/>
  <c r="AL883" i="1"/>
  <c r="AK883" i="1"/>
  <c r="AJ883" i="1"/>
  <c r="AI883" i="1"/>
  <c r="AH883" i="1"/>
  <c r="AL882" i="1"/>
  <c r="AK882" i="1"/>
  <c r="AJ882" i="1"/>
  <c r="AI882" i="1"/>
  <c r="AH882" i="1"/>
  <c r="AL881" i="1"/>
  <c r="AK881" i="1"/>
  <c r="AJ881" i="1"/>
  <c r="AI881" i="1"/>
  <c r="AH881" i="1"/>
  <c r="AL880" i="1"/>
  <c r="AK880" i="1"/>
  <c r="AJ880" i="1"/>
  <c r="AI880" i="1"/>
  <c r="AH880" i="1"/>
  <c r="AL879" i="1"/>
  <c r="AK879" i="1"/>
  <c r="AJ879" i="1"/>
  <c r="AI879" i="1"/>
  <c r="AH879" i="1"/>
  <c r="AL878" i="1"/>
  <c r="AK878" i="1"/>
  <c r="AJ878" i="1"/>
  <c r="AI878" i="1"/>
  <c r="AH878" i="1"/>
  <c r="AL877" i="1"/>
  <c r="AK877" i="1"/>
  <c r="AJ877" i="1"/>
  <c r="AI877" i="1"/>
  <c r="AH877" i="1"/>
  <c r="AL876" i="1"/>
  <c r="AK876" i="1"/>
  <c r="AJ876" i="1"/>
  <c r="AI876" i="1"/>
  <c r="AH876" i="1"/>
  <c r="AL875" i="1"/>
  <c r="AK875" i="1"/>
  <c r="AJ875" i="1"/>
  <c r="AI875" i="1"/>
  <c r="AH875" i="1"/>
  <c r="AL874" i="1"/>
  <c r="AK874" i="1"/>
  <c r="AJ874" i="1"/>
  <c r="AI874" i="1"/>
  <c r="AH874" i="1"/>
  <c r="AL873" i="1"/>
  <c r="AK873" i="1"/>
  <c r="AJ873" i="1"/>
  <c r="AI873" i="1"/>
  <c r="AH873" i="1"/>
  <c r="AL872" i="1"/>
  <c r="AK872" i="1"/>
  <c r="AJ872" i="1"/>
  <c r="AI872" i="1"/>
  <c r="AH872" i="1"/>
  <c r="AL871" i="1"/>
  <c r="AK871" i="1"/>
  <c r="AJ871" i="1"/>
  <c r="AI871" i="1"/>
  <c r="AH871" i="1"/>
  <c r="AL870" i="1"/>
  <c r="AK870" i="1"/>
  <c r="AJ870" i="1"/>
  <c r="AI870" i="1"/>
  <c r="AH870" i="1"/>
  <c r="AL869" i="1"/>
  <c r="AK869" i="1"/>
  <c r="AJ869" i="1"/>
  <c r="AI869" i="1"/>
  <c r="AH869" i="1"/>
  <c r="AL868" i="1"/>
  <c r="AK868" i="1"/>
  <c r="AJ868" i="1"/>
  <c r="AI868" i="1"/>
  <c r="AH868" i="1"/>
  <c r="AL867" i="1"/>
  <c r="AK867" i="1"/>
  <c r="AJ867" i="1"/>
  <c r="AI867" i="1"/>
  <c r="AH867" i="1"/>
  <c r="AL866" i="1"/>
  <c r="AK866" i="1"/>
  <c r="AJ866" i="1"/>
  <c r="AI866" i="1"/>
  <c r="AH866" i="1"/>
  <c r="AL865" i="1"/>
  <c r="AK865" i="1"/>
  <c r="AJ865" i="1"/>
  <c r="AI865" i="1"/>
  <c r="AH865" i="1"/>
  <c r="AL864" i="1"/>
  <c r="AK864" i="1"/>
  <c r="AJ864" i="1"/>
  <c r="AI864" i="1"/>
  <c r="AH864" i="1"/>
  <c r="AL863" i="1"/>
  <c r="AK863" i="1"/>
  <c r="AJ863" i="1"/>
  <c r="AI863" i="1"/>
  <c r="AH863" i="1"/>
  <c r="AL862" i="1"/>
  <c r="AK862" i="1"/>
  <c r="AJ862" i="1"/>
  <c r="AI862" i="1"/>
  <c r="AH862" i="1"/>
  <c r="AL861" i="1"/>
  <c r="AK861" i="1"/>
  <c r="AJ861" i="1"/>
  <c r="AI861" i="1"/>
  <c r="AH861" i="1"/>
  <c r="AL860" i="1"/>
  <c r="AK860" i="1"/>
  <c r="AJ860" i="1"/>
  <c r="AI860" i="1"/>
  <c r="AH860" i="1"/>
  <c r="AL859" i="1"/>
  <c r="AK859" i="1"/>
  <c r="AJ859" i="1"/>
  <c r="AI859" i="1"/>
  <c r="AH859" i="1"/>
  <c r="AL858" i="1"/>
  <c r="AK858" i="1"/>
  <c r="AJ858" i="1"/>
  <c r="AI858" i="1"/>
  <c r="AH858" i="1"/>
  <c r="AL857" i="1"/>
  <c r="AK857" i="1"/>
  <c r="AJ857" i="1"/>
  <c r="AI857" i="1"/>
  <c r="AH857" i="1"/>
  <c r="AL856" i="1"/>
  <c r="AK856" i="1"/>
  <c r="AJ856" i="1"/>
  <c r="AI856" i="1"/>
  <c r="AH856" i="1"/>
  <c r="AL855" i="1"/>
  <c r="AK855" i="1"/>
  <c r="AJ855" i="1"/>
  <c r="AI855" i="1"/>
  <c r="AH855" i="1"/>
  <c r="AL854" i="1"/>
  <c r="AK854" i="1"/>
  <c r="AJ854" i="1"/>
  <c r="AI854" i="1"/>
  <c r="AH854" i="1"/>
  <c r="AL853" i="1"/>
  <c r="AK853" i="1"/>
  <c r="AJ853" i="1"/>
  <c r="AI853" i="1"/>
  <c r="AH853" i="1"/>
  <c r="AL852" i="1"/>
  <c r="AK852" i="1"/>
  <c r="AJ852" i="1"/>
  <c r="AI852" i="1"/>
  <c r="AH852" i="1"/>
  <c r="AL851" i="1"/>
  <c r="AK851" i="1"/>
  <c r="AJ851" i="1"/>
  <c r="AI851" i="1"/>
  <c r="AH851" i="1"/>
  <c r="AL850" i="1"/>
  <c r="AK850" i="1"/>
  <c r="AJ850" i="1"/>
  <c r="AI850" i="1"/>
  <c r="AH850" i="1"/>
  <c r="AL849" i="1"/>
  <c r="AK849" i="1"/>
  <c r="AJ849" i="1"/>
  <c r="AI849" i="1"/>
  <c r="AH849" i="1"/>
  <c r="AL848" i="1"/>
  <c r="AK848" i="1"/>
  <c r="AJ848" i="1"/>
  <c r="AI848" i="1"/>
  <c r="AH848" i="1"/>
  <c r="AL847" i="1"/>
  <c r="AK847" i="1"/>
  <c r="AJ847" i="1"/>
  <c r="AI847" i="1"/>
  <c r="AH847" i="1"/>
  <c r="AL846" i="1"/>
  <c r="AK846" i="1"/>
  <c r="AJ846" i="1"/>
  <c r="AI846" i="1"/>
  <c r="AH846" i="1"/>
  <c r="AL845" i="1"/>
  <c r="AK845" i="1"/>
  <c r="AJ845" i="1"/>
  <c r="AI845" i="1"/>
  <c r="AH845" i="1"/>
  <c r="AL844" i="1"/>
  <c r="AK844" i="1"/>
  <c r="AJ844" i="1"/>
  <c r="AI844" i="1"/>
  <c r="AH844" i="1"/>
  <c r="AL843" i="1"/>
  <c r="AK843" i="1"/>
  <c r="AJ843" i="1"/>
  <c r="AI843" i="1"/>
  <c r="AH843" i="1"/>
  <c r="AL842" i="1"/>
  <c r="AK842" i="1"/>
  <c r="AJ842" i="1"/>
  <c r="AI842" i="1"/>
  <c r="AH842" i="1"/>
  <c r="AL841" i="1"/>
  <c r="AK841" i="1"/>
  <c r="AJ841" i="1"/>
  <c r="AI841" i="1"/>
  <c r="AH841" i="1"/>
  <c r="AL840" i="1"/>
  <c r="AK840" i="1"/>
  <c r="AJ840" i="1"/>
  <c r="AI840" i="1"/>
  <c r="AH840" i="1"/>
  <c r="AL839" i="1"/>
  <c r="AK839" i="1"/>
  <c r="AJ839" i="1"/>
  <c r="AI839" i="1"/>
  <c r="AH839" i="1"/>
  <c r="AL838" i="1"/>
  <c r="AK838" i="1"/>
  <c r="AJ838" i="1"/>
  <c r="AI838" i="1"/>
  <c r="AH838" i="1"/>
  <c r="AL837" i="1"/>
  <c r="AK837" i="1"/>
  <c r="AJ837" i="1"/>
  <c r="AI837" i="1"/>
  <c r="AH837" i="1"/>
  <c r="AL836" i="1"/>
  <c r="AK836" i="1"/>
  <c r="AJ836" i="1"/>
  <c r="AI836" i="1"/>
  <c r="AH836" i="1"/>
  <c r="AL835" i="1"/>
  <c r="AK835" i="1"/>
  <c r="AJ835" i="1"/>
  <c r="AI835" i="1"/>
  <c r="AH835" i="1"/>
  <c r="AL834" i="1"/>
  <c r="AK834" i="1"/>
  <c r="AJ834" i="1"/>
  <c r="AI834" i="1"/>
  <c r="AH834" i="1"/>
  <c r="AL833" i="1"/>
  <c r="AK833" i="1"/>
  <c r="AJ833" i="1"/>
  <c r="AI833" i="1"/>
  <c r="AH833" i="1"/>
  <c r="AL832" i="1"/>
  <c r="AK832" i="1"/>
  <c r="AJ832" i="1"/>
  <c r="AI832" i="1"/>
  <c r="AH832" i="1"/>
  <c r="AL831" i="1"/>
  <c r="AK831" i="1"/>
  <c r="AJ831" i="1"/>
  <c r="AI831" i="1"/>
  <c r="AH831" i="1"/>
  <c r="AL830" i="1"/>
  <c r="AK830" i="1"/>
  <c r="AJ830" i="1"/>
  <c r="AI830" i="1"/>
  <c r="AH830" i="1"/>
  <c r="AL829" i="1"/>
  <c r="AK829" i="1"/>
  <c r="AJ829" i="1"/>
  <c r="AI829" i="1"/>
  <c r="AH829" i="1"/>
  <c r="AL828" i="1"/>
  <c r="AK828" i="1"/>
  <c r="AJ828" i="1"/>
  <c r="AI828" i="1"/>
  <c r="AH828" i="1"/>
  <c r="AL827" i="1"/>
  <c r="AK827" i="1"/>
  <c r="AJ827" i="1"/>
  <c r="AI827" i="1"/>
  <c r="AH827" i="1"/>
  <c r="AL826" i="1"/>
  <c r="AK826" i="1"/>
  <c r="AJ826" i="1"/>
  <c r="AI826" i="1"/>
  <c r="AH826" i="1"/>
  <c r="AL825" i="1"/>
  <c r="AK825" i="1"/>
  <c r="AJ825" i="1"/>
  <c r="AI825" i="1"/>
  <c r="AH825" i="1"/>
  <c r="AL824" i="1"/>
  <c r="AK824" i="1"/>
  <c r="AJ824" i="1"/>
  <c r="AI824" i="1"/>
  <c r="AH824" i="1"/>
  <c r="AL823" i="1"/>
  <c r="AK823" i="1"/>
  <c r="AJ823" i="1"/>
  <c r="AI823" i="1"/>
  <c r="AH823" i="1"/>
  <c r="AL822" i="1"/>
  <c r="AK822" i="1"/>
  <c r="AJ822" i="1"/>
  <c r="AI822" i="1"/>
  <c r="AH822" i="1"/>
  <c r="AL821" i="1"/>
  <c r="AK821" i="1"/>
  <c r="AJ821" i="1"/>
  <c r="AI821" i="1"/>
  <c r="AH821" i="1"/>
  <c r="AL820" i="1"/>
  <c r="AK820" i="1"/>
  <c r="AJ820" i="1"/>
  <c r="AI820" i="1"/>
  <c r="AH820" i="1"/>
  <c r="AL819" i="1"/>
  <c r="AK819" i="1"/>
  <c r="AJ819" i="1"/>
  <c r="AI819" i="1"/>
  <c r="AH819" i="1"/>
  <c r="AL818" i="1"/>
  <c r="AK818" i="1"/>
  <c r="AJ818" i="1"/>
  <c r="AI818" i="1"/>
  <c r="AH818" i="1"/>
  <c r="AL817" i="1"/>
  <c r="AK817" i="1"/>
  <c r="AJ817" i="1"/>
  <c r="AI817" i="1"/>
  <c r="AH817" i="1"/>
  <c r="AL816" i="1"/>
  <c r="AK816" i="1"/>
  <c r="AJ816" i="1"/>
  <c r="AI816" i="1"/>
  <c r="AH816" i="1"/>
  <c r="AL815" i="1"/>
  <c r="AK815" i="1"/>
  <c r="AJ815" i="1"/>
  <c r="AI815" i="1"/>
  <c r="AH815" i="1"/>
  <c r="AL814" i="1"/>
  <c r="AK814" i="1"/>
  <c r="AJ814" i="1"/>
  <c r="AI814" i="1"/>
  <c r="AH814" i="1"/>
  <c r="AL813" i="1"/>
  <c r="AK813" i="1"/>
  <c r="AJ813" i="1"/>
  <c r="AI813" i="1"/>
  <c r="AH813" i="1"/>
  <c r="AL812" i="1"/>
  <c r="AK812" i="1"/>
  <c r="AJ812" i="1"/>
  <c r="AI812" i="1"/>
  <c r="AH812" i="1"/>
  <c r="AL811" i="1"/>
  <c r="AK811" i="1"/>
  <c r="AJ811" i="1"/>
  <c r="AI811" i="1"/>
  <c r="AH811" i="1"/>
  <c r="AL810" i="1"/>
  <c r="AK810" i="1"/>
  <c r="AJ810" i="1"/>
  <c r="AI810" i="1"/>
  <c r="AH810" i="1"/>
  <c r="AL809" i="1"/>
  <c r="AK809" i="1"/>
  <c r="AJ809" i="1"/>
  <c r="AI809" i="1"/>
  <c r="AH809" i="1"/>
  <c r="AL808" i="1"/>
  <c r="AK808" i="1"/>
  <c r="AJ808" i="1"/>
  <c r="AI808" i="1"/>
  <c r="AH808" i="1"/>
  <c r="AL807" i="1"/>
  <c r="AK807" i="1"/>
  <c r="AJ807" i="1"/>
  <c r="AI807" i="1"/>
  <c r="AH807" i="1"/>
  <c r="AL806" i="1"/>
  <c r="AK806" i="1"/>
  <c r="AJ806" i="1"/>
  <c r="AI806" i="1"/>
  <c r="AH806" i="1"/>
  <c r="AL805" i="1"/>
  <c r="AK805" i="1"/>
  <c r="AJ805" i="1"/>
  <c r="AI805" i="1"/>
  <c r="AH805" i="1"/>
  <c r="AL804" i="1"/>
  <c r="AK804" i="1"/>
  <c r="AJ804" i="1"/>
  <c r="AI804" i="1"/>
  <c r="AH804" i="1"/>
  <c r="AL803" i="1"/>
  <c r="AK803" i="1"/>
  <c r="AJ803" i="1"/>
  <c r="AI803" i="1"/>
  <c r="AH803" i="1"/>
  <c r="AL802" i="1"/>
  <c r="AK802" i="1"/>
  <c r="AJ802" i="1"/>
  <c r="AI802" i="1"/>
  <c r="AH802" i="1"/>
  <c r="AL801" i="1"/>
  <c r="AK801" i="1"/>
  <c r="AJ801" i="1"/>
  <c r="AI801" i="1"/>
  <c r="AH801" i="1"/>
  <c r="AL800" i="1"/>
  <c r="AK800" i="1"/>
  <c r="AJ800" i="1"/>
  <c r="AI800" i="1"/>
  <c r="AH800" i="1"/>
  <c r="AL799" i="1"/>
  <c r="AK799" i="1"/>
  <c r="AJ799" i="1"/>
  <c r="AI799" i="1"/>
  <c r="AH799" i="1"/>
  <c r="AL798" i="1"/>
  <c r="AK798" i="1"/>
  <c r="AJ798" i="1"/>
  <c r="AI798" i="1"/>
  <c r="AH798" i="1"/>
  <c r="AL797" i="1"/>
  <c r="AK797" i="1"/>
  <c r="AJ797" i="1"/>
  <c r="AI797" i="1"/>
  <c r="AH797" i="1"/>
  <c r="AL796" i="1"/>
  <c r="AK796" i="1"/>
  <c r="AJ796" i="1"/>
  <c r="AI796" i="1"/>
  <c r="AH796" i="1"/>
  <c r="AL795" i="1"/>
  <c r="AK795" i="1"/>
  <c r="AJ795" i="1"/>
  <c r="AI795" i="1"/>
  <c r="AH795" i="1"/>
  <c r="AL794" i="1"/>
  <c r="AK794" i="1"/>
  <c r="AJ794" i="1"/>
  <c r="AI794" i="1"/>
  <c r="AH794" i="1"/>
  <c r="AL793" i="1"/>
  <c r="AK793" i="1"/>
  <c r="AJ793" i="1"/>
  <c r="AI793" i="1"/>
  <c r="AH793" i="1"/>
  <c r="AL792" i="1"/>
  <c r="AK792" i="1"/>
  <c r="AJ792" i="1"/>
  <c r="AI792" i="1"/>
  <c r="AH792" i="1"/>
  <c r="AL791" i="1"/>
  <c r="AK791" i="1"/>
  <c r="AJ791" i="1"/>
  <c r="AI791" i="1"/>
  <c r="AH791" i="1"/>
  <c r="AL790" i="1"/>
  <c r="AK790" i="1"/>
  <c r="AJ790" i="1"/>
  <c r="AI790" i="1"/>
  <c r="AH790" i="1"/>
  <c r="AL789" i="1"/>
  <c r="AK789" i="1"/>
  <c r="AJ789" i="1"/>
  <c r="AI789" i="1"/>
  <c r="AH789" i="1"/>
  <c r="AL788" i="1"/>
  <c r="AK788" i="1"/>
  <c r="AJ788" i="1"/>
  <c r="AI788" i="1"/>
  <c r="AH788" i="1"/>
  <c r="AL787" i="1"/>
  <c r="AK787" i="1"/>
  <c r="AJ787" i="1"/>
  <c r="AI787" i="1"/>
  <c r="AH787" i="1"/>
  <c r="AL786" i="1"/>
  <c r="AK786" i="1"/>
  <c r="AJ786" i="1"/>
  <c r="AI786" i="1"/>
  <c r="AH786" i="1"/>
  <c r="AL785" i="1"/>
  <c r="AK785" i="1"/>
  <c r="AJ785" i="1"/>
  <c r="AI785" i="1"/>
  <c r="AH785" i="1"/>
  <c r="AL784" i="1"/>
  <c r="AK784" i="1"/>
  <c r="AJ784" i="1"/>
  <c r="AI784" i="1"/>
  <c r="AH784" i="1"/>
  <c r="AL783" i="1"/>
  <c r="AK783" i="1"/>
  <c r="AJ783" i="1"/>
  <c r="AI783" i="1"/>
  <c r="AH783" i="1"/>
  <c r="AL782" i="1"/>
  <c r="AK782" i="1"/>
  <c r="AJ782" i="1"/>
  <c r="AI782" i="1"/>
  <c r="AH782" i="1"/>
  <c r="AL781" i="1"/>
  <c r="AK781" i="1"/>
  <c r="AJ781" i="1"/>
  <c r="AI781" i="1"/>
  <c r="AH781" i="1"/>
  <c r="AL780" i="1"/>
  <c r="AK780" i="1"/>
  <c r="AJ780" i="1"/>
  <c r="AI780" i="1"/>
  <c r="AH780" i="1"/>
  <c r="AL779" i="1"/>
  <c r="AK779" i="1"/>
  <c r="AJ779" i="1"/>
  <c r="AI779" i="1"/>
  <c r="AH779" i="1"/>
  <c r="AL778" i="1"/>
  <c r="AK778" i="1"/>
  <c r="AJ778" i="1"/>
  <c r="AI778" i="1"/>
  <c r="AH778" i="1"/>
  <c r="AL777" i="1"/>
  <c r="AK777" i="1"/>
  <c r="AJ777" i="1"/>
  <c r="AI777" i="1"/>
  <c r="AH777" i="1"/>
  <c r="AL776" i="1"/>
  <c r="AK776" i="1"/>
  <c r="AJ776" i="1"/>
  <c r="AI776" i="1"/>
  <c r="AH776" i="1"/>
  <c r="AL775" i="1"/>
  <c r="AK775" i="1"/>
  <c r="AJ775" i="1"/>
  <c r="AI775" i="1"/>
  <c r="AH775" i="1"/>
  <c r="AL774" i="1"/>
  <c r="AK774" i="1"/>
  <c r="AJ774" i="1"/>
  <c r="AI774" i="1"/>
  <c r="AH774" i="1"/>
  <c r="AL773" i="1"/>
  <c r="AK773" i="1"/>
  <c r="AJ773" i="1"/>
  <c r="AI773" i="1"/>
  <c r="AH773" i="1"/>
  <c r="AL772" i="1"/>
  <c r="AK772" i="1"/>
  <c r="AJ772" i="1"/>
  <c r="AI772" i="1"/>
  <c r="AH772" i="1"/>
  <c r="AL771" i="1"/>
  <c r="AK771" i="1"/>
  <c r="AJ771" i="1"/>
  <c r="AI771" i="1"/>
  <c r="AH771" i="1"/>
  <c r="AL770" i="1"/>
  <c r="AK770" i="1"/>
  <c r="AJ770" i="1"/>
  <c r="AI770" i="1"/>
  <c r="AH770" i="1"/>
  <c r="AL769" i="1"/>
  <c r="AK769" i="1"/>
  <c r="AJ769" i="1"/>
  <c r="AI769" i="1"/>
  <c r="AH769" i="1"/>
  <c r="AL768" i="1"/>
  <c r="AK768" i="1"/>
  <c r="AJ768" i="1"/>
  <c r="AI768" i="1"/>
  <c r="AH768" i="1"/>
  <c r="AL767" i="1"/>
  <c r="AK767" i="1"/>
  <c r="AJ767" i="1"/>
  <c r="AI767" i="1"/>
  <c r="AH767" i="1"/>
  <c r="AL766" i="1"/>
  <c r="AK766" i="1"/>
  <c r="AJ766" i="1"/>
  <c r="AI766" i="1"/>
  <c r="AH766" i="1"/>
  <c r="AL765" i="1"/>
  <c r="AK765" i="1"/>
  <c r="AJ765" i="1"/>
  <c r="AI765" i="1"/>
  <c r="AH765" i="1"/>
  <c r="AL764" i="1"/>
  <c r="AK764" i="1"/>
  <c r="AJ764" i="1"/>
  <c r="AI764" i="1"/>
  <c r="AH764" i="1"/>
  <c r="AL763" i="1"/>
  <c r="AK763" i="1"/>
  <c r="AJ763" i="1"/>
  <c r="AI763" i="1"/>
  <c r="AH763" i="1"/>
  <c r="AL762" i="1"/>
  <c r="AK762" i="1"/>
  <c r="AJ762" i="1"/>
  <c r="AI762" i="1"/>
  <c r="AH762" i="1"/>
  <c r="AL761" i="1"/>
  <c r="AK761" i="1"/>
  <c r="AJ761" i="1"/>
  <c r="AI761" i="1"/>
  <c r="AH761" i="1"/>
  <c r="AL760" i="1"/>
  <c r="AK760" i="1"/>
  <c r="AJ760" i="1"/>
  <c r="AI760" i="1"/>
  <c r="AH760" i="1"/>
  <c r="AL759" i="1"/>
  <c r="AK759" i="1"/>
  <c r="AJ759" i="1"/>
  <c r="AI759" i="1"/>
  <c r="AH759" i="1"/>
  <c r="AL758" i="1"/>
  <c r="AK758" i="1"/>
  <c r="AJ758" i="1"/>
  <c r="AI758" i="1"/>
  <c r="AH758" i="1"/>
  <c r="AL757" i="1"/>
  <c r="AK757" i="1"/>
  <c r="AJ757" i="1"/>
  <c r="AI757" i="1"/>
  <c r="AH757" i="1"/>
  <c r="AL756" i="1"/>
  <c r="AK756" i="1"/>
  <c r="AJ756" i="1"/>
  <c r="AI756" i="1"/>
  <c r="AH756" i="1"/>
  <c r="AL755" i="1"/>
  <c r="AK755" i="1"/>
  <c r="AJ755" i="1"/>
  <c r="AI755" i="1"/>
  <c r="AH755" i="1"/>
  <c r="AL754" i="1"/>
  <c r="AK754" i="1"/>
  <c r="AJ754" i="1"/>
  <c r="AI754" i="1"/>
  <c r="AH754" i="1"/>
  <c r="AL753" i="1"/>
  <c r="AK753" i="1"/>
  <c r="AJ753" i="1"/>
  <c r="AI753" i="1"/>
  <c r="AH753" i="1"/>
  <c r="AL752" i="1"/>
  <c r="AK752" i="1"/>
  <c r="AJ752" i="1"/>
  <c r="AI752" i="1"/>
  <c r="AH752" i="1"/>
  <c r="AL751" i="1"/>
  <c r="AK751" i="1"/>
  <c r="AJ751" i="1"/>
  <c r="AI751" i="1"/>
  <c r="AH751" i="1"/>
  <c r="AL750" i="1"/>
  <c r="AK750" i="1"/>
  <c r="AJ750" i="1"/>
  <c r="AI750" i="1"/>
  <c r="AH750" i="1"/>
  <c r="AL749" i="1"/>
  <c r="AK749" i="1"/>
  <c r="AJ749" i="1"/>
  <c r="AI749" i="1"/>
  <c r="AH749" i="1"/>
  <c r="AL748" i="1"/>
  <c r="AK748" i="1"/>
  <c r="AJ748" i="1"/>
  <c r="AI748" i="1"/>
  <c r="AH748" i="1"/>
  <c r="AL747" i="1"/>
  <c r="AK747" i="1"/>
  <c r="AJ747" i="1"/>
  <c r="AI747" i="1"/>
  <c r="AH747" i="1"/>
  <c r="AL746" i="1"/>
  <c r="AK746" i="1"/>
  <c r="AJ746" i="1"/>
  <c r="AI746" i="1"/>
  <c r="AH746" i="1"/>
  <c r="AL745" i="1"/>
  <c r="AK745" i="1"/>
  <c r="AJ745" i="1"/>
  <c r="AI745" i="1"/>
  <c r="AH745" i="1"/>
  <c r="AL744" i="1"/>
  <c r="AK744" i="1"/>
  <c r="AJ744" i="1"/>
  <c r="AI744" i="1"/>
  <c r="AH744" i="1"/>
  <c r="AL743" i="1"/>
  <c r="AK743" i="1"/>
  <c r="AJ743" i="1"/>
  <c r="AI743" i="1"/>
  <c r="AH743" i="1"/>
  <c r="AL742" i="1"/>
  <c r="AK742" i="1"/>
  <c r="AJ742" i="1"/>
  <c r="AI742" i="1"/>
  <c r="AH742" i="1"/>
  <c r="AL741" i="1"/>
  <c r="AK741" i="1"/>
  <c r="AJ741" i="1"/>
  <c r="AI741" i="1"/>
  <c r="AH741" i="1"/>
  <c r="AL740" i="1"/>
  <c r="AK740" i="1"/>
  <c r="AJ740" i="1"/>
  <c r="AI740" i="1"/>
  <c r="AH740" i="1"/>
  <c r="AL739" i="1"/>
  <c r="AK739" i="1"/>
  <c r="AJ739" i="1"/>
  <c r="AI739" i="1"/>
  <c r="AH739" i="1"/>
  <c r="AL738" i="1"/>
  <c r="AK738" i="1"/>
  <c r="AJ738" i="1"/>
  <c r="AI738" i="1"/>
  <c r="AH738" i="1"/>
  <c r="AL737" i="1"/>
  <c r="AK737" i="1"/>
  <c r="AJ737" i="1"/>
  <c r="AI737" i="1"/>
  <c r="AH737" i="1"/>
  <c r="AL736" i="1"/>
  <c r="AK736" i="1"/>
  <c r="AJ736" i="1"/>
  <c r="AI736" i="1"/>
  <c r="AH736" i="1"/>
  <c r="AL735" i="1"/>
  <c r="AK735" i="1"/>
  <c r="AJ735" i="1"/>
  <c r="AI735" i="1"/>
  <c r="AH735" i="1"/>
  <c r="AL734" i="1"/>
  <c r="AK734" i="1"/>
  <c r="AJ734" i="1"/>
  <c r="AI734" i="1"/>
  <c r="AH734" i="1"/>
  <c r="AL733" i="1"/>
  <c r="AK733" i="1"/>
  <c r="AJ733" i="1"/>
  <c r="AI733" i="1"/>
  <c r="AH733" i="1"/>
  <c r="AL732" i="1"/>
  <c r="AK732" i="1"/>
  <c r="AJ732" i="1"/>
  <c r="AI732" i="1"/>
  <c r="AH732" i="1"/>
  <c r="AL731" i="1"/>
  <c r="AK731" i="1"/>
  <c r="AJ731" i="1"/>
  <c r="AI731" i="1"/>
  <c r="AH731" i="1"/>
  <c r="AL730" i="1"/>
  <c r="AK730" i="1"/>
  <c r="AJ730" i="1"/>
  <c r="AI730" i="1"/>
  <c r="AH730" i="1"/>
  <c r="AL729" i="1"/>
  <c r="AK729" i="1"/>
  <c r="AJ729" i="1"/>
  <c r="AI729" i="1"/>
  <c r="AH729" i="1"/>
  <c r="AL728" i="1"/>
  <c r="AK728" i="1"/>
  <c r="AJ728" i="1"/>
  <c r="AI728" i="1"/>
  <c r="AH728" i="1"/>
  <c r="AL727" i="1"/>
  <c r="AK727" i="1"/>
  <c r="AJ727" i="1"/>
  <c r="AI727" i="1"/>
  <c r="AH727" i="1"/>
  <c r="AL726" i="1"/>
  <c r="AK726" i="1"/>
  <c r="AJ726" i="1"/>
  <c r="AI726" i="1"/>
  <c r="AH726" i="1"/>
  <c r="AL725" i="1"/>
  <c r="AK725" i="1"/>
  <c r="AJ725" i="1"/>
  <c r="AI725" i="1"/>
  <c r="AH725" i="1"/>
  <c r="AL724" i="1"/>
  <c r="AK724" i="1"/>
  <c r="AJ724" i="1"/>
  <c r="AI724" i="1"/>
  <c r="AH724" i="1"/>
  <c r="AL723" i="1"/>
  <c r="AK723" i="1"/>
  <c r="AJ723" i="1"/>
  <c r="AI723" i="1"/>
  <c r="AH723" i="1"/>
  <c r="AL722" i="1"/>
  <c r="AK722" i="1"/>
  <c r="AJ722" i="1"/>
  <c r="AI722" i="1"/>
  <c r="AH722" i="1"/>
  <c r="AL721" i="1"/>
  <c r="AK721" i="1"/>
  <c r="AJ721" i="1"/>
  <c r="AI721" i="1"/>
  <c r="AH721" i="1"/>
  <c r="AL720" i="1"/>
  <c r="AK720" i="1"/>
  <c r="AJ720" i="1"/>
  <c r="AI720" i="1"/>
  <c r="AH720" i="1"/>
  <c r="AL719" i="1"/>
  <c r="AK719" i="1"/>
  <c r="AJ719" i="1"/>
  <c r="AI719" i="1"/>
  <c r="AH719" i="1"/>
  <c r="AL718" i="1"/>
  <c r="AK718" i="1"/>
  <c r="AJ718" i="1"/>
  <c r="AI718" i="1"/>
  <c r="AH718" i="1"/>
  <c r="AL717" i="1"/>
  <c r="AK717" i="1"/>
  <c r="AJ717" i="1"/>
  <c r="AI717" i="1"/>
  <c r="AH717" i="1"/>
  <c r="AL716" i="1"/>
  <c r="AK716" i="1"/>
  <c r="AJ716" i="1"/>
  <c r="AI716" i="1"/>
  <c r="AH716" i="1"/>
  <c r="AL715" i="1"/>
  <c r="AK715" i="1"/>
  <c r="AJ715" i="1"/>
  <c r="AI715" i="1"/>
  <c r="AH715" i="1"/>
  <c r="AL714" i="1"/>
  <c r="AK714" i="1"/>
  <c r="AJ714" i="1"/>
  <c r="AI714" i="1"/>
  <c r="AH714" i="1"/>
  <c r="AL713" i="1"/>
  <c r="AK713" i="1"/>
  <c r="AJ713" i="1"/>
  <c r="AI713" i="1"/>
  <c r="AH713" i="1"/>
  <c r="AL712" i="1"/>
  <c r="AK712" i="1"/>
  <c r="AJ712" i="1"/>
  <c r="AI712" i="1"/>
  <c r="AH712" i="1"/>
  <c r="AL711" i="1"/>
  <c r="AK711" i="1"/>
  <c r="AJ711" i="1"/>
  <c r="AI711" i="1"/>
  <c r="AH711" i="1"/>
  <c r="AL710" i="1"/>
  <c r="AK710" i="1"/>
  <c r="AJ710" i="1"/>
  <c r="AI710" i="1"/>
  <c r="AH710" i="1"/>
  <c r="AL709" i="1"/>
  <c r="AK709" i="1"/>
  <c r="AJ709" i="1"/>
  <c r="AI709" i="1"/>
  <c r="AH709" i="1"/>
  <c r="AL708" i="1"/>
  <c r="AK708" i="1"/>
  <c r="AJ708" i="1"/>
  <c r="AI708" i="1"/>
  <c r="AH708" i="1"/>
  <c r="AL707" i="1"/>
  <c r="AK707" i="1"/>
  <c r="AJ707" i="1"/>
  <c r="AI707" i="1"/>
  <c r="AH707" i="1"/>
  <c r="AL706" i="1"/>
  <c r="AK706" i="1"/>
  <c r="AJ706" i="1"/>
  <c r="AI706" i="1"/>
  <c r="AH706" i="1"/>
  <c r="AL705" i="1"/>
  <c r="AK705" i="1"/>
  <c r="AJ705" i="1"/>
  <c r="AI705" i="1"/>
  <c r="AH705" i="1"/>
  <c r="AL704" i="1"/>
  <c r="AK704" i="1"/>
  <c r="AJ704" i="1"/>
  <c r="AI704" i="1"/>
  <c r="AH704" i="1"/>
  <c r="AL703" i="1"/>
  <c r="AK703" i="1"/>
  <c r="AJ703" i="1"/>
  <c r="AI703" i="1"/>
  <c r="AH703" i="1"/>
  <c r="AL702" i="1"/>
  <c r="AK702" i="1"/>
  <c r="AJ702" i="1"/>
  <c r="AI702" i="1"/>
  <c r="AH702" i="1"/>
  <c r="AL701" i="1"/>
  <c r="AK701" i="1"/>
  <c r="AJ701" i="1"/>
  <c r="AI701" i="1"/>
  <c r="AH701" i="1"/>
  <c r="AL700" i="1"/>
  <c r="AK700" i="1"/>
  <c r="AJ700" i="1"/>
  <c r="AI700" i="1"/>
  <c r="AH700" i="1"/>
  <c r="AL699" i="1"/>
  <c r="AK699" i="1"/>
  <c r="AJ699" i="1"/>
  <c r="AI699" i="1"/>
  <c r="AH699" i="1"/>
  <c r="AL698" i="1"/>
  <c r="AK698" i="1"/>
  <c r="AJ698" i="1"/>
  <c r="AI698" i="1"/>
  <c r="AH698" i="1"/>
  <c r="AL697" i="1"/>
  <c r="AK697" i="1"/>
  <c r="AJ697" i="1"/>
  <c r="AI697" i="1"/>
  <c r="AH697" i="1"/>
  <c r="AL696" i="1"/>
  <c r="AK696" i="1"/>
  <c r="AJ696" i="1"/>
  <c r="AI696" i="1"/>
  <c r="AH696" i="1"/>
  <c r="AL695" i="1"/>
  <c r="AK695" i="1"/>
  <c r="AJ695" i="1"/>
  <c r="AI695" i="1"/>
  <c r="AH695" i="1"/>
  <c r="AL694" i="1"/>
  <c r="AK694" i="1"/>
  <c r="AJ694" i="1"/>
  <c r="AI694" i="1"/>
  <c r="AH694" i="1"/>
  <c r="AL693" i="1"/>
  <c r="AK693" i="1"/>
  <c r="AJ693" i="1"/>
  <c r="AI693" i="1"/>
  <c r="AH693" i="1"/>
  <c r="AL692" i="1"/>
  <c r="AK692" i="1"/>
  <c r="AJ692" i="1"/>
  <c r="AI692" i="1"/>
  <c r="AH692" i="1"/>
  <c r="AL691" i="1"/>
  <c r="AK691" i="1"/>
  <c r="AJ691" i="1"/>
  <c r="AI691" i="1"/>
  <c r="AH691" i="1"/>
  <c r="AL690" i="1"/>
  <c r="AK690" i="1"/>
  <c r="AJ690" i="1"/>
  <c r="AI690" i="1"/>
  <c r="AH690" i="1"/>
  <c r="AL689" i="1"/>
  <c r="AK689" i="1"/>
  <c r="AJ689" i="1"/>
  <c r="AI689" i="1"/>
  <c r="AH689" i="1"/>
  <c r="AL688" i="1"/>
  <c r="AK688" i="1"/>
  <c r="AJ688" i="1"/>
  <c r="AI688" i="1"/>
  <c r="AH688" i="1"/>
  <c r="AL687" i="1"/>
  <c r="AK687" i="1"/>
  <c r="AJ687" i="1"/>
  <c r="AI687" i="1"/>
  <c r="AH687" i="1"/>
  <c r="AL686" i="1"/>
  <c r="AK686" i="1"/>
  <c r="AJ686" i="1"/>
  <c r="AI686" i="1"/>
  <c r="AH686" i="1"/>
  <c r="AL685" i="1"/>
  <c r="AK685" i="1"/>
  <c r="AJ685" i="1"/>
  <c r="AI685" i="1"/>
  <c r="AH685" i="1"/>
  <c r="AL684" i="1"/>
  <c r="AK684" i="1"/>
  <c r="AJ684" i="1"/>
  <c r="AI684" i="1"/>
  <c r="AH684" i="1"/>
  <c r="AL683" i="1"/>
  <c r="AK683" i="1"/>
  <c r="AJ683" i="1"/>
  <c r="AI683" i="1"/>
  <c r="AH683" i="1"/>
  <c r="AL682" i="1"/>
  <c r="AK682" i="1"/>
  <c r="AJ682" i="1"/>
  <c r="AI682" i="1"/>
  <c r="AH682" i="1"/>
  <c r="AL681" i="1"/>
  <c r="AK681" i="1"/>
  <c r="AJ681" i="1"/>
  <c r="AI681" i="1"/>
  <c r="AH681" i="1"/>
  <c r="AL680" i="1"/>
  <c r="AK680" i="1"/>
  <c r="AJ680" i="1"/>
  <c r="AI680" i="1"/>
  <c r="AH680" i="1"/>
  <c r="AL679" i="1"/>
  <c r="AK679" i="1"/>
  <c r="AJ679" i="1"/>
  <c r="AI679" i="1"/>
  <c r="AH679" i="1"/>
  <c r="AL678" i="1"/>
  <c r="AK678" i="1"/>
  <c r="AJ678" i="1"/>
  <c r="AI678" i="1"/>
  <c r="AH678" i="1"/>
  <c r="AL677" i="1"/>
  <c r="AK677" i="1"/>
  <c r="AJ677" i="1"/>
  <c r="AI677" i="1"/>
  <c r="AH677" i="1"/>
  <c r="AL676" i="1"/>
  <c r="AK676" i="1"/>
  <c r="AJ676" i="1"/>
  <c r="AI676" i="1"/>
  <c r="AH676" i="1"/>
  <c r="AL675" i="1"/>
  <c r="AK675" i="1"/>
  <c r="AJ675" i="1"/>
  <c r="AI675" i="1"/>
  <c r="AH675" i="1"/>
  <c r="AL674" i="1"/>
  <c r="AK674" i="1"/>
  <c r="AJ674" i="1"/>
  <c r="AI674" i="1"/>
  <c r="AH674" i="1"/>
  <c r="AL673" i="1"/>
  <c r="AK673" i="1"/>
  <c r="AJ673" i="1"/>
  <c r="AI673" i="1"/>
  <c r="AH673" i="1"/>
  <c r="AL672" i="1"/>
  <c r="AK672" i="1"/>
  <c r="AJ672" i="1"/>
  <c r="AI672" i="1"/>
  <c r="AH672" i="1"/>
  <c r="AL671" i="1"/>
  <c r="AK671" i="1"/>
  <c r="AJ671" i="1"/>
  <c r="AI671" i="1"/>
  <c r="AH671" i="1"/>
  <c r="AL670" i="1"/>
  <c r="AK670" i="1"/>
  <c r="AJ670" i="1"/>
  <c r="AI670" i="1"/>
  <c r="AH670" i="1"/>
  <c r="AL669" i="1"/>
  <c r="AK669" i="1"/>
  <c r="AJ669" i="1"/>
  <c r="AI669" i="1"/>
  <c r="AH669" i="1"/>
  <c r="AL668" i="1"/>
  <c r="AK668" i="1"/>
  <c r="AJ668" i="1"/>
  <c r="AI668" i="1"/>
  <c r="AH668" i="1"/>
  <c r="AL667" i="1"/>
  <c r="AK667" i="1"/>
  <c r="AJ667" i="1"/>
  <c r="AI667" i="1"/>
  <c r="AH667" i="1"/>
  <c r="AL666" i="1"/>
  <c r="AK666" i="1"/>
  <c r="AJ666" i="1"/>
  <c r="AI666" i="1"/>
  <c r="AH666" i="1"/>
  <c r="AL665" i="1"/>
  <c r="AK665" i="1"/>
  <c r="AJ665" i="1"/>
  <c r="AI665" i="1"/>
  <c r="AH665" i="1"/>
  <c r="AL664" i="1"/>
  <c r="AK664" i="1"/>
  <c r="AJ664" i="1"/>
  <c r="AI664" i="1"/>
  <c r="AH664" i="1"/>
  <c r="AL663" i="1"/>
  <c r="AK663" i="1"/>
  <c r="AJ663" i="1"/>
  <c r="AI663" i="1"/>
  <c r="AH663" i="1"/>
  <c r="AL662" i="1"/>
  <c r="AK662" i="1"/>
  <c r="AJ662" i="1"/>
  <c r="AI662" i="1"/>
  <c r="AH662" i="1"/>
  <c r="AL661" i="1"/>
  <c r="AK661" i="1"/>
  <c r="AJ661" i="1"/>
  <c r="AI661" i="1"/>
  <c r="AH661" i="1"/>
  <c r="AL660" i="1"/>
  <c r="AK660" i="1"/>
  <c r="AJ660" i="1"/>
  <c r="AI660" i="1"/>
  <c r="AH660" i="1"/>
  <c r="AL659" i="1"/>
  <c r="AK659" i="1"/>
  <c r="AJ659" i="1"/>
  <c r="AI659" i="1"/>
  <c r="AH659" i="1"/>
  <c r="AL658" i="1"/>
  <c r="AK658" i="1"/>
  <c r="AJ658" i="1"/>
  <c r="AI658" i="1"/>
  <c r="AH658" i="1"/>
  <c r="AL657" i="1"/>
  <c r="AK657" i="1"/>
  <c r="AJ657" i="1"/>
  <c r="AI657" i="1"/>
  <c r="AH657" i="1"/>
  <c r="AL656" i="1"/>
  <c r="AK656" i="1"/>
  <c r="AJ656" i="1"/>
  <c r="AI656" i="1"/>
  <c r="AH656" i="1"/>
  <c r="AL655" i="1"/>
  <c r="AK655" i="1"/>
  <c r="AJ655" i="1"/>
  <c r="AI655" i="1"/>
  <c r="AH655" i="1"/>
  <c r="AL654" i="1"/>
  <c r="AK654" i="1"/>
  <c r="AJ654" i="1"/>
  <c r="AI654" i="1"/>
  <c r="AH654" i="1"/>
  <c r="AL653" i="1"/>
  <c r="AK653" i="1"/>
  <c r="AJ653" i="1"/>
  <c r="AI653" i="1"/>
  <c r="AH653" i="1"/>
  <c r="AL652" i="1"/>
  <c r="AK652" i="1"/>
  <c r="AJ652" i="1"/>
  <c r="AI652" i="1"/>
  <c r="AH652" i="1"/>
  <c r="AL651" i="1"/>
  <c r="AK651" i="1"/>
  <c r="AJ651" i="1"/>
  <c r="AI651" i="1"/>
  <c r="AH651" i="1"/>
  <c r="AL650" i="1"/>
  <c r="AK650" i="1"/>
  <c r="AJ650" i="1"/>
  <c r="AI650" i="1"/>
  <c r="AH650" i="1"/>
  <c r="AL649" i="1"/>
  <c r="AK649" i="1"/>
  <c r="AJ649" i="1"/>
  <c r="AI649" i="1"/>
  <c r="AH649" i="1"/>
  <c r="AL648" i="1"/>
  <c r="AK648" i="1"/>
  <c r="AJ648" i="1"/>
  <c r="AI648" i="1"/>
  <c r="AH648" i="1"/>
  <c r="AL647" i="1"/>
  <c r="AK647" i="1"/>
  <c r="AJ647" i="1"/>
  <c r="AI647" i="1"/>
  <c r="AH647" i="1"/>
  <c r="AL646" i="1"/>
  <c r="AK646" i="1"/>
  <c r="AJ646" i="1"/>
  <c r="AI646" i="1"/>
  <c r="AH646" i="1"/>
  <c r="AL645" i="1"/>
  <c r="AK645" i="1"/>
  <c r="AJ645" i="1"/>
  <c r="AI645" i="1"/>
  <c r="AH645" i="1"/>
  <c r="AL644" i="1"/>
  <c r="AK644" i="1"/>
  <c r="AJ644" i="1"/>
  <c r="AI644" i="1"/>
  <c r="AH644" i="1"/>
  <c r="AL643" i="1"/>
  <c r="AK643" i="1"/>
  <c r="AJ643" i="1"/>
  <c r="AI643" i="1"/>
  <c r="AH643" i="1"/>
  <c r="AL642" i="1"/>
  <c r="AK642" i="1"/>
  <c r="AJ642" i="1"/>
  <c r="AI642" i="1"/>
  <c r="AH642" i="1"/>
  <c r="AL641" i="1"/>
  <c r="AK641" i="1"/>
  <c r="AJ641" i="1"/>
  <c r="AI641" i="1"/>
  <c r="AH641" i="1"/>
  <c r="AL640" i="1"/>
  <c r="AK640" i="1"/>
  <c r="AJ640" i="1"/>
  <c r="AI640" i="1"/>
  <c r="AH640" i="1"/>
  <c r="AL639" i="1"/>
  <c r="AK639" i="1"/>
  <c r="AJ639" i="1"/>
  <c r="AI639" i="1"/>
  <c r="AH639" i="1"/>
  <c r="AL638" i="1"/>
  <c r="AK638" i="1"/>
  <c r="AJ638" i="1"/>
  <c r="AI638" i="1"/>
  <c r="AH638" i="1"/>
  <c r="AL637" i="1"/>
  <c r="AK637" i="1"/>
  <c r="AJ637" i="1"/>
  <c r="AI637" i="1"/>
  <c r="AH637" i="1"/>
  <c r="AL636" i="1"/>
  <c r="AK636" i="1"/>
  <c r="AJ636" i="1"/>
  <c r="AI636" i="1"/>
  <c r="AH636" i="1"/>
  <c r="AL635" i="1"/>
  <c r="AK635" i="1"/>
  <c r="AJ635" i="1"/>
  <c r="AI635" i="1"/>
  <c r="AH635" i="1"/>
  <c r="AL634" i="1"/>
  <c r="AK634" i="1"/>
  <c r="AJ634" i="1"/>
  <c r="AI634" i="1"/>
  <c r="AH634" i="1"/>
  <c r="AL633" i="1"/>
  <c r="AK633" i="1"/>
  <c r="AJ633" i="1"/>
  <c r="AI633" i="1"/>
  <c r="AH633" i="1"/>
  <c r="AL632" i="1"/>
  <c r="AK632" i="1"/>
  <c r="AJ632" i="1"/>
  <c r="AI632" i="1"/>
  <c r="AH632" i="1"/>
  <c r="AL631" i="1"/>
  <c r="AK631" i="1"/>
  <c r="AJ631" i="1"/>
  <c r="AI631" i="1"/>
  <c r="AH631" i="1"/>
  <c r="AL630" i="1"/>
  <c r="AK630" i="1"/>
  <c r="AJ630" i="1"/>
  <c r="AI630" i="1"/>
  <c r="AH630" i="1"/>
  <c r="AL629" i="1"/>
  <c r="AK629" i="1"/>
  <c r="AJ629" i="1"/>
  <c r="AI629" i="1"/>
  <c r="AH629" i="1"/>
  <c r="AL628" i="1"/>
  <c r="AK628" i="1"/>
  <c r="AJ628" i="1"/>
  <c r="AI628" i="1"/>
  <c r="AH628" i="1"/>
  <c r="AL627" i="1"/>
  <c r="AK627" i="1"/>
  <c r="AJ627" i="1"/>
  <c r="AI627" i="1"/>
  <c r="AH627" i="1"/>
  <c r="AL626" i="1"/>
  <c r="AK626" i="1"/>
  <c r="AJ626" i="1"/>
  <c r="AI626" i="1"/>
  <c r="AH626" i="1"/>
  <c r="AL625" i="1"/>
  <c r="AK625" i="1"/>
  <c r="AJ625" i="1"/>
  <c r="AI625" i="1"/>
  <c r="AH625" i="1"/>
  <c r="AL624" i="1"/>
  <c r="AK624" i="1"/>
  <c r="AJ624" i="1"/>
  <c r="AI624" i="1"/>
  <c r="AH624" i="1"/>
  <c r="AL623" i="1"/>
  <c r="AK623" i="1"/>
  <c r="AJ623" i="1"/>
  <c r="AI623" i="1"/>
  <c r="AH623" i="1"/>
  <c r="AL622" i="1"/>
  <c r="AK622" i="1"/>
  <c r="AJ622" i="1"/>
  <c r="AI622" i="1"/>
  <c r="AH622" i="1"/>
  <c r="AL621" i="1"/>
  <c r="AK621" i="1"/>
  <c r="AJ621" i="1"/>
  <c r="AI621" i="1"/>
  <c r="AH621" i="1"/>
  <c r="AL620" i="1"/>
  <c r="AK620" i="1"/>
  <c r="AJ620" i="1"/>
  <c r="AI620" i="1"/>
  <c r="AH620" i="1"/>
  <c r="AL619" i="1"/>
  <c r="AK619" i="1"/>
  <c r="AJ619" i="1"/>
  <c r="AI619" i="1"/>
  <c r="AH619" i="1"/>
  <c r="AL618" i="1"/>
  <c r="AK618" i="1"/>
  <c r="AJ618" i="1"/>
  <c r="AI618" i="1"/>
  <c r="AH618" i="1"/>
  <c r="AL617" i="1"/>
  <c r="AK617" i="1"/>
  <c r="AJ617" i="1"/>
  <c r="AI617" i="1"/>
  <c r="AH617" i="1"/>
  <c r="AL616" i="1"/>
  <c r="AK616" i="1"/>
  <c r="AJ616" i="1"/>
  <c r="AI616" i="1"/>
  <c r="AH616" i="1"/>
  <c r="AL615" i="1"/>
  <c r="AK615" i="1"/>
  <c r="AJ615" i="1"/>
  <c r="AI615" i="1"/>
  <c r="AH615" i="1"/>
  <c r="AL614" i="1"/>
  <c r="AK614" i="1"/>
  <c r="AJ614" i="1"/>
  <c r="AI614" i="1"/>
  <c r="AH614" i="1"/>
  <c r="AL613" i="1"/>
  <c r="AK613" i="1"/>
  <c r="AJ613" i="1"/>
  <c r="AI613" i="1"/>
  <c r="AH613" i="1"/>
  <c r="AL612" i="1"/>
  <c r="AK612" i="1"/>
  <c r="AJ612" i="1"/>
  <c r="AI612" i="1"/>
  <c r="AH612" i="1"/>
  <c r="AL611" i="1"/>
  <c r="AK611" i="1"/>
  <c r="AJ611" i="1"/>
  <c r="AI611" i="1"/>
  <c r="AH611" i="1"/>
  <c r="AL610" i="1"/>
  <c r="AK610" i="1"/>
  <c r="AJ610" i="1"/>
  <c r="AI610" i="1"/>
  <c r="AH610" i="1"/>
  <c r="AL609" i="1"/>
  <c r="AK609" i="1"/>
  <c r="AJ609" i="1"/>
  <c r="AI609" i="1"/>
  <c r="AH609" i="1"/>
  <c r="AL608" i="1"/>
  <c r="AK608" i="1"/>
  <c r="AJ608" i="1"/>
  <c r="AI608" i="1"/>
  <c r="AH608" i="1"/>
  <c r="AL607" i="1"/>
  <c r="AK607" i="1"/>
  <c r="AJ607" i="1"/>
  <c r="AI607" i="1"/>
  <c r="AH607" i="1"/>
  <c r="AL606" i="1"/>
  <c r="AK606" i="1"/>
  <c r="AJ606" i="1"/>
  <c r="AI606" i="1"/>
  <c r="AH606" i="1"/>
  <c r="AL605" i="1"/>
  <c r="AK605" i="1"/>
  <c r="AJ605" i="1"/>
  <c r="AI605" i="1"/>
  <c r="AH605" i="1"/>
  <c r="AL604" i="1"/>
  <c r="AK604" i="1"/>
  <c r="AJ604" i="1"/>
  <c r="AI604" i="1"/>
  <c r="AH604" i="1"/>
  <c r="AL603" i="1"/>
  <c r="AK603" i="1"/>
  <c r="AJ603" i="1"/>
  <c r="AI603" i="1"/>
  <c r="AH603" i="1"/>
  <c r="AL602" i="1"/>
  <c r="AK602" i="1"/>
  <c r="AJ602" i="1"/>
  <c r="AI602" i="1"/>
  <c r="AH602" i="1"/>
  <c r="AL601" i="1"/>
  <c r="AK601" i="1"/>
  <c r="AJ601" i="1"/>
  <c r="AI601" i="1"/>
  <c r="AH601" i="1"/>
  <c r="AL600" i="1"/>
  <c r="AK600" i="1"/>
  <c r="AJ600" i="1"/>
  <c r="AI600" i="1"/>
  <c r="AH600" i="1"/>
  <c r="AL599" i="1"/>
  <c r="AK599" i="1"/>
  <c r="AJ599" i="1"/>
  <c r="AI599" i="1"/>
  <c r="AH599" i="1"/>
  <c r="AL598" i="1"/>
  <c r="AK598" i="1"/>
  <c r="AJ598" i="1"/>
  <c r="AI598" i="1"/>
  <c r="AH598" i="1"/>
  <c r="AL597" i="1"/>
  <c r="AK597" i="1"/>
  <c r="AJ597" i="1"/>
  <c r="AI597" i="1"/>
  <c r="AH597" i="1"/>
  <c r="AL596" i="1"/>
  <c r="AK596" i="1"/>
  <c r="AJ596" i="1"/>
  <c r="AI596" i="1"/>
  <c r="AH596" i="1"/>
  <c r="AL595" i="1"/>
  <c r="AK595" i="1"/>
  <c r="AJ595" i="1"/>
  <c r="AI595" i="1"/>
  <c r="AH595" i="1"/>
  <c r="AL594" i="1"/>
  <c r="AK594" i="1"/>
  <c r="AJ594" i="1"/>
  <c r="AI594" i="1"/>
  <c r="AH594" i="1"/>
  <c r="AL593" i="1"/>
  <c r="AK593" i="1"/>
  <c r="AJ593" i="1"/>
  <c r="AI593" i="1"/>
  <c r="AH593" i="1"/>
  <c r="AL592" i="1"/>
  <c r="AK592" i="1"/>
  <c r="AJ592" i="1"/>
  <c r="AI592" i="1"/>
  <c r="AH592" i="1"/>
  <c r="AL591" i="1"/>
  <c r="AK591" i="1"/>
  <c r="AJ591" i="1"/>
  <c r="AI591" i="1"/>
  <c r="AH591" i="1"/>
  <c r="AL590" i="1"/>
  <c r="AK590" i="1"/>
  <c r="AJ590" i="1"/>
  <c r="AI590" i="1"/>
  <c r="AH590" i="1"/>
  <c r="AL589" i="1"/>
  <c r="AK589" i="1"/>
  <c r="AJ589" i="1"/>
  <c r="AI589" i="1"/>
  <c r="AH589" i="1"/>
  <c r="AL588" i="1"/>
  <c r="AK588" i="1"/>
  <c r="AJ588" i="1"/>
  <c r="AI588" i="1"/>
  <c r="AH588" i="1"/>
  <c r="AL587" i="1"/>
  <c r="AK587" i="1"/>
  <c r="AJ587" i="1"/>
  <c r="AI587" i="1"/>
  <c r="AH587" i="1"/>
  <c r="AL586" i="1"/>
  <c r="AK586" i="1"/>
  <c r="AJ586" i="1"/>
  <c r="AI586" i="1"/>
  <c r="AH586" i="1"/>
  <c r="AL585" i="1"/>
  <c r="AK585" i="1"/>
  <c r="AJ585" i="1"/>
  <c r="AI585" i="1"/>
  <c r="AH585" i="1"/>
  <c r="AL584" i="1"/>
  <c r="AK584" i="1"/>
  <c r="AJ584" i="1"/>
  <c r="AI584" i="1"/>
  <c r="AH584" i="1"/>
  <c r="AL583" i="1"/>
  <c r="AK583" i="1"/>
  <c r="AJ583" i="1"/>
  <c r="AI583" i="1"/>
  <c r="AH583" i="1"/>
  <c r="AL582" i="1"/>
  <c r="AK582" i="1"/>
  <c r="AJ582" i="1"/>
  <c r="AI582" i="1"/>
  <c r="AH582" i="1"/>
  <c r="AL581" i="1"/>
  <c r="AK581" i="1"/>
  <c r="AJ581" i="1"/>
  <c r="AI581" i="1"/>
  <c r="AH581" i="1"/>
  <c r="AL580" i="1"/>
  <c r="AK580" i="1"/>
  <c r="AJ580" i="1"/>
  <c r="AI580" i="1"/>
  <c r="AH580" i="1"/>
  <c r="AL579" i="1"/>
  <c r="AK579" i="1"/>
  <c r="AJ579" i="1"/>
  <c r="AI579" i="1"/>
  <c r="AH579" i="1"/>
  <c r="AL578" i="1"/>
  <c r="AK578" i="1"/>
  <c r="AJ578" i="1"/>
  <c r="AI578" i="1"/>
  <c r="AH578" i="1"/>
  <c r="AL577" i="1"/>
  <c r="AK577" i="1"/>
  <c r="AJ577" i="1"/>
  <c r="AI577" i="1"/>
  <c r="AH577" i="1"/>
  <c r="AL576" i="1"/>
  <c r="AK576" i="1"/>
  <c r="AJ576" i="1"/>
  <c r="AI576" i="1"/>
  <c r="AH576" i="1"/>
  <c r="AL575" i="1"/>
  <c r="AK575" i="1"/>
  <c r="AJ575" i="1"/>
  <c r="AI575" i="1"/>
  <c r="AH575" i="1"/>
  <c r="AL574" i="1"/>
  <c r="AK574" i="1"/>
  <c r="AJ574" i="1"/>
  <c r="AI574" i="1"/>
  <c r="AH574" i="1"/>
  <c r="AL573" i="1"/>
  <c r="AK573" i="1"/>
  <c r="AJ573" i="1"/>
  <c r="AI573" i="1"/>
  <c r="AH573" i="1"/>
  <c r="AL572" i="1"/>
  <c r="AK572" i="1"/>
  <c r="AJ572" i="1"/>
  <c r="AI572" i="1"/>
  <c r="AH572" i="1"/>
  <c r="AL571" i="1"/>
  <c r="AK571" i="1"/>
  <c r="AJ571" i="1"/>
  <c r="AI571" i="1"/>
  <c r="AH571" i="1"/>
  <c r="AL570" i="1"/>
  <c r="AK570" i="1"/>
  <c r="AJ570" i="1"/>
  <c r="AI570" i="1"/>
  <c r="AH570" i="1"/>
  <c r="AL569" i="1"/>
  <c r="AK569" i="1"/>
  <c r="AJ569" i="1"/>
  <c r="AI569" i="1"/>
  <c r="AH569" i="1"/>
  <c r="AL568" i="1"/>
  <c r="AK568" i="1"/>
  <c r="AJ568" i="1"/>
  <c r="AI568" i="1"/>
  <c r="AH568" i="1"/>
  <c r="AL567" i="1"/>
  <c r="AK567" i="1"/>
  <c r="AJ567" i="1"/>
  <c r="AI567" i="1"/>
  <c r="AH567" i="1"/>
  <c r="AL566" i="1"/>
  <c r="AK566" i="1"/>
  <c r="AJ566" i="1"/>
  <c r="AI566" i="1"/>
  <c r="AH566" i="1"/>
  <c r="AL565" i="1"/>
  <c r="AK565" i="1"/>
  <c r="AJ565" i="1"/>
  <c r="AI565" i="1"/>
  <c r="AH565" i="1"/>
  <c r="AL564" i="1"/>
  <c r="AK564" i="1"/>
  <c r="AJ564" i="1"/>
  <c r="AI564" i="1"/>
  <c r="AH564" i="1"/>
  <c r="AL563" i="1"/>
  <c r="AK563" i="1"/>
  <c r="AJ563" i="1"/>
  <c r="AI563" i="1"/>
  <c r="AH563" i="1"/>
  <c r="AL562" i="1"/>
  <c r="AK562" i="1"/>
  <c r="AJ562" i="1"/>
  <c r="AI562" i="1"/>
  <c r="AH562" i="1"/>
  <c r="AL561" i="1"/>
  <c r="AK561" i="1"/>
  <c r="AJ561" i="1"/>
  <c r="AI561" i="1"/>
  <c r="AH561" i="1"/>
  <c r="AL560" i="1"/>
  <c r="AK560" i="1"/>
  <c r="AJ560" i="1"/>
  <c r="AI560" i="1"/>
  <c r="AH560" i="1"/>
  <c r="AL559" i="1"/>
  <c r="AK559" i="1"/>
  <c r="AJ559" i="1"/>
  <c r="AI559" i="1"/>
  <c r="AH559" i="1"/>
  <c r="AL558" i="1"/>
  <c r="AK558" i="1"/>
  <c r="AJ558" i="1"/>
  <c r="AI558" i="1"/>
  <c r="AH558" i="1"/>
  <c r="AL557" i="1"/>
  <c r="AK557" i="1"/>
  <c r="AJ557" i="1"/>
  <c r="AI557" i="1"/>
  <c r="AH557" i="1"/>
  <c r="AL556" i="1"/>
  <c r="AK556" i="1"/>
  <c r="AJ556" i="1"/>
  <c r="AI556" i="1"/>
  <c r="AH556" i="1"/>
  <c r="AL555" i="1"/>
  <c r="AK555" i="1"/>
  <c r="AJ555" i="1"/>
  <c r="AI555" i="1"/>
  <c r="AH555" i="1"/>
  <c r="AL554" i="1"/>
  <c r="AK554" i="1"/>
  <c r="AJ554" i="1"/>
  <c r="AI554" i="1"/>
  <c r="AH554" i="1"/>
  <c r="AL553" i="1"/>
  <c r="AK553" i="1"/>
  <c r="AJ553" i="1"/>
  <c r="AI553" i="1"/>
  <c r="AH553" i="1"/>
  <c r="AL552" i="1"/>
  <c r="AK552" i="1"/>
  <c r="AJ552" i="1"/>
  <c r="AI552" i="1"/>
  <c r="AH552" i="1"/>
  <c r="AL551" i="1"/>
  <c r="AK551" i="1"/>
  <c r="AJ551" i="1"/>
  <c r="AI551" i="1"/>
  <c r="AH551" i="1"/>
  <c r="AL550" i="1"/>
  <c r="AK550" i="1"/>
  <c r="AJ550" i="1"/>
  <c r="AI550" i="1"/>
  <c r="AH550" i="1"/>
  <c r="AL549" i="1"/>
  <c r="AK549" i="1"/>
  <c r="AJ549" i="1"/>
  <c r="AI549" i="1"/>
  <c r="AH549" i="1"/>
  <c r="AL548" i="1"/>
  <c r="AK548" i="1"/>
  <c r="AJ548" i="1"/>
  <c r="AI548" i="1"/>
  <c r="AH548" i="1"/>
  <c r="AL547" i="1"/>
  <c r="AK547" i="1"/>
  <c r="AJ547" i="1"/>
  <c r="AI547" i="1"/>
  <c r="AH547" i="1"/>
  <c r="AL546" i="1"/>
  <c r="AK546" i="1"/>
  <c r="AJ546" i="1"/>
  <c r="AI546" i="1"/>
  <c r="AH546" i="1"/>
  <c r="AL545" i="1"/>
  <c r="AK545" i="1"/>
  <c r="AJ545" i="1"/>
  <c r="AI545" i="1"/>
  <c r="AH545" i="1"/>
  <c r="AL544" i="1"/>
  <c r="AK544" i="1"/>
  <c r="AJ544" i="1"/>
  <c r="AI544" i="1"/>
  <c r="AH544" i="1"/>
  <c r="AL543" i="1"/>
  <c r="AK543" i="1"/>
  <c r="AJ543" i="1"/>
  <c r="AI543" i="1"/>
  <c r="AH543" i="1"/>
  <c r="AL542" i="1"/>
  <c r="AK542" i="1"/>
  <c r="AJ542" i="1"/>
  <c r="AI542" i="1"/>
  <c r="AH542" i="1"/>
  <c r="AL541" i="1"/>
  <c r="AK541" i="1"/>
  <c r="AJ541" i="1"/>
  <c r="AI541" i="1"/>
  <c r="AH541" i="1"/>
  <c r="AL540" i="1"/>
  <c r="AK540" i="1"/>
  <c r="AJ540" i="1"/>
  <c r="AI540" i="1"/>
  <c r="AH540" i="1"/>
  <c r="AL539" i="1"/>
  <c r="AK539" i="1"/>
  <c r="AJ539" i="1"/>
  <c r="AI539" i="1"/>
  <c r="AH539" i="1"/>
  <c r="AL538" i="1"/>
  <c r="AK538" i="1"/>
  <c r="AJ538" i="1"/>
  <c r="AI538" i="1"/>
  <c r="AH538" i="1"/>
  <c r="AL537" i="1"/>
  <c r="AK537" i="1"/>
  <c r="AJ537" i="1"/>
  <c r="AI537" i="1"/>
  <c r="AH537" i="1"/>
  <c r="AL536" i="1"/>
  <c r="AK536" i="1"/>
  <c r="AJ536" i="1"/>
  <c r="AI536" i="1"/>
  <c r="AH536" i="1"/>
  <c r="AL535" i="1"/>
  <c r="AK535" i="1"/>
  <c r="AJ535" i="1"/>
  <c r="AI535" i="1"/>
  <c r="AH535" i="1"/>
  <c r="AL534" i="1"/>
  <c r="AK534" i="1"/>
  <c r="AJ534" i="1"/>
  <c r="AI534" i="1"/>
  <c r="AH534" i="1"/>
  <c r="AL533" i="1"/>
  <c r="AK533" i="1"/>
  <c r="AJ533" i="1"/>
  <c r="AI533" i="1"/>
  <c r="AH533" i="1"/>
  <c r="AL532" i="1"/>
  <c r="AK532" i="1"/>
  <c r="AJ532" i="1"/>
  <c r="AI532" i="1"/>
  <c r="AH532" i="1"/>
  <c r="AL531" i="1"/>
  <c r="AK531" i="1"/>
  <c r="AJ531" i="1"/>
  <c r="AI531" i="1"/>
  <c r="AH531" i="1"/>
  <c r="AL530" i="1"/>
  <c r="AK530" i="1"/>
  <c r="AJ530" i="1"/>
  <c r="AI530" i="1"/>
  <c r="AH530" i="1"/>
  <c r="AL529" i="1"/>
  <c r="AK529" i="1"/>
  <c r="AJ529" i="1"/>
  <c r="AI529" i="1"/>
  <c r="AH529" i="1"/>
  <c r="AL528" i="1"/>
  <c r="AK528" i="1"/>
  <c r="AJ528" i="1"/>
  <c r="AI528" i="1"/>
  <c r="AH528" i="1"/>
  <c r="AL527" i="1"/>
  <c r="AK527" i="1"/>
  <c r="AJ527" i="1"/>
  <c r="AI527" i="1"/>
  <c r="AH527" i="1"/>
  <c r="AL526" i="1"/>
  <c r="AK526" i="1"/>
  <c r="AJ526" i="1"/>
  <c r="AI526" i="1"/>
  <c r="AH526" i="1"/>
  <c r="AL525" i="1"/>
  <c r="AK525" i="1"/>
  <c r="AJ525" i="1"/>
  <c r="AI525" i="1"/>
  <c r="AH525" i="1"/>
  <c r="AL524" i="1"/>
  <c r="AK524" i="1"/>
  <c r="AJ524" i="1"/>
  <c r="AI524" i="1"/>
  <c r="AH524" i="1"/>
  <c r="AL523" i="1"/>
  <c r="AK523" i="1"/>
  <c r="AJ523" i="1"/>
  <c r="AI523" i="1"/>
  <c r="AH523" i="1"/>
  <c r="AL522" i="1"/>
  <c r="AK522" i="1"/>
  <c r="AJ522" i="1"/>
  <c r="AI522" i="1"/>
  <c r="AH522" i="1"/>
  <c r="AL521" i="1"/>
  <c r="AK521" i="1"/>
  <c r="AJ521" i="1"/>
  <c r="AI521" i="1"/>
  <c r="AH521" i="1"/>
  <c r="AL520" i="1"/>
  <c r="AK520" i="1"/>
  <c r="AJ520" i="1"/>
  <c r="AI520" i="1"/>
  <c r="AH520" i="1"/>
  <c r="AL519" i="1"/>
  <c r="AK519" i="1"/>
  <c r="AJ519" i="1"/>
  <c r="AI519" i="1"/>
  <c r="AH519" i="1"/>
  <c r="AL518" i="1"/>
  <c r="AK518" i="1"/>
  <c r="AJ518" i="1"/>
  <c r="AI518" i="1"/>
  <c r="AH518" i="1"/>
  <c r="AL517" i="1"/>
  <c r="AK517" i="1"/>
  <c r="AJ517" i="1"/>
  <c r="AI517" i="1"/>
  <c r="AH517" i="1"/>
  <c r="AL516" i="1"/>
  <c r="AK516" i="1"/>
  <c r="AJ516" i="1"/>
  <c r="AI516" i="1"/>
  <c r="AH516" i="1"/>
  <c r="AL515" i="1"/>
  <c r="AK515" i="1"/>
  <c r="AJ515" i="1"/>
  <c r="AI515" i="1"/>
  <c r="AH515" i="1"/>
  <c r="AL514" i="1"/>
  <c r="AK514" i="1"/>
  <c r="AJ514" i="1"/>
  <c r="AI514" i="1"/>
  <c r="AH514" i="1"/>
  <c r="AL513" i="1"/>
  <c r="AK513" i="1"/>
  <c r="AJ513" i="1"/>
  <c r="AI513" i="1"/>
  <c r="AH513" i="1"/>
  <c r="AL512" i="1"/>
  <c r="AK512" i="1"/>
  <c r="AJ512" i="1"/>
  <c r="AI512" i="1"/>
  <c r="AH512" i="1"/>
  <c r="AL511" i="1"/>
  <c r="AK511" i="1"/>
  <c r="AJ511" i="1"/>
  <c r="AI511" i="1"/>
  <c r="AH511" i="1"/>
  <c r="AL510" i="1"/>
  <c r="AK510" i="1"/>
  <c r="AJ510" i="1"/>
  <c r="AI510" i="1"/>
  <c r="AH510" i="1"/>
  <c r="AL509" i="1"/>
  <c r="AK509" i="1"/>
  <c r="AJ509" i="1"/>
  <c r="AI509" i="1"/>
  <c r="AH509" i="1"/>
  <c r="AL508" i="1"/>
  <c r="AK508" i="1"/>
  <c r="AJ508" i="1"/>
  <c r="AI508" i="1"/>
  <c r="AH508" i="1"/>
  <c r="AL507" i="1"/>
  <c r="AK507" i="1"/>
  <c r="AJ507" i="1"/>
  <c r="AI507" i="1"/>
  <c r="AH507" i="1"/>
  <c r="AL506" i="1"/>
  <c r="AK506" i="1"/>
  <c r="AJ506" i="1"/>
  <c r="AI506" i="1"/>
  <c r="AH506" i="1"/>
  <c r="AL505" i="1"/>
  <c r="AK505" i="1"/>
  <c r="AJ505" i="1"/>
  <c r="AI505" i="1"/>
  <c r="AH505" i="1"/>
  <c r="AL504" i="1"/>
  <c r="AK504" i="1"/>
  <c r="AJ504" i="1"/>
  <c r="AI504" i="1"/>
  <c r="AH504" i="1"/>
  <c r="AL503" i="1"/>
  <c r="AK503" i="1"/>
  <c r="AJ503" i="1"/>
  <c r="AI503" i="1"/>
  <c r="AH503" i="1"/>
  <c r="AL502" i="1"/>
  <c r="AK502" i="1"/>
  <c r="AJ502" i="1"/>
  <c r="AI502" i="1"/>
  <c r="AH502" i="1"/>
  <c r="AL501" i="1"/>
  <c r="AK501" i="1"/>
  <c r="AJ501" i="1"/>
  <c r="AI501" i="1"/>
  <c r="AH501" i="1"/>
  <c r="AL500" i="1"/>
  <c r="AK500" i="1"/>
  <c r="AJ500" i="1"/>
  <c r="AI500" i="1"/>
  <c r="AH500" i="1"/>
  <c r="AL499" i="1"/>
  <c r="AK499" i="1"/>
  <c r="AJ499" i="1"/>
  <c r="AI499" i="1"/>
  <c r="AH499" i="1"/>
  <c r="AL498" i="1"/>
  <c r="AK498" i="1"/>
  <c r="AJ498" i="1"/>
  <c r="AI498" i="1"/>
  <c r="AH498" i="1"/>
  <c r="AL497" i="1"/>
  <c r="AK497" i="1"/>
  <c r="AJ497" i="1"/>
  <c r="AI497" i="1"/>
  <c r="AH497" i="1"/>
  <c r="AL496" i="1"/>
  <c r="AK496" i="1"/>
  <c r="AJ496" i="1"/>
  <c r="AI496" i="1"/>
  <c r="AH496" i="1"/>
  <c r="AL495" i="1"/>
  <c r="AK495" i="1"/>
  <c r="AJ495" i="1"/>
  <c r="AI495" i="1"/>
  <c r="AH495" i="1"/>
  <c r="AL494" i="1"/>
  <c r="AK494" i="1"/>
  <c r="AJ494" i="1"/>
  <c r="AI494" i="1"/>
  <c r="AH494" i="1"/>
  <c r="AL493" i="1"/>
  <c r="AK493" i="1"/>
  <c r="AJ493" i="1"/>
  <c r="AI493" i="1"/>
  <c r="AH493" i="1"/>
  <c r="AL492" i="1"/>
  <c r="AK492" i="1"/>
  <c r="AJ492" i="1"/>
  <c r="AI492" i="1"/>
  <c r="AH492" i="1"/>
  <c r="AL491" i="1"/>
  <c r="AK491" i="1"/>
  <c r="AJ491" i="1"/>
  <c r="AI491" i="1"/>
  <c r="AH491" i="1"/>
  <c r="AL490" i="1"/>
  <c r="AK490" i="1"/>
  <c r="AJ490" i="1"/>
  <c r="AI490" i="1"/>
  <c r="AH490" i="1"/>
  <c r="AL489" i="1"/>
  <c r="AK489" i="1"/>
  <c r="AJ489" i="1"/>
  <c r="AI489" i="1"/>
  <c r="AH489" i="1"/>
  <c r="AL488" i="1"/>
  <c r="AK488" i="1"/>
  <c r="AJ488" i="1"/>
  <c r="AI488" i="1"/>
  <c r="AH488" i="1"/>
  <c r="AL487" i="1"/>
  <c r="AK487" i="1"/>
  <c r="AJ487" i="1"/>
  <c r="AI487" i="1"/>
  <c r="AH487" i="1"/>
  <c r="AL486" i="1"/>
  <c r="AK486" i="1"/>
  <c r="AJ486" i="1"/>
  <c r="AI486" i="1"/>
  <c r="AH486" i="1"/>
  <c r="AL485" i="1"/>
  <c r="AK485" i="1"/>
  <c r="AJ485" i="1"/>
  <c r="AI485" i="1"/>
  <c r="AH485" i="1"/>
  <c r="AL484" i="1"/>
  <c r="AK484" i="1"/>
  <c r="AJ484" i="1"/>
  <c r="AI484" i="1"/>
  <c r="AH484" i="1"/>
  <c r="AL483" i="1"/>
  <c r="AK483" i="1"/>
  <c r="AJ483" i="1"/>
  <c r="AI483" i="1"/>
  <c r="AH483" i="1"/>
  <c r="AL482" i="1"/>
  <c r="AK482" i="1"/>
  <c r="AJ482" i="1"/>
  <c r="AI482" i="1"/>
  <c r="AH482" i="1"/>
  <c r="AL481" i="1"/>
  <c r="AK481" i="1"/>
  <c r="AJ481" i="1"/>
  <c r="AI481" i="1"/>
  <c r="AH481" i="1"/>
  <c r="AL480" i="1"/>
  <c r="AK480" i="1"/>
  <c r="AJ480" i="1"/>
  <c r="AI480" i="1"/>
  <c r="AH480" i="1"/>
  <c r="AL479" i="1"/>
  <c r="AK479" i="1"/>
  <c r="AJ479" i="1"/>
  <c r="AI479" i="1"/>
  <c r="AH479" i="1"/>
  <c r="AL478" i="1"/>
  <c r="AK478" i="1"/>
  <c r="AJ478" i="1"/>
  <c r="AI478" i="1"/>
  <c r="AH478" i="1"/>
  <c r="AL477" i="1"/>
  <c r="AK477" i="1"/>
  <c r="AJ477" i="1"/>
  <c r="AI477" i="1"/>
  <c r="AH477" i="1"/>
  <c r="AL476" i="1"/>
  <c r="AK476" i="1"/>
  <c r="AJ476" i="1"/>
  <c r="AI476" i="1"/>
  <c r="AH476" i="1"/>
  <c r="AL475" i="1"/>
  <c r="AK475" i="1"/>
  <c r="AJ475" i="1"/>
  <c r="AI475" i="1"/>
  <c r="AH475" i="1"/>
  <c r="AL474" i="1"/>
  <c r="AK474" i="1"/>
  <c r="AJ474" i="1"/>
  <c r="AI474" i="1"/>
  <c r="AH474" i="1"/>
  <c r="AL473" i="1"/>
  <c r="AK473" i="1"/>
  <c r="AJ473" i="1"/>
  <c r="AI473" i="1"/>
  <c r="AH473" i="1"/>
  <c r="AL472" i="1"/>
  <c r="AK472" i="1"/>
  <c r="AJ472" i="1"/>
  <c r="AI472" i="1"/>
  <c r="AH472" i="1"/>
  <c r="AL471" i="1"/>
  <c r="AK471" i="1"/>
  <c r="AJ471" i="1"/>
  <c r="AI471" i="1"/>
  <c r="AH471" i="1"/>
  <c r="AL470" i="1"/>
  <c r="AK470" i="1"/>
  <c r="AJ470" i="1"/>
  <c r="AI470" i="1"/>
  <c r="AH470" i="1"/>
  <c r="AL469" i="1"/>
  <c r="AK469" i="1"/>
  <c r="AJ469" i="1"/>
  <c r="AI469" i="1"/>
  <c r="AH469" i="1"/>
  <c r="AL468" i="1"/>
  <c r="AK468" i="1"/>
  <c r="AJ468" i="1"/>
  <c r="AI468" i="1"/>
  <c r="AH468" i="1"/>
  <c r="AL467" i="1"/>
  <c r="AK467" i="1"/>
  <c r="AJ467" i="1"/>
  <c r="AI467" i="1"/>
  <c r="AH467" i="1"/>
  <c r="AL466" i="1"/>
  <c r="AK466" i="1"/>
  <c r="AJ466" i="1"/>
  <c r="AI466" i="1"/>
  <c r="AH466" i="1"/>
  <c r="AL465" i="1"/>
  <c r="AK465" i="1"/>
  <c r="AJ465" i="1"/>
  <c r="AI465" i="1"/>
  <c r="AH465" i="1"/>
  <c r="AL464" i="1"/>
  <c r="AK464" i="1"/>
  <c r="AJ464" i="1"/>
  <c r="AI464" i="1"/>
  <c r="AH464" i="1"/>
  <c r="AL463" i="1"/>
  <c r="AK463" i="1"/>
  <c r="AJ463" i="1"/>
  <c r="AI463" i="1"/>
  <c r="AH463" i="1"/>
  <c r="AL462" i="1"/>
  <c r="AK462" i="1"/>
  <c r="AJ462" i="1"/>
  <c r="AI462" i="1"/>
  <c r="AH462" i="1"/>
  <c r="AL461" i="1"/>
  <c r="AK461" i="1"/>
  <c r="AJ461" i="1"/>
  <c r="AI461" i="1"/>
  <c r="AH461" i="1"/>
  <c r="AL460" i="1"/>
  <c r="AK460" i="1"/>
  <c r="AJ460" i="1"/>
  <c r="AI460" i="1"/>
  <c r="AH460" i="1"/>
  <c r="AL459" i="1"/>
  <c r="AK459" i="1"/>
  <c r="AJ459" i="1"/>
  <c r="AI459" i="1"/>
  <c r="AH459" i="1"/>
  <c r="AL458" i="1"/>
  <c r="AK458" i="1"/>
  <c r="AJ458" i="1"/>
  <c r="AI458" i="1"/>
  <c r="AH458" i="1"/>
  <c r="AL457" i="1"/>
  <c r="AK457" i="1"/>
  <c r="AJ457" i="1"/>
  <c r="AI457" i="1"/>
  <c r="AH457" i="1"/>
  <c r="AL456" i="1"/>
  <c r="AK456" i="1"/>
  <c r="AJ456" i="1"/>
  <c r="AI456" i="1"/>
  <c r="AH456" i="1"/>
  <c r="AL455" i="1"/>
  <c r="AK455" i="1"/>
  <c r="AJ455" i="1"/>
  <c r="AI455" i="1"/>
  <c r="AH455" i="1"/>
  <c r="AL454" i="1"/>
  <c r="AK454" i="1"/>
  <c r="AJ454" i="1"/>
  <c r="AI454" i="1"/>
  <c r="AH454" i="1"/>
  <c r="AL453" i="1"/>
  <c r="AK453" i="1"/>
  <c r="AJ453" i="1"/>
  <c r="AI453" i="1"/>
  <c r="AH453" i="1"/>
  <c r="AL452" i="1"/>
  <c r="AK452" i="1"/>
  <c r="AJ452" i="1"/>
  <c r="AI452" i="1"/>
  <c r="AH452" i="1"/>
  <c r="AL451" i="1"/>
  <c r="AK451" i="1"/>
  <c r="AJ451" i="1"/>
  <c r="AI451" i="1"/>
  <c r="AH451" i="1"/>
  <c r="AL450" i="1"/>
  <c r="AK450" i="1"/>
  <c r="AJ450" i="1"/>
  <c r="AI450" i="1"/>
  <c r="AH450" i="1"/>
  <c r="AL449" i="1"/>
  <c r="AK449" i="1"/>
  <c r="AJ449" i="1"/>
  <c r="AI449" i="1"/>
  <c r="AH449" i="1"/>
  <c r="AL448" i="1"/>
  <c r="AK448" i="1"/>
  <c r="AJ448" i="1"/>
  <c r="AI448" i="1"/>
  <c r="AH448" i="1"/>
  <c r="AL447" i="1"/>
  <c r="AK447" i="1"/>
  <c r="AJ447" i="1"/>
  <c r="AI447" i="1"/>
  <c r="AH447" i="1"/>
  <c r="AL446" i="1"/>
  <c r="AK446" i="1"/>
  <c r="AJ446" i="1"/>
  <c r="AI446" i="1"/>
  <c r="AH446" i="1"/>
  <c r="AL445" i="1"/>
  <c r="AK445" i="1"/>
  <c r="AJ445" i="1"/>
  <c r="AI445" i="1"/>
  <c r="AH445" i="1"/>
  <c r="AL444" i="1"/>
  <c r="AK444" i="1"/>
  <c r="AJ444" i="1"/>
  <c r="AI444" i="1"/>
  <c r="AH444" i="1"/>
  <c r="AL443" i="1"/>
  <c r="AK443" i="1"/>
  <c r="AJ443" i="1"/>
  <c r="AI443" i="1"/>
  <c r="AH443" i="1"/>
  <c r="AL442" i="1"/>
  <c r="AK442" i="1"/>
  <c r="AJ442" i="1"/>
  <c r="AI442" i="1"/>
  <c r="AH442" i="1"/>
  <c r="AL441" i="1"/>
  <c r="AK441" i="1"/>
  <c r="AJ441" i="1"/>
  <c r="AI441" i="1"/>
  <c r="AH441" i="1"/>
  <c r="AL440" i="1"/>
  <c r="AK440" i="1"/>
  <c r="AJ440" i="1"/>
  <c r="AI440" i="1"/>
  <c r="AH440" i="1"/>
  <c r="AL439" i="1"/>
  <c r="AK439" i="1"/>
  <c r="AJ439" i="1"/>
  <c r="AI439" i="1"/>
  <c r="AH439" i="1"/>
  <c r="AL438" i="1"/>
  <c r="AK438" i="1"/>
  <c r="AJ438" i="1"/>
  <c r="AI438" i="1"/>
  <c r="AH438" i="1"/>
  <c r="AL437" i="1"/>
  <c r="AK437" i="1"/>
  <c r="AJ437" i="1"/>
  <c r="AI437" i="1"/>
  <c r="AH437" i="1"/>
  <c r="AL436" i="1"/>
  <c r="AK436" i="1"/>
  <c r="AJ436" i="1"/>
  <c r="AI436" i="1"/>
  <c r="AH436" i="1"/>
  <c r="AL435" i="1"/>
  <c r="AK435" i="1"/>
  <c r="AJ435" i="1"/>
  <c r="AI435" i="1"/>
  <c r="AH435" i="1"/>
  <c r="AL434" i="1"/>
  <c r="AK434" i="1"/>
  <c r="AJ434" i="1"/>
  <c r="AI434" i="1"/>
  <c r="AH434" i="1"/>
  <c r="AL433" i="1"/>
  <c r="AK433" i="1"/>
  <c r="AJ433" i="1"/>
  <c r="AI433" i="1"/>
  <c r="AH433" i="1"/>
  <c r="AL432" i="1"/>
  <c r="AK432" i="1"/>
  <c r="AJ432" i="1"/>
  <c r="AI432" i="1"/>
  <c r="AH432" i="1"/>
  <c r="AL431" i="1"/>
  <c r="AK431" i="1"/>
  <c r="AJ431" i="1"/>
  <c r="AI431" i="1"/>
  <c r="AH431" i="1"/>
  <c r="AL430" i="1"/>
  <c r="AK430" i="1"/>
  <c r="AJ430" i="1"/>
  <c r="AI430" i="1"/>
  <c r="AH430" i="1"/>
  <c r="AL429" i="1"/>
  <c r="AK429" i="1"/>
  <c r="AJ429" i="1"/>
  <c r="AI429" i="1"/>
  <c r="AH429" i="1"/>
  <c r="AL428" i="1"/>
  <c r="AK428" i="1"/>
  <c r="AJ428" i="1"/>
  <c r="AI428" i="1"/>
  <c r="AH428" i="1"/>
  <c r="AL427" i="1"/>
  <c r="AK427" i="1"/>
  <c r="AJ427" i="1"/>
  <c r="AI427" i="1"/>
  <c r="AH427" i="1"/>
  <c r="AL426" i="1"/>
  <c r="AK426" i="1"/>
  <c r="AJ426" i="1"/>
  <c r="AI426" i="1"/>
  <c r="AH426" i="1"/>
  <c r="AL425" i="1"/>
  <c r="AK425" i="1"/>
  <c r="AJ425" i="1"/>
  <c r="AI425" i="1"/>
  <c r="AH425" i="1"/>
  <c r="AL424" i="1"/>
  <c r="AK424" i="1"/>
  <c r="AJ424" i="1"/>
  <c r="AI424" i="1"/>
  <c r="AH424" i="1"/>
  <c r="AL423" i="1"/>
  <c r="AK423" i="1"/>
  <c r="AJ423" i="1"/>
  <c r="AI423" i="1"/>
  <c r="AH423" i="1"/>
  <c r="AL422" i="1"/>
  <c r="AK422" i="1"/>
  <c r="AJ422" i="1"/>
  <c r="AI422" i="1"/>
  <c r="AH422" i="1"/>
  <c r="AL421" i="1"/>
  <c r="AK421" i="1"/>
  <c r="AJ421" i="1"/>
  <c r="AI421" i="1"/>
  <c r="AH421" i="1"/>
  <c r="AL420" i="1"/>
  <c r="AK420" i="1"/>
  <c r="AJ420" i="1"/>
  <c r="AI420" i="1"/>
  <c r="AH420" i="1"/>
  <c r="AL419" i="1"/>
  <c r="AK419" i="1"/>
  <c r="AJ419" i="1"/>
  <c r="AI419" i="1"/>
  <c r="AH419" i="1"/>
  <c r="AL418" i="1"/>
  <c r="AK418" i="1"/>
  <c r="AJ418" i="1"/>
  <c r="AI418" i="1"/>
  <c r="AH418" i="1"/>
  <c r="AL417" i="1"/>
  <c r="AK417" i="1"/>
  <c r="AJ417" i="1"/>
  <c r="AI417" i="1"/>
  <c r="AH417" i="1"/>
  <c r="AL416" i="1"/>
  <c r="AK416" i="1"/>
  <c r="AJ416" i="1"/>
  <c r="AI416" i="1"/>
  <c r="AH416" i="1"/>
  <c r="AL415" i="1"/>
  <c r="AK415" i="1"/>
  <c r="AJ415" i="1"/>
  <c r="AI415" i="1"/>
  <c r="AH415" i="1"/>
  <c r="AL414" i="1"/>
  <c r="AK414" i="1"/>
  <c r="AJ414" i="1"/>
  <c r="AI414" i="1"/>
  <c r="AH414" i="1"/>
  <c r="AL413" i="1"/>
  <c r="AK413" i="1"/>
  <c r="AJ413" i="1"/>
  <c r="AI413" i="1"/>
  <c r="AH413" i="1"/>
  <c r="AL412" i="1"/>
  <c r="AK412" i="1"/>
  <c r="AJ412" i="1"/>
  <c r="AI412" i="1"/>
  <c r="AH412" i="1"/>
  <c r="AL411" i="1"/>
  <c r="AK411" i="1"/>
  <c r="AJ411" i="1"/>
  <c r="AI411" i="1"/>
  <c r="AH411" i="1"/>
  <c r="AL410" i="1"/>
  <c r="AK410" i="1"/>
  <c r="AJ410" i="1"/>
  <c r="AI410" i="1"/>
  <c r="AH410" i="1"/>
  <c r="AL409" i="1"/>
  <c r="AK409" i="1"/>
  <c r="AJ409" i="1"/>
  <c r="AI409" i="1"/>
  <c r="AH409" i="1"/>
  <c r="AL408" i="1"/>
  <c r="AK408" i="1"/>
  <c r="AJ408" i="1"/>
  <c r="AI408" i="1"/>
  <c r="AH408" i="1"/>
  <c r="AL407" i="1"/>
  <c r="AK407" i="1"/>
  <c r="AJ407" i="1"/>
  <c r="AI407" i="1"/>
  <c r="AH407" i="1"/>
  <c r="AL406" i="1"/>
  <c r="AK406" i="1"/>
  <c r="AJ406" i="1"/>
  <c r="AI406" i="1"/>
  <c r="AH406" i="1"/>
  <c r="AL405" i="1"/>
  <c r="AK405" i="1"/>
  <c r="AJ405" i="1"/>
  <c r="AI405" i="1"/>
  <c r="AH405" i="1"/>
  <c r="AL404" i="1"/>
  <c r="AK404" i="1"/>
  <c r="AJ404" i="1"/>
  <c r="AI404" i="1"/>
  <c r="AH404" i="1"/>
  <c r="AL403" i="1"/>
  <c r="AK403" i="1"/>
  <c r="AJ403" i="1"/>
  <c r="AI403" i="1"/>
  <c r="AH403" i="1"/>
  <c r="AL402" i="1"/>
  <c r="AK402" i="1"/>
  <c r="AJ402" i="1"/>
  <c r="AI402" i="1"/>
  <c r="AH402" i="1"/>
  <c r="AL401" i="1"/>
  <c r="AK401" i="1"/>
  <c r="AJ401" i="1"/>
  <c r="AI401" i="1"/>
  <c r="AH401" i="1"/>
  <c r="AL400" i="1"/>
  <c r="AK400" i="1"/>
  <c r="AJ400" i="1"/>
  <c r="AI400" i="1"/>
  <c r="AH400" i="1"/>
  <c r="AL399" i="1"/>
  <c r="AK399" i="1"/>
  <c r="AJ399" i="1"/>
  <c r="AI399" i="1"/>
  <c r="AH399" i="1"/>
  <c r="AL398" i="1"/>
  <c r="AK398" i="1"/>
  <c r="AJ398" i="1"/>
  <c r="AI398" i="1"/>
  <c r="AH398" i="1"/>
  <c r="AL397" i="1"/>
  <c r="AK397" i="1"/>
  <c r="AJ397" i="1"/>
  <c r="AI397" i="1"/>
  <c r="AH397" i="1"/>
  <c r="AL396" i="1"/>
  <c r="AK396" i="1"/>
  <c r="AJ396" i="1"/>
  <c r="AI396" i="1"/>
  <c r="AH396" i="1"/>
  <c r="AL395" i="1"/>
  <c r="AK395" i="1"/>
  <c r="AJ395" i="1"/>
  <c r="AI395" i="1"/>
  <c r="AH395" i="1"/>
  <c r="AL394" i="1"/>
  <c r="AK394" i="1"/>
  <c r="AJ394" i="1"/>
  <c r="AI394" i="1"/>
  <c r="AH394" i="1"/>
  <c r="AL393" i="1"/>
  <c r="AK393" i="1"/>
  <c r="AJ393" i="1"/>
  <c r="AI393" i="1"/>
  <c r="AH393" i="1"/>
  <c r="AL392" i="1"/>
  <c r="AK392" i="1"/>
  <c r="AJ392" i="1"/>
  <c r="AI392" i="1"/>
  <c r="AH392" i="1"/>
  <c r="AL391" i="1"/>
  <c r="AK391" i="1"/>
  <c r="AJ391" i="1"/>
  <c r="AI391" i="1"/>
  <c r="AH391" i="1"/>
  <c r="AL390" i="1"/>
  <c r="AK390" i="1"/>
  <c r="AJ390" i="1"/>
  <c r="AI390" i="1"/>
  <c r="AH390" i="1"/>
  <c r="AL389" i="1"/>
  <c r="AK389" i="1"/>
  <c r="AJ389" i="1"/>
  <c r="AI389" i="1"/>
  <c r="AH389" i="1"/>
  <c r="AL388" i="1"/>
  <c r="AK388" i="1"/>
  <c r="AJ388" i="1"/>
  <c r="AI388" i="1"/>
  <c r="AH388" i="1"/>
  <c r="AL387" i="1"/>
  <c r="AK387" i="1"/>
  <c r="AJ387" i="1"/>
  <c r="AI387" i="1"/>
  <c r="AH387" i="1"/>
  <c r="AL386" i="1"/>
  <c r="AK386" i="1"/>
  <c r="AJ386" i="1"/>
  <c r="AI386" i="1"/>
  <c r="AH386" i="1"/>
  <c r="AL385" i="1"/>
  <c r="AK385" i="1"/>
  <c r="AJ385" i="1"/>
  <c r="AI385" i="1"/>
  <c r="AH385" i="1"/>
  <c r="AL384" i="1"/>
  <c r="AK384" i="1"/>
  <c r="AJ384" i="1"/>
  <c r="AI384" i="1"/>
  <c r="AH384" i="1"/>
  <c r="AL383" i="1"/>
  <c r="AK383" i="1"/>
  <c r="AJ383" i="1"/>
  <c r="AI383" i="1"/>
  <c r="AH383" i="1"/>
  <c r="AL382" i="1"/>
  <c r="AK382" i="1"/>
  <c r="AJ382" i="1"/>
  <c r="AI382" i="1"/>
  <c r="AH382" i="1"/>
  <c r="AL381" i="1"/>
  <c r="AK381" i="1"/>
  <c r="AJ381" i="1"/>
  <c r="AI381" i="1"/>
  <c r="AH381" i="1"/>
  <c r="AL380" i="1"/>
  <c r="AK380" i="1"/>
  <c r="AJ380" i="1"/>
  <c r="AI380" i="1"/>
  <c r="AH380" i="1"/>
  <c r="AL379" i="1"/>
  <c r="AK379" i="1"/>
  <c r="AJ379" i="1"/>
  <c r="AI379" i="1"/>
  <c r="AH379" i="1"/>
  <c r="AL378" i="1"/>
  <c r="AK378" i="1"/>
  <c r="AJ378" i="1"/>
  <c r="AI378" i="1"/>
  <c r="AH378" i="1"/>
  <c r="AL377" i="1"/>
  <c r="AK377" i="1"/>
  <c r="AJ377" i="1"/>
  <c r="AI377" i="1"/>
  <c r="AH377" i="1"/>
  <c r="AL376" i="1"/>
  <c r="AK376" i="1"/>
  <c r="AJ376" i="1"/>
  <c r="AI376" i="1"/>
  <c r="AH376" i="1"/>
  <c r="AL375" i="1"/>
  <c r="AK375" i="1"/>
  <c r="AJ375" i="1"/>
  <c r="AI375" i="1"/>
  <c r="AH375" i="1"/>
  <c r="AL374" i="1"/>
  <c r="AK374" i="1"/>
  <c r="AJ374" i="1"/>
  <c r="AI374" i="1"/>
  <c r="AH374" i="1"/>
  <c r="AL373" i="1"/>
  <c r="AK373" i="1"/>
  <c r="AJ373" i="1"/>
  <c r="AI373" i="1"/>
  <c r="AH373" i="1"/>
  <c r="AL372" i="1"/>
  <c r="AK372" i="1"/>
  <c r="AJ372" i="1"/>
  <c r="AI372" i="1"/>
  <c r="AH372" i="1"/>
  <c r="AL371" i="1"/>
  <c r="AK371" i="1"/>
  <c r="AJ371" i="1"/>
  <c r="AI371" i="1"/>
  <c r="AH371" i="1"/>
  <c r="AL370" i="1"/>
  <c r="AK370" i="1"/>
  <c r="AJ370" i="1"/>
  <c r="AI370" i="1"/>
  <c r="AH370" i="1"/>
  <c r="AL369" i="1"/>
  <c r="AK369" i="1"/>
  <c r="AJ369" i="1"/>
  <c r="AI369" i="1"/>
  <c r="AH369" i="1"/>
  <c r="AL368" i="1"/>
  <c r="AK368" i="1"/>
  <c r="AJ368" i="1"/>
  <c r="AI368" i="1"/>
  <c r="AH368" i="1"/>
  <c r="AL367" i="1"/>
  <c r="AK367" i="1"/>
  <c r="AJ367" i="1"/>
  <c r="AI367" i="1"/>
  <c r="AH367" i="1"/>
  <c r="AL366" i="1"/>
  <c r="AK366" i="1"/>
  <c r="AJ366" i="1"/>
  <c r="AI366" i="1"/>
  <c r="AH366" i="1"/>
  <c r="AL365" i="1"/>
  <c r="AK365" i="1"/>
  <c r="AJ365" i="1"/>
  <c r="AI365" i="1"/>
  <c r="AH365" i="1"/>
  <c r="AL364" i="1"/>
  <c r="AK364" i="1"/>
  <c r="AJ364" i="1"/>
  <c r="AI364" i="1"/>
  <c r="AH364" i="1"/>
  <c r="AL363" i="1"/>
  <c r="AK363" i="1"/>
  <c r="AJ363" i="1"/>
  <c r="AI363" i="1"/>
  <c r="AH363" i="1"/>
  <c r="AL362" i="1"/>
  <c r="AK362" i="1"/>
  <c r="AJ362" i="1"/>
  <c r="AI362" i="1"/>
  <c r="AH362" i="1"/>
  <c r="AL361" i="1"/>
  <c r="AK361" i="1"/>
  <c r="AJ361" i="1"/>
  <c r="AI361" i="1"/>
  <c r="AH361" i="1"/>
  <c r="AL360" i="1"/>
  <c r="AK360" i="1"/>
  <c r="AJ360" i="1"/>
  <c r="AI360" i="1"/>
  <c r="AH360" i="1"/>
  <c r="AL359" i="1"/>
  <c r="AK359" i="1"/>
  <c r="AJ359" i="1"/>
  <c r="AI359" i="1"/>
  <c r="AH359" i="1"/>
  <c r="AL358" i="1"/>
  <c r="AK358" i="1"/>
  <c r="AJ358" i="1"/>
  <c r="AI358" i="1"/>
  <c r="AH358" i="1"/>
  <c r="AL357" i="1"/>
  <c r="AK357" i="1"/>
  <c r="AJ357" i="1"/>
  <c r="AI357" i="1"/>
  <c r="AH357" i="1"/>
  <c r="AL356" i="1"/>
  <c r="AK356" i="1"/>
  <c r="AJ356" i="1"/>
  <c r="AI356" i="1"/>
  <c r="AH356" i="1"/>
  <c r="AL355" i="1"/>
  <c r="AK355" i="1"/>
  <c r="AJ355" i="1"/>
  <c r="AI355" i="1"/>
  <c r="AH355" i="1"/>
  <c r="AL354" i="1"/>
  <c r="AK354" i="1"/>
  <c r="AJ354" i="1"/>
  <c r="AI354" i="1"/>
  <c r="AH354" i="1"/>
  <c r="AL353" i="1"/>
  <c r="AK353" i="1"/>
  <c r="AJ353" i="1"/>
  <c r="AI353" i="1"/>
  <c r="AH353" i="1"/>
  <c r="AL352" i="1"/>
  <c r="AK352" i="1"/>
  <c r="AJ352" i="1"/>
  <c r="AI352" i="1"/>
  <c r="AH352" i="1"/>
  <c r="AL351" i="1"/>
  <c r="AK351" i="1"/>
  <c r="AJ351" i="1"/>
  <c r="AI351" i="1"/>
  <c r="AH351" i="1"/>
  <c r="AL350" i="1"/>
  <c r="AK350" i="1"/>
  <c r="AJ350" i="1"/>
  <c r="AI350" i="1"/>
  <c r="AH350" i="1"/>
  <c r="AL349" i="1"/>
  <c r="AK349" i="1"/>
  <c r="AJ349" i="1"/>
  <c r="AI349" i="1"/>
  <c r="AH349" i="1"/>
  <c r="AL348" i="1"/>
  <c r="AK348" i="1"/>
  <c r="AJ348" i="1"/>
  <c r="AI348" i="1"/>
  <c r="AH348" i="1"/>
  <c r="AL347" i="1"/>
  <c r="AK347" i="1"/>
  <c r="AJ347" i="1"/>
  <c r="AI347" i="1"/>
  <c r="AH347" i="1"/>
  <c r="AL346" i="1"/>
  <c r="AK346" i="1"/>
  <c r="AJ346" i="1"/>
  <c r="AI346" i="1"/>
  <c r="AH346" i="1"/>
  <c r="AL345" i="1"/>
  <c r="AK345" i="1"/>
  <c r="AJ345" i="1"/>
  <c r="AI345" i="1"/>
  <c r="AH345" i="1"/>
  <c r="AL344" i="1"/>
  <c r="AK344" i="1"/>
  <c r="AJ344" i="1"/>
  <c r="AI344" i="1"/>
  <c r="AH344" i="1"/>
  <c r="AL343" i="1"/>
  <c r="AK343" i="1"/>
  <c r="AJ343" i="1"/>
  <c r="AI343" i="1"/>
  <c r="AH343" i="1"/>
  <c r="AL342" i="1"/>
  <c r="AK342" i="1"/>
  <c r="AJ342" i="1"/>
  <c r="AI342" i="1"/>
  <c r="AH342" i="1"/>
  <c r="AL341" i="1"/>
  <c r="AK341" i="1"/>
  <c r="AJ341" i="1"/>
  <c r="AI341" i="1"/>
  <c r="AH341" i="1"/>
  <c r="AL340" i="1"/>
  <c r="AK340" i="1"/>
  <c r="AJ340" i="1"/>
  <c r="AI340" i="1"/>
  <c r="AH340" i="1"/>
  <c r="AL339" i="1"/>
  <c r="AK339" i="1"/>
  <c r="AJ339" i="1"/>
  <c r="AI339" i="1"/>
  <c r="AH339" i="1"/>
  <c r="AL338" i="1"/>
  <c r="AK338" i="1"/>
  <c r="AJ338" i="1"/>
  <c r="AI338" i="1"/>
  <c r="AH338" i="1"/>
  <c r="AL337" i="1"/>
  <c r="AK337" i="1"/>
  <c r="AJ337" i="1"/>
  <c r="AI337" i="1"/>
  <c r="AH337" i="1"/>
  <c r="AL336" i="1"/>
  <c r="AK336" i="1"/>
  <c r="AJ336" i="1"/>
  <c r="AI336" i="1"/>
  <c r="AH336" i="1"/>
  <c r="AL335" i="1"/>
  <c r="AK335" i="1"/>
  <c r="AJ335" i="1"/>
  <c r="AI335" i="1"/>
  <c r="AH335" i="1"/>
  <c r="AL334" i="1"/>
  <c r="AK334" i="1"/>
  <c r="AJ334" i="1"/>
  <c r="AI334" i="1"/>
  <c r="AH334" i="1"/>
  <c r="AL333" i="1"/>
  <c r="AK333" i="1"/>
  <c r="AJ333" i="1"/>
  <c r="AI333" i="1"/>
  <c r="AH333" i="1"/>
  <c r="AL332" i="1"/>
  <c r="AK332" i="1"/>
  <c r="AJ332" i="1"/>
  <c r="AI332" i="1"/>
  <c r="AH332" i="1"/>
  <c r="AL331" i="1"/>
  <c r="AK331" i="1"/>
  <c r="AJ331" i="1"/>
  <c r="AI331" i="1"/>
  <c r="AH331" i="1"/>
  <c r="AL330" i="1"/>
  <c r="AK330" i="1"/>
  <c r="AJ330" i="1"/>
  <c r="AI330" i="1"/>
  <c r="AH330" i="1"/>
  <c r="AL329" i="1"/>
  <c r="AK329" i="1"/>
  <c r="AJ329" i="1"/>
  <c r="AI329" i="1"/>
  <c r="AH329" i="1"/>
  <c r="AL328" i="1"/>
  <c r="AK328" i="1"/>
  <c r="AJ328" i="1"/>
  <c r="AI328" i="1"/>
  <c r="AH328" i="1"/>
  <c r="AL327" i="1"/>
  <c r="AK327" i="1"/>
  <c r="AJ327" i="1"/>
  <c r="AI327" i="1"/>
  <c r="AH327" i="1"/>
  <c r="AL326" i="1"/>
  <c r="AK326" i="1"/>
  <c r="AJ326" i="1"/>
  <c r="AI326" i="1"/>
  <c r="AH326" i="1"/>
  <c r="AL325" i="1"/>
  <c r="AK325" i="1"/>
  <c r="AJ325" i="1"/>
  <c r="AI325" i="1"/>
  <c r="AH325" i="1"/>
  <c r="AL324" i="1"/>
  <c r="AK324" i="1"/>
  <c r="AJ324" i="1"/>
  <c r="AI324" i="1"/>
  <c r="AH324" i="1"/>
  <c r="AL323" i="1"/>
  <c r="AK323" i="1"/>
  <c r="AJ323" i="1"/>
  <c r="AI323" i="1"/>
  <c r="AH323" i="1"/>
  <c r="AL322" i="1"/>
  <c r="AK322" i="1"/>
  <c r="AJ322" i="1"/>
  <c r="AI322" i="1"/>
  <c r="AH322" i="1"/>
  <c r="AL321" i="1"/>
  <c r="AK321" i="1"/>
  <c r="AJ321" i="1"/>
  <c r="AI321" i="1"/>
  <c r="AH321" i="1"/>
  <c r="AL320" i="1"/>
  <c r="AK320" i="1"/>
  <c r="AJ320" i="1"/>
  <c r="AI320" i="1"/>
  <c r="AH320" i="1"/>
  <c r="AL319" i="1"/>
  <c r="AK319" i="1"/>
  <c r="AJ319" i="1"/>
  <c r="AI319" i="1"/>
  <c r="AH319" i="1"/>
  <c r="AL318" i="1"/>
  <c r="AK318" i="1"/>
  <c r="AJ318" i="1"/>
  <c r="AI318" i="1"/>
  <c r="AH318" i="1"/>
  <c r="AL317" i="1"/>
  <c r="AK317" i="1"/>
  <c r="AJ317" i="1"/>
  <c r="AI317" i="1"/>
  <c r="AH317" i="1"/>
  <c r="AL316" i="1"/>
  <c r="AK316" i="1"/>
  <c r="AJ316" i="1"/>
  <c r="AI316" i="1"/>
  <c r="AH316" i="1"/>
  <c r="AL315" i="1"/>
  <c r="AK315" i="1"/>
  <c r="AJ315" i="1"/>
  <c r="AI315" i="1"/>
  <c r="AH315" i="1"/>
  <c r="AL314" i="1"/>
  <c r="AK314" i="1"/>
  <c r="AJ314" i="1"/>
  <c r="AI314" i="1"/>
  <c r="AH314" i="1"/>
  <c r="AL313" i="1"/>
  <c r="AK313" i="1"/>
  <c r="AJ313" i="1"/>
  <c r="AI313" i="1"/>
  <c r="AH313" i="1"/>
  <c r="AL312" i="1"/>
  <c r="AK312" i="1"/>
  <c r="AJ312" i="1"/>
  <c r="AI312" i="1"/>
  <c r="AH312" i="1"/>
  <c r="AL311" i="1"/>
  <c r="AK311" i="1"/>
  <c r="AJ311" i="1"/>
  <c r="AI311" i="1"/>
  <c r="AH311" i="1"/>
  <c r="AL310" i="1"/>
  <c r="AK310" i="1"/>
  <c r="AJ310" i="1"/>
  <c r="AI310" i="1"/>
  <c r="AH310" i="1"/>
  <c r="AL309" i="1"/>
  <c r="AK309" i="1"/>
  <c r="AJ309" i="1"/>
  <c r="AI309" i="1"/>
  <c r="AH309" i="1"/>
  <c r="AL308" i="1"/>
  <c r="AK308" i="1"/>
  <c r="AJ308" i="1"/>
  <c r="AI308" i="1"/>
  <c r="AH308" i="1"/>
  <c r="AL307" i="1"/>
  <c r="AK307" i="1"/>
  <c r="AJ307" i="1"/>
  <c r="AI307" i="1"/>
  <c r="AH307" i="1"/>
  <c r="AL306" i="1"/>
  <c r="AK306" i="1"/>
  <c r="AJ306" i="1"/>
  <c r="AI306" i="1"/>
  <c r="AH306" i="1"/>
  <c r="AL305" i="1"/>
  <c r="AK305" i="1"/>
  <c r="AJ305" i="1"/>
  <c r="AI305" i="1"/>
  <c r="AH305" i="1"/>
  <c r="AL304" i="1"/>
  <c r="AK304" i="1"/>
  <c r="AJ304" i="1"/>
  <c r="AI304" i="1"/>
  <c r="AH304" i="1"/>
  <c r="AL303" i="1"/>
  <c r="AK303" i="1"/>
  <c r="AJ303" i="1"/>
  <c r="AI303" i="1"/>
  <c r="AH303" i="1"/>
  <c r="AL302" i="1"/>
  <c r="AK302" i="1"/>
  <c r="AJ302" i="1"/>
  <c r="AI302" i="1"/>
  <c r="AH302" i="1"/>
  <c r="AL301" i="1"/>
  <c r="AK301" i="1"/>
  <c r="AJ301" i="1"/>
  <c r="AI301" i="1"/>
  <c r="AH301" i="1"/>
  <c r="AL300" i="1"/>
  <c r="AK300" i="1"/>
  <c r="AJ300" i="1"/>
  <c r="AI300" i="1"/>
  <c r="AH300" i="1"/>
  <c r="AL299" i="1"/>
  <c r="AK299" i="1"/>
  <c r="AJ299" i="1"/>
  <c r="AI299" i="1"/>
  <c r="AH299" i="1"/>
  <c r="AL298" i="1"/>
  <c r="AK298" i="1"/>
  <c r="AJ298" i="1"/>
  <c r="AI298" i="1"/>
  <c r="AH298" i="1"/>
  <c r="AL297" i="1"/>
  <c r="AK297" i="1"/>
  <c r="AJ297" i="1"/>
  <c r="AI297" i="1"/>
  <c r="AH297" i="1"/>
  <c r="AL296" i="1"/>
  <c r="AK296" i="1"/>
  <c r="AJ296" i="1"/>
  <c r="AI296" i="1"/>
  <c r="AH296" i="1"/>
  <c r="AL295" i="1"/>
  <c r="AK295" i="1"/>
  <c r="AJ295" i="1"/>
  <c r="AI295" i="1"/>
  <c r="AH295" i="1"/>
  <c r="AL294" i="1"/>
  <c r="AK294" i="1"/>
  <c r="AJ294" i="1"/>
  <c r="AI294" i="1"/>
  <c r="AH294" i="1"/>
  <c r="AL293" i="1"/>
  <c r="AK293" i="1"/>
  <c r="AJ293" i="1"/>
  <c r="AI293" i="1"/>
  <c r="AH293" i="1"/>
  <c r="AL292" i="1"/>
  <c r="AK292" i="1"/>
  <c r="AJ292" i="1"/>
  <c r="AI292" i="1"/>
  <c r="AH292" i="1"/>
  <c r="AL291" i="1"/>
  <c r="AK291" i="1"/>
  <c r="AJ291" i="1"/>
  <c r="AI291" i="1"/>
  <c r="AH291" i="1"/>
  <c r="AL290" i="1"/>
  <c r="AK290" i="1"/>
  <c r="AJ290" i="1"/>
  <c r="AI290" i="1"/>
  <c r="AH290" i="1"/>
  <c r="AL289" i="1"/>
  <c r="AK289" i="1"/>
  <c r="AJ289" i="1"/>
  <c r="AI289" i="1"/>
  <c r="AH289" i="1"/>
  <c r="AL288" i="1"/>
  <c r="AK288" i="1"/>
  <c r="AJ288" i="1"/>
  <c r="AI288" i="1"/>
  <c r="AH288" i="1"/>
  <c r="AL287" i="1"/>
  <c r="AK287" i="1"/>
  <c r="AJ287" i="1"/>
  <c r="AI287" i="1"/>
  <c r="AH287" i="1"/>
  <c r="AL286" i="1"/>
  <c r="AK286" i="1"/>
  <c r="AJ286" i="1"/>
  <c r="AI286" i="1"/>
  <c r="AH286" i="1"/>
  <c r="AL285" i="1"/>
  <c r="AK285" i="1"/>
  <c r="AJ285" i="1"/>
  <c r="AI285" i="1"/>
  <c r="AH285" i="1"/>
  <c r="AL284" i="1"/>
  <c r="AK284" i="1"/>
  <c r="AJ284" i="1"/>
  <c r="AI284" i="1"/>
  <c r="AH284" i="1"/>
  <c r="AL283" i="1"/>
  <c r="AK283" i="1"/>
  <c r="AJ283" i="1"/>
  <c r="AI283" i="1"/>
  <c r="AH283" i="1"/>
  <c r="AL282" i="1"/>
  <c r="AK282" i="1"/>
  <c r="AJ282" i="1"/>
  <c r="AI282" i="1"/>
  <c r="AH282" i="1"/>
  <c r="AL281" i="1"/>
  <c r="AK281" i="1"/>
  <c r="AJ281" i="1"/>
  <c r="AI281" i="1"/>
  <c r="AH281" i="1"/>
  <c r="AL280" i="1"/>
  <c r="AK280" i="1"/>
  <c r="AJ280" i="1"/>
  <c r="AI280" i="1"/>
  <c r="AH280" i="1"/>
  <c r="AL279" i="1"/>
  <c r="AK279" i="1"/>
  <c r="AJ279" i="1"/>
  <c r="AI279" i="1"/>
  <c r="AH279" i="1"/>
  <c r="AL278" i="1"/>
  <c r="AK278" i="1"/>
  <c r="AJ278" i="1"/>
  <c r="AI278" i="1"/>
  <c r="AH278" i="1"/>
  <c r="AL277" i="1"/>
  <c r="AK277" i="1"/>
  <c r="AJ277" i="1"/>
  <c r="AI277" i="1"/>
  <c r="AH277" i="1"/>
  <c r="AL276" i="1"/>
  <c r="AK276" i="1"/>
  <c r="AJ276" i="1"/>
  <c r="AI276" i="1"/>
  <c r="AH276" i="1"/>
  <c r="AL275" i="1"/>
  <c r="AK275" i="1"/>
  <c r="AJ275" i="1"/>
  <c r="AI275" i="1"/>
  <c r="AH275" i="1"/>
  <c r="AL274" i="1"/>
  <c r="AK274" i="1"/>
  <c r="AJ274" i="1"/>
  <c r="AI274" i="1"/>
  <c r="AH274" i="1"/>
  <c r="AL273" i="1"/>
  <c r="AK273" i="1"/>
  <c r="AJ273" i="1"/>
  <c r="AI273" i="1"/>
  <c r="AH273" i="1"/>
  <c r="AL272" i="1"/>
  <c r="AK272" i="1"/>
  <c r="AJ272" i="1"/>
  <c r="AI272" i="1"/>
  <c r="AH272" i="1"/>
  <c r="AL271" i="1"/>
  <c r="AK271" i="1"/>
  <c r="AJ271" i="1"/>
  <c r="AI271" i="1"/>
  <c r="AH271" i="1"/>
  <c r="AL270" i="1"/>
  <c r="AK270" i="1"/>
  <c r="AJ270" i="1"/>
  <c r="AI270" i="1"/>
  <c r="AH270" i="1"/>
  <c r="AL269" i="1"/>
  <c r="AK269" i="1"/>
  <c r="AJ269" i="1"/>
  <c r="AI269" i="1"/>
  <c r="AH269" i="1"/>
  <c r="AL268" i="1"/>
  <c r="AK268" i="1"/>
  <c r="AJ268" i="1"/>
  <c r="AI268" i="1"/>
  <c r="AH268" i="1"/>
  <c r="AL267" i="1"/>
  <c r="AK267" i="1"/>
  <c r="AJ267" i="1"/>
  <c r="AI267" i="1"/>
  <c r="AH267" i="1"/>
  <c r="AL266" i="1"/>
  <c r="AK266" i="1"/>
  <c r="AJ266" i="1"/>
  <c r="AI266" i="1"/>
  <c r="AH266" i="1"/>
  <c r="AL265" i="1"/>
  <c r="AK265" i="1"/>
  <c r="AJ265" i="1"/>
  <c r="AI265" i="1"/>
  <c r="AH265" i="1"/>
  <c r="AL264" i="1"/>
  <c r="AK264" i="1"/>
  <c r="AJ264" i="1"/>
  <c r="AI264" i="1"/>
  <c r="AH264" i="1"/>
  <c r="AL263" i="1"/>
  <c r="AK263" i="1"/>
  <c r="AJ263" i="1"/>
  <c r="AI263" i="1"/>
  <c r="AH263" i="1"/>
  <c r="AL262" i="1"/>
  <c r="AK262" i="1"/>
  <c r="AJ262" i="1"/>
  <c r="AI262" i="1"/>
  <c r="AH262" i="1"/>
  <c r="AL261" i="1"/>
  <c r="AK261" i="1"/>
  <c r="AJ261" i="1"/>
  <c r="AI261" i="1"/>
  <c r="AH261" i="1"/>
  <c r="AL260" i="1"/>
  <c r="AK260" i="1"/>
  <c r="AJ260" i="1"/>
  <c r="AI260" i="1"/>
  <c r="AH260" i="1"/>
  <c r="AL259" i="1"/>
  <c r="AK259" i="1"/>
  <c r="AJ259" i="1"/>
  <c r="AI259" i="1"/>
  <c r="AH259" i="1"/>
  <c r="AL258" i="1"/>
  <c r="AK258" i="1"/>
  <c r="AJ258" i="1"/>
  <c r="AI258" i="1"/>
  <c r="AH258" i="1"/>
  <c r="AL257" i="1"/>
  <c r="AK257" i="1"/>
  <c r="AJ257" i="1"/>
  <c r="AI257" i="1"/>
  <c r="AH257" i="1"/>
  <c r="AL256" i="1"/>
  <c r="AK256" i="1"/>
  <c r="AJ256" i="1"/>
  <c r="AI256" i="1"/>
  <c r="AH256" i="1"/>
  <c r="AL255" i="1"/>
  <c r="AK255" i="1"/>
  <c r="AJ255" i="1"/>
  <c r="AI255" i="1"/>
  <c r="AH255" i="1"/>
  <c r="AL254" i="1"/>
  <c r="AK254" i="1"/>
  <c r="AJ254" i="1"/>
  <c r="AI254" i="1"/>
  <c r="AH254" i="1"/>
  <c r="AL253" i="1"/>
  <c r="AK253" i="1"/>
  <c r="AJ253" i="1"/>
  <c r="AI253" i="1"/>
  <c r="AH253" i="1"/>
  <c r="AL252" i="1"/>
  <c r="AK252" i="1"/>
  <c r="AJ252" i="1"/>
  <c r="AI252" i="1"/>
  <c r="AH252" i="1"/>
  <c r="AL251" i="1"/>
  <c r="AK251" i="1"/>
  <c r="AJ251" i="1"/>
  <c r="AI251" i="1"/>
  <c r="AH251" i="1"/>
  <c r="AL250" i="1"/>
  <c r="AK250" i="1"/>
  <c r="AJ250" i="1"/>
  <c r="AI250" i="1"/>
  <c r="AH250" i="1"/>
  <c r="AL249" i="1"/>
  <c r="AK249" i="1"/>
  <c r="AJ249" i="1"/>
  <c r="AI249" i="1"/>
  <c r="AH249" i="1"/>
  <c r="AL248" i="1"/>
  <c r="AK248" i="1"/>
  <c r="AJ248" i="1"/>
  <c r="AI248" i="1"/>
  <c r="AH248" i="1"/>
  <c r="AL247" i="1"/>
  <c r="AK247" i="1"/>
  <c r="AJ247" i="1"/>
  <c r="AI247" i="1"/>
  <c r="AH247" i="1"/>
  <c r="AL246" i="1"/>
  <c r="AK246" i="1"/>
  <c r="AJ246" i="1"/>
  <c r="AI246" i="1"/>
  <c r="AH246" i="1"/>
  <c r="AL245" i="1"/>
  <c r="AK245" i="1"/>
  <c r="AJ245" i="1"/>
  <c r="AI245" i="1"/>
  <c r="AH245" i="1"/>
  <c r="AL244" i="1"/>
  <c r="AK244" i="1"/>
  <c r="AJ244" i="1"/>
  <c r="AI244" i="1"/>
  <c r="AH244" i="1"/>
  <c r="AL243" i="1"/>
  <c r="AK243" i="1"/>
  <c r="AJ243" i="1"/>
  <c r="AI243" i="1"/>
  <c r="AH243" i="1"/>
  <c r="AL242" i="1"/>
  <c r="AK242" i="1"/>
  <c r="AJ242" i="1"/>
  <c r="AI242" i="1"/>
  <c r="AH242" i="1"/>
  <c r="AL241" i="1"/>
  <c r="AK241" i="1"/>
  <c r="AJ241" i="1"/>
  <c r="AI241" i="1"/>
  <c r="AH241" i="1"/>
  <c r="AL240" i="1"/>
  <c r="AK240" i="1"/>
  <c r="AJ240" i="1"/>
  <c r="AI240" i="1"/>
  <c r="AH240" i="1"/>
  <c r="AL239" i="1"/>
  <c r="AK239" i="1"/>
  <c r="AJ239" i="1"/>
  <c r="AI239" i="1"/>
  <c r="AH239" i="1"/>
  <c r="AL238" i="1"/>
  <c r="AK238" i="1"/>
  <c r="AJ238" i="1"/>
  <c r="AI238" i="1"/>
  <c r="AH238" i="1"/>
  <c r="AL237" i="1"/>
  <c r="AK237" i="1"/>
  <c r="AJ237" i="1"/>
  <c r="AI237" i="1"/>
  <c r="AH237" i="1"/>
  <c r="AL236" i="1"/>
  <c r="AK236" i="1"/>
  <c r="AJ236" i="1"/>
  <c r="AI236" i="1"/>
  <c r="AH236" i="1"/>
  <c r="AL235" i="1"/>
  <c r="AK235" i="1"/>
  <c r="AJ235" i="1"/>
  <c r="AI235" i="1"/>
  <c r="AH235" i="1"/>
  <c r="AL234" i="1"/>
  <c r="AK234" i="1"/>
  <c r="AJ234" i="1"/>
  <c r="AI234" i="1"/>
  <c r="AH234" i="1"/>
  <c r="AL233" i="1"/>
  <c r="AK233" i="1"/>
  <c r="AJ233" i="1"/>
  <c r="AI233" i="1"/>
  <c r="AH233" i="1"/>
  <c r="AL232" i="1"/>
  <c r="AK232" i="1"/>
  <c r="AJ232" i="1"/>
  <c r="AI232" i="1"/>
  <c r="AH232" i="1"/>
  <c r="AL231" i="1"/>
  <c r="AK231" i="1"/>
  <c r="AJ231" i="1"/>
  <c r="AI231" i="1"/>
  <c r="AH231" i="1"/>
  <c r="AL230" i="1"/>
  <c r="AK230" i="1"/>
  <c r="AJ230" i="1"/>
  <c r="AI230" i="1"/>
  <c r="AH230" i="1"/>
  <c r="AL229" i="1"/>
  <c r="AK229" i="1"/>
  <c r="AJ229" i="1"/>
  <c r="AI229" i="1"/>
  <c r="AH229" i="1"/>
  <c r="AL228" i="1"/>
  <c r="AK228" i="1"/>
  <c r="AJ228" i="1"/>
  <c r="AI228" i="1"/>
  <c r="AH228" i="1"/>
  <c r="AL227" i="1"/>
  <c r="AK227" i="1"/>
  <c r="AJ227" i="1"/>
  <c r="AI227" i="1"/>
  <c r="AH227" i="1"/>
  <c r="AL226" i="1"/>
  <c r="AK226" i="1"/>
  <c r="AJ226" i="1"/>
  <c r="AI226" i="1"/>
  <c r="AH226" i="1"/>
  <c r="AL225" i="1"/>
  <c r="AK225" i="1"/>
  <c r="AJ225" i="1"/>
  <c r="AI225" i="1"/>
  <c r="AH225" i="1"/>
  <c r="AL224" i="1"/>
  <c r="AK224" i="1"/>
  <c r="AJ224" i="1"/>
  <c r="AI224" i="1"/>
  <c r="AH224" i="1"/>
  <c r="AL223" i="1"/>
  <c r="AK223" i="1"/>
  <c r="AJ223" i="1"/>
  <c r="AI223" i="1"/>
  <c r="AH223" i="1"/>
  <c r="AL222" i="1"/>
  <c r="AK222" i="1"/>
  <c r="AJ222" i="1"/>
  <c r="AI222" i="1"/>
  <c r="AH222" i="1"/>
  <c r="AL221" i="1"/>
  <c r="AK221" i="1"/>
  <c r="AJ221" i="1"/>
  <c r="AI221" i="1"/>
  <c r="AH221" i="1"/>
  <c r="AL220" i="1"/>
  <c r="AK220" i="1"/>
  <c r="AJ220" i="1"/>
  <c r="AI220" i="1"/>
  <c r="AH220" i="1"/>
  <c r="AL219" i="1"/>
  <c r="AK219" i="1"/>
  <c r="AJ219" i="1"/>
  <c r="AI219" i="1"/>
  <c r="AH219" i="1"/>
  <c r="AL218" i="1"/>
  <c r="AK218" i="1"/>
  <c r="AJ218" i="1"/>
  <c r="AI218" i="1"/>
  <c r="AH218" i="1"/>
  <c r="AL217" i="1"/>
  <c r="AK217" i="1"/>
  <c r="AJ217" i="1"/>
  <c r="AI217" i="1"/>
  <c r="AH217" i="1"/>
  <c r="AL216" i="1"/>
  <c r="AK216" i="1"/>
  <c r="AJ216" i="1"/>
  <c r="AI216" i="1"/>
  <c r="AH216" i="1"/>
  <c r="AL215" i="1"/>
  <c r="AK215" i="1"/>
  <c r="AJ215" i="1"/>
  <c r="AI215" i="1"/>
  <c r="AH215" i="1"/>
  <c r="AL214" i="1"/>
  <c r="AK214" i="1"/>
  <c r="AJ214" i="1"/>
  <c r="AI214" i="1"/>
  <c r="AH214" i="1"/>
  <c r="AL213" i="1"/>
  <c r="AK213" i="1"/>
  <c r="AJ213" i="1"/>
  <c r="AI213" i="1"/>
  <c r="AH213" i="1"/>
  <c r="AL212" i="1"/>
  <c r="AK212" i="1"/>
  <c r="AJ212" i="1"/>
  <c r="AI212" i="1"/>
  <c r="AH212" i="1"/>
  <c r="AL211" i="1"/>
  <c r="AK211" i="1"/>
  <c r="AJ211" i="1"/>
  <c r="AI211" i="1"/>
  <c r="AH211" i="1"/>
  <c r="AL210" i="1"/>
  <c r="AK210" i="1"/>
  <c r="AJ210" i="1"/>
  <c r="AI210" i="1"/>
  <c r="AH210" i="1"/>
  <c r="AL209" i="1"/>
  <c r="AK209" i="1"/>
  <c r="AJ209" i="1"/>
  <c r="AI209" i="1"/>
  <c r="AH209" i="1"/>
  <c r="AL208" i="1"/>
  <c r="AK208" i="1"/>
  <c r="AJ208" i="1"/>
  <c r="AI208" i="1"/>
  <c r="AH208" i="1"/>
  <c r="AL207" i="1"/>
  <c r="AK207" i="1"/>
  <c r="AJ207" i="1"/>
  <c r="AI207" i="1"/>
  <c r="AH207" i="1"/>
  <c r="AL206" i="1"/>
  <c r="AK206" i="1"/>
  <c r="AJ206" i="1"/>
  <c r="AI206" i="1"/>
  <c r="AH206" i="1"/>
  <c r="AL205" i="1"/>
  <c r="AK205" i="1"/>
  <c r="AJ205" i="1"/>
  <c r="AI205" i="1"/>
  <c r="AH205" i="1"/>
  <c r="AL204" i="1"/>
  <c r="AK204" i="1"/>
  <c r="AJ204" i="1"/>
  <c r="AI204" i="1"/>
  <c r="AH204" i="1"/>
  <c r="AL203" i="1"/>
  <c r="AK203" i="1"/>
  <c r="AJ203" i="1"/>
  <c r="AI203" i="1"/>
  <c r="AH203" i="1"/>
  <c r="AL202" i="1"/>
  <c r="AK202" i="1"/>
  <c r="AJ202" i="1"/>
  <c r="AI202" i="1"/>
  <c r="AH202" i="1"/>
  <c r="AL201" i="1"/>
  <c r="AK201" i="1"/>
  <c r="AJ201" i="1"/>
  <c r="AI201" i="1"/>
  <c r="AH201" i="1"/>
  <c r="AL200" i="1"/>
  <c r="AK200" i="1"/>
  <c r="AJ200" i="1"/>
  <c r="AI200" i="1"/>
  <c r="AH200" i="1"/>
  <c r="AL199" i="1"/>
  <c r="AK199" i="1"/>
  <c r="AJ199" i="1"/>
  <c r="AI199" i="1"/>
  <c r="AH199" i="1"/>
  <c r="AL198" i="1"/>
  <c r="AK198" i="1"/>
  <c r="AJ198" i="1"/>
  <c r="AI198" i="1"/>
  <c r="AH198" i="1"/>
  <c r="AL197" i="1"/>
  <c r="AK197" i="1"/>
  <c r="AJ197" i="1"/>
  <c r="AI197" i="1"/>
  <c r="AH197" i="1"/>
  <c r="AL196" i="1"/>
  <c r="AK196" i="1"/>
  <c r="AJ196" i="1"/>
  <c r="AI196" i="1"/>
  <c r="AH196" i="1"/>
  <c r="AL195" i="1"/>
  <c r="AK195" i="1"/>
  <c r="AJ195" i="1"/>
  <c r="AI195" i="1"/>
  <c r="AH195" i="1"/>
  <c r="AL194" i="1"/>
  <c r="AK194" i="1"/>
  <c r="AJ194" i="1"/>
  <c r="AI194" i="1"/>
  <c r="AH194" i="1"/>
  <c r="AL193" i="1"/>
  <c r="AK193" i="1"/>
  <c r="AJ193" i="1"/>
  <c r="AI193" i="1"/>
  <c r="AH193" i="1"/>
  <c r="AL192" i="1"/>
  <c r="AK192" i="1"/>
  <c r="AJ192" i="1"/>
  <c r="AI192" i="1"/>
  <c r="AH192" i="1"/>
  <c r="AL191" i="1"/>
  <c r="AK191" i="1"/>
  <c r="AJ191" i="1"/>
  <c r="AI191" i="1"/>
  <c r="AH191" i="1"/>
  <c r="AL190" i="1"/>
  <c r="AK190" i="1"/>
  <c r="AJ190" i="1"/>
  <c r="AI190" i="1"/>
  <c r="AH190" i="1"/>
  <c r="AL189" i="1"/>
  <c r="AK189" i="1"/>
  <c r="AJ189" i="1"/>
  <c r="AI189" i="1"/>
  <c r="AH189" i="1"/>
  <c r="AL188" i="1"/>
  <c r="AK188" i="1"/>
  <c r="AJ188" i="1"/>
  <c r="AI188" i="1"/>
  <c r="AH188" i="1"/>
  <c r="AL187" i="1"/>
  <c r="AK187" i="1"/>
  <c r="AJ187" i="1"/>
  <c r="AI187" i="1"/>
  <c r="AH187" i="1"/>
  <c r="AL186" i="1"/>
  <c r="AK186" i="1"/>
  <c r="AJ186" i="1"/>
  <c r="AI186" i="1"/>
  <c r="AH186" i="1"/>
  <c r="AL185" i="1"/>
  <c r="AK185" i="1"/>
  <c r="AJ185" i="1"/>
  <c r="AI185" i="1"/>
  <c r="AH185" i="1"/>
  <c r="AL184" i="1"/>
  <c r="AK184" i="1"/>
  <c r="AJ184" i="1"/>
  <c r="AI184" i="1"/>
  <c r="AH184" i="1"/>
  <c r="AL183" i="1"/>
  <c r="AK183" i="1"/>
  <c r="AJ183" i="1"/>
  <c r="AI183" i="1"/>
  <c r="AH183" i="1"/>
  <c r="AL182" i="1"/>
  <c r="AK182" i="1"/>
  <c r="AJ182" i="1"/>
  <c r="AI182" i="1"/>
  <c r="AH182" i="1"/>
  <c r="AL181" i="1"/>
  <c r="AK181" i="1"/>
  <c r="AJ181" i="1"/>
  <c r="AI181" i="1"/>
  <c r="AH181" i="1"/>
  <c r="AL180" i="1"/>
  <c r="AK180" i="1"/>
  <c r="AJ180" i="1"/>
  <c r="AI180" i="1"/>
  <c r="AH180" i="1"/>
  <c r="AL179" i="1"/>
  <c r="AK179" i="1"/>
  <c r="AJ179" i="1"/>
  <c r="AI179" i="1"/>
  <c r="AH179" i="1"/>
  <c r="AL178" i="1"/>
  <c r="AK178" i="1"/>
  <c r="AJ178" i="1"/>
  <c r="AI178" i="1"/>
  <c r="AH178" i="1"/>
  <c r="AL177" i="1"/>
  <c r="AK177" i="1"/>
  <c r="AJ177" i="1"/>
  <c r="AI177" i="1"/>
  <c r="AH177" i="1"/>
  <c r="AL176" i="1"/>
  <c r="AK176" i="1"/>
  <c r="AJ176" i="1"/>
  <c r="AI176" i="1"/>
  <c r="AH176" i="1"/>
  <c r="AL175" i="1"/>
  <c r="AK175" i="1"/>
  <c r="AJ175" i="1"/>
  <c r="AI175" i="1"/>
  <c r="AH175" i="1"/>
  <c r="AL174" i="1"/>
  <c r="AK174" i="1"/>
  <c r="AJ174" i="1"/>
  <c r="AI174" i="1"/>
  <c r="AH174" i="1"/>
  <c r="AL173" i="1"/>
  <c r="AK173" i="1"/>
  <c r="AJ173" i="1"/>
  <c r="AI173" i="1"/>
  <c r="AH173" i="1"/>
  <c r="AL172" i="1"/>
  <c r="AK172" i="1"/>
  <c r="AJ172" i="1"/>
  <c r="AI172" i="1"/>
  <c r="AH172" i="1"/>
  <c r="AL171" i="1"/>
  <c r="AK171" i="1"/>
  <c r="AJ171" i="1"/>
  <c r="AI171" i="1"/>
  <c r="AH171" i="1"/>
  <c r="AL170" i="1"/>
  <c r="AK170" i="1"/>
  <c r="AJ170" i="1"/>
  <c r="AI170" i="1"/>
  <c r="AH170" i="1"/>
  <c r="AL169" i="1"/>
  <c r="AK169" i="1"/>
  <c r="AJ169" i="1"/>
  <c r="AI169" i="1"/>
  <c r="AH169" i="1"/>
  <c r="AL168" i="1"/>
  <c r="AK168" i="1"/>
  <c r="AJ168" i="1"/>
  <c r="AI168" i="1"/>
  <c r="AH168" i="1"/>
  <c r="AL167" i="1"/>
  <c r="AK167" i="1"/>
  <c r="AJ167" i="1"/>
  <c r="AI167" i="1"/>
  <c r="AH167" i="1"/>
  <c r="AL166" i="1"/>
  <c r="AK166" i="1"/>
  <c r="AJ166" i="1"/>
  <c r="AI166" i="1"/>
  <c r="AH166" i="1"/>
  <c r="AL165" i="1"/>
  <c r="AK165" i="1"/>
  <c r="AJ165" i="1"/>
  <c r="AI165" i="1"/>
  <c r="AH165" i="1"/>
  <c r="AL164" i="1"/>
  <c r="AK164" i="1"/>
  <c r="AJ164" i="1"/>
  <c r="AI164" i="1"/>
  <c r="AH164" i="1"/>
  <c r="AL163" i="1"/>
  <c r="AK163" i="1"/>
  <c r="AJ163" i="1"/>
  <c r="AI163" i="1"/>
  <c r="AH163" i="1"/>
  <c r="AL162" i="1"/>
  <c r="AK162" i="1"/>
  <c r="AJ162" i="1"/>
  <c r="AI162" i="1"/>
  <c r="AH162" i="1"/>
  <c r="AL161" i="1"/>
  <c r="AK161" i="1"/>
  <c r="AJ161" i="1"/>
  <c r="AI161" i="1"/>
  <c r="AH161" i="1"/>
  <c r="AL160" i="1"/>
  <c r="AK160" i="1"/>
  <c r="AJ160" i="1"/>
  <c r="AI160" i="1"/>
  <c r="AH160" i="1"/>
  <c r="AL159" i="1"/>
  <c r="AK159" i="1"/>
  <c r="AJ159" i="1"/>
  <c r="AI159" i="1"/>
  <c r="AH159" i="1"/>
  <c r="AL158" i="1"/>
  <c r="AK158" i="1"/>
  <c r="AJ158" i="1"/>
  <c r="AI158" i="1"/>
  <c r="AH158" i="1"/>
  <c r="AL157" i="1"/>
  <c r="AK157" i="1"/>
  <c r="AJ157" i="1"/>
  <c r="AI157" i="1"/>
  <c r="AH157" i="1"/>
  <c r="AL156" i="1"/>
  <c r="AK156" i="1"/>
  <c r="AJ156" i="1"/>
  <c r="AI156" i="1"/>
  <c r="AH156" i="1"/>
  <c r="AL155" i="1"/>
  <c r="AK155" i="1"/>
  <c r="AJ155" i="1"/>
  <c r="AI155" i="1"/>
  <c r="AH155" i="1"/>
  <c r="AL154" i="1"/>
  <c r="AK154" i="1"/>
  <c r="AJ154" i="1"/>
  <c r="AI154" i="1"/>
  <c r="AH154" i="1"/>
  <c r="AL153" i="1"/>
  <c r="AK153" i="1"/>
  <c r="AJ153" i="1"/>
  <c r="AI153" i="1"/>
  <c r="AH153" i="1"/>
  <c r="AL152" i="1"/>
  <c r="AK152" i="1"/>
  <c r="AJ152" i="1"/>
  <c r="AI152" i="1"/>
  <c r="AH152" i="1"/>
  <c r="AL151" i="1"/>
  <c r="AK151" i="1"/>
  <c r="AJ151" i="1"/>
  <c r="AI151" i="1"/>
  <c r="AH151" i="1"/>
  <c r="AL150" i="1"/>
  <c r="AK150" i="1"/>
  <c r="AJ150" i="1"/>
  <c r="AI150" i="1"/>
  <c r="AH150" i="1"/>
  <c r="AL149" i="1"/>
  <c r="AK149" i="1"/>
  <c r="AJ149" i="1"/>
  <c r="AI149" i="1"/>
  <c r="AH149" i="1"/>
  <c r="AL148" i="1"/>
  <c r="AK148" i="1"/>
  <c r="AJ148" i="1"/>
  <c r="AI148" i="1"/>
  <c r="AH148" i="1"/>
  <c r="AL147" i="1"/>
  <c r="AK147" i="1"/>
  <c r="AJ147" i="1"/>
  <c r="AI147" i="1"/>
  <c r="AH147" i="1"/>
  <c r="AL146" i="1"/>
  <c r="AK146" i="1"/>
  <c r="AJ146" i="1"/>
  <c r="AI146" i="1"/>
  <c r="AH146" i="1"/>
  <c r="AL145" i="1"/>
  <c r="AK145" i="1"/>
  <c r="AJ145" i="1"/>
  <c r="AI145" i="1"/>
  <c r="AH145" i="1"/>
  <c r="AL144" i="1"/>
  <c r="AK144" i="1"/>
  <c r="AJ144" i="1"/>
  <c r="AI144" i="1"/>
  <c r="AH144" i="1"/>
  <c r="AL143" i="1"/>
  <c r="AK143" i="1"/>
  <c r="AJ143" i="1"/>
  <c r="AI143" i="1"/>
  <c r="AH143" i="1"/>
  <c r="AL142" i="1"/>
  <c r="AK142" i="1"/>
  <c r="AJ142" i="1"/>
  <c r="AI142" i="1"/>
  <c r="AH142" i="1"/>
  <c r="AL141" i="1"/>
  <c r="AK141" i="1"/>
  <c r="AJ141" i="1"/>
  <c r="AI141" i="1"/>
  <c r="AH141" i="1"/>
  <c r="AL140" i="1"/>
  <c r="AK140" i="1"/>
  <c r="AJ140" i="1"/>
  <c r="AI140" i="1"/>
  <c r="AH140" i="1"/>
  <c r="AL139" i="1"/>
  <c r="AK139" i="1"/>
  <c r="AJ139" i="1"/>
  <c r="AI139" i="1"/>
  <c r="AH139" i="1"/>
  <c r="AL138" i="1"/>
  <c r="AK138" i="1"/>
  <c r="AJ138" i="1"/>
  <c r="AI138" i="1"/>
  <c r="AH138" i="1"/>
  <c r="AL137" i="1"/>
  <c r="AK137" i="1"/>
  <c r="AJ137" i="1"/>
  <c r="AI137" i="1"/>
  <c r="AH137" i="1"/>
  <c r="AL136" i="1"/>
  <c r="AK136" i="1"/>
  <c r="AJ136" i="1"/>
  <c r="AI136" i="1"/>
  <c r="AH136" i="1"/>
  <c r="AL135" i="1"/>
  <c r="AK135" i="1"/>
  <c r="AJ135" i="1"/>
  <c r="AI135" i="1"/>
  <c r="AH135" i="1"/>
  <c r="AL134" i="1"/>
  <c r="AK134" i="1"/>
  <c r="AJ134" i="1"/>
  <c r="AI134" i="1"/>
  <c r="AH134" i="1"/>
  <c r="AL133" i="1"/>
  <c r="AK133" i="1"/>
  <c r="AJ133" i="1"/>
  <c r="AI133" i="1"/>
  <c r="AH133" i="1"/>
  <c r="AL132" i="1"/>
  <c r="AK132" i="1"/>
  <c r="AJ132" i="1"/>
  <c r="AI132" i="1"/>
  <c r="AH132" i="1"/>
  <c r="AL131" i="1"/>
  <c r="AK131" i="1"/>
  <c r="AJ131" i="1"/>
  <c r="AI131" i="1"/>
  <c r="AH131" i="1"/>
  <c r="AL130" i="1"/>
  <c r="AK130" i="1"/>
  <c r="AJ130" i="1"/>
  <c r="AI130" i="1"/>
  <c r="AH130" i="1"/>
  <c r="AL129" i="1"/>
  <c r="AK129" i="1"/>
  <c r="AJ129" i="1"/>
  <c r="AI129" i="1"/>
  <c r="AH129" i="1"/>
  <c r="AL128" i="1"/>
  <c r="AK128" i="1"/>
  <c r="AJ128" i="1"/>
  <c r="AI128" i="1"/>
  <c r="AH128" i="1"/>
  <c r="AL127" i="1"/>
  <c r="AK127" i="1"/>
  <c r="AJ127" i="1"/>
  <c r="AI127" i="1"/>
  <c r="AH127" i="1"/>
  <c r="AL126" i="1"/>
  <c r="AK126" i="1"/>
  <c r="AJ126" i="1"/>
  <c r="AI126" i="1"/>
  <c r="AH126" i="1"/>
  <c r="AL125" i="1"/>
  <c r="AK125" i="1"/>
  <c r="AJ125" i="1"/>
  <c r="AI125" i="1"/>
  <c r="AH125" i="1"/>
  <c r="AL124" i="1"/>
  <c r="AK124" i="1"/>
  <c r="AJ124" i="1"/>
  <c r="AI124" i="1"/>
  <c r="AH124" i="1"/>
  <c r="AL123" i="1"/>
  <c r="AK123" i="1"/>
  <c r="AJ123" i="1"/>
  <c r="AI123" i="1"/>
  <c r="AH123" i="1"/>
  <c r="AL122" i="1"/>
  <c r="AK122" i="1"/>
  <c r="AJ122" i="1"/>
  <c r="AI122" i="1"/>
  <c r="AH122" i="1"/>
  <c r="AL121" i="1"/>
  <c r="AK121" i="1"/>
  <c r="AJ121" i="1"/>
  <c r="AI121" i="1"/>
  <c r="AH121" i="1"/>
  <c r="AL120" i="1"/>
  <c r="AK120" i="1"/>
  <c r="AJ120" i="1"/>
  <c r="AI120" i="1"/>
  <c r="AH120" i="1"/>
  <c r="AL119" i="1"/>
  <c r="AK119" i="1"/>
  <c r="AJ119" i="1"/>
  <c r="AI119" i="1"/>
  <c r="AH119" i="1"/>
  <c r="AL118" i="1"/>
  <c r="AK118" i="1"/>
  <c r="AJ118" i="1"/>
  <c r="AI118" i="1"/>
  <c r="AH118" i="1"/>
  <c r="AL117" i="1"/>
  <c r="AK117" i="1"/>
  <c r="AJ117" i="1"/>
  <c r="AI117" i="1"/>
  <c r="AH117" i="1"/>
  <c r="AL116" i="1"/>
  <c r="AK116" i="1"/>
  <c r="AJ116" i="1"/>
  <c r="AI116" i="1"/>
  <c r="AH116" i="1"/>
  <c r="AL115" i="1"/>
  <c r="AK115" i="1"/>
  <c r="AJ115" i="1"/>
  <c r="AI115" i="1"/>
  <c r="AH115" i="1"/>
  <c r="AL114" i="1"/>
  <c r="AK114" i="1"/>
  <c r="AJ114" i="1"/>
  <c r="AI114" i="1"/>
  <c r="AH114" i="1"/>
  <c r="AL113" i="1"/>
  <c r="AK113" i="1"/>
  <c r="AJ113" i="1"/>
  <c r="AI113" i="1"/>
  <c r="AH113" i="1"/>
  <c r="AL112" i="1"/>
  <c r="AK112" i="1"/>
  <c r="AJ112" i="1"/>
  <c r="AI112" i="1"/>
  <c r="AH112" i="1"/>
  <c r="AL111" i="1"/>
  <c r="AK111" i="1"/>
  <c r="AJ111" i="1"/>
  <c r="AI111" i="1"/>
  <c r="AH111" i="1"/>
  <c r="AL110" i="1"/>
  <c r="AK110" i="1"/>
  <c r="AJ110" i="1"/>
  <c r="AI110" i="1"/>
  <c r="AH110" i="1"/>
  <c r="AL109" i="1"/>
  <c r="AK109" i="1"/>
  <c r="AJ109" i="1"/>
  <c r="AI109" i="1"/>
  <c r="AH109" i="1"/>
  <c r="AL108" i="1"/>
  <c r="AK108" i="1"/>
  <c r="AJ108" i="1"/>
  <c r="AI108" i="1"/>
  <c r="AH108" i="1"/>
  <c r="AL107" i="1"/>
  <c r="AK107" i="1"/>
  <c r="AJ107" i="1"/>
  <c r="AI107" i="1"/>
  <c r="AH107" i="1"/>
  <c r="AL106" i="1"/>
  <c r="AK106" i="1"/>
  <c r="AJ106" i="1"/>
  <c r="AI106" i="1"/>
  <c r="AH106" i="1"/>
  <c r="AL105" i="1"/>
  <c r="AK105" i="1"/>
  <c r="AJ105" i="1"/>
  <c r="AI105" i="1"/>
  <c r="AH105" i="1"/>
  <c r="AL104" i="1"/>
  <c r="AK104" i="1"/>
  <c r="AJ104" i="1"/>
  <c r="AI104" i="1"/>
  <c r="AH104" i="1"/>
  <c r="AL103" i="1"/>
  <c r="AK103" i="1"/>
  <c r="AJ103" i="1"/>
  <c r="AI103" i="1"/>
  <c r="AH103" i="1"/>
  <c r="AL102" i="1"/>
  <c r="AK102" i="1"/>
  <c r="AJ102" i="1"/>
  <c r="AI102" i="1"/>
  <c r="AH102" i="1"/>
  <c r="AL101" i="1"/>
  <c r="AK101" i="1"/>
  <c r="AJ101" i="1"/>
  <c r="AI101" i="1"/>
  <c r="AH101" i="1"/>
  <c r="AL100" i="1"/>
  <c r="AK100" i="1"/>
  <c r="AJ100" i="1"/>
  <c r="AI100" i="1"/>
  <c r="AH100" i="1"/>
  <c r="AL99" i="1"/>
  <c r="AK99" i="1"/>
  <c r="AJ99" i="1"/>
  <c r="AI99" i="1"/>
  <c r="AH99" i="1"/>
  <c r="AL98" i="1"/>
  <c r="AK98" i="1"/>
  <c r="AJ98" i="1"/>
  <c r="AI98" i="1"/>
  <c r="AH98" i="1"/>
  <c r="AL97" i="1"/>
  <c r="AK97" i="1"/>
  <c r="AJ97" i="1"/>
  <c r="AI97" i="1"/>
  <c r="AH97" i="1"/>
  <c r="AL96" i="1"/>
  <c r="AK96" i="1"/>
  <c r="AJ96" i="1"/>
  <c r="AI96" i="1"/>
  <c r="AH96" i="1"/>
  <c r="AL95" i="1"/>
  <c r="AK95" i="1"/>
  <c r="AJ95" i="1"/>
  <c r="AI95" i="1"/>
  <c r="AH95" i="1"/>
  <c r="AL94" i="1"/>
  <c r="AK94" i="1"/>
  <c r="AJ94" i="1"/>
  <c r="AI94" i="1"/>
  <c r="AH94" i="1"/>
  <c r="AL93" i="1"/>
  <c r="AK93" i="1"/>
  <c r="AJ93" i="1"/>
  <c r="AI93" i="1"/>
  <c r="AH93" i="1"/>
  <c r="AL92" i="1"/>
  <c r="AK92" i="1"/>
  <c r="AJ92" i="1"/>
  <c r="AI92" i="1"/>
  <c r="AH92" i="1"/>
  <c r="AL91" i="1"/>
  <c r="AK91" i="1"/>
  <c r="AJ91" i="1"/>
  <c r="AI91" i="1"/>
  <c r="AH91" i="1"/>
  <c r="AL90" i="1"/>
  <c r="AK90" i="1"/>
  <c r="AJ90" i="1"/>
  <c r="AI90" i="1"/>
  <c r="AH90" i="1"/>
  <c r="AL89" i="1"/>
  <c r="AK89" i="1"/>
  <c r="AJ89" i="1"/>
  <c r="AI89" i="1"/>
  <c r="AH89" i="1"/>
  <c r="AL88" i="1"/>
  <c r="AK88" i="1"/>
  <c r="AJ88" i="1"/>
  <c r="AI88" i="1"/>
  <c r="AH88" i="1"/>
  <c r="AL87" i="1"/>
  <c r="AK87" i="1"/>
  <c r="AJ87" i="1"/>
  <c r="AI87" i="1"/>
  <c r="AH87" i="1"/>
  <c r="AL86" i="1"/>
  <c r="AK86" i="1"/>
  <c r="AJ86" i="1"/>
  <c r="AI86" i="1"/>
  <c r="AH86" i="1"/>
  <c r="AL85" i="1"/>
  <c r="AK85" i="1"/>
  <c r="AJ85" i="1"/>
  <c r="AI85" i="1"/>
  <c r="AH85" i="1"/>
  <c r="AL84" i="1"/>
  <c r="AK84" i="1"/>
  <c r="AJ84" i="1"/>
  <c r="AI84" i="1"/>
  <c r="AH84" i="1"/>
  <c r="AL83" i="1"/>
  <c r="AK83" i="1"/>
  <c r="AJ83" i="1"/>
  <c r="AI83" i="1"/>
  <c r="AH83" i="1"/>
  <c r="AL82" i="1"/>
  <c r="AK82" i="1"/>
  <c r="AJ82" i="1"/>
  <c r="AI82" i="1"/>
  <c r="AH82" i="1"/>
  <c r="AL81" i="1"/>
  <c r="AK81" i="1"/>
  <c r="AJ81" i="1"/>
  <c r="AI81" i="1"/>
  <c r="AH81" i="1"/>
  <c r="AL80" i="1"/>
  <c r="AK80" i="1"/>
  <c r="AJ80" i="1"/>
  <c r="AI80" i="1"/>
  <c r="AH80" i="1"/>
  <c r="AL79" i="1"/>
  <c r="AK79" i="1"/>
  <c r="AJ79" i="1"/>
  <c r="AI79" i="1"/>
  <c r="AH79" i="1"/>
  <c r="AL78" i="1"/>
  <c r="AK78" i="1"/>
  <c r="AJ78" i="1"/>
  <c r="AI78" i="1"/>
  <c r="AH78" i="1"/>
  <c r="AL77" i="1"/>
  <c r="AK77" i="1"/>
  <c r="AJ77" i="1"/>
  <c r="AI77" i="1"/>
  <c r="AH77" i="1"/>
  <c r="AL76" i="1"/>
  <c r="AK76" i="1"/>
  <c r="AJ76" i="1"/>
  <c r="AI76" i="1"/>
  <c r="AH76" i="1"/>
  <c r="AL75" i="1"/>
  <c r="AK75" i="1"/>
  <c r="AJ75" i="1"/>
  <c r="AI75" i="1"/>
  <c r="AH75" i="1"/>
  <c r="AL74" i="1"/>
  <c r="AK74" i="1"/>
  <c r="AJ74" i="1"/>
  <c r="AI74" i="1"/>
  <c r="AH74" i="1"/>
  <c r="AL73" i="1"/>
  <c r="AK73" i="1"/>
  <c r="AJ73" i="1"/>
  <c r="AI73" i="1"/>
  <c r="AH73" i="1"/>
  <c r="AL72" i="1"/>
  <c r="AK72" i="1"/>
  <c r="AJ72" i="1"/>
  <c r="AI72" i="1"/>
  <c r="AH72" i="1"/>
  <c r="AL71" i="1"/>
  <c r="AK71" i="1"/>
  <c r="AJ71" i="1"/>
  <c r="AI71" i="1"/>
  <c r="AH71" i="1"/>
  <c r="AL70" i="1"/>
  <c r="AK70" i="1"/>
  <c r="AJ70" i="1"/>
  <c r="AI70" i="1"/>
  <c r="AH70" i="1"/>
  <c r="AL69" i="1"/>
  <c r="AK69" i="1"/>
  <c r="AJ69" i="1"/>
  <c r="AI69" i="1"/>
  <c r="AH69" i="1"/>
  <c r="AL68" i="1"/>
  <c r="AK68" i="1"/>
  <c r="AJ68" i="1"/>
  <c r="AI68" i="1"/>
  <c r="AH68" i="1"/>
  <c r="AL67" i="1"/>
  <c r="AK67" i="1"/>
  <c r="AJ67" i="1"/>
  <c r="AI67" i="1"/>
  <c r="AH67" i="1"/>
  <c r="AL66" i="1"/>
  <c r="AK66" i="1"/>
  <c r="AJ66" i="1"/>
  <c r="AI66" i="1"/>
  <c r="AH66" i="1"/>
  <c r="AL65" i="1"/>
  <c r="AK65" i="1"/>
  <c r="AJ65" i="1"/>
  <c r="AI65" i="1"/>
  <c r="AH65" i="1"/>
  <c r="AL64" i="1"/>
  <c r="AK64" i="1"/>
  <c r="AJ64" i="1"/>
  <c r="AI64" i="1"/>
  <c r="AH64" i="1"/>
  <c r="AL63" i="1"/>
  <c r="AK63" i="1"/>
  <c r="AJ63" i="1"/>
  <c r="AI63" i="1"/>
  <c r="AH63" i="1"/>
  <c r="AL62" i="1"/>
  <c r="AK62" i="1"/>
  <c r="AJ62" i="1"/>
  <c r="AI62" i="1"/>
  <c r="AH62" i="1"/>
  <c r="AL61" i="1"/>
  <c r="AK61" i="1"/>
  <c r="AJ61" i="1"/>
  <c r="AI61" i="1"/>
  <c r="AH61" i="1"/>
  <c r="AL60" i="1"/>
  <c r="AK60" i="1"/>
  <c r="AJ60" i="1"/>
  <c r="AI60" i="1"/>
  <c r="AH60" i="1"/>
  <c r="AL59" i="1"/>
  <c r="AK59" i="1"/>
  <c r="AJ59" i="1"/>
  <c r="AI59" i="1"/>
  <c r="AH59" i="1"/>
  <c r="AL58" i="1"/>
  <c r="AK58" i="1"/>
  <c r="AJ58" i="1"/>
  <c r="AI58" i="1"/>
  <c r="AH58" i="1"/>
  <c r="AL57" i="1"/>
  <c r="AK57" i="1"/>
  <c r="AJ57" i="1"/>
  <c r="AI57" i="1"/>
  <c r="AH57" i="1"/>
  <c r="AL56" i="1"/>
  <c r="AK56" i="1"/>
  <c r="AJ56" i="1"/>
  <c r="AI56" i="1"/>
  <c r="AH56" i="1"/>
  <c r="AL55" i="1"/>
  <c r="AK55" i="1"/>
  <c r="AJ55" i="1"/>
  <c r="AI55" i="1"/>
  <c r="AH55" i="1"/>
  <c r="AL54" i="1"/>
  <c r="AK54" i="1"/>
  <c r="AJ54" i="1"/>
  <c r="AI54" i="1"/>
  <c r="AH54" i="1"/>
  <c r="AL53" i="1"/>
  <c r="AK53" i="1"/>
  <c r="AJ53" i="1"/>
  <c r="AI53" i="1"/>
  <c r="AH53" i="1"/>
  <c r="AL52" i="1"/>
  <c r="AK52" i="1"/>
  <c r="AJ52" i="1"/>
  <c r="AI52" i="1"/>
  <c r="AH52" i="1"/>
  <c r="AL51" i="1"/>
  <c r="AK51" i="1"/>
  <c r="AJ51" i="1"/>
  <c r="AI51" i="1"/>
  <c r="AH51" i="1"/>
  <c r="AL50" i="1"/>
  <c r="AK50" i="1"/>
  <c r="AJ50" i="1"/>
  <c r="AI50" i="1"/>
  <c r="AH50" i="1"/>
  <c r="AL49" i="1"/>
  <c r="AK49" i="1"/>
  <c r="AJ49" i="1"/>
  <c r="AI49" i="1"/>
  <c r="AH49" i="1"/>
  <c r="AL48" i="1"/>
  <c r="AK48" i="1"/>
  <c r="AJ48" i="1"/>
  <c r="AI48" i="1"/>
  <c r="AH48" i="1"/>
  <c r="AL47" i="1"/>
  <c r="AK47" i="1"/>
  <c r="AJ47" i="1"/>
  <c r="AI47" i="1"/>
  <c r="AH47" i="1"/>
  <c r="AL46" i="1"/>
  <c r="AK46" i="1"/>
  <c r="AJ46" i="1"/>
  <c r="AI46" i="1"/>
  <c r="AH46" i="1"/>
  <c r="AL45" i="1"/>
  <c r="AK45" i="1"/>
  <c r="AJ45" i="1"/>
  <c r="AI45" i="1"/>
  <c r="AH45" i="1"/>
  <c r="AL44" i="1"/>
  <c r="AK44" i="1"/>
  <c r="AJ44" i="1"/>
  <c r="AI44" i="1"/>
  <c r="AH44" i="1"/>
  <c r="AL43" i="1"/>
  <c r="AK43" i="1"/>
  <c r="AJ43" i="1"/>
  <c r="AI43" i="1"/>
  <c r="AH43" i="1"/>
  <c r="AL42" i="1"/>
  <c r="AK42" i="1"/>
  <c r="AJ42" i="1"/>
  <c r="AI42" i="1"/>
  <c r="AH42" i="1"/>
  <c r="AL41" i="1"/>
  <c r="AK41" i="1"/>
  <c r="AJ41" i="1"/>
  <c r="AI41" i="1"/>
  <c r="AH41" i="1"/>
  <c r="AL40" i="1"/>
  <c r="AK40" i="1"/>
  <c r="AJ40" i="1"/>
  <c r="AI40" i="1"/>
  <c r="AH40" i="1"/>
  <c r="AL39" i="1"/>
  <c r="AK39" i="1"/>
  <c r="AJ39" i="1"/>
  <c r="AI39" i="1"/>
  <c r="AH39" i="1"/>
  <c r="AL38" i="1"/>
  <c r="AK38" i="1"/>
  <c r="AJ38" i="1"/>
  <c r="AI38" i="1"/>
  <c r="AH38" i="1"/>
  <c r="AL37" i="1"/>
  <c r="AK37" i="1"/>
  <c r="AJ37" i="1"/>
  <c r="AI37" i="1"/>
  <c r="AH37" i="1"/>
  <c r="AL36" i="1"/>
  <c r="AK36" i="1"/>
  <c r="AJ36" i="1"/>
  <c r="AI36" i="1"/>
  <c r="AH36" i="1"/>
  <c r="AL35" i="1"/>
  <c r="AK35" i="1"/>
  <c r="AJ35" i="1"/>
  <c r="AI35" i="1"/>
  <c r="AH35" i="1"/>
  <c r="AL34" i="1"/>
  <c r="AK34" i="1"/>
  <c r="AJ34" i="1"/>
  <c r="AI34" i="1"/>
  <c r="AH34" i="1"/>
  <c r="AL33" i="1"/>
  <c r="AK33" i="1"/>
  <c r="AJ33" i="1"/>
  <c r="AI33" i="1"/>
  <c r="AH33" i="1"/>
  <c r="AL32" i="1"/>
  <c r="AK32" i="1"/>
  <c r="AJ32" i="1"/>
  <c r="AI32" i="1"/>
  <c r="AH32" i="1"/>
  <c r="AL31" i="1"/>
  <c r="AK31" i="1"/>
  <c r="AJ31" i="1"/>
  <c r="AI31" i="1"/>
  <c r="AH31" i="1"/>
  <c r="AL30" i="1"/>
  <c r="AK30" i="1"/>
  <c r="AJ30" i="1"/>
  <c r="AI30" i="1"/>
  <c r="AH30" i="1"/>
  <c r="AL29" i="1"/>
  <c r="AK29" i="1"/>
  <c r="AJ29" i="1"/>
  <c r="AI29" i="1"/>
  <c r="AH29" i="1"/>
  <c r="AL28" i="1"/>
  <c r="AK28" i="1"/>
  <c r="AJ28" i="1"/>
  <c r="AI28" i="1"/>
  <c r="AH28" i="1"/>
  <c r="AL27" i="1"/>
  <c r="AK27" i="1"/>
  <c r="AJ27" i="1"/>
  <c r="AI27" i="1"/>
  <c r="AH27" i="1"/>
  <c r="AL26" i="1"/>
  <c r="AK26" i="1"/>
  <c r="AJ26" i="1"/>
  <c r="AI26" i="1"/>
  <c r="AH26" i="1"/>
  <c r="AL25" i="1"/>
  <c r="AK25" i="1"/>
  <c r="AJ25" i="1"/>
  <c r="AI25" i="1"/>
  <c r="AH25" i="1"/>
  <c r="AL24" i="1"/>
  <c r="AK24" i="1"/>
  <c r="AJ24" i="1"/>
  <c r="AI24" i="1"/>
  <c r="AH24" i="1"/>
  <c r="AL23" i="1"/>
  <c r="AK23" i="1"/>
  <c r="AJ23" i="1"/>
  <c r="AI23" i="1"/>
  <c r="AH23" i="1"/>
  <c r="AL22" i="1"/>
  <c r="AK22" i="1"/>
  <c r="AJ22" i="1"/>
  <c r="AI22" i="1"/>
  <c r="AH22" i="1"/>
  <c r="AL21" i="1"/>
  <c r="AK21" i="1"/>
  <c r="AJ21" i="1"/>
  <c r="AI21" i="1"/>
  <c r="AH21" i="1"/>
  <c r="AL20" i="1"/>
  <c r="AK20" i="1"/>
  <c r="AJ20" i="1"/>
  <c r="AI20" i="1"/>
  <c r="AH20" i="1"/>
  <c r="AL19" i="1"/>
  <c r="AK19" i="1"/>
  <c r="AJ19" i="1"/>
  <c r="AI19" i="1"/>
  <c r="AH19" i="1"/>
  <c r="AL18" i="1"/>
  <c r="AK18" i="1"/>
  <c r="AJ18" i="1"/>
  <c r="AI18" i="1"/>
  <c r="AH18" i="1"/>
  <c r="AL17" i="1"/>
  <c r="AK17" i="1"/>
  <c r="AJ17" i="1"/>
  <c r="AI17" i="1"/>
  <c r="AH17" i="1"/>
  <c r="AL16" i="1"/>
  <c r="AK16" i="1"/>
  <c r="AJ16" i="1"/>
  <c r="AI16" i="1"/>
  <c r="AH16" i="1"/>
  <c r="AL15" i="1"/>
  <c r="AK15" i="1"/>
  <c r="AJ15" i="1"/>
  <c r="AI15" i="1"/>
  <c r="AH15" i="1"/>
  <c r="AL14" i="1"/>
  <c r="AK14" i="1"/>
  <c r="AJ14" i="1"/>
  <c r="AI14" i="1"/>
  <c r="AH14" i="1"/>
  <c r="AL13" i="1"/>
  <c r="AK13" i="1"/>
  <c r="AJ13" i="1"/>
  <c r="AI13" i="1"/>
  <c r="AH13" i="1"/>
  <c r="AL12" i="1"/>
  <c r="AK12" i="1"/>
  <c r="AJ12" i="1"/>
  <c r="AI12" i="1"/>
  <c r="AH12" i="1"/>
  <c r="AL11" i="1"/>
  <c r="AK11" i="1"/>
  <c r="AJ11" i="1"/>
  <c r="AI11" i="1"/>
  <c r="AH11" i="1"/>
  <c r="R2171" i="1"/>
  <c r="Q2171" i="1"/>
  <c r="P2171" i="1"/>
  <c r="O2171" i="1"/>
  <c r="N2171" i="1"/>
  <c r="M2171" i="1"/>
  <c r="L2171" i="1"/>
  <c r="K2171" i="1"/>
  <c r="J2171" i="1"/>
  <c r="I2171" i="1"/>
  <c r="H2171" i="1"/>
  <c r="AE186" i="1"/>
  <c r="AF173" i="1"/>
  <c r="AE170" i="1"/>
  <c r="AF157" i="1"/>
  <c r="AG144" i="1"/>
  <c r="AE138" i="1"/>
  <c r="AC133" i="1"/>
  <c r="AF126" i="1"/>
  <c r="AG121" i="1"/>
  <c r="AD120" i="1"/>
  <c r="AG113" i="1"/>
  <c r="AF110" i="1"/>
  <c r="AC109" i="1"/>
  <c r="AF102" i="1"/>
  <c r="AC101" i="1"/>
  <c r="AF94" i="1"/>
  <c r="AG89" i="1"/>
  <c r="AD88" i="1"/>
  <c r="AG81" i="1"/>
  <c r="AF78" i="1"/>
  <c r="AC77" i="1"/>
  <c r="AF70" i="1"/>
  <c r="AC69" i="1"/>
  <c r="AC58" i="1"/>
  <c r="AD57" i="1"/>
  <c r="AE56" i="1"/>
  <c r="AG54" i="1"/>
  <c r="AD53" i="1"/>
  <c r="AG50" i="1"/>
  <c r="AD48" i="1"/>
  <c r="AE47" i="1"/>
  <c r="AF46" i="1"/>
  <c r="AF45" i="1"/>
  <c r="AD44" i="1"/>
  <c r="AE43" i="1"/>
  <c r="AF42" i="1"/>
  <c r="AE41" i="1"/>
  <c r="AD40" i="1"/>
  <c r="AE39" i="1"/>
  <c r="AF38" i="1"/>
  <c r="AD37" i="1"/>
  <c r="AD36" i="1"/>
  <c r="AE35" i="1"/>
  <c r="AF34" i="1"/>
  <c r="AF33" i="1"/>
  <c r="AD32" i="1"/>
  <c r="AE31" i="1"/>
  <c r="AF30" i="1"/>
  <c r="AF29" i="1"/>
  <c r="AD28" i="1"/>
  <c r="AE27" i="1"/>
  <c r="AF26" i="1"/>
  <c r="AE25" i="1"/>
  <c r="AD24" i="1"/>
  <c r="AE23" i="1"/>
  <c r="AF22" i="1"/>
  <c r="AD21" i="1"/>
  <c r="AD20" i="1"/>
  <c r="AE19" i="1"/>
  <c r="AF18" i="1"/>
  <c r="AF17" i="1"/>
  <c r="AD16" i="1"/>
  <c r="AE15" i="1"/>
  <c r="AF14" i="1"/>
  <c r="AF13" i="1"/>
  <c r="C10" i="3"/>
  <c r="D2170" i="1"/>
  <c r="D2169" i="1"/>
  <c r="D2168" i="1"/>
  <c r="D2167" i="1"/>
  <c r="D2166" i="1"/>
  <c r="D2165" i="1"/>
  <c r="D2164" i="1"/>
  <c r="D2163" i="1"/>
  <c r="D2162" i="1"/>
  <c r="D2161" i="1"/>
  <c r="D2160" i="1"/>
  <c r="D2159" i="1"/>
  <c r="D2158" i="1"/>
  <c r="D2157" i="1"/>
  <c r="D2156" i="1"/>
  <c r="D2155" i="1"/>
  <c r="D2154" i="1"/>
  <c r="D2153" i="1"/>
  <c r="D2152" i="1"/>
  <c r="D2151" i="1"/>
  <c r="D2150" i="1"/>
  <c r="D2149" i="1"/>
  <c r="D2148" i="1"/>
  <c r="D2147" i="1"/>
  <c r="D2146" i="1"/>
  <c r="D2145" i="1"/>
  <c r="D2144" i="1"/>
  <c r="D2143" i="1"/>
  <c r="D2142" i="1"/>
  <c r="D2141" i="1"/>
  <c r="D2140" i="1"/>
  <c r="D2139" i="1"/>
  <c r="D2138" i="1"/>
  <c r="D2137" i="1"/>
  <c r="D2136" i="1"/>
  <c r="D2135" i="1"/>
  <c r="D2134" i="1"/>
  <c r="D2133" i="1"/>
  <c r="D2132" i="1"/>
  <c r="D2131" i="1"/>
  <c r="D2130" i="1"/>
  <c r="D2129" i="1"/>
  <c r="D2128" i="1"/>
  <c r="D2127" i="1"/>
  <c r="D2126" i="1"/>
  <c r="D2125" i="1"/>
  <c r="D2124" i="1"/>
  <c r="D2123" i="1"/>
  <c r="D2122" i="1"/>
  <c r="D2121" i="1"/>
  <c r="D2120" i="1"/>
  <c r="D2119" i="1"/>
  <c r="D2118" i="1"/>
  <c r="D2117" i="1"/>
  <c r="D2116" i="1"/>
  <c r="D2115" i="1"/>
  <c r="D2114" i="1"/>
  <c r="D2113" i="1"/>
  <c r="D2112" i="1"/>
  <c r="D2111" i="1"/>
  <c r="D2110" i="1"/>
  <c r="D2109" i="1"/>
  <c r="D2108" i="1"/>
  <c r="D2107" i="1"/>
  <c r="D2106" i="1"/>
  <c r="D2105" i="1"/>
  <c r="D2104" i="1"/>
  <c r="D2103" i="1"/>
  <c r="D2102" i="1"/>
  <c r="D2101" i="1"/>
  <c r="D2100" i="1"/>
  <c r="D2099" i="1"/>
  <c r="D2098" i="1"/>
  <c r="D2097" i="1"/>
  <c r="D2096" i="1"/>
  <c r="D2095" i="1"/>
  <c r="D2094" i="1"/>
  <c r="D2093" i="1"/>
  <c r="D2092" i="1"/>
  <c r="D2091" i="1"/>
  <c r="D2090" i="1"/>
  <c r="D2089" i="1"/>
  <c r="D2088" i="1"/>
  <c r="D2087" i="1"/>
  <c r="D2086" i="1"/>
  <c r="D2085" i="1"/>
  <c r="D2084" i="1"/>
  <c r="D2083" i="1"/>
  <c r="D2082" i="1"/>
  <c r="D2081" i="1"/>
  <c r="D2080" i="1"/>
  <c r="D2079" i="1"/>
  <c r="D2078" i="1"/>
  <c r="D2077" i="1"/>
  <c r="D2076" i="1"/>
  <c r="D2075" i="1"/>
  <c r="D2074" i="1"/>
  <c r="D2073" i="1"/>
  <c r="D2072" i="1"/>
  <c r="D2071" i="1"/>
  <c r="D2070" i="1"/>
  <c r="D2069" i="1"/>
  <c r="D2068" i="1"/>
  <c r="D2067" i="1"/>
  <c r="D2066" i="1"/>
  <c r="D2065" i="1"/>
  <c r="D2064" i="1"/>
  <c r="D2063" i="1"/>
  <c r="D2062" i="1"/>
  <c r="D2061" i="1"/>
  <c r="D2060" i="1"/>
  <c r="D2059" i="1"/>
  <c r="D2058" i="1"/>
  <c r="D2057" i="1"/>
  <c r="D2056" i="1"/>
  <c r="D2055" i="1"/>
  <c r="D2054" i="1"/>
  <c r="D2053" i="1"/>
  <c r="D2052" i="1"/>
  <c r="D2051" i="1"/>
  <c r="D2050" i="1"/>
  <c r="D2049" i="1"/>
  <c r="D2048" i="1"/>
  <c r="D2047" i="1"/>
  <c r="D2046" i="1"/>
  <c r="D2045" i="1"/>
  <c r="D2044" i="1"/>
  <c r="D2043" i="1"/>
  <c r="D2042" i="1"/>
  <c r="D2041" i="1"/>
  <c r="D2040" i="1"/>
  <c r="D2039" i="1"/>
  <c r="D2038" i="1"/>
  <c r="D2037" i="1"/>
  <c r="D2036" i="1"/>
  <c r="D2035" i="1"/>
  <c r="D2034" i="1"/>
  <c r="D2033" i="1"/>
  <c r="D2032" i="1"/>
  <c r="D2031" i="1"/>
  <c r="D2030" i="1"/>
  <c r="D2029" i="1"/>
  <c r="D2028" i="1"/>
  <c r="D2027" i="1"/>
  <c r="D2026" i="1"/>
  <c r="D2025" i="1"/>
  <c r="D2024" i="1"/>
  <c r="D2023" i="1"/>
  <c r="D2022" i="1"/>
  <c r="D2021" i="1"/>
  <c r="D2020" i="1"/>
  <c r="D2019" i="1"/>
  <c r="D2018" i="1"/>
  <c r="D2017" i="1"/>
  <c r="D2016" i="1"/>
  <c r="D2015" i="1"/>
  <c r="D2014" i="1"/>
  <c r="D2013" i="1"/>
  <c r="D2012" i="1"/>
  <c r="D2011" i="1"/>
  <c r="D2010" i="1"/>
  <c r="D2009" i="1"/>
  <c r="D2008" i="1"/>
  <c r="D2007" i="1"/>
  <c r="D2006" i="1"/>
  <c r="D2005" i="1"/>
  <c r="D2004" i="1"/>
  <c r="D2003" i="1"/>
  <c r="D2002" i="1"/>
  <c r="D2001" i="1"/>
  <c r="D2000" i="1"/>
  <c r="D1999" i="1"/>
  <c r="D1998" i="1"/>
  <c r="D1997" i="1"/>
  <c r="D1996" i="1"/>
  <c r="D1995" i="1"/>
  <c r="D1994" i="1"/>
  <c r="D1993" i="1"/>
  <c r="D1992" i="1"/>
  <c r="D1991" i="1"/>
  <c r="D1990" i="1"/>
  <c r="D1989" i="1"/>
  <c r="D1988" i="1"/>
  <c r="D1987" i="1"/>
  <c r="D1986" i="1"/>
  <c r="D1985" i="1"/>
  <c r="D1984" i="1"/>
  <c r="D1983" i="1"/>
  <c r="D1982" i="1"/>
  <c r="D1981" i="1"/>
  <c r="D1980" i="1"/>
  <c r="D1979" i="1"/>
  <c r="D1978" i="1"/>
  <c r="D1977" i="1"/>
  <c r="D1976" i="1"/>
  <c r="D1975" i="1"/>
  <c r="D1974" i="1"/>
  <c r="D1973" i="1"/>
  <c r="D1972" i="1"/>
  <c r="D1971" i="1"/>
  <c r="D1970" i="1"/>
  <c r="D1969" i="1"/>
  <c r="D1968" i="1"/>
  <c r="D1967" i="1"/>
  <c r="D1966" i="1"/>
  <c r="D1965" i="1"/>
  <c r="D1964" i="1"/>
  <c r="D1963" i="1"/>
  <c r="D1962" i="1"/>
  <c r="D1961" i="1"/>
  <c r="D1960" i="1"/>
  <c r="D1959" i="1"/>
  <c r="D1958" i="1"/>
  <c r="D1957" i="1"/>
  <c r="D1956" i="1"/>
  <c r="D1955" i="1"/>
  <c r="D1954" i="1"/>
  <c r="D1953" i="1"/>
  <c r="D1952" i="1"/>
  <c r="D1951" i="1"/>
  <c r="D1950" i="1"/>
  <c r="D1949" i="1"/>
  <c r="D1948" i="1"/>
  <c r="D1947" i="1"/>
  <c r="D1946" i="1"/>
  <c r="D1945" i="1"/>
  <c r="D1944" i="1"/>
  <c r="D1943" i="1"/>
  <c r="D1942" i="1"/>
  <c r="D1941" i="1"/>
  <c r="D1940" i="1"/>
  <c r="D1939" i="1"/>
  <c r="D1938" i="1"/>
  <c r="D1937" i="1"/>
  <c r="D1936" i="1"/>
  <c r="D1935" i="1"/>
  <c r="D1934" i="1"/>
  <c r="D1933" i="1"/>
  <c r="D1932" i="1"/>
  <c r="D1931" i="1"/>
  <c r="D1930" i="1"/>
  <c r="D1929" i="1"/>
  <c r="D1928" i="1"/>
  <c r="D1927" i="1"/>
  <c r="D1926" i="1"/>
  <c r="D1925" i="1"/>
  <c r="D1924" i="1"/>
  <c r="D1923" i="1"/>
  <c r="D1922" i="1"/>
  <c r="D1921" i="1"/>
  <c r="D1920" i="1"/>
  <c r="D1919" i="1"/>
  <c r="D1918" i="1"/>
  <c r="D1917" i="1"/>
  <c r="D1916" i="1"/>
  <c r="D1915" i="1"/>
  <c r="D1914" i="1"/>
  <c r="D1913" i="1"/>
  <c r="D1912" i="1"/>
  <c r="D1911" i="1"/>
  <c r="D1910" i="1"/>
  <c r="D1909" i="1"/>
  <c r="D1908" i="1"/>
  <c r="D1907" i="1"/>
  <c r="D1906" i="1"/>
  <c r="D1905" i="1"/>
  <c r="D1904" i="1"/>
  <c r="D1903" i="1"/>
  <c r="D1902" i="1"/>
  <c r="D1901" i="1"/>
  <c r="D1900" i="1"/>
  <c r="D1899" i="1"/>
  <c r="D1898" i="1"/>
  <c r="D1897" i="1"/>
  <c r="D1896" i="1"/>
  <c r="D1895" i="1"/>
  <c r="D1894" i="1"/>
  <c r="D1893" i="1"/>
  <c r="D1892" i="1"/>
  <c r="D1891" i="1"/>
  <c r="D1890" i="1"/>
  <c r="D1889" i="1"/>
  <c r="D1888" i="1"/>
  <c r="D1887" i="1"/>
  <c r="D1886" i="1"/>
  <c r="D1885" i="1"/>
  <c r="D1884" i="1"/>
  <c r="D1883" i="1"/>
  <c r="D1882" i="1"/>
  <c r="D1881" i="1"/>
  <c r="D1880" i="1"/>
  <c r="D1879" i="1"/>
  <c r="D1878" i="1"/>
  <c r="D1877" i="1"/>
  <c r="D1876" i="1"/>
  <c r="D1875" i="1"/>
  <c r="D1874" i="1"/>
  <c r="D1873" i="1"/>
  <c r="D1872" i="1"/>
  <c r="D1871" i="1"/>
  <c r="D1870" i="1"/>
  <c r="D1869" i="1"/>
  <c r="D1868" i="1"/>
  <c r="D1867" i="1"/>
  <c r="D1866" i="1"/>
  <c r="D1865" i="1"/>
  <c r="D1864" i="1"/>
  <c r="D1863" i="1"/>
  <c r="D1862" i="1"/>
  <c r="D1861" i="1"/>
  <c r="D1860" i="1"/>
  <c r="D1859" i="1"/>
  <c r="D1858" i="1"/>
  <c r="D1857" i="1"/>
  <c r="D1856" i="1"/>
  <c r="D1855" i="1"/>
  <c r="D1854" i="1"/>
  <c r="D1853" i="1"/>
  <c r="D1852" i="1"/>
  <c r="D1851" i="1"/>
  <c r="D1850" i="1"/>
  <c r="D1849" i="1"/>
  <c r="D1848" i="1"/>
  <c r="D1847" i="1"/>
  <c r="D1846" i="1"/>
  <c r="D1845" i="1"/>
  <c r="D1844" i="1"/>
  <c r="D1843" i="1"/>
  <c r="D1842" i="1"/>
  <c r="D1841" i="1"/>
  <c r="D1840" i="1"/>
  <c r="D1839" i="1"/>
  <c r="D1838" i="1"/>
  <c r="D1837" i="1"/>
  <c r="D1836" i="1"/>
  <c r="D1835" i="1"/>
  <c r="D1834" i="1"/>
  <c r="D1833" i="1"/>
  <c r="D1832" i="1"/>
  <c r="D1831" i="1"/>
  <c r="D1830" i="1"/>
  <c r="D1829" i="1"/>
  <c r="D1828" i="1"/>
  <c r="D1827" i="1"/>
  <c r="D1826" i="1"/>
  <c r="D1825" i="1"/>
  <c r="D1824" i="1"/>
  <c r="D1823" i="1"/>
  <c r="D1822" i="1"/>
  <c r="D1821" i="1"/>
  <c r="D1820" i="1"/>
  <c r="D1819" i="1"/>
  <c r="D1818" i="1"/>
  <c r="D1817" i="1"/>
  <c r="D1816" i="1"/>
  <c r="D1815" i="1"/>
  <c r="D1814" i="1"/>
  <c r="D1813" i="1"/>
  <c r="D1812" i="1"/>
  <c r="D1811" i="1"/>
  <c r="D1810" i="1"/>
  <c r="D1809" i="1"/>
  <c r="D1808" i="1"/>
  <c r="D1807" i="1"/>
  <c r="D1806" i="1"/>
  <c r="D1805" i="1"/>
  <c r="D1804" i="1"/>
  <c r="D1803" i="1"/>
  <c r="D1802" i="1"/>
  <c r="D1801" i="1"/>
  <c r="D1800" i="1"/>
  <c r="D1799" i="1"/>
  <c r="D1798" i="1"/>
  <c r="D1797" i="1"/>
  <c r="D1796" i="1"/>
  <c r="D1795" i="1"/>
  <c r="D1794" i="1"/>
  <c r="D1793" i="1"/>
  <c r="D1792" i="1"/>
  <c r="D1791" i="1"/>
  <c r="D1790" i="1"/>
  <c r="D1789" i="1"/>
  <c r="D1788" i="1"/>
  <c r="D1787" i="1"/>
  <c r="D1786" i="1"/>
  <c r="D1785" i="1"/>
  <c r="D1784" i="1"/>
  <c r="D1783" i="1"/>
  <c r="D1782" i="1"/>
  <c r="D1781" i="1"/>
  <c r="D1780" i="1"/>
  <c r="D1779" i="1"/>
  <c r="D1778" i="1"/>
  <c r="D1777" i="1"/>
  <c r="D1776" i="1"/>
  <c r="D1775" i="1"/>
  <c r="D1774" i="1"/>
  <c r="D1773" i="1"/>
  <c r="D1772" i="1"/>
  <c r="D1771" i="1"/>
  <c r="D1770" i="1"/>
  <c r="D1769" i="1"/>
  <c r="D1768" i="1"/>
  <c r="D1767" i="1"/>
  <c r="D1766" i="1"/>
  <c r="D1765" i="1"/>
  <c r="D1764" i="1"/>
  <c r="D1763" i="1"/>
  <c r="D1762" i="1"/>
  <c r="D1761" i="1"/>
  <c r="D1760" i="1"/>
  <c r="D1759" i="1"/>
  <c r="D1758" i="1"/>
  <c r="D1757" i="1"/>
  <c r="D1756" i="1"/>
  <c r="D1755" i="1"/>
  <c r="D1754" i="1"/>
  <c r="D1753" i="1"/>
  <c r="D1752" i="1"/>
  <c r="D1751" i="1"/>
  <c r="D1750" i="1"/>
  <c r="D1749" i="1"/>
  <c r="D1748" i="1"/>
  <c r="D1747" i="1"/>
  <c r="D1746" i="1"/>
  <c r="D1745" i="1"/>
  <c r="D1744" i="1"/>
  <c r="D1743" i="1"/>
  <c r="D1742" i="1"/>
  <c r="D1741" i="1"/>
  <c r="D1740" i="1"/>
  <c r="D1739" i="1"/>
  <c r="D1738" i="1"/>
  <c r="D1737" i="1"/>
  <c r="D1736" i="1"/>
  <c r="D1735" i="1"/>
  <c r="D1734" i="1"/>
  <c r="D1733" i="1"/>
  <c r="D1732" i="1"/>
  <c r="D1731" i="1"/>
  <c r="D1730" i="1"/>
  <c r="D1729" i="1"/>
  <c r="D1728" i="1"/>
  <c r="D1727" i="1"/>
  <c r="D1726" i="1"/>
  <c r="D1725" i="1"/>
  <c r="D1724" i="1"/>
  <c r="D1723" i="1"/>
  <c r="D1722" i="1"/>
  <c r="D1721" i="1"/>
  <c r="D1720" i="1"/>
  <c r="D1719" i="1"/>
  <c r="D1718" i="1"/>
  <c r="D1717" i="1"/>
  <c r="D1716" i="1"/>
  <c r="D1715" i="1"/>
  <c r="D1714" i="1"/>
  <c r="D1713" i="1"/>
  <c r="D1712" i="1"/>
  <c r="D1711" i="1"/>
  <c r="D1710" i="1"/>
  <c r="D1709" i="1"/>
  <c r="D1708" i="1"/>
  <c r="D1707" i="1"/>
  <c r="D1706" i="1"/>
  <c r="D1705" i="1"/>
  <c r="D1704" i="1"/>
  <c r="D1703" i="1"/>
  <c r="D1702" i="1"/>
  <c r="D1701" i="1"/>
  <c r="D1700" i="1"/>
  <c r="D1699" i="1"/>
  <c r="D1698" i="1"/>
  <c r="D1697" i="1"/>
  <c r="D1696" i="1"/>
  <c r="D1695" i="1"/>
  <c r="D1694" i="1"/>
  <c r="D1693" i="1"/>
  <c r="D1692" i="1"/>
  <c r="D1691" i="1"/>
  <c r="D1690" i="1"/>
  <c r="D1689" i="1"/>
  <c r="D1688" i="1"/>
  <c r="D1687" i="1"/>
  <c r="D1686" i="1"/>
  <c r="D1685" i="1"/>
  <c r="D1684" i="1"/>
  <c r="D1683" i="1"/>
  <c r="D1682" i="1"/>
  <c r="D1681" i="1"/>
  <c r="D1680" i="1"/>
  <c r="D1679" i="1"/>
  <c r="D1678" i="1"/>
  <c r="D1677" i="1"/>
  <c r="D1676" i="1"/>
  <c r="D1675" i="1"/>
  <c r="D1674" i="1"/>
  <c r="D1673" i="1"/>
  <c r="D1672" i="1"/>
  <c r="D1671" i="1"/>
  <c r="D1670" i="1"/>
  <c r="D1669" i="1"/>
  <c r="D1668" i="1"/>
  <c r="D1667" i="1"/>
  <c r="D1666" i="1"/>
  <c r="D1665" i="1"/>
  <c r="D1664" i="1"/>
  <c r="D1663" i="1"/>
  <c r="D1662" i="1"/>
  <c r="D1661" i="1"/>
  <c r="D1660" i="1"/>
  <c r="D1659" i="1"/>
  <c r="D1658" i="1"/>
  <c r="D1657" i="1"/>
  <c r="D1656" i="1"/>
  <c r="D1655" i="1"/>
  <c r="D1654" i="1"/>
  <c r="D1653" i="1"/>
  <c r="D1652" i="1"/>
  <c r="D1651" i="1"/>
  <c r="D1650" i="1"/>
  <c r="D1649" i="1"/>
  <c r="D1648" i="1"/>
  <c r="D1647" i="1"/>
  <c r="D1646" i="1"/>
  <c r="D1645" i="1"/>
  <c r="D1644" i="1"/>
  <c r="D1643" i="1"/>
  <c r="D1642" i="1"/>
  <c r="D1641" i="1"/>
  <c r="D1640" i="1"/>
  <c r="D1639" i="1"/>
  <c r="D1638" i="1"/>
  <c r="D1637" i="1"/>
  <c r="D1636" i="1"/>
  <c r="D1635" i="1"/>
  <c r="D1634" i="1"/>
  <c r="D1633" i="1"/>
  <c r="D1632" i="1"/>
  <c r="D1631" i="1"/>
  <c r="D1630" i="1"/>
  <c r="D1629" i="1"/>
  <c r="D1628" i="1"/>
  <c r="D1627" i="1"/>
  <c r="D1626" i="1"/>
  <c r="D1625" i="1"/>
  <c r="D1624" i="1"/>
  <c r="D1623" i="1"/>
  <c r="D1622" i="1"/>
  <c r="D1621" i="1"/>
  <c r="D1620" i="1"/>
  <c r="D1619" i="1"/>
  <c r="D1618" i="1"/>
  <c r="D1617" i="1"/>
  <c r="D1616" i="1"/>
  <c r="D1615" i="1"/>
  <c r="D1614" i="1"/>
  <c r="D1613" i="1"/>
  <c r="D1612" i="1"/>
  <c r="D1611" i="1"/>
  <c r="D1610" i="1"/>
  <c r="D1609" i="1"/>
  <c r="D1608" i="1"/>
  <c r="D1607" i="1"/>
  <c r="D1606" i="1"/>
  <c r="D1605" i="1"/>
  <c r="D1604" i="1"/>
  <c r="D1603" i="1"/>
  <c r="D1602" i="1"/>
  <c r="D1601" i="1"/>
  <c r="D1600" i="1"/>
  <c r="D1599" i="1"/>
  <c r="D1598" i="1"/>
  <c r="D1597" i="1"/>
  <c r="D1596" i="1"/>
  <c r="D1595" i="1"/>
  <c r="D1594" i="1"/>
  <c r="D1593" i="1"/>
  <c r="D1592" i="1"/>
  <c r="D1591" i="1"/>
  <c r="D1590" i="1"/>
  <c r="D1589" i="1"/>
  <c r="D1588" i="1"/>
  <c r="D1587" i="1"/>
  <c r="D1586" i="1"/>
  <c r="D1585" i="1"/>
  <c r="D1584" i="1"/>
  <c r="D1583" i="1"/>
  <c r="D1582" i="1"/>
  <c r="D1581" i="1"/>
  <c r="D1580" i="1"/>
  <c r="D1579" i="1"/>
  <c r="D1578" i="1"/>
  <c r="D1577" i="1"/>
  <c r="D1576" i="1"/>
  <c r="D1575" i="1"/>
  <c r="D1574" i="1"/>
  <c r="D1573" i="1"/>
  <c r="D1572" i="1"/>
  <c r="D1571" i="1"/>
  <c r="D1570" i="1"/>
  <c r="D1569" i="1"/>
  <c r="D1568" i="1"/>
  <c r="D1567" i="1"/>
  <c r="D1566" i="1"/>
  <c r="D1565" i="1"/>
  <c r="D1564" i="1"/>
  <c r="D1563" i="1"/>
  <c r="D1562" i="1"/>
  <c r="D1561" i="1"/>
  <c r="D1560" i="1"/>
  <c r="D1559" i="1"/>
  <c r="D1558" i="1"/>
  <c r="D1557" i="1"/>
  <c r="D1556" i="1"/>
  <c r="D1555" i="1"/>
  <c r="D1554" i="1"/>
  <c r="D1553" i="1"/>
  <c r="D1552" i="1"/>
  <c r="D1551" i="1"/>
  <c r="D1550" i="1"/>
  <c r="D1549" i="1"/>
  <c r="D1548" i="1"/>
  <c r="D1547" i="1"/>
  <c r="D1546" i="1"/>
  <c r="D1545" i="1"/>
  <c r="D1544" i="1"/>
  <c r="D1543" i="1"/>
  <c r="D1542" i="1"/>
  <c r="D1541" i="1"/>
  <c r="D1540" i="1"/>
  <c r="D1539" i="1"/>
  <c r="D1538" i="1"/>
  <c r="D1537" i="1"/>
  <c r="D1536" i="1"/>
  <c r="D1535" i="1"/>
  <c r="D1534" i="1"/>
  <c r="D1533" i="1"/>
  <c r="D1532" i="1"/>
  <c r="D1531" i="1"/>
  <c r="D1530" i="1"/>
  <c r="D1529" i="1"/>
  <c r="D1528" i="1"/>
  <c r="D1527" i="1"/>
  <c r="D1526" i="1"/>
  <c r="D1525" i="1"/>
  <c r="D1524" i="1"/>
  <c r="D1523" i="1"/>
  <c r="D1522" i="1"/>
  <c r="D1521" i="1"/>
  <c r="D1520" i="1"/>
  <c r="D1519" i="1"/>
  <c r="D1518" i="1"/>
  <c r="D1517" i="1"/>
  <c r="D1516" i="1"/>
  <c r="D1515" i="1"/>
  <c r="D1514" i="1"/>
  <c r="D1513" i="1"/>
  <c r="D1512" i="1"/>
  <c r="D1511" i="1"/>
  <c r="D1510" i="1"/>
  <c r="D1509" i="1"/>
  <c r="D1508" i="1"/>
  <c r="D1507" i="1"/>
  <c r="D1506" i="1"/>
  <c r="D1505" i="1"/>
  <c r="D1504" i="1"/>
  <c r="D1503" i="1"/>
  <c r="D1502" i="1"/>
  <c r="D1501" i="1"/>
  <c r="D1500" i="1"/>
  <c r="D1499" i="1"/>
  <c r="D1498" i="1"/>
  <c r="D1497" i="1"/>
  <c r="D1496" i="1"/>
  <c r="D1495" i="1"/>
  <c r="D1494" i="1"/>
  <c r="D1493" i="1"/>
  <c r="D1492" i="1"/>
  <c r="D1491" i="1"/>
  <c r="D1490" i="1"/>
  <c r="D1489" i="1"/>
  <c r="D1488" i="1"/>
  <c r="D1487" i="1"/>
  <c r="D1486" i="1"/>
  <c r="D1485" i="1"/>
  <c r="D1484" i="1"/>
  <c r="D1483" i="1"/>
  <c r="D1482" i="1"/>
  <c r="D1481" i="1"/>
  <c r="D1480" i="1"/>
  <c r="D1479" i="1"/>
  <c r="D1478" i="1"/>
  <c r="D1477" i="1"/>
  <c r="D1476" i="1"/>
  <c r="D1475" i="1"/>
  <c r="D1474" i="1"/>
  <c r="D1473" i="1"/>
  <c r="D1472" i="1"/>
  <c r="D1471" i="1"/>
  <c r="D1470" i="1"/>
  <c r="D1469" i="1"/>
  <c r="D1468" i="1"/>
  <c r="D1467" i="1"/>
  <c r="D1466" i="1"/>
  <c r="D1465" i="1"/>
  <c r="D1464" i="1"/>
  <c r="D1463" i="1"/>
  <c r="D1462" i="1"/>
  <c r="D1461" i="1"/>
  <c r="D1460" i="1"/>
  <c r="D1459" i="1"/>
  <c r="D1458" i="1"/>
  <c r="D1457" i="1"/>
  <c r="D1456" i="1"/>
  <c r="D1455" i="1"/>
  <c r="D1454" i="1"/>
  <c r="D1453" i="1"/>
  <c r="D1452" i="1"/>
  <c r="D1451" i="1"/>
  <c r="D1450" i="1"/>
  <c r="D1449" i="1"/>
  <c r="D1448" i="1"/>
  <c r="D1447" i="1"/>
  <c r="D1446" i="1"/>
  <c r="D1445" i="1"/>
  <c r="D1444" i="1"/>
  <c r="D1443" i="1"/>
  <c r="D1442" i="1"/>
  <c r="D1441" i="1"/>
  <c r="D1440" i="1"/>
  <c r="D1439" i="1"/>
  <c r="D1438" i="1"/>
  <c r="D1437" i="1"/>
  <c r="D1436" i="1"/>
  <c r="D1435" i="1"/>
  <c r="D1434" i="1"/>
  <c r="D1433" i="1"/>
  <c r="D1432" i="1"/>
  <c r="D1431" i="1"/>
  <c r="D1430" i="1"/>
  <c r="D1429" i="1"/>
  <c r="D1428" i="1"/>
  <c r="D1427" i="1"/>
  <c r="D1426" i="1"/>
  <c r="D1425" i="1"/>
  <c r="D1424" i="1"/>
  <c r="D1423" i="1"/>
  <c r="D1422" i="1"/>
  <c r="D1421" i="1"/>
  <c r="D1420" i="1"/>
  <c r="D1419" i="1"/>
  <c r="D1418" i="1"/>
  <c r="D1417" i="1"/>
  <c r="D1416" i="1"/>
  <c r="D1415" i="1"/>
  <c r="D1414" i="1"/>
  <c r="D1413" i="1"/>
  <c r="D1412" i="1"/>
  <c r="D1411" i="1"/>
  <c r="D1410" i="1"/>
  <c r="D1409" i="1"/>
  <c r="D1408" i="1"/>
  <c r="D1407" i="1"/>
  <c r="D1406" i="1"/>
  <c r="D1405" i="1"/>
  <c r="D1404" i="1"/>
  <c r="D1403" i="1"/>
  <c r="D1402" i="1"/>
  <c r="D1401" i="1"/>
  <c r="D1400" i="1"/>
  <c r="D1399" i="1"/>
  <c r="D1398" i="1"/>
  <c r="D1397" i="1"/>
  <c r="D1396" i="1"/>
  <c r="D1395" i="1"/>
  <c r="D1394" i="1"/>
  <c r="D1393" i="1"/>
  <c r="D1392" i="1"/>
  <c r="D1391" i="1"/>
  <c r="D1390" i="1"/>
  <c r="D1389" i="1"/>
  <c r="D1388" i="1"/>
  <c r="D1387" i="1"/>
  <c r="D1386" i="1"/>
  <c r="D1385" i="1"/>
  <c r="D1384" i="1"/>
  <c r="D1383" i="1"/>
  <c r="D1382" i="1"/>
  <c r="D1381" i="1"/>
  <c r="D1380" i="1"/>
  <c r="D1379" i="1"/>
  <c r="D1378" i="1"/>
  <c r="D1377" i="1"/>
  <c r="D1376" i="1"/>
  <c r="D1375" i="1"/>
  <c r="D1374" i="1"/>
  <c r="D1373" i="1"/>
  <c r="D1372" i="1"/>
  <c r="D1371" i="1"/>
  <c r="D1370" i="1"/>
  <c r="D1369" i="1"/>
  <c r="D1368" i="1"/>
  <c r="D1367" i="1"/>
  <c r="D1366" i="1"/>
  <c r="D1365" i="1"/>
  <c r="D1364" i="1"/>
  <c r="D1363" i="1"/>
  <c r="D1362" i="1"/>
  <c r="D1361" i="1"/>
  <c r="D1360" i="1"/>
  <c r="D1359" i="1"/>
  <c r="D1358" i="1"/>
  <c r="D1357" i="1"/>
  <c r="D1356" i="1"/>
  <c r="D1355" i="1"/>
  <c r="D1354" i="1"/>
  <c r="D1353" i="1"/>
  <c r="D1352" i="1"/>
  <c r="D1351" i="1"/>
  <c r="D1350" i="1"/>
  <c r="D1349" i="1"/>
  <c r="D1348" i="1"/>
  <c r="D1347" i="1"/>
  <c r="D1346" i="1"/>
  <c r="D1345" i="1"/>
  <c r="D1344" i="1"/>
  <c r="D1343" i="1"/>
  <c r="D1342" i="1"/>
  <c r="D1341" i="1"/>
  <c r="D1340" i="1"/>
  <c r="D1339" i="1"/>
  <c r="D1338" i="1"/>
  <c r="D1337" i="1"/>
  <c r="D1336" i="1"/>
  <c r="D1335" i="1"/>
  <c r="D1334" i="1"/>
  <c r="D1333" i="1"/>
  <c r="D1332" i="1"/>
  <c r="D1331" i="1"/>
  <c r="D1330" i="1"/>
  <c r="D1329" i="1"/>
  <c r="D1328" i="1"/>
  <c r="D1327" i="1"/>
  <c r="D1326" i="1"/>
  <c r="D1325" i="1"/>
  <c r="D1324" i="1"/>
  <c r="D1323" i="1"/>
  <c r="D1322" i="1"/>
  <c r="D1321" i="1"/>
  <c r="D1320" i="1"/>
  <c r="D1319" i="1"/>
  <c r="D1318" i="1"/>
  <c r="D1317" i="1"/>
  <c r="D1316" i="1"/>
  <c r="D1315" i="1"/>
  <c r="D1314" i="1"/>
  <c r="D1313" i="1"/>
  <c r="D1312" i="1"/>
  <c r="D1311" i="1"/>
  <c r="D1310" i="1"/>
  <c r="D1309" i="1"/>
  <c r="D1308" i="1"/>
  <c r="D1307" i="1"/>
  <c r="D1306" i="1"/>
  <c r="D1305" i="1"/>
  <c r="D1304" i="1"/>
  <c r="D1303" i="1"/>
  <c r="D1302" i="1"/>
  <c r="D1301" i="1"/>
  <c r="D1300" i="1"/>
  <c r="D1299" i="1"/>
  <c r="D1298" i="1"/>
  <c r="D1297" i="1"/>
  <c r="D1296" i="1"/>
  <c r="D1295" i="1"/>
  <c r="D1294" i="1"/>
  <c r="D1293" i="1"/>
  <c r="D1292" i="1"/>
  <c r="D1291" i="1"/>
  <c r="D1290" i="1"/>
  <c r="D1289" i="1"/>
  <c r="D1288" i="1"/>
  <c r="D1287" i="1"/>
  <c r="D1286" i="1"/>
  <c r="D1285" i="1"/>
  <c r="D1284" i="1"/>
  <c r="D1283" i="1"/>
  <c r="D1282" i="1"/>
  <c r="D1281" i="1"/>
  <c r="D1280" i="1"/>
  <c r="D1279" i="1"/>
  <c r="D1278" i="1"/>
  <c r="D1277" i="1"/>
  <c r="D1276" i="1"/>
  <c r="D1275" i="1"/>
  <c r="D1274" i="1"/>
  <c r="D1273" i="1"/>
  <c r="D1272" i="1"/>
  <c r="D1271" i="1"/>
  <c r="D1270" i="1"/>
  <c r="D1269" i="1"/>
  <c r="D1268" i="1"/>
  <c r="D1267" i="1"/>
  <c r="D1266" i="1"/>
  <c r="D1265" i="1"/>
  <c r="D1264" i="1"/>
  <c r="D1263" i="1"/>
  <c r="D1262" i="1"/>
  <c r="D1261" i="1"/>
  <c r="D1260" i="1"/>
  <c r="D1259" i="1"/>
  <c r="D1258" i="1"/>
  <c r="D1257" i="1"/>
  <c r="D1256" i="1"/>
  <c r="D1255" i="1"/>
  <c r="D1254" i="1"/>
  <c r="D1253" i="1"/>
  <c r="D1252" i="1"/>
  <c r="D1251" i="1"/>
  <c r="D1250" i="1"/>
  <c r="D1249" i="1"/>
  <c r="D1248" i="1"/>
  <c r="D1247" i="1"/>
  <c r="D1246" i="1"/>
  <c r="D1245" i="1"/>
  <c r="D1244" i="1"/>
  <c r="D1243" i="1"/>
  <c r="D1242" i="1"/>
  <c r="D1241" i="1"/>
  <c r="D1240" i="1"/>
  <c r="D1239" i="1"/>
  <c r="D1238" i="1"/>
  <c r="D1237" i="1"/>
  <c r="D1236" i="1"/>
  <c r="D1235" i="1"/>
  <c r="D1234" i="1"/>
  <c r="D1233" i="1"/>
  <c r="D1232" i="1"/>
  <c r="D1231" i="1"/>
  <c r="D1230" i="1"/>
  <c r="D1229" i="1"/>
  <c r="D1228" i="1"/>
  <c r="D1227" i="1"/>
  <c r="D1226" i="1"/>
  <c r="D1225" i="1"/>
  <c r="D1224" i="1"/>
  <c r="D1223" i="1"/>
  <c r="D1222" i="1"/>
  <c r="D1221" i="1"/>
  <c r="D1220" i="1"/>
  <c r="D1219" i="1"/>
  <c r="D1218" i="1"/>
  <c r="D1217" i="1"/>
  <c r="D1216" i="1"/>
  <c r="D1215" i="1"/>
  <c r="D1214" i="1"/>
  <c r="D1213" i="1"/>
  <c r="D1212" i="1"/>
  <c r="D1211" i="1"/>
  <c r="D1210" i="1"/>
  <c r="D1209" i="1"/>
  <c r="D1208" i="1"/>
  <c r="D1207" i="1"/>
  <c r="D1206" i="1"/>
  <c r="D1205" i="1"/>
  <c r="D1204" i="1"/>
  <c r="D1203" i="1"/>
  <c r="D1202" i="1"/>
  <c r="D1201" i="1"/>
  <c r="D1200" i="1"/>
  <c r="D1199" i="1"/>
  <c r="D1198" i="1"/>
  <c r="D1197" i="1"/>
  <c r="D1196" i="1"/>
  <c r="D1195" i="1"/>
  <c r="D1194" i="1"/>
  <c r="D1193" i="1"/>
  <c r="D1192" i="1"/>
  <c r="D1191" i="1"/>
  <c r="D1190" i="1"/>
  <c r="D1189" i="1"/>
  <c r="D1188" i="1"/>
  <c r="D1187" i="1"/>
  <c r="D1186" i="1"/>
  <c r="D1185" i="1"/>
  <c r="D1184" i="1"/>
  <c r="D1183" i="1"/>
  <c r="D1182" i="1"/>
  <c r="D1181" i="1"/>
  <c r="D1180" i="1"/>
  <c r="D1179" i="1"/>
  <c r="D1178" i="1"/>
  <c r="D1177" i="1"/>
  <c r="D1176" i="1"/>
  <c r="D1175" i="1"/>
  <c r="D1174" i="1"/>
  <c r="D1173" i="1"/>
  <c r="D1172" i="1"/>
  <c r="D1171" i="1"/>
  <c r="D1170" i="1"/>
  <c r="D1169" i="1"/>
  <c r="D1168" i="1"/>
  <c r="D1167" i="1"/>
  <c r="D1166" i="1"/>
  <c r="D1165" i="1"/>
  <c r="D1164" i="1"/>
  <c r="D1163" i="1"/>
  <c r="D1162" i="1"/>
  <c r="D1161" i="1"/>
  <c r="D1160" i="1"/>
  <c r="D1159" i="1"/>
  <c r="D1158" i="1"/>
  <c r="D1157" i="1"/>
  <c r="D1156" i="1"/>
  <c r="D1155" i="1"/>
  <c r="D1154" i="1"/>
  <c r="D1153" i="1"/>
  <c r="D1152" i="1"/>
  <c r="D1151" i="1"/>
  <c r="D1150" i="1"/>
  <c r="D1149" i="1"/>
  <c r="D1148" i="1"/>
  <c r="D1147" i="1"/>
  <c r="D1146" i="1"/>
  <c r="D1145" i="1"/>
  <c r="D1144" i="1"/>
  <c r="D1143" i="1"/>
  <c r="D1142" i="1"/>
  <c r="D1141" i="1"/>
  <c r="D1140" i="1"/>
  <c r="D1139" i="1"/>
  <c r="D1138" i="1"/>
  <c r="D1137" i="1"/>
  <c r="D1136" i="1"/>
  <c r="D1135" i="1"/>
  <c r="D1134" i="1"/>
  <c r="D1133" i="1"/>
  <c r="D1132" i="1"/>
  <c r="D1131" i="1"/>
  <c r="D1130" i="1"/>
  <c r="D1129" i="1"/>
  <c r="D1128" i="1"/>
  <c r="D1127" i="1"/>
  <c r="D1126" i="1"/>
  <c r="D1125" i="1"/>
  <c r="D1124" i="1"/>
  <c r="D1123" i="1"/>
  <c r="D1122" i="1"/>
  <c r="D1121" i="1"/>
  <c r="D1120" i="1"/>
  <c r="D1119" i="1"/>
  <c r="D1118" i="1"/>
  <c r="D1117" i="1"/>
  <c r="D1116" i="1"/>
  <c r="D1115" i="1"/>
  <c r="D1114" i="1"/>
  <c r="D1113" i="1"/>
  <c r="D1112" i="1"/>
  <c r="D1111" i="1"/>
  <c r="D1110" i="1"/>
  <c r="D1109" i="1"/>
  <c r="D1108" i="1"/>
  <c r="D1107" i="1"/>
  <c r="D1106" i="1"/>
  <c r="D1105" i="1"/>
  <c r="D1104" i="1"/>
  <c r="D1103" i="1"/>
  <c r="D1102" i="1"/>
  <c r="D1101" i="1"/>
  <c r="D1100" i="1"/>
  <c r="D1099" i="1"/>
  <c r="D1098" i="1"/>
  <c r="D1097" i="1"/>
  <c r="D1096" i="1"/>
  <c r="D1095" i="1"/>
  <c r="D1094" i="1"/>
  <c r="D1093" i="1"/>
  <c r="D1092" i="1"/>
  <c r="D1091" i="1"/>
  <c r="D1090" i="1"/>
  <c r="D1089" i="1"/>
  <c r="D1088" i="1"/>
  <c r="D1087" i="1"/>
  <c r="D1086" i="1"/>
  <c r="D1085" i="1"/>
  <c r="D1084" i="1"/>
  <c r="D1083" i="1"/>
  <c r="D1082" i="1"/>
  <c r="D1081" i="1"/>
  <c r="D1080" i="1"/>
  <c r="D1079" i="1"/>
  <c r="D1078" i="1"/>
  <c r="D1077" i="1"/>
  <c r="D1076" i="1"/>
  <c r="D1075" i="1"/>
  <c r="D1074" i="1"/>
  <c r="D1073" i="1"/>
  <c r="D1072" i="1"/>
  <c r="D1071" i="1"/>
  <c r="D1070" i="1"/>
  <c r="D1069" i="1"/>
  <c r="D1068" i="1"/>
  <c r="D1067" i="1"/>
  <c r="D1066" i="1"/>
  <c r="D1065" i="1"/>
  <c r="D1064" i="1"/>
  <c r="D1063" i="1"/>
  <c r="D1062" i="1"/>
  <c r="D1061" i="1"/>
  <c r="D1060" i="1"/>
  <c r="D1059" i="1"/>
  <c r="D1058" i="1"/>
  <c r="D1057" i="1"/>
  <c r="D1056" i="1"/>
  <c r="D1055" i="1"/>
  <c r="D1054" i="1"/>
  <c r="D1053" i="1"/>
  <c r="D1052" i="1"/>
  <c r="D1051" i="1"/>
  <c r="D1050" i="1"/>
  <c r="D1049" i="1"/>
  <c r="D1048" i="1"/>
  <c r="D1047" i="1"/>
  <c r="D1046" i="1"/>
  <c r="D1045" i="1"/>
  <c r="D1044" i="1"/>
  <c r="D1043" i="1"/>
  <c r="D1042" i="1"/>
  <c r="D1041" i="1"/>
  <c r="D1040" i="1"/>
  <c r="D1039" i="1"/>
  <c r="D1038" i="1"/>
  <c r="D1037" i="1"/>
  <c r="D1036" i="1"/>
  <c r="D1035" i="1"/>
  <c r="D1034" i="1"/>
  <c r="D1033" i="1"/>
  <c r="D1032" i="1"/>
  <c r="D1031" i="1"/>
  <c r="D1030" i="1"/>
  <c r="D1029" i="1"/>
  <c r="D1028" i="1"/>
  <c r="D1027" i="1"/>
  <c r="D1026" i="1"/>
  <c r="D1025" i="1"/>
  <c r="D1024" i="1"/>
  <c r="D1023" i="1"/>
  <c r="D1022" i="1"/>
  <c r="D1021" i="1"/>
  <c r="D1020" i="1"/>
  <c r="D1019" i="1"/>
  <c r="D1018" i="1"/>
  <c r="D1017" i="1"/>
  <c r="D1016" i="1"/>
  <c r="D1015" i="1"/>
  <c r="D1014" i="1"/>
  <c r="D1013" i="1"/>
  <c r="D1012" i="1"/>
  <c r="D1011" i="1"/>
  <c r="D1010" i="1"/>
  <c r="D1009" i="1"/>
  <c r="D1008" i="1"/>
  <c r="D1007" i="1"/>
  <c r="D1006" i="1"/>
  <c r="D1005" i="1"/>
  <c r="D1004" i="1"/>
  <c r="D1003" i="1"/>
  <c r="D1002" i="1"/>
  <c r="D1001" i="1"/>
  <c r="D1000" i="1"/>
  <c r="D999" i="1"/>
  <c r="D998" i="1"/>
  <c r="D997" i="1"/>
  <c r="D996" i="1"/>
  <c r="D995" i="1"/>
  <c r="D994" i="1"/>
  <c r="D993" i="1"/>
  <c r="D992" i="1"/>
  <c r="D991" i="1"/>
  <c r="D990" i="1"/>
  <c r="D989" i="1"/>
  <c r="D988" i="1"/>
  <c r="D987" i="1"/>
  <c r="D986" i="1"/>
  <c r="D985" i="1"/>
  <c r="D984" i="1"/>
  <c r="D983" i="1"/>
  <c r="D982" i="1"/>
  <c r="D981" i="1"/>
  <c r="D980" i="1"/>
  <c r="D979" i="1"/>
  <c r="D978" i="1"/>
  <c r="D977" i="1"/>
  <c r="D976" i="1"/>
  <c r="D975" i="1"/>
  <c r="D974" i="1"/>
  <c r="D973" i="1"/>
  <c r="D972" i="1"/>
  <c r="D971" i="1"/>
  <c r="D970" i="1"/>
  <c r="D969" i="1"/>
  <c r="D968" i="1"/>
  <c r="D967" i="1"/>
  <c r="D966" i="1"/>
  <c r="D965" i="1"/>
  <c r="D964" i="1"/>
  <c r="D963" i="1"/>
  <c r="D962" i="1"/>
  <c r="D961" i="1"/>
  <c r="D960" i="1"/>
  <c r="D959" i="1"/>
  <c r="D958" i="1"/>
  <c r="D957" i="1"/>
  <c r="D956" i="1"/>
  <c r="D955" i="1"/>
  <c r="D954" i="1"/>
  <c r="D953" i="1"/>
  <c r="D952" i="1"/>
  <c r="D951" i="1"/>
  <c r="D950" i="1"/>
  <c r="D949" i="1"/>
  <c r="D948" i="1"/>
  <c r="D947" i="1"/>
  <c r="D946" i="1"/>
  <c r="D945" i="1"/>
  <c r="D944" i="1"/>
  <c r="D943" i="1"/>
  <c r="D942" i="1"/>
  <c r="D941" i="1"/>
  <c r="D940" i="1"/>
  <c r="D939" i="1"/>
  <c r="D938" i="1"/>
  <c r="D937" i="1"/>
  <c r="D936" i="1"/>
  <c r="D935" i="1"/>
  <c r="D934" i="1"/>
  <c r="D933" i="1"/>
  <c r="D932" i="1"/>
  <c r="D931" i="1"/>
  <c r="D930" i="1"/>
  <c r="D929" i="1"/>
  <c r="D928" i="1"/>
  <c r="D927" i="1"/>
  <c r="D926" i="1"/>
  <c r="D925" i="1"/>
  <c r="D924" i="1"/>
  <c r="D923" i="1"/>
  <c r="D922" i="1"/>
  <c r="D921" i="1"/>
  <c r="D920" i="1"/>
  <c r="D919" i="1"/>
  <c r="D918" i="1"/>
  <c r="D917" i="1"/>
  <c r="D916" i="1"/>
  <c r="D915" i="1"/>
  <c r="D914" i="1"/>
  <c r="D913" i="1"/>
  <c r="D912" i="1"/>
  <c r="D911" i="1"/>
  <c r="D910" i="1"/>
  <c r="D909" i="1"/>
  <c r="D908" i="1"/>
  <c r="D907" i="1"/>
  <c r="D906" i="1"/>
  <c r="D905" i="1"/>
  <c r="D904" i="1"/>
  <c r="D903" i="1"/>
  <c r="D902" i="1"/>
  <c r="D901" i="1"/>
  <c r="D900" i="1"/>
  <c r="D899" i="1"/>
  <c r="D898" i="1"/>
  <c r="D897" i="1"/>
  <c r="D896" i="1"/>
  <c r="D895" i="1"/>
  <c r="D894" i="1"/>
  <c r="D893" i="1"/>
  <c r="D892" i="1"/>
  <c r="D891" i="1"/>
  <c r="D890" i="1"/>
  <c r="D889" i="1"/>
  <c r="D888" i="1"/>
  <c r="D887" i="1"/>
  <c r="D886" i="1"/>
  <c r="D885" i="1"/>
  <c r="D884" i="1"/>
  <c r="D883" i="1"/>
  <c r="D882" i="1"/>
  <c r="D881" i="1"/>
  <c r="D880" i="1"/>
  <c r="D879" i="1"/>
  <c r="D878" i="1"/>
  <c r="D877" i="1"/>
  <c r="D876" i="1"/>
  <c r="D875" i="1"/>
  <c r="D874" i="1"/>
  <c r="D873" i="1"/>
  <c r="D872" i="1"/>
  <c r="D871" i="1"/>
  <c r="D870" i="1"/>
  <c r="D869" i="1"/>
  <c r="D868" i="1"/>
  <c r="D867" i="1"/>
  <c r="D866" i="1"/>
  <c r="D865" i="1"/>
  <c r="D864" i="1"/>
  <c r="D863" i="1"/>
  <c r="D862" i="1"/>
  <c r="D861" i="1"/>
  <c r="D860" i="1"/>
  <c r="D859" i="1"/>
  <c r="D858" i="1"/>
  <c r="D857" i="1"/>
  <c r="D856" i="1"/>
  <c r="D855" i="1"/>
  <c r="D854" i="1"/>
  <c r="D853" i="1"/>
  <c r="D852" i="1"/>
  <c r="D851" i="1"/>
  <c r="D850" i="1"/>
  <c r="D849" i="1"/>
  <c r="D848" i="1"/>
  <c r="D847" i="1"/>
  <c r="D846" i="1"/>
  <c r="D845" i="1"/>
  <c r="D844" i="1"/>
  <c r="D843" i="1"/>
  <c r="D842" i="1"/>
  <c r="D841" i="1"/>
  <c r="D840" i="1"/>
  <c r="D839" i="1"/>
  <c r="D838" i="1"/>
  <c r="D837" i="1"/>
  <c r="D836" i="1"/>
  <c r="D835" i="1"/>
  <c r="D834" i="1"/>
  <c r="D833" i="1"/>
  <c r="D832" i="1"/>
  <c r="D831" i="1"/>
  <c r="D830" i="1"/>
  <c r="D829" i="1"/>
  <c r="D828" i="1"/>
  <c r="D827" i="1"/>
  <c r="D826" i="1"/>
  <c r="D825" i="1"/>
  <c r="D824" i="1"/>
  <c r="D823" i="1"/>
  <c r="D822" i="1"/>
  <c r="D821" i="1"/>
  <c r="D820" i="1"/>
  <c r="D819" i="1"/>
  <c r="D818" i="1"/>
  <c r="D817" i="1"/>
  <c r="D816" i="1"/>
  <c r="D815" i="1"/>
  <c r="D814" i="1"/>
  <c r="D813" i="1"/>
  <c r="D812" i="1"/>
  <c r="D811" i="1"/>
  <c r="D810" i="1"/>
  <c r="D809" i="1"/>
  <c r="D808" i="1"/>
  <c r="D807" i="1"/>
  <c r="D806" i="1"/>
  <c r="D805" i="1"/>
  <c r="D804" i="1"/>
  <c r="D803" i="1"/>
  <c r="D802" i="1"/>
  <c r="D801" i="1"/>
  <c r="D800" i="1"/>
  <c r="D799" i="1"/>
  <c r="D798" i="1"/>
  <c r="D797" i="1"/>
  <c r="D796" i="1"/>
  <c r="D795" i="1"/>
  <c r="D794" i="1"/>
  <c r="D793" i="1"/>
  <c r="D792" i="1"/>
  <c r="D791" i="1"/>
  <c r="D790" i="1"/>
  <c r="D789" i="1"/>
  <c r="D788" i="1"/>
  <c r="D787" i="1"/>
  <c r="D786" i="1"/>
  <c r="D785" i="1"/>
  <c r="D784" i="1"/>
  <c r="D783" i="1"/>
  <c r="D782" i="1"/>
  <c r="D781" i="1"/>
  <c r="D780" i="1"/>
  <c r="D779" i="1"/>
  <c r="D778" i="1"/>
  <c r="D777" i="1"/>
  <c r="D776" i="1"/>
  <c r="D775" i="1"/>
  <c r="D774" i="1"/>
  <c r="D773" i="1"/>
  <c r="D772" i="1"/>
  <c r="D771" i="1"/>
  <c r="D770" i="1"/>
  <c r="D769" i="1"/>
  <c r="D768" i="1"/>
  <c r="D767" i="1"/>
  <c r="D766" i="1"/>
  <c r="D765" i="1"/>
  <c r="D764" i="1"/>
  <c r="D763" i="1"/>
  <c r="D762" i="1"/>
  <c r="D761" i="1"/>
  <c r="D760" i="1"/>
  <c r="D759" i="1"/>
  <c r="D758" i="1"/>
  <c r="D757" i="1"/>
  <c r="D756" i="1"/>
  <c r="D755" i="1"/>
  <c r="D754" i="1"/>
  <c r="D753" i="1"/>
  <c r="D752" i="1"/>
  <c r="D751" i="1"/>
  <c r="D750" i="1"/>
  <c r="D749" i="1"/>
  <c r="D748" i="1"/>
  <c r="D747" i="1"/>
  <c r="D746" i="1"/>
  <c r="D745" i="1"/>
  <c r="D744" i="1"/>
  <c r="D743" i="1"/>
  <c r="D742" i="1"/>
  <c r="D741" i="1"/>
  <c r="D740" i="1"/>
  <c r="D739" i="1"/>
  <c r="D738" i="1"/>
  <c r="D737" i="1"/>
  <c r="D736" i="1"/>
  <c r="D735" i="1"/>
  <c r="D734" i="1"/>
  <c r="D733" i="1"/>
  <c r="D732" i="1"/>
  <c r="D731" i="1"/>
  <c r="D730" i="1"/>
  <c r="D729" i="1"/>
  <c r="D728" i="1"/>
  <c r="D727" i="1"/>
  <c r="D726" i="1"/>
  <c r="D725" i="1"/>
  <c r="D724" i="1"/>
  <c r="D723" i="1"/>
  <c r="D722" i="1"/>
  <c r="D721" i="1"/>
  <c r="D720" i="1"/>
  <c r="D719" i="1"/>
  <c r="D718" i="1"/>
  <c r="D717" i="1"/>
  <c r="D716" i="1"/>
  <c r="D715" i="1"/>
  <c r="D714" i="1"/>
  <c r="D713" i="1"/>
  <c r="D712" i="1"/>
  <c r="D711" i="1"/>
  <c r="D710" i="1"/>
  <c r="D709" i="1"/>
  <c r="D708" i="1"/>
  <c r="D707" i="1"/>
  <c r="D706" i="1"/>
  <c r="D705" i="1"/>
  <c r="D704" i="1"/>
  <c r="D703" i="1"/>
  <c r="D702" i="1"/>
  <c r="D701" i="1"/>
  <c r="D700" i="1"/>
  <c r="D699" i="1"/>
  <c r="D698" i="1"/>
  <c r="D697" i="1"/>
  <c r="D696" i="1"/>
  <c r="D695" i="1"/>
  <c r="D694" i="1"/>
  <c r="D693" i="1"/>
  <c r="D692" i="1"/>
  <c r="D691" i="1"/>
  <c r="D690" i="1"/>
  <c r="D689" i="1"/>
  <c r="D688" i="1"/>
  <c r="D687" i="1"/>
  <c r="D686" i="1"/>
  <c r="D685" i="1"/>
  <c r="D684" i="1"/>
  <c r="D683" i="1"/>
  <c r="D682" i="1"/>
  <c r="D681" i="1"/>
  <c r="D680" i="1"/>
  <c r="D679" i="1"/>
  <c r="D678" i="1"/>
  <c r="D677" i="1"/>
  <c r="D676" i="1"/>
  <c r="D675" i="1"/>
  <c r="D674" i="1"/>
  <c r="D673" i="1"/>
  <c r="D672" i="1"/>
  <c r="D671" i="1"/>
  <c r="D670" i="1"/>
  <c r="D669" i="1"/>
  <c r="D668" i="1"/>
  <c r="D667" i="1"/>
  <c r="D666" i="1"/>
  <c r="D665" i="1"/>
  <c r="D664" i="1"/>
  <c r="D663" i="1"/>
  <c r="D662" i="1"/>
  <c r="D661" i="1"/>
  <c r="D660" i="1"/>
  <c r="D659" i="1"/>
  <c r="D658" i="1"/>
  <c r="D657" i="1"/>
  <c r="D656" i="1"/>
  <c r="D655" i="1"/>
  <c r="D654" i="1"/>
  <c r="D653" i="1"/>
  <c r="D652" i="1"/>
  <c r="D651" i="1"/>
  <c r="D650" i="1"/>
  <c r="D649" i="1"/>
  <c r="D648" i="1"/>
  <c r="D647" i="1"/>
  <c r="D646" i="1"/>
  <c r="D645" i="1"/>
  <c r="D644" i="1"/>
  <c r="D643" i="1"/>
  <c r="D642" i="1"/>
  <c r="D641" i="1"/>
  <c r="D640" i="1"/>
  <c r="D639" i="1"/>
  <c r="D638" i="1"/>
  <c r="D637" i="1"/>
  <c r="D636" i="1"/>
  <c r="D635" i="1"/>
  <c r="D634" i="1"/>
  <c r="D633" i="1"/>
  <c r="D632" i="1"/>
  <c r="D631" i="1"/>
  <c r="D630" i="1"/>
  <c r="D629" i="1"/>
  <c r="D628" i="1"/>
  <c r="D627" i="1"/>
  <c r="D626" i="1"/>
  <c r="D625" i="1"/>
  <c r="D624" i="1"/>
  <c r="D623" i="1"/>
  <c r="D622" i="1"/>
  <c r="D621" i="1"/>
  <c r="D620" i="1"/>
  <c r="D619" i="1"/>
  <c r="D618" i="1"/>
  <c r="D617" i="1"/>
  <c r="D616" i="1"/>
  <c r="D615" i="1"/>
  <c r="D614" i="1"/>
  <c r="D613" i="1"/>
  <c r="D612" i="1"/>
  <c r="D611" i="1"/>
  <c r="D610" i="1"/>
  <c r="D609" i="1"/>
  <c r="D608" i="1"/>
  <c r="D607" i="1"/>
  <c r="D606" i="1"/>
  <c r="D605" i="1"/>
  <c r="D604" i="1"/>
  <c r="D603" i="1"/>
  <c r="D602" i="1"/>
  <c r="D601" i="1"/>
  <c r="D600" i="1"/>
  <c r="D599" i="1"/>
  <c r="D598" i="1"/>
  <c r="D597" i="1"/>
  <c r="D596" i="1"/>
  <c r="D595" i="1"/>
  <c r="D594" i="1"/>
  <c r="D593" i="1"/>
  <c r="D592" i="1"/>
  <c r="D591" i="1"/>
  <c r="D590" i="1"/>
  <c r="D589" i="1"/>
  <c r="D588" i="1"/>
  <c r="D587" i="1"/>
  <c r="D586" i="1"/>
  <c r="D585" i="1"/>
  <c r="D584" i="1"/>
  <c r="D583" i="1"/>
  <c r="D582" i="1"/>
  <c r="D581" i="1"/>
  <c r="D580" i="1"/>
  <c r="D579" i="1"/>
  <c r="D578" i="1"/>
  <c r="D577" i="1"/>
  <c r="D576" i="1"/>
  <c r="D575" i="1"/>
  <c r="D574" i="1"/>
  <c r="D573" i="1"/>
  <c r="D572" i="1"/>
  <c r="D571" i="1"/>
  <c r="D570" i="1"/>
  <c r="D569" i="1"/>
  <c r="D568" i="1"/>
  <c r="D567" i="1"/>
  <c r="D566" i="1"/>
  <c r="D565" i="1"/>
  <c r="D564" i="1"/>
  <c r="D563" i="1"/>
  <c r="D562" i="1"/>
  <c r="D561" i="1"/>
  <c r="D560" i="1"/>
  <c r="D559" i="1"/>
  <c r="D558" i="1"/>
  <c r="D557" i="1"/>
  <c r="D556" i="1"/>
  <c r="D555" i="1"/>
  <c r="D554" i="1"/>
  <c r="D553" i="1"/>
  <c r="D552" i="1"/>
  <c r="D551" i="1"/>
  <c r="D550" i="1"/>
  <c r="D549" i="1"/>
  <c r="D548" i="1"/>
  <c r="D547" i="1"/>
  <c r="D546" i="1"/>
  <c r="D545" i="1"/>
  <c r="D544" i="1"/>
  <c r="D543" i="1"/>
  <c r="D542" i="1"/>
  <c r="D541" i="1"/>
  <c r="D540" i="1"/>
  <c r="D539" i="1"/>
  <c r="D538" i="1"/>
  <c r="D537" i="1"/>
  <c r="D536" i="1"/>
  <c r="D535" i="1"/>
  <c r="D534" i="1"/>
  <c r="D533" i="1"/>
  <c r="D532" i="1"/>
  <c r="D531" i="1"/>
  <c r="D530" i="1"/>
  <c r="D529" i="1"/>
  <c r="D528" i="1"/>
  <c r="D527" i="1"/>
  <c r="D526" i="1"/>
  <c r="D525" i="1"/>
  <c r="D524" i="1"/>
  <c r="D523" i="1"/>
  <c r="D522" i="1"/>
  <c r="D521" i="1"/>
  <c r="D520" i="1"/>
  <c r="D519" i="1"/>
  <c r="D518" i="1"/>
  <c r="D517" i="1"/>
  <c r="D516" i="1"/>
  <c r="D515" i="1"/>
  <c r="D514" i="1"/>
  <c r="D513" i="1"/>
  <c r="D512" i="1"/>
  <c r="D511" i="1"/>
  <c r="D510" i="1"/>
  <c r="D509" i="1"/>
  <c r="D508" i="1"/>
  <c r="D507" i="1"/>
  <c r="D506" i="1"/>
  <c r="D505" i="1"/>
  <c r="D504" i="1"/>
  <c r="D503" i="1"/>
  <c r="D502" i="1"/>
  <c r="D501" i="1"/>
  <c r="D500" i="1"/>
  <c r="D499" i="1"/>
  <c r="D498" i="1"/>
  <c r="D497" i="1"/>
  <c r="D496" i="1"/>
  <c r="D495" i="1"/>
  <c r="D494" i="1"/>
  <c r="D493" i="1"/>
  <c r="D492" i="1"/>
  <c r="D491" i="1"/>
  <c r="D490" i="1"/>
  <c r="D489" i="1"/>
  <c r="D488" i="1"/>
  <c r="D487" i="1"/>
  <c r="D486" i="1"/>
  <c r="D485" i="1"/>
  <c r="D484" i="1"/>
  <c r="D483" i="1"/>
  <c r="D482" i="1"/>
  <c r="D481" i="1"/>
  <c r="D480" i="1"/>
  <c r="D479" i="1"/>
  <c r="D478" i="1"/>
  <c r="D477" i="1"/>
  <c r="D476" i="1"/>
  <c r="D475" i="1"/>
  <c r="D474" i="1"/>
  <c r="D473" i="1"/>
  <c r="D472" i="1"/>
  <c r="D471" i="1"/>
  <c r="D470" i="1"/>
  <c r="D469" i="1"/>
  <c r="D468" i="1"/>
  <c r="D467" i="1"/>
  <c r="D466" i="1"/>
  <c r="D465" i="1"/>
  <c r="D464" i="1"/>
  <c r="D463" i="1"/>
  <c r="D462" i="1"/>
  <c r="D461" i="1"/>
  <c r="D460" i="1"/>
  <c r="D459" i="1"/>
  <c r="D458" i="1"/>
  <c r="D457" i="1"/>
  <c r="D456" i="1"/>
  <c r="D455" i="1"/>
  <c r="D454" i="1"/>
  <c r="D453" i="1"/>
  <c r="D452" i="1"/>
  <c r="D451" i="1"/>
  <c r="D450" i="1"/>
  <c r="D449" i="1"/>
  <c r="D448" i="1"/>
  <c r="D447" i="1"/>
  <c r="D446" i="1"/>
  <c r="D445" i="1"/>
  <c r="D444" i="1"/>
  <c r="D443" i="1"/>
  <c r="D442" i="1"/>
  <c r="D441" i="1"/>
  <c r="D440" i="1"/>
  <c r="D439" i="1"/>
  <c r="D438" i="1"/>
  <c r="D437" i="1"/>
  <c r="D436" i="1"/>
  <c r="D435" i="1"/>
  <c r="D434" i="1"/>
  <c r="D433" i="1"/>
  <c r="D432" i="1"/>
  <c r="D431" i="1"/>
  <c r="D430" i="1"/>
  <c r="D429" i="1"/>
  <c r="D428" i="1"/>
  <c r="D427" i="1"/>
  <c r="D426" i="1"/>
  <c r="D425" i="1"/>
  <c r="D424" i="1"/>
  <c r="D423" i="1"/>
  <c r="D422" i="1"/>
  <c r="D421" i="1"/>
  <c r="D420" i="1"/>
  <c r="D419" i="1"/>
  <c r="D418" i="1"/>
  <c r="D417" i="1"/>
  <c r="D416" i="1"/>
  <c r="D415" i="1"/>
  <c r="D414" i="1"/>
  <c r="D413" i="1"/>
  <c r="D412" i="1"/>
  <c r="D411" i="1"/>
  <c r="D410" i="1"/>
  <c r="D409" i="1"/>
  <c r="D408" i="1"/>
  <c r="D407" i="1"/>
  <c r="D406" i="1"/>
  <c r="D405" i="1"/>
  <c r="D404" i="1"/>
  <c r="D403" i="1"/>
  <c r="D402" i="1"/>
  <c r="D401" i="1"/>
  <c r="D400" i="1"/>
  <c r="D399" i="1"/>
  <c r="D398" i="1"/>
  <c r="D397" i="1"/>
  <c r="D396" i="1"/>
  <c r="D395" i="1"/>
  <c r="D394" i="1"/>
  <c r="D393" i="1"/>
  <c r="D392" i="1"/>
  <c r="D391" i="1"/>
  <c r="D390" i="1"/>
  <c r="D389" i="1"/>
  <c r="D388" i="1"/>
  <c r="D387" i="1"/>
  <c r="D386" i="1"/>
  <c r="D385" i="1"/>
  <c r="D384" i="1"/>
  <c r="D383" i="1"/>
  <c r="D382" i="1"/>
  <c r="D381" i="1"/>
  <c r="D380" i="1"/>
  <c r="D379" i="1"/>
  <c r="D378" i="1"/>
  <c r="D377" i="1"/>
  <c r="D376" i="1"/>
  <c r="D375" i="1"/>
  <c r="D374" i="1"/>
  <c r="D373" i="1"/>
  <c r="D372" i="1"/>
  <c r="D371" i="1"/>
  <c r="D370" i="1"/>
  <c r="D369" i="1"/>
  <c r="D368" i="1"/>
  <c r="D367" i="1"/>
  <c r="D366" i="1"/>
  <c r="D365" i="1"/>
  <c r="D364" i="1"/>
  <c r="D363" i="1"/>
  <c r="D362" i="1"/>
  <c r="D361" i="1"/>
  <c r="D360" i="1"/>
  <c r="D359" i="1"/>
  <c r="D358" i="1"/>
  <c r="D357" i="1"/>
  <c r="D356" i="1"/>
  <c r="D355" i="1"/>
  <c r="D354" i="1"/>
  <c r="D353" i="1"/>
  <c r="D352" i="1"/>
  <c r="D351" i="1"/>
  <c r="D350" i="1"/>
  <c r="D349" i="1"/>
  <c r="D348" i="1"/>
  <c r="D347" i="1"/>
  <c r="D346" i="1"/>
  <c r="D345" i="1"/>
  <c r="D344" i="1"/>
  <c r="D343" i="1"/>
  <c r="D342" i="1"/>
  <c r="D341" i="1"/>
  <c r="D340" i="1"/>
  <c r="D339" i="1"/>
  <c r="D338" i="1"/>
  <c r="D337" i="1"/>
  <c r="D336" i="1"/>
  <c r="D335" i="1"/>
  <c r="D334" i="1"/>
  <c r="D333" i="1"/>
  <c r="D332" i="1"/>
  <c r="D331" i="1"/>
  <c r="D330" i="1"/>
  <c r="D329" i="1"/>
  <c r="D328" i="1"/>
  <c r="D327" i="1"/>
  <c r="D326" i="1"/>
  <c r="D325" i="1"/>
  <c r="D324" i="1"/>
  <c r="D323" i="1"/>
  <c r="D322" i="1"/>
  <c r="D321" i="1"/>
  <c r="D320" i="1"/>
  <c r="D319" i="1"/>
  <c r="D318" i="1"/>
  <c r="D317" i="1"/>
  <c r="D316" i="1"/>
  <c r="D315" i="1"/>
  <c r="D314" i="1"/>
  <c r="D313" i="1"/>
  <c r="D312" i="1"/>
  <c r="D311" i="1"/>
  <c r="D310" i="1"/>
  <c r="D309" i="1"/>
  <c r="D308" i="1"/>
  <c r="D307" i="1"/>
  <c r="D306" i="1"/>
  <c r="D305" i="1"/>
  <c r="D304" i="1"/>
  <c r="D303" i="1"/>
  <c r="D302" i="1"/>
  <c r="D301" i="1"/>
  <c r="D300" i="1"/>
  <c r="D299" i="1"/>
  <c r="D298" i="1"/>
  <c r="D297" i="1"/>
  <c r="D296" i="1"/>
  <c r="D295" i="1"/>
  <c r="D294" i="1"/>
  <c r="D293" i="1"/>
  <c r="D292" i="1"/>
  <c r="D291" i="1"/>
  <c r="D290" i="1"/>
  <c r="D289" i="1"/>
  <c r="D288" i="1"/>
  <c r="D287" i="1"/>
  <c r="D286" i="1"/>
  <c r="D285" i="1"/>
  <c r="D284" i="1"/>
  <c r="D283" i="1"/>
  <c r="D282" i="1"/>
  <c r="D281" i="1"/>
  <c r="D280" i="1"/>
  <c r="D279" i="1"/>
  <c r="D278" i="1"/>
  <c r="D277" i="1"/>
  <c r="D276" i="1"/>
  <c r="D275" i="1"/>
  <c r="D274" i="1"/>
  <c r="D273" i="1"/>
  <c r="D272" i="1"/>
  <c r="D271" i="1"/>
  <c r="D270" i="1"/>
  <c r="D269" i="1"/>
  <c r="D268" i="1"/>
  <c r="D267" i="1"/>
  <c r="D266" i="1"/>
  <c r="D265" i="1"/>
  <c r="D264" i="1"/>
  <c r="D263" i="1"/>
  <c r="D262" i="1"/>
  <c r="D261" i="1"/>
  <c r="D260" i="1"/>
  <c r="D259" i="1"/>
  <c r="D258" i="1"/>
  <c r="D257" i="1"/>
  <c r="D256" i="1"/>
  <c r="D255" i="1"/>
  <c r="D254" i="1"/>
  <c r="D253" i="1"/>
  <c r="D252" i="1"/>
  <c r="D251" i="1"/>
  <c r="D250" i="1"/>
  <c r="D249" i="1"/>
  <c r="D248" i="1"/>
  <c r="D247" i="1"/>
  <c r="D246" i="1"/>
  <c r="D245" i="1"/>
  <c r="D244" i="1"/>
  <c r="D243" i="1"/>
  <c r="D242" i="1"/>
  <c r="D241" i="1"/>
  <c r="D240" i="1"/>
  <c r="D239" i="1"/>
  <c r="D238" i="1"/>
  <c r="D237" i="1"/>
  <c r="D236" i="1"/>
  <c r="D235" i="1"/>
  <c r="D234" i="1"/>
  <c r="D233" i="1"/>
  <c r="D232" i="1"/>
  <c r="D231" i="1"/>
  <c r="D230" i="1"/>
  <c r="D229" i="1"/>
  <c r="D228" i="1"/>
  <c r="D227" i="1"/>
  <c r="D226" i="1"/>
  <c r="D225" i="1"/>
  <c r="D224" i="1"/>
  <c r="D223" i="1"/>
  <c r="D222" i="1"/>
  <c r="D221" i="1"/>
  <c r="D220" i="1"/>
  <c r="D219" i="1"/>
  <c r="D218" i="1"/>
  <c r="D217" i="1"/>
  <c r="D216" i="1"/>
  <c r="D215" i="1"/>
  <c r="D214" i="1"/>
  <c r="D213" i="1"/>
  <c r="D212" i="1"/>
  <c r="D211" i="1"/>
  <c r="D210" i="1"/>
  <c r="D209" i="1"/>
  <c r="D208" i="1"/>
  <c r="D207" i="1"/>
  <c r="D206" i="1"/>
  <c r="D205" i="1"/>
  <c r="D204" i="1"/>
  <c r="D203" i="1"/>
  <c r="D202" i="1"/>
  <c r="D201" i="1"/>
  <c r="D200" i="1"/>
  <c r="D199" i="1"/>
  <c r="D198" i="1"/>
  <c r="D197" i="1"/>
  <c r="D196" i="1"/>
  <c r="D195" i="1"/>
  <c r="D194" i="1"/>
  <c r="D193" i="1"/>
  <c r="D192" i="1"/>
  <c r="D191" i="1"/>
  <c r="D190" i="1"/>
  <c r="D189" i="1"/>
  <c r="D188" i="1"/>
  <c r="D187" i="1"/>
  <c r="D186" i="1"/>
  <c r="D185" i="1"/>
  <c r="D184" i="1"/>
  <c r="D183" i="1"/>
  <c r="D182" i="1"/>
  <c r="D181" i="1"/>
  <c r="D180" i="1"/>
  <c r="D179" i="1"/>
  <c r="D178" i="1"/>
  <c r="D177" i="1"/>
  <c r="D176" i="1"/>
  <c r="D175" i="1"/>
  <c r="D174" i="1"/>
  <c r="D173" i="1"/>
  <c r="D172" i="1"/>
  <c r="D171" i="1"/>
  <c r="D170" i="1"/>
  <c r="D169" i="1"/>
  <c r="D168" i="1"/>
  <c r="D167" i="1"/>
  <c r="D166" i="1"/>
  <c r="D165" i="1"/>
  <c r="D164" i="1"/>
  <c r="D163" i="1"/>
  <c r="D162" i="1"/>
  <c r="D161" i="1"/>
  <c r="D160" i="1"/>
  <c r="D159" i="1"/>
  <c r="D158" i="1"/>
  <c r="D157" i="1"/>
  <c r="D156" i="1"/>
  <c r="D155" i="1"/>
  <c r="D154" i="1"/>
  <c r="D153" i="1"/>
  <c r="D152" i="1"/>
  <c r="D151" i="1"/>
  <c r="D150" i="1"/>
  <c r="D149" i="1"/>
  <c r="D148" i="1"/>
  <c r="D147" i="1"/>
  <c r="D146" i="1"/>
  <c r="D145" i="1"/>
  <c r="D144" i="1"/>
  <c r="D143" i="1"/>
  <c r="D142" i="1"/>
  <c r="D141" i="1"/>
  <c r="D140" i="1"/>
  <c r="D139" i="1"/>
  <c r="D138" i="1"/>
  <c r="D137" i="1"/>
  <c r="D136" i="1"/>
  <c r="D135" i="1"/>
  <c r="D134" i="1"/>
  <c r="D133" i="1"/>
  <c r="D132" i="1"/>
  <c r="D131" i="1"/>
  <c r="D130" i="1"/>
  <c r="D129" i="1"/>
  <c r="D128" i="1"/>
  <c r="D127" i="1"/>
  <c r="D126" i="1"/>
  <c r="D125" i="1"/>
  <c r="D124" i="1"/>
  <c r="D123" i="1"/>
  <c r="D122" i="1"/>
  <c r="D121" i="1"/>
  <c r="D120" i="1"/>
  <c r="D119" i="1"/>
  <c r="D118" i="1"/>
  <c r="D117" i="1"/>
  <c r="D116" i="1"/>
  <c r="D115" i="1"/>
  <c r="D114" i="1"/>
  <c r="D113" i="1"/>
  <c r="D112" i="1"/>
  <c r="D111" i="1"/>
  <c r="D110" i="1"/>
  <c r="D109" i="1"/>
  <c r="D108" i="1"/>
  <c r="D107" i="1"/>
  <c r="D106" i="1"/>
  <c r="D105" i="1"/>
  <c r="D104" i="1"/>
  <c r="D103" i="1"/>
  <c r="D102" i="1"/>
  <c r="D101" i="1"/>
  <c r="D100" i="1"/>
  <c r="D99" i="1"/>
  <c r="D98" i="1"/>
  <c r="D97" i="1"/>
  <c r="D96" i="1"/>
  <c r="D95" i="1"/>
  <c r="D94" i="1"/>
  <c r="D93" i="1"/>
  <c r="D92" i="1"/>
  <c r="D91" i="1"/>
  <c r="D90" i="1"/>
  <c r="D89" i="1"/>
  <c r="D88" i="1"/>
  <c r="D87" i="1"/>
  <c r="D86" i="1"/>
  <c r="D85" i="1"/>
  <c r="D84" i="1"/>
  <c r="D83" i="1"/>
  <c r="D82" i="1"/>
  <c r="D81" i="1"/>
  <c r="D80" i="1"/>
  <c r="D79" i="1"/>
  <c r="D78" i="1"/>
  <c r="D77" i="1"/>
  <c r="D76" i="1"/>
  <c r="D75" i="1"/>
  <c r="D74" i="1"/>
  <c r="D73" i="1"/>
  <c r="D72" i="1"/>
  <c r="D71" i="1"/>
  <c r="D70" i="1"/>
  <c r="D69" i="1"/>
  <c r="D68" i="1"/>
  <c r="D67" i="1"/>
  <c r="D66" i="1"/>
  <c r="D65" i="1"/>
  <c r="D64" i="1"/>
  <c r="D63" i="1"/>
  <c r="D62" i="1"/>
  <c r="D61" i="1"/>
  <c r="D60" i="1"/>
  <c r="D59" i="1"/>
  <c r="D58" i="1"/>
  <c r="D57" i="1"/>
  <c r="D56" i="1"/>
  <c r="D55" i="1"/>
  <c r="D54" i="1"/>
  <c r="D53" i="1"/>
  <c r="D52" i="1"/>
  <c r="D51" i="1"/>
  <c r="D50" i="1"/>
  <c r="D49" i="1"/>
  <c r="D48" i="1"/>
  <c r="D47" i="1"/>
  <c r="D46" i="1"/>
  <c r="D45" i="1"/>
  <c r="D44" i="1"/>
  <c r="D43" i="1"/>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49" i="9" l="1"/>
  <c r="B12" i="11"/>
  <c r="C8" i="11"/>
  <c r="A9" i="11"/>
  <c r="D49" i="11"/>
  <c r="A9" i="9"/>
  <c r="C8" i="9"/>
  <c r="B31" i="9"/>
  <c r="U126" i="4"/>
  <c r="I15" i="7"/>
  <c r="W127" i="4"/>
  <c r="U16" i="7"/>
  <c r="U128" i="4"/>
  <c r="AE128" i="4" s="1"/>
  <c r="I17" i="7"/>
  <c r="W129" i="4"/>
  <c r="AG129" i="4" s="1"/>
  <c r="U18" i="7"/>
  <c r="U130" i="4"/>
  <c r="AE130" i="4" s="1"/>
  <c r="I19" i="7"/>
  <c r="W131" i="4"/>
  <c r="AG131" i="4" s="1"/>
  <c r="U20" i="7"/>
  <c r="U132" i="4"/>
  <c r="I21" i="7"/>
  <c r="W133" i="4"/>
  <c r="AG133" i="4" s="1"/>
  <c r="U22" i="7"/>
  <c r="U134" i="4"/>
  <c r="AE134" i="4" s="1"/>
  <c r="I23" i="7"/>
  <c r="W135" i="4"/>
  <c r="AG135" i="4" s="1"/>
  <c r="U24" i="7"/>
  <c r="U136" i="4"/>
  <c r="AE136" i="4" s="1"/>
  <c r="I25" i="7"/>
  <c r="W137" i="4"/>
  <c r="AG137" i="4" s="1"/>
  <c r="U26" i="7"/>
  <c r="U138" i="4"/>
  <c r="AE138" i="4" s="1"/>
  <c r="I27" i="7"/>
  <c r="W139" i="4"/>
  <c r="AG139" i="4" s="1"/>
  <c r="U28" i="7"/>
  <c r="U140" i="4"/>
  <c r="AE140" i="4" s="1"/>
  <c r="I29" i="7"/>
  <c r="W141" i="4"/>
  <c r="AG141" i="4" s="1"/>
  <c r="U30" i="7"/>
  <c r="U142" i="4"/>
  <c r="AE142" i="4" s="1"/>
  <c r="I31" i="7"/>
  <c r="W143" i="4"/>
  <c r="AG143" i="4" s="1"/>
  <c r="U32" i="7"/>
  <c r="U144" i="4"/>
  <c r="AE144" i="4" s="1"/>
  <c r="I33" i="7"/>
  <c r="W145" i="4"/>
  <c r="AG145" i="4" s="1"/>
  <c r="U34" i="7"/>
  <c r="U146" i="4"/>
  <c r="AE146" i="4" s="1"/>
  <c r="I35" i="7"/>
  <c r="V36" i="7"/>
  <c r="W36" i="7"/>
  <c r="Z36" i="7"/>
  <c r="Y36" i="7"/>
  <c r="X36" i="7"/>
  <c r="T148" i="4"/>
  <c r="AD148" i="4" s="1"/>
  <c r="C37" i="7"/>
  <c r="X148" i="4"/>
  <c r="AH148" i="4" s="1"/>
  <c r="AA37" i="7"/>
  <c r="V149" i="4"/>
  <c r="AF149" i="4" s="1"/>
  <c r="O38" i="7"/>
  <c r="T150" i="4"/>
  <c r="AD150" i="4" s="1"/>
  <c r="C39" i="7"/>
  <c r="X150" i="4"/>
  <c r="AH150" i="4" s="1"/>
  <c r="AA39" i="7"/>
  <c r="V151" i="4"/>
  <c r="AF151" i="4" s="1"/>
  <c r="O40" i="7"/>
  <c r="T152" i="4"/>
  <c r="AD152" i="4" s="1"/>
  <c r="C41" i="7"/>
  <c r="X152" i="4"/>
  <c r="AH152" i="4" s="1"/>
  <c r="AA41" i="7"/>
  <c r="V126" i="4"/>
  <c r="AF126" i="4" s="1"/>
  <c r="O15" i="7"/>
  <c r="T127" i="4"/>
  <c r="AD127" i="4" s="1"/>
  <c r="C16" i="7"/>
  <c r="X127" i="4"/>
  <c r="AH127" i="4" s="1"/>
  <c r="AA16" i="7"/>
  <c r="V128" i="4"/>
  <c r="AF128" i="4" s="1"/>
  <c r="O17" i="7"/>
  <c r="T129" i="4"/>
  <c r="AD129" i="4" s="1"/>
  <c r="C18" i="7"/>
  <c r="X129" i="4"/>
  <c r="AH129" i="4" s="1"/>
  <c r="AA18" i="7"/>
  <c r="V130" i="4"/>
  <c r="AF130" i="4" s="1"/>
  <c r="O19" i="7"/>
  <c r="T131" i="4"/>
  <c r="AD131" i="4" s="1"/>
  <c r="C20" i="7"/>
  <c r="X131" i="4"/>
  <c r="AH131" i="4" s="1"/>
  <c r="AA20" i="7"/>
  <c r="V132" i="4"/>
  <c r="AF132" i="4" s="1"/>
  <c r="O21" i="7"/>
  <c r="T133" i="4"/>
  <c r="AD133" i="4" s="1"/>
  <c r="C22" i="7"/>
  <c r="X133" i="4"/>
  <c r="AH133" i="4" s="1"/>
  <c r="AA22" i="7"/>
  <c r="V134" i="4"/>
  <c r="AF134" i="4" s="1"/>
  <c r="O23" i="7"/>
  <c r="T135" i="4"/>
  <c r="AD135" i="4" s="1"/>
  <c r="C24" i="7"/>
  <c r="X135" i="4"/>
  <c r="AH135" i="4" s="1"/>
  <c r="AA24" i="7"/>
  <c r="V136" i="4"/>
  <c r="AF136" i="4" s="1"/>
  <c r="O25" i="7"/>
  <c r="T137" i="4"/>
  <c r="AD137" i="4" s="1"/>
  <c r="C26" i="7"/>
  <c r="X137" i="4"/>
  <c r="AH137" i="4" s="1"/>
  <c r="AA26" i="7"/>
  <c r="V138" i="4"/>
  <c r="AF138" i="4" s="1"/>
  <c r="O27" i="7"/>
  <c r="T139" i="4"/>
  <c r="C28" i="7"/>
  <c r="X139" i="4"/>
  <c r="AH139" i="4" s="1"/>
  <c r="AA28" i="7"/>
  <c r="V140" i="4"/>
  <c r="AF140" i="4" s="1"/>
  <c r="O29" i="7"/>
  <c r="T141" i="4"/>
  <c r="C30" i="7"/>
  <c r="X141" i="4"/>
  <c r="AH141" i="4" s="1"/>
  <c r="AA30" i="7"/>
  <c r="V142" i="4"/>
  <c r="AF142" i="4" s="1"/>
  <c r="O31" i="7"/>
  <c r="T143" i="4"/>
  <c r="AD143" i="4" s="1"/>
  <c r="C32" i="7"/>
  <c r="X143" i="4"/>
  <c r="AH143" i="4" s="1"/>
  <c r="AA32" i="7"/>
  <c r="V144" i="4"/>
  <c r="AF144" i="4" s="1"/>
  <c r="O33" i="7"/>
  <c r="T145" i="4"/>
  <c r="AD145" i="4" s="1"/>
  <c r="C34" i="7"/>
  <c r="X145" i="4"/>
  <c r="AH145" i="4" s="1"/>
  <c r="AA34" i="7"/>
  <c r="V146" i="4"/>
  <c r="AF146" i="4" s="1"/>
  <c r="O35" i="7"/>
  <c r="T147" i="4"/>
  <c r="AD147" i="4" s="1"/>
  <c r="C36" i="7"/>
  <c r="X147" i="4"/>
  <c r="AH147" i="4" s="1"/>
  <c r="AA36" i="7"/>
  <c r="U148" i="4"/>
  <c r="AE148" i="4" s="1"/>
  <c r="I37" i="7"/>
  <c r="W149" i="4"/>
  <c r="AG149" i="4" s="1"/>
  <c r="U38" i="7"/>
  <c r="U150" i="4"/>
  <c r="AE150" i="4" s="1"/>
  <c r="I39" i="7"/>
  <c r="W151" i="4"/>
  <c r="AG151" i="4" s="1"/>
  <c r="U40" i="7"/>
  <c r="U152" i="4"/>
  <c r="AE152" i="4" s="1"/>
  <c r="I41" i="7"/>
  <c r="W126" i="4"/>
  <c r="AG126" i="4" s="1"/>
  <c r="U15" i="7"/>
  <c r="U127" i="4"/>
  <c r="AE127" i="4" s="1"/>
  <c r="I16" i="7"/>
  <c r="W128" i="4"/>
  <c r="AG128" i="4" s="1"/>
  <c r="U17" i="7"/>
  <c r="U129" i="4"/>
  <c r="AE129" i="4" s="1"/>
  <c r="I18" i="7"/>
  <c r="W130" i="4"/>
  <c r="AG130" i="4" s="1"/>
  <c r="U19" i="7"/>
  <c r="U131" i="4"/>
  <c r="AE131" i="4" s="1"/>
  <c r="I20" i="7"/>
  <c r="W132" i="4"/>
  <c r="AG132" i="4" s="1"/>
  <c r="U21" i="7"/>
  <c r="U133" i="4"/>
  <c r="AE133" i="4" s="1"/>
  <c r="I22" i="7"/>
  <c r="W134" i="4"/>
  <c r="AG134" i="4" s="1"/>
  <c r="U23" i="7"/>
  <c r="U135" i="4"/>
  <c r="AE135" i="4" s="1"/>
  <c r="I24" i="7"/>
  <c r="W136" i="4"/>
  <c r="AG136" i="4" s="1"/>
  <c r="U25" i="7"/>
  <c r="U137" i="4"/>
  <c r="AE137" i="4" s="1"/>
  <c r="I26" i="7"/>
  <c r="W138" i="4"/>
  <c r="AG138" i="4" s="1"/>
  <c r="U27" i="7"/>
  <c r="U139" i="4"/>
  <c r="AE139" i="4" s="1"/>
  <c r="I28" i="7"/>
  <c r="W140" i="4"/>
  <c r="AG140" i="4" s="1"/>
  <c r="U29" i="7"/>
  <c r="U141" i="4"/>
  <c r="AE141" i="4" s="1"/>
  <c r="I30" i="7"/>
  <c r="AD141" i="4"/>
  <c r="W142" i="4"/>
  <c r="AG142" i="4" s="1"/>
  <c r="U31" i="7"/>
  <c r="U143" i="4"/>
  <c r="AE143" i="4" s="1"/>
  <c r="I32" i="7"/>
  <c r="W144" i="4"/>
  <c r="AG144" i="4" s="1"/>
  <c r="U33" i="7"/>
  <c r="U145" i="4"/>
  <c r="AE145" i="4" s="1"/>
  <c r="I34" i="7"/>
  <c r="W146" i="4"/>
  <c r="AG146" i="4" s="1"/>
  <c r="U35" i="7"/>
  <c r="U147" i="4"/>
  <c r="AE147" i="4" s="1"/>
  <c r="I36" i="7"/>
  <c r="W147" i="4"/>
  <c r="AG147" i="4" s="1"/>
  <c r="V148" i="4"/>
  <c r="AF148" i="4" s="1"/>
  <c r="O37" i="7"/>
  <c r="T149" i="4"/>
  <c r="AD149" i="4" s="1"/>
  <c r="C38" i="7"/>
  <c r="X149" i="4"/>
  <c r="AH149" i="4" s="1"/>
  <c r="AA38" i="7"/>
  <c r="V150" i="4"/>
  <c r="AF150" i="4" s="1"/>
  <c r="O39" i="7"/>
  <c r="T151" i="4"/>
  <c r="AD151" i="4" s="1"/>
  <c r="C40" i="7"/>
  <c r="X151" i="4"/>
  <c r="AH151" i="4" s="1"/>
  <c r="AA40" i="7"/>
  <c r="V152" i="4"/>
  <c r="AF152" i="4" s="1"/>
  <c r="O41" i="7"/>
  <c r="T126" i="4"/>
  <c r="AD126" i="4" s="1"/>
  <c r="C15" i="7"/>
  <c r="X126" i="4"/>
  <c r="AH126" i="4" s="1"/>
  <c r="AA15" i="7"/>
  <c r="V127" i="4"/>
  <c r="AF127" i="4" s="1"/>
  <c r="O16" i="7"/>
  <c r="T128" i="4"/>
  <c r="AD128" i="4" s="1"/>
  <c r="C17" i="7"/>
  <c r="X128" i="4"/>
  <c r="AH128" i="4" s="1"/>
  <c r="AA17" i="7"/>
  <c r="V129" i="4"/>
  <c r="AF129" i="4" s="1"/>
  <c r="O18" i="7"/>
  <c r="T130" i="4"/>
  <c r="AD130" i="4" s="1"/>
  <c r="C19" i="7"/>
  <c r="X130" i="4"/>
  <c r="AH130" i="4" s="1"/>
  <c r="AA19" i="7"/>
  <c r="V131" i="4"/>
  <c r="AF131" i="4" s="1"/>
  <c r="O20" i="7"/>
  <c r="T132" i="4"/>
  <c r="AD132" i="4" s="1"/>
  <c r="C21" i="7"/>
  <c r="X132" i="4"/>
  <c r="AH132" i="4" s="1"/>
  <c r="AA21" i="7"/>
  <c r="V133" i="4"/>
  <c r="AF133" i="4" s="1"/>
  <c r="O22" i="7"/>
  <c r="T134" i="4"/>
  <c r="AD134" i="4" s="1"/>
  <c r="C23" i="7"/>
  <c r="X134" i="4"/>
  <c r="AH134" i="4" s="1"/>
  <c r="AA23" i="7"/>
  <c r="V135" i="4"/>
  <c r="AF135" i="4" s="1"/>
  <c r="O24" i="7"/>
  <c r="T136" i="4"/>
  <c r="AD136" i="4" s="1"/>
  <c r="C25" i="7"/>
  <c r="X136" i="4"/>
  <c r="AH136" i="4" s="1"/>
  <c r="AA25" i="7"/>
  <c r="V137" i="4"/>
  <c r="AF137" i="4" s="1"/>
  <c r="O26" i="7"/>
  <c r="T138" i="4"/>
  <c r="AD138" i="4" s="1"/>
  <c r="C27" i="7"/>
  <c r="X138" i="4"/>
  <c r="AH138" i="4" s="1"/>
  <c r="AA27" i="7"/>
  <c r="V139" i="4"/>
  <c r="AF139" i="4" s="1"/>
  <c r="O28" i="7"/>
  <c r="T140" i="4"/>
  <c r="AD140" i="4" s="1"/>
  <c r="C29" i="7"/>
  <c r="X140" i="4"/>
  <c r="AH140" i="4" s="1"/>
  <c r="AA29" i="7"/>
  <c r="V141" i="4"/>
  <c r="AF141" i="4" s="1"/>
  <c r="O30" i="7"/>
  <c r="T142" i="4"/>
  <c r="C31" i="7"/>
  <c r="X142" i="4"/>
  <c r="AH142" i="4" s="1"/>
  <c r="AA31" i="7"/>
  <c r="V143" i="4"/>
  <c r="AF143" i="4" s="1"/>
  <c r="O32" i="7"/>
  <c r="T144" i="4"/>
  <c r="AD144" i="4" s="1"/>
  <c r="C33" i="7"/>
  <c r="X144" i="4"/>
  <c r="AH144" i="4" s="1"/>
  <c r="AA33" i="7"/>
  <c r="V145" i="4"/>
  <c r="AF145" i="4" s="1"/>
  <c r="O34" i="7"/>
  <c r="T146" i="4"/>
  <c r="AD146" i="4" s="1"/>
  <c r="C35" i="7"/>
  <c r="X146" i="4"/>
  <c r="AH146" i="4" s="1"/>
  <c r="AA35" i="7"/>
  <c r="V147" i="4"/>
  <c r="AF147" i="4" s="1"/>
  <c r="O36" i="7"/>
  <c r="W148" i="4"/>
  <c r="AG148" i="4" s="1"/>
  <c r="U37" i="7"/>
  <c r="U149" i="4"/>
  <c r="AE149" i="4" s="1"/>
  <c r="I38" i="7"/>
  <c r="W150" i="4"/>
  <c r="U39" i="7"/>
  <c r="U151" i="4"/>
  <c r="AE151" i="4" s="1"/>
  <c r="I40" i="7"/>
  <c r="W152" i="4"/>
  <c r="AG152" i="4" s="1"/>
  <c r="U41" i="7"/>
  <c r="AE14" i="7"/>
  <c r="G12" i="7"/>
  <c r="F14" i="7"/>
  <c r="X14" i="7"/>
  <c r="Y12" i="7"/>
  <c r="S12" i="7"/>
  <c r="R14" i="7"/>
  <c r="L14" i="7"/>
  <c r="M12" i="7"/>
  <c r="W153" i="4"/>
  <c r="AG153" i="4" s="1"/>
  <c r="AE132" i="4"/>
  <c r="AG127" i="4"/>
  <c r="T153" i="4"/>
  <c r="AD153" i="4" s="1"/>
  <c r="X153" i="4"/>
  <c r="AH153" i="4" s="1"/>
  <c r="AE126" i="4"/>
  <c r="U153" i="4"/>
  <c r="AE153" i="4" s="1"/>
  <c r="V153" i="4"/>
  <c r="AF153" i="4" s="1"/>
  <c r="AG150" i="4"/>
  <c r="AD139" i="4"/>
  <c r="AD142" i="4"/>
  <c r="AD11" i="1"/>
  <c r="AG11" i="1"/>
  <c r="AC11" i="1"/>
  <c r="AF11" i="1"/>
  <c r="AE11" i="1"/>
  <c r="AE51" i="1"/>
  <c r="AD51" i="1"/>
  <c r="AG51" i="1"/>
  <c r="AC51" i="1"/>
  <c r="AE55" i="1"/>
  <c r="AD55" i="1"/>
  <c r="AG55" i="1"/>
  <c r="AC55" i="1"/>
  <c r="AE59" i="1"/>
  <c r="AD59" i="1"/>
  <c r="AG59" i="1"/>
  <c r="AC59" i="1"/>
  <c r="AG63" i="1"/>
  <c r="AF63" i="1"/>
  <c r="AE63" i="1"/>
  <c r="AD63" i="1"/>
  <c r="AG67" i="1"/>
  <c r="AC67" i="1"/>
  <c r="AF67" i="1"/>
  <c r="AD67" i="1"/>
  <c r="AG71" i="1"/>
  <c r="AC71" i="1"/>
  <c r="AF71" i="1"/>
  <c r="AE71" i="1"/>
  <c r="AD71" i="1"/>
  <c r="AG75" i="1"/>
  <c r="AC75" i="1"/>
  <c r="AF75" i="1"/>
  <c r="AD75" i="1"/>
  <c r="AG79" i="1"/>
  <c r="AC79" i="1"/>
  <c r="AF79" i="1"/>
  <c r="AE79" i="1"/>
  <c r="AD79" i="1"/>
  <c r="AG83" i="1"/>
  <c r="AC83" i="1"/>
  <c r="AF83" i="1"/>
  <c r="AD83" i="1"/>
  <c r="AG87" i="1"/>
  <c r="AC87" i="1"/>
  <c r="AF87" i="1"/>
  <c r="AE87" i="1"/>
  <c r="AD87" i="1"/>
  <c r="AG91" i="1"/>
  <c r="AC91" i="1"/>
  <c r="AF91" i="1"/>
  <c r="AD91" i="1"/>
  <c r="AG95" i="1"/>
  <c r="AC95" i="1"/>
  <c r="AF95" i="1"/>
  <c r="AE95" i="1"/>
  <c r="AD95" i="1"/>
  <c r="AG99" i="1"/>
  <c r="AC99" i="1"/>
  <c r="AF99" i="1"/>
  <c r="AD99" i="1"/>
  <c r="AG103" i="1"/>
  <c r="AC103" i="1"/>
  <c r="AF103" i="1"/>
  <c r="AE103" i="1"/>
  <c r="AD103" i="1"/>
  <c r="AG107" i="1"/>
  <c r="AC107" i="1"/>
  <c r="AF107" i="1"/>
  <c r="AD107" i="1"/>
  <c r="AG111" i="1"/>
  <c r="AC111" i="1"/>
  <c r="AF111" i="1"/>
  <c r="AE111" i="1"/>
  <c r="AD111" i="1"/>
  <c r="AG115" i="1"/>
  <c r="AC115" i="1"/>
  <c r="AF115" i="1"/>
  <c r="AD115" i="1"/>
  <c r="AG119" i="1"/>
  <c r="AC119" i="1"/>
  <c r="AF119" i="1"/>
  <c r="AE119" i="1"/>
  <c r="AD119" i="1"/>
  <c r="AG123" i="1"/>
  <c r="AC123" i="1"/>
  <c r="AF123" i="1"/>
  <c r="AD123" i="1"/>
  <c r="AG127" i="1"/>
  <c r="AC127" i="1"/>
  <c r="AF127" i="1"/>
  <c r="AE127" i="1"/>
  <c r="AD127" i="1"/>
  <c r="AG131" i="1"/>
  <c r="AC131" i="1"/>
  <c r="AF131" i="1"/>
  <c r="AD131" i="1"/>
  <c r="AG135" i="1"/>
  <c r="AC135" i="1"/>
  <c r="AF135" i="1"/>
  <c r="AE135" i="1"/>
  <c r="AG139" i="1"/>
  <c r="AC139" i="1"/>
  <c r="AF139" i="1"/>
  <c r="AE139" i="1"/>
  <c r="AD139" i="1"/>
  <c r="AG143" i="1"/>
  <c r="AC143" i="1"/>
  <c r="AF143" i="1"/>
  <c r="AE143" i="1"/>
  <c r="AD143" i="1"/>
  <c r="AG147" i="1"/>
  <c r="AC147" i="1"/>
  <c r="AF147" i="1"/>
  <c r="AE147" i="1"/>
  <c r="AD147" i="1"/>
  <c r="AG151" i="1"/>
  <c r="AC151" i="1"/>
  <c r="AF151" i="1"/>
  <c r="AE151" i="1"/>
  <c r="AG155" i="1"/>
  <c r="AC155" i="1"/>
  <c r="AF155" i="1"/>
  <c r="AE155" i="1"/>
  <c r="AD155" i="1"/>
  <c r="AG159" i="1"/>
  <c r="AC159" i="1"/>
  <c r="AF159" i="1"/>
  <c r="AE159" i="1"/>
  <c r="AD159" i="1"/>
  <c r="AG163" i="1"/>
  <c r="AC163" i="1"/>
  <c r="AF163" i="1"/>
  <c r="AE163" i="1"/>
  <c r="AD163" i="1"/>
  <c r="AG167" i="1"/>
  <c r="AC167" i="1"/>
  <c r="AF167" i="1"/>
  <c r="AE167" i="1"/>
  <c r="AG171" i="1"/>
  <c r="AC171" i="1"/>
  <c r="AF171" i="1"/>
  <c r="AE171" i="1"/>
  <c r="AD171" i="1"/>
  <c r="AG175" i="1"/>
  <c r="AC175" i="1"/>
  <c r="AF175" i="1"/>
  <c r="AE175" i="1"/>
  <c r="AD175" i="1"/>
  <c r="AG179" i="1"/>
  <c r="AC179" i="1"/>
  <c r="AF179" i="1"/>
  <c r="AE179" i="1"/>
  <c r="AD179" i="1"/>
  <c r="AG183" i="1"/>
  <c r="AC183" i="1"/>
  <c r="AF183" i="1"/>
  <c r="AE183" i="1"/>
  <c r="AG187" i="1"/>
  <c r="AC187" i="1"/>
  <c r="AF187" i="1"/>
  <c r="AE187" i="1"/>
  <c r="AD187" i="1"/>
  <c r="AG191" i="1"/>
  <c r="AC191" i="1"/>
  <c r="AF191" i="1"/>
  <c r="AE191" i="1"/>
  <c r="AD191" i="1"/>
  <c r="AG195" i="1"/>
  <c r="AC195" i="1"/>
  <c r="AF195" i="1"/>
  <c r="AE195" i="1"/>
  <c r="AD195" i="1"/>
  <c r="AG199" i="1"/>
  <c r="AC199" i="1"/>
  <c r="AF199" i="1"/>
  <c r="AE199" i="1"/>
  <c r="AD199" i="1"/>
  <c r="AG203" i="1"/>
  <c r="AC203" i="1"/>
  <c r="AF203" i="1"/>
  <c r="AE203" i="1"/>
  <c r="AD203" i="1"/>
  <c r="AG207" i="1"/>
  <c r="AC207" i="1"/>
  <c r="AF207" i="1"/>
  <c r="AE207" i="1"/>
  <c r="AD207" i="1"/>
  <c r="AG211" i="1"/>
  <c r="AC211" i="1"/>
  <c r="AF211" i="1"/>
  <c r="AE211" i="1"/>
  <c r="AD211" i="1"/>
  <c r="AG215" i="1"/>
  <c r="AC215" i="1"/>
  <c r="AF215" i="1"/>
  <c r="AE215" i="1"/>
  <c r="AD215" i="1"/>
  <c r="AG219" i="1"/>
  <c r="AC219" i="1"/>
  <c r="AF219" i="1"/>
  <c r="AE219" i="1"/>
  <c r="AD219" i="1"/>
  <c r="AG223" i="1"/>
  <c r="AC223" i="1"/>
  <c r="AF223" i="1"/>
  <c r="AE223" i="1"/>
  <c r="AD223" i="1"/>
  <c r="AG227" i="1"/>
  <c r="AC227" i="1"/>
  <c r="AF227" i="1"/>
  <c r="AE227" i="1"/>
  <c r="AD227" i="1"/>
  <c r="AG231" i="1"/>
  <c r="AC231" i="1"/>
  <c r="AF231" i="1"/>
  <c r="AE231" i="1"/>
  <c r="AD231" i="1"/>
  <c r="AG235" i="1"/>
  <c r="AC235" i="1"/>
  <c r="AF235" i="1"/>
  <c r="AE235" i="1"/>
  <c r="AD235" i="1"/>
  <c r="AG239" i="1"/>
  <c r="AC239" i="1"/>
  <c r="AF239" i="1"/>
  <c r="AE239" i="1"/>
  <c r="AD239" i="1"/>
  <c r="AG243" i="1"/>
  <c r="AC243" i="1"/>
  <c r="AF243" i="1"/>
  <c r="AE243" i="1"/>
  <c r="AD243" i="1"/>
  <c r="AG247" i="1"/>
  <c r="AC247" i="1"/>
  <c r="AF247" i="1"/>
  <c r="AE247" i="1"/>
  <c r="AD247" i="1"/>
  <c r="AG251" i="1"/>
  <c r="AC251" i="1"/>
  <c r="AF251" i="1"/>
  <c r="AE251" i="1"/>
  <c r="AD251" i="1"/>
  <c r="AG255" i="1"/>
  <c r="AC255" i="1"/>
  <c r="AF255" i="1"/>
  <c r="AE255" i="1"/>
  <c r="AD255" i="1"/>
  <c r="AG259" i="1"/>
  <c r="AC259" i="1"/>
  <c r="AF259" i="1"/>
  <c r="AE259" i="1"/>
  <c r="AD259" i="1"/>
  <c r="AG263" i="1"/>
  <c r="AC263" i="1"/>
  <c r="AF263" i="1"/>
  <c r="AE263" i="1"/>
  <c r="AD263" i="1"/>
  <c r="AG267" i="1"/>
  <c r="AC267" i="1"/>
  <c r="AF267" i="1"/>
  <c r="AE267" i="1"/>
  <c r="AD267" i="1"/>
  <c r="AG271" i="1"/>
  <c r="AC271" i="1"/>
  <c r="AF271" i="1"/>
  <c r="AE271" i="1"/>
  <c r="AD271" i="1"/>
  <c r="AG275" i="1"/>
  <c r="AC275" i="1"/>
  <c r="AF275" i="1"/>
  <c r="AE275" i="1"/>
  <c r="AD275" i="1"/>
  <c r="AG279" i="1"/>
  <c r="AC279" i="1"/>
  <c r="AF279" i="1"/>
  <c r="AE279" i="1"/>
  <c r="AD279" i="1"/>
  <c r="AG283" i="1"/>
  <c r="AC283" i="1"/>
  <c r="AF283" i="1"/>
  <c r="AE283" i="1"/>
  <c r="AD283" i="1"/>
  <c r="AG287" i="1"/>
  <c r="AC287" i="1"/>
  <c r="AF287" i="1"/>
  <c r="AE287" i="1"/>
  <c r="AD287" i="1"/>
  <c r="AG291" i="1"/>
  <c r="AC291" i="1"/>
  <c r="AF291" i="1"/>
  <c r="AE291" i="1"/>
  <c r="AD291" i="1"/>
  <c r="AG295" i="1"/>
  <c r="AC295" i="1"/>
  <c r="AF295" i="1"/>
  <c r="AE295" i="1"/>
  <c r="AD295" i="1"/>
  <c r="AG299" i="1"/>
  <c r="AC299" i="1"/>
  <c r="AF299" i="1"/>
  <c r="AE299" i="1"/>
  <c r="AD299" i="1"/>
  <c r="AG303" i="1"/>
  <c r="AC303" i="1"/>
  <c r="AF303" i="1"/>
  <c r="AE303" i="1"/>
  <c r="AD303" i="1"/>
  <c r="AG307" i="1"/>
  <c r="AC307" i="1"/>
  <c r="AF307" i="1"/>
  <c r="AE307" i="1"/>
  <c r="AD307" i="1"/>
  <c r="AG311" i="1"/>
  <c r="AC311" i="1"/>
  <c r="AF311" i="1"/>
  <c r="AE311" i="1"/>
  <c r="AD311" i="1"/>
  <c r="AG315" i="1"/>
  <c r="AC315" i="1"/>
  <c r="AF315" i="1"/>
  <c r="AE315" i="1"/>
  <c r="AD315" i="1"/>
  <c r="AG319" i="1"/>
  <c r="AC319" i="1"/>
  <c r="AF319" i="1"/>
  <c r="AE319" i="1"/>
  <c r="AD319" i="1"/>
  <c r="AG323" i="1"/>
  <c r="AC323" i="1"/>
  <c r="AF323" i="1"/>
  <c r="AE323" i="1"/>
  <c r="AD323" i="1"/>
  <c r="AG327" i="1"/>
  <c r="AC327" i="1"/>
  <c r="AF327" i="1"/>
  <c r="AE327" i="1"/>
  <c r="AD327" i="1"/>
  <c r="AG331" i="1"/>
  <c r="AC331" i="1"/>
  <c r="AF331" i="1"/>
  <c r="AE331" i="1"/>
  <c r="AD331" i="1"/>
  <c r="AG335" i="1"/>
  <c r="AC335" i="1"/>
  <c r="AF335" i="1"/>
  <c r="AE335" i="1"/>
  <c r="AD335" i="1"/>
  <c r="AG339" i="1"/>
  <c r="AC339" i="1"/>
  <c r="AF339" i="1"/>
  <c r="AE339" i="1"/>
  <c r="AD339" i="1"/>
  <c r="AG343" i="1"/>
  <c r="AC343" i="1"/>
  <c r="AF343" i="1"/>
  <c r="AE343" i="1"/>
  <c r="AD343" i="1"/>
  <c r="AG347" i="1"/>
  <c r="AC347" i="1"/>
  <c r="AF347" i="1"/>
  <c r="AE347" i="1"/>
  <c r="AD347" i="1"/>
  <c r="AG351" i="1"/>
  <c r="AC351" i="1"/>
  <c r="AF351" i="1"/>
  <c r="AE351" i="1"/>
  <c r="AD351" i="1"/>
  <c r="AG355" i="1"/>
  <c r="AC355" i="1"/>
  <c r="AF355" i="1"/>
  <c r="AE355" i="1"/>
  <c r="AD355" i="1"/>
  <c r="AG359" i="1"/>
  <c r="AC359" i="1"/>
  <c r="AF359" i="1"/>
  <c r="AE359" i="1"/>
  <c r="AD359" i="1"/>
  <c r="AG363" i="1"/>
  <c r="AC363" i="1"/>
  <c r="AF363" i="1"/>
  <c r="AE363" i="1"/>
  <c r="AD363" i="1"/>
  <c r="AG367" i="1"/>
  <c r="AC367" i="1"/>
  <c r="AF367" i="1"/>
  <c r="AE367" i="1"/>
  <c r="AD367" i="1"/>
  <c r="AG371" i="1"/>
  <c r="AC371" i="1"/>
  <c r="AF371" i="1"/>
  <c r="AE371" i="1"/>
  <c r="AD371" i="1"/>
  <c r="AG375" i="1"/>
  <c r="AC375" i="1"/>
  <c r="AF375" i="1"/>
  <c r="AE375" i="1"/>
  <c r="AD375" i="1"/>
  <c r="AG379" i="1"/>
  <c r="AC379" i="1"/>
  <c r="AF379" i="1"/>
  <c r="AE379" i="1"/>
  <c r="AD379" i="1"/>
  <c r="AD383" i="1"/>
  <c r="AG383" i="1"/>
  <c r="AC383" i="1"/>
  <c r="AF383" i="1"/>
  <c r="AE383" i="1"/>
  <c r="AD387" i="1"/>
  <c r="AG387" i="1"/>
  <c r="AC387" i="1"/>
  <c r="AF387" i="1"/>
  <c r="AE387" i="1"/>
  <c r="AD391" i="1"/>
  <c r="AG391" i="1"/>
  <c r="AC391" i="1"/>
  <c r="AF391" i="1"/>
  <c r="AE391" i="1"/>
  <c r="AD395" i="1"/>
  <c r="AG395" i="1"/>
  <c r="AC395" i="1"/>
  <c r="AF395" i="1"/>
  <c r="AE395" i="1"/>
  <c r="AD399" i="1"/>
  <c r="AG399" i="1"/>
  <c r="AC399" i="1"/>
  <c r="AF399" i="1"/>
  <c r="AE399" i="1"/>
  <c r="AD403" i="1"/>
  <c r="AG403" i="1"/>
  <c r="AC403" i="1"/>
  <c r="AF403" i="1"/>
  <c r="AE403" i="1"/>
  <c r="AD407" i="1"/>
  <c r="AG407" i="1"/>
  <c r="AC407" i="1"/>
  <c r="AF407" i="1"/>
  <c r="AE407" i="1"/>
  <c r="AD411" i="1"/>
  <c r="AG411" i="1"/>
  <c r="AC411" i="1"/>
  <c r="AF411" i="1"/>
  <c r="AE411" i="1"/>
  <c r="AD415" i="1"/>
  <c r="AG415" i="1"/>
  <c r="AC415" i="1"/>
  <c r="AF415" i="1"/>
  <c r="AE415" i="1"/>
  <c r="AD419" i="1"/>
  <c r="AG419" i="1"/>
  <c r="AC419" i="1"/>
  <c r="AF419" i="1"/>
  <c r="AE419" i="1"/>
  <c r="AD423" i="1"/>
  <c r="AG423" i="1"/>
  <c r="AC423" i="1"/>
  <c r="AF423" i="1"/>
  <c r="AE423" i="1"/>
  <c r="AD427" i="1"/>
  <c r="AG427" i="1"/>
  <c r="AC427" i="1"/>
  <c r="AF427" i="1"/>
  <c r="AE427" i="1"/>
  <c r="AD431" i="1"/>
  <c r="AG431" i="1"/>
  <c r="AC431" i="1"/>
  <c r="AF431" i="1"/>
  <c r="AE431" i="1"/>
  <c r="AD435" i="1"/>
  <c r="AG435" i="1"/>
  <c r="AC435" i="1"/>
  <c r="AF435" i="1"/>
  <c r="AE435" i="1"/>
  <c r="AD439" i="1"/>
  <c r="AG439" i="1"/>
  <c r="AC439" i="1"/>
  <c r="AF439" i="1"/>
  <c r="AE439" i="1"/>
  <c r="AD443" i="1"/>
  <c r="AG443" i="1"/>
  <c r="AC443" i="1"/>
  <c r="AF443" i="1"/>
  <c r="AE443" i="1"/>
  <c r="AD447" i="1"/>
  <c r="AG447" i="1"/>
  <c r="AC447" i="1"/>
  <c r="AF447" i="1"/>
  <c r="AE447" i="1"/>
  <c r="AD451" i="1"/>
  <c r="AG451" i="1"/>
  <c r="AC451" i="1"/>
  <c r="AF451" i="1"/>
  <c r="AE451" i="1"/>
  <c r="AD455" i="1"/>
  <c r="AG455" i="1"/>
  <c r="AC455" i="1"/>
  <c r="AF455" i="1"/>
  <c r="AE455" i="1"/>
  <c r="AD459" i="1"/>
  <c r="AG459" i="1"/>
  <c r="AC459" i="1"/>
  <c r="AF459" i="1"/>
  <c r="AE459" i="1"/>
  <c r="AD463" i="1"/>
  <c r="AG463" i="1"/>
  <c r="AC463" i="1"/>
  <c r="AF463" i="1"/>
  <c r="AE463" i="1"/>
  <c r="AD467" i="1"/>
  <c r="AG467" i="1"/>
  <c r="AC467" i="1"/>
  <c r="AF467" i="1"/>
  <c r="AE467" i="1"/>
  <c r="AD471" i="1"/>
  <c r="AG471" i="1"/>
  <c r="AC471" i="1"/>
  <c r="AF471" i="1"/>
  <c r="AE471" i="1"/>
  <c r="AD475" i="1"/>
  <c r="AG475" i="1"/>
  <c r="AC475" i="1"/>
  <c r="AF475" i="1"/>
  <c r="AE475" i="1"/>
  <c r="AD479" i="1"/>
  <c r="AG479" i="1"/>
  <c r="AC479" i="1"/>
  <c r="AF479" i="1"/>
  <c r="AE479" i="1"/>
  <c r="AD483" i="1"/>
  <c r="AG483" i="1"/>
  <c r="AC483" i="1"/>
  <c r="AF483" i="1"/>
  <c r="AE483" i="1"/>
  <c r="AD487" i="1"/>
  <c r="AG487" i="1"/>
  <c r="AC487" i="1"/>
  <c r="AF487" i="1"/>
  <c r="AE487" i="1"/>
  <c r="AD491" i="1"/>
  <c r="AG491" i="1"/>
  <c r="AC491" i="1"/>
  <c r="AF491" i="1"/>
  <c r="AE491" i="1"/>
  <c r="AD495" i="1"/>
  <c r="AG495" i="1"/>
  <c r="AC495" i="1"/>
  <c r="AF495" i="1"/>
  <c r="AE495" i="1"/>
  <c r="AD499" i="1"/>
  <c r="AG499" i="1"/>
  <c r="AC499" i="1"/>
  <c r="AF499" i="1"/>
  <c r="AE499" i="1"/>
  <c r="AD503" i="1"/>
  <c r="AG503" i="1"/>
  <c r="AC503" i="1"/>
  <c r="AF503" i="1"/>
  <c r="AE503" i="1"/>
  <c r="AD507" i="1"/>
  <c r="AG507" i="1"/>
  <c r="AC507" i="1"/>
  <c r="AF507" i="1"/>
  <c r="AE507" i="1"/>
  <c r="AD511" i="1"/>
  <c r="AG511" i="1"/>
  <c r="AC511" i="1"/>
  <c r="AF511" i="1"/>
  <c r="AE511" i="1"/>
  <c r="AD515" i="1"/>
  <c r="AG515" i="1"/>
  <c r="AC515" i="1"/>
  <c r="AF515" i="1"/>
  <c r="AE515" i="1"/>
  <c r="AD519" i="1"/>
  <c r="AG519" i="1"/>
  <c r="AC519" i="1"/>
  <c r="AF519" i="1"/>
  <c r="AE519" i="1"/>
  <c r="AD523" i="1"/>
  <c r="AG523" i="1"/>
  <c r="AC523" i="1"/>
  <c r="AF523" i="1"/>
  <c r="AE523" i="1"/>
  <c r="AD527" i="1"/>
  <c r="AG527" i="1"/>
  <c r="AC527" i="1"/>
  <c r="AF527" i="1"/>
  <c r="AE527" i="1"/>
  <c r="AD531" i="1"/>
  <c r="AG531" i="1"/>
  <c r="AC531" i="1"/>
  <c r="AF531" i="1"/>
  <c r="AE531" i="1"/>
  <c r="AD535" i="1"/>
  <c r="AG535" i="1"/>
  <c r="AC535" i="1"/>
  <c r="AF535" i="1"/>
  <c r="AE535" i="1"/>
  <c r="AD539" i="1"/>
  <c r="AG539" i="1"/>
  <c r="AC539" i="1"/>
  <c r="AF539" i="1"/>
  <c r="AE539" i="1"/>
  <c r="AD543" i="1"/>
  <c r="AG543" i="1"/>
  <c r="AC543" i="1"/>
  <c r="AF543" i="1"/>
  <c r="AE543" i="1"/>
  <c r="AD547" i="1"/>
  <c r="AG547" i="1"/>
  <c r="AC547" i="1"/>
  <c r="AF547" i="1"/>
  <c r="AE547" i="1"/>
  <c r="AD551" i="1"/>
  <c r="AG551" i="1"/>
  <c r="AC551" i="1"/>
  <c r="AF551" i="1"/>
  <c r="AE551" i="1"/>
  <c r="AD555" i="1"/>
  <c r="AG555" i="1"/>
  <c r="AC555" i="1"/>
  <c r="AF555" i="1"/>
  <c r="AE555" i="1"/>
  <c r="AD559" i="1"/>
  <c r="AG559" i="1"/>
  <c r="AC559" i="1"/>
  <c r="AF559" i="1"/>
  <c r="AE559" i="1"/>
  <c r="AD563" i="1"/>
  <c r="AG563" i="1"/>
  <c r="AC563" i="1"/>
  <c r="AF563" i="1"/>
  <c r="AE563" i="1"/>
  <c r="AD567" i="1"/>
  <c r="AG567" i="1"/>
  <c r="AC567" i="1"/>
  <c r="AF567" i="1"/>
  <c r="AE567" i="1"/>
  <c r="AD571" i="1"/>
  <c r="AG571" i="1"/>
  <c r="AC571" i="1"/>
  <c r="AF571" i="1"/>
  <c r="AE571" i="1"/>
  <c r="AD575" i="1"/>
  <c r="AG575" i="1"/>
  <c r="AC575" i="1"/>
  <c r="AF575" i="1"/>
  <c r="AE575" i="1"/>
  <c r="AD579" i="1"/>
  <c r="AG579" i="1"/>
  <c r="AC579" i="1"/>
  <c r="AF579" i="1"/>
  <c r="AE579" i="1"/>
  <c r="AD583" i="1"/>
  <c r="AG583" i="1"/>
  <c r="AC583" i="1"/>
  <c r="AF583" i="1"/>
  <c r="AE583" i="1"/>
  <c r="AD587" i="1"/>
  <c r="AG587" i="1"/>
  <c r="AC587" i="1"/>
  <c r="AF587" i="1"/>
  <c r="AE587" i="1"/>
  <c r="AD591" i="1"/>
  <c r="AG591" i="1"/>
  <c r="AC591" i="1"/>
  <c r="AF591" i="1"/>
  <c r="AE591" i="1"/>
  <c r="AD595" i="1"/>
  <c r="AG595" i="1"/>
  <c r="AC595" i="1"/>
  <c r="AF595" i="1"/>
  <c r="AE595" i="1"/>
  <c r="AD599" i="1"/>
  <c r="AG599" i="1"/>
  <c r="AC599" i="1"/>
  <c r="AF599" i="1"/>
  <c r="AE599" i="1"/>
  <c r="AD603" i="1"/>
  <c r="AG603" i="1"/>
  <c r="AC603" i="1"/>
  <c r="AF603" i="1"/>
  <c r="AE603" i="1"/>
  <c r="AD607" i="1"/>
  <c r="AG607" i="1"/>
  <c r="AC607" i="1"/>
  <c r="AF607" i="1"/>
  <c r="AE607" i="1"/>
  <c r="AD611" i="1"/>
  <c r="AG611" i="1"/>
  <c r="AC611" i="1"/>
  <c r="AF611" i="1"/>
  <c r="AE611" i="1"/>
  <c r="AD615" i="1"/>
  <c r="AG615" i="1"/>
  <c r="AC615" i="1"/>
  <c r="AF615" i="1"/>
  <c r="AE615" i="1"/>
  <c r="AD619" i="1"/>
  <c r="AG619" i="1"/>
  <c r="AC619" i="1"/>
  <c r="AF619" i="1"/>
  <c r="AE619" i="1"/>
  <c r="AD623" i="1"/>
  <c r="AG623" i="1"/>
  <c r="AC623" i="1"/>
  <c r="AF623" i="1"/>
  <c r="AE623" i="1"/>
  <c r="AD627" i="1"/>
  <c r="AG627" i="1"/>
  <c r="AC627" i="1"/>
  <c r="AF627" i="1"/>
  <c r="AE627" i="1"/>
  <c r="AD631" i="1"/>
  <c r="AG631" i="1"/>
  <c r="AC631" i="1"/>
  <c r="AF631" i="1"/>
  <c r="AE631" i="1"/>
  <c r="AD635" i="1"/>
  <c r="AG635" i="1"/>
  <c r="AC635" i="1"/>
  <c r="AF635" i="1"/>
  <c r="AE635" i="1"/>
  <c r="AD639" i="1"/>
  <c r="AG639" i="1"/>
  <c r="AC639" i="1"/>
  <c r="AF639" i="1"/>
  <c r="AE639" i="1"/>
  <c r="AD643" i="1"/>
  <c r="AG643" i="1"/>
  <c r="AC643" i="1"/>
  <c r="AF643" i="1"/>
  <c r="AE643" i="1"/>
  <c r="AD647" i="1"/>
  <c r="AG647" i="1"/>
  <c r="AC647" i="1"/>
  <c r="AF647" i="1"/>
  <c r="AE647" i="1"/>
  <c r="AD651" i="1"/>
  <c r="AG651" i="1"/>
  <c r="AC651" i="1"/>
  <c r="AF651" i="1"/>
  <c r="AE651" i="1"/>
  <c r="AD655" i="1"/>
  <c r="AG655" i="1"/>
  <c r="AC655" i="1"/>
  <c r="AF655" i="1"/>
  <c r="AE655" i="1"/>
  <c r="AD659" i="1"/>
  <c r="AG659" i="1"/>
  <c r="AC659" i="1"/>
  <c r="AF659" i="1"/>
  <c r="AE659" i="1"/>
  <c r="AD663" i="1"/>
  <c r="AG663" i="1"/>
  <c r="AC663" i="1"/>
  <c r="AF663" i="1"/>
  <c r="AE663" i="1"/>
  <c r="AG667" i="1"/>
  <c r="AD667" i="1"/>
  <c r="AC667" i="1"/>
  <c r="AF667" i="1"/>
  <c r="AE667" i="1"/>
  <c r="AG671" i="1"/>
  <c r="AC671" i="1"/>
  <c r="AE671" i="1"/>
  <c r="AD671" i="1"/>
  <c r="AF671" i="1"/>
  <c r="AG675" i="1"/>
  <c r="AC675" i="1"/>
  <c r="AF675" i="1"/>
  <c r="AE675" i="1"/>
  <c r="AD675" i="1"/>
  <c r="AG679" i="1"/>
  <c r="AC679" i="1"/>
  <c r="AF679" i="1"/>
  <c r="AE679" i="1"/>
  <c r="AD679" i="1"/>
  <c r="AG683" i="1"/>
  <c r="AC683" i="1"/>
  <c r="AD683" i="1"/>
  <c r="AF683" i="1"/>
  <c r="AE683" i="1"/>
  <c r="AG687" i="1"/>
  <c r="AC687" i="1"/>
  <c r="AE687" i="1"/>
  <c r="AD687" i="1"/>
  <c r="AF687" i="1"/>
  <c r="AG691" i="1"/>
  <c r="AC691" i="1"/>
  <c r="AF691" i="1"/>
  <c r="AE691" i="1"/>
  <c r="AD691" i="1"/>
  <c r="AG695" i="1"/>
  <c r="AC695" i="1"/>
  <c r="AF695" i="1"/>
  <c r="AE695" i="1"/>
  <c r="AD695" i="1"/>
  <c r="AG699" i="1"/>
  <c r="AC699" i="1"/>
  <c r="AD699" i="1"/>
  <c r="AF699" i="1"/>
  <c r="AE699" i="1"/>
  <c r="AG703" i="1"/>
  <c r="AC703" i="1"/>
  <c r="AE703" i="1"/>
  <c r="AD703" i="1"/>
  <c r="AF703" i="1"/>
  <c r="AG707" i="1"/>
  <c r="AC707" i="1"/>
  <c r="AF707" i="1"/>
  <c r="AE707" i="1"/>
  <c r="AD707" i="1"/>
  <c r="AG711" i="1"/>
  <c r="AC711" i="1"/>
  <c r="AF711" i="1"/>
  <c r="AE711" i="1"/>
  <c r="AD711" i="1"/>
  <c r="AG715" i="1"/>
  <c r="AC715" i="1"/>
  <c r="AD715" i="1"/>
  <c r="AF715" i="1"/>
  <c r="AE715" i="1"/>
  <c r="AG719" i="1"/>
  <c r="AC719" i="1"/>
  <c r="AE719" i="1"/>
  <c r="AD719" i="1"/>
  <c r="AF719" i="1"/>
  <c r="AG723" i="1"/>
  <c r="AC723" i="1"/>
  <c r="AF723" i="1"/>
  <c r="AE723" i="1"/>
  <c r="AD723" i="1"/>
  <c r="AG727" i="1"/>
  <c r="AC727" i="1"/>
  <c r="AF727" i="1"/>
  <c r="AE727" i="1"/>
  <c r="AD727" i="1"/>
  <c r="AG731" i="1"/>
  <c r="AC731" i="1"/>
  <c r="AD731" i="1"/>
  <c r="AF731" i="1"/>
  <c r="AE731" i="1"/>
  <c r="AG735" i="1"/>
  <c r="AC735" i="1"/>
  <c r="AE735" i="1"/>
  <c r="AD735" i="1"/>
  <c r="AF735" i="1"/>
  <c r="AG739" i="1"/>
  <c r="AC739" i="1"/>
  <c r="AF739" i="1"/>
  <c r="AE739" i="1"/>
  <c r="AD739" i="1"/>
  <c r="AG743" i="1"/>
  <c r="AC743" i="1"/>
  <c r="AF743" i="1"/>
  <c r="AE743" i="1"/>
  <c r="AD743" i="1"/>
  <c r="AD747" i="1"/>
  <c r="AG747" i="1"/>
  <c r="AC747" i="1"/>
  <c r="AE747" i="1"/>
  <c r="AF747" i="1"/>
  <c r="AD751" i="1"/>
  <c r="AG751" i="1"/>
  <c r="AC751" i="1"/>
  <c r="AF751" i="1"/>
  <c r="AE751" i="1"/>
  <c r="AD755" i="1"/>
  <c r="AG755" i="1"/>
  <c r="AC755" i="1"/>
  <c r="AE755" i="1"/>
  <c r="AF755" i="1"/>
  <c r="AD759" i="1"/>
  <c r="AG759" i="1"/>
  <c r="AC759" i="1"/>
  <c r="AF759" i="1"/>
  <c r="AE759" i="1"/>
  <c r="AD763" i="1"/>
  <c r="AG763" i="1"/>
  <c r="AC763" i="1"/>
  <c r="AE763" i="1"/>
  <c r="AF763" i="1"/>
  <c r="AD767" i="1"/>
  <c r="AG767" i="1"/>
  <c r="AC767" i="1"/>
  <c r="AF767" i="1"/>
  <c r="AE767" i="1"/>
  <c r="AD771" i="1"/>
  <c r="AG771" i="1"/>
  <c r="AC771" i="1"/>
  <c r="AE771" i="1"/>
  <c r="AF771" i="1"/>
  <c r="AD775" i="1"/>
  <c r="AG775" i="1"/>
  <c r="AC775" i="1"/>
  <c r="AF775" i="1"/>
  <c r="AE775" i="1"/>
  <c r="AD779" i="1"/>
  <c r="AG779" i="1"/>
  <c r="AC779" i="1"/>
  <c r="AE779" i="1"/>
  <c r="AF779" i="1"/>
  <c r="AD783" i="1"/>
  <c r="AG783" i="1"/>
  <c r="AC783" i="1"/>
  <c r="AF783" i="1"/>
  <c r="AE783" i="1"/>
  <c r="AD787" i="1"/>
  <c r="AG787" i="1"/>
  <c r="AC787" i="1"/>
  <c r="AE787" i="1"/>
  <c r="AF787" i="1"/>
  <c r="AD791" i="1"/>
  <c r="AG791" i="1"/>
  <c r="AC791" i="1"/>
  <c r="AF791" i="1"/>
  <c r="AE791" i="1"/>
  <c r="AD795" i="1"/>
  <c r="AG795" i="1"/>
  <c r="AC795" i="1"/>
  <c r="AE795" i="1"/>
  <c r="AF795" i="1"/>
  <c r="AD799" i="1"/>
  <c r="AG799" i="1"/>
  <c r="AC799" i="1"/>
  <c r="AF799" i="1"/>
  <c r="AE799" i="1"/>
  <c r="AD803" i="1"/>
  <c r="AG803" i="1"/>
  <c r="AC803" i="1"/>
  <c r="AE803" i="1"/>
  <c r="AF803" i="1"/>
  <c r="AD807" i="1"/>
  <c r="AG807" i="1"/>
  <c r="AC807" i="1"/>
  <c r="AF807" i="1"/>
  <c r="AE807" i="1"/>
  <c r="AD811" i="1"/>
  <c r="AG811" i="1"/>
  <c r="AC811" i="1"/>
  <c r="AE811" i="1"/>
  <c r="AF811" i="1"/>
  <c r="AD815" i="1"/>
  <c r="AG815" i="1"/>
  <c r="AC815" i="1"/>
  <c r="AF815" i="1"/>
  <c r="AE815" i="1"/>
  <c r="AD819" i="1"/>
  <c r="AG819" i="1"/>
  <c r="AC819" i="1"/>
  <c r="AE819" i="1"/>
  <c r="AF819" i="1"/>
  <c r="AD823" i="1"/>
  <c r="AG823" i="1"/>
  <c r="AC823" i="1"/>
  <c r="AF823" i="1"/>
  <c r="AE823" i="1"/>
  <c r="AD827" i="1"/>
  <c r="AG827" i="1"/>
  <c r="AC827" i="1"/>
  <c r="AE827" i="1"/>
  <c r="AF827" i="1"/>
  <c r="AD831" i="1"/>
  <c r="AG831" i="1"/>
  <c r="AC831" i="1"/>
  <c r="AF831" i="1"/>
  <c r="AE831" i="1"/>
  <c r="AD835" i="1"/>
  <c r="AG835" i="1"/>
  <c r="AC835" i="1"/>
  <c r="AE835" i="1"/>
  <c r="AF835" i="1"/>
  <c r="AD839" i="1"/>
  <c r="AG839" i="1"/>
  <c r="AC839" i="1"/>
  <c r="AF839" i="1"/>
  <c r="AE839" i="1"/>
  <c r="AD843" i="1"/>
  <c r="AG843" i="1"/>
  <c r="AC843" i="1"/>
  <c r="AE843" i="1"/>
  <c r="AF843" i="1"/>
  <c r="AD847" i="1"/>
  <c r="AG847" i="1"/>
  <c r="AC847" i="1"/>
  <c r="AF847" i="1"/>
  <c r="AE847" i="1"/>
  <c r="AD851" i="1"/>
  <c r="AG851" i="1"/>
  <c r="AC851" i="1"/>
  <c r="AE851" i="1"/>
  <c r="AF851" i="1"/>
  <c r="AD855" i="1"/>
  <c r="AG855" i="1"/>
  <c r="AC855" i="1"/>
  <c r="AF855" i="1"/>
  <c r="AE855" i="1"/>
  <c r="AD859" i="1"/>
  <c r="AG859" i="1"/>
  <c r="AC859" i="1"/>
  <c r="AE859" i="1"/>
  <c r="AF859" i="1"/>
  <c r="AD863" i="1"/>
  <c r="AG863" i="1"/>
  <c r="AC863" i="1"/>
  <c r="AF863" i="1"/>
  <c r="AE863" i="1"/>
  <c r="AD867" i="1"/>
  <c r="AG867" i="1"/>
  <c r="AC867" i="1"/>
  <c r="AE867" i="1"/>
  <c r="AF867" i="1"/>
  <c r="AD871" i="1"/>
  <c r="AG871" i="1"/>
  <c r="AC871" i="1"/>
  <c r="AF871" i="1"/>
  <c r="AE871" i="1"/>
  <c r="AD875" i="1"/>
  <c r="AG875" i="1"/>
  <c r="AC875" i="1"/>
  <c r="AE875" i="1"/>
  <c r="AF875" i="1"/>
  <c r="AD879" i="1"/>
  <c r="AG879" i="1"/>
  <c r="AC879" i="1"/>
  <c r="AF879" i="1"/>
  <c r="AE879" i="1"/>
  <c r="AD883" i="1"/>
  <c r="AG883" i="1"/>
  <c r="AC883" i="1"/>
  <c r="AE883" i="1"/>
  <c r="AF883" i="1"/>
  <c r="AD887" i="1"/>
  <c r="AG887" i="1"/>
  <c r="AC887" i="1"/>
  <c r="AF887" i="1"/>
  <c r="AE887" i="1"/>
  <c r="AD891" i="1"/>
  <c r="AG891" i="1"/>
  <c r="AC891" i="1"/>
  <c r="AE891" i="1"/>
  <c r="AF891" i="1"/>
  <c r="AD895" i="1"/>
  <c r="AG895" i="1"/>
  <c r="AC895" i="1"/>
  <c r="AF895" i="1"/>
  <c r="AE895" i="1"/>
  <c r="AD899" i="1"/>
  <c r="AG899" i="1"/>
  <c r="AC899" i="1"/>
  <c r="AE899" i="1"/>
  <c r="AF899" i="1"/>
  <c r="AD903" i="1"/>
  <c r="AG903" i="1"/>
  <c r="AC903" i="1"/>
  <c r="AF903" i="1"/>
  <c r="AE903" i="1"/>
  <c r="AD907" i="1"/>
  <c r="AG907" i="1"/>
  <c r="AC907" i="1"/>
  <c r="AE907" i="1"/>
  <c r="AF907" i="1"/>
  <c r="AD911" i="1"/>
  <c r="AG911" i="1"/>
  <c r="AC911" i="1"/>
  <c r="AF911" i="1"/>
  <c r="AE911" i="1"/>
  <c r="AD915" i="1"/>
  <c r="AG915" i="1"/>
  <c r="AC915" i="1"/>
  <c r="AE915" i="1"/>
  <c r="AF915" i="1"/>
  <c r="AD919" i="1"/>
  <c r="AG919" i="1"/>
  <c r="AC919" i="1"/>
  <c r="AF919" i="1"/>
  <c r="AE919" i="1"/>
  <c r="AD923" i="1"/>
  <c r="AG923" i="1"/>
  <c r="AC923" i="1"/>
  <c r="AE923" i="1"/>
  <c r="AF923" i="1"/>
  <c r="AD927" i="1"/>
  <c r="AG927" i="1"/>
  <c r="AC927" i="1"/>
  <c r="AF927" i="1"/>
  <c r="AE927" i="1"/>
  <c r="AD931" i="1"/>
  <c r="AG931" i="1"/>
  <c r="AC931" i="1"/>
  <c r="AE931" i="1"/>
  <c r="AF931" i="1"/>
  <c r="AD935" i="1"/>
  <c r="AG935" i="1"/>
  <c r="AC935" i="1"/>
  <c r="AF935" i="1"/>
  <c r="AE935" i="1"/>
  <c r="AD939" i="1"/>
  <c r="AG939" i="1"/>
  <c r="AC939" i="1"/>
  <c r="AE939" i="1"/>
  <c r="AF939" i="1"/>
  <c r="AD943" i="1"/>
  <c r="AG943" i="1"/>
  <c r="AC943" i="1"/>
  <c r="AF943" i="1"/>
  <c r="AE943" i="1"/>
  <c r="AD947" i="1"/>
  <c r="AG947" i="1"/>
  <c r="AC947" i="1"/>
  <c r="AE947" i="1"/>
  <c r="AF947" i="1"/>
  <c r="AD951" i="1"/>
  <c r="AG951" i="1"/>
  <c r="AC951" i="1"/>
  <c r="AF951" i="1"/>
  <c r="AE951" i="1"/>
  <c r="AD955" i="1"/>
  <c r="AG955" i="1"/>
  <c r="AC955" i="1"/>
  <c r="AE955" i="1"/>
  <c r="AF955" i="1"/>
  <c r="AD959" i="1"/>
  <c r="AG959" i="1"/>
  <c r="AC959" i="1"/>
  <c r="AF959" i="1"/>
  <c r="AE959" i="1"/>
  <c r="AD963" i="1"/>
  <c r="AG963" i="1"/>
  <c r="AC963" i="1"/>
  <c r="AE963" i="1"/>
  <c r="AF963" i="1"/>
  <c r="AD967" i="1"/>
  <c r="AG967" i="1"/>
  <c r="AC967" i="1"/>
  <c r="AF967" i="1"/>
  <c r="AE967" i="1"/>
  <c r="AD971" i="1"/>
  <c r="AG971" i="1"/>
  <c r="AC971" i="1"/>
  <c r="AE971" i="1"/>
  <c r="AF971" i="1"/>
  <c r="AD975" i="1"/>
  <c r="AG975" i="1"/>
  <c r="AC975" i="1"/>
  <c r="AF975" i="1"/>
  <c r="AE975" i="1"/>
  <c r="AD979" i="1"/>
  <c r="AG979" i="1"/>
  <c r="AC979" i="1"/>
  <c r="AE979" i="1"/>
  <c r="AF979" i="1"/>
  <c r="AD983" i="1"/>
  <c r="AG983" i="1"/>
  <c r="AC983" i="1"/>
  <c r="AF983" i="1"/>
  <c r="AE983" i="1"/>
  <c r="AD987" i="1"/>
  <c r="AG987" i="1"/>
  <c r="AC987" i="1"/>
  <c r="AE987" i="1"/>
  <c r="AF987" i="1"/>
  <c r="AD991" i="1"/>
  <c r="AG991" i="1"/>
  <c r="AC991" i="1"/>
  <c r="AF991" i="1"/>
  <c r="AE991" i="1"/>
  <c r="AD995" i="1"/>
  <c r="AG995" i="1"/>
  <c r="AC995" i="1"/>
  <c r="AE995" i="1"/>
  <c r="AF995" i="1"/>
  <c r="AD999" i="1"/>
  <c r="AG999" i="1"/>
  <c r="AC999" i="1"/>
  <c r="AF999" i="1"/>
  <c r="AE999" i="1"/>
  <c r="AD1003" i="1"/>
  <c r="AG1003" i="1"/>
  <c r="AC1003" i="1"/>
  <c r="AE1003" i="1"/>
  <c r="AF1003" i="1"/>
  <c r="AD1007" i="1"/>
  <c r="AG1007" i="1"/>
  <c r="AC1007" i="1"/>
  <c r="AF1007" i="1"/>
  <c r="AE1007" i="1"/>
  <c r="AD1011" i="1"/>
  <c r="AG1011" i="1"/>
  <c r="AC1011" i="1"/>
  <c r="AE1011" i="1"/>
  <c r="AF1011" i="1"/>
  <c r="AD1015" i="1"/>
  <c r="AG1015" i="1"/>
  <c r="AC1015" i="1"/>
  <c r="AF1015" i="1"/>
  <c r="AE1015" i="1"/>
  <c r="AD1019" i="1"/>
  <c r="AG1019" i="1"/>
  <c r="AC1019" i="1"/>
  <c r="AE1019" i="1"/>
  <c r="AF1019" i="1"/>
  <c r="AD1023" i="1"/>
  <c r="AG1023" i="1"/>
  <c r="AC1023" i="1"/>
  <c r="AF1023" i="1"/>
  <c r="AE1023" i="1"/>
  <c r="AD1027" i="1"/>
  <c r="AG1027" i="1"/>
  <c r="AC1027" i="1"/>
  <c r="AE1027" i="1"/>
  <c r="AF1027" i="1"/>
  <c r="AD1031" i="1"/>
  <c r="AG1031" i="1"/>
  <c r="AC1031" i="1"/>
  <c r="AF1031" i="1"/>
  <c r="AE1031" i="1"/>
  <c r="AD1035" i="1"/>
  <c r="AG1035" i="1"/>
  <c r="AC1035" i="1"/>
  <c r="AE1035" i="1"/>
  <c r="AF1035" i="1"/>
  <c r="AD1039" i="1"/>
  <c r="AG1039" i="1"/>
  <c r="AC1039" i="1"/>
  <c r="AF1039" i="1"/>
  <c r="AE1039" i="1"/>
  <c r="AD1043" i="1"/>
  <c r="AG1043" i="1"/>
  <c r="AC1043" i="1"/>
  <c r="AE1043" i="1"/>
  <c r="AF1043" i="1"/>
  <c r="AD1047" i="1"/>
  <c r="AG1047" i="1"/>
  <c r="AC1047" i="1"/>
  <c r="AF1047" i="1"/>
  <c r="AE1047" i="1"/>
  <c r="AD1051" i="1"/>
  <c r="AG1051" i="1"/>
  <c r="AC1051" i="1"/>
  <c r="AE1051" i="1"/>
  <c r="AF1051" i="1"/>
  <c r="AD1055" i="1"/>
  <c r="AG1055" i="1"/>
  <c r="AC1055" i="1"/>
  <c r="AF1055" i="1"/>
  <c r="AE1055" i="1"/>
  <c r="AD1059" i="1"/>
  <c r="AG1059" i="1"/>
  <c r="AC1059" i="1"/>
  <c r="AE1059" i="1"/>
  <c r="AF1059" i="1"/>
  <c r="AD1063" i="1"/>
  <c r="AG1063" i="1"/>
  <c r="AC1063" i="1"/>
  <c r="AF1063" i="1"/>
  <c r="AE1063" i="1"/>
  <c r="AD1067" i="1"/>
  <c r="AG1067" i="1"/>
  <c r="AC1067" i="1"/>
  <c r="AE1067" i="1"/>
  <c r="AF1067" i="1"/>
  <c r="AD1071" i="1"/>
  <c r="AG1071" i="1"/>
  <c r="AC1071" i="1"/>
  <c r="AF1071" i="1"/>
  <c r="AE1071" i="1"/>
  <c r="AD1075" i="1"/>
  <c r="AG1075" i="1"/>
  <c r="AC1075" i="1"/>
  <c r="AE1075" i="1"/>
  <c r="AF1075" i="1"/>
  <c r="AD1079" i="1"/>
  <c r="AG1079" i="1"/>
  <c r="AC1079" i="1"/>
  <c r="AF1079" i="1"/>
  <c r="AE1079" i="1"/>
  <c r="AD1083" i="1"/>
  <c r="AG1083" i="1"/>
  <c r="AC1083" i="1"/>
  <c r="AF1083" i="1"/>
  <c r="AE1083" i="1"/>
  <c r="AD1087" i="1"/>
  <c r="AG1087" i="1"/>
  <c r="AC1087" i="1"/>
  <c r="AF1087" i="1"/>
  <c r="AE1087" i="1"/>
  <c r="AD1091" i="1"/>
  <c r="AG1091" i="1"/>
  <c r="AC1091" i="1"/>
  <c r="AF1091" i="1"/>
  <c r="AE1091" i="1"/>
  <c r="AD1095" i="1"/>
  <c r="AG1095" i="1"/>
  <c r="AC1095" i="1"/>
  <c r="AF1095" i="1"/>
  <c r="AE1095" i="1"/>
  <c r="AD1099" i="1"/>
  <c r="AG1099" i="1"/>
  <c r="AC1099" i="1"/>
  <c r="AF1099" i="1"/>
  <c r="AE1099" i="1"/>
  <c r="AD1103" i="1"/>
  <c r="AG1103" i="1"/>
  <c r="AC1103" i="1"/>
  <c r="AF1103" i="1"/>
  <c r="AE1103" i="1"/>
  <c r="AD1107" i="1"/>
  <c r="AG1107" i="1"/>
  <c r="AC1107" i="1"/>
  <c r="AF1107" i="1"/>
  <c r="AE1107" i="1"/>
  <c r="AD1111" i="1"/>
  <c r="AG1111" i="1"/>
  <c r="AC1111" i="1"/>
  <c r="AF1111" i="1"/>
  <c r="AE1111" i="1"/>
  <c r="AD1115" i="1"/>
  <c r="AG1115" i="1"/>
  <c r="AC1115" i="1"/>
  <c r="AF1115" i="1"/>
  <c r="AE1115" i="1"/>
  <c r="AD1119" i="1"/>
  <c r="AG1119" i="1"/>
  <c r="AC1119" i="1"/>
  <c r="AF1119" i="1"/>
  <c r="AE1119" i="1"/>
  <c r="AD1123" i="1"/>
  <c r="AG1123" i="1"/>
  <c r="AC1123" i="1"/>
  <c r="AF1123" i="1"/>
  <c r="AE1123" i="1"/>
  <c r="AD1127" i="1"/>
  <c r="AG1127" i="1"/>
  <c r="AC1127" i="1"/>
  <c r="AF1127" i="1"/>
  <c r="AE1127" i="1"/>
  <c r="AD1131" i="1"/>
  <c r="AG1131" i="1"/>
  <c r="AC1131" i="1"/>
  <c r="AF1131" i="1"/>
  <c r="AE1131" i="1"/>
  <c r="AD1135" i="1"/>
  <c r="AG1135" i="1"/>
  <c r="AC1135" i="1"/>
  <c r="AF1135" i="1"/>
  <c r="AE1135" i="1"/>
  <c r="AD1139" i="1"/>
  <c r="AG1139" i="1"/>
  <c r="AC1139" i="1"/>
  <c r="AF1139" i="1"/>
  <c r="AE1139" i="1"/>
  <c r="AD1143" i="1"/>
  <c r="AG1143" i="1"/>
  <c r="AC1143" i="1"/>
  <c r="AF1143" i="1"/>
  <c r="AE1143" i="1"/>
  <c r="AE1147" i="1"/>
  <c r="AD1147" i="1"/>
  <c r="AG1147" i="1"/>
  <c r="AC1147" i="1"/>
  <c r="AF1147" i="1"/>
  <c r="AE1151" i="1"/>
  <c r="AD1151" i="1"/>
  <c r="AG1151" i="1"/>
  <c r="AC1151" i="1"/>
  <c r="AF1151" i="1"/>
  <c r="AE1155" i="1"/>
  <c r="AD1155" i="1"/>
  <c r="AG1155" i="1"/>
  <c r="AC1155" i="1"/>
  <c r="AF1155" i="1"/>
  <c r="AE1159" i="1"/>
  <c r="AD1159" i="1"/>
  <c r="AG1159" i="1"/>
  <c r="AC1159" i="1"/>
  <c r="AF1159" i="1"/>
  <c r="AE1163" i="1"/>
  <c r="AD1163" i="1"/>
  <c r="AG1163" i="1"/>
  <c r="AC1163" i="1"/>
  <c r="AF1163" i="1"/>
  <c r="AE1167" i="1"/>
  <c r="AD1167" i="1"/>
  <c r="AG1167" i="1"/>
  <c r="AC1167" i="1"/>
  <c r="AF1167" i="1"/>
  <c r="AE1171" i="1"/>
  <c r="AD1171" i="1"/>
  <c r="AG1171" i="1"/>
  <c r="AC1171" i="1"/>
  <c r="AF1171" i="1"/>
  <c r="AE1175" i="1"/>
  <c r="AD1175" i="1"/>
  <c r="AG1175" i="1"/>
  <c r="AC1175" i="1"/>
  <c r="AF1175" i="1"/>
  <c r="AE1179" i="1"/>
  <c r="AD1179" i="1"/>
  <c r="AG1179" i="1"/>
  <c r="AC1179" i="1"/>
  <c r="AF1179" i="1"/>
  <c r="AE1183" i="1"/>
  <c r="AD1183" i="1"/>
  <c r="AG1183" i="1"/>
  <c r="AC1183" i="1"/>
  <c r="AF1183" i="1"/>
  <c r="AE1187" i="1"/>
  <c r="AD1187" i="1"/>
  <c r="AG1187" i="1"/>
  <c r="AC1187" i="1"/>
  <c r="AF1187" i="1"/>
  <c r="AE1191" i="1"/>
  <c r="AD1191" i="1"/>
  <c r="AG1191" i="1"/>
  <c r="AC1191" i="1"/>
  <c r="AF1191" i="1"/>
  <c r="AE1195" i="1"/>
  <c r="AD1195" i="1"/>
  <c r="AG1195" i="1"/>
  <c r="AC1195" i="1"/>
  <c r="AF1195" i="1"/>
  <c r="AE1199" i="1"/>
  <c r="AD1199" i="1"/>
  <c r="AG1199" i="1"/>
  <c r="AC1199" i="1"/>
  <c r="AF1199" i="1"/>
  <c r="AE1203" i="1"/>
  <c r="AD1203" i="1"/>
  <c r="AG1203" i="1"/>
  <c r="AC1203" i="1"/>
  <c r="AF1203" i="1"/>
  <c r="AE1207" i="1"/>
  <c r="AD1207" i="1"/>
  <c r="AG1207" i="1"/>
  <c r="AC1207" i="1"/>
  <c r="AF1207" i="1"/>
  <c r="AE1211" i="1"/>
  <c r="AD1211" i="1"/>
  <c r="AG1211" i="1"/>
  <c r="AC1211" i="1"/>
  <c r="AF1211" i="1"/>
  <c r="AE1215" i="1"/>
  <c r="AD1215" i="1"/>
  <c r="AG1215" i="1"/>
  <c r="AC1215" i="1"/>
  <c r="AF1215" i="1"/>
  <c r="AE1219" i="1"/>
  <c r="AD1219" i="1"/>
  <c r="AG1219" i="1"/>
  <c r="AC1219" i="1"/>
  <c r="AF1219" i="1"/>
  <c r="AE1223" i="1"/>
  <c r="AD1223" i="1"/>
  <c r="AG1223" i="1"/>
  <c r="AC1223" i="1"/>
  <c r="AF1223" i="1"/>
  <c r="AE1227" i="1"/>
  <c r="AD1227" i="1"/>
  <c r="AG1227" i="1"/>
  <c r="AC1227" i="1"/>
  <c r="AF1227" i="1"/>
  <c r="AE1231" i="1"/>
  <c r="AD1231" i="1"/>
  <c r="AG1231" i="1"/>
  <c r="AC1231" i="1"/>
  <c r="AF1231" i="1"/>
  <c r="AF1235" i="1"/>
  <c r="AE1235" i="1"/>
  <c r="AD1235" i="1"/>
  <c r="AC1235" i="1"/>
  <c r="AG1235" i="1"/>
  <c r="AF1239" i="1"/>
  <c r="AG1239" i="1"/>
  <c r="AE1239" i="1"/>
  <c r="AD1239" i="1"/>
  <c r="AC1239" i="1"/>
  <c r="AF1243" i="1"/>
  <c r="AC1243" i="1"/>
  <c r="AG1243" i="1"/>
  <c r="AE1243" i="1"/>
  <c r="AD1243" i="1"/>
  <c r="AF1247" i="1"/>
  <c r="AD1247" i="1"/>
  <c r="AC1247" i="1"/>
  <c r="AG1247" i="1"/>
  <c r="AE1247" i="1"/>
  <c r="AF1251" i="1"/>
  <c r="AE1251" i="1"/>
  <c r="AD1251" i="1"/>
  <c r="AC1251" i="1"/>
  <c r="AG1251" i="1"/>
  <c r="AF1255" i="1"/>
  <c r="AG1255" i="1"/>
  <c r="AE1255" i="1"/>
  <c r="AD1255" i="1"/>
  <c r="AC1255" i="1"/>
  <c r="AF1259" i="1"/>
  <c r="AC1259" i="1"/>
  <c r="AG1259" i="1"/>
  <c r="AE1259" i="1"/>
  <c r="AD1259" i="1"/>
  <c r="AF1263" i="1"/>
  <c r="AD1263" i="1"/>
  <c r="AC1263" i="1"/>
  <c r="AG1263" i="1"/>
  <c r="AE1263" i="1"/>
  <c r="AF1267" i="1"/>
  <c r="AE1267" i="1"/>
  <c r="AD1267" i="1"/>
  <c r="AC1267" i="1"/>
  <c r="AG1267" i="1"/>
  <c r="AF1271" i="1"/>
  <c r="AG1271" i="1"/>
  <c r="AE1271" i="1"/>
  <c r="AD1271" i="1"/>
  <c r="AC1271" i="1"/>
  <c r="AF1275" i="1"/>
  <c r="AC1275" i="1"/>
  <c r="AG1275" i="1"/>
  <c r="AE1275" i="1"/>
  <c r="AD1275" i="1"/>
  <c r="AF1279" i="1"/>
  <c r="AD1279" i="1"/>
  <c r="AC1279" i="1"/>
  <c r="AG1279" i="1"/>
  <c r="AE1279" i="1"/>
  <c r="AF1283" i="1"/>
  <c r="AE1283" i="1"/>
  <c r="AD1283" i="1"/>
  <c r="AC1283" i="1"/>
  <c r="AG1283" i="1"/>
  <c r="AF1287" i="1"/>
  <c r="AG1287" i="1"/>
  <c r="AE1287" i="1"/>
  <c r="AD1287" i="1"/>
  <c r="AC1287" i="1"/>
  <c r="AF1291" i="1"/>
  <c r="AC1291" i="1"/>
  <c r="AG1291" i="1"/>
  <c r="AE1291" i="1"/>
  <c r="AD1291" i="1"/>
  <c r="AF1295" i="1"/>
  <c r="AD1295" i="1"/>
  <c r="AC1295" i="1"/>
  <c r="AG1295" i="1"/>
  <c r="AE1295" i="1"/>
  <c r="AF1299" i="1"/>
  <c r="AE1299" i="1"/>
  <c r="AD1299" i="1"/>
  <c r="AC1299" i="1"/>
  <c r="AG1299" i="1"/>
  <c r="AF1303" i="1"/>
  <c r="AG1303" i="1"/>
  <c r="AE1303" i="1"/>
  <c r="AD1303" i="1"/>
  <c r="AC1303" i="1"/>
  <c r="AF1307" i="1"/>
  <c r="AC1307" i="1"/>
  <c r="AG1307" i="1"/>
  <c r="AE1307" i="1"/>
  <c r="AD1307" i="1"/>
  <c r="AF1311" i="1"/>
  <c r="AD1311" i="1"/>
  <c r="AC1311" i="1"/>
  <c r="AG1311" i="1"/>
  <c r="AE1311" i="1"/>
  <c r="AF1315" i="1"/>
  <c r="AE1315" i="1"/>
  <c r="AD1315" i="1"/>
  <c r="AC1315" i="1"/>
  <c r="AG1315" i="1"/>
  <c r="AF1319" i="1"/>
  <c r="AG1319" i="1"/>
  <c r="AE1319" i="1"/>
  <c r="AD1319" i="1"/>
  <c r="AC1319" i="1"/>
  <c r="AF1323" i="1"/>
  <c r="AC1323" i="1"/>
  <c r="AG1323" i="1"/>
  <c r="AE1323" i="1"/>
  <c r="AD1323" i="1"/>
  <c r="AF1327" i="1"/>
  <c r="AD1327" i="1"/>
  <c r="AC1327" i="1"/>
  <c r="AG1327" i="1"/>
  <c r="AE1327" i="1"/>
  <c r="AF1331" i="1"/>
  <c r="AE1331" i="1"/>
  <c r="AD1331" i="1"/>
  <c r="AC1331" i="1"/>
  <c r="AG1331" i="1"/>
  <c r="AF1335" i="1"/>
  <c r="AG1335" i="1"/>
  <c r="AE1335" i="1"/>
  <c r="AD1335" i="1"/>
  <c r="AC1335" i="1"/>
  <c r="AF1339" i="1"/>
  <c r="AC1339" i="1"/>
  <c r="AG1339" i="1"/>
  <c r="AE1339" i="1"/>
  <c r="AD1339" i="1"/>
  <c r="AF1343" i="1"/>
  <c r="AD1343" i="1"/>
  <c r="AC1343" i="1"/>
  <c r="AG1343" i="1"/>
  <c r="AE1343" i="1"/>
  <c r="AF1347" i="1"/>
  <c r="AE1347" i="1"/>
  <c r="AD1347" i="1"/>
  <c r="AC1347" i="1"/>
  <c r="AG1347" i="1"/>
  <c r="AF1351" i="1"/>
  <c r="AG1351" i="1"/>
  <c r="AE1351" i="1"/>
  <c r="AD1351" i="1"/>
  <c r="AC1351" i="1"/>
  <c r="AF1355" i="1"/>
  <c r="AC1355" i="1"/>
  <c r="AG1355" i="1"/>
  <c r="AE1355" i="1"/>
  <c r="AD1355" i="1"/>
  <c r="AF1359" i="1"/>
  <c r="AD1359" i="1"/>
  <c r="AC1359" i="1"/>
  <c r="AG1359" i="1"/>
  <c r="AE1359" i="1"/>
  <c r="AF1363" i="1"/>
  <c r="AE1363" i="1"/>
  <c r="AD1363" i="1"/>
  <c r="AC1363" i="1"/>
  <c r="AG1363" i="1"/>
  <c r="AF1367" i="1"/>
  <c r="AG1367" i="1"/>
  <c r="AE1367" i="1"/>
  <c r="AD1367" i="1"/>
  <c r="AC1367" i="1"/>
  <c r="AF1371" i="1"/>
  <c r="AC1371" i="1"/>
  <c r="AG1371" i="1"/>
  <c r="AE1371" i="1"/>
  <c r="AD1371" i="1"/>
  <c r="AG1375" i="1"/>
  <c r="AC1375" i="1"/>
  <c r="AF1375" i="1"/>
  <c r="AD1375" i="1"/>
  <c r="AE1375" i="1"/>
  <c r="AG1379" i="1"/>
  <c r="AC1379" i="1"/>
  <c r="AF1379" i="1"/>
  <c r="AE1379" i="1"/>
  <c r="AD1379" i="1"/>
  <c r="AG1383" i="1"/>
  <c r="AC1383" i="1"/>
  <c r="AF1383" i="1"/>
  <c r="AD1383" i="1"/>
  <c r="AE1383" i="1"/>
  <c r="AG1387" i="1"/>
  <c r="AC1387" i="1"/>
  <c r="AF1387" i="1"/>
  <c r="AE1387" i="1"/>
  <c r="AD1387" i="1"/>
  <c r="AG1391" i="1"/>
  <c r="AC1391" i="1"/>
  <c r="AF1391" i="1"/>
  <c r="AD1391" i="1"/>
  <c r="AE1391" i="1"/>
  <c r="AG1395" i="1"/>
  <c r="AC1395" i="1"/>
  <c r="AF1395" i="1"/>
  <c r="AE1395" i="1"/>
  <c r="AD1395" i="1"/>
  <c r="AG1399" i="1"/>
  <c r="AC1399" i="1"/>
  <c r="AF1399" i="1"/>
  <c r="AD1399" i="1"/>
  <c r="AE1399" i="1"/>
  <c r="AG1403" i="1"/>
  <c r="AC1403" i="1"/>
  <c r="AF1403" i="1"/>
  <c r="AE1403" i="1"/>
  <c r="AD1403" i="1"/>
  <c r="AG1407" i="1"/>
  <c r="AC1407" i="1"/>
  <c r="AF1407" i="1"/>
  <c r="AD1407" i="1"/>
  <c r="AE1407" i="1"/>
  <c r="AG1411" i="1"/>
  <c r="AC1411" i="1"/>
  <c r="AF1411" i="1"/>
  <c r="AE1411" i="1"/>
  <c r="AD1411" i="1"/>
  <c r="AG1415" i="1"/>
  <c r="AC1415" i="1"/>
  <c r="AF1415" i="1"/>
  <c r="AD1415" i="1"/>
  <c r="AE1415" i="1"/>
  <c r="AG1419" i="1"/>
  <c r="AC1419" i="1"/>
  <c r="AF1419" i="1"/>
  <c r="AE1419" i="1"/>
  <c r="AD1419" i="1"/>
  <c r="AG1423" i="1"/>
  <c r="AC1423" i="1"/>
  <c r="AF1423" i="1"/>
  <c r="AD1423" i="1"/>
  <c r="AE1423" i="1"/>
  <c r="AG1427" i="1"/>
  <c r="AC1427" i="1"/>
  <c r="AF1427" i="1"/>
  <c r="AE1427" i="1"/>
  <c r="AD1427" i="1"/>
  <c r="AG1431" i="1"/>
  <c r="AC1431" i="1"/>
  <c r="AF1431" i="1"/>
  <c r="AD1431" i="1"/>
  <c r="AE1431" i="1"/>
  <c r="AG1435" i="1"/>
  <c r="AC1435" i="1"/>
  <c r="AF1435" i="1"/>
  <c r="AE1435" i="1"/>
  <c r="AD1435" i="1"/>
  <c r="AG1439" i="1"/>
  <c r="AC1439" i="1"/>
  <c r="AF1439" i="1"/>
  <c r="AD1439" i="1"/>
  <c r="AE1439" i="1"/>
  <c r="AG1443" i="1"/>
  <c r="AC1443" i="1"/>
  <c r="AF1443" i="1"/>
  <c r="AE1443" i="1"/>
  <c r="AD1443" i="1"/>
  <c r="AG1447" i="1"/>
  <c r="AC1447" i="1"/>
  <c r="AF1447" i="1"/>
  <c r="AD1447" i="1"/>
  <c r="AE1447" i="1"/>
  <c r="AG1451" i="1"/>
  <c r="AC1451" i="1"/>
  <c r="AF1451" i="1"/>
  <c r="AE1451" i="1"/>
  <c r="AD1451" i="1"/>
  <c r="AG1455" i="1"/>
  <c r="AC1455" i="1"/>
  <c r="AF1455" i="1"/>
  <c r="AD1455" i="1"/>
  <c r="AE1455" i="1"/>
  <c r="AG1459" i="1"/>
  <c r="AC1459" i="1"/>
  <c r="AF1459" i="1"/>
  <c r="AD1459" i="1"/>
  <c r="AE1459" i="1"/>
  <c r="AG1463" i="1"/>
  <c r="AC1463" i="1"/>
  <c r="AF1463" i="1"/>
  <c r="AE1463" i="1"/>
  <c r="AD1463" i="1"/>
  <c r="AG1467" i="1"/>
  <c r="AC1467" i="1"/>
  <c r="AF1467" i="1"/>
  <c r="AD1467" i="1"/>
  <c r="AE1467" i="1"/>
  <c r="AG1471" i="1"/>
  <c r="AC1471" i="1"/>
  <c r="AF1471" i="1"/>
  <c r="AE1471" i="1"/>
  <c r="AD1471" i="1"/>
  <c r="AG1475" i="1"/>
  <c r="AC1475" i="1"/>
  <c r="AF1475" i="1"/>
  <c r="AD1475" i="1"/>
  <c r="AE1475" i="1"/>
  <c r="AG1479" i="1"/>
  <c r="AC1479" i="1"/>
  <c r="AF1479" i="1"/>
  <c r="AE1479" i="1"/>
  <c r="AD1479" i="1"/>
  <c r="AG1483" i="1"/>
  <c r="AC1483" i="1"/>
  <c r="AF1483" i="1"/>
  <c r="AD1483" i="1"/>
  <c r="AE1483" i="1"/>
  <c r="AG1487" i="1"/>
  <c r="AC1487" i="1"/>
  <c r="AF1487" i="1"/>
  <c r="AE1487" i="1"/>
  <c r="AD1487" i="1"/>
  <c r="AG1491" i="1"/>
  <c r="AC1491" i="1"/>
  <c r="AF1491" i="1"/>
  <c r="AD1491" i="1"/>
  <c r="AE1491" i="1"/>
  <c r="AG1495" i="1"/>
  <c r="AC1495" i="1"/>
  <c r="AF1495" i="1"/>
  <c r="AE1495" i="1"/>
  <c r="AD1495" i="1"/>
  <c r="AG1499" i="1"/>
  <c r="AC1499" i="1"/>
  <c r="AF1499" i="1"/>
  <c r="AD1499" i="1"/>
  <c r="AE1499" i="1"/>
  <c r="AG1503" i="1"/>
  <c r="AC1503" i="1"/>
  <c r="AF1503" i="1"/>
  <c r="AE1503" i="1"/>
  <c r="AD1503" i="1"/>
  <c r="AG1507" i="1"/>
  <c r="AC1507" i="1"/>
  <c r="AF1507" i="1"/>
  <c r="AD1507" i="1"/>
  <c r="AE1507" i="1"/>
  <c r="AG1511" i="1"/>
  <c r="AC1511" i="1"/>
  <c r="AF1511" i="1"/>
  <c r="AE1511" i="1"/>
  <c r="AD1511" i="1"/>
  <c r="AG1515" i="1"/>
  <c r="AC1515" i="1"/>
  <c r="AF1515" i="1"/>
  <c r="AD1515" i="1"/>
  <c r="AE1515" i="1"/>
  <c r="AG1519" i="1"/>
  <c r="AC1519" i="1"/>
  <c r="AF1519" i="1"/>
  <c r="AE1519" i="1"/>
  <c r="AD1519" i="1"/>
  <c r="AG1523" i="1"/>
  <c r="AC1523" i="1"/>
  <c r="AF1523" i="1"/>
  <c r="AD1523" i="1"/>
  <c r="AE1523" i="1"/>
  <c r="AG1527" i="1"/>
  <c r="AC1527" i="1"/>
  <c r="AF1527" i="1"/>
  <c r="AE1527" i="1"/>
  <c r="AD1527" i="1"/>
  <c r="AG1531" i="1"/>
  <c r="AC1531" i="1"/>
  <c r="AF1531" i="1"/>
  <c r="AD1531" i="1"/>
  <c r="AE1531" i="1"/>
  <c r="AG1535" i="1"/>
  <c r="AC1535" i="1"/>
  <c r="AF1535" i="1"/>
  <c r="AE1535" i="1"/>
  <c r="AD1535" i="1"/>
  <c r="AG1539" i="1"/>
  <c r="AC1539" i="1"/>
  <c r="AF1539" i="1"/>
  <c r="AD1539" i="1"/>
  <c r="AE1539" i="1"/>
  <c r="AG1543" i="1"/>
  <c r="AC1543" i="1"/>
  <c r="AF1543" i="1"/>
  <c r="AE1543" i="1"/>
  <c r="AD1543" i="1"/>
  <c r="AG1547" i="1"/>
  <c r="AC1547" i="1"/>
  <c r="AF1547" i="1"/>
  <c r="AD1547" i="1"/>
  <c r="AE1547" i="1"/>
  <c r="AG1551" i="1"/>
  <c r="AC1551" i="1"/>
  <c r="AF1551" i="1"/>
  <c r="AE1551" i="1"/>
  <c r="AD1551" i="1"/>
  <c r="AG1555" i="1"/>
  <c r="AC1555" i="1"/>
  <c r="AF1555" i="1"/>
  <c r="AD1555" i="1"/>
  <c r="AE1555" i="1"/>
  <c r="AG1559" i="1"/>
  <c r="AC1559" i="1"/>
  <c r="AF1559" i="1"/>
  <c r="AE1559" i="1"/>
  <c r="AD1559" i="1"/>
  <c r="AG1563" i="1"/>
  <c r="AC1563" i="1"/>
  <c r="AF1563" i="1"/>
  <c r="AD1563" i="1"/>
  <c r="AE1563" i="1"/>
  <c r="AG1567" i="1"/>
  <c r="AC1567" i="1"/>
  <c r="AF1567" i="1"/>
  <c r="AE1567" i="1"/>
  <c r="AD1567" i="1"/>
  <c r="AG1571" i="1"/>
  <c r="AC1571" i="1"/>
  <c r="AF1571" i="1"/>
  <c r="AD1571" i="1"/>
  <c r="AE1571" i="1"/>
  <c r="AG1575" i="1"/>
  <c r="AC1575" i="1"/>
  <c r="AF1575" i="1"/>
  <c r="AE1575" i="1"/>
  <c r="AD1575" i="1"/>
  <c r="AG1579" i="1"/>
  <c r="AC1579" i="1"/>
  <c r="AF1579" i="1"/>
  <c r="AD1579" i="1"/>
  <c r="AE1579" i="1"/>
  <c r="AG1583" i="1"/>
  <c r="AC1583" i="1"/>
  <c r="AF1583" i="1"/>
  <c r="AE1583" i="1"/>
  <c r="AD1583" i="1"/>
  <c r="AG1587" i="1"/>
  <c r="AC1587" i="1"/>
  <c r="AF1587" i="1"/>
  <c r="AD1587" i="1"/>
  <c r="AE1587" i="1"/>
  <c r="AG1591" i="1"/>
  <c r="AC1591" i="1"/>
  <c r="AF1591" i="1"/>
  <c r="AE1591" i="1"/>
  <c r="AD1591" i="1"/>
  <c r="AG1595" i="1"/>
  <c r="AC1595" i="1"/>
  <c r="AF1595" i="1"/>
  <c r="AD1595" i="1"/>
  <c r="AE1595" i="1"/>
  <c r="AG1599" i="1"/>
  <c r="AC1599" i="1"/>
  <c r="AF1599" i="1"/>
  <c r="AE1599" i="1"/>
  <c r="AD1599" i="1"/>
  <c r="AG1603" i="1"/>
  <c r="AC1603" i="1"/>
  <c r="AF1603" i="1"/>
  <c r="AD1603" i="1"/>
  <c r="AE1603" i="1"/>
  <c r="AG1607" i="1"/>
  <c r="AC1607" i="1"/>
  <c r="AF1607" i="1"/>
  <c r="AE1607" i="1"/>
  <c r="AD1607" i="1"/>
  <c r="AG1611" i="1"/>
  <c r="AC1611" i="1"/>
  <c r="AF1611" i="1"/>
  <c r="AD1611" i="1"/>
  <c r="AE1611" i="1"/>
  <c r="AG1615" i="1"/>
  <c r="AC1615" i="1"/>
  <c r="AF1615" i="1"/>
  <c r="AE1615" i="1"/>
  <c r="AD1615" i="1"/>
  <c r="AG1619" i="1"/>
  <c r="AC1619" i="1"/>
  <c r="AF1619" i="1"/>
  <c r="AD1619" i="1"/>
  <c r="AE1619" i="1"/>
  <c r="AG1623" i="1"/>
  <c r="AC1623" i="1"/>
  <c r="AF1623" i="1"/>
  <c r="AE1623" i="1"/>
  <c r="AD1623" i="1"/>
  <c r="AG1627" i="1"/>
  <c r="AC1627" i="1"/>
  <c r="AF1627" i="1"/>
  <c r="AD1627" i="1"/>
  <c r="AE1627" i="1"/>
  <c r="AF1631" i="1"/>
  <c r="AG1631" i="1"/>
  <c r="AE1631" i="1"/>
  <c r="AC1631" i="1"/>
  <c r="AD1631" i="1"/>
  <c r="AF1635" i="1"/>
  <c r="AC1635" i="1"/>
  <c r="AG1635" i="1"/>
  <c r="AD1635" i="1"/>
  <c r="AE1635" i="1"/>
  <c r="AF1639" i="1"/>
  <c r="AD1639" i="1"/>
  <c r="AC1639" i="1"/>
  <c r="AE1639" i="1"/>
  <c r="AG1639" i="1"/>
  <c r="AF1643" i="1"/>
  <c r="AE1643" i="1"/>
  <c r="AD1643" i="1"/>
  <c r="AG1643" i="1"/>
  <c r="AC1643" i="1"/>
  <c r="AF1647" i="1"/>
  <c r="AG1647" i="1"/>
  <c r="AE1647" i="1"/>
  <c r="AD1647" i="1"/>
  <c r="AC1647" i="1"/>
  <c r="AF1651" i="1"/>
  <c r="AC1651" i="1"/>
  <c r="AG1651" i="1"/>
  <c r="AE1651" i="1"/>
  <c r="AD1651" i="1"/>
  <c r="AF1655" i="1"/>
  <c r="AD1655" i="1"/>
  <c r="AC1655" i="1"/>
  <c r="AG1655" i="1"/>
  <c r="AE1655" i="1"/>
  <c r="AF1659" i="1"/>
  <c r="AE1659" i="1"/>
  <c r="AD1659" i="1"/>
  <c r="AG1659" i="1"/>
  <c r="AC1659" i="1"/>
  <c r="AF1663" i="1"/>
  <c r="AG1663" i="1"/>
  <c r="AE1663" i="1"/>
  <c r="AC1663" i="1"/>
  <c r="AD1663" i="1"/>
  <c r="AF1667" i="1"/>
  <c r="AC1667" i="1"/>
  <c r="AG1667" i="1"/>
  <c r="AD1667" i="1"/>
  <c r="AE1667" i="1"/>
  <c r="AF1671" i="1"/>
  <c r="AD1671" i="1"/>
  <c r="AC1671" i="1"/>
  <c r="AE1671" i="1"/>
  <c r="AG1671" i="1"/>
  <c r="AF1675" i="1"/>
  <c r="AE1675" i="1"/>
  <c r="AD1675" i="1"/>
  <c r="AG1675" i="1"/>
  <c r="AC1675" i="1"/>
  <c r="AF1679" i="1"/>
  <c r="AG1679" i="1"/>
  <c r="AE1679" i="1"/>
  <c r="AD1679" i="1"/>
  <c r="AC1679" i="1"/>
  <c r="AG1683" i="1"/>
  <c r="AC1683" i="1"/>
  <c r="AF1683" i="1"/>
  <c r="AE1683" i="1"/>
  <c r="AD1683" i="1"/>
  <c r="AG1687" i="1"/>
  <c r="AC1687" i="1"/>
  <c r="AF1687" i="1"/>
  <c r="AE1687" i="1"/>
  <c r="AD1687" i="1"/>
  <c r="AG1691" i="1"/>
  <c r="AC1691" i="1"/>
  <c r="AF1691" i="1"/>
  <c r="AE1691" i="1"/>
  <c r="AD1691" i="1"/>
  <c r="AG1695" i="1"/>
  <c r="AC1695" i="1"/>
  <c r="AF1695" i="1"/>
  <c r="AD1695" i="1"/>
  <c r="AE1695" i="1"/>
  <c r="AG1699" i="1"/>
  <c r="AC1699" i="1"/>
  <c r="AF1699" i="1"/>
  <c r="AE1699" i="1"/>
  <c r="AD1699" i="1"/>
  <c r="AG1703" i="1"/>
  <c r="AC1703" i="1"/>
  <c r="AF1703" i="1"/>
  <c r="AE1703" i="1"/>
  <c r="AD1703" i="1"/>
  <c r="AG1707" i="1"/>
  <c r="AC1707" i="1"/>
  <c r="AF1707" i="1"/>
  <c r="AE1707" i="1"/>
  <c r="AD1707" i="1"/>
  <c r="AG1711" i="1"/>
  <c r="AC1711" i="1"/>
  <c r="AF1711" i="1"/>
  <c r="AD1711" i="1"/>
  <c r="AE1711" i="1"/>
  <c r="AG1715" i="1"/>
  <c r="AC1715" i="1"/>
  <c r="AF1715" i="1"/>
  <c r="AE1715" i="1"/>
  <c r="AD1715" i="1"/>
  <c r="AG1719" i="1"/>
  <c r="AC1719" i="1"/>
  <c r="AF1719" i="1"/>
  <c r="AE1719" i="1"/>
  <c r="AD1719" i="1"/>
  <c r="AG1723" i="1"/>
  <c r="AC1723" i="1"/>
  <c r="AF1723" i="1"/>
  <c r="AE1723" i="1"/>
  <c r="AD1723" i="1"/>
  <c r="AG1727" i="1"/>
  <c r="AC1727" i="1"/>
  <c r="AF1727" i="1"/>
  <c r="AD1727" i="1"/>
  <c r="AE1727" i="1"/>
  <c r="AG1731" i="1"/>
  <c r="AC1731" i="1"/>
  <c r="AF1731" i="1"/>
  <c r="AE1731" i="1"/>
  <c r="AD1731" i="1"/>
  <c r="AG1735" i="1"/>
  <c r="AC1735" i="1"/>
  <c r="AF1735" i="1"/>
  <c r="AE1735" i="1"/>
  <c r="AD1735" i="1"/>
  <c r="AG1739" i="1"/>
  <c r="AC1739" i="1"/>
  <c r="AF1739" i="1"/>
  <c r="AE1739" i="1"/>
  <c r="AD1739" i="1"/>
  <c r="AG1743" i="1"/>
  <c r="AC1743" i="1"/>
  <c r="AF1743" i="1"/>
  <c r="AD1743" i="1"/>
  <c r="AE1743" i="1"/>
  <c r="AG1747" i="1"/>
  <c r="AC1747" i="1"/>
  <c r="AF1747" i="1"/>
  <c r="AE1747" i="1"/>
  <c r="AD1747" i="1"/>
  <c r="AG1751" i="1"/>
  <c r="AC1751" i="1"/>
  <c r="AF1751" i="1"/>
  <c r="AE1751" i="1"/>
  <c r="AD1751" i="1"/>
  <c r="AG1755" i="1"/>
  <c r="AC1755" i="1"/>
  <c r="AF1755" i="1"/>
  <c r="AE1755" i="1"/>
  <c r="AD1755" i="1"/>
  <c r="AG1759" i="1"/>
  <c r="AC1759" i="1"/>
  <c r="AF1759" i="1"/>
  <c r="AD1759" i="1"/>
  <c r="AE1759" i="1"/>
  <c r="AG1763" i="1"/>
  <c r="AC1763" i="1"/>
  <c r="AF1763" i="1"/>
  <c r="AE1763" i="1"/>
  <c r="AD1763" i="1"/>
  <c r="AE1767" i="1"/>
  <c r="AD1767" i="1"/>
  <c r="AC1767" i="1"/>
  <c r="AG1767" i="1"/>
  <c r="AF1767" i="1"/>
  <c r="AE1771" i="1"/>
  <c r="AD1771" i="1"/>
  <c r="AG1771" i="1"/>
  <c r="AF1771" i="1"/>
  <c r="AC1771" i="1"/>
  <c r="AE1775" i="1"/>
  <c r="AD1775" i="1"/>
  <c r="AC1775" i="1"/>
  <c r="AG1775" i="1"/>
  <c r="AF1775" i="1"/>
  <c r="AE1779" i="1"/>
  <c r="AD1779" i="1"/>
  <c r="AG1779" i="1"/>
  <c r="AF1779" i="1"/>
  <c r="AC1779" i="1"/>
  <c r="AE1783" i="1"/>
  <c r="AD1783" i="1"/>
  <c r="AC1783" i="1"/>
  <c r="AG1783" i="1"/>
  <c r="AF1783" i="1"/>
  <c r="AE1787" i="1"/>
  <c r="AD1787" i="1"/>
  <c r="AG1787" i="1"/>
  <c r="AF1787" i="1"/>
  <c r="AC1787" i="1"/>
  <c r="AE1791" i="1"/>
  <c r="AD1791" i="1"/>
  <c r="AC1791" i="1"/>
  <c r="AG1791" i="1"/>
  <c r="AF1791" i="1"/>
  <c r="AE1795" i="1"/>
  <c r="AD1795" i="1"/>
  <c r="AG1795" i="1"/>
  <c r="AF1795" i="1"/>
  <c r="AC1795" i="1"/>
  <c r="AE1799" i="1"/>
  <c r="AD1799" i="1"/>
  <c r="AC1799" i="1"/>
  <c r="AG1799" i="1"/>
  <c r="AF1799" i="1"/>
  <c r="AE1803" i="1"/>
  <c r="AD1803" i="1"/>
  <c r="AG1803" i="1"/>
  <c r="AF1803" i="1"/>
  <c r="AC1803" i="1"/>
  <c r="AE1807" i="1"/>
  <c r="AD1807" i="1"/>
  <c r="AC1807" i="1"/>
  <c r="AG1807" i="1"/>
  <c r="AF1807" i="1"/>
  <c r="AE1811" i="1"/>
  <c r="AD1811" i="1"/>
  <c r="AG1811" i="1"/>
  <c r="AF1811" i="1"/>
  <c r="AC1811" i="1"/>
  <c r="AE1815" i="1"/>
  <c r="AD1815" i="1"/>
  <c r="AC1815" i="1"/>
  <c r="AG1815" i="1"/>
  <c r="AF1815" i="1"/>
  <c r="AE1819" i="1"/>
  <c r="AD1819" i="1"/>
  <c r="AG1819" i="1"/>
  <c r="AF1819" i="1"/>
  <c r="AC1819" i="1"/>
  <c r="AE1823" i="1"/>
  <c r="AD1823" i="1"/>
  <c r="AC1823" i="1"/>
  <c r="AG1823" i="1"/>
  <c r="AF1823" i="1"/>
  <c r="AE1827" i="1"/>
  <c r="AD1827" i="1"/>
  <c r="AG1827" i="1"/>
  <c r="AF1827" i="1"/>
  <c r="AC1827" i="1"/>
  <c r="AE1831" i="1"/>
  <c r="AD1831" i="1"/>
  <c r="AC1831" i="1"/>
  <c r="AG1831" i="1"/>
  <c r="AF1831" i="1"/>
  <c r="AE1835" i="1"/>
  <c r="AD1835" i="1"/>
  <c r="AG1835" i="1"/>
  <c r="AF1835" i="1"/>
  <c r="AC1835" i="1"/>
  <c r="AE1839" i="1"/>
  <c r="AD1839" i="1"/>
  <c r="AC1839" i="1"/>
  <c r="AG1839" i="1"/>
  <c r="AF1839" i="1"/>
  <c r="AE1843" i="1"/>
  <c r="AD1843" i="1"/>
  <c r="AG1843" i="1"/>
  <c r="AF1843" i="1"/>
  <c r="AC1843" i="1"/>
  <c r="AE1847" i="1"/>
  <c r="AD1847" i="1"/>
  <c r="AC1847" i="1"/>
  <c r="AG1847" i="1"/>
  <c r="AF1847" i="1"/>
  <c r="AE1851" i="1"/>
  <c r="AD1851" i="1"/>
  <c r="AG1851" i="1"/>
  <c r="AF1851" i="1"/>
  <c r="AC1851" i="1"/>
  <c r="AE1855" i="1"/>
  <c r="AD1855" i="1"/>
  <c r="AC1855" i="1"/>
  <c r="AG1855" i="1"/>
  <c r="AF1855" i="1"/>
  <c r="AE1859" i="1"/>
  <c r="AD1859" i="1"/>
  <c r="AG1859" i="1"/>
  <c r="AF1859" i="1"/>
  <c r="AC1859" i="1"/>
  <c r="AE1863" i="1"/>
  <c r="AD1863" i="1"/>
  <c r="AC1863" i="1"/>
  <c r="AG1863" i="1"/>
  <c r="AF1863" i="1"/>
  <c r="AE1867" i="1"/>
  <c r="AD1867" i="1"/>
  <c r="AG1867" i="1"/>
  <c r="AF1867" i="1"/>
  <c r="AC1867" i="1"/>
  <c r="AE1871" i="1"/>
  <c r="AD1871" i="1"/>
  <c r="AC1871" i="1"/>
  <c r="AG1871" i="1"/>
  <c r="AF1871" i="1"/>
  <c r="AE1875" i="1"/>
  <c r="AD1875" i="1"/>
  <c r="AG1875" i="1"/>
  <c r="AF1875" i="1"/>
  <c r="AC1875" i="1"/>
  <c r="AE1879" i="1"/>
  <c r="AD1879" i="1"/>
  <c r="AC1879" i="1"/>
  <c r="AG1879" i="1"/>
  <c r="AF1879" i="1"/>
  <c r="AE1883" i="1"/>
  <c r="AD1883" i="1"/>
  <c r="AG1883" i="1"/>
  <c r="AF1883" i="1"/>
  <c r="AC1883" i="1"/>
  <c r="AE1887" i="1"/>
  <c r="AD1887" i="1"/>
  <c r="AC1887" i="1"/>
  <c r="AG1887" i="1"/>
  <c r="AF1887" i="1"/>
  <c r="AE1891" i="1"/>
  <c r="AD1891" i="1"/>
  <c r="AG1891" i="1"/>
  <c r="AF1891" i="1"/>
  <c r="AC1891" i="1"/>
  <c r="AE1895" i="1"/>
  <c r="AD1895" i="1"/>
  <c r="AC1895" i="1"/>
  <c r="AG1895" i="1"/>
  <c r="AF1895" i="1"/>
  <c r="AE1899" i="1"/>
  <c r="AD1899" i="1"/>
  <c r="AG1899" i="1"/>
  <c r="AF1899" i="1"/>
  <c r="AC1899" i="1"/>
  <c r="AE1903" i="1"/>
  <c r="AD1903" i="1"/>
  <c r="AC1903" i="1"/>
  <c r="AG1903" i="1"/>
  <c r="AF1903" i="1"/>
  <c r="AE1907" i="1"/>
  <c r="AD1907" i="1"/>
  <c r="AG1907" i="1"/>
  <c r="AF1907" i="1"/>
  <c r="AC1907" i="1"/>
  <c r="AE1911" i="1"/>
  <c r="AD1911" i="1"/>
  <c r="AC1911" i="1"/>
  <c r="AG1911" i="1"/>
  <c r="AF1911" i="1"/>
  <c r="AE1915" i="1"/>
  <c r="AD1915" i="1"/>
  <c r="AG1915" i="1"/>
  <c r="AF1915" i="1"/>
  <c r="AC1915" i="1"/>
  <c r="AE1919" i="1"/>
  <c r="AD1919" i="1"/>
  <c r="AC1919" i="1"/>
  <c r="AG1919" i="1"/>
  <c r="AF1919" i="1"/>
  <c r="AE1923" i="1"/>
  <c r="AD1923" i="1"/>
  <c r="AG1923" i="1"/>
  <c r="AF1923" i="1"/>
  <c r="AC1923" i="1"/>
  <c r="AE1927" i="1"/>
  <c r="AD1927" i="1"/>
  <c r="AC1927" i="1"/>
  <c r="AG1927" i="1"/>
  <c r="AF1927" i="1"/>
  <c r="AE1931" i="1"/>
  <c r="AD1931" i="1"/>
  <c r="AG1931" i="1"/>
  <c r="AF1931" i="1"/>
  <c r="AC1931" i="1"/>
  <c r="AE1935" i="1"/>
  <c r="AD1935" i="1"/>
  <c r="AC1935" i="1"/>
  <c r="AG1935" i="1"/>
  <c r="AF1935" i="1"/>
  <c r="AE1939" i="1"/>
  <c r="AD1939" i="1"/>
  <c r="AG1939" i="1"/>
  <c r="AF1939" i="1"/>
  <c r="AC1939" i="1"/>
  <c r="AE1943" i="1"/>
  <c r="AD1943" i="1"/>
  <c r="AC1943" i="1"/>
  <c r="AG1943" i="1"/>
  <c r="AF1943" i="1"/>
  <c r="AE1947" i="1"/>
  <c r="AD1947" i="1"/>
  <c r="AG1947" i="1"/>
  <c r="AF1947" i="1"/>
  <c r="AC1947" i="1"/>
  <c r="AE1951" i="1"/>
  <c r="AD1951" i="1"/>
  <c r="AC1951" i="1"/>
  <c r="AG1951" i="1"/>
  <c r="AF1951" i="1"/>
  <c r="AE1955" i="1"/>
  <c r="AD1955" i="1"/>
  <c r="AG1955" i="1"/>
  <c r="AF1955" i="1"/>
  <c r="AC1955" i="1"/>
  <c r="AE1959" i="1"/>
  <c r="AD1959" i="1"/>
  <c r="AC1959" i="1"/>
  <c r="AG1959" i="1"/>
  <c r="AF1959" i="1"/>
  <c r="AE1963" i="1"/>
  <c r="AD1963" i="1"/>
  <c r="AG1963" i="1"/>
  <c r="AF1963" i="1"/>
  <c r="AC1963" i="1"/>
  <c r="AE1967" i="1"/>
  <c r="AD1967" i="1"/>
  <c r="AC1967" i="1"/>
  <c r="AG1967" i="1"/>
  <c r="AF1967" i="1"/>
  <c r="AE1971" i="1"/>
  <c r="AD1971" i="1"/>
  <c r="AC1971" i="1"/>
  <c r="AG1971" i="1"/>
  <c r="AF1971" i="1"/>
  <c r="AE1975" i="1"/>
  <c r="AD1975" i="1"/>
  <c r="AG1975" i="1"/>
  <c r="AF1975" i="1"/>
  <c r="AC1975" i="1"/>
  <c r="AE1979" i="1"/>
  <c r="AD1979" i="1"/>
  <c r="AC1979" i="1"/>
  <c r="AG1979" i="1"/>
  <c r="AF1979" i="1"/>
  <c r="AE1983" i="1"/>
  <c r="AD1983" i="1"/>
  <c r="AG1983" i="1"/>
  <c r="AF1983" i="1"/>
  <c r="AC1983" i="1"/>
  <c r="AE1987" i="1"/>
  <c r="AD1987" i="1"/>
  <c r="AC1987" i="1"/>
  <c r="AG1987" i="1"/>
  <c r="AF1987" i="1"/>
  <c r="AE1991" i="1"/>
  <c r="AD1991" i="1"/>
  <c r="AG1991" i="1"/>
  <c r="AF1991" i="1"/>
  <c r="AC1991" i="1"/>
  <c r="AE1995" i="1"/>
  <c r="AD1995" i="1"/>
  <c r="AC1995" i="1"/>
  <c r="AG1995" i="1"/>
  <c r="AF1995" i="1"/>
  <c r="AE1999" i="1"/>
  <c r="AD1999" i="1"/>
  <c r="AG1999" i="1"/>
  <c r="AF1999" i="1"/>
  <c r="AC1999" i="1"/>
  <c r="AE2003" i="1"/>
  <c r="AD2003" i="1"/>
  <c r="AC2003" i="1"/>
  <c r="AG2003" i="1"/>
  <c r="AF2003" i="1"/>
  <c r="AE2007" i="1"/>
  <c r="AD2007" i="1"/>
  <c r="AG2007" i="1"/>
  <c r="AF2007" i="1"/>
  <c r="AC2007" i="1"/>
  <c r="AE2011" i="1"/>
  <c r="AD2011" i="1"/>
  <c r="AC2011" i="1"/>
  <c r="AG2011" i="1"/>
  <c r="AF2011" i="1"/>
  <c r="AE2015" i="1"/>
  <c r="AD2015" i="1"/>
  <c r="AG2015" i="1"/>
  <c r="AF2015" i="1"/>
  <c r="AC2015" i="1"/>
  <c r="AE2019" i="1"/>
  <c r="AD2019" i="1"/>
  <c r="AC2019" i="1"/>
  <c r="AG2019" i="1"/>
  <c r="AF2019" i="1"/>
  <c r="AE2023" i="1"/>
  <c r="AD2023" i="1"/>
  <c r="AG2023" i="1"/>
  <c r="AF2023" i="1"/>
  <c r="AC2023" i="1"/>
  <c r="AE2027" i="1"/>
  <c r="AD2027" i="1"/>
  <c r="AC2027" i="1"/>
  <c r="AG2027" i="1"/>
  <c r="AF2027" i="1"/>
  <c r="AE2031" i="1"/>
  <c r="AD2031" i="1"/>
  <c r="AG2031" i="1"/>
  <c r="AF2031" i="1"/>
  <c r="AC2031" i="1"/>
  <c r="AE2035" i="1"/>
  <c r="AD2035" i="1"/>
  <c r="AC2035" i="1"/>
  <c r="AG2035" i="1"/>
  <c r="AF2035" i="1"/>
  <c r="AE2039" i="1"/>
  <c r="AD2039" i="1"/>
  <c r="AG2039" i="1"/>
  <c r="AF2039" i="1"/>
  <c r="AC2039" i="1"/>
  <c r="AE2043" i="1"/>
  <c r="AD2043" i="1"/>
  <c r="AC2043" i="1"/>
  <c r="AG2043" i="1"/>
  <c r="AF2043" i="1"/>
  <c r="AE2047" i="1"/>
  <c r="AD2047" i="1"/>
  <c r="AG2047" i="1"/>
  <c r="AF2047" i="1"/>
  <c r="AC2047" i="1"/>
  <c r="AE2051" i="1"/>
  <c r="AD2051" i="1"/>
  <c r="AC2051" i="1"/>
  <c r="AG2051" i="1"/>
  <c r="AF2051" i="1"/>
  <c r="AE2055" i="1"/>
  <c r="AD2055" i="1"/>
  <c r="AG2055" i="1"/>
  <c r="AF2055" i="1"/>
  <c r="AC2055" i="1"/>
  <c r="AE2059" i="1"/>
  <c r="AD2059" i="1"/>
  <c r="AC2059" i="1"/>
  <c r="AG2059" i="1"/>
  <c r="AF2059" i="1"/>
  <c r="AE2063" i="1"/>
  <c r="AD2063" i="1"/>
  <c r="AG2063" i="1"/>
  <c r="AF2063" i="1"/>
  <c r="AC2063" i="1"/>
  <c r="AE2067" i="1"/>
  <c r="AD2067" i="1"/>
  <c r="AC2067" i="1"/>
  <c r="AG2067" i="1"/>
  <c r="AF2067" i="1"/>
  <c r="AE2071" i="1"/>
  <c r="AD2071" i="1"/>
  <c r="AG2071" i="1"/>
  <c r="AF2071" i="1"/>
  <c r="AC2071" i="1"/>
  <c r="AG2075" i="1"/>
  <c r="AC2075" i="1"/>
  <c r="AF2075" i="1"/>
  <c r="AE2075" i="1"/>
  <c r="AD2075" i="1"/>
  <c r="AG2079" i="1"/>
  <c r="AC2079" i="1"/>
  <c r="AF2079" i="1"/>
  <c r="AE2079" i="1"/>
  <c r="AD2079" i="1"/>
  <c r="AG2083" i="1"/>
  <c r="AC2083" i="1"/>
  <c r="AF2083" i="1"/>
  <c r="AE2083" i="1"/>
  <c r="AD2083" i="1"/>
  <c r="AG2087" i="1"/>
  <c r="AC2087" i="1"/>
  <c r="AF2087" i="1"/>
  <c r="AE2087" i="1"/>
  <c r="AD2087" i="1"/>
  <c r="AG2091" i="1"/>
  <c r="AC2091" i="1"/>
  <c r="AF2091" i="1"/>
  <c r="AE2091" i="1"/>
  <c r="AD2091" i="1"/>
  <c r="AG2095" i="1"/>
  <c r="AC2095" i="1"/>
  <c r="AF2095" i="1"/>
  <c r="AE2095" i="1"/>
  <c r="AD2095" i="1"/>
  <c r="AG2099" i="1"/>
  <c r="AC2099" i="1"/>
  <c r="AF2099" i="1"/>
  <c r="AE2099" i="1"/>
  <c r="AD2099" i="1"/>
  <c r="AG2103" i="1"/>
  <c r="AC2103" i="1"/>
  <c r="AF2103" i="1"/>
  <c r="AE2103" i="1"/>
  <c r="AD2103" i="1"/>
  <c r="AE2107" i="1"/>
  <c r="AD2107" i="1"/>
  <c r="AG2107" i="1"/>
  <c r="AF2107" i="1"/>
  <c r="AC2107" i="1"/>
  <c r="AE2111" i="1"/>
  <c r="AD2111" i="1"/>
  <c r="AC2111" i="1"/>
  <c r="AG2111" i="1"/>
  <c r="AF2111" i="1"/>
  <c r="AE2115" i="1"/>
  <c r="AD2115" i="1"/>
  <c r="AG2115" i="1"/>
  <c r="AF2115" i="1"/>
  <c r="AC2115" i="1"/>
  <c r="AE2119" i="1"/>
  <c r="AD2119" i="1"/>
  <c r="AC2119" i="1"/>
  <c r="AG2119" i="1"/>
  <c r="AF2119" i="1"/>
  <c r="AE2123" i="1"/>
  <c r="AD2123" i="1"/>
  <c r="AG2123" i="1"/>
  <c r="AF2123" i="1"/>
  <c r="AC2123" i="1"/>
  <c r="AE2127" i="1"/>
  <c r="AD2127" i="1"/>
  <c r="AC2127" i="1"/>
  <c r="AG2127" i="1"/>
  <c r="AF2127" i="1"/>
  <c r="AE2131" i="1"/>
  <c r="AD2131" i="1"/>
  <c r="AG2131" i="1"/>
  <c r="AF2131" i="1"/>
  <c r="AC2131" i="1"/>
  <c r="AE2135" i="1"/>
  <c r="AD2135" i="1"/>
  <c r="AC2135" i="1"/>
  <c r="AG2135" i="1"/>
  <c r="AF2135" i="1"/>
  <c r="AE2139" i="1"/>
  <c r="AD2139" i="1"/>
  <c r="AG2139" i="1"/>
  <c r="AF2139" i="1"/>
  <c r="AC2139" i="1"/>
  <c r="AE2143" i="1"/>
  <c r="AD2143" i="1"/>
  <c r="AC2143" i="1"/>
  <c r="AG2143" i="1"/>
  <c r="AF2143" i="1"/>
  <c r="AE2147" i="1"/>
  <c r="AD2147" i="1"/>
  <c r="AG2147" i="1"/>
  <c r="AF2147" i="1"/>
  <c r="AC2147" i="1"/>
  <c r="AE2151" i="1"/>
  <c r="AD2151" i="1"/>
  <c r="AC2151" i="1"/>
  <c r="AG2151" i="1"/>
  <c r="AF2151" i="1"/>
  <c r="AE2155" i="1"/>
  <c r="AD2155" i="1"/>
  <c r="AG2155" i="1"/>
  <c r="AF2155" i="1"/>
  <c r="AC2155" i="1"/>
  <c r="AE2159" i="1"/>
  <c r="AD2159" i="1"/>
  <c r="AC2159" i="1"/>
  <c r="AG2159" i="1"/>
  <c r="AF2159" i="1"/>
  <c r="AE2163" i="1"/>
  <c r="AD2163" i="1"/>
  <c r="AG2163" i="1"/>
  <c r="AF2163" i="1"/>
  <c r="AC2163" i="1"/>
  <c r="AE2167" i="1"/>
  <c r="AD2167" i="1"/>
  <c r="AC2167" i="1"/>
  <c r="AG2167" i="1"/>
  <c r="AF2167" i="1"/>
  <c r="AE13" i="1"/>
  <c r="AE14" i="1"/>
  <c r="AF15" i="1"/>
  <c r="AF16" i="1"/>
  <c r="AG18" i="1"/>
  <c r="AG19" i="1"/>
  <c r="AG20" i="1"/>
  <c r="AC22" i="1"/>
  <c r="AC23" i="1"/>
  <c r="AC24" i="1"/>
  <c r="AD25" i="1"/>
  <c r="AD26" i="1"/>
  <c r="AD27" i="1"/>
  <c r="AE28" i="1"/>
  <c r="AE29" i="1"/>
  <c r="AE30" i="1"/>
  <c r="AF31" i="1"/>
  <c r="AF32" i="1"/>
  <c r="AG34" i="1"/>
  <c r="AG35" i="1"/>
  <c r="AG36" i="1"/>
  <c r="AC38" i="1"/>
  <c r="AC39" i="1"/>
  <c r="AC40" i="1"/>
  <c r="AD41" i="1"/>
  <c r="AD42" i="1"/>
  <c r="AD43" i="1"/>
  <c r="AE44" i="1"/>
  <c r="AE45" i="1"/>
  <c r="AE46" i="1"/>
  <c r="AF47" i="1"/>
  <c r="AF48" i="1"/>
  <c r="AC50" i="1"/>
  <c r="AF59" i="1"/>
  <c r="AC63" i="1"/>
  <c r="AE75" i="1"/>
  <c r="AE107" i="1"/>
  <c r="AD183" i="1"/>
  <c r="AG12" i="1"/>
  <c r="AC12" i="1"/>
  <c r="AF12" i="1"/>
  <c r="AE12" i="1"/>
  <c r="AD12" i="1"/>
  <c r="AD52" i="1"/>
  <c r="AG52" i="1"/>
  <c r="AC52" i="1"/>
  <c r="AF52" i="1"/>
  <c r="AD56" i="1"/>
  <c r="AG56" i="1"/>
  <c r="AC56" i="1"/>
  <c r="AF56" i="1"/>
  <c r="AD60" i="1"/>
  <c r="AG60" i="1"/>
  <c r="AC60" i="1"/>
  <c r="AF60" i="1"/>
  <c r="AF64" i="1"/>
  <c r="AE64" i="1"/>
  <c r="AC64" i="1"/>
  <c r="AG64" i="1"/>
  <c r="AF68" i="1"/>
  <c r="AE68" i="1"/>
  <c r="AG68" i="1"/>
  <c r="AD68" i="1"/>
  <c r="AC68" i="1"/>
  <c r="AF72" i="1"/>
  <c r="AE72" i="1"/>
  <c r="AC72" i="1"/>
  <c r="AG72" i="1"/>
  <c r="AF76" i="1"/>
  <c r="AE76" i="1"/>
  <c r="AG76" i="1"/>
  <c r="AD76" i="1"/>
  <c r="AC76" i="1"/>
  <c r="AF80" i="1"/>
  <c r="AE80" i="1"/>
  <c r="AC80" i="1"/>
  <c r="AG80" i="1"/>
  <c r="AF84" i="1"/>
  <c r="AE84" i="1"/>
  <c r="AG84" i="1"/>
  <c r="AD84" i="1"/>
  <c r="AC84" i="1"/>
  <c r="AF88" i="1"/>
  <c r="AE88" i="1"/>
  <c r="AC88" i="1"/>
  <c r="AG88" i="1"/>
  <c r="AF92" i="1"/>
  <c r="AE92" i="1"/>
  <c r="AG92" i="1"/>
  <c r="AD92" i="1"/>
  <c r="AC92" i="1"/>
  <c r="AF96" i="1"/>
  <c r="AE96" i="1"/>
  <c r="AC96" i="1"/>
  <c r="AG96" i="1"/>
  <c r="AF100" i="1"/>
  <c r="AE100" i="1"/>
  <c r="AG100" i="1"/>
  <c r="AD100" i="1"/>
  <c r="AC100" i="1"/>
  <c r="AF104" i="1"/>
  <c r="AE104" i="1"/>
  <c r="AC104" i="1"/>
  <c r="AG104" i="1"/>
  <c r="AF108" i="1"/>
  <c r="AE108" i="1"/>
  <c r="AG108" i="1"/>
  <c r="AD108" i="1"/>
  <c r="AC108" i="1"/>
  <c r="AF112" i="1"/>
  <c r="AE112" i="1"/>
  <c r="AC112" i="1"/>
  <c r="AG112" i="1"/>
  <c r="AF116" i="1"/>
  <c r="AE116" i="1"/>
  <c r="AG116" i="1"/>
  <c r="AD116" i="1"/>
  <c r="AC116" i="1"/>
  <c r="AF120" i="1"/>
  <c r="AE120" i="1"/>
  <c r="AC120" i="1"/>
  <c r="AG120" i="1"/>
  <c r="AF124" i="1"/>
  <c r="AE124" i="1"/>
  <c r="AG124" i="1"/>
  <c r="AD124" i="1"/>
  <c r="AC124" i="1"/>
  <c r="AF128" i="1"/>
  <c r="AE128" i="1"/>
  <c r="AC128" i="1"/>
  <c r="AG128" i="1"/>
  <c r="AF132" i="1"/>
  <c r="AE132" i="1"/>
  <c r="AG132" i="1"/>
  <c r="AD132" i="1"/>
  <c r="AC132" i="1"/>
  <c r="AF136" i="1"/>
  <c r="AE136" i="1"/>
  <c r="AD136" i="1"/>
  <c r="AG136" i="1"/>
  <c r="AC136" i="1"/>
  <c r="AF140" i="1"/>
  <c r="AE140" i="1"/>
  <c r="AD140" i="1"/>
  <c r="AG140" i="1"/>
  <c r="AC140" i="1"/>
  <c r="AF144" i="1"/>
  <c r="AE144" i="1"/>
  <c r="AD144" i="1"/>
  <c r="AC144" i="1"/>
  <c r="AF148" i="1"/>
  <c r="AE148" i="1"/>
  <c r="AD148" i="1"/>
  <c r="AG148" i="1"/>
  <c r="AF152" i="1"/>
  <c r="AE152" i="1"/>
  <c r="AD152" i="1"/>
  <c r="AG152" i="1"/>
  <c r="AC152" i="1"/>
  <c r="AF156" i="1"/>
  <c r="AE156" i="1"/>
  <c r="AD156" i="1"/>
  <c r="AG156" i="1"/>
  <c r="AC156" i="1"/>
  <c r="AF160" i="1"/>
  <c r="AE160" i="1"/>
  <c r="AD160" i="1"/>
  <c r="AC160" i="1"/>
  <c r="AF164" i="1"/>
  <c r="AE164" i="1"/>
  <c r="AD164" i="1"/>
  <c r="AG164" i="1"/>
  <c r="AF168" i="1"/>
  <c r="AE168" i="1"/>
  <c r="AD168" i="1"/>
  <c r="AG168" i="1"/>
  <c r="AC168" i="1"/>
  <c r="AF172" i="1"/>
  <c r="AE172" i="1"/>
  <c r="AD172" i="1"/>
  <c r="AG172" i="1"/>
  <c r="AC172" i="1"/>
  <c r="AF176" i="1"/>
  <c r="AE176" i="1"/>
  <c r="AD176" i="1"/>
  <c r="AC176" i="1"/>
  <c r="AF180" i="1"/>
  <c r="AE180" i="1"/>
  <c r="AD180" i="1"/>
  <c r="AG180" i="1"/>
  <c r="AF184" i="1"/>
  <c r="AE184" i="1"/>
  <c r="AD184" i="1"/>
  <c r="AG184" i="1"/>
  <c r="AC184" i="1"/>
  <c r="AF188" i="1"/>
  <c r="AE188" i="1"/>
  <c r="AD188" i="1"/>
  <c r="AG188" i="1"/>
  <c r="AC188" i="1"/>
  <c r="AF192" i="1"/>
  <c r="AE192" i="1"/>
  <c r="AD192" i="1"/>
  <c r="AC192" i="1"/>
  <c r="AF196" i="1"/>
  <c r="AE196" i="1"/>
  <c r="AD196" i="1"/>
  <c r="AC196" i="1"/>
  <c r="AG196" i="1"/>
  <c r="AF200" i="1"/>
  <c r="AE200" i="1"/>
  <c r="AD200" i="1"/>
  <c r="AG200" i="1"/>
  <c r="AC200" i="1"/>
  <c r="AF204" i="1"/>
  <c r="AE204" i="1"/>
  <c r="AD204" i="1"/>
  <c r="AG204" i="1"/>
  <c r="AC204" i="1"/>
  <c r="AF208" i="1"/>
  <c r="AE208" i="1"/>
  <c r="AD208" i="1"/>
  <c r="AG208" i="1"/>
  <c r="AC208" i="1"/>
  <c r="AF212" i="1"/>
  <c r="AE212" i="1"/>
  <c r="AD212" i="1"/>
  <c r="AC212" i="1"/>
  <c r="AG212" i="1"/>
  <c r="AF216" i="1"/>
  <c r="AE216" i="1"/>
  <c r="AD216" i="1"/>
  <c r="AG216" i="1"/>
  <c r="AC216" i="1"/>
  <c r="AF220" i="1"/>
  <c r="AE220" i="1"/>
  <c r="AD220" i="1"/>
  <c r="AG220" i="1"/>
  <c r="AC220" i="1"/>
  <c r="AF224" i="1"/>
  <c r="AE224" i="1"/>
  <c r="AD224" i="1"/>
  <c r="AG224" i="1"/>
  <c r="AC224" i="1"/>
  <c r="AF228" i="1"/>
  <c r="AE228" i="1"/>
  <c r="AD228" i="1"/>
  <c r="AC228" i="1"/>
  <c r="AG228" i="1"/>
  <c r="AF232" i="1"/>
  <c r="AE232" i="1"/>
  <c r="AD232" i="1"/>
  <c r="AG232" i="1"/>
  <c r="AC232" i="1"/>
  <c r="AF236" i="1"/>
  <c r="AE236" i="1"/>
  <c r="AD236" i="1"/>
  <c r="AG236" i="1"/>
  <c r="AC236" i="1"/>
  <c r="AF240" i="1"/>
  <c r="AE240" i="1"/>
  <c r="AD240" i="1"/>
  <c r="AG240" i="1"/>
  <c r="AC240" i="1"/>
  <c r="AF244" i="1"/>
  <c r="AE244" i="1"/>
  <c r="AD244" i="1"/>
  <c r="AC244" i="1"/>
  <c r="AG244" i="1"/>
  <c r="AF248" i="1"/>
  <c r="AE248" i="1"/>
  <c r="AD248" i="1"/>
  <c r="AG248" i="1"/>
  <c r="AC248" i="1"/>
  <c r="AF252" i="1"/>
  <c r="AE252" i="1"/>
  <c r="AD252" i="1"/>
  <c r="AG252" i="1"/>
  <c r="AC252" i="1"/>
  <c r="AF256" i="1"/>
  <c r="AE256" i="1"/>
  <c r="AD256" i="1"/>
  <c r="AG256" i="1"/>
  <c r="AC256" i="1"/>
  <c r="AF260" i="1"/>
  <c r="AE260" i="1"/>
  <c r="AD260" i="1"/>
  <c r="AC260" i="1"/>
  <c r="AG260" i="1"/>
  <c r="AF264" i="1"/>
  <c r="AE264" i="1"/>
  <c r="AD264" i="1"/>
  <c r="AG264" i="1"/>
  <c r="AC264" i="1"/>
  <c r="AF268" i="1"/>
  <c r="AE268" i="1"/>
  <c r="AD268" i="1"/>
  <c r="AG268" i="1"/>
  <c r="AC268" i="1"/>
  <c r="AF272" i="1"/>
  <c r="AE272" i="1"/>
  <c r="AD272" i="1"/>
  <c r="AG272" i="1"/>
  <c r="AC272" i="1"/>
  <c r="AF276" i="1"/>
  <c r="AE276" i="1"/>
  <c r="AD276" i="1"/>
  <c r="AC276" i="1"/>
  <c r="AG276" i="1"/>
  <c r="AF280" i="1"/>
  <c r="AE280" i="1"/>
  <c r="AD280" i="1"/>
  <c r="AG280" i="1"/>
  <c r="AC280" i="1"/>
  <c r="AF284" i="1"/>
  <c r="AE284" i="1"/>
  <c r="AD284" i="1"/>
  <c r="AG284" i="1"/>
  <c r="AC284" i="1"/>
  <c r="AF288" i="1"/>
  <c r="AE288" i="1"/>
  <c r="AD288" i="1"/>
  <c r="AG288" i="1"/>
  <c r="AC288" i="1"/>
  <c r="AF292" i="1"/>
  <c r="AE292" i="1"/>
  <c r="AD292" i="1"/>
  <c r="AC292" i="1"/>
  <c r="AG292" i="1"/>
  <c r="AF296" i="1"/>
  <c r="AE296" i="1"/>
  <c r="AD296" i="1"/>
  <c r="AG296" i="1"/>
  <c r="AC296" i="1"/>
  <c r="AF300" i="1"/>
  <c r="AE300" i="1"/>
  <c r="AD300" i="1"/>
  <c r="AG300" i="1"/>
  <c r="AC300" i="1"/>
  <c r="AF304" i="1"/>
  <c r="AE304" i="1"/>
  <c r="AD304" i="1"/>
  <c r="AG304" i="1"/>
  <c r="AC304" i="1"/>
  <c r="AF308" i="1"/>
  <c r="AE308" i="1"/>
  <c r="AD308" i="1"/>
  <c r="AC308" i="1"/>
  <c r="AG308" i="1"/>
  <c r="AF312" i="1"/>
  <c r="AE312" i="1"/>
  <c r="AD312" i="1"/>
  <c r="AG312" i="1"/>
  <c r="AC312" i="1"/>
  <c r="AF316" i="1"/>
  <c r="AE316" i="1"/>
  <c r="AD316" i="1"/>
  <c r="AG316" i="1"/>
  <c r="AC316" i="1"/>
  <c r="AF320" i="1"/>
  <c r="AE320" i="1"/>
  <c r="AD320" i="1"/>
  <c r="AG320" i="1"/>
  <c r="AC320" i="1"/>
  <c r="AF324" i="1"/>
  <c r="AE324" i="1"/>
  <c r="AD324" i="1"/>
  <c r="AC324" i="1"/>
  <c r="AG324" i="1"/>
  <c r="AF328" i="1"/>
  <c r="AE328" i="1"/>
  <c r="AD328" i="1"/>
  <c r="AG328" i="1"/>
  <c r="AC328" i="1"/>
  <c r="AF332" i="1"/>
  <c r="AE332" i="1"/>
  <c r="AD332" i="1"/>
  <c r="AG332" i="1"/>
  <c r="AC332" i="1"/>
  <c r="AF336" i="1"/>
  <c r="AE336" i="1"/>
  <c r="AD336" i="1"/>
  <c r="AG336" i="1"/>
  <c r="AC336" i="1"/>
  <c r="AF340" i="1"/>
  <c r="AE340" i="1"/>
  <c r="AD340" i="1"/>
  <c r="AC340" i="1"/>
  <c r="AG340" i="1"/>
  <c r="AF344" i="1"/>
  <c r="AE344" i="1"/>
  <c r="AD344" i="1"/>
  <c r="AG344" i="1"/>
  <c r="AC344" i="1"/>
  <c r="AF348" i="1"/>
  <c r="AE348" i="1"/>
  <c r="AD348" i="1"/>
  <c r="AG348" i="1"/>
  <c r="AC348" i="1"/>
  <c r="AF352" i="1"/>
  <c r="AE352" i="1"/>
  <c r="AD352" i="1"/>
  <c r="AG352" i="1"/>
  <c r="AC352" i="1"/>
  <c r="AF356" i="1"/>
  <c r="AE356" i="1"/>
  <c r="AD356" i="1"/>
  <c r="AC356" i="1"/>
  <c r="AG356" i="1"/>
  <c r="AF360" i="1"/>
  <c r="AE360" i="1"/>
  <c r="AD360" i="1"/>
  <c r="AG360" i="1"/>
  <c r="AC360" i="1"/>
  <c r="AF364" i="1"/>
  <c r="AE364" i="1"/>
  <c r="AD364" i="1"/>
  <c r="AG364" i="1"/>
  <c r="AC364" i="1"/>
  <c r="AF368" i="1"/>
  <c r="AE368" i="1"/>
  <c r="AD368" i="1"/>
  <c r="AG368" i="1"/>
  <c r="AC368" i="1"/>
  <c r="AF372" i="1"/>
  <c r="AE372" i="1"/>
  <c r="AD372" i="1"/>
  <c r="AC372" i="1"/>
  <c r="AG372" i="1"/>
  <c r="AF376" i="1"/>
  <c r="AE376" i="1"/>
  <c r="AD376" i="1"/>
  <c r="AG376" i="1"/>
  <c r="AC376" i="1"/>
  <c r="AF380" i="1"/>
  <c r="AG380" i="1"/>
  <c r="AE380" i="1"/>
  <c r="AD380" i="1"/>
  <c r="AC380" i="1"/>
  <c r="AG384" i="1"/>
  <c r="AC384" i="1"/>
  <c r="AF384" i="1"/>
  <c r="AE384" i="1"/>
  <c r="AD384" i="1"/>
  <c r="AG388" i="1"/>
  <c r="AC388" i="1"/>
  <c r="AF388" i="1"/>
  <c r="AE388" i="1"/>
  <c r="AD388" i="1"/>
  <c r="AG392" i="1"/>
  <c r="AC392" i="1"/>
  <c r="AF392" i="1"/>
  <c r="AE392" i="1"/>
  <c r="AD392" i="1"/>
  <c r="AG396" i="1"/>
  <c r="AC396" i="1"/>
  <c r="AF396" i="1"/>
  <c r="AE396" i="1"/>
  <c r="AD396" i="1"/>
  <c r="AG400" i="1"/>
  <c r="AC400" i="1"/>
  <c r="AF400" i="1"/>
  <c r="AE400" i="1"/>
  <c r="AD400" i="1"/>
  <c r="AG404" i="1"/>
  <c r="AC404" i="1"/>
  <c r="AF404" i="1"/>
  <c r="AE404" i="1"/>
  <c r="AD404" i="1"/>
  <c r="AG408" i="1"/>
  <c r="AC408" i="1"/>
  <c r="AF408" i="1"/>
  <c r="AE408" i="1"/>
  <c r="AD408" i="1"/>
  <c r="AG412" i="1"/>
  <c r="AC412" i="1"/>
  <c r="AF412" i="1"/>
  <c r="AE412" i="1"/>
  <c r="AD412" i="1"/>
  <c r="AG416" i="1"/>
  <c r="AC416" i="1"/>
  <c r="AF416" i="1"/>
  <c r="AE416" i="1"/>
  <c r="AD416" i="1"/>
  <c r="AG420" i="1"/>
  <c r="AC420" i="1"/>
  <c r="AF420" i="1"/>
  <c r="AE420" i="1"/>
  <c r="AD420" i="1"/>
  <c r="AG424" i="1"/>
  <c r="AC424" i="1"/>
  <c r="AF424" i="1"/>
  <c r="AE424" i="1"/>
  <c r="AD424" i="1"/>
  <c r="AG428" i="1"/>
  <c r="AC428" i="1"/>
  <c r="AF428" i="1"/>
  <c r="AE428" i="1"/>
  <c r="AD428" i="1"/>
  <c r="AG432" i="1"/>
  <c r="AC432" i="1"/>
  <c r="AF432" i="1"/>
  <c r="AE432" i="1"/>
  <c r="AD432" i="1"/>
  <c r="AG436" i="1"/>
  <c r="AC436" i="1"/>
  <c r="AF436" i="1"/>
  <c r="AE436" i="1"/>
  <c r="AD436" i="1"/>
  <c r="AG440" i="1"/>
  <c r="AC440" i="1"/>
  <c r="AF440" i="1"/>
  <c r="AE440" i="1"/>
  <c r="AD440" i="1"/>
  <c r="AG444" i="1"/>
  <c r="AC444" i="1"/>
  <c r="AF444" i="1"/>
  <c r="AE444" i="1"/>
  <c r="AD444" i="1"/>
  <c r="AG448" i="1"/>
  <c r="AC448" i="1"/>
  <c r="AF448" i="1"/>
  <c r="AE448" i="1"/>
  <c r="AD448" i="1"/>
  <c r="AG452" i="1"/>
  <c r="AC452" i="1"/>
  <c r="AF452" i="1"/>
  <c r="AE452" i="1"/>
  <c r="AD452" i="1"/>
  <c r="AG456" i="1"/>
  <c r="AC456" i="1"/>
  <c r="AF456" i="1"/>
  <c r="AE456" i="1"/>
  <c r="AD456" i="1"/>
  <c r="AG460" i="1"/>
  <c r="AC460" i="1"/>
  <c r="AF460" i="1"/>
  <c r="AE460" i="1"/>
  <c r="AD460" i="1"/>
  <c r="AG464" i="1"/>
  <c r="AC464" i="1"/>
  <c r="AF464" i="1"/>
  <c r="AE464" i="1"/>
  <c r="AD464" i="1"/>
  <c r="AG468" i="1"/>
  <c r="AC468" i="1"/>
  <c r="AF468" i="1"/>
  <c r="AE468" i="1"/>
  <c r="AD468" i="1"/>
  <c r="AG472" i="1"/>
  <c r="AC472" i="1"/>
  <c r="AF472" i="1"/>
  <c r="AE472" i="1"/>
  <c r="AD472" i="1"/>
  <c r="AG476" i="1"/>
  <c r="AC476" i="1"/>
  <c r="AF476" i="1"/>
  <c r="AE476" i="1"/>
  <c r="AD476" i="1"/>
  <c r="AG480" i="1"/>
  <c r="AC480" i="1"/>
  <c r="AF480" i="1"/>
  <c r="AE480" i="1"/>
  <c r="AD480" i="1"/>
  <c r="AG484" i="1"/>
  <c r="AC484" i="1"/>
  <c r="AF484" i="1"/>
  <c r="AE484" i="1"/>
  <c r="AD484" i="1"/>
  <c r="AG488" i="1"/>
  <c r="AC488" i="1"/>
  <c r="AF488" i="1"/>
  <c r="AE488" i="1"/>
  <c r="AD488" i="1"/>
  <c r="AG492" i="1"/>
  <c r="AC492" i="1"/>
  <c r="AF492" i="1"/>
  <c r="AE492" i="1"/>
  <c r="AD492" i="1"/>
  <c r="AG496" i="1"/>
  <c r="AC496" i="1"/>
  <c r="AF496" i="1"/>
  <c r="AE496" i="1"/>
  <c r="AD496" i="1"/>
  <c r="AG500" i="1"/>
  <c r="AC500" i="1"/>
  <c r="AF500" i="1"/>
  <c r="AE500" i="1"/>
  <c r="AD500" i="1"/>
  <c r="AG504" i="1"/>
  <c r="AC504" i="1"/>
  <c r="AF504" i="1"/>
  <c r="AE504" i="1"/>
  <c r="AD504" i="1"/>
  <c r="AG508" i="1"/>
  <c r="AC508" i="1"/>
  <c r="AF508" i="1"/>
  <c r="AE508" i="1"/>
  <c r="AD508" i="1"/>
  <c r="AG512" i="1"/>
  <c r="AC512" i="1"/>
  <c r="AF512" i="1"/>
  <c r="AE512" i="1"/>
  <c r="AD512" i="1"/>
  <c r="AG516" i="1"/>
  <c r="AC516" i="1"/>
  <c r="AF516" i="1"/>
  <c r="AE516" i="1"/>
  <c r="AD516" i="1"/>
  <c r="AG520" i="1"/>
  <c r="AC520" i="1"/>
  <c r="AF520" i="1"/>
  <c r="AE520" i="1"/>
  <c r="AD520" i="1"/>
  <c r="AG524" i="1"/>
  <c r="AC524" i="1"/>
  <c r="AF524" i="1"/>
  <c r="AE524" i="1"/>
  <c r="AD524" i="1"/>
  <c r="AG528" i="1"/>
  <c r="AC528" i="1"/>
  <c r="AF528" i="1"/>
  <c r="AE528" i="1"/>
  <c r="AD528" i="1"/>
  <c r="AG532" i="1"/>
  <c r="AC532" i="1"/>
  <c r="AF532" i="1"/>
  <c r="AE532" i="1"/>
  <c r="AD532" i="1"/>
  <c r="AG536" i="1"/>
  <c r="AC536" i="1"/>
  <c r="AF536" i="1"/>
  <c r="AE536" i="1"/>
  <c r="AD536" i="1"/>
  <c r="AG540" i="1"/>
  <c r="AC540" i="1"/>
  <c r="AF540" i="1"/>
  <c r="AE540" i="1"/>
  <c r="AD540" i="1"/>
  <c r="AG544" i="1"/>
  <c r="AC544" i="1"/>
  <c r="AF544" i="1"/>
  <c r="AE544" i="1"/>
  <c r="AD544" i="1"/>
  <c r="AG548" i="1"/>
  <c r="AC548" i="1"/>
  <c r="AF548" i="1"/>
  <c r="AE548" i="1"/>
  <c r="AD548" i="1"/>
  <c r="AG552" i="1"/>
  <c r="AC552" i="1"/>
  <c r="AF552" i="1"/>
  <c r="AE552" i="1"/>
  <c r="AD552" i="1"/>
  <c r="AG556" i="1"/>
  <c r="AC556" i="1"/>
  <c r="AF556" i="1"/>
  <c r="AE556" i="1"/>
  <c r="AD556" i="1"/>
  <c r="AG560" i="1"/>
  <c r="AC560" i="1"/>
  <c r="AF560" i="1"/>
  <c r="AE560" i="1"/>
  <c r="AD560" i="1"/>
  <c r="AG564" i="1"/>
  <c r="AC564" i="1"/>
  <c r="AF564" i="1"/>
  <c r="AE564" i="1"/>
  <c r="AD564" i="1"/>
  <c r="AG568" i="1"/>
  <c r="AC568" i="1"/>
  <c r="AF568" i="1"/>
  <c r="AE568" i="1"/>
  <c r="AD568" i="1"/>
  <c r="AG572" i="1"/>
  <c r="AC572" i="1"/>
  <c r="AF572" i="1"/>
  <c r="AE572" i="1"/>
  <c r="AD572" i="1"/>
  <c r="AG576" i="1"/>
  <c r="AC576" i="1"/>
  <c r="AF576" i="1"/>
  <c r="AE576" i="1"/>
  <c r="AD576" i="1"/>
  <c r="AG580" i="1"/>
  <c r="AC580" i="1"/>
  <c r="AF580" i="1"/>
  <c r="AE580" i="1"/>
  <c r="AD580" i="1"/>
  <c r="AG584" i="1"/>
  <c r="AC584" i="1"/>
  <c r="AF584" i="1"/>
  <c r="AE584" i="1"/>
  <c r="AD584" i="1"/>
  <c r="AG588" i="1"/>
  <c r="AC588" i="1"/>
  <c r="AF588" i="1"/>
  <c r="AE588" i="1"/>
  <c r="AD588" i="1"/>
  <c r="AG592" i="1"/>
  <c r="AC592" i="1"/>
  <c r="AF592" i="1"/>
  <c r="AE592" i="1"/>
  <c r="AD592" i="1"/>
  <c r="AG596" i="1"/>
  <c r="AC596" i="1"/>
  <c r="AF596" i="1"/>
  <c r="AE596" i="1"/>
  <c r="AD596" i="1"/>
  <c r="AG600" i="1"/>
  <c r="AC600" i="1"/>
  <c r="AF600" i="1"/>
  <c r="AE600" i="1"/>
  <c r="AD600" i="1"/>
  <c r="AG604" i="1"/>
  <c r="AC604" i="1"/>
  <c r="AF604" i="1"/>
  <c r="AE604" i="1"/>
  <c r="AD604" i="1"/>
  <c r="AG608" i="1"/>
  <c r="AC608" i="1"/>
  <c r="AF608" i="1"/>
  <c r="AE608" i="1"/>
  <c r="AD608" i="1"/>
  <c r="AG612" i="1"/>
  <c r="AC612" i="1"/>
  <c r="AF612" i="1"/>
  <c r="AE612" i="1"/>
  <c r="AD612" i="1"/>
  <c r="AG616" i="1"/>
  <c r="AC616" i="1"/>
  <c r="AF616" i="1"/>
  <c r="AE616" i="1"/>
  <c r="AD616" i="1"/>
  <c r="AG620" i="1"/>
  <c r="AC620" i="1"/>
  <c r="AF620" i="1"/>
  <c r="AE620" i="1"/>
  <c r="AD620" i="1"/>
  <c r="AG624" i="1"/>
  <c r="AC624" i="1"/>
  <c r="AF624" i="1"/>
  <c r="AE624" i="1"/>
  <c r="AD624" i="1"/>
  <c r="AG628" i="1"/>
  <c r="AC628" i="1"/>
  <c r="AF628" i="1"/>
  <c r="AE628" i="1"/>
  <c r="AD628" i="1"/>
  <c r="AG632" i="1"/>
  <c r="AC632" i="1"/>
  <c r="AF632" i="1"/>
  <c r="AE632" i="1"/>
  <c r="AD632" i="1"/>
  <c r="AG636" i="1"/>
  <c r="AC636" i="1"/>
  <c r="AF636" i="1"/>
  <c r="AE636" i="1"/>
  <c r="AD636" i="1"/>
  <c r="AG640" i="1"/>
  <c r="AC640" i="1"/>
  <c r="AF640" i="1"/>
  <c r="AE640" i="1"/>
  <c r="AD640" i="1"/>
  <c r="AG644" i="1"/>
  <c r="AC644" i="1"/>
  <c r="AF644" i="1"/>
  <c r="AE644" i="1"/>
  <c r="AD644" i="1"/>
  <c r="AG648" i="1"/>
  <c r="AC648" i="1"/>
  <c r="AF648" i="1"/>
  <c r="AE648" i="1"/>
  <c r="AD648" i="1"/>
  <c r="AG652" i="1"/>
  <c r="AC652" i="1"/>
  <c r="AF652" i="1"/>
  <c r="AE652" i="1"/>
  <c r="AD652" i="1"/>
  <c r="AG656" i="1"/>
  <c r="AC656" i="1"/>
  <c r="AF656" i="1"/>
  <c r="AE656" i="1"/>
  <c r="AD656" i="1"/>
  <c r="AG660" i="1"/>
  <c r="AC660" i="1"/>
  <c r="AF660" i="1"/>
  <c r="AE660" i="1"/>
  <c r="AD660" i="1"/>
  <c r="AG664" i="1"/>
  <c r="AC664" i="1"/>
  <c r="AF664" i="1"/>
  <c r="AE664" i="1"/>
  <c r="AD664" i="1"/>
  <c r="AF668" i="1"/>
  <c r="AD668" i="1"/>
  <c r="AC668" i="1"/>
  <c r="AG668" i="1"/>
  <c r="AE668" i="1"/>
  <c r="AF672" i="1"/>
  <c r="AE672" i="1"/>
  <c r="AD672" i="1"/>
  <c r="AC672" i="1"/>
  <c r="AG672" i="1"/>
  <c r="AF676" i="1"/>
  <c r="AG676" i="1"/>
  <c r="AE676" i="1"/>
  <c r="AD676" i="1"/>
  <c r="AC676" i="1"/>
  <c r="AF680" i="1"/>
  <c r="AC680" i="1"/>
  <c r="AG680" i="1"/>
  <c r="AE680" i="1"/>
  <c r="AD680" i="1"/>
  <c r="AF684" i="1"/>
  <c r="AD684" i="1"/>
  <c r="AC684" i="1"/>
  <c r="AG684" i="1"/>
  <c r="AE684" i="1"/>
  <c r="AF688" i="1"/>
  <c r="AE688" i="1"/>
  <c r="AD688" i="1"/>
  <c r="AC688" i="1"/>
  <c r="AG688" i="1"/>
  <c r="AF692" i="1"/>
  <c r="AG692" i="1"/>
  <c r="AE692" i="1"/>
  <c r="AD692" i="1"/>
  <c r="AC692" i="1"/>
  <c r="AF696" i="1"/>
  <c r="AC696" i="1"/>
  <c r="AG696" i="1"/>
  <c r="AE696" i="1"/>
  <c r="AD696" i="1"/>
  <c r="AF700" i="1"/>
  <c r="AD700" i="1"/>
  <c r="AC700" i="1"/>
  <c r="AG700" i="1"/>
  <c r="AE700" i="1"/>
  <c r="AF704" i="1"/>
  <c r="AE704" i="1"/>
  <c r="AD704" i="1"/>
  <c r="AC704" i="1"/>
  <c r="AG704" i="1"/>
  <c r="AF708" i="1"/>
  <c r="AG708" i="1"/>
  <c r="AE708" i="1"/>
  <c r="AD708" i="1"/>
  <c r="AC708" i="1"/>
  <c r="AF712" i="1"/>
  <c r="AC712" i="1"/>
  <c r="AG712" i="1"/>
  <c r="AE712" i="1"/>
  <c r="AD712" i="1"/>
  <c r="AF716" i="1"/>
  <c r="AD716" i="1"/>
  <c r="AC716" i="1"/>
  <c r="AG716" i="1"/>
  <c r="AE716" i="1"/>
  <c r="AF720" i="1"/>
  <c r="AE720" i="1"/>
  <c r="AD720" i="1"/>
  <c r="AC720" i="1"/>
  <c r="AG720" i="1"/>
  <c r="AF724" i="1"/>
  <c r="AG724" i="1"/>
  <c r="AE724" i="1"/>
  <c r="AD724" i="1"/>
  <c r="AC724" i="1"/>
  <c r="AF728" i="1"/>
  <c r="AC728" i="1"/>
  <c r="AG728" i="1"/>
  <c r="AE728" i="1"/>
  <c r="AD728" i="1"/>
  <c r="AF732" i="1"/>
  <c r="AD732" i="1"/>
  <c r="AC732" i="1"/>
  <c r="AG732" i="1"/>
  <c r="AE732" i="1"/>
  <c r="AF736" i="1"/>
  <c r="AE736" i="1"/>
  <c r="AD736" i="1"/>
  <c r="AC736" i="1"/>
  <c r="AG736" i="1"/>
  <c r="AF740" i="1"/>
  <c r="AG740" i="1"/>
  <c r="AE740" i="1"/>
  <c r="AD740" i="1"/>
  <c r="AC740" i="1"/>
  <c r="AG744" i="1"/>
  <c r="AC744" i="1"/>
  <c r="AF744" i="1"/>
  <c r="AD744" i="1"/>
  <c r="AE744" i="1"/>
  <c r="AG748" i="1"/>
  <c r="AC748" i="1"/>
  <c r="AF748" i="1"/>
  <c r="AE748" i="1"/>
  <c r="AD748" i="1"/>
  <c r="AG752" i="1"/>
  <c r="AC752" i="1"/>
  <c r="AF752" i="1"/>
  <c r="AD752" i="1"/>
  <c r="AE752" i="1"/>
  <c r="AG756" i="1"/>
  <c r="AC756" i="1"/>
  <c r="AF756" i="1"/>
  <c r="AE756" i="1"/>
  <c r="AD756" i="1"/>
  <c r="AG760" i="1"/>
  <c r="AC760" i="1"/>
  <c r="AF760" i="1"/>
  <c r="AD760" i="1"/>
  <c r="AE760" i="1"/>
  <c r="AG764" i="1"/>
  <c r="AC764" i="1"/>
  <c r="AF764" i="1"/>
  <c r="AE764" i="1"/>
  <c r="AD764" i="1"/>
  <c r="AG768" i="1"/>
  <c r="AC768" i="1"/>
  <c r="AF768" i="1"/>
  <c r="AD768" i="1"/>
  <c r="AE768" i="1"/>
  <c r="AG772" i="1"/>
  <c r="AC772" i="1"/>
  <c r="AF772" i="1"/>
  <c r="AE772" i="1"/>
  <c r="AD772" i="1"/>
  <c r="AG776" i="1"/>
  <c r="AC776" i="1"/>
  <c r="AF776" i="1"/>
  <c r="AD776" i="1"/>
  <c r="AE776" i="1"/>
  <c r="AG780" i="1"/>
  <c r="AC780" i="1"/>
  <c r="AF780" i="1"/>
  <c r="AE780" i="1"/>
  <c r="AD780" i="1"/>
  <c r="AG784" i="1"/>
  <c r="AC784" i="1"/>
  <c r="AF784" i="1"/>
  <c r="AD784" i="1"/>
  <c r="AE784" i="1"/>
  <c r="AG788" i="1"/>
  <c r="AC788" i="1"/>
  <c r="AF788" i="1"/>
  <c r="AE788" i="1"/>
  <c r="AD788" i="1"/>
  <c r="AG792" i="1"/>
  <c r="AC792" i="1"/>
  <c r="AF792" i="1"/>
  <c r="AD792" i="1"/>
  <c r="AE792" i="1"/>
  <c r="AG796" i="1"/>
  <c r="AC796" i="1"/>
  <c r="AF796" i="1"/>
  <c r="AE796" i="1"/>
  <c r="AD796" i="1"/>
  <c r="AG800" i="1"/>
  <c r="AC800" i="1"/>
  <c r="AF800" i="1"/>
  <c r="AD800" i="1"/>
  <c r="AE800" i="1"/>
  <c r="AG804" i="1"/>
  <c r="AC804" i="1"/>
  <c r="AF804" i="1"/>
  <c r="AE804" i="1"/>
  <c r="AD804" i="1"/>
  <c r="AG808" i="1"/>
  <c r="AC808" i="1"/>
  <c r="AF808" i="1"/>
  <c r="AD808" i="1"/>
  <c r="AE808" i="1"/>
  <c r="AG812" i="1"/>
  <c r="AC812" i="1"/>
  <c r="AF812" i="1"/>
  <c r="AE812" i="1"/>
  <c r="AD812" i="1"/>
  <c r="AG816" i="1"/>
  <c r="AC816" i="1"/>
  <c r="AF816" i="1"/>
  <c r="AD816" i="1"/>
  <c r="AE816" i="1"/>
  <c r="AG820" i="1"/>
  <c r="AC820" i="1"/>
  <c r="AF820" i="1"/>
  <c r="AE820" i="1"/>
  <c r="AD820" i="1"/>
  <c r="AG824" i="1"/>
  <c r="AC824" i="1"/>
  <c r="AF824" i="1"/>
  <c r="AD824" i="1"/>
  <c r="AE824" i="1"/>
  <c r="AG828" i="1"/>
  <c r="AC828" i="1"/>
  <c r="AF828" i="1"/>
  <c r="AE828" i="1"/>
  <c r="AD828" i="1"/>
  <c r="AG832" i="1"/>
  <c r="AC832" i="1"/>
  <c r="AF832" i="1"/>
  <c r="AD832" i="1"/>
  <c r="AE832" i="1"/>
  <c r="AG836" i="1"/>
  <c r="AC836" i="1"/>
  <c r="AF836" i="1"/>
  <c r="AE836" i="1"/>
  <c r="AD836" i="1"/>
  <c r="AG840" i="1"/>
  <c r="AC840" i="1"/>
  <c r="AF840" i="1"/>
  <c r="AD840" i="1"/>
  <c r="AE840" i="1"/>
  <c r="AG844" i="1"/>
  <c r="AC844" i="1"/>
  <c r="AF844" i="1"/>
  <c r="AE844" i="1"/>
  <c r="AD844" i="1"/>
  <c r="AG848" i="1"/>
  <c r="AC848" i="1"/>
  <c r="AF848" i="1"/>
  <c r="AD848" i="1"/>
  <c r="AE848" i="1"/>
  <c r="AG852" i="1"/>
  <c r="AC852" i="1"/>
  <c r="AF852" i="1"/>
  <c r="AE852" i="1"/>
  <c r="AD852" i="1"/>
  <c r="AG856" i="1"/>
  <c r="AC856" i="1"/>
  <c r="AF856" i="1"/>
  <c r="AD856" i="1"/>
  <c r="AE856" i="1"/>
  <c r="AG860" i="1"/>
  <c r="AC860" i="1"/>
  <c r="AF860" i="1"/>
  <c r="AE860" i="1"/>
  <c r="AD860" i="1"/>
  <c r="AG864" i="1"/>
  <c r="AC864" i="1"/>
  <c r="AF864" i="1"/>
  <c r="AD864" i="1"/>
  <c r="AE864" i="1"/>
  <c r="AG868" i="1"/>
  <c r="AC868" i="1"/>
  <c r="AF868" i="1"/>
  <c r="AE868" i="1"/>
  <c r="AD868" i="1"/>
  <c r="AG872" i="1"/>
  <c r="AC872" i="1"/>
  <c r="AF872" i="1"/>
  <c r="AD872" i="1"/>
  <c r="AE872" i="1"/>
  <c r="AG876" i="1"/>
  <c r="AC876" i="1"/>
  <c r="AF876" i="1"/>
  <c r="AE876" i="1"/>
  <c r="AD876" i="1"/>
  <c r="AG880" i="1"/>
  <c r="AC880" i="1"/>
  <c r="AF880" i="1"/>
  <c r="AD880" i="1"/>
  <c r="AE880" i="1"/>
  <c r="AG884" i="1"/>
  <c r="AC884" i="1"/>
  <c r="AF884" i="1"/>
  <c r="AE884" i="1"/>
  <c r="AD884" i="1"/>
  <c r="AG888" i="1"/>
  <c r="AC888" i="1"/>
  <c r="AF888" i="1"/>
  <c r="AD888" i="1"/>
  <c r="AE888" i="1"/>
  <c r="AG892" i="1"/>
  <c r="AC892" i="1"/>
  <c r="AF892" i="1"/>
  <c r="AE892" i="1"/>
  <c r="AD892" i="1"/>
  <c r="AG896" i="1"/>
  <c r="AC896" i="1"/>
  <c r="AF896" i="1"/>
  <c r="AD896" i="1"/>
  <c r="AE896" i="1"/>
  <c r="AG900" i="1"/>
  <c r="AC900" i="1"/>
  <c r="AF900" i="1"/>
  <c r="AE900" i="1"/>
  <c r="AD900" i="1"/>
  <c r="AG904" i="1"/>
  <c r="AC904" i="1"/>
  <c r="AF904" i="1"/>
  <c r="AD904" i="1"/>
  <c r="AE904" i="1"/>
  <c r="AG908" i="1"/>
  <c r="AC908" i="1"/>
  <c r="AF908" i="1"/>
  <c r="AE908" i="1"/>
  <c r="AD908" i="1"/>
  <c r="AG912" i="1"/>
  <c r="AC912" i="1"/>
  <c r="AF912" i="1"/>
  <c r="AD912" i="1"/>
  <c r="AE912" i="1"/>
  <c r="AG916" i="1"/>
  <c r="AC916" i="1"/>
  <c r="AF916" i="1"/>
  <c r="AE916" i="1"/>
  <c r="AD916" i="1"/>
  <c r="AG920" i="1"/>
  <c r="AC920" i="1"/>
  <c r="AF920" i="1"/>
  <c r="AD920" i="1"/>
  <c r="AE920" i="1"/>
  <c r="AG924" i="1"/>
  <c r="AC924" i="1"/>
  <c r="AF924" i="1"/>
  <c r="AE924" i="1"/>
  <c r="AD924" i="1"/>
  <c r="AG928" i="1"/>
  <c r="AC928" i="1"/>
  <c r="AF928" i="1"/>
  <c r="AD928" i="1"/>
  <c r="AE928" i="1"/>
  <c r="AG932" i="1"/>
  <c r="AC932" i="1"/>
  <c r="AF932" i="1"/>
  <c r="AE932" i="1"/>
  <c r="AD932" i="1"/>
  <c r="AG936" i="1"/>
  <c r="AC936" i="1"/>
  <c r="AF936" i="1"/>
  <c r="AD936" i="1"/>
  <c r="AE936" i="1"/>
  <c r="AG940" i="1"/>
  <c r="AC940" i="1"/>
  <c r="AF940" i="1"/>
  <c r="AE940" i="1"/>
  <c r="AD940" i="1"/>
  <c r="AG944" i="1"/>
  <c r="AC944" i="1"/>
  <c r="AF944" i="1"/>
  <c r="AD944" i="1"/>
  <c r="AE944" i="1"/>
  <c r="AG948" i="1"/>
  <c r="AC948" i="1"/>
  <c r="AF948" i="1"/>
  <c r="AE948" i="1"/>
  <c r="AD948" i="1"/>
  <c r="AG952" i="1"/>
  <c r="AC952" i="1"/>
  <c r="AF952" i="1"/>
  <c r="AD952" i="1"/>
  <c r="AE952" i="1"/>
  <c r="AG956" i="1"/>
  <c r="AC956" i="1"/>
  <c r="AF956" i="1"/>
  <c r="AE956" i="1"/>
  <c r="AD956" i="1"/>
  <c r="AG960" i="1"/>
  <c r="AC960" i="1"/>
  <c r="AF960" i="1"/>
  <c r="AD960" i="1"/>
  <c r="AE960" i="1"/>
  <c r="AG964" i="1"/>
  <c r="AC964" i="1"/>
  <c r="AF964" i="1"/>
  <c r="AE964" i="1"/>
  <c r="AD964" i="1"/>
  <c r="AG968" i="1"/>
  <c r="AC968" i="1"/>
  <c r="AF968" i="1"/>
  <c r="AD968" i="1"/>
  <c r="AE968" i="1"/>
  <c r="AG972" i="1"/>
  <c r="AC972" i="1"/>
  <c r="AF972" i="1"/>
  <c r="AE972" i="1"/>
  <c r="AD972" i="1"/>
  <c r="AG976" i="1"/>
  <c r="AC976" i="1"/>
  <c r="AF976" i="1"/>
  <c r="AD976" i="1"/>
  <c r="AE976" i="1"/>
  <c r="AG980" i="1"/>
  <c r="AC980" i="1"/>
  <c r="AF980" i="1"/>
  <c r="AE980" i="1"/>
  <c r="AD980" i="1"/>
  <c r="AG984" i="1"/>
  <c r="AC984" i="1"/>
  <c r="AF984" i="1"/>
  <c r="AD984" i="1"/>
  <c r="AE984" i="1"/>
  <c r="AG988" i="1"/>
  <c r="AC988" i="1"/>
  <c r="AF988" i="1"/>
  <c r="AE988" i="1"/>
  <c r="AD988" i="1"/>
  <c r="AG992" i="1"/>
  <c r="AC992" i="1"/>
  <c r="AF992" i="1"/>
  <c r="AD992" i="1"/>
  <c r="AE992" i="1"/>
  <c r="AG996" i="1"/>
  <c r="AC996" i="1"/>
  <c r="AF996" i="1"/>
  <c r="AE996" i="1"/>
  <c r="AD996" i="1"/>
  <c r="AG1000" i="1"/>
  <c r="AC1000" i="1"/>
  <c r="AF1000" i="1"/>
  <c r="AD1000" i="1"/>
  <c r="AE1000" i="1"/>
  <c r="AG1004" i="1"/>
  <c r="AC1004" i="1"/>
  <c r="AF1004" i="1"/>
  <c r="AE1004" i="1"/>
  <c r="AD1004" i="1"/>
  <c r="AG1008" i="1"/>
  <c r="AC1008" i="1"/>
  <c r="AF1008" i="1"/>
  <c r="AD1008" i="1"/>
  <c r="AE1008" i="1"/>
  <c r="AG1012" i="1"/>
  <c r="AC1012" i="1"/>
  <c r="AF1012" i="1"/>
  <c r="AE1012" i="1"/>
  <c r="AD1012" i="1"/>
  <c r="AG1016" i="1"/>
  <c r="AC1016" i="1"/>
  <c r="AF1016" i="1"/>
  <c r="AD1016" i="1"/>
  <c r="AE1016" i="1"/>
  <c r="AG1020" i="1"/>
  <c r="AC1020" i="1"/>
  <c r="AF1020" i="1"/>
  <c r="AE1020" i="1"/>
  <c r="AD1020" i="1"/>
  <c r="AG1024" i="1"/>
  <c r="AC1024" i="1"/>
  <c r="AF1024" i="1"/>
  <c r="AD1024" i="1"/>
  <c r="AE1024" i="1"/>
  <c r="AG1028" i="1"/>
  <c r="AC1028" i="1"/>
  <c r="AF1028" i="1"/>
  <c r="AE1028" i="1"/>
  <c r="AD1028" i="1"/>
  <c r="AG1032" i="1"/>
  <c r="AC1032" i="1"/>
  <c r="AF1032" i="1"/>
  <c r="AD1032" i="1"/>
  <c r="AE1032" i="1"/>
  <c r="AG1036" i="1"/>
  <c r="AC1036" i="1"/>
  <c r="AF1036" i="1"/>
  <c r="AE1036" i="1"/>
  <c r="AD1036" i="1"/>
  <c r="AG1040" i="1"/>
  <c r="AC1040" i="1"/>
  <c r="AF1040" i="1"/>
  <c r="AD1040" i="1"/>
  <c r="AE1040" i="1"/>
  <c r="AG1044" i="1"/>
  <c r="AC1044" i="1"/>
  <c r="AF1044" i="1"/>
  <c r="AE1044" i="1"/>
  <c r="AD1044" i="1"/>
  <c r="AG1048" i="1"/>
  <c r="AC1048" i="1"/>
  <c r="AF1048" i="1"/>
  <c r="AD1048" i="1"/>
  <c r="AE1048" i="1"/>
  <c r="AG1052" i="1"/>
  <c r="AC1052" i="1"/>
  <c r="AF1052" i="1"/>
  <c r="AE1052" i="1"/>
  <c r="AD1052" i="1"/>
  <c r="AG1056" i="1"/>
  <c r="AC1056" i="1"/>
  <c r="AF1056" i="1"/>
  <c r="AD1056" i="1"/>
  <c r="AE1056" i="1"/>
  <c r="AG1060" i="1"/>
  <c r="AC1060" i="1"/>
  <c r="AF1060" i="1"/>
  <c r="AE1060" i="1"/>
  <c r="AD1060" i="1"/>
  <c r="AG1064" i="1"/>
  <c r="AC1064" i="1"/>
  <c r="AF1064" i="1"/>
  <c r="AD1064" i="1"/>
  <c r="AE1064" i="1"/>
  <c r="AG1068" i="1"/>
  <c r="AC1068" i="1"/>
  <c r="AF1068" i="1"/>
  <c r="AE1068" i="1"/>
  <c r="AD1068" i="1"/>
  <c r="AG1072" i="1"/>
  <c r="AC1072" i="1"/>
  <c r="AF1072" i="1"/>
  <c r="AD1072" i="1"/>
  <c r="AE1072" i="1"/>
  <c r="AG1076" i="1"/>
  <c r="AC1076" i="1"/>
  <c r="AF1076" i="1"/>
  <c r="AE1076" i="1"/>
  <c r="AD1076" i="1"/>
  <c r="AG1080" i="1"/>
  <c r="AC1080" i="1"/>
  <c r="AF1080" i="1"/>
  <c r="AD1080" i="1"/>
  <c r="AE1080" i="1"/>
  <c r="AG1084" i="1"/>
  <c r="AC1084" i="1"/>
  <c r="AF1084" i="1"/>
  <c r="AE1084" i="1"/>
  <c r="AD1084" i="1"/>
  <c r="AG1088" i="1"/>
  <c r="AC1088" i="1"/>
  <c r="AF1088" i="1"/>
  <c r="AE1088" i="1"/>
  <c r="AD1088" i="1"/>
  <c r="AG1092" i="1"/>
  <c r="AC1092" i="1"/>
  <c r="AF1092" i="1"/>
  <c r="AE1092" i="1"/>
  <c r="AD1092" i="1"/>
  <c r="AG1096" i="1"/>
  <c r="AC1096" i="1"/>
  <c r="AF1096" i="1"/>
  <c r="AE1096" i="1"/>
  <c r="AD1096" i="1"/>
  <c r="AG1100" i="1"/>
  <c r="AC1100" i="1"/>
  <c r="AF1100" i="1"/>
  <c r="AE1100" i="1"/>
  <c r="AD1100" i="1"/>
  <c r="AG1104" i="1"/>
  <c r="AC1104" i="1"/>
  <c r="AF1104" i="1"/>
  <c r="AE1104" i="1"/>
  <c r="AD1104" i="1"/>
  <c r="AG1108" i="1"/>
  <c r="AC1108" i="1"/>
  <c r="AF1108" i="1"/>
  <c r="AE1108" i="1"/>
  <c r="AD1108" i="1"/>
  <c r="AG1112" i="1"/>
  <c r="AC1112" i="1"/>
  <c r="AF1112" i="1"/>
  <c r="AE1112" i="1"/>
  <c r="AD1112" i="1"/>
  <c r="AG1116" i="1"/>
  <c r="AC1116" i="1"/>
  <c r="AF1116" i="1"/>
  <c r="AE1116" i="1"/>
  <c r="AD1116" i="1"/>
  <c r="AG1120" i="1"/>
  <c r="AC1120" i="1"/>
  <c r="AF1120" i="1"/>
  <c r="AE1120" i="1"/>
  <c r="AD1120" i="1"/>
  <c r="AG1124" i="1"/>
  <c r="AC1124" i="1"/>
  <c r="AF1124" i="1"/>
  <c r="AE1124" i="1"/>
  <c r="AD1124" i="1"/>
  <c r="AG1128" i="1"/>
  <c r="AC1128" i="1"/>
  <c r="AF1128" i="1"/>
  <c r="AE1128" i="1"/>
  <c r="AD1128" i="1"/>
  <c r="AG1132" i="1"/>
  <c r="AC1132" i="1"/>
  <c r="AF1132" i="1"/>
  <c r="AE1132" i="1"/>
  <c r="AD1132" i="1"/>
  <c r="AG1136" i="1"/>
  <c r="AC1136" i="1"/>
  <c r="AF1136" i="1"/>
  <c r="AE1136" i="1"/>
  <c r="AD1136" i="1"/>
  <c r="AG1140" i="1"/>
  <c r="AC1140" i="1"/>
  <c r="AF1140" i="1"/>
  <c r="AE1140" i="1"/>
  <c r="AD1140" i="1"/>
  <c r="AG1144" i="1"/>
  <c r="AC1144" i="1"/>
  <c r="AF1144" i="1"/>
  <c r="AE1144" i="1"/>
  <c r="AD1144" i="1"/>
  <c r="AD1148" i="1"/>
  <c r="AG1148" i="1"/>
  <c r="AC1148" i="1"/>
  <c r="AF1148" i="1"/>
  <c r="AE1148" i="1"/>
  <c r="AD1152" i="1"/>
  <c r="AG1152" i="1"/>
  <c r="AC1152" i="1"/>
  <c r="AF1152" i="1"/>
  <c r="AE1152" i="1"/>
  <c r="AD1156" i="1"/>
  <c r="AG1156" i="1"/>
  <c r="AC1156" i="1"/>
  <c r="AF1156" i="1"/>
  <c r="AE1156" i="1"/>
  <c r="AD1160" i="1"/>
  <c r="AG1160" i="1"/>
  <c r="AC1160" i="1"/>
  <c r="AF1160" i="1"/>
  <c r="AE1160" i="1"/>
  <c r="AD1164" i="1"/>
  <c r="AG1164" i="1"/>
  <c r="AC1164" i="1"/>
  <c r="AF1164" i="1"/>
  <c r="AE1164" i="1"/>
  <c r="AD1168" i="1"/>
  <c r="AG1168" i="1"/>
  <c r="AC1168" i="1"/>
  <c r="AF1168" i="1"/>
  <c r="AE1168" i="1"/>
  <c r="AD1172" i="1"/>
  <c r="AG1172" i="1"/>
  <c r="AC1172" i="1"/>
  <c r="AF1172" i="1"/>
  <c r="AE1172" i="1"/>
  <c r="AD1176" i="1"/>
  <c r="AG1176" i="1"/>
  <c r="AC1176" i="1"/>
  <c r="AF1176" i="1"/>
  <c r="AE1176" i="1"/>
  <c r="AD1180" i="1"/>
  <c r="AG1180" i="1"/>
  <c r="AC1180" i="1"/>
  <c r="AF1180" i="1"/>
  <c r="AE1180" i="1"/>
  <c r="AD1184" i="1"/>
  <c r="AG1184" i="1"/>
  <c r="AC1184" i="1"/>
  <c r="AF1184" i="1"/>
  <c r="AE1184" i="1"/>
  <c r="AD1188" i="1"/>
  <c r="AG1188" i="1"/>
  <c r="AC1188" i="1"/>
  <c r="AF1188" i="1"/>
  <c r="AE1188" i="1"/>
  <c r="AD1192" i="1"/>
  <c r="AG1192" i="1"/>
  <c r="AC1192" i="1"/>
  <c r="AF1192" i="1"/>
  <c r="AE1192" i="1"/>
  <c r="AD1196" i="1"/>
  <c r="AG1196" i="1"/>
  <c r="AC1196" i="1"/>
  <c r="AF1196" i="1"/>
  <c r="AE1196" i="1"/>
  <c r="AD1200" i="1"/>
  <c r="AG1200" i="1"/>
  <c r="AC1200" i="1"/>
  <c r="AF1200" i="1"/>
  <c r="AE1200" i="1"/>
  <c r="AD1204" i="1"/>
  <c r="AG1204" i="1"/>
  <c r="AC1204" i="1"/>
  <c r="AF1204" i="1"/>
  <c r="AE1204" i="1"/>
  <c r="AD1208" i="1"/>
  <c r="AG1208" i="1"/>
  <c r="AC1208" i="1"/>
  <c r="AF1208" i="1"/>
  <c r="AE1208" i="1"/>
  <c r="AD1212" i="1"/>
  <c r="AG1212" i="1"/>
  <c r="AC1212" i="1"/>
  <c r="AF1212" i="1"/>
  <c r="AE1212" i="1"/>
  <c r="AD1216" i="1"/>
  <c r="AG1216" i="1"/>
  <c r="AC1216" i="1"/>
  <c r="AF1216" i="1"/>
  <c r="AE1216" i="1"/>
  <c r="AD1220" i="1"/>
  <c r="AG1220" i="1"/>
  <c r="AC1220" i="1"/>
  <c r="AF1220" i="1"/>
  <c r="AE1220" i="1"/>
  <c r="AD1224" i="1"/>
  <c r="AG1224" i="1"/>
  <c r="AC1224" i="1"/>
  <c r="AF1224" i="1"/>
  <c r="AE1224" i="1"/>
  <c r="AD1228" i="1"/>
  <c r="AG1228" i="1"/>
  <c r="AC1228" i="1"/>
  <c r="AF1228" i="1"/>
  <c r="AE1228" i="1"/>
  <c r="AD1232" i="1"/>
  <c r="AG1232" i="1"/>
  <c r="AC1232" i="1"/>
  <c r="AF1232" i="1"/>
  <c r="AE1232" i="1"/>
  <c r="AE1236" i="1"/>
  <c r="AF1236" i="1"/>
  <c r="AD1236" i="1"/>
  <c r="AC1236" i="1"/>
  <c r="AG1236" i="1"/>
  <c r="AE1240" i="1"/>
  <c r="AG1240" i="1"/>
  <c r="AF1240" i="1"/>
  <c r="AD1240" i="1"/>
  <c r="AC1240" i="1"/>
  <c r="AE1244" i="1"/>
  <c r="AC1244" i="1"/>
  <c r="AG1244" i="1"/>
  <c r="AF1244" i="1"/>
  <c r="AD1244" i="1"/>
  <c r="AE1248" i="1"/>
  <c r="AD1248" i="1"/>
  <c r="AC1248" i="1"/>
  <c r="AG1248" i="1"/>
  <c r="AF1248" i="1"/>
  <c r="AE1252" i="1"/>
  <c r="AF1252" i="1"/>
  <c r="AD1252" i="1"/>
  <c r="AC1252" i="1"/>
  <c r="AG1252" i="1"/>
  <c r="AE1256" i="1"/>
  <c r="AG1256" i="1"/>
  <c r="AF1256" i="1"/>
  <c r="AD1256" i="1"/>
  <c r="AC1256" i="1"/>
  <c r="AE1260" i="1"/>
  <c r="AC1260" i="1"/>
  <c r="AG1260" i="1"/>
  <c r="AF1260" i="1"/>
  <c r="AD1260" i="1"/>
  <c r="AE1264" i="1"/>
  <c r="AD1264" i="1"/>
  <c r="AC1264" i="1"/>
  <c r="AG1264" i="1"/>
  <c r="AF1264" i="1"/>
  <c r="AE1268" i="1"/>
  <c r="AF1268" i="1"/>
  <c r="AD1268" i="1"/>
  <c r="AC1268" i="1"/>
  <c r="AG1268" i="1"/>
  <c r="AE1272" i="1"/>
  <c r="AG1272" i="1"/>
  <c r="AF1272" i="1"/>
  <c r="AD1272" i="1"/>
  <c r="AC1272" i="1"/>
  <c r="AE1276" i="1"/>
  <c r="AC1276" i="1"/>
  <c r="AG1276" i="1"/>
  <c r="AF1276" i="1"/>
  <c r="AD1276" i="1"/>
  <c r="AE1280" i="1"/>
  <c r="AD1280" i="1"/>
  <c r="AC1280" i="1"/>
  <c r="AG1280" i="1"/>
  <c r="AF1280" i="1"/>
  <c r="AE1284" i="1"/>
  <c r="AF1284" i="1"/>
  <c r="AD1284" i="1"/>
  <c r="AC1284" i="1"/>
  <c r="AG1284" i="1"/>
  <c r="AE1288" i="1"/>
  <c r="AG1288" i="1"/>
  <c r="AF1288" i="1"/>
  <c r="AD1288" i="1"/>
  <c r="AC1288" i="1"/>
  <c r="AE1292" i="1"/>
  <c r="AC1292" i="1"/>
  <c r="AG1292" i="1"/>
  <c r="AF1292" i="1"/>
  <c r="AD1292" i="1"/>
  <c r="AE1296" i="1"/>
  <c r="AD1296" i="1"/>
  <c r="AC1296" i="1"/>
  <c r="AG1296" i="1"/>
  <c r="AF1296" i="1"/>
  <c r="AE1300" i="1"/>
  <c r="AF1300" i="1"/>
  <c r="AD1300" i="1"/>
  <c r="AC1300" i="1"/>
  <c r="AG1300" i="1"/>
  <c r="AE1304" i="1"/>
  <c r="AG1304" i="1"/>
  <c r="AF1304" i="1"/>
  <c r="AD1304" i="1"/>
  <c r="AC1304" i="1"/>
  <c r="AE1308" i="1"/>
  <c r="AC1308" i="1"/>
  <c r="AG1308" i="1"/>
  <c r="AF1308" i="1"/>
  <c r="AD1308" i="1"/>
  <c r="AE1312" i="1"/>
  <c r="AD1312" i="1"/>
  <c r="AC1312" i="1"/>
  <c r="AG1312" i="1"/>
  <c r="AF1312" i="1"/>
  <c r="AE1316" i="1"/>
  <c r="AF1316" i="1"/>
  <c r="AD1316" i="1"/>
  <c r="AC1316" i="1"/>
  <c r="AG1316" i="1"/>
  <c r="AE1320" i="1"/>
  <c r="AG1320" i="1"/>
  <c r="AF1320" i="1"/>
  <c r="AD1320" i="1"/>
  <c r="AC1320" i="1"/>
  <c r="AE1324" i="1"/>
  <c r="AC1324" i="1"/>
  <c r="AG1324" i="1"/>
  <c r="AF1324" i="1"/>
  <c r="AD1324" i="1"/>
  <c r="AE1328" i="1"/>
  <c r="AD1328" i="1"/>
  <c r="AC1328" i="1"/>
  <c r="AG1328" i="1"/>
  <c r="AF1328" i="1"/>
  <c r="AE1332" i="1"/>
  <c r="AF1332" i="1"/>
  <c r="AD1332" i="1"/>
  <c r="AC1332" i="1"/>
  <c r="AG1332" i="1"/>
  <c r="AE1336" i="1"/>
  <c r="AG1336" i="1"/>
  <c r="AF1336" i="1"/>
  <c r="AD1336" i="1"/>
  <c r="AC1336" i="1"/>
  <c r="AE1340" i="1"/>
  <c r="AC1340" i="1"/>
  <c r="AG1340" i="1"/>
  <c r="AF1340" i="1"/>
  <c r="AD1340" i="1"/>
  <c r="AE1344" i="1"/>
  <c r="AD1344" i="1"/>
  <c r="AC1344" i="1"/>
  <c r="AG1344" i="1"/>
  <c r="AF1344" i="1"/>
  <c r="AE1348" i="1"/>
  <c r="AF1348" i="1"/>
  <c r="AD1348" i="1"/>
  <c r="AC1348" i="1"/>
  <c r="AG1348" i="1"/>
  <c r="AE1352" i="1"/>
  <c r="AG1352" i="1"/>
  <c r="AF1352" i="1"/>
  <c r="AD1352" i="1"/>
  <c r="AC1352" i="1"/>
  <c r="AE1356" i="1"/>
  <c r="AC1356" i="1"/>
  <c r="AG1356" i="1"/>
  <c r="AF1356" i="1"/>
  <c r="AD1356" i="1"/>
  <c r="AE1360" i="1"/>
  <c r="AD1360" i="1"/>
  <c r="AC1360" i="1"/>
  <c r="AG1360" i="1"/>
  <c r="AF1360" i="1"/>
  <c r="AE1364" i="1"/>
  <c r="AF1364" i="1"/>
  <c r="AD1364" i="1"/>
  <c r="AC1364" i="1"/>
  <c r="AG1364" i="1"/>
  <c r="AE1368" i="1"/>
  <c r="AG1368" i="1"/>
  <c r="AF1368" i="1"/>
  <c r="AD1368" i="1"/>
  <c r="AC1368" i="1"/>
  <c r="AF1372" i="1"/>
  <c r="AE1372" i="1"/>
  <c r="AC1372" i="1"/>
  <c r="AG1372" i="1"/>
  <c r="AD1372" i="1"/>
  <c r="AF1376" i="1"/>
  <c r="AE1376" i="1"/>
  <c r="AG1376" i="1"/>
  <c r="AD1376" i="1"/>
  <c r="AC1376" i="1"/>
  <c r="AF1380" i="1"/>
  <c r="AE1380" i="1"/>
  <c r="AC1380" i="1"/>
  <c r="AG1380" i="1"/>
  <c r="AD1380" i="1"/>
  <c r="AF1384" i="1"/>
  <c r="AE1384" i="1"/>
  <c r="AG1384" i="1"/>
  <c r="AD1384" i="1"/>
  <c r="AC1384" i="1"/>
  <c r="AF1388" i="1"/>
  <c r="AE1388" i="1"/>
  <c r="AC1388" i="1"/>
  <c r="AG1388" i="1"/>
  <c r="AD1388" i="1"/>
  <c r="AF1392" i="1"/>
  <c r="AE1392" i="1"/>
  <c r="AG1392" i="1"/>
  <c r="AD1392" i="1"/>
  <c r="AC1392" i="1"/>
  <c r="AF1396" i="1"/>
  <c r="AE1396" i="1"/>
  <c r="AC1396" i="1"/>
  <c r="AG1396" i="1"/>
  <c r="AD1396" i="1"/>
  <c r="AF1400" i="1"/>
  <c r="AE1400" i="1"/>
  <c r="AG1400" i="1"/>
  <c r="AD1400" i="1"/>
  <c r="AC1400" i="1"/>
  <c r="AF1404" i="1"/>
  <c r="AE1404" i="1"/>
  <c r="AC1404" i="1"/>
  <c r="AG1404" i="1"/>
  <c r="AD1404" i="1"/>
  <c r="AF1408" i="1"/>
  <c r="AE1408" i="1"/>
  <c r="AG1408" i="1"/>
  <c r="AD1408" i="1"/>
  <c r="AC1408" i="1"/>
  <c r="AF1412" i="1"/>
  <c r="AE1412" i="1"/>
  <c r="AC1412" i="1"/>
  <c r="AG1412" i="1"/>
  <c r="AD1412" i="1"/>
  <c r="AF1416" i="1"/>
  <c r="AE1416" i="1"/>
  <c r="AG1416" i="1"/>
  <c r="AD1416" i="1"/>
  <c r="AC1416" i="1"/>
  <c r="AF1420" i="1"/>
  <c r="AE1420" i="1"/>
  <c r="AC1420" i="1"/>
  <c r="AG1420" i="1"/>
  <c r="AD1420" i="1"/>
  <c r="AF1424" i="1"/>
  <c r="AE1424" i="1"/>
  <c r="AG1424" i="1"/>
  <c r="AD1424" i="1"/>
  <c r="AC1424" i="1"/>
  <c r="AF1428" i="1"/>
  <c r="AE1428" i="1"/>
  <c r="AC1428" i="1"/>
  <c r="AG1428" i="1"/>
  <c r="AD1428" i="1"/>
  <c r="AF1432" i="1"/>
  <c r="AE1432" i="1"/>
  <c r="AG1432" i="1"/>
  <c r="AD1432" i="1"/>
  <c r="AC1432" i="1"/>
  <c r="AF1436" i="1"/>
  <c r="AE1436" i="1"/>
  <c r="AC1436" i="1"/>
  <c r="AG1436" i="1"/>
  <c r="AD1436" i="1"/>
  <c r="AF1440" i="1"/>
  <c r="AE1440" i="1"/>
  <c r="AG1440" i="1"/>
  <c r="AD1440" i="1"/>
  <c r="AC1440" i="1"/>
  <c r="AF1444" i="1"/>
  <c r="AE1444" i="1"/>
  <c r="AC1444" i="1"/>
  <c r="AG1444" i="1"/>
  <c r="AD1444" i="1"/>
  <c r="AF1448" i="1"/>
  <c r="AE1448" i="1"/>
  <c r="AG1448" i="1"/>
  <c r="AD1448" i="1"/>
  <c r="AC1448" i="1"/>
  <c r="AF1452" i="1"/>
  <c r="AE1452" i="1"/>
  <c r="AC1452" i="1"/>
  <c r="AG1452" i="1"/>
  <c r="AD1452" i="1"/>
  <c r="AF1456" i="1"/>
  <c r="AE1456" i="1"/>
  <c r="AG1456" i="1"/>
  <c r="AD1456" i="1"/>
  <c r="AC1456" i="1"/>
  <c r="AF1460" i="1"/>
  <c r="AE1460" i="1"/>
  <c r="AG1460" i="1"/>
  <c r="AD1460" i="1"/>
  <c r="AC1460" i="1"/>
  <c r="AF1464" i="1"/>
  <c r="AE1464" i="1"/>
  <c r="AC1464" i="1"/>
  <c r="AG1464" i="1"/>
  <c r="AD1464" i="1"/>
  <c r="AF1468" i="1"/>
  <c r="AE1468" i="1"/>
  <c r="AG1468" i="1"/>
  <c r="AD1468" i="1"/>
  <c r="AC1468" i="1"/>
  <c r="AF1472" i="1"/>
  <c r="AE1472" i="1"/>
  <c r="AC1472" i="1"/>
  <c r="AG1472" i="1"/>
  <c r="AD1472" i="1"/>
  <c r="AF1476" i="1"/>
  <c r="AE1476" i="1"/>
  <c r="AG1476" i="1"/>
  <c r="AD1476" i="1"/>
  <c r="AC1476" i="1"/>
  <c r="AF1480" i="1"/>
  <c r="AE1480" i="1"/>
  <c r="AC1480" i="1"/>
  <c r="AG1480" i="1"/>
  <c r="AD1480" i="1"/>
  <c r="AF1484" i="1"/>
  <c r="AE1484" i="1"/>
  <c r="AG1484" i="1"/>
  <c r="AD1484" i="1"/>
  <c r="AC1484" i="1"/>
  <c r="AF1488" i="1"/>
  <c r="AE1488" i="1"/>
  <c r="AC1488" i="1"/>
  <c r="AG1488" i="1"/>
  <c r="AD1488" i="1"/>
  <c r="AF1492" i="1"/>
  <c r="AE1492" i="1"/>
  <c r="AG1492" i="1"/>
  <c r="AD1492" i="1"/>
  <c r="AC1492" i="1"/>
  <c r="AF1496" i="1"/>
  <c r="AE1496" i="1"/>
  <c r="AC1496" i="1"/>
  <c r="AG1496" i="1"/>
  <c r="AD1496" i="1"/>
  <c r="AF1500" i="1"/>
  <c r="AE1500" i="1"/>
  <c r="AG1500" i="1"/>
  <c r="AD1500" i="1"/>
  <c r="AC1500" i="1"/>
  <c r="AF1504" i="1"/>
  <c r="AE1504" i="1"/>
  <c r="AC1504" i="1"/>
  <c r="AG1504" i="1"/>
  <c r="AD1504" i="1"/>
  <c r="AF1508" i="1"/>
  <c r="AE1508" i="1"/>
  <c r="AG1508" i="1"/>
  <c r="AD1508" i="1"/>
  <c r="AC1508" i="1"/>
  <c r="AF1512" i="1"/>
  <c r="AE1512" i="1"/>
  <c r="AC1512" i="1"/>
  <c r="AG1512" i="1"/>
  <c r="AD1512" i="1"/>
  <c r="AF1516" i="1"/>
  <c r="AE1516" i="1"/>
  <c r="AG1516" i="1"/>
  <c r="AD1516" i="1"/>
  <c r="AC1516" i="1"/>
  <c r="AF1520" i="1"/>
  <c r="AE1520" i="1"/>
  <c r="AC1520" i="1"/>
  <c r="AG1520" i="1"/>
  <c r="AD1520" i="1"/>
  <c r="AF1524" i="1"/>
  <c r="AE1524" i="1"/>
  <c r="AG1524" i="1"/>
  <c r="AD1524" i="1"/>
  <c r="AC1524" i="1"/>
  <c r="AF1528" i="1"/>
  <c r="AE1528" i="1"/>
  <c r="AC1528" i="1"/>
  <c r="AG1528" i="1"/>
  <c r="AD1528" i="1"/>
  <c r="AF1532" i="1"/>
  <c r="AE1532" i="1"/>
  <c r="AG1532" i="1"/>
  <c r="AD1532" i="1"/>
  <c r="AC1532" i="1"/>
  <c r="AF1536" i="1"/>
  <c r="AE1536" i="1"/>
  <c r="AC1536" i="1"/>
  <c r="AG1536" i="1"/>
  <c r="AD1536" i="1"/>
  <c r="AF1540" i="1"/>
  <c r="AE1540" i="1"/>
  <c r="AG1540" i="1"/>
  <c r="AD1540" i="1"/>
  <c r="AC1540" i="1"/>
  <c r="AF1544" i="1"/>
  <c r="AE1544" i="1"/>
  <c r="AC1544" i="1"/>
  <c r="AG1544" i="1"/>
  <c r="AD1544" i="1"/>
  <c r="AF1548" i="1"/>
  <c r="AE1548" i="1"/>
  <c r="AG1548" i="1"/>
  <c r="AD1548" i="1"/>
  <c r="AC1548" i="1"/>
  <c r="AF1552" i="1"/>
  <c r="AE1552" i="1"/>
  <c r="AC1552" i="1"/>
  <c r="AG1552" i="1"/>
  <c r="AD1552" i="1"/>
  <c r="AF1556" i="1"/>
  <c r="AE1556" i="1"/>
  <c r="AG1556" i="1"/>
  <c r="AD1556" i="1"/>
  <c r="AC1556" i="1"/>
  <c r="AF1560" i="1"/>
  <c r="AE1560" i="1"/>
  <c r="AC1560" i="1"/>
  <c r="AG1560" i="1"/>
  <c r="AD1560" i="1"/>
  <c r="AF1564" i="1"/>
  <c r="AE1564" i="1"/>
  <c r="AG1564" i="1"/>
  <c r="AD1564" i="1"/>
  <c r="AC1564" i="1"/>
  <c r="AF1568" i="1"/>
  <c r="AE1568" i="1"/>
  <c r="AC1568" i="1"/>
  <c r="AG1568" i="1"/>
  <c r="AD1568" i="1"/>
  <c r="AF1572" i="1"/>
  <c r="AE1572" i="1"/>
  <c r="AG1572" i="1"/>
  <c r="AD1572" i="1"/>
  <c r="AC1572" i="1"/>
  <c r="AF1576" i="1"/>
  <c r="AE1576" i="1"/>
  <c r="AC1576" i="1"/>
  <c r="AG1576" i="1"/>
  <c r="AD1576" i="1"/>
  <c r="AF1580" i="1"/>
  <c r="AE1580" i="1"/>
  <c r="AG1580" i="1"/>
  <c r="AD1580" i="1"/>
  <c r="AC1580" i="1"/>
  <c r="AF1584" i="1"/>
  <c r="AE1584" i="1"/>
  <c r="AC1584" i="1"/>
  <c r="AG1584" i="1"/>
  <c r="AD1584" i="1"/>
  <c r="AF1588" i="1"/>
  <c r="AE1588" i="1"/>
  <c r="AG1588" i="1"/>
  <c r="AD1588" i="1"/>
  <c r="AC1588" i="1"/>
  <c r="AF1592" i="1"/>
  <c r="AE1592" i="1"/>
  <c r="AC1592" i="1"/>
  <c r="AG1592" i="1"/>
  <c r="AD1592" i="1"/>
  <c r="AF1596" i="1"/>
  <c r="AE1596" i="1"/>
  <c r="AG1596" i="1"/>
  <c r="AD1596" i="1"/>
  <c r="AC1596" i="1"/>
  <c r="AF1600" i="1"/>
  <c r="AE1600" i="1"/>
  <c r="AC1600" i="1"/>
  <c r="AG1600" i="1"/>
  <c r="AD1600" i="1"/>
  <c r="AF1604" i="1"/>
  <c r="AE1604" i="1"/>
  <c r="AG1604" i="1"/>
  <c r="AD1604" i="1"/>
  <c r="AC1604" i="1"/>
  <c r="AF1608" i="1"/>
  <c r="AE1608" i="1"/>
  <c r="AC1608" i="1"/>
  <c r="AG1608" i="1"/>
  <c r="AD1608" i="1"/>
  <c r="AF1612" i="1"/>
  <c r="AE1612" i="1"/>
  <c r="AG1612" i="1"/>
  <c r="AD1612" i="1"/>
  <c r="AC1612" i="1"/>
  <c r="AF1616" i="1"/>
  <c r="AE1616" i="1"/>
  <c r="AC1616" i="1"/>
  <c r="AG1616" i="1"/>
  <c r="AD1616" i="1"/>
  <c r="AF1620" i="1"/>
  <c r="AE1620" i="1"/>
  <c r="AG1620" i="1"/>
  <c r="AD1620" i="1"/>
  <c r="AC1620" i="1"/>
  <c r="AF1624" i="1"/>
  <c r="AE1624" i="1"/>
  <c r="AC1624" i="1"/>
  <c r="AG1624" i="1"/>
  <c r="AD1624" i="1"/>
  <c r="AF1628" i="1"/>
  <c r="AE1628" i="1"/>
  <c r="AG1628" i="1"/>
  <c r="AD1628" i="1"/>
  <c r="AC1628" i="1"/>
  <c r="AE1632" i="1"/>
  <c r="AG1632" i="1"/>
  <c r="AF1632" i="1"/>
  <c r="AD1632" i="1"/>
  <c r="AC1632" i="1"/>
  <c r="AE1636" i="1"/>
  <c r="AC1636" i="1"/>
  <c r="AG1636" i="1"/>
  <c r="AF1636" i="1"/>
  <c r="AD1636" i="1"/>
  <c r="AE1640" i="1"/>
  <c r="AD1640" i="1"/>
  <c r="AC1640" i="1"/>
  <c r="AG1640" i="1"/>
  <c r="AF1640" i="1"/>
  <c r="AE1644" i="1"/>
  <c r="AF1644" i="1"/>
  <c r="AD1644" i="1"/>
  <c r="AG1644" i="1"/>
  <c r="AC1644" i="1"/>
  <c r="AE1648" i="1"/>
  <c r="AG1648" i="1"/>
  <c r="AF1648" i="1"/>
  <c r="AC1648" i="1"/>
  <c r="AD1648" i="1"/>
  <c r="AE1652" i="1"/>
  <c r="AC1652" i="1"/>
  <c r="AG1652" i="1"/>
  <c r="AD1652" i="1"/>
  <c r="AF1652" i="1"/>
  <c r="AE1656" i="1"/>
  <c r="AD1656" i="1"/>
  <c r="AC1656" i="1"/>
  <c r="AF1656" i="1"/>
  <c r="AG1656" i="1"/>
  <c r="AE1660" i="1"/>
  <c r="AF1660" i="1"/>
  <c r="AD1660" i="1"/>
  <c r="AG1660" i="1"/>
  <c r="AC1660" i="1"/>
  <c r="AE1664" i="1"/>
  <c r="AG1664" i="1"/>
  <c r="AF1664" i="1"/>
  <c r="AD1664" i="1"/>
  <c r="AC1664" i="1"/>
  <c r="AE1668" i="1"/>
  <c r="AC1668" i="1"/>
  <c r="AG1668" i="1"/>
  <c r="AF1668" i="1"/>
  <c r="AD1668" i="1"/>
  <c r="AE1672" i="1"/>
  <c r="AD1672" i="1"/>
  <c r="AC1672" i="1"/>
  <c r="AG1672" i="1"/>
  <c r="AF1672" i="1"/>
  <c r="AE1676" i="1"/>
  <c r="AF1676" i="1"/>
  <c r="AD1676" i="1"/>
  <c r="AG1676" i="1"/>
  <c r="AC1676" i="1"/>
  <c r="AE1680" i="1"/>
  <c r="AG1680" i="1"/>
  <c r="AF1680" i="1"/>
  <c r="AC1680" i="1"/>
  <c r="AD1680" i="1"/>
  <c r="AF1684" i="1"/>
  <c r="AE1684" i="1"/>
  <c r="AG1684" i="1"/>
  <c r="AD1684" i="1"/>
  <c r="AC1684" i="1"/>
  <c r="AF1688" i="1"/>
  <c r="AE1688" i="1"/>
  <c r="AD1688" i="1"/>
  <c r="AC1688" i="1"/>
  <c r="AG1688" i="1"/>
  <c r="AF1692" i="1"/>
  <c r="AE1692" i="1"/>
  <c r="AG1692" i="1"/>
  <c r="AC1692" i="1"/>
  <c r="AD1692" i="1"/>
  <c r="AF1696" i="1"/>
  <c r="AE1696" i="1"/>
  <c r="AD1696" i="1"/>
  <c r="AC1696" i="1"/>
  <c r="AG1696" i="1"/>
  <c r="AF1700" i="1"/>
  <c r="AE1700" i="1"/>
  <c r="AG1700" i="1"/>
  <c r="AD1700" i="1"/>
  <c r="AC1700" i="1"/>
  <c r="AF1704" i="1"/>
  <c r="AE1704" i="1"/>
  <c r="AD1704" i="1"/>
  <c r="AC1704" i="1"/>
  <c r="AG1704" i="1"/>
  <c r="AF1708" i="1"/>
  <c r="AE1708" i="1"/>
  <c r="AG1708" i="1"/>
  <c r="AC1708" i="1"/>
  <c r="AD1708" i="1"/>
  <c r="AF1712" i="1"/>
  <c r="AE1712" i="1"/>
  <c r="AD1712" i="1"/>
  <c r="AC1712" i="1"/>
  <c r="AG1712" i="1"/>
  <c r="AF1716" i="1"/>
  <c r="AE1716" i="1"/>
  <c r="AG1716" i="1"/>
  <c r="AD1716" i="1"/>
  <c r="AC1716" i="1"/>
  <c r="AF1720" i="1"/>
  <c r="AE1720" i="1"/>
  <c r="AD1720" i="1"/>
  <c r="AC1720" i="1"/>
  <c r="AG1720" i="1"/>
  <c r="AF1724" i="1"/>
  <c r="AE1724" i="1"/>
  <c r="AG1724" i="1"/>
  <c r="AC1724" i="1"/>
  <c r="AD1724" i="1"/>
  <c r="AF1728" i="1"/>
  <c r="AE1728" i="1"/>
  <c r="AD1728" i="1"/>
  <c r="AC1728" i="1"/>
  <c r="AG1728" i="1"/>
  <c r="AF1732" i="1"/>
  <c r="AE1732" i="1"/>
  <c r="AG1732" i="1"/>
  <c r="AD1732" i="1"/>
  <c r="AC1732" i="1"/>
  <c r="AF1736" i="1"/>
  <c r="AE1736" i="1"/>
  <c r="AD1736" i="1"/>
  <c r="AC1736" i="1"/>
  <c r="AG1736" i="1"/>
  <c r="AF1740" i="1"/>
  <c r="AE1740" i="1"/>
  <c r="AG1740" i="1"/>
  <c r="AC1740" i="1"/>
  <c r="AD1740" i="1"/>
  <c r="AF1744" i="1"/>
  <c r="AE1744" i="1"/>
  <c r="AD1744" i="1"/>
  <c r="AC1744" i="1"/>
  <c r="AG1744" i="1"/>
  <c r="AF1748" i="1"/>
  <c r="AE1748" i="1"/>
  <c r="AG1748" i="1"/>
  <c r="AD1748" i="1"/>
  <c r="AC1748" i="1"/>
  <c r="AF1752" i="1"/>
  <c r="AE1752" i="1"/>
  <c r="AD1752" i="1"/>
  <c r="AC1752" i="1"/>
  <c r="AG1752" i="1"/>
  <c r="AF1756" i="1"/>
  <c r="AE1756" i="1"/>
  <c r="AG1756" i="1"/>
  <c r="AC1756" i="1"/>
  <c r="AD1756" i="1"/>
  <c r="AF1760" i="1"/>
  <c r="AE1760" i="1"/>
  <c r="AD1760" i="1"/>
  <c r="AC1760" i="1"/>
  <c r="AG1760" i="1"/>
  <c r="AF1764" i="1"/>
  <c r="AE1764" i="1"/>
  <c r="AG1764" i="1"/>
  <c r="AD1764" i="1"/>
  <c r="AC1764" i="1"/>
  <c r="AD1768" i="1"/>
  <c r="AG1768" i="1"/>
  <c r="AC1768" i="1"/>
  <c r="AF1768" i="1"/>
  <c r="AE1768" i="1"/>
  <c r="AD1772" i="1"/>
  <c r="AG1772" i="1"/>
  <c r="AC1772" i="1"/>
  <c r="AF1772" i="1"/>
  <c r="AE1772" i="1"/>
  <c r="AD1776" i="1"/>
  <c r="AG1776" i="1"/>
  <c r="AC1776" i="1"/>
  <c r="AF1776" i="1"/>
  <c r="AE1776" i="1"/>
  <c r="AD1780" i="1"/>
  <c r="AG1780" i="1"/>
  <c r="AC1780" i="1"/>
  <c r="AF1780" i="1"/>
  <c r="AE1780" i="1"/>
  <c r="AD1784" i="1"/>
  <c r="AG1784" i="1"/>
  <c r="AC1784" i="1"/>
  <c r="AF1784" i="1"/>
  <c r="AE1784" i="1"/>
  <c r="AD1788" i="1"/>
  <c r="AG1788" i="1"/>
  <c r="AC1788" i="1"/>
  <c r="AF1788" i="1"/>
  <c r="AE1788" i="1"/>
  <c r="AD1792" i="1"/>
  <c r="AG1792" i="1"/>
  <c r="AC1792" i="1"/>
  <c r="AF1792" i="1"/>
  <c r="AE1792" i="1"/>
  <c r="AD1796" i="1"/>
  <c r="AG1796" i="1"/>
  <c r="AC1796" i="1"/>
  <c r="AF1796" i="1"/>
  <c r="AE1796" i="1"/>
  <c r="AD1800" i="1"/>
  <c r="AG1800" i="1"/>
  <c r="AC1800" i="1"/>
  <c r="AF1800" i="1"/>
  <c r="AE1800" i="1"/>
  <c r="AD1804" i="1"/>
  <c r="AG1804" i="1"/>
  <c r="AC1804" i="1"/>
  <c r="AF1804" i="1"/>
  <c r="AE1804" i="1"/>
  <c r="AD1808" i="1"/>
  <c r="AG1808" i="1"/>
  <c r="AC1808" i="1"/>
  <c r="AF1808" i="1"/>
  <c r="AE1808" i="1"/>
  <c r="AD1812" i="1"/>
  <c r="AG1812" i="1"/>
  <c r="AC1812" i="1"/>
  <c r="AF1812" i="1"/>
  <c r="AE1812" i="1"/>
  <c r="AD1816" i="1"/>
  <c r="AG1816" i="1"/>
  <c r="AC1816" i="1"/>
  <c r="AF1816" i="1"/>
  <c r="AE1816" i="1"/>
  <c r="AD1820" i="1"/>
  <c r="AG1820" i="1"/>
  <c r="AC1820" i="1"/>
  <c r="AF1820" i="1"/>
  <c r="AE1820" i="1"/>
  <c r="AD1824" i="1"/>
  <c r="AG1824" i="1"/>
  <c r="AC1824" i="1"/>
  <c r="AF1824" i="1"/>
  <c r="AE1824" i="1"/>
  <c r="AD1828" i="1"/>
  <c r="AG1828" i="1"/>
  <c r="AC1828" i="1"/>
  <c r="AF1828" i="1"/>
  <c r="AE1828" i="1"/>
  <c r="AD1832" i="1"/>
  <c r="AG1832" i="1"/>
  <c r="AC1832" i="1"/>
  <c r="AF1832" i="1"/>
  <c r="AE1832" i="1"/>
  <c r="AD1836" i="1"/>
  <c r="AG1836" i="1"/>
  <c r="AC1836" i="1"/>
  <c r="AF1836" i="1"/>
  <c r="AE1836" i="1"/>
  <c r="AD1840" i="1"/>
  <c r="AG1840" i="1"/>
  <c r="AC1840" i="1"/>
  <c r="AF1840" i="1"/>
  <c r="AE1840" i="1"/>
  <c r="AD1844" i="1"/>
  <c r="AG1844" i="1"/>
  <c r="AC1844" i="1"/>
  <c r="AF1844" i="1"/>
  <c r="AE1844" i="1"/>
  <c r="AD1848" i="1"/>
  <c r="AG1848" i="1"/>
  <c r="AC1848" i="1"/>
  <c r="AF1848" i="1"/>
  <c r="AE1848" i="1"/>
  <c r="AD1852" i="1"/>
  <c r="AG1852" i="1"/>
  <c r="AC1852" i="1"/>
  <c r="AF1852" i="1"/>
  <c r="AE1852" i="1"/>
  <c r="AD1856" i="1"/>
  <c r="AG1856" i="1"/>
  <c r="AC1856" i="1"/>
  <c r="AF1856" i="1"/>
  <c r="AE1856" i="1"/>
  <c r="AD1860" i="1"/>
  <c r="AG1860" i="1"/>
  <c r="AC1860" i="1"/>
  <c r="AF1860" i="1"/>
  <c r="AE1860" i="1"/>
  <c r="AD1864" i="1"/>
  <c r="AG1864" i="1"/>
  <c r="AC1864" i="1"/>
  <c r="AF1864" i="1"/>
  <c r="AE1864" i="1"/>
  <c r="AD1868" i="1"/>
  <c r="AG1868" i="1"/>
  <c r="AC1868" i="1"/>
  <c r="AF1868" i="1"/>
  <c r="AE1868" i="1"/>
  <c r="AD1872" i="1"/>
  <c r="AG1872" i="1"/>
  <c r="AC1872" i="1"/>
  <c r="AF1872" i="1"/>
  <c r="AE1872" i="1"/>
  <c r="AD1876" i="1"/>
  <c r="AG1876" i="1"/>
  <c r="AC1876" i="1"/>
  <c r="AF1876" i="1"/>
  <c r="AE1876" i="1"/>
  <c r="AD1880" i="1"/>
  <c r="AG1880" i="1"/>
  <c r="AC1880" i="1"/>
  <c r="AF1880" i="1"/>
  <c r="AE1880" i="1"/>
  <c r="AD1884" i="1"/>
  <c r="AG1884" i="1"/>
  <c r="AC1884" i="1"/>
  <c r="AF1884" i="1"/>
  <c r="AE1884" i="1"/>
  <c r="AD1888" i="1"/>
  <c r="AG1888" i="1"/>
  <c r="AC1888" i="1"/>
  <c r="AF1888" i="1"/>
  <c r="AE1888" i="1"/>
  <c r="AD1892" i="1"/>
  <c r="AG1892" i="1"/>
  <c r="AC1892" i="1"/>
  <c r="AF1892" i="1"/>
  <c r="AE1892" i="1"/>
  <c r="AD1896" i="1"/>
  <c r="AG1896" i="1"/>
  <c r="AC1896" i="1"/>
  <c r="AF1896" i="1"/>
  <c r="AE1896" i="1"/>
  <c r="AD1900" i="1"/>
  <c r="AG1900" i="1"/>
  <c r="AC1900" i="1"/>
  <c r="AF1900" i="1"/>
  <c r="AE1900" i="1"/>
  <c r="AD1904" i="1"/>
  <c r="AG1904" i="1"/>
  <c r="AC1904" i="1"/>
  <c r="AF1904" i="1"/>
  <c r="AE1904" i="1"/>
  <c r="AD1908" i="1"/>
  <c r="AG1908" i="1"/>
  <c r="AC1908" i="1"/>
  <c r="AF1908" i="1"/>
  <c r="AE1908" i="1"/>
  <c r="AD1912" i="1"/>
  <c r="AG1912" i="1"/>
  <c r="AC1912" i="1"/>
  <c r="AF1912" i="1"/>
  <c r="AE1912" i="1"/>
  <c r="AD1916" i="1"/>
  <c r="AG1916" i="1"/>
  <c r="AC1916" i="1"/>
  <c r="AF1916" i="1"/>
  <c r="AE1916" i="1"/>
  <c r="AD1920" i="1"/>
  <c r="AG1920" i="1"/>
  <c r="AC1920" i="1"/>
  <c r="AF1920" i="1"/>
  <c r="AE1920" i="1"/>
  <c r="AD1924" i="1"/>
  <c r="AG1924" i="1"/>
  <c r="AC1924" i="1"/>
  <c r="AF1924" i="1"/>
  <c r="AE1924" i="1"/>
  <c r="AD1928" i="1"/>
  <c r="AG1928" i="1"/>
  <c r="AC1928" i="1"/>
  <c r="AF1928" i="1"/>
  <c r="AE1928" i="1"/>
  <c r="AD1932" i="1"/>
  <c r="AG1932" i="1"/>
  <c r="AC1932" i="1"/>
  <c r="AF1932" i="1"/>
  <c r="AE1932" i="1"/>
  <c r="AD1936" i="1"/>
  <c r="AG1936" i="1"/>
  <c r="AC1936" i="1"/>
  <c r="AF1936" i="1"/>
  <c r="AE1936" i="1"/>
  <c r="AD1940" i="1"/>
  <c r="AG1940" i="1"/>
  <c r="AC1940" i="1"/>
  <c r="AF1940" i="1"/>
  <c r="AE1940" i="1"/>
  <c r="AD1944" i="1"/>
  <c r="AG1944" i="1"/>
  <c r="AC1944" i="1"/>
  <c r="AF1944" i="1"/>
  <c r="AE1944" i="1"/>
  <c r="AD1948" i="1"/>
  <c r="AG1948" i="1"/>
  <c r="AC1948" i="1"/>
  <c r="AF1948" i="1"/>
  <c r="AE1948" i="1"/>
  <c r="AD1952" i="1"/>
  <c r="AG1952" i="1"/>
  <c r="AC1952" i="1"/>
  <c r="AF1952" i="1"/>
  <c r="AE1952" i="1"/>
  <c r="AD1956" i="1"/>
  <c r="AG1956" i="1"/>
  <c r="AC1956" i="1"/>
  <c r="AF1956" i="1"/>
  <c r="AE1956" i="1"/>
  <c r="AD1960" i="1"/>
  <c r="AG1960" i="1"/>
  <c r="AC1960" i="1"/>
  <c r="AF1960" i="1"/>
  <c r="AE1960" i="1"/>
  <c r="AD1964" i="1"/>
  <c r="AG1964" i="1"/>
  <c r="AC1964" i="1"/>
  <c r="AF1964" i="1"/>
  <c r="AE1964" i="1"/>
  <c r="AD1968" i="1"/>
  <c r="AG1968" i="1"/>
  <c r="AC1968" i="1"/>
  <c r="AF1968" i="1"/>
  <c r="AE1968" i="1"/>
  <c r="AD1972" i="1"/>
  <c r="AG1972" i="1"/>
  <c r="AC1972" i="1"/>
  <c r="AF1972" i="1"/>
  <c r="AE1972" i="1"/>
  <c r="AD1976" i="1"/>
  <c r="AG1976" i="1"/>
  <c r="AC1976" i="1"/>
  <c r="AF1976" i="1"/>
  <c r="AE1976" i="1"/>
  <c r="AD1980" i="1"/>
  <c r="AG1980" i="1"/>
  <c r="AC1980" i="1"/>
  <c r="AF1980" i="1"/>
  <c r="AE1980" i="1"/>
  <c r="AD1984" i="1"/>
  <c r="AG1984" i="1"/>
  <c r="AC1984" i="1"/>
  <c r="AF1984" i="1"/>
  <c r="AE1984" i="1"/>
  <c r="AD1988" i="1"/>
  <c r="AG1988" i="1"/>
  <c r="AC1988" i="1"/>
  <c r="AF1988" i="1"/>
  <c r="AE1988" i="1"/>
  <c r="AD1992" i="1"/>
  <c r="AG1992" i="1"/>
  <c r="AC1992" i="1"/>
  <c r="AF1992" i="1"/>
  <c r="AE1992" i="1"/>
  <c r="AD1996" i="1"/>
  <c r="AG1996" i="1"/>
  <c r="AC1996" i="1"/>
  <c r="AF1996" i="1"/>
  <c r="AE1996" i="1"/>
  <c r="AD2000" i="1"/>
  <c r="AG2000" i="1"/>
  <c r="AC2000" i="1"/>
  <c r="AF2000" i="1"/>
  <c r="AE2000" i="1"/>
  <c r="AD2004" i="1"/>
  <c r="AG2004" i="1"/>
  <c r="AC2004" i="1"/>
  <c r="AF2004" i="1"/>
  <c r="AE2004" i="1"/>
  <c r="AD2008" i="1"/>
  <c r="AG2008" i="1"/>
  <c r="AC2008" i="1"/>
  <c r="AF2008" i="1"/>
  <c r="AE2008" i="1"/>
  <c r="AD2012" i="1"/>
  <c r="AG2012" i="1"/>
  <c r="AC2012" i="1"/>
  <c r="AF2012" i="1"/>
  <c r="AE2012" i="1"/>
  <c r="AD2016" i="1"/>
  <c r="AG2016" i="1"/>
  <c r="AC2016" i="1"/>
  <c r="AF2016" i="1"/>
  <c r="AE2016" i="1"/>
  <c r="AD2020" i="1"/>
  <c r="AG2020" i="1"/>
  <c r="AC2020" i="1"/>
  <c r="AF2020" i="1"/>
  <c r="AE2020" i="1"/>
  <c r="AD2024" i="1"/>
  <c r="AG2024" i="1"/>
  <c r="AC2024" i="1"/>
  <c r="AF2024" i="1"/>
  <c r="AE2024" i="1"/>
  <c r="AD2028" i="1"/>
  <c r="AG2028" i="1"/>
  <c r="AC2028" i="1"/>
  <c r="AF2028" i="1"/>
  <c r="AE2028" i="1"/>
  <c r="AD2032" i="1"/>
  <c r="AG2032" i="1"/>
  <c r="AC2032" i="1"/>
  <c r="AF2032" i="1"/>
  <c r="AE2032" i="1"/>
  <c r="AD2036" i="1"/>
  <c r="AG2036" i="1"/>
  <c r="AC2036" i="1"/>
  <c r="AF2036" i="1"/>
  <c r="AE2036" i="1"/>
  <c r="AD2040" i="1"/>
  <c r="AG2040" i="1"/>
  <c r="AC2040" i="1"/>
  <c r="AF2040" i="1"/>
  <c r="AE2040" i="1"/>
  <c r="AD2044" i="1"/>
  <c r="AG2044" i="1"/>
  <c r="AC2044" i="1"/>
  <c r="AF2044" i="1"/>
  <c r="AE2044" i="1"/>
  <c r="AD2048" i="1"/>
  <c r="AG2048" i="1"/>
  <c r="AC2048" i="1"/>
  <c r="AF2048" i="1"/>
  <c r="AE2048" i="1"/>
  <c r="AD2052" i="1"/>
  <c r="AG2052" i="1"/>
  <c r="AC2052" i="1"/>
  <c r="AF2052" i="1"/>
  <c r="AE2052" i="1"/>
  <c r="AD2056" i="1"/>
  <c r="AG2056" i="1"/>
  <c r="AC2056" i="1"/>
  <c r="AF2056" i="1"/>
  <c r="AE2056" i="1"/>
  <c r="AD2060" i="1"/>
  <c r="AG2060" i="1"/>
  <c r="AC2060" i="1"/>
  <c r="AF2060" i="1"/>
  <c r="AE2060" i="1"/>
  <c r="AD2064" i="1"/>
  <c r="AG2064" i="1"/>
  <c r="AC2064" i="1"/>
  <c r="AF2064" i="1"/>
  <c r="AE2064" i="1"/>
  <c r="AD2068" i="1"/>
  <c r="AG2068" i="1"/>
  <c r="AC2068" i="1"/>
  <c r="AF2068" i="1"/>
  <c r="AE2068" i="1"/>
  <c r="AF2072" i="1"/>
  <c r="AE2072" i="1"/>
  <c r="AD2072" i="1"/>
  <c r="AC2072" i="1"/>
  <c r="AG2072" i="1"/>
  <c r="AF2076" i="1"/>
  <c r="AE2076" i="1"/>
  <c r="AG2076" i="1"/>
  <c r="AD2076" i="1"/>
  <c r="AC2076" i="1"/>
  <c r="AF2080" i="1"/>
  <c r="AE2080" i="1"/>
  <c r="AD2080" i="1"/>
  <c r="AC2080" i="1"/>
  <c r="AG2080" i="1"/>
  <c r="AF2084" i="1"/>
  <c r="AE2084" i="1"/>
  <c r="AG2084" i="1"/>
  <c r="AD2084" i="1"/>
  <c r="AC2084" i="1"/>
  <c r="AF2088" i="1"/>
  <c r="AE2088" i="1"/>
  <c r="AD2088" i="1"/>
  <c r="AC2088" i="1"/>
  <c r="AG2088" i="1"/>
  <c r="AF2092" i="1"/>
  <c r="AE2092" i="1"/>
  <c r="AG2092" i="1"/>
  <c r="AD2092" i="1"/>
  <c r="AC2092" i="1"/>
  <c r="AF2096" i="1"/>
  <c r="AE2096" i="1"/>
  <c r="AD2096" i="1"/>
  <c r="AC2096" i="1"/>
  <c r="AG2096" i="1"/>
  <c r="AF2100" i="1"/>
  <c r="AE2100" i="1"/>
  <c r="AG2100" i="1"/>
  <c r="AD2100" i="1"/>
  <c r="AC2100" i="1"/>
  <c r="AF2104" i="1"/>
  <c r="AE2104" i="1"/>
  <c r="AD2104" i="1"/>
  <c r="AC2104" i="1"/>
  <c r="AG2104" i="1"/>
  <c r="AD2108" i="1"/>
  <c r="AG2108" i="1"/>
  <c r="AC2108" i="1"/>
  <c r="AF2108" i="1"/>
  <c r="AE2108" i="1"/>
  <c r="AD2112" i="1"/>
  <c r="AG2112" i="1"/>
  <c r="AC2112" i="1"/>
  <c r="AF2112" i="1"/>
  <c r="AE2112" i="1"/>
  <c r="AD2116" i="1"/>
  <c r="AG2116" i="1"/>
  <c r="AC2116" i="1"/>
  <c r="AF2116" i="1"/>
  <c r="AE2116" i="1"/>
  <c r="AD2120" i="1"/>
  <c r="AG2120" i="1"/>
  <c r="AC2120" i="1"/>
  <c r="AF2120" i="1"/>
  <c r="AE2120" i="1"/>
  <c r="AD2124" i="1"/>
  <c r="AG2124" i="1"/>
  <c r="AC2124" i="1"/>
  <c r="AF2124" i="1"/>
  <c r="AE2124" i="1"/>
  <c r="AD2128" i="1"/>
  <c r="AG2128" i="1"/>
  <c r="AC2128" i="1"/>
  <c r="AF2128" i="1"/>
  <c r="AE2128" i="1"/>
  <c r="AD2132" i="1"/>
  <c r="AG2132" i="1"/>
  <c r="AC2132" i="1"/>
  <c r="AF2132" i="1"/>
  <c r="AE2132" i="1"/>
  <c r="AD2136" i="1"/>
  <c r="AG2136" i="1"/>
  <c r="AC2136" i="1"/>
  <c r="AF2136" i="1"/>
  <c r="AE2136" i="1"/>
  <c r="AD2140" i="1"/>
  <c r="AG2140" i="1"/>
  <c r="AC2140" i="1"/>
  <c r="AF2140" i="1"/>
  <c r="AE2140" i="1"/>
  <c r="AD2144" i="1"/>
  <c r="AG2144" i="1"/>
  <c r="AC2144" i="1"/>
  <c r="AF2144" i="1"/>
  <c r="AE2144" i="1"/>
  <c r="AD2148" i="1"/>
  <c r="AG2148" i="1"/>
  <c r="AC2148" i="1"/>
  <c r="AF2148" i="1"/>
  <c r="AE2148" i="1"/>
  <c r="AD2152" i="1"/>
  <c r="AG2152" i="1"/>
  <c r="AC2152" i="1"/>
  <c r="AF2152" i="1"/>
  <c r="AE2152" i="1"/>
  <c r="AD2156" i="1"/>
  <c r="AG2156" i="1"/>
  <c r="AC2156" i="1"/>
  <c r="AF2156" i="1"/>
  <c r="AE2156" i="1"/>
  <c r="AD2160" i="1"/>
  <c r="AG2160" i="1"/>
  <c r="AC2160" i="1"/>
  <c r="AF2160" i="1"/>
  <c r="AE2160" i="1"/>
  <c r="AD2164" i="1"/>
  <c r="AG2164" i="1"/>
  <c r="AC2164" i="1"/>
  <c r="AF2164" i="1"/>
  <c r="AE2164" i="1"/>
  <c r="AD2168" i="1"/>
  <c r="AG2168" i="1"/>
  <c r="AC2168" i="1"/>
  <c r="AF2168" i="1"/>
  <c r="AE2168" i="1"/>
  <c r="AG14" i="1"/>
  <c r="AG15" i="1"/>
  <c r="AG16" i="1"/>
  <c r="AC18" i="1"/>
  <c r="AC19" i="1"/>
  <c r="AC20" i="1"/>
  <c r="AD22" i="1"/>
  <c r="AD23" i="1"/>
  <c r="AE24" i="1"/>
  <c r="AE26" i="1"/>
  <c r="AF27" i="1"/>
  <c r="AF28" i="1"/>
  <c r="AG30" i="1"/>
  <c r="AG31" i="1"/>
  <c r="AG32" i="1"/>
  <c r="AC34" i="1"/>
  <c r="AC35" i="1"/>
  <c r="AC36" i="1"/>
  <c r="AD38" i="1"/>
  <c r="AD39" i="1"/>
  <c r="AE40" i="1"/>
  <c r="AE42" i="1"/>
  <c r="AF43" i="1"/>
  <c r="AF44" i="1"/>
  <c r="AG46" i="1"/>
  <c r="AG47" i="1"/>
  <c r="AG48" i="1"/>
  <c r="AC54" i="1"/>
  <c r="AE60" i="1"/>
  <c r="AD64" i="1"/>
  <c r="AE83" i="1"/>
  <c r="AD96" i="1"/>
  <c r="AE115" i="1"/>
  <c r="AD128" i="1"/>
  <c r="AD135" i="1"/>
  <c r="AC148" i="1"/>
  <c r="AG160" i="1"/>
  <c r="AG13" i="1"/>
  <c r="AC13" i="1"/>
  <c r="AG17" i="1"/>
  <c r="AC17" i="1"/>
  <c r="AG21" i="1"/>
  <c r="AC21" i="1"/>
  <c r="AG25" i="1"/>
  <c r="AC25" i="1"/>
  <c r="AG29" i="1"/>
  <c r="AC29" i="1"/>
  <c r="AG33" i="1"/>
  <c r="AC33" i="1"/>
  <c r="AG37" i="1"/>
  <c r="AC37" i="1"/>
  <c r="AG41" i="1"/>
  <c r="AC41" i="1"/>
  <c r="AG45" i="1"/>
  <c r="AC45" i="1"/>
  <c r="AG49" i="1"/>
  <c r="AC49" i="1"/>
  <c r="AF49" i="1"/>
  <c r="AG53" i="1"/>
  <c r="AC53" i="1"/>
  <c r="AF53" i="1"/>
  <c r="AE53" i="1"/>
  <c r="AG57" i="1"/>
  <c r="AC57" i="1"/>
  <c r="AF57" i="1"/>
  <c r="AE57" i="1"/>
  <c r="AG61" i="1"/>
  <c r="AC61" i="1"/>
  <c r="AF61" i="1"/>
  <c r="AE61" i="1"/>
  <c r="AE65" i="1"/>
  <c r="AD65" i="1"/>
  <c r="AF65" i="1"/>
  <c r="AC65" i="1"/>
  <c r="AE69" i="1"/>
  <c r="AD69" i="1"/>
  <c r="AG69" i="1"/>
  <c r="AF69" i="1"/>
  <c r="AE73" i="1"/>
  <c r="AD73" i="1"/>
  <c r="AF73" i="1"/>
  <c r="AC73" i="1"/>
  <c r="AE77" i="1"/>
  <c r="AD77" i="1"/>
  <c r="AG77" i="1"/>
  <c r="AF77" i="1"/>
  <c r="AE81" i="1"/>
  <c r="AD81" i="1"/>
  <c r="AF81" i="1"/>
  <c r="AC81" i="1"/>
  <c r="AE85" i="1"/>
  <c r="AD85" i="1"/>
  <c r="AG85" i="1"/>
  <c r="AF85" i="1"/>
  <c r="AE89" i="1"/>
  <c r="AD89" i="1"/>
  <c r="AF89" i="1"/>
  <c r="AC89" i="1"/>
  <c r="AE93" i="1"/>
  <c r="AD93" i="1"/>
  <c r="AG93" i="1"/>
  <c r="AF93" i="1"/>
  <c r="AE97" i="1"/>
  <c r="AD97" i="1"/>
  <c r="AF97" i="1"/>
  <c r="AC97" i="1"/>
  <c r="AE101" i="1"/>
  <c r="AD101" i="1"/>
  <c r="AG101" i="1"/>
  <c r="AF101" i="1"/>
  <c r="AE105" i="1"/>
  <c r="AD105" i="1"/>
  <c r="AF105" i="1"/>
  <c r="AC105" i="1"/>
  <c r="AE109" i="1"/>
  <c r="AD109" i="1"/>
  <c r="AG109" i="1"/>
  <c r="AF109" i="1"/>
  <c r="AE113" i="1"/>
  <c r="AD113" i="1"/>
  <c r="AF113" i="1"/>
  <c r="AC113" i="1"/>
  <c r="AE117" i="1"/>
  <c r="AD117" i="1"/>
  <c r="AG117" i="1"/>
  <c r="AF117" i="1"/>
  <c r="AE121" i="1"/>
  <c r="AD121" i="1"/>
  <c r="AF121" i="1"/>
  <c r="AC121" i="1"/>
  <c r="AE125" i="1"/>
  <c r="AD125" i="1"/>
  <c r="AG125" i="1"/>
  <c r="AF125" i="1"/>
  <c r="AE129" i="1"/>
  <c r="AD129" i="1"/>
  <c r="AF129" i="1"/>
  <c r="AC129" i="1"/>
  <c r="AE133" i="1"/>
  <c r="AD133" i="1"/>
  <c r="AG133" i="1"/>
  <c r="AF133" i="1"/>
  <c r="AE137" i="1"/>
  <c r="AD137" i="1"/>
  <c r="AG137" i="1"/>
  <c r="AC137" i="1"/>
  <c r="AF137" i="1"/>
  <c r="AE141" i="1"/>
  <c r="AD141" i="1"/>
  <c r="AG141" i="1"/>
  <c r="AC141" i="1"/>
  <c r="AE145" i="1"/>
  <c r="AD145" i="1"/>
  <c r="AG145" i="1"/>
  <c r="AC145" i="1"/>
  <c r="AF145" i="1"/>
  <c r="AE149" i="1"/>
  <c r="AD149" i="1"/>
  <c r="AG149" i="1"/>
  <c r="AC149" i="1"/>
  <c r="AF149" i="1"/>
  <c r="AE153" i="1"/>
  <c r="AD153" i="1"/>
  <c r="AG153" i="1"/>
  <c r="AC153" i="1"/>
  <c r="AF153" i="1"/>
  <c r="AE157" i="1"/>
  <c r="AD157" i="1"/>
  <c r="AG157" i="1"/>
  <c r="AC157" i="1"/>
  <c r="AE161" i="1"/>
  <c r="AD161" i="1"/>
  <c r="AG161" i="1"/>
  <c r="AC161" i="1"/>
  <c r="AF161" i="1"/>
  <c r="AE165" i="1"/>
  <c r="AD165" i="1"/>
  <c r="AG165" i="1"/>
  <c r="AC165" i="1"/>
  <c r="AF165" i="1"/>
  <c r="AE169" i="1"/>
  <c r="AD169" i="1"/>
  <c r="AG169" i="1"/>
  <c r="AC169" i="1"/>
  <c r="AF169" i="1"/>
  <c r="AE173" i="1"/>
  <c r="AD173" i="1"/>
  <c r="AG173" i="1"/>
  <c r="AC173" i="1"/>
  <c r="AE177" i="1"/>
  <c r="AD177" i="1"/>
  <c r="AG177" i="1"/>
  <c r="AC177" i="1"/>
  <c r="AF177" i="1"/>
  <c r="AE181" i="1"/>
  <c r="AD181" i="1"/>
  <c r="AG181" i="1"/>
  <c r="AC181" i="1"/>
  <c r="AF181" i="1"/>
  <c r="AE185" i="1"/>
  <c r="AD185" i="1"/>
  <c r="AG185" i="1"/>
  <c r="AC185" i="1"/>
  <c r="AF185" i="1"/>
  <c r="AE189" i="1"/>
  <c r="AD189" i="1"/>
  <c r="AG189" i="1"/>
  <c r="AC189" i="1"/>
  <c r="AE193" i="1"/>
  <c r="AD193" i="1"/>
  <c r="AG193" i="1"/>
  <c r="AC193" i="1"/>
  <c r="AF193" i="1"/>
  <c r="AE197" i="1"/>
  <c r="AD197" i="1"/>
  <c r="AG197" i="1"/>
  <c r="AC197" i="1"/>
  <c r="AF197" i="1"/>
  <c r="AE201" i="1"/>
  <c r="AD201" i="1"/>
  <c r="AG201" i="1"/>
  <c r="AC201" i="1"/>
  <c r="AF201" i="1"/>
  <c r="AE205" i="1"/>
  <c r="AD205" i="1"/>
  <c r="AG205" i="1"/>
  <c r="AC205" i="1"/>
  <c r="AF205" i="1"/>
  <c r="AE209" i="1"/>
  <c r="AD209" i="1"/>
  <c r="AG209" i="1"/>
  <c r="AC209" i="1"/>
  <c r="AF209" i="1"/>
  <c r="AE213" i="1"/>
  <c r="AD213" i="1"/>
  <c r="AG213" i="1"/>
  <c r="AC213" i="1"/>
  <c r="AF213" i="1"/>
  <c r="AE217" i="1"/>
  <c r="AD217" i="1"/>
  <c r="AG217" i="1"/>
  <c r="AC217" i="1"/>
  <c r="AF217" i="1"/>
  <c r="AE221" i="1"/>
  <c r="AD221" i="1"/>
  <c r="AG221" i="1"/>
  <c r="AC221" i="1"/>
  <c r="AF221" i="1"/>
  <c r="AE225" i="1"/>
  <c r="AD225" i="1"/>
  <c r="AG225" i="1"/>
  <c r="AC225" i="1"/>
  <c r="AF225" i="1"/>
  <c r="AE229" i="1"/>
  <c r="AD229" i="1"/>
  <c r="AG229" i="1"/>
  <c r="AC229" i="1"/>
  <c r="AF229" i="1"/>
  <c r="AE233" i="1"/>
  <c r="AD233" i="1"/>
  <c r="AG233" i="1"/>
  <c r="AC233" i="1"/>
  <c r="AF233" i="1"/>
  <c r="AE237" i="1"/>
  <c r="AD237" i="1"/>
  <c r="AG237" i="1"/>
  <c r="AC237" i="1"/>
  <c r="AF237" i="1"/>
  <c r="AE241" i="1"/>
  <c r="AD241" i="1"/>
  <c r="AG241" i="1"/>
  <c r="AC241" i="1"/>
  <c r="AF241" i="1"/>
  <c r="AE245" i="1"/>
  <c r="AD245" i="1"/>
  <c r="AG245" i="1"/>
  <c r="AC245" i="1"/>
  <c r="AF245" i="1"/>
  <c r="AE249" i="1"/>
  <c r="AD249" i="1"/>
  <c r="AG249" i="1"/>
  <c r="AC249" i="1"/>
  <c r="AF249" i="1"/>
  <c r="AE253" i="1"/>
  <c r="AD253" i="1"/>
  <c r="AG253" i="1"/>
  <c r="AC253" i="1"/>
  <c r="AF253" i="1"/>
  <c r="AE257" i="1"/>
  <c r="AD257" i="1"/>
  <c r="AG257" i="1"/>
  <c r="AC257" i="1"/>
  <c r="AF257" i="1"/>
  <c r="AE261" i="1"/>
  <c r="AD261" i="1"/>
  <c r="AG261" i="1"/>
  <c r="AC261" i="1"/>
  <c r="AF261" i="1"/>
  <c r="AE265" i="1"/>
  <c r="AD265" i="1"/>
  <c r="AG265" i="1"/>
  <c r="AC265" i="1"/>
  <c r="AF265" i="1"/>
  <c r="AE269" i="1"/>
  <c r="AD269" i="1"/>
  <c r="AG269" i="1"/>
  <c r="AC269" i="1"/>
  <c r="AF269" i="1"/>
  <c r="AE273" i="1"/>
  <c r="AD273" i="1"/>
  <c r="AG273" i="1"/>
  <c r="AC273" i="1"/>
  <c r="AF273" i="1"/>
  <c r="AE277" i="1"/>
  <c r="AD277" i="1"/>
  <c r="AG277" i="1"/>
  <c r="AC277" i="1"/>
  <c r="AF277" i="1"/>
  <c r="AE281" i="1"/>
  <c r="AD281" i="1"/>
  <c r="AG281" i="1"/>
  <c r="AC281" i="1"/>
  <c r="AF281" i="1"/>
  <c r="AE285" i="1"/>
  <c r="AD285" i="1"/>
  <c r="AG285" i="1"/>
  <c r="AC285" i="1"/>
  <c r="AF285" i="1"/>
  <c r="AE289" i="1"/>
  <c r="AD289" i="1"/>
  <c r="AG289" i="1"/>
  <c r="AC289" i="1"/>
  <c r="AF289" i="1"/>
  <c r="AE293" i="1"/>
  <c r="AD293" i="1"/>
  <c r="AG293" i="1"/>
  <c r="AC293" i="1"/>
  <c r="AF293" i="1"/>
  <c r="AE297" i="1"/>
  <c r="AD297" i="1"/>
  <c r="AG297" i="1"/>
  <c r="AC297" i="1"/>
  <c r="AF297" i="1"/>
  <c r="AE301" i="1"/>
  <c r="AD301" i="1"/>
  <c r="AG301" i="1"/>
  <c r="AC301" i="1"/>
  <c r="AF301" i="1"/>
  <c r="AE305" i="1"/>
  <c r="AD305" i="1"/>
  <c r="AG305" i="1"/>
  <c r="AC305" i="1"/>
  <c r="AF305" i="1"/>
  <c r="AE309" i="1"/>
  <c r="AD309" i="1"/>
  <c r="AG309" i="1"/>
  <c r="AC309" i="1"/>
  <c r="AF309" i="1"/>
  <c r="AE313" i="1"/>
  <c r="AD313" i="1"/>
  <c r="AG313" i="1"/>
  <c r="AC313" i="1"/>
  <c r="AF313" i="1"/>
  <c r="AE317" i="1"/>
  <c r="AD317" i="1"/>
  <c r="AG317" i="1"/>
  <c r="AC317" i="1"/>
  <c r="AF317" i="1"/>
  <c r="AE321" i="1"/>
  <c r="AD321" i="1"/>
  <c r="AG321" i="1"/>
  <c r="AC321" i="1"/>
  <c r="AF321" i="1"/>
  <c r="AE325" i="1"/>
  <c r="AD325" i="1"/>
  <c r="AG325" i="1"/>
  <c r="AC325" i="1"/>
  <c r="AF325" i="1"/>
  <c r="AE329" i="1"/>
  <c r="AD329" i="1"/>
  <c r="AG329" i="1"/>
  <c r="AC329" i="1"/>
  <c r="AF329" i="1"/>
  <c r="AE333" i="1"/>
  <c r="AD333" i="1"/>
  <c r="AG333" i="1"/>
  <c r="AC333" i="1"/>
  <c r="AF333" i="1"/>
  <c r="AE337" i="1"/>
  <c r="AD337" i="1"/>
  <c r="AG337" i="1"/>
  <c r="AC337" i="1"/>
  <c r="AF337" i="1"/>
  <c r="AE341" i="1"/>
  <c r="AD341" i="1"/>
  <c r="AG341" i="1"/>
  <c r="AC341" i="1"/>
  <c r="AF341" i="1"/>
  <c r="AE345" i="1"/>
  <c r="AD345" i="1"/>
  <c r="AG345" i="1"/>
  <c r="AC345" i="1"/>
  <c r="AF345" i="1"/>
  <c r="AE349" i="1"/>
  <c r="AD349" i="1"/>
  <c r="AG349" i="1"/>
  <c r="AC349" i="1"/>
  <c r="AF349" i="1"/>
  <c r="AE353" i="1"/>
  <c r="AD353" i="1"/>
  <c r="AG353" i="1"/>
  <c r="AC353" i="1"/>
  <c r="AF353" i="1"/>
  <c r="AE357" i="1"/>
  <c r="AD357" i="1"/>
  <c r="AG357" i="1"/>
  <c r="AC357" i="1"/>
  <c r="AF357" i="1"/>
  <c r="AE361" i="1"/>
  <c r="AD361" i="1"/>
  <c r="AG361" i="1"/>
  <c r="AC361" i="1"/>
  <c r="AF361" i="1"/>
  <c r="AE365" i="1"/>
  <c r="AD365" i="1"/>
  <c r="AG365" i="1"/>
  <c r="AC365" i="1"/>
  <c r="AF365" i="1"/>
  <c r="AE369" i="1"/>
  <c r="AD369" i="1"/>
  <c r="AG369" i="1"/>
  <c r="AC369" i="1"/>
  <c r="AF369" i="1"/>
  <c r="AE373" i="1"/>
  <c r="AD373" i="1"/>
  <c r="AG373" i="1"/>
  <c r="AC373" i="1"/>
  <c r="AF373" i="1"/>
  <c r="AE377" i="1"/>
  <c r="AD377" i="1"/>
  <c r="AG377" i="1"/>
  <c r="AC377" i="1"/>
  <c r="AF377" i="1"/>
  <c r="AF381" i="1"/>
  <c r="AE381" i="1"/>
  <c r="AG381" i="1"/>
  <c r="AD381" i="1"/>
  <c r="AC381" i="1"/>
  <c r="AF385" i="1"/>
  <c r="AE385" i="1"/>
  <c r="AD385" i="1"/>
  <c r="AC385" i="1"/>
  <c r="AG385" i="1"/>
  <c r="AF389" i="1"/>
  <c r="AE389" i="1"/>
  <c r="AG389" i="1"/>
  <c r="AD389" i="1"/>
  <c r="AC389" i="1"/>
  <c r="AF393" i="1"/>
  <c r="AE393" i="1"/>
  <c r="AD393" i="1"/>
  <c r="AC393" i="1"/>
  <c r="AG393" i="1"/>
  <c r="AF397" i="1"/>
  <c r="AE397" i="1"/>
  <c r="AG397" i="1"/>
  <c r="AD397" i="1"/>
  <c r="AC397" i="1"/>
  <c r="AF401" i="1"/>
  <c r="AE401" i="1"/>
  <c r="AD401" i="1"/>
  <c r="AC401" i="1"/>
  <c r="AG401" i="1"/>
  <c r="AF405" i="1"/>
  <c r="AE405" i="1"/>
  <c r="AG405" i="1"/>
  <c r="AD405" i="1"/>
  <c r="AC405" i="1"/>
  <c r="AF409" i="1"/>
  <c r="AE409" i="1"/>
  <c r="AD409" i="1"/>
  <c r="AC409" i="1"/>
  <c r="AG409" i="1"/>
  <c r="AF413" i="1"/>
  <c r="AE413" i="1"/>
  <c r="AG413" i="1"/>
  <c r="AD413" i="1"/>
  <c r="AC413" i="1"/>
  <c r="AF417" i="1"/>
  <c r="AE417" i="1"/>
  <c r="AD417" i="1"/>
  <c r="AC417" i="1"/>
  <c r="AG417" i="1"/>
  <c r="AF421" i="1"/>
  <c r="AE421" i="1"/>
  <c r="AG421" i="1"/>
  <c r="AD421" i="1"/>
  <c r="AC421" i="1"/>
  <c r="AF425" i="1"/>
  <c r="AE425" i="1"/>
  <c r="AD425" i="1"/>
  <c r="AC425" i="1"/>
  <c r="AG425" i="1"/>
  <c r="AF429" i="1"/>
  <c r="AE429" i="1"/>
  <c r="AG429" i="1"/>
  <c r="AD429" i="1"/>
  <c r="AC429" i="1"/>
  <c r="AF433" i="1"/>
  <c r="AE433" i="1"/>
  <c r="AD433" i="1"/>
  <c r="AC433" i="1"/>
  <c r="AG433" i="1"/>
  <c r="AF437" i="1"/>
  <c r="AE437" i="1"/>
  <c r="AG437" i="1"/>
  <c r="AD437" i="1"/>
  <c r="AC437" i="1"/>
  <c r="AF441" i="1"/>
  <c r="AE441" i="1"/>
  <c r="AD441" i="1"/>
  <c r="AC441" i="1"/>
  <c r="AG441" i="1"/>
  <c r="AF445" i="1"/>
  <c r="AE445" i="1"/>
  <c r="AG445" i="1"/>
  <c r="AD445" i="1"/>
  <c r="AC445" i="1"/>
  <c r="AF449" i="1"/>
  <c r="AE449" i="1"/>
  <c r="AD449" i="1"/>
  <c r="AC449" i="1"/>
  <c r="AG449" i="1"/>
  <c r="AF453" i="1"/>
  <c r="AE453" i="1"/>
  <c r="AG453" i="1"/>
  <c r="AD453" i="1"/>
  <c r="AC453" i="1"/>
  <c r="AF457" i="1"/>
  <c r="AE457" i="1"/>
  <c r="AD457" i="1"/>
  <c r="AC457" i="1"/>
  <c r="AG457" i="1"/>
  <c r="AF461" i="1"/>
  <c r="AE461" i="1"/>
  <c r="AG461" i="1"/>
  <c r="AD461" i="1"/>
  <c r="AC461" i="1"/>
  <c r="AF465" i="1"/>
  <c r="AE465" i="1"/>
  <c r="AD465" i="1"/>
  <c r="AC465" i="1"/>
  <c r="AG465" i="1"/>
  <c r="AF469" i="1"/>
  <c r="AE469" i="1"/>
  <c r="AG469" i="1"/>
  <c r="AD469" i="1"/>
  <c r="AC469" i="1"/>
  <c r="AF473" i="1"/>
  <c r="AE473" i="1"/>
  <c r="AD473" i="1"/>
  <c r="AC473" i="1"/>
  <c r="AG473" i="1"/>
  <c r="AF477" i="1"/>
  <c r="AE477" i="1"/>
  <c r="AG477" i="1"/>
  <c r="AD477" i="1"/>
  <c r="AC477" i="1"/>
  <c r="AF481" i="1"/>
  <c r="AE481" i="1"/>
  <c r="AD481" i="1"/>
  <c r="AC481" i="1"/>
  <c r="AG481" i="1"/>
  <c r="AF485" i="1"/>
  <c r="AE485" i="1"/>
  <c r="AG485" i="1"/>
  <c r="AD485" i="1"/>
  <c r="AC485" i="1"/>
  <c r="AF489" i="1"/>
  <c r="AE489" i="1"/>
  <c r="AD489" i="1"/>
  <c r="AC489" i="1"/>
  <c r="AG489" i="1"/>
  <c r="AF493" i="1"/>
  <c r="AE493" i="1"/>
  <c r="AG493" i="1"/>
  <c r="AD493" i="1"/>
  <c r="AC493" i="1"/>
  <c r="AF497" i="1"/>
  <c r="AE497" i="1"/>
  <c r="AD497" i="1"/>
  <c r="AC497" i="1"/>
  <c r="AG497" i="1"/>
  <c r="AF501" i="1"/>
  <c r="AE501" i="1"/>
  <c r="AG501" i="1"/>
  <c r="AD501" i="1"/>
  <c r="AC501" i="1"/>
  <c r="AF505" i="1"/>
  <c r="AE505" i="1"/>
  <c r="AD505" i="1"/>
  <c r="AC505" i="1"/>
  <c r="AG505" i="1"/>
  <c r="AF509" i="1"/>
  <c r="AE509" i="1"/>
  <c r="AG509" i="1"/>
  <c r="AD509" i="1"/>
  <c r="AC509" i="1"/>
  <c r="AF513" i="1"/>
  <c r="AE513" i="1"/>
  <c r="AD513" i="1"/>
  <c r="AC513" i="1"/>
  <c r="AG513" i="1"/>
  <c r="AF517" i="1"/>
  <c r="AE517" i="1"/>
  <c r="AG517" i="1"/>
  <c r="AD517" i="1"/>
  <c r="AC517" i="1"/>
  <c r="AF521" i="1"/>
  <c r="AE521" i="1"/>
  <c r="AD521" i="1"/>
  <c r="AC521" i="1"/>
  <c r="AG521" i="1"/>
  <c r="AF525" i="1"/>
  <c r="AE525" i="1"/>
  <c r="AD525" i="1"/>
  <c r="AG525" i="1"/>
  <c r="AC525" i="1"/>
  <c r="AF529" i="1"/>
  <c r="AE529" i="1"/>
  <c r="AD529" i="1"/>
  <c r="AC529" i="1"/>
  <c r="AG529" i="1"/>
  <c r="AF533" i="1"/>
  <c r="AE533" i="1"/>
  <c r="AD533" i="1"/>
  <c r="AG533" i="1"/>
  <c r="AC533" i="1"/>
  <c r="AF537" i="1"/>
  <c r="AE537" i="1"/>
  <c r="AD537" i="1"/>
  <c r="AG537" i="1"/>
  <c r="AC537" i="1"/>
  <c r="AF541" i="1"/>
  <c r="AE541" i="1"/>
  <c r="AD541" i="1"/>
  <c r="AG541" i="1"/>
  <c r="AC541" i="1"/>
  <c r="AF545" i="1"/>
  <c r="AE545" i="1"/>
  <c r="AD545" i="1"/>
  <c r="AC545" i="1"/>
  <c r="AG545" i="1"/>
  <c r="AF549" i="1"/>
  <c r="AE549" i="1"/>
  <c r="AD549" i="1"/>
  <c r="AG549" i="1"/>
  <c r="AC549" i="1"/>
  <c r="AF553" i="1"/>
  <c r="AE553" i="1"/>
  <c r="AD553" i="1"/>
  <c r="AG553" i="1"/>
  <c r="AC553" i="1"/>
  <c r="AF557" i="1"/>
  <c r="AE557" i="1"/>
  <c r="AD557" i="1"/>
  <c r="AG557" i="1"/>
  <c r="AC557" i="1"/>
  <c r="AF561" i="1"/>
  <c r="AE561" i="1"/>
  <c r="AD561" i="1"/>
  <c r="AC561" i="1"/>
  <c r="AG561" i="1"/>
  <c r="AF565" i="1"/>
  <c r="AE565" i="1"/>
  <c r="AD565" i="1"/>
  <c r="AG565" i="1"/>
  <c r="AC565" i="1"/>
  <c r="AF569" i="1"/>
  <c r="AE569" i="1"/>
  <c r="AD569" i="1"/>
  <c r="AG569" i="1"/>
  <c r="AC569" i="1"/>
  <c r="AF573" i="1"/>
  <c r="AE573" i="1"/>
  <c r="AD573" i="1"/>
  <c r="AG573" i="1"/>
  <c r="AC573" i="1"/>
  <c r="AF577" i="1"/>
  <c r="AE577" i="1"/>
  <c r="AD577" i="1"/>
  <c r="AC577" i="1"/>
  <c r="AG577" i="1"/>
  <c r="AF581" i="1"/>
  <c r="AE581" i="1"/>
  <c r="AD581" i="1"/>
  <c r="AG581" i="1"/>
  <c r="AC581" i="1"/>
  <c r="AF585" i="1"/>
  <c r="AE585" i="1"/>
  <c r="AD585" i="1"/>
  <c r="AG585" i="1"/>
  <c r="AC585" i="1"/>
  <c r="AF589" i="1"/>
  <c r="AE589" i="1"/>
  <c r="AD589" i="1"/>
  <c r="AG589" i="1"/>
  <c r="AC589" i="1"/>
  <c r="AF593" i="1"/>
  <c r="AE593" i="1"/>
  <c r="AD593" i="1"/>
  <c r="AC593" i="1"/>
  <c r="AG593" i="1"/>
  <c r="AF597" i="1"/>
  <c r="AE597" i="1"/>
  <c r="AD597" i="1"/>
  <c r="AG597" i="1"/>
  <c r="AC597" i="1"/>
  <c r="AF601" i="1"/>
  <c r="AE601" i="1"/>
  <c r="AD601" i="1"/>
  <c r="AG601" i="1"/>
  <c r="AC601" i="1"/>
  <c r="AF605" i="1"/>
  <c r="AE605" i="1"/>
  <c r="AD605" i="1"/>
  <c r="AG605" i="1"/>
  <c r="AC605" i="1"/>
  <c r="AF609" i="1"/>
  <c r="AE609" i="1"/>
  <c r="AD609" i="1"/>
  <c r="AC609" i="1"/>
  <c r="AG609" i="1"/>
  <c r="AF613" i="1"/>
  <c r="AE613" i="1"/>
  <c r="AD613" i="1"/>
  <c r="AG613" i="1"/>
  <c r="AC613" i="1"/>
  <c r="AF617" i="1"/>
  <c r="AE617" i="1"/>
  <c r="AD617" i="1"/>
  <c r="AG617" i="1"/>
  <c r="AC617" i="1"/>
  <c r="AF621" i="1"/>
  <c r="AE621" i="1"/>
  <c r="AD621" i="1"/>
  <c r="AG621" i="1"/>
  <c r="AC621" i="1"/>
  <c r="AF625" i="1"/>
  <c r="AE625" i="1"/>
  <c r="AD625" i="1"/>
  <c r="AC625" i="1"/>
  <c r="AG625" i="1"/>
  <c r="AF629" i="1"/>
  <c r="AE629" i="1"/>
  <c r="AD629" i="1"/>
  <c r="AG629" i="1"/>
  <c r="AC629" i="1"/>
  <c r="AF633" i="1"/>
  <c r="AE633" i="1"/>
  <c r="AD633" i="1"/>
  <c r="AG633" i="1"/>
  <c r="AC633" i="1"/>
  <c r="AF637" i="1"/>
  <c r="AE637" i="1"/>
  <c r="AD637" i="1"/>
  <c r="AG637" i="1"/>
  <c r="AC637" i="1"/>
  <c r="AF641" i="1"/>
  <c r="AE641" i="1"/>
  <c r="AD641" i="1"/>
  <c r="AC641" i="1"/>
  <c r="AG641" i="1"/>
  <c r="AF645" i="1"/>
  <c r="AE645" i="1"/>
  <c r="AD645" i="1"/>
  <c r="AG645" i="1"/>
  <c r="AC645" i="1"/>
  <c r="AF649" i="1"/>
  <c r="AE649" i="1"/>
  <c r="AD649" i="1"/>
  <c r="AG649" i="1"/>
  <c r="AC649" i="1"/>
  <c r="AF653" i="1"/>
  <c r="AE653" i="1"/>
  <c r="AD653" i="1"/>
  <c r="AG653" i="1"/>
  <c r="AC653" i="1"/>
  <c r="AF657" i="1"/>
  <c r="AE657" i="1"/>
  <c r="AD657" i="1"/>
  <c r="AC657" i="1"/>
  <c r="AG657" i="1"/>
  <c r="AF661" i="1"/>
  <c r="AE661" i="1"/>
  <c r="AD661" i="1"/>
  <c r="AG661" i="1"/>
  <c r="AC661" i="1"/>
  <c r="AF665" i="1"/>
  <c r="AE665" i="1"/>
  <c r="AD665" i="1"/>
  <c r="AG665" i="1"/>
  <c r="AC665" i="1"/>
  <c r="AE669" i="1"/>
  <c r="AD669" i="1"/>
  <c r="AC669" i="1"/>
  <c r="AG669" i="1"/>
  <c r="AF669" i="1"/>
  <c r="AE673" i="1"/>
  <c r="AF673" i="1"/>
  <c r="AD673" i="1"/>
  <c r="AC673" i="1"/>
  <c r="AG673" i="1"/>
  <c r="AE677" i="1"/>
  <c r="AG677" i="1"/>
  <c r="AF677" i="1"/>
  <c r="AD677" i="1"/>
  <c r="AC677" i="1"/>
  <c r="AE681" i="1"/>
  <c r="AC681" i="1"/>
  <c r="AG681" i="1"/>
  <c r="AF681" i="1"/>
  <c r="AD681" i="1"/>
  <c r="AE685" i="1"/>
  <c r="AD685" i="1"/>
  <c r="AC685" i="1"/>
  <c r="AG685" i="1"/>
  <c r="AF685" i="1"/>
  <c r="AE689" i="1"/>
  <c r="AF689" i="1"/>
  <c r="AD689" i="1"/>
  <c r="AC689" i="1"/>
  <c r="AG689" i="1"/>
  <c r="AE693" i="1"/>
  <c r="AG693" i="1"/>
  <c r="AF693" i="1"/>
  <c r="AD693" i="1"/>
  <c r="AC693" i="1"/>
  <c r="AE697" i="1"/>
  <c r="AC697" i="1"/>
  <c r="AG697" i="1"/>
  <c r="AF697" i="1"/>
  <c r="AD697" i="1"/>
  <c r="AE701" i="1"/>
  <c r="AD701" i="1"/>
  <c r="AC701" i="1"/>
  <c r="AG701" i="1"/>
  <c r="AF701" i="1"/>
  <c r="AE705" i="1"/>
  <c r="AF705" i="1"/>
  <c r="AD705" i="1"/>
  <c r="AC705" i="1"/>
  <c r="AG705" i="1"/>
  <c r="AE709" i="1"/>
  <c r="AG709" i="1"/>
  <c r="AF709" i="1"/>
  <c r="AD709" i="1"/>
  <c r="AC709" i="1"/>
  <c r="AE713" i="1"/>
  <c r="AC713" i="1"/>
  <c r="AG713" i="1"/>
  <c r="AF713" i="1"/>
  <c r="AD713" i="1"/>
  <c r="AE717" i="1"/>
  <c r="AD717" i="1"/>
  <c r="AC717" i="1"/>
  <c r="AG717" i="1"/>
  <c r="AF717" i="1"/>
  <c r="AE721" i="1"/>
  <c r="AF721" i="1"/>
  <c r="AD721" i="1"/>
  <c r="AC721" i="1"/>
  <c r="AG721" i="1"/>
  <c r="AE725" i="1"/>
  <c r="AG725" i="1"/>
  <c r="AF725" i="1"/>
  <c r="AD725" i="1"/>
  <c r="AC725" i="1"/>
  <c r="AE729" i="1"/>
  <c r="AC729" i="1"/>
  <c r="AG729" i="1"/>
  <c r="AF729" i="1"/>
  <c r="AD729" i="1"/>
  <c r="AE733" i="1"/>
  <c r="AD733" i="1"/>
  <c r="AC733" i="1"/>
  <c r="AG733" i="1"/>
  <c r="AF733" i="1"/>
  <c r="AE737" i="1"/>
  <c r="AF737" i="1"/>
  <c r="AD737" i="1"/>
  <c r="AC737" i="1"/>
  <c r="AG737" i="1"/>
  <c r="AE741" i="1"/>
  <c r="AG741" i="1"/>
  <c r="AF741" i="1"/>
  <c r="AD741" i="1"/>
  <c r="AC741" i="1"/>
  <c r="AF745" i="1"/>
  <c r="AE745" i="1"/>
  <c r="AG745" i="1"/>
  <c r="AD745" i="1"/>
  <c r="AC745" i="1"/>
  <c r="AF749" i="1"/>
  <c r="AE749" i="1"/>
  <c r="AC749" i="1"/>
  <c r="AG749" i="1"/>
  <c r="AD749" i="1"/>
  <c r="AF753" i="1"/>
  <c r="AE753" i="1"/>
  <c r="AG753" i="1"/>
  <c r="AD753" i="1"/>
  <c r="AC753" i="1"/>
  <c r="AF757" i="1"/>
  <c r="AE757" i="1"/>
  <c r="AC757" i="1"/>
  <c r="AG757" i="1"/>
  <c r="AD757" i="1"/>
  <c r="AF761" i="1"/>
  <c r="AE761" i="1"/>
  <c r="AG761" i="1"/>
  <c r="AD761" i="1"/>
  <c r="AC761" i="1"/>
  <c r="AF765" i="1"/>
  <c r="AE765" i="1"/>
  <c r="AC765" i="1"/>
  <c r="AG765" i="1"/>
  <c r="AD765" i="1"/>
  <c r="AF769" i="1"/>
  <c r="AE769" i="1"/>
  <c r="AG769" i="1"/>
  <c r="AD769" i="1"/>
  <c r="AC769" i="1"/>
  <c r="AF773" i="1"/>
  <c r="AE773" i="1"/>
  <c r="AC773" i="1"/>
  <c r="AG773" i="1"/>
  <c r="AD773" i="1"/>
  <c r="AF777" i="1"/>
  <c r="AE777" i="1"/>
  <c r="AG777" i="1"/>
  <c r="AD777" i="1"/>
  <c r="AC777" i="1"/>
  <c r="AF781" i="1"/>
  <c r="AE781" i="1"/>
  <c r="AC781" i="1"/>
  <c r="AG781" i="1"/>
  <c r="AD781" i="1"/>
  <c r="AF785" i="1"/>
  <c r="AE785" i="1"/>
  <c r="AG785" i="1"/>
  <c r="AD785" i="1"/>
  <c r="AC785" i="1"/>
  <c r="AF789" i="1"/>
  <c r="AE789" i="1"/>
  <c r="AC789" i="1"/>
  <c r="AG789" i="1"/>
  <c r="AD789" i="1"/>
  <c r="AF793" i="1"/>
  <c r="AE793" i="1"/>
  <c r="AG793" i="1"/>
  <c r="AD793" i="1"/>
  <c r="AC793" i="1"/>
  <c r="AF797" i="1"/>
  <c r="AE797" i="1"/>
  <c r="AC797" i="1"/>
  <c r="AG797" i="1"/>
  <c r="AD797" i="1"/>
  <c r="AF801" i="1"/>
  <c r="AE801" i="1"/>
  <c r="AG801" i="1"/>
  <c r="AD801" i="1"/>
  <c r="AC801" i="1"/>
  <c r="AF805" i="1"/>
  <c r="AE805" i="1"/>
  <c r="AC805" i="1"/>
  <c r="AG805" i="1"/>
  <c r="AD805" i="1"/>
  <c r="AF809" i="1"/>
  <c r="AE809" i="1"/>
  <c r="AG809" i="1"/>
  <c r="AD809" i="1"/>
  <c r="AC809" i="1"/>
  <c r="AF813" i="1"/>
  <c r="AE813" i="1"/>
  <c r="AC813" i="1"/>
  <c r="AG813" i="1"/>
  <c r="AD813" i="1"/>
  <c r="AF817" i="1"/>
  <c r="AE817" i="1"/>
  <c r="AG817" i="1"/>
  <c r="AD817" i="1"/>
  <c r="AC817" i="1"/>
  <c r="AF821" i="1"/>
  <c r="AE821" i="1"/>
  <c r="AC821" i="1"/>
  <c r="AG821" i="1"/>
  <c r="AD821" i="1"/>
  <c r="AF825" i="1"/>
  <c r="AE825" i="1"/>
  <c r="AG825" i="1"/>
  <c r="AD825" i="1"/>
  <c r="AC825" i="1"/>
  <c r="AF829" i="1"/>
  <c r="AE829" i="1"/>
  <c r="AC829" i="1"/>
  <c r="AG829" i="1"/>
  <c r="AD829" i="1"/>
  <c r="AF833" i="1"/>
  <c r="AE833" i="1"/>
  <c r="AG833" i="1"/>
  <c r="AD833" i="1"/>
  <c r="AC833" i="1"/>
  <c r="AF837" i="1"/>
  <c r="AE837" i="1"/>
  <c r="AC837" i="1"/>
  <c r="AG837" i="1"/>
  <c r="AD837" i="1"/>
  <c r="AF841" i="1"/>
  <c r="AE841" i="1"/>
  <c r="AG841" i="1"/>
  <c r="AD841" i="1"/>
  <c r="AC841" i="1"/>
  <c r="AF845" i="1"/>
  <c r="AE845" i="1"/>
  <c r="AC845" i="1"/>
  <c r="AG845" i="1"/>
  <c r="AD845" i="1"/>
  <c r="AF849" i="1"/>
  <c r="AE849" i="1"/>
  <c r="AG849" i="1"/>
  <c r="AD849" i="1"/>
  <c r="AC849" i="1"/>
  <c r="AF853" i="1"/>
  <c r="AE853" i="1"/>
  <c r="AC853" i="1"/>
  <c r="AG853" i="1"/>
  <c r="AD853" i="1"/>
  <c r="AF857" i="1"/>
  <c r="AE857" i="1"/>
  <c r="AG857" i="1"/>
  <c r="AD857" i="1"/>
  <c r="AC857" i="1"/>
  <c r="AF861" i="1"/>
  <c r="AE861" i="1"/>
  <c r="AC861" i="1"/>
  <c r="AG861" i="1"/>
  <c r="AD861" i="1"/>
  <c r="AF865" i="1"/>
  <c r="AE865" i="1"/>
  <c r="AG865" i="1"/>
  <c r="AD865" i="1"/>
  <c r="AC865" i="1"/>
  <c r="AF869" i="1"/>
  <c r="AE869" i="1"/>
  <c r="AC869" i="1"/>
  <c r="AG869" i="1"/>
  <c r="AD869" i="1"/>
  <c r="AF873" i="1"/>
  <c r="AE873" i="1"/>
  <c r="AG873" i="1"/>
  <c r="AD873" i="1"/>
  <c r="AC873" i="1"/>
  <c r="AF877" i="1"/>
  <c r="AE877" i="1"/>
  <c r="AC877" i="1"/>
  <c r="AG877" i="1"/>
  <c r="AD877" i="1"/>
  <c r="AF881" i="1"/>
  <c r="AE881" i="1"/>
  <c r="AG881" i="1"/>
  <c r="AD881" i="1"/>
  <c r="AC881" i="1"/>
  <c r="AF885" i="1"/>
  <c r="AE885" i="1"/>
  <c r="AC885" i="1"/>
  <c r="AG885" i="1"/>
  <c r="AD885" i="1"/>
  <c r="AF889" i="1"/>
  <c r="AE889" i="1"/>
  <c r="AG889" i="1"/>
  <c r="AD889" i="1"/>
  <c r="AC889" i="1"/>
  <c r="AF893" i="1"/>
  <c r="AE893" i="1"/>
  <c r="AC893" i="1"/>
  <c r="AG893" i="1"/>
  <c r="AD893" i="1"/>
  <c r="AF897" i="1"/>
  <c r="AE897" i="1"/>
  <c r="AG897" i="1"/>
  <c r="AD897" i="1"/>
  <c r="AC897" i="1"/>
  <c r="AF901" i="1"/>
  <c r="AE901" i="1"/>
  <c r="AC901" i="1"/>
  <c r="AG901" i="1"/>
  <c r="AD901" i="1"/>
  <c r="AF905" i="1"/>
  <c r="AE905" i="1"/>
  <c r="AG905" i="1"/>
  <c r="AD905" i="1"/>
  <c r="AC905" i="1"/>
  <c r="AF909" i="1"/>
  <c r="AE909" i="1"/>
  <c r="AC909" i="1"/>
  <c r="AG909" i="1"/>
  <c r="AD909" i="1"/>
  <c r="AF913" i="1"/>
  <c r="AE913" i="1"/>
  <c r="AG913" i="1"/>
  <c r="AD913" i="1"/>
  <c r="AC913" i="1"/>
  <c r="AF917" i="1"/>
  <c r="AE917" i="1"/>
  <c r="AC917" i="1"/>
  <c r="AG917" i="1"/>
  <c r="AD917" i="1"/>
  <c r="AF921" i="1"/>
  <c r="AE921" i="1"/>
  <c r="AG921" i="1"/>
  <c r="AD921" i="1"/>
  <c r="AC921" i="1"/>
  <c r="AF925" i="1"/>
  <c r="AE925" i="1"/>
  <c r="AC925" i="1"/>
  <c r="AG925" i="1"/>
  <c r="AD925" i="1"/>
  <c r="AF929" i="1"/>
  <c r="AE929" i="1"/>
  <c r="AG929" i="1"/>
  <c r="AD929" i="1"/>
  <c r="AC929" i="1"/>
  <c r="AF933" i="1"/>
  <c r="AE933" i="1"/>
  <c r="AC933" i="1"/>
  <c r="AG933" i="1"/>
  <c r="AD933" i="1"/>
  <c r="AF937" i="1"/>
  <c r="AE937" i="1"/>
  <c r="AG937" i="1"/>
  <c r="AD937" i="1"/>
  <c r="AC937" i="1"/>
  <c r="AF941" i="1"/>
  <c r="AE941" i="1"/>
  <c r="AC941" i="1"/>
  <c r="AG941" i="1"/>
  <c r="AD941" i="1"/>
  <c r="AF945" i="1"/>
  <c r="AE945" i="1"/>
  <c r="AG945" i="1"/>
  <c r="AD945" i="1"/>
  <c r="AC945" i="1"/>
  <c r="AF949" i="1"/>
  <c r="AE949" i="1"/>
  <c r="AC949" i="1"/>
  <c r="AG949" i="1"/>
  <c r="AD949" i="1"/>
  <c r="AF953" i="1"/>
  <c r="AE953" i="1"/>
  <c r="AG953" i="1"/>
  <c r="AD953" i="1"/>
  <c r="AC953" i="1"/>
  <c r="AF957" i="1"/>
  <c r="AE957" i="1"/>
  <c r="AC957" i="1"/>
  <c r="AG957" i="1"/>
  <c r="AD957" i="1"/>
  <c r="AF961" i="1"/>
  <c r="AE961" i="1"/>
  <c r="AG961" i="1"/>
  <c r="AD961" i="1"/>
  <c r="AC961" i="1"/>
  <c r="AF965" i="1"/>
  <c r="AE965" i="1"/>
  <c r="AC965" i="1"/>
  <c r="AG965" i="1"/>
  <c r="AD965" i="1"/>
  <c r="AF969" i="1"/>
  <c r="AE969" i="1"/>
  <c r="AG969" i="1"/>
  <c r="AD969" i="1"/>
  <c r="AC969" i="1"/>
  <c r="AF973" i="1"/>
  <c r="AE973" i="1"/>
  <c r="AC973" i="1"/>
  <c r="AG973" i="1"/>
  <c r="AD973" i="1"/>
  <c r="AF977" i="1"/>
  <c r="AE977" i="1"/>
  <c r="AG977" i="1"/>
  <c r="AD977" i="1"/>
  <c r="AC977" i="1"/>
  <c r="AF981" i="1"/>
  <c r="AE981" i="1"/>
  <c r="AC981" i="1"/>
  <c r="AG981" i="1"/>
  <c r="AD981" i="1"/>
  <c r="AF985" i="1"/>
  <c r="AE985" i="1"/>
  <c r="AG985" i="1"/>
  <c r="AD985" i="1"/>
  <c r="AC985" i="1"/>
  <c r="AF989" i="1"/>
  <c r="AE989" i="1"/>
  <c r="AC989" i="1"/>
  <c r="AG989" i="1"/>
  <c r="AD989" i="1"/>
  <c r="AF993" i="1"/>
  <c r="AE993" i="1"/>
  <c r="AG993" i="1"/>
  <c r="AD993" i="1"/>
  <c r="AC993" i="1"/>
  <c r="AF997" i="1"/>
  <c r="AE997" i="1"/>
  <c r="AC997" i="1"/>
  <c r="AG997" i="1"/>
  <c r="AD997" i="1"/>
  <c r="AF1001" i="1"/>
  <c r="AE1001" i="1"/>
  <c r="AG1001" i="1"/>
  <c r="AD1001" i="1"/>
  <c r="AC1001" i="1"/>
  <c r="AF1005" i="1"/>
  <c r="AE1005" i="1"/>
  <c r="AC1005" i="1"/>
  <c r="AG1005" i="1"/>
  <c r="AD1005" i="1"/>
  <c r="AF1009" i="1"/>
  <c r="AE1009" i="1"/>
  <c r="AG1009" i="1"/>
  <c r="AD1009" i="1"/>
  <c r="AC1009" i="1"/>
  <c r="AF1013" i="1"/>
  <c r="AE1013" i="1"/>
  <c r="AC1013" i="1"/>
  <c r="AG1013" i="1"/>
  <c r="AD1013" i="1"/>
  <c r="AF1017" i="1"/>
  <c r="AE1017" i="1"/>
  <c r="AG1017" i="1"/>
  <c r="AD1017" i="1"/>
  <c r="AC1017" i="1"/>
  <c r="AF1021" i="1"/>
  <c r="AE1021" i="1"/>
  <c r="AC1021" i="1"/>
  <c r="AG1021" i="1"/>
  <c r="AD1021" i="1"/>
  <c r="AF1025" i="1"/>
  <c r="AE1025" i="1"/>
  <c r="AG1025" i="1"/>
  <c r="AD1025" i="1"/>
  <c r="AC1025" i="1"/>
  <c r="AF1029" i="1"/>
  <c r="AE1029" i="1"/>
  <c r="AC1029" i="1"/>
  <c r="AG1029" i="1"/>
  <c r="AD1029" i="1"/>
  <c r="AF1033" i="1"/>
  <c r="AE1033" i="1"/>
  <c r="AG1033" i="1"/>
  <c r="AD1033" i="1"/>
  <c r="AC1033" i="1"/>
  <c r="AF1037" i="1"/>
  <c r="AE1037" i="1"/>
  <c r="AC1037" i="1"/>
  <c r="AG1037" i="1"/>
  <c r="AD1037" i="1"/>
  <c r="AF1041" i="1"/>
  <c r="AE1041" i="1"/>
  <c r="AG1041" i="1"/>
  <c r="AD1041" i="1"/>
  <c r="AC1041" i="1"/>
  <c r="AF1045" i="1"/>
  <c r="AE1045" i="1"/>
  <c r="AC1045" i="1"/>
  <c r="AG1045" i="1"/>
  <c r="AD1045" i="1"/>
  <c r="AF1049" i="1"/>
  <c r="AE1049" i="1"/>
  <c r="AG1049" i="1"/>
  <c r="AD1049" i="1"/>
  <c r="AC1049" i="1"/>
  <c r="AF1053" i="1"/>
  <c r="AE1053" i="1"/>
  <c r="AC1053" i="1"/>
  <c r="AG1053" i="1"/>
  <c r="AD1053" i="1"/>
  <c r="AF1057" i="1"/>
  <c r="AE1057" i="1"/>
  <c r="AG1057" i="1"/>
  <c r="AD1057" i="1"/>
  <c r="AC1057" i="1"/>
  <c r="AF1061" i="1"/>
  <c r="AE1061" i="1"/>
  <c r="AC1061" i="1"/>
  <c r="AG1061" i="1"/>
  <c r="AD1061" i="1"/>
  <c r="AF1065" i="1"/>
  <c r="AE1065" i="1"/>
  <c r="AG1065" i="1"/>
  <c r="AD1065" i="1"/>
  <c r="AC1065" i="1"/>
  <c r="AF1069" i="1"/>
  <c r="AE1069" i="1"/>
  <c r="AC1069" i="1"/>
  <c r="AG1069" i="1"/>
  <c r="AD1069" i="1"/>
  <c r="AF1073" i="1"/>
  <c r="AE1073" i="1"/>
  <c r="AG1073" i="1"/>
  <c r="AD1073" i="1"/>
  <c r="AC1073" i="1"/>
  <c r="AF1077" i="1"/>
  <c r="AE1077" i="1"/>
  <c r="AC1077" i="1"/>
  <c r="AG1077" i="1"/>
  <c r="AD1077" i="1"/>
  <c r="AF1081" i="1"/>
  <c r="AE1081" i="1"/>
  <c r="AG1081" i="1"/>
  <c r="AD1081" i="1"/>
  <c r="AC1081" i="1"/>
  <c r="AF1085" i="1"/>
  <c r="AE1085" i="1"/>
  <c r="AD1085" i="1"/>
  <c r="AG1085" i="1"/>
  <c r="AC1085" i="1"/>
  <c r="AF1089" i="1"/>
  <c r="AE1089" i="1"/>
  <c r="AD1089" i="1"/>
  <c r="AG1089" i="1"/>
  <c r="AC1089" i="1"/>
  <c r="AF1093" i="1"/>
  <c r="AE1093" i="1"/>
  <c r="AD1093" i="1"/>
  <c r="AG1093" i="1"/>
  <c r="AC1093" i="1"/>
  <c r="AF1097" i="1"/>
  <c r="AE1097" i="1"/>
  <c r="AD1097" i="1"/>
  <c r="AC1097" i="1"/>
  <c r="AG1097" i="1"/>
  <c r="AF1101" i="1"/>
  <c r="AE1101" i="1"/>
  <c r="AD1101" i="1"/>
  <c r="AG1101" i="1"/>
  <c r="AC1101" i="1"/>
  <c r="AF1105" i="1"/>
  <c r="AE1105" i="1"/>
  <c r="AD1105" i="1"/>
  <c r="AG1105" i="1"/>
  <c r="AC1105" i="1"/>
  <c r="AF1109" i="1"/>
  <c r="AE1109" i="1"/>
  <c r="AD1109" i="1"/>
  <c r="AG1109" i="1"/>
  <c r="AC1109" i="1"/>
  <c r="AF1113" i="1"/>
  <c r="AE1113" i="1"/>
  <c r="AD1113" i="1"/>
  <c r="AC1113" i="1"/>
  <c r="AG1113" i="1"/>
  <c r="AF1117" i="1"/>
  <c r="AE1117" i="1"/>
  <c r="AD1117" i="1"/>
  <c r="AG1117" i="1"/>
  <c r="AC1117" i="1"/>
  <c r="AF1121" i="1"/>
  <c r="AE1121" i="1"/>
  <c r="AD1121" i="1"/>
  <c r="AG1121" i="1"/>
  <c r="AC1121" i="1"/>
  <c r="AF1125" i="1"/>
  <c r="AE1125" i="1"/>
  <c r="AD1125" i="1"/>
  <c r="AG1125" i="1"/>
  <c r="AC1125" i="1"/>
  <c r="AF1129" i="1"/>
  <c r="AE1129" i="1"/>
  <c r="AD1129" i="1"/>
  <c r="AC1129" i="1"/>
  <c r="AG1129" i="1"/>
  <c r="AF1133" i="1"/>
  <c r="AE1133" i="1"/>
  <c r="AD1133" i="1"/>
  <c r="AG1133" i="1"/>
  <c r="AC1133" i="1"/>
  <c r="AF1137" i="1"/>
  <c r="AE1137" i="1"/>
  <c r="AD1137" i="1"/>
  <c r="AG1137" i="1"/>
  <c r="AC1137" i="1"/>
  <c r="AF1141" i="1"/>
  <c r="AE1141" i="1"/>
  <c r="AD1141" i="1"/>
  <c r="AG1141" i="1"/>
  <c r="AC1141" i="1"/>
  <c r="AG1145" i="1"/>
  <c r="AC1145" i="1"/>
  <c r="AF1145" i="1"/>
  <c r="AE1145" i="1"/>
  <c r="AD1145" i="1"/>
  <c r="AG1149" i="1"/>
  <c r="AC1149" i="1"/>
  <c r="AF1149" i="1"/>
  <c r="AE1149" i="1"/>
  <c r="AD1149" i="1"/>
  <c r="AG1153" i="1"/>
  <c r="AC1153" i="1"/>
  <c r="AF1153" i="1"/>
  <c r="AE1153" i="1"/>
  <c r="AD1153" i="1"/>
  <c r="AG1157" i="1"/>
  <c r="AC1157" i="1"/>
  <c r="AF1157" i="1"/>
  <c r="AE1157" i="1"/>
  <c r="AD1157" i="1"/>
  <c r="AG1161" i="1"/>
  <c r="AC1161" i="1"/>
  <c r="AF1161" i="1"/>
  <c r="AE1161" i="1"/>
  <c r="AD1161" i="1"/>
  <c r="AG1165" i="1"/>
  <c r="AC1165" i="1"/>
  <c r="AF1165" i="1"/>
  <c r="AE1165" i="1"/>
  <c r="AD1165" i="1"/>
  <c r="AG1169" i="1"/>
  <c r="AC1169" i="1"/>
  <c r="AF1169" i="1"/>
  <c r="AE1169" i="1"/>
  <c r="AD1169" i="1"/>
  <c r="AG1173" i="1"/>
  <c r="AC1173" i="1"/>
  <c r="AF1173" i="1"/>
  <c r="AE1173" i="1"/>
  <c r="AD1173" i="1"/>
  <c r="AG1177" i="1"/>
  <c r="AC1177" i="1"/>
  <c r="AF1177" i="1"/>
  <c r="AE1177" i="1"/>
  <c r="AD1177" i="1"/>
  <c r="AG1181" i="1"/>
  <c r="AC1181" i="1"/>
  <c r="AF1181" i="1"/>
  <c r="AE1181" i="1"/>
  <c r="AD1181" i="1"/>
  <c r="AG1185" i="1"/>
  <c r="AC1185" i="1"/>
  <c r="AF1185" i="1"/>
  <c r="AE1185" i="1"/>
  <c r="AD1185" i="1"/>
  <c r="AG1189" i="1"/>
  <c r="AC1189" i="1"/>
  <c r="AF1189" i="1"/>
  <c r="AE1189" i="1"/>
  <c r="AD1189" i="1"/>
  <c r="AG1193" i="1"/>
  <c r="AC1193" i="1"/>
  <c r="AF1193" i="1"/>
  <c r="AE1193" i="1"/>
  <c r="AD1193" i="1"/>
  <c r="AG1197" i="1"/>
  <c r="AC1197" i="1"/>
  <c r="AF1197" i="1"/>
  <c r="AE1197" i="1"/>
  <c r="AD1197" i="1"/>
  <c r="AG1201" i="1"/>
  <c r="AC1201" i="1"/>
  <c r="AF1201" i="1"/>
  <c r="AE1201" i="1"/>
  <c r="AD1201" i="1"/>
  <c r="AG1205" i="1"/>
  <c r="AC1205" i="1"/>
  <c r="AF1205" i="1"/>
  <c r="AE1205" i="1"/>
  <c r="AD1205" i="1"/>
  <c r="AG1209" i="1"/>
  <c r="AC1209" i="1"/>
  <c r="AF1209" i="1"/>
  <c r="AE1209" i="1"/>
  <c r="AD1209" i="1"/>
  <c r="AG1213" i="1"/>
  <c r="AC1213" i="1"/>
  <c r="AF1213" i="1"/>
  <c r="AE1213" i="1"/>
  <c r="AD1213" i="1"/>
  <c r="AG1217" i="1"/>
  <c r="AC1217" i="1"/>
  <c r="AF1217" i="1"/>
  <c r="AE1217" i="1"/>
  <c r="AD1217" i="1"/>
  <c r="AG1221" i="1"/>
  <c r="AC1221" i="1"/>
  <c r="AF1221" i="1"/>
  <c r="AE1221" i="1"/>
  <c r="AD1221" i="1"/>
  <c r="AG1225" i="1"/>
  <c r="AC1225" i="1"/>
  <c r="AF1225" i="1"/>
  <c r="AE1225" i="1"/>
  <c r="AD1225" i="1"/>
  <c r="AG1229" i="1"/>
  <c r="AC1229" i="1"/>
  <c r="AF1229" i="1"/>
  <c r="AE1229" i="1"/>
  <c r="AD1229" i="1"/>
  <c r="AG1233" i="1"/>
  <c r="AC1233" i="1"/>
  <c r="AF1233" i="1"/>
  <c r="AE1233" i="1"/>
  <c r="AD1233" i="1"/>
  <c r="AD1237" i="1"/>
  <c r="AF1237" i="1"/>
  <c r="AE1237" i="1"/>
  <c r="AC1237" i="1"/>
  <c r="AG1237" i="1"/>
  <c r="AD1241" i="1"/>
  <c r="AG1241" i="1"/>
  <c r="AF1241" i="1"/>
  <c r="AE1241" i="1"/>
  <c r="AC1241" i="1"/>
  <c r="AD1245" i="1"/>
  <c r="AC1245" i="1"/>
  <c r="AG1245" i="1"/>
  <c r="AF1245" i="1"/>
  <c r="AE1245" i="1"/>
  <c r="AD1249" i="1"/>
  <c r="AE1249" i="1"/>
  <c r="AC1249" i="1"/>
  <c r="AG1249" i="1"/>
  <c r="AF1249" i="1"/>
  <c r="AD1253" i="1"/>
  <c r="AF1253" i="1"/>
  <c r="AE1253" i="1"/>
  <c r="AC1253" i="1"/>
  <c r="AG1253" i="1"/>
  <c r="AD1257" i="1"/>
  <c r="AG1257" i="1"/>
  <c r="AF1257" i="1"/>
  <c r="AE1257" i="1"/>
  <c r="AC1257" i="1"/>
  <c r="AD1261" i="1"/>
  <c r="AC1261" i="1"/>
  <c r="AG1261" i="1"/>
  <c r="AF1261" i="1"/>
  <c r="AE1261" i="1"/>
  <c r="AD1265" i="1"/>
  <c r="AE1265" i="1"/>
  <c r="AC1265" i="1"/>
  <c r="AG1265" i="1"/>
  <c r="AF1265" i="1"/>
  <c r="AD1269" i="1"/>
  <c r="AF1269" i="1"/>
  <c r="AE1269" i="1"/>
  <c r="AC1269" i="1"/>
  <c r="AG1269" i="1"/>
  <c r="AD1273" i="1"/>
  <c r="AG1273" i="1"/>
  <c r="AF1273" i="1"/>
  <c r="AE1273" i="1"/>
  <c r="AC1273" i="1"/>
  <c r="AD1277" i="1"/>
  <c r="AC1277" i="1"/>
  <c r="AG1277" i="1"/>
  <c r="AF1277" i="1"/>
  <c r="AE1277" i="1"/>
  <c r="AD1281" i="1"/>
  <c r="AE1281" i="1"/>
  <c r="AC1281" i="1"/>
  <c r="AG1281" i="1"/>
  <c r="AF1281" i="1"/>
  <c r="AD1285" i="1"/>
  <c r="AF1285" i="1"/>
  <c r="AE1285" i="1"/>
  <c r="AC1285" i="1"/>
  <c r="AG1285" i="1"/>
  <c r="AD1289" i="1"/>
  <c r="AG1289" i="1"/>
  <c r="AF1289" i="1"/>
  <c r="AE1289" i="1"/>
  <c r="AC1289" i="1"/>
  <c r="AD1293" i="1"/>
  <c r="AC1293" i="1"/>
  <c r="AG1293" i="1"/>
  <c r="AF1293" i="1"/>
  <c r="AE1293" i="1"/>
  <c r="AD1297" i="1"/>
  <c r="AE1297" i="1"/>
  <c r="AC1297" i="1"/>
  <c r="AG1297" i="1"/>
  <c r="AF1297" i="1"/>
  <c r="AD1301" i="1"/>
  <c r="AF1301" i="1"/>
  <c r="AE1301" i="1"/>
  <c r="AC1301" i="1"/>
  <c r="AG1301" i="1"/>
  <c r="AD1305" i="1"/>
  <c r="AG1305" i="1"/>
  <c r="AF1305" i="1"/>
  <c r="AE1305" i="1"/>
  <c r="AC1305" i="1"/>
  <c r="AD1309" i="1"/>
  <c r="AC1309" i="1"/>
  <c r="AG1309" i="1"/>
  <c r="AF1309" i="1"/>
  <c r="AE1309" i="1"/>
  <c r="AD1313" i="1"/>
  <c r="AE1313" i="1"/>
  <c r="AC1313" i="1"/>
  <c r="AG1313" i="1"/>
  <c r="AF1313" i="1"/>
  <c r="AD1317" i="1"/>
  <c r="AF1317" i="1"/>
  <c r="AE1317" i="1"/>
  <c r="AC1317" i="1"/>
  <c r="AG1317" i="1"/>
  <c r="AD1321" i="1"/>
  <c r="AG1321" i="1"/>
  <c r="AF1321" i="1"/>
  <c r="AE1321" i="1"/>
  <c r="AC1321" i="1"/>
  <c r="AD1325" i="1"/>
  <c r="AC1325" i="1"/>
  <c r="AG1325" i="1"/>
  <c r="AF1325" i="1"/>
  <c r="AE1325" i="1"/>
  <c r="AD1329" i="1"/>
  <c r="AE1329" i="1"/>
  <c r="AC1329" i="1"/>
  <c r="AG1329" i="1"/>
  <c r="AF1329" i="1"/>
  <c r="AD1333" i="1"/>
  <c r="AF1333" i="1"/>
  <c r="AE1333" i="1"/>
  <c r="AC1333" i="1"/>
  <c r="AG1333" i="1"/>
  <c r="AD1337" i="1"/>
  <c r="AG1337" i="1"/>
  <c r="AF1337" i="1"/>
  <c r="AE1337" i="1"/>
  <c r="AC1337" i="1"/>
  <c r="AD1341" i="1"/>
  <c r="AC1341" i="1"/>
  <c r="AG1341" i="1"/>
  <c r="AF1341" i="1"/>
  <c r="AE1341" i="1"/>
  <c r="AD1345" i="1"/>
  <c r="AE1345" i="1"/>
  <c r="AC1345" i="1"/>
  <c r="AG1345" i="1"/>
  <c r="AF1345" i="1"/>
  <c r="AD1349" i="1"/>
  <c r="AF1349" i="1"/>
  <c r="AE1349" i="1"/>
  <c r="AC1349" i="1"/>
  <c r="AG1349" i="1"/>
  <c r="AD1353" i="1"/>
  <c r="AG1353" i="1"/>
  <c r="AF1353" i="1"/>
  <c r="AE1353" i="1"/>
  <c r="AC1353" i="1"/>
  <c r="AD1357" i="1"/>
  <c r="AC1357" i="1"/>
  <c r="AG1357" i="1"/>
  <c r="AF1357" i="1"/>
  <c r="AE1357" i="1"/>
  <c r="AD1361" i="1"/>
  <c r="AE1361" i="1"/>
  <c r="AC1361" i="1"/>
  <c r="AG1361" i="1"/>
  <c r="AF1361" i="1"/>
  <c r="AD1365" i="1"/>
  <c r="AF1365" i="1"/>
  <c r="AE1365" i="1"/>
  <c r="AC1365" i="1"/>
  <c r="AG1365" i="1"/>
  <c r="AD1369" i="1"/>
  <c r="AG1369" i="1"/>
  <c r="AF1369" i="1"/>
  <c r="AE1369" i="1"/>
  <c r="AC1369" i="1"/>
  <c r="AE1373" i="1"/>
  <c r="AD1373" i="1"/>
  <c r="AF1373" i="1"/>
  <c r="AC1373" i="1"/>
  <c r="AG1373" i="1"/>
  <c r="AE1377" i="1"/>
  <c r="AD1377" i="1"/>
  <c r="AG1377" i="1"/>
  <c r="AF1377" i="1"/>
  <c r="AC1377" i="1"/>
  <c r="AE1381" i="1"/>
  <c r="AD1381" i="1"/>
  <c r="AF1381" i="1"/>
  <c r="AC1381" i="1"/>
  <c r="AG1381" i="1"/>
  <c r="AE1385" i="1"/>
  <c r="AD1385" i="1"/>
  <c r="AG1385" i="1"/>
  <c r="AF1385" i="1"/>
  <c r="AC1385" i="1"/>
  <c r="AE1389" i="1"/>
  <c r="AD1389" i="1"/>
  <c r="AF1389" i="1"/>
  <c r="AC1389" i="1"/>
  <c r="AG1389" i="1"/>
  <c r="AE1393" i="1"/>
  <c r="AD1393" i="1"/>
  <c r="AG1393" i="1"/>
  <c r="AF1393" i="1"/>
  <c r="AC1393" i="1"/>
  <c r="AE1397" i="1"/>
  <c r="AD1397" i="1"/>
  <c r="AF1397" i="1"/>
  <c r="AC1397" i="1"/>
  <c r="AG1397" i="1"/>
  <c r="AE1401" i="1"/>
  <c r="AD1401" i="1"/>
  <c r="AG1401" i="1"/>
  <c r="AF1401" i="1"/>
  <c r="AC1401" i="1"/>
  <c r="AE1405" i="1"/>
  <c r="AD1405" i="1"/>
  <c r="AF1405" i="1"/>
  <c r="AC1405" i="1"/>
  <c r="AG1405" i="1"/>
  <c r="AE1409" i="1"/>
  <c r="AD1409" i="1"/>
  <c r="AG1409" i="1"/>
  <c r="AF1409" i="1"/>
  <c r="AC1409" i="1"/>
  <c r="AE1413" i="1"/>
  <c r="AD1413" i="1"/>
  <c r="AF1413" i="1"/>
  <c r="AC1413" i="1"/>
  <c r="AG1413" i="1"/>
  <c r="AE1417" i="1"/>
  <c r="AD1417" i="1"/>
  <c r="AG1417" i="1"/>
  <c r="AF1417" i="1"/>
  <c r="AC1417" i="1"/>
  <c r="AE1421" i="1"/>
  <c r="AD1421" i="1"/>
  <c r="AF1421" i="1"/>
  <c r="AC1421" i="1"/>
  <c r="AG1421" i="1"/>
  <c r="AE1425" i="1"/>
  <c r="AD1425" i="1"/>
  <c r="AG1425" i="1"/>
  <c r="AF1425" i="1"/>
  <c r="AC1425" i="1"/>
  <c r="AE1429" i="1"/>
  <c r="AD1429" i="1"/>
  <c r="AF1429" i="1"/>
  <c r="AC1429" i="1"/>
  <c r="AG1429" i="1"/>
  <c r="AE1433" i="1"/>
  <c r="AD1433" i="1"/>
  <c r="AG1433" i="1"/>
  <c r="AF1433" i="1"/>
  <c r="AC1433" i="1"/>
  <c r="AE1437" i="1"/>
  <c r="AD1437" i="1"/>
  <c r="AF1437" i="1"/>
  <c r="AC1437" i="1"/>
  <c r="AG1437" i="1"/>
  <c r="AE1441" i="1"/>
  <c r="AD1441" i="1"/>
  <c r="AG1441" i="1"/>
  <c r="AF1441" i="1"/>
  <c r="AC1441" i="1"/>
  <c r="AE1445" i="1"/>
  <c r="AD1445" i="1"/>
  <c r="AF1445" i="1"/>
  <c r="AC1445" i="1"/>
  <c r="AG1445" i="1"/>
  <c r="AE1449" i="1"/>
  <c r="AD1449" i="1"/>
  <c r="AG1449" i="1"/>
  <c r="AF1449" i="1"/>
  <c r="AC1449" i="1"/>
  <c r="AE1453" i="1"/>
  <c r="AD1453" i="1"/>
  <c r="AF1453" i="1"/>
  <c r="AC1453" i="1"/>
  <c r="AG1453" i="1"/>
  <c r="AE1457" i="1"/>
  <c r="AD1457" i="1"/>
  <c r="AF1457" i="1"/>
  <c r="AC1457" i="1"/>
  <c r="AG1457" i="1"/>
  <c r="AE1461" i="1"/>
  <c r="AD1461" i="1"/>
  <c r="AG1461" i="1"/>
  <c r="AF1461" i="1"/>
  <c r="AC1461" i="1"/>
  <c r="AE1465" i="1"/>
  <c r="AD1465" i="1"/>
  <c r="AF1465" i="1"/>
  <c r="AC1465" i="1"/>
  <c r="AG1465" i="1"/>
  <c r="AE1469" i="1"/>
  <c r="AD1469" i="1"/>
  <c r="AG1469" i="1"/>
  <c r="AF1469" i="1"/>
  <c r="AC1469" i="1"/>
  <c r="AE1473" i="1"/>
  <c r="AD1473" i="1"/>
  <c r="AF1473" i="1"/>
  <c r="AC1473" i="1"/>
  <c r="AG1473" i="1"/>
  <c r="AE1477" i="1"/>
  <c r="AD1477" i="1"/>
  <c r="AG1477" i="1"/>
  <c r="AF1477" i="1"/>
  <c r="AC1477" i="1"/>
  <c r="AE1481" i="1"/>
  <c r="AD1481" i="1"/>
  <c r="AF1481" i="1"/>
  <c r="AC1481" i="1"/>
  <c r="AG1481" i="1"/>
  <c r="AE1485" i="1"/>
  <c r="AD1485" i="1"/>
  <c r="AG1485" i="1"/>
  <c r="AF1485" i="1"/>
  <c r="AC1485" i="1"/>
  <c r="AE1489" i="1"/>
  <c r="AD1489" i="1"/>
  <c r="AF1489" i="1"/>
  <c r="AC1489" i="1"/>
  <c r="AG1489" i="1"/>
  <c r="AE1493" i="1"/>
  <c r="AD1493" i="1"/>
  <c r="AG1493" i="1"/>
  <c r="AF1493" i="1"/>
  <c r="AC1493" i="1"/>
  <c r="AE1497" i="1"/>
  <c r="AD1497" i="1"/>
  <c r="AF1497" i="1"/>
  <c r="AC1497" i="1"/>
  <c r="AG1497" i="1"/>
  <c r="AE1501" i="1"/>
  <c r="AD1501" i="1"/>
  <c r="AG1501" i="1"/>
  <c r="AF1501" i="1"/>
  <c r="AC1501" i="1"/>
  <c r="AE1505" i="1"/>
  <c r="AD1505" i="1"/>
  <c r="AF1505" i="1"/>
  <c r="AC1505" i="1"/>
  <c r="AG1505" i="1"/>
  <c r="AE1509" i="1"/>
  <c r="AD1509" i="1"/>
  <c r="AG1509" i="1"/>
  <c r="AF1509" i="1"/>
  <c r="AC1509" i="1"/>
  <c r="AE1513" i="1"/>
  <c r="AD1513" i="1"/>
  <c r="AF1513" i="1"/>
  <c r="AC1513" i="1"/>
  <c r="AG1513" i="1"/>
  <c r="AE1517" i="1"/>
  <c r="AD1517" i="1"/>
  <c r="AG1517" i="1"/>
  <c r="AF1517" i="1"/>
  <c r="AC1517" i="1"/>
  <c r="AE1521" i="1"/>
  <c r="AD1521" i="1"/>
  <c r="AF1521" i="1"/>
  <c r="AC1521" i="1"/>
  <c r="AG1521" i="1"/>
  <c r="AE1525" i="1"/>
  <c r="AD1525" i="1"/>
  <c r="AG1525" i="1"/>
  <c r="AF1525" i="1"/>
  <c r="AC1525" i="1"/>
  <c r="AE1529" i="1"/>
  <c r="AD1529" i="1"/>
  <c r="AF1529" i="1"/>
  <c r="AC1529" i="1"/>
  <c r="AG1529" i="1"/>
  <c r="AE1533" i="1"/>
  <c r="AD1533" i="1"/>
  <c r="AG1533" i="1"/>
  <c r="AF1533" i="1"/>
  <c r="AC1533" i="1"/>
  <c r="AE1537" i="1"/>
  <c r="AD1537" i="1"/>
  <c r="AF1537" i="1"/>
  <c r="AC1537" i="1"/>
  <c r="AG1537" i="1"/>
  <c r="AE1541" i="1"/>
  <c r="AD1541" i="1"/>
  <c r="AG1541" i="1"/>
  <c r="AF1541" i="1"/>
  <c r="AC1541" i="1"/>
  <c r="AE1545" i="1"/>
  <c r="AD1545" i="1"/>
  <c r="AF1545" i="1"/>
  <c r="AC1545" i="1"/>
  <c r="AG1545" i="1"/>
  <c r="AE1549" i="1"/>
  <c r="AD1549" i="1"/>
  <c r="AG1549" i="1"/>
  <c r="AF1549" i="1"/>
  <c r="AC1549" i="1"/>
  <c r="AE1553" i="1"/>
  <c r="AD1553" i="1"/>
  <c r="AF1553" i="1"/>
  <c r="AC1553" i="1"/>
  <c r="AG1553" i="1"/>
  <c r="AE1557" i="1"/>
  <c r="AD1557" i="1"/>
  <c r="AG1557" i="1"/>
  <c r="AF1557" i="1"/>
  <c r="AC1557" i="1"/>
  <c r="AE1561" i="1"/>
  <c r="AD1561" i="1"/>
  <c r="AF1561" i="1"/>
  <c r="AC1561" i="1"/>
  <c r="AG1561" i="1"/>
  <c r="AE1565" i="1"/>
  <c r="AD1565" i="1"/>
  <c r="AG1565" i="1"/>
  <c r="AF1565" i="1"/>
  <c r="AC1565" i="1"/>
  <c r="AE1569" i="1"/>
  <c r="AD1569" i="1"/>
  <c r="AF1569" i="1"/>
  <c r="AC1569" i="1"/>
  <c r="AG1569" i="1"/>
  <c r="AE1573" i="1"/>
  <c r="AD1573" i="1"/>
  <c r="AG1573" i="1"/>
  <c r="AF1573" i="1"/>
  <c r="AC1573" i="1"/>
  <c r="AE1577" i="1"/>
  <c r="AD1577" i="1"/>
  <c r="AF1577" i="1"/>
  <c r="AC1577" i="1"/>
  <c r="AG1577" i="1"/>
  <c r="AE1581" i="1"/>
  <c r="AD1581" i="1"/>
  <c r="AG1581" i="1"/>
  <c r="AF1581" i="1"/>
  <c r="AC1581" i="1"/>
  <c r="AE1585" i="1"/>
  <c r="AD1585" i="1"/>
  <c r="AF1585" i="1"/>
  <c r="AC1585" i="1"/>
  <c r="AG1585" i="1"/>
  <c r="AE1589" i="1"/>
  <c r="AD1589" i="1"/>
  <c r="AG1589" i="1"/>
  <c r="AF1589" i="1"/>
  <c r="AC1589" i="1"/>
  <c r="AE1593" i="1"/>
  <c r="AD1593" i="1"/>
  <c r="AF1593" i="1"/>
  <c r="AC1593" i="1"/>
  <c r="AG1593" i="1"/>
  <c r="AE1597" i="1"/>
  <c r="AD1597" i="1"/>
  <c r="AG1597" i="1"/>
  <c r="AF1597" i="1"/>
  <c r="AC1597" i="1"/>
  <c r="AE1601" i="1"/>
  <c r="AD1601" i="1"/>
  <c r="AF1601" i="1"/>
  <c r="AC1601" i="1"/>
  <c r="AG1601" i="1"/>
  <c r="AE1605" i="1"/>
  <c r="AD1605" i="1"/>
  <c r="AG1605" i="1"/>
  <c r="AF1605" i="1"/>
  <c r="AC1605" i="1"/>
  <c r="AE1609" i="1"/>
  <c r="AD1609" i="1"/>
  <c r="AF1609" i="1"/>
  <c r="AC1609" i="1"/>
  <c r="AG1609" i="1"/>
  <c r="AE1613" i="1"/>
  <c r="AD1613" i="1"/>
  <c r="AG1613" i="1"/>
  <c r="AF1613" i="1"/>
  <c r="AC1613" i="1"/>
  <c r="AE1617" i="1"/>
  <c r="AD1617" i="1"/>
  <c r="AF1617" i="1"/>
  <c r="AC1617" i="1"/>
  <c r="AG1617" i="1"/>
  <c r="AE1621" i="1"/>
  <c r="AD1621" i="1"/>
  <c r="AG1621" i="1"/>
  <c r="AF1621" i="1"/>
  <c r="AC1621" i="1"/>
  <c r="AE1625" i="1"/>
  <c r="AD1625" i="1"/>
  <c r="AF1625" i="1"/>
  <c r="AC1625" i="1"/>
  <c r="AG1625" i="1"/>
  <c r="AD1629" i="1"/>
  <c r="AF1629" i="1"/>
  <c r="AE1629" i="1"/>
  <c r="AG1629" i="1"/>
  <c r="AC1629" i="1"/>
  <c r="AD1633" i="1"/>
  <c r="AG1633" i="1"/>
  <c r="AF1633" i="1"/>
  <c r="AC1633" i="1"/>
  <c r="AE1633" i="1"/>
  <c r="AD1637" i="1"/>
  <c r="AC1637" i="1"/>
  <c r="AG1637" i="1"/>
  <c r="AE1637" i="1"/>
  <c r="AF1637" i="1"/>
  <c r="AD1641" i="1"/>
  <c r="AE1641" i="1"/>
  <c r="AC1641" i="1"/>
  <c r="AF1641" i="1"/>
  <c r="AG1641" i="1"/>
  <c r="AD1645" i="1"/>
  <c r="AF1645" i="1"/>
  <c r="AE1645" i="1"/>
  <c r="AG1645" i="1"/>
  <c r="AC1645" i="1"/>
  <c r="AD1649" i="1"/>
  <c r="AG1649" i="1"/>
  <c r="AF1649" i="1"/>
  <c r="AE1649" i="1"/>
  <c r="AC1649" i="1"/>
  <c r="AD1653" i="1"/>
  <c r="AC1653" i="1"/>
  <c r="AG1653" i="1"/>
  <c r="AF1653" i="1"/>
  <c r="AE1653" i="1"/>
  <c r="AD1657" i="1"/>
  <c r="AE1657" i="1"/>
  <c r="AC1657" i="1"/>
  <c r="AG1657" i="1"/>
  <c r="AF1657" i="1"/>
  <c r="AD1661" i="1"/>
  <c r="AF1661" i="1"/>
  <c r="AE1661" i="1"/>
  <c r="AG1661" i="1"/>
  <c r="AC1661" i="1"/>
  <c r="AD1665" i="1"/>
  <c r="AG1665" i="1"/>
  <c r="AF1665" i="1"/>
  <c r="AC1665" i="1"/>
  <c r="AE1665" i="1"/>
  <c r="AD1669" i="1"/>
  <c r="AC1669" i="1"/>
  <c r="AG1669" i="1"/>
  <c r="AE1669" i="1"/>
  <c r="AF1669" i="1"/>
  <c r="AD1673" i="1"/>
  <c r="AE1673" i="1"/>
  <c r="AC1673" i="1"/>
  <c r="AF1673" i="1"/>
  <c r="AG1673" i="1"/>
  <c r="AD1677" i="1"/>
  <c r="AF1677" i="1"/>
  <c r="AE1677" i="1"/>
  <c r="AG1677" i="1"/>
  <c r="AC1677" i="1"/>
  <c r="AD1681" i="1"/>
  <c r="AG1681" i="1"/>
  <c r="AF1681" i="1"/>
  <c r="AE1681" i="1"/>
  <c r="AC1681" i="1"/>
  <c r="AE1685" i="1"/>
  <c r="AD1685" i="1"/>
  <c r="AC1685" i="1"/>
  <c r="AF1685" i="1"/>
  <c r="AG1685" i="1"/>
  <c r="AE1689" i="1"/>
  <c r="AD1689" i="1"/>
  <c r="AG1689" i="1"/>
  <c r="AF1689" i="1"/>
  <c r="AC1689" i="1"/>
  <c r="AE1693" i="1"/>
  <c r="AD1693" i="1"/>
  <c r="AC1693" i="1"/>
  <c r="AG1693" i="1"/>
  <c r="AF1693" i="1"/>
  <c r="AE1697" i="1"/>
  <c r="AD1697" i="1"/>
  <c r="AG1697" i="1"/>
  <c r="AF1697" i="1"/>
  <c r="AC1697" i="1"/>
  <c r="AE1701" i="1"/>
  <c r="AD1701" i="1"/>
  <c r="AC1701" i="1"/>
  <c r="AF1701" i="1"/>
  <c r="AG1701" i="1"/>
  <c r="AE1705" i="1"/>
  <c r="AD1705" i="1"/>
  <c r="AG1705" i="1"/>
  <c r="AF1705" i="1"/>
  <c r="AC1705" i="1"/>
  <c r="AE1709" i="1"/>
  <c r="AD1709" i="1"/>
  <c r="AC1709" i="1"/>
  <c r="AG1709" i="1"/>
  <c r="AF1709" i="1"/>
  <c r="AE1713" i="1"/>
  <c r="AD1713" i="1"/>
  <c r="AG1713" i="1"/>
  <c r="AF1713" i="1"/>
  <c r="AC1713" i="1"/>
  <c r="AE1717" i="1"/>
  <c r="AD1717" i="1"/>
  <c r="AC1717" i="1"/>
  <c r="AF1717" i="1"/>
  <c r="AG1717" i="1"/>
  <c r="AE1721" i="1"/>
  <c r="AD1721" i="1"/>
  <c r="AG1721" i="1"/>
  <c r="AF1721" i="1"/>
  <c r="AC1721" i="1"/>
  <c r="AE1725" i="1"/>
  <c r="AD1725" i="1"/>
  <c r="AC1725" i="1"/>
  <c r="AG1725" i="1"/>
  <c r="AF1725" i="1"/>
  <c r="AE1729" i="1"/>
  <c r="AD1729" i="1"/>
  <c r="AG1729" i="1"/>
  <c r="AF1729" i="1"/>
  <c r="AC1729" i="1"/>
  <c r="AE1733" i="1"/>
  <c r="AD1733" i="1"/>
  <c r="AC1733" i="1"/>
  <c r="AF1733" i="1"/>
  <c r="AG1733" i="1"/>
  <c r="AE1737" i="1"/>
  <c r="AD1737" i="1"/>
  <c r="AG1737" i="1"/>
  <c r="AF1737" i="1"/>
  <c r="AC1737" i="1"/>
  <c r="AE1741" i="1"/>
  <c r="AD1741" i="1"/>
  <c r="AC1741" i="1"/>
  <c r="AG1741" i="1"/>
  <c r="AF1741" i="1"/>
  <c r="AE1745" i="1"/>
  <c r="AD1745" i="1"/>
  <c r="AG1745" i="1"/>
  <c r="AF1745" i="1"/>
  <c r="AC1745" i="1"/>
  <c r="AE1749" i="1"/>
  <c r="AD1749" i="1"/>
  <c r="AC1749" i="1"/>
  <c r="AF1749" i="1"/>
  <c r="AG1749" i="1"/>
  <c r="AE1753" i="1"/>
  <c r="AD1753" i="1"/>
  <c r="AG1753" i="1"/>
  <c r="AF1753" i="1"/>
  <c r="AC1753" i="1"/>
  <c r="AE1757" i="1"/>
  <c r="AD1757" i="1"/>
  <c r="AC1757" i="1"/>
  <c r="AG1757" i="1"/>
  <c r="AF1757" i="1"/>
  <c r="AE1761" i="1"/>
  <c r="AD1761" i="1"/>
  <c r="AG1761" i="1"/>
  <c r="AF1761" i="1"/>
  <c r="AC1761" i="1"/>
  <c r="AG1765" i="1"/>
  <c r="AF1765" i="1"/>
  <c r="AE1765" i="1"/>
  <c r="AD1765" i="1"/>
  <c r="AC1765" i="1"/>
  <c r="AG1769" i="1"/>
  <c r="AC1769" i="1"/>
  <c r="AF1769" i="1"/>
  <c r="AE1769" i="1"/>
  <c r="AD1769" i="1"/>
  <c r="AG1773" i="1"/>
  <c r="AC1773" i="1"/>
  <c r="AF1773" i="1"/>
  <c r="AE1773" i="1"/>
  <c r="AD1773" i="1"/>
  <c r="AG1777" i="1"/>
  <c r="AC1777" i="1"/>
  <c r="AF1777" i="1"/>
  <c r="AE1777" i="1"/>
  <c r="AD1777" i="1"/>
  <c r="AG1781" i="1"/>
  <c r="AC1781" i="1"/>
  <c r="AF1781" i="1"/>
  <c r="AE1781" i="1"/>
  <c r="AD1781" i="1"/>
  <c r="AG1785" i="1"/>
  <c r="AC1785" i="1"/>
  <c r="AF1785" i="1"/>
  <c r="AE1785" i="1"/>
  <c r="AD1785" i="1"/>
  <c r="AG1789" i="1"/>
  <c r="AC1789" i="1"/>
  <c r="AF1789" i="1"/>
  <c r="AE1789" i="1"/>
  <c r="AD1789" i="1"/>
  <c r="AG1793" i="1"/>
  <c r="AC1793" i="1"/>
  <c r="AF1793" i="1"/>
  <c r="AE1793" i="1"/>
  <c r="AD1793" i="1"/>
  <c r="AG1797" i="1"/>
  <c r="AC1797" i="1"/>
  <c r="AF1797" i="1"/>
  <c r="AE1797" i="1"/>
  <c r="AD1797" i="1"/>
  <c r="AG1801" i="1"/>
  <c r="AC1801" i="1"/>
  <c r="AF1801" i="1"/>
  <c r="AE1801" i="1"/>
  <c r="AD1801" i="1"/>
  <c r="AG1805" i="1"/>
  <c r="AC1805" i="1"/>
  <c r="AF1805" i="1"/>
  <c r="AE1805" i="1"/>
  <c r="AD1805" i="1"/>
  <c r="AG1809" i="1"/>
  <c r="AC1809" i="1"/>
  <c r="AF1809" i="1"/>
  <c r="AE1809" i="1"/>
  <c r="AD1809" i="1"/>
  <c r="AG1813" i="1"/>
  <c r="AC1813" i="1"/>
  <c r="AF1813" i="1"/>
  <c r="AE1813" i="1"/>
  <c r="AD1813" i="1"/>
  <c r="AG1817" i="1"/>
  <c r="AC1817" i="1"/>
  <c r="AF1817" i="1"/>
  <c r="AE1817" i="1"/>
  <c r="AD1817" i="1"/>
  <c r="AG1821" i="1"/>
  <c r="AC1821" i="1"/>
  <c r="AF1821" i="1"/>
  <c r="AE1821" i="1"/>
  <c r="AD1821" i="1"/>
  <c r="AG1825" i="1"/>
  <c r="AC1825" i="1"/>
  <c r="AF1825" i="1"/>
  <c r="AE1825" i="1"/>
  <c r="AD1825" i="1"/>
  <c r="AG1829" i="1"/>
  <c r="AC1829" i="1"/>
  <c r="AF1829" i="1"/>
  <c r="AE1829" i="1"/>
  <c r="AD1829" i="1"/>
  <c r="AG1833" i="1"/>
  <c r="AC1833" i="1"/>
  <c r="AF1833" i="1"/>
  <c r="AE1833" i="1"/>
  <c r="AD1833" i="1"/>
  <c r="AG1837" i="1"/>
  <c r="AC1837" i="1"/>
  <c r="AF1837" i="1"/>
  <c r="AE1837" i="1"/>
  <c r="AD1837" i="1"/>
  <c r="AG1841" i="1"/>
  <c r="AC1841" i="1"/>
  <c r="AF1841" i="1"/>
  <c r="AE1841" i="1"/>
  <c r="AD1841" i="1"/>
  <c r="AG1845" i="1"/>
  <c r="AC1845" i="1"/>
  <c r="AF1845" i="1"/>
  <c r="AE1845" i="1"/>
  <c r="AD1845" i="1"/>
  <c r="AG1849" i="1"/>
  <c r="AC1849" i="1"/>
  <c r="AF1849" i="1"/>
  <c r="AE1849" i="1"/>
  <c r="AD1849" i="1"/>
  <c r="AG1853" i="1"/>
  <c r="AC1853" i="1"/>
  <c r="AF1853" i="1"/>
  <c r="AE1853" i="1"/>
  <c r="AD1853" i="1"/>
  <c r="AG1857" i="1"/>
  <c r="AC1857" i="1"/>
  <c r="AF1857" i="1"/>
  <c r="AE1857" i="1"/>
  <c r="AD1857" i="1"/>
  <c r="AG1861" i="1"/>
  <c r="AC1861" i="1"/>
  <c r="AF1861" i="1"/>
  <c r="AE1861" i="1"/>
  <c r="AD1861" i="1"/>
  <c r="AG1865" i="1"/>
  <c r="AC1865" i="1"/>
  <c r="AF1865" i="1"/>
  <c r="AE1865" i="1"/>
  <c r="AD1865" i="1"/>
  <c r="AG1869" i="1"/>
  <c r="AC1869" i="1"/>
  <c r="AF1869" i="1"/>
  <c r="AE1869" i="1"/>
  <c r="AD1869" i="1"/>
  <c r="AG1873" i="1"/>
  <c r="AC1873" i="1"/>
  <c r="AF1873" i="1"/>
  <c r="AE1873" i="1"/>
  <c r="AD1873" i="1"/>
  <c r="AG1877" i="1"/>
  <c r="AC1877" i="1"/>
  <c r="AF1877" i="1"/>
  <c r="AE1877" i="1"/>
  <c r="AD1877" i="1"/>
  <c r="AG1881" i="1"/>
  <c r="AC1881" i="1"/>
  <c r="AF1881" i="1"/>
  <c r="AE1881" i="1"/>
  <c r="AD1881" i="1"/>
  <c r="AG1885" i="1"/>
  <c r="AC1885" i="1"/>
  <c r="AF1885" i="1"/>
  <c r="AE1885" i="1"/>
  <c r="AD1885" i="1"/>
  <c r="AG1889" i="1"/>
  <c r="AC1889" i="1"/>
  <c r="AF1889" i="1"/>
  <c r="AE1889" i="1"/>
  <c r="AD1889" i="1"/>
  <c r="AG1893" i="1"/>
  <c r="AC1893" i="1"/>
  <c r="AF1893" i="1"/>
  <c r="AE1893" i="1"/>
  <c r="AD1893" i="1"/>
  <c r="AG1897" i="1"/>
  <c r="AC1897" i="1"/>
  <c r="AF1897" i="1"/>
  <c r="AE1897" i="1"/>
  <c r="AD1897" i="1"/>
  <c r="AG1901" i="1"/>
  <c r="AC1901" i="1"/>
  <c r="AF1901" i="1"/>
  <c r="AE1901" i="1"/>
  <c r="AD1901" i="1"/>
  <c r="AG1905" i="1"/>
  <c r="AC1905" i="1"/>
  <c r="AF1905" i="1"/>
  <c r="AE1905" i="1"/>
  <c r="AD1905" i="1"/>
  <c r="AG1909" i="1"/>
  <c r="AC1909" i="1"/>
  <c r="AF1909" i="1"/>
  <c r="AE1909" i="1"/>
  <c r="AD1909" i="1"/>
  <c r="AG1913" i="1"/>
  <c r="AC1913" i="1"/>
  <c r="AF1913" i="1"/>
  <c r="AE1913" i="1"/>
  <c r="AD1913" i="1"/>
  <c r="AG1917" i="1"/>
  <c r="AC1917" i="1"/>
  <c r="AF1917" i="1"/>
  <c r="AE1917" i="1"/>
  <c r="AD1917" i="1"/>
  <c r="AG1921" i="1"/>
  <c r="AC1921" i="1"/>
  <c r="AF1921" i="1"/>
  <c r="AE1921" i="1"/>
  <c r="AD1921" i="1"/>
  <c r="AG1925" i="1"/>
  <c r="AC1925" i="1"/>
  <c r="AF1925" i="1"/>
  <c r="AE1925" i="1"/>
  <c r="AD1925" i="1"/>
  <c r="AG1929" i="1"/>
  <c r="AC1929" i="1"/>
  <c r="AF1929" i="1"/>
  <c r="AE1929" i="1"/>
  <c r="AD1929" i="1"/>
  <c r="AG1933" i="1"/>
  <c r="AC1933" i="1"/>
  <c r="AF1933" i="1"/>
  <c r="AE1933" i="1"/>
  <c r="AD1933" i="1"/>
  <c r="AG1937" i="1"/>
  <c r="AC1937" i="1"/>
  <c r="AF1937" i="1"/>
  <c r="AE1937" i="1"/>
  <c r="AD1937" i="1"/>
  <c r="AG1941" i="1"/>
  <c r="AC1941" i="1"/>
  <c r="AF1941" i="1"/>
  <c r="AE1941" i="1"/>
  <c r="AD1941" i="1"/>
  <c r="AG1945" i="1"/>
  <c r="AC1945" i="1"/>
  <c r="AF1945" i="1"/>
  <c r="AE1945" i="1"/>
  <c r="AD1945" i="1"/>
  <c r="AG1949" i="1"/>
  <c r="AC1949" i="1"/>
  <c r="AF1949" i="1"/>
  <c r="AE1949" i="1"/>
  <c r="AD1949" i="1"/>
  <c r="AG1953" i="1"/>
  <c r="AC1953" i="1"/>
  <c r="AF1953" i="1"/>
  <c r="AE1953" i="1"/>
  <c r="AD1953" i="1"/>
  <c r="AG1957" i="1"/>
  <c r="AC1957" i="1"/>
  <c r="AF1957" i="1"/>
  <c r="AE1957" i="1"/>
  <c r="AD1957" i="1"/>
  <c r="AG1961" i="1"/>
  <c r="AC1961" i="1"/>
  <c r="AF1961" i="1"/>
  <c r="AE1961" i="1"/>
  <c r="AD1961" i="1"/>
  <c r="AG1965" i="1"/>
  <c r="AC1965" i="1"/>
  <c r="AF1965" i="1"/>
  <c r="AE1965" i="1"/>
  <c r="AD1965" i="1"/>
  <c r="AG1969" i="1"/>
  <c r="AC1969" i="1"/>
  <c r="AF1969" i="1"/>
  <c r="AE1969" i="1"/>
  <c r="AD1969" i="1"/>
  <c r="AG1973" i="1"/>
  <c r="AC1973" i="1"/>
  <c r="AF1973" i="1"/>
  <c r="AE1973" i="1"/>
  <c r="AD1973" i="1"/>
  <c r="AG1977" i="1"/>
  <c r="AC1977" i="1"/>
  <c r="AF1977" i="1"/>
  <c r="AE1977" i="1"/>
  <c r="AD1977" i="1"/>
  <c r="AG1981" i="1"/>
  <c r="AC1981" i="1"/>
  <c r="AF1981" i="1"/>
  <c r="AE1981" i="1"/>
  <c r="AD1981" i="1"/>
  <c r="AG1985" i="1"/>
  <c r="AC1985" i="1"/>
  <c r="AF1985" i="1"/>
  <c r="AE1985" i="1"/>
  <c r="AD1985" i="1"/>
  <c r="AG1989" i="1"/>
  <c r="AC1989" i="1"/>
  <c r="AF1989" i="1"/>
  <c r="AE1989" i="1"/>
  <c r="AD1989" i="1"/>
  <c r="AG1993" i="1"/>
  <c r="AC1993" i="1"/>
  <c r="AF1993" i="1"/>
  <c r="AE1993" i="1"/>
  <c r="AD1993" i="1"/>
  <c r="AG1997" i="1"/>
  <c r="AC1997" i="1"/>
  <c r="AF1997" i="1"/>
  <c r="AE1997" i="1"/>
  <c r="AD1997" i="1"/>
  <c r="AG2001" i="1"/>
  <c r="AC2001" i="1"/>
  <c r="AF2001" i="1"/>
  <c r="AE2001" i="1"/>
  <c r="AD2001" i="1"/>
  <c r="AG2005" i="1"/>
  <c r="AC2005" i="1"/>
  <c r="AF2005" i="1"/>
  <c r="AE2005" i="1"/>
  <c r="AD2005" i="1"/>
  <c r="AG2009" i="1"/>
  <c r="AC2009" i="1"/>
  <c r="AF2009" i="1"/>
  <c r="AE2009" i="1"/>
  <c r="AD2009" i="1"/>
  <c r="AG2013" i="1"/>
  <c r="AC2013" i="1"/>
  <c r="AF2013" i="1"/>
  <c r="AE2013" i="1"/>
  <c r="AD2013" i="1"/>
  <c r="AG2017" i="1"/>
  <c r="AC2017" i="1"/>
  <c r="AF2017" i="1"/>
  <c r="AE2017" i="1"/>
  <c r="AD2017" i="1"/>
  <c r="AG2021" i="1"/>
  <c r="AC2021" i="1"/>
  <c r="AF2021" i="1"/>
  <c r="AE2021" i="1"/>
  <c r="AD2021" i="1"/>
  <c r="AG2025" i="1"/>
  <c r="AC2025" i="1"/>
  <c r="AF2025" i="1"/>
  <c r="AE2025" i="1"/>
  <c r="AD2025" i="1"/>
  <c r="AG2029" i="1"/>
  <c r="AC2029" i="1"/>
  <c r="AF2029" i="1"/>
  <c r="AE2029" i="1"/>
  <c r="AD2029" i="1"/>
  <c r="AG2033" i="1"/>
  <c r="AC2033" i="1"/>
  <c r="AF2033" i="1"/>
  <c r="AE2033" i="1"/>
  <c r="AD2033" i="1"/>
  <c r="AG2037" i="1"/>
  <c r="AC2037" i="1"/>
  <c r="AF2037" i="1"/>
  <c r="AE2037" i="1"/>
  <c r="AD2037" i="1"/>
  <c r="AG2041" i="1"/>
  <c r="AC2041" i="1"/>
  <c r="AF2041" i="1"/>
  <c r="AE2041" i="1"/>
  <c r="AD2041" i="1"/>
  <c r="AG2045" i="1"/>
  <c r="AC2045" i="1"/>
  <c r="AF2045" i="1"/>
  <c r="AE2045" i="1"/>
  <c r="AD2045" i="1"/>
  <c r="AG2049" i="1"/>
  <c r="AC2049" i="1"/>
  <c r="AF2049" i="1"/>
  <c r="AE2049" i="1"/>
  <c r="AD2049" i="1"/>
  <c r="AG2053" i="1"/>
  <c r="AC2053" i="1"/>
  <c r="AF2053" i="1"/>
  <c r="AE2053" i="1"/>
  <c r="AD2053" i="1"/>
  <c r="AG2057" i="1"/>
  <c r="AC2057" i="1"/>
  <c r="AF2057" i="1"/>
  <c r="AE2057" i="1"/>
  <c r="AD2057" i="1"/>
  <c r="AG2061" i="1"/>
  <c r="AC2061" i="1"/>
  <c r="AF2061" i="1"/>
  <c r="AE2061" i="1"/>
  <c r="AD2061" i="1"/>
  <c r="AG2065" i="1"/>
  <c r="AC2065" i="1"/>
  <c r="AF2065" i="1"/>
  <c r="AE2065" i="1"/>
  <c r="AD2065" i="1"/>
  <c r="AG2069" i="1"/>
  <c r="AC2069" i="1"/>
  <c r="AF2069" i="1"/>
  <c r="AE2069" i="1"/>
  <c r="AD2069" i="1"/>
  <c r="AE2073" i="1"/>
  <c r="AD2073" i="1"/>
  <c r="AG2073" i="1"/>
  <c r="AF2073" i="1"/>
  <c r="AC2073" i="1"/>
  <c r="AE2077" i="1"/>
  <c r="AD2077" i="1"/>
  <c r="AC2077" i="1"/>
  <c r="AG2077" i="1"/>
  <c r="AF2077" i="1"/>
  <c r="AE2081" i="1"/>
  <c r="AD2081" i="1"/>
  <c r="AG2081" i="1"/>
  <c r="AF2081" i="1"/>
  <c r="AC2081" i="1"/>
  <c r="AE2085" i="1"/>
  <c r="AD2085" i="1"/>
  <c r="AC2085" i="1"/>
  <c r="AG2085" i="1"/>
  <c r="AF2085" i="1"/>
  <c r="AE2089" i="1"/>
  <c r="AD2089" i="1"/>
  <c r="AG2089" i="1"/>
  <c r="AF2089" i="1"/>
  <c r="AC2089" i="1"/>
  <c r="AE2093" i="1"/>
  <c r="AD2093" i="1"/>
  <c r="AC2093" i="1"/>
  <c r="AG2093" i="1"/>
  <c r="AF2093" i="1"/>
  <c r="AE2097" i="1"/>
  <c r="AD2097" i="1"/>
  <c r="AG2097" i="1"/>
  <c r="AF2097" i="1"/>
  <c r="AC2097" i="1"/>
  <c r="AE2101" i="1"/>
  <c r="AD2101" i="1"/>
  <c r="AC2101" i="1"/>
  <c r="AG2101" i="1"/>
  <c r="AF2101" i="1"/>
  <c r="AE2105" i="1"/>
  <c r="AD2105" i="1"/>
  <c r="AG2105" i="1"/>
  <c r="AF2105" i="1"/>
  <c r="AC2105" i="1"/>
  <c r="AG2109" i="1"/>
  <c r="AC2109" i="1"/>
  <c r="AF2109" i="1"/>
  <c r="AE2109" i="1"/>
  <c r="AD2109" i="1"/>
  <c r="AG2113" i="1"/>
  <c r="AC2113" i="1"/>
  <c r="AF2113" i="1"/>
  <c r="AE2113" i="1"/>
  <c r="AD2113" i="1"/>
  <c r="AG2117" i="1"/>
  <c r="AC2117" i="1"/>
  <c r="AF2117" i="1"/>
  <c r="AE2117" i="1"/>
  <c r="AD2117" i="1"/>
  <c r="AG2121" i="1"/>
  <c r="AC2121" i="1"/>
  <c r="AF2121" i="1"/>
  <c r="AE2121" i="1"/>
  <c r="AD2121" i="1"/>
  <c r="AG2125" i="1"/>
  <c r="AC2125" i="1"/>
  <c r="AF2125" i="1"/>
  <c r="AE2125" i="1"/>
  <c r="AD2125" i="1"/>
  <c r="AG2129" i="1"/>
  <c r="AC2129" i="1"/>
  <c r="AF2129" i="1"/>
  <c r="AE2129" i="1"/>
  <c r="AD2129" i="1"/>
  <c r="AG2133" i="1"/>
  <c r="AC2133" i="1"/>
  <c r="AF2133" i="1"/>
  <c r="AE2133" i="1"/>
  <c r="AD2133" i="1"/>
  <c r="AG2137" i="1"/>
  <c r="AC2137" i="1"/>
  <c r="AF2137" i="1"/>
  <c r="AE2137" i="1"/>
  <c r="AD2137" i="1"/>
  <c r="AG2141" i="1"/>
  <c r="AC2141" i="1"/>
  <c r="AF2141" i="1"/>
  <c r="AE2141" i="1"/>
  <c r="AD2141" i="1"/>
  <c r="AG2145" i="1"/>
  <c r="AC2145" i="1"/>
  <c r="AF2145" i="1"/>
  <c r="AE2145" i="1"/>
  <c r="AD2145" i="1"/>
  <c r="AG2149" i="1"/>
  <c r="AC2149" i="1"/>
  <c r="AF2149" i="1"/>
  <c r="AE2149" i="1"/>
  <c r="AD2149" i="1"/>
  <c r="AG2153" i="1"/>
  <c r="AC2153" i="1"/>
  <c r="AF2153" i="1"/>
  <c r="AE2153" i="1"/>
  <c r="AD2153" i="1"/>
  <c r="AG2157" i="1"/>
  <c r="AC2157" i="1"/>
  <c r="AF2157" i="1"/>
  <c r="AE2157" i="1"/>
  <c r="AD2157" i="1"/>
  <c r="AG2161" i="1"/>
  <c r="AC2161" i="1"/>
  <c r="AF2161" i="1"/>
  <c r="AE2161" i="1"/>
  <c r="AD2161" i="1"/>
  <c r="AG2165" i="1"/>
  <c r="AC2165" i="1"/>
  <c r="AF2165" i="1"/>
  <c r="AE2165" i="1"/>
  <c r="AD2165" i="1"/>
  <c r="AG2169" i="1"/>
  <c r="AC2169" i="1"/>
  <c r="AF2169" i="1"/>
  <c r="AE2169" i="1"/>
  <c r="AD2169" i="1"/>
  <c r="AC14" i="1"/>
  <c r="AC15" i="1"/>
  <c r="AC16" i="1"/>
  <c r="AD17" i="1"/>
  <c r="AD18" i="1"/>
  <c r="AD19" i="1"/>
  <c r="AE20" i="1"/>
  <c r="AE21" i="1"/>
  <c r="AE22" i="1"/>
  <c r="AF23" i="1"/>
  <c r="AF24" i="1"/>
  <c r="AF25" i="1"/>
  <c r="AG26" i="1"/>
  <c r="AG27" i="1"/>
  <c r="AG28" i="1"/>
  <c r="AC30" i="1"/>
  <c r="AC31" i="1"/>
  <c r="AC32" i="1"/>
  <c r="AD33" i="1"/>
  <c r="AD34" i="1"/>
  <c r="AD35" i="1"/>
  <c r="AE36" i="1"/>
  <c r="AE37" i="1"/>
  <c r="AE38" i="1"/>
  <c r="AF39" i="1"/>
  <c r="AF40" i="1"/>
  <c r="AF41" i="1"/>
  <c r="AG42" i="1"/>
  <c r="AG43" i="1"/>
  <c r="AG44" i="1"/>
  <c r="AC46" i="1"/>
  <c r="AC47" i="1"/>
  <c r="AC48" i="1"/>
  <c r="AD49" i="1"/>
  <c r="AF51" i="1"/>
  <c r="AD61" i="1"/>
  <c r="AG65" i="1"/>
  <c r="AD72" i="1"/>
  <c r="AC85" i="1"/>
  <c r="AE91" i="1"/>
  <c r="AG97" i="1"/>
  <c r="AD104" i="1"/>
  <c r="AC117" i="1"/>
  <c r="AE123" i="1"/>
  <c r="AG129" i="1"/>
  <c r="AD151" i="1"/>
  <c r="AC164" i="1"/>
  <c r="AG176" i="1"/>
  <c r="AF189" i="1"/>
  <c r="AF50" i="1"/>
  <c r="AE50" i="1"/>
  <c r="AD50" i="1"/>
  <c r="AF54" i="1"/>
  <c r="AE54" i="1"/>
  <c r="AD54" i="1"/>
  <c r="AF58" i="1"/>
  <c r="AE58" i="1"/>
  <c r="AD58" i="1"/>
  <c r="AG62" i="1"/>
  <c r="AF62" i="1"/>
  <c r="AE62" i="1"/>
  <c r="AD62" i="1"/>
  <c r="AD66" i="1"/>
  <c r="AG66" i="1"/>
  <c r="AC66" i="1"/>
  <c r="AF66" i="1"/>
  <c r="AE66" i="1"/>
  <c r="AD70" i="1"/>
  <c r="AG70" i="1"/>
  <c r="AC70" i="1"/>
  <c r="AE70" i="1"/>
  <c r="AD74" i="1"/>
  <c r="AG74" i="1"/>
  <c r="AC74" i="1"/>
  <c r="AF74" i="1"/>
  <c r="AE74" i="1"/>
  <c r="AD78" i="1"/>
  <c r="AG78" i="1"/>
  <c r="AC78" i="1"/>
  <c r="AE78" i="1"/>
  <c r="AD82" i="1"/>
  <c r="AG82" i="1"/>
  <c r="AC82" i="1"/>
  <c r="AF82" i="1"/>
  <c r="AE82" i="1"/>
  <c r="AD86" i="1"/>
  <c r="AG86" i="1"/>
  <c r="AC86" i="1"/>
  <c r="AE86" i="1"/>
  <c r="AD90" i="1"/>
  <c r="AG90" i="1"/>
  <c r="AC90" i="1"/>
  <c r="AF90" i="1"/>
  <c r="AE90" i="1"/>
  <c r="AD94" i="1"/>
  <c r="AG94" i="1"/>
  <c r="AC94" i="1"/>
  <c r="AE94" i="1"/>
  <c r="AD98" i="1"/>
  <c r="AG98" i="1"/>
  <c r="AC98" i="1"/>
  <c r="AF98" i="1"/>
  <c r="AE98" i="1"/>
  <c r="AD102" i="1"/>
  <c r="AG102" i="1"/>
  <c r="AC102" i="1"/>
  <c r="AE102" i="1"/>
  <c r="AD106" i="1"/>
  <c r="AG106" i="1"/>
  <c r="AC106" i="1"/>
  <c r="AF106" i="1"/>
  <c r="AE106" i="1"/>
  <c r="AD110" i="1"/>
  <c r="AG110" i="1"/>
  <c r="AC110" i="1"/>
  <c r="AE110" i="1"/>
  <c r="AD114" i="1"/>
  <c r="AG114" i="1"/>
  <c r="AC114" i="1"/>
  <c r="AF114" i="1"/>
  <c r="AE114" i="1"/>
  <c r="AD118" i="1"/>
  <c r="AG118" i="1"/>
  <c r="AC118" i="1"/>
  <c r="AE118" i="1"/>
  <c r="AD122" i="1"/>
  <c r="AG122" i="1"/>
  <c r="AC122" i="1"/>
  <c r="AF122" i="1"/>
  <c r="AE122" i="1"/>
  <c r="AD126" i="1"/>
  <c r="AG126" i="1"/>
  <c r="AC126" i="1"/>
  <c r="AE126" i="1"/>
  <c r="AD130" i="1"/>
  <c r="AG130" i="1"/>
  <c r="AC130" i="1"/>
  <c r="AF130" i="1"/>
  <c r="AE130" i="1"/>
  <c r="AD134" i="1"/>
  <c r="AG134" i="1"/>
  <c r="AC134" i="1"/>
  <c r="AF134" i="1"/>
  <c r="AE134" i="1"/>
  <c r="AD138" i="1"/>
  <c r="AG138" i="1"/>
  <c r="AC138" i="1"/>
  <c r="AF138" i="1"/>
  <c r="AD142" i="1"/>
  <c r="AG142" i="1"/>
  <c r="AC142" i="1"/>
  <c r="AF142" i="1"/>
  <c r="AE142" i="1"/>
  <c r="AD146" i="1"/>
  <c r="AG146" i="1"/>
  <c r="AC146" i="1"/>
  <c r="AF146" i="1"/>
  <c r="AE146" i="1"/>
  <c r="AD150" i="1"/>
  <c r="AG150" i="1"/>
  <c r="AC150" i="1"/>
  <c r="AF150" i="1"/>
  <c r="AE150" i="1"/>
  <c r="AD154" i="1"/>
  <c r="AG154" i="1"/>
  <c r="AC154" i="1"/>
  <c r="AF154" i="1"/>
  <c r="AD158" i="1"/>
  <c r="AG158" i="1"/>
  <c r="AC158" i="1"/>
  <c r="AF158" i="1"/>
  <c r="AE158" i="1"/>
  <c r="AD162" i="1"/>
  <c r="AG162" i="1"/>
  <c r="AC162" i="1"/>
  <c r="AF162" i="1"/>
  <c r="AE162" i="1"/>
  <c r="AD166" i="1"/>
  <c r="AG166" i="1"/>
  <c r="AC166" i="1"/>
  <c r="AF166" i="1"/>
  <c r="AE166" i="1"/>
  <c r="AD170" i="1"/>
  <c r="AG170" i="1"/>
  <c r="AC170" i="1"/>
  <c r="AF170" i="1"/>
  <c r="AD174" i="1"/>
  <c r="AG174" i="1"/>
  <c r="AC174" i="1"/>
  <c r="AF174" i="1"/>
  <c r="AE174" i="1"/>
  <c r="AD178" i="1"/>
  <c r="AG178" i="1"/>
  <c r="AC178" i="1"/>
  <c r="AF178" i="1"/>
  <c r="AE178" i="1"/>
  <c r="AD182" i="1"/>
  <c r="AG182" i="1"/>
  <c r="AC182" i="1"/>
  <c r="AF182" i="1"/>
  <c r="AE182" i="1"/>
  <c r="AD186" i="1"/>
  <c r="AG186" i="1"/>
  <c r="AC186" i="1"/>
  <c r="AF186" i="1"/>
  <c r="AD190" i="1"/>
  <c r="AG190" i="1"/>
  <c r="AC190" i="1"/>
  <c r="AF190" i="1"/>
  <c r="AE190" i="1"/>
  <c r="AD194" i="1"/>
  <c r="AG194" i="1"/>
  <c r="AC194" i="1"/>
  <c r="AF194" i="1"/>
  <c r="AE194" i="1"/>
  <c r="AD198" i="1"/>
  <c r="AG198" i="1"/>
  <c r="AC198" i="1"/>
  <c r="AF198" i="1"/>
  <c r="AE198" i="1"/>
  <c r="AD202" i="1"/>
  <c r="AG202" i="1"/>
  <c r="AC202" i="1"/>
  <c r="AF202" i="1"/>
  <c r="AE202" i="1"/>
  <c r="AD206" i="1"/>
  <c r="AG206" i="1"/>
  <c r="AC206" i="1"/>
  <c r="AF206" i="1"/>
  <c r="AE206" i="1"/>
  <c r="AD210" i="1"/>
  <c r="AG210" i="1"/>
  <c r="AC210" i="1"/>
  <c r="AF210" i="1"/>
  <c r="AE210" i="1"/>
  <c r="AD214" i="1"/>
  <c r="AG214" i="1"/>
  <c r="AC214" i="1"/>
  <c r="AF214" i="1"/>
  <c r="AE214" i="1"/>
  <c r="AD218" i="1"/>
  <c r="AG218" i="1"/>
  <c r="AC218" i="1"/>
  <c r="AF218" i="1"/>
  <c r="AE218" i="1"/>
  <c r="AD222" i="1"/>
  <c r="AG222" i="1"/>
  <c r="AC222" i="1"/>
  <c r="AF222" i="1"/>
  <c r="AE222" i="1"/>
  <c r="AD226" i="1"/>
  <c r="AG226" i="1"/>
  <c r="AC226" i="1"/>
  <c r="AF226" i="1"/>
  <c r="AE226" i="1"/>
  <c r="AD230" i="1"/>
  <c r="AG230" i="1"/>
  <c r="AC230" i="1"/>
  <c r="AF230" i="1"/>
  <c r="AE230" i="1"/>
  <c r="AD234" i="1"/>
  <c r="AG234" i="1"/>
  <c r="AC234" i="1"/>
  <c r="AF234" i="1"/>
  <c r="AE234" i="1"/>
  <c r="AD238" i="1"/>
  <c r="AG238" i="1"/>
  <c r="AC238" i="1"/>
  <c r="AF238" i="1"/>
  <c r="AE238" i="1"/>
  <c r="AD242" i="1"/>
  <c r="AG242" i="1"/>
  <c r="AC242" i="1"/>
  <c r="AF242" i="1"/>
  <c r="AE242" i="1"/>
  <c r="AD246" i="1"/>
  <c r="AG246" i="1"/>
  <c r="AC246" i="1"/>
  <c r="AF246" i="1"/>
  <c r="AE246" i="1"/>
  <c r="AD250" i="1"/>
  <c r="AG250" i="1"/>
  <c r="AC250" i="1"/>
  <c r="AF250" i="1"/>
  <c r="AE250" i="1"/>
  <c r="AD254" i="1"/>
  <c r="AG254" i="1"/>
  <c r="AC254" i="1"/>
  <c r="AF254" i="1"/>
  <c r="AE254" i="1"/>
  <c r="AD258" i="1"/>
  <c r="AG258" i="1"/>
  <c r="AC258" i="1"/>
  <c r="AF258" i="1"/>
  <c r="AE258" i="1"/>
  <c r="AD262" i="1"/>
  <c r="AG262" i="1"/>
  <c r="AC262" i="1"/>
  <c r="AF262" i="1"/>
  <c r="AE262" i="1"/>
  <c r="AD266" i="1"/>
  <c r="AG266" i="1"/>
  <c r="AC266" i="1"/>
  <c r="AF266" i="1"/>
  <c r="AE266" i="1"/>
  <c r="AD270" i="1"/>
  <c r="AG270" i="1"/>
  <c r="AC270" i="1"/>
  <c r="AF270" i="1"/>
  <c r="AE270" i="1"/>
  <c r="AD274" i="1"/>
  <c r="AG274" i="1"/>
  <c r="AC274" i="1"/>
  <c r="AF274" i="1"/>
  <c r="AE274" i="1"/>
  <c r="AD278" i="1"/>
  <c r="AG278" i="1"/>
  <c r="AC278" i="1"/>
  <c r="AF278" i="1"/>
  <c r="AE278" i="1"/>
  <c r="AD282" i="1"/>
  <c r="AG282" i="1"/>
  <c r="AC282" i="1"/>
  <c r="AF282" i="1"/>
  <c r="AE282" i="1"/>
  <c r="AD286" i="1"/>
  <c r="AG286" i="1"/>
  <c r="AC286" i="1"/>
  <c r="AF286" i="1"/>
  <c r="AE286" i="1"/>
  <c r="AD290" i="1"/>
  <c r="AG290" i="1"/>
  <c r="AC290" i="1"/>
  <c r="AF290" i="1"/>
  <c r="AE290" i="1"/>
  <c r="AD294" i="1"/>
  <c r="AG294" i="1"/>
  <c r="AC294" i="1"/>
  <c r="AF294" i="1"/>
  <c r="AE294" i="1"/>
  <c r="AD298" i="1"/>
  <c r="AG298" i="1"/>
  <c r="AC298" i="1"/>
  <c r="AF298" i="1"/>
  <c r="AE298" i="1"/>
  <c r="AD302" i="1"/>
  <c r="AG302" i="1"/>
  <c r="AC302" i="1"/>
  <c r="AF302" i="1"/>
  <c r="AE302" i="1"/>
  <c r="AD306" i="1"/>
  <c r="AG306" i="1"/>
  <c r="AC306" i="1"/>
  <c r="AF306" i="1"/>
  <c r="AE306" i="1"/>
  <c r="AD310" i="1"/>
  <c r="AG310" i="1"/>
  <c r="AC310" i="1"/>
  <c r="AF310" i="1"/>
  <c r="AE310" i="1"/>
  <c r="AD314" i="1"/>
  <c r="AG314" i="1"/>
  <c r="AC314" i="1"/>
  <c r="AF314" i="1"/>
  <c r="AE314" i="1"/>
  <c r="AD318" i="1"/>
  <c r="AG318" i="1"/>
  <c r="AC318" i="1"/>
  <c r="AF318" i="1"/>
  <c r="AE318" i="1"/>
  <c r="AD322" i="1"/>
  <c r="AG322" i="1"/>
  <c r="AC322" i="1"/>
  <c r="AF322" i="1"/>
  <c r="AE322" i="1"/>
  <c r="AD326" i="1"/>
  <c r="AG326" i="1"/>
  <c r="AC326" i="1"/>
  <c r="AF326" i="1"/>
  <c r="AE326" i="1"/>
  <c r="AD330" i="1"/>
  <c r="AG330" i="1"/>
  <c r="AC330" i="1"/>
  <c r="AF330" i="1"/>
  <c r="AE330" i="1"/>
  <c r="AD334" i="1"/>
  <c r="AG334" i="1"/>
  <c r="AC334" i="1"/>
  <c r="AF334" i="1"/>
  <c r="AE334" i="1"/>
  <c r="AD338" i="1"/>
  <c r="AG338" i="1"/>
  <c r="AC338" i="1"/>
  <c r="AF338" i="1"/>
  <c r="AE338" i="1"/>
  <c r="AD342" i="1"/>
  <c r="AG342" i="1"/>
  <c r="AC342" i="1"/>
  <c r="AF342" i="1"/>
  <c r="AE342" i="1"/>
  <c r="AD346" i="1"/>
  <c r="AG346" i="1"/>
  <c r="AC346" i="1"/>
  <c r="AF346" i="1"/>
  <c r="AE346" i="1"/>
  <c r="AD350" i="1"/>
  <c r="AG350" i="1"/>
  <c r="AC350" i="1"/>
  <c r="AF350" i="1"/>
  <c r="AE350" i="1"/>
  <c r="AD354" i="1"/>
  <c r="AG354" i="1"/>
  <c r="AC354" i="1"/>
  <c r="AF354" i="1"/>
  <c r="AE354" i="1"/>
  <c r="AD358" i="1"/>
  <c r="AG358" i="1"/>
  <c r="AC358" i="1"/>
  <c r="AF358" i="1"/>
  <c r="AE358" i="1"/>
  <c r="AD362" i="1"/>
  <c r="AG362" i="1"/>
  <c r="AC362" i="1"/>
  <c r="AF362" i="1"/>
  <c r="AE362" i="1"/>
  <c r="AD366" i="1"/>
  <c r="AG366" i="1"/>
  <c r="AC366" i="1"/>
  <c r="AF366" i="1"/>
  <c r="AE366" i="1"/>
  <c r="AD370" i="1"/>
  <c r="AG370" i="1"/>
  <c r="AC370" i="1"/>
  <c r="AF370" i="1"/>
  <c r="AE370" i="1"/>
  <c r="AD374" i="1"/>
  <c r="AG374" i="1"/>
  <c r="AC374" i="1"/>
  <c r="AF374" i="1"/>
  <c r="AE374" i="1"/>
  <c r="AD378" i="1"/>
  <c r="AG378" i="1"/>
  <c r="AC378" i="1"/>
  <c r="AF378" i="1"/>
  <c r="AE378" i="1"/>
  <c r="AE382" i="1"/>
  <c r="AD382" i="1"/>
  <c r="AC382" i="1"/>
  <c r="AG382" i="1"/>
  <c r="AF382" i="1"/>
  <c r="AE386" i="1"/>
  <c r="AD386" i="1"/>
  <c r="AG386" i="1"/>
  <c r="AF386" i="1"/>
  <c r="AC386" i="1"/>
  <c r="AE390" i="1"/>
  <c r="AD390" i="1"/>
  <c r="AC390" i="1"/>
  <c r="AG390" i="1"/>
  <c r="AF390" i="1"/>
  <c r="AE394" i="1"/>
  <c r="AD394" i="1"/>
  <c r="AG394" i="1"/>
  <c r="AF394" i="1"/>
  <c r="AC394" i="1"/>
  <c r="AE398" i="1"/>
  <c r="AD398" i="1"/>
  <c r="AC398" i="1"/>
  <c r="AG398" i="1"/>
  <c r="AF398" i="1"/>
  <c r="AE402" i="1"/>
  <c r="AD402" i="1"/>
  <c r="AG402" i="1"/>
  <c r="AF402" i="1"/>
  <c r="AC402" i="1"/>
  <c r="AE406" i="1"/>
  <c r="AD406" i="1"/>
  <c r="AC406" i="1"/>
  <c r="AG406" i="1"/>
  <c r="AF406" i="1"/>
  <c r="AE410" i="1"/>
  <c r="AD410" i="1"/>
  <c r="AG410" i="1"/>
  <c r="AF410" i="1"/>
  <c r="AC410" i="1"/>
  <c r="AE414" i="1"/>
  <c r="AD414" i="1"/>
  <c r="AC414" i="1"/>
  <c r="AG414" i="1"/>
  <c r="AF414" i="1"/>
  <c r="AE418" i="1"/>
  <c r="AD418" i="1"/>
  <c r="AG418" i="1"/>
  <c r="AF418" i="1"/>
  <c r="AC418" i="1"/>
  <c r="AE422" i="1"/>
  <c r="AD422" i="1"/>
  <c r="AC422" i="1"/>
  <c r="AG422" i="1"/>
  <c r="AF422" i="1"/>
  <c r="AE426" i="1"/>
  <c r="AD426" i="1"/>
  <c r="AG426" i="1"/>
  <c r="AF426" i="1"/>
  <c r="AC426" i="1"/>
  <c r="AE430" i="1"/>
  <c r="AD430" i="1"/>
  <c r="AC430" i="1"/>
  <c r="AG430" i="1"/>
  <c r="AF430" i="1"/>
  <c r="AE434" i="1"/>
  <c r="AD434" i="1"/>
  <c r="AG434" i="1"/>
  <c r="AF434" i="1"/>
  <c r="AC434" i="1"/>
  <c r="AE438" i="1"/>
  <c r="AD438" i="1"/>
  <c r="AC438" i="1"/>
  <c r="AG438" i="1"/>
  <c r="AF438" i="1"/>
  <c r="AE442" i="1"/>
  <c r="AD442" i="1"/>
  <c r="AG442" i="1"/>
  <c r="AF442" i="1"/>
  <c r="AC442" i="1"/>
  <c r="AE446" i="1"/>
  <c r="AD446" i="1"/>
  <c r="AC446" i="1"/>
  <c r="AG446" i="1"/>
  <c r="AF446" i="1"/>
  <c r="AE450" i="1"/>
  <c r="AD450" i="1"/>
  <c r="AG450" i="1"/>
  <c r="AF450" i="1"/>
  <c r="AC450" i="1"/>
  <c r="AE454" i="1"/>
  <c r="AD454" i="1"/>
  <c r="AC454" i="1"/>
  <c r="AG454" i="1"/>
  <c r="AF454" i="1"/>
  <c r="AE458" i="1"/>
  <c r="AD458" i="1"/>
  <c r="AG458" i="1"/>
  <c r="AF458" i="1"/>
  <c r="AC458" i="1"/>
  <c r="AE462" i="1"/>
  <c r="AD462" i="1"/>
  <c r="AC462" i="1"/>
  <c r="AG462" i="1"/>
  <c r="AF462" i="1"/>
  <c r="AE466" i="1"/>
  <c r="AD466" i="1"/>
  <c r="AG466" i="1"/>
  <c r="AF466" i="1"/>
  <c r="AC466" i="1"/>
  <c r="AE470" i="1"/>
  <c r="AD470" i="1"/>
  <c r="AC470" i="1"/>
  <c r="AG470" i="1"/>
  <c r="AF470" i="1"/>
  <c r="AE474" i="1"/>
  <c r="AD474" i="1"/>
  <c r="AG474" i="1"/>
  <c r="AF474" i="1"/>
  <c r="AC474" i="1"/>
  <c r="AE478" i="1"/>
  <c r="AD478" i="1"/>
  <c r="AC478" i="1"/>
  <c r="AG478" i="1"/>
  <c r="AF478" i="1"/>
  <c r="AE482" i="1"/>
  <c r="AD482" i="1"/>
  <c r="AG482" i="1"/>
  <c r="AF482" i="1"/>
  <c r="AC482" i="1"/>
  <c r="AE486" i="1"/>
  <c r="AD486" i="1"/>
  <c r="AC486" i="1"/>
  <c r="AG486" i="1"/>
  <c r="AF486" i="1"/>
  <c r="AE490" i="1"/>
  <c r="AD490" i="1"/>
  <c r="AG490" i="1"/>
  <c r="AF490" i="1"/>
  <c r="AC490" i="1"/>
  <c r="AE494" i="1"/>
  <c r="AD494" i="1"/>
  <c r="AC494" i="1"/>
  <c r="AG494" i="1"/>
  <c r="AF494" i="1"/>
  <c r="AE498" i="1"/>
  <c r="AD498" i="1"/>
  <c r="AG498" i="1"/>
  <c r="AF498" i="1"/>
  <c r="AC498" i="1"/>
  <c r="AE502" i="1"/>
  <c r="AD502" i="1"/>
  <c r="AC502" i="1"/>
  <c r="AG502" i="1"/>
  <c r="AF502" i="1"/>
  <c r="AE506" i="1"/>
  <c r="AD506" i="1"/>
  <c r="AG506" i="1"/>
  <c r="AF506" i="1"/>
  <c r="AC506" i="1"/>
  <c r="AE510" i="1"/>
  <c r="AD510" i="1"/>
  <c r="AC510" i="1"/>
  <c r="AG510" i="1"/>
  <c r="AF510" i="1"/>
  <c r="AE514" i="1"/>
  <c r="AD514" i="1"/>
  <c r="AG514" i="1"/>
  <c r="AF514" i="1"/>
  <c r="AC514" i="1"/>
  <c r="AE518" i="1"/>
  <c r="AD518" i="1"/>
  <c r="AC518" i="1"/>
  <c r="AG518" i="1"/>
  <c r="AF518" i="1"/>
  <c r="AE522" i="1"/>
  <c r="AD522" i="1"/>
  <c r="AG522" i="1"/>
  <c r="AF522" i="1"/>
  <c r="AC522" i="1"/>
  <c r="AE526" i="1"/>
  <c r="AD526" i="1"/>
  <c r="AG526" i="1"/>
  <c r="AC526" i="1"/>
  <c r="AF526" i="1"/>
  <c r="AE530" i="1"/>
  <c r="AD530" i="1"/>
  <c r="AG530" i="1"/>
  <c r="AC530" i="1"/>
  <c r="AF530" i="1"/>
  <c r="AE534" i="1"/>
  <c r="AD534" i="1"/>
  <c r="AG534" i="1"/>
  <c r="AC534" i="1"/>
  <c r="AF534" i="1"/>
  <c r="AE538" i="1"/>
  <c r="AD538" i="1"/>
  <c r="AG538" i="1"/>
  <c r="AC538" i="1"/>
  <c r="AF538" i="1"/>
  <c r="AE542" i="1"/>
  <c r="AD542" i="1"/>
  <c r="AG542" i="1"/>
  <c r="AC542" i="1"/>
  <c r="AF542" i="1"/>
  <c r="AE546" i="1"/>
  <c r="AD546" i="1"/>
  <c r="AG546" i="1"/>
  <c r="AC546" i="1"/>
  <c r="AF546" i="1"/>
  <c r="AE550" i="1"/>
  <c r="AD550" i="1"/>
  <c r="AG550" i="1"/>
  <c r="AC550" i="1"/>
  <c r="AF550" i="1"/>
  <c r="AE554" i="1"/>
  <c r="AD554" i="1"/>
  <c r="AG554" i="1"/>
  <c r="AC554" i="1"/>
  <c r="AF554" i="1"/>
  <c r="AE558" i="1"/>
  <c r="AD558" i="1"/>
  <c r="AG558" i="1"/>
  <c r="AC558" i="1"/>
  <c r="AF558" i="1"/>
  <c r="AE562" i="1"/>
  <c r="AD562" i="1"/>
  <c r="AG562" i="1"/>
  <c r="AC562" i="1"/>
  <c r="AF562" i="1"/>
  <c r="AE566" i="1"/>
  <c r="AD566" i="1"/>
  <c r="AG566" i="1"/>
  <c r="AC566" i="1"/>
  <c r="AF566" i="1"/>
  <c r="AE570" i="1"/>
  <c r="AD570" i="1"/>
  <c r="AG570" i="1"/>
  <c r="AC570" i="1"/>
  <c r="AF570" i="1"/>
  <c r="AE574" i="1"/>
  <c r="AD574" i="1"/>
  <c r="AG574" i="1"/>
  <c r="AC574" i="1"/>
  <c r="AF574" i="1"/>
  <c r="AE578" i="1"/>
  <c r="AD578" i="1"/>
  <c r="AG578" i="1"/>
  <c r="AC578" i="1"/>
  <c r="AF578" i="1"/>
  <c r="AE582" i="1"/>
  <c r="AD582" i="1"/>
  <c r="AG582" i="1"/>
  <c r="AC582" i="1"/>
  <c r="AF582" i="1"/>
  <c r="AE586" i="1"/>
  <c r="AD586" i="1"/>
  <c r="AG586" i="1"/>
  <c r="AC586" i="1"/>
  <c r="AF586" i="1"/>
  <c r="AE590" i="1"/>
  <c r="AD590" i="1"/>
  <c r="AG590" i="1"/>
  <c r="AC590" i="1"/>
  <c r="AF590" i="1"/>
  <c r="AE594" i="1"/>
  <c r="AD594" i="1"/>
  <c r="AG594" i="1"/>
  <c r="AC594" i="1"/>
  <c r="AF594" i="1"/>
  <c r="AE598" i="1"/>
  <c r="AD598" i="1"/>
  <c r="AG598" i="1"/>
  <c r="AC598" i="1"/>
  <c r="AF598" i="1"/>
  <c r="AE602" i="1"/>
  <c r="AD602" i="1"/>
  <c r="AG602" i="1"/>
  <c r="AC602" i="1"/>
  <c r="AF602" i="1"/>
  <c r="AE606" i="1"/>
  <c r="AD606" i="1"/>
  <c r="AG606" i="1"/>
  <c r="AC606" i="1"/>
  <c r="AF606" i="1"/>
  <c r="AE610" i="1"/>
  <c r="AD610" i="1"/>
  <c r="AG610" i="1"/>
  <c r="AC610" i="1"/>
  <c r="AF610" i="1"/>
  <c r="AE614" i="1"/>
  <c r="AD614" i="1"/>
  <c r="AG614" i="1"/>
  <c r="AC614" i="1"/>
  <c r="AF614" i="1"/>
  <c r="AE618" i="1"/>
  <c r="AD618" i="1"/>
  <c r="AG618" i="1"/>
  <c r="AC618" i="1"/>
  <c r="AF618" i="1"/>
  <c r="AE622" i="1"/>
  <c r="AD622" i="1"/>
  <c r="AG622" i="1"/>
  <c r="AC622" i="1"/>
  <c r="AF622" i="1"/>
  <c r="AE626" i="1"/>
  <c r="AD626" i="1"/>
  <c r="AG626" i="1"/>
  <c r="AC626" i="1"/>
  <c r="AF626" i="1"/>
  <c r="AE630" i="1"/>
  <c r="AD630" i="1"/>
  <c r="AG630" i="1"/>
  <c r="AC630" i="1"/>
  <c r="AF630" i="1"/>
  <c r="AE634" i="1"/>
  <c r="AD634" i="1"/>
  <c r="AG634" i="1"/>
  <c r="AC634" i="1"/>
  <c r="AF634" i="1"/>
  <c r="AE638" i="1"/>
  <c r="AD638" i="1"/>
  <c r="AG638" i="1"/>
  <c r="AC638" i="1"/>
  <c r="AF638" i="1"/>
  <c r="AE642" i="1"/>
  <c r="AD642" i="1"/>
  <c r="AG642" i="1"/>
  <c r="AC642" i="1"/>
  <c r="AF642" i="1"/>
  <c r="AE646" i="1"/>
  <c r="AD646" i="1"/>
  <c r="AG646" i="1"/>
  <c r="AC646" i="1"/>
  <c r="AF646" i="1"/>
  <c r="AE650" i="1"/>
  <c r="AD650" i="1"/>
  <c r="AG650" i="1"/>
  <c r="AC650" i="1"/>
  <c r="AF650" i="1"/>
  <c r="AE654" i="1"/>
  <c r="AD654" i="1"/>
  <c r="AG654" i="1"/>
  <c r="AC654" i="1"/>
  <c r="AF654" i="1"/>
  <c r="AE658" i="1"/>
  <c r="AD658" i="1"/>
  <c r="AG658" i="1"/>
  <c r="AC658" i="1"/>
  <c r="AF658" i="1"/>
  <c r="AE662" i="1"/>
  <c r="AD662" i="1"/>
  <c r="AG662" i="1"/>
  <c r="AC662" i="1"/>
  <c r="AF662" i="1"/>
  <c r="AE666" i="1"/>
  <c r="AD666" i="1"/>
  <c r="AG666" i="1"/>
  <c r="AC666" i="1"/>
  <c r="AF666" i="1"/>
  <c r="AD670" i="1"/>
  <c r="AE670" i="1"/>
  <c r="AC670" i="1"/>
  <c r="AG670" i="1"/>
  <c r="AF670" i="1"/>
  <c r="AD674" i="1"/>
  <c r="AF674" i="1"/>
  <c r="AE674" i="1"/>
  <c r="AC674" i="1"/>
  <c r="AG674" i="1"/>
  <c r="AD678" i="1"/>
  <c r="AG678" i="1"/>
  <c r="AF678" i="1"/>
  <c r="AE678" i="1"/>
  <c r="AC678" i="1"/>
  <c r="AD682" i="1"/>
  <c r="AC682" i="1"/>
  <c r="AG682" i="1"/>
  <c r="AF682" i="1"/>
  <c r="AE682" i="1"/>
  <c r="AD686" i="1"/>
  <c r="AE686" i="1"/>
  <c r="AC686" i="1"/>
  <c r="AG686" i="1"/>
  <c r="AF686" i="1"/>
  <c r="AD690" i="1"/>
  <c r="AF690" i="1"/>
  <c r="AE690" i="1"/>
  <c r="AC690" i="1"/>
  <c r="AG690" i="1"/>
  <c r="AD694" i="1"/>
  <c r="AG694" i="1"/>
  <c r="AF694" i="1"/>
  <c r="AE694" i="1"/>
  <c r="AC694" i="1"/>
  <c r="AD698" i="1"/>
  <c r="AC698" i="1"/>
  <c r="AG698" i="1"/>
  <c r="AF698" i="1"/>
  <c r="AE698" i="1"/>
  <c r="AD702" i="1"/>
  <c r="AE702" i="1"/>
  <c r="AC702" i="1"/>
  <c r="AG702" i="1"/>
  <c r="AF702" i="1"/>
  <c r="AD706" i="1"/>
  <c r="AF706" i="1"/>
  <c r="AE706" i="1"/>
  <c r="AC706" i="1"/>
  <c r="AG706" i="1"/>
  <c r="AD710" i="1"/>
  <c r="AG710" i="1"/>
  <c r="AF710" i="1"/>
  <c r="AE710" i="1"/>
  <c r="AC710" i="1"/>
  <c r="AD714" i="1"/>
  <c r="AC714" i="1"/>
  <c r="AG714" i="1"/>
  <c r="AF714" i="1"/>
  <c r="AE714" i="1"/>
  <c r="AD718" i="1"/>
  <c r="AE718" i="1"/>
  <c r="AC718" i="1"/>
  <c r="AG718" i="1"/>
  <c r="AF718" i="1"/>
  <c r="AD722" i="1"/>
  <c r="AF722" i="1"/>
  <c r="AE722" i="1"/>
  <c r="AC722" i="1"/>
  <c r="AG722" i="1"/>
  <c r="AD726" i="1"/>
  <c r="AG726" i="1"/>
  <c r="AF726" i="1"/>
  <c r="AE726" i="1"/>
  <c r="AC726" i="1"/>
  <c r="AD730" i="1"/>
  <c r="AC730" i="1"/>
  <c r="AG730" i="1"/>
  <c r="AF730" i="1"/>
  <c r="AE730" i="1"/>
  <c r="AD734" i="1"/>
  <c r="AE734" i="1"/>
  <c r="AC734" i="1"/>
  <c r="AG734" i="1"/>
  <c r="AF734" i="1"/>
  <c r="AD738" i="1"/>
  <c r="AF738" i="1"/>
  <c r="AE738" i="1"/>
  <c r="AC738" i="1"/>
  <c r="AG738" i="1"/>
  <c r="AD742" i="1"/>
  <c r="AG742" i="1"/>
  <c r="AF742" i="1"/>
  <c r="AE742" i="1"/>
  <c r="AC742" i="1"/>
  <c r="AE746" i="1"/>
  <c r="AD746" i="1"/>
  <c r="AG746" i="1"/>
  <c r="AF746" i="1"/>
  <c r="AC746" i="1"/>
  <c r="AE750" i="1"/>
  <c r="AD750" i="1"/>
  <c r="AF750" i="1"/>
  <c r="AC750" i="1"/>
  <c r="AG750" i="1"/>
  <c r="AE754" i="1"/>
  <c r="AD754" i="1"/>
  <c r="AG754" i="1"/>
  <c r="AF754" i="1"/>
  <c r="AC754" i="1"/>
  <c r="AE758" i="1"/>
  <c r="AD758" i="1"/>
  <c r="AF758" i="1"/>
  <c r="AC758" i="1"/>
  <c r="AG758" i="1"/>
  <c r="AE762" i="1"/>
  <c r="AD762" i="1"/>
  <c r="AG762" i="1"/>
  <c r="AF762" i="1"/>
  <c r="AC762" i="1"/>
  <c r="AE766" i="1"/>
  <c r="AD766" i="1"/>
  <c r="AF766" i="1"/>
  <c r="AC766" i="1"/>
  <c r="AG766" i="1"/>
  <c r="AE770" i="1"/>
  <c r="AD770" i="1"/>
  <c r="AG770" i="1"/>
  <c r="AF770" i="1"/>
  <c r="AC770" i="1"/>
  <c r="AE774" i="1"/>
  <c r="AD774" i="1"/>
  <c r="AF774" i="1"/>
  <c r="AC774" i="1"/>
  <c r="AG774" i="1"/>
  <c r="AE778" i="1"/>
  <c r="AD778" i="1"/>
  <c r="AG778" i="1"/>
  <c r="AF778" i="1"/>
  <c r="AC778" i="1"/>
  <c r="AE782" i="1"/>
  <c r="AD782" i="1"/>
  <c r="AF782" i="1"/>
  <c r="AC782" i="1"/>
  <c r="AG782" i="1"/>
  <c r="AE786" i="1"/>
  <c r="AD786" i="1"/>
  <c r="AG786" i="1"/>
  <c r="AF786" i="1"/>
  <c r="AC786" i="1"/>
  <c r="AE790" i="1"/>
  <c r="AD790" i="1"/>
  <c r="AF790" i="1"/>
  <c r="AC790" i="1"/>
  <c r="AG790" i="1"/>
  <c r="AE794" i="1"/>
  <c r="AD794" i="1"/>
  <c r="AG794" i="1"/>
  <c r="AF794" i="1"/>
  <c r="AC794" i="1"/>
  <c r="AE798" i="1"/>
  <c r="AD798" i="1"/>
  <c r="AF798" i="1"/>
  <c r="AC798" i="1"/>
  <c r="AG798" i="1"/>
  <c r="AE802" i="1"/>
  <c r="AD802" i="1"/>
  <c r="AG802" i="1"/>
  <c r="AF802" i="1"/>
  <c r="AC802" i="1"/>
  <c r="AE806" i="1"/>
  <c r="AD806" i="1"/>
  <c r="AF806" i="1"/>
  <c r="AC806" i="1"/>
  <c r="AG806" i="1"/>
  <c r="AE810" i="1"/>
  <c r="AD810" i="1"/>
  <c r="AG810" i="1"/>
  <c r="AF810" i="1"/>
  <c r="AC810" i="1"/>
  <c r="AE814" i="1"/>
  <c r="AD814" i="1"/>
  <c r="AF814" i="1"/>
  <c r="AC814" i="1"/>
  <c r="AG814" i="1"/>
  <c r="AE818" i="1"/>
  <c r="AD818" i="1"/>
  <c r="AG818" i="1"/>
  <c r="AF818" i="1"/>
  <c r="AC818" i="1"/>
  <c r="AE822" i="1"/>
  <c r="AD822" i="1"/>
  <c r="AF822" i="1"/>
  <c r="AC822" i="1"/>
  <c r="AG822" i="1"/>
  <c r="AE826" i="1"/>
  <c r="AD826" i="1"/>
  <c r="AG826" i="1"/>
  <c r="AF826" i="1"/>
  <c r="AC826" i="1"/>
  <c r="AE830" i="1"/>
  <c r="AD830" i="1"/>
  <c r="AF830" i="1"/>
  <c r="AC830" i="1"/>
  <c r="AG830" i="1"/>
  <c r="AE834" i="1"/>
  <c r="AD834" i="1"/>
  <c r="AG834" i="1"/>
  <c r="AF834" i="1"/>
  <c r="AC834" i="1"/>
  <c r="AE838" i="1"/>
  <c r="AD838" i="1"/>
  <c r="AF838" i="1"/>
  <c r="AC838" i="1"/>
  <c r="AG838" i="1"/>
  <c r="AE842" i="1"/>
  <c r="AD842" i="1"/>
  <c r="AG842" i="1"/>
  <c r="AF842" i="1"/>
  <c r="AC842" i="1"/>
  <c r="AE846" i="1"/>
  <c r="AD846" i="1"/>
  <c r="AF846" i="1"/>
  <c r="AC846" i="1"/>
  <c r="AG846" i="1"/>
  <c r="AE850" i="1"/>
  <c r="AD850" i="1"/>
  <c r="AG850" i="1"/>
  <c r="AF850" i="1"/>
  <c r="AC850" i="1"/>
  <c r="AE854" i="1"/>
  <c r="AD854" i="1"/>
  <c r="AF854" i="1"/>
  <c r="AC854" i="1"/>
  <c r="AG854" i="1"/>
  <c r="AE858" i="1"/>
  <c r="AD858" i="1"/>
  <c r="AG858" i="1"/>
  <c r="AF858" i="1"/>
  <c r="AC858" i="1"/>
  <c r="AE862" i="1"/>
  <c r="AD862" i="1"/>
  <c r="AF862" i="1"/>
  <c r="AC862" i="1"/>
  <c r="AG862" i="1"/>
  <c r="AE866" i="1"/>
  <c r="AD866" i="1"/>
  <c r="AG866" i="1"/>
  <c r="AF866" i="1"/>
  <c r="AC866" i="1"/>
  <c r="AE870" i="1"/>
  <c r="AD870" i="1"/>
  <c r="AF870" i="1"/>
  <c r="AC870" i="1"/>
  <c r="AG870" i="1"/>
  <c r="AE874" i="1"/>
  <c r="AD874" i="1"/>
  <c r="AG874" i="1"/>
  <c r="AF874" i="1"/>
  <c r="AC874" i="1"/>
  <c r="AE878" i="1"/>
  <c r="AD878" i="1"/>
  <c r="AF878" i="1"/>
  <c r="AC878" i="1"/>
  <c r="AG878" i="1"/>
  <c r="AE882" i="1"/>
  <c r="AD882" i="1"/>
  <c r="AG882" i="1"/>
  <c r="AF882" i="1"/>
  <c r="AC882" i="1"/>
  <c r="AE886" i="1"/>
  <c r="AD886" i="1"/>
  <c r="AF886" i="1"/>
  <c r="AC886" i="1"/>
  <c r="AG886" i="1"/>
  <c r="AE890" i="1"/>
  <c r="AD890" i="1"/>
  <c r="AG890" i="1"/>
  <c r="AF890" i="1"/>
  <c r="AC890" i="1"/>
  <c r="AE894" i="1"/>
  <c r="AD894" i="1"/>
  <c r="AF894" i="1"/>
  <c r="AC894" i="1"/>
  <c r="AG894" i="1"/>
  <c r="AE898" i="1"/>
  <c r="AD898" i="1"/>
  <c r="AG898" i="1"/>
  <c r="AF898" i="1"/>
  <c r="AC898" i="1"/>
  <c r="AE902" i="1"/>
  <c r="AD902" i="1"/>
  <c r="AF902" i="1"/>
  <c r="AC902" i="1"/>
  <c r="AG902" i="1"/>
  <c r="AE906" i="1"/>
  <c r="AD906" i="1"/>
  <c r="AG906" i="1"/>
  <c r="AF906" i="1"/>
  <c r="AC906" i="1"/>
  <c r="AE910" i="1"/>
  <c r="AD910" i="1"/>
  <c r="AF910" i="1"/>
  <c r="AC910" i="1"/>
  <c r="AG910" i="1"/>
  <c r="AE914" i="1"/>
  <c r="AD914" i="1"/>
  <c r="AG914" i="1"/>
  <c r="AF914" i="1"/>
  <c r="AC914" i="1"/>
  <c r="AE918" i="1"/>
  <c r="AD918" i="1"/>
  <c r="AF918" i="1"/>
  <c r="AC918" i="1"/>
  <c r="AG918" i="1"/>
  <c r="AE922" i="1"/>
  <c r="AD922" i="1"/>
  <c r="AG922" i="1"/>
  <c r="AF922" i="1"/>
  <c r="AC922" i="1"/>
  <c r="AE926" i="1"/>
  <c r="AD926" i="1"/>
  <c r="AF926" i="1"/>
  <c r="AC926" i="1"/>
  <c r="AG926" i="1"/>
  <c r="AE930" i="1"/>
  <c r="AD930" i="1"/>
  <c r="AG930" i="1"/>
  <c r="AF930" i="1"/>
  <c r="AC930" i="1"/>
  <c r="AE934" i="1"/>
  <c r="AD934" i="1"/>
  <c r="AF934" i="1"/>
  <c r="AC934" i="1"/>
  <c r="AG934" i="1"/>
  <c r="AE938" i="1"/>
  <c r="AD938" i="1"/>
  <c r="AG938" i="1"/>
  <c r="AF938" i="1"/>
  <c r="AC938" i="1"/>
  <c r="AE942" i="1"/>
  <c r="AD942" i="1"/>
  <c r="AF942" i="1"/>
  <c r="AC942" i="1"/>
  <c r="AG942" i="1"/>
  <c r="AE946" i="1"/>
  <c r="AD946" i="1"/>
  <c r="AG946" i="1"/>
  <c r="AF946" i="1"/>
  <c r="AC946" i="1"/>
  <c r="AE950" i="1"/>
  <c r="AD950" i="1"/>
  <c r="AF950" i="1"/>
  <c r="AC950" i="1"/>
  <c r="AG950" i="1"/>
  <c r="AE954" i="1"/>
  <c r="AD954" i="1"/>
  <c r="AG954" i="1"/>
  <c r="AF954" i="1"/>
  <c r="AC954" i="1"/>
  <c r="AE958" i="1"/>
  <c r="AD958" i="1"/>
  <c r="AF958" i="1"/>
  <c r="AC958" i="1"/>
  <c r="AG958" i="1"/>
  <c r="AE962" i="1"/>
  <c r="AD962" i="1"/>
  <c r="AG962" i="1"/>
  <c r="AF962" i="1"/>
  <c r="AC962" i="1"/>
  <c r="AE966" i="1"/>
  <c r="AD966" i="1"/>
  <c r="AF966" i="1"/>
  <c r="AC966" i="1"/>
  <c r="AG966" i="1"/>
  <c r="AE970" i="1"/>
  <c r="AD970" i="1"/>
  <c r="AG970" i="1"/>
  <c r="AF970" i="1"/>
  <c r="AC970" i="1"/>
  <c r="AE974" i="1"/>
  <c r="AD974" i="1"/>
  <c r="AF974" i="1"/>
  <c r="AC974" i="1"/>
  <c r="AG974" i="1"/>
  <c r="AE978" i="1"/>
  <c r="AD978" i="1"/>
  <c r="AG978" i="1"/>
  <c r="AF978" i="1"/>
  <c r="AC978" i="1"/>
  <c r="AE982" i="1"/>
  <c r="AD982" i="1"/>
  <c r="AF982" i="1"/>
  <c r="AC982" i="1"/>
  <c r="AG982" i="1"/>
  <c r="AE986" i="1"/>
  <c r="AD986" i="1"/>
  <c r="AG986" i="1"/>
  <c r="AF986" i="1"/>
  <c r="AC986" i="1"/>
  <c r="AE990" i="1"/>
  <c r="AD990" i="1"/>
  <c r="AF990" i="1"/>
  <c r="AC990" i="1"/>
  <c r="AG990" i="1"/>
  <c r="AE994" i="1"/>
  <c r="AD994" i="1"/>
  <c r="AG994" i="1"/>
  <c r="AF994" i="1"/>
  <c r="AC994" i="1"/>
  <c r="AE998" i="1"/>
  <c r="AD998" i="1"/>
  <c r="AF998" i="1"/>
  <c r="AC998" i="1"/>
  <c r="AG998" i="1"/>
  <c r="AE1002" i="1"/>
  <c r="AD1002" i="1"/>
  <c r="AG1002" i="1"/>
  <c r="AF1002" i="1"/>
  <c r="AC1002" i="1"/>
  <c r="AE1006" i="1"/>
  <c r="AD1006" i="1"/>
  <c r="AF1006" i="1"/>
  <c r="AC1006" i="1"/>
  <c r="AG1006" i="1"/>
  <c r="AE1010" i="1"/>
  <c r="AD1010" i="1"/>
  <c r="AG1010" i="1"/>
  <c r="AF1010" i="1"/>
  <c r="AC1010" i="1"/>
  <c r="AE1014" i="1"/>
  <c r="AD1014" i="1"/>
  <c r="AF1014" i="1"/>
  <c r="AC1014" i="1"/>
  <c r="AG1014" i="1"/>
  <c r="AE1018" i="1"/>
  <c r="AD1018" i="1"/>
  <c r="AG1018" i="1"/>
  <c r="AF1018" i="1"/>
  <c r="AC1018" i="1"/>
  <c r="AE1022" i="1"/>
  <c r="AD1022" i="1"/>
  <c r="AF1022" i="1"/>
  <c r="AC1022" i="1"/>
  <c r="AG1022" i="1"/>
  <c r="AE1026" i="1"/>
  <c r="AD1026" i="1"/>
  <c r="AG1026" i="1"/>
  <c r="AF1026" i="1"/>
  <c r="AC1026" i="1"/>
  <c r="AE1030" i="1"/>
  <c r="AD1030" i="1"/>
  <c r="AF1030" i="1"/>
  <c r="AC1030" i="1"/>
  <c r="AG1030" i="1"/>
  <c r="AE1034" i="1"/>
  <c r="AD1034" i="1"/>
  <c r="AG1034" i="1"/>
  <c r="AF1034" i="1"/>
  <c r="AC1034" i="1"/>
  <c r="AE1038" i="1"/>
  <c r="AD1038" i="1"/>
  <c r="AF1038" i="1"/>
  <c r="AC1038" i="1"/>
  <c r="AG1038" i="1"/>
  <c r="AE1042" i="1"/>
  <c r="AD1042" i="1"/>
  <c r="AG1042" i="1"/>
  <c r="AF1042" i="1"/>
  <c r="AC1042" i="1"/>
  <c r="AE1046" i="1"/>
  <c r="AD1046" i="1"/>
  <c r="AF1046" i="1"/>
  <c r="AC1046" i="1"/>
  <c r="AG1046" i="1"/>
  <c r="AE1050" i="1"/>
  <c r="AD1050" i="1"/>
  <c r="AG1050" i="1"/>
  <c r="AF1050" i="1"/>
  <c r="AC1050" i="1"/>
  <c r="AE1054" i="1"/>
  <c r="AD1054" i="1"/>
  <c r="AF1054" i="1"/>
  <c r="AC1054" i="1"/>
  <c r="AG1054" i="1"/>
  <c r="AE1058" i="1"/>
  <c r="AD1058" i="1"/>
  <c r="AG1058" i="1"/>
  <c r="AF1058" i="1"/>
  <c r="AC1058" i="1"/>
  <c r="AE1062" i="1"/>
  <c r="AD1062" i="1"/>
  <c r="AF1062" i="1"/>
  <c r="AC1062" i="1"/>
  <c r="AG1062" i="1"/>
  <c r="AE1066" i="1"/>
  <c r="AD1066" i="1"/>
  <c r="AG1066" i="1"/>
  <c r="AF1066" i="1"/>
  <c r="AC1066" i="1"/>
  <c r="AE1070" i="1"/>
  <c r="AD1070" i="1"/>
  <c r="AF1070" i="1"/>
  <c r="AC1070" i="1"/>
  <c r="AG1070" i="1"/>
  <c r="AE1074" i="1"/>
  <c r="AD1074" i="1"/>
  <c r="AG1074" i="1"/>
  <c r="AF1074" i="1"/>
  <c r="AC1074" i="1"/>
  <c r="AE1078" i="1"/>
  <c r="AD1078" i="1"/>
  <c r="AF1078" i="1"/>
  <c r="AC1078" i="1"/>
  <c r="AG1078" i="1"/>
  <c r="AE1082" i="1"/>
  <c r="AD1082" i="1"/>
  <c r="AG1082" i="1"/>
  <c r="AF1082" i="1"/>
  <c r="AC1082" i="1"/>
  <c r="AE1086" i="1"/>
  <c r="AD1086" i="1"/>
  <c r="AG1086" i="1"/>
  <c r="AC1086" i="1"/>
  <c r="AF1086" i="1"/>
  <c r="AE1090" i="1"/>
  <c r="AD1090" i="1"/>
  <c r="AG1090" i="1"/>
  <c r="AC1090" i="1"/>
  <c r="AF1090" i="1"/>
  <c r="AE1094" i="1"/>
  <c r="AD1094" i="1"/>
  <c r="AG1094" i="1"/>
  <c r="AC1094" i="1"/>
  <c r="AF1094" i="1"/>
  <c r="AE1098" i="1"/>
  <c r="AD1098" i="1"/>
  <c r="AG1098" i="1"/>
  <c r="AC1098" i="1"/>
  <c r="AF1098" i="1"/>
  <c r="AE1102" i="1"/>
  <c r="AD1102" i="1"/>
  <c r="AG1102" i="1"/>
  <c r="AC1102" i="1"/>
  <c r="AF1102" i="1"/>
  <c r="AE1106" i="1"/>
  <c r="AD1106" i="1"/>
  <c r="AG1106" i="1"/>
  <c r="AC1106" i="1"/>
  <c r="AF1106" i="1"/>
  <c r="AE1110" i="1"/>
  <c r="AD1110" i="1"/>
  <c r="AG1110" i="1"/>
  <c r="AC1110" i="1"/>
  <c r="AF1110" i="1"/>
  <c r="AE1114" i="1"/>
  <c r="AD1114" i="1"/>
  <c r="AG1114" i="1"/>
  <c r="AC1114" i="1"/>
  <c r="AF1114" i="1"/>
  <c r="AE1118" i="1"/>
  <c r="AD1118" i="1"/>
  <c r="AG1118" i="1"/>
  <c r="AC1118" i="1"/>
  <c r="AF1118" i="1"/>
  <c r="AE1122" i="1"/>
  <c r="AD1122" i="1"/>
  <c r="AG1122" i="1"/>
  <c r="AC1122" i="1"/>
  <c r="AF1122" i="1"/>
  <c r="AE1126" i="1"/>
  <c r="AD1126" i="1"/>
  <c r="AG1126" i="1"/>
  <c r="AC1126" i="1"/>
  <c r="AF1126" i="1"/>
  <c r="AE1130" i="1"/>
  <c r="AD1130" i="1"/>
  <c r="AG1130" i="1"/>
  <c r="AC1130" i="1"/>
  <c r="AF1130" i="1"/>
  <c r="AE1134" i="1"/>
  <c r="AD1134" i="1"/>
  <c r="AG1134" i="1"/>
  <c r="AC1134" i="1"/>
  <c r="AF1134" i="1"/>
  <c r="AE1138" i="1"/>
  <c r="AD1138" i="1"/>
  <c r="AG1138" i="1"/>
  <c r="AC1138" i="1"/>
  <c r="AF1138" i="1"/>
  <c r="AE1142" i="1"/>
  <c r="AD1142" i="1"/>
  <c r="AG1142" i="1"/>
  <c r="AC1142" i="1"/>
  <c r="AF1142" i="1"/>
  <c r="AF1146" i="1"/>
  <c r="AE1146" i="1"/>
  <c r="AD1146" i="1"/>
  <c r="AG1146" i="1"/>
  <c r="AC1146" i="1"/>
  <c r="AF1150" i="1"/>
  <c r="AE1150" i="1"/>
  <c r="AD1150" i="1"/>
  <c r="AG1150" i="1"/>
  <c r="AC1150" i="1"/>
  <c r="AF1154" i="1"/>
  <c r="AE1154" i="1"/>
  <c r="AD1154" i="1"/>
  <c r="AG1154" i="1"/>
  <c r="AC1154" i="1"/>
  <c r="AF1158" i="1"/>
  <c r="AE1158" i="1"/>
  <c r="AD1158" i="1"/>
  <c r="AC1158" i="1"/>
  <c r="AG1158" i="1"/>
  <c r="AF1162" i="1"/>
  <c r="AE1162" i="1"/>
  <c r="AD1162" i="1"/>
  <c r="AG1162" i="1"/>
  <c r="AC1162" i="1"/>
  <c r="AF1166" i="1"/>
  <c r="AE1166" i="1"/>
  <c r="AD1166" i="1"/>
  <c r="AG1166" i="1"/>
  <c r="AC1166" i="1"/>
  <c r="AF1170" i="1"/>
  <c r="AE1170" i="1"/>
  <c r="AD1170" i="1"/>
  <c r="AG1170" i="1"/>
  <c r="AC1170" i="1"/>
  <c r="AF1174" i="1"/>
  <c r="AE1174" i="1"/>
  <c r="AD1174" i="1"/>
  <c r="AC1174" i="1"/>
  <c r="AG1174" i="1"/>
  <c r="AF1178" i="1"/>
  <c r="AE1178" i="1"/>
  <c r="AD1178" i="1"/>
  <c r="AG1178" i="1"/>
  <c r="AC1178" i="1"/>
  <c r="AF1182" i="1"/>
  <c r="AE1182" i="1"/>
  <c r="AD1182" i="1"/>
  <c r="AG1182" i="1"/>
  <c r="AC1182" i="1"/>
  <c r="AF1186" i="1"/>
  <c r="AE1186" i="1"/>
  <c r="AD1186" i="1"/>
  <c r="AG1186" i="1"/>
  <c r="AC1186" i="1"/>
  <c r="AF1190" i="1"/>
  <c r="AE1190" i="1"/>
  <c r="AD1190" i="1"/>
  <c r="AC1190" i="1"/>
  <c r="AG1190" i="1"/>
  <c r="AF1194" i="1"/>
  <c r="AE1194" i="1"/>
  <c r="AD1194" i="1"/>
  <c r="AG1194" i="1"/>
  <c r="AC1194" i="1"/>
  <c r="AF1198" i="1"/>
  <c r="AE1198" i="1"/>
  <c r="AD1198" i="1"/>
  <c r="AG1198" i="1"/>
  <c r="AC1198" i="1"/>
  <c r="AF1202" i="1"/>
  <c r="AE1202" i="1"/>
  <c r="AD1202" i="1"/>
  <c r="AG1202" i="1"/>
  <c r="AC1202" i="1"/>
  <c r="AF1206" i="1"/>
  <c r="AE1206" i="1"/>
  <c r="AD1206" i="1"/>
  <c r="AC1206" i="1"/>
  <c r="AG1206" i="1"/>
  <c r="AF1210" i="1"/>
  <c r="AE1210" i="1"/>
  <c r="AD1210" i="1"/>
  <c r="AG1210" i="1"/>
  <c r="AC1210" i="1"/>
  <c r="AF1214" i="1"/>
  <c r="AE1214" i="1"/>
  <c r="AD1214" i="1"/>
  <c r="AG1214" i="1"/>
  <c r="AC1214" i="1"/>
  <c r="AF1218" i="1"/>
  <c r="AE1218" i="1"/>
  <c r="AD1218" i="1"/>
  <c r="AG1218" i="1"/>
  <c r="AC1218" i="1"/>
  <c r="AF1222" i="1"/>
  <c r="AE1222" i="1"/>
  <c r="AD1222" i="1"/>
  <c r="AC1222" i="1"/>
  <c r="AG1222" i="1"/>
  <c r="AF1226" i="1"/>
  <c r="AE1226" i="1"/>
  <c r="AD1226" i="1"/>
  <c r="AG1226" i="1"/>
  <c r="AC1226" i="1"/>
  <c r="AF1230" i="1"/>
  <c r="AE1230" i="1"/>
  <c r="AD1230" i="1"/>
  <c r="AG1230" i="1"/>
  <c r="AC1230" i="1"/>
  <c r="AF1234" i="1"/>
  <c r="AE1234" i="1"/>
  <c r="AD1234" i="1"/>
  <c r="AG1234" i="1"/>
  <c r="AC1234" i="1"/>
  <c r="AG1238" i="1"/>
  <c r="AC1238" i="1"/>
  <c r="AF1238" i="1"/>
  <c r="AE1238" i="1"/>
  <c r="AD1238" i="1"/>
  <c r="AG1242" i="1"/>
  <c r="AC1242" i="1"/>
  <c r="AF1242" i="1"/>
  <c r="AE1242" i="1"/>
  <c r="AD1242" i="1"/>
  <c r="AG1246" i="1"/>
  <c r="AC1246" i="1"/>
  <c r="AD1246" i="1"/>
  <c r="AF1246" i="1"/>
  <c r="AE1246" i="1"/>
  <c r="AG1250" i="1"/>
  <c r="AC1250" i="1"/>
  <c r="AE1250" i="1"/>
  <c r="AD1250" i="1"/>
  <c r="AF1250" i="1"/>
  <c r="AG1254" i="1"/>
  <c r="AC1254" i="1"/>
  <c r="AF1254" i="1"/>
  <c r="AE1254" i="1"/>
  <c r="AD1254" i="1"/>
  <c r="AG1258" i="1"/>
  <c r="AC1258" i="1"/>
  <c r="AF1258" i="1"/>
  <c r="AE1258" i="1"/>
  <c r="AD1258" i="1"/>
  <c r="AG1262" i="1"/>
  <c r="AC1262" i="1"/>
  <c r="AD1262" i="1"/>
  <c r="AF1262" i="1"/>
  <c r="AE1262" i="1"/>
  <c r="AG1266" i="1"/>
  <c r="AC1266" i="1"/>
  <c r="AE1266" i="1"/>
  <c r="AD1266" i="1"/>
  <c r="AF1266" i="1"/>
  <c r="AG1270" i="1"/>
  <c r="AC1270" i="1"/>
  <c r="AF1270" i="1"/>
  <c r="AE1270" i="1"/>
  <c r="AD1270" i="1"/>
  <c r="AG1274" i="1"/>
  <c r="AC1274" i="1"/>
  <c r="AF1274" i="1"/>
  <c r="AE1274" i="1"/>
  <c r="AD1274" i="1"/>
  <c r="AG1278" i="1"/>
  <c r="AC1278" i="1"/>
  <c r="AD1278" i="1"/>
  <c r="AF1278" i="1"/>
  <c r="AE1278" i="1"/>
  <c r="AG1282" i="1"/>
  <c r="AC1282" i="1"/>
  <c r="AE1282" i="1"/>
  <c r="AD1282" i="1"/>
  <c r="AF1282" i="1"/>
  <c r="AG1286" i="1"/>
  <c r="AC1286" i="1"/>
  <c r="AF1286" i="1"/>
  <c r="AE1286" i="1"/>
  <c r="AD1286" i="1"/>
  <c r="AG1290" i="1"/>
  <c r="AC1290" i="1"/>
  <c r="AF1290" i="1"/>
  <c r="AE1290" i="1"/>
  <c r="AD1290" i="1"/>
  <c r="AG1294" i="1"/>
  <c r="AC1294" i="1"/>
  <c r="AD1294" i="1"/>
  <c r="AF1294" i="1"/>
  <c r="AE1294" i="1"/>
  <c r="AG1298" i="1"/>
  <c r="AC1298" i="1"/>
  <c r="AE1298" i="1"/>
  <c r="AD1298" i="1"/>
  <c r="AF1298" i="1"/>
  <c r="AG1302" i="1"/>
  <c r="AC1302" i="1"/>
  <c r="AF1302" i="1"/>
  <c r="AE1302" i="1"/>
  <c r="AD1302" i="1"/>
  <c r="AG1306" i="1"/>
  <c r="AC1306" i="1"/>
  <c r="AF1306" i="1"/>
  <c r="AE1306" i="1"/>
  <c r="AD1306" i="1"/>
  <c r="AG1310" i="1"/>
  <c r="AC1310" i="1"/>
  <c r="AD1310" i="1"/>
  <c r="AF1310" i="1"/>
  <c r="AE1310" i="1"/>
  <c r="AG1314" i="1"/>
  <c r="AC1314" i="1"/>
  <c r="AE1314" i="1"/>
  <c r="AD1314" i="1"/>
  <c r="AF1314" i="1"/>
  <c r="AG1318" i="1"/>
  <c r="AC1318" i="1"/>
  <c r="AF1318" i="1"/>
  <c r="AE1318" i="1"/>
  <c r="AD1318" i="1"/>
  <c r="AG1322" i="1"/>
  <c r="AC1322" i="1"/>
  <c r="AF1322" i="1"/>
  <c r="AE1322" i="1"/>
  <c r="AD1322" i="1"/>
  <c r="AG1326" i="1"/>
  <c r="AC1326" i="1"/>
  <c r="AD1326" i="1"/>
  <c r="AF1326" i="1"/>
  <c r="AE1326" i="1"/>
  <c r="AG1330" i="1"/>
  <c r="AC1330" i="1"/>
  <c r="AE1330" i="1"/>
  <c r="AD1330" i="1"/>
  <c r="AF1330" i="1"/>
  <c r="AG1334" i="1"/>
  <c r="AC1334" i="1"/>
  <c r="AF1334" i="1"/>
  <c r="AE1334" i="1"/>
  <c r="AD1334" i="1"/>
  <c r="AG1338" i="1"/>
  <c r="AC1338" i="1"/>
  <c r="AF1338" i="1"/>
  <c r="AE1338" i="1"/>
  <c r="AD1338" i="1"/>
  <c r="AG1342" i="1"/>
  <c r="AC1342" i="1"/>
  <c r="AD1342" i="1"/>
  <c r="AF1342" i="1"/>
  <c r="AE1342" i="1"/>
  <c r="AG1346" i="1"/>
  <c r="AC1346" i="1"/>
  <c r="AE1346" i="1"/>
  <c r="AD1346" i="1"/>
  <c r="AF1346" i="1"/>
  <c r="AG1350" i="1"/>
  <c r="AC1350" i="1"/>
  <c r="AF1350" i="1"/>
  <c r="AE1350" i="1"/>
  <c r="AD1350" i="1"/>
  <c r="AG1354" i="1"/>
  <c r="AC1354" i="1"/>
  <c r="AF1354" i="1"/>
  <c r="AE1354" i="1"/>
  <c r="AD1354" i="1"/>
  <c r="AG1358" i="1"/>
  <c r="AC1358" i="1"/>
  <c r="AD1358" i="1"/>
  <c r="AF1358" i="1"/>
  <c r="AE1358" i="1"/>
  <c r="AG1362" i="1"/>
  <c r="AC1362" i="1"/>
  <c r="AE1362" i="1"/>
  <c r="AD1362" i="1"/>
  <c r="AF1362" i="1"/>
  <c r="AG1366" i="1"/>
  <c r="AC1366" i="1"/>
  <c r="AF1366" i="1"/>
  <c r="AE1366" i="1"/>
  <c r="AD1366" i="1"/>
  <c r="AG1370" i="1"/>
  <c r="AC1370" i="1"/>
  <c r="AF1370" i="1"/>
  <c r="AE1370" i="1"/>
  <c r="AD1370" i="1"/>
  <c r="AD1374" i="1"/>
  <c r="AG1374" i="1"/>
  <c r="AC1374" i="1"/>
  <c r="AF1374" i="1"/>
  <c r="AE1374" i="1"/>
  <c r="AD1378" i="1"/>
  <c r="AG1378" i="1"/>
  <c r="AC1378" i="1"/>
  <c r="AE1378" i="1"/>
  <c r="AF1378" i="1"/>
  <c r="AD1382" i="1"/>
  <c r="AG1382" i="1"/>
  <c r="AC1382" i="1"/>
  <c r="AF1382" i="1"/>
  <c r="AE1382" i="1"/>
  <c r="AD1386" i="1"/>
  <c r="AG1386" i="1"/>
  <c r="AC1386" i="1"/>
  <c r="AE1386" i="1"/>
  <c r="AF1386" i="1"/>
  <c r="AD1390" i="1"/>
  <c r="AG1390" i="1"/>
  <c r="AC1390" i="1"/>
  <c r="AF1390" i="1"/>
  <c r="AE1390" i="1"/>
  <c r="AD1394" i="1"/>
  <c r="AG1394" i="1"/>
  <c r="AC1394" i="1"/>
  <c r="AE1394" i="1"/>
  <c r="AF1394" i="1"/>
  <c r="AD1398" i="1"/>
  <c r="AG1398" i="1"/>
  <c r="AC1398" i="1"/>
  <c r="AF1398" i="1"/>
  <c r="AE1398" i="1"/>
  <c r="AD1402" i="1"/>
  <c r="AG1402" i="1"/>
  <c r="AC1402" i="1"/>
  <c r="AE1402" i="1"/>
  <c r="AF1402" i="1"/>
  <c r="AD1406" i="1"/>
  <c r="AG1406" i="1"/>
  <c r="AC1406" i="1"/>
  <c r="AF1406" i="1"/>
  <c r="AE1406" i="1"/>
  <c r="AD1410" i="1"/>
  <c r="AG1410" i="1"/>
  <c r="AC1410" i="1"/>
  <c r="AE1410" i="1"/>
  <c r="AF1410" i="1"/>
  <c r="AD1414" i="1"/>
  <c r="AG1414" i="1"/>
  <c r="AC1414" i="1"/>
  <c r="AF1414" i="1"/>
  <c r="AE1414" i="1"/>
  <c r="AD1418" i="1"/>
  <c r="AG1418" i="1"/>
  <c r="AC1418" i="1"/>
  <c r="AE1418" i="1"/>
  <c r="AF1418" i="1"/>
  <c r="AD1422" i="1"/>
  <c r="AG1422" i="1"/>
  <c r="AC1422" i="1"/>
  <c r="AF1422" i="1"/>
  <c r="AE1422" i="1"/>
  <c r="AD1426" i="1"/>
  <c r="AG1426" i="1"/>
  <c r="AC1426" i="1"/>
  <c r="AE1426" i="1"/>
  <c r="AF1426" i="1"/>
  <c r="AD1430" i="1"/>
  <c r="AG1430" i="1"/>
  <c r="AC1430" i="1"/>
  <c r="AF1430" i="1"/>
  <c r="AE1430" i="1"/>
  <c r="AD1434" i="1"/>
  <c r="AG1434" i="1"/>
  <c r="AC1434" i="1"/>
  <c r="AE1434" i="1"/>
  <c r="AF1434" i="1"/>
  <c r="AD1438" i="1"/>
  <c r="AG1438" i="1"/>
  <c r="AC1438" i="1"/>
  <c r="AF1438" i="1"/>
  <c r="AE1438" i="1"/>
  <c r="AD1442" i="1"/>
  <c r="AG1442" i="1"/>
  <c r="AC1442" i="1"/>
  <c r="AE1442" i="1"/>
  <c r="AF1442" i="1"/>
  <c r="AD1446" i="1"/>
  <c r="AG1446" i="1"/>
  <c r="AC1446" i="1"/>
  <c r="AF1446" i="1"/>
  <c r="AE1446" i="1"/>
  <c r="AD1450" i="1"/>
  <c r="AG1450" i="1"/>
  <c r="AC1450" i="1"/>
  <c r="AE1450" i="1"/>
  <c r="AF1450" i="1"/>
  <c r="AD1454" i="1"/>
  <c r="AG1454" i="1"/>
  <c r="AC1454" i="1"/>
  <c r="AF1454" i="1"/>
  <c r="AE1454" i="1"/>
  <c r="AD1458" i="1"/>
  <c r="AG1458" i="1"/>
  <c r="AC1458" i="1"/>
  <c r="AF1458" i="1"/>
  <c r="AE1458" i="1"/>
  <c r="AD1462" i="1"/>
  <c r="AG1462" i="1"/>
  <c r="AC1462" i="1"/>
  <c r="AE1462" i="1"/>
  <c r="AF1462" i="1"/>
  <c r="AD1466" i="1"/>
  <c r="AG1466" i="1"/>
  <c r="AC1466" i="1"/>
  <c r="AF1466" i="1"/>
  <c r="AE1466" i="1"/>
  <c r="AD1470" i="1"/>
  <c r="AG1470" i="1"/>
  <c r="AC1470" i="1"/>
  <c r="AE1470" i="1"/>
  <c r="AF1470" i="1"/>
  <c r="AD1474" i="1"/>
  <c r="AG1474" i="1"/>
  <c r="AC1474" i="1"/>
  <c r="AF1474" i="1"/>
  <c r="AE1474" i="1"/>
  <c r="AD1478" i="1"/>
  <c r="AG1478" i="1"/>
  <c r="AC1478" i="1"/>
  <c r="AE1478" i="1"/>
  <c r="AF1478" i="1"/>
  <c r="AD1482" i="1"/>
  <c r="AG1482" i="1"/>
  <c r="AC1482" i="1"/>
  <c r="AF1482" i="1"/>
  <c r="AE1482" i="1"/>
  <c r="AD1486" i="1"/>
  <c r="AG1486" i="1"/>
  <c r="AC1486" i="1"/>
  <c r="AE1486" i="1"/>
  <c r="AF1486" i="1"/>
  <c r="AD1490" i="1"/>
  <c r="AG1490" i="1"/>
  <c r="AC1490" i="1"/>
  <c r="AF1490" i="1"/>
  <c r="AE1490" i="1"/>
  <c r="AD1494" i="1"/>
  <c r="AG1494" i="1"/>
  <c r="AC1494" i="1"/>
  <c r="AE1494" i="1"/>
  <c r="AF1494" i="1"/>
  <c r="AD1498" i="1"/>
  <c r="AG1498" i="1"/>
  <c r="AC1498" i="1"/>
  <c r="AF1498" i="1"/>
  <c r="AE1498" i="1"/>
  <c r="AD1502" i="1"/>
  <c r="AG1502" i="1"/>
  <c r="AC1502" i="1"/>
  <c r="AE1502" i="1"/>
  <c r="AF1502" i="1"/>
  <c r="AD1506" i="1"/>
  <c r="AG1506" i="1"/>
  <c r="AC1506" i="1"/>
  <c r="AF1506" i="1"/>
  <c r="AE1506" i="1"/>
  <c r="AD1510" i="1"/>
  <c r="AG1510" i="1"/>
  <c r="AC1510" i="1"/>
  <c r="AE1510" i="1"/>
  <c r="AF1510" i="1"/>
  <c r="AD1514" i="1"/>
  <c r="AG1514" i="1"/>
  <c r="AC1514" i="1"/>
  <c r="AF1514" i="1"/>
  <c r="AE1514" i="1"/>
  <c r="AD1518" i="1"/>
  <c r="AG1518" i="1"/>
  <c r="AC1518" i="1"/>
  <c r="AE1518" i="1"/>
  <c r="AF1518" i="1"/>
  <c r="AD1522" i="1"/>
  <c r="AG1522" i="1"/>
  <c r="AC1522" i="1"/>
  <c r="AF1522" i="1"/>
  <c r="AE1522" i="1"/>
  <c r="AD1526" i="1"/>
  <c r="AG1526" i="1"/>
  <c r="AC1526" i="1"/>
  <c r="AE1526" i="1"/>
  <c r="AF1526" i="1"/>
  <c r="AD1530" i="1"/>
  <c r="AG1530" i="1"/>
  <c r="AC1530" i="1"/>
  <c r="AF1530" i="1"/>
  <c r="AE1530" i="1"/>
  <c r="AD1534" i="1"/>
  <c r="AG1534" i="1"/>
  <c r="AC1534" i="1"/>
  <c r="AE1534" i="1"/>
  <c r="AF1534" i="1"/>
  <c r="AD1538" i="1"/>
  <c r="AG1538" i="1"/>
  <c r="AC1538" i="1"/>
  <c r="AF1538" i="1"/>
  <c r="AE1538" i="1"/>
  <c r="AD1542" i="1"/>
  <c r="AG1542" i="1"/>
  <c r="AC1542" i="1"/>
  <c r="AE1542" i="1"/>
  <c r="AF1542" i="1"/>
  <c r="AD1546" i="1"/>
  <c r="AG1546" i="1"/>
  <c r="AC1546" i="1"/>
  <c r="AF1546" i="1"/>
  <c r="AE1546" i="1"/>
  <c r="AD1550" i="1"/>
  <c r="AG1550" i="1"/>
  <c r="AC1550" i="1"/>
  <c r="AE1550" i="1"/>
  <c r="AF1550" i="1"/>
  <c r="AD1554" i="1"/>
  <c r="AG1554" i="1"/>
  <c r="AC1554" i="1"/>
  <c r="AF1554" i="1"/>
  <c r="AE1554" i="1"/>
  <c r="AD1558" i="1"/>
  <c r="AG1558" i="1"/>
  <c r="AC1558" i="1"/>
  <c r="AE1558" i="1"/>
  <c r="AF1558" i="1"/>
  <c r="AD1562" i="1"/>
  <c r="AG1562" i="1"/>
  <c r="AC1562" i="1"/>
  <c r="AF1562" i="1"/>
  <c r="AE1562" i="1"/>
  <c r="AD1566" i="1"/>
  <c r="AG1566" i="1"/>
  <c r="AC1566" i="1"/>
  <c r="AE1566" i="1"/>
  <c r="AF1566" i="1"/>
  <c r="AD1570" i="1"/>
  <c r="AG1570" i="1"/>
  <c r="AC1570" i="1"/>
  <c r="AF1570" i="1"/>
  <c r="AE1570" i="1"/>
  <c r="AD1574" i="1"/>
  <c r="AG1574" i="1"/>
  <c r="AC1574" i="1"/>
  <c r="AE1574" i="1"/>
  <c r="AF1574" i="1"/>
  <c r="AD1578" i="1"/>
  <c r="AG1578" i="1"/>
  <c r="AC1578" i="1"/>
  <c r="AF1578" i="1"/>
  <c r="AE1578" i="1"/>
  <c r="AD1582" i="1"/>
  <c r="AG1582" i="1"/>
  <c r="AC1582" i="1"/>
  <c r="AE1582" i="1"/>
  <c r="AF1582" i="1"/>
  <c r="AD1586" i="1"/>
  <c r="AG1586" i="1"/>
  <c r="AC1586" i="1"/>
  <c r="AF1586" i="1"/>
  <c r="AE1586" i="1"/>
  <c r="AD1590" i="1"/>
  <c r="AG1590" i="1"/>
  <c r="AC1590" i="1"/>
  <c r="AE1590" i="1"/>
  <c r="AF1590" i="1"/>
  <c r="AD1594" i="1"/>
  <c r="AG1594" i="1"/>
  <c r="AC1594" i="1"/>
  <c r="AF1594" i="1"/>
  <c r="AE1594" i="1"/>
  <c r="AD1598" i="1"/>
  <c r="AG1598" i="1"/>
  <c r="AC1598" i="1"/>
  <c r="AE1598" i="1"/>
  <c r="AF1598" i="1"/>
  <c r="AD1602" i="1"/>
  <c r="AG1602" i="1"/>
  <c r="AC1602" i="1"/>
  <c r="AF1602" i="1"/>
  <c r="AE1602" i="1"/>
  <c r="AD1606" i="1"/>
  <c r="AG1606" i="1"/>
  <c r="AC1606" i="1"/>
  <c r="AE1606" i="1"/>
  <c r="AF1606" i="1"/>
  <c r="AD1610" i="1"/>
  <c r="AG1610" i="1"/>
  <c r="AC1610" i="1"/>
  <c r="AF1610" i="1"/>
  <c r="AE1610" i="1"/>
  <c r="AD1614" i="1"/>
  <c r="AG1614" i="1"/>
  <c r="AC1614" i="1"/>
  <c r="AE1614" i="1"/>
  <c r="AF1614" i="1"/>
  <c r="AD1618" i="1"/>
  <c r="AG1618" i="1"/>
  <c r="AC1618" i="1"/>
  <c r="AF1618" i="1"/>
  <c r="AE1618" i="1"/>
  <c r="AD1622" i="1"/>
  <c r="AG1622" i="1"/>
  <c r="AC1622" i="1"/>
  <c r="AE1622" i="1"/>
  <c r="AF1622" i="1"/>
  <c r="AD1626" i="1"/>
  <c r="AG1626" i="1"/>
  <c r="AC1626" i="1"/>
  <c r="AF1626" i="1"/>
  <c r="AE1626" i="1"/>
  <c r="AG1630" i="1"/>
  <c r="AC1630" i="1"/>
  <c r="AF1630" i="1"/>
  <c r="AE1630" i="1"/>
  <c r="AD1630" i="1"/>
  <c r="AG1634" i="1"/>
  <c r="AC1634" i="1"/>
  <c r="AF1634" i="1"/>
  <c r="AE1634" i="1"/>
  <c r="AD1634" i="1"/>
  <c r="AG1638" i="1"/>
  <c r="AC1638" i="1"/>
  <c r="AD1638" i="1"/>
  <c r="AF1638" i="1"/>
  <c r="AE1638" i="1"/>
  <c r="AG1642" i="1"/>
  <c r="AC1642" i="1"/>
  <c r="AE1642" i="1"/>
  <c r="AD1642" i="1"/>
  <c r="AF1642" i="1"/>
  <c r="AG1646" i="1"/>
  <c r="AC1646" i="1"/>
  <c r="AF1646" i="1"/>
  <c r="AE1646" i="1"/>
  <c r="AD1646" i="1"/>
  <c r="AG1650" i="1"/>
  <c r="AC1650" i="1"/>
  <c r="AF1650" i="1"/>
  <c r="AD1650" i="1"/>
  <c r="AE1650" i="1"/>
  <c r="AG1654" i="1"/>
  <c r="AC1654" i="1"/>
  <c r="AD1654" i="1"/>
  <c r="AE1654" i="1"/>
  <c r="AF1654" i="1"/>
  <c r="AG1658" i="1"/>
  <c r="AC1658" i="1"/>
  <c r="AE1658" i="1"/>
  <c r="AD1658" i="1"/>
  <c r="AF1658" i="1"/>
  <c r="AG1662" i="1"/>
  <c r="AC1662" i="1"/>
  <c r="AF1662" i="1"/>
  <c r="AE1662" i="1"/>
  <c r="AD1662" i="1"/>
  <c r="AG1666" i="1"/>
  <c r="AC1666" i="1"/>
  <c r="AF1666" i="1"/>
  <c r="AE1666" i="1"/>
  <c r="AD1666" i="1"/>
  <c r="AG1670" i="1"/>
  <c r="AC1670" i="1"/>
  <c r="AD1670" i="1"/>
  <c r="AF1670" i="1"/>
  <c r="AE1670" i="1"/>
  <c r="AG1674" i="1"/>
  <c r="AC1674" i="1"/>
  <c r="AE1674" i="1"/>
  <c r="AD1674" i="1"/>
  <c r="AF1674" i="1"/>
  <c r="AG1678" i="1"/>
  <c r="AC1678" i="1"/>
  <c r="AF1678" i="1"/>
  <c r="AE1678" i="1"/>
  <c r="AD1678" i="1"/>
  <c r="AD1682" i="1"/>
  <c r="AG1682" i="1"/>
  <c r="AC1682" i="1"/>
  <c r="AE1682" i="1"/>
  <c r="AF1682" i="1"/>
  <c r="AD1686" i="1"/>
  <c r="AG1686" i="1"/>
  <c r="AC1686" i="1"/>
  <c r="AF1686" i="1"/>
  <c r="AE1686" i="1"/>
  <c r="AD1690" i="1"/>
  <c r="AG1690" i="1"/>
  <c r="AC1690" i="1"/>
  <c r="AF1690" i="1"/>
  <c r="AE1690" i="1"/>
  <c r="AD1694" i="1"/>
  <c r="AG1694" i="1"/>
  <c r="AC1694" i="1"/>
  <c r="AF1694" i="1"/>
  <c r="AE1694" i="1"/>
  <c r="AD1698" i="1"/>
  <c r="AG1698" i="1"/>
  <c r="AC1698" i="1"/>
  <c r="AE1698" i="1"/>
  <c r="AF1698" i="1"/>
  <c r="AD1702" i="1"/>
  <c r="AG1702" i="1"/>
  <c r="AC1702" i="1"/>
  <c r="AF1702" i="1"/>
  <c r="AE1702" i="1"/>
  <c r="AD1706" i="1"/>
  <c r="AG1706" i="1"/>
  <c r="AC1706" i="1"/>
  <c r="AF1706" i="1"/>
  <c r="AE1706" i="1"/>
  <c r="AD1710" i="1"/>
  <c r="AG1710" i="1"/>
  <c r="AC1710" i="1"/>
  <c r="AF1710" i="1"/>
  <c r="AE1710" i="1"/>
  <c r="AD1714" i="1"/>
  <c r="AG1714" i="1"/>
  <c r="AC1714" i="1"/>
  <c r="AE1714" i="1"/>
  <c r="AF1714" i="1"/>
  <c r="AD1718" i="1"/>
  <c r="AG1718" i="1"/>
  <c r="AC1718" i="1"/>
  <c r="AF1718" i="1"/>
  <c r="AE1718" i="1"/>
  <c r="AD1722" i="1"/>
  <c r="AG1722" i="1"/>
  <c r="AC1722" i="1"/>
  <c r="AF1722" i="1"/>
  <c r="AE1722" i="1"/>
  <c r="AD1726" i="1"/>
  <c r="AG1726" i="1"/>
  <c r="AC1726" i="1"/>
  <c r="AF1726" i="1"/>
  <c r="AE1726" i="1"/>
  <c r="AD1730" i="1"/>
  <c r="AG1730" i="1"/>
  <c r="AC1730" i="1"/>
  <c r="AE1730" i="1"/>
  <c r="AF1730" i="1"/>
  <c r="AD1734" i="1"/>
  <c r="AG1734" i="1"/>
  <c r="AC1734" i="1"/>
  <c r="AF1734" i="1"/>
  <c r="AE1734" i="1"/>
  <c r="AD1738" i="1"/>
  <c r="AG1738" i="1"/>
  <c r="AC1738" i="1"/>
  <c r="AF1738" i="1"/>
  <c r="AE1738" i="1"/>
  <c r="AD1742" i="1"/>
  <c r="AG1742" i="1"/>
  <c r="AC1742" i="1"/>
  <c r="AF1742" i="1"/>
  <c r="AE1742" i="1"/>
  <c r="AD1746" i="1"/>
  <c r="AG1746" i="1"/>
  <c r="AC1746" i="1"/>
  <c r="AE1746" i="1"/>
  <c r="AF1746" i="1"/>
  <c r="AD1750" i="1"/>
  <c r="AG1750" i="1"/>
  <c r="AC1750" i="1"/>
  <c r="AF1750" i="1"/>
  <c r="AE1750" i="1"/>
  <c r="AD1754" i="1"/>
  <c r="AG1754" i="1"/>
  <c r="AC1754" i="1"/>
  <c r="AF1754" i="1"/>
  <c r="AE1754" i="1"/>
  <c r="AD1758" i="1"/>
  <c r="AG1758" i="1"/>
  <c r="AC1758" i="1"/>
  <c r="AF1758" i="1"/>
  <c r="AE1758" i="1"/>
  <c r="AD1762" i="1"/>
  <c r="AG1762" i="1"/>
  <c r="AC1762" i="1"/>
  <c r="AE1762" i="1"/>
  <c r="AF1762" i="1"/>
  <c r="AF1766" i="1"/>
  <c r="AE1766" i="1"/>
  <c r="AG1766" i="1"/>
  <c r="AD1766" i="1"/>
  <c r="AC1766" i="1"/>
  <c r="AF1770" i="1"/>
  <c r="AE1770" i="1"/>
  <c r="AD1770" i="1"/>
  <c r="AC1770" i="1"/>
  <c r="AG1770" i="1"/>
  <c r="AF1774" i="1"/>
  <c r="AE1774" i="1"/>
  <c r="AG1774" i="1"/>
  <c r="AD1774" i="1"/>
  <c r="AC1774" i="1"/>
  <c r="AF1778" i="1"/>
  <c r="AE1778" i="1"/>
  <c r="AD1778" i="1"/>
  <c r="AC1778" i="1"/>
  <c r="AG1778" i="1"/>
  <c r="AF1782" i="1"/>
  <c r="AE1782" i="1"/>
  <c r="AG1782" i="1"/>
  <c r="AD1782" i="1"/>
  <c r="AC1782" i="1"/>
  <c r="AF1786" i="1"/>
  <c r="AE1786" i="1"/>
  <c r="AD1786" i="1"/>
  <c r="AC1786" i="1"/>
  <c r="AG1786" i="1"/>
  <c r="AF1790" i="1"/>
  <c r="AE1790" i="1"/>
  <c r="AG1790" i="1"/>
  <c r="AD1790" i="1"/>
  <c r="AC1790" i="1"/>
  <c r="AF1794" i="1"/>
  <c r="AE1794" i="1"/>
  <c r="AD1794" i="1"/>
  <c r="AC1794" i="1"/>
  <c r="AG1794" i="1"/>
  <c r="AF1798" i="1"/>
  <c r="AE1798" i="1"/>
  <c r="AG1798" i="1"/>
  <c r="AD1798" i="1"/>
  <c r="AC1798" i="1"/>
  <c r="AF1802" i="1"/>
  <c r="AE1802" i="1"/>
  <c r="AD1802" i="1"/>
  <c r="AC1802" i="1"/>
  <c r="AG1802" i="1"/>
  <c r="AF1806" i="1"/>
  <c r="AE1806" i="1"/>
  <c r="AG1806" i="1"/>
  <c r="AD1806" i="1"/>
  <c r="AC1806" i="1"/>
  <c r="AF1810" i="1"/>
  <c r="AE1810" i="1"/>
  <c r="AD1810" i="1"/>
  <c r="AC1810" i="1"/>
  <c r="AG1810" i="1"/>
  <c r="AF1814" i="1"/>
  <c r="AE1814" i="1"/>
  <c r="AG1814" i="1"/>
  <c r="AD1814" i="1"/>
  <c r="AC1814" i="1"/>
  <c r="AF1818" i="1"/>
  <c r="AE1818" i="1"/>
  <c r="AD1818" i="1"/>
  <c r="AC1818" i="1"/>
  <c r="AG1818" i="1"/>
  <c r="AF1822" i="1"/>
  <c r="AE1822" i="1"/>
  <c r="AG1822" i="1"/>
  <c r="AD1822" i="1"/>
  <c r="AC1822" i="1"/>
  <c r="AF1826" i="1"/>
  <c r="AE1826" i="1"/>
  <c r="AD1826" i="1"/>
  <c r="AC1826" i="1"/>
  <c r="AG1826" i="1"/>
  <c r="AF1830" i="1"/>
  <c r="AE1830" i="1"/>
  <c r="AG1830" i="1"/>
  <c r="AD1830" i="1"/>
  <c r="AC1830" i="1"/>
  <c r="AF1834" i="1"/>
  <c r="AE1834" i="1"/>
  <c r="AD1834" i="1"/>
  <c r="AC1834" i="1"/>
  <c r="AG1834" i="1"/>
  <c r="AF1838" i="1"/>
  <c r="AE1838" i="1"/>
  <c r="AG1838" i="1"/>
  <c r="AD1838" i="1"/>
  <c r="AC1838" i="1"/>
  <c r="AF1842" i="1"/>
  <c r="AE1842" i="1"/>
  <c r="AD1842" i="1"/>
  <c r="AC1842" i="1"/>
  <c r="AG1842" i="1"/>
  <c r="AF1846" i="1"/>
  <c r="AE1846" i="1"/>
  <c r="AG1846" i="1"/>
  <c r="AD1846" i="1"/>
  <c r="AC1846" i="1"/>
  <c r="AF1850" i="1"/>
  <c r="AE1850" i="1"/>
  <c r="AD1850" i="1"/>
  <c r="AC1850" i="1"/>
  <c r="AG1850" i="1"/>
  <c r="AF1854" i="1"/>
  <c r="AE1854" i="1"/>
  <c r="AG1854" i="1"/>
  <c r="AD1854" i="1"/>
  <c r="AC1854" i="1"/>
  <c r="AF1858" i="1"/>
  <c r="AE1858" i="1"/>
  <c r="AD1858" i="1"/>
  <c r="AC1858" i="1"/>
  <c r="AG1858" i="1"/>
  <c r="AF1862" i="1"/>
  <c r="AE1862" i="1"/>
  <c r="AG1862" i="1"/>
  <c r="AD1862" i="1"/>
  <c r="AC1862" i="1"/>
  <c r="AF1866" i="1"/>
  <c r="AE1866" i="1"/>
  <c r="AD1866" i="1"/>
  <c r="AC1866" i="1"/>
  <c r="AG1866" i="1"/>
  <c r="AF1870" i="1"/>
  <c r="AE1870" i="1"/>
  <c r="AG1870" i="1"/>
  <c r="AD1870" i="1"/>
  <c r="AC1870" i="1"/>
  <c r="AF1874" i="1"/>
  <c r="AE1874" i="1"/>
  <c r="AD1874" i="1"/>
  <c r="AC1874" i="1"/>
  <c r="AG1874" i="1"/>
  <c r="AF1878" i="1"/>
  <c r="AE1878" i="1"/>
  <c r="AG1878" i="1"/>
  <c r="AD1878" i="1"/>
  <c r="AC1878" i="1"/>
  <c r="AF1882" i="1"/>
  <c r="AE1882" i="1"/>
  <c r="AD1882" i="1"/>
  <c r="AC1882" i="1"/>
  <c r="AG1882" i="1"/>
  <c r="AF1886" i="1"/>
  <c r="AE1886" i="1"/>
  <c r="AG1886" i="1"/>
  <c r="AD1886" i="1"/>
  <c r="AC1886" i="1"/>
  <c r="AF1890" i="1"/>
  <c r="AE1890" i="1"/>
  <c r="AD1890" i="1"/>
  <c r="AC1890" i="1"/>
  <c r="AG1890" i="1"/>
  <c r="AF1894" i="1"/>
  <c r="AE1894" i="1"/>
  <c r="AG1894" i="1"/>
  <c r="AD1894" i="1"/>
  <c r="AC1894" i="1"/>
  <c r="AF1898" i="1"/>
  <c r="AE1898" i="1"/>
  <c r="AD1898" i="1"/>
  <c r="AC1898" i="1"/>
  <c r="AG1898" i="1"/>
  <c r="AF1902" i="1"/>
  <c r="AE1902" i="1"/>
  <c r="AG1902" i="1"/>
  <c r="AD1902" i="1"/>
  <c r="AC1902" i="1"/>
  <c r="AF1906" i="1"/>
  <c r="AE1906" i="1"/>
  <c r="AD1906" i="1"/>
  <c r="AC1906" i="1"/>
  <c r="AG1906" i="1"/>
  <c r="AF1910" i="1"/>
  <c r="AE1910" i="1"/>
  <c r="AG1910" i="1"/>
  <c r="AD1910" i="1"/>
  <c r="AC1910" i="1"/>
  <c r="AF1914" i="1"/>
  <c r="AE1914" i="1"/>
  <c r="AD1914" i="1"/>
  <c r="AC1914" i="1"/>
  <c r="AG1914" i="1"/>
  <c r="AF1918" i="1"/>
  <c r="AE1918" i="1"/>
  <c r="AG1918" i="1"/>
  <c r="AD1918" i="1"/>
  <c r="AC1918" i="1"/>
  <c r="AF1922" i="1"/>
  <c r="AE1922" i="1"/>
  <c r="AD1922" i="1"/>
  <c r="AC1922" i="1"/>
  <c r="AG1922" i="1"/>
  <c r="AF1926" i="1"/>
  <c r="AE1926" i="1"/>
  <c r="AG1926" i="1"/>
  <c r="AD1926" i="1"/>
  <c r="AC1926" i="1"/>
  <c r="AF1930" i="1"/>
  <c r="AE1930" i="1"/>
  <c r="AD1930" i="1"/>
  <c r="AC1930" i="1"/>
  <c r="AG1930" i="1"/>
  <c r="AF1934" i="1"/>
  <c r="AE1934" i="1"/>
  <c r="AG1934" i="1"/>
  <c r="AD1934" i="1"/>
  <c r="AC1934" i="1"/>
  <c r="AF1938" i="1"/>
  <c r="AE1938" i="1"/>
  <c r="AD1938" i="1"/>
  <c r="AC1938" i="1"/>
  <c r="AG1938" i="1"/>
  <c r="AF1942" i="1"/>
  <c r="AE1942" i="1"/>
  <c r="AG1942" i="1"/>
  <c r="AD1942" i="1"/>
  <c r="AC1942" i="1"/>
  <c r="AF1946" i="1"/>
  <c r="AE1946" i="1"/>
  <c r="AD1946" i="1"/>
  <c r="AC1946" i="1"/>
  <c r="AG1946" i="1"/>
  <c r="AF1950" i="1"/>
  <c r="AE1950" i="1"/>
  <c r="AG1950" i="1"/>
  <c r="AD1950" i="1"/>
  <c r="AC1950" i="1"/>
  <c r="AF1954" i="1"/>
  <c r="AE1954" i="1"/>
  <c r="AD1954" i="1"/>
  <c r="AC1954" i="1"/>
  <c r="AG1954" i="1"/>
  <c r="AF1958" i="1"/>
  <c r="AE1958" i="1"/>
  <c r="AG1958" i="1"/>
  <c r="AD1958" i="1"/>
  <c r="AC1958" i="1"/>
  <c r="AF1962" i="1"/>
  <c r="AE1962" i="1"/>
  <c r="AD1962" i="1"/>
  <c r="AC1962" i="1"/>
  <c r="AG1962" i="1"/>
  <c r="AF1966" i="1"/>
  <c r="AE1966" i="1"/>
  <c r="AG1966" i="1"/>
  <c r="AD1966" i="1"/>
  <c r="AC1966" i="1"/>
  <c r="AF1970" i="1"/>
  <c r="AE1970" i="1"/>
  <c r="AG1970" i="1"/>
  <c r="AD1970" i="1"/>
  <c r="AC1970" i="1"/>
  <c r="AF1974" i="1"/>
  <c r="AE1974" i="1"/>
  <c r="AD1974" i="1"/>
  <c r="AC1974" i="1"/>
  <c r="AG1974" i="1"/>
  <c r="AF1978" i="1"/>
  <c r="AE1978" i="1"/>
  <c r="AG1978" i="1"/>
  <c r="AD1978" i="1"/>
  <c r="AC1978" i="1"/>
  <c r="AF1982" i="1"/>
  <c r="AE1982" i="1"/>
  <c r="AD1982" i="1"/>
  <c r="AC1982" i="1"/>
  <c r="AG1982" i="1"/>
  <c r="AF1986" i="1"/>
  <c r="AE1986" i="1"/>
  <c r="AG1986" i="1"/>
  <c r="AD1986" i="1"/>
  <c r="AC1986" i="1"/>
  <c r="AF1990" i="1"/>
  <c r="AE1990" i="1"/>
  <c r="AD1990" i="1"/>
  <c r="AC1990" i="1"/>
  <c r="AG1990" i="1"/>
  <c r="AF1994" i="1"/>
  <c r="AE1994" i="1"/>
  <c r="AG1994" i="1"/>
  <c r="AD1994" i="1"/>
  <c r="AC1994" i="1"/>
  <c r="AF1998" i="1"/>
  <c r="AE1998" i="1"/>
  <c r="AD1998" i="1"/>
  <c r="AC1998" i="1"/>
  <c r="AG1998" i="1"/>
  <c r="AF2002" i="1"/>
  <c r="AE2002" i="1"/>
  <c r="AG2002" i="1"/>
  <c r="AD2002" i="1"/>
  <c r="AC2002" i="1"/>
  <c r="AF2006" i="1"/>
  <c r="AE2006" i="1"/>
  <c r="AD2006" i="1"/>
  <c r="AC2006" i="1"/>
  <c r="AG2006" i="1"/>
  <c r="AF2010" i="1"/>
  <c r="AE2010" i="1"/>
  <c r="AG2010" i="1"/>
  <c r="AD2010" i="1"/>
  <c r="AC2010" i="1"/>
  <c r="AF2014" i="1"/>
  <c r="AE2014" i="1"/>
  <c r="AD2014" i="1"/>
  <c r="AC2014" i="1"/>
  <c r="AG2014" i="1"/>
  <c r="AF2018" i="1"/>
  <c r="AE2018" i="1"/>
  <c r="AG2018" i="1"/>
  <c r="AD2018" i="1"/>
  <c r="AC2018" i="1"/>
  <c r="AF2022" i="1"/>
  <c r="AE2022" i="1"/>
  <c r="AD2022" i="1"/>
  <c r="AC2022" i="1"/>
  <c r="AG2022" i="1"/>
  <c r="AF2026" i="1"/>
  <c r="AE2026" i="1"/>
  <c r="AG2026" i="1"/>
  <c r="AD2026" i="1"/>
  <c r="AC2026" i="1"/>
  <c r="AF2030" i="1"/>
  <c r="AE2030" i="1"/>
  <c r="AD2030" i="1"/>
  <c r="AC2030" i="1"/>
  <c r="AG2030" i="1"/>
  <c r="AF2034" i="1"/>
  <c r="AE2034" i="1"/>
  <c r="AG2034" i="1"/>
  <c r="AD2034" i="1"/>
  <c r="AC2034" i="1"/>
  <c r="AF2038" i="1"/>
  <c r="AE2038" i="1"/>
  <c r="AD2038" i="1"/>
  <c r="AC2038" i="1"/>
  <c r="AG2038" i="1"/>
  <c r="AF2042" i="1"/>
  <c r="AE2042" i="1"/>
  <c r="AG2042" i="1"/>
  <c r="AD2042" i="1"/>
  <c r="AC2042" i="1"/>
  <c r="AF2046" i="1"/>
  <c r="AE2046" i="1"/>
  <c r="AD2046" i="1"/>
  <c r="AC2046" i="1"/>
  <c r="AG2046" i="1"/>
  <c r="AF2050" i="1"/>
  <c r="AE2050" i="1"/>
  <c r="AG2050" i="1"/>
  <c r="AD2050" i="1"/>
  <c r="AC2050" i="1"/>
  <c r="AF2054" i="1"/>
  <c r="AE2054" i="1"/>
  <c r="AD2054" i="1"/>
  <c r="AC2054" i="1"/>
  <c r="AG2054" i="1"/>
  <c r="AF2058" i="1"/>
  <c r="AE2058" i="1"/>
  <c r="AG2058" i="1"/>
  <c r="AD2058" i="1"/>
  <c r="AC2058" i="1"/>
  <c r="AF2062" i="1"/>
  <c r="AE2062" i="1"/>
  <c r="AD2062" i="1"/>
  <c r="AC2062" i="1"/>
  <c r="AG2062" i="1"/>
  <c r="AF2066" i="1"/>
  <c r="AE2066" i="1"/>
  <c r="AG2066" i="1"/>
  <c r="AD2066" i="1"/>
  <c r="AC2066" i="1"/>
  <c r="AF2070" i="1"/>
  <c r="AE2070" i="1"/>
  <c r="AD2070" i="1"/>
  <c r="AC2070" i="1"/>
  <c r="AG2070" i="1"/>
  <c r="AD2074" i="1"/>
  <c r="AG2074" i="1"/>
  <c r="AC2074" i="1"/>
  <c r="AF2074" i="1"/>
  <c r="AE2074" i="1"/>
  <c r="AD2078" i="1"/>
  <c r="AG2078" i="1"/>
  <c r="AC2078" i="1"/>
  <c r="AF2078" i="1"/>
  <c r="AE2078" i="1"/>
  <c r="AD2082" i="1"/>
  <c r="AG2082" i="1"/>
  <c r="AC2082" i="1"/>
  <c r="AF2082" i="1"/>
  <c r="AE2082" i="1"/>
  <c r="AD2086" i="1"/>
  <c r="AG2086" i="1"/>
  <c r="AC2086" i="1"/>
  <c r="AF2086" i="1"/>
  <c r="AE2086" i="1"/>
  <c r="AD2090" i="1"/>
  <c r="AG2090" i="1"/>
  <c r="AC2090" i="1"/>
  <c r="AF2090" i="1"/>
  <c r="AE2090" i="1"/>
  <c r="AD2094" i="1"/>
  <c r="AG2094" i="1"/>
  <c r="AC2094" i="1"/>
  <c r="AF2094" i="1"/>
  <c r="AE2094" i="1"/>
  <c r="AD2098" i="1"/>
  <c r="AG2098" i="1"/>
  <c r="AC2098" i="1"/>
  <c r="AF2098" i="1"/>
  <c r="AE2098" i="1"/>
  <c r="AD2102" i="1"/>
  <c r="AG2102" i="1"/>
  <c r="AC2102" i="1"/>
  <c r="AF2102" i="1"/>
  <c r="AE2102" i="1"/>
  <c r="AF2106" i="1"/>
  <c r="AE2106" i="1"/>
  <c r="AD2106" i="1"/>
  <c r="AC2106" i="1"/>
  <c r="AG2106" i="1"/>
  <c r="AF2110" i="1"/>
  <c r="AE2110" i="1"/>
  <c r="AG2110" i="1"/>
  <c r="AD2110" i="1"/>
  <c r="AC2110" i="1"/>
  <c r="AF2114" i="1"/>
  <c r="AE2114" i="1"/>
  <c r="AD2114" i="1"/>
  <c r="AC2114" i="1"/>
  <c r="AG2114" i="1"/>
  <c r="AF2118" i="1"/>
  <c r="AE2118" i="1"/>
  <c r="AG2118" i="1"/>
  <c r="AD2118" i="1"/>
  <c r="AC2118" i="1"/>
  <c r="AF2122" i="1"/>
  <c r="AE2122" i="1"/>
  <c r="AD2122" i="1"/>
  <c r="AC2122" i="1"/>
  <c r="AG2122" i="1"/>
  <c r="AF2126" i="1"/>
  <c r="AE2126" i="1"/>
  <c r="AG2126" i="1"/>
  <c r="AD2126" i="1"/>
  <c r="AC2126" i="1"/>
  <c r="AF2130" i="1"/>
  <c r="AE2130" i="1"/>
  <c r="AD2130" i="1"/>
  <c r="AC2130" i="1"/>
  <c r="AG2130" i="1"/>
  <c r="AF2134" i="1"/>
  <c r="AE2134" i="1"/>
  <c r="AG2134" i="1"/>
  <c r="AD2134" i="1"/>
  <c r="AC2134" i="1"/>
  <c r="AF2138" i="1"/>
  <c r="AE2138" i="1"/>
  <c r="AD2138" i="1"/>
  <c r="AC2138" i="1"/>
  <c r="AG2138" i="1"/>
  <c r="AF2142" i="1"/>
  <c r="AE2142" i="1"/>
  <c r="AG2142" i="1"/>
  <c r="AD2142" i="1"/>
  <c r="AC2142" i="1"/>
  <c r="AF2146" i="1"/>
  <c r="AE2146" i="1"/>
  <c r="AD2146" i="1"/>
  <c r="AC2146" i="1"/>
  <c r="AG2146" i="1"/>
  <c r="AF2150" i="1"/>
  <c r="AE2150" i="1"/>
  <c r="AG2150" i="1"/>
  <c r="AD2150" i="1"/>
  <c r="AC2150" i="1"/>
  <c r="AF2154" i="1"/>
  <c r="AE2154" i="1"/>
  <c r="AD2154" i="1"/>
  <c r="AC2154" i="1"/>
  <c r="AG2154" i="1"/>
  <c r="AF2158" i="1"/>
  <c r="AE2158" i="1"/>
  <c r="AG2158" i="1"/>
  <c r="AD2158" i="1"/>
  <c r="AC2158" i="1"/>
  <c r="AF2162" i="1"/>
  <c r="AE2162" i="1"/>
  <c r="AD2162" i="1"/>
  <c r="AC2162" i="1"/>
  <c r="AG2162" i="1"/>
  <c r="AF2166" i="1"/>
  <c r="AE2166" i="1"/>
  <c r="AG2166" i="1"/>
  <c r="AD2166" i="1"/>
  <c r="AC2166" i="1"/>
  <c r="AF2170" i="1"/>
  <c r="AE2170" i="1"/>
  <c r="AD2170" i="1"/>
  <c r="AC2170" i="1"/>
  <c r="AG2170" i="1"/>
  <c r="AD13" i="1"/>
  <c r="AD14" i="1"/>
  <c r="AD15" i="1"/>
  <c r="AE16" i="1"/>
  <c r="AE17" i="1"/>
  <c r="AE18" i="1"/>
  <c r="AF19" i="1"/>
  <c r="AF20" i="1"/>
  <c r="AF21" i="1"/>
  <c r="AG22" i="1"/>
  <c r="AG23" i="1"/>
  <c r="AG24" i="1"/>
  <c r="AC26" i="1"/>
  <c r="AC27" i="1"/>
  <c r="AC28" i="1"/>
  <c r="AD29" i="1"/>
  <c r="AD30" i="1"/>
  <c r="AD31" i="1"/>
  <c r="AE32" i="1"/>
  <c r="AE33" i="1"/>
  <c r="AE34" i="1"/>
  <c r="AF35" i="1"/>
  <c r="AF36" i="1"/>
  <c r="AF37" i="1"/>
  <c r="AG38" i="1"/>
  <c r="AG39" i="1"/>
  <c r="AG40" i="1"/>
  <c r="AC42" i="1"/>
  <c r="AC43" i="1"/>
  <c r="AC44" i="1"/>
  <c r="AD45" i="1"/>
  <c r="AD46" i="1"/>
  <c r="AD47" i="1"/>
  <c r="AE48" i="1"/>
  <c r="AE49" i="1"/>
  <c r="AE52" i="1"/>
  <c r="AF55" i="1"/>
  <c r="AG58" i="1"/>
  <c r="AC62" i="1"/>
  <c r="AE67" i="1"/>
  <c r="AG73" i="1"/>
  <c r="AD80" i="1"/>
  <c r="AF86" i="1"/>
  <c r="AC93" i="1"/>
  <c r="AE99" i="1"/>
  <c r="AG105" i="1"/>
  <c r="AD112" i="1"/>
  <c r="AF118" i="1"/>
  <c r="AC125" i="1"/>
  <c r="AE131" i="1"/>
  <c r="AF141" i="1"/>
  <c r="AE154" i="1"/>
  <c r="AD167" i="1"/>
  <c r="AC180" i="1"/>
  <c r="AG192" i="1"/>
  <c r="S2171" i="1"/>
  <c r="X11" i="1"/>
  <c r="Z2171" i="1"/>
  <c r="X2171" i="1"/>
  <c r="AB2171" i="1"/>
  <c r="W2171" i="1"/>
  <c r="T2171" i="1"/>
  <c r="AA2171" i="1"/>
  <c r="U2171" i="1"/>
  <c r="V2171" i="1"/>
  <c r="Y2171" i="1"/>
  <c r="H24" i="6"/>
  <c r="O24" i="6" s="1"/>
  <c r="G24" i="6"/>
  <c r="N24" i="6" s="1"/>
  <c r="F24" i="6"/>
  <c r="M24" i="6" s="1"/>
  <c r="E24" i="6"/>
  <c r="L24" i="6" s="1"/>
  <c r="D24" i="6"/>
  <c r="K24" i="6" s="1"/>
  <c r="T11" i="1"/>
  <c r="U11" i="1"/>
  <c r="V11" i="1"/>
  <c r="W11" i="1"/>
  <c r="T12" i="1"/>
  <c r="U12" i="1"/>
  <c r="V12" i="1"/>
  <c r="W12" i="1"/>
  <c r="S13" i="1"/>
  <c r="T13" i="1"/>
  <c r="U13" i="1"/>
  <c r="V13" i="1"/>
  <c r="W13" i="1"/>
  <c r="S14" i="1"/>
  <c r="T14" i="1"/>
  <c r="U14" i="1"/>
  <c r="V14" i="1"/>
  <c r="W14" i="1"/>
  <c r="S15" i="1"/>
  <c r="T15" i="1"/>
  <c r="U15" i="1"/>
  <c r="V15" i="1"/>
  <c r="W15" i="1"/>
  <c r="S16" i="1"/>
  <c r="T16" i="1"/>
  <c r="U16" i="1"/>
  <c r="V16" i="1"/>
  <c r="W16" i="1"/>
  <c r="S17" i="1"/>
  <c r="T17" i="1"/>
  <c r="U17" i="1"/>
  <c r="V17" i="1"/>
  <c r="W17" i="1"/>
  <c r="S18" i="1"/>
  <c r="T18" i="1"/>
  <c r="U18" i="1"/>
  <c r="V18" i="1"/>
  <c r="W18" i="1"/>
  <c r="S19" i="1"/>
  <c r="T19" i="1"/>
  <c r="U19" i="1"/>
  <c r="V19" i="1"/>
  <c r="W19" i="1"/>
  <c r="S20" i="1"/>
  <c r="T20" i="1"/>
  <c r="U20" i="1"/>
  <c r="V20" i="1"/>
  <c r="W20" i="1"/>
  <c r="S21" i="1"/>
  <c r="T21" i="1"/>
  <c r="U21" i="1"/>
  <c r="V21" i="1"/>
  <c r="W21" i="1"/>
  <c r="S22" i="1"/>
  <c r="T22" i="1"/>
  <c r="U22" i="1"/>
  <c r="V22" i="1"/>
  <c r="W22" i="1"/>
  <c r="S23" i="1"/>
  <c r="T23" i="1"/>
  <c r="U23" i="1"/>
  <c r="V23" i="1"/>
  <c r="W23" i="1"/>
  <c r="S24" i="1"/>
  <c r="T24" i="1"/>
  <c r="U24" i="1"/>
  <c r="V24" i="1"/>
  <c r="W24" i="1"/>
  <c r="S25" i="1"/>
  <c r="T25" i="1"/>
  <c r="U25" i="1"/>
  <c r="V25" i="1"/>
  <c r="W25" i="1"/>
  <c r="S26" i="1"/>
  <c r="T26" i="1"/>
  <c r="U26" i="1"/>
  <c r="V26" i="1"/>
  <c r="W26" i="1"/>
  <c r="S27" i="1"/>
  <c r="T27" i="1"/>
  <c r="U27" i="1"/>
  <c r="V27" i="1"/>
  <c r="W27" i="1"/>
  <c r="S28" i="1"/>
  <c r="T28" i="1"/>
  <c r="U28" i="1"/>
  <c r="V28" i="1"/>
  <c r="W28" i="1"/>
  <c r="S29" i="1"/>
  <c r="T29" i="1"/>
  <c r="U29" i="1"/>
  <c r="V29" i="1"/>
  <c r="W29" i="1"/>
  <c r="S30" i="1"/>
  <c r="T30" i="1"/>
  <c r="U30" i="1"/>
  <c r="V30" i="1"/>
  <c r="W30" i="1"/>
  <c r="S31" i="1"/>
  <c r="T31" i="1"/>
  <c r="U31" i="1"/>
  <c r="V31" i="1"/>
  <c r="W31" i="1"/>
  <c r="S32" i="1"/>
  <c r="T32" i="1"/>
  <c r="U32" i="1"/>
  <c r="V32" i="1"/>
  <c r="W32" i="1"/>
  <c r="S33" i="1"/>
  <c r="T33" i="1"/>
  <c r="U33" i="1"/>
  <c r="V33" i="1"/>
  <c r="W33" i="1"/>
  <c r="S34" i="1"/>
  <c r="T34" i="1"/>
  <c r="U34" i="1"/>
  <c r="V34" i="1"/>
  <c r="W34" i="1"/>
  <c r="S35" i="1"/>
  <c r="T35" i="1"/>
  <c r="U35" i="1"/>
  <c r="V35" i="1"/>
  <c r="W35" i="1"/>
  <c r="S36" i="1"/>
  <c r="T36" i="1"/>
  <c r="U36" i="1"/>
  <c r="V36" i="1"/>
  <c r="W36" i="1"/>
  <c r="S37" i="1"/>
  <c r="T37" i="1"/>
  <c r="U37" i="1"/>
  <c r="V37" i="1"/>
  <c r="W37" i="1"/>
  <c r="S38" i="1"/>
  <c r="T38" i="1"/>
  <c r="U38" i="1"/>
  <c r="V38" i="1"/>
  <c r="W38" i="1"/>
  <c r="S39" i="1"/>
  <c r="T39" i="1"/>
  <c r="U39" i="1"/>
  <c r="V39" i="1"/>
  <c r="W39" i="1"/>
  <c r="S40" i="1"/>
  <c r="T40" i="1"/>
  <c r="U40" i="1"/>
  <c r="V40" i="1"/>
  <c r="W40" i="1"/>
  <c r="S41" i="1"/>
  <c r="T41" i="1"/>
  <c r="U41" i="1"/>
  <c r="V41" i="1"/>
  <c r="W41" i="1"/>
  <c r="S42" i="1"/>
  <c r="T42" i="1"/>
  <c r="U42" i="1"/>
  <c r="V42" i="1"/>
  <c r="W42" i="1"/>
  <c r="S43" i="1"/>
  <c r="T43" i="1"/>
  <c r="U43" i="1"/>
  <c r="V43" i="1"/>
  <c r="W43" i="1"/>
  <c r="S44" i="1"/>
  <c r="T44" i="1"/>
  <c r="U44" i="1"/>
  <c r="V44" i="1"/>
  <c r="W44" i="1"/>
  <c r="S45" i="1"/>
  <c r="T45" i="1"/>
  <c r="U45" i="1"/>
  <c r="V45" i="1"/>
  <c r="W45" i="1"/>
  <c r="S46" i="1"/>
  <c r="T46" i="1"/>
  <c r="U46" i="1"/>
  <c r="V46" i="1"/>
  <c r="W46" i="1"/>
  <c r="S47" i="1"/>
  <c r="T47" i="1"/>
  <c r="U47" i="1"/>
  <c r="V47" i="1"/>
  <c r="W47" i="1"/>
  <c r="S48" i="1"/>
  <c r="T48" i="1"/>
  <c r="U48" i="1"/>
  <c r="V48" i="1"/>
  <c r="W48" i="1"/>
  <c r="S49" i="1"/>
  <c r="T49" i="1"/>
  <c r="U49" i="1"/>
  <c r="V49" i="1"/>
  <c r="W49" i="1"/>
  <c r="S50" i="1"/>
  <c r="T50" i="1"/>
  <c r="U50" i="1"/>
  <c r="V50" i="1"/>
  <c r="W50" i="1"/>
  <c r="S51" i="1"/>
  <c r="T51" i="1"/>
  <c r="U51" i="1"/>
  <c r="V51" i="1"/>
  <c r="W51" i="1"/>
  <c r="S52" i="1"/>
  <c r="T52" i="1"/>
  <c r="U52" i="1"/>
  <c r="V52" i="1"/>
  <c r="W52" i="1"/>
  <c r="S53" i="1"/>
  <c r="T53" i="1"/>
  <c r="U53" i="1"/>
  <c r="V53" i="1"/>
  <c r="W53" i="1"/>
  <c r="S54" i="1"/>
  <c r="T54" i="1"/>
  <c r="U54" i="1"/>
  <c r="V54" i="1"/>
  <c r="W54" i="1"/>
  <c r="S55" i="1"/>
  <c r="T55" i="1"/>
  <c r="U55" i="1"/>
  <c r="V55" i="1"/>
  <c r="W55" i="1"/>
  <c r="S56" i="1"/>
  <c r="T56" i="1"/>
  <c r="U56" i="1"/>
  <c r="V56" i="1"/>
  <c r="W56" i="1"/>
  <c r="S57" i="1"/>
  <c r="T57" i="1"/>
  <c r="U57" i="1"/>
  <c r="V57" i="1"/>
  <c r="W57" i="1"/>
  <c r="S58" i="1"/>
  <c r="T58" i="1"/>
  <c r="U58" i="1"/>
  <c r="V58" i="1"/>
  <c r="W58" i="1"/>
  <c r="S59" i="1"/>
  <c r="T59" i="1"/>
  <c r="U59" i="1"/>
  <c r="V59" i="1"/>
  <c r="W59" i="1"/>
  <c r="S60" i="1"/>
  <c r="T60" i="1"/>
  <c r="U60" i="1"/>
  <c r="V60" i="1"/>
  <c r="W60" i="1"/>
  <c r="S61" i="1"/>
  <c r="T61" i="1"/>
  <c r="U61" i="1"/>
  <c r="V61" i="1"/>
  <c r="W61" i="1"/>
  <c r="S62" i="1"/>
  <c r="T62" i="1"/>
  <c r="U62" i="1"/>
  <c r="V62" i="1"/>
  <c r="W62" i="1"/>
  <c r="S63" i="1"/>
  <c r="T63" i="1"/>
  <c r="U63" i="1"/>
  <c r="V63" i="1"/>
  <c r="W63" i="1"/>
  <c r="S64" i="1"/>
  <c r="T64" i="1"/>
  <c r="U64" i="1"/>
  <c r="V64" i="1"/>
  <c r="W64" i="1"/>
  <c r="S65" i="1"/>
  <c r="T65" i="1"/>
  <c r="U65" i="1"/>
  <c r="V65" i="1"/>
  <c r="W65" i="1"/>
  <c r="S66" i="1"/>
  <c r="T66" i="1"/>
  <c r="U66" i="1"/>
  <c r="V66" i="1"/>
  <c r="W66" i="1"/>
  <c r="S67" i="1"/>
  <c r="T67" i="1"/>
  <c r="U67" i="1"/>
  <c r="V67" i="1"/>
  <c r="W67" i="1"/>
  <c r="S68" i="1"/>
  <c r="T68" i="1"/>
  <c r="U68" i="1"/>
  <c r="V68" i="1"/>
  <c r="W68" i="1"/>
  <c r="S69" i="1"/>
  <c r="T69" i="1"/>
  <c r="U69" i="1"/>
  <c r="V69" i="1"/>
  <c r="W69" i="1"/>
  <c r="S70" i="1"/>
  <c r="T70" i="1"/>
  <c r="U70" i="1"/>
  <c r="V70" i="1"/>
  <c r="W70" i="1"/>
  <c r="S71" i="1"/>
  <c r="T71" i="1"/>
  <c r="U71" i="1"/>
  <c r="V71" i="1"/>
  <c r="W71" i="1"/>
  <c r="S72" i="1"/>
  <c r="T72" i="1"/>
  <c r="U72" i="1"/>
  <c r="V72" i="1"/>
  <c r="W72" i="1"/>
  <c r="S73" i="1"/>
  <c r="T73" i="1"/>
  <c r="U73" i="1"/>
  <c r="V73" i="1"/>
  <c r="W73" i="1"/>
  <c r="S74" i="1"/>
  <c r="T74" i="1"/>
  <c r="U74" i="1"/>
  <c r="V74" i="1"/>
  <c r="W74" i="1"/>
  <c r="S75" i="1"/>
  <c r="T75" i="1"/>
  <c r="U75" i="1"/>
  <c r="V75" i="1"/>
  <c r="W75" i="1"/>
  <c r="S76" i="1"/>
  <c r="T76" i="1"/>
  <c r="U76" i="1"/>
  <c r="V76" i="1"/>
  <c r="W76" i="1"/>
  <c r="S77" i="1"/>
  <c r="T77" i="1"/>
  <c r="U77" i="1"/>
  <c r="V77" i="1"/>
  <c r="W77" i="1"/>
  <c r="S78" i="1"/>
  <c r="T78" i="1"/>
  <c r="U78" i="1"/>
  <c r="V78" i="1"/>
  <c r="W78" i="1"/>
  <c r="S79" i="1"/>
  <c r="T79" i="1"/>
  <c r="U79" i="1"/>
  <c r="V79" i="1"/>
  <c r="W79" i="1"/>
  <c r="S80" i="1"/>
  <c r="T80" i="1"/>
  <c r="U80" i="1"/>
  <c r="V80" i="1"/>
  <c r="W80" i="1"/>
  <c r="S81" i="1"/>
  <c r="T81" i="1"/>
  <c r="U81" i="1"/>
  <c r="V81" i="1"/>
  <c r="W81" i="1"/>
  <c r="S82" i="1"/>
  <c r="T82" i="1"/>
  <c r="U82" i="1"/>
  <c r="V82" i="1"/>
  <c r="W82" i="1"/>
  <c r="S83" i="1"/>
  <c r="T83" i="1"/>
  <c r="U83" i="1"/>
  <c r="V83" i="1"/>
  <c r="W83" i="1"/>
  <c r="S84" i="1"/>
  <c r="T84" i="1"/>
  <c r="U84" i="1"/>
  <c r="V84" i="1"/>
  <c r="W84" i="1"/>
  <c r="S85" i="1"/>
  <c r="T85" i="1"/>
  <c r="U85" i="1"/>
  <c r="V85" i="1"/>
  <c r="W85" i="1"/>
  <c r="S86" i="1"/>
  <c r="T86" i="1"/>
  <c r="U86" i="1"/>
  <c r="V86" i="1"/>
  <c r="W86" i="1"/>
  <c r="S87" i="1"/>
  <c r="T87" i="1"/>
  <c r="U87" i="1"/>
  <c r="V87" i="1"/>
  <c r="W87" i="1"/>
  <c r="S88" i="1"/>
  <c r="T88" i="1"/>
  <c r="U88" i="1"/>
  <c r="V88" i="1"/>
  <c r="W88" i="1"/>
  <c r="S89" i="1"/>
  <c r="T89" i="1"/>
  <c r="U89" i="1"/>
  <c r="V89" i="1"/>
  <c r="W89" i="1"/>
  <c r="S90" i="1"/>
  <c r="T90" i="1"/>
  <c r="U90" i="1"/>
  <c r="V90" i="1"/>
  <c r="W90" i="1"/>
  <c r="S91" i="1"/>
  <c r="T91" i="1"/>
  <c r="U91" i="1"/>
  <c r="V91" i="1"/>
  <c r="W91" i="1"/>
  <c r="S92" i="1"/>
  <c r="T92" i="1"/>
  <c r="U92" i="1"/>
  <c r="V92" i="1"/>
  <c r="W92" i="1"/>
  <c r="S93" i="1"/>
  <c r="T93" i="1"/>
  <c r="U93" i="1"/>
  <c r="V93" i="1"/>
  <c r="W93" i="1"/>
  <c r="S94" i="1"/>
  <c r="T94" i="1"/>
  <c r="U94" i="1"/>
  <c r="V94" i="1"/>
  <c r="W94" i="1"/>
  <c r="S95" i="1"/>
  <c r="T95" i="1"/>
  <c r="U95" i="1"/>
  <c r="V95" i="1"/>
  <c r="W95" i="1"/>
  <c r="S96" i="1"/>
  <c r="T96" i="1"/>
  <c r="U96" i="1"/>
  <c r="V96" i="1"/>
  <c r="W96" i="1"/>
  <c r="S97" i="1"/>
  <c r="T97" i="1"/>
  <c r="U97" i="1"/>
  <c r="V97" i="1"/>
  <c r="W97" i="1"/>
  <c r="S98" i="1"/>
  <c r="T98" i="1"/>
  <c r="U98" i="1"/>
  <c r="V98" i="1"/>
  <c r="W98" i="1"/>
  <c r="S99" i="1"/>
  <c r="T99" i="1"/>
  <c r="U99" i="1"/>
  <c r="V99" i="1"/>
  <c r="W99" i="1"/>
  <c r="S100" i="1"/>
  <c r="T100" i="1"/>
  <c r="U100" i="1"/>
  <c r="V100" i="1"/>
  <c r="W100" i="1"/>
  <c r="S101" i="1"/>
  <c r="T101" i="1"/>
  <c r="U101" i="1"/>
  <c r="V101" i="1"/>
  <c r="W101" i="1"/>
  <c r="S102" i="1"/>
  <c r="T102" i="1"/>
  <c r="U102" i="1"/>
  <c r="V102" i="1"/>
  <c r="W102" i="1"/>
  <c r="S103" i="1"/>
  <c r="T103" i="1"/>
  <c r="U103" i="1"/>
  <c r="V103" i="1"/>
  <c r="W103" i="1"/>
  <c r="S104" i="1"/>
  <c r="T104" i="1"/>
  <c r="U104" i="1"/>
  <c r="V104" i="1"/>
  <c r="W104" i="1"/>
  <c r="S105" i="1"/>
  <c r="T105" i="1"/>
  <c r="U105" i="1"/>
  <c r="V105" i="1"/>
  <c r="W105" i="1"/>
  <c r="S106" i="1"/>
  <c r="T106" i="1"/>
  <c r="U106" i="1"/>
  <c r="V106" i="1"/>
  <c r="W106" i="1"/>
  <c r="S107" i="1"/>
  <c r="T107" i="1"/>
  <c r="U107" i="1"/>
  <c r="V107" i="1"/>
  <c r="W107" i="1"/>
  <c r="S108" i="1"/>
  <c r="T108" i="1"/>
  <c r="U108" i="1"/>
  <c r="V108" i="1"/>
  <c r="W108" i="1"/>
  <c r="S109" i="1"/>
  <c r="T109" i="1"/>
  <c r="U109" i="1"/>
  <c r="V109" i="1"/>
  <c r="W109" i="1"/>
  <c r="S110" i="1"/>
  <c r="T110" i="1"/>
  <c r="U110" i="1"/>
  <c r="V110" i="1"/>
  <c r="W110" i="1"/>
  <c r="S111" i="1"/>
  <c r="T111" i="1"/>
  <c r="U111" i="1"/>
  <c r="V111" i="1"/>
  <c r="W111" i="1"/>
  <c r="S112" i="1"/>
  <c r="T112" i="1"/>
  <c r="U112" i="1"/>
  <c r="V112" i="1"/>
  <c r="W112" i="1"/>
  <c r="S113" i="1"/>
  <c r="T113" i="1"/>
  <c r="U113" i="1"/>
  <c r="V113" i="1"/>
  <c r="W113" i="1"/>
  <c r="S114" i="1"/>
  <c r="T114" i="1"/>
  <c r="U114" i="1"/>
  <c r="V114" i="1"/>
  <c r="W114" i="1"/>
  <c r="S115" i="1"/>
  <c r="T115" i="1"/>
  <c r="U115" i="1"/>
  <c r="V115" i="1"/>
  <c r="W115" i="1"/>
  <c r="S116" i="1"/>
  <c r="T116" i="1"/>
  <c r="U116" i="1"/>
  <c r="V116" i="1"/>
  <c r="W116" i="1"/>
  <c r="S117" i="1"/>
  <c r="T117" i="1"/>
  <c r="U117" i="1"/>
  <c r="V117" i="1"/>
  <c r="W117" i="1"/>
  <c r="S118" i="1"/>
  <c r="T118" i="1"/>
  <c r="U118" i="1"/>
  <c r="V118" i="1"/>
  <c r="W118" i="1"/>
  <c r="S119" i="1"/>
  <c r="T119" i="1"/>
  <c r="U119" i="1"/>
  <c r="V119" i="1"/>
  <c r="W119" i="1"/>
  <c r="S120" i="1"/>
  <c r="T120" i="1"/>
  <c r="U120" i="1"/>
  <c r="V120" i="1"/>
  <c r="W120" i="1"/>
  <c r="S121" i="1"/>
  <c r="T121" i="1"/>
  <c r="U121" i="1"/>
  <c r="V121" i="1"/>
  <c r="W121" i="1"/>
  <c r="S122" i="1"/>
  <c r="T122" i="1"/>
  <c r="U122" i="1"/>
  <c r="V122" i="1"/>
  <c r="W122" i="1"/>
  <c r="S123" i="1"/>
  <c r="T123" i="1"/>
  <c r="U123" i="1"/>
  <c r="V123" i="1"/>
  <c r="W123" i="1"/>
  <c r="S124" i="1"/>
  <c r="T124" i="1"/>
  <c r="U124" i="1"/>
  <c r="V124" i="1"/>
  <c r="W124" i="1"/>
  <c r="S125" i="1"/>
  <c r="T125" i="1"/>
  <c r="U125" i="1"/>
  <c r="V125" i="1"/>
  <c r="W125" i="1"/>
  <c r="S126" i="1"/>
  <c r="T126" i="1"/>
  <c r="U126" i="1"/>
  <c r="V126" i="1"/>
  <c r="W126" i="1"/>
  <c r="S127" i="1"/>
  <c r="T127" i="1"/>
  <c r="U127" i="1"/>
  <c r="V127" i="1"/>
  <c r="W127" i="1"/>
  <c r="S128" i="1"/>
  <c r="T128" i="1"/>
  <c r="U128" i="1"/>
  <c r="V128" i="1"/>
  <c r="W128" i="1"/>
  <c r="S129" i="1"/>
  <c r="T129" i="1"/>
  <c r="U129" i="1"/>
  <c r="V129" i="1"/>
  <c r="W129" i="1"/>
  <c r="S130" i="1"/>
  <c r="T130" i="1"/>
  <c r="U130" i="1"/>
  <c r="V130" i="1"/>
  <c r="W130" i="1"/>
  <c r="S131" i="1"/>
  <c r="T131" i="1"/>
  <c r="U131" i="1"/>
  <c r="V131" i="1"/>
  <c r="W131" i="1"/>
  <c r="S132" i="1"/>
  <c r="T132" i="1"/>
  <c r="U132" i="1"/>
  <c r="V132" i="1"/>
  <c r="W132" i="1"/>
  <c r="S133" i="1"/>
  <c r="T133" i="1"/>
  <c r="U133" i="1"/>
  <c r="V133" i="1"/>
  <c r="W133" i="1"/>
  <c r="S134" i="1"/>
  <c r="T134" i="1"/>
  <c r="U134" i="1"/>
  <c r="V134" i="1"/>
  <c r="W134" i="1"/>
  <c r="S135" i="1"/>
  <c r="T135" i="1"/>
  <c r="U135" i="1"/>
  <c r="V135" i="1"/>
  <c r="W135" i="1"/>
  <c r="S136" i="1"/>
  <c r="T136" i="1"/>
  <c r="U136" i="1"/>
  <c r="V136" i="1"/>
  <c r="W136" i="1"/>
  <c r="S137" i="1"/>
  <c r="T137" i="1"/>
  <c r="U137" i="1"/>
  <c r="V137" i="1"/>
  <c r="W137" i="1"/>
  <c r="S138" i="1"/>
  <c r="T138" i="1"/>
  <c r="U138" i="1"/>
  <c r="V138" i="1"/>
  <c r="W138" i="1"/>
  <c r="S139" i="1"/>
  <c r="T139" i="1"/>
  <c r="U139" i="1"/>
  <c r="V139" i="1"/>
  <c r="W139" i="1"/>
  <c r="S140" i="1"/>
  <c r="T140" i="1"/>
  <c r="U140" i="1"/>
  <c r="V140" i="1"/>
  <c r="W140" i="1"/>
  <c r="S141" i="1"/>
  <c r="T141" i="1"/>
  <c r="U141" i="1"/>
  <c r="V141" i="1"/>
  <c r="W141" i="1"/>
  <c r="S142" i="1"/>
  <c r="T142" i="1"/>
  <c r="U142" i="1"/>
  <c r="V142" i="1"/>
  <c r="W142" i="1"/>
  <c r="S143" i="1"/>
  <c r="T143" i="1"/>
  <c r="U143" i="1"/>
  <c r="V143" i="1"/>
  <c r="W143" i="1"/>
  <c r="S144" i="1"/>
  <c r="T144" i="1"/>
  <c r="U144" i="1"/>
  <c r="V144" i="1"/>
  <c r="W144" i="1"/>
  <c r="S145" i="1"/>
  <c r="T145" i="1"/>
  <c r="U145" i="1"/>
  <c r="V145" i="1"/>
  <c r="W145" i="1"/>
  <c r="S146" i="1"/>
  <c r="T146" i="1"/>
  <c r="U146" i="1"/>
  <c r="V146" i="1"/>
  <c r="W146" i="1"/>
  <c r="S147" i="1"/>
  <c r="T147" i="1"/>
  <c r="U147" i="1"/>
  <c r="V147" i="1"/>
  <c r="W147" i="1"/>
  <c r="S148" i="1"/>
  <c r="T148" i="1"/>
  <c r="U148" i="1"/>
  <c r="V148" i="1"/>
  <c r="W148" i="1"/>
  <c r="S149" i="1"/>
  <c r="T149" i="1"/>
  <c r="U149" i="1"/>
  <c r="V149" i="1"/>
  <c r="W149" i="1"/>
  <c r="S150" i="1"/>
  <c r="T150" i="1"/>
  <c r="U150" i="1"/>
  <c r="V150" i="1"/>
  <c r="W150" i="1"/>
  <c r="S151" i="1"/>
  <c r="T151" i="1"/>
  <c r="U151" i="1"/>
  <c r="V151" i="1"/>
  <c r="W151" i="1"/>
  <c r="S152" i="1"/>
  <c r="T152" i="1"/>
  <c r="U152" i="1"/>
  <c r="V152" i="1"/>
  <c r="W152" i="1"/>
  <c r="S153" i="1"/>
  <c r="T153" i="1"/>
  <c r="U153" i="1"/>
  <c r="V153" i="1"/>
  <c r="W153" i="1"/>
  <c r="S154" i="1"/>
  <c r="T154" i="1"/>
  <c r="U154" i="1"/>
  <c r="V154" i="1"/>
  <c r="W154" i="1"/>
  <c r="S155" i="1"/>
  <c r="T155" i="1"/>
  <c r="U155" i="1"/>
  <c r="V155" i="1"/>
  <c r="W155" i="1"/>
  <c r="S156" i="1"/>
  <c r="T156" i="1"/>
  <c r="U156" i="1"/>
  <c r="V156" i="1"/>
  <c r="W156" i="1"/>
  <c r="S157" i="1"/>
  <c r="T157" i="1"/>
  <c r="U157" i="1"/>
  <c r="V157" i="1"/>
  <c r="W157" i="1"/>
  <c r="S158" i="1"/>
  <c r="T158" i="1"/>
  <c r="U158" i="1"/>
  <c r="V158" i="1"/>
  <c r="W158" i="1"/>
  <c r="S159" i="1"/>
  <c r="T159" i="1"/>
  <c r="U159" i="1"/>
  <c r="V159" i="1"/>
  <c r="W159" i="1"/>
  <c r="S160" i="1"/>
  <c r="T160" i="1"/>
  <c r="U160" i="1"/>
  <c r="V160" i="1"/>
  <c r="W160" i="1"/>
  <c r="S161" i="1"/>
  <c r="T161" i="1"/>
  <c r="U161" i="1"/>
  <c r="V161" i="1"/>
  <c r="W161" i="1"/>
  <c r="S162" i="1"/>
  <c r="T162" i="1"/>
  <c r="U162" i="1"/>
  <c r="V162" i="1"/>
  <c r="W162" i="1"/>
  <c r="S163" i="1"/>
  <c r="T163" i="1"/>
  <c r="U163" i="1"/>
  <c r="V163" i="1"/>
  <c r="W163" i="1"/>
  <c r="S164" i="1"/>
  <c r="T164" i="1"/>
  <c r="U164" i="1"/>
  <c r="V164" i="1"/>
  <c r="W164" i="1"/>
  <c r="S165" i="1"/>
  <c r="T165" i="1"/>
  <c r="U165" i="1"/>
  <c r="V165" i="1"/>
  <c r="W165" i="1"/>
  <c r="S166" i="1"/>
  <c r="T166" i="1"/>
  <c r="U166" i="1"/>
  <c r="V166" i="1"/>
  <c r="W166" i="1"/>
  <c r="S167" i="1"/>
  <c r="T167" i="1"/>
  <c r="U167" i="1"/>
  <c r="V167" i="1"/>
  <c r="W167" i="1"/>
  <c r="S168" i="1"/>
  <c r="T168" i="1"/>
  <c r="U168" i="1"/>
  <c r="V168" i="1"/>
  <c r="W168" i="1"/>
  <c r="S169" i="1"/>
  <c r="T169" i="1"/>
  <c r="U169" i="1"/>
  <c r="V169" i="1"/>
  <c r="W169" i="1"/>
  <c r="S170" i="1"/>
  <c r="T170" i="1"/>
  <c r="U170" i="1"/>
  <c r="V170" i="1"/>
  <c r="W170" i="1"/>
  <c r="S171" i="1"/>
  <c r="T171" i="1"/>
  <c r="U171" i="1"/>
  <c r="V171" i="1"/>
  <c r="W171" i="1"/>
  <c r="S172" i="1"/>
  <c r="T172" i="1"/>
  <c r="U172" i="1"/>
  <c r="V172" i="1"/>
  <c r="W172" i="1"/>
  <c r="S173" i="1"/>
  <c r="T173" i="1"/>
  <c r="U173" i="1"/>
  <c r="V173" i="1"/>
  <c r="W173" i="1"/>
  <c r="S174" i="1"/>
  <c r="T174" i="1"/>
  <c r="U174" i="1"/>
  <c r="V174" i="1"/>
  <c r="W174" i="1"/>
  <c r="S175" i="1"/>
  <c r="T175" i="1"/>
  <c r="U175" i="1"/>
  <c r="V175" i="1"/>
  <c r="W175" i="1"/>
  <c r="S176" i="1"/>
  <c r="T176" i="1"/>
  <c r="U176" i="1"/>
  <c r="V176" i="1"/>
  <c r="W176" i="1"/>
  <c r="S177" i="1"/>
  <c r="T177" i="1"/>
  <c r="U177" i="1"/>
  <c r="V177" i="1"/>
  <c r="W177" i="1"/>
  <c r="S178" i="1"/>
  <c r="T178" i="1"/>
  <c r="U178" i="1"/>
  <c r="V178" i="1"/>
  <c r="W178" i="1"/>
  <c r="S179" i="1"/>
  <c r="T179" i="1"/>
  <c r="U179" i="1"/>
  <c r="V179" i="1"/>
  <c r="W179" i="1"/>
  <c r="S180" i="1"/>
  <c r="T180" i="1"/>
  <c r="U180" i="1"/>
  <c r="V180" i="1"/>
  <c r="W180" i="1"/>
  <c r="S181" i="1"/>
  <c r="T181" i="1"/>
  <c r="U181" i="1"/>
  <c r="V181" i="1"/>
  <c r="W181" i="1"/>
  <c r="S182" i="1"/>
  <c r="T182" i="1"/>
  <c r="U182" i="1"/>
  <c r="V182" i="1"/>
  <c r="W182" i="1"/>
  <c r="S183" i="1"/>
  <c r="T183" i="1"/>
  <c r="U183" i="1"/>
  <c r="V183" i="1"/>
  <c r="W183" i="1"/>
  <c r="S184" i="1"/>
  <c r="T184" i="1"/>
  <c r="U184" i="1"/>
  <c r="V184" i="1"/>
  <c r="W184" i="1"/>
  <c r="S185" i="1"/>
  <c r="T185" i="1"/>
  <c r="U185" i="1"/>
  <c r="V185" i="1"/>
  <c r="W185" i="1"/>
  <c r="S186" i="1"/>
  <c r="T186" i="1"/>
  <c r="U186" i="1"/>
  <c r="V186" i="1"/>
  <c r="W186" i="1"/>
  <c r="S187" i="1"/>
  <c r="T187" i="1"/>
  <c r="U187" i="1"/>
  <c r="V187" i="1"/>
  <c r="W187" i="1"/>
  <c r="S188" i="1"/>
  <c r="T188" i="1"/>
  <c r="U188" i="1"/>
  <c r="V188" i="1"/>
  <c r="W188" i="1"/>
  <c r="S189" i="1"/>
  <c r="T189" i="1"/>
  <c r="U189" i="1"/>
  <c r="V189" i="1"/>
  <c r="W189" i="1"/>
  <c r="S190" i="1"/>
  <c r="T190" i="1"/>
  <c r="U190" i="1"/>
  <c r="V190" i="1"/>
  <c r="W190" i="1"/>
  <c r="S191" i="1"/>
  <c r="T191" i="1"/>
  <c r="U191" i="1"/>
  <c r="V191" i="1"/>
  <c r="W191" i="1"/>
  <c r="S192" i="1"/>
  <c r="T192" i="1"/>
  <c r="U192" i="1"/>
  <c r="V192" i="1"/>
  <c r="W192" i="1"/>
  <c r="S193" i="1"/>
  <c r="T193" i="1"/>
  <c r="U193" i="1"/>
  <c r="V193" i="1"/>
  <c r="W193" i="1"/>
  <c r="S194" i="1"/>
  <c r="T194" i="1"/>
  <c r="U194" i="1"/>
  <c r="V194" i="1"/>
  <c r="W194" i="1"/>
  <c r="S195" i="1"/>
  <c r="T195" i="1"/>
  <c r="U195" i="1"/>
  <c r="V195" i="1"/>
  <c r="W195" i="1"/>
  <c r="S196" i="1"/>
  <c r="T196" i="1"/>
  <c r="U196" i="1"/>
  <c r="V196" i="1"/>
  <c r="W196" i="1"/>
  <c r="S197" i="1"/>
  <c r="T197" i="1"/>
  <c r="U197" i="1"/>
  <c r="V197" i="1"/>
  <c r="W197" i="1"/>
  <c r="S198" i="1"/>
  <c r="T198" i="1"/>
  <c r="U198" i="1"/>
  <c r="V198" i="1"/>
  <c r="W198" i="1"/>
  <c r="S199" i="1"/>
  <c r="T199" i="1"/>
  <c r="U199" i="1"/>
  <c r="V199" i="1"/>
  <c r="W199" i="1"/>
  <c r="S200" i="1"/>
  <c r="T200" i="1"/>
  <c r="U200" i="1"/>
  <c r="V200" i="1"/>
  <c r="W200" i="1"/>
  <c r="S201" i="1"/>
  <c r="T201" i="1"/>
  <c r="U201" i="1"/>
  <c r="V201" i="1"/>
  <c r="W201" i="1"/>
  <c r="S202" i="1"/>
  <c r="T202" i="1"/>
  <c r="U202" i="1"/>
  <c r="V202" i="1"/>
  <c r="W202" i="1"/>
  <c r="S203" i="1"/>
  <c r="T203" i="1"/>
  <c r="U203" i="1"/>
  <c r="V203" i="1"/>
  <c r="W203" i="1"/>
  <c r="S204" i="1"/>
  <c r="T204" i="1"/>
  <c r="U204" i="1"/>
  <c r="V204" i="1"/>
  <c r="W204" i="1"/>
  <c r="S205" i="1"/>
  <c r="T205" i="1"/>
  <c r="U205" i="1"/>
  <c r="V205" i="1"/>
  <c r="W205" i="1"/>
  <c r="S206" i="1"/>
  <c r="T206" i="1"/>
  <c r="U206" i="1"/>
  <c r="V206" i="1"/>
  <c r="W206" i="1"/>
  <c r="S207" i="1"/>
  <c r="T207" i="1"/>
  <c r="U207" i="1"/>
  <c r="V207" i="1"/>
  <c r="W207" i="1"/>
  <c r="S208" i="1"/>
  <c r="T208" i="1"/>
  <c r="U208" i="1"/>
  <c r="V208" i="1"/>
  <c r="W208" i="1"/>
  <c r="S209" i="1"/>
  <c r="T209" i="1"/>
  <c r="U209" i="1"/>
  <c r="V209" i="1"/>
  <c r="W209" i="1"/>
  <c r="S210" i="1"/>
  <c r="T210" i="1"/>
  <c r="U210" i="1"/>
  <c r="V210" i="1"/>
  <c r="W210" i="1"/>
  <c r="S211" i="1"/>
  <c r="T211" i="1"/>
  <c r="U211" i="1"/>
  <c r="V211" i="1"/>
  <c r="W211" i="1"/>
  <c r="S212" i="1"/>
  <c r="T212" i="1"/>
  <c r="U212" i="1"/>
  <c r="V212" i="1"/>
  <c r="W212" i="1"/>
  <c r="S213" i="1"/>
  <c r="T213" i="1"/>
  <c r="U213" i="1"/>
  <c r="V213" i="1"/>
  <c r="W213" i="1"/>
  <c r="S214" i="1"/>
  <c r="T214" i="1"/>
  <c r="U214" i="1"/>
  <c r="V214" i="1"/>
  <c r="W214" i="1"/>
  <c r="S215" i="1"/>
  <c r="T215" i="1"/>
  <c r="U215" i="1"/>
  <c r="V215" i="1"/>
  <c r="W215" i="1"/>
  <c r="S216" i="1"/>
  <c r="T216" i="1"/>
  <c r="U216" i="1"/>
  <c r="V216" i="1"/>
  <c r="W216" i="1"/>
  <c r="S217" i="1"/>
  <c r="T217" i="1"/>
  <c r="U217" i="1"/>
  <c r="V217" i="1"/>
  <c r="W217" i="1"/>
  <c r="S218" i="1"/>
  <c r="T218" i="1"/>
  <c r="U218" i="1"/>
  <c r="V218" i="1"/>
  <c r="W218" i="1"/>
  <c r="S219" i="1"/>
  <c r="T219" i="1"/>
  <c r="U219" i="1"/>
  <c r="V219" i="1"/>
  <c r="W219" i="1"/>
  <c r="S220" i="1"/>
  <c r="T220" i="1"/>
  <c r="U220" i="1"/>
  <c r="V220" i="1"/>
  <c r="W220" i="1"/>
  <c r="S221" i="1"/>
  <c r="T221" i="1"/>
  <c r="U221" i="1"/>
  <c r="V221" i="1"/>
  <c r="W221" i="1"/>
  <c r="S222" i="1"/>
  <c r="T222" i="1"/>
  <c r="U222" i="1"/>
  <c r="V222" i="1"/>
  <c r="W222" i="1"/>
  <c r="S223" i="1"/>
  <c r="T223" i="1"/>
  <c r="U223" i="1"/>
  <c r="V223" i="1"/>
  <c r="W223" i="1"/>
  <c r="S224" i="1"/>
  <c r="T224" i="1"/>
  <c r="U224" i="1"/>
  <c r="V224" i="1"/>
  <c r="W224" i="1"/>
  <c r="S225" i="1"/>
  <c r="T225" i="1"/>
  <c r="U225" i="1"/>
  <c r="V225" i="1"/>
  <c r="W225" i="1"/>
  <c r="S226" i="1"/>
  <c r="T226" i="1"/>
  <c r="U226" i="1"/>
  <c r="V226" i="1"/>
  <c r="W226" i="1"/>
  <c r="S227" i="1"/>
  <c r="T227" i="1"/>
  <c r="U227" i="1"/>
  <c r="V227" i="1"/>
  <c r="W227" i="1"/>
  <c r="S228" i="1"/>
  <c r="T228" i="1"/>
  <c r="U228" i="1"/>
  <c r="V228" i="1"/>
  <c r="W228" i="1"/>
  <c r="S229" i="1"/>
  <c r="T229" i="1"/>
  <c r="U229" i="1"/>
  <c r="V229" i="1"/>
  <c r="W229" i="1"/>
  <c r="S230" i="1"/>
  <c r="T230" i="1"/>
  <c r="U230" i="1"/>
  <c r="V230" i="1"/>
  <c r="W230" i="1"/>
  <c r="S231" i="1"/>
  <c r="T231" i="1"/>
  <c r="U231" i="1"/>
  <c r="V231" i="1"/>
  <c r="W231" i="1"/>
  <c r="S232" i="1"/>
  <c r="T232" i="1"/>
  <c r="U232" i="1"/>
  <c r="V232" i="1"/>
  <c r="W232" i="1"/>
  <c r="S233" i="1"/>
  <c r="T233" i="1"/>
  <c r="U233" i="1"/>
  <c r="V233" i="1"/>
  <c r="W233" i="1"/>
  <c r="S234" i="1"/>
  <c r="T234" i="1"/>
  <c r="U234" i="1"/>
  <c r="V234" i="1"/>
  <c r="W234" i="1"/>
  <c r="S235" i="1"/>
  <c r="T235" i="1"/>
  <c r="U235" i="1"/>
  <c r="V235" i="1"/>
  <c r="W235" i="1"/>
  <c r="S236" i="1"/>
  <c r="T236" i="1"/>
  <c r="U236" i="1"/>
  <c r="V236" i="1"/>
  <c r="W236" i="1"/>
  <c r="S237" i="1"/>
  <c r="T237" i="1"/>
  <c r="U237" i="1"/>
  <c r="V237" i="1"/>
  <c r="W237" i="1"/>
  <c r="S238" i="1"/>
  <c r="T238" i="1"/>
  <c r="U238" i="1"/>
  <c r="V238" i="1"/>
  <c r="W238" i="1"/>
  <c r="S239" i="1"/>
  <c r="T239" i="1"/>
  <c r="U239" i="1"/>
  <c r="V239" i="1"/>
  <c r="W239" i="1"/>
  <c r="S240" i="1"/>
  <c r="T240" i="1"/>
  <c r="U240" i="1"/>
  <c r="V240" i="1"/>
  <c r="W240" i="1"/>
  <c r="S241" i="1"/>
  <c r="T241" i="1"/>
  <c r="U241" i="1"/>
  <c r="V241" i="1"/>
  <c r="W241" i="1"/>
  <c r="S242" i="1"/>
  <c r="T242" i="1"/>
  <c r="U242" i="1"/>
  <c r="V242" i="1"/>
  <c r="W242" i="1"/>
  <c r="S243" i="1"/>
  <c r="T243" i="1"/>
  <c r="U243" i="1"/>
  <c r="V243" i="1"/>
  <c r="W243" i="1"/>
  <c r="S244" i="1"/>
  <c r="T244" i="1"/>
  <c r="U244" i="1"/>
  <c r="V244" i="1"/>
  <c r="W244" i="1"/>
  <c r="S245" i="1"/>
  <c r="T245" i="1"/>
  <c r="U245" i="1"/>
  <c r="V245" i="1"/>
  <c r="W245" i="1"/>
  <c r="S246" i="1"/>
  <c r="T246" i="1"/>
  <c r="U246" i="1"/>
  <c r="V246" i="1"/>
  <c r="W246" i="1"/>
  <c r="S247" i="1"/>
  <c r="T247" i="1"/>
  <c r="U247" i="1"/>
  <c r="V247" i="1"/>
  <c r="W247" i="1"/>
  <c r="S248" i="1"/>
  <c r="T248" i="1"/>
  <c r="U248" i="1"/>
  <c r="V248" i="1"/>
  <c r="W248" i="1"/>
  <c r="S249" i="1"/>
  <c r="T249" i="1"/>
  <c r="U249" i="1"/>
  <c r="V249" i="1"/>
  <c r="W249" i="1"/>
  <c r="S250" i="1"/>
  <c r="T250" i="1"/>
  <c r="U250" i="1"/>
  <c r="V250" i="1"/>
  <c r="W250" i="1"/>
  <c r="S251" i="1"/>
  <c r="T251" i="1"/>
  <c r="U251" i="1"/>
  <c r="V251" i="1"/>
  <c r="W251" i="1"/>
  <c r="S252" i="1"/>
  <c r="T252" i="1"/>
  <c r="U252" i="1"/>
  <c r="V252" i="1"/>
  <c r="W252" i="1"/>
  <c r="S253" i="1"/>
  <c r="T253" i="1"/>
  <c r="U253" i="1"/>
  <c r="V253" i="1"/>
  <c r="W253" i="1"/>
  <c r="S254" i="1"/>
  <c r="T254" i="1"/>
  <c r="U254" i="1"/>
  <c r="V254" i="1"/>
  <c r="W254" i="1"/>
  <c r="S255" i="1"/>
  <c r="T255" i="1"/>
  <c r="U255" i="1"/>
  <c r="V255" i="1"/>
  <c r="W255" i="1"/>
  <c r="S256" i="1"/>
  <c r="T256" i="1"/>
  <c r="U256" i="1"/>
  <c r="V256" i="1"/>
  <c r="W256" i="1"/>
  <c r="S257" i="1"/>
  <c r="T257" i="1"/>
  <c r="U257" i="1"/>
  <c r="V257" i="1"/>
  <c r="W257" i="1"/>
  <c r="S258" i="1"/>
  <c r="T258" i="1"/>
  <c r="U258" i="1"/>
  <c r="V258" i="1"/>
  <c r="W258" i="1"/>
  <c r="S259" i="1"/>
  <c r="T259" i="1"/>
  <c r="U259" i="1"/>
  <c r="V259" i="1"/>
  <c r="W259" i="1"/>
  <c r="S260" i="1"/>
  <c r="T260" i="1"/>
  <c r="U260" i="1"/>
  <c r="V260" i="1"/>
  <c r="W260" i="1"/>
  <c r="S261" i="1"/>
  <c r="T261" i="1"/>
  <c r="U261" i="1"/>
  <c r="V261" i="1"/>
  <c r="W261" i="1"/>
  <c r="S262" i="1"/>
  <c r="T262" i="1"/>
  <c r="U262" i="1"/>
  <c r="V262" i="1"/>
  <c r="W262" i="1"/>
  <c r="S263" i="1"/>
  <c r="T263" i="1"/>
  <c r="U263" i="1"/>
  <c r="V263" i="1"/>
  <c r="W263" i="1"/>
  <c r="S264" i="1"/>
  <c r="T264" i="1"/>
  <c r="U264" i="1"/>
  <c r="V264" i="1"/>
  <c r="W264" i="1"/>
  <c r="S265" i="1"/>
  <c r="T265" i="1"/>
  <c r="U265" i="1"/>
  <c r="V265" i="1"/>
  <c r="W265" i="1"/>
  <c r="S266" i="1"/>
  <c r="T266" i="1"/>
  <c r="U266" i="1"/>
  <c r="V266" i="1"/>
  <c r="W266" i="1"/>
  <c r="S267" i="1"/>
  <c r="T267" i="1"/>
  <c r="U267" i="1"/>
  <c r="V267" i="1"/>
  <c r="W267" i="1"/>
  <c r="S268" i="1"/>
  <c r="T268" i="1"/>
  <c r="U268" i="1"/>
  <c r="V268" i="1"/>
  <c r="W268" i="1"/>
  <c r="S269" i="1"/>
  <c r="T269" i="1"/>
  <c r="U269" i="1"/>
  <c r="V269" i="1"/>
  <c r="W269" i="1"/>
  <c r="S270" i="1"/>
  <c r="T270" i="1"/>
  <c r="U270" i="1"/>
  <c r="V270" i="1"/>
  <c r="W270" i="1"/>
  <c r="S271" i="1"/>
  <c r="T271" i="1"/>
  <c r="U271" i="1"/>
  <c r="V271" i="1"/>
  <c r="W271" i="1"/>
  <c r="S272" i="1"/>
  <c r="T272" i="1"/>
  <c r="U272" i="1"/>
  <c r="V272" i="1"/>
  <c r="W272" i="1"/>
  <c r="S273" i="1"/>
  <c r="T273" i="1"/>
  <c r="U273" i="1"/>
  <c r="V273" i="1"/>
  <c r="W273" i="1"/>
  <c r="S274" i="1"/>
  <c r="T274" i="1"/>
  <c r="U274" i="1"/>
  <c r="V274" i="1"/>
  <c r="W274" i="1"/>
  <c r="S275" i="1"/>
  <c r="T275" i="1"/>
  <c r="U275" i="1"/>
  <c r="V275" i="1"/>
  <c r="W275" i="1"/>
  <c r="S276" i="1"/>
  <c r="T276" i="1"/>
  <c r="U276" i="1"/>
  <c r="V276" i="1"/>
  <c r="W276" i="1"/>
  <c r="S277" i="1"/>
  <c r="T277" i="1"/>
  <c r="U277" i="1"/>
  <c r="V277" i="1"/>
  <c r="W277" i="1"/>
  <c r="S278" i="1"/>
  <c r="T278" i="1"/>
  <c r="U278" i="1"/>
  <c r="V278" i="1"/>
  <c r="W278" i="1"/>
  <c r="S279" i="1"/>
  <c r="T279" i="1"/>
  <c r="U279" i="1"/>
  <c r="V279" i="1"/>
  <c r="W279" i="1"/>
  <c r="S280" i="1"/>
  <c r="T280" i="1"/>
  <c r="U280" i="1"/>
  <c r="V280" i="1"/>
  <c r="W280" i="1"/>
  <c r="S281" i="1"/>
  <c r="T281" i="1"/>
  <c r="U281" i="1"/>
  <c r="V281" i="1"/>
  <c r="W281" i="1"/>
  <c r="S282" i="1"/>
  <c r="T282" i="1"/>
  <c r="U282" i="1"/>
  <c r="V282" i="1"/>
  <c r="W282" i="1"/>
  <c r="S283" i="1"/>
  <c r="T283" i="1"/>
  <c r="U283" i="1"/>
  <c r="V283" i="1"/>
  <c r="W283" i="1"/>
  <c r="S284" i="1"/>
  <c r="T284" i="1"/>
  <c r="U284" i="1"/>
  <c r="V284" i="1"/>
  <c r="W284" i="1"/>
  <c r="S285" i="1"/>
  <c r="T285" i="1"/>
  <c r="U285" i="1"/>
  <c r="V285" i="1"/>
  <c r="W285" i="1"/>
  <c r="S286" i="1"/>
  <c r="T286" i="1"/>
  <c r="U286" i="1"/>
  <c r="V286" i="1"/>
  <c r="W286" i="1"/>
  <c r="S287" i="1"/>
  <c r="T287" i="1"/>
  <c r="U287" i="1"/>
  <c r="V287" i="1"/>
  <c r="W287" i="1"/>
  <c r="S288" i="1"/>
  <c r="T288" i="1"/>
  <c r="U288" i="1"/>
  <c r="V288" i="1"/>
  <c r="W288" i="1"/>
  <c r="S289" i="1"/>
  <c r="T289" i="1"/>
  <c r="U289" i="1"/>
  <c r="V289" i="1"/>
  <c r="W289" i="1"/>
  <c r="S290" i="1"/>
  <c r="T290" i="1"/>
  <c r="U290" i="1"/>
  <c r="V290" i="1"/>
  <c r="W290" i="1"/>
  <c r="S291" i="1"/>
  <c r="T291" i="1"/>
  <c r="U291" i="1"/>
  <c r="V291" i="1"/>
  <c r="W291" i="1"/>
  <c r="S292" i="1"/>
  <c r="T292" i="1"/>
  <c r="U292" i="1"/>
  <c r="V292" i="1"/>
  <c r="W292" i="1"/>
  <c r="S293" i="1"/>
  <c r="T293" i="1"/>
  <c r="U293" i="1"/>
  <c r="V293" i="1"/>
  <c r="W293" i="1"/>
  <c r="S294" i="1"/>
  <c r="T294" i="1"/>
  <c r="U294" i="1"/>
  <c r="V294" i="1"/>
  <c r="W294" i="1"/>
  <c r="S295" i="1"/>
  <c r="T295" i="1"/>
  <c r="U295" i="1"/>
  <c r="V295" i="1"/>
  <c r="W295" i="1"/>
  <c r="S296" i="1"/>
  <c r="T296" i="1"/>
  <c r="U296" i="1"/>
  <c r="V296" i="1"/>
  <c r="W296" i="1"/>
  <c r="S297" i="1"/>
  <c r="T297" i="1"/>
  <c r="U297" i="1"/>
  <c r="V297" i="1"/>
  <c r="W297" i="1"/>
  <c r="S298" i="1"/>
  <c r="T298" i="1"/>
  <c r="U298" i="1"/>
  <c r="V298" i="1"/>
  <c r="W298" i="1"/>
  <c r="S299" i="1"/>
  <c r="T299" i="1"/>
  <c r="U299" i="1"/>
  <c r="V299" i="1"/>
  <c r="W299" i="1"/>
  <c r="S300" i="1"/>
  <c r="T300" i="1"/>
  <c r="U300" i="1"/>
  <c r="V300" i="1"/>
  <c r="W300" i="1"/>
  <c r="S301" i="1"/>
  <c r="T301" i="1"/>
  <c r="U301" i="1"/>
  <c r="V301" i="1"/>
  <c r="W301" i="1"/>
  <c r="S302" i="1"/>
  <c r="T302" i="1"/>
  <c r="U302" i="1"/>
  <c r="V302" i="1"/>
  <c r="W302" i="1"/>
  <c r="S303" i="1"/>
  <c r="T303" i="1"/>
  <c r="U303" i="1"/>
  <c r="V303" i="1"/>
  <c r="W303" i="1"/>
  <c r="S304" i="1"/>
  <c r="T304" i="1"/>
  <c r="U304" i="1"/>
  <c r="V304" i="1"/>
  <c r="W304" i="1"/>
  <c r="S305" i="1"/>
  <c r="T305" i="1"/>
  <c r="U305" i="1"/>
  <c r="V305" i="1"/>
  <c r="W305" i="1"/>
  <c r="S306" i="1"/>
  <c r="T306" i="1"/>
  <c r="U306" i="1"/>
  <c r="V306" i="1"/>
  <c r="W306" i="1"/>
  <c r="S307" i="1"/>
  <c r="T307" i="1"/>
  <c r="U307" i="1"/>
  <c r="V307" i="1"/>
  <c r="W307" i="1"/>
  <c r="S308" i="1"/>
  <c r="T308" i="1"/>
  <c r="U308" i="1"/>
  <c r="V308" i="1"/>
  <c r="W308" i="1"/>
  <c r="S309" i="1"/>
  <c r="T309" i="1"/>
  <c r="U309" i="1"/>
  <c r="V309" i="1"/>
  <c r="W309" i="1"/>
  <c r="S310" i="1"/>
  <c r="T310" i="1"/>
  <c r="U310" i="1"/>
  <c r="V310" i="1"/>
  <c r="W310" i="1"/>
  <c r="S311" i="1"/>
  <c r="T311" i="1"/>
  <c r="U311" i="1"/>
  <c r="V311" i="1"/>
  <c r="W311" i="1"/>
  <c r="S312" i="1"/>
  <c r="T312" i="1"/>
  <c r="U312" i="1"/>
  <c r="V312" i="1"/>
  <c r="W312" i="1"/>
  <c r="S313" i="1"/>
  <c r="T313" i="1"/>
  <c r="U313" i="1"/>
  <c r="V313" i="1"/>
  <c r="W313" i="1"/>
  <c r="S314" i="1"/>
  <c r="T314" i="1"/>
  <c r="U314" i="1"/>
  <c r="V314" i="1"/>
  <c r="W314" i="1"/>
  <c r="S315" i="1"/>
  <c r="T315" i="1"/>
  <c r="U315" i="1"/>
  <c r="V315" i="1"/>
  <c r="W315" i="1"/>
  <c r="S316" i="1"/>
  <c r="T316" i="1"/>
  <c r="U316" i="1"/>
  <c r="V316" i="1"/>
  <c r="W316" i="1"/>
  <c r="S317" i="1"/>
  <c r="T317" i="1"/>
  <c r="U317" i="1"/>
  <c r="V317" i="1"/>
  <c r="W317" i="1"/>
  <c r="S318" i="1"/>
  <c r="T318" i="1"/>
  <c r="U318" i="1"/>
  <c r="V318" i="1"/>
  <c r="W318" i="1"/>
  <c r="S319" i="1"/>
  <c r="T319" i="1"/>
  <c r="U319" i="1"/>
  <c r="V319" i="1"/>
  <c r="W319" i="1"/>
  <c r="S320" i="1"/>
  <c r="T320" i="1"/>
  <c r="U320" i="1"/>
  <c r="V320" i="1"/>
  <c r="W320" i="1"/>
  <c r="S321" i="1"/>
  <c r="T321" i="1"/>
  <c r="U321" i="1"/>
  <c r="V321" i="1"/>
  <c r="W321" i="1"/>
  <c r="S322" i="1"/>
  <c r="T322" i="1"/>
  <c r="U322" i="1"/>
  <c r="V322" i="1"/>
  <c r="W322" i="1"/>
  <c r="S323" i="1"/>
  <c r="T323" i="1"/>
  <c r="U323" i="1"/>
  <c r="V323" i="1"/>
  <c r="W323" i="1"/>
  <c r="S324" i="1"/>
  <c r="T324" i="1"/>
  <c r="U324" i="1"/>
  <c r="V324" i="1"/>
  <c r="W324" i="1"/>
  <c r="S325" i="1"/>
  <c r="T325" i="1"/>
  <c r="U325" i="1"/>
  <c r="V325" i="1"/>
  <c r="W325" i="1"/>
  <c r="S326" i="1"/>
  <c r="T326" i="1"/>
  <c r="U326" i="1"/>
  <c r="V326" i="1"/>
  <c r="W326" i="1"/>
  <c r="S327" i="1"/>
  <c r="T327" i="1"/>
  <c r="U327" i="1"/>
  <c r="V327" i="1"/>
  <c r="W327" i="1"/>
  <c r="S328" i="1"/>
  <c r="T328" i="1"/>
  <c r="U328" i="1"/>
  <c r="V328" i="1"/>
  <c r="W328" i="1"/>
  <c r="S329" i="1"/>
  <c r="T329" i="1"/>
  <c r="U329" i="1"/>
  <c r="V329" i="1"/>
  <c r="W329" i="1"/>
  <c r="S330" i="1"/>
  <c r="T330" i="1"/>
  <c r="U330" i="1"/>
  <c r="V330" i="1"/>
  <c r="W330" i="1"/>
  <c r="S331" i="1"/>
  <c r="T331" i="1"/>
  <c r="U331" i="1"/>
  <c r="V331" i="1"/>
  <c r="W331" i="1"/>
  <c r="S332" i="1"/>
  <c r="T332" i="1"/>
  <c r="U332" i="1"/>
  <c r="V332" i="1"/>
  <c r="W332" i="1"/>
  <c r="S333" i="1"/>
  <c r="T333" i="1"/>
  <c r="U333" i="1"/>
  <c r="V333" i="1"/>
  <c r="W333" i="1"/>
  <c r="S334" i="1"/>
  <c r="T334" i="1"/>
  <c r="U334" i="1"/>
  <c r="V334" i="1"/>
  <c r="W334" i="1"/>
  <c r="S335" i="1"/>
  <c r="T335" i="1"/>
  <c r="U335" i="1"/>
  <c r="V335" i="1"/>
  <c r="W335" i="1"/>
  <c r="S336" i="1"/>
  <c r="T336" i="1"/>
  <c r="U336" i="1"/>
  <c r="V336" i="1"/>
  <c r="W336" i="1"/>
  <c r="S337" i="1"/>
  <c r="T337" i="1"/>
  <c r="U337" i="1"/>
  <c r="V337" i="1"/>
  <c r="W337" i="1"/>
  <c r="S338" i="1"/>
  <c r="T338" i="1"/>
  <c r="U338" i="1"/>
  <c r="V338" i="1"/>
  <c r="W338" i="1"/>
  <c r="S339" i="1"/>
  <c r="T339" i="1"/>
  <c r="U339" i="1"/>
  <c r="V339" i="1"/>
  <c r="W339" i="1"/>
  <c r="S340" i="1"/>
  <c r="T340" i="1"/>
  <c r="U340" i="1"/>
  <c r="V340" i="1"/>
  <c r="W340" i="1"/>
  <c r="S341" i="1"/>
  <c r="T341" i="1"/>
  <c r="U341" i="1"/>
  <c r="V341" i="1"/>
  <c r="W341" i="1"/>
  <c r="S342" i="1"/>
  <c r="T342" i="1"/>
  <c r="U342" i="1"/>
  <c r="V342" i="1"/>
  <c r="W342" i="1"/>
  <c r="S343" i="1"/>
  <c r="T343" i="1"/>
  <c r="U343" i="1"/>
  <c r="V343" i="1"/>
  <c r="W343" i="1"/>
  <c r="S344" i="1"/>
  <c r="T344" i="1"/>
  <c r="U344" i="1"/>
  <c r="V344" i="1"/>
  <c r="W344" i="1"/>
  <c r="S345" i="1"/>
  <c r="T345" i="1"/>
  <c r="U345" i="1"/>
  <c r="V345" i="1"/>
  <c r="W345" i="1"/>
  <c r="S346" i="1"/>
  <c r="T346" i="1"/>
  <c r="U346" i="1"/>
  <c r="V346" i="1"/>
  <c r="W346" i="1"/>
  <c r="S347" i="1"/>
  <c r="T347" i="1"/>
  <c r="U347" i="1"/>
  <c r="V347" i="1"/>
  <c r="W347" i="1"/>
  <c r="S348" i="1"/>
  <c r="T348" i="1"/>
  <c r="U348" i="1"/>
  <c r="V348" i="1"/>
  <c r="W348" i="1"/>
  <c r="S349" i="1"/>
  <c r="T349" i="1"/>
  <c r="U349" i="1"/>
  <c r="V349" i="1"/>
  <c r="W349" i="1"/>
  <c r="S350" i="1"/>
  <c r="T350" i="1"/>
  <c r="U350" i="1"/>
  <c r="V350" i="1"/>
  <c r="W350" i="1"/>
  <c r="S351" i="1"/>
  <c r="T351" i="1"/>
  <c r="U351" i="1"/>
  <c r="V351" i="1"/>
  <c r="W351" i="1"/>
  <c r="S352" i="1"/>
  <c r="T352" i="1"/>
  <c r="U352" i="1"/>
  <c r="V352" i="1"/>
  <c r="W352" i="1"/>
  <c r="S353" i="1"/>
  <c r="T353" i="1"/>
  <c r="U353" i="1"/>
  <c r="V353" i="1"/>
  <c r="W353" i="1"/>
  <c r="S354" i="1"/>
  <c r="T354" i="1"/>
  <c r="U354" i="1"/>
  <c r="V354" i="1"/>
  <c r="W354" i="1"/>
  <c r="S355" i="1"/>
  <c r="T355" i="1"/>
  <c r="U355" i="1"/>
  <c r="V355" i="1"/>
  <c r="W355" i="1"/>
  <c r="S356" i="1"/>
  <c r="T356" i="1"/>
  <c r="U356" i="1"/>
  <c r="V356" i="1"/>
  <c r="W356" i="1"/>
  <c r="S357" i="1"/>
  <c r="T357" i="1"/>
  <c r="U357" i="1"/>
  <c r="V357" i="1"/>
  <c r="W357" i="1"/>
  <c r="S358" i="1"/>
  <c r="T358" i="1"/>
  <c r="U358" i="1"/>
  <c r="V358" i="1"/>
  <c r="W358" i="1"/>
  <c r="S359" i="1"/>
  <c r="T359" i="1"/>
  <c r="U359" i="1"/>
  <c r="V359" i="1"/>
  <c r="W359" i="1"/>
  <c r="S360" i="1"/>
  <c r="T360" i="1"/>
  <c r="U360" i="1"/>
  <c r="V360" i="1"/>
  <c r="W360" i="1"/>
  <c r="S361" i="1"/>
  <c r="T361" i="1"/>
  <c r="U361" i="1"/>
  <c r="V361" i="1"/>
  <c r="W361" i="1"/>
  <c r="S362" i="1"/>
  <c r="T362" i="1"/>
  <c r="U362" i="1"/>
  <c r="V362" i="1"/>
  <c r="W362" i="1"/>
  <c r="S363" i="1"/>
  <c r="T363" i="1"/>
  <c r="U363" i="1"/>
  <c r="V363" i="1"/>
  <c r="W363" i="1"/>
  <c r="S364" i="1"/>
  <c r="T364" i="1"/>
  <c r="U364" i="1"/>
  <c r="V364" i="1"/>
  <c r="W364" i="1"/>
  <c r="S365" i="1"/>
  <c r="T365" i="1"/>
  <c r="U365" i="1"/>
  <c r="V365" i="1"/>
  <c r="W365" i="1"/>
  <c r="S366" i="1"/>
  <c r="T366" i="1"/>
  <c r="U366" i="1"/>
  <c r="V366" i="1"/>
  <c r="W366" i="1"/>
  <c r="S367" i="1"/>
  <c r="T367" i="1"/>
  <c r="U367" i="1"/>
  <c r="V367" i="1"/>
  <c r="W367" i="1"/>
  <c r="S368" i="1"/>
  <c r="T368" i="1"/>
  <c r="U368" i="1"/>
  <c r="V368" i="1"/>
  <c r="W368" i="1"/>
  <c r="S369" i="1"/>
  <c r="T369" i="1"/>
  <c r="U369" i="1"/>
  <c r="V369" i="1"/>
  <c r="W369" i="1"/>
  <c r="S370" i="1"/>
  <c r="T370" i="1"/>
  <c r="U370" i="1"/>
  <c r="V370" i="1"/>
  <c r="W370" i="1"/>
  <c r="S371" i="1"/>
  <c r="T371" i="1"/>
  <c r="U371" i="1"/>
  <c r="V371" i="1"/>
  <c r="W371" i="1"/>
  <c r="S372" i="1"/>
  <c r="T372" i="1"/>
  <c r="U372" i="1"/>
  <c r="V372" i="1"/>
  <c r="W372" i="1"/>
  <c r="S373" i="1"/>
  <c r="T373" i="1"/>
  <c r="U373" i="1"/>
  <c r="V373" i="1"/>
  <c r="W373" i="1"/>
  <c r="S374" i="1"/>
  <c r="T374" i="1"/>
  <c r="U374" i="1"/>
  <c r="V374" i="1"/>
  <c r="W374" i="1"/>
  <c r="S375" i="1"/>
  <c r="T375" i="1"/>
  <c r="U375" i="1"/>
  <c r="V375" i="1"/>
  <c r="W375" i="1"/>
  <c r="S376" i="1"/>
  <c r="T376" i="1"/>
  <c r="U376" i="1"/>
  <c r="V376" i="1"/>
  <c r="W376" i="1"/>
  <c r="S377" i="1"/>
  <c r="T377" i="1"/>
  <c r="U377" i="1"/>
  <c r="V377" i="1"/>
  <c r="W377" i="1"/>
  <c r="S378" i="1"/>
  <c r="T378" i="1"/>
  <c r="U378" i="1"/>
  <c r="V378" i="1"/>
  <c r="W378" i="1"/>
  <c r="S379" i="1"/>
  <c r="T379" i="1"/>
  <c r="U379" i="1"/>
  <c r="V379" i="1"/>
  <c r="W379" i="1"/>
  <c r="S380" i="1"/>
  <c r="T380" i="1"/>
  <c r="U380" i="1"/>
  <c r="V380" i="1"/>
  <c r="W380" i="1"/>
  <c r="S381" i="1"/>
  <c r="T381" i="1"/>
  <c r="U381" i="1"/>
  <c r="V381" i="1"/>
  <c r="W381" i="1"/>
  <c r="S382" i="1"/>
  <c r="T382" i="1"/>
  <c r="U382" i="1"/>
  <c r="V382" i="1"/>
  <c r="W382" i="1"/>
  <c r="S383" i="1"/>
  <c r="T383" i="1"/>
  <c r="U383" i="1"/>
  <c r="V383" i="1"/>
  <c r="W383" i="1"/>
  <c r="S384" i="1"/>
  <c r="T384" i="1"/>
  <c r="U384" i="1"/>
  <c r="V384" i="1"/>
  <c r="W384" i="1"/>
  <c r="S385" i="1"/>
  <c r="T385" i="1"/>
  <c r="U385" i="1"/>
  <c r="V385" i="1"/>
  <c r="W385" i="1"/>
  <c r="S386" i="1"/>
  <c r="T386" i="1"/>
  <c r="U386" i="1"/>
  <c r="V386" i="1"/>
  <c r="W386" i="1"/>
  <c r="S387" i="1"/>
  <c r="T387" i="1"/>
  <c r="U387" i="1"/>
  <c r="V387" i="1"/>
  <c r="W387" i="1"/>
  <c r="S388" i="1"/>
  <c r="T388" i="1"/>
  <c r="U388" i="1"/>
  <c r="V388" i="1"/>
  <c r="W388" i="1"/>
  <c r="S389" i="1"/>
  <c r="T389" i="1"/>
  <c r="U389" i="1"/>
  <c r="V389" i="1"/>
  <c r="W389" i="1"/>
  <c r="S390" i="1"/>
  <c r="T390" i="1"/>
  <c r="U390" i="1"/>
  <c r="V390" i="1"/>
  <c r="W390" i="1"/>
  <c r="S391" i="1"/>
  <c r="T391" i="1"/>
  <c r="U391" i="1"/>
  <c r="V391" i="1"/>
  <c r="W391" i="1"/>
  <c r="S392" i="1"/>
  <c r="T392" i="1"/>
  <c r="U392" i="1"/>
  <c r="V392" i="1"/>
  <c r="W392" i="1"/>
  <c r="S393" i="1"/>
  <c r="T393" i="1"/>
  <c r="U393" i="1"/>
  <c r="V393" i="1"/>
  <c r="W393" i="1"/>
  <c r="S394" i="1"/>
  <c r="T394" i="1"/>
  <c r="U394" i="1"/>
  <c r="V394" i="1"/>
  <c r="W394" i="1"/>
  <c r="S395" i="1"/>
  <c r="T395" i="1"/>
  <c r="U395" i="1"/>
  <c r="V395" i="1"/>
  <c r="W395" i="1"/>
  <c r="S396" i="1"/>
  <c r="T396" i="1"/>
  <c r="U396" i="1"/>
  <c r="V396" i="1"/>
  <c r="W396" i="1"/>
  <c r="S397" i="1"/>
  <c r="T397" i="1"/>
  <c r="U397" i="1"/>
  <c r="V397" i="1"/>
  <c r="W397" i="1"/>
  <c r="S398" i="1"/>
  <c r="T398" i="1"/>
  <c r="U398" i="1"/>
  <c r="V398" i="1"/>
  <c r="W398" i="1"/>
  <c r="S399" i="1"/>
  <c r="T399" i="1"/>
  <c r="U399" i="1"/>
  <c r="V399" i="1"/>
  <c r="W399" i="1"/>
  <c r="S400" i="1"/>
  <c r="T400" i="1"/>
  <c r="U400" i="1"/>
  <c r="V400" i="1"/>
  <c r="W400" i="1"/>
  <c r="S401" i="1"/>
  <c r="T401" i="1"/>
  <c r="U401" i="1"/>
  <c r="V401" i="1"/>
  <c r="W401" i="1"/>
  <c r="S402" i="1"/>
  <c r="T402" i="1"/>
  <c r="U402" i="1"/>
  <c r="V402" i="1"/>
  <c r="W402" i="1"/>
  <c r="S403" i="1"/>
  <c r="T403" i="1"/>
  <c r="U403" i="1"/>
  <c r="V403" i="1"/>
  <c r="W403" i="1"/>
  <c r="S404" i="1"/>
  <c r="T404" i="1"/>
  <c r="U404" i="1"/>
  <c r="V404" i="1"/>
  <c r="W404" i="1"/>
  <c r="S405" i="1"/>
  <c r="T405" i="1"/>
  <c r="U405" i="1"/>
  <c r="V405" i="1"/>
  <c r="W405" i="1"/>
  <c r="S406" i="1"/>
  <c r="T406" i="1"/>
  <c r="U406" i="1"/>
  <c r="V406" i="1"/>
  <c r="W406" i="1"/>
  <c r="S407" i="1"/>
  <c r="T407" i="1"/>
  <c r="U407" i="1"/>
  <c r="V407" i="1"/>
  <c r="W407" i="1"/>
  <c r="S408" i="1"/>
  <c r="T408" i="1"/>
  <c r="U408" i="1"/>
  <c r="V408" i="1"/>
  <c r="W408" i="1"/>
  <c r="S409" i="1"/>
  <c r="T409" i="1"/>
  <c r="U409" i="1"/>
  <c r="V409" i="1"/>
  <c r="W409" i="1"/>
  <c r="S410" i="1"/>
  <c r="T410" i="1"/>
  <c r="U410" i="1"/>
  <c r="V410" i="1"/>
  <c r="W410" i="1"/>
  <c r="S411" i="1"/>
  <c r="T411" i="1"/>
  <c r="U411" i="1"/>
  <c r="V411" i="1"/>
  <c r="W411" i="1"/>
  <c r="S412" i="1"/>
  <c r="T412" i="1"/>
  <c r="U412" i="1"/>
  <c r="V412" i="1"/>
  <c r="W412" i="1"/>
  <c r="S413" i="1"/>
  <c r="T413" i="1"/>
  <c r="U413" i="1"/>
  <c r="V413" i="1"/>
  <c r="W413" i="1"/>
  <c r="S414" i="1"/>
  <c r="T414" i="1"/>
  <c r="U414" i="1"/>
  <c r="V414" i="1"/>
  <c r="W414" i="1"/>
  <c r="S415" i="1"/>
  <c r="T415" i="1"/>
  <c r="U415" i="1"/>
  <c r="V415" i="1"/>
  <c r="W415" i="1"/>
  <c r="S416" i="1"/>
  <c r="T416" i="1"/>
  <c r="U416" i="1"/>
  <c r="V416" i="1"/>
  <c r="W416" i="1"/>
  <c r="S417" i="1"/>
  <c r="T417" i="1"/>
  <c r="U417" i="1"/>
  <c r="V417" i="1"/>
  <c r="W417" i="1"/>
  <c r="S418" i="1"/>
  <c r="T418" i="1"/>
  <c r="U418" i="1"/>
  <c r="V418" i="1"/>
  <c r="W418" i="1"/>
  <c r="S419" i="1"/>
  <c r="T419" i="1"/>
  <c r="U419" i="1"/>
  <c r="V419" i="1"/>
  <c r="W419" i="1"/>
  <c r="S420" i="1"/>
  <c r="T420" i="1"/>
  <c r="U420" i="1"/>
  <c r="V420" i="1"/>
  <c r="W420" i="1"/>
  <c r="S421" i="1"/>
  <c r="T421" i="1"/>
  <c r="U421" i="1"/>
  <c r="V421" i="1"/>
  <c r="W421" i="1"/>
  <c r="S422" i="1"/>
  <c r="T422" i="1"/>
  <c r="U422" i="1"/>
  <c r="V422" i="1"/>
  <c r="W422" i="1"/>
  <c r="S423" i="1"/>
  <c r="T423" i="1"/>
  <c r="U423" i="1"/>
  <c r="V423" i="1"/>
  <c r="W423" i="1"/>
  <c r="S424" i="1"/>
  <c r="T424" i="1"/>
  <c r="U424" i="1"/>
  <c r="V424" i="1"/>
  <c r="W424" i="1"/>
  <c r="S425" i="1"/>
  <c r="T425" i="1"/>
  <c r="U425" i="1"/>
  <c r="V425" i="1"/>
  <c r="W425" i="1"/>
  <c r="S426" i="1"/>
  <c r="T426" i="1"/>
  <c r="U426" i="1"/>
  <c r="V426" i="1"/>
  <c r="W426" i="1"/>
  <c r="S427" i="1"/>
  <c r="T427" i="1"/>
  <c r="U427" i="1"/>
  <c r="V427" i="1"/>
  <c r="W427" i="1"/>
  <c r="S428" i="1"/>
  <c r="T428" i="1"/>
  <c r="U428" i="1"/>
  <c r="V428" i="1"/>
  <c r="W428" i="1"/>
  <c r="S429" i="1"/>
  <c r="T429" i="1"/>
  <c r="U429" i="1"/>
  <c r="V429" i="1"/>
  <c r="W429" i="1"/>
  <c r="S430" i="1"/>
  <c r="T430" i="1"/>
  <c r="U430" i="1"/>
  <c r="V430" i="1"/>
  <c r="W430" i="1"/>
  <c r="S431" i="1"/>
  <c r="T431" i="1"/>
  <c r="U431" i="1"/>
  <c r="V431" i="1"/>
  <c r="W431" i="1"/>
  <c r="S432" i="1"/>
  <c r="T432" i="1"/>
  <c r="U432" i="1"/>
  <c r="V432" i="1"/>
  <c r="W432" i="1"/>
  <c r="S433" i="1"/>
  <c r="T433" i="1"/>
  <c r="U433" i="1"/>
  <c r="V433" i="1"/>
  <c r="W433" i="1"/>
  <c r="S434" i="1"/>
  <c r="T434" i="1"/>
  <c r="U434" i="1"/>
  <c r="V434" i="1"/>
  <c r="W434" i="1"/>
  <c r="S435" i="1"/>
  <c r="T435" i="1"/>
  <c r="U435" i="1"/>
  <c r="V435" i="1"/>
  <c r="W435" i="1"/>
  <c r="S436" i="1"/>
  <c r="T436" i="1"/>
  <c r="U436" i="1"/>
  <c r="V436" i="1"/>
  <c r="W436" i="1"/>
  <c r="S437" i="1"/>
  <c r="T437" i="1"/>
  <c r="U437" i="1"/>
  <c r="V437" i="1"/>
  <c r="W437" i="1"/>
  <c r="S438" i="1"/>
  <c r="T438" i="1"/>
  <c r="U438" i="1"/>
  <c r="V438" i="1"/>
  <c r="W438" i="1"/>
  <c r="S439" i="1"/>
  <c r="T439" i="1"/>
  <c r="U439" i="1"/>
  <c r="V439" i="1"/>
  <c r="W439" i="1"/>
  <c r="S440" i="1"/>
  <c r="T440" i="1"/>
  <c r="U440" i="1"/>
  <c r="V440" i="1"/>
  <c r="W440" i="1"/>
  <c r="S441" i="1"/>
  <c r="T441" i="1"/>
  <c r="U441" i="1"/>
  <c r="V441" i="1"/>
  <c r="W441" i="1"/>
  <c r="S442" i="1"/>
  <c r="T442" i="1"/>
  <c r="U442" i="1"/>
  <c r="V442" i="1"/>
  <c r="W442" i="1"/>
  <c r="S443" i="1"/>
  <c r="T443" i="1"/>
  <c r="U443" i="1"/>
  <c r="V443" i="1"/>
  <c r="W443" i="1"/>
  <c r="S444" i="1"/>
  <c r="T444" i="1"/>
  <c r="U444" i="1"/>
  <c r="V444" i="1"/>
  <c r="W444" i="1"/>
  <c r="S445" i="1"/>
  <c r="T445" i="1"/>
  <c r="U445" i="1"/>
  <c r="V445" i="1"/>
  <c r="W445" i="1"/>
  <c r="S446" i="1"/>
  <c r="T446" i="1"/>
  <c r="U446" i="1"/>
  <c r="V446" i="1"/>
  <c r="W446" i="1"/>
  <c r="S447" i="1"/>
  <c r="T447" i="1"/>
  <c r="U447" i="1"/>
  <c r="V447" i="1"/>
  <c r="W447" i="1"/>
  <c r="S448" i="1"/>
  <c r="T448" i="1"/>
  <c r="U448" i="1"/>
  <c r="V448" i="1"/>
  <c r="W448" i="1"/>
  <c r="S449" i="1"/>
  <c r="T449" i="1"/>
  <c r="U449" i="1"/>
  <c r="V449" i="1"/>
  <c r="W449" i="1"/>
  <c r="S450" i="1"/>
  <c r="T450" i="1"/>
  <c r="U450" i="1"/>
  <c r="V450" i="1"/>
  <c r="W450" i="1"/>
  <c r="S451" i="1"/>
  <c r="T451" i="1"/>
  <c r="U451" i="1"/>
  <c r="V451" i="1"/>
  <c r="W451" i="1"/>
  <c r="S452" i="1"/>
  <c r="T452" i="1"/>
  <c r="U452" i="1"/>
  <c r="V452" i="1"/>
  <c r="W452" i="1"/>
  <c r="S453" i="1"/>
  <c r="T453" i="1"/>
  <c r="U453" i="1"/>
  <c r="V453" i="1"/>
  <c r="W453" i="1"/>
  <c r="S454" i="1"/>
  <c r="T454" i="1"/>
  <c r="U454" i="1"/>
  <c r="V454" i="1"/>
  <c r="W454" i="1"/>
  <c r="S455" i="1"/>
  <c r="T455" i="1"/>
  <c r="U455" i="1"/>
  <c r="V455" i="1"/>
  <c r="W455" i="1"/>
  <c r="S456" i="1"/>
  <c r="T456" i="1"/>
  <c r="U456" i="1"/>
  <c r="V456" i="1"/>
  <c r="W456" i="1"/>
  <c r="S457" i="1"/>
  <c r="T457" i="1"/>
  <c r="U457" i="1"/>
  <c r="V457" i="1"/>
  <c r="W457" i="1"/>
  <c r="S458" i="1"/>
  <c r="T458" i="1"/>
  <c r="U458" i="1"/>
  <c r="V458" i="1"/>
  <c r="W458" i="1"/>
  <c r="S459" i="1"/>
  <c r="T459" i="1"/>
  <c r="U459" i="1"/>
  <c r="V459" i="1"/>
  <c r="W459" i="1"/>
  <c r="S460" i="1"/>
  <c r="T460" i="1"/>
  <c r="U460" i="1"/>
  <c r="V460" i="1"/>
  <c r="W460" i="1"/>
  <c r="S461" i="1"/>
  <c r="T461" i="1"/>
  <c r="U461" i="1"/>
  <c r="V461" i="1"/>
  <c r="W461" i="1"/>
  <c r="S462" i="1"/>
  <c r="T462" i="1"/>
  <c r="U462" i="1"/>
  <c r="V462" i="1"/>
  <c r="W462" i="1"/>
  <c r="S463" i="1"/>
  <c r="T463" i="1"/>
  <c r="U463" i="1"/>
  <c r="V463" i="1"/>
  <c r="W463" i="1"/>
  <c r="S464" i="1"/>
  <c r="T464" i="1"/>
  <c r="U464" i="1"/>
  <c r="V464" i="1"/>
  <c r="W464" i="1"/>
  <c r="S465" i="1"/>
  <c r="T465" i="1"/>
  <c r="U465" i="1"/>
  <c r="V465" i="1"/>
  <c r="W465" i="1"/>
  <c r="S466" i="1"/>
  <c r="T466" i="1"/>
  <c r="U466" i="1"/>
  <c r="V466" i="1"/>
  <c r="W466" i="1"/>
  <c r="S467" i="1"/>
  <c r="T467" i="1"/>
  <c r="U467" i="1"/>
  <c r="V467" i="1"/>
  <c r="W467" i="1"/>
  <c r="S468" i="1"/>
  <c r="T468" i="1"/>
  <c r="U468" i="1"/>
  <c r="V468" i="1"/>
  <c r="W468" i="1"/>
  <c r="S469" i="1"/>
  <c r="T469" i="1"/>
  <c r="U469" i="1"/>
  <c r="V469" i="1"/>
  <c r="W469" i="1"/>
  <c r="S470" i="1"/>
  <c r="T470" i="1"/>
  <c r="U470" i="1"/>
  <c r="V470" i="1"/>
  <c r="W470" i="1"/>
  <c r="S471" i="1"/>
  <c r="T471" i="1"/>
  <c r="U471" i="1"/>
  <c r="V471" i="1"/>
  <c r="W471" i="1"/>
  <c r="S472" i="1"/>
  <c r="T472" i="1"/>
  <c r="U472" i="1"/>
  <c r="V472" i="1"/>
  <c r="W472" i="1"/>
  <c r="S473" i="1"/>
  <c r="T473" i="1"/>
  <c r="U473" i="1"/>
  <c r="V473" i="1"/>
  <c r="W473" i="1"/>
  <c r="S474" i="1"/>
  <c r="T474" i="1"/>
  <c r="U474" i="1"/>
  <c r="V474" i="1"/>
  <c r="W474" i="1"/>
  <c r="S475" i="1"/>
  <c r="T475" i="1"/>
  <c r="U475" i="1"/>
  <c r="V475" i="1"/>
  <c r="W475" i="1"/>
  <c r="S476" i="1"/>
  <c r="T476" i="1"/>
  <c r="U476" i="1"/>
  <c r="V476" i="1"/>
  <c r="W476" i="1"/>
  <c r="S477" i="1"/>
  <c r="T477" i="1"/>
  <c r="U477" i="1"/>
  <c r="V477" i="1"/>
  <c r="W477" i="1"/>
  <c r="S478" i="1"/>
  <c r="T478" i="1"/>
  <c r="U478" i="1"/>
  <c r="V478" i="1"/>
  <c r="W478" i="1"/>
  <c r="S479" i="1"/>
  <c r="T479" i="1"/>
  <c r="U479" i="1"/>
  <c r="V479" i="1"/>
  <c r="W479" i="1"/>
  <c r="S480" i="1"/>
  <c r="T480" i="1"/>
  <c r="U480" i="1"/>
  <c r="V480" i="1"/>
  <c r="W480" i="1"/>
  <c r="S481" i="1"/>
  <c r="T481" i="1"/>
  <c r="U481" i="1"/>
  <c r="V481" i="1"/>
  <c r="W481" i="1"/>
  <c r="S482" i="1"/>
  <c r="T482" i="1"/>
  <c r="U482" i="1"/>
  <c r="V482" i="1"/>
  <c r="W482" i="1"/>
  <c r="S483" i="1"/>
  <c r="T483" i="1"/>
  <c r="U483" i="1"/>
  <c r="V483" i="1"/>
  <c r="W483" i="1"/>
  <c r="S484" i="1"/>
  <c r="T484" i="1"/>
  <c r="U484" i="1"/>
  <c r="V484" i="1"/>
  <c r="W484" i="1"/>
  <c r="S485" i="1"/>
  <c r="T485" i="1"/>
  <c r="U485" i="1"/>
  <c r="V485" i="1"/>
  <c r="W485" i="1"/>
  <c r="S486" i="1"/>
  <c r="T486" i="1"/>
  <c r="U486" i="1"/>
  <c r="V486" i="1"/>
  <c r="W486" i="1"/>
  <c r="S487" i="1"/>
  <c r="T487" i="1"/>
  <c r="U487" i="1"/>
  <c r="V487" i="1"/>
  <c r="W487" i="1"/>
  <c r="S488" i="1"/>
  <c r="T488" i="1"/>
  <c r="U488" i="1"/>
  <c r="V488" i="1"/>
  <c r="W488" i="1"/>
  <c r="S489" i="1"/>
  <c r="T489" i="1"/>
  <c r="U489" i="1"/>
  <c r="V489" i="1"/>
  <c r="W489" i="1"/>
  <c r="S490" i="1"/>
  <c r="T490" i="1"/>
  <c r="U490" i="1"/>
  <c r="V490" i="1"/>
  <c r="W490" i="1"/>
  <c r="S491" i="1"/>
  <c r="T491" i="1"/>
  <c r="U491" i="1"/>
  <c r="V491" i="1"/>
  <c r="W491" i="1"/>
  <c r="S492" i="1"/>
  <c r="T492" i="1"/>
  <c r="U492" i="1"/>
  <c r="V492" i="1"/>
  <c r="W492" i="1"/>
  <c r="S493" i="1"/>
  <c r="T493" i="1"/>
  <c r="U493" i="1"/>
  <c r="V493" i="1"/>
  <c r="W493" i="1"/>
  <c r="S494" i="1"/>
  <c r="T494" i="1"/>
  <c r="U494" i="1"/>
  <c r="V494" i="1"/>
  <c r="W494" i="1"/>
  <c r="S495" i="1"/>
  <c r="T495" i="1"/>
  <c r="U495" i="1"/>
  <c r="V495" i="1"/>
  <c r="W495" i="1"/>
  <c r="S496" i="1"/>
  <c r="T496" i="1"/>
  <c r="U496" i="1"/>
  <c r="V496" i="1"/>
  <c r="W496" i="1"/>
  <c r="S497" i="1"/>
  <c r="T497" i="1"/>
  <c r="U497" i="1"/>
  <c r="V497" i="1"/>
  <c r="W497" i="1"/>
  <c r="S498" i="1"/>
  <c r="T498" i="1"/>
  <c r="U498" i="1"/>
  <c r="V498" i="1"/>
  <c r="W498" i="1"/>
  <c r="S499" i="1"/>
  <c r="T499" i="1"/>
  <c r="U499" i="1"/>
  <c r="V499" i="1"/>
  <c r="W499" i="1"/>
  <c r="S500" i="1"/>
  <c r="T500" i="1"/>
  <c r="U500" i="1"/>
  <c r="V500" i="1"/>
  <c r="W500" i="1"/>
  <c r="S501" i="1"/>
  <c r="T501" i="1"/>
  <c r="U501" i="1"/>
  <c r="V501" i="1"/>
  <c r="W501" i="1"/>
  <c r="S502" i="1"/>
  <c r="T502" i="1"/>
  <c r="U502" i="1"/>
  <c r="V502" i="1"/>
  <c r="W502" i="1"/>
  <c r="S503" i="1"/>
  <c r="T503" i="1"/>
  <c r="U503" i="1"/>
  <c r="V503" i="1"/>
  <c r="W503" i="1"/>
  <c r="S504" i="1"/>
  <c r="T504" i="1"/>
  <c r="U504" i="1"/>
  <c r="V504" i="1"/>
  <c r="W504" i="1"/>
  <c r="S505" i="1"/>
  <c r="T505" i="1"/>
  <c r="U505" i="1"/>
  <c r="V505" i="1"/>
  <c r="W505" i="1"/>
  <c r="S506" i="1"/>
  <c r="T506" i="1"/>
  <c r="U506" i="1"/>
  <c r="V506" i="1"/>
  <c r="W506" i="1"/>
  <c r="S507" i="1"/>
  <c r="T507" i="1"/>
  <c r="U507" i="1"/>
  <c r="V507" i="1"/>
  <c r="W507" i="1"/>
  <c r="S508" i="1"/>
  <c r="T508" i="1"/>
  <c r="U508" i="1"/>
  <c r="V508" i="1"/>
  <c r="W508" i="1"/>
  <c r="S509" i="1"/>
  <c r="T509" i="1"/>
  <c r="U509" i="1"/>
  <c r="V509" i="1"/>
  <c r="W509" i="1"/>
  <c r="S510" i="1"/>
  <c r="T510" i="1"/>
  <c r="U510" i="1"/>
  <c r="V510" i="1"/>
  <c r="W510" i="1"/>
  <c r="S511" i="1"/>
  <c r="T511" i="1"/>
  <c r="U511" i="1"/>
  <c r="V511" i="1"/>
  <c r="W511" i="1"/>
  <c r="S512" i="1"/>
  <c r="T512" i="1"/>
  <c r="U512" i="1"/>
  <c r="V512" i="1"/>
  <c r="W512" i="1"/>
  <c r="S513" i="1"/>
  <c r="T513" i="1"/>
  <c r="U513" i="1"/>
  <c r="V513" i="1"/>
  <c r="W513" i="1"/>
  <c r="S514" i="1"/>
  <c r="T514" i="1"/>
  <c r="U514" i="1"/>
  <c r="V514" i="1"/>
  <c r="W514" i="1"/>
  <c r="S515" i="1"/>
  <c r="T515" i="1"/>
  <c r="U515" i="1"/>
  <c r="V515" i="1"/>
  <c r="W515" i="1"/>
  <c r="S516" i="1"/>
  <c r="T516" i="1"/>
  <c r="U516" i="1"/>
  <c r="V516" i="1"/>
  <c r="W516" i="1"/>
  <c r="S517" i="1"/>
  <c r="T517" i="1"/>
  <c r="U517" i="1"/>
  <c r="V517" i="1"/>
  <c r="W517" i="1"/>
  <c r="S518" i="1"/>
  <c r="T518" i="1"/>
  <c r="U518" i="1"/>
  <c r="V518" i="1"/>
  <c r="W518" i="1"/>
  <c r="S519" i="1"/>
  <c r="T519" i="1"/>
  <c r="U519" i="1"/>
  <c r="V519" i="1"/>
  <c r="W519" i="1"/>
  <c r="S520" i="1"/>
  <c r="T520" i="1"/>
  <c r="U520" i="1"/>
  <c r="V520" i="1"/>
  <c r="W520" i="1"/>
  <c r="S521" i="1"/>
  <c r="T521" i="1"/>
  <c r="U521" i="1"/>
  <c r="V521" i="1"/>
  <c r="W521" i="1"/>
  <c r="S522" i="1"/>
  <c r="T522" i="1"/>
  <c r="U522" i="1"/>
  <c r="V522" i="1"/>
  <c r="W522" i="1"/>
  <c r="S523" i="1"/>
  <c r="T523" i="1"/>
  <c r="U523" i="1"/>
  <c r="V523" i="1"/>
  <c r="W523" i="1"/>
  <c r="S524" i="1"/>
  <c r="T524" i="1"/>
  <c r="U524" i="1"/>
  <c r="V524" i="1"/>
  <c r="W524" i="1"/>
  <c r="S525" i="1"/>
  <c r="T525" i="1"/>
  <c r="U525" i="1"/>
  <c r="V525" i="1"/>
  <c r="W525" i="1"/>
  <c r="S526" i="1"/>
  <c r="T526" i="1"/>
  <c r="U526" i="1"/>
  <c r="V526" i="1"/>
  <c r="W526" i="1"/>
  <c r="S527" i="1"/>
  <c r="T527" i="1"/>
  <c r="U527" i="1"/>
  <c r="V527" i="1"/>
  <c r="W527" i="1"/>
  <c r="S528" i="1"/>
  <c r="T528" i="1"/>
  <c r="U528" i="1"/>
  <c r="V528" i="1"/>
  <c r="W528" i="1"/>
  <c r="S529" i="1"/>
  <c r="T529" i="1"/>
  <c r="U529" i="1"/>
  <c r="V529" i="1"/>
  <c r="W529" i="1"/>
  <c r="S530" i="1"/>
  <c r="T530" i="1"/>
  <c r="U530" i="1"/>
  <c r="V530" i="1"/>
  <c r="W530" i="1"/>
  <c r="S531" i="1"/>
  <c r="T531" i="1"/>
  <c r="U531" i="1"/>
  <c r="V531" i="1"/>
  <c r="W531" i="1"/>
  <c r="S532" i="1"/>
  <c r="T532" i="1"/>
  <c r="U532" i="1"/>
  <c r="V532" i="1"/>
  <c r="W532" i="1"/>
  <c r="S533" i="1"/>
  <c r="T533" i="1"/>
  <c r="U533" i="1"/>
  <c r="V533" i="1"/>
  <c r="W533" i="1"/>
  <c r="S534" i="1"/>
  <c r="T534" i="1"/>
  <c r="U534" i="1"/>
  <c r="V534" i="1"/>
  <c r="W534" i="1"/>
  <c r="S535" i="1"/>
  <c r="T535" i="1"/>
  <c r="U535" i="1"/>
  <c r="V535" i="1"/>
  <c r="W535" i="1"/>
  <c r="S536" i="1"/>
  <c r="T536" i="1"/>
  <c r="U536" i="1"/>
  <c r="V536" i="1"/>
  <c r="W536" i="1"/>
  <c r="S537" i="1"/>
  <c r="T537" i="1"/>
  <c r="U537" i="1"/>
  <c r="V537" i="1"/>
  <c r="W537" i="1"/>
  <c r="S538" i="1"/>
  <c r="T538" i="1"/>
  <c r="U538" i="1"/>
  <c r="V538" i="1"/>
  <c r="W538" i="1"/>
  <c r="S539" i="1"/>
  <c r="T539" i="1"/>
  <c r="U539" i="1"/>
  <c r="V539" i="1"/>
  <c r="W539" i="1"/>
  <c r="S540" i="1"/>
  <c r="T540" i="1"/>
  <c r="U540" i="1"/>
  <c r="V540" i="1"/>
  <c r="W540" i="1"/>
  <c r="S541" i="1"/>
  <c r="T541" i="1"/>
  <c r="U541" i="1"/>
  <c r="V541" i="1"/>
  <c r="W541" i="1"/>
  <c r="S542" i="1"/>
  <c r="T542" i="1"/>
  <c r="U542" i="1"/>
  <c r="V542" i="1"/>
  <c r="W542" i="1"/>
  <c r="S543" i="1"/>
  <c r="T543" i="1"/>
  <c r="U543" i="1"/>
  <c r="V543" i="1"/>
  <c r="W543" i="1"/>
  <c r="S544" i="1"/>
  <c r="T544" i="1"/>
  <c r="U544" i="1"/>
  <c r="V544" i="1"/>
  <c r="W544" i="1"/>
  <c r="S545" i="1"/>
  <c r="T545" i="1"/>
  <c r="U545" i="1"/>
  <c r="V545" i="1"/>
  <c r="W545" i="1"/>
  <c r="S546" i="1"/>
  <c r="T546" i="1"/>
  <c r="U546" i="1"/>
  <c r="V546" i="1"/>
  <c r="W546" i="1"/>
  <c r="S547" i="1"/>
  <c r="T547" i="1"/>
  <c r="U547" i="1"/>
  <c r="V547" i="1"/>
  <c r="W547" i="1"/>
  <c r="S548" i="1"/>
  <c r="T548" i="1"/>
  <c r="U548" i="1"/>
  <c r="V548" i="1"/>
  <c r="W548" i="1"/>
  <c r="S549" i="1"/>
  <c r="T549" i="1"/>
  <c r="U549" i="1"/>
  <c r="V549" i="1"/>
  <c r="W549" i="1"/>
  <c r="S550" i="1"/>
  <c r="T550" i="1"/>
  <c r="U550" i="1"/>
  <c r="V550" i="1"/>
  <c r="W550" i="1"/>
  <c r="S551" i="1"/>
  <c r="T551" i="1"/>
  <c r="U551" i="1"/>
  <c r="V551" i="1"/>
  <c r="W551" i="1"/>
  <c r="S552" i="1"/>
  <c r="T552" i="1"/>
  <c r="U552" i="1"/>
  <c r="V552" i="1"/>
  <c r="W552" i="1"/>
  <c r="S553" i="1"/>
  <c r="T553" i="1"/>
  <c r="U553" i="1"/>
  <c r="V553" i="1"/>
  <c r="W553" i="1"/>
  <c r="S554" i="1"/>
  <c r="T554" i="1"/>
  <c r="U554" i="1"/>
  <c r="V554" i="1"/>
  <c r="W554" i="1"/>
  <c r="S555" i="1"/>
  <c r="T555" i="1"/>
  <c r="U555" i="1"/>
  <c r="V555" i="1"/>
  <c r="W555" i="1"/>
  <c r="S556" i="1"/>
  <c r="T556" i="1"/>
  <c r="U556" i="1"/>
  <c r="V556" i="1"/>
  <c r="W556" i="1"/>
  <c r="S557" i="1"/>
  <c r="T557" i="1"/>
  <c r="U557" i="1"/>
  <c r="V557" i="1"/>
  <c r="W557" i="1"/>
  <c r="S558" i="1"/>
  <c r="T558" i="1"/>
  <c r="U558" i="1"/>
  <c r="V558" i="1"/>
  <c r="W558" i="1"/>
  <c r="S559" i="1"/>
  <c r="T559" i="1"/>
  <c r="U559" i="1"/>
  <c r="V559" i="1"/>
  <c r="W559" i="1"/>
  <c r="S560" i="1"/>
  <c r="T560" i="1"/>
  <c r="U560" i="1"/>
  <c r="V560" i="1"/>
  <c r="W560" i="1"/>
  <c r="S561" i="1"/>
  <c r="T561" i="1"/>
  <c r="U561" i="1"/>
  <c r="V561" i="1"/>
  <c r="W561" i="1"/>
  <c r="S562" i="1"/>
  <c r="T562" i="1"/>
  <c r="U562" i="1"/>
  <c r="V562" i="1"/>
  <c r="W562" i="1"/>
  <c r="S563" i="1"/>
  <c r="T563" i="1"/>
  <c r="U563" i="1"/>
  <c r="V563" i="1"/>
  <c r="W563" i="1"/>
  <c r="S564" i="1"/>
  <c r="T564" i="1"/>
  <c r="U564" i="1"/>
  <c r="V564" i="1"/>
  <c r="W564" i="1"/>
  <c r="S565" i="1"/>
  <c r="T565" i="1"/>
  <c r="U565" i="1"/>
  <c r="V565" i="1"/>
  <c r="W565" i="1"/>
  <c r="S566" i="1"/>
  <c r="T566" i="1"/>
  <c r="U566" i="1"/>
  <c r="V566" i="1"/>
  <c r="W566" i="1"/>
  <c r="S567" i="1"/>
  <c r="T567" i="1"/>
  <c r="U567" i="1"/>
  <c r="V567" i="1"/>
  <c r="W567" i="1"/>
  <c r="S568" i="1"/>
  <c r="T568" i="1"/>
  <c r="U568" i="1"/>
  <c r="V568" i="1"/>
  <c r="W568" i="1"/>
  <c r="S569" i="1"/>
  <c r="T569" i="1"/>
  <c r="U569" i="1"/>
  <c r="V569" i="1"/>
  <c r="W569" i="1"/>
  <c r="S570" i="1"/>
  <c r="T570" i="1"/>
  <c r="U570" i="1"/>
  <c r="V570" i="1"/>
  <c r="W570" i="1"/>
  <c r="S571" i="1"/>
  <c r="T571" i="1"/>
  <c r="U571" i="1"/>
  <c r="V571" i="1"/>
  <c r="W571" i="1"/>
  <c r="S572" i="1"/>
  <c r="T572" i="1"/>
  <c r="U572" i="1"/>
  <c r="V572" i="1"/>
  <c r="W572" i="1"/>
  <c r="S573" i="1"/>
  <c r="T573" i="1"/>
  <c r="U573" i="1"/>
  <c r="V573" i="1"/>
  <c r="W573" i="1"/>
  <c r="S574" i="1"/>
  <c r="T574" i="1"/>
  <c r="U574" i="1"/>
  <c r="V574" i="1"/>
  <c r="W574" i="1"/>
  <c r="S575" i="1"/>
  <c r="T575" i="1"/>
  <c r="U575" i="1"/>
  <c r="V575" i="1"/>
  <c r="W575" i="1"/>
  <c r="S576" i="1"/>
  <c r="T576" i="1"/>
  <c r="U576" i="1"/>
  <c r="V576" i="1"/>
  <c r="W576" i="1"/>
  <c r="S577" i="1"/>
  <c r="T577" i="1"/>
  <c r="U577" i="1"/>
  <c r="V577" i="1"/>
  <c r="W577" i="1"/>
  <c r="S578" i="1"/>
  <c r="T578" i="1"/>
  <c r="U578" i="1"/>
  <c r="V578" i="1"/>
  <c r="W578" i="1"/>
  <c r="S579" i="1"/>
  <c r="T579" i="1"/>
  <c r="U579" i="1"/>
  <c r="V579" i="1"/>
  <c r="W579" i="1"/>
  <c r="S580" i="1"/>
  <c r="T580" i="1"/>
  <c r="U580" i="1"/>
  <c r="V580" i="1"/>
  <c r="W580" i="1"/>
  <c r="S581" i="1"/>
  <c r="T581" i="1"/>
  <c r="U581" i="1"/>
  <c r="V581" i="1"/>
  <c r="W581" i="1"/>
  <c r="S582" i="1"/>
  <c r="T582" i="1"/>
  <c r="U582" i="1"/>
  <c r="V582" i="1"/>
  <c r="W582" i="1"/>
  <c r="S583" i="1"/>
  <c r="T583" i="1"/>
  <c r="U583" i="1"/>
  <c r="V583" i="1"/>
  <c r="W583" i="1"/>
  <c r="S584" i="1"/>
  <c r="T584" i="1"/>
  <c r="U584" i="1"/>
  <c r="V584" i="1"/>
  <c r="W584" i="1"/>
  <c r="S585" i="1"/>
  <c r="T585" i="1"/>
  <c r="U585" i="1"/>
  <c r="V585" i="1"/>
  <c r="W585" i="1"/>
  <c r="S586" i="1"/>
  <c r="T586" i="1"/>
  <c r="U586" i="1"/>
  <c r="V586" i="1"/>
  <c r="W586" i="1"/>
  <c r="S587" i="1"/>
  <c r="T587" i="1"/>
  <c r="U587" i="1"/>
  <c r="V587" i="1"/>
  <c r="W587" i="1"/>
  <c r="S588" i="1"/>
  <c r="T588" i="1"/>
  <c r="U588" i="1"/>
  <c r="V588" i="1"/>
  <c r="W588" i="1"/>
  <c r="S589" i="1"/>
  <c r="T589" i="1"/>
  <c r="U589" i="1"/>
  <c r="V589" i="1"/>
  <c r="W589" i="1"/>
  <c r="S590" i="1"/>
  <c r="T590" i="1"/>
  <c r="U590" i="1"/>
  <c r="V590" i="1"/>
  <c r="W590" i="1"/>
  <c r="S591" i="1"/>
  <c r="T591" i="1"/>
  <c r="U591" i="1"/>
  <c r="V591" i="1"/>
  <c r="W591" i="1"/>
  <c r="S592" i="1"/>
  <c r="T592" i="1"/>
  <c r="U592" i="1"/>
  <c r="V592" i="1"/>
  <c r="W592" i="1"/>
  <c r="S593" i="1"/>
  <c r="T593" i="1"/>
  <c r="U593" i="1"/>
  <c r="V593" i="1"/>
  <c r="W593" i="1"/>
  <c r="S594" i="1"/>
  <c r="T594" i="1"/>
  <c r="U594" i="1"/>
  <c r="V594" i="1"/>
  <c r="W594" i="1"/>
  <c r="S595" i="1"/>
  <c r="T595" i="1"/>
  <c r="U595" i="1"/>
  <c r="V595" i="1"/>
  <c r="W595" i="1"/>
  <c r="S596" i="1"/>
  <c r="T596" i="1"/>
  <c r="U596" i="1"/>
  <c r="V596" i="1"/>
  <c r="W596" i="1"/>
  <c r="S597" i="1"/>
  <c r="T597" i="1"/>
  <c r="U597" i="1"/>
  <c r="V597" i="1"/>
  <c r="W597" i="1"/>
  <c r="S598" i="1"/>
  <c r="T598" i="1"/>
  <c r="U598" i="1"/>
  <c r="V598" i="1"/>
  <c r="W598" i="1"/>
  <c r="S599" i="1"/>
  <c r="T599" i="1"/>
  <c r="U599" i="1"/>
  <c r="V599" i="1"/>
  <c r="W599" i="1"/>
  <c r="S600" i="1"/>
  <c r="T600" i="1"/>
  <c r="U600" i="1"/>
  <c r="V600" i="1"/>
  <c r="W600" i="1"/>
  <c r="S601" i="1"/>
  <c r="T601" i="1"/>
  <c r="U601" i="1"/>
  <c r="V601" i="1"/>
  <c r="W601" i="1"/>
  <c r="S602" i="1"/>
  <c r="T602" i="1"/>
  <c r="U602" i="1"/>
  <c r="V602" i="1"/>
  <c r="W602" i="1"/>
  <c r="S603" i="1"/>
  <c r="T603" i="1"/>
  <c r="U603" i="1"/>
  <c r="V603" i="1"/>
  <c r="W603" i="1"/>
  <c r="S604" i="1"/>
  <c r="T604" i="1"/>
  <c r="U604" i="1"/>
  <c r="V604" i="1"/>
  <c r="W604" i="1"/>
  <c r="S605" i="1"/>
  <c r="T605" i="1"/>
  <c r="U605" i="1"/>
  <c r="V605" i="1"/>
  <c r="W605" i="1"/>
  <c r="S606" i="1"/>
  <c r="T606" i="1"/>
  <c r="U606" i="1"/>
  <c r="V606" i="1"/>
  <c r="W606" i="1"/>
  <c r="S607" i="1"/>
  <c r="T607" i="1"/>
  <c r="U607" i="1"/>
  <c r="V607" i="1"/>
  <c r="W607" i="1"/>
  <c r="S608" i="1"/>
  <c r="T608" i="1"/>
  <c r="U608" i="1"/>
  <c r="V608" i="1"/>
  <c r="W608" i="1"/>
  <c r="S609" i="1"/>
  <c r="T609" i="1"/>
  <c r="U609" i="1"/>
  <c r="V609" i="1"/>
  <c r="W609" i="1"/>
  <c r="S610" i="1"/>
  <c r="T610" i="1"/>
  <c r="U610" i="1"/>
  <c r="V610" i="1"/>
  <c r="W610" i="1"/>
  <c r="S611" i="1"/>
  <c r="T611" i="1"/>
  <c r="U611" i="1"/>
  <c r="V611" i="1"/>
  <c r="W611" i="1"/>
  <c r="S612" i="1"/>
  <c r="T612" i="1"/>
  <c r="U612" i="1"/>
  <c r="V612" i="1"/>
  <c r="W612" i="1"/>
  <c r="S613" i="1"/>
  <c r="T613" i="1"/>
  <c r="U613" i="1"/>
  <c r="V613" i="1"/>
  <c r="W613" i="1"/>
  <c r="S614" i="1"/>
  <c r="T614" i="1"/>
  <c r="U614" i="1"/>
  <c r="V614" i="1"/>
  <c r="W614" i="1"/>
  <c r="S615" i="1"/>
  <c r="T615" i="1"/>
  <c r="U615" i="1"/>
  <c r="V615" i="1"/>
  <c r="W615" i="1"/>
  <c r="S616" i="1"/>
  <c r="T616" i="1"/>
  <c r="U616" i="1"/>
  <c r="V616" i="1"/>
  <c r="W616" i="1"/>
  <c r="S617" i="1"/>
  <c r="T617" i="1"/>
  <c r="U617" i="1"/>
  <c r="V617" i="1"/>
  <c r="W617" i="1"/>
  <c r="S618" i="1"/>
  <c r="T618" i="1"/>
  <c r="U618" i="1"/>
  <c r="V618" i="1"/>
  <c r="W618" i="1"/>
  <c r="S619" i="1"/>
  <c r="T619" i="1"/>
  <c r="U619" i="1"/>
  <c r="V619" i="1"/>
  <c r="W619" i="1"/>
  <c r="S620" i="1"/>
  <c r="T620" i="1"/>
  <c r="U620" i="1"/>
  <c r="V620" i="1"/>
  <c r="W620" i="1"/>
  <c r="S621" i="1"/>
  <c r="T621" i="1"/>
  <c r="U621" i="1"/>
  <c r="V621" i="1"/>
  <c r="W621" i="1"/>
  <c r="S622" i="1"/>
  <c r="T622" i="1"/>
  <c r="U622" i="1"/>
  <c r="V622" i="1"/>
  <c r="W622" i="1"/>
  <c r="S623" i="1"/>
  <c r="T623" i="1"/>
  <c r="U623" i="1"/>
  <c r="V623" i="1"/>
  <c r="W623" i="1"/>
  <c r="S624" i="1"/>
  <c r="T624" i="1"/>
  <c r="U624" i="1"/>
  <c r="V624" i="1"/>
  <c r="W624" i="1"/>
  <c r="S625" i="1"/>
  <c r="T625" i="1"/>
  <c r="U625" i="1"/>
  <c r="V625" i="1"/>
  <c r="W625" i="1"/>
  <c r="S626" i="1"/>
  <c r="T626" i="1"/>
  <c r="U626" i="1"/>
  <c r="V626" i="1"/>
  <c r="W626" i="1"/>
  <c r="S627" i="1"/>
  <c r="T627" i="1"/>
  <c r="U627" i="1"/>
  <c r="V627" i="1"/>
  <c r="W627" i="1"/>
  <c r="S628" i="1"/>
  <c r="T628" i="1"/>
  <c r="U628" i="1"/>
  <c r="V628" i="1"/>
  <c r="W628" i="1"/>
  <c r="S629" i="1"/>
  <c r="T629" i="1"/>
  <c r="U629" i="1"/>
  <c r="V629" i="1"/>
  <c r="W629" i="1"/>
  <c r="S630" i="1"/>
  <c r="T630" i="1"/>
  <c r="U630" i="1"/>
  <c r="V630" i="1"/>
  <c r="W630" i="1"/>
  <c r="S631" i="1"/>
  <c r="T631" i="1"/>
  <c r="U631" i="1"/>
  <c r="V631" i="1"/>
  <c r="W631" i="1"/>
  <c r="S632" i="1"/>
  <c r="T632" i="1"/>
  <c r="U632" i="1"/>
  <c r="V632" i="1"/>
  <c r="W632" i="1"/>
  <c r="S633" i="1"/>
  <c r="T633" i="1"/>
  <c r="U633" i="1"/>
  <c r="V633" i="1"/>
  <c r="W633" i="1"/>
  <c r="S634" i="1"/>
  <c r="T634" i="1"/>
  <c r="U634" i="1"/>
  <c r="V634" i="1"/>
  <c r="W634" i="1"/>
  <c r="S635" i="1"/>
  <c r="T635" i="1"/>
  <c r="U635" i="1"/>
  <c r="V635" i="1"/>
  <c r="W635" i="1"/>
  <c r="S636" i="1"/>
  <c r="T636" i="1"/>
  <c r="U636" i="1"/>
  <c r="V636" i="1"/>
  <c r="W636" i="1"/>
  <c r="S637" i="1"/>
  <c r="T637" i="1"/>
  <c r="U637" i="1"/>
  <c r="V637" i="1"/>
  <c r="W637" i="1"/>
  <c r="S638" i="1"/>
  <c r="T638" i="1"/>
  <c r="U638" i="1"/>
  <c r="V638" i="1"/>
  <c r="W638" i="1"/>
  <c r="S639" i="1"/>
  <c r="T639" i="1"/>
  <c r="U639" i="1"/>
  <c r="V639" i="1"/>
  <c r="W639" i="1"/>
  <c r="S640" i="1"/>
  <c r="T640" i="1"/>
  <c r="U640" i="1"/>
  <c r="V640" i="1"/>
  <c r="W640" i="1"/>
  <c r="S641" i="1"/>
  <c r="T641" i="1"/>
  <c r="U641" i="1"/>
  <c r="V641" i="1"/>
  <c r="W641" i="1"/>
  <c r="S642" i="1"/>
  <c r="T642" i="1"/>
  <c r="U642" i="1"/>
  <c r="V642" i="1"/>
  <c r="W642" i="1"/>
  <c r="S643" i="1"/>
  <c r="T643" i="1"/>
  <c r="U643" i="1"/>
  <c r="V643" i="1"/>
  <c r="W643" i="1"/>
  <c r="S644" i="1"/>
  <c r="T644" i="1"/>
  <c r="U644" i="1"/>
  <c r="V644" i="1"/>
  <c r="W644" i="1"/>
  <c r="S645" i="1"/>
  <c r="T645" i="1"/>
  <c r="U645" i="1"/>
  <c r="V645" i="1"/>
  <c r="W645" i="1"/>
  <c r="S646" i="1"/>
  <c r="T646" i="1"/>
  <c r="U646" i="1"/>
  <c r="V646" i="1"/>
  <c r="W646" i="1"/>
  <c r="S647" i="1"/>
  <c r="T647" i="1"/>
  <c r="U647" i="1"/>
  <c r="V647" i="1"/>
  <c r="W647" i="1"/>
  <c r="S648" i="1"/>
  <c r="T648" i="1"/>
  <c r="U648" i="1"/>
  <c r="V648" i="1"/>
  <c r="W648" i="1"/>
  <c r="S649" i="1"/>
  <c r="T649" i="1"/>
  <c r="U649" i="1"/>
  <c r="V649" i="1"/>
  <c r="W649" i="1"/>
  <c r="S650" i="1"/>
  <c r="T650" i="1"/>
  <c r="U650" i="1"/>
  <c r="V650" i="1"/>
  <c r="W650" i="1"/>
  <c r="S651" i="1"/>
  <c r="T651" i="1"/>
  <c r="U651" i="1"/>
  <c r="V651" i="1"/>
  <c r="W651" i="1"/>
  <c r="S652" i="1"/>
  <c r="T652" i="1"/>
  <c r="U652" i="1"/>
  <c r="V652" i="1"/>
  <c r="W652" i="1"/>
  <c r="S653" i="1"/>
  <c r="T653" i="1"/>
  <c r="U653" i="1"/>
  <c r="V653" i="1"/>
  <c r="W653" i="1"/>
  <c r="S654" i="1"/>
  <c r="T654" i="1"/>
  <c r="U654" i="1"/>
  <c r="V654" i="1"/>
  <c r="W654" i="1"/>
  <c r="S655" i="1"/>
  <c r="T655" i="1"/>
  <c r="U655" i="1"/>
  <c r="V655" i="1"/>
  <c r="W655" i="1"/>
  <c r="S656" i="1"/>
  <c r="T656" i="1"/>
  <c r="U656" i="1"/>
  <c r="V656" i="1"/>
  <c r="W656" i="1"/>
  <c r="S657" i="1"/>
  <c r="T657" i="1"/>
  <c r="U657" i="1"/>
  <c r="V657" i="1"/>
  <c r="W657" i="1"/>
  <c r="S658" i="1"/>
  <c r="T658" i="1"/>
  <c r="U658" i="1"/>
  <c r="V658" i="1"/>
  <c r="W658" i="1"/>
  <c r="S659" i="1"/>
  <c r="T659" i="1"/>
  <c r="U659" i="1"/>
  <c r="V659" i="1"/>
  <c r="W659" i="1"/>
  <c r="S660" i="1"/>
  <c r="T660" i="1"/>
  <c r="U660" i="1"/>
  <c r="V660" i="1"/>
  <c r="W660" i="1"/>
  <c r="S661" i="1"/>
  <c r="T661" i="1"/>
  <c r="U661" i="1"/>
  <c r="V661" i="1"/>
  <c r="W661" i="1"/>
  <c r="S662" i="1"/>
  <c r="T662" i="1"/>
  <c r="U662" i="1"/>
  <c r="V662" i="1"/>
  <c r="W662" i="1"/>
  <c r="S663" i="1"/>
  <c r="T663" i="1"/>
  <c r="U663" i="1"/>
  <c r="V663" i="1"/>
  <c r="W663" i="1"/>
  <c r="S664" i="1"/>
  <c r="T664" i="1"/>
  <c r="U664" i="1"/>
  <c r="V664" i="1"/>
  <c r="W664" i="1"/>
  <c r="S665" i="1"/>
  <c r="T665" i="1"/>
  <c r="U665" i="1"/>
  <c r="V665" i="1"/>
  <c r="W665" i="1"/>
  <c r="S666" i="1"/>
  <c r="T666" i="1"/>
  <c r="U666" i="1"/>
  <c r="V666" i="1"/>
  <c r="W666" i="1"/>
  <c r="S667" i="1"/>
  <c r="T667" i="1"/>
  <c r="U667" i="1"/>
  <c r="V667" i="1"/>
  <c r="W667" i="1"/>
  <c r="S668" i="1"/>
  <c r="T668" i="1"/>
  <c r="U668" i="1"/>
  <c r="V668" i="1"/>
  <c r="W668" i="1"/>
  <c r="S669" i="1"/>
  <c r="T669" i="1"/>
  <c r="U669" i="1"/>
  <c r="V669" i="1"/>
  <c r="W669" i="1"/>
  <c r="S670" i="1"/>
  <c r="T670" i="1"/>
  <c r="U670" i="1"/>
  <c r="V670" i="1"/>
  <c r="W670" i="1"/>
  <c r="S671" i="1"/>
  <c r="T671" i="1"/>
  <c r="U671" i="1"/>
  <c r="V671" i="1"/>
  <c r="W671" i="1"/>
  <c r="S672" i="1"/>
  <c r="T672" i="1"/>
  <c r="U672" i="1"/>
  <c r="V672" i="1"/>
  <c r="W672" i="1"/>
  <c r="S673" i="1"/>
  <c r="T673" i="1"/>
  <c r="U673" i="1"/>
  <c r="V673" i="1"/>
  <c r="W673" i="1"/>
  <c r="S674" i="1"/>
  <c r="T674" i="1"/>
  <c r="U674" i="1"/>
  <c r="V674" i="1"/>
  <c r="W674" i="1"/>
  <c r="S675" i="1"/>
  <c r="T675" i="1"/>
  <c r="U675" i="1"/>
  <c r="V675" i="1"/>
  <c r="W675" i="1"/>
  <c r="S676" i="1"/>
  <c r="T676" i="1"/>
  <c r="U676" i="1"/>
  <c r="V676" i="1"/>
  <c r="W676" i="1"/>
  <c r="S677" i="1"/>
  <c r="T677" i="1"/>
  <c r="U677" i="1"/>
  <c r="V677" i="1"/>
  <c r="W677" i="1"/>
  <c r="S678" i="1"/>
  <c r="T678" i="1"/>
  <c r="U678" i="1"/>
  <c r="V678" i="1"/>
  <c r="W678" i="1"/>
  <c r="S679" i="1"/>
  <c r="T679" i="1"/>
  <c r="U679" i="1"/>
  <c r="V679" i="1"/>
  <c r="W679" i="1"/>
  <c r="S680" i="1"/>
  <c r="T680" i="1"/>
  <c r="U680" i="1"/>
  <c r="V680" i="1"/>
  <c r="W680" i="1"/>
  <c r="S681" i="1"/>
  <c r="T681" i="1"/>
  <c r="U681" i="1"/>
  <c r="V681" i="1"/>
  <c r="W681" i="1"/>
  <c r="S682" i="1"/>
  <c r="T682" i="1"/>
  <c r="U682" i="1"/>
  <c r="V682" i="1"/>
  <c r="W682" i="1"/>
  <c r="S683" i="1"/>
  <c r="T683" i="1"/>
  <c r="U683" i="1"/>
  <c r="V683" i="1"/>
  <c r="W683" i="1"/>
  <c r="S684" i="1"/>
  <c r="T684" i="1"/>
  <c r="U684" i="1"/>
  <c r="V684" i="1"/>
  <c r="W684" i="1"/>
  <c r="S685" i="1"/>
  <c r="T685" i="1"/>
  <c r="U685" i="1"/>
  <c r="V685" i="1"/>
  <c r="W685" i="1"/>
  <c r="S686" i="1"/>
  <c r="T686" i="1"/>
  <c r="U686" i="1"/>
  <c r="V686" i="1"/>
  <c r="W686" i="1"/>
  <c r="S687" i="1"/>
  <c r="T687" i="1"/>
  <c r="U687" i="1"/>
  <c r="V687" i="1"/>
  <c r="W687" i="1"/>
  <c r="S688" i="1"/>
  <c r="T688" i="1"/>
  <c r="U688" i="1"/>
  <c r="V688" i="1"/>
  <c r="W688" i="1"/>
  <c r="S689" i="1"/>
  <c r="T689" i="1"/>
  <c r="U689" i="1"/>
  <c r="V689" i="1"/>
  <c r="W689" i="1"/>
  <c r="S690" i="1"/>
  <c r="T690" i="1"/>
  <c r="U690" i="1"/>
  <c r="V690" i="1"/>
  <c r="W690" i="1"/>
  <c r="S691" i="1"/>
  <c r="T691" i="1"/>
  <c r="U691" i="1"/>
  <c r="V691" i="1"/>
  <c r="W691" i="1"/>
  <c r="S692" i="1"/>
  <c r="T692" i="1"/>
  <c r="U692" i="1"/>
  <c r="V692" i="1"/>
  <c r="W692" i="1"/>
  <c r="S693" i="1"/>
  <c r="T693" i="1"/>
  <c r="U693" i="1"/>
  <c r="V693" i="1"/>
  <c r="W693" i="1"/>
  <c r="S694" i="1"/>
  <c r="T694" i="1"/>
  <c r="U694" i="1"/>
  <c r="V694" i="1"/>
  <c r="W694" i="1"/>
  <c r="S695" i="1"/>
  <c r="T695" i="1"/>
  <c r="U695" i="1"/>
  <c r="V695" i="1"/>
  <c r="W695" i="1"/>
  <c r="S696" i="1"/>
  <c r="T696" i="1"/>
  <c r="U696" i="1"/>
  <c r="V696" i="1"/>
  <c r="W696" i="1"/>
  <c r="S697" i="1"/>
  <c r="T697" i="1"/>
  <c r="U697" i="1"/>
  <c r="V697" i="1"/>
  <c r="W697" i="1"/>
  <c r="S698" i="1"/>
  <c r="T698" i="1"/>
  <c r="U698" i="1"/>
  <c r="V698" i="1"/>
  <c r="W698" i="1"/>
  <c r="S699" i="1"/>
  <c r="T699" i="1"/>
  <c r="U699" i="1"/>
  <c r="V699" i="1"/>
  <c r="W699" i="1"/>
  <c r="S700" i="1"/>
  <c r="T700" i="1"/>
  <c r="U700" i="1"/>
  <c r="V700" i="1"/>
  <c r="W700" i="1"/>
  <c r="S701" i="1"/>
  <c r="T701" i="1"/>
  <c r="U701" i="1"/>
  <c r="V701" i="1"/>
  <c r="W701" i="1"/>
  <c r="S702" i="1"/>
  <c r="T702" i="1"/>
  <c r="U702" i="1"/>
  <c r="V702" i="1"/>
  <c r="W702" i="1"/>
  <c r="S703" i="1"/>
  <c r="T703" i="1"/>
  <c r="U703" i="1"/>
  <c r="V703" i="1"/>
  <c r="W703" i="1"/>
  <c r="S704" i="1"/>
  <c r="T704" i="1"/>
  <c r="U704" i="1"/>
  <c r="V704" i="1"/>
  <c r="W704" i="1"/>
  <c r="S705" i="1"/>
  <c r="T705" i="1"/>
  <c r="U705" i="1"/>
  <c r="V705" i="1"/>
  <c r="W705" i="1"/>
  <c r="S706" i="1"/>
  <c r="T706" i="1"/>
  <c r="U706" i="1"/>
  <c r="V706" i="1"/>
  <c r="W706" i="1"/>
  <c r="S707" i="1"/>
  <c r="T707" i="1"/>
  <c r="U707" i="1"/>
  <c r="V707" i="1"/>
  <c r="W707" i="1"/>
  <c r="S708" i="1"/>
  <c r="T708" i="1"/>
  <c r="U708" i="1"/>
  <c r="V708" i="1"/>
  <c r="W708" i="1"/>
  <c r="S709" i="1"/>
  <c r="T709" i="1"/>
  <c r="U709" i="1"/>
  <c r="V709" i="1"/>
  <c r="W709" i="1"/>
  <c r="S710" i="1"/>
  <c r="T710" i="1"/>
  <c r="U710" i="1"/>
  <c r="V710" i="1"/>
  <c r="W710" i="1"/>
  <c r="S711" i="1"/>
  <c r="T711" i="1"/>
  <c r="U711" i="1"/>
  <c r="V711" i="1"/>
  <c r="W711" i="1"/>
  <c r="S712" i="1"/>
  <c r="T712" i="1"/>
  <c r="U712" i="1"/>
  <c r="V712" i="1"/>
  <c r="W712" i="1"/>
  <c r="S713" i="1"/>
  <c r="T713" i="1"/>
  <c r="U713" i="1"/>
  <c r="V713" i="1"/>
  <c r="W713" i="1"/>
  <c r="S714" i="1"/>
  <c r="T714" i="1"/>
  <c r="U714" i="1"/>
  <c r="V714" i="1"/>
  <c r="W714" i="1"/>
  <c r="S715" i="1"/>
  <c r="T715" i="1"/>
  <c r="U715" i="1"/>
  <c r="V715" i="1"/>
  <c r="W715" i="1"/>
  <c r="S716" i="1"/>
  <c r="T716" i="1"/>
  <c r="U716" i="1"/>
  <c r="V716" i="1"/>
  <c r="W716" i="1"/>
  <c r="S717" i="1"/>
  <c r="T717" i="1"/>
  <c r="U717" i="1"/>
  <c r="V717" i="1"/>
  <c r="W717" i="1"/>
  <c r="S718" i="1"/>
  <c r="T718" i="1"/>
  <c r="U718" i="1"/>
  <c r="V718" i="1"/>
  <c r="W718" i="1"/>
  <c r="S719" i="1"/>
  <c r="T719" i="1"/>
  <c r="U719" i="1"/>
  <c r="V719" i="1"/>
  <c r="W719" i="1"/>
  <c r="S720" i="1"/>
  <c r="T720" i="1"/>
  <c r="U720" i="1"/>
  <c r="V720" i="1"/>
  <c r="W720" i="1"/>
  <c r="S721" i="1"/>
  <c r="T721" i="1"/>
  <c r="U721" i="1"/>
  <c r="V721" i="1"/>
  <c r="W721" i="1"/>
  <c r="S722" i="1"/>
  <c r="T722" i="1"/>
  <c r="U722" i="1"/>
  <c r="V722" i="1"/>
  <c r="W722" i="1"/>
  <c r="S723" i="1"/>
  <c r="T723" i="1"/>
  <c r="U723" i="1"/>
  <c r="V723" i="1"/>
  <c r="W723" i="1"/>
  <c r="S724" i="1"/>
  <c r="T724" i="1"/>
  <c r="U724" i="1"/>
  <c r="V724" i="1"/>
  <c r="W724" i="1"/>
  <c r="S725" i="1"/>
  <c r="T725" i="1"/>
  <c r="U725" i="1"/>
  <c r="V725" i="1"/>
  <c r="W725" i="1"/>
  <c r="S726" i="1"/>
  <c r="T726" i="1"/>
  <c r="U726" i="1"/>
  <c r="V726" i="1"/>
  <c r="W726" i="1"/>
  <c r="S727" i="1"/>
  <c r="T727" i="1"/>
  <c r="U727" i="1"/>
  <c r="V727" i="1"/>
  <c r="W727" i="1"/>
  <c r="S728" i="1"/>
  <c r="T728" i="1"/>
  <c r="U728" i="1"/>
  <c r="V728" i="1"/>
  <c r="W728" i="1"/>
  <c r="S729" i="1"/>
  <c r="T729" i="1"/>
  <c r="U729" i="1"/>
  <c r="V729" i="1"/>
  <c r="W729" i="1"/>
  <c r="S730" i="1"/>
  <c r="T730" i="1"/>
  <c r="U730" i="1"/>
  <c r="V730" i="1"/>
  <c r="W730" i="1"/>
  <c r="S731" i="1"/>
  <c r="T731" i="1"/>
  <c r="U731" i="1"/>
  <c r="V731" i="1"/>
  <c r="W731" i="1"/>
  <c r="S732" i="1"/>
  <c r="T732" i="1"/>
  <c r="U732" i="1"/>
  <c r="V732" i="1"/>
  <c r="W732" i="1"/>
  <c r="S733" i="1"/>
  <c r="T733" i="1"/>
  <c r="U733" i="1"/>
  <c r="V733" i="1"/>
  <c r="W733" i="1"/>
  <c r="S734" i="1"/>
  <c r="T734" i="1"/>
  <c r="U734" i="1"/>
  <c r="V734" i="1"/>
  <c r="W734" i="1"/>
  <c r="S735" i="1"/>
  <c r="T735" i="1"/>
  <c r="U735" i="1"/>
  <c r="V735" i="1"/>
  <c r="W735" i="1"/>
  <c r="S736" i="1"/>
  <c r="T736" i="1"/>
  <c r="U736" i="1"/>
  <c r="V736" i="1"/>
  <c r="W736" i="1"/>
  <c r="S737" i="1"/>
  <c r="T737" i="1"/>
  <c r="U737" i="1"/>
  <c r="V737" i="1"/>
  <c r="W737" i="1"/>
  <c r="S738" i="1"/>
  <c r="T738" i="1"/>
  <c r="U738" i="1"/>
  <c r="V738" i="1"/>
  <c r="W738" i="1"/>
  <c r="S739" i="1"/>
  <c r="T739" i="1"/>
  <c r="U739" i="1"/>
  <c r="V739" i="1"/>
  <c r="W739" i="1"/>
  <c r="S740" i="1"/>
  <c r="T740" i="1"/>
  <c r="U740" i="1"/>
  <c r="V740" i="1"/>
  <c r="W740" i="1"/>
  <c r="S741" i="1"/>
  <c r="T741" i="1"/>
  <c r="U741" i="1"/>
  <c r="V741" i="1"/>
  <c r="W741" i="1"/>
  <c r="S742" i="1"/>
  <c r="T742" i="1"/>
  <c r="U742" i="1"/>
  <c r="V742" i="1"/>
  <c r="W742" i="1"/>
  <c r="S743" i="1"/>
  <c r="T743" i="1"/>
  <c r="U743" i="1"/>
  <c r="V743" i="1"/>
  <c r="W743" i="1"/>
  <c r="S744" i="1"/>
  <c r="T744" i="1"/>
  <c r="U744" i="1"/>
  <c r="V744" i="1"/>
  <c r="W744" i="1"/>
  <c r="S745" i="1"/>
  <c r="T745" i="1"/>
  <c r="U745" i="1"/>
  <c r="V745" i="1"/>
  <c r="W745" i="1"/>
  <c r="S746" i="1"/>
  <c r="T746" i="1"/>
  <c r="U746" i="1"/>
  <c r="V746" i="1"/>
  <c r="W746" i="1"/>
  <c r="S747" i="1"/>
  <c r="T747" i="1"/>
  <c r="U747" i="1"/>
  <c r="V747" i="1"/>
  <c r="W747" i="1"/>
  <c r="S748" i="1"/>
  <c r="T748" i="1"/>
  <c r="U748" i="1"/>
  <c r="V748" i="1"/>
  <c r="W748" i="1"/>
  <c r="S749" i="1"/>
  <c r="T749" i="1"/>
  <c r="U749" i="1"/>
  <c r="V749" i="1"/>
  <c r="W749" i="1"/>
  <c r="S750" i="1"/>
  <c r="T750" i="1"/>
  <c r="U750" i="1"/>
  <c r="V750" i="1"/>
  <c r="W750" i="1"/>
  <c r="S751" i="1"/>
  <c r="T751" i="1"/>
  <c r="U751" i="1"/>
  <c r="V751" i="1"/>
  <c r="W751" i="1"/>
  <c r="S752" i="1"/>
  <c r="T752" i="1"/>
  <c r="U752" i="1"/>
  <c r="V752" i="1"/>
  <c r="W752" i="1"/>
  <c r="S753" i="1"/>
  <c r="T753" i="1"/>
  <c r="U753" i="1"/>
  <c r="V753" i="1"/>
  <c r="W753" i="1"/>
  <c r="S754" i="1"/>
  <c r="T754" i="1"/>
  <c r="U754" i="1"/>
  <c r="V754" i="1"/>
  <c r="W754" i="1"/>
  <c r="S755" i="1"/>
  <c r="T755" i="1"/>
  <c r="U755" i="1"/>
  <c r="V755" i="1"/>
  <c r="W755" i="1"/>
  <c r="S756" i="1"/>
  <c r="T756" i="1"/>
  <c r="U756" i="1"/>
  <c r="V756" i="1"/>
  <c r="W756" i="1"/>
  <c r="S757" i="1"/>
  <c r="T757" i="1"/>
  <c r="U757" i="1"/>
  <c r="V757" i="1"/>
  <c r="W757" i="1"/>
  <c r="S758" i="1"/>
  <c r="T758" i="1"/>
  <c r="U758" i="1"/>
  <c r="V758" i="1"/>
  <c r="W758" i="1"/>
  <c r="S759" i="1"/>
  <c r="T759" i="1"/>
  <c r="U759" i="1"/>
  <c r="V759" i="1"/>
  <c r="W759" i="1"/>
  <c r="S760" i="1"/>
  <c r="T760" i="1"/>
  <c r="U760" i="1"/>
  <c r="V760" i="1"/>
  <c r="W760" i="1"/>
  <c r="S761" i="1"/>
  <c r="T761" i="1"/>
  <c r="U761" i="1"/>
  <c r="V761" i="1"/>
  <c r="W761" i="1"/>
  <c r="S762" i="1"/>
  <c r="T762" i="1"/>
  <c r="U762" i="1"/>
  <c r="V762" i="1"/>
  <c r="W762" i="1"/>
  <c r="S763" i="1"/>
  <c r="T763" i="1"/>
  <c r="U763" i="1"/>
  <c r="V763" i="1"/>
  <c r="W763" i="1"/>
  <c r="S764" i="1"/>
  <c r="T764" i="1"/>
  <c r="U764" i="1"/>
  <c r="V764" i="1"/>
  <c r="W764" i="1"/>
  <c r="S765" i="1"/>
  <c r="T765" i="1"/>
  <c r="U765" i="1"/>
  <c r="V765" i="1"/>
  <c r="W765" i="1"/>
  <c r="S766" i="1"/>
  <c r="T766" i="1"/>
  <c r="U766" i="1"/>
  <c r="V766" i="1"/>
  <c r="W766" i="1"/>
  <c r="S767" i="1"/>
  <c r="T767" i="1"/>
  <c r="U767" i="1"/>
  <c r="V767" i="1"/>
  <c r="W767" i="1"/>
  <c r="S768" i="1"/>
  <c r="T768" i="1"/>
  <c r="U768" i="1"/>
  <c r="V768" i="1"/>
  <c r="W768" i="1"/>
  <c r="S769" i="1"/>
  <c r="T769" i="1"/>
  <c r="U769" i="1"/>
  <c r="V769" i="1"/>
  <c r="W769" i="1"/>
  <c r="S770" i="1"/>
  <c r="T770" i="1"/>
  <c r="U770" i="1"/>
  <c r="V770" i="1"/>
  <c r="W770" i="1"/>
  <c r="S771" i="1"/>
  <c r="T771" i="1"/>
  <c r="U771" i="1"/>
  <c r="V771" i="1"/>
  <c r="W771" i="1"/>
  <c r="S772" i="1"/>
  <c r="T772" i="1"/>
  <c r="U772" i="1"/>
  <c r="V772" i="1"/>
  <c r="W772" i="1"/>
  <c r="S773" i="1"/>
  <c r="T773" i="1"/>
  <c r="U773" i="1"/>
  <c r="V773" i="1"/>
  <c r="W773" i="1"/>
  <c r="S774" i="1"/>
  <c r="T774" i="1"/>
  <c r="U774" i="1"/>
  <c r="V774" i="1"/>
  <c r="W774" i="1"/>
  <c r="S775" i="1"/>
  <c r="T775" i="1"/>
  <c r="U775" i="1"/>
  <c r="V775" i="1"/>
  <c r="W775" i="1"/>
  <c r="S776" i="1"/>
  <c r="T776" i="1"/>
  <c r="U776" i="1"/>
  <c r="V776" i="1"/>
  <c r="W776" i="1"/>
  <c r="S777" i="1"/>
  <c r="T777" i="1"/>
  <c r="U777" i="1"/>
  <c r="V777" i="1"/>
  <c r="W777" i="1"/>
  <c r="S778" i="1"/>
  <c r="T778" i="1"/>
  <c r="U778" i="1"/>
  <c r="V778" i="1"/>
  <c r="W778" i="1"/>
  <c r="S779" i="1"/>
  <c r="T779" i="1"/>
  <c r="U779" i="1"/>
  <c r="V779" i="1"/>
  <c r="W779" i="1"/>
  <c r="S780" i="1"/>
  <c r="T780" i="1"/>
  <c r="U780" i="1"/>
  <c r="V780" i="1"/>
  <c r="W780" i="1"/>
  <c r="S781" i="1"/>
  <c r="T781" i="1"/>
  <c r="U781" i="1"/>
  <c r="V781" i="1"/>
  <c r="W781" i="1"/>
  <c r="S782" i="1"/>
  <c r="T782" i="1"/>
  <c r="U782" i="1"/>
  <c r="V782" i="1"/>
  <c r="W782" i="1"/>
  <c r="S783" i="1"/>
  <c r="T783" i="1"/>
  <c r="U783" i="1"/>
  <c r="V783" i="1"/>
  <c r="W783" i="1"/>
  <c r="S784" i="1"/>
  <c r="T784" i="1"/>
  <c r="U784" i="1"/>
  <c r="V784" i="1"/>
  <c r="W784" i="1"/>
  <c r="S785" i="1"/>
  <c r="T785" i="1"/>
  <c r="U785" i="1"/>
  <c r="V785" i="1"/>
  <c r="W785" i="1"/>
  <c r="S786" i="1"/>
  <c r="T786" i="1"/>
  <c r="U786" i="1"/>
  <c r="V786" i="1"/>
  <c r="W786" i="1"/>
  <c r="S787" i="1"/>
  <c r="T787" i="1"/>
  <c r="U787" i="1"/>
  <c r="V787" i="1"/>
  <c r="W787" i="1"/>
  <c r="S788" i="1"/>
  <c r="T788" i="1"/>
  <c r="U788" i="1"/>
  <c r="V788" i="1"/>
  <c r="W788" i="1"/>
  <c r="S789" i="1"/>
  <c r="T789" i="1"/>
  <c r="U789" i="1"/>
  <c r="V789" i="1"/>
  <c r="W789" i="1"/>
  <c r="S790" i="1"/>
  <c r="T790" i="1"/>
  <c r="U790" i="1"/>
  <c r="V790" i="1"/>
  <c r="W790" i="1"/>
  <c r="S791" i="1"/>
  <c r="T791" i="1"/>
  <c r="U791" i="1"/>
  <c r="V791" i="1"/>
  <c r="W791" i="1"/>
  <c r="S792" i="1"/>
  <c r="T792" i="1"/>
  <c r="U792" i="1"/>
  <c r="V792" i="1"/>
  <c r="W792" i="1"/>
  <c r="S793" i="1"/>
  <c r="T793" i="1"/>
  <c r="U793" i="1"/>
  <c r="V793" i="1"/>
  <c r="W793" i="1"/>
  <c r="S794" i="1"/>
  <c r="T794" i="1"/>
  <c r="U794" i="1"/>
  <c r="V794" i="1"/>
  <c r="W794" i="1"/>
  <c r="S795" i="1"/>
  <c r="T795" i="1"/>
  <c r="U795" i="1"/>
  <c r="V795" i="1"/>
  <c r="W795" i="1"/>
  <c r="S796" i="1"/>
  <c r="T796" i="1"/>
  <c r="U796" i="1"/>
  <c r="V796" i="1"/>
  <c r="W796" i="1"/>
  <c r="S797" i="1"/>
  <c r="T797" i="1"/>
  <c r="U797" i="1"/>
  <c r="V797" i="1"/>
  <c r="W797" i="1"/>
  <c r="S798" i="1"/>
  <c r="T798" i="1"/>
  <c r="U798" i="1"/>
  <c r="V798" i="1"/>
  <c r="W798" i="1"/>
  <c r="S799" i="1"/>
  <c r="T799" i="1"/>
  <c r="U799" i="1"/>
  <c r="V799" i="1"/>
  <c r="W799" i="1"/>
  <c r="S800" i="1"/>
  <c r="T800" i="1"/>
  <c r="U800" i="1"/>
  <c r="V800" i="1"/>
  <c r="W800" i="1"/>
  <c r="S801" i="1"/>
  <c r="T801" i="1"/>
  <c r="U801" i="1"/>
  <c r="V801" i="1"/>
  <c r="W801" i="1"/>
  <c r="S802" i="1"/>
  <c r="T802" i="1"/>
  <c r="U802" i="1"/>
  <c r="V802" i="1"/>
  <c r="W802" i="1"/>
  <c r="S803" i="1"/>
  <c r="T803" i="1"/>
  <c r="U803" i="1"/>
  <c r="V803" i="1"/>
  <c r="W803" i="1"/>
  <c r="S804" i="1"/>
  <c r="T804" i="1"/>
  <c r="U804" i="1"/>
  <c r="V804" i="1"/>
  <c r="W804" i="1"/>
  <c r="S805" i="1"/>
  <c r="T805" i="1"/>
  <c r="U805" i="1"/>
  <c r="V805" i="1"/>
  <c r="W805" i="1"/>
  <c r="S806" i="1"/>
  <c r="T806" i="1"/>
  <c r="U806" i="1"/>
  <c r="V806" i="1"/>
  <c r="W806" i="1"/>
  <c r="S807" i="1"/>
  <c r="T807" i="1"/>
  <c r="U807" i="1"/>
  <c r="V807" i="1"/>
  <c r="W807" i="1"/>
  <c r="S808" i="1"/>
  <c r="T808" i="1"/>
  <c r="U808" i="1"/>
  <c r="V808" i="1"/>
  <c r="W808" i="1"/>
  <c r="S809" i="1"/>
  <c r="T809" i="1"/>
  <c r="U809" i="1"/>
  <c r="V809" i="1"/>
  <c r="W809" i="1"/>
  <c r="S810" i="1"/>
  <c r="T810" i="1"/>
  <c r="U810" i="1"/>
  <c r="V810" i="1"/>
  <c r="W810" i="1"/>
  <c r="S811" i="1"/>
  <c r="T811" i="1"/>
  <c r="U811" i="1"/>
  <c r="V811" i="1"/>
  <c r="W811" i="1"/>
  <c r="S812" i="1"/>
  <c r="T812" i="1"/>
  <c r="U812" i="1"/>
  <c r="V812" i="1"/>
  <c r="W812" i="1"/>
  <c r="S813" i="1"/>
  <c r="T813" i="1"/>
  <c r="U813" i="1"/>
  <c r="V813" i="1"/>
  <c r="W813" i="1"/>
  <c r="S814" i="1"/>
  <c r="T814" i="1"/>
  <c r="U814" i="1"/>
  <c r="V814" i="1"/>
  <c r="W814" i="1"/>
  <c r="S815" i="1"/>
  <c r="T815" i="1"/>
  <c r="U815" i="1"/>
  <c r="V815" i="1"/>
  <c r="W815" i="1"/>
  <c r="S816" i="1"/>
  <c r="T816" i="1"/>
  <c r="U816" i="1"/>
  <c r="V816" i="1"/>
  <c r="W816" i="1"/>
  <c r="S817" i="1"/>
  <c r="T817" i="1"/>
  <c r="U817" i="1"/>
  <c r="V817" i="1"/>
  <c r="W817" i="1"/>
  <c r="S818" i="1"/>
  <c r="T818" i="1"/>
  <c r="U818" i="1"/>
  <c r="V818" i="1"/>
  <c r="W818" i="1"/>
  <c r="S819" i="1"/>
  <c r="T819" i="1"/>
  <c r="U819" i="1"/>
  <c r="V819" i="1"/>
  <c r="W819" i="1"/>
  <c r="S820" i="1"/>
  <c r="T820" i="1"/>
  <c r="U820" i="1"/>
  <c r="V820" i="1"/>
  <c r="W820" i="1"/>
  <c r="S821" i="1"/>
  <c r="T821" i="1"/>
  <c r="U821" i="1"/>
  <c r="V821" i="1"/>
  <c r="W821" i="1"/>
  <c r="S822" i="1"/>
  <c r="T822" i="1"/>
  <c r="U822" i="1"/>
  <c r="V822" i="1"/>
  <c r="W822" i="1"/>
  <c r="S823" i="1"/>
  <c r="T823" i="1"/>
  <c r="U823" i="1"/>
  <c r="V823" i="1"/>
  <c r="W823" i="1"/>
  <c r="S824" i="1"/>
  <c r="T824" i="1"/>
  <c r="U824" i="1"/>
  <c r="V824" i="1"/>
  <c r="W824" i="1"/>
  <c r="S825" i="1"/>
  <c r="T825" i="1"/>
  <c r="U825" i="1"/>
  <c r="V825" i="1"/>
  <c r="W825" i="1"/>
  <c r="S826" i="1"/>
  <c r="T826" i="1"/>
  <c r="U826" i="1"/>
  <c r="V826" i="1"/>
  <c r="W826" i="1"/>
  <c r="S827" i="1"/>
  <c r="T827" i="1"/>
  <c r="U827" i="1"/>
  <c r="V827" i="1"/>
  <c r="W827" i="1"/>
  <c r="S828" i="1"/>
  <c r="T828" i="1"/>
  <c r="U828" i="1"/>
  <c r="V828" i="1"/>
  <c r="W828" i="1"/>
  <c r="S829" i="1"/>
  <c r="T829" i="1"/>
  <c r="U829" i="1"/>
  <c r="V829" i="1"/>
  <c r="W829" i="1"/>
  <c r="S830" i="1"/>
  <c r="T830" i="1"/>
  <c r="U830" i="1"/>
  <c r="V830" i="1"/>
  <c r="W830" i="1"/>
  <c r="S831" i="1"/>
  <c r="T831" i="1"/>
  <c r="U831" i="1"/>
  <c r="V831" i="1"/>
  <c r="W831" i="1"/>
  <c r="S832" i="1"/>
  <c r="T832" i="1"/>
  <c r="U832" i="1"/>
  <c r="V832" i="1"/>
  <c r="W832" i="1"/>
  <c r="S833" i="1"/>
  <c r="T833" i="1"/>
  <c r="U833" i="1"/>
  <c r="V833" i="1"/>
  <c r="W833" i="1"/>
  <c r="S834" i="1"/>
  <c r="T834" i="1"/>
  <c r="U834" i="1"/>
  <c r="V834" i="1"/>
  <c r="W834" i="1"/>
  <c r="S835" i="1"/>
  <c r="T835" i="1"/>
  <c r="U835" i="1"/>
  <c r="V835" i="1"/>
  <c r="W835" i="1"/>
  <c r="S836" i="1"/>
  <c r="T836" i="1"/>
  <c r="U836" i="1"/>
  <c r="V836" i="1"/>
  <c r="W836" i="1"/>
  <c r="S837" i="1"/>
  <c r="T837" i="1"/>
  <c r="U837" i="1"/>
  <c r="V837" i="1"/>
  <c r="W837" i="1"/>
  <c r="S838" i="1"/>
  <c r="T838" i="1"/>
  <c r="U838" i="1"/>
  <c r="V838" i="1"/>
  <c r="W838" i="1"/>
  <c r="S839" i="1"/>
  <c r="T839" i="1"/>
  <c r="U839" i="1"/>
  <c r="V839" i="1"/>
  <c r="W839" i="1"/>
  <c r="S840" i="1"/>
  <c r="T840" i="1"/>
  <c r="U840" i="1"/>
  <c r="V840" i="1"/>
  <c r="W840" i="1"/>
  <c r="S841" i="1"/>
  <c r="T841" i="1"/>
  <c r="U841" i="1"/>
  <c r="V841" i="1"/>
  <c r="W841" i="1"/>
  <c r="S842" i="1"/>
  <c r="T842" i="1"/>
  <c r="U842" i="1"/>
  <c r="V842" i="1"/>
  <c r="W842" i="1"/>
  <c r="S843" i="1"/>
  <c r="T843" i="1"/>
  <c r="U843" i="1"/>
  <c r="V843" i="1"/>
  <c r="W843" i="1"/>
  <c r="S844" i="1"/>
  <c r="T844" i="1"/>
  <c r="U844" i="1"/>
  <c r="V844" i="1"/>
  <c r="W844" i="1"/>
  <c r="S845" i="1"/>
  <c r="T845" i="1"/>
  <c r="U845" i="1"/>
  <c r="V845" i="1"/>
  <c r="W845" i="1"/>
  <c r="S846" i="1"/>
  <c r="T846" i="1"/>
  <c r="U846" i="1"/>
  <c r="V846" i="1"/>
  <c r="W846" i="1"/>
  <c r="S847" i="1"/>
  <c r="T847" i="1"/>
  <c r="U847" i="1"/>
  <c r="V847" i="1"/>
  <c r="W847" i="1"/>
  <c r="S848" i="1"/>
  <c r="T848" i="1"/>
  <c r="U848" i="1"/>
  <c r="V848" i="1"/>
  <c r="W848" i="1"/>
  <c r="S849" i="1"/>
  <c r="T849" i="1"/>
  <c r="U849" i="1"/>
  <c r="V849" i="1"/>
  <c r="W849" i="1"/>
  <c r="S850" i="1"/>
  <c r="T850" i="1"/>
  <c r="U850" i="1"/>
  <c r="V850" i="1"/>
  <c r="W850" i="1"/>
  <c r="S851" i="1"/>
  <c r="T851" i="1"/>
  <c r="U851" i="1"/>
  <c r="V851" i="1"/>
  <c r="W851" i="1"/>
  <c r="S852" i="1"/>
  <c r="T852" i="1"/>
  <c r="U852" i="1"/>
  <c r="V852" i="1"/>
  <c r="W852" i="1"/>
  <c r="S853" i="1"/>
  <c r="T853" i="1"/>
  <c r="U853" i="1"/>
  <c r="V853" i="1"/>
  <c r="W853" i="1"/>
  <c r="S854" i="1"/>
  <c r="T854" i="1"/>
  <c r="U854" i="1"/>
  <c r="V854" i="1"/>
  <c r="W854" i="1"/>
  <c r="S855" i="1"/>
  <c r="T855" i="1"/>
  <c r="U855" i="1"/>
  <c r="V855" i="1"/>
  <c r="W855" i="1"/>
  <c r="S856" i="1"/>
  <c r="T856" i="1"/>
  <c r="U856" i="1"/>
  <c r="V856" i="1"/>
  <c r="W856" i="1"/>
  <c r="S857" i="1"/>
  <c r="T857" i="1"/>
  <c r="U857" i="1"/>
  <c r="V857" i="1"/>
  <c r="W857" i="1"/>
  <c r="S858" i="1"/>
  <c r="T858" i="1"/>
  <c r="U858" i="1"/>
  <c r="V858" i="1"/>
  <c r="W858" i="1"/>
  <c r="S859" i="1"/>
  <c r="T859" i="1"/>
  <c r="U859" i="1"/>
  <c r="V859" i="1"/>
  <c r="W859" i="1"/>
  <c r="S860" i="1"/>
  <c r="T860" i="1"/>
  <c r="U860" i="1"/>
  <c r="V860" i="1"/>
  <c r="W860" i="1"/>
  <c r="S861" i="1"/>
  <c r="T861" i="1"/>
  <c r="U861" i="1"/>
  <c r="V861" i="1"/>
  <c r="W861" i="1"/>
  <c r="S862" i="1"/>
  <c r="T862" i="1"/>
  <c r="U862" i="1"/>
  <c r="V862" i="1"/>
  <c r="W862" i="1"/>
  <c r="S863" i="1"/>
  <c r="T863" i="1"/>
  <c r="U863" i="1"/>
  <c r="V863" i="1"/>
  <c r="W863" i="1"/>
  <c r="S864" i="1"/>
  <c r="T864" i="1"/>
  <c r="U864" i="1"/>
  <c r="V864" i="1"/>
  <c r="W864" i="1"/>
  <c r="S865" i="1"/>
  <c r="T865" i="1"/>
  <c r="U865" i="1"/>
  <c r="V865" i="1"/>
  <c r="W865" i="1"/>
  <c r="S866" i="1"/>
  <c r="T866" i="1"/>
  <c r="U866" i="1"/>
  <c r="V866" i="1"/>
  <c r="W866" i="1"/>
  <c r="S867" i="1"/>
  <c r="T867" i="1"/>
  <c r="U867" i="1"/>
  <c r="V867" i="1"/>
  <c r="W867" i="1"/>
  <c r="S868" i="1"/>
  <c r="T868" i="1"/>
  <c r="U868" i="1"/>
  <c r="V868" i="1"/>
  <c r="W868" i="1"/>
  <c r="S869" i="1"/>
  <c r="T869" i="1"/>
  <c r="U869" i="1"/>
  <c r="V869" i="1"/>
  <c r="W869" i="1"/>
  <c r="S870" i="1"/>
  <c r="T870" i="1"/>
  <c r="U870" i="1"/>
  <c r="V870" i="1"/>
  <c r="W870" i="1"/>
  <c r="S871" i="1"/>
  <c r="T871" i="1"/>
  <c r="U871" i="1"/>
  <c r="V871" i="1"/>
  <c r="W871" i="1"/>
  <c r="S872" i="1"/>
  <c r="T872" i="1"/>
  <c r="U872" i="1"/>
  <c r="V872" i="1"/>
  <c r="W872" i="1"/>
  <c r="S873" i="1"/>
  <c r="T873" i="1"/>
  <c r="U873" i="1"/>
  <c r="V873" i="1"/>
  <c r="W873" i="1"/>
  <c r="S874" i="1"/>
  <c r="T874" i="1"/>
  <c r="U874" i="1"/>
  <c r="V874" i="1"/>
  <c r="W874" i="1"/>
  <c r="S875" i="1"/>
  <c r="T875" i="1"/>
  <c r="U875" i="1"/>
  <c r="V875" i="1"/>
  <c r="W875" i="1"/>
  <c r="S876" i="1"/>
  <c r="T876" i="1"/>
  <c r="U876" i="1"/>
  <c r="V876" i="1"/>
  <c r="W876" i="1"/>
  <c r="S877" i="1"/>
  <c r="T877" i="1"/>
  <c r="U877" i="1"/>
  <c r="V877" i="1"/>
  <c r="W877" i="1"/>
  <c r="S878" i="1"/>
  <c r="T878" i="1"/>
  <c r="U878" i="1"/>
  <c r="V878" i="1"/>
  <c r="W878" i="1"/>
  <c r="S879" i="1"/>
  <c r="T879" i="1"/>
  <c r="U879" i="1"/>
  <c r="V879" i="1"/>
  <c r="W879" i="1"/>
  <c r="S880" i="1"/>
  <c r="T880" i="1"/>
  <c r="U880" i="1"/>
  <c r="V880" i="1"/>
  <c r="W880" i="1"/>
  <c r="S881" i="1"/>
  <c r="T881" i="1"/>
  <c r="U881" i="1"/>
  <c r="V881" i="1"/>
  <c r="W881" i="1"/>
  <c r="S882" i="1"/>
  <c r="T882" i="1"/>
  <c r="U882" i="1"/>
  <c r="V882" i="1"/>
  <c r="W882" i="1"/>
  <c r="S883" i="1"/>
  <c r="T883" i="1"/>
  <c r="U883" i="1"/>
  <c r="V883" i="1"/>
  <c r="W883" i="1"/>
  <c r="S884" i="1"/>
  <c r="T884" i="1"/>
  <c r="U884" i="1"/>
  <c r="V884" i="1"/>
  <c r="W884" i="1"/>
  <c r="S885" i="1"/>
  <c r="T885" i="1"/>
  <c r="U885" i="1"/>
  <c r="V885" i="1"/>
  <c r="W885" i="1"/>
  <c r="S886" i="1"/>
  <c r="T886" i="1"/>
  <c r="U886" i="1"/>
  <c r="V886" i="1"/>
  <c r="W886" i="1"/>
  <c r="S887" i="1"/>
  <c r="T887" i="1"/>
  <c r="U887" i="1"/>
  <c r="V887" i="1"/>
  <c r="W887" i="1"/>
  <c r="S888" i="1"/>
  <c r="T888" i="1"/>
  <c r="U888" i="1"/>
  <c r="V888" i="1"/>
  <c r="W888" i="1"/>
  <c r="S889" i="1"/>
  <c r="T889" i="1"/>
  <c r="U889" i="1"/>
  <c r="V889" i="1"/>
  <c r="W889" i="1"/>
  <c r="S890" i="1"/>
  <c r="T890" i="1"/>
  <c r="U890" i="1"/>
  <c r="V890" i="1"/>
  <c r="W890" i="1"/>
  <c r="S891" i="1"/>
  <c r="T891" i="1"/>
  <c r="U891" i="1"/>
  <c r="V891" i="1"/>
  <c r="W891" i="1"/>
  <c r="S892" i="1"/>
  <c r="T892" i="1"/>
  <c r="U892" i="1"/>
  <c r="V892" i="1"/>
  <c r="W892" i="1"/>
  <c r="S893" i="1"/>
  <c r="T893" i="1"/>
  <c r="U893" i="1"/>
  <c r="V893" i="1"/>
  <c r="W893" i="1"/>
  <c r="S894" i="1"/>
  <c r="T894" i="1"/>
  <c r="U894" i="1"/>
  <c r="V894" i="1"/>
  <c r="W894" i="1"/>
  <c r="S895" i="1"/>
  <c r="T895" i="1"/>
  <c r="U895" i="1"/>
  <c r="V895" i="1"/>
  <c r="W895" i="1"/>
  <c r="S896" i="1"/>
  <c r="T896" i="1"/>
  <c r="U896" i="1"/>
  <c r="V896" i="1"/>
  <c r="W896" i="1"/>
  <c r="S897" i="1"/>
  <c r="T897" i="1"/>
  <c r="U897" i="1"/>
  <c r="V897" i="1"/>
  <c r="W897" i="1"/>
  <c r="S898" i="1"/>
  <c r="T898" i="1"/>
  <c r="U898" i="1"/>
  <c r="V898" i="1"/>
  <c r="W898" i="1"/>
  <c r="S899" i="1"/>
  <c r="T899" i="1"/>
  <c r="U899" i="1"/>
  <c r="V899" i="1"/>
  <c r="W899" i="1"/>
  <c r="S900" i="1"/>
  <c r="T900" i="1"/>
  <c r="U900" i="1"/>
  <c r="V900" i="1"/>
  <c r="W900" i="1"/>
  <c r="S901" i="1"/>
  <c r="T901" i="1"/>
  <c r="U901" i="1"/>
  <c r="V901" i="1"/>
  <c r="W901" i="1"/>
  <c r="S902" i="1"/>
  <c r="T902" i="1"/>
  <c r="U902" i="1"/>
  <c r="V902" i="1"/>
  <c r="W902" i="1"/>
  <c r="S903" i="1"/>
  <c r="T903" i="1"/>
  <c r="U903" i="1"/>
  <c r="V903" i="1"/>
  <c r="W903" i="1"/>
  <c r="S904" i="1"/>
  <c r="T904" i="1"/>
  <c r="U904" i="1"/>
  <c r="V904" i="1"/>
  <c r="W904" i="1"/>
  <c r="S905" i="1"/>
  <c r="T905" i="1"/>
  <c r="U905" i="1"/>
  <c r="V905" i="1"/>
  <c r="W905" i="1"/>
  <c r="S906" i="1"/>
  <c r="T906" i="1"/>
  <c r="U906" i="1"/>
  <c r="V906" i="1"/>
  <c r="W906" i="1"/>
  <c r="S907" i="1"/>
  <c r="T907" i="1"/>
  <c r="U907" i="1"/>
  <c r="V907" i="1"/>
  <c r="W907" i="1"/>
  <c r="S908" i="1"/>
  <c r="T908" i="1"/>
  <c r="U908" i="1"/>
  <c r="V908" i="1"/>
  <c r="W908" i="1"/>
  <c r="S909" i="1"/>
  <c r="T909" i="1"/>
  <c r="U909" i="1"/>
  <c r="V909" i="1"/>
  <c r="W909" i="1"/>
  <c r="S910" i="1"/>
  <c r="T910" i="1"/>
  <c r="U910" i="1"/>
  <c r="V910" i="1"/>
  <c r="W910" i="1"/>
  <c r="S911" i="1"/>
  <c r="T911" i="1"/>
  <c r="U911" i="1"/>
  <c r="V911" i="1"/>
  <c r="W911" i="1"/>
  <c r="S912" i="1"/>
  <c r="T912" i="1"/>
  <c r="U912" i="1"/>
  <c r="V912" i="1"/>
  <c r="W912" i="1"/>
  <c r="S913" i="1"/>
  <c r="T913" i="1"/>
  <c r="U913" i="1"/>
  <c r="V913" i="1"/>
  <c r="W913" i="1"/>
  <c r="S914" i="1"/>
  <c r="T914" i="1"/>
  <c r="U914" i="1"/>
  <c r="V914" i="1"/>
  <c r="W914" i="1"/>
  <c r="S915" i="1"/>
  <c r="T915" i="1"/>
  <c r="U915" i="1"/>
  <c r="V915" i="1"/>
  <c r="W915" i="1"/>
  <c r="S916" i="1"/>
  <c r="T916" i="1"/>
  <c r="U916" i="1"/>
  <c r="V916" i="1"/>
  <c r="W916" i="1"/>
  <c r="S917" i="1"/>
  <c r="T917" i="1"/>
  <c r="U917" i="1"/>
  <c r="V917" i="1"/>
  <c r="W917" i="1"/>
  <c r="S918" i="1"/>
  <c r="T918" i="1"/>
  <c r="U918" i="1"/>
  <c r="V918" i="1"/>
  <c r="W918" i="1"/>
  <c r="S919" i="1"/>
  <c r="T919" i="1"/>
  <c r="U919" i="1"/>
  <c r="V919" i="1"/>
  <c r="W919" i="1"/>
  <c r="S920" i="1"/>
  <c r="T920" i="1"/>
  <c r="U920" i="1"/>
  <c r="V920" i="1"/>
  <c r="W920" i="1"/>
  <c r="S921" i="1"/>
  <c r="T921" i="1"/>
  <c r="U921" i="1"/>
  <c r="V921" i="1"/>
  <c r="W921" i="1"/>
  <c r="S922" i="1"/>
  <c r="T922" i="1"/>
  <c r="U922" i="1"/>
  <c r="V922" i="1"/>
  <c r="W922" i="1"/>
  <c r="S923" i="1"/>
  <c r="T923" i="1"/>
  <c r="U923" i="1"/>
  <c r="V923" i="1"/>
  <c r="W923" i="1"/>
  <c r="S924" i="1"/>
  <c r="T924" i="1"/>
  <c r="U924" i="1"/>
  <c r="V924" i="1"/>
  <c r="W924" i="1"/>
  <c r="S925" i="1"/>
  <c r="T925" i="1"/>
  <c r="U925" i="1"/>
  <c r="V925" i="1"/>
  <c r="W925" i="1"/>
  <c r="S926" i="1"/>
  <c r="T926" i="1"/>
  <c r="U926" i="1"/>
  <c r="V926" i="1"/>
  <c r="W926" i="1"/>
  <c r="S927" i="1"/>
  <c r="T927" i="1"/>
  <c r="U927" i="1"/>
  <c r="V927" i="1"/>
  <c r="W927" i="1"/>
  <c r="S928" i="1"/>
  <c r="T928" i="1"/>
  <c r="U928" i="1"/>
  <c r="V928" i="1"/>
  <c r="W928" i="1"/>
  <c r="S929" i="1"/>
  <c r="T929" i="1"/>
  <c r="U929" i="1"/>
  <c r="V929" i="1"/>
  <c r="W929" i="1"/>
  <c r="S930" i="1"/>
  <c r="T930" i="1"/>
  <c r="U930" i="1"/>
  <c r="V930" i="1"/>
  <c r="W930" i="1"/>
  <c r="S931" i="1"/>
  <c r="T931" i="1"/>
  <c r="U931" i="1"/>
  <c r="V931" i="1"/>
  <c r="W931" i="1"/>
  <c r="S932" i="1"/>
  <c r="T932" i="1"/>
  <c r="U932" i="1"/>
  <c r="V932" i="1"/>
  <c r="W932" i="1"/>
  <c r="S933" i="1"/>
  <c r="T933" i="1"/>
  <c r="U933" i="1"/>
  <c r="V933" i="1"/>
  <c r="W933" i="1"/>
  <c r="S934" i="1"/>
  <c r="T934" i="1"/>
  <c r="U934" i="1"/>
  <c r="V934" i="1"/>
  <c r="W934" i="1"/>
  <c r="S935" i="1"/>
  <c r="T935" i="1"/>
  <c r="U935" i="1"/>
  <c r="V935" i="1"/>
  <c r="W935" i="1"/>
  <c r="S936" i="1"/>
  <c r="T936" i="1"/>
  <c r="U936" i="1"/>
  <c r="V936" i="1"/>
  <c r="W936" i="1"/>
  <c r="S937" i="1"/>
  <c r="T937" i="1"/>
  <c r="U937" i="1"/>
  <c r="V937" i="1"/>
  <c r="W937" i="1"/>
  <c r="S938" i="1"/>
  <c r="T938" i="1"/>
  <c r="U938" i="1"/>
  <c r="V938" i="1"/>
  <c r="W938" i="1"/>
  <c r="S939" i="1"/>
  <c r="T939" i="1"/>
  <c r="U939" i="1"/>
  <c r="V939" i="1"/>
  <c r="W939" i="1"/>
  <c r="S940" i="1"/>
  <c r="T940" i="1"/>
  <c r="U940" i="1"/>
  <c r="V940" i="1"/>
  <c r="W940" i="1"/>
  <c r="S941" i="1"/>
  <c r="T941" i="1"/>
  <c r="U941" i="1"/>
  <c r="V941" i="1"/>
  <c r="W941" i="1"/>
  <c r="S942" i="1"/>
  <c r="T942" i="1"/>
  <c r="U942" i="1"/>
  <c r="V942" i="1"/>
  <c r="W942" i="1"/>
  <c r="S943" i="1"/>
  <c r="T943" i="1"/>
  <c r="U943" i="1"/>
  <c r="V943" i="1"/>
  <c r="W943" i="1"/>
  <c r="S944" i="1"/>
  <c r="T944" i="1"/>
  <c r="U944" i="1"/>
  <c r="V944" i="1"/>
  <c r="W944" i="1"/>
  <c r="S945" i="1"/>
  <c r="T945" i="1"/>
  <c r="U945" i="1"/>
  <c r="V945" i="1"/>
  <c r="W945" i="1"/>
  <c r="S946" i="1"/>
  <c r="T946" i="1"/>
  <c r="U946" i="1"/>
  <c r="V946" i="1"/>
  <c r="W946" i="1"/>
  <c r="S947" i="1"/>
  <c r="T947" i="1"/>
  <c r="U947" i="1"/>
  <c r="V947" i="1"/>
  <c r="W947" i="1"/>
  <c r="S948" i="1"/>
  <c r="T948" i="1"/>
  <c r="U948" i="1"/>
  <c r="V948" i="1"/>
  <c r="W948" i="1"/>
  <c r="S949" i="1"/>
  <c r="T949" i="1"/>
  <c r="U949" i="1"/>
  <c r="V949" i="1"/>
  <c r="W949" i="1"/>
  <c r="S950" i="1"/>
  <c r="T950" i="1"/>
  <c r="U950" i="1"/>
  <c r="V950" i="1"/>
  <c r="W950" i="1"/>
  <c r="S951" i="1"/>
  <c r="T951" i="1"/>
  <c r="U951" i="1"/>
  <c r="V951" i="1"/>
  <c r="W951" i="1"/>
  <c r="S952" i="1"/>
  <c r="T952" i="1"/>
  <c r="U952" i="1"/>
  <c r="V952" i="1"/>
  <c r="W952" i="1"/>
  <c r="S953" i="1"/>
  <c r="T953" i="1"/>
  <c r="U953" i="1"/>
  <c r="V953" i="1"/>
  <c r="W953" i="1"/>
  <c r="S954" i="1"/>
  <c r="T954" i="1"/>
  <c r="U954" i="1"/>
  <c r="V954" i="1"/>
  <c r="W954" i="1"/>
  <c r="S955" i="1"/>
  <c r="T955" i="1"/>
  <c r="U955" i="1"/>
  <c r="V955" i="1"/>
  <c r="W955" i="1"/>
  <c r="S956" i="1"/>
  <c r="T956" i="1"/>
  <c r="U956" i="1"/>
  <c r="V956" i="1"/>
  <c r="W956" i="1"/>
  <c r="S957" i="1"/>
  <c r="T957" i="1"/>
  <c r="U957" i="1"/>
  <c r="V957" i="1"/>
  <c r="W957" i="1"/>
  <c r="S958" i="1"/>
  <c r="T958" i="1"/>
  <c r="U958" i="1"/>
  <c r="V958" i="1"/>
  <c r="W958" i="1"/>
  <c r="S959" i="1"/>
  <c r="T959" i="1"/>
  <c r="U959" i="1"/>
  <c r="V959" i="1"/>
  <c r="W959" i="1"/>
  <c r="S960" i="1"/>
  <c r="T960" i="1"/>
  <c r="U960" i="1"/>
  <c r="V960" i="1"/>
  <c r="W960" i="1"/>
  <c r="S961" i="1"/>
  <c r="T961" i="1"/>
  <c r="U961" i="1"/>
  <c r="V961" i="1"/>
  <c r="W961" i="1"/>
  <c r="S962" i="1"/>
  <c r="T962" i="1"/>
  <c r="U962" i="1"/>
  <c r="V962" i="1"/>
  <c r="W962" i="1"/>
  <c r="S963" i="1"/>
  <c r="T963" i="1"/>
  <c r="U963" i="1"/>
  <c r="V963" i="1"/>
  <c r="W963" i="1"/>
  <c r="S964" i="1"/>
  <c r="T964" i="1"/>
  <c r="U964" i="1"/>
  <c r="V964" i="1"/>
  <c r="W964" i="1"/>
  <c r="S965" i="1"/>
  <c r="T965" i="1"/>
  <c r="U965" i="1"/>
  <c r="V965" i="1"/>
  <c r="W965" i="1"/>
  <c r="S966" i="1"/>
  <c r="T966" i="1"/>
  <c r="U966" i="1"/>
  <c r="V966" i="1"/>
  <c r="W966" i="1"/>
  <c r="S967" i="1"/>
  <c r="T967" i="1"/>
  <c r="U967" i="1"/>
  <c r="V967" i="1"/>
  <c r="W967" i="1"/>
  <c r="S968" i="1"/>
  <c r="T968" i="1"/>
  <c r="U968" i="1"/>
  <c r="V968" i="1"/>
  <c r="W968" i="1"/>
  <c r="S969" i="1"/>
  <c r="T969" i="1"/>
  <c r="U969" i="1"/>
  <c r="V969" i="1"/>
  <c r="W969" i="1"/>
  <c r="S970" i="1"/>
  <c r="T970" i="1"/>
  <c r="U970" i="1"/>
  <c r="V970" i="1"/>
  <c r="W970" i="1"/>
  <c r="S971" i="1"/>
  <c r="T971" i="1"/>
  <c r="U971" i="1"/>
  <c r="V971" i="1"/>
  <c r="W971" i="1"/>
  <c r="S972" i="1"/>
  <c r="T972" i="1"/>
  <c r="U972" i="1"/>
  <c r="V972" i="1"/>
  <c r="W972" i="1"/>
  <c r="S973" i="1"/>
  <c r="T973" i="1"/>
  <c r="U973" i="1"/>
  <c r="V973" i="1"/>
  <c r="W973" i="1"/>
  <c r="S974" i="1"/>
  <c r="T974" i="1"/>
  <c r="U974" i="1"/>
  <c r="V974" i="1"/>
  <c r="W974" i="1"/>
  <c r="S975" i="1"/>
  <c r="T975" i="1"/>
  <c r="U975" i="1"/>
  <c r="V975" i="1"/>
  <c r="W975" i="1"/>
  <c r="S976" i="1"/>
  <c r="T976" i="1"/>
  <c r="U976" i="1"/>
  <c r="V976" i="1"/>
  <c r="W976" i="1"/>
  <c r="S977" i="1"/>
  <c r="T977" i="1"/>
  <c r="U977" i="1"/>
  <c r="V977" i="1"/>
  <c r="W977" i="1"/>
  <c r="S978" i="1"/>
  <c r="T978" i="1"/>
  <c r="U978" i="1"/>
  <c r="V978" i="1"/>
  <c r="W978" i="1"/>
  <c r="S979" i="1"/>
  <c r="T979" i="1"/>
  <c r="U979" i="1"/>
  <c r="V979" i="1"/>
  <c r="W979" i="1"/>
  <c r="S980" i="1"/>
  <c r="T980" i="1"/>
  <c r="U980" i="1"/>
  <c r="V980" i="1"/>
  <c r="W980" i="1"/>
  <c r="S981" i="1"/>
  <c r="T981" i="1"/>
  <c r="U981" i="1"/>
  <c r="V981" i="1"/>
  <c r="W981" i="1"/>
  <c r="S982" i="1"/>
  <c r="T982" i="1"/>
  <c r="U982" i="1"/>
  <c r="V982" i="1"/>
  <c r="W982" i="1"/>
  <c r="S983" i="1"/>
  <c r="T983" i="1"/>
  <c r="U983" i="1"/>
  <c r="V983" i="1"/>
  <c r="W983" i="1"/>
  <c r="S984" i="1"/>
  <c r="T984" i="1"/>
  <c r="U984" i="1"/>
  <c r="V984" i="1"/>
  <c r="W984" i="1"/>
  <c r="S985" i="1"/>
  <c r="T985" i="1"/>
  <c r="U985" i="1"/>
  <c r="V985" i="1"/>
  <c r="W985" i="1"/>
  <c r="S986" i="1"/>
  <c r="T986" i="1"/>
  <c r="U986" i="1"/>
  <c r="V986" i="1"/>
  <c r="W986" i="1"/>
  <c r="S987" i="1"/>
  <c r="T987" i="1"/>
  <c r="U987" i="1"/>
  <c r="V987" i="1"/>
  <c r="W987" i="1"/>
  <c r="S988" i="1"/>
  <c r="T988" i="1"/>
  <c r="U988" i="1"/>
  <c r="V988" i="1"/>
  <c r="W988" i="1"/>
  <c r="S989" i="1"/>
  <c r="T989" i="1"/>
  <c r="U989" i="1"/>
  <c r="V989" i="1"/>
  <c r="W989" i="1"/>
  <c r="S990" i="1"/>
  <c r="T990" i="1"/>
  <c r="U990" i="1"/>
  <c r="V990" i="1"/>
  <c r="W990" i="1"/>
  <c r="S991" i="1"/>
  <c r="T991" i="1"/>
  <c r="U991" i="1"/>
  <c r="V991" i="1"/>
  <c r="W991" i="1"/>
  <c r="S992" i="1"/>
  <c r="T992" i="1"/>
  <c r="U992" i="1"/>
  <c r="V992" i="1"/>
  <c r="W992" i="1"/>
  <c r="S993" i="1"/>
  <c r="T993" i="1"/>
  <c r="U993" i="1"/>
  <c r="V993" i="1"/>
  <c r="W993" i="1"/>
  <c r="S994" i="1"/>
  <c r="T994" i="1"/>
  <c r="U994" i="1"/>
  <c r="V994" i="1"/>
  <c r="W994" i="1"/>
  <c r="S995" i="1"/>
  <c r="T995" i="1"/>
  <c r="U995" i="1"/>
  <c r="V995" i="1"/>
  <c r="W995" i="1"/>
  <c r="S996" i="1"/>
  <c r="T996" i="1"/>
  <c r="U996" i="1"/>
  <c r="V996" i="1"/>
  <c r="W996" i="1"/>
  <c r="S997" i="1"/>
  <c r="T997" i="1"/>
  <c r="U997" i="1"/>
  <c r="V997" i="1"/>
  <c r="W997" i="1"/>
  <c r="S998" i="1"/>
  <c r="T998" i="1"/>
  <c r="U998" i="1"/>
  <c r="V998" i="1"/>
  <c r="W998" i="1"/>
  <c r="S999" i="1"/>
  <c r="T999" i="1"/>
  <c r="U999" i="1"/>
  <c r="V999" i="1"/>
  <c r="W999" i="1"/>
  <c r="S1000" i="1"/>
  <c r="T1000" i="1"/>
  <c r="U1000" i="1"/>
  <c r="V1000" i="1"/>
  <c r="W1000" i="1"/>
  <c r="S1001" i="1"/>
  <c r="T1001" i="1"/>
  <c r="U1001" i="1"/>
  <c r="V1001" i="1"/>
  <c r="W1001" i="1"/>
  <c r="S1002" i="1"/>
  <c r="T1002" i="1"/>
  <c r="U1002" i="1"/>
  <c r="V1002" i="1"/>
  <c r="W1002" i="1"/>
  <c r="S1003" i="1"/>
  <c r="T1003" i="1"/>
  <c r="U1003" i="1"/>
  <c r="V1003" i="1"/>
  <c r="W1003" i="1"/>
  <c r="S1004" i="1"/>
  <c r="T1004" i="1"/>
  <c r="U1004" i="1"/>
  <c r="V1004" i="1"/>
  <c r="W1004" i="1"/>
  <c r="S1005" i="1"/>
  <c r="T1005" i="1"/>
  <c r="U1005" i="1"/>
  <c r="V1005" i="1"/>
  <c r="W1005" i="1"/>
  <c r="S1006" i="1"/>
  <c r="T1006" i="1"/>
  <c r="U1006" i="1"/>
  <c r="V1006" i="1"/>
  <c r="W1006" i="1"/>
  <c r="S1007" i="1"/>
  <c r="T1007" i="1"/>
  <c r="U1007" i="1"/>
  <c r="V1007" i="1"/>
  <c r="W1007" i="1"/>
  <c r="S1008" i="1"/>
  <c r="T1008" i="1"/>
  <c r="U1008" i="1"/>
  <c r="V1008" i="1"/>
  <c r="W1008" i="1"/>
  <c r="S1009" i="1"/>
  <c r="T1009" i="1"/>
  <c r="U1009" i="1"/>
  <c r="V1009" i="1"/>
  <c r="W1009" i="1"/>
  <c r="S1010" i="1"/>
  <c r="T1010" i="1"/>
  <c r="U1010" i="1"/>
  <c r="V1010" i="1"/>
  <c r="W1010" i="1"/>
  <c r="S1011" i="1"/>
  <c r="T1011" i="1"/>
  <c r="U1011" i="1"/>
  <c r="V1011" i="1"/>
  <c r="W1011" i="1"/>
  <c r="S1012" i="1"/>
  <c r="T1012" i="1"/>
  <c r="U1012" i="1"/>
  <c r="V1012" i="1"/>
  <c r="W1012" i="1"/>
  <c r="S1013" i="1"/>
  <c r="T1013" i="1"/>
  <c r="U1013" i="1"/>
  <c r="V1013" i="1"/>
  <c r="W1013" i="1"/>
  <c r="S1014" i="1"/>
  <c r="T1014" i="1"/>
  <c r="U1014" i="1"/>
  <c r="V1014" i="1"/>
  <c r="W1014" i="1"/>
  <c r="S1015" i="1"/>
  <c r="T1015" i="1"/>
  <c r="U1015" i="1"/>
  <c r="V1015" i="1"/>
  <c r="W1015" i="1"/>
  <c r="S1016" i="1"/>
  <c r="T1016" i="1"/>
  <c r="U1016" i="1"/>
  <c r="V1016" i="1"/>
  <c r="W1016" i="1"/>
  <c r="S1017" i="1"/>
  <c r="T1017" i="1"/>
  <c r="U1017" i="1"/>
  <c r="V1017" i="1"/>
  <c r="W1017" i="1"/>
  <c r="S1018" i="1"/>
  <c r="T1018" i="1"/>
  <c r="U1018" i="1"/>
  <c r="V1018" i="1"/>
  <c r="W1018" i="1"/>
  <c r="S1019" i="1"/>
  <c r="T1019" i="1"/>
  <c r="U1019" i="1"/>
  <c r="V1019" i="1"/>
  <c r="W1019" i="1"/>
  <c r="S1020" i="1"/>
  <c r="T1020" i="1"/>
  <c r="U1020" i="1"/>
  <c r="V1020" i="1"/>
  <c r="W1020" i="1"/>
  <c r="S1021" i="1"/>
  <c r="T1021" i="1"/>
  <c r="U1021" i="1"/>
  <c r="V1021" i="1"/>
  <c r="W1021" i="1"/>
  <c r="S1022" i="1"/>
  <c r="T1022" i="1"/>
  <c r="U1022" i="1"/>
  <c r="V1022" i="1"/>
  <c r="W1022" i="1"/>
  <c r="S1023" i="1"/>
  <c r="T1023" i="1"/>
  <c r="U1023" i="1"/>
  <c r="V1023" i="1"/>
  <c r="W1023" i="1"/>
  <c r="S1024" i="1"/>
  <c r="T1024" i="1"/>
  <c r="U1024" i="1"/>
  <c r="V1024" i="1"/>
  <c r="W1024" i="1"/>
  <c r="S1025" i="1"/>
  <c r="T1025" i="1"/>
  <c r="U1025" i="1"/>
  <c r="V1025" i="1"/>
  <c r="W1025" i="1"/>
  <c r="S1026" i="1"/>
  <c r="T1026" i="1"/>
  <c r="U1026" i="1"/>
  <c r="V1026" i="1"/>
  <c r="W1026" i="1"/>
  <c r="S1027" i="1"/>
  <c r="T1027" i="1"/>
  <c r="U1027" i="1"/>
  <c r="V1027" i="1"/>
  <c r="W1027" i="1"/>
  <c r="S1028" i="1"/>
  <c r="T1028" i="1"/>
  <c r="U1028" i="1"/>
  <c r="V1028" i="1"/>
  <c r="W1028" i="1"/>
  <c r="S1029" i="1"/>
  <c r="T1029" i="1"/>
  <c r="U1029" i="1"/>
  <c r="V1029" i="1"/>
  <c r="W1029" i="1"/>
  <c r="S1030" i="1"/>
  <c r="T1030" i="1"/>
  <c r="U1030" i="1"/>
  <c r="V1030" i="1"/>
  <c r="W1030" i="1"/>
  <c r="S1031" i="1"/>
  <c r="T1031" i="1"/>
  <c r="U1031" i="1"/>
  <c r="V1031" i="1"/>
  <c r="W1031" i="1"/>
  <c r="S1032" i="1"/>
  <c r="T1032" i="1"/>
  <c r="U1032" i="1"/>
  <c r="V1032" i="1"/>
  <c r="W1032" i="1"/>
  <c r="S1033" i="1"/>
  <c r="T1033" i="1"/>
  <c r="U1033" i="1"/>
  <c r="V1033" i="1"/>
  <c r="W1033" i="1"/>
  <c r="S1034" i="1"/>
  <c r="T1034" i="1"/>
  <c r="U1034" i="1"/>
  <c r="V1034" i="1"/>
  <c r="W1034" i="1"/>
  <c r="S1035" i="1"/>
  <c r="T1035" i="1"/>
  <c r="U1035" i="1"/>
  <c r="V1035" i="1"/>
  <c r="W1035" i="1"/>
  <c r="S1036" i="1"/>
  <c r="T1036" i="1"/>
  <c r="U1036" i="1"/>
  <c r="V1036" i="1"/>
  <c r="W1036" i="1"/>
  <c r="S1037" i="1"/>
  <c r="T1037" i="1"/>
  <c r="U1037" i="1"/>
  <c r="V1037" i="1"/>
  <c r="W1037" i="1"/>
  <c r="S1038" i="1"/>
  <c r="T1038" i="1"/>
  <c r="U1038" i="1"/>
  <c r="V1038" i="1"/>
  <c r="W1038" i="1"/>
  <c r="S1039" i="1"/>
  <c r="T1039" i="1"/>
  <c r="U1039" i="1"/>
  <c r="V1039" i="1"/>
  <c r="W1039" i="1"/>
  <c r="S1040" i="1"/>
  <c r="T1040" i="1"/>
  <c r="U1040" i="1"/>
  <c r="V1040" i="1"/>
  <c r="W1040" i="1"/>
  <c r="S1041" i="1"/>
  <c r="T1041" i="1"/>
  <c r="U1041" i="1"/>
  <c r="V1041" i="1"/>
  <c r="W1041" i="1"/>
  <c r="S1042" i="1"/>
  <c r="T1042" i="1"/>
  <c r="U1042" i="1"/>
  <c r="V1042" i="1"/>
  <c r="W1042" i="1"/>
  <c r="S1043" i="1"/>
  <c r="T1043" i="1"/>
  <c r="U1043" i="1"/>
  <c r="V1043" i="1"/>
  <c r="W1043" i="1"/>
  <c r="S1044" i="1"/>
  <c r="T1044" i="1"/>
  <c r="U1044" i="1"/>
  <c r="V1044" i="1"/>
  <c r="W1044" i="1"/>
  <c r="S1045" i="1"/>
  <c r="T1045" i="1"/>
  <c r="U1045" i="1"/>
  <c r="V1045" i="1"/>
  <c r="W1045" i="1"/>
  <c r="S1046" i="1"/>
  <c r="T1046" i="1"/>
  <c r="U1046" i="1"/>
  <c r="V1046" i="1"/>
  <c r="W1046" i="1"/>
  <c r="S1047" i="1"/>
  <c r="T1047" i="1"/>
  <c r="U1047" i="1"/>
  <c r="V1047" i="1"/>
  <c r="W1047" i="1"/>
  <c r="S1048" i="1"/>
  <c r="T1048" i="1"/>
  <c r="U1048" i="1"/>
  <c r="V1048" i="1"/>
  <c r="W1048" i="1"/>
  <c r="S1049" i="1"/>
  <c r="T1049" i="1"/>
  <c r="U1049" i="1"/>
  <c r="V1049" i="1"/>
  <c r="W1049" i="1"/>
  <c r="S1050" i="1"/>
  <c r="T1050" i="1"/>
  <c r="U1050" i="1"/>
  <c r="V1050" i="1"/>
  <c r="W1050" i="1"/>
  <c r="S1051" i="1"/>
  <c r="T1051" i="1"/>
  <c r="U1051" i="1"/>
  <c r="V1051" i="1"/>
  <c r="W1051" i="1"/>
  <c r="S1052" i="1"/>
  <c r="T1052" i="1"/>
  <c r="U1052" i="1"/>
  <c r="V1052" i="1"/>
  <c r="W1052" i="1"/>
  <c r="S1053" i="1"/>
  <c r="T1053" i="1"/>
  <c r="U1053" i="1"/>
  <c r="V1053" i="1"/>
  <c r="W1053" i="1"/>
  <c r="S1054" i="1"/>
  <c r="T1054" i="1"/>
  <c r="U1054" i="1"/>
  <c r="V1054" i="1"/>
  <c r="W1054" i="1"/>
  <c r="S1055" i="1"/>
  <c r="T1055" i="1"/>
  <c r="U1055" i="1"/>
  <c r="V1055" i="1"/>
  <c r="W1055" i="1"/>
  <c r="S1056" i="1"/>
  <c r="T1056" i="1"/>
  <c r="U1056" i="1"/>
  <c r="V1056" i="1"/>
  <c r="W1056" i="1"/>
  <c r="S1057" i="1"/>
  <c r="T1057" i="1"/>
  <c r="U1057" i="1"/>
  <c r="V1057" i="1"/>
  <c r="W1057" i="1"/>
  <c r="S1058" i="1"/>
  <c r="T1058" i="1"/>
  <c r="U1058" i="1"/>
  <c r="V1058" i="1"/>
  <c r="W1058" i="1"/>
  <c r="S1059" i="1"/>
  <c r="T1059" i="1"/>
  <c r="U1059" i="1"/>
  <c r="V1059" i="1"/>
  <c r="W1059" i="1"/>
  <c r="S1060" i="1"/>
  <c r="T1060" i="1"/>
  <c r="U1060" i="1"/>
  <c r="V1060" i="1"/>
  <c r="W1060" i="1"/>
  <c r="S1061" i="1"/>
  <c r="T1061" i="1"/>
  <c r="U1061" i="1"/>
  <c r="V1061" i="1"/>
  <c r="W1061" i="1"/>
  <c r="S1062" i="1"/>
  <c r="T1062" i="1"/>
  <c r="U1062" i="1"/>
  <c r="V1062" i="1"/>
  <c r="W1062" i="1"/>
  <c r="S1063" i="1"/>
  <c r="T1063" i="1"/>
  <c r="U1063" i="1"/>
  <c r="V1063" i="1"/>
  <c r="W1063" i="1"/>
  <c r="S1064" i="1"/>
  <c r="T1064" i="1"/>
  <c r="U1064" i="1"/>
  <c r="V1064" i="1"/>
  <c r="W1064" i="1"/>
  <c r="S1065" i="1"/>
  <c r="T1065" i="1"/>
  <c r="U1065" i="1"/>
  <c r="V1065" i="1"/>
  <c r="W1065" i="1"/>
  <c r="S1066" i="1"/>
  <c r="T1066" i="1"/>
  <c r="U1066" i="1"/>
  <c r="V1066" i="1"/>
  <c r="W1066" i="1"/>
  <c r="S1067" i="1"/>
  <c r="T1067" i="1"/>
  <c r="U1067" i="1"/>
  <c r="V1067" i="1"/>
  <c r="W1067" i="1"/>
  <c r="S1068" i="1"/>
  <c r="T1068" i="1"/>
  <c r="U1068" i="1"/>
  <c r="V1068" i="1"/>
  <c r="W1068" i="1"/>
  <c r="S1069" i="1"/>
  <c r="T1069" i="1"/>
  <c r="U1069" i="1"/>
  <c r="V1069" i="1"/>
  <c r="W1069" i="1"/>
  <c r="S1070" i="1"/>
  <c r="T1070" i="1"/>
  <c r="U1070" i="1"/>
  <c r="V1070" i="1"/>
  <c r="W1070" i="1"/>
  <c r="S1071" i="1"/>
  <c r="T1071" i="1"/>
  <c r="U1071" i="1"/>
  <c r="V1071" i="1"/>
  <c r="W1071" i="1"/>
  <c r="S1072" i="1"/>
  <c r="T1072" i="1"/>
  <c r="U1072" i="1"/>
  <c r="V1072" i="1"/>
  <c r="W1072" i="1"/>
  <c r="S1073" i="1"/>
  <c r="T1073" i="1"/>
  <c r="U1073" i="1"/>
  <c r="V1073" i="1"/>
  <c r="W1073" i="1"/>
  <c r="S1074" i="1"/>
  <c r="T1074" i="1"/>
  <c r="U1074" i="1"/>
  <c r="V1074" i="1"/>
  <c r="W1074" i="1"/>
  <c r="S1075" i="1"/>
  <c r="T1075" i="1"/>
  <c r="U1075" i="1"/>
  <c r="V1075" i="1"/>
  <c r="W1075" i="1"/>
  <c r="S1076" i="1"/>
  <c r="T1076" i="1"/>
  <c r="U1076" i="1"/>
  <c r="V1076" i="1"/>
  <c r="W1076" i="1"/>
  <c r="S1077" i="1"/>
  <c r="T1077" i="1"/>
  <c r="U1077" i="1"/>
  <c r="V1077" i="1"/>
  <c r="W1077" i="1"/>
  <c r="S1078" i="1"/>
  <c r="T1078" i="1"/>
  <c r="U1078" i="1"/>
  <c r="V1078" i="1"/>
  <c r="W1078" i="1"/>
  <c r="S1079" i="1"/>
  <c r="T1079" i="1"/>
  <c r="U1079" i="1"/>
  <c r="V1079" i="1"/>
  <c r="W1079" i="1"/>
  <c r="S1080" i="1"/>
  <c r="T1080" i="1"/>
  <c r="U1080" i="1"/>
  <c r="V1080" i="1"/>
  <c r="W1080" i="1"/>
  <c r="S1081" i="1"/>
  <c r="T1081" i="1"/>
  <c r="U1081" i="1"/>
  <c r="V1081" i="1"/>
  <c r="W1081" i="1"/>
  <c r="S1082" i="1"/>
  <c r="T1082" i="1"/>
  <c r="U1082" i="1"/>
  <c r="V1082" i="1"/>
  <c r="W1082" i="1"/>
  <c r="S1083" i="1"/>
  <c r="T1083" i="1"/>
  <c r="U1083" i="1"/>
  <c r="V1083" i="1"/>
  <c r="W1083" i="1"/>
  <c r="S1084" i="1"/>
  <c r="T1084" i="1"/>
  <c r="U1084" i="1"/>
  <c r="V1084" i="1"/>
  <c r="W1084" i="1"/>
  <c r="S1085" i="1"/>
  <c r="T1085" i="1"/>
  <c r="U1085" i="1"/>
  <c r="V1085" i="1"/>
  <c r="W1085" i="1"/>
  <c r="S1086" i="1"/>
  <c r="T1086" i="1"/>
  <c r="U1086" i="1"/>
  <c r="V1086" i="1"/>
  <c r="W1086" i="1"/>
  <c r="S1087" i="1"/>
  <c r="T1087" i="1"/>
  <c r="U1087" i="1"/>
  <c r="V1087" i="1"/>
  <c r="W1087" i="1"/>
  <c r="S1088" i="1"/>
  <c r="T1088" i="1"/>
  <c r="U1088" i="1"/>
  <c r="V1088" i="1"/>
  <c r="W1088" i="1"/>
  <c r="S1089" i="1"/>
  <c r="T1089" i="1"/>
  <c r="U1089" i="1"/>
  <c r="V1089" i="1"/>
  <c r="W1089" i="1"/>
  <c r="S1090" i="1"/>
  <c r="T1090" i="1"/>
  <c r="U1090" i="1"/>
  <c r="V1090" i="1"/>
  <c r="W1090" i="1"/>
  <c r="S1091" i="1"/>
  <c r="T1091" i="1"/>
  <c r="U1091" i="1"/>
  <c r="V1091" i="1"/>
  <c r="W1091" i="1"/>
  <c r="S1092" i="1"/>
  <c r="T1092" i="1"/>
  <c r="U1092" i="1"/>
  <c r="V1092" i="1"/>
  <c r="W1092" i="1"/>
  <c r="S1093" i="1"/>
  <c r="T1093" i="1"/>
  <c r="U1093" i="1"/>
  <c r="V1093" i="1"/>
  <c r="W1093" i="1"/>
  <c r="S1094" i="1"/>
  <c r="T1094" i="1"/>
  <c r="U1094" i="1"/>
  <c r="V1094" i="1"/>
  <c r="W1094" i="1"/>
  <c r="S1095" i="1"/>
  <c r="T1095" i="1"/>
  <c r="U1095" i="1"/>
  <c r="V1095" i="1"/>
  <c r="W1095" i="1"/>
  <c r="S1096" i="1"/>
  <c r="T1096" i="1"/>
  <c r="U1096" i="1"/>
  <c r="V1096" i="1"/>
  <c r="W1096" i="1"/>
  <c r="S1097" i="1"/>
  <c r="T1097" i="1"/>
  <c r="U1097" i="1"/>
  <c r="V1097" i="1"/>
  <c r="W1097" i="1"/>
  <c r="S1098" i="1"/>
  <c r="T1098" i="1"/>
  <c r="U1098" i="1"/>
  <c r="V1098" i="1"/>
  <c r="W1098" i="1"/>
  <c r="S1099" i="1"/>
  <c r="T1099" i="1"/>
  <c r="U1099" i="1"/>
  <c r="V1099" i="1"/>
  <c r="W1099" i="1"/>
  <c r="S1100" i="1"/>
  <c r="T1100" i="1"/>
  <c r="U1100" i="1"/>
  <c r="V1100" i="1"/>
  <c r="W1100" i="1"/>
  <c r="S1101" i="1"/>
  <c r="T1101" i="1"/>
  <c r="U1101" i="1"/>
  <c r="V1101" i="1"/>
  <c r="W1101" i="1"/>
  <c r="S1102" i="1"/>
  <c r="T1102" i="1"/>
  <c r="U1102" i="1"/>
  <c r="V1102" i="1"/>
  <c r="W1102" i="1"/>
  <c r="S1103" i="1"/>
  <c r="T1103" i="1"/>
  <c r="U1103" i="1"/>
  <c r="V1103" i="1"/>
  <c r="W1103" i="1"/>
  <c r="S1104" i="1"/>
  <c r="T1104" i="1"/>
  <c r="U1104" i="1"/>
  <c r="V1104" i="1"/>
  <c r="W1104" i="1"/>
  <c r="S1105" i="1"/>
  <c r="T1105" i="1"/>
  <c r="U1105" i="1"/>
  <c r="V1105" i="1"/>
  <c r="W1105" i="1"/>
  <c r="S1106" i="1"/>
  <c r="T1106" i="1"/>
  <c r="U1106" i="1"/>
  <c r="V1106" i="1"/>
  <c r="W1106" i="1"/>
  <c r="S1107" i="1"/>
  <c r="T1107" i="1"/>
  <c r="U1107" i="1"/>
  <c r="V1107" i="1"/>
  <c r="W1107" i="1"/>
  <c r="S1108" i="1"/>
  <c r="T1108" i="1"/>
  <c r="U1108" i="1"/>
  <c r="V1108" i="1"/>
  <c r="W1108" i="1"/>
  <c r="S1109" i="1"/>
  <c r="T1109" i="1"/>
  <c r="U1109" i="1"/>
  <c r="V1109" i="1"/>
  <c r="W1109" i="1"/>
  <c r="S1110" i="1"/>
  <c r="T1110" i="1"/>
  <c r="U1110" i="1"/>
  <c r="V1110" i="1"/>
  <c r="W1110" i="1"/>
  <c r="S1111" i="1"/>
  <c r="T1111" i="1"/>
  <c r="U1111" i="1"/>
  <c r="V1111" i="1"/>
  <c r="W1111" i="1"/>
  <c r="S1112" i="1"/>
  <c r="T1112" i="1"/>
  <c r="U1112" i="1"/>
  <c r="V1112" i="1"/>
  <c r="W1112" i="1"/>
  <c r="S1113" i="1"/>
  <c r="T1113" i="1"/>
  <c r="U1113" i="1"/>
  <c r="V1113" i="1"/>
  <c r="W1113" i="1"/>
  <c r="S1114" i="1"/>
  <c r="T1114" i="1"/>
  <c r="U1114" i="1"/>
  <c r="V1114" i="1"/>
  <c r="W1114" i="1"/>
  <c r="S1115" i="1"/>
  <c r="T1115" i="1"/>
  <c r="U1115" i="1"/>
  <c r="V1115" i="1"/>
  <c r="W1115" i="1"/>
  <c r="S1116" i="1"/>
  <c r="T1116" i="1"/>
  <c r="U1116" i="1"/>
  <c r="V1116" i="1"/>
  <c r="W1116" i="1"/>
  <c r="S1117" i="1"/>
  <c r="T1117" i="1"/>
  <c r="U1117" i="1"/>
  <c r="V1117" i="1"/>
  <c r="W1117" i="1"/>
  <c r="S1118" i="1"/>
  <c r="T1118" i="1"/>
  <c r="U1118" i="1"/>
  <c r="V1118" i="1"/>
  <c r="W1118" i="1"/>
  <c r="S1119" i="1"/>
  <c r="T1119" i="1"/>
  <c r="U1119" i="1"/>
  <c r="V1119" i="1"/>
  <c r="W1119" i="1"/>
  <c r="S1120" i="1"/>
  <c r="T1120" i="1"/>
  <c r="U1120" i="1"/>
  <c r="V1120" i="1"/>
  <c r="W1120" i="1"/>
  <c r="S1121" i="1"/>
  <c r="T1121" i="1"/>
  <c r="U1121" i="1"/>
  <c r="V1121" i="1"/>
  <c r="W1121" i="1"/>
  <c r="S1122" i="1"/>
  <c r="T1122" i="1"/>
  <c r="U1122" i="1"/>
  <c r="V1122" i="1"/>
  <c r="W1122" i="1"/>
  <c r="S1123" i="1"/>
  <c r="T1123" i="1"/>
  <c r="U1123" i="1"/>
  <c r="V1123" i="1"/>
  <c r="W1123" i="1"/>
  <c r="S1124" i="1"/>
  <c r="T1124" i="1"/>
  <c r="U1124" i="1"/>
  <c r="V1124" i="1"/>
  <c r="W1124" i="1"/>
  <c r="S1125" i="1"/>
  <c r="T1125" i="1"/>
  <c r="U1125" i="1"/>
  <c r="V1125" i="1"/>
  <c r="W1125" i="1"/>
  <c r="S1126" i="1"/>
  <c r="T1126" i="1"/>
  <c r="U1126" i="1"/>
  <c r="V1126" i="1"/>
  <c r="W1126" i="1"/>
  <c r="S1127" i="1"/>
  <c r="T1127" i="1"/>
  <c r="U1127" i="1"/>
  <c r="V1127" i="1"/>
  <c r="W1127" i="1"/>
  <c r="S1128" i="1"/>
  <c r="T1128" i="1"/>
  <c r="U1128" i="1"/>
  <c r="V1128" i="1"/>
  <c r="W1128" i="1"/>
  <c r="S1129" i="1"/>
  <c r="T1129" i="1"/>
  <c r="U1129" i="1"/>
  <c r="V1129" i="1"/>
  <c r="W1129" i="1"/>
  <c r="S1130" i="1"/>
  <c r="T1130" i="1"/>
  <c r="U1130" i="1"/>
  <c r="V1130" i="1"/>
  <c r="W1130" i="1"/>
  <c r="S1131" i="1"/>
  <c r="T1131" i="1"/>
  <c r="U1131" i="1"/>
  <c r="V1131" i="1"/>
  <c r="W1131" i="1"/>
  <c r="S1132" i="1"/>
  <c r="T1132" i="1"/>
  <c r="U1132" i="1"/>
  <c r="V1132" i="1"/>
  <c r="W1132" i="1"/>
  <c r="S1133" i="1"/>
  <c r="T1133" i="1"/>
  <c r="U1133" i="1"/>
  <c r="V1133" i="1"/>
  <c r="W1133" i="1"/>
  <c r="S1134" i="1"/>
  <c r="T1134" i="1"/>
  <c r="U1134" i="1"/>
  <c r="V1134" i="1"/>
  <c r="W1134" i="1"/>
  <c r="S1135" i="1"/>
  <c r="T1135" i="1"/>
  <c r="U1135" i="1"/>
  <c r="V1135" i="1"/>
  <c r="W1135" i="1"/>
  <c r="S1136" i="1"/>
  <c r="T1136" i="1"/>
  <c r="U1136" i="1"/>
  <c r="V1136" i="1"/>
  <c r="W1136" i="1"/>
  <c r="S1137" i="1"/>
  <c r="T1137" i="1"/>
  <c r="U1137" i="1"/>
  <c r="V1137" i="1"/>
  <c r="W1137" i="1"/>
  <c r="S1138" i="1"/>
  <c r="T1138" i="1"/>
  <c r="U1138" i="1"/>
  <c r="V1138" i="1"/>
  <c r="W1138" i="1"/>
  <c r="S1139" i="1"/>
  <c r="T1139" i="1"/>
  <c r="U1139" i="1"/>
  <c r="V1139" i="1"/>
  <c r="W1139" i="1"/>
  <c r="S1140" i="1"/>
  <c r="T1140" i="1"/>
  <c r="U1140" i="1"/>
  <c r="V1140" i="1"/>
  <c r="W1140" i="1"/>
  <c r="S1141" i="1"/>
  <c r="T1141" i="1"/>
  <c r="U1141" i="1"/>
  <c r="V1141" i="1"/>
  <c r="W1141" i="1"/>
  <c r="S1142" i="1"/>
  <c r="T1142" i="1"/>
  <c r="U1142" i="1"/>
  <c r="V1142" i="1"/>
  <c r="W1142" i="1"/>
  <c r="S1143" i="1"/>
  <c r="T1143" i="1"/>
  <c r="U1143" i="1"/>
  <c r="V1143" i="1"/>
  <c r="W1143" i="1"/>
  <c r="S1144" i="1"/>
  <c r="T1144" i="1"/>
  <c r="U1144" i="1"/>
  <c r="V1144" i="1"/>
  <c r="W1144" i="1"/>
  <c r="S1145" i="1"/>
  <c r="T1145" i="1"/>
  <c r="U1145" i="1"/>
  <c r="V1145" i="1"/>
  <c r="W1145" i="1"/>
  <c r="S1146" i="1"/>
  <c r="T1146" i="1"/>
  <c r="U1146" i="1"/>
  <c r="V1146" i="1"/>
  <c r="W1146" i="1"/>
  <c r="S1147" i="1"/>
  <c r="T1147" i="1"/>
  <c r="U1147" i="1"/>
  <c r="V1147" i="1"/>
  <c r="W1147" i="1"/>
  <c r="S1148" i="1"/>
  <c r="T1148" i="1"/>
  <c r="U1148" i="1"/>
  <c r="V1148" i="1"/>
  <c r="W1148" i="1"/>
  <c r="S1149" i="1"/>
  <c r="T1149" i="1"/>
  <c r="U1149" i="1"/>
  <c r="V1149" i="1"/>
  <c r="W1149" i="1"/>
  <c r="S1150" i="1"/>
  <c r="T1150" i="1"/>
  <c r="U1150" i="1"/>
  <c r="V1150" i="1"/>
  <c r="W1150" i="1"/>
  <c r="S1151" i="1"/>
  <c r="T1151" i="1"/>
  <c r="U1151" i="1"/>
  <c r="V1151" i="1"/>
  <c r="W1151" i="1"/>
  <c r="S1152" i="1"/>
  <c r="T1152" i="1"/>
  <c r="U1152" i="1"/>
  <c r="V1152" i="1"/>
  <c r="W1152" i="1"/>
  <c r="S1153" i="1"/>
  <c r="T1153" i="1"/>
  <c r="U1153" i="1"/>
  <c r="V1153" i="1"/>
  <c r="W1153" i="1"/>
  <c r="S1154" i="1"/>
  <c r="T1154" i="1"/>
  <c r="U1154" i="1"/>
  <c r="V1154" i="1"/>
  <c r="W1154" i="1"/>
  <c r="S1155" i="1"/>
  <c r="T1155" i="1"/>
  <c r="U1155" i="1"/>
  <c r="V1155" i="1"/>
  <c r="W1155" i="1"/>
  <c r="S1156" i="1"/>
  <c r="T1156" i="1"/>
  <c r="U1156" i="1"/>
  <c r="V1156" i="1"/>
  <c r="W1156" i="1"/>
  <c r="S1157" i="1"/>
  <c r="T1157" i="1"/>
  <c r="U1157" i="1"/>
  <c r="V1157" i="1"/>
  <c r="W1157" i="1"/>
  <c r="S1158" i="1"/>
  <c r="T1158" i="1"/>
  <c r="U1158" i="1"/>
  <c r="V1158" i="1"/>
  <c r="W1158" i="1"/>
  <c r="S1159" i="1"/>
  <c r="T1159" i="1"/>
  <c r="U1159" i="1"/>
  <c r="V1159" i="1"/>
  <c r="W1159" i="1"/>
  <c r="S1160" i="1"/>
  <c r="T1160" i="1"/>
  <c r="U1160" i="1"/>
  <c r="V1160" i="1"/>
  <c r="W1160" i="1"/>
  <c r="S1161" i="1"/>
  <c r="T1161" i="1"/>
  <c r="U1161" i="1"/>
  <c r="V1161" i="1"/>
  <c r="W1161" i="1"/>
  <c r="S1162" i="1"/>
  <c r="T1162" i="1"/>
  <c r="U1162" i="1"/>
  <c r="V1162" i="1"/>
  <c r="W1162" i="1"/>
  <c r="S1163" i="1"/>
  <c r="T1163" i="1"/>
  <c r="U1163" i="1"/>
  <c r="V1163" i="1"/>
  <c r="W1163" i="1"/>
  <c r="S1164" i="1"/>
  <c r="T1164" i="1"/>
  <c r="U1164" i="1"/>
  <c r="V1164" i="1"/>
  <c r="W1164" i="1"/>
  <c r="S1165" i="1"/>
  <c r="T1165" i="1"/>
  <c r="U1165" i="1"/>
  <c r="V1165" i="1"/>
  <c r="W1165" i="1"/>
  <c r="S1166" i="1"/>
  <c r="T1166" i="1"/>
  <c r="U1166" i="1"/>
  <c r="V1166" i="1"/>
  <c r="W1166" i="1"/>
  <c r="S1167" i="1"/>
  <c r="T1167" i="1"/>
  <c r="U1167" i="1"/>
  <c r="V1167" i="1"/>
  <c r="W1167" i="1"/>
  <c r="S1168" i="1"/>
  <c r="T1168" i="1"/>
  <c r="U1168" i="1"/>
  <c r="V1168" i="1"/>
  <c r="W1168" i="1"/>
  <c r="S1169" i="1"/>
  <c r="T1169" i="1"/>
  <c r="U1169" i="1"/>
  <c r="V1169" i="1"/>
  <c r="W1169" i="1"/>
  <c r="S1170" i="1"/>
  <c r="T1170" i="1"/>
  <c r="U1170" i="1"/>
  <c r="V1170" i="1"/>
  <c r="W1170" i="1"/>
  <c r="S1171" i="1"/>
  <c r="T1171" i="1"/>
  <c r="U1171" i="1"/>
  <c r="V1171" i="1"/>
  <c r="W1171" i="1"/>
  <c r="S1172" i="1"/>
  <c r="T1172" i="1"/>
  <c r="U1172" i="1"/>
  <c r="V1172" i="1"/>
  <c r="W1172" i="1"/>
  <c r="S1173" i="1"/>
  <c r="T1173" i="1"/>
  <c r="U1173" i="1"/>
  <c r="V1173" i="1"/>
  <c r="W1173" i="1"/>
  <c r="S1174" i="1"/>
  <c r="T1174" i="1"/>
  <c r="U1174" i="1"/>
  <c r="V1174" i="1"/>
  <c r="W1174" i="1"/>
  <c r="S1175" i="1"/>
  <c r="T1175" i="1"/>
  <c r="U1175" i="1"/>
  <c r="V1175" i="1"/>
  <c r="W1175" i="1"/>
  <c r="S1176" i="1"/>
  <c r="T1176" i="1"/>
  <c r="U1176" i="1"/>
  <c r="V1176" i="1"/>
  <c r="W1176" i="1"/>
  <c r="S1177" i="1"/>
  <c r="T1177" i="1"/>
  <c r="U1177" i="1"/>
  <c r="V1177" i="1"/>
  <c r="W1177" i="1"/>
  <c r="S1178" i="1"/>
  <c r="T1178" i="1"/>
  <c r="U1178" i="1"/>
  <c r="V1178" i="1"/>
  <c r="W1178" i="1"/>
  <c r="S1179" i="1"/>
  <c r="T1179" i="1"/>
  <c r="U1179" i="1"/>
  <c r="V1179" i="1"/>
  <c r="W1179" i="1"/>
  <c r="S1180" i="1"/>
  <c r="T1180" i="1"/>
  <c r="U1180" i="1"/>
  <c r="V1180" i="1"/>
  <c r="W1180" i="1"/>
  <c r="S1181" i="1"/>
  <c r="T1181" i="1"/>
  <c r="U1181" i="1"/>
  <c r="V1181" i="1"/>
  <c r="W1181" i="1"/>
  <c r="S1182" i="1"/>
  <c r="T1182" i="1"/>
  <c r="U1182" i="1"/>
  <c r="V1182" i="1"/>
  <c r="W1182" i="1"/>
  <c r="S1183" i="1"/>
  <c r="T1183" i="1"/>
  <c r="U1183" i="1"/>
  <c r="V1183" i="1"/>
  <c r="W1183" i="1"/>
  <c r="S1184" i="1"/>
  <c r="T1184" i="1"/>
  <c r="U1184" i="1"/>
  <c r="V1184" i="1"/>
  <c r="W1184" i="1"/>
  <c r="S1185" i="1"/>
  <c r="T1185" i="1"/>
  <c r="U1185" i="1"/>
  <c r="V1185" i="1"/>
  <c r="W1185" i="1"/>
  <c r="S1186" i="1"/>
  <c r="T1186" i="1"/>
  <c r="U1186" i="1"/>
  <c r="V1186" i="1"/>
  <c r="W1186" i="1"/>
  <c r="S1187" i="1"/>
  <c r="T1187" i="1"/>
  <c r="U1187" i="1"/>
  <c r="V1187" i="1"/>
  <c r="W1187" i="1"/>
  <c r="S1188" i="1"/>
  <c r="T1188" i="1"/>
  <c r="U1188" i="1"/>
  <c r="V1188" i="1"/>
  <c r="W1188" i="1"/>
  <c r="S1189" i="1"/>
  <c r="T1189" i="1"/>
  <c r="U1189" i="1"/>
  <c r="V1189" i="1"/>
  <c r="W1189" i="1"/>
  <c r="S1190" i="1"/>
  <c r="T1190" i="1"/>
  <c r="U1190" i="1"/>
  <c r="V1190" i="1"/>
  <c r="W1190" i="1"/>
  <c r="S1191" i="1"/>
  <c r="T1191" i="1"/>
  <c r="U1191" i="1"/>
  <c r="V1191" i="1"/>
  <c r="W1191" i="1"/>
  <c r="S1192" i="1"/>
  <c r="T1192" i="1"/>
  <c r="U1192" i="1"/>
  <c r="V1192" i="1"/>
  <c r="W1192" i="1"/>
  <c r="S1193" i="1"/>
  <c r="T1193" i="1"/>
  <c r="U1193" i="1"/>
  <c r="V1193" i="1"/>
  <c r="W1193" i="1"/>
  <c r="S1194" i="1"/>
  <c r="T1194" i="1"/>
  <c r="U1194" i="1"/>
  <c r="V1194" i="1"/>
  <c r="W1194" i="1"/>
  <c r="S1195" i="1"/>
  <c r="T1195" i="1"/>
  <c r="U1195" i="1"/>
  <c r="V1195" i="1"/>
  <c r="W1195" i="1"/>
  <c r="S1196" i="1"/>
  <c r="T1196" i="1"/>
  <c r="U1196" i="1"/>
  <c r="V1196" i="1"/>
  <c r="W1196" i="1"/>
  <c r="S1197" i="1"/>
  <c r="T1197" i="1"/>
  <c r="U1197" i="1"/>
  <c r="V1197" i="1"/>
  <c r="W1197" i="1"/>
  <c r="S1198" i="1"/>
  <c r="T1198" i="1"/>
  <c r="U1198" i="1"/>
  <c r="V1198" i="1"/>
  <c r="W1198" i="1"/>
  <c r="S1199" i="1"/>
  <c r="T1199" i="1"/>
  <c r="U1199" i="1"/>
  <c r="V1199" i="1"/>
  <c r="W1199" i="1"/>
  <c r="S1200" i="1"/>
  <c r="T1200" i="1"/>
  <c r="U1200" i="1"/>
  <c r="V1200" i="1"/>
  <c r="W1200" i="1"/>
  <c r="S1201" i="1"/>
  <c r="T1201" i="1"/>
  <c r="U1201" i="1"/>
  <c r="V1201" i="1"/>
  <c r="W1201" i="1"/>
  <c r="S1202" i="1"/>
  <c r="T1202" i="1"/>
  <c r="U1202" i="1"/>
  <c r="V1202" i="1"/>
  <c r="W1202" i="1"/>
  <c r="S1203" i="1"/>
  <c r="T1203" i="1"/>
  <c r="U1203" i="1"/>
  <c r="V1203" i="1"/>
  <c r="W1203" i="1"/>
  <c r="S1204" i="1"/>
  <c r="T1204" i="1"/>
  <c r="U1204" i="1"/>
  <c r="V1204" i="1"/>
  <c r="W1204" i="1"/>
  <c r="S1205" i="1"/>
  <c r="T1205" i="1"/>
  <c r="U1205" i="1"/>
  <c r="V1205" i="1"/>
  <c r="W1205" i="1"/>
  <c r="S1206" i="1"/>
  <c r="T1206" i="1"/>
  <c r="U1206" i="1"/>
  <c r="V1206" i="1"/>
  <c r="W1206" i="1"/>
  <c r="S1207" i="1"/>
  <c r="T1207" i="1"/>
  <c r="U1207" i="1"/>
  <c r="V1207" i="1"/>
  <c r="W1207" i="1"/>
  <c r="S1208" i="1"/>
  <c r="T1208" i="1"/>
  <c r="U1208" i="1"/>
  <c r="V1208" i="1"/>
  <c r="W1208" i="1"/>
  <c r="S1209" i="1"/>
  <c r="T1209" i="1"/>
  <c r="U1209" i="1"/>
  <c r="V1209" i="1"/>
  <c r="W1209" i="1"/>
  <c r="S1210" i="1"/>
  <c r="T1210" i="1"/>
  <c r="U1210" i="1"/>
  <c r="V1210" i="1"/>
  <c r="W1210" i="1"/>
  <c r="S1211" i="1"/>
  <c r="T1211" i="1"/>
  <c r="U1211" i="1"/>
  <c r="V1211" i="1"/>
  <c r="W1211" i="1"/>
  <c r="S1212" i="1"/>
  <c r="T1212" i="1"/>
  <c r="U1212" i="1"/>
  <c r="V1212" i="1"/>
  <c r="W1212" i="1"/>
  <c r="S1213" i="1"/>
  <c r="T1213" i="1"/>
  <c r="U1213" i="1"/>
  <c r="V1213" i="1"/>
  <c r="W1213" i="1"/>
  <c r="S1214" i="1"/>
  <c r="T1214" i="1"/>
  <c r="U1214" i="1"/>
  <c r="V1214" i="1"/>
  <c r="W1214" i="1"/>
  <c r="S1215" i="1"/>
  <c r="T1215" i="1"/>
  <c r="U1215" i="1"/>
  <c r="V1215" i="1"/>
  <c r="W1215" i="1"/>
  <c r="S1216" i="1"/>
  <c r="T1216" i="1"/>
  <c r="U1216" i="1"/>
  <c r="V1216" i="1"/>
  <c r="W1216" i="1"/>
  <c r="S1217" i="1"/>
  <c r="T1217" i="1"/>
  <c r="U1217" i="1"/>
  <c r="V1217" i="1"/>
  <c r="W1217" i="1"/>
  <c r="S1218" i="1"/>
  <c r="T1218" i="1"/>
  <c r="U1218" i="1"/>
  <c r="V1218" i="1"/>
  <c r="W1218" i="1"/>
  <c r="S1219" i="1"/>
  <c r="T1219" i="1"/>
  <c r="U1219" i="1"/>
  <c r="V1219" i="1"/>
  <c r="W1219" i="1"/>
  <c r="S1220" i="1"/>
  <c r="T1220" i="1"/>
  <c r="U1220" i="1"/>
  <c r="V1220" i="1"/>
  <c r="W1220" i="1"/>
  <c r="S1221" i="1"/>
  <c r="T1221" i="1"/>
  <c r="U1221" i="1"/>
  <c r="V1221" i="1"/>
  <c r="W1221" i="1"/>
  <c r="S1222" i="1"/>
  <c r="T1222" i="1"/>
  <c r="U1222" i="1"/>
  <c r="V1222" i="1"/>
  <c r="W1222" i="1"/>
  <c r="S1223" i="1"/>
  <c r="T1223" i="1"/>
  <c r="U1223" i="1"/>
  <c r="V1223" i="1"/>
  <c r="W1223" i="1"/>
  <c r="S1224" i="1"/>
  <c r="T1224" i="1"/>
  <c r="U1224" i="1"/>
  <c r="V1224" i="1"/>
  <c r="W1224" i="1"/>
  <c r="S1225" i="1"/>
  <c r="T1225" i="1"/>
  <c r="U1225" i="1"/>
  <c r="V1225" i="1"/>
  <c r="W1225" i="1"/>
  <c r="S1226" i="1"/>
  <c r="T1226" i="1"/>
  <c r="U1226" i="1"/>
  <c r="V1226" i="1"/>
  <c r="W1226" i="1"/>
  <c r="S1227" i="1"/>
  <c r="T1227" i="1"/>
  <c r="U1227" i="1"/>
  <c r="V1227" i="1"/>
  <c r="W1227" i="1"/>
  <c r="S1228" i="1"/>
  <c r="T1228" i="1"/>
  <c r="U1228" i="1"/>
  <c r="V1228" i="1"/>
  <c r="W1228" i="1"/>
  <c r="S1229" i="1"/>
  <c r="T1229" i="1"/>
  <c r="U1229" i="1"/>
  <c r="V1229" i="1"/>
  <c r="W1229" i="1"/>
  <c r="S1230" i="1"/>
  <c r="T1230" i="1"/>
  <c r="U1230" i="1"/>
  <c r="V1230" i="1"/>
  <c r="W1230" i="1"/>
  <c r="S1231" i="1"/>
  <c r="T1231" i="1"/>
  <c r="U1231" i="1"/>
  <c r="V1231" i="1"/>
  <c r="W1231" i="1"/>
  <c r="S1232" i="1"/>
  <c r="T1232" i="1"/>
  <c r="U1232" i="1"/>
  <c r="V1232" i="1"/>
  <c r="W1232" i="1"/>
  <c r="S1233" i="1"/>
  <c r="T1233" i="1"/>
  <c r="U1233" i="1"/>
  <c r="V1233" i="1"/>
  <c r="W1233" i="1"/>
  <c r="S1234" i="1"/>
  <c r="T1234" i="1"/>
  <c r="U1234" i="1"/>
  <c r="V1234" i="1"/>
  <c r="W1234" i="1"/>
  <c r="S1235" i="1"/>
  <c r="T1235" i="1"/>
  <c r="U1235" i="1"/>
  <c r="V1235" i="1"/>
  <c r="W1235" i="1"/>
  <c r="S1236" i="1"/>
  <c r="T1236" i="1"/>
  <c r="U1236" i="1"/>
  <c r="V1236" i="1"/>
  <c r="W1236" i="1"/>
  <c r="S1237" i="1"/>
  <c r="T1237" i="1"/>
  <c r="U1237" i="1"/>
  <c r="V1237" i="1"/>
  <c r="W1237" i="1"/>
  <c r="S1238" i="1"/>
  <c r="T1238" i="1"/>
  <c r="U1238" i="1"/>
  <c r="V1238" i="1"/>
  <c r="W1238" i="1"/>
  <c r="S1239" i="1"/>
  <c r="T1239" i="1"/>
  <c r="U1239" i="1"/>
  <c r="V1239" i="1"/>
  <c r="W1239" i="1"/>
  <c r="S1240" i="1"/>
  <c r="T1240" i="1"/>
  <c r="U1240" i="1"/>
  <c r="V1240" i="1"/>
  <c r="W1240" i="1"/>
  <c r="S1241" i="1"/>
  <c r="T1241" i="1"/>
  <c r="U1241" i="1"/>
  <c r="V1241" i="1"/>
  <c r="W1241" i="1"/>
  <c r="S1242" i="1"/>
  <c r="T1242" i="1"/>
  <c r="U1242" i="1"/>
  <c r="V1242" i="1"/>
  <c r="W1242" i="1"/>
  <c r="S1243" i="1"/>
  <c r="T1243" i="1"/>
  <c r="U1243" i="1"/>
  <c r="V1243" i="1"/>
  <c r="W1243" i="1"/>
  <c r="S1244" i="1"/>
  <c r="T1244" i="1"/>
  <c r="U1244" i="1"/>
  <c r="V1244" i="1"/>
  <c r="W1244" i="1"/>
  <c r="S1245" i="1"/>
  <c r="T1245" i="1"/>
  <c r="U1245" i="1"/>
  <c r="V1245" i="1"/>
  <c r="W1245" i="1"/>
  <c r="S1246" i="1"/>
  <c r="T1246" i="1"/>
  <c r="U1246" i="1"/>
  <c r="V1246" i="1"/>
  <c r="W1246" i="1"/>
  <c r="S1247" i="1"/>
  <c r="T1247" i="1"/>
  <c r="U1247" i="1"/>
  <c r="V1247" i="1"/>
  <c r="W1247" i="1"/>
  <c r="S1248" i="1"/>
  <c r="T1248" i="1"/>
  <c r="U1248" i="1"/>
  <c r="V1248" i="1"/>
  <c r="W1248" i="1"/>
  <c r="S1249" i="1"/>
  <c r="T1249" i="1"/>
  <c r="U1249" i="1"/>
  <c r="V1249" i="1"/>
  <c r="W1249" i="1"/>
  <c r="S1250" i="1"/>
  <c r="T1250" i="1"/>
  <c r="U1250" i="1"/>
  <c r="V1250" i="1"/>
  <c r="W1250" i="1"/>
  <c r="S1251" i="1"/>
  <c r="T1251" i="1"/>
  <c r="U1251" i="1"/>
  <c r="V1251" i="1"/>
  <c r="W1251" i="1"/>
  <c r="S1252" i="1"/>
  <c r="T1252" i="1"/>
  <c r="U1252" i="1"/>
  <c r="V1252" i="1"/>
  <c r="W1252" i="1"/>
  <c r="S1253" i="1"/>
  <c r="T1253" i="1"/>
  <c r="U1253" i="1"/>
  <c r="V1253" i="1"/>
  <c r="W1253" i="1"/>
  <c r="S1254" i="1"/>
  <c r="T1254" i="1"/>
  <c r="U1254" i="1"/>
  <c r="V1254" i="1"/>
  <c r="W1254" i="1"/>
  <c r="S1255" i="1"/>
  <c r="T1255" i="1"/>
  <c r="U1255" i="1"/>
  <c r="V1255" i="1"/>
  <c r="W1255" i="1"/>
  <c r="S1256" i="1"/>
  <c r="T1256" i="1"/>
  <c r="U1256" i="1"/>
  <c r="V1256" i="1"/>
  <c r="W1256" i="1"/>
  <c r="S1257" i="1"/>
  <c r="T1257" i="1"/>
  <c r="U1257" i="1"/>
  <c r="V1257" i="1"/>
  <c r="W1257" i="1"/>
  <c r="S1258" i="1"/>
  <c r="T1258" i="1"/>
  <c r="U1258" i="1"/>
  <c r="V1258" i="1"/>
  <c r="W1258" i="1"/>
  <c r="S1259" i="1"/>
  <c r="T1259" i="1"/>
  <c r="U1259" i="1"/>
  <c r="V1259" i="1"/>
  <c r="W1259" i="1"/>
  <c r="S1260" i="1"/>
  <c r="T1260" i="1"/>
  <c r="U1260" i="1"/>
  <c r="V1260" i="1"/>
  <c r="W1260" i="1"/>
  <c r="S1261" i="1"/>
  <c r="T1261" i="1"/>
  <c r="U1261" i="1"/>
  <c r="V1261" i="1"/>
  <c r="W1261" i="1"/>
  <c r="S1262" i="1"/>
  <c r="T1262" i="1"/>
  <c r="U1262" i="1"/>
  <c r="V1262" i="1"/>
  <c r="W1262" i="1"/>
  <c r="S1263" i="1"/>
  <c r="T1263" i="1"/>
  <c r="U1263" i="1"/>
  <c r="V1263" i="1"/>
  <c r="W1263" i="1"/>
  <c r="S1264" i="1"/>
  <c r="T1264" i="1"/>
  <c r="U1264" i="1"/>
  <c r="V1264" i="1"/>
  <c r="W1264" i="1"/>
  <c r="S1265" i="1"/>
  <c r="T1265" i="1"/>
  <c r="U1265" i="1"/>
  <c r="V1265" i="1"/>
  <c r="W1265" i="1"/>
  <c r="S1266" i="1"/>
  <c r="T1266" i="1"/>
  <c r="U1266" i="1"/>
  <c r="V1266" i="1"/>
  <c r="W1266" i="1"/>
  <c r="S1267" i="1"/>
  <c r="T1267" i="1"/>
  <c r="U1267" i="1"/>
  <c r="V1267" i="1"/>
  <c r="W1267" i="1"/>
  <c r="S1268" i="1"/>
  <c r="T1268" i="1"/>
  <c r="U1268" i="1"/>
  <c r="V1268" i="1"/>
  <c r="W1268" i="1"/>
  <c r="S1269" i="1"/>
  <c r="T1269" i="1"/>
  <c r="U1269" i="1"/>
  <c r="V1269" i="1"/>
  <c r="W1269" i="1"/>
  <c r="S1270" i="1"/>
  <c r="T1270" i="1"/>
  <c r="U1270" i="1"/>
  <c r="V1270" i="1"/>
  <c r="W1270" i="1"/>
  <c r="S1271" i="1"/>
  <c r="T1271" i="1"/>
  <c r="U1271" i="1"/>
  <c r="V1271" i="1"/>
  <c r="W1271" i="1"/>
  <c r="S1272" i="1"/>
  <c r="T1272" i="1"/>
  <c r="U1272" i="1"/>
  <c r="V1272" i="1"/>
  <c r="W1272" i="1"/>
  <c r="S1273" i="1"/>
  <c r="T1273" i="1"/>
  <c r="U1273" i="1"/>
  <c r="V1273" i="1"/>
  <c r="W1273" i="1"/>
  <c r="S1274" i="1"/>
  <c r="T1274" i="1"/>
  <c r="U1274" i="1"/>
  <c r="V1274" i="1"/>
  <c r="W1274" i="1"/>
  <c r="S1275" i="1"/>
  <c r="T1275" i="1"/>
  <c r="U1275" i="1"/>
  <c r="V1275" i="1"/>
  <c r="W1275" i="1"/>
  <c r="S1276" i="1"/>
  <c r="T1276" i="1"/>
  <c r="U1276" i="1"/>
  <c r="V1276" i="1"/>
  <c r="W1276" i="1"/>
  <c r="S1277" i="1"/>
  <c r="T1277" i="1"/>
  <c r="U1277" i="1"/>
  <c r="V1277" i="1"/>
  <c r="W1277" i="1"/>
  <c r="S1278" i="1"/>
  <c r="T1278" i="1"/>
  <c r="U1278" i="1"/>
  <c r="V1278" i="1"/>
  <c r="W1278" i="1"/>
  <c r="S1279" i="1"/>
  <c r="T1279" i="1"/>
  <c r="U1279" i="1"/>
  <c r="V1279" i="1"/>
  <c r="W1279" i="1"/>
  <c r="S1280" i="1"/>
  <c r="T1280" i="1"/>
  <c r="U1280" i="1"/>
  <c r="V1280" i="1"/>
  <c r="W1280" i="1"/>
  <c r="S1281" i="1"/>
  <c r="T1281" i="1"/>
  <c r="U1281" i="1"/>
  <c r="V1281" i="1"/>
  <c r="W1281" i="1"/>
  <c r="S1282" i="1"/>
  <c r="T1282" i="1"/>
  <c r="U1282" i="1"/>
  <c r="V1282" i="1"/>
  <c r="W1282" i="1"/>
  <c r="S1283" i="1"/>
  <c r="T1283" i="1"/>
  <c r="U1283" i="1"/>
  <c r="V1283" i="1"/>
  <c r="W1283" i="1"/>
  <c r="S1284" i="1"/>
  <c r="T1284" i="1"/>
  <c r="U1284" i="1"/>
  <c r="V1284" i="1"/>
  <c r="W1284" i="1"/>
  <c r="S1285" i="1"/>
  <c r="T1285" i="1"/>
  <c r="U1285" i="1"/>
  <c r="V1285" i="1"/>
  <c r="W1285" i="1"/>
  <c r="S1286" i="1"/>
  <c r="T1286" i="1"/>
  <c r="U1286" i="1"/>
  <c r="V1286" i="1"/>
  <c r="W1286" i="1"/>
  <c r="S1287" i="1"/>
  <c r="T1287" i="1"/>
  <c r="U1287" i="1"/>
  <c r="V1287" i="1"/>
  <c r="W1287" i="1"/>
  <c r="S1288" i="1"/>
  <c r="T1288" i="1"/>
  <c r="U1288" i="1"/>
  <c r="V1288" i="1"/>
  <c r="W1288" i="1"/>
  <c r="S1289" i="1"/>
  <c r="T1289" i="1"/>
  <c r="U1289" i="1"/>
  <c r="V1289" i="1"/>
  <c r="W1289" i="1"/>
  <c r="S1290" i="1"/>
  <c r="T1290" i="1"/>
  <c r="U1290" i="1"/>
  <c r="V1290" i="1"/>
  <c r="W1290" i="1"/>
  <c r="S1291" i="1"/>
  <c r="T1291" i="1"/>
  <c r="U1291" i="1"/>
  <c r="V1291" i="1"/>
  <c r="W1291" i="1"/>
  <c r="S1292" i="1"/>
  <c r="T1292" i="1"/>
  <c r="U1292" i="1"/>
  <c r="V1292" i="1"/>
  <c r="W1292" i="1"/>
  <c r="S1293" i="1"/>
  <c r="T1293" i="1"/>
  <c r="U1293" i="1"/>
  <c r="V1293" i="1"/>
  <c r="W1293" i="1"/>
  <c r="S1294" i="1"/>
  <c r="T1294" i="1"/>
  <c r="U1294" i="1"/>
  <c r="V1294" i="1"/>
  <c r="W1294" i="1"/>
  <c r="S1295" i="1"/>
  <c r="T1295" i="1"/>
  <c r="U1295" i="1"/>
  <c r="V1295" i="1"/>
  <c r="W1295" i="1"/>
  <c r="S1296" i="1"/>
  <c r="T1296" i="1"/>
  <c r="U1296" i="1"/>
  <c r="V1296" i="1"/>
  <c r="W1296" i="1"/>
  <c r="S1297" i="1"/>
  <c r="T1297" i="1"/>
  <c r="U1297" i="1"/>
  <c r="V1297" i="1"/>
  <c r="W1297" i="1"/>
  <c r="S1298" i="1"/>
  <c r="T1298" i="1"/>
  <c r="U1298" i="1"/>
  <c r="V1298" i="1"/>
  <c r="W1298" i="1"/>
  <c r="S1299" i="1"/>
  <c r="T1299" i="1"/>
  <c r="U1299" i="1"/>
  <c r="V1299" i="1"/>
  <c r="W1299" i="1"/>
  <c r="S1300" i="1"/>
  <c r="T1300" i="1"/>
  <c r="U1300" i="1"/>
  <c r="V1300" i="1"/>
  <c r="W1300" i="1"/>
  <c r="S1301" i="1"/>
  <c r="T1301" i="1"/>
  <c r="U1301" i="1"/>
  <c r="V1301" i="1"/>
  <c r="W1301" i="1"/>
  <c r="S1302" i="1"/>
  <c r="T1302" i="1"/>
  <c r="U1302" i="1"/>
  <c r="V1302" i="1"/>
  <c r="W1302" i="1"/>
  <c r="S1303" i="1"/>
  <c r="T1303" i="1"/>
  <c r="U1303" i="1"/>
  <c r="V1303" i="1"/>
  <c r="W1303" i="1"/>
  <c r="S1304" i="1"/>
  <c r="T1304" i="1"/>
  <c r="U1304" i="1"/>
  <c r="V1304" i="1"/>
  <c r="W1304" i="1"/>
  <c r="S1305" i="1"/>
  <c r="T1305" i="1"/>
  <c r="U1305" i="1"/>
  <c r="V1305" i="1"/>
  <c r="W1305" i="1"/>
  <c r="S1306" i="1"/>
  <c r="T1306" i="1"/>
  <c r="U1306" i="1"/>
  <c r="V1306" i="1"/>
  <c r="W1306" i="1"/>
  <c r="S1307" i="1"/>
  <c r="T1307" i="1"/>
  <c r="U1307" i="1"/>
  <c r="V1307" i="1"/>
  <c r="W1307" i="1"/>
  <c r="S1308" i="1"/>
  <c r="T1308" i="1"/>
  <c r="U1308" i="1"/>
  <c r="V1308" i="1"/>
  <c r="W1308" i="1"/>
  <c r="S1309" i="1"/>
  <c r="T1309" i="1"/>
  <c r="U1309" i="1"/>
  <c r="V1309" i="1"/>
  <c r="W1309" i="1"/>
  <c r="S1310" i="1"/>
  <c r="T1310" i="1"/>
  <c r="U1310" i="1"/>
  <c r="V1310" i="1"/>
  <c r="W1310" i="1"/>
  <c r="S1311" i="1"/>
  <c r="T1311" i="1"/>
  <c r="U1311" i="1"/>
  <c r="V1311" i="1"/>
  <c r="W1311" i="1"/>
  <c r="S1312" i="1"/>
  <c r="T1312" i="1"/>
  <c r="U1312" i="1"/>
  <c r="V1312" i="1"/>
  <c r="W1312" i="1"/>
  <c r="S1313" i="1"/>
  <c r="T1313" i="1"/>
  <c r="U1313" i="1"/>
  <c r="V1313" i="1"/>
  <c r="W1313" i="1"/>
  <c r="S1314" i="1"/>
  <c r="T1314" i="1"/>
  <c r="U1314" i="1"/>
  <c r="V1314" i="1"/>
  <c r="W1314" i="1"/>
  <c r="S1315" i="1"/>
  <c r="T1315" i="1"/>
  <c r="U1315" i="1"/>
  <c r="V1315" i="1"/>
  <c r="W1315" i="1"/>
  <c r="S1316" i="1"/>
  <c r="T1316" i="1"/>
  <c r="U1316" i="1"/>
  <c r="V1316" i="1"/>
  <c r="W1316" i="1"/>
  <c r="S1317" i="1"/>
  <c r="T1317" i="1"/>
  <c r="U1317" i="1"/>
  <c r="V1317" i="1"/>
  <c r="W1317" i="1"/>
  <c r="S1318" i="1"/>
  <c r="T1318" i="1"/>
  <c r="U1318" i="1"/>
  <c r="V1318" i="1"/>
  <c r="W1318" i="1"/>
  <c r="S1319" i="1"/>
  <c r="T1319" i="1"/>
  <c r="U1319" i="1"/>
  <c r="V1319" i="1"/>
  <c r="W1319" i="1"/>
  <c r="S1320" i="1"/>
  <c r="T1320" i="1"/>
  <c r="U1320" i="1"/>
  <c r="V1320" i="1"/>
  <c r="W1320" i="1"/>
  <c r="S1321" i="1"/>
  <c r="T1321" i="1"/>
  <c r="U1321" i="1"/>
  <c r="V1321" i="1"/>
  <c r="W1321" i="1"/>
  <c r="S1322" i="1"/>
  <c r="T1322" i="1"/>
  <c r="U1322" i="1"/>
  <c r="V1322" i="1"/>
  <c r="W1322" i="1"/>
  <c r="S1323" i="1"/>
  <c r="T1323" i="1"/>
  <c r="U1323" i="1"/>
  <c r="V1323" i="1"/>
  <c r="W1323" i="1"/>
  <c r="S1324" i="1"/>
  <c r="T1324" i="1"/>
  <c r="U1324" i="1"/>
  <c r="V1324" i="1"/>
  <c r="W1324" i="1"/>
  <c r="S1325" i="1"/>
  <c r="T1325" i="1"/>
  <c r="U1325" i="1"/>
  <c r="V1325" i="1"/>
  <c r="W1325" i="1"/>
  <c r="S1326" i="1"/>
  <c r="T1326" i="1"/>
  <c r="U1326" i="1"/>
  <c r="V1326" i="1"/>
  <c r="W1326" i="1"/>
  <c r="S1327" i="1"/>
  <c r="T1327" i="1"/>
  <c r="U1327" i="1"/>
  <c r="V1327" i="1"/>
  <c r="W1327" i="1"/>
  <c r="S1328" i="1"/>
  <c r="T1328" i="1"/>
  <c r="U1328" i="1"/>
  <c r="V1328" i="1"/>
  <c r="W1328" i="1"/>
  <c r="S1329" i="1"/>
  <c r="T1329" i="1"/>
  <c r="U1329" i="1"/>
  <c r="V1329" i="1"/>
  <c r="W1329" i="1"/>
  <c r="S1330" i="1"/>
  <c r="T1330" i="1"/>
  <c r="U1330" i="1"/>
  <c r="V1330" i="1"/>
  <c r="W1330" i="1"/>
  <c r="S1331" i="1"/>
  <c r="T1331" i="1"/>
  <c r="U1331" i="1"/>
  <c r="V1331" i="1"/>
  <c r="W1331" i="1"/>
  <c r="S1332" i="1"/>
  <c r="T1332" i="1"/>
  <c r="U1332" i="1"/>
  <c r="V1332" i="1"/>
  <c r="W1332" i="1"/>
  <c r="S1333" i="1"/>
  <c r="T1333" i="1"/>
  <c r="U1333" i="1"/>
  <c r="V1333" i="1"/>
  <c r="W1333" i="1"/>
  <c r="S1334" i="1"/>
  <c r="T1334" i="1"/>
  <c r="U1334" i="1"/>
  <c r="V1334" i="1"/>
  <c r="W1334" i="1"/>
  <c r="S1335" i="1"/>
  <c r="T1335" i="1"/>
  <c r="U1335" i="1"/>
  <c r="V1335" i="1"/>
  <c r="W1335" i="1"/>
  <c r="S1336" i="1"/>
  <c r="T1336" i="1"/>
  <c r="U1336" i="1"/>
  <c r="V1336" i="1"/>
  <c r="W1336" i="1"/>
  <c r="S1337" i="1"/>
  <c r="T1337" i="1"/>
  <c r="U1337" i="1"/>
  <c r="V1337" i="1"/>
  <c r="W1337" i="1"/>
  <c r="S1338" i="1"/>
  <c r="T1338" i="1"/>
  <c r="U1338" i="1"/>
  <c r="V1338" i="1"/>
  <c r="W1338" i="1"/>
  <c r="S1339" i="1"/>
  <c r="T1339" i="1"/>
  <c r="U1339" i="1"/>
  <c r="V1339" i="1"/>
  <c r="W1339" i="1"/>
  <c r="S1340" i="1"/>
  <c r="T1340" i="1"/>
  <c r="U1340" i="1"/>
  <c r="V1340" i="1"/>
  <c r="W1340" i="1"/>
  <c r="S1341" i="1"/>
  <c r="T1341" i="1"/>
  <c r="U1341" i="1"/>
  <c r="V1341" i="1"/>
  <c r="W1341" i="1"/>
  <c r="S1342" i="1"/>
  <c r="T1342" i="1"/>
  <c r="U1342" i="1"/>
  <c r="V1342" i="1"/>
  <c r="W1342" i="1"/>
  <c r="S1343" i="1"/>
  <c r="T1343" i="1"/>
  <c r="U1343" i="1"/>
  <c r="V1343" i="1"/>
  <c r="W1343" i="1"/>
  <c r="S1344" i="1"/>
  <c r="T1344" i="1"/>
  <c r="U1344" i="1"/>
  <c r="V1344" i="1"/>
  <c r="W1344" i="1"/>
  <c r="S1345" i="1"/>
  <c r="T1345" i="1"/>
  <c r="U1345" i="1"/>
  <c r="V1345" i="1"/>
  <c r="W1345" i="1"/>
  <c r="S1346" i="1"/>
  <c r="T1346" i="1"/>
  <c r="U1346" i="1"/>
  <c r="V1346" i="1"/>
  <c r="W1346" i="1"/>
  <c r="S1347" i="1"/>
  <c r="T1347" i="1"/>
  <c r="U1347" i="1"/>
  <c r="V1347" i="1"/>
  <c r="W1347" i="1"/>
  <c r="S1348" i="1"/>
  <c r="T1348" i="1"/>
  <c r="U1348" i="1"/>
  <c r="V1348" i="1"/>
  <c r="W1348" i="1"/>
  <c r="S1349" i="1"/>
  <c r="T1349" i="1"/>
  <c r="U1349" i="1"/>
  <c r="V1349" i="1"/>
  <c r="W1349" i="1"/>
  <c r="S1350" i="1"/>
  <c r="T1350" i="1"/>
  <c r="U1350" i="1"/>
  <c r="V1350" i="1"/>
  <c r="W1350" i="1"/>
  <c r="S1351" i="1"/>
  <c r="T1351" i="1"/>
  <c r="U1351" i="1"/>
  <c r="V1351" i="1"/>
  <c r="W1351" i="1"/>
  <c r="S1352" i="1"/>
  <c r="T1352" i="1"/>
  <c r="U1352" i="1"/>
  <c r="V1352" i="1"/>
  <c r="W1352" i="1"/>
  <c r="S1353" i="1"/>
  <c r="T1353" i="1"/>
  <c r="U1353" i="1"/>
  <c r="V1353" i="1"/>
  <c r="W1353" i="1"/>
  <c r="S1354" i="1"/>
  <c r="T1354" i="1"/>
  <c r="U1354" i="1"/>
  <c r="V1354" i="1"/>
  <c r="W1354" i="1"/>
  <c r="S1355" i="1"/>
  <c r="T1355" i="1"/>
  <c r="U1355" i="1"/>
  <c r="V1355" i="1"/>
  <c r="W1355" i="1"/>
  <c r="S1356" i="1"/>
  <c r="T1356" i="1"/>
  <c r="U1356" i="1"/>
  <c r="V1356" i="1"/>
  <c r="W1356" i="1"/>
  <c r="S1357" i="1"/>
  <c r="T1357" i="1"/>
  <c r="U1357" i="1"/>
  <c r="V1357" i="1"/>
  <c r="W1357" i="1"/>
  <c r="S1358" i="1"/>
  <c r="T1358" i="1"/>
  <c r="U1358" i="1"/>
  <c r="V1358" i="1"/>
  <c r="W1358" i="1"/>
  <c r="S1359" i="1"/>
  <c r="T1359" i="1"/>
  <c r="U1359" i="1"/>
  <c r="V1359" i="1"/>
  <c r="W1359" i="1"/>
  <c r="S1360" i="1"/>
  <c r="T1360" i="1"/>
  <c r="U1360" i="1"/>
  <c r="V1360" i="1"/>
  <c r="W1360" i="1"/>
  <c r="S1361" i="1"/>
  <c r="T1361" i="1"/>
  <c r="U1361" i="1"/>
  <c r="V1361" i="1"/>
  <c r="W1361" i="1"/>
  <c r="S1362" i="1"/>
  <c r="T1362" i="1"/>
  <c r="U1362" i="1"/>
  <c r="V1362" i="1"/>
  <c r="W1362" i="1"/>
  <c r="S1363" i="1"/>
  <c r="T1363" i="1"/>
  <c r="U1363" i="1"/>
  <c r="V1363" i="1"/>
  <c r="W1363" i="1"/>
  <c r="S1364" i="1"/>
  <c r="T1364" i="1"/>
  <c r="U1364" i="1"/>
  <c r="V1364" i="1"/>
  <c r="W1364" i="1"/>
  <c r="S1365" i="1"/>
  <c r="T1365" i="1"/>
  <c r="U1365" i="1"/>
  <c r="V1365" i="1"/>
  <c r="W1365" i="1"/>
  <c r="S1366" i="1"/>
  <c r="T1366" i="1"/>
  <c r="U1366" i="1"/>
  <c r="V1366" i="1"/>
  <c r="W1366" i="1"/>
  <c r="S1367" i="1"/>
  <c r="T1367" i="1"/>
  <c r="U1367" i="1"/>
  <c r="V1367" i="1"/>
  <c r="W1367" i="1"/>
  <c r="S1368" i="1"/>
  <c r="T1368" i="1"/>
  <c r="U1368" i="1"/>
  <c r="V1368" i="1"/>
  <c r="W1368" i="1"/>
  <c r="S1369" i="1"/>
  <c r="T1369" i="1"/>
  <c r="U1369" i="1"/>
  <c r="V1369" i="1"/>
  <c r="W1369" i="1"/>
  <c r="S1370" i="1"/>
  <c r="T1370" i="1"/>
  <c r="U1370" i="1"/>
  <c r="V1370" i="1"/>
  <c r="W1370" i="1"/>
  <c r="S1371" i="1"/>
  <c r="T1371" i="1"/>
  <c r="U1371" i="1"/>
  <c r="V1371" i="1"/>
  <c r="W1371" i="1"/>
  <c r="S1372" i="1"/>
  <c r="T1372" i="1"/>
  <c r="U1372" i="1"/>
  <c r="V1372" i="1"/>
  <c r="W1372" i="1"/>
  <c r="S1373" i="1"/>
  <c r="T1373" i="1"/>
  <c r="U1373" i="1"/>
  <c r="V1373" i="1"/>
  <c r="W1373" i="1"/>
  <c r="S1374" i="1"/>
  <c r="T1374" i="1"/>
  <c r="U1374" i="1"/>
  <c r="V1374" i="1"/>
  <c r="W1374" i="1"/>
  <c r="S1375" i="1"/>
  <c r="T1375" i="1"/>
  <c r="U1375" i="1"/>
  <c r="V1375" i="1"/>
  <c r="W1375" i="1"/>
  <c r="S1376" i="1"/>
  <c r="T1376" i="1"/>
  <c r="U1376" i="1"/>
  <c r="V1376" i="1"/>
  <c r="W1376" i="1"/>
  <c r="S1377" i="1"/>
  <c r="T1377" i="1"/>
  <c r="U1377" i="1"/>
  <c r="V1377" i="1"/>
  <c r="W1377" i="1"/>
  <c r="S1378" i="1"/>
  <c r="T1378" i="1"/>
  <c r="U1378" i="1"/>
  <c r="V1378" i="1"/>
  <c r="W1378" i="1"/>
  <c r="S1379" i="1"/>
  <c r="T1379" i="1"/>
  <c r="U1379" i="1"/>
  <c r="V1379" i="1"/>
  <c r="W1379" i="1"/>
  <c r="S1380" i="1"/>
  <c r="T1380" i="1"/>
  <c r="U1380" i="1"/>
  <c r="V1380" i="1"/>
  <c r="W1380" i="1"/>
  <c r="S1381" i="1"/>
  <c r="T1381" i="1"/>
  <c r="U1381" i="1"/>
  <c r="V1381" i="1"/>
  <c r="W1381" i="1"/>
  <c r="S1382" i="1"/>
  <c r="T1382" i="1"/>
  <c r="U1382" i="1"/>
  <c r="V1382" i="1"/>
  <c r="W1382" i="1"/>
  <c r="S1383" i="1"/>
  <c r="T1383" i="1"/>
  <c r="U1383" i="1"/>
  <c r="V1383" i="1"/>
  <c r="W1383" i="1"/>
  <c r="S1384" i="1"/>
  <c r="T1384" i="1"/>
  <c r="U1384" i="1"/>
  <c r="V1384" i="1"/>
  <c r="W1384" i="1"/>
  <c r="S1385" i="1"/>
  <c r="T1385" i="1"/>
  <c r="U1385" i="1"/>
  <c r="V1385" i="1"/>
  <c r="W1385" i="1"/>
  <c r="S1386" i="1"/>
  <c r="T1386" i="1"/>
  <c r="U1386" i="1"/>
  <c r="V1386" i="1"/>
  <c r="W1386" i="1"/>
  <c r="S1387" i="1"/>
  <c r="T1387" i="1"/>
  <c r="U1387" i="1"/>
  <c r="V1387" i="1"/>
  <c r="W1387" i="1"/>
  <c r="S1388" i="1"/>
  <c r="T1388" i="1"/>
  <c r="U1388" i="1"/>
  <c r="V1388" i="1"/>
  <c r="W1388" i="1"/>
  <c r="S1389" i="1"/>
  <c r="T1389" i="1"/>
  <c r="U1389" i="1"/>
  <c r="V1389" i="1"/>
  <c r="W1389" i="1"/>
  <c r="S1390" i="1"/>
  <c r="T1390" i="1"/>
  <c r="U1390" i="1"/>
  <c r="V1390" i="1"/>
  <c r="W1390" i="1"/>
  <c r="S1391" i="1"/>
  <c r="T1391" i="1"/>
  <c r="U1391" i="1"/>
  <c r="V1391" i="1"/>
  <c r="W1391" i="1"/>
  <c r="S1392" i="1"/>
  <c r="T1392" i="1"/>
  <c r="U1392" i="1"/>
  <c r="V1392" i="1"/>
  <c r="W1392" i="1"/>
  <c r="S1393" i="1"/>
  <c r="T1393" i="1"/>
  <c r="U1393" i="1"/>
  <c r="V1393" i="1"/>
  <c r="W1393" i="1"/>
  <c r="S1394" i="1"/>
  <c r="T1394" i="1"/>
  <c r="U1394" i="1"/>
  <c r="V1394" i="1"/>
  <c r="W1394" i="1"/>
  <c r="S1395" i="1"/>
  <c r="T1395" i="1"/>
  <c r="U1395" i="1"/>
  <c r="V1395" i="1"/>
  <c r="W1395" i="1"/>
  <c r="S1396" i="1"/>
  <c r="T1396" i="1"/>
  <c r="U1396" i="1"/>
  <c r="V1396" i="1"/>
  <c r="W1396" i="1"/>
  <c r="S1397" i="1"/>
  <c r="T1397" i="1"/>
  <c r="U1397" i="1"/>
  <c r="V1397" i="1"/>
  <c r="W1397" i="1"/>
  <c r="S1398" i="1"/>
  <c r="T1398" i="1"/>
  <c r="U1398" i="1"/>
  <c r="V1398" i="1"/>
  <c r="W1398" i="1"/>
  <c r="S1399" i="1"/>
  <c r="T1399" i="1"/>
  <c r="U1399" i="1"/>
  <c r="V1399" i="1"/>
  <c r="W1399" i="1"/>
  <c r="S1400" i="1"/>
  <c r="T1400" i="1"/>
  <c r="U1400" i="1"/>
  <c r="V1400" i="1"/>
  <c r="W1400" i="1"/>
  <c r="S1401" i="1"/>
  <c r="T1401" i="1"/>
  <c r="U1401" i="1"/>
  <c r="V1401" i="1"/>
  <c r="W1401" i="1"/>
  <c r="S1402" i="1"/>
  <c r="T1402" i="1"/>
  <c r="U1402" i="1"/>
  <c r="V1402" i="1"/>
  <c r="W1402" i="1"/>
  <c r="S1403" i="1"/>
  <c r="T1403" i="1"/>
  <c r="U1403" i="1"/>
  <c r="V1403" i="1"/>
  <c r="W1403" i="1"/>
  <c r="S1404" i="1"/>
  <c r="T1404" i="1"/>
  <c r="U1404" i="1"/>
  <c r="V1404" i="1"/>
  <c r="W1404" i="1"/>
  <c r="S1405" i="1"/>
  <c r="T1405" i="1"/>
  <c r="U1405" i="1"/>
  <c r="V1405" i="1"/>
  <c r="W1405" i="1"/>
  <c r="S1406" i="1"/>
  <c r="T1406" i="1"/>
  <c r="U1406" i="1"/>
  <c r="V1406" i="1"/>
  <c r="W1406" i="1"/>
  <c r="S1407" i="1"/>
  <c r="T1407" i="1"/>
  <c r="U1407" i="1"/>
  <c r="V1407" i="1"/>
  <c r="W1407" i="1"/>
  <c r="S1408" i="1"/>
  <c r="T1408" i="1"/>
  <c r="U1408" i="1"/>
  <c r="V1408" i="1"/>
  <c r="W1408" i="1"/>
  <c r="S1409" i="1"/>
  <c r="T1409" i="1"/>
  <c r="U1409" i="1"/>
  <c r="V1409" i="1"/>
  <c r="W1409" i="1"/>
  <c r="S1410" i="1"/>
  <c r="T1410" i="1"/>
  <c r="U1410" i="1"/>
  <c r="V1410" i="1"/>
  <c r="W1410" i="1"/>
  <c r="S1411" i="1"/>
  <c r="T1411" i="1"/>
  <c r="U1411" i="1"/>
  <c r="V1411" i="1"/>
  <c r="W1411" i="1"/>
  <c r="S1412" i="1"/>
  <c r="T1412" i="1"/>
  <c r="U1412" i="1"/>
  <c r="V1412" i="1"/>
  <c r="W1412" i="1"/>
  <c r="S1413" i="1"/>
  <c r="T1413" i="1"/>
  <c r="U1413" i="1"/>
  <c r="V1413" i="1"/>
  <c r="W1413" i="1"/>
  <c r="S1414" i="1"/>
  <c r="T1414" i="1"/>
  <c r="U1414" i="1"/>
  <c r="V1414" i="1"/>
  <c r="W1414" i="1"/>
  <c r="S1415" i="1"/>
  <c r="T1415" i="1"/>
  <c r="U1415" i="1"/>
  <c r="V1415" i="1"/>
  <c r="W1415" i="1"/>
  <c r="S1416" i="1"/>
  <c r="T1416" i="1"/>
  <c r="U1416" i="1"/>
  <c r="V1416" i="1"/>
  <c r="W1416" i="1"/>
  <c r="S1417" i="1"/>
  <c r="T1417" i="1"/>
  <c r="U1417" i="1"/>
  <c r="V1417" i="1"/>
  <c r="W1417" i="1"/>
  <c r="S1418" i="1"/>
  <c r="T1418" i="1"/>
  <c r="U1418" i="1"/>
  <c r="V1418" i="1"/>
  <c r="W1418" i="1"/>
  <c r="S1419" i="1"/>
  <c r="T1419" i="1"/>
  <c r="U1419" i="1"/>
  <c r="V1419" i="1"/>
  <c r="W1419" i="1"/>
  <c r="S1420" i="1"/>
  <c r="T1420" i="1"/>
  <c r="U1420" i="1"/>
  <c r="V1420" i="1"/>
  <c r="W1420" i="1"/>
  <c r="S1421" i="1"/>
  <c r="T1421" i="1"/>
  <c r="U1421" i="1"/>
  <c r="V1421" i="1"/>
  <c r="W1421" i="1"/>
  <c r="S1422" i="1"/>
  <c r="T1422" i="1"/>
  <c r="U1422" i="1"/>
  <c r="V1422" i="1"/>
  <c r="W1422" i="1"/>
  <c r="S1423" i="1"/>
  <c r="T1423" i="1"/>
  <c r="U1423" i="1"/>
  <c r="V1423" i="1"/>
  <c r="W1423" i="1"/>
  <c r="S1424" i="1"/>
  <c r="T1424" i="1"/>
  <c r="U1424" i="1"/>
  <c r="V1424" i="1"/>
  <c r="W1424" i="1"/>
  <c r="S1425" i="1"/>
  <c r="T1425" i="1"/>
  <c r="U1425" i="1"/>
  <c r="V1425" i="1"/>
  <c r="W1425" i="1"/>
  <c r="S1426" i="1"/>
  <c r="T1426" i="1"/>
  <c r="U1426" i="1"/>
  <c r="V1426" i="1"/>
  <c r="W1426" i="1"/>
  <c r="S1427" i="1"/>
  <c r="T1427" i="1"/>
  <c r="U1427" i="1"/>
  <c r="V1427" i="1"/>
  <c r="W1427" i="1"/>
  <c r="S1428" i="1"/>
  <c r="T1428" i="1"/>
  <c r="U1428" i="1"/>
  <c r="V1428" i="1"/>
  <c r="W1428" i="1"/>
  <c r="S1429" i="1"/>
  <c r="T1429" i="1"/>
  <c r="U1429" i="1"/>
  <c r="V1429" i="1"/>
  <c r="W1429" i="1"/>
  <c r="S1430" i="1"/>
  <c r="T1430" i="1"/>
  <c r="U1430" i="1"/>
  <c r="V1430" i="1"/>
  <c r="W1430" i="1"/>
  <c r="S1431" i="1"/>
  <c r="T1431" i="1"/>
  <c r="U1431" i="1"/>
  <c r="V1431" i="1"/>
  <c r="W1431" i="1"/>
  <c r="S1432" i="1"/>
  <c r="T1432" i="1"/>
  <c r="U1432" i="1"/>
  <c r="V1432" i="1"/>
  <c r="W1432" i="1"/>
  <c r="S1433" i="1"/>
  <c r="T1433" i="1"/>
  <c r="U1433" i="1"/>
  <c r="V1433" i="1"/>
  <c r="W1433" i="1"/>
  <c r="S1434" i="1"/>
  <c r="T1434" i="1"/>
  <c r="U1434" i="1"/>
  <c r="V1434" i="1"/>
  <c r="W1434" i="1"/>
  <c r="S1435" i="1"/>
  <c r="T1435" i="1"/>
  <c r="U1435" i="1"/>
  <c r="V1435" i="1"/>
  <c r="W1435" i="1"/>
  <c r="S1436" i="1"/>
  <c r="T1436" i="1"/>
  <c r="U1436" i="1"/>
  <c r="V1436" i="1"/>
  <c r="W1436" i="1"/>
  <c r="S1437" i="1"/>
  <c r="T1437" i="1"/>
  <c r="U1437" i="1"/>
  <c r="V1437" i="1"/>
  <c r="W1437" i="1"/>
  <c r="S1438" i="1"/>
  <c r="T1438" i="1"/>
  <c r="U1438" i="1"/>
  <c r="V1438" i="1"/>
  <c r="W1438" i="1"/>
  <c r="S1439" i="1"/>
  <c r="T1439" i="1"/>
  <c r="U1439" i="1"/>
  <c r="V1439" i="1"/>
  <c r="W1439" i="1"/>
  <c r="S1440" i="1"/>
  <c r="T1440" i="1"/>
  <c r="U1440" i="1"/>
  <c r="V1440" i="1"/>
  <c r="W1440" i="1"/>
  <c r="S1441" i="1"/>
  <c r="T1441" i="1"/>
  <c r="U1441" i="1"/>
  <c r="V1441" i="1"/>
  <c r="W1441" i="1"/>
  <c r="S1442" i="1"/>
  <c r="T1442" i="1"/>
  <c r="U1442" i="1"/>
  <c r="V1442" i="1"/>
  <c r="W1442" i="1"/>
  <c r="S1443" i="1"/>
  <c r="T1443" i="1"/>
  <c r="U1443" i="1"/>
  <c r="V1443" i="1"/>
  <c r="W1443" i="1"/>
  <c r="S1444" i="1"/>
  <c r="T1444" i="1"/>
  <c r="U1444" i="1"/>
  <c r="V1444" i="1"/>
  <c r="W1444" i="1"/>
  <c r="S1445" i="1"/>
  <c r="T1445" i="1"/>
  <c r="U1445" i="1"/>
  <c r="V1445" i="1"/>
  <c r="W1445" i="1"/>
  <c r="S1446" i="1"/>
  <c r="T1446" i="1"/>
  <c r="U1446" i="1"/>
  <c r="V1446" i="1"/>
  <c r="W1446" i="1"/>
  <c r="S1447" i="1"/>
  <c r="T1447" i="1"/>
  <c r="U1447" i="1"/>
  <c r="V1447" i="1"/>
  <c r="W1447" i="1"/>
  <c r="S1448" i="1"/>
  <c r="T1448" i="1"/>
  <c r="U1448" i="1"/>
  <c r="V1448" i="1"/>
  <c r="W1448" i="1"/>
  <c r="S1449" i="1"/>
  <c r="T1449" i="1"/>
  <c r="U1449" i="1"/>
  <c r="V1449" i="1"/>
  <c r="W1449" i="1"/>
  <c r="S1450" i="1"/>
  <c r="T1450" i="1"/>
  <c r="U1450" i="1"/>
  <c r="V1450" i="1"/>
  <c r="W1450" i="1"/>
  <c r="S1451" i="1"/>
  <c r="T1451" i="1"/>
  <c r="U1451" i="1"/>
  <c r="V1451" i="1"/>
  <c r="W1451" i="1"/>
  <c r="S1452" i="1"/>
  <c r="T1452" i="1"/>
  <c r="U1452" i="1"/>
  <c r="V1452" i="1"/>
  <c r="W1452" i="1"/>
  <c r="S1453" i="1"/>
  <c r="T1453" i="1"/>
  <c r="U1453" i="1"/>
  <c r="V1453" i="1"/>
  <c r="W1453" i="1"/>
  <c r="S1454" i="1"/>
  <c r="T1454" i="1"/>
  <c r="U1454" i="1"/>
  <c r="V1454" i="1"/>
  <c r="W1454" i="1"/>
  <c r="S1455" i="1"/>
  <c r="T1455" i="1"/>
  <c r="U1455" i="1"/>
  <c r="V1455" i="1"/>
  <c r="W1455" i="1"/>
  <c r="S1456" i="1"/>
  <c r="T1456" i="1"/>
  <c r="U1456" i="1"/>
  <c r="V1456" i="1"/>
  <c r="W1456" i="1"/>
  <c r="S1457" i="1"/>
  <c r="T1457" i="1"/>
  <c r="U1457" i="1"/>
  <c r="V1457" i="1"/>
  <c r="W1457" i="1"/>
  <c r="S1458" i="1"/>
  <c r="T1458" i="1"/>
  <c r="U1458" i="1"/>
  <c r="V1458" i="1"/>
  <c r="W1458" i="1"/>
  <c r="S1459" i="1"/>
  <c r="T1459" i="1"/>
  <c r="U1459" i="1"/>
  <c r="V1459" i="1"/>
  <c r="W1459" i="1"/>
  <c r="S1460" i="1"/>
  <c r="T1460" i="1"/>
  <c r="U1460" i="1"/>
  <c r="V1460" i="1"/>
  <c r="W1460" i="1"/>
  <c r="S1461" i="1"/>
  <c r="T1461" i="1"/>
  <c r="U1461" i="1"/>
  <c r="V1461" i="1"/>
  <c r="W1461" i="1"/>
  <c r="S1462" i="1"/>
  <c r="T1462" i="1"/>
  <c r="U1462" i="1"/>
  <c r="V1462" i="1"/>
  <c r="W1462" i="1"/>
  <c r="S1463" i="1"/>
  <c r="T1463" i="1"/>
  <c r="U1463" i="1"/>
  <c r="V1463" i="1"/>
  <c r="W1463" i="1"/>
  <c r="S1464" i="1"/>
  <c r="T1464" i="1"/>
  <c r="U1464" i="1"/>
  <c r="V1464" i="1"/>
  <c r="W1464" i="1"/>
  <c r="S1465" i="1"/>
  <c r="T1465" i="1"/>
  <c r="U1465" i="1"/>
  <c r="V1465" i="1"/>
  <c r="W1465" i="1"/>
  <c r="S1466" i="1"/>
  <c r="T1466" i="1"/>
  <c r="U1466" i="1"/>
  <c r="V1466" i="1"/>
  <c r="W1466" i="1"/>
  <c r="S1467" i="1"/>
  <c r="T1467" i="1"/>
  <c r="U1467" i="1"/>
  <c r="V1467" i="1"/>
  <c r="W1467" i="1"/>
  <c r="S1468" i="1"/>
  <c r="T1468" i="1"/>
  <c r="U1468" i="1"/>
  <c r="V1468" i="1"/>
  <c r="W1468" i="1"/>
  <c r="S1469" i="1"/>
  <c r="T1469" i="1"/>
  <c r="U1469" i="1"/>
  <c r="V1469" i="1"/>
  <c r="W1469" i="1"/>
  <c r="S1470" i="1"/>
  <c r="T1470" i="1"/>
  <c r="U1470" i="1"/>
  <c r="V1470" i="1"/>
  <c r="W1470" i="1"/>
  <c r="S1471" i="1"/>
  <c r="T1471" i="1"/>
  <c r="U1471" i="1"/>
  <c r="V1471" i="1"/>
  <c r="W1471" i="1"/>
  <c r="S1472" i="1"/>
  <c r="T1472" i="1"/>
  <c r="U1472" i="1"/>
  <c r="V1472" i="1"/>
  <c r="W1472" i="1"/>
  <c r="S1473" i="1"/>
  <c r="T1473" i="1"/>
  <c r="U1473" i="1"/>
  <c r="V1473" i="1"/>
  <c r="W1473" i="1"/>
  <c r="S1474" i="1"/>
  <c r="T1474" i="1"/>
  <c r="U1474" i="1"/>
  <c r="V1474" i="1"/>
  <c r="W1474" i="1"/>
  <c r="S1475" i="1"/>
  <c r="T1475" i="1"/>
  <c r="U1475" i="1"/>
  <c r="V1475" i="1"/>
  <c r="W1475" i="1"/>
  <c r="S1476" i="1"/>
  <c r="T1476" i="1"/>
  <c r="U1476" i="1"/>
  <c r="V1476" i="1"/>
  <c r="W1476" i="1"/>
  <c r="S1477" i="1"/>
  <c r="T1477" i="1"/>
  <c r="U1477" i="1"/>
  <c r="V1477" i="1"/>
  <c r="W1477" i="1"/>
  <c r="S1478" i="1"/>
  <c r="T1478" i="1"/>
  <c r="U1478" i="1"/>
  <c r="V1478" i="1"/>
  <c r="W1478" i="1"/>
  <c r="S1479" i="1"/>
  <c r="T1479" i="1"/>
  <c r="U1479" i="1"/>
  <c r="V1479" i="1"/>
  <c r="W1479" i="1"/>
  <c r="S1480" i="1"/>
  <c r="T1480" i="1"/>
  <c r="U1480" i="1"/>
  <c r="V1480" i="1"/>
  <c r="W1480" i="1"/>
  <c r="S1481" i="1"/>
  <c r="T1481" i="1"/>
  <c r="U1481" i="1"/>
  <c r="V1481" i="1"/>
  <c r="W1481" i="1"/>
  <c r="S1482" i="1"/>
  <c r="T1482" i="1"/>
  <c r="U1482" i="1"/>
  <c r="V1482" i="1"/>
  <c r="W1482" i="1"/>
  <c r="S1483" i="1"/>
  <c r="T1483" i="1"/>
  <c r="U1483" i="1"/>
  <c r="V1483" i="1"/>
  <c r="W1483" i="1"/>
  <c r="S1484" i="1"/>
  <c r="T1484" i="1"/>
  <c r="U1484" i="1"/>
  <c r="V1484" i="1"/>
  <c r="W1484" i="1"/>
  <c r="S1485" i="1"/>
  <c r="T1485" i="1"/>
  <c r="U1485" i="1"/>
  <c r="V1485" i="1"/>
  <c r="W1485" i="1"/>
  <c r="S1486" i="1"/>
  <c r="T1486" i="1"/>
  <c r="U1486" i="1"/>
  <c r="V1486" i="1"/>
  <c r="W1486" i="1"/>
  <c r="S1487" i="1"/>
  <c r="T1487" i="1"/>
  <c r="U1487" i="1"/>
  <c r="V1487" i="1"/>
  <c r="W1487" i="1"/>
  <c r="S1488" i="1"/>
  <c r="T1488" i="1"/>
  <c r="U1488" i="1"/>
  <c r="V1488" i="1"/>
  <c r="W1488" i="1"/>
  <c r="S1489" i="1"/>
  <c r="T1489" i="1"/>
  <c r="U1489" i="1"/>
  <c r="V1489" i="1"/>
  <c r="W1489" i="1"/>
  <c r="S1490" i="1"/>
  <c r="T1490" i="1"/>
  <c r="U1490" i="1"/>
  <c r="V1490" i="1"/>
  <c r="W1490" i="1"/>
  <c r="S1491" i="1"/>
  <c r="T1491" i="1"/>
  <c r="U1491" i="1"/>
  <c r="V1491" i="1"/>
  <c r="W1491" i="1"/>
  <c r="S1492" i="1"/>
  <c r="T1492" i="1"/>
  <c r="U1492" i="1"/>
  <c r="V1492" i="1"/>
  <c r="W1492" i="1"/>
  <c r="S1493" i="1"/>
  <c r="T1493" i="1"/>
  <c r="U1493" i="1"/>
  <c r="V1493" i="1"/>
  <c r="W1493" i="1"/>
  <c r="S1494" i="1"/>
  <c r="T1494" i="1"/>
  <c r="U1494" i="1"/>
  <c r="V1494" i="1"/>
  <c r="W1494" i="1"/>
  <c r="S1495" i="1"/>
  <c r="T1495" i="1"/>
  <c r="U1495" i="1"/>
  <c r="V1495" i="1"/>
  <c r="W1495" i="1"/>
  <c r="S1496" i="1"/>
  <c r="T1496" i="1"/>
  <c r="U1496" i="1"/>
  <c r="V1496" i="1"/>
  <c r="W1496" i="1"/>
  <c r="S1497" i="1"/>
  <c r="T1497" i="1"/>
  <c r="U1497" i="1"/>
  <c r="V1497" i="1"/>
  <c r="W1497" i="1"/>
  <c r="S1498" i="1"/>
  <c r="T1498" i="1"/>
  <c r="U1498" i="1"/>
  <c r="V1498" i="1"/>
  <c r="W1498" i="1"/>
  <c r="S1499" i="1"/>
  <c r="T1499" i="1"/>
  <c r="U1499" i="1"/>
  <c r="V1499" i="1"/>
  <c r="W1499" i="1"/>
  <c r="S1500" i="1"/>
  <c r="T1500" i="1"/>
  <c r="U1500" i="1"/>
  <c r="V1500" i="1"/>
  <c r="W1500" i="1"/>
  <c r="S1501" i="1"/>
  <c r="T1501" i="1"/>
  <c r="U1501" i="1"/>
  <c r="V1501" i="1"/>
  <c r="W1501" i="1"/>
  <c r="S1502" i="1"/>
  <c r="T1502" i="1"/>
  <c r="U1502" i="1"/>
  <c r="V1502" i="1"/>
  <c r="W1502" i="1"/>
  <c r="S1503" i="1"/>
  <c r="T1503" i="1"/>
  <c r="U1503" i="1"/>
  <c r="V1503" i="1"/>
  <c r="W1503" i="1"/>
  <c r="S1504" i="1"/>
  <c r="T1504" i="1"/>
  <c r="U1504" i="1"/>
  <c r="V1504" i="1"/>
  <c r="W1504" i="1"/>
  <c r="S1505" i="1"/>
  <c r="T1505" i="1"/>
  <c r="U1505" i="1"/>
  <c r="V1505" i="1"/>
  <c r="W1505" i="1"/>
  <c r="S1506" i="1"/>
  <c r="T1506" i="1"/>
  <c r="U1506" i="1"/>
  <c r="V1506" i="1"/>
  <c r="W1506" i="1"/>
  <c r="S1507" i="1"/>
  <c r="T1507" i="1"/>
  <c r="U1507" i="1"/>
  <c r="V1507" i="1"/>
  <c r="W1507" i="1"/>
  <c r="S1508" i="1"/>
  <c r="T1508" i="1"/>
  <c r="U1508" i="1"/>
  <c r="V1508" i="1"/>
  <c r="W1508" i="1"/>
  <c r="S1509" i="1"/>
  <c r="T1509" i="1"/>
  <c r="U1509" i="1"/>
  <c r="V1509" i="1"/>
  <c r="W1509" i="1"/>
  <c r="S1510" i="1"/>
  <c r="T1510" i="1"/>
  <c r="U1510" i="1"/>
  <c r="V1510" i="1"/>
  <c r="W1510" i="1"/>
  <c r="S1511" i="1"/>
  <c r="T1511" i="1"/>
  <c r="U1511" i="1"/>
  <c r="V1511" i="1"/>
  <c r="W1511" i="1"/>
  <c r="S1512" i="1"/>
  <c r="T1512" i="1"/>
  <c r="U1512" i="1"/>
  <c r="V1512" i="1"/>
  <c r="W1512" i="1"/>
  <c r="S1513" i="1"/>
  <c r="T1513" i="1"/>
  <c r="U1513" i="1"/>
  <c r="V1513" i="1"/>
  <c r="W1513" i="1"/>
  <c r="S1514" i="1"/>
  <c r="T1514" i="1"/>
  <c r="U1514" i="1"/>
  <c r="V1514" i="1"/>
  <c r="W1514" i="1"/>
  <c r="S1515" i="1"/>
  <c r="T1515" i="1"/>
  <c r="U1515" i="1"/>
  <c r="V1515" i="1"/>
  <c r="W1515" i="1"/>
  <c r="S1516" i="1"/>
  <c r="T1516" i="1"/>
  <c r="U1516" i="1"/>
  <c r="V1516" i="1"/>
  <c r="W1516" i="1"/>
  <c r="S1517" i="1"/>
  <c r="T1517" i="1"/>
  <c r="U1517" i="1"/>
  <c r="V1517" i="1"/>
  <c r="W1517" i="1"/>
  <c r="S1518" i="1"/>
  <c r="T1518" i="1"/>
  <c r="U1518" i="1"/>
  <c r="V1518" i="1"/>
  <c r="W1518" i="1"/>
  <c r="S1519" i="1"/>
  <c r="T1519" i="1"/>
  <c r="U1519" i="1"/>
  <c r="V1519" i="1"/>
  <c r="W1519" i="1"/>
  <c r="S1520" i="1"/>
  <c r="T1520" i="1"/>
  <c r="U1520" i="1"/>
  <c r="V1520" i="1"/>
  <c r="W1520" i="1"/>
  <c r="S1521" i="1"/>
  <c r="T1521" i="1"/>
  <c r="U1521" i="1"/>
  <c r="V1521" i="1"/>
  <c r="W1521" i="1"/>
  <c r="S1522" i="1"/>
  <c r="T1522" i="1"/>
  <c r="U1522" i="1"/>
  <c r="V1522" i="1"/>
  <c r="W1522" i="1"/>
  <c r="S1523" i="1"/>
  <c r="T1523" i="1"/>
  <c r="U1523" i="1"/>
  <c r="V1523" i="1"/>
  <c r="W1523" i="1"/>
  <c r="S1524" i="1"/>
  <c r="T1524" i="1"/>
  <c r="U1524" i="1"/>
  <c r="V1524" i="1"/>
  <c r="W1524" i="1"/>
  <c r="S1525" i="1"/>
  <c r="T1525" i="1"/>
  <c r="U1525" i="1"/>
  <c r="V1525" i="1"/>
  <c r="W1525" i="1"/>
  <c r="S1526" i="1"/>
  <c r="T1526" i="1"/>
  <c r="U1526" i="1"/>
  <c r="V1526" i="1"/>
  <c r="W1526" i="1"/>
  <c r="S1527" i="1"/>
  <c r="T1527" i="1"/>
  <c r="U1527" i="1"/>
  <c r="V1527" i="1"/>
  <c r="W1527" i="1"/>
  <c r="S1528" i="1"/>
  <c r="T1528" i="1"/>
  <c r="U1528" i="1"/>
  <c r="V1528" i="1"/>
  <c r="W1528" i="1"/>
  <c r="S1529" i="1"/>
  <c r="T1529" i="1"/>
  <c r="U1529" i="1"/>
  <c r="V1529" i="1"/>
  <c r="W1529" i="1"/>
  <c r="S1530" i="1"/>
  <c r="T1530" i="1"/>
  <c r="U1530" i="1"/>
  <c r="V1530" i="1"/>
  <c r="W1530" i="1"/>
  <c r="S1531" i="1"/>
  <c r="T1531" i="1"/>
  <c r="U1531" i="1"/>
  <c r="V1531" i="1"/>
  <c r="W1531" i="1"/>
  <c r="S1532" i="1"/>
  <c r="T1532" i="1"/>
  <c r="U1532" i="1"/>
  <c r="V1532" i="1"/>
  <c r="W1532" i="1"/>
  <c r="S1533" i="1"/>
  <c r="T1533" i="1"/>
  <c r="U1533" i="1"/>
  <c r="V1533" i="1"/>
  <c r="W1533" i="1"/>
  <c r="S1534" i="1"/>
  <c r="T1534" i="1"/>
  <c r="U1534" i="1"/>
  <c r="V1534" i="1"/>
  <c r="W1534" i="1"/>
  <c r="S1535" i="1"/>
  <c r="T1535" i="1"/>
  <c r="U1535" i="1"/>
  <c r="V1535" i="1"/>
  <c r="W1535" i="1"/>
  <c r="S1536" i="1"/>
  <c r="T1536" i="1"/>
  <c r="U1536" i="1"/>
  <c r="V1536" i="1"/>
  <c r="W1536" i="1"/>
  <c r="S1537" i="1"/>
  <c r="T1537" i="1"/>
  <c r="U1537" i="1"/>
  <c r="V1537" i="1"/>
  <c r="W1537" i="1"/>
  <c r="S1538" i="1"/>
  <c r="T1538" i="1"/>
  <c r="U1538" i="1"/>
  <c r="V1538" i="1"/>
  <c r="W1538" i="1"/>
  <c r="S1539" i="1"/>
  <c r="T1539" i="1"/>
  <c r="U1539" i="1"/>
  <c r="V1539" i="1"/>
  <c r="W1539" i="1"/>
  <c r="S1540" i="1"/>
  <c r="T1540" i="1"/>
  <c r="U1540" i="1"/>
  <c r="V1540" i="1"/>
  <c r="W1540" i="1"/>
  <c r="S1541" i="1"/>
  <c r="T1541" i="1"/>
  <c r="U1541" i="1"/>
  <c r="V1541" i="1"/>
  <c r="W1541" i="1"/>
  <c r="S1542" i="1"/>
  <c r="T1542" i="1"/>
  <c r="U1542" i="1"/>
  <c r="V1542" i="1"/>
  <c r="W1542" i="1"/>
  <c r="S1543" i="1"/>
  <c r="T1543" i="1"/>
  <c r="U1543" i="1"/>
  <c r="V1543" i="1"/>
  <c r="W1543" i="1"/>
  <c r="S1544" i="1"/>
  <c r="T1544" i="1"/>
  <c r="U1544" i="1"/>
  <c r="V1544" i="1"/>
  <c r="W1544" i="1"/>
  <c r="S1545" i="1"/>
  <c r="T1545" i="1"/>
  <c r="U1545" i="1"/>
  <c r="V1545" i="1"/>
  <c r="W1545" i="1"/>
  <c r="S1546" i="1"/>
  <c r="T1546" i="1"/>
  <c r="U1546" i="1"/>
  <c r="V1546" i="1"/>
  <c r="W1546" i="1"/>
  <c r="S1547" i="1"/>
  <c r="T1547" i="1"/>
  <c r="U1547" i="1"/>
  <c r="V1547" i="1"/>
  <c r="W1547" i="1"/>
  <c r="S1548" i="1"/>
  <c r="T1548" i="1"/>
  <c r="U1548" i="1"/>
  <c r="V1548" i="1"/>
  <c r="W1548" i="1"/>
  <c r="S1549" i="1"/>
  <c r="T1549" i="1"/>
  <c r="U1549" i="1"/>
  <c r="V1549" i="1"/>
  <c r="W1549" i="1"/>
  <c r="S1550" i="1"/>
  <c r="T1550" i="1"/>
  <c r="U1550" i="1"/>
  <c r="V1550" i="1"/>
  <c r="W1550" i="1"/>
  <c r="S1551" i="1"/>
  <c r="T1551" i="1"/>
  <c r="U1551" i="1"/>
  <c r="V1551" i="1"/>
  <c r="W1551" i="1"/>
  <c r="S1552" i="1"/>
  <c r="T1552" i="1"/>
  <c r="U1552" i="1"/>
  <c r="V1552" i="1"/>
  <c r="W1552" i="1"/>
  <c r="S1553" i="1"/>
  <c r="T1553" i="1"/>
  <c r="U1553" i="1"/>
  <c r="V1553" i="1"/>
  <c r="W1553" i="1"/>
  <c r="S1554" i="1"/>
  <c r="T1554" i="1"/>
  <c r="U1554" i="1"/>
  <c r="V1554" i="1"/>
  <c r="W1554" i="1"/>
  <c r="S1555" i="1"/>
  <c r="T1555" i="1"/>
  <c r="U1555" i="1"/>
  <c r="V1555" i="1"/>
  <c r="W1555" i="1"/>
  <c r="S1556" i="1"/>
  <c r="T1556" i="1"/>
  <c r="U1556" i="1"/>
  <c r="V1556" i="1"/>
  <c r="W1556" i="1"/>
  <c r="S1557" i="1"/>
  <c r="T1557" i="1"/>
  <c r="U1557" i="1"/>
  <c r="V1557" i="1"/>
  <c r="W1557" i="1"/>
  <c r="S1558" i="1"/>
  <c r="T1558" i="1"/>
  <c r="U1558" i="1"/>
  <c r="V1558" i="1"/>
  <c r="W1558" i="1"/>
  <c r="S1559" i="1"/>
  <c r="T1559" i="1"/>
  <c r="U1559" i="1"/>
  <c r="V1559" i="1"/>
  <c r="W1559" i="1"/>
  <c r="S1560" i="1"/>
  <c r="T1560" i="1"/>
  <c r="U1560" i="1"/>
  <c r="V1560" i="1"/>
  <c r="W1560" i="1"/>
  <c r="S1561" i="1"/>
  <c r="T1561" i="1"/>
  <c r="U1561" i="1"/>
  <c r="V1561" i="1"/>
  <c r="W1561" i="1"/>
  <c r="S1562" i="1"/>
  <c r="T1562" i="1"/>
  <c r="U1562" i="1"/>
  <c r="V1562" i="1"/>
  <c r="W1562" i="1"/>
  <c r="S1563" i="1"/>
  <c r="T1563" i="1"/>
  <c r="U1563" i="1"/>
  <c r="V1563" i="1"/>
  <c r="W1563" i="1"/>
  <c r="S1564" i="1"/>
  <c r="T1564" i="1"/>
  <c r="U1564" i="1"/>
  <c r="V1564" i="1"/>
  <c r="W1564" i="1"/>
  <c r="S1565" i="1"/>
  <c r="T1565" i="1"/>
  <c r="U1565" i="1"/>
  <c r="V1565" i="1"/>
  <c r="W1565" i="1"/>
  <c r="S1566" i="1"/>
  <c r="T1566" i="1"/>
  <c r="U1566" i="1"/>
  <c r="V1566" i="1"/>
  <c r="W1566" i="1"/>
  <c r="S1567" i="1"/>
  <c r="T1567" i="1"/>
  <c r="U1567" i="1"/>
  <c r="V1567" i="1"/>
  <c r="W1567" i="1"/>
  <c r="S1568" i="1"/>
  <c r="T1568" i="1"/>
  <c r="U1568" i="1"/>
  <c r="V1568" i="1"/>
  <c r="W1568" i="1"/>
  <c r="S1569" i="1"/>
  <c r="T1569" i="1"/>
  <c r="U1569" i="1"/>
  <c r="V1569" i="1"/>
  <c r="W1569" i="1"/>
  <c r="S1570" i="1"/>
  <c r="T1570" i="1"/>
  <c r="U1570" i="1"/>
  <c r="V1570" i="1"/>
  <c r="W1570" i="1"/>
  <c r="S1571" i="1"/>
  <c r="T1571" i="1"/>
  <c r="U1571" i="1"/>
  <c r="V1571" i="1"/>
  <c r="W1571" i="1"/>
  <c r="S1572" i="1"/>
  <c r="T1572" i="1"/>
  <c r="U1572" i="1"/>
  <c r="V1572" i="1"/>
  <c r="W1572" i="1"/>
  <c r="S1573" i="1"/>
  <c r="T1573" i="1"/>
  <c r="U1573" i="1"/>
  <c r="V1573" i="1"/>
  <c r="W1573" i="1"/>
  <c r="S1574" i="1"/>
  <c r="T1574" i="1"/>
  <c r="U1574" i="1"/>
  <c r="V1574" i="1"/>
  <c r="W1574" i="1"/>
  <c r="S1575" i="1"/>
  <c r="T1575" i="1"/>
  <c r="U1575" i="1"/>
  <c r="V1575" i="1"/>
  <c r="W1575" i="1"/>
  <c r="S1576" i="1"/>
  <c r="T1576" i="1"/>
  <c r="U1576" i="1"/>
  <c r="V1576" i="1"/>
  <c r="W1576" i="1"/>
  <c r="S1577" i="1"/>
  <c r="T1577" i="1"/>
  <c r="U1577" i="1"/>
  <c r="V1577" i="1"/>
  <c r="W1577" i="1"/>
  <c r="S1578" i="1"/>
  <c r="T1578" i="1"/>
  <c r="U1578" i="1"/>
  <c r="V1578" i="1"/>
  <c r="W1578" i="1"/>
  <c r="S1579" i="1"/>
  <c r="T1579" i="1"/>
  <c r="U1579" i="1"/>
  <c r="V1579" i="1"/>
  <c r="W1579" i="1"/>
  <c r="S1580" i="1"/>
  <c r="T1580" i="1"/>
  <c r="U1580" i="1"/>
  <c r="V1580" i="1"/>
  <c r="W1580" i="1"/>
  <c r="S1581" i="1"/>
  <c r="T1581" i="1"/>
  <c r="U1581" i="1"/>
  <c r="V1581" i="1"/>
  <c r="W1581" i="1"/>
  <c r="S1582" i="1"/>
  <c r="T1582" i="1"/>
  <c r="U1582" i="1"/>
  <c r="V1582" i="1"/>
  <c r="W1582" i="1"/>
  <c r="S1583" i="1"/>
  <c r="T1583" i="1"/>
  <c r="U1583" i="1"/>
  <c r="V1583" i="1"/>
  <c r="W1583" i="1"/>
  <c r="S1584" i="1"/>
  <c r="T1584" i="1"/>
  <c r="U1584" i="1"/>
  <c r="V1584" i="1"/>
  <c r="W1584" i="1"/>
  <c r="S1585" i="1"/>
  <c r="T1585" i="1"/>
  <c r="U1585" i="1"/>
  <c r="V1585" i="1"/>
  <c r="W1585" i="1"/>
  <c r="S1586" i="1"/>
  <c r="T1586" i="1"/>
  <c r="U1586" i="1"/>
  <c r="V1586" i="1"/>
  <c r="W1586" i="1"/>
  <c r="S1587" i="1"/>
  <c r="T1587" i="1"/>
  <c r="U1587" i="1"/>
  <c r="V1587" i="1"/>
  <c r="W1587" i="1"/>
  <c r="S1588" i="1"/>
  <c r="T1588" i="1"/>
  <c r="U1588" i="1"/>
  <c r="V1588" i="1"/>
  <c r="W1588" i="1"/>
  <c r="S1589" i="1"/>
  <c r="T1589" i="1"/>
  <c r="U1589" i="1"/>
  <c r="V1589" i="1"/>
  <c r="W1589" i="1"/>
  <c r="S1590" i="1"/>
  <c r="T1590" i="1"/>
  <c r="U1590" i="1"/>
  <c r="V1590" i="1"/>
  <c r="W1590" i="1"/>
  <c r="S1591" i="1"/>
  <c r="T1591" i="1"/>
  <c r="U1591" i="1"/>
  <c r="V1591" i="1"/>
  <c r="W1591" i="1"/>
  <c r="S1592" i="1"/>
  <c r="T1592" i="1"/>
  <c r="U1592" i="1"/>
  <c r="V1592" i="1"/>
  <c r="W1592" i="1"/>
  <c r="S1593" i="1"/>
  <c r="T1593" i="1"/>
  <c r="U1593" i="1"/>
  <c r="V1593" i="1"/>
  <c r="W1593" i="1"/>
  <c r="S1594" i="1"/>
  <c r="T1594" i="1"/>
  <c r="U1594" i="1"/>
  <c r="V1594" i="1"/>
  <c r="W1594" i="1"/>
  <c r="S1595" i="1"/>
  <c r="T1595" i="1"/>
  <c r="U1595" i="1"/>
  <c r="V1595" i="1"/>
  <c r="W1595" i="1"/>
  <c r="S1596" i="1"/>
  <c r="T1596" i="1"/>
  <c r="U1596" i="1"/>
  <c r="V1596" i="1"/>
  <c r="W1596" i="1"/>
  <c r="S1597" i="1"/>
  <c r="T1597" i="1"/>
  <c r="U1597" i="1"/>
  <c r="V1597" i="1"/>
  <c r="W1597" i="1"/>
  <c r="S1598" i="1"/>
  <c r="T1598" i="1"/>
  <c r="U1598" i="1"/>
  <c r="V1598" i="1"/>
  <c r="W1598" i="1"/>
  <c r="S1599" i="1"/>
  <c r="T1599" i="1"/>
  <c r="U1599" i="1"/>
  <c r="V1599" i="1"/>
  <c r="W1599" i="1"/>
  <c r="S1600" i="1"/>
  <c r="T1600" i="1"/>
  <c r="U1600" i="1"/>
  <c r="V1600" i="1"/>
  <c r="W1600" i="1"/>
  <c r="S1601" i="1"/>
  <c r="T1601" i="1"/>
  <c r="U1601" i="1"/>
  <c r="V1601" i="1"/>
  <c r="W1601" i="1"/>
  <c r="S1602" i="1"/>
  <c r="T1602" i="1"/>
  <c r="U1602" i="1"/>
  <c r="V1602" i="1"/>
  <c r="W1602" i="1"/>
  <c r="S1603" i="1"/>
  <c r="T1603" i="1"/>
  <c r="U1603" i="1"/>
  <c r="V1603" i="1"/>
  <c r="W1603" i="1"/>
  <c r="S1604" i="1"/>
  <c r="T1604" i="1"/>
  <c r="U1604" i="1"/>
  <c r="V1604" i="1"/>
  <c r="W1604" i="1"/>
  <c r="S1605" i="1"/>
  <c r="T1605" i="1"/>
  <c r="U1605" i="1"/>
  <c r="V1605" i="1"/>
  <c r="W1605" i="1"/>
  <c r="S1606" i="1"/>
  <c r="T1606" i="1"/>
  <c r="U1606" i="1"/>
  <c r="V1606" i="1"/>
  <c r="W1606" i="1"/>
  <c r="S1607" i="1"/>
  <c r="T1607" i="1"/>
  <c r="U1607" i="1"/>
  <c r="V1607" i="1"/>
  <c r="W1607" i="1"/>
  <c r="S1608" i="1"/>
  <c r="T1608" i="1"/>
  <c r="U1608" i="1"/>
  <c r="V1608" i="1"/>
  <c r="W1608" i="1"/>
  <c r="S1609" i="1"/>
  <c r="T1609" i="1"/>
  <c r="U1609" i="1"/>
  <c r="V1609" i="1"/>
  <c r="W1609" i="1"/>
  <c r="S1610" i="1"/>
  <c r="T1610" i="1"/>
  <c r="U1610" i="1"/>
  <c r="V1610" i="1"/>
  <c r="W1610" i="1"/>
  <c r="S1611" i="1"/>
  <c r="T1611" i="1"/>
  <c r="U1611" i="1"/>
  <c r="V1611" i="1"/>
  <c r="W1611" i="1"/>
  <c r="S1612" i="1"/>
  <c r="T1612" i="1"/>
  <c r="U1612" i="1"/>
  <c r="V1612" i="1"/>
  <c r="W1612" i="1"/>
  <c r="S1613" i="1"/>
  <c r="T1613" i="1"/>
  <c r="U1613" i="1"/>
  <c r="V1613" i="1"/>
  <c r="W1613" i="1"/>
  <c r="S1614" i="1"/>
  <c r="T1614" i="1"/>
  <c r="U1614" i="1"/>
  <c r="V1614" i="1"/>
  <c r="W1614" i="1"/>
  <c r="S1615" i="1"/>
  <c r="T1615" i="1"/>
  <c r="U1615" i="1"/>
  <c r="V1615" i="1"/>
  <c r="W1615" i="1"/>
  <c r="S1616" i="1"/>
  <c r="T1616" i="1"/>
  <c r="U1616" i="1"/>
  <c r="V1616" i="1"/>
  <c r="W1616" i="1"/>
  <c r="S1617" i="1"/>
  <c r="T1617" i="1"/>
  <c r="U1617" i="1"/>
  <c r="V1617" i="1"/>
  <c r="W1617" i="1"/>
  <c r="S1618" i="1"/>
  <c r="T1618" i="1"/>
  <c r="U1618" i="1"/>
  <c r="V1618" i="1"/>
  <c r="W1618" i="1"/>
  <c r="S1619" i="1"/>
  <c r="T1619" i="1"/>
  <c r="U1619" i="1"/>
  <c r="V1619" i="1"/>
  <c r="W1619" i="1"/>
  <c r="S1620" i="1"/>
  <c r="T1620" i="1"/>
  <c r="U1620" i="1"/>
  <c r="V1620" i="1"/>
  <c r="W1620" i="1"/>
  <c r="S1621" i="1"/>
  <c r="T1621" i="1"/>
  <c r="U1621" i="1"/>
  <c r="V1621" i="1"/>
  <c r="W1621" i="1"/>
  <c r="S1622" i="1"/>
  <c r="T1622" i="1"/>
  <c r="U1622" i="1"/>
  <c r="V1622" i="1"/>
  <c r="W1622" i="1"/>
  <c r="S1623" i="1"/>
  <c r="T1623" i="1"/>
  <c r="U1623" i="1"/>
  <c r="V1623" i="1"/>
  <c r="W1623" i="1"/>
  <c r="S1624" i="1"/>
  <c r="T1624" i="1"/>
  <c r="U1624" i="1"/>
  <c r="V1624" i="1"/>
  <c r="W1624" i="1"/>
  <c r="S1625" i="1"/>
  <c r="T1625" i="1"/>
  <c r="U1625" i="1"/>
  <c r="V1625" i="1"/>
  <c r="W1625" i="1"/>
  <c r="S1626" i="1"/>
  <c r="T1626" i="1"/>
  <c r="U1626" i="1"/>
  <c r="V1626" i="1"/>
  <c r="W1626" i="1"/>
  <c r="S1627" i="1"/>
  <c r="T1627" i="1"/>
  <c r="U1627" i="1"/>
  <c r="V1627" i="1"/>
  <c r="W1627" i="1"/>
  <c r="S1628" i="1"/>
  <c r="T1628" i="1"/>
  <c r="U1628" i="1"/>
  <c r="V1628" i="1"/>
  <c r="W1628" i="1"/>
  <c r="S1629" i="1"/>
  <c r="T1629" i="1"/>
  <c r="U1629" i="1"/>
  <c r="V1629" i="1"/>
  <c r="W1629" i="1"/>
  <c r="S1630" i="1"/>
  <c r="T1630" i="1"/>
  <c r="U1630" i="1"/>
  <c r="V1630" i="1"/>
  <c r="W1630" i="1"/>
  <c r="S1631" i="1"/>
  <c r="T1631" i="1"/>
  <c r="U1631" i="1"/>
  <c r="V1631" i="1"/>
  <c r="W1631" i="1"/>
  <c r="S1632" i="1"/>
  <c r="T1632" i="1"/>
  <c r="U1632" i="1"/>
  <c r="V1632" i="1"/>
  <c r="W1632" i="1"/>
  <c r="S1633" i="1"/>
  <c r="T1633" i="1"/>
  <c r="U1633" i="1"/>
  <c r="V1633" i="1"/>
  <c r="W1633" i="1"/>
  <c r="S1634" i="1"/>
  <c r="T1634" i="1"/>
  <c r="U1634" i="1"/>
  <c r="V1634" i="1"/>
  <c r="W1634" i="1"/>
  <c r="S1635" i="1"/>
  <c r="T1635" i="1"/>
  <c r="U1635" i="1"/>
  <c r="V1635" i="1"/>
  <c r="W1635" i="1"/>
  <c r="S1636" i="1"/>
  <c r="T1636" i="1"/>
  <c r="U1636" i="1"/>
  <c r="V1636" i="1"/>
  <c r="W1636" i="1"/>
  <c r="S1637" i="1"/>
  <c r="T1637" i="1"/>
  <c r="U1637" i="1"/>
  <c r="V1637" i="1"/>
  <c r="W1637" i="1"/>
  <c r="S1638" i="1"/>
  <c r="T1638" i="1"/>
  <c r="U1638" i="1"/>
  <c r="V1638" i="1"/>
  <c r="W1638" i="1"/>
  <c r="S1639" i="1"/>
  <c r="T1639" i="1"/>
  <c r="U1639" i="1"/>
  <c r="V1639" i="1"/>
  <c r="W1639" i="1"/>
  <c r="S1640" i="1"/>
  <c r="T1640" i="1"/>
  <c r="U1640" i="1"/>
  <c r="V1640" i="1"/>
  <c r="W1640" i="1"/>
  <c r="S1641" i="1"/>
  <c r="T1641" i="1"/>
  <c r="U1641" i="1"/>
  <c r="V1641" i="1"/>
  <c r="W1641" i="1"/>
  <c r="S1642" i="1"/>
  <c r="T1642" i="1"/>
  <c r="U1642" i="1"/>
  <c r="V1642" i="1"/>
  <c r="W1642" i="1"/>
  <c r="S1643" i="1"/>
  <c r="T1643" i="1"/>
  <c r="U1643" i="1"/>
  <c r="V1643" i="1"/>
  <c r="W1643" i="1"/>
  <c r="S1644" i="1"/>
  <c r="T1644" i="1"/>
  <c r="U1644" i="1"/>
  <c r="V1644" i="1"/>
  <c r="W1644" i="1"/>
  <c r="S1645" i="1"/>
  <c r="T1645" i="1"/>
  <c r="U1645" i="1"/>
  <c r="V1645" i="1"/>
  <c r="W1645" i="1"/>
  <c r="S1646" i="1"/>
  <c r="T1646" i="1"/>
  <c r="U1646" i="1"/>
  <c r="V1646" i="1"/>
  <c r="W1646" i="1"/>
  <c r="S1647" i="1"/>
  <c r="T1647" i="1"/>
  <c r="U1647" i="1"/>
  <c r="V1647" i="1"/>
  <c r="W1647" i="1"/>
  <c r="S1648" i="1"/>
  <c r="T1648" i="1"/>
  <c r="U1648" i="1"/>
  <c r="V1648" i="1"/>
  <c r="W1648" i="1"/>
  <c r="S1649" i="1"/>
  <c r="T1649" i="1"/>
  <c r="U1649" i="1"/>
  <c r="V1649" i="1"/>
  <c r="W1649" i="1"/>
  <c r="S1650" i="1"/>
  <c r="T1650" i="1"/>
  <c r="U1650" i="1"/>
  <c r="V1650" i="1"/>
  <c r="W1650" i="1"/>
  <c r="S1651" i="1"/>
  <c r="T1651" i="1"/>
  <c r="U1651" i="1"/>
  <c r="V1651" i="1"/>
  <c r="W1651" i="1"/>
  <c r="S1652" i="1"/>
  <c r="T1652" i="1"/>
  <c r="U1652" i="1"/>
  <c r="V1652" i="1"/>
  <c r="W1652" i="1"/>
  <c r="S1653" i="1"/>
  <c r="T1653" i="1"/>
  <c r="U1653" i="1"/>
  <c r="V1653" i="1"/>
  <c r="W1653" i="1"/>
  <c r="S1654" i="1"/>
  <c r="T1654" i="1"/>
  <c r="U1654" i="1"/>
  <c r="V1654" i="1"/>
  <c r="W1654" i="1"/>
  <c r="S1655" i="1"/>
  <c r="T1655" i="1"/>
  <c r="U1655" i="1"/>
  <c r="V1655" i="1"/>
  <c r="W1655" i="1"/>
  <c r="S1656" i="1"/>
  <c r="T1656" i="1"/>
  <c r="U1656" i="1"/>
  <c r="V1656" i="1"/>
  <c r="W1656" i="1"/>
  <c r="S1657" i="1"/>
  <c r="T1657" i="1"/>
  <c r="U1657" i="1"/>
  <c r="V1657" i="1"/>
  <c r="W1657" i="1"/>
  <c r="S1658" i="1"/>
  <c r="T1658" i="1"/>
  <c r="U1658" i="1"/>
  <c r="V1658" i="1"/>
  <c r="W1658" i="1"/>
  <c r="S1659" i="1"/>
  <c r="T1659" i="1"/>
  <c r="U1659" i="1"/>
  <c r="V1659" i="1"/>
  <c r="W1659" i="1"/>
  <c r="S1660" i="1"/>
  <c r="T1660" i="1"/>
  <c r="U1660" i="1"/>
  <c r="V1660" i="1"/>
  <c r="W1660" i="1"/>
  <c r="S1661" i="1"/>
  <c r="T1661" i="1"/>
  <c r="U1661" i="1"/>
  <c r="V1661" i="1"/>
  <c r="W1661" i="1"/>
  <c r="S1662" i="1"/>
  <c r="T1662" i="1"/>
  <c r="U1662" i="1"/>
  <c r="V1662" i="1"/>
  <c r="W1662" i="1"/>
  <c r="S1663" i="1"/>
  <c r="T1663" i="1"/>
  <c r="U1663" i="1"/>
  <c r="V1663" i="1"/>
  <c r="W1663" i="1"/>
  <c r="S1664" i="1"/>
  <c r="T1664" i="1"/>
  <c r="U1664" i="1"/>
  <c r="V1664" i="1"/>
  <c r="W1664" i="1"/>
  <c r="S1665" i="1"/>
  <c r="T1665" i="1"/>
  <c r="U1665" i="1"/>
  <c r="V1665" i="1"/>
  <c r="W1665" i="1"/>
  <c r="S1666" i="1"/>
  <c r="T1666" i="1"/>
  <c r="U1666" i="1"/>
  <c r="V1666" i="1"/>
  <c r="W1666" i="1"/>
  <c r="S1667" i="1"/>
  <c r="T1667" i="1"/>
  <c r="U1667" i="1"/>
  <c r="V1667" i="1"/>
  <c r="W1667" i="1"/>
  <c r="S1668" i="1"/>
  <c r="T1668" i="1"/>
  <c r="U1668" i="1"/>
  <c r="V1668" i="1"/>
  <c r="W1668" i="1"/>
  <c r="S1669" i="1"/>
  <c r="T1669" i="1"/>
  <c r="U1669" i="1"/>
  <c r="V1669" i="1"/>
  <c r="W1669" i="1"/>
  <c r="S1670" i="1"/>
  <c r="T1670" i="1"/>
  <c r="U1670" i="1"/>
  <c r="V1670" i="1"/>
  <c r="W1670" i="1"/>
  <c r="S1671" i="1"/>
  <c r="T1671" i="1"/>
  <c r="U1671" i="1"/>
  <c r="V1671" i="1"/>
  <c r="W1671" i="1"/>
  <c r="S1672" i="1"/>
  <c r="T1672" i="1"/>
  <c r="U1672" i="1"/>
  <c r="V1672" i="1"/>
  <c r="W1672" i="1"/>
  <c r="S1673" i="1"/>
  <c r="T1673" i="1"/>
  <c r="U1673" i="1"/>
  <c r="V1673" i="1"/>
  <c r="W1673" i="1"/>
  <c r="S1674" i="1"/>
  <c r="T1674" i="1"/>
  <c r="U1674" i="1"/>
  <c r="V1674" i="1"/>
  <c r="W1674" i="1"/>
  <c r="S1675" i="1"/>
  <c r="T1675" i="1"/>
  <c r="U1675" i="1"/>
  <c r="V1675" i="1"/>
  <c r="W1675" i="1"/>
  <c r="S1676" i="1"/>
  <c r="T1676" i="1"/>
  <c r="U1676" i="1"/>
  <c r="V1676" i="1"/>
  <c r="W1676" i="1"/>
  <c r="S1677" i="1"/>
  <c r="T1677" i="1"/>
  <c r="U1677" i="1"/>
  <c r="V1677" i="1"/>
  <c r="W1677" i="1"/>
  <c r="S1678" i="1"/>
  <c r="T1678" i="1"/>
  <c r="U1678" i="1"/>
  <c r="V1678" i="1"/>
  <c r="W1678" i="1"/>
  <c r="S1679" i="1"/>
  <c r="T1679" i="1"/>
  <c r="U1679" i="1"/>
  <c r="V1679" i="1"/>
  <c r="W1679" i="1"/>
  <c r="S1680" i="1"/>
  <c r="T1680" i="1"/>
  <c r="U1680" i="1"/>
  <c r="V1680" i="1"/>
  <c r="W1680" i="1"/>
  <c r="S1681" i="1"/>
  <c r="T1681" i="1"/>
  <c r="U1681" i="1"/>
  <c r="V1681" i="1"/>
  <c r="W1681" i="1"/>
  <c r="S1682" i="1"/>
  <c r="T1682" i="1"/>
  <c r="U1682" i="1"/>
  <c r="V1682" i="1"/>
  <c r="W1682" i="1"/>
  <c r="S1683" i="1"/>
  <c r="T1683" i="1"/>
  <c r="U1683" i="1"/>
  <c r="V1683" i="1"/>
  <c r="W1683" i="1"/>
  <c r="S1684" i="1"/>
  <c r="T1684" i="1"/>
  <c r="U1684" i="1"/>
  <c r="V1684" i="1"/>
  <c r="W1684" i="1"/>
  <c r="S1685" i="1"/>
  <c r="T1685" i="1"/>
  <c r="U1685" i="1"/>
  <c r="V1685" i="1"/>
  <c r="W1685" i="1"/>
  <c r="S1686" i="1"/>
  <c r="T1686" i="1"/>
  <c r="U1686" i="1"/>
  <c r="V1686" i="1"/>
  <c r="W1686" i="1"/>
  <c r="S1687" i="1"/>
  <c r="T1687" i="1"/>
  <c r="U1687" i="1"/>
  <c r="V1687" i="1"/>
  <c r="W1687" i="1"/>
  <c r="S1688" i="1"/>
  <c r="T1688" i="1"/>
  <c r="U1688" i="1"/>
  <c r="V1688" i="1"/>
  <c r="W1688" i="1"/>
  <c r="S1689" i="1"/>
  <c r="T1689" i="1"/>
  <c r="U1689" i="1"/>
  <c r="V1689" i="1"/>
  <c r="W1689" i="1"/>
  <c r="S1690" i="1"/>
  <c r="T1690" i="1"/>
  <c r="U1690" i="1"/>
  <c r="V1690" i="1"/>
  <c r="W1690" i="1"/>
  <c r="S1691" i="1"/>
  <c r="T1691" i="1"/>
  <c r="U1691" i="1"/>
  <c r="V1691" i="1"/>
  <c r="W1691" i="1"/>
  <c r="S1692" i="1"/>
  <c r="T1692" i="1"/>
  <c r="U1692" i="1"/>
  <c r="V1692" i="1"/>
  <c r="W1692" i="1"/>
  <c r="S1693" i="1"/>
  <c r="T1693" i="1"/>
  <c r="U1693" i="1"/>
  <c r="V1693" i="1"/>
  <c r="W1693" i="1"/>
  <c r="S1694" i="1"/>
  <c r="T1694" i="1"/>
  <c r="U1694" i="1"/>
  <c r="V1694" i="1"/>
  <c r="W1694" i="1"/>
  <c r="S1695" i="1"/>
  <c r="T1695" i="1"/>
  <c r="U1695" i="1"/>
  <c r="V1695" i="1"/>
  <c r="W1695" i="1"/>
  <c r="S1696" i="1"/>
  <c r="T1696" i="1"/>
  <c r="U1696" i="1"/>
  <c r="V1696" i="1"/>
  <c r="W1696" i="1"/>
  <c r="S1697" i="1"/>
  <c r="T1697" i="1"/>
  <c r="U1697" i="1"/>
  <c r="V1697" i="1"/>
  <c r="W1697" i="1"/>
  <c r="S1698" i="1"/>
  <c r="T1698" i="1"/>
  <c r="U1698" i="1"/>
  <c r="V1698" i="1"/>
  <c r="W1698" i="1"/>
  <c r="S1699" i="1"/>
  <c r="T1699" i="1"/>
  <c r="U1699" i="1"/>
  <c r="V1699" i="1"/>
  <c r="W1699" i="1"/>
  <c r="S1700" i="1"/>
  <c r="T1700" i="1"/>
  <c r="U1700" i="1"/>
  <c r="V1700" i="1"/>
  <c r="W1700" i="1"/>
  <c r="S1701" i="1"/>
  <c r="T1701" i="1"/>
  <c r="U1701" i="1"/>
  <c r="V1701" i="1"/>
  <c r="W1701" i="1"/>
  <c r="S1702" i="1"/>
  <c r="T1702" i="1"/>
  <c r="U1702" i="1"/>
  <c r="V1702" i="1"/>
  <c r="W1702" i="1"/>
  <c r="S1703" i="1"/>
  <c r="T1703" i="1"/>
  <c r="U1703" i="1"/>
  <c r="V1703" i="1"/>
  <c r="W1703" i="1"/>
  <c r="S1704" i="1"/>
  <c r="T1704" i="1"/>
  <c r="U1704" i="1"/>
  <c r="V1704" i="1"/>
  <c r="W1704" i="1"/>
  <c r="S1705" i="1"/>
  <c r="T1705" i="1"/>
  <c r="U1705" i="1"/>
  <c r="V1705" i="1"/>
  <c r="W1705" i="1"/>
  <c r="S1706" i="1"/>
  <c r="T1706" i="1"/>
  <c r="U1706" i="1"/>
  <c r="V1706" i="1"/>
  <c r="W1706" i="1"/>
  <c r="S1707" i="1"/>
  <c r="T1707" i="1"/>
  <c r="U1707" i="1"/>
  <c r="V1707" i="1"/>
  <c r="W1707" i="1"/>
  <c r="S1708" i="1"/>
  <c r="T1708" i="1"/>
  <c r="U1708" i="1"/>
  <c r="V1708" i="1"/>
  <c r="W1708" i="1"/>
  <c r="S1709" i="1"/>
  <c r="T1709" i="1"/>
  <c r="U1709" i="1"/>
  <c r="V1709" i="1"/>
  <c r="W1709" i="1"/>
  <c r="S1710" i="1"/>
  <c r="T1710" i="1"/>
  <c r="U1710" i="1"/>
  <c r="V1710" i="1"/>
  <c r="W1710" i="1"/>
  <c r="S1711" i="1"/>
  <c r="T1711" i="1"/>
  <c r="U1711" i="1"/>
  <c r="V1711" i="1"/>
  <c r="W1711" i="1"/>
  <c r="S1712" i="1"/>
  <c r="T1712" i="1"/>
  <c r="U1712" i="1"/>
  <c r="V1712" i="1"/>
  <c r="W1712" i="1"/>
  <c r="S1713" i="1"/>
  <c r="T1713" i="1"/>
  <c r="U1713" i="1"/>
  <c r="V1713" i="1"/>
  <c r="W1713" i="1"/>
  <c r="S1714" i="1"/>
  <c r="T1714" i="1"/>
  <c r="U1714" i="1"/>
  <c r="V1714" i="1"/>
  <c r="W1714" i="1"/>
  <c r="S1715" i="1"/>
  <c r="T1715" i="1"/>
  <c r="U1715" i="1"/>
  <c r="V1715" i="1"/>
  <c r="W1715" i="1"/>
  <c r="S1716" i="1"/>
  <c r="T1716" i="1"/>
  <c r="U1716" i="1"/>
  <c r="V1716" i="1"/>
  <c r="W1716" i="1"/>
  <c r="S1717" i="1"/>
  <c r="T1717" i="1"/>
  <c r="U1717" i="1"/>
  <c r="V1717" i="1"/>
  <c r="W1717" i="1"/>
  <c r="S1718" i="1"/>
  <c r="T1718" i="1"/>
  <c r="U1718" i="1"/>
  <c r="V1718" i="1"/>
  <c r="W1718" i="1"/>
  <c r="S1719" i="1"/>
  <c r="T1719" i="1"/>
  <c r="U1719" i="1"/>
  <c r="V1719" i="1"/>
  <c r="W1719" i="1"/>
  <c r="S1720" i="1"/>
  <c r="T1720" i="1"/>
  <c r="U1720" i="1"/>
  <c r="V1720" i="1"/>
  <c r="W1720" i="1"/>
  <c r="S1721" i="1"/>
  <c r="T1721" i="1"/>
  <c r="U1721" i="1"/>
  <c r="V1721" i="1"/>
  <c r="W1721" i="1"/>
  <c r="S1722" i="1"/>
  <c r="T1722" i="1"/>
  <c r="U1722" i="1"/>
  <c r="V1722" i="1"/>
  <c r="W1722" i="1"/>
  <c r="S1723" i="1"/>
  <c r="T1723" i="1"/>
  <c r="U1723" i="1"/>
  <c r="V1723" i="1"/>
  <c r="W1723" i="1"/>
  <c r="S1724" i="1"/>
  <c r="T1724" i="1"/>
  <c r="U1724" i="1"/>
  <c r="V1724" i="1"/>
  <c r="W1724" i="1"/>
  <c r="S1725" i="1"/>
  <c r="T1725" i="1"/>
  <c r="U1725" i="1"/>
  <c r="V1725" i="1"/>
  <c r="W1725" i="1"/>
  <c r="S1726" i="1"/>
  <c r="T1726" i="1"/>
  <c r="U1726" i="1"/>
  <c r="V1726" i="1"/>
  <c r="W1726" i="1"/>
  <c r="S1727" i="1"/>
  <c r="T1727" i="1"/>
  <c r="U1727" i="1"/>
  <c r="V1727" i="1"/>
  <c r="W1727" i="1"/>
  <c r="S1728" i="1"/>
  <c r="T1728" i="1"/>
  <c r="U1728" i="1"/>
  <c r="V1728" i="1"/>
  <c r="W1728" i="1"/>
  <c r="S1729" i="1"/>
  <c r="T1729" i="1"/>
  <c r="U1729" i="1"/>
  <c r="V1729" i="1"/>
  <c r="W1729" i="1"/>
  <c r="S1730" i="1"/>
  <c r="T1730" i="1"/>
  <c r="U1730" i="1"/>
  <c r="V1730" i="1"/>
  <c r="W1730" i="1"/>
  <c r="S1731" i="1"/>
  <c r="T1731" i="1"/>
  <c r="U1731" i="1"/>
  <c r="V1731" i="1"/>
  <c r="W1731" i="1"/>
  <c r="S1732" i="1"/>
  <c r="T1732" i="1"/>
  <c r="U1732" i="1"/>
  <c r="V1732" i="1"/>
  <c r="W1732" i="1"/>
  <c r="S1733" i="1"/>
  <c r="T1733" i="1"/>
  <c r="U1733" i="1"/>
  <c r="V1733" i="1"/>
  <c r="W1733" i="1"/>
  <c r="S1734" i="1"/>
  <c r="T1734" i="1"/>
  <c r="U1734" i="1"/>
  <c r="V1734" i="1"/>
  <c r="W1734" i="1"/>
  <c r="S1735" i="1"/>
  <c r="T1735" i="1"/>
  <c r="U1735" i="1"/>
  <c r="V1735" i="1"/>
  <c r="W1735" i="1"/>
  <c r="S1736" i="1"/>
  <c r="T1736" i="1"/>
  <c r="U1736" i="1"/>
  <c r="V1736" i="1"/>
  <c r="W1736" i="1"/>
  <c r="S1737" i="1"/>
  <c r="T1737" i="1"/>
  <c r="U1737" i="1"/>
  <c r="V1737" i="1"/>
  <c r="W1737" i="1"/>
  <c r="S1738" i="1"/>
  <c r="T1738" i="1"/>
  <c r="U1738" i="1"/>
  <c r="V1738" i="1"/>
  <c r="W1738" i="1"/>
  <c r="S1739" i="1"/>
  <c r="T1739" i="1"/>
  <c r="U1739" i="1"/>
  <c r="V1739" i="1"/>
  <c r="W1739" i="1"/>
  <c r="S1740" i="1"/>
  <c r="T1740" i="1"/>
  <c r="U1740" i="1"/>
  <c r="V1740" i="1"/>
  <c r="W1740" i="1"/>
  <c r="S1741" i="1"/>
  <c r="T1741" i="1"/>
  <c r="U1741" i="1"/>
  <c r="V1741" i="1"/>
  <c r="W1741" i="1"/>
  <c r="S1742" i="1"/>
  <c r="T1742" i="1"/>
  <c r="U1742" i="1"/>
  <c r="V1742" i="1"/>
  <c r="W1742" i="1"/>
  <c r="S1743" i="1"/>
  <c r="T1743" i="1"/>
  <c r="U1743" i="1"/>
  <c r="V1743" i="1"/>
  <c r="W1743" i="1"/>
  <c r="S1744" i="1"/>
  <c r="T1744" i="1"/>
  <c r="U1744" i="1"/>
  <c r="V1744" i="1"/>
  <c r="W1744" i="1"/>
  <c r="S1745" i="1"/>
  <c r="T1745" i="1"/>
  <c r="U1745" i="1"/>
  <c r="V1745" i="1"/>
  <c r="W1745" i="1"/>
  <c r="S1746" i="1"/>
  <c r="T1746" i="1"/>
  <c r="U1746" i="1"/>
  <c r="V1746" i="1"/>
  <c r="W1746" i="1"/>
  <c r="S1747" i="1"/>
  <c r="T1747" i="1"/>
  <c r="U1747" i="1"/>
  <c r="V1747" i="1"/>
  <c r="W1747" i="1"/>
  <c r="S1748" i="1"/>
  <c r="T1748" i="1"/>
  <c r="U1748" i="1"/>
  <c r="V1748" i="1"/>
  <c r="W1748" i="1"/>
  <c r="S1749" i="1"/>
  <c r="T1749" i="1"/>
  <c r="U1749" i="1"/>
  <c r="V1749" i="1"/>
  <c r="W1749" i="1"/>
  <c r="S1750" i="1"/>
  <c r="T1750" i="1"/>
  <c r="U1750" i="1"/>
  <c r="V1750" i="1"/>
  <c r="W1750" i="1"/>
  <c r="S1751" i="1"/>
  <c r="T1751" i="1"/>
  <c r="U1751" i="1"/>
  <c r="V1751" i="1"/>
  <c r="W1751" i="1"/>
  <c r="S1752" i="1"/>
  <c r="T1752" i="1"/>
  <c r="U1752" i="1"/>
  <c r="V1752" i="1"/>
  <c r="W1752" i="1"/>
  <c r="S1753" i="1"/>
  <c r="T1753" i="1"/>
  <c r="U1753" i="1"/>
  <c r="V1753" i="1"/>
  <c r="W1753" i="1"/>
  <c r="S1754" i="1"/>
  <c r="T1754" i="1"/>
  <c r="U1754" i="1"/>
  <c r="V1754" i="1"/>
  <c r="W1754" i="1"/>
  <c r="S1755" i="1"/>
  <c r="T1755" i="1"/>
  <c r="U1755" i="1"/>
  <c r="V1755" i="1"/>
  <c r="W1755" i="1"/>
  <c r="S1756" i="1"/>
  <c r="T1756" i="1"/>
  <c r="U1756" i="1"/>
  <c r="V1756" i="1"/>
  <c r="W1756" i="1"/>
  <c r="S1757" i="1"/>
  <c r="T1757" i="1"/>
  <c r="U1757" i="1"/>
  <c r="V1757" i="1"/>
  <c r="W1757" i="1"/>
  <c r="S1758" i="1"/>
  <c r="T1758" i="1"/>
  <c r="U1758" i="1"/>
  <c r="V1758" i="1"/>
  <c r="W1758" i="1"/>
  <c r="S1759" i="1"/>
  <c r="T1759" i="1"/>
  <c r="U1759" i="1"/>
  <c r="V1759" i="1"/>
  <c r="W1759" i="1"/>
  <c r="S1760" i="1"/>
  <c r="T1760" i="1"/>
  <c r="U1760" i="1"/>
  <c r="V1760" i="1"/>
  <c r="W1760" i="1"/>
  <c r="S1761" i="1"/>
  <c r="T1761" i="1"/>
  <c r="U1761" i="1"/>
  <c r="V1761" i="1"/>
  <c r="W1761" i="1"/>
  <c r="S1762" i="1"/>
  <c r="T1762" i="1"/>
  <c r="U1762" i="1"/>
  <c r="V1762" i="1"/>
  <c r="W1762" i="1"/>
  <c r="S1763" i="1"/>
  <c r="T1763" i="1"/>
  <c r="U1763" i="1"/>
  <c r="V1763" i="1"/>
  <c r="W1763" i="1"/>
  <c r="S1764" i="1"/>
  <c r="T1764" i="1"/>
  <c r="U1764" i="1"/>
  <c r="V1764" i="1"/>
  <c r="W1764" i="1"/>
  <c r="S1765" i="1"/>
  <c r="T1765" i="1"/>
  <c r="U1765" i="1"/>
  <c r="V1765" i="1"/>
  <c r="W1765" i="1"/>
  <c r="S1766" i="1"/>
  <c r="T1766" i="1"/>
  <c r="U1766" i="1"/>
  <c r="V1766" i="1"/>
  <c r="W1766" i="1"/>
  <c r="S1767" i="1"/>
  <c r="T1767" i="1"/>
  <c r="U1767" i="1"/>
  <c r="V1767" i="1"/>
  <c r="W1767" i="1"/>
  <c r="S1768" i="1"/>
  <c r="T1768" i="1"/>
  <c r="U1768" i="1"/>
  <c r="V1768" i="1"/>
  <c r="W1768" i="1"/>
  <c r="S1769" i="1"/>
  <c r="T1769" i="1"/>
  <c r="U1769" i="1"/>
  <c r="V1769" i="1"/>
  <c r="W1769" i="1"/>
  <c r="S1770" i="1"/>
  <c r="T1770" i="1"/>
  <c r="U1770" i="1"/>
  <c r="V1770" i="1"/>
  <c r="W1770" i="1"/>
  <c r="S1771" i="1"/>
  <c r="T1771" i="1"/>
  <c r="U1771" i="1"/>
  <c r="V1771" i="1"/>
  <c r="W1771" i="1"/>
  <c r="S1772" i="1"/>
  <c r="T1772" i="1"/>
  <c r="U1772" i="1"/>
  <c r="V1772" i="1"/>
  <c r="W1772" i="1"/>
  <c r="S1773" i="1"/>
  <c r="T1773" i="1"/>
  <c r="U1773" i="1"/>
  <c r="V1773" i="1"/>
  <c r="W1773" i="1"/>
  <c r="S1774" i="1"/>
  <c r="T1774" i="1"/>
  <c r="U1774" i="1"/>
  <c r="V1774" i="1"/>
  <c r="W1774" i="1"/>
  <c r="S1775" i="1"/>
  <c r="T1775" i="1"/>
  <c r="U1775" i="1"/>
  <c r="V1775" i="1"/>
  <c r="W1775" i="1"/>
  <c r="S1776" i="1"/>
  <c r="T1776" i="1"/>
  <c r="U1776" i="1"/>
  <c r="V1776" i="1"/>
  <c r="W1776" i="1"/>
  <c r="S1777" i="1"/>
  <c r="T1777" i="1"/>
  <c r="U1777" i="1"/>
  <c r="V1777" i="1"/>
  <c r="W1777" i="1"/>
  <c r="S1778" i="1"/>
  <c r="T1778" i="1"/>
  <c r="U1778" i="1"/>
  <c r="V1778" i="1"/>
  <c r="W1778" i="1"/>
  <c r="S1779" i="1"/>
  <c r="T1779" i="1"/>
  <c r="U1779" i="1"/>
  <c r="V1779" i="1"/>
  <c r="W1779" i="1"/>
  <c r="S1780" i="1"/>
  <c r="T1780" i="1"/>
  <c r="U1780" i="1"/>
  <c r="V1780" i="1"/>
  <c r="W1780" i="1"/>
  <c r="S1781" i="1"/>
  <c r="T1781" i="1"/>
  <c r="U1781" i="1"/>
  <c r="V1781" i="1"/>
  <c r="W1781" i="1"/>
  <c r="S1782" i="1"/>
  <c r="T1782" i="1"/>
  <c r="U1782" i="1"/>
  <c r="V1782" i="1"/>
  <c r="W1782" i="1"/>
  <c r="S1783" i="1"/>
  <c r="T1783" i="1"/>
  <c r="U1783" i="1"/>
  <c r="V1783" i="1"/>
  <c r="W1783" i="1"/>
  <c r="S1784" i="1"/>
  <c r="T1784" i="1"/>
  <c r="U1784" i="1"/>
  <c r="V1784" i="1"/>
  <c r="W1784" i="1"/>
  <c r="S1785" i="1"/>
  <c r="T1785" i="1"/>
  <c r="U1785" i="1"/>
  <c r="V1785" i="1"/>
  <c r="W1785" i="1"/>
  <c r="S1786" i="1"/>
  <c r="T1786" i="1"/>
  <c r="U1786" i="1"/>
  <c r="V1786" i="1"/>
  <c r="W1786" i="1"/>
  <c r="S1787" i="1"/>
  <c r="T1787" i="1"/>
  <c r="U1787" i="1"/>
  <c r="V1787" i="1"/>
  <c r="W1787" i="1"/>
  <c r="S1788" i="1"/>
  <c r="T1788" i="1"/>
  <c r="U1788" i="1"/>
  <c r="V1788" i="1"/>
  <c r="W1788" i="1"/>
  <c r="S1789" i="1"/>
  <c r="T1789" i="1"/>
  <c r="U1789" i="1"/>
  <c r="V1789" i="1"/>
  <c r="W1789" i="1"/>
  <c r="S1790" i="1"/>
  <c r="T1790" i="1"/>
  <c r="U1790" i="1"/>
  <c r="V1790" i="1"/>
  <c r="W1790" i="1"/>
  <c r="S1791" i="1"/>
  <c r="T1791" i="1"/>
  <c r="U1791" i="1"/>
  <c r="V1791" i="1"/>
  <c r="W1791" i="1"/>
  <c r="S1792" i="1"/>
  <c r="T1792" i="1"/>
  <c r="U1792" i="1"/>
  <c r="V1792" i="1"/>
  <c r="W1792" i="1"/>
  <c r="S1793" i="1"/>
  <c r="T1793" i="1"/>
  <c r="U1793" i="1"/>
  <c r="V1793" i="1"/>
  <c r="W1793" i="1"/>
  <c r="S1794" i="1"/>
  <c r="T1794" i="1"/>
  <c r="U1794" i="1"/>
  <c r="V1794" i="1"/>
  <c r="W1794" i="1"/>
  <c r="S1795" i="1"/>
  <c r="T1795" i="1"/>
  <c r="U1795" i="1"/>
  <c r="V1795" i="1"/>
  <c r="W1795" i="1"/>
  <c r="S1796" i="1"/>
  <c r="T1796" i="1"/>
  <c r="U1796" i="1"/>
  <c r="V1796" i="1"/>
  <c r="W1796" i="1"/>
  <c r="S1797" i="1"/>
  <c r="T1797" i="1"/>
  <c r="U1797" i="1"/>
  <c r="V1797" i="1"/>
  <c r="W1797" i="1"/>
  <c r="S1798" i="1"/>
  <c r="T1798" i="1"/>
  <c r="U1798" i="1"/>
  <c r="V1798" i="1"/>
  <c r="W1798" i="1"/>
  <c r="S1799" i="1"/>
  <c r="T1799" i="1"/>
  <c r="U1799" i="1"/>
  <c r="V1799" i="1"/>
  <c r="W1799" i="1"/>
  <c r="S1800" i="1"/>
  <c r="T1800" i="1"/>
  <c r="U1800" i="1"/>
  <c r="V1800" i="1"/>
  <c r="W1800" i="1"/>
  <c r="S1801" i="1"/>
  <c r="T1801" i="1"/>
  <c r="U1801" i="1"/>
  <c r="V1801" i="1"/>
  <c r="W1801" i="1"/>
  <c r="S1802" i="1"/>
  <c r="T1802" i="1"/>
  <c r="U1802" i="1"/>
  <c r="V1802" i="1"/>
  <c r="W1802" i="1"/>
  <c r="S1803" i="1"/>
  <c r="T1803" i="1"/>
  <c r="U1803" i="1"/>
  <c r="V1803" i="1"/>
  <c r="W1803" i="1"/>
  <c r="S1804" i="1"/>
  <c r="T1804" i="1"/>
  <c r="U1804" i="1"/>
  <c r="V1804" i="1"/>
  <c r="W1804" i="1"/>
  <c r="S1805" i="1"/>
  <c r="T1805" i="1"/>
  <c r="U1805" i="1"/>
  <c r="V1805" i="1"/>
  <c r="W1805" i="1"/>
  <c r="S1806" i="1"/>
  <c r="T1806" i="1"/>
  <c r="U1806" i="1"/>
  <c r="V1806" i="1"/>
  <c r="W1806" i="1"/>
  <c r="S1807" i="1"/>
  <c r="T1807" i="1"/>
  <c r="U1807" i="1"/>
  <c r="V1807" i="1"/>
  <c r="W1807" i="1"/>
  <c r="S1808" i="1"/>
  <c r="T1808" i="1"/>
  <c r="U1808" i="1"/>
  <c r="V1808" i="1"/>
  <c r="W1808" i="1"/>
  <c r="S1809" i="1"/>
  <c r="T1809" i="1"/>
  <c r="U1809" i="1"/>
  <c r="V1809" i="1"/>
  <c r="W1809" i="1"/>
  <c r="S1810" i="1"/>
  <c r="T1810" i="1"/>
  <c r="U1810" i="1"/>
  <c r="V1810" i="1"/>
  <c r="W1810" i="1"/>
  <c r="S1811" i="1"/>
  <c r="T1811" i="1"/>
  <c r="U1811" i="1"/>
  <c r="V1811" i="1"/>
  <c r="W1811" i="1"/>
  <c r="S1812" i="1"/>
  <c r="T1812" i="1"/>
  <c r="U1812" i="1"/>
  <c r="V1812" i="1"/>
  <c r="W1812" i="1"/>
  <c r="S1813" i="1"/>
  <c r="T1813" i="1"/>
  <c r="U1813" i="1"/>
  <c r="V1813" i="1"/>
  <c r="W1813" i="1"/>
  <c r="S1814" i="1"/>
  <c r="T1814" i="1"/>
  <c r="U1814" i="1"/>
  <c r="V1814" i="1"/>
  <c r="W1814" i="1"/>
  <c r="S1815" i="1"/>
  <c r="T1815" i="1"/>
  <c r="U1815" i="1"/>
  <c r="V1815" i="1"/>
  <c r="W1815" i="1"/>
  <c r="S1816" i="1"/>
  <c r="T1816" i="1"/>
  <c r="U1816" i="1"/>
  <c r="V1816" i="1"/>
  <c r="W1816" i="1"/>
  <c r="S1817" i="1"/>
  <c r="T1817" i="1"/>
  <c r="U1817" i="1"/>
  <c r="V1817" i="1"/>
  <c r="W1817" i="1"/>
  <c r="S1818" i="1"/>
  <c r="T1818" i="1"/>
  <c r="U1818" i="1"/>
  <c r="V1818" i="1"/>
  <c r="W1818" i="1"/>
  <c r="S1819" i="1"/>
  <c r="T1819" i="1"/>
  <c r="U1819" i="1"/>
  <c r="V1819" i="1"/>
  <c r="W1819" i="1"/>
  <c r="S1820" i="1"/>
  <c r="T1820" i="1"/>
  <c r="U1820" i="1"/>
  <c r="V1820" i="1"/>
  <c r="W1820" i="1"/>
  <c r="S1821" i="1"/>
  <c r="T1821" i="1"/>
  <c r="U1821" i="1"/>
  <c r="V1821" i="1"/>
  <c r="W1821" i="1"/>
  <c r="S1822" i="1"/>
  <c r="T1822" i="1"/>
  <c r="U1822" i="1"/>
  <c r="V1822" i="1"/>
  <c r="W1822" i="1"/>
  <c r="S1823" i="1"/>
  <c r="T1823" i="1"/>
  <c r="U1823" i="1"/>
  <c r="V1823" i="1"/>
  <c r="W1823" i="1"/>
  <c r="S1824" i="1"/>
  <c r="T1824" i="1"/>
  <c r="U1824" i="1"/>
  <c r="V1824" i="1"/>
  <c r="W1824" i="1"/>
  <c r="S1825" i="1"/>
  <c r="T1825" i="1"/>
  <c r="U1825" i="1"/>
  <c r="V1825" i="1"/>
  <c r="W1825" i="1"/>
  <c r="S1826" i="1"/>
  <c r="T1826" i="1"/>
  <c r="U1826" i="1"/>
  <c r="V1826" i="1"/>
  <c r="W1826" i="1"/>
  <c r="S1827" i="1"/>
  <c r="T1827" i="1"/>
  <c r="U1827" i="1"/>
  <c r="V1827" i="1"/>
  <c r="W1827" i="1"/>
  <c r="S1828" i="1"/>
  <c r="T1828" i="1"/>
  <c r="U1828" i="1"/>
  <c r="V1828" i="1"/>
  <c r="W1828" i="1"/>
  <c r="S1829" i="1"/>
  <c r="T1829" i="1"/>
  <c r="U1829" i="1"/>
  <c r="V1829" i="1"/>
  <c r="W1829" i="1"/>
  <c r="S1830" i="1"/>
  <c r="T1830" i="1"/>
  <c r="U1830" i="1"/>
  <c r="V1830" i="1"/>
  <c r="W1830" i="1"/>
  <c r="S1831" i="1"/>
  <c r="T1831" i="1"/>
  <c r="U1831" i="1"/>
  <c r="V1831" i="1"/>
  <c r="W1831" i="1"/>
  <c r="S1832" i="1"/>
  <c r="T1832" i="1"/>
  <c r="U1832" i="1"/>
  <c r="V1832" i="1"/>
  <c r="W1832" i="1"/>
  <c r="S1833" i="1"/>
  <c r="T1833" i="1"/>
  <c r="U1833" i="1"/>
  <c r="V1833" i="1"/>
  <c r="W1833" i="1"/>
  <c r="S1834" i="1"/>
  <c r="T1834" i="1"/>
  <c r="U1834" i="1"/>
  <c r="V1834" i="1"/>
  <c r="W1834" i="1"/>
  <c r="S1835" i="1"/>
  <c r="T1835" i="1"/>
  <c r="U1835" i="1"/>
  <c r="V1835" i="1"/>
  <c r="W1835" i="1"/>
  <c r="S1836" i="1"/>
  <c r="T1836" i="1"/>
  <c r="U1836" i="1"/>
  <c r="V1836" i="1"/>
  <c r="W1836" i="1"/>
  <c r="S1837" i="1"/>
  <c r="T1837" i="1"/>
  <c r="U1837" i="1"/>
  <c r="V1837" i="1"/>
  <c r="W1837" i="1"/>
  <c r="S1838" i="1"/>
  <c r="T1838" i="1"/>
  <c r="U1838" i="1"/>
  <c r="V1838" i="1"/>
  <c r="W1838" i="1"/>
  <c r="S1839" i="1"/>
  <c r="T1839" i="1"/>
  <c r="U1839" i="1"/>
  <c r="V1839" i="1"/>
  <c r="W1839" i="1"/>
  <c r="S1840" i="1"/>
  <c r="T1840" i="1"/>
  <c r="U1840" i="1"/>
  <c r="V1840" i="1"/>
  <c r="W1840" i="1"/>
  <c r="S1841" i="1"/>
  <c r="T1841" i="1"/>
  <c r="U1841" i="1"/>
  <c r="V1841" i="1"/>
  <c r="W1841" i="1"/>
  <c r="S1842" i="1"/>
  <c r="T1842" i="1"/>
  <c r="U1842" i="1"/>
  <c r="V1842" i="1"/>
  <c r="W1842" i="1"/>
  <c r="S1843" i="1"/>
  <c r="T1843" i="1"/>
  <c r="U1843" i="1"/>
  <c r="V1843" i="1"/>
  <c r="W1843" i="1"/>
  <c r="S1844" i="1"/>
  <c r="T1844" i="1"/>
  <c r="U1844" i="1"/>
  <c r="V1844" i="1"/>
  <c r="W1844" i="1"/>
  <c r="S1845" i="1"/>
  <c r="T1845" i="1"/>
  <c r="U1845" i="1"/>
  <c r="V1845" i="1"/>
  <c r="W1845" i="1"/>
  <c r="S1846" i="1"/>
  <c r="T1846" i="1"/>
  <c r="U1846" i="1"/>
  <c r="V1846" i="1"/>
  <c r="W1846" i="1"/>
  <c r="S1847" i="1"/>
  <c r="T1847" i="1"/>
  <c r="U1847" i="1"/>
  <c r="V1847" i="1"/>
  <c r="W1847" i="1"/>
  <c r="S1848" i="1"/>
  <c r="T1848" i="1"/>
  <c r="U1848" i="1"/>
  <c r="V1848" i="1"/>
  <c r="W1848" i="1"/>
  <c r="S1849" i="1"/>
  <c r="T1849" i="1"/>
  <c r="U1849" i="1"/>
  <c r="V1849" i="1"/>
  <c r="W1849" i="1"/>
  <c r="S1850" i="1"/>
  <c r="T1850" i="1"/>
  <c r="U1850" i="1"/>
  <c r="V1850" i="1"/>
  <c r="W1850" i="1"/>
  <c r="S1851" i="1"/>
  <c r="T1851" i="1"/>
  <c r="U1851" i="1"/>
  <c r="V1851" i="1"/>
  <c r="W1851" i="1"/>
  <c r="S1852" i="1"/>
  <c r="T1852" i="1"/>
  <c r="U1852" i="1"/>
  <c r="V1852" i="1"/>
  <c r="W1852" i="1"/>
  <c r="S1853" i="1"/>
  <c r="T1853" i="1"/>
  <c r="U1853" i="1"/>
  <c r="V1853" i="1"/>
  <c r="W1853" i="1"/>
  <c r="S1854" i="1"/>
  <c r="T1854" i="1"/>
  <c r="U1854" i="1"/>
  <c r="V1854" i="1"/>
  <c r="W1854" i="1"/>
  <c r="S1855" i="1"/>
  <c r="T1855" i="1"/>
  <c r="U1855" i="1"/>
  <c r="V1855" i="1"/>
  <c r="W1855" i="1"/>
  <c r="S1856" i="1"/>
  <c r="T1856" i="1"/>
  <c r="U1856" i="1"/>
  <c r="V1856" i="1"/>
  <c r="W1856" i="1"/>
  <c r="S1857" i="1"/>
  <c r="T1857" i="1"/>
  <c r="U1857" i="1"/>
  <c r="V1857" i="1"/>
  <c r="W1857" i="1"/>
  <c r="S1858" i="1"/>
  <c r="T1858" i="1"/>
  <c r="U1858" i="1"/>
  <c r="V1858" i="1"/>
  <c r="W1858" i="1"/>
  <c r="S1859" i="1"/>
  <c r="T1859" i="1"/>
  <c r="U1859" i="1"/>
  <c r="V1859" i="1"/>
  <c r="W1859" i="1"/>
  <c r="S1860" i="1"/>
  <c r="T1860" i="1"/>
  <c r="U1860" i="1"/>
  <c r="V1860" i="1"/>
  <c r="W1860" i="1"/>
  <c r="S1861" i="1"/>
  <c r="T1861" i="1"/>
  <c r="U1861" i="1"/>
  <c r="V1861" i="1"/>
  <c r="W1861" i="1"/>
  <c r="S1862" i="1"/>
  <c r="T1862" i="1"/>
  <c r="U1862" i="1"/>
  <c r="V1862" i="1"/>
  <c r="W1862" i="1"/>
  <c r="S1863" i="1"/>
  <c r="T1863" i="1"/>
  <c r="U1863" i="1"/>
  <c r="V1863" i="1"/>
  <c r="W1863" i="1"/>
  <c r="S1864" i="1"/>
  <c r="T1864" i="1"/>
  <c r="U1864" i="1"/>
  <c r="V1864" i="1"/>
  <c r="W1864" i="1"/>
  <c r="S1865" i="1"/>
  <c r="T1865" i="1"/>
  <c r="U1865" i="1"/>
  <c r="V1865" i="1"/>
  <c r="W1865" i="1"/>
  <c r="S1866" i="1"/>
  <c r="T1866" i="1"/>
  <c r="U1866" i="1"/>
  <c r="V1866" i="1"/>
  <c r="W1866" i="1"/>
  <c r="S1867" i="1"/>
  <c r="T1867" i="1"/>
  <c r="U1867" i="1"/>
  <c r="V1867" i="1"/>
  <c r="W1867" i="1"/>
  <c r="S1868" i="1"/>
  <c r="T1868" i="1"/>
  <c r="U1868" i="1"/>
  <c r="V1868" i="1"/>
  <c r="W1868" i="1"/>
  <c r="S1869" i="1"/>
  <c r="T1869" i="1"/>
  <c r="U1869" i="1"/>
  <c r="V1869" i="1"/>
  <c r="W1869" i="1"/>
  <c r="S1870" i="1"/>
  <c r="T1870" i="1"/>
  <c r="U1870" i="1"/>
  <c r="V1870" i="1"/>
  <c r="W1870" i="1"/>
  <c r="S1871" i="1"/>
  <c r="T1871" i="1"/>
  <c r="U1871" i="1"/>
  <c r="V1871" i="1"/>
  <c r="W1871" i="1"/>
  <c r="S1872" i="1"/>
  <c r="T1872" i="1"/>
  <c r="U1872" i="1"/>
  <c r="V1872" i="1"/>
  <c r="W1872" i="1"/>
  <c r="S1873" i="1"/>
  <c r="T1873" i="1"/>
  <c r="U1873" i="1"/>
  <c r="V1873" i="1"/>
  <c r="W1873" i="1"/>
  <c r="S1874" i="1"/>
  <c r="T1874" i="1"/>
  <c r="U1874" i="1"/>
  <c r="V1874" i="1"/>
  <c r="W1874" i="1"/>
  <c r="S1875" i="1"/>
  <c r="T1875" i="1"/>
  <c r="U1875" i="1"/>
  <c r="V1875" i="1"/>
  <c r="W1875" i="1"/>
  <c r="S1876" i="1"/>
  <c r="T1876" i="1"/>
  <c r="U1876" i="1"/>
  <c r="V1876" i="1"/>
  <c r="W1876" i="1"/>
  <c r="S1877" i="1"/>
  <c r="T1877" i="1"/>
  <c r="U1877" i="1"/>
  <c r="V1877" i="1"/>
  <c r="W1877" i="1"/>
  <c r="S1878" i="1"/>
  <c r="T1878" i="1"/>
  <c r="U1878" i="1"/>
  <c r="V1878" i="1"/>
  <c r="W1878" i="1"/>
  <c r="S1879" i="1"/>
  <c r="T1879" i="1"/>
  <c r="U1879" i="1"/>
  <c r="V1879" i="1"/>
  <c r="W1879" i="1"/>
  <c r="S1880" i="1"/>
  <c r="T1880" i="1"/>
  <c r="U1880" i="1"/>
  <c r="V1880" i="1"/>
  <c r="W1880" i="1"/>
  <c r="S1881" i="1"/>
  <c r="T1881" i="1"/>
  <c r="U1881" i="1"/>
  <c r="V1881" i="1"/>
  <c r="W1881" i="1"/>
  <c r="S1882" i="1"/>
  <c r="T1882" i="1"/>
  <c r="U1882" i="1"/>
  <c r="V1882" i="1"/>
  <c r="W1882" i="1"/>
  <c r="S1883" i="1"/>
  <c r="T1883" i="1"/>
  <c r="U1883" i="1"/>
  <c r="V1883" i="1"/>
  <c r="W1883" i="1"/>
  <c r="S1884" i="1"/>
  <c r="T1884" i="1"/>
  <c r="U1884" i="1"/>
  <c r="V1884" i="1"/>
  <c r="W1884" i="1"/>
  <c r="S1885" i="1"/>
  <c r="T1885" i="1"/>
  <c r="U1885" i="1"/>
  <c r="V1885" i="1"/>
  <c r="W1885" i="1"/>
  <c r="S1886" i="1"/>
  <c r="T1886" i="1"/>
  <c r="U1886" i="1"/>
  <c r="V1886" i="1"/>
  <c r="W1886" i="1"/>
  <c r="S1887" i="1"/>
  <c r="T1887" i="1"/>
  <c r="U1887" i="1"/>
  <c r="V1887" i="1"/>
  <c r="W1887" i="1"/>
  <c r="S1888" i="1"/>
  <c r="T1888" i="1"/>
  <c r="U1888" i="1"/>
  <c r="V1888" i="1"/>
  <c r="W1888" i="1"/>
  <c r="S1889" i="1"/>
  <c r="T1889" i="1"/>
  <c r="U1889" i="1"/>
  <c r="V1889" i="1"/>
  <c r="W1889" i="1"/>
  <c r="S1890" i="1"/>
  <c r="T1890" i="1"/>
  <c r="U1890" i="1"/>
  <c r="V1890" i="1"/>
  <c r="W1890" i="1"/>
  <c r="S1891" i="1"/>
  <c r="T1891" i="1"/>
  <c r="U1891" i="1"/>
  <c r="V1891" i="1"/>
  <c r="W1891" i="1"/>
  <c r="S1892" i="1"/>
  <c r="T1892" i="1"/>
  <c r="U1892" i="1"/>
  <c r="V1892" i="1"/>
  <c r="W1892" i="1"/>
  <c r="S1893" i="1"/>
  <c r="T1893" i="1"/>
  <c r="U1893" i="1"/>
  <c r="V1893" i="1"/>
  <c r="W1893" i="1"/>
  <c r="S1894" i="1"/>
  <c r="T1894" i="1"/>
  <c r="U1894" i="1"/>
  <c r="V1894" i="1"/>
  <c r="W1894" i="1"/>
  <c r="S1895" i="1"/>
  <c r="T1895" i="1"/>
  <c r="U1895" i="1"/>
  <c r="V1895" i="1"/>
  <c r="W1895" i="1"/>
  <c r="S1896" i="1"/>
  <c r="T1896" i="1"/>
  <c r="U1896" i="1"/>
  <c r="V1896" i="1"/>
  <c r="W1896" i="1"/>
  <c r="S1897" i="1"/>
  <c r="T1897" i="1"/>
  <c r="U1897" i="1"/>
  <c r="V1897" i="1"/>
  <c r="W1897" i="1"/>
  <c r="S1898" i="1"/>
  <c r="T1898" i="1"/>
  <c r="U1898" i="1"/>
  <c r="V1898" i="1"/>
  <c r="W1898" i="1"/>
  <c r="S1899" i="1"/>
  <c r="T1899" i="1"/>
  <c r="U1899" i="1"/>
  <c r="V1899" i="1"/>
  <c r="W1899" i="1"/>
  <c r="S1900" i="1"/>
  <c r="T1900" i="1"/>
  <c r="U1900" i="1"/>
  <c r="V1900" i="1"/>
  <c r="W1900" i="1"/>
  <c r="S1901" i="1"/>
  <c r="T1901" i="1"/>
  <c r="U1901" i="1"/>
  <c r="V1901" i="1"/>
  <c r="W1901" i="1"/>
  <c r="S1902" i="1"/>
  <c r="T1902" i="1"/>
  <c r="U1902" i="1"/>
  <c r="V1902" i="1"/>
  <c r="W1902" i="1"/>
  <c r="S1903" i="1"/>
  <c r="T1903" i="1"/>
  <c r="U1903" i="1"/>
  <c r="V1903" i="1"/>
  <c r="W1903" i="1"/>
  <c r="S1904" i="1"/>
  <c r="T1904" i="1"/>
  <c r="U1904" i="1"/>
  <c r="V1904" i="1"/>
  <c r="W1904" i="1"/>
  <c r="S1905" i="1"/>
  <c r="T1905" i="1"/>
  <c r="U1905" i="1"/>
  <c r="V1905" i="1"/>
  <c r="W1905" i="1"/>
  <c r="S1906" i="1"/>
  <c r="T1906" i="1"/>
  <c r="U1906" i="1"/>
  <c r="V1906" i="1"/>
  <c r="W1906" i="1"/>
  <c r="S1907" i="1"/>
  <c r="T1907" i="1"/>
  <c r="U1907" i="1"/>
  <c r="V1907" i="1"/>
  <c r="W1907" i="1"/>
  <c r="S1908" i="1"/>
  <c r="T1908" i="1"/>
  <c r="U1908" i="1"/>
  <c r="V1908" i="1"/>
  <c r="W1908" i="1"/>
  <c r="S1909" i="1"/>
  <c r="T1909" i="1"/>
  <c r="U1909" i="1"/>
  <c r="V1909" i="1"/>
  <c r="W1909" i="1"/>
  <c r="S1910" i="1"/>
  <c r="T1910" i="1"/>
  <c r="U1910" i="1"/>
  <c r="V1910" i="1"/>
  <c r="W1910" i="1"/>
  <c r="S1911" i="1"/>
  <c r="T1911" i="1"/>
  <c r="U1911" i="1"/>
  <c r="V1911" i="1"/>
  <c r="W1911" i="1"/>
  <c r="S1912" i="1"/>
  <c r="T1912" i="1"/>
  <c r="U1912" i="1"/>
  <c r="V1912" i="1"/>
  <c r="W1912" i="1"/>
  <c r="S1913" i="1"/>
  <c r="T1913" i="1"/>
  <c r="U1913" i="1"/>
  <c r="V1913" i="1"/>
  <c r="W1913" i="1"/>
  <c r="S1914" i="1"/>
  <c r="T1914" i="1"/>
  <c r="U1914" i="1"/>
  <c r="V1914" i="1"/>
  <c r="W1914" i="1"/>
  <c r="S1915" i="1"/>
  <c r="T1915" i="1"/>
  <c r="U1915" i="1"/>
  <c r="V1915" i="1"/>
  <c r="W1915" i="1"/>
  <c r="S1916" i="1"/>
  <c r="T1916" i="1"/>
  <c r="U1916" i="1"/>
  <c r="V1916" i="1"/>
  <c r="W1916" i="1"/>
  <c r="S1917" i="1"/>
  <c r="T1917" i="1"/>
  <c r="U1917" i="1"/>
  <c r="V1917" i="1"/>
  <c r="W1917" i="1"/>
  <c r="S1918" i="1"/>
  <c r="T1918" i="1"/>
  <c r="U1918" i="1"/>
  <c r="V1918" i="1"/>
  <c r="W1918" i="1"/>
  <c r="S1919" i="1"/>
  <c r="T1919" i="1"/>
  <c r="U1919" i="1"/>
  <c r="V1919" i="1"/>
  <c r="W1919" i="1"/>
  <c r="S1920" i="1"/>
  <c r="T1920" i="1"/>
  <c r="U1920" i="1"/>
  <c r="V1920" i="1"/>
  <c r="W1920" i="1"/>
  <c r="S1921" i="1"/>
  <c r="T1921" i="1"/>
  <c r="U1921" i="1"/>
  <c r="V1921" i="1"/>
  <c r="W1921" i="1"/>
  <c r="S1922" i="1"/>
  <c r="T1922" i="1"/>
  <c r="U1922" i="1"/>
  <c r="V1922" i="1"/>
  <c r="W1922" i="1"/>
  <c r="S1923" i="1"/>
  <c r="T1923" i="1"/>
  <c r="U1923" i="1"/>
  <c r="V1923" i="1"/>
  <c r="W1923" i="1"/>
  <c r="S1924" i="1"/>
  <c r="T1924" i="1"/>
  <c r="U1924" i="1"/>
  <c r="V1924" i="1"/>
  <c r="W1924" i="1"/>
  <c r="S1925" i="1"/>
  <c r="T1925" i="1"/>
  <c r="U1925" i="1"/>
  <c r="V1925" i="1"/>
  <c r="W1925" i="1"/>
  <c r="S1926" i="1"/>
  <c r="T1926" i="1"/>
  <c r="U1926" i="1"/>
  <c r="V1926" i="1"/>
  <c r="W1926" i="1"/>
  <c r="S1927" i="1"/>
  <c r="T1927" i="1"/>
  <c r="U1927" i="1"/>
  <c r="V1927" i="1"/>
  <c r="W1927" i="1"/>
  <c r="S1928" i="1"/>
  <c r="T1928" i="1"/>
  <c r="U1928" i="1"/>
  <c r="V1928" i="1"/>
  <c r="W1928" i="1"/>
  <c r="S1929" i="1"/>
  <c r="T1929" i="1"/>
  <c r="U1929" i="1"/>
  <c r="V1929" i="1"/>
  <c r="W1929" i="1"/>
  <c r="S1930" i="1"/>
  <c r="T1930" i="1"/>
  <c r="U1930" i="1"/>
  <c r="V1930" i="1"/>
  <c r="W1930" i="1"/>
  <c r="S1931" i="1"/>
  <c r="T1931" i="1"/>
  <c r="U1931" i="1"/>
  <c r="V1931" i="1"/>
  <c r="W1931" i="1"/>
  <c r="S1932" i="1"/>
  <c r="T1932" i="1"/>
  <c r="U1932" i="1"/>
  <c r="V1932" i="1"/>
  <c r="W1932" i="1"/>
  <c r="S1933" i="1"/>
  <c r="T1933" i="1"/>
  <c r="U1933" i="1"/>
  <c r="V1933" i="1"/>
  <c r="W1933" i="1"/>
  <c r="S1934" i="1"/>
  <c r="T1934" i="1"/>
  <c r="U1934" i="1"/>
  <c r="V1934" i="1"/>
  <c r="W1934" i="1"/>
  <c r="S1935" i="1"/>
  <c r="T1935" i="1"/>
  <c r="U1935" i="1"/>
  <c r="V1935" i="1"/>
  <c r="W1935" i="1"/>
  <c r="S1936" i="1"/>
  <c r="T1936" i="1"/>
  <c r="U1936" i="1"/>
  <c r="V1936" i="1"/>
  <c r="W1936" i="1"/>
  <c r="S1937" i="1"/>
  <c r="T1937" i="1"/>
  <c r="U1937" i="1"/>
  <c r="V1937" i="1"/>
  <c r="W1937" i="1"/>
  <c r="S1938" i="1"/>
  <c r="T1938" i="1"/>
  <c r="U1938" i="1"/>
  <c r="V1938" i="1"/>
  <c r="W1938" i="1"/>
  <c r="S1939" i="1"/>
  <c r="T1939" i="1"/>
  <c r="U1939" i="1"/>
  <c r="V1939" i="1"/>
  <c r="W1939" i="1"/>
  <c r="S1940" i="1"/>
  <c r="T1940" i="1"/>
  <c r="U1940" i="1"/>
  <c r="V1940" i="1"/>
  <c r="W1940" i="1"/>
  <c r="S1941" i="1"/>
  <c r="T1941" i="1"/>
  <c r="U1941" i="1"/>
  <c r="V1941" i="1"/>
  <c r="W1941" i="1"/>
  <c r="S1942" i="1"/>
  <c r="T1942" i="1"/>
  <c r="U1942" i="1"/>
  <c r="V1942" i="1"/>
  <c r="W1942" i="1"/>
  <c r="S1943" i="1"/>
  <c r="T1943" i="1"/>
  <c r="U1943" i="1"/>
  <c r="V1943" i="1"/>
  <c r="W1943" i="1"/>
  <c r="S1944" i="1"/>
  <c r="T1944" i="1"/>
  <c r="U1944" i="1"/>
  <c r="V1944" i="1"/>
  <c r="W1944" i="1"/>
  <c r="S1945" i="1"/>
  <c r="T1945" i="1"/>
  <c r="U1945" i="1"/>
  <c r="V1945" i="1"/>
  <c r="W1945" i="1"/>
  <c r="S1946" i="1"/>
  <c r="T1946" i="1"/>
  <c r="U1946" i="1"/>
  <c r="V1946" i="1"/>
  <c r="W1946" i="1"/>
  <c r="S1947" i="1"/>
  <c r="T1947" i="1"/>
  <c r="U1947" i="1"/>
  <c r="V1947" i="1"/>
  <c r="W1947" i="1"/>
  <c r="S1948" i="1"/>
  <c r="T1948" i="1"/>
  <c r="U1948" i="1"/>
  <c r="V1948" i="1"/>
  <c r="W1948" i="1"/>
  <c r="S1949" i="1"/>
  <c r="T1949" i="1"/>
  <c r="U1949" i="1"/>
  <c r="V1949" i="1"/>
  <c r="W1949" i="1"/>
  <c r="S1950" i="1"/>
  <c r="T1950" i="1"/>
  <c r="U1950" i="1"/>
  <c r="V1950" i="1"/>
  <c r="W1950" i="1"/>
  <c r="S1951" i="1"/>
  <c r="T1951" i="1"/>
  <c r="U1951" i="1"/>
  <c r="V1951" i="1"/>
  <c r="W1951" i="1"/>
  <c r="S1952" i="1"/>
  <c r="T1952" i="1"/>
  <c r="U1952" i="1"/>
  <c r="V1952" i="1"/>
  <c r="W1952" i="1"/>
  <c r="S1953" i="1"/>
  <c r="T1953" i="1"/>
  <c r="U1953" i="1"/>
  <c r="V1953" i="1"/>
  <c r="W1953" i="1"/>
  <c r="S1954" i="1"/>
  <c r="T1954" i="1"/>
  <c r="U1954" i="1"/>
  <c r="V1954" i="1"/>
  <c r="W1954" i="1"/>
  <c r="S1955" i="1"/>
  <c r="T1955" i="1"/>
  <c r="U1955" i="1"/>
  <c r="V1955" i="1"/>
  <c r="W1955" i="1"/>
  <c r="S1956" i="1"/>
  <c r="T1956" i="1"/>
  <c r="U1956" i="1"/>
  <c r="V1956" i="1"/>
  <c r="W1956" i="1"/>
  <c r="S1957" i="1"/>
  <c r="T1957" i="1"/>
  <c r="U1957" i="1"/>
  <c r="V1957" i="1"/>
  <c r="W1957" i="1"/>
  <c r="S1958" i="1"/>
  <c r="T1958" i="1"/>
  <c r="U1958" i="1"/>
  <c r="V1958" i="1"/>
  <c r="W1958" i="1"/>
  <c r="S1959" i="1"/>
  <c r="T1959" i="1"/>
  <c r="U1959" i="1"/>
  <c r="V1959" i="1"/>
  <c r="W1959" i="1"/>
  <c r="S1960" i="1"/>
  <c r="T1960" i="1"/>
  <c r="U1960" i="1"/>
  <c r="V1960" i="1"/>
  <c r="W1960" i="1"/>
  <c r="S1961" i="1"/>
  <c r="T1961" i="1"/>
  <c r="U1961" i="1"/>
  <c r="V1961" i="1"/>
  <c r="W1961" i="1"/>
  <c r="S1962" i="1"/>
  <c r="T1962" i="1"/>
  <c r="U1962" i="1"/>
  <c r="V1962" i="1"/>
  <c r="W1962" i="1"/>
  <c r="S1963" i="1"/>
  <c r="T1963" i="1"/>
  <c r="U1963" i="1"/>
  <c r="V1963" i="1"/>
  <c r="W1963" i="1"/>
  <c r="S1964" i="1"/>
  <c r="T1964" i="1"/>
  <c r="U1964" i="1"/>
  <c r="V1964" i="1"/>
  <c r="W1964" i="1"/>
  <c r="S1965" i="1"/>
  <c r="T1965" i="1"/>
  <c r="U1965" i="1"/>
  <c r="V1965" i="1"/>
  <c r="W1965" i="1"/>
  <c r="S1966" i="1"/>
  <c r="T1966" i="1"/>
  <c r="U1966" i="1"/>
  <c r="V1966" i="1"/>
  <c r="W1966" i="1"/>
  <c r="S1967" i="1"/>
  <c r="T1967" i="1"/>
  <c r="U1967" i="1"/>
  <c r="V1967" i="1"/>
  <c r="W1967" i="1"/>
  <c r="S1968" i="1"/>
  <c r="T1968" i="1"/>
  <c r="U1968" i="1"/>
  <c r="V1968" i="1"/>
  <c r="W1968" i="1"/>
  <c r="S1969" i="1"/>
  <c r="T1969" i="1"/>
  <c r="U1969" i="1"/>
  <c r="V1969" i="1"/>
  <c r="W1969" i="1"/>
  <c r="S1970" i="1"/>
  <c r="T1970" i="1"/>
  <c r="U1970" i="1"/>
  <c r="V1970" i="1"/>
  <c r="W1970" i="1"/>
  <c r="S1971" i="1"/>
  <c r="T1971" i="1"/>
  <c r="U1971" i="1"/>
  <c r="V1971" i="1"/>
  <c r="W1971" i="1"/>
  <c r="S1972" i="1"/>
  <c r="T1972" i="1"/>
  <c r="U1972" i="1"/>
  <c r="V1972" i="1"/>
  <c r="W1972" i="1"/>
  <c r="S1973" i="1"/>
  <c r="T1973" i="1"/>
  <c r="U1973" i="1"/>
  <c r="V1973" i="1"/>
  <c r="W1973" i="1"/>
  <c r="S1974" i="1"/>
  <c r="T1974" i="1"/>
  <c r="U1974" i="1"/>
  <c r="V1974" i="1"/>
  <c r="W1974" i="1"/>
  <c r="S1975" i="1"/>
  <c r="T1975" i="1"/>
  <c r="U1975" i="1"/>
  <c r="V1975" i="1"/>
  <c r="W1975" i="1"/>
  <c r="S1976" i="1"/>
  <c r="T1976" i="1"/>
  <c r="U1976" i="1"/>
  <c r="V1976" i="1"/>
  <c r="W1976" i="1"/>
  <c r="S1977" i="1"/>
  <c r="T1977" i="1"/>
  <c r="U1977" i="1"/>
  <c r="V1977" i="1"/>
  <c r="W1977" i="1"/>
  <c r="S1978" i="1"/>
  <c r="T1978" i="1"/>
  <c r="U1978" i="1"/>
  <c r="V1978" i="1"/>
  <c r="W1978" i="1"/>
  <c r="S1979" i="1"/>
  <c r="T1979" i="1"/>
  <c r="U1979" i="1"/>
  <c r="V1979" i="1"/>
  <c r="W1979" i="1"/>
  <c r="S1980" i="1"/>
  <c r="T1980" i="1"/>
  <c r="U1980" i="1"/>
  <c r="V1980" i="1"/>
  <c r="W1980" i="1"/>
  <c r="S1981" i="1"/>
  <c r="T1981" i="1"/>
  <c r="U1981" i="1"/>
  <c r="V1981" i="1"/>
  <c r="W1981" i="1"/>
  <c r="S1982" i="1"/>
  <c r="T1982" i="1"/>
  <c r="U1982" i="1"/>
  <c r="V1982" i="1"/>
  <c r="W1982" i="1"/>
  <c r="S1983" i="1"/>
  <c r="T1983" i="1"/>
  <c r="U1983" i="1"/>
  <c r="V1983" i="1"/>
  <c r="W1983" i="1"/>
  <c r="S1984" i="1"/>
  <c r="T1984" i="1"/>
  <c r="U1984" i="1"/>
  <c r="V1984" i="1"/>
  <c r="W1984" i="1"/>
  <c r="S1985" i="1"/>
  <c r="T1985" i="1"/>
  <c r="U1985" i="1"/>
  <c r="V1985" i="1"/>
  <c r="W1985" i="1"/>
  <c r="S1986" i="1"/>
  <c r="T1986" i="1"/>
  <c r="U1986" i="1"/>
  <c r="V1986" i="1"/>
  <c r="W1986" i="1"/>
  <c r="S1987" i="1"/>
  <c r="T1987" i="1"/>
  <c r="U1987" i="1"/>
  <c r="V1987" i="1"/>
  <c r="W1987" i="1"/>
  <c r="S1988" i="1"/>
  <c r="T1988" i="1"/>
  <c r="U1988" i="1"/>
  <c r="V1988" i="1"/>
  <c r="W1988" i="1"/>
  <c r="S1989" i="1"/>
  <c r="T1989" i="1"/>
  <c r="U1989" i="1"/>
  <c r="V1989" i="1"/>
  <c r="W1989" i="1"/>
  <c r="S1990" i="1"/>
  <c r="T1990" i="1"/>
  <c r="U1990" i="1"/>
  <c r="V1990" i="1"/>
  <c r="W1990" i="1"/>
  <c r="S1991" i="1"/>
  <c r="T1991" i="1"/>
  <c r="U1991" i="1"/>
  <c r="V1991" i="1"/>
  <c r="W1991" i="1"/>
  <c r="S1992" i="1"/>
  <c r="T1992" i="1"/>
  <c r="U1992" i="1"/>
  <c r="V1992" i="1"/>
  <c r="W1992" i="1"/>
  <c r="S1993" i="1"/>
  <c r="T1993" i="1"/>
  <c r="U1993" i="1"/>
  <c r="V1993" i="1"/>
  <c r="W1993" i="1"/>
  <c r="S1994" i="1"/>
  <c r="T1994" i="1"/>
  <c r="U1994" i="1"/>
  <c r="V1994" i="1"/>
  <c r="W1994" i="1"/>
  <c r="S1995" i="1"/>
  <c r="T1995" i="1"/>
  <c r="U1995" i="1"/>
  <c r="V1995" i="1"/>
  <c r="W1995" i="1"/>
  <c r="S1996" i="1"/>
  <c r="T1996" i="1"/>
  <c r="U1996" i="1"/>
  <c r="V1996" i="1"/>
  <c r="W1996" i="1"/>
  <c r="S1997" i="1"/>
  <c r="T1997" i="1"/>
  <c r="U1997" i="1"/>
  <c r="V1997" i="1"/>
  <c r="W1997" i="1"/>
  <c r="S1998" i="1"/>
  <c r="T1998" i="1"/>
  <c r="U1998" i="1"/>
  <c r="V1998" i="1"/>
  <c r="W1998" i="1"/>
  <c r="S1999" i="1"/>
  <c r="T1999" i="1"/>
  <c r="U1999" i="1"/>
  <c r="V1999" i="1"/>
  <c r="W1999" i="1"/>
  <c r="S2000" i="1"/>
  <c r="T2000" i="1"/>
  <c r="U2000" i="1"/>
  <c r="V2000" i="1"/>
  <c r="W2000" i="1"/>
  <c r="S2001" i="1"/>
  <c r="T2001" i="1"/>
  <c r="U2001" i="1"/>
  <c r="V2001" i="1"/>
  <c r="W2001" i="1"/>
  <c r="S2002" i="1"/>
  <c r="T2002" i="1"/>
  <c r="U2002" i="1"/>
  <c r="V2002" i="1"/>
  <c r="W2002" i="1"/>
  <c r="S2003" i="1"/>
  <c r="T2003" i="1"/>
  <c r="U2003" i="1"/>
  <c r="V2003" i="1"/>
  <c r="W2003" i="1"/>
  <c r="S2004" i="1"/>
  <c r="T2004" i="1"/>
  <c r="U2004" i="1"/>
  <c r="V2004" i="1"/>
  <c r="W2004" i="1"/>
  <c r="S2005" i="1"/>
  <c r="T2005" i="1"/>
  <c r="U2005" i="1"/>
  <c r="V2005" i="1"/>
  <c r="W2005" i="1"/>
  <c r="S2006" i="1"/>
  <c r="T2006" i="1"/>
  <c r="U2006" i="1"/>
  <c r="V2006" i="1"/>
  <c r="W2006" i="1"/>
  <c r="S2007" i="1"/>
  <c r="T2007" i="1"/>
  <c r="U2007" i="1"/>
  <c r="V2007" i="1"/>
  <c r="W2007" i="1"/>
  <c r="S2008" i="1"/>
  <c r="T2008" i="1"/>
  <c r="U2008" i="1"/>
  <c r="V2008" i="1"/>
  <c r="W2008" i="1"/>
  <c r="S2009" i="1"/>
  <c r="T2009" i="1"/>
  <c r="U2009" i="1"/>
  <c r="V2009" i="1"/>
  <c r="W2009" i="1"/>
  <c r="S2010" i="1"/>
  <c r="T2010" i="1"/>
  <c r="U2010" i="1"/>
  <c r="V2010" i="1"/>
  <c r="W2010" i="1"/>
  <c r="S2011" i="1"/>
  <c r="T2011" i="1"/>
  <c r="U2011" i="1"/>
  <c r="V2011" i="1"/>
  <c r="W2011" i="1"/>
  <c r="S2012" i="1"/>
  <c r="T2012" i="1"/>
  <c r="U2012" i="1"/>
  <c r="V2012" i="1"/>
  <c r="W2012" i="1"/>
  <c r="S2013" i="1"/>
  <c r="T2013" i="1"/>
  <c r="U2013" i="1"/>
  <c r="V2013" i="1"/>
  <c r="W2013" i="1"/>
  <c r="S2014" i="1"/>
  <c r="T2014" i="1"/>
  <c r="U2014" i="1"/>
  <c r="V2014" i="1"/>
  <c r="W2014" i="1"/>
  <c r="S2015" i="1"/>
  <c r="T2015" i="1"/>
  <c r="U2015" i="1"/>
  <c r="V2015" i="1"/>
  <c r="W2015" i="1"/>
  <c r="S2016" i="1"/>
  <c r="T2016" i="1"/>
  <c r="U2016" i="1"/>
  <c r="V2016" i="1"/>
  <c r="W2016" i="1"/>
  <c r="S2017" i="1"/>
  <c r="T2017" i="1"/>
  <c r="U2017" i="1"/>
  <c r="V2017" i="1"/>
  <c r="W2017" i="1"/>
  <c r="S2018" i="1"/>
  <c r="T2018" i="1"/>
  <c r="U2018" i="1"/>
  <c r="V2018" i="1"/>
  <c r="W2018" i="1"/>
  <c r="S2019" i="1"/>
  <c r="T2019" i="1"/>
  <c r="U2019" i="1"/>
  <c r="V2019" i="1"/>
  <c r="W2019" i="1"/>
  <c r="S2020" i="1"/>
  <c r="T2020" i="1"/>
  <c r="U2020" i="1"/>
  <c r="V2020" i="1"/>
  <c r="W2020" i="1"/>
  <c r="S2021" i="1"/>
  <c r="T2021" i="1"/>
  <c r="U2021" i="1"/>
  <c r="V2021" i="1"/>
  <c r="W2021" i="1"/>
  <c r="S2022" i="1"/>
  <c r="T2022" i="1"/>
  <c r="U2022" i="1"/>
  <c r="V2022" i="1"/>
  <c r="W2022" i="1"/>
  <c r="S2023" i="1"/>
  <c r="T2023" i="1"/>
  <c r="U2023" i="1"/>
  <c r="V2023" i="1"/>
  <c r="W2023" i="1"/>
  <c r="S2024" i="1"/>
  <c r="T2024" i="1"/>
  <c r="U2024" i="1"/>
  <c r="V2024" i="1"/>
  <c r="W2024" i="1"/>
  <c r="S2025" i="1"/>
  <c r="T2025" i="1"/>
  <c r="U2025" i="1"/>
  <c r="V2025" i="1"/>
  <c r="W2025" i="1"/>
  <c r="S2026" i="1"/>
  <c r="T2026" i="1"/>
  <c r="U2026" i="1"/>
  <c r="V2026" i="1"/>
  <c r="W2026" i="1"/>
  <c r="S2027" i="1"/>
  <c r="T2027" i="1"/>
  <c r="U2027" i="1"/>
  <c r="V2027" i="1"/>
  <c r="W2027" i="1"/>
  <c r="S2028" i="1"/>
  <c r="T2028" i="1"/>
  <c r="U2028" i="1"/>
  <c r="V2028" i="1"/>
  <c r="W2028" i="1"/>
  <c r="S2029" i="1"/>
  <c r="T2029" i="1"/>
  <c r="U2029" i="1"/>
  <c r="V2029" i="1"/>
  <c r="W2029" i="1"/>
  <c r="S2030" i="1"/>
  <c r="T2030" i="1"/>
  <c r="U2030" i="1"/>
  <c r="V2030" i="1"/>
  <c r="W2030" i="1"/>
  <c r="S2031" i="1"/>
  <c r="T2031" i="1"/>
  <c r="U2031" i="1"/>
  <c r="V2031" i="1"/>
  <c r="W2031" i="1"/>
  <c r="S2032" i="1"/>
  <c r="T2032" i="1"/>
  <c r="U2032" i="1"/>
  <c r="V2032" i="1"/>
  <c r="W2032" i="1"/>
  <c r="S2033" i="1"/>
  <c r="T2033" i="1"/>
  <c r="U2033" i="1"/>
  <c r="V2033" i="1"/>
  <c r="W2033" i="1"/>
  <c r="S2034" i="1"/>
  <c r="T2034" i="1"/>
  <c r="U2034" i="1"/>
  <c r="V2034" i="1"/>
  <c r="W2034" i="1"/>
  <c r="S2035" i="1"/>
  <c r="T2035" i="1"/>
  <c r="U2035" i="1"/>
  <c r="V2035" i="1"/>
  <c r="W2035" i="1"/>
  <c r="S2036" i="1"/>
  <c r="T2036" i="1"/>
  <c r="U2036" i="1"/>
  <c r="V2036" i="1"/>
  <c r="W2036" i="1"/>
  <c r="S2037" i="1"/>
  <c r="T2037" i="1"/>
  <c r="U2037" i="1"/>
  <c r="V2037" i="1"/>
  <c r="W2037" i="1"/>
  <c r="S2038" i="1"/>
  <c r="T2038" i="1"/>
  <c r="U2038" i="1"/>
  <c r="V2038" i="1"/>
  <c r="W2038" i="1"/>
  <c r="S2039" i="1"/>
  <c r="T2039" i="1"/>
  <c r="U2039" i="1"/>
  <c r="V2039" i="1"/>
  <c r="W2039" i="1"/>
  <c r="S2040" i="1"/>
  <c r="T2040" i="1"/>
  <c r="U2040" i="1"/>
  <c r="V2040" i="1"/>
  <c r="W2040" i="1"/>
  <c r="S2041" i="1"/>
  <c r="T2041" i="1"/>
  <c r="U2041" i="1"/>
  <c r="V2041" i="1"/>
  <c r="W2041" i="1"/>
  <c r="S2042" i="1"/>
  <c r="T2042" i="1"/>
  <c r="U2042" i="1"/>
  <c r="V2042" i="1"/>
  <c r="W2042" i="1"/>
  <c r="S2043" i="1"/>
  <c r="T2043" i="1"/>
  <c r="U2043" i="1"/>
  <c r="V2043" i="1"/>
  <c r="W2043" i="1"/>
  <c r="S2044" i="1"/>
  <c r="T2044" i="1"/>
  <c r="U2044" i="1"/>
  <c r="V2044" i="1"/>
  <c r="W2044" i="1"/>
  <c r="S2045" i="1"/>
  <c r="T2045" i="1"/>
  <c r="U2045" i="1"/>
  <c r="V2045" i="1"/>
  <c r="W2045" i="1"/>
  <c r="S2046" i="1"/>
  <c r="T2046" i="1"/>
  <c r="U2046" i="1"/>
  <c r="V2046" i="1"/>
  <c r="W2046" i="1"/>
  <c r="S2047" i="1"/>
  <c r="T2047" i="1"/>
  <c r="U2047" i="1"/>
  <c r="V2047" i="1"/>
  <c r="W2047" i="1"/>
  <c r="S2048" i="1"/>
  <c r="T2048" i="1"/>
  <c r="U2048" i="1"/>
  <c r="V2048" i="1"/>
  <c r="W2048" i="1"/>
  <c r="S2049" i="1"/>
  <c r="T2049" i="1"/>
  <c r="U2049" i="1"/>
  <c r="V2049" i="1"/>
  <c r="W2049" i="1"/>
  <c r="S2050" i="1"/>
  <c r="T2050" i="1"/>
  <c r="U2050" i="1"/>
  <c r="V2050" i="1"/>
  <c r="W2050" i="1"/>
  <c r="S2051" i="1"/>
  <c r="T2051" i="1"/>
  <c r="U2051" i="1"/>
  <c r="V2051" i="1"/>
  <c r="W2051" i="1"/>
  <c r="S2052" i="1"/>
  <c r="T2052" i="1"/>
  <c r="U2052" i="1"/>
  <c r="V2052" i="1"/>
  <c r="W2052" i="1"/>
  <c r="S2053" i="1"/>
  <c r="T2053" i="1"/>
  <c r="U2053" i="1"/>
  <c r="V2053" i="1"/>
  <c r="W2053" i="1"/>
  <c r="S2054" i="1"/>
  <c r="T2054" i="1"/>
  <c r="U2054" i="1"/>
  <c r="V2054" i="1"/>
  <c r="W2054" i="1"/>
  <c r="S2055" i="1"/>
  <c r="T2055" i="1"/>
  <c r="U2055" i="1"/>
  <c r="V2055" i="1"/>
  <c r="W2055" i="1"/>
  <c r="S2056" i="1"/>
  <c r="T2056" i="1"/>
  <c r="U2056" i="1"/>
  <c r="V2056" i="1"/>
  <c r="W2056" i="1"/>
  <c r="S2057" i="1"/>
  <c r="T2057" i="1"/>
  <c r="U2057" i="1"/>
  <c r="V2057" i="1"/>
  <c r="W2057" i="1"/>
  <c r="S2058" i="1"/>
  <c r="T2058" i="1"/>
  <c r="U2058" i="1"/>
  <c r="V2058" i="1"/>
  <c r="W2058" i="1"/>
  <c r="S2059" i="1"/>
  <c r="T2059" i="1"/>
  <c r="U2059" i="1"/>
  <c r="V2059" i="1"/>
  <c r="W2059" i="1"/>
  <c r="S2060" i="1"/>
  <c r="T2060" i="1"/>
  <c r="U2060" i="1"/>
  <c r="V2060" i="1"/>
  <c r="W2060" i="1"/>
  <c r="S2061" i="1"/>
  <c r="T2061" i="1"/>
  <c r="U2061" i="1"/>
  <c r="V2061" i="1"/>
  <c r="W2061" i="1"/>
  <c r="S2062" i="1"/>
  <c r="T2062" i="1"/>
  <c r="U2062" i="1"/>
  <c r="V2062" i="1"/>
  <c r="W2062" i="1"/>
  <c r="S2063" i="1"/>
  <c r="T2063" i="1"/>
  <c r="U2063" i="1"/>
  <c r="V2063" i="1"/>
  <c r="W2063" i="1"/>
  <c r="S2064" i="1"/>
  <c r="T2064" i="1"/>
  <c r="U2064" i="1"/>
  <c r="V2064" i="1"/>
  <c r="W2064" i="1"/>
  <c r="S2065" i="1"/>
  <c r="T2065" i="1"/>
  <c r="U2065" i="1"/>
  <c r="V2065" i="1"/>
  <c r="W2065" i="1"/>
  <c r="S2066" i="1"/>
  <c r="T2066" i="1"/>
  <c r="U2066" i="1"/>
  <c r="V2066" i="1"/>
  <c r="W2066" i="1"/>
  <c r="S2067" i="1"/>
  <c r="T2067" i="1"/>
  <c r="U2067" i="1"/>
  <c r="V2067" i="1"/>
  <c r="W2067" i="1"/>
  <c r="S2068" i="1"/>
  <c r="T2068" i="1"/>
  <c r="U2068" i="1"/>
  <c r="V2068" i="1"/>
  <c r="W2068" i="1"/>
  <c r="S2069" i="1"/>
  <c r="T2069" i="1"/>
  <c r="U2069" i="1"/>
  <c r="V2069" i="1"/>
  <c r="W2069" i="1"/>
  <c r="S2070" i="1"/>
  <c r="T2070" i="1"/>
  <c r="U2070" i="1"/>
  <c r="V2070" i="1"/>
  <c r="W2070" i="1"/>
  <c r="S2071" i="1"/>
  <c r="T2071" i="1"/>
  <c r="U2071" i="1"/>
  <c r="V2071" i="1"/>
  <c r="W2071" i="1"/>
  <c r="S2072" i="1"/>
  <c r="T2072" i="1"/>
  <c r="U2072" i="1"/>
  <c r="V2072" i="1"/>
  <c r="W2072" i="1"/>
  <c r="S2073" i="1"/>
  <c r="T2073" i="1"/>
  <c r="U2073" i="1"/>
  <c r="V2073" i="1"/>
  <c r="W2073" i="1"/>
  <c r="S2074" i="1"/>
  <c r="T2074" i="1"/>
  <c r="U2074" i="1"/>
  <c r="V2074" i="1"/>
  <c r="W2074" i="1"/>
  <c r="S2075" i="1"/>
  <c r="T2075" i="1"/>
  <c r="U2075" i="1"/>
  <c r="V2075" i="1"/>
  <c r="W2075" i="1"/>
  <c r="S2076" i="1"/>
  <c r="T2076" i="1"/>
  <c r="U2076" i="1"/>
  <c r="V2076" i="1"/>
  <c r="W2076" i="1"/>
  <c r="S2077" i="1"/>
  <c r="T2077" i="1"/>
  <c r="U2077" i="1"/>
  <c r="V2077" i="1"/>
  <c r="W2077" i="1"/>
  <c r="S2078" i="1"/>
  <c r="T2078" i="1"/>
  <c r="U2078" i="1"/>
  <c r="V2078" i="1"/>
  <c r="W2078" i="1"/>
  <c r="S2079" i="1"/>
  <c r="T2079" i="1"/>
  <c r="U2079" i="1"/>
  <c r="V2079" i="1"/>
  <c r="W2079" i="1"/>
  <c r="S2080" i="1"/>
  <c r="T2080" i="1"/>
  <c r="U2080" i="1"/>
  <c r="V2080" i="1"/>
  <c r="W2080" i="1"/>
  <c r="S2081" i="1"/>
  <c r="T2081" i="1"/>
  <c r="U2081" i="1"/>
  <c r="V2081" i="1"/>
  <c r="W2081" i="1"/>
  <c r="S2082" i="1"/>
  <c r="T2082" i="1"/>
  <c r="U2082" i="1"/>
  <c r="V2082" i="1"/>
  <c r="W2082" i="1"/>
  <c r="S2083" i="1"/>
  <c r="T2083" i="1"/>
  <c r="U2083" i="1"/>
  <c r="V2083" i="1"/>
  <c r="W2083" i="1"/>
  <c r="S2084" i="1"/>
  <c r="T2084" i="1"/>
  <c r="U2084" i="1"/>
  <c r="V2084" i="1"/>
  <c r="W2084" i="1"/>
  <c r="S2085" i="1"/>
  <c r="T2085" i="1"/>
  <c r="U2085" i="1"/>
  <c r="V2085" i="1"/>
  <c r="W2085" i="1"/>
  <c r="S2086" i="1"/>
  <c r="T2086" i="1"/>
  <c r="U2086" i="1"/>
  <c r="V2086" i="1"/>
  <c r="W2086" i="1"/>
  <c r="S2087" i="1"/>
  <c r="T2087" i="1"/>
  <c r="U2087" i="1"/>
  <c r="V2087" i="1"/>
  <c r="W2087" i="1"/>
  <c r="S2088" i="1"/>
  <c r="T2088" i="1"/>
  <c r="U2088" i="1"/>
  <c r="V2088" i="1"/>
  <c r="W2088" i="1"/>
  <c r="S2089" i="1"/>
  <c r="T2089" i="1"/>
  <c r="U2089" i="1"/>
  <c r="V2089" i="1"/>
  <c r="W2089" i="1"/>
  <c r="S2090" i="1"/>
  <c r="T2090" i="1"/>
  <c r="U2090" i="1"/>
  <c r="V2090" i="1"/>
  <c r="W2090" i="1"/>
  <c r="S2091" i="1"/>
  <c r="T2091" i="1"/>
  <c r="U2091" i="1"/>
  <c r="V2091" i="1"/>
  <c r="W2091" i="1"/>
  <c r="S2092" i="1"/>
  <c r="T2092" i="1"/>
  <c r="U2092" i="1"/>
  <c r="V2092" i="1"/>
  <c r="W2092" i="1"/>
  <c r="S2093" i="1"/>
  <c r="T2093" i="1"/>
  <c r="U2093" i="1"/>
  <c r="V2093" i="1"/>
  <c r="W2093" i="1"/>
  <c r="S2094" i="1"/>
  <c r="T2094" i="1"/>
  <c r="U2094" i="1"/>
  <c r="V2094" i="1"/>
  <c r="W2094" i="1"/>
  <c r="S2095" i="1"/>
  <c r="T2095" i="1"/>
  <c r="U2095" i="1"/>
  <c r="V2095" i="1"/>
  <c r="W2095" i="1"/>
  <c r="S2096" i="1"/>
  <c r="T2096" i="1"/>
  <c r="U2096" i="1"/>
  <c r="V2096" i="1"/>
  <c r="W2096" i="1"/>
  <c r="S2097" i="1"/>
  <c r="T2097" i="1"/>
  <c r="U2097" i="1"/>
  <c r="V2097" i="1"/>
  <c r="W2097" i="1"/>
  <c r="S2098" i="1"/>
  <c r="T2098" i="1"/>
  <c r="U2098" i="1"/>
  <c r="V2098" i="1"/>
  <c r="W2098" i="1"/>
  <c r="S2099" i="1"/>
  <c r="T2099" i="1"/>
  <c r="U2099" i="1"/>
  <c r="V2099" i="1"/>
  <c r="W2099" i="1"/>
  <c r="S2100" i="1"/>
  <c r="T2100" i="1"/>
  <c r="U2100" i="1"/>
  <c r="V2100" i="1"/>
  <c r="W2100" i="1"/>
  <c r="S2101" i="1"/>
  <c r="T2101" i="1"/>
  <c r="U2101" i="1"/>
  <c r="V2101" i="1"/>
  <c r="W2101" i="1"/>
  <c r="S2102" i="1"/>
  <c r="T2102" i="1"/>
  <c r="U2102" i="1"/>
  <c r="V2102" i="1"/>
  <c r="W2102" i="1"/>
  <c r="S2103" i="1"/>
  <c r="T2103" i="1"/>
  <c r="U2103" i="1"/>
  <c r="V2103" i="1"/>
  <c r="W2103" i="1"/>
  <c r="S2104" i="1"/>
  <c r="T2104" i="1"/>
  <c r="U2104" i="1"/>
  <c r="V2104" i="1"/>
  <c r="W2104" i="1"/>
  <c r="S2105" i="1"/>
  <c r="T2105" i="1"/>
  <c r="U2105" i="1"/>
  <c r="V2105" i="1"/>
  <c r="W2105" i="1"/>
  <c r="S2106" i="1"/>
  <c r="T2106" i="1"/>
  <c r="U2106" i="1"/>
  <c r="V2106" i="1"/>
  <c r="W2106" i="1"/>
  <c r="S2107" i="1"/>
  <c r="T2107" i="1"/>
  <c r="U2107" i="1"/>
  <c r="V2107" i="1"/>
  <c r="W2107" i="1"/>
  <c r="S2108" i="1"/>
  <c r="T2108" i="1"/>
  <c r="U2108" i="1"/>
  <c r="V2108" i="1"/>
  <c r="W2108" i="1"/>
  <c r="S2109" i="1"/>
  <c r="T2109" i="1"/>
  <c r="U2109" i="1"/>
  <c r="V2109" i="1"/>
  <c r="W2109" i="1"/>
  <c r="S2110" i="1"/>
  <c r="T2110" i="1"/>
  <c r="U2110" i="1"/>
  <c r="V2110" i="1"/>
  <c r="W2110" i="1"/>
  <c r="S2111" i="1"/>
  <c r="T2111" i="1"/>
  <c r="U2111" i="1"/>
  <c r="V2111" i="1"/>
  <c r="W2111" i="1"/>
  <c r="S2112" i="1"/>
  <c r="T2112" i="1"/>
  <c r="U2112" i="1"/>
  <c r="V2112" i="1"/>
  <c r="W2112" i="1"/>
  <c r="S2113" i="1"/>
  <c r="T2113" i="1"/>
  <c r="U2113" i="1"/>
  <c r="V2113" i="1"/>
  <c r="W2113" i="1"/>
  <c r="S2114" i="1"/>
  <c r="T2114" i="1"/>
  <c r="U2114" i="1"/>
  <c r="V2114" i="1"/>
  <c r="W2114" i="1"/>
  <c r="S2115" i="1"/>
  <c r="T2115" i="1"/>
  <c r="U2115" i="1"/>
  <c r="V2115" i="1"/>
  <c r="W2115" i="1"/>
  <c r="S2116" i="1"/>
  <c r="T2116" i="1"/>
  <c r="U2116" i="1"/>
  <c r="V2116" i="1"/>
  <c r="W2116" i="1"/>
  <c r="S2117" i="1"/>
  <c r="T2117" i="1"/>
  <c r="U2117" i="1"/>
  <c r="V2117" i="1"/>
  <c r="W2117" i="1"/>
  <c r="S2118" i="1"/>
  <c r="T2118" i="1"/>
  <c r="U2118" i="1"/>
  <c r="V2118" i="1"/>
  <c r="W2118" i="1"/>
  <c r="S2119" i="1"/>
  <c r="T2119" i="1"/>
  <c r="U2119" i="1"/>
  <c r="V2119" i="1"/>
  <c r="W2119" i="1"/>
  <c r="S2120" i="1"/>
  <c r="T2120" i="1"/>
  <c r="U2120" i="1"/>
  <c r="V2120" i="1"/>
  <c r="W2120" i="1"/>
  <c r="S2121" i="1"/>
  <c r="T2121" i="1"/>
  <c r="U2121" i="1"/>
  <c r="V2121" i="1"/>
  <c r="W2121" i="1"/>
  <c r="S2122" i="1"/>
  <c r="T2122" i="1"/>
  <c r="U2122" i="1"/>
  <c r="V2122" i="1"/>
  <c r="W2122" i="1"/>
  <c r="S2123" i="1"/>
  <c r="T2123" i="1"/>
  <c r="U2123" i="1"/>
  <c r="V2123" i="1"/>
  <c r="W2123" i="1"/>
  <c r="S2124" i="1"/>
  <c r="T2124" i="1"/>
  <c r="U2124" i="1"/>
  <c r="V2124" i="1"/>
  <c r="W2124" i="1"/>
  <c r="S2125" i="1"/>
  <c r="T2125" i="1"/>
  <c r="U2125" i="1"/>
  <c r="V2125" i="1"/>
  <c r="W2125" i="1"/>
  <c r="S2126" i="1"/>
  <c r="T2126" i="1"/>
  <c r="U2126" i="1"/>
  <c r="V2126" i="1"/>
  <c r="W2126" i="1"/>
  <c r="S2127" i="1"/>
  <c r="T2127" i="1"/>
  <c r="U2127" i="1"/>
  <c r="V2127" i="1"/>
  <c r="W2127" i="1"/>
  <c r="S2128" i="1"/>
  <c r="T2128" i="1"/>
  <c r="U2128" i="1"/>
  <c r="V2128" i="1"/>
  <c r="W2128" i="1"/>
  <c r="S2129" i="1"/>
  <c r="T2129" i="1"/>
  <c r="U2129" i="1"/>
  <c r="V2129" i="1"/>
  <c r="W2129" i="1"/>
  <c r="S2130" i="1"/>
  <c r="T2130" i="1"/>
  <c r="U2130" i="1"/>
  <c r="V2130" i="1"/>
  <c r="W2130" i="1"/>
  <c r="S2131" i="1"/>
  <c r="T2131" i="1"/>
  <c r="U2131" i="1"/>
  <c r="V2131" i="1"/>
  <c r="W2131" i="1"/>
  <c r="S2132" i="1"/>
  <c r="T2132" i="1"/>
  <c r="U2132" i="1"/>
  <c r="V2132" i="1"/>
  <c r="W2132" i="1"/>
  <c r="S2133" i="1"/>
  <c r="T2133" i="1"/>
  <c r="U2133" i="1"/>
  <c r="V2133" i="1"/>
  <c r="W2133" i="1"/>
  <c r="S2134" i="1"/>
  <c r="T2134" i="1"/>
  <c r="U2134" i="1"/>
  <c r="V2134" i="1"/>
  <c r="W2134" i="1"/>
  <c r="S2135" i="1"/>
  <c r="T2135" i="1"/>
  <c r="U2135" i="1"/>
  <c r="V2135" i="1"/>
  <c r="W2135" i="1"/>
  <c r="S2136" i="1"/>
  <c r="T2136" i="1"/>
  <c r="U2136" i="1"/>
  <c r="V2136" i="1"/>
  <c r="W2136" i="1"/>
  <c r="S2137" i="1"/>
  <c r="T2137" i="1"/>
  <c r="U2137" i="1"/>
  <c r="V2137" i="1"/>
  <c r="W2137" i="1"/>
  <c r="S2138" i="1"/>
  <c r="T2138" i="1"/>
  <c r="U2138" i="1"/>
  <c r="V2138" i="1"/>
  <c r="W2138" i="1"/>
  <c r="S2139" i="1"/>
  <c r="T2139" i="1"/>
  <c r="U2139" i="1"/>
  <c r="V2139" i="1"/>
  <c r="W2139" i="1"/>
  <c r="S2140" i="1"/>
  <c r="T2140" i="1"/>
  <c r="U2140" i="1"/>
  <c r="V2140" i="1"/>
  <c r="W2140" i="1"/>
  <c r="S2141" i="1"/>
  <c r="T2141" i="1"/>
  <c r="U2141" i="1"/>
  <c r="V2141" i="1"/>
  <c r="W2141" i="1"/>
  <c r="S2142" i="1"/>
  <c r="T2142" i="1"/>
  <c r="U2142" i="1"/>
  <c r="V2142" i="1"/>
  <c r="W2142" i="1"/>
  <c r="S2143" i="1"/>
  <c r="T2143" i="1"/>
  <c r="U2143" i="1"/>
  <c r="V2143" i="1"/>
  <c r="W2143" i="1"/>
  <c r="S2144" i="1"/>
  <c r="T2144" i="1"/>
  <c r="U2144" i="1"/>
  <c r="V2144" i="1"/>
  <c r="W2144" i="1"/>
  <c r="S2145" i="1"/>
  <c r="T2145" i="1"/>
  <c r="U2145" i="1"/>
  <c r="V2145" i="1"/>
  <c r="W2145" i="1"/>
  <c r="S2146" i="1"/>
  <c r="T2146" i="1"/>
  <c r="U2146" i="1"/>
  <c r="V2146" i="1"/>
  <c r="W2146" i="1"/>
  <c r="S2147" i="1"/>
  <c r="T2147" i="1"/>
  <c r="U2147" i="1"/>
  <c r="V2147" i="1"/>
  <c r="W2147" i="1"/>
  <c r="S2148" i="1"/>
  <c r="T2148" i="1"/>
  <c r="U2148" i="1"/>
  <c r="V2148" i="1"/>
  <c r="W2148" i="1"/>
  <c r="S2149" i="1"/>
  <c r="T2149" i="1"/>
  <c r="U2149" i="1"/>
  <c r="V2149" i="1"/>
  <c r="W2149" i="1"/>
  <c r="S2150" i="1"/>
  <c r="T2150" i="1"/>
  <c r="U2150" i="1"/>
  <c r="V2150" i="1"/>
  <c r="W2150" i="1"/>
  <c r="S2151" i="1"/>
  <c r="T2151" i="1"/>
  <c r="U2151" i="1"/>
  <c r="V2151" i="1"/>
  <c r="W2151" i="1"/>
  <c r="S2152" i="1"/>
  <c r="T2152" i="1"/>
  <c r="U2152" i="1"/>
  <c r="V2152" i="1"/>
  <c r="W2152" i="1"/>
  <c r="S2153" i="1"/>
  <c r="T2153" i="1"/>
  <c r="U2153" i="1"/>
  <c r="V2153" i="1"/>
  <c r="W2153" i="1"/>
  <c r="S2154" i="1"/>
  <c r="T2154" i="1"/>
  <c r="U2154" i="1"/>
  <c r="V2154" i="1"/>
  <c r="W2154" i="1"/>
  <c r="S2155" i="1"/>
  <c r="T2155" i="1"/>
  <c r="U2155" i="1"/>
  <c r="V2155" i="1"/>
  <c r="W2155" i="1"/>
  <c r="S2156" i="1"/>
  <c r="T2156" i="1"/>
  <c r="U2156" i="1"/>
  <c r="V2156" i="1"/>
  <c r="W2156" i="1"/>
  <c r="S2157" i="1"/>
  <c r="T2157" i="1"/>
  <c r="U2157" i="1"/>
  <c r="V2157" i="1"/>
  <c r="W2157" i="1"/>
  <c r="S2158" i="1"/>
  <c r="T2158" i="1"/>
  <c r="U2158" i="1"/>
  <c r="V2158" i="1"/>
  <c r="W2158" i="1"/>
  <c r="S2159" i="1"/>
  <c r="T2159" i="1"/>
  <c r="U2159" i="1"/>
  <c r="V2159" i="1"/>
  <c r="W2159" i="1"/>
  <c r="S2160" i="1"/>
  <c r="T2160" i="1"/>
  <c r="U2160" i="1"/>
  <c r="V2160" i="1"/>
  <c r="W2160" i="1"/>
  <c r="S2161" i="1"/>
  <c r="T2161" i="1"/>
  <c r="U2161" i="1"/>
  <c r="V2161" i="1"/>
  <c r="W2161" i="1"/>
  <c r="S2162" i="1"/>
  <c r="T2162" i="1"/>
  <c r="U2162" i="1"/>
  <c r="V2162" i="1"/>
  <c r="W2162" i="1"/>
  <c r="S2163" i="1"/>
  <c r="T2163" i="1"/>
  <c r="U2163" i="1"/>
  <c r="V2163" i="1"/>
  <c r="W2163" i="1"/>
  <c r="S2164" i="1"/>
  <c r="T2164" i="1"/>
  <c r="U2164" i="1"/>
  <c r="V2164" i="1"/>
  <c r="W2164" i="1"/>
  <c r="S2165" i="1"/>
  <c r="T2165" i="1"/>
  <c r="U2165" i="1"/>
  <c r="V2165" i="1"/>
  <c r="W2165" i="1"/>
  <c r="S2166" i="1"/>
  <c r="T2166" i="1"/>
  <c r="U2166" i="1"/>
  <c r="V2166" i="1"/>
  <c r="W2166" i="1"/>
  <c r="S2167" i="1"/>
  <c r="T2167" i="1"/>
  <c r="U2167" i="1"/>
  <c r="V2167" i="1"/>
  <c r="W2167" i="1"/>
  <c r="S2168" i="1"/>
  <c r="T2168" i="1"/>
  <c r="U2168" i="1"/>
  <c r="V2168" i="1"/>
  <c r="W2168" i="1"/>
  <c r="S2169" i="1"/>
  <c r="T2169" i="1"/>
  <c r="U2169" i="1"/>
  <c r="V2169" i="1"/>
  <c r="W2169" i="1"/>
  <c r="S2170" i="1"/>
  <c r="T2170" i="1"/>
  <c r="U2170" i="1"/>
  <c r="V2170" i="1"/>
  <c r="W2170" i="1"/>
  <c r="F2" i="6"/>
  <c r="E2" i="6"/>
  <c r="D2" i="6"/>
  <c r="J1" i="4"/>
  <c r="I1" i="4"/>
  <c r="H1" i="4"/>
  <c r="A2170" i="1"/>
  <c r="A2169" i="1"/>
  <c r="A2168" i="1"/>
  <c r="A2167" i="1"/>
  <c r="A2166" i="1"/>
  <c r="A2165" i="1"/>
  <c r="A2164" i="1"/>
  <c r="A2163" i="1"/>
  <c r="A2162" i="1"/>
  <c r="A2161" i="1"/>
  <c r="A2160" i="1"/>
  <c r="A2159" i="1"/>
  <c r="A2158" i="1"/>
  <c r="A2157" i="1"/>
  <c r="A2156" i="1"/>
  <c r="A2155" i="1"/>
  <c r="A2154" i="1"/>
  <c r="A2153" i="1"/>
  <c r="A2152" i="1"/>
  <c r="A2151" i="1"/>
  <c r="A2150" i="1"/>
  <c r="A2149" i="1"/>
  <c r="A2148" i="1"/>
  <c r="A2147" i="1"/>
  <c r="A2146" i="1"/>
  <c r="A2145" i="1"/>
  <c r="A2144" i="1"/>
  <c r="A2143" i="1"/>
  <c r="A2142" i="1"/>
  <c r="A2141" i="1"/>
  <c r="A2140" i="1"/>
  <c r="A2139" i="1"/>
  <c r="A2138" i="1"/>
  <c r="A2137" i="1"/>
  <c r="A2136" i="1"/>
  <c r="A2135" i="1"/>
  <c r="A2134" i="1"/>
  <c r="A2133" i="1"/>
  <c r="A2132" i="1"/>
  <c r="A2131" i="1"/>
  <c r="A2130" i="1"/>
  <c r="A2129" i="1"/>
  <c r="A2128" i="1"/>
  <c r="A2127" i="1"/>
  <c r="A2126" i="1"/>
  <c r="A2125" i="1"/>
  <c r="A2124" i="1"/>
  <c r="A2123" i="1"/>
  <c r="A2122" i="1"/>
  <c r="A2121" i="1"/>
  <c r="A2120" i="1"/>
  <c r="A2119" i="1"/>
  <c r="A2118" i="1"/>
  <c r="A2117" i="1"/>
  <c r="A2116" i="1"/>
  <c r="A2115" i="1"/>
  <c r="A2114" i="1"/>
  <c r="A2113" i="1"/>
  <c r="A2112" i="1"/>
  <c r="A2111" i="1"/>
  <c r="A2110" i="1"/>
  <c r="A2109" i="1"/>
  <c r="A2108" i="1"/>
  <c r="A2107" i="1"/>
  <c r="A2106" i="1"/>
  <c r="A2105" i="1"/>
  <c r="A2104" i="1"/>
  <c r="A2103" i="1"/>
  <c r="A2102" i="1"/>
  <c r="A2101" i="1"/>
  <c r="A2100" i="1"/>
  <c r="A2099" i="1"/>
  <c r="A2098" i="1"/>
  <c r="A2097" i="1"/>
  <c r="A2096" i="1"/>
  <c r="A2095" i="1"/>
  <c r="A2094" i="1"/>
  <c r="A2093" i="1"/>
  <c r="A2092" i="1"/>
  <c r="A2091" i="1"/>
  <c r="A2090" i="1"/>
  <c r="A2089" i="1"/>
  <c r="A2088" i="1"/>
  <c r="A2087" i="1"/>
  <c r="A2086" i="1"/>
  <c r="A2085" i="1"/>
  <c r="A2084" i="1"/>
  <c r="A2083" i="1"/>
  <c r="A2082" i="1"/>
  <c r="A2081" i="1"/>
  <c r="A2080" i="1"/>
  <c r="A2079" i="1"/>
  <c r="A2078" i="1"/>
  <c r="A2077" i="1"/>
  <c r="A2076" i="1"/>
  <c r="A2075" i="1"/>
  <c r="A2074" i="1"/>
  <c r="A2073" i="1"/>
  <c r="A2072" i="1"/>
  <c r="A2071" i="1"/>
  <c r="A2070" i="1"/>
  <c r="A2069" i="1"/>
  <c r="A2068" i="1"/>
  <c r="A2067" i="1"/>
  <c r="A2066" i="1"/>
  <c r="A2065" i="1"/>
  <c r="A2064" i="1"/>
  <c r="A2063" i="1"/>
  <c r="A2062" i="1"/>
  <c r="A2061" i="1"/>
  <c r="A2060" i="1"/>
  <c r="A2059" i="1"/>
  <c r="A2058" i="1"/>
  <c r="A2057" i="1"/>
  <c r="A2056" i="1"/>
  <c r="A2055" i="1"/>
  <c r="A2054" i="1"/>
  <c r="A2053" i="1"/>
  <c r="A2052" i="1"/>
  <c r="A2051" i="1"/>
  <c r="A2050" i="1"/>
  <c r="A2049" i="1"/>
  <c r="A2048" i="1"/>
  <c r="A2047" i="1"/>
  <c r="A2046" i="1"/>
  <c r="A2045" i="1"/>
  <c r="A2044" i="1"/>
  <c r="A2043" i="1"/>
  <c r="A2042" i="1"/>
  <c r="A2041" i="1"/>
  <c r="A2040" i="1"/>
  <c r="A2039" i="1"/>
  <c r="A2038" i="1"/>
  <c r="A2037" i="1"/>
  <c r="A2036" i="1"/>
  <c r="A2035" i="1"/>
  <c r="A2034" i="1"/>
  <c r="A2033" i="1"/>
  <c r="A2032" i="1"/>
  <c r="A2031" i="1"/>
  <c r="A2030" i="1"/>
  <c r="A2029" i="1"/>
  <c r="A2028" i="1"/>
  <c r="A2027" i="1"/>
  <c r="A2026" i="1"/>
  <c r="A2025" i="1"/>
  <c r="A2024" i="1"/>
  <c r="A2023" i="1"/>
  <c r="A2022" i="1"/>
  <c r="A2021" i="1"/>
  <c r="A2020" i="1"/>
  <c r="A2019" i="1"/>
  <c r="A2018" i="1"/>
  <c r="A2017" i="1"/>
  <c r="A2016" i="1"/>
  <c r="A2015" i="1"/>
  <c r="A2014" i="1"/>
  <c r="A2013" i="1"/>
  <c r="A2012" i="1"/>
  <c r="A2011" i="1"/>
  <c r="A2010" i="1"/>
  <c r="A2009" i="1"/>
  <c r="A2008" i="1"/>
  <c r="A2007" i="1"/>
  <c r="A2006" i="1"/>
  <c r="A2005" i="1"/>
  <c r="A2004" i="1"/>
  <c r="A2003" i="1"/>
  <c r="A2002" i="1"/>
  <c r="A2001" i="1"/>
  <c r="A2000" i="1"/>
  <c r="A1999" i="1"/>
  <c r="A1998" i="1"/>
  <c r="A1997" i="1"/>
  <c r="A1996" i="1"/>
  <c r="A1995" i="1"/>
  <c r="A1994" i="1"/>
  <c r="A1993" i="1"/>
  <c r="A1992" i="1"/>
  <c r="A1991" i="1"/>
  <c r="A1990" i="1"/>
  <c r="A1989" i="1"/>
  <c r="A1988" i="1"/>
  <c r="A1987" i="1"/>
  <c r="A1986" i="1"/>
  <c r="A1985" i="1"/>
  <c r="A1984" i="1"/>
  <c r="A1983" i="1"/>
  <c r="A1982" i="1"/>
  <c r="A1981" i="1"/>
  <c r="A1980" i="1"/>
  <c r="A1979" i="1"/>
  <c r="A1978" i="1"/>
  <c r="A1977" i="1"/>
  <c r="A1976" i="1"/>
  <c r="A1975" i="1"/>
  <c r="A1974" i="1"/>
  <c r="A1973" i="1"/>
  <c r="A1972" i="1"/>
  <c r="A1971" i="1"/>
  <c r="A1970" i="1"/>
  <c r="A1969" i="1"/>
  <c r="A1968" i="1"/>
  <c r="A1967" i="1"/>
  <c r="A1966" i="1"/>
  <c r="A1965" i="1"/>
  <c r="A1964" i="1"/>
  <c r="A1963" i="1"/>
  <c r="A1962" i="1"/>
  <c r="A1961" i="1"/>
  <c r="A1960" i="1"/>
  <c r="A1959" i="1"/>
  <c r="A1958" i="1"/>
  <c r="A1957" i="1"/>
  <c r="A1956" i="1"/>
  <c r="A1955" i="1"/>
  <c r="A1954" i="1"/>
  <c r="A1953" i="1"/>
  <c r="A1952" i="1"/>
  <c r="A1951" i="1"/>
  <c r="A1950" i="1"/>
  <c r="A1949" i="1"/>
  <c r="A1948" i="1"/>
  <c r="A1947" i="1"/>
  <c r="A1946" i="1"/>
  <c r="A1945" i="1"/>
  <c r="A1944" i="1"/>
  <c r="A1943" i="1"/>
  <c r="A1942" i="1"/>
  <c r="A1941" i="1"/>
  <c r="A1940" i="1"/>
  <c r="A1939" i="1"/>
  <c r="A1938" i="1"/>
  <c r="A1937" i="1"/>
  <c r="A1936" i="1"/>
  <c r="A1935" i="1"/>
  <c r="A1934" i="1"/>
  <c r="A1933" i="1"/>
  <c r="A1932" i="1"/>
  <c r="A1931" i="1"/>
  <c r="A1930" i="1"/>
  <c r="A1929" i="1"/>
  <c r="A1928" i="1"/>
  <c r="A1927" i="1"/>
  <c r="A1926" i="1"/>
  <c r="A1925" i="1"/>
  <c r="A1924" i="1"/>
  <c r="A1923" i="1"/>
  <c r="A1922" i="1"/>
  <c r="A1921" i="1"/>
  <c r="A1920" i="1"/>
  <c r="A1919" i="1"/>
  <c r="A1918" i="1"/>
  <c r="A1917" i="1"/>
  <c r="A1916" i="1"/>
  <c r="A1915" i="1"/>
  <c r="A1914" i="1"/>
  <c r="A1913" i="1"/>
  <c r="A1912" i="1"/>
  <c r="A1911" i="1"/>
  <c r="A1910" i="1"/>
  <c r="A1909" i="1"/>
  <c r="A1908" i="1"/>
  <c r="A1907" i="1"/>
  <c r="A1906" i="1"/>
  <c r="A1905" i="1"/>
  <c r="A1904" i="1"/>
  <c r="A1903" i="1"/>
  <c r="A1902" i="1"/>
  <c r="A1901" i="1"/>
  <c r="A1900" i="1"/>
  <c r="A1899" i="1"/>
  <c r="A1898" i="1"/>
  <c r="A1897" i="1"/>
  <c r="A1896" i="1"/>
  <c r="A1895" i="1"/>
  <c r="A1894" i="1"/>
  <c r="A1893" i="1"/>
  <c r="A1892" i="1"/>
  <c r="A1891" i="1"/>
  <c r="A1890" i="1"/>
  <c r="A1889" i="1"/>
  <c r="A1888" i="1"/>
  <c r="A1887" i="1"/>
  <c r="A1886" i="1"/>
  <c r="A1885" i="1"/>
  <c r="A1884" i="1"/>
  <c r="A1883" i="1"/>
  <c r="A1882" i="1"/>
  <c r="A1881" i="1"/>
  <c r="A1880" i="1"/>
  <c r="A1879" i="1"/>
  <c r="A1878" i="1"/>
  <c r="A1877" i="1"/>
  <c r="A1876" i="1"/>
  <c r="A1875" i="1"/>
  <c r="A1874" i="1"/>
  <c r="A1873" i="1"/>
  <c r="A1872" i="1"/>
  <c r="A1871" i="1"/>
  <c r="A1870" i="1"/>
  <c r="A1869" i="1"/>
  <c r="A1868" i="1"/>
  <c r="A1867" i="1"/>
  <c r="A1866" i="1"/>
  <c r="A1865" i="1"/>
  <c r="A1864" i="1"/>
  <c r="A1863" i="1"/>
  <c r="A1862" i="1"/>
  <c r="A1861" i="1"/>
  <c r="A1860" i="1"/>
  <c r="A1859" i="1"/>
  <c r="A1858" i="1"/>
  <c r="A1857" i="1"/>
  <c r="A1856" i="1"/>
  <c r="A1855" i="1"/>
  <c r="A1854" i="1"/>
  <c r="A1853" i="1"/>
  <c r="A1852" i="1"/>
  <c r="A1851" i="1"/>
  <c r="A1850" i="1"/>
  <c r="A1849" i="1"/>
  <c r="A1848" i="1"/>
  <c r="A1847" i="1"/>
  <c r="A1846" i="1"/>
  <c r="A1845" i="1"/>
  <c r="A1844" i="1"/>
  <c r="A1843" i="1"/>
  <c r="A1842" i="1"/>
  <c r="A1841" i="1"/>
  <c r="A1840" i="1"/>
  <c r="A1839" i="1"/>
  <c r="A1838" i="1"/>
  <c r="A1837" i="1"/>
  <c r="A1836" i="1"/>
  <c r="A1835" i="1"/>
  <c r="A1834" i="1"/>
  <c r="A1833" i="1"/>
  <c r="A1832" i="1"/>
  <c r="A1831" i="1"/>
  <c r="A1830" i="1"/>
  <c r="A1829" i="1"/>
  <c r="A1828" i="1"/>
  <c r="A1827" i="1"/>
  <c r="A1826" i="1"/>
  <c r="A1825" i="1"/>
  <c r="A1824" i="1"/>
  <c r="A1823" i="1"/>
  <c r="A1822" i="1"/>
  <c r="A1821" i="1"/>
  <c r="A1820" i="1"/>
  <c r="A1819" i="1"/>
  <c r="A1818" i="1"/>
  <c r="A1817" i="1"/>
  <c r="A1816" i="1"/>
  <c r="A1815" i="1"/>
  <c r="A1814" i="1"/>
  <c r="A1813" i="1"/>
  <c r="A1812" i="1"/>
  <c r="A1811" i="1"/>
  <c r="A1810" i="1"/>
  <c r="A1809" i="1"/>
  <c r="A1808" i="1"/>
  <c r="A1807" i="1"/>
  <c r="A1806" i="1"/>
  <c r="A1805" i="1"/>
  <c r="A1804" i="1"/>
  <c r="A1803" i="1"/>
  <c r="A1802" i="1"/>
  <c r="A1801" i="1"/>
  <c r="A1800" i="1"/>
  <c r="A1799" i="1"/>
  <c r="A1798" i="1"/>
  <c r="A1797" i="1"/>
  <c r="A1796" i="1"/>
  <c r="A1795" i="1"/>
  <c r="A1794" i="1"/>
  <c r="A1793" i="1"/>
  <c r="A1792" i="1"/>
  <c r="A1791" i="1"/>
  <c r="A1790" i="1"/>
  <c r="A1789" i="1"/>
  <c r="A1788" i="1"/>
  <c r="A1787" i="1"/>
  <c r="A1786" i="1"/>
  <c r="A1785" i="1"/>
  <c r="A1784" i="1"/>
  <c r="A1783" i="1"/>
  <c r="A1782" i="1"/>
  <c r="A1781" i="1"/>
  <c r="A1780" i="1"/>
  <c r="A1779" i="1"/>
  <c r="A1778" i="1"/>
  <c r="A1777" i="1"/>
  <c r="A1776" i="1"/>
  <c r="A1775" i="1"/>
  <c r="A1774" i="1"/>
  <c r="A1773" i="1"/>
  <c r="A1772" i="1"/>
  <c r="A1771" i="1"/>
  <c r="A1770" i="1"/>
  <c r="A1769" i="1"/>
  <c r="A1768" i="1"/>
  <c r="A1767" i="1"/>
  <c r="A1766" i="1"/>
  <c r="A1765" i="1"/>
  <c r="A1764" i="1"/>
  <c r="A1763" i="1"/>
  <c r="A1762" i="1"/>
  <c r="A1761" i="1"/>
  <c r="A1760" i="1"/>
  <c r="A1759" i="1"/>
  <c r="A1758" i="1"/>
  <c r="A1757" i="1"/>
  <c r="A1756" i="1"/>
  <c r="A1755" i="1"/>
  <c r="A1754" i="1"/>
  <c r="A1753" i="1"/>
  <c r="A1752" i="1"/>
  <c r="A1751" i="1"/>
  <c r="A1750" i="1"/>
  <c r="A1749" i="1"/>
  <c r="A1748" i="1"/>
  <c r="A1747" i="1"/>
  <c r="A1746" i="1"/>
  <c r="A1745" i="1"/>
  <c r="A1744" i="1"/>
  <c r="A1743" i="1"/>
  <c r="A1742" i="1"/>
  <c r="A1741" i="1"/>
  <c r="A1740" i="1"/>
  <c r="A1739" i="1"/>
  <c r="A1738" i="1"/>
  <c r="A1737" i="1"/>
  <c r="A1736" i="1"/>
  <c r="A1735" i="1"/>
  <c r="A1734" i="1"/>
  <c r="A1733" i="1"/>
  <c r="A1732" i="1"/>
  <c r="A1731" i="1"/>
  <c r="A1730" i="1"/>
  <c r="A1729" i="1"/>
  <c r="A1728" i="1"/>
  <c r="A1727" i="1"/>
  <c r="A1726" i="1"/>
  <c r="A1725" i="1"/>
  <c r="A1724" i="1"/>
  <c r="A1723" i="1"/>
  <c r="A1722" i="1"/>
  <c r="A1721" i="1"/>
  <c r="A1720" i="1"/>
  <c r="A1719" i="1"/>
  <c r="A1718" i="1"/>
  <c r="A1717" i="1"/>
  <c r="A1716" i="1"/>
  <c r="A1715" i="1"/>
  <c r="A1714" i="1"/>
  <c r="A1713" i="1"/>
  <c r="A1712" i="1"/>
  <c r="A1711" i="1"/>
  <c r="A1710" i="1"/>
  <c r="A1709" i="1"/>
  <c r="A1708" i="1"/>
  <c r="A1707" i="1"/>
  <c r="A1706" i="1"/>
  <c r="A1705" i="1"/>
  <c r="A1704" i="1"/>
  <c r="A1703" i="1"/>
  <c r="A1702" i="1"/>
  <c r="A1701" i="1"/>
  <c r="A1700" i="1"/>
  <c r="A1699" i="1"/>
  <c r="A1698" i="1"/>
  <c r="A1697" i="1"/>
  <c r="A1696" i="1"/>
  <c r="A1695" i="1"/>
  <c r="A1694" i="1"/>
  <c r="A1693" i="1"/>
  <c r="A1692" i="1"/>
  <c r="A1691" i="1"/>
  <c r="A1690" i="1"/>
  <c r="A1689" i="1"/>
  <c r="A1688" i="1"/>
  <c r="A1687" i="1"/>
  <c r="A1686" i="1"/>
  <c r="A1685" i="1"/>
  <c r="A1684" i="1"/>
  <c r="A1683" i="1"/>
  <c r="A1682" i="1"/>
  <c r="A1681" i="1"/>
  <c r="A1680" i="1"/>
  <c r="A1679" i="1"/>
  <c r="A1678" i="1"/>
  <c r="A1677" i="1"/>
  <c r="A1676" i="1"/>
  <c r="A1675" i="1"/>
  <c r="A1674" i="1"/>
  <c r="A1673" i="1"/>
  <c r="A1672" i="1"/>
  <c r="A1671" i="1"/>
  <c r="A1670" i="1"/>
  <c r="A1669" i="1"/>
  <c r="A1668" i="1"/>
  <c r="A1667" i="1"/>
  <c r="A1666" i="1"/>
  <c r="A1665" i="1"/>
  <c r="A1664" i="1"/>
  <c r="A1663" i="1"/>
  <c r="A1662" i="1"/>
  <c r="A1661" i="1"/>
  <c r="A1660" i="1"/>
  <c r="A1659" i="1"/>
  <c r="A1658" i="1"/>
  <c r="A1657" i="1"/>
  <c r="A1656" i="1"/>
  <c r="A1655" i="1"/>
  <c r="A1654" i="1"/>
  <c r="A1653" i="1"/>
  <c r="A1652" i="1"/>
  <c r="A1651" i="1"/>
  <c r="A1650" i="1"/>
  <c r="A1649" i="1"/>
  <c r="A1648" i="1"/>
  <c r="A1647" i="1"/>
  <c r="A1646" i="1"/>
  <c r="A1645" i="1"/>
  <c r="A1644" i="1"/>
  <c r="A1643" i="1"/>
  <c r="A1642" i="1"/>
  <c r="A1641" i="1"/>
  <c r="A1640" i="1"/>
  <c r="A1639" i="1"/>
  <c r="A1638" i="1"/>
  <c r="A1637" i="1"/>
  <c r="A1636" i="1"/>
  <c r="A1635" i="1"/>
  <c r="A1634" i="1"/>
  <c r="A1633" i="1"/>
  <c r="A1632" i="1"/>
  <c r="A1631" i="1"/>
  <c r="A1630" i="1"/>
  <c r="A1629" i="1"/>
  <c r="A1628" i="1"/>
  <c r="A1627" i="1"/>
  <c r="A1626" i="1"/>
  <c r="A1625" i="1"/>
  <c r="A1624" i="1"/>
  <c r="A1623" i="1"/>
  <c r="A1622" i="1"/>
  <c r="A1621" i="1"/>
  <c r="A1620" i="1"/>
  <c r="A1619" i="1"/>
  <c r="A1618" i="1"/>
  <c r="A1617" i="1"/>
  <c r="A1616" i="1"/>
  <c r="A1615" i="1"/>
  <c r="A1614" i="1"/>
  <c r="A1613" i="1"/>
  <c r="A1612" i="1"/>
  <c r="A1611" i="1"/>
  <c r="A1610" i="1"/>
  <c r="A1609" i="1"/>
  <c r="A1608" i="1"/>
  <c r="A1607" i="1"/>
  <c r="A1606" i="1"/>
  <c r="A1605" i="1"/>
  <c r="A1604" i="1"/>
  <c r="A1603" i="1"/>
  <c r="A1602" i="1"/>
  <c r="A1601" i="1"/>
  <c r="A1600" i="1"/>
  <c r="A1599" i="1"/>
  <c r="A1598" i="1"/>
  <c r="A1597" i="1"/>
  <c r="A1596" i="1"/>
  <c r="A1595" i="1"/>
  <c r="A1594" i="1"/>
  <c r="A1593" i="1"/>
  <c r="A1592" i="1"/>
  <c r="A1591" i="1"/>
  <c r="A1590" i="1"/>
  <c r="A1589" i="1"/>
  <c r="A1588" i="1"/>
  <c r="A1587" i="1"/>
  <c r="A1586" i="1"/>
  <c r="A1585" i="1"/>
  <c r="A1584" i="1"/>
  <c r="A1583" i="1"/>
  <c r="A1582" i="1"/>
  <c r="A1581" i="1"/>
  <c r="A1580" i="1"/>
  <c r="A1579" i="1"/>
  <c r="A1578" i="1"/>
  <c r="A1577" i="1"/>
  <c r="A1576" i="1"/>
  <c r="A1575" i="1"/>
  <c r="A1574" i="1"/>
  <c r="A1573" i="1"/>
  <c r="A1572" i="1"/>
  <c r="A1571" i="1"/>
  <c r="A1570" i="1"/>
  <c r="A1569" i="1"/>
  <c r="A1568" i="1"/>
  <c r="A1567" i="1"/>
  <c r="A1566" i="1"/>
  <c r="A1565" i="1"/>
  <c r="A1564" i="1"/>
  <c r="A1563" i="1"/>
  <c r="A1562" i="1"/>
  <c r="A1561" i="1"/>
  <c r="A1560" i="1"/>
  <c r="A1559" i="1"/>
  <c r="A1558" i="1"/>
  <c r="A1557" i="1"/>
  <c r="A1556" i="1"/>
  <c r="A1555" i="1"/>
  <c r="A1554" i="1"/>
  <c r="A1553" i="1"/>
  <c r="A1552" i="1"/>
  <c r="A1551" i="1"/>
  <c r="A1550" i="1"/>
  <c r="A1549" i="1"/>
  <c r="A1548" i="1"/>
  <c r="A1547" i="1"/>
  <c r="A1546" i="1"/>
  <c r="A1545" i="1"/>
  <c r="A1544" i="1"/>
  <c r="A1543" i="1"/>
  <c r="A1542" i="1"/>
  <c r="A1541" i="1"/>
  <c r="A1540" i="1"/>
  <c r="A1539" i="1"/>
  <c r="A1538" i="1"/>
  <c r="A1537" i="1"/>
  <c r="A1536" i="1"/>
  <c r="A1535" i="1"/>
  <c r="A1534" i="1"/>
  <c r="A1533" i="1"/>
  <c r="A1532" i="1"/>
  <c r="A1531" i="1"/>
  <c r="A1530" i="1"/>
  <c r="A1529" i="1"/>
  <c r="A1528" i="1"/>
  <c r="A1527" i="1"/>
  <c r="A1526" i="1"/>
  <c r="A1525" i="1"/>
  <c r="A1524" i="1"/>
  <c r="A1523" i="1"/>
  <c r="A1522" i="1"/>
  <c r="A1521" i="1"/>
  <c r="A1520" i="1"/>
  <c r="A1519" i="1"/>
  <c r="A1518" i="1"/>
  <c r="A1517" i="1"/>
  <c r="A1516" i="1"/>
  <c r="A1515" i="1"/>
  <c r="A1514" i="1"/>
  <c r="A1513" i="1"/>
  <c r="A1512" i="1"/>
  <c r="A1511" i="1"/>
  <c r="A1510" i="1"/>
  <c r="A1509" i="1"/>
  <c r="A1508" i="1"/>
  <c r="A1507" i="1"/>
  <c r="A1506" i="1"/>
  <c r="A1505" i="1"/>
  <c r="A1504" i="1"/>
  <c r="A1503" i="1"/>
  <c r="A1502" i="1"/>
  <c r="A1501" i="1"/>
  <c r="A1500" i="1"/>
  <c r="A1499" i="1"/>
  <c r="A1498" i="1"/>
  <c r="A1497" i="1"/>
  <c r="A1496" i="1"/>
  <c r="A1495" i="1"/>
  <c r="A1494" i="1"/>
  <c r="A1493" i="1"/>
  <c r="A1492" i="1"/>
  <c r="A1491" i="1"/>
  <c r="A1490" i="1"/>
  <c r="A1489" i="1"/>
  <c r="A1488" i="1"/>
  <c r="A1487" i="1"/>
  <c r="A1486" i="1"/>
  <c r="A1485" i="1"/>
  <c r="A1484" i="1"/>
  <c r="A1483" i="1"/>
  <c r="A1482" i="1"/>
  <c r="A1481" i="1"/>
  <c r="A1480" i="1"/>
  <c r="A1479" i="1"/>
  <c r="A1478" i="1"/>
  <c r="A1477" i="1"/>
  <c r="A1476" i="1"/>
  <c r="A1475" i="1"/>
  <c r="A1474" i="1"/>
  <c r="A1473" i="1"/>
  <c r="A1472" i="1"/>
  <c r="A1471" i="1"/>
  <c r="A1470" i="1"/>
  <c r="A1469" i="1"/>
  <c r="A1468" i="1"/>
  <c r="A1467" i="1"/>
  <c r="A1466" i="1"/>
  <c r="A1465" i="1"/>
  <c r="A1464" i="1"/>
  <c r="A1463" i="1"/>
  <c r="A1462" i="1"/>
  <c r="A1461" i="1"/>
  <c r="A1460" i="1"/>
  <c r="A1459" i="1"/>
  <c r="A1458" i="1"/>
  <c r="A1457" i="1"/>
  <c r="A1456" i="1"/>
  <c r="A1455" i="1"/>
  <c r="A1454" i="1"/>
  <c r="A1453" i="1"/>
  <c r="A1452" i="1"/>
  <c r="A1451" i="1"/>
  <c r="A1450" i="1"/>
  <c r="A1449" i="1"/>
  <c r="A1448" i="1"/>
  <c r="A1447" i="1"/>
  <c r="A1446" i="1"/>
  <c r="A1445" i="1"/>
  <c r="A1444" i="1"/>
  <c r="A1443" i="1"/>
  <c r="A1442" i="1"/>
  <c r="A1441" i="1"/>
  <c r="A1440" i="1"/>
  <c r="A1439" i="1"/>
  <c r="A1438" i="1"/>
  <c r="A1437" i="1"/>
  <c r="A1436" i="1"/>
  <c r="A1435" i="1"/>
  <c r="A1434" i="1"/>
  <c r="A1433" i="1"/>
  <c r="A1432" i="1"/>
  <c r="A1431" i="1"/>
  <c r="A1430" i="1"/>
  <c r="A1429" i="1"/>
  <c r="A1428" i="1"/>
  <c r="A1427" i="1"/>
  <c r="A1426" i="1"/>
  <c r="A1425" i="1"/>
  <c r="A1424" i="1"/>
  <c r="A1423" i="1"/>
  <c r="A1422" i="1"/>
  <c r="A1421" i="1"/>
  <c r="A1420" i="1"/>
  <c r="A1419" i="1"/>
  <c r="A1418" i="1"/>
  <c r="A1417" i="1"/>
  <c r="A1416" i="1"/>
  <c r="A1415" i="1"/>
  <c r="A1414" i="1"/>
  <c r="A1413" i="1"/>
  <c r="A1412" i="1"/>
  <c r="A1411" i="1"/>
  <c r="A1410" i="1"/>
  <c r="A1409" i="1"/>
  <c r="A1408" i="1"/>
  <c r="A1407" i="1"/>
  <c r="A1406" i="1"/>
  <c r="A1405" i="1"/>
  <c r="A1404" i="1"/>
  <c r="A1403" i="1"/>
  <c r="A1402" i="1"/>
  <c r="A1401" i="1"/>
  <c r="A1400" i="1"/>
  <c r="A1399" i="1"/>
  <c r="A1398" i="1"/>
  <c r="A1397" i="1"/>
  <c r="A1396" i="1"/>
  <c r="A1395" i="1"/>
  <c r="A1394" i="1"/>
  <c r="A1393" i="1"/>
  <c r="A1392" i="1"/>
  <c r="A1391" i="1"/>
  <c r="A1390" i="1"/>
  <c r="A1389" i="1"/>
  <c r="A1388" i="1"/>
  <c r="A1387" i="1"/>
  <c r="A1386" i="1"/>
  <c r="A1385" i="1"/>
  <c r="A1384" i="1"/>
  <c r="A1383" i="1"/>
  <c r="A1382" i="1"/>
  <c r="A1381" i="1"/>
  <c r="A1380" i="1"/>
  <c r="A1379" i="1"/>
  <c r="A1378" i="1"/>
  <c r="A1377" i="1"/>
  <c r="A1376" i="1"/>
  <c r="A1375" i="1"/>
  <c r="A1374" i="1"/>
  <c r="A1373" i="1"/>
  <c r="A1372" i="1"/>
  <c r="A1371" i="1"/>
  <c r="A1370" i="1"/>
  <c r="A1369" i="1"/>
  <c r="A1368" i="1"/>
  <c r="A1367" i="1"/>
  <c r="A1366" i="1"/>
  <c r="A1365" i="1"/>
  <c r="A1364" i="1"/>
  <c r="A1363" i="1"/>
  <c r="A1362" i="1"/>
  <c r="A1361" i="1"/>
  <c r="A1360" i="1"/>
  <c r="A1359" i="1"/>
  <c r="A1358" i="1"/>
  <c r="A1357" i="1"/>
  <c r="A1356" i="1"/>
  <c r="A1355" i="1"/>
  <c r="A1354" i="1"/>
  <c r="A1353" i="1"/>
  <c r="A1352" i="1"/>
  <c r="A1351" i="1"/>
  <c r="A1350" i="1"/>
  <c r="A1349" i="1"/>
  <c r="A1348" i="1"/>
  <c r="A1347" i="1"/>
  <c r="A1346" i="1"/>
  <c r="A1345" i="1"/>
  <c r="A1344" i="1"/>
  <c r="A1343" i="1"/>
  <c r="A1342" i="1"/>
  <c r="A1341" i="1"/>
  <c r="A1340" i="1"/>
  <c r="A1339" i="1"/>
  <c r="A1338" i="1"/>
  <c r="A1337" i="1"/>
  <c r="A1336" i="1"/>
  <c r="A1335" i="1"/>
  <c r="A1334" i="1"/>
  <c r="A1333" i="1"/>
  <c r="A1332" i="1"/>
  <c r="A1331" i="1"/>
  <c r="A1330" i="1"/>
  <c r="A1329" i="1"/>
  <c r="A1328" i="1"/>
  <c r="A1327" i="1"/>
  <c r="A1326" i="1"/>
  <c r="A1325" i="1"/>
  <c r="A1324" i="1"/>
  <c r="A1323" i="1"/>
  <c r="A1322" i="1"/>
  <c r="A1321" i="1"/>
  <c r="A1320" i="1"/>
  <c r="A1319" i="1"/>
  <c r="A1318" i="1"/>
  <c r="A1317" i="1"/>
  <c r="A1316" i="1"/>
  <c r="A1315" i="1"/>
  <c r="A1314" i="1"/>
  <c r="A1313" i="1"/>
  <c r="A1312" i="1"/>
  <c r="A1311" i="1"/>
  <c r="A1310" i="1"/>
  <c r="A1309" i="1"/>
  <c r="A1308" i="1"/>
  <c r="A1307" i="1"/>
  <c r="A1306" i="1"/>
  <c r="A1305" i="1"/>
  <c r="A1304" i="1"/>
  <c r="A1303" i="1"/>
  <c r="A1302" i="1"/>
  <c r="A1301" i="1"/>
  <c r="A1300" i="1"/>
  <c r="A1299" i="1"/>
  <c r="A1298" i="1"/>
  <c r="A1297" i="1"/>
  <c r="A1296" i="1"/>
  <c r="A1295" i="1"/>
  <c r="A1294" i="1"/>
  <c r="A1293" i="1"/>
  <c r="A1292" i="1"/>
  <c r="A1291" i="1"/>
  <c r="A1290" i="1"/>
  <c r="A1289" i="1"/>
  <c r="A1288" i="1"/>
  <c r="A1287" i="1"/>
  <c r="A1286" i="1"/>
  <c r="A1285" i="1"/>
  <c r="A1284" i="1"/>
  <c r="A1283" i="1"/>
  <c r="A1282" i="1"/>
  <c r="A1281" i="1"/>
  <c r="A1280" i="1"/>
  <c r="A1279" i="1"/>
  <c r="A1278" i="1"/>
  <c r="A1277" i="1"/>
  <c r="A1276" i="1"/>
  <c r="A1275" i="1"/>
  <c r="A1274" i="1"/>
  <c r="A1273" i="1"/>
  <c r="A1272" i="1"/>
  <c r="A1271" i="1"/>
  <c r="A1270" i="1"/>
  <c r="A1269" i="1"/>
  <c r="A1268" i="1"/>
  <c r="A1267" i="1"/>
  <c r="A1266" i="1"/>
  <c r="A1265" i="1"/>
  <c r="A1264" i="1"/>
  <c r="A1263" i="1"/>
  <c r="A1262" i="1"/>
  <c r="A1261" i="1"/>
  <c r="A1260" i="1"/>
  <c r="A1259" i="1"/>
  <c r="A1258" i="1"/>
  <c r="A1257" i="1"/>
  <c r="A1256" i="1"/>
  <c r="A1255" i="1"/>
  <c r="A1254" i="1"/>
  <c r="A1253" i="1"/>
  <c r="A1252" i="1"/>
  <c r="A1251" i="1"/>
  <c r="A1250" i="1"/>
  <c r="A1249" i="1"/>
  <c r="A1248" i="1"/>
  <c r="A1247" i="1"/>
  <c r="A1246" i="1"/>
  <c r="A1245" i="1"/>
  <c r="A1244" i="1"/>
  <c r="A1243" i="1"/>
  <c r="A1242" i="1"/>
  <c r="A1241" i="1"/>
  <c r="A1240" i="1"/>
  <c r="A1239" i="1"/>
  <c r="A1238" i="1"/>
  <c r="A1237" i="1"/>
  <c r="A1236" i="1"/>
  <c r="A1235" i="1"/>
  <c r="A1234" i="1"/>
  <c r="A1233" i="1"/>
  <c r="A1232" i="1"/>
  <c r="A1231" i="1"/>
  <c r="A1230" i="1"/>
  <c r="A1229" i="1"/>
  <c r="A1228" i="1"/>
  <c r="A1227" i="1"/>
  <c r="A1226" i="1"/>
  <c r="A1225" i="1"/>
  <c r="A1224" i="1"/>
  <c r="A1223" i="1"/>
  <c r="A1222" i="1"/>
  <c r="A1221" i="1"/>
  <c r="A1220" i="1"/>
  <c r="A1219" i="1"/>
  <c r="A1218" i="1"/>
  <c r="A1217" i="1"/>
  <c r="A1216" i="1"/>
  <c r="A1215" i="1"/>
  <c r="A1214" i="1"/>
  <c r="A1213" i="1"/>
  <c r="A1212" i="1"/>
  <c r="A1211" i="1"/>
  <c r="A1210" i="1"/>
  <c r="A1209" i="1"/>
  <c r="A1208" i="1"/>
  <c r="A1207" i="1"/>
  <c r="A1206" i="1"/>
  <c r="A1205" i="1"/>
  <c r="A1204" i="1"/>
  <c r="A1203" i="1"/>
  <c r="A1202" i="1"/>
  <c r="A1201" i="1"/>
  <c r="A1200" i="1"/>
  <c r="A1199" i="1"/>
  <c r="A1198" i="1"/>
  <c r="A1197" i="1"/>
  <c r="A1196" i="1"/>
  <c r="A1195" i="1"/>
  <c r="A1194" i="1"/>
  <c r="A1193" i="1"/>
  <c r="A1192" i="1"/>
  <c r="A1191" i="1"/>
  <c r="A1190" i="1"/>
  <c r="A1189" i="1"/>
  <c r="A1188" i="1"/>
  <c r="A1187" i="1"/>
  <c r="A1186" i="1"/>
  <c r="A1185" i="1"/>
  <c r="A1184" i="1"/>
  <c r="A1183" i="1"/>
  <c r="A1182" i="1"/>
  <c r="A1181" i="1"/>
  <c r="A1180" i="1"/>
  <c r="A1179" i="1"/>
  <c r="A1178" i="1"/>
  <c r="A1177" i="1"/>
  <c r="A1176" i="1"/>
  <c r="A1175" i="1"/>
  <c r="A1174" i="1"/>
  <c r="A1173" i="1"/>
  <c r="A1172" i="1"/>
  <c r="A1171" i="1"/>
  <c r="A1170" i="1"/>
  <c r="A1169" i="1"/>
  <c r="A1168" i="1"/>
  <c r="A1167" i="1"/>
  <c r="A1166" i="1"/>
  <c r="A1165" i="1"/>
  <c r="A1164" i="1"/>
  <c r="A1163" i="1"/>
  <c r="A1162" i="1"/>
  <c r="A1161" i="1"/>
  <c r="A1160" i="1"/>
  <c r="A1159" i="1"/>
  <c r="A1158" i="1"/>
  <c r="A1157" i="1"/>
  <c r="A1156" i="1"/>
  <c r="A1155" i="1"/>
  <c r="A1154" i="1"/>
  <c r="A1153" i="1"/>
  <c r="A1152" i="1"/>
  <c r="A1151" i="1"/>
  <c r="A1150" i="1"/>
  <c r="A1149" i="1"/>
  <c r="A1148" i="1"/>
  <c r="A1147" i="1"/>
  <c r="A1146" i="1"/>
  <c r="A1145" i="1"/>
  <c r="A1144" i="1"/>
  <c r="A1143" i="1"/>
  <c r="A1142" i="1"/>
  <c r="A1141" i="1"/>
  <c r="A1140" i="1"/>
  <c r="A1139" i="1"/>
  <c r="A1138" i="1"/>
  <c r="A1137" i="1"/>
  <c r="A1136" i="1"/>
  <c r="A1135" i="1"/>
  <c r="A1134" i="1"/>
  <c r="A1133" i="1"/>
  <c r="A1132" i="1"/>
  <c r="A1131" i="1"/>
  <c r="A1130" i="1"/>
  <c r="A1129" i="1"/>
  <c r="A1128" i="1"/>
  <c r="A1127" i="1"/>
  <c r="A1126" i="1"/>
  <c r="A1125" i="1"/>
  <c r="A1124" i="1"/>
  <c r="A1123" i="1"/>
  <c r="A1122" i="1"/>
  <c r="A1121" i="1"/>
  <c r="A1120" i="1"/>
  <c r="A1119" i="1"/>
  <c r="A1118" i="1"/>
  <c r="A1117" i="1"/>
  <c r="A1116" i="1"/>
  <c r="A1115" i="1"/>
  <c r="A1114" i="1"/>
  <c r="A1113" i="1"/>
  <c r="A1112" i="1"/>
  <c r="A1111" i="1"/>
  <c r="A1110" i="1"/>
  <c r="A1109" i="1"/>
  <c r="A1108" i="1"/>
  <c r="A1107" i="1"/>
  <c r="A1106" i="1"/>
  <c r="A1105" i="1"/>
  <c r="A1104" i="1"/>
  <c r="A1103" i="1"/>
  <c r="A1102" i="1"/>
  <c r="A1101" i="1"/>
  <c r="A1100" i="1"/>
  <c r="A1099" i="1"/>
  <c r="A1098" i="1"/>
  <c r="A1097" i="1"/>
  <c r="A1096" i="1"/>
  <c r="A1095" i="1"/>
  <c r="A1094" i="1"/>
  <c r="A1093" i="1"/>
  <c r="A1092" i="1"/>
  <c r="A1091" i="1"/>
  <c r="A1090" i="1"/>
  <c r="A1089" i="1"/>
  <c r="A1088" i="1"/>
  <c r="A1087" i="1"/>
  <c r="A1086" i="1"/>
  <c r="A1085" i="1"/>
  <c r="A1084" i="1"/>
  <c r="A1083" i="1"/>
  <c r="A1082" i="1"/>
  <c r="A1081" i="1"/>
  <c r="A1080" i="1"/>
  <c r="A1079" i="1"/>
  <c r="A1078" i="1"/>
  <c r="A1077" i="1"/>
  <c r="A1076" i="1"/>
  <c r="A1075" i="1"/>
  <c r="A1074" i="1"/>
  <c r="A1073" i="1"/>
  <c r="A1072" i="1"/>
  <c r="A1071" i="1"/>
  <c r="A1070" i="1"/>
  <c r="A1069" i="1"/>
  <c r="A1068" i="1"/>
  <c r="A1067" i="1"/>
  <c r="A1066" i="1"/>
  <c r="A1065" i="1"/>
  <c r="A1064" i="1"/>
  <c r="A1063" i="1"/>
  <c r="A1062" i="1"/>
  <c r="A1061" i="1"/>
  <c r="A1060" i="1"/>
  <c r="A1059" i="1"/>
  <c r="A1058" i="1"/>
  <c r="A1057" i="1"/>
  <c r="A1056" i="1"/>
  <c r="A1055" i="1"/>
  <c r="A1054" i="1"/>
  <c r="A1053" i="1"/>
  <c r="A1052" i="1"/>
  <c r="A1051" i="1"/>
  <c r="A1050" i="1"/>
  <c r="A1049" i="1"/>
  <c r="A1048" i="1"/>
  <c r="A1047" i="1"/>
  <c r="A1046" i="1"/>
  <c r="A1045" i="1"/>
  <c r="A1044" i="1"/>
  <c r="A1043" i="1"/>
  <c r="A1042" i="1"/>
  <c r="A1041" i="1"/>
  <c r="A1040" i="1"/>
  <c r="A1039" i="1"/>
  <c r="A1038" i="1"/>
  <c r="A1037" i="1"/>
  <c r="A1036" i="1"/>
  <c r="A1035" i="1"/>
  <c r="A1034" i="1"/>
  <c r="A1033" i="1"/>
  <c r="A1032" i="1"/>
  <c r="A1031" i="1"/>
  <c r="A1030" i="1"/>
  <c r="A1029" i="1"/>
  <c r="A1028" i="1"/>
  <c r="A1027" i="1"/>
  <c r="A1026" i="1"/>
  <c r="A1025" i="1"/>
  <c r="A1024" i="1"/>
  <c r="A1023" i="1"/>
  <c r="A1022" i="1"/>
  <c r="A1021" i="1"/>
  <c r="A1020" i="1"/>
  <c r="A1019" i="1"/>
  <c r="A1018" i="1"/>
  <c r="A1017" i="1"/>
  <c r="A1016" i="1"/>
  <c r="A1015" i="1"/>
  <c r="A1014" i="1"/>
  <c r="A1013" i="1"/>
  <c r="A1012" i="1"/>
  <c r="A1011" i="1"/>
  <c r="A1010" i="1"/>
  <c r="A1009" i="1"/>
  <c r="A1008" i="1"/>
  <c r="A1007" i="1"/>
  <c r="A1006" i="1"/>
  <c r="A1005" i="1"/>
  <c r="A1004" i="1"/>
  <c r="A1003" i="1"/>
  <c r="A1002" i="1"/>
  <c r="A1001" i="1"/>
  <c r="A1000" i="1"/>
  <c r="A999" i="1"/>
  <c r="A998" i="1"/>
  <c r="A997" i="1"/>
  <c r="A996" i="1"/>
  <c r="A995" i="1"/>
  <c r="A994" i="1"/>
  <c r="A993" i="1"/>
  <c r="A992" i="1"/>
  <c r="A991" i="1"/>
  <c r="A990" i="1"/>
  <c r="A989" i="1"/>
  <c r="A988" i="1"/>
  <c r="A987" i="1"/>
  <c r="A986" i="1"/>
  <c r="A985" i="1"/>
  <c r="A984" i="1"/>
  <c r="A983" i="1"/>
  <c r="A982" i="1"/>
  <c r="A981" i="1"/>
  <c r="A980" i="1"/>
  <c r="A979" i="1"/>
  <c r="A978" i="1"/>
  <c r="A977" i="1"/>
  <c r="A976" i="1"/>
  <c r="A975" i="1"/>
  <c r="A974" i="1"/>
  <c r="A973" i="1"/>
  <c r="A972" i="1"/>
  <c r="A971" i="1"/>
  <c r="A970" i="1"/>
  <c r="A969" i="1"/>
  <c r="A968" i="1"/>
  <c r="A967" i="1"/>
  <c r="A966" i="1"/>
  <c r="A965" i="1"/>
  <c r="A964" i="1"/>
  <c r="A963" i="1"/>
  <c r="A962" i="1"/>
  <c r="A961" i="1"/>
  <c r="A960" i="1"/>
  <c r="A959" i="1"/>
  <c r="A958" i="1"/>
  <c r="A957" i="1"/>
  <c r="A956" i="1"/>
  <c r="A955" i="1"/>
  <c r="A954" i="1"/>
  <c r="A953" i="1"/>
  <c r="A952" i="1"/>
  <c r="A951" i="1"/>
  <c r="A950" i="1"/>
  <c r="A949" i="1"/>
  <c r="A948" i="1"/>
  <c r="A947" i="1"/>
  <c r="A946" i="1"/>
  <c r="A945" i="1"/>
  <c r="A944" i="1"/>
  <c r="A943" i="1"/>
  <c r="A942" i="1"/>
  <c r="A941" i="1"/>
  <c r="A940" i="1"/>
  <c r="A939" i="1"/>
  <c r="A938" i="1"/>
  <c r="A937" i="1"/>
  <c r="A936" i="1"/>
  <c r="A935" i="1"/>
  <c r="A934" i="1"/>
  <c r="A933" i="1"/>
  <c r="A932" i="1"/>
  <c r="A931" i="1"/>
  <c r="A930" i="1"/>
  <c r="A929" i="1"/>
  <c r="A928" i="1"/>
  <c r="A927" i="1"/>
  <c r="A926" i="1"/>
  <c r="A925" i="1"/>
  <c r="A924" i="1"/>
  <c r="A923" i="1"/>
  <c r="A922" i="1"/>
  <c r="A921" i="1"/>
  <c r="A920" i="1"/>
  <c r="A919" i="1"/>
  <c r="A918" i="1"/>
  <c r="A917" i="1"/>
  <c r="A916" i="1"/>
  <c r="A915" i="1"/>
  <c r="A914" i="1"/>
  <c r="A913" i="1"/>
  <c r="A912" i="1"/>
  <c r="A911" i="1"/>
  <c r="A910" i="1"/>
  <c r="A909" i="1"/>
  <c r="A908" i="1"/>
  <c r="A907" i="1"/>
  <c r="A906" i="1"/>
  <c r="A905" i="1"/>
  <c r="A904" i="1"/>
  <c r="A903" i="1"/>
  <c r="A902" i="1"/>
  <c r="A901" i="1"/>
  <c r="A900" i="1"/>
  <c r="A899" i="1"/>
  <c r="A898" i="1"/>
  <c r="A897" i="1"/>
  <c r="A896" i="1"/>
  <c r="A895" i="1"/>
  <c r="A894" i="1"/>
  <c r="A893" i="1"/>
  <c r="A892" i="1"/>
  <c r="A891" i="1"/>
  <c r="A890" i="1"/>
  <c r="A889" i="1"/>
  <c r="A888" i="1"/>
  <c r="A887" i="1"/>
  <c r="A886" i="1"/>
  <c r="A885" i="1"/>
  <c r="A884" i="1"/>
  <c r="A883" i="1"/>
  <c r="A882" i="1"/>
  <c r="A881" i="1"/>
  <c r="A880" i="1"/>
  <c r="A879" i="1"/>
  <c r="A878" i="1"/>
  <c r="A877" i="1"/>
  <c r="A876" i="1"/>
  <c r="A875" i="1"/>
  <c r="A874" i="1"/>
  <c r="A873" i="1"/>
  <c r="A872" i="1"/>
  <c r="A871" i="1"/>
  <c r="A870" i="1"/>
  <c r="A869" i="1"/>
  <c r="A868" i="1"/>
  <c r="A867" i="1"/>
  <c r="A866" i="1"/>
  <c r="A865" i="1"/>
  <c r="A864" i="1"/>
  <c r="A863" i="1"/>
  <c r="A862" i="1"/>
  <c r="A861" i="1"/>
  <c r="A860" i="1"/>
  <c r="A859" i="1"/>
  <c r="A858" i="1"/>
  <c r="A857" i="1"/>
  <c r="A856" i="1"/>
  <c r="A855" i="1"/>
  <c r="A854" i="1"/>
  <c r="A853" i="1"/>
  <c r="A852" i="1"/>
  <c r="A851" i="1"/>
  <c r="A850" i="1"/>
  <c r="A849" i="1"/>
  <c r="A848" i="1"/>
  <c r="A847" i="1"/>
  <c r="A846" i="1"/>
  <c r="A845" i="1"/>
  <c r="A844" i="1"/>
  <c r="A843" i="1"/>
  <c r="A842" i="1"/>
  <c r="A841" i="1"/>
  <c r="A840" i="1"/>
  <c r="A839" i="1"/>
  <c r="A838" i="1"/>
  <c r="A837" i="1"/>
  <c r="A836" i="1"/>
  <c r="A835" i="1"/>
  <c r="A834" i="1"/>
  <c r="A833" i="1"/>
  <c r="A832" i="1"/>
  <c r="A831" i="1"/>
  <c r="A830" i="1"/>
  <c r="A829" i="1"/>
  <c r="A828" i="1"/>
  <c r="A827" i="1"/>
  <c r="A826" i="1"/>
  <c r="A825" i="1"/>
  <c r="A824" i="1"/>
  <c r="A823" i="1"/>
  <c r="A822" i="1"/>
  <c r="A821" i="1"/>
  <c r="A820" i="1"/>
  <c r="A819" i="1"/>
  <c r="A818" i="1"/>
  <c r="A817" i="1"/>
  <c r="A816" i="1"/>
  <c r="A815" i="1"/>
  <c r="A814" i="1"/>
  <c r="A813" i="1"/>
  <c r="A812" i="1"/>
  <c r="A811" i="1"/>
  <c r="A810" i="1"/>
  <c r="A809" i="1"/>
  <c r="A808" i="1"/>
  <c r="A807" i="1"/>
  <c r="A806" i="1"/>
  <c r="A805" i="1"/>
  <c r="A804" i="1"/>
  <c r="A803" i="1"/>
  <c r="A802" i="1"/>
  <c r="A801" i="1"/>
  <c r="A800" i="1"/>
  <c r="A799" i="1"/>
  <c r="A798" i="1"/>
  <c r="A797" i="1"/>
  <c r="A796" i="1"/>
  <c r="A795" i="1"/>
  <c r="A794" i="1"/>
  <c r="A793" i="1"/>
  <c r="A792" i="1"/>
  <c r="A791" i="1"/>
  <c r="A790" i="1"/>
  <c r="A789" i="1"/>
  <c r="A788" i="1"/>
  <c r="A787" i="1"/>
  <c r="A786" i="1"/>
  <c r="A785" i="1"/>
  <c r="A784" i="1"/>
  <c r="A783" i="1"/>
  <c r="A782" i="1"/>
  <c r="A781" i="1"/>
  <c r="A780" i="1"/>
  <c r="A779" i="1"/>
  <c r="A778" i="1"/>
  <c r="A777" i="1"/>
  <c r="A776" i="1"/>
  <c r="A775" i="1"/>
  <c r="A774" i="1"/>
  <c r="A773" i="1"/>
  <c r="A772" i="1"/>
  <c r="A771" i="1"/>
  <c r="A770" i="1"/>
  <c r="A769" i="1"/>
  <c r="A768" i="1"/>
  <c r="A767" i="1"/>
  <c r="A766" i="1"/>
  <c r="A765" i="1"/>
  <c r="A764" i="1"/>
  <c r="A763" i="1"/>
  <c r="A762" i="1"/>
  <c r="A761" i="1"/>
  <c r="A760" i="1"/>
  <c r="A759" i="1"/>
  <c r="A758" i="1"/>
  <c r="A757" i="1"/>
  <c r="A756" i="1"/>
  <c r="A755" i="1"/>
  <c r="A754" i="1"/>
  <c r="A753" i="1"/>
  <c r="A752" i="1"/>
  <c r="A751" i="1"/>
  <c r="A750" i="1"/>
  <c r="A749" i="1"/>
  <c r="A748" i="1"/>
  <c r="A747" i="1"/>
  <c r="A746" i="1"/>
  <c r="A745" i="1"/>
  <c r="A744" i="1"/>
  <c r="A743" i="1"/>
  <c r="A742" i="1"/>
  <c r="A741" i="1"/>
  <c r="A740" i="1"/>
  <c r="A739" i="1"/>
  <c r="A738" i="1"/>
  <c r="A737" i="1"/>
  <c r="A736" i="1"/>
  <c r="A735" i="1"/>
  <c r="A734" i="1"/>
  <c r="A733" i="1"/>
  <c r="A732" i="1"/>
  <c r="A731" i="1"/>
  <c r="A730" i="1"/>
  <c r="A729" i="1"/>
  <c r="A728" i="1"/>
  <c r="A727" i="1"/>
  <c r="A726" i="1"/>
  <c r="A725" i="1"/>
  <c r="A724" i="1"/>
  <c r="A723" i="1"/>
  <c r="A722" i="1"/>
  <c r="A721" i="1"/>
  <c r="A720" i="1"/>
  <c r="A719" i="1"/>
  <c r="A718" i="1"/>
  <c r="A717" i="1"/>
  <c r="A716" i="1"/>
  <c r="A715" i="1"/>
  <c r="A714" i="1"/>
  <c r="A713" i="1"/>
  <c r="A712" i="1"/>
  <c r="A711" i="1"/>
  <c r="A710" i="1"/>
  <c r="A709" i="1"/>
  <c r="A708" i="1"/>
  <c r="A707" i="1"/>
  <c r="A706" i="1"/>
  <c r="A705" i="1"/>
  <c r="A704" i="1"/>
  <c r="A703" i="1"/>
  <c r="A702" i="1"/>
  <c r="A701" i="1"/>
  <c r="A700" i="1"/>
  <c r="A699" i="1"/>
  <c r="A698" i="1"/>
  <c r="A697" i="1"/>
  <c r="A696" i="1"/>
  <c r="A695" i="1"/>
  <c r="A694" i="1"/>
  <c r="A693" i="1"/>
  <c r="A692" i="1"/>
  <c r="A691" i="1"/>
  <c r="A690" i="1"/>
  <c r="A689" i="1"/>
  <c r="A688" i="1"/>
  <c r="A687" i="1"/>
  <c r="A686" i="1"/>
  <c r="A685" i="1"/>
  <c r="A684" i="1"/>
  <c r="A683" i="1"/>
  <c r="A682" i="1"/>
  <c r="A681" i="1"/>
  <c r="A680" i="1"/>
  <c r="A679" i="1"/>
  <c r="A678" i="1"/>
  <c r="A677" i="1"/>
  <c r="A676" i="1"/>
  <c r="A675" i="1"/>
  <c r="A674" i="1"/>
  <c r="A673" i="1"/>
  <c r="A672" i="1"/>
  <c r="A671" i="1"/>
  <c r="A670" i="1"/>
  <c r="A669" i="1"/>
  <c r="A668" i="1"/>
  <c r="A667" i="1"/>
  <c r="A666" i="1"/>
  <c r="A665" i="1"/>
  <c r="A664" i="1"/>
  <c r="A663" i="1"/>
  <c r="A662" i="1"/>
  <c r="A661" i="1"/>
  <c r="A660" i="1"/>
  <c r="A659" i="1"/>
  <c r="A658" i="1"/>
  <c r="A657" i="1"/>
  <c r="A656" i="1"/>
  <c r="A655" i="1"/>
  <c r="A654" i="1"/>
  <c r="A653" i="1"/>
  <c r="A652" i="1"/>
  <c r="A651" i="1"/>
  <c r="A650" i="1"/>
  <c r="A649" i="1"/>
  <c r="A648" i="1"/>
  <c r="A647" i="1"/>
  <c r="A646" i="1"/>
  <c r="A645" i="1"/>
  <c r="A644" i="1"/>
  <c r="A643" i="1"/>
  <c r="A642" i="1"/>
  <c r="A641" i="1"/>
  <c r="A640" i="1"/>
  <c r="A639" i="1"/>
  <c r="A638" i="1"/>
  <c r="A637" i="1"/>
  <c r="A636" i="1"/>
  <c r="A635" i="1"/>
  <c r="A634" i="1"/>
  <c r="A633" i="1"/>
  <c r="A632" i="1"/>
  <c r="A631" i="1"/>
  <c r="A630" i="1"/>
  <c r="A629" i="1"/>
  <c r="A628" i="1"/>
  <c r="A627" i="1"/>
  <c r="A626" i="1"/>
  <c r="A625" i="1"/>
  <c r="A624" i="1"/>
  <c r="A623" i="1"/>
  <c r="A622" i="1"/>
  <c r="A621" i="1"/>
  <c r="A620" i="1"/>
  <c r="A619" i="1"/>
  <c r="A618" i="1"/>
  <c r="A617" i="1"/>
  <c r="A616" i="1"/>
  <c r="A615" i="1"/>
  <c r="A614" i="1"/>
  <c r="A613" i="1"/>
  <c r="A612" i="1"/>
  <c r="A611" i="1"/>
  <c r="A610" i="1"/>
  <c r="A609" i="1"/>
  <c r="A608" i="1"/>
  <c r="A607" i="1"/>
  <c r="A606" i="1"/>
  <c r="A605" i="1"/>
  <c r="A604" i="1"/>
  <c r="A603" i="1"/>
  <c r="A602" i="1"/>
  <c r="A601" i="1"/>
  <c r="A600" i="1"/>
  <c r="A599" i="1"/>
  <c r="A598" i="1"/>
  <c r="A597" i="1"/>
  <c r="A596" i="1"/>
  <c r="A595" i="1"/>
  <c r="A594" i="1"/>
  <c r="A593" i="1"/>
  <c r="A592" i="1"/>
  <c r="A591" i="1"/>
  <c r="A590" i="1"/>
  <c r="A589" i="1"/>
  <c r="A588" i="1"/>
  <c r="A587" i="1"/>
  <c r="A586" i="1"/>
  <c r="A585" i="1"/>
  <c r="A584" i="1"/>
  <c r="A583" i="1"/>
  <c r="A582" i="1"/>
  <c r="A581" i="1"/>
  <c r="A580" i="1"/>
  <c r="A579" i="1"/>
  <c r="A578" i="1"/>
  <c r="A577" i="1"/>
  <c r="A576" i="1"/>
  <c r="A575" i="1"/>
  <c r="A574" i="1"/>
  <c r="A573" i="1"/>
  <c r="A572" i="1"/>
  <c r="A571" i="1"/>
  <c r="A570" i="1"/>
  <c r="A569" i="1"/>
  <c r="A568" i="1"/>
  <c r="A567" i="1"/>
  <c r="A566" i="1"/>
  <c r="A565" i="1"/>
  <c r="A564" i="1"/>
  <c r="A563" i="1"/>
  <c r="A562" i="1"/>
  <c r="A561" i="1"/>
  <c r="A560" i="1"/>
  <c r="A559" i="1"/>
  <c r="A558" i="1"/>
  <c r="A557" i="1"/>
  <c r="A556" i="1"/>
  <c r="A555" i="1"/>
  <c r="A554" i="1"/>
  <c r="A553" i="1"/>
  <c r="A552" i="1"/>
  <c r="A551" i="1"/>
  <c r="A550" i="1"/>
  <c r="A549" i="1"/>
  <c r="A548" i="1"/>
  <c r="A547" i="1"/>
  <c r="A546" i="1"/>
  <c r="A545" i="1"/>
  <c r="A544" i="1"/>
  <c r="A543" i="1"/>
  <c r="A542" i="1"/>
  <c r="A541" i="1"/>
  <c r="A540" i="1"/>
  <c r="A539" i="1"/>
  <c r="A538" i="1"/>
  <c r="A537" i="1"/>
  <c r="A536" i="1"/>
  <c r="A535" i="1"/>
  <c r="A534" i="1"/>
  <c r="A533" i="1"/>
  <c r="A532" i="1"/>
  <c r="A531" i="1"/>
  <c r="A530" i="1"/>
  <c r="A529" i="1"/>
  <c r="A528" i="1"/>
  <c r="A527" i="1"/>
  <c r="A526" i="1"/>
  <c r="A525" i="1"/>
  <c r="A524" i="1"/>
  <c r="A523" i="1"/>
  <c r="A522" i="1"/>
  <c r="A521" i="1"/>
  <c r="A520" i="1"/>
  <c r="A519" i="1"/>
  <c r="A518" i="1"/>
  <c r="A517" i="1"/>
  <c r="A516" i="1"/>
  <c r="A515" i="1"/>
  <c r="A514" i="1"/>
  <c r="A513" i="1"/>
  <c r="A512" i="1"/>
  <c r="A511" i="1"/>
  <c r="A510" i="1"/>
  <c r="A509" i="1"/>
  <c r="A508" i="1"/>
  <c r="A507" i="1"/>
  <c r="A506" i="1"/>
  <c r="A505" i="1"/>
  <c r="A504" i="1"/>
  <c r="A503" i="1"/>
  <c r="A502" i="1"/>
  <c r="A501" i="1"/>
  <c r="A500" i="1"/>
  <c r="A499" i="1"/>
  <c r="A498" i="1"/>
  <c r="A497" i="1"/>
  <c r="A496" i="1"/>
  <c r="A495" i="1"/>
  <c r="A494" i="1"/>
  <c r="A493" i="1"/>
  <c r="A492" i="1"/>
  <c r="A491" i="1"/>
  <c r="A490" i="1"/>
  <c r="A489" i="1"/>
  <c r="A488" i="1"/>
  <c r="A487" i="1"/>
  <c r="A486" i="1"/>
  <c r="A485" i="1"/>
  <c r="A484" i="1"/>
  <c r="A483" i="1"/>
  <c r="A482" i="1"/>
  <c r="A481" i="1"/>
  <c r="A480" i="1"/>
  <c r="A479" i="1"/>
  <c r="A478" i="1"/>
  <c r="A477" i="1"/>
  <c r="A476" i="1"/>
  <c r="A475" i="1"/>
  <c r="A474" i="1"/>
  <c r="A473" i="1"/>
  <c r="A472" i="1"/>
  <c r="A471" i="1"/>
  <c r="A470" i="1"/>
  <c r="A469" i="1"/>
  <c r="A468" i="1"/>
  <c r="A467" i="1"/>
  <c r="A466" i="1"/>
  <c r="A465" i="1"/>
  <c r="A464" i="1"/>
  <c r="A463" i="1"/>
  <c r="A462" i="1"/>
  <c r="A461" i="1"/>
  <c r="A460" i="1"/>
  <c r="A459" i="1"/>
  <c r="A458" i="1"/>
  <c r="A457" i="1"/>
  <c r="A456" i="1"/>
  <c r="A455" i="1"/>
  <c r="A454" i="1"/>
  <c r="A453" i="1"/>
  <c r="A452" i="1"/>
  <c r="A451" i="1"/>
  <c r="A450" i="1"/>
  <c r="A449" i="1"/>
  <c r="A448" i="1"/>
  <c r="A447" i="1"/>
  <c r="A446" i="1"/>
  <c r="A445" i="1"/>
  <c r="A444" i="1"/>
  <c r="A443" i="1"/>
  <c r="A442" i="1"/>
  <c r="A441" i="1"/>
  <c r="A440" i="1"/>
  <c r="A439" i="1"/>
  <c r="A438" i="1"/>
  <c r="A437" i="1"/>
  <c r="A436" i="1"/>
  <c r="A435" i="1"/>
  <c r="A434" i="1"/>
  <c r="A433" i="1"/>
  <c r="A432" i="1"/>
  <c r="A431" i="1"/>
  <c r="A430" i="1"/>
  <c r="A429" i="1"/>
  <c r="A428" i="1"/>
  <c r="A427" i="1"/>
  <c r="A426" i="1"/>
  <c r="A425" i="1"/>
  <c r="A424" i="1"/>
  <c r="A423" i="1"/>
  <c r="A422" i="1"/>
  <c r="A421" i="1"/>
  <c r="A420" i="1"/>
  <c r="A419" i="1"/>
  <c r="A418" i="1"/>
  <c r="A417" i="1"/>
  <c r="A416" i="1"/>
  <c r="A415" i="1"/>
  <c r="A414" i="1"/>
  <c r="A413" i="1"/>
  <c r="A412" i="1"/>
  <c r="A411" i="1"/>
  <c r="A410" i="1"/>
  <c r="A409" i="1"/>
  <c r="A408" i="1"/>
  <c r="A407" i="1"/>
  <c r="A406" i="1"/>
  <c r="A405" i="1"/>
  <c r="A404" i="1"/>
  <c r="A403" i="1"/>
  <c r="A402" i="1"/>
  <c r="A401" i="1"/>
  <c r="A400" i="1"/>
  <c r="A399" i="1"/>
  <c r="A398" i="1"/>
  <c r="A397" i="1"/>
  <c r="A396" i="1"/>
  <c r="A395" i="1"/>
  <c r="A394" i="1"/>
  <c r="A393" i="1"/>
  <c r="A392" i="1"/>
  <c r="A391" i="1"/>
  <c r="A390" i="1"/>
  <c r="A389" i="1"/>
  <c r="A388" i="1"/>
  <c r="A387" i="1"/>
  <c r="A386" i="1"/>
  <c r="A385" i="1"/>
  <c r="A384" i="1"/>
  <c r="A383" i="1"/>
  <c r="A382" i="1"/>
  <c r="A381" i="1"/>
  <c r="A380" i="1"/>
  <c r="A379" i="1"/>
  <c r="A378" i="1"/>
  <c r="A377" i="1"/>
  <c r="A376" i="1"/>
  <c r="A375" i="1"/>
  <c r="A374" i="1"/>
  <c r="A373" i="1"/>
  <c r="A372" i="1"/>
  <c r="A371" i="1"/>
  <c r="A370" i="1"/>
  <c r="A369" i="1"/>
  <c r="A368" i="1"/>
  <c r="A367" i="1"/>
  <c r="A366" i="1"/>
  <c r="A365" i="1"/>
  <c r="A364" i="1"/>
  <c r="A363" i="1"/>
  <c r="A362" i="1"/>
  <c r="A361" i="1"/>
  <c r="A360" i="1"/>
  <c r="A359" i="1"/>
  <c r="A358" i="1"/>
  <c r="A357" i="1"/>
  <c r="A356" i="1"/>
  <c r="A355" i="1"/>
  <c r="A354" i="1"/>
  <c r="A353" i="1"/>
  <c r="A352" i="1"/>
  <c r="A351" i="1"/>
  <c r="A350" i="1"/>
  <c r="A349" i="1"/>
  <c r="A348" i="1"/>
  <c r="A347" i="1"/>
  <c r="A346" i="1"/>
  <c r="A345" i="1"/>
  <c r="A344" i="1"/>
  <c r="A343" i="1"/>
  <c r="A342" i="1"/>
  <c r="A341" i="1"/>
  <c r="A340" i="1"/>
  <c r="A339" i="1"/>
  <c r="A338" i="1"/>
  <c r="A337" i="1"/>
  <c r="A336" i="1"/>
  <c r="A335" i="1"/>
  <c r="A334" i="1"/>
  <c r="A333" i="1"/>
  <c r="A332" i="1"/>
  <c r="A331" i="1"/>
  <c r="A330" i="1"/>
  <c r="A329" i="1"/>
  <c r="A328" i="1"/>
  <c r="A327" i="1"/>
  <c r="A326" i="1"/>
  <c r="A325" i="1"/>
  <c r="A324" i="1"/>
  <c r="A323" i="1"/>
  <c r="A322" i="1"/>
  <c r="A321" i="1"/>
  <c r="A320" i="1"/>
  <c r="A319" i="1"/>
  <c r="A318" i="1"/>
  <c r="A317" i="1"/>
  <c r="A316" i="1"/>
  <c r="A315" i="1"/>
  <c r="A314" i="1"/>
  <c r="A313" i="1"/>
  <c r="A312" i="1"/>
  <c r="A311" i="1"/>
  <c r="A310" i="1"/>
  <c r="A309" i="1"/>
  <c r="A308" i="1"/>
  <c r="A307" i="1"/>
  <c r="A306" i="1"/>
  <c r="A305" i="1"/>
  <c r="A304" i="1"/>
  <c r="A303" i="1"/>
  <c r="A302" i="1"/>
  <c r="A301" i="1"/>
  <c r="A300" i="1"/>
  <c r="A299" i="1"/>
  <c r="A298" i="1"/>
  <c r="A297" i="1"/>
  <c r="A296" i="1"/>
  <c r="A295" i="1"/>
  <c r="A294" i="1"/>
  <c r="A293" i="1"/>
  <c r="A292" i="1"/>
  <c r="A291" i="1"/>
  <c r="A290" i="1"/>
  <c r="A289" i="1"/>
  <c r="A288" i="1"/>
  <c r="A287" i="1"/>
  <c r="A286" i="1"/>
  <c r="A285" i="1"/>
  <c r="A284" i="1"/>
  <c r="A283" i="1"/>
  <c r="A282" i="1"/>
  <c r="A281" i="1"/>
  <c r="A280" i="1"/>
  <c r="A279" i="1"/>
  <c r="A278" i="1"/>
  <c r="A277" i="1"/>
  <c r="A276" i="1"/>
  <c r="A275" i="1"/>
  <c r="A274" i="1"/>
  <c r="A273" i="1"/>
  <c r="A272" i="1"/>
  <c r="A271" i="1"/>
  <c r="A270" i="1"/>
  <c r="A269" i="1"/>
  <c r="A268" i="1"/>
  <c r="A267" i="1"/>
  <c r="A266" i="1"/>
  <c r="A265" i="1"/>
  <c r="A264" i="1"/>
  <c r="A263" i="1"/>
  <c r="A262" i="1"/>
  <c r="A261" i="1"/>
  <c r="A260" i="1"/>
  <c r="A259" i="1"/>
  <c r="A258" i="1"/>
  <c r="A257" i="1"/>
  <c r="A256" i="1"/>
  <c r="A255" i="1"/>
  <c r="A254" i="1"/>
  <c r="A253" i="1"/>
  <c r="A252" i="1"/>
  <c r="A251" i="1"/>
  <c r="A250" i="1"/>
  <c r="A249" i="1"/>
  <c r="A248" i="1"/>
  <c r="A247" i="1"/>
  <c r="A246" i="1"/>
  <c r="A245" i="1"/>
  <c r="A244" i="1"/>
  <c r="A243" i="1"/>
  <c r="A242" i="1"/>
  <c r="A241" i="1"/>
  <c r="A240" i="1"/>
  <c r="A239" i="1"/>
  <c r="A238" i="1"/>
  <c r="A237" i="1"/>
  <c r="A236" i="1"/>
  <c r="A235" i="1"/>
  <c r="A234" i="1"/>
  <c r="A233" i="1"/>
  <c r="A232" i="1"/>
  <c r="A231" i="1"/>
  <c r="A230" i="1"/>
  <c r="A229" i="1"/>
  <c r="A228" i="1"/>
  <c r="A227" i="1"/>
  <c r="A226" i="1"/>
  <c r="A225" i="1"/>
  <c r="A224" i="1"/>
  <c r="A223" i="1"/>
  <c r="A222" i="1"/>
  <c r="A221" i="1"/>
  <c r="A220" i="1"/>
  <c r="A219" i="1"/>
  <c r="A218" i="1"/>
  <c r="A217" i="1"/>
  <c r="A216" i="1"/>
  <c r="A215" i="1"/>
  <c r="A214" i="1"/>
  <c r="A213" i="1"/>
  <c r="A212" i="1"/>
  <c r="A211" i="1"/>
  <c r="A210" i="1"/>
  <c r="A209" i="1"/>
  <c r="A208" i="1"/>
  <c r="A207" i="1"/>
  <c r="A206" i="1"/>
  <c r="A205" i="1"/>
  <c r="A204" i="1"/>
  <c r="A203" i="1"/>
  <c r="A202" i="1"/>
  <c r="A201" i="1"/>
  <c r="A200" i="1"/>
  <c r="A199" i="1"/>
  <c r="A198" i="1"/>
  <c r="A197" i="1"/>
  <c r="A196" i="1"/>
  <c r="A195" i="1"/>
  <c r="A194" i="1"/>
  <c r="A193" i="1"/>
  <c r="A192" i="1"/>
  <c r="A191" i="1"/>
  <c r="A190" i="1"/>
  <c r="A189" i="1"/>
  <c r="A188" i="1"/>
  <c r="A187" i="1"/>
  <c r="A186" i="1"/>
  <c r="A185" i="1"/>
  <c r="A184" i="1"/>
  <c r="A183" i="1"/>
  <c r="A182" i="1"/>
  <c r="A181" i="1"/>
  <c r="A180" i="1"/>
  <c r="A179" i="1"/>
  <c r="A178" i="1"/>
  <c r="A177" i="1"/>
  <c r="A176" i="1"/>
  <c r="A175" i="1"/>
  <c r="A174" i="1"/>
  <c r="A173" i="1"/>
  <c r="A172" i="1"/>
  <c r="A171" i="1"/>
  <c r="A170" i="1"/>
  <c r="A169" i="1"/>
  <c r="A168" i="1"/>
  <c r="A167" i="1"/>
  <c r="A166" i="1"/>
  <c r="A165" i="1"/>
  <c r="A164" i="1"/>
  <c r="A163" i="1"/>
  <c r="A162" i="1"/>
  <c r="A161" i="1"/>
  <c r="A160" i="1"/>
  <c r="A159" i="1"/>
  <c r="A158" i="1"/>
  <c r="A157" i="1"/>
  <c r="A156" i="1"/>
  <c r="A155" i="1"/>
  <c r="A154" i="1"/>
  <c r="A153" i="1"/>
  <c r="A152" i="1"/>
  <c r="A151" i="1"/>
  <c r="A150" i="1"/>
  <c r="A149" i="1"/>
  <c r="A148" i="1"/>
  <c r="A147" i="1"/>
  <c r="A146" i="1"/>
  <c r="A145" i="1"/>
  <c r="A144" i="1"/>
  <c r="A143" i="1"/>
  <c r="A142" i="1"/>
  <c r="A141" i="1"/>
  <c r="A140" i="1"/>
  <c r="A139" i="1"/>
  <c r="A138" i="1"/>
  <c r="A137" i="1"/>
  <c r="A136" i="1"/>
  <c r="A135" i="1"/>
  <c r="A134" i="1"/>
  <c r="A133" i="1"/>
  <c r="A132" i="1"/>
  <c r="A131" i="1"/>
  <c r="A130" i="1"/>
  <c r="A129" i="1"/>
  <c r="A128" i="1"/>
  <c r="A127" i="1"/>
  <c r="A126" i="1"/>
  <c r="A125" i="1"/>
  <c r="A124" i="1"/>
  <c r="A123" i="1"/>
  <c r="A122" i="1"/>
  <c r="A121" i="1"/>
  <c r="A120" i="1"/>
  <c r="A119" i="1"/>
  <c r="A118" i="1"/>
  <c r="A117" i="1"/>
  <c r="A116" i="1"/>
  <c r="A115" i="1"/>
  <c r="A114" i="1"/>
  <c r="A113" i="1"/>
  <c r="A112" i="1"/>
  <c r="A111" i="1"/>
  <c r="A110" i="1"/>
  <c r="A109" i="1"/>
  <c r="A108" i="1"/>
  <c r="A107" i="1"/>
  <c r="A106" i="1"/>
  <c r="A105" i="1"/>
  <c r="A104" i="1"/>
  <c r="A103" i="1"/>
  <c r="A102" i="1"/>
  <c r="A101" i="1"/>
  <c r="A100" i="1"/>
  <c r="A99" i="1"/>
  <c r="A98" i="1"/>
  <c r="A97" i="1"/>
  <c r="A96" i="1"/>
  <c r="A95" i="1"/>
  <c r="A94" i="1"/>
  <c r="A93" i="1"/>
  <c r="A92" i="1"/>
  <c r="A91" i="1"/>
  <c r="A90" i="1"/>
  <c r="A89" i="1"/>
  <c r="A88" i="1"/>
  <c r="A87" i="1"/>
  <c r="A86" i="1"/>
  <c r="A85" i="1"/>
  <c r="A84" i="1"/>
  <c r="A83" i="1"/>
  <c r="A82" i="1"/>
  <c r="A81" i="1"/>
  <c r="A80" i="1"/>
  <c r="A79" i="1"/>
  <c r="A78" i="1"/>
  <c r="A77" i="1"/>
  <c r="A76" i="1"/>
  <c r="A75" i="1"/>
  <c r="A74" i="1"/>
  <c r="A73" i="1"/>
  <c r="A72" i="1"/>
  <c r="A71" i="1"/>
  <c r="A70" i="1"/>
  <c r="A69" i="1"/>
  <c r="A68" i="1"/>
  <c r="A67" i="1"/>
  <c r="A66" i="1"/>
  <c r="A65" i="1"/>
  <c r="A64" i="1"/>
  <c r="A63" i="1"/>
  <c r="A62" i="1"/>
  <c r="A61" i="1"/>
  <c r="A60" i="1"/>
  <c r="A59" i="1"/>
  <c r="A58" i="1"/>
  <c r="A57" i="1"/>
  <c r="A56" i="1"/>
  <c r="A55" i="1"/>
  <c r="A54" i="1"/>
  <c r="A53" i="1"/>
  <c r="A52" i="1"/>
  <c r="A51" i="1"/>
  <c r="A50" i="1"/>
  <c r="A49" i="1"/>
  <c r="A48" i="1"/>
  <c r="A47" i="1"/>
  <c r="A46" i="1"/>
  <c r="A45" i="1"/>
  <c r="A44" i="1"/>
  <c r="A43" i="1"/>
  <c r="A42" i="1"/>
  <c r="A41" i="1"/>
  <c r="A40" i="1"/>
  <c r="A39" i="1"/>
  <c r="A38" i="1"/>
  <c r="A37" i="1"/>
  <c r="A36" i="1"/>
  <c r="R7" i="9" s="1"/>
  <c r="A35" i="1"/>
  <c r="AD7" i="11" s="1"/>
  <c r="A34" i="1"/>
  <c r="I7" i="9" s="1"/>
  <c r="A33" i="1"/>
  <c r="A32" i="1"/>
  <c r="O7" i="9" s="1"/>
  <c r="A31" i="1"/>
  <c r="AA7" i="11" s="1"/>
  <c r="A30" i="1"/>
  <c r="A29" i="1"/>
  <c r="A28" i="1"/>
  <c r="P7" i="11" s="1"/>
  <c r="A27" i="1"/>
  <c r="Z7" i="11" s="1"/>
  <c r="A26" i="1"/>
  <c r="L7" i="11" s="1"/>
  <c r="A25" i="1"/>
  <c r="A24" i="1"/>
  <c r="K7" i="11" s="1"/>
  <c r="A23" i="1"/>
  <c r="A22" i="1"/>
  <c r="A21" i="1"/>
  <c r="A20" i="1"/>
  <c r="V7" i="11" s="1"/>
  <c r="A19" i="1"/>
  <c r="AE7" i="9" s="1"/>
  <c r="A18" i="1"/>
  <c r="E7" i="9" s="1"/>
  <c r="A17" i="1"/>
  <c r="A16" i="1"/>
  <c r="M7" i="11" s="1"/>
  <c r="A15" i="1"/>
  <c r="S7" i="9" s="1"/>
  <c r="A14" i="1"/>
  <c r="A13" i="1"/>
  <c r="A12" i="1"/>
  <c r="J7" i="11" s="1"/>
  <c r="A11" i="1"/>
  <c r="Y7" i="11" s="1"/>
  <c r="H26" i="6"/>
  <c r="D5" i="6"/>
  <c r="D30" i="6"/>
  <c r="D33" i="6"/>
  <c r="D25" i="6"/>
  <c r="H25" i="6"/>
  <c r="F28" i="6"/>
  <c r="H2" i="4"/>
  <c r="F32" i="6"/>
  <c r="G33" i="6"/>
  <c r="G31" i="6"/>
  <c r="F29" i="6"/>
  <c r="H33" i="6"/>
  <c r="F8" i="6"/>
  <c r="E11" i="6"/>
  <c r="F34" i="6"/>
  <c r="E25" i="6"/>
  <c r="D12" i="6"/>
  <c r="G32" i="6"/>
  <c r="F25" i="6"/>
  <c r="G28" i="6"/>
  <c r="F31" i="6"/>
  <c r="F26" i="6"/>
  <c r="F4" i="6"/>
  <c r="E34" i="6"/>
  <c r="H31" i="6"/>
  <c r="H28" i="6"/>
  <c r="D34" i="6"/>
  <c r="G30" i="6"/>
  <c r="F10" i="6"/>
  <c r="D29" i="6"/>
  <c r="F11" i="6"/>
  <c r="D28" i="6"/>
  <c r="H34" i="6"/>
  <c r="E6" i="6"/>
  <c r="E12" i="6"/>
  <c r="F3" i="6"/>
  <c r="G34" i="6"/>
  <c r="G27" i="6"/>
  <c r="D31" i="6"/>
  <c r="F6" i="6"/>
  <c r="E4" i="6"/>
  <c r="E9" i="6"/>
  <c r="F30" i="6"/>
  <c r="G26" i="6"/>
  <c r="G29" i="6"/>
  <c r="E5" i="6"/>
  <c r="E7" i="6"/>
  <c r="D6" i="6"/>
  <c r="F33" i="6"/>
  <c r="F12" i="6"/>
  <c r="H29" i="6"/>
  <c r="F7" i="6"/>
  <c r="D4" i="6"/>
  <c r="E3" i="6"/>
  <c r="D26" i="6"/>
  <c r="H27" i="6"/>
  <c r="H32" i="6"/>
  <c r="H30" i="6"/>
  <c r="F9" i="6"/>
  <c r="E10" i="6"/>
  <c r="E31" i="6"/>
  <c r="D32" i="6"/>
  <c r="F27" i="6"/>
  <c r="D27" i="6"/>
  <c r="F5" i="6"/>
  <c r="E8" i="6"/>
  <c r="G25" i="6"/>
  <c r="T4" i="9" l="1"/>
  <c r="T4" i="11"/>
  <c r="T5" i="9"/>
  <c r="T5" i="11"/>
  <c r="T6" i="9"/>
  <c r="T6" i="11"/>
  <c r="H4" i="9"/>
  <c r="H4" i="11"/>
  <c r="H5" i="11"/>
  <c r="H5" i="9"/>
  <c r="H6" i="9"/>
  <c r="H6" i="11"/>
  <c r="U4" i="11"/>
  <c r="U4" i="9"/>
  <c r="U5" i="11"/>
  <c r="U5" i="9"/>
  <c r="U6" i="9"/>
  <c r="U6" i="11"/>
  <c r="N4" i="11"/>
  <c r="N4" i="9"/>
  <c r="N5" i="9"/>
  <c r="N5" i="11"/>
  <c r="N6" i="11"/>
  <c r="N6" i="9"/>
  <c r="F4" i="9"/>
  <c r="F4" i="11"/>
  <c r="F5" i="9"/>
  <c r="F5" i="11"/>
  <c r="F6" i="9"/>
  <c r="F6" i="11"/>
  <c r="AC4" i="11"/>
  <c r="AC4" i="9"/>
  <c r="AC5" i="11"/>
  <c r="AC5" i="9"/>
  <c r="AC6" i="11"/>
  <c r="AC6" i="9"/>
  <c r="X4" i="9"/>
  <c r="X4" i="11"/>
  <c r="X5" i="11"/>
  <c r="X5" i="9"/>
  <c r="X6" i="9"/>
  <c r="X6" i="11"/>
  <c r="AD7" i="9"/>
  <c r="AA7" i="9"/>
  <c r="Y7" i="9"/>
  <c r="P7" i="9"/>
  <c r="N7" i="11"/>
  <c r="X7" i="11"/>
  <c r="AC7" i="11"/>
  <c r="W4" i="11"/>
  <c r="W4" i="9"/>
  <c r="W5" i="9"/>
  <c r="W5" i="11"/>
  <c r="W6" i="9"/>
  <c r="W6" i="11"/>
  <c r="E4" i="9"/>
  <c r="E4" i="11"/>
  <c r="E5" i="9"/>
  <c r="E5" i="11"/>
  <c r="E6" i="11"/>
  <c r="E6" i="9"/>
  <c r="G4" i="11"/>
  <c r="G4" i="9"/>
  <c r="G5" i="11"/>
  <c r="G5" i="9"/>
  <c r="G6" i="9"/>
  <c r="G6" i="11"/>
  <c r="L4" i="11"/>
  <c r="L4" i="9"/>
  <c r="L5" i="9"/>
  <c r="L5" i="11"/>
  <c r="L6" i="11"/>
  <c r="L6" i="9"/>
  <c r="AB4" i="11"/>
  <c r="AB4" i="9"/>
  <c r="AB5" i="11"/>
  <c r="AB5" i="9"/>
  <c r="AB6" i="11"/>
  <c r="AB6" i="9"/>
  <c r="I4" i="11"/>
  <c r="I4" i="9"/>
  <c r="I5" i="9"/>
  <c r="I5" i="11"/>
  <c r="I6" i="11"/>
  <c r="I6" i="9"/>
  <c r="Z7" i="9"/>
  <c r="W7" i="9"/>
  <c r="V7" i="9"/>
  <c r="U7" i="9"/>
  <c r="AB7" i="9"/>
  <c r="L7" i="9"/>
  <c r="E7" i="11"/>
  <c r="H7" i="11"/>
  <c r="T7" i="11"/>
  <c r="W7" i="11"/>
  <c r="Y4" i="9"/>
  <c r="Y4" i="11"/>
  <c r="Y5" i="9"/>
  <c r="Y5" i="11"/>
  <c r="Y6" i="11"/>
  <c r="Y6" i="9"/>
  <c r="S4" i="11"/>
  <c r="S4" i="9"/>
  <c r="S5" i="11"/>
  <c r="S5" i="9"/>
  <c r="S6" i="11"/>
  <c r="S6" i="9"/>
  <c r="AE4" i="11"/>
  <c r="AE4" i="9"/>
  <c r="AE5" i="11"/>
  <c r="AE5" i="9"/>
  <c r="AE6" i="11"/>
  <c r="AE6" i="9"/>
  <c r="Q4" i="11"/>
  <c r="Q4" i="9"/>
  <c r="Q5" i="11"/>
  <c r="Q5" i="9"/>
  <c r="Q6" i="11"/>
  <c r="Q6" i="9"/>
  <c r="Z4" i="11"/>
  <c r="Z4" i="9"/>
  <c r="Z5" i="9"/>
  <c r="Z5" i="11"/>
  <c r="Z6" i="11"/>
  <c r="Z6" i="9"/>
  <c r="AA4" i="9"/>
  <c r="AA4" i="11"/>
  <c r="AA5" i="11"/>
  <c r="AA5" i="9"/>
  <c r="AA6" i="9"/>
  <c r="AA6" i="11"/>
  <c r="AD4" i="11"/>
  <c r="AD4" i="9"/>
  <c r="AD5" i="11"/>
  <c r="AD5" i="9"/>
  <c r="AD6" i="11"/>
  <c r="AD6" i="9"/>
  <c r="N7" i="9"/>
  <c r="K7" i="9"/>
  <c r="Q7" i="9"/>
  <c r="X7" i="9"/>
  <c r="H7" i="9"/>
  <c r="F7" i="11"/>
  <c r="S7" i="11"/>
  <c r="U7" i="11"/>
  <c r="J4" i="9"/>
  <c r="J4" i="11"/>
  <c r="J5" i="11"/>
  <c r="J5" i="9"/>
  <c r="J6" i="11"/>
  <c r="J6" i="9"/>
  <c r="M4" i="9"/>
  <c r="M4" i="11"/>
  <c r="M5" i="11"/>
  <c r="M5" i="9"/>
  <c r="M6" i="11"/>
  <c r="M6" i="9"/>
  <c r="V4" i="11"/>
  <c r="V4" i="9"/>
  <c r="V5" i="11"/>
  <c r="V5" i="9"/>
  <c r="V6" i="11"/>
  <c r="V6" i="9"/>
  <c r="K4" i="9"/>
  <c r="K4" i="11"/>
  <c r="K5" i="9"/>
  <c r="K5" i="11"/>
  <c r="K6" i="9"/>
  <c r="K6" i="11"/>
  <c r="P4" i="9"/>
  <c r="P4" i="11"/>
  <c r="P5" i="9"/>
  <c r="P5" i="11"/>
  <c r="P6" i="11"/>
  <c r="P6" i="9"/>
  <c r="O4" i="9"/>
  <c r="O4" i="11"/>
  <c r="O5" i="11"/>
  <c r="O5" i="9"/>
  <c r="O6" i="11"/>
  <c r="O6" i="9"/>
  <c r="R4" i="11"/>
  <c r="R4" i="9"/>
  <c r="R5" i="11"/>
  <c r="R5" i="9"/>
  <c r="R6" i="11"/>
  <c r="R6" i="9"/>
  <c r="J7" i="9"/>
  <c r="G7" i="9"/>
  <c r="F7" i="9"/>
  <c r="AC7" i="9"/>
  <c r="M7" i="9"/>
  <c r="T7" i="9"/>
  <c r="P8" i="11"/>
  <c r="T8" i="11"/>
  <c r="X8" i="11"/>
  <c r="AB8" i="11"/>
  <c r="Q8" i="11"/>
  <c r="R8" i="11"/>
  <c r="V8" i="11"/>
  <c r="Z8" i="11"/>
  <c r="AD8" i="11"/>
  <c r="O8" i="11"/>
  <c r="S8" i="11"/>
  <c r="W8" i="11"/>
  <c r="AA8" i="11"/>
  <c r="AE8" i="11"/>
  <c r="U8" i="11"/>
  <c r="Y8" i="11"/>
  <c r="AC8" i="11"/>
  <c r="I8" i="11"/>
  <c r="M8" i="11"/>
  <c r="F8" i="11"/>
  <c r="J8" i="11"/>
  <c r="N8" i="11"/>
  <c r="G8" i="11"/>
  <c r="K8" i="11"/>
  <c r="H8" i="11"/>
  <c r="L8" i="11"/>
  <c r="E8" i="11"/>
  <c r="I7" i="11"/>
  <c r="G7" i="11"/>
  <c r="AB7" i="11"/>
  <c r="AE7" i="11"/>
  <c r="O7" i="11"/>
  <c r="R7" i="11"/>
  <c r="Q7" i="11"/>
  <c r="D50" i="9"/>
  <c r="D50" i="11"/>
  <c r="C9" i="11"/>
  <c r="A10" i="11"/>
  <c r="B13" i="11"/>
  <c r="F8" i="9"/>
  <c r="J8" i="9"/>
  <c r="N8" i="9"/>
  <c r="R8" i="9"/>
  <c r="V8" i="9"/>
  <c r="Z8" i="9"/>
  <c r="AD8" i="9"/>
  <c r="G8" i="9"/>
  <c r="K8" i="9"/>
  <c r="O8" i="9"/>
  <c r="S8" i="9"/>
  <c r="W8" i="9"/>
  <c r="AA8" i="9"/>
  <c r="AE8" i="9"/>
  <c r="I8" i="9"/>
  <c r="Q8" i="9"/>
  <c r="Y8" i="9"/>
  <c r="L8" i="9"/>
  <c r="T8" i="9"/>
  <c r="AB8" i="9"/>
  <c r="M8" i="9"/>
  <c r="U8" i="9"/>
  <c r="AC8" i="9"/>
  <c r="H8" i="9"/>
  <c r="P8" i="9"/>
  <c r="X8" i="9"/>
  <c r="E8" i="9"/>
  <c r="C9" i="9"/>
  <c r="A10" i="9"/>
  <c r="B32" i="9"/>
  <c r="Q41" i="7"/>
  <c r="P41" i="7"/>
  <c r="S41" i="7"/>
  <c r="R41" i="7"/>
  <c r="T41" i="7"/>
  <c r="D40" i="7"/>
  <c r="E40" i="7"/>
  <c r="H40" i="7"/>
  <c r="F40" i="7"/>
  <c r="G40" i="7"/>
  <c r="AB38" i="7"/>
  <c r="AC38" i="7"/>
  <c r="AE38" i="7"/>
  <c r="AF38" i="7"/>
  <c r="AD38" i="7"/>
  <c r="S37" i="7"/>
  <c r="P37" i="7"/>
  <c r="Q37" i="7"/>
  <c r="R37" i="7"/>
  <c r="T37" i="7"/>
  <c r="V34" i="7"/>
  <c r="W34" i="7"/>
  <c r="Y34" i="7"/>
  <c r="Z34" i="7"/>
  <c r="X34" i="7"/>
  <c r="X32" i="7"/>
  <c r="V32" i="7"/>
  <c r="W32" i="7"/>
  <c r="Z32" i="7"/>
  <c r="Y32" i="7"/>
  <c r="W30" i="7"/>
  <c r="V30" i="7"/>
  <c r="Z30" i="7"/>
  <c r="Y30" i="7"/>
  <c r="X30" i="7"/>
  <c r="W28" i="7"/>
  <c r="V28" i="7"/>
  <c r="X28" i="7"/>
  <c r="Z28" i="7"/>
  <c r="Y28" i="7"/>
  <c r="Z26" i="7"/>
  <c r="W26" i="7"/>
  <c r="V26" i="7"/>
  <c r="X26" i="7"/>
  <c r="Y26" i="7"/>
  <c r="W24" i="7"/>
  <c r="V24" i="7"/>
  <c r="Y24" i="7"/>
  <c r="Z24" i="7"/>
  <c r="X24" i="7"/>
  <c r="W22" i="7"/>
  <c r="V22" i="7"/>
  <c r="Z22" i="7"/>
  <c r="X22" i="7"/>
  <c r="Y22" i="7"/>
  <c r="V20" i="7"/>
  <c r="W20" i="7"/>
  <c r="X20" i="7"/>
  <c r="Z20" i="7"/>
  <c r="Y20" i="7"/>
  <c r="Z18" i="7"/>
  <c r="V18" i="7"/>
  <c r="W18" i="7"/>
  <c r="Y18" i="7"/>
  <c r="X18" i="7"/>
  <c r="W16" i="7"/>
  <c r="V16" i="7"/>
  <c r="Z16" i="7"/>
  <c r="Y16" i="7"/>
  <c r="X16" i="7"/>
  <c r="J40" i="7"/>
  <c r="K40" i="7"/>
  <c r="M40" i="7"/>
  <c r="N40" i="7"/>
  <c r="L40" i="7"/>
  <c r="J38" i="7"/>
  <c r="K38" i="7"/>
  <c r="M38" i="7"/>
  <c r="N38" i="7"/>
  <c r="L38" i="7"/>
  <c r="Q36" i="7"/>
  <c r="T36" i="7"/>
  <c r="P36" i="7"/>
  <c r="S36" i="7"/>
  <c r="R36" i="7"/>
  <c r="D35" i="7"/>
  <c r="H35" i="7"/>
  <c r="F35" i="7"/>
  <c r="G35" i="7"/>
  <c r="E35" i="7"/>
  <c r="AB33" i="7"/>
  <c r="AC33" i="7"/>
  <c r="AE33" i="7"/>
  <c r="AF33" i="7"/>
  <c r="AD33" i="7"/>
  <c r="S32" i="7"/>
  <c r="Q32" i="7"/>
  <c r="P32" i="7"/>
  <c r="T32" i="7"/>
  <c r="R32" i="7"/>
  <c r="E31" i="7"/>
  <c r="H31" i="7"/>
  <c r="G31" i="7"/>
  <c r="D31" i="7"/>
  <c r="F31" i="7"/>
  <c r="AB29" i="7"/>
  <c r="AE29" i="7"/>
  <c r="AD29" i="7"/>
  <c r="AF29" i="7"/>
  <c r="AC29" i="7"/>
  <c r="P28" i="7"/>
  <c r="Q28" i="7"/>
  <c r="T28" i="7"/>
  <c r="S28" i="7"/>
  <c r="R28" i="7"/>
  <c r="G27" i="7"/>
  <c r="D27" i="7"/>
  <c r="H27" i="7"/>
  <c r="E27" i="7"/>
  <c r="F27" i="7"/>
  <c r="AB25" i="7"/>
  <c r="AE25" i="7"/>
  <c r="AC25" i="7"/>
  <c r="AF25" i="7"/>
  <c r="AD25" i="7"/>
  <c r="P24" i="7"/>
  <c r="Q24" i="7"/>
  <c r="R24" i="7"/>
  <c r="T24" i="7"/>
  <c r="S24" i="7"/>
  <c r="D23" i="7"/>
  <c r="H23" i="7"/>
  <c r="G23" i="7"/>
  <c r="E23" i="7"/>
  <c r="F23" i="7"/>
  <c r="AC21" i="7"/>
  <c r="AB21" i="7"/>
  <c r="AF21" i="7"/>
  <c r="AE21" i="7"/>
  <c r="AD21" i="7"/>
  <c r="P20" i="7"/>
  <c r="Q20" i="7"/>
  <c r="T20" i="7"/>
  <c r="R20" i="7"/>
  <c r="S20" i="7"/>
  <c r="G19" i="7"/>
  <c r="D19" i="7"/>
  <c r="H19" i="7"/>
  <c r="E19" i="7"/>
  <c r="F19" i="7"/>
  <c r="AB17" i="7"/>
  <c r="AC17" i="7"/>
  <c r="AF17" i="7"/>
  <c r="AD17" i="7"/>
  <c r="AE17" i="7"/>
  <c r="P16" i="7"/>
  <c r="Q16" i="7"/>
  <c r="S16" i="7"/>
  <c r="T16" i="7"/>
  <c r="R16" i="7"/>
  <c r="D15" i="7"/>
  <c r="G15" i="7"/>
  <c r="H15" i="7"/>
  <c r="E15" i="7"/>
  <c r="F15" i="7"/>
  <c r="W35" i="7"/>
  <c r="Z35" i="7"/>
  <c r="V35" i="7"/>
  <c r="X35" i="7"/>
  <c r="Y35" i="7"/>
  <c r="W33" i="7"/>
  <c r="V33" i="7"/>
  <c r="Y33" i="7"/>
  <c r="Z33" i="7"/>
  <c r="X33" i="7"/>
  <c r="W31" i="7"/>
  <c r="V31" i="7"/>
  <c r="Z31" i="7"/>
  <c r="X31" i="7"/>
  <c r="Y31" i="7"/>
  <c r="K30" i="7"/>
  <c r="N30" i="7"/>
  <c r="J30" i="7"/>
  <c r="M30" i="7"/>
  <c r="L30" i="7"/>
  <c r="J28" i="7"/>
  <c r="L28" i="7"/>
  <c r="M28" i="7"/>
  <c r="N28" i="7"/>
  <c r="K28" i="7"/>
  <c r="J26" i="7"/>
  <c r="K26" i="7"/>
  <c r="N26" i="7"/>
  <c r="M26" i="7"/>
  <c r="L26" i="7"/>
  <c r="J24" i="7"/>
  <c r="K24" i="7"/>
  <c r="N24" i="7"/>
  <c r="M24" i="7"/>
  <c r="L24" i="7"/>
  <c r="K22" i="7"/>
  <c r="J22" i="7"/>
  <c r="M22" i="7"/>
  <c r="N22" i="7"/>
  <c r="L22" i="7"/>
  <c r="N20" i="7"/>
  <c r="J20" i="7"/>
  <c r="K20" i="7"/>
  <c r="M20" i="7"/>
  <c r="L20" i="7"/>
  <c r="N18" i="7"/>
  <c r="J18" i="7"/>
  <c r="K18" i="7"/>
  <c r="M18" i="7"/>
  <c r="L18" i="7"/>
  <c r="J16" i="7"/>
  <c r="N16" i="7"/>
  <c r="M16" i="7"/>
  <c r="L16" i="7"/>
  <c r="K16" i="7"/>
  <c r="J41" i="7"/>
  <c r="K41" i="7"/>
  <c r="N41" i="7"/>
  <c r="M41" i="7"/>
  <c r="L41" i="7"/>
  <c r="J39" i="7"/>
  <c r="K39" i="7"/>
  <c r="N39" i="7"/>
  <c r="L39" i="7"/>
  <c r="M39" i="7"/>
  <c r="K37" i="7"/>
  <c r="J37" i="7"/>
  <c r="M37" i="7"/>
  <c r="N37" i="7"/>
  <c r="L37" i="7"/>
  <c r="H36" i="7"/>
  <c r="D36" i="7"/>
  <c r="G36" i="7"/>
  <c r="E36" i="7"/>
  <c r="F36" i="7"/>
  <c r="AB34" i="7"/>
  <c r="AC34" i="7"/>
  <c r="AE34" i="7"/>
  <c r="AF34" i="7"/>
  <c r="AD34" i="7"/>
  <c r="Q33" i="7"/>
  <c r="P33" i="7"/>
  <c r="R33" i="7"/>
  <c r="T33" i="7"/>
  <c r="S33" i="7"/>
  <c r="H32" i="7"/>
  <c r="D32" i="7"/>
  <c r="G32" i="7"/>
  <c r="F32" i="7"/>
  <c r="E32" i="7"/>
  <c r="AB30" i="7"/>
  <c r="AC30" i="7"/>
  <c r="AE30" i="7"/>
  <c r="AD30" i="7"/>
  <c r="AF30" i="7"/>
  <c r="Q29" i="7"/>
  <c r="P29" i="7"/>
  <c r="T29" i="7"/>
  <c r="S29" i="7"/>
  <c r="R29" i="7"/>
  <c r="E28" i="7"/>
  <c r="D28" i="7"/>
  <c r="G28" i="7"/>
  <c r="F28" i="7"/>
  <c r="H28" i="7"/>
  <c r="AC26" i="7"/>
  <c r="AB26" i="7"/>
  <c r="AF26" i="7"/>
  <c r="AE26" i="7"/>
  <c r="AD26" i="7"/>
  <c r="S25" i="7"/>
  <c r="P25" i="7"/>
  <c r="Q25" i="7"/>
  <c r="T25" i="7"/>
  <c r="R25" i="7"/>
  <c r="D24" i="7"/>
  <c r="H24" i="7"/>
  <c r="F24" i="7"/>
  <c r="E24" i="7"/>
  <c r="G24" i="7"/>
  <c r="AF22" i="7"/>
  <c r="AC22" i="7"/>
  <c r="AB22" i="7"/>
  <c r="AE22" i="7"/>
  <c r="AD22" i="7"/>
  <c r="P21" i="7"/>
  <c r="T21" i="7"/>
  <c r="Q21" i="7"/>
  <c r="R21" i="7"/>
  <c r="S21" i="7"/>
  <c r="D20" i="7"/>
  <c r="H20" i="7"/>
  <c r="E20" i="7"/>
  <c r="F20" i="7"/>
  <c r="G20" i="7"/>
  <c r="AC18" i="7"/>
  <c r="AB18" i="7"/>
  <c r="AE18" i="7"/>
  <c r="AF18" i="7"/>
  <c r="AD18" i="7"/>
  <c r="Q17" i="7"/>
  <c r="P17" i="7"/>
  <c r="T17" i="7"/>
  <c r="S17" i="7"/>
  <c r="R17" i="7"/>
  <c r="D16" i="7"/>
  <c r="F16" i="7"/>
  <c r="G16" i="7"/>
  <c r="H16" i="7"/>
  <c r="E16" i="7"/>
  <c r="AB41" i="7"/>
  <c r="AE41" i="7"/>
  <c r="AC41" i="7"/>
  <c r="AD41" i="7"/>
  <c r="AF41" i="7"/>
  <c r="P40" i="7"/>
  <c r="Q40" i="7"/>
  <c r="S40" i="7"/>
  <c r="R40" i="7"/>
  <c r="T40" i="7"/>
  <c r="D39" i="7"/>
  <c r="H39" i="7"/>
  <c r="G39" i="7"/>
  <c r="E39" i="7"/>
  <c r="F39" i="7"/>
  <c r="AC37" i="7"/>
  <c r="AF37" i="7"/>
  <c r="AB37" i="7"/>
  <c r="AD37" i="7"/>
  <c r="AE37" i="7"/>
  <c r="AC40" i="7"/>
  <c r="AB40" i="7"/>
  <c r="AF40" i="7"/>
  <c r="AE40" i="7"/>
  <c r="AD40" i="7"/>
  <c r="P39" i="7"/>
  <c r="Q39" i="7"/>
  <c r="T39" i="7"/>
  <c r="R39" i="7"/>
  <c r="S39" i="7"/>
  <c r="E38" i="7"/>
  <c r="D38" i="7"/>
  <c r="H38" i="7"/>
  <c r="G38" i="7"/>
  <c r="F38" i="7"/>
  <c r="K35" i="7"/>
  <c r="N35" i="7"/>
  <c r="J35" i="7"/>
  <c r="M35" i="7"/>
  <c r="L35" i="7"/>
  <c r="K33" i="7"/>
  <c r="J33" i="7"/>
  <c r="M33" i="7"/>
  <c r="N33" i="7"/>
  <c r="L33" i="7"/>
  <c r="J31" i="7"/>
  <c r="N31" i="7"/>
  <c r="K31" i="7"/>
  <c r="M31" i="7"/>
  <c r="L31" i="7"/>
  <c r="K29" i="7"/>
  <c r="J29" i="7"/>
  <c r="N29" i="7"/>
  <c r="M29" i="7"/>
  <c r="L29" i="7"/>
  <c r="L27" i="7"/>
  <c r="J27" i="7"/>
  <c r="K27" i="7"/>
  <c r="M27" i="7"/>
  <c r="N27" i="7"/>
  <c r="J25" i="7"/>
  <c r="K25" i="7"/>
  <c r="M25" i="7"/>
  <c r="L25" i="7"/>
  <c r="N25" i="7"/>
  <c r="N23" i="7"/>
  <c r="J23" i="7"/>
  <c r="M23" i="7"/>
  <c r="K23" i="7"/>
  <c r="L23" i="7"/>
  <c r="J21" i="7"/>
  <c r="K21" i="7"/>
  <c r="N21" i="7"/>
  <c r="L21" i="7"/>
  <c r="M21" i="7"/>
  <c r="J19" i="7"/>
  <c r="N19" i="7"/>
  <c r="K19" i="7"/>
  <c r="M19" i="7"/>
  <c r="L19" i="7"/>
  <c r="J17" i="7"/>
  <c r="K17" i="7"/>
  <c r="M17" i="7"/>
  <c r="L17" i="7"/>
  <c r="N17" i="7"/>
  <c r="K15" i="7"/>
  <c r="J15" i="7"/>
  <c r="N15" i="7"/>
  <c r="L15" i="7"/>
  <c r="M15" i="7"/>
  <c r="W41" i="7"/>
  <c r="Z41" i="7"/>
  <c r="V41" i="7"/>
  <c r="Y41" i="7"/>
  <c r="X41" i="7"/>
  <c r="W39" i="7"/>
  <c r="V39" i="7"/>
  <c r="Z39" i="7"/>
  <c r="Y39" i="7"/>
  <c r="X39" i="7"/>
  <c r="V37" i="7"/>
  <c r="W37" i="7"/>
  <c r="X37" i="7"/>
  <c r="Y37" i="7"/>
  <c r="Z37" i="7"/>
  <c r="AC35" i="7"/>
  <c r="AB35" i="7"/>
  <c r="AE35" i="7"/>
  <c r="AF35" i="7"/>
  <c r="AD35" i="7"/>
  <c r="Q34" i="7"/>
  <c r="P34" i="7"/>
  <c r="S34" i="7"/>
  <c r="R34" i="7"/>
  <c r="T34" i="7"/>
  <c r="D33" i="7"/>
  <c r="E33" i="7"/>
  <c r="F33" i="7"/>
  <c r="G33" i="7"/>
  <c r="H33" i="7"/>
  <c r="AC31" i="7"/>
  <c r="AF31" i="7"/>
  <c r="AB31" i="7"/>
  <c r="AE31" i="7"/>
  <c r="AD31" i="7"/>
  <c r="Q30" i="7"/>
  <c r="P30" i="7"/>
  <c r="S30" i="7"/>
  <c r="T30" i="7"/>
  <c r="R30" i="7"/>
  <c r="D29" i="7"/>
  <c r="E29" i="7"/>
  <c r="H29" i="7"/>
  <c r="F29" i="7"/>
  <c r="G29" i="7"/>
  <c r="AC27" i="7"/>
  <c r="AF27" i="7"/>
  <c r="AB27" i="7"/>
  <c r="AE27" i="7"/>
  <c r="AD27" i="7"/>
  <c r="Q26" i="7"/>
  <c r="P26" i="7"/>
  <c r="T26" i="7"/>
  <c r="S26" i="7"/>
  <c r="R26" i="7"/>
  <c r="E25" i="7"/>
  <c r="D25" i="7"/>
  <c r="H25" i="7"/>
  <c r="G25" i="7"/>
  <c r="F25" i="7"/>
  <c r="AB23" i="7"/>
  <c r="AC23" i="7"/>
  <c r="AE23" i="7"/>
  <c r="AD23" i="7"/>
  <c r="AF23" i="7"/>
  <c r="P22" i="7"/>
  <c r="Q22" i="7"/>
  <c r="S22" i="7"/>
  <c r="R22" i="7"/>
  <c r="T22" i="7"/>
  <c r="E21" i="7"/>
  <c r="D21" i="7"/>
  <c r="G21" i="7"/>
  <c r="H21" i="7"/>
  <c r="F21" i="7"/>
  <c r="AC19" i="7"/>
  <c r="AB19" i="7"/>
  <c r="AF19" i="7"/>
  <c r="AE19" i="7"/>
  <c r="AD19" i="7"/>
  <c r="Q18" i="7"/>
  <c r="P18" i="7"/>
  <c r="T18" i="7"/>
  <c r="R18" i="7"/>
  <c r="S18" i="7"/>
  <c r="D17" i="7"/>
  <c r="E17" i="7"/>
  <c r="H17" i="7"/>
  <c r="F17" i="7"/>
  <c r="G17" i="7"/>
  <c r="AC15" i="7"/>
  <c r="AE15" i="7"/>
  <c r="AB15" i="7"/>
  <c r="AD15" i="7"/>
  <c r="AF15" i="7"/>
  <c r="N36" i="7"/>
  <c r="J36" i="7"/>
  <c r="M36" i="7"/>
  <c r="K36" i="7"/>
  <c r="L36" i="7"/>
  <c r="J34" i="7"/>
  <c r="M34" i="7"/>
  <c r="K34" i="7"/>
  <c r="L34" i="7"/>
  <c r="N34" i="7"/>
  <c r="M32" i="7"/>
  <c r="K32" i="7"/>
  <c r="J32" i="7"/>
  <c r="N32" i="7"/>
  <c r="L32" i="7"/>
  <c r="W29" i="7"/>
  <c r="V29" i="7"/>
  <c r="Y29" i="7"/>
  <c r="Z29" i="7"/>
  <c r="X29" i="7"/>
  <c r="W27" i="7"/>
  <c r="V27" i="7"/>
  <c r="Y27" i="7"/>
  <c r="X27" i="7"/>
  <c r="Z27" i="7"/>
  <c r="V25" i="7"/>
  <c r="W25" i="7"/>
  <c r="Y25" i="7"/>
  <c r="X25" i="7"/>
  <c r="Z25" i="7"/>
  <c r="W23" i="7"/>
  <c r="Z23" i="7"/>
  <c r="V23" i="7"/>
  <c r="X23" i="7"/>
  <c r="Y23" i="7"/>
  <c r="Y21" i="7"/>
  <c r="V21" i="7"/>
  <c r="Z21" i="7"/>
  <c r="W21" i="7"/>
  <c r="X21" i="7"/>
  <c r="W19" i="7"/>
  <c r="V19" i="7"/>
  <c r="Y19" i="7"/>
  <c r="Z19" i="7"/>
  <c r="X19" i="7"/>
  <c r="W17" i="7"/>
  <c r="V17" i="7"/>
  <c r="Y17" i="7"/>
  <c r="Z17" i="7"/>
  <c r="X17" i="7"/>
  <c r="Z15" i="7"/>
  <c r="V15" i="7"/>
  <c r="W15" i="7"/>
  <c r="Y15" i="7"/>
  <c r="X15" i="7"/>
  <c r="V40" i="7"/>
  <c r="X40" i="7"/>
  <c r="Z40" i="7"/>
  <c r="Y40" i="7"/>
  <c r="W40" i="7"/>
  <c r="W38" i="7"/>
  <c r="V38" i="7"/>
  <c r="Z38" i="7"/>
  <c r="X38" i="7"/>
  <c r="Y38" i="7"/>
  <c r="AC36" i="7"/>
  <c r="AF36" i="7"/>
  <c r="AB36" i="7"/>
  <c r="AE36" i="7"/>
  <c r="AD36" i="7"/>
  <c r="T35" i="7"/>
  <c r="P35" i="7"/>
  <c r="S35" i="7"/>
  <c r="R35" i="7"/>
  <c r="Q35" i="7"/>
  <c r="E34" i="7"/>
  <c r="H34" i="7"/>
  <c r="D34" i="7"/>
  <c r="F34" i="7"/>
  <c r="G34" i="7"/>
  <c r="AC32" i="7"/>
  <c r="AB32" i="7"/>
  <c r="AE32" i="7"/>
  <c r="AD32" i="7"/>
  <c r="AF32" i="7"/>
  <c r="P31" i="7"/>
  <c r="Q31" i="7"/>
  <c r="S31" i="7"/>
  <c r="T31" i="7"/>
  <c r="R31" i="7"/>
  <c r="D30" i="7"/>
  <c r="E30" i="7"/>
  <c r="F30" i="7"/>
  <c r="H30" i="7"/>
  <c r="G30" i="7"/>
  <c r="AB28" i="7"/>
  <c r="AC28" i="7"/>
  <c r="AF28" i="7"/>
  <c r="AE28" i="7"/>
  <c r="AD28" i="7"/>
  <c r="S27" i="7"/>
  <c r="R27" i="7"/>
  <c r="Q27" i="7"/>
  <c r="P27" i="7"/>
  <c r="T27" i="7"/>
  <c r="D26" i="7"/>
  <c r="E26" i="7"/>
  <c r="G26" i="7"/>
  <c r="H26" i="7"/>
  <c r="F26" i="7"/>
  <c r="AC24" i="7"/>
  <c r="AF24" i="7"/>
  <c r="AB24" i="7"/>
  <c r="AE24" i="7"/>
  <c r="AD24" i="7"/>
  <c r="Q23" i="7"/>
  <c r="P23" i="7"/>
  <c r="R23" i="7"/>
  <c r="T23" i="7"/>
  <c r="S23" i="7"/>
  <c r="E22" i="7"/>
  <c r="D22" i="7"/>
  <c r="G22" i="7"/>
  <c r="F22" i="7"/>
  <c r="H22" i="7"/>
  <c r="AC20" i="7"/>
  <c r="AF20" i="7"/>
  <c r="AB20" i="7"/>
  <c r="AD20" i="7"/>
  <c r="AE20" i="7"/>
  <c r="Q19" i="7"/>
  <c r="S19" i="7"/>
  <c r="P19" i="7"/>
  <c r="R19" i="7"/>
  <c r="T19" i="7"/>
  <c r="E18" i="7"/>
  <c r="G18" i="7"/>
  <c r="D18" i="7"/>
  <c r="H18" i="7"/>
  <c r="F18" i="7"/>
  <c r="AC16" i="7"/>
  <c r="AB16" i="7"/>
  <c r="AF16" i="7"/>
  <c r="AD16" i="7"/>
  <c r="AE16" i="7"/>
  <c r="P15" i="7"/>
  <c r="Q15" i="7"/>
  <c r="S15" i="7"/>
  <c r="R15" i="7"/>
  <c r="T15" i="7"/>
  <c r="E41" i="7"/>
  <c r="D41" i="7"/>
  <c r="G41" i="7"/>
  <c r="H41" i="7"/>
  <c r="F41" i="7"/>
  <c r="AC39" i="7"/>
  <c r="AE39" i="7"/>
  <c r="AB39" i="7"/>
  <c r="AF39" i="7"/>
  <c r="AD39" i="7"/>
  <c r="P38" i="7"/>
  <c r="Q38" i="7"/>
  <c r="T38" i="7"/>
  <c r="R38" i="7"/>
  <c r="S38" i="7"/>
  <c r="D37" i="7"/>
  <c r="E37" i="7"/>
  <c r="G37" i="7"/>
  <c r="F37" i="7"/>
  <c r="H37" i="7"/>
  <c r="H12" i="7"/>
  <c r="H14" i="7" s="1"/>
  <c r="G14" i="7"/>
  <c r="Z12" i="7"/>
  <c r="Z14" i="7" s="1"/>
  <c r="Y14" i="7"/>
  <c r="T12" i="7"/>
  <c r="T14" i="7" s="1"/>
  <c r="S14" i="7"/>
  <c r="M14" i="7"/>
  <c r="N12" i="7"/>
  <c r="N14" i="7" s="1"/>
  <c r="AE2171" i="1"/>
  <c r="AJ2171" i="1"/>
  <c r="AI2171" i="1"/>
  <c r="AL2171" i="1"/>
  <c r="AH2171" i="1"/>
  <c r="AK2171" i="1"/>
  <c r="AD2171" i="1"/>
  <c r="AG2171" i="1"/>
  <c r="AF2171" i="1"/>
  <c r="AC2171" i="1"/>
  <c r="T24" i="6"/>
  <c r="U24" i="6"/>
  <c r="V24" i="6"/>
  <c r="S24" i="6"/>
  <c r="W24" i="6"/>
  <c r="L25" i="6"/>
  <c r="O31" i="6"/>
  <c r="L34" i="6"/>
  <c r="M25" i="6"/>
  <c r="L31" i="6"/>
  <c r="M34" i="6"/>
  <c r="K31" i="6"/>
  <c r="N25" i="6"/>
  <c r="M31" i="6"/>
  <c r="N34" i="6"/>
  <c r="K25" i="6"/>
  <c r="O25" i="6"/>
  <c r="N31" i="6"/>
  <c r="K34" i="6"/>
  <c r="O34" i="6"/>
  <c r="F35" i="6"/>
  <c r="H35" i="6"/>
  <c r="G35" i="6"/>
  <c r="D35" i="6"/>
  <c r="H11" i="4"/>
  <c r="D7" i="6"/>
  <c r="U61" i="6"/>
  <c r="U36" i="6"/>
  <c r="U60" i="6"/>
  <c r="U26" i="6"/>
  <c r="U58" i="6"/>
  <c r="J11" i="4"/>
  <c r="H7" i="4"/>
  <c r="U35" i="6"/>
  <c r="U57" i="6"/>
  <c r="U30" i="6"/>
  <c r="H8" i="4"/>
  <c r="J10" i="4"/>
  <c r="D3" i="6"/>
  <c r="U48" i="6"/>
  <c r="U62" i="6"/>
  <c r="U39" i="6"/>
  <c r="J7" i="4"/>
  <c r="I4" i="4"/>
  <c r="U42" i="6"/>
  <c r="U32" i="6"/>
  <c r="U40" i="6"/>
  <c r="U64" i="6"/>
  <c r="D10" i="6"/>
  <c r="V63" i="6"/>
  <c r="V49" i="6"/>
  <c r="V61" i="6"/>
  <c r="V28" i="6"/>
  <c r="U63" i="6"/>
  <c r="J5" i="4"/>
  <c r="T53" i="6"/>
  <c r="V33" i="6"/>
  <c r="U25" i="6"/>
  <c r="E33" i="6"/>
  <c r="J2" i="4"/>
  <c r="V58" i="6"/>
  <c r="U41" i="6"/>
  <c r="T60" i="6"/>
  <c r="U38" i="6"/>
  <c r="T37" i="6"/>
  <c r="I11" i="4"/>
  <c r="W36" i="6"/>
  <c r="U45" i="6"/>
  <c r="V40" i="6"/>
  <c r="S31" i="6"/>
  <c r="V42" i="6"/>
  <c r="V59" i="6"/>
  <c r="H9" i="4"/>
  <c r="W26" i="6"/>
  <c r="S62" i="6"/>
  <c r="S34" i="6"/>
  <c r="I2" i="4"/>
  <c r="V25" i="6"/>
  <c r="S30" i="6"/>
  <c r="V62" i="6"/>
  <c r="W58" i="6"/>
  <c r="S64" i="6"/>
  <c r="I9" i="4"/>
  <c r="W35" i="6"/>
  <c r="H10" i="4"/>
  <c r="H3" i="4"/>
  <c r="V41" i="6"/>
  <c r="V31" i="6"/>
  <c r="W33" i="6"/>
  <c r="V54" i="6"/>
  <c r="I10" i="4"/>
  <c r="U44" i="6"/>
  <c r="U28" i="6"/>
  <c r="E29" i="6"/>
  <c r="U50" i="6"/>
  <c r="H4" i="4"/>
  <c r="V34" i="6"/>
  <c r="E27" i="6"/>
  <c r="V57" i="6"/>
  <c r="I6" i="4"/>
  <c r="E26" i="6"/>
  <c r="U56" i="6"/>
  <c r="D11" i="6"/>
  <c r="W42" i="6"/>
  <c r="V30" i="6"/>
  <c r="V56" i="6"/>
  <c r="S29" i="6"/>
  <c r="T25" i="6"/>
  <c r="J4" i="4"/>
  <c r="E30" i="6"/>
  <c r="V45" i="6"/>
  <c r="S35" i="6"/>
  <c r="V32" i="6"/>
  <c r="J9" i="4"/>
  <c r="U47" i="6"/>
  <c r="V35" i="6"/>
  <c r="D9" i="6"/>
  <c r="S51" i="6"/>
  <c r="E32" i="6"/>
  <c r="H6" i="4"/>
  <c r="I3" i="4"/>
  <c r="H5" i="4"/>
  <c r="U31" i="6"/>
  <c r="V27" i="6"/>
  <c r="U46" i="6"/>
  <c r="U55" i="6"/>
  <c r="W57" i="6"/>
  <c r="J8" i="4"/>
  <c r="I8" i="4"/>
  <c r="V39" i="6"/>
  <c r="V43" i="6"/>
  <c r="U52" i="6"/>
  <c r="U37" i="6"/>
  <c r="T38" i="6"/>
  <c r="U29" i="6"/>
  <c r="V64" i="6"/>
  <c r="W37" i="6"/>
  <c r="J6" i="4"/>
  <c r="I7" i="4"/>
  <c r="U49" i="6"/>
  <c r="T35" i="6"/>
  <c r="U53" i="6"/>
  <c r="W52" i="6"/>
  <c r="E28" i="6"/>
  <c r="D8" i="6"/>
  <c r="I5" i="4"/>
  <c r="U43" i="6"/>
  <c r="U59" i="6"/>
  <c r="V36" i="6"/>
  <c r="U27" i="6"/>
  <c r="J3" i="4"/>
  <c r="V26" i="6"/>
  <c r="U54" i="6"/>
  <c r="V37" i="6"/>
  <c r="S36" i="6"/>
  <c r="S55" i="6"/>
  <c r="S47" i="6"/>
  <c r="V48" i="6"/>
  <c r="S54" i="6"/>
  <c r="U33" i="6"/>
  <c r="U51" i="6"/>
  <c r="U34" i="6"/>
  <c r="V46" i="6"/>
  <c r="V53" i="6"/>
  <c r="S37" i="6"/>
  <c r="T36" i="6"/>
  <c r="W30" i="6"/>
  <c r="D51" i="9" l="1"/>
  <c r="AM2171" i="1"/>
  <c r="O9" i="11"/>
  <c r="S9" i="11"/>
  <c r="W9" i="11"/>
  <c r="AA9" i="11"/>
  <c r="AE9" i="11"/>
  <c r="Q9" i="11"/>
  <c r="U9" i="11"/>
  <c r="Y9" i="11"/>
  <c r="AC9" i="11"/>
  <c r="R9" i="11"/>
  <c r="V9" i="11"/>
  <c r="Z9" i="11"/>
  <c r="AD9" i="11"/>
  <c r="T9" i="11"/>
  <c r="X9" i="11"/>
  <c r="AB9" i="11"/>
  <c r="P9" i="11"/>
  <c r="H9" i="11"/>
  <c r="L9" i="11"/>
  <c r="I9" i="11"/>
  <c r="M9" i="11"/>
  <c r="F9" i="11"/>
  <c r="J9" i="11"/>
  <c r="N9" i="11"/>
  <c r="G9" i="11"/>
  <c r="K9" i="11"/>
  <c r="E9" i="11"/>
  <c r="C10" i="11"/>
  <c r="A11" i="11"/>
  <c r="B14" i="11"/>
  <c r="D51" i="11"/>
  <c r="H9" i="9"/>
  <c r="L9" i="9"/>
  <c r="P9" i="9"/>
  <c r="T9" i="9"/>
  <c r="X9" i="9"/>
  <c r="AB9" i="9"/>
  <c r="I9" i="9"/>
  <c r="M9" i="9"/>
  <c r="Q9" i="9"/>
  <c r="U9" i="9"/>
  <c r="Y9" i="9"/>
  <c r="AC9" i="9"/>
  <c r="G9" i="9"/>
  <c r="O9" i="9"/>
  <c r="W9" i="9"/>
  <c r="AE9" i="9"/>
  <c r="J9" i="9"/>
  <c r="R9" i="9"/>
  <c r="Z9" i="9"/>
  <c r="K9" i="9"/>
  <c r="S9" i="9"/>
  <c r="AA9" i="9"/>
  <c r="F9" i="9"/>
  <c r="N9" i="9"/>
  <c r="V9" i="9"/>
  <c r="AD9" i="9"/>
  <c r="E9" i="9"/>
  <c r="A11" i="9"/>
  <c r="C10" i="9"/>
  <c r="B33" i="9"/>
  <c r="AQ2171" i="1"/>
  <c r="AN2171" i="1"/>
  <c r="AQ2170" i="1"/>
  <c r="AM2170" i="1"/>
  <c r="AN2169" i="1"/>
  <c r="AO2168" i="1"/>
  <c r="AP2167" i="1"/>
  <c r="AQ2166" i="1"/>
  <c r="AM2166" i="1"/>
  <c r="AN2165" i="1"/>
  <c r="AO2164" i="1"/>
  <c r="AP2163" i="1"/>
  <c r="AQ2162" i="1"/>
  <c r="AM2162" i="1"/>
  <c r="AN2161" i="1"/>
  <c r="AO2160" i="1"/>
  <c r="AP2159" i="1"/>
  <c r="AQ2158" i="1"/>
  <c r="AM2158" i="1"/>
  <c r="AN2157" i="1"/>
  <c r="AO2156" i="1"/>
  <c r="AP2155" i="1"/>
  <c r="AQ2154" i="1"/>
  <c r="AM2154" i="1"/>
  <c r="AN2153" i="1"/>
  <c r="AO2152" i="1"/>
  <c r="AP2151" i="1"/>
  <c r="AQ2150" i="1"/>
  <c r="AM2150" i="1"/>
  <c r="AN2149" i="1"/>
  <c r="AO2148" i="1"/>
  <c r="AP2147" i="1"/>
  <c r="AQ2146" i="1"/>
  <c r="AM2146" i="1"/>
  <c r="AN2145" i="1"/>
  <c r="AO2144" i="1"/>
  <c r="AP2143" i="1"/>
  <c r="AQ2142" i="1"/>
  <c r="AM2142" i="1"/>
  <c r="AN2141" i="1"/>
  <c r="AO2140" i="1"/>
  <c r="AP2139" i="1"/>
  <c r="AQ2138" i="1"/>
  <c r="AM2138" i="1"/>
  <c r="AN2137" i="1"/>
  <c r="AO2136" i="1"/>
  <c r="AP2135" i="1"/>
  <c r="AQ2134" i="1"/>
  <c r="AM2134" i="1"/>
  <c r="AN2133" i="1"/>
  <c r="AO2132" i="1"/>
  <c r="AP2131" i="1"/>
  <c r="AQ2130" i="1"/>
  <c r="AM2130" i="1"/>
  <c r="AN2129" i="1"/>
  <c r="AO2128" i="1"/>
  <c r="AP2127" i="1"/>
  <c r="AQ2126" i="1"/>
  <c r="AM2126" i="1"/>
  <c r="AN2125" i="1"/>
  <c r="AO2124" i="1"/>
  <c r="AP2123" i="1"/>
  <c r="AQ2122" i="1"/>
  <c r="AM2122" i="1"/>
  <c r="AN2121" i="1"/>
  <c r="AO2120" i="1"/>
  <c r="AP2119" i="1"/>
  <c r="AQ2118" i="1"/>
  <c r="AM2118" i="1"/>
  <c r="AN2117" i="1"/>
  <c r="AO2116" i="1"/>
  <c r="AP2115" i="1"/>
  <c r="AQ2114" i="1"/>
  <c r="AM2114" i="1"/>
  <c r="AN2113" i="1"/>
  <c r="AO2112" i="1"/>
  <c r="AP2111" i="1"/>
  <c r="AQ2110" i="1"/>
  <c r="AM2110" i="1"/>
  <c r="AN2109" i="1"/>
  <c r="AO2108" i="1"/>
  <c r="AP2107" i="1"/>
  <c r="AQ2106" i="1"/>
  <c r="AM2106" i="1"/>
  <c r="AN2105" i="1"/>
  <c r="AO2104" i="1"/>
  <c r="AP2170" i="1"/>
  <c r="AQ2169" i="1"/>
  <c r="AM2169" i="1"/>
  <c r="AN2168" i="1"/>
  <c r="AO2167" i="1"/>
  <c r="AP2166" i="1"/>
  <c r="AQ2165" i="1"/>
  <c r="AM2165" i="1"/>
  <c r="AN2164" i="1"/>
  <c r="AO2163" i="1"/>
  <c r="AP2162" i="1"/>
  <c r="AQ2161" i="1"/>
  <c r="AM2161" i="1"/>
  <c r="AN2160" i="1"/>
  <c r="AO2159" i="1"/>
  <c r="AP2158" i="1"/>
  <c r="AQ2157" i="1"/>
  <c r="AM2157" i="1"/>
  <c r="AN2156" i="1"/>
  <c r="AO2155" i="1"/>
  <c r="AP2154" i="1"/>
  <c r="AQ2153" i="1"/>
  <c r="AM2153" i="1"/>
  <c r="AN2152" i="1"/>
  <c r="AO2151" i="1"/>
  <c r="AP2150" i="1"/>
  <c r="AQ2149" i="1"/>
  <c r="AM2149" i="1"/>
  <c r="AN2148" i="1"/>
  <c r="AO2147" i="1"/>
  <c r="AP2146" i="1"/>
  <c r="AQ2145" i="1"/>
  <c r="AM2145" i="1"/>
  <c r="AN2144" i="1"/>
  <c r="AO2143" i="1"/>
  <c r="AP2142" i="1"/>
  <c r="AQ2141" i="1"/>
  <c r="AM2141" i="1"/>
  <c r="AN2140" i="1"/>
  <c r="AO2139" i="1"/>
  <c r="AP2138" i="1"/>
  <c r="AQ2137" i="1"/>
  <c r="AM2137" i="1"/>
  <c r="AN2136" i="1"/>
  <c r="AO2135" i="1"/>
  <c r="AP2134" i="1"/>
  <c r="AQ2133" i="1"/>
  <c r="AM2133" i="1"/>
  <c r="AN2132" i="1"/>
  <c r="AO2131" i="1"/>
  <c r="AP2130" i="1"/>
  <c r="AQ2129" i="1"/>
  <c r="AM2129" i="1"/>
  <c r="AN2128" i="1"/>
  <c r="AO2127" i="1"/>
  <c r="AP2126" i="1"/>
  <c r="AQ2125" i="1"/>
  <c r="AM2125" i="1"/>
  <c r="AN2124" i="1"/>
  <c r="AO2123" i="1"/>
  <c r="AP2122" i="1"/>
  <c r="AQ2121" i="1"/>
  <c r="AM2121" i="1"/>
  <c r="AN2120" i="1"/>
  <c r="AO2119" i="1"/>
  <c r="AP2118" i="1"/>
  <c r="AQ2117" i="1"/>
  <c r="AM2117" i="1"/>
  <c r="AN2116" i="1"/>
  <c r="AO2115" i="1"/>
  <c r="AP2114" i="1"/>
  <c r="AQ2113" i="1"/>
  <c r="AM2113" i="1"/>
  <c r="AN2112" i="1"/>
  <c r="AO2111" i="1"/>
  <c r="AP2110" i="1"/>
  <c r="AQ2109" i="1"/>
  <c r="AM2109" i="1"/>
  <c r="AN2108" i="1"/>
  <c r="AO2107" i="1"/>
  <c r="AP2106" i="1"/>
  <c r="AQ2105" i="1"/>
  <c r="AM2105" i="1"/>
  <c r="AN2104" i="1"/>
  <c r="AO2170" i="1"/>
  <c r="AP2169" i="1"/>
  <c r="AQ2168" i="1"/>
  <c r="AM2168" i="1"/>
  <c r="AN2167" i="1"/>
  <c r="AO2166" i="1"/>
  <c r="AP2165" i="1"/>
  <c r="AQ2164" i="1"/>
  <c r="AM2164" i="1"/>
  <c r="AN2163" i="1"/>
  <c r="AO2162" i="1"/>
  <c r="AP2161" i="1"/>
  <c r="AQ2160" i="1"/>
  <c r="AM2160" i="1"/>
  <c r="AN2159" i="1"/>
  <c r="AO2158" i="1"/>
  <c r="AP2157" i="1"/>
  <c r="AQ2156" i="1"/>
  <c r="AM2156" i="1"/>
  <c r="AN2155" i="1"/>
  <c r="AO2154" i="1"/>
  <c r="AP2153" i="1"/>
  <c r="AQ2152" i="1"/>
  <c r="AM2152" i="1"/>
  <c r="AN2151" i="1"/>
  <c r="AO2150" i="1"/>
  <c r="AP2149" i="1"/>
  <c r="AQ2148" i="1"/>
  <c r="AM2148" i="1"/>
  <c r="AN2147" i="1"/>
  <c r="AO2146" i="1"/>
  <c r="AP2145" i="1"/>
  <c r="AQ2144" i="1"/>
  <c r="AM2144" i="1"/>
  <c r="AN2143" i="1"/>
  <c r="AO2142" i="1"/>
  <c r="AP2141" i="1"/>
  <c r="AQ2140" i="1"/>
  <c r="AM2140" i="1"/>
  <c r="AN2139" i="1"/>
  <c r="AO2138" i="1"/>
  <c r="AP2137" i="1"/>
  <c r="AQ2136" i="1"/>
  <c r="AM2136" i="1"/>
  <c r="AN2135" i="1"/>
  <c r="AO2134" i="1"/>
  <c r="AP2133" i="1"/>
  <c r="AQ2132" i="1"/>
  <c r="AM2132" i="1"/>
  <c r="AN2131" i="1"/>
  <c r="AO2130" i="1"/>
  <c r="AP2129" i="1"/>
  <c r="AQ2128" i="1"/>
  <c r="AM2128" i="1"/>
  <c r="AN2127" i="1"/>
  <c r="AO2126" i="1"/>
  <c r="AP2125" i="1"/>
  <c r="AQ2124" i="1"/>
  <c r="AM2124" i="1"/>
  <c r="AN2123" i="1"/>
  <c r="AO2122" i="1"/>
  <c r="AP2121" i="1"/>
  <c r="AQ2120" i="1"/>
  <c r="AM2120" i="1"/>
  <c r="AN2119" i="1"/>
  <c r="AO2118" i="1"/>
  <c r="AP2117" i="1"/>
  <c r="AQ2116" i="1"/>
  <c r="AM2116" i="1"/>
  <c r="AN2115" i="1"/>
  <c r="AO2114" i="1"/>
  <c r="AP2113" i="1"/>
  <c r="AQ2112" i="1"/>
  <c r="AM2112" i="1"/>
  <c r="AN2111" i="1"/>
  <c r="AO2110" i="1"/>
  <c r="AP2109" i="1"/>
  <c r="AQ2108" i="1"/>
  <c r="AM2108" i="1"/>
  <c r="AN2107" i="1"/>
  <c r="AO2106" i="1"/>
  <c r="AP2105" i="1"/>
  <c r="AQ2104" i="1"/>
  <c r="AM2104" i="1"/>
  <c r="AQ2167" i="1"/>
  <c r="AP2164" i="1"/>
  <c r="AO2161" i="1"/>
  <c r="AN2158" i="1"/>
  <c r="AM2155" i="1"/>
  <c r="AQ2151" i="1"/>
  <c r="AP2148" i="1"/>
  <c r="AO2145" i="1"/>
  <c r="AN2142" i="1"/>
  <c r="AM2139" i="1"/>
  <c r="AQ2135" i="1"/>
  <c r="AP2132" i="1"/>
  <c r="AO2129" i="1"/>
  <c r="AN2126" i="1"/>
  <c r="AM2123" i="1"/>
  <c r="AQ2119" i="1"/>
  <c r="AP2116" i="1"/>
  <c r="AO2113" i="1"/>
  <c r="AN2110" i="1"/>
  <c r="AM2107" i="1"/>
  <c r="AQ2103" i="1"/>
  <c r="AM2103" i="1"/>
  <c r="AN2102" i="1"/>
  <c r="AO2101" i="1"/>
  <c r="AP2100" i="1"/>
  <c r="AQ2099" i="1"/>
  <c r="AM2099" i="1"/>
  <c r="AN2098" i="1"/>
  <c r="AO2097" i="1"/>
  <c r="AP2096" i="1"/>
  <c r="AQ2095" i="1"/>
  <c r="AM2095" i="1"/>
  <c r="AN2094" i="1"/>
  <c r="AO2093" i="1"/>
  <c r="AP2092" i="1"/>
  <c r="AQ2091" i="1"/>
  <c r="AM2091" i="1"/>
  <c r="AN2090" i="1"/>
  <c r="AO2089" i="1"/>
  <c r="AP2088" i="1"/>
  <c r="AQ2087" i="1"/>
  <c r="AM2087" i="1"/>
  <c r="AN2086" i="1"/>
  <c r="AO2085" i="1"/>
  <c r="AP2084" i="1"/>
  <c r="AQ2083" i="1"/>
  <c r="AM2083" i="1"/>
  <c r="AN2082" i="1"/>
  <c r="AO2081" i="1"/>
  <c r="AP2080" i="1"/>
  <c r="AQ2079" i="1"/>
  <c r="AM2079" i="1"/>
  <c r="AN2078" i="1"/>
  <c r="AO2077" i="1"/>
  <c r="AP2076" i="1"/>
  <c r="AQ2075" i="1"/>
  <c r="AM2075" i="1"/>
  <c r="AN2074" i="1"/>
  <c r="AO2073" i="1"/>
  <c r="AP2072" i="1"/>
  <c r="AQ2071" i="1"/>
  <c r="AM2071" i="1"/>
  <c r="AN2070" i="1"/>
  <c r="AO2069" i="1"/>
  <c r="AP2068" i="1"/>
  <c r="AQ2067" i="1"/>
  <c r="AM2067" i="1"/>
  <c r="AN2066" i="1"/>
  <c r="AO2065" i="1"/>
  <c r="AP2064" i="1"/>
  <c r="AQ2063" i="1"/>
  <c r="AM2063" i="1"/>
  <c r="AN2062" i="1"/>
  <c r="AO2061" i="1"/>
  <c r="AP2060" i="1"/>
  <c r="AQ2059" i="1"/>
  <c r="AM2059" i="1"/>
  <c r="AN2058" i="1"/>
  <c r="AO2057" i="1"/>
  <c r="AP2056" i="1"/>
  <c r="AQ2055" i="1"/>
  <c r="AM2055" i="1"/>
  <c r="AN2054" i="1"/>
  <c r="AO2053" i="1"/>
  <c r="AN2170" i="1"/>
  <c r="AM2167" i="1"/>
  <c r="AQ2163" i="1"/>
  <c r="AP2160" i="1"/>
  <c r="AO2157" i="1"/>
  <c r="AN2154" i="1"/>
  <c r="AM2151" i="1"/>
  <c r="AQ2147" i="1"/>
  <c r="AP2144" i="1"/>
  <c r="AO2141" i="1"/>
  <c r="AN2138" i="1"/>
  <c r="AM2135" i="1"/>
  <c r="AQ2131" i="1"/>
  <c r="AP2128" i="1"/>
  <c r="AO2125" i="1"/>
  <c r="AN2122" i="1"/>
  <c r="AM2119" i="1"/>
  <c r="AQ2115" i="1"/>
  <c r="AP2112" i="1"/>
  <c r="AO2109" i="1"/>
  <c r="AN2106" i="1"/>
  <c r="AP2103" i="1"/>
  <c r="AQ2102" i="1"/>
  <c r="AM2102" i="1"/>
  <c r="AN2101" i="1"/>
  <c r="AO2100" i="1"/>
  <c r="AP2099" i="1"/>
  <c r="AQ2098" i="1"/>
  <c r="AM2098" i="1"/>
  <c r="AN2097" i="1"/>
  <c r="AO2096" i="1"/>
  <c r="AP2095" i="1"/>
  <c r="AQ2094" i="1"/>
  <c r="AM2094" i="1"/>
  <c r="AN2093" i="1"/>
  <c r="AO2092" i="1"/>
  <c r="AP2091" i="1"/>
  <c r="AQ2090" i="1"/>
  <c r="AM2090" i="1"/>
  <c r="AN2089" i="1"/>
  <c r="AO2088" i="1"/>
  <c r="AP2087" i="1"/>
  <c r="AQ2086" i="1"/>
  <c r="AM2086" i="1"/>
  <c r="AN2085" i="1"/>
  <c r="AO2084" i="1"/>
  <c r="AP2083" i="1"/>
  <c r="AQ2082" i="1"/>
  <c r="AM2082" i="1"/>
  <c r="AN2081" i="1"/>
  <c r="AO2080" i="1"/>
  <c r="AP2079" i="1"/>
  <c r="AQ2078" i="1"/>
  <c r="AM2078" i="1"/>
  <c r="AN2077" i="1"/>
  <c r="AO2076" i="1"/>
  <c r="AP2075" i="1"/>
  <c r="AQ2074" i="1"/>
  <c r="AM2074" i="1"/>
  <c r="AN2073" i="1"/>
  <c r="AO2072" i="1"/>
  <c r="AP2071" i="1"/>
  <c r="AQ2070" i="1"/>
  <c r="AM2070" i="1"/>
  <c r="AN2069" i="1"/>
  <c r="AO2068" i="1"/>
  <c r="AP2067" i="1"/>
  <c r="AQ2066" i="1"/>
  <c r="AM2066" i="1"/>
  <c r="AN2065" i="1"/>
  <c r="AO2064" i="1"/>
  <c r="AP2063" i="1"/>
  <c r="AQ2062" i="1"/>
  <c r="AM2062" i="1"/>
  <c r="AN2061" i="1"/>
  <c r="AO2060" i="1"/>
  <c r="AP2059" i="1"/>
  <c r="AQ2058" i="1"/>
  <c r="AM2058" i="1"/>
  <c r="AN2057" i="1"/>
  <c r="AO2056" i="1"/>
  <c r="AP2055" i="1"/>
  <c r="AQ2054" i="1"/>
  <c r="AM2054" i="1"/>
  <c r="AN2053" i="1"/>
  <c r="AO2169" i="1"/>
  <c r="AN2166" i="1"/>
  <c r="AM2163" i="1"/>
  <c r="AQ2159" i="1"/>
  <c r="AP2156" i="1"/>
  <c r="AO2153" i="1"/>
  <c r="AN2150" i="1"/>
  <c r="AM2147" i="1"/>
  <c r="AQ2143" i="1"/>
  <c r="AP2140" i="1"/>
  <c r="AO2137" i="1"/>
  <c r="AN2134" i="1"/>
  <c r="AM2131" i="1"/>
  <c r="AQ2127" i="1"/>
  <c r="AP2124" i="1"/>
  <c r="AO2121" i="1"/>
  <c r="AN2118" i="1"/>
  <c r="AM2115" i="1"/>
  <c r="AQ2111" i="1"/>
  <c r="AP2108" i="1"/>
  <c r="AO2105" i="1"/>
  <c r="AO2103" i="1"/>
  <c r="AP2102" i="1"/>
  <c r="AQ2101" i="1"/>
  <c r="AM2101" i="1"/>
  <c r="AN2100" i="1"/>
  <c r="AO2099" i="1"/>
  <c r="AP2098" i="1"/>
  <c r="AQ2097" i="1"/>
  <c r="AM2097" i="1"/>
  <c r="AN2096" i="1"/>
  <c r="AO2095" i="1"/>
  <c r="AP2094" i="1"/>
  <c r="AQ2093" i="1"/>
  <c r="AM2093" i="1"/>
  <c r="AN2092" i="1"/>
  <c r="AO2091" i="1"/>
  <c r="AP2090" i="1"/>
  <c r="AQ2089" i="1"/>
  <c r="AM2089" i="1"/>
  <c r="AN2088" i="1"/>
  <c r="AO2087" i="1"/>
  <c r="AP2086" i="1"/>
  <c r="AQ2085" i="1"/>
  <c r="AM2085" i="1"/>
  <c r="AN2084" i="1"/>
  <c r="AO2083" i="1"/>
  <c r="AP2082" i="1"/>
  <c r="AQ2081" i="1"/>
  <c r="AM2081" i="1"/>
  <c r="AN2080" i="1"/>
  <c r="AO2079" i="1"/>
  <c r="AP2078" i="1"/>
  <c r="AQ2077" i="1"/>
  <c r="AM2077" i="1"/>
  <c r="AN2076" i="1"/>
  <c r="AO2075" i="1"/>
  <c r="AP2074" i="1"/>
  <c r="AQ2073" i="1"/>
  <c r="AM2073" i="1"/>
  <c r="AN2072" i="1"/>
  <c r="AO2071" i="1"/>
  <c r="AP2070" i="1"/>
  <c r="AQ2069" i="1"/>
  <c r="AM2069" i="1"/>
  <c r="AN2068" i="1"/>
  <c r="AO2067" i="1"/>
  <c r="AP2066" i="1"/>
  <c r="AQ2065" i="1"/>
  <c r="AM2065" i="1"/>
  <c r="AN2064" i="1"/>
  <c r="AO2063" i="1"/>
  <c r="AP2062" i="1"/>
  <c r="AQ2061" i="1"/>
  <c r="AM2061" i="1"/>
  <c r="AN2060" i="1"/>
  <c r="AO2059" i="1"/>
  <c r="AP2058" i="1"/>
  <c r="AQ2057" i="1"/>
  <c r="AM2057" i="1"/>
  <c r="AN2056" i="1"/>
  <c r="AO2055" i="1"/>
  <c r="AP2054" i="1"/>
  <c r="AQ2053" i="1"/>
  <c r="AM2053" i="1"/>
  <c r="AP2168" i="1"/>
  <c r="AQ2155" i="1"/>
  <c r="AM2143" i="1"/>
  <c r="AN2130" i="1"/>
  <c r="AO2117" i="1"/>
  <c r="AP2104" i="1"/>
  <c r="AQ2100" i="1"/>
  <c r="AP2097" i="1"/>
  <c r="AO2094" i="1"/>
  <c r="AN2091" i="1"/>
  <c r="AM2088" i="1"/>
  <c r="AQ2084" i="1"/>
  <c r="AP2081" i="1"/>
  <c r="AO2078" i="1"/>
  <c r="AN2075" i="1"/>
  <c r="AM2072" i="1"/>
  <c r="AQ2068" i="1"/>
  <c r="AP2065" i="1"/>
  <c r="AO2062" i="1"/>
  <c r="AN2059" i="1"/>
  <c r="AM2056" i="1"/>
  <c r="AQ2052" i="1"/>
  <c r="AM2052" i="1"/>
  <c r="AN2051" i="1"/>
  <c r="AO2050" i="1"/>
  <c r="AP2049" i="1"/>
  <c r="AQ2048" i="1"/>
  <c r="AM2048" i="1"/>
  <c r="AN2047" i="1"/>
  <c r="AO2046" i="1"/>
  <c r="AP2045" i="1"/>
  <c r="AQ2044" i="1"/>
  <c r="AM2044" i="1"/>
  <c r="AN2043" i="1"/>
  <c r="AO2042" i="1"/>
  <c r="AP2041" i="1"/>
  <c r="AQ2040" i="1"/>
  <c r="AM2040" i="1"/>
  <c r="AN2039" i="1"/>
  <c r="AO2038" i="1"/>
  <c r="AP2037" i="1"/>
  <c r="AQ2036" i="1"/>
  <c r="AM2036" i="1"/>
  <c r="AN2035" i="1"/>
  <c r="AO2034" i="1"/>
  <c r="AP2033" i="1"/>
  <c r="AQ2032" i="1"/>
  <c r="AM2032" i="1"/>
  <c r="AN2031" i="1"/>
  <c r="AO2030" i="1"/>
  <c r="AP2029" i="1"/>
  <c r="AQ2028" i="1"/>
  <c r="AM2028" i="1"/>
  <c r="AN2027" i="1"/>
  <c r="AO2026" i="1"/>
  <c r="AP2025" i="1"/>
  <c r="AQ2024" i="1"/>
  <c r="AM2024" i="1"/>
  <c r="AN2023" i="1"/>
  <c r="AO2022" i="1"/>
  <c r="AP2021" i="1"/>
  <c r="AQ2020" i="1"/>
  <c r="AM2020" i="1"/>
  <c r="AN2019" i="1"/>
  <c r="AO2018" i="1"/>
  <c r="AP2017" i="1"/>
  <c r="AQ2016" i="1"/>
  <c r="AM2016" i="1"/>
  <c r="AN2015" i="1"/>
  <c r="AO2014" i="1"/>
  <c r="AP2013" i="1"/>
  <c r="AQ2012" i="1"/>
  <c r="AM2012" i="1"/>
  <c r="AN2011" i="1"/>
  <c r="AO2010" i="1"/>
  <c r="AP2009" i="1"/>
  <c r="AQ2008" i="1"/>
  <c r="AM2008" i="1"/>
  <c r="AN2007" i="1"/>
  <c r="AO2006" i="1"/>
  <c r="AP2005" i="1"/>
  <c r="AQ2004" i="1"/>
  <c r="AM2004" i="1"/>
  <c r="AN2003" i="1"/>
  <c r="AO2002" i="1"/>
  <c r="AP2001" i="1"/>
  <c r="AO2165" i="1"/>
  <c r="AP2152" i="1"/>
  <c r="AQ2139" i="1"/>
  <c r="AM2127" i="1"/>
  <c r="AN2114" i="1"/>
  <c r="AN2103" i="1"/>
  <c r="AM2100" i="1"/>
  <c r="AQ2096" i="1"/>
  <c r="AP2093" i="1"/>
  <c r="AO2090" i="1"/>
  <c r="AN2087" i="1"/>
  <c r="AM2084" i="1"/>
  <c r="AQ2080" i="1"/>
  <c r="AP2077" i="1"/>
  <c r="AO2074" i="1"/>
  <c r="AN2071" i="1"/>
  <c r="AM2068" i="1"/>
  <c r="AQ2064" i="1"/>
  <c r="AP2061" i="1"/>
  <c r="AO2058" i="1"/>
  <c r="AN2055" i="1"/>
  <c r="AP2052" i="1"/>
  <c r="AQ2051" i="1"/>
  <c r="AM2051" i="1"/>
  <c r="AN2050" i="1"/>
  <c r="AO2049" i="1"/>
  <c r="AP2048" i="1"/>
  <c r="AQ2047" i="1"/>
  <c r="AM2047" i="1"/>
  <c r="AN2046" i="1"/>
  <c r="AO2045" i="1"/>
  <c r="AP2044" i="1"/>
  <c r="AQ2043" i="1"/>
  <c r="AM2043" i="1"/>
  <c r="AN2042" i="1"/>
  <c r="AO2041" i="1"/>
  <c r="AP2040" i="1"/>
  <c r="AQ2039" i="1"/>
  <c r="AM2039" i="1"/>
  <c r="AN2038" i="1"/>
  <c r="AO2037" i="1"/>
  <c r="AP2036" i="1"/>
  <c r="AQ2035" i="1"/>
  <c r="AM2035" i="1"/>
  <c r="AN2034" i="1"/>
  <c r="AO2033" i="1"/>
  <c r="AP2032" i="1"/>
  <c r="AQ2031" i="1"/>
  <c r="AM2031" i="1"/>
  <c r="AN2030" i="1"/>
  <c r="AO2029" i="1"/>
  <c r="AP2028" i="1"/>
  <c r="AQ2027" i="1"/>
  <c r="AM2027" i="1"/>
  <c r="AN2026" i="1"/>
  <c r="AO2025" i="1"/>
  <c r="AP2024" i="1"/>
  <c r="AQ2023" i="1"/>
  <c r="AM2023" i="1"/>
  <c r="AN2022" i="1"/>
  <c r="AO2021" i="1"/>
  <c r="AP2020" i="1"/>
  <c r="AQ2019" i="1"/>
  <c r="AM2019" i="1"/>
  <c r="AN2018" i="1"/>
  <c r="AO2017" i="1"/>
  <c r="AP2016" i="1"/>
  <c r="AQ2015" i="1"/>
  <c r="AM2015" i="1"/>
  <c r="AN2014" i="1"/>
  <c r="AO2013" i="1"/>
  <c r="AP2012" i="1"/>
  <c r="AQ2011" i="1"/>
  <c r="AM2011" i="1"/>
  <c r="AN2010" i="1"/>
  <c r="AO2009" i="1"/>
  <c r="AP2008" i="1"/>
  <c r="AQ2007" i="1"/>
  <c r="AM2007" i="1"/>
  <c r="AN2006" i="1"/>
  <c r="AO2005" i="1"/>
  <c r="AP2004" i="1"/>
  <c r="AQ2003" i="1"/>
  <c r="AM2003" i="1"/>
  <c r="AN2002" i="1"/>
  <c r="AO2001" i="1"/>
  <c r="AN2162" i="1"/>
  <c r="AO2149" i="1"/>
  <c r="AP2136" i="1"/>
  <c r="AQ2123" i="1"/>
  <c r="AM2111" i="1"/>
  <c r="AO2102" i="1"/>
  <c r="AN2099" i="1"/>
  <c r="AM2096" i="1"/>
  <c r="AQ2092" i="1"/>
  <c r="AP2089" i="1"/>
  <c r="AO2086" i="1"/>
  <c r="AN2083" i="1"/>
  <c r="AM2080" i="1"/>
  <c r="AQ2076" i="1"/>
  <c r="AP2073" i="1"/>
  <c r="AO2070" i="1"/>
  <c r="AN2067" i="1"/>
  <c r="AM2064" i="1"/>
  <c r="AQ2060" i="1"/>
  <c r="AP2057" i="1"/>
  <c r="AO2054" i="1"/>
  <c r="AO2052" i="1"/>
  <c r="AP2051" i="1"/>
  <c r="AQ2050" i="1"/>
  <c r="AM2050" i="1"/>
  <c r="AN2049" i="1"/>
  <c r="AO2048" i="1"/>
  <c r="AP2047" i="1"/>
  <c r="AQ2046" i="1"/>
  <c r="AM2046" i="1"/>
  <c r="AN2045" i="1"/>
  <c r="AO2044" i="1"/>
  <c r="AP2043" i="1"/>
  <c r="AQ2042" i="1"/>
  <c r="AM2042" i="1"/>
  <c r="AN2041" i="1"/>
  <c r="AO2040" i="1"/>
  <c r="AP2039" i="1"/>
  <c r="AQ2038" i="1"/>
  <c r="AM2038" i="1"/>
  <c r="AN2037" i="1"/>
  <c r="AO2036" i="1"/>
  <c r="AP2035" i="1"/>
  <c r="AQ2034" i="1"/>
  <c r="AM2034" i="1"/>
  <c r="AN2033" i="1"/>
  <c r="AO2032" i="1"/>
  <c r="AP2031" i="1"/>
  <c r="AQ2030" i="1"/>
  <c r="AM2030" i="1"/>
  <c r="AN2029" i="1"/>
  <c r="AO2028" i="1"/>
  <c r="AP2027" i="1"/>
  <c r="AQ2026" i="1"/>
  <c r="AM2026" i="1"/>
  <c r="AN2025" i="1"/>
  <c r="AO2024" i="1"/>
  <c r="AP2023" i="1"/>
  <c r="AQ2022" i="1"/>
  <c r="AM2022" i="1"/>
  <c r="AN2021" i="1"/>
  <c r="AO2020" i="1"/>
  <c r="AP2019" i="1"/>
  <c r="AQ2018" i="1"/>
  <c r="AM2018" i="1"/>
  <c r="AN2017" i="1"/>
  <c r="AO2016" i="1"/>
  <c r="AP2015" i="1"/>
  <c r="AQ2014" i="1"/>
  <c r="AM2014" i="1"/>
  <c r="AN2013" i="1"/>
  <c r="AO2012" i="1"/>
  <c r="AP2011" i="1"/>
  <c r="AQ2010" i="1"/>
  <c r="AM2010" i="1"/>
  <c r="AN2009" i="1"/>
  <c r="AO2008" i="1"/>
  <c r="AP2007" i="1"/>
  <c r="AQ2006" i="1"/>
  <c r="AM2006" i="1"/>
  <c r="AN2005" i="1"/>
  <c r="AO2004" i="1"/>
  <c r="AP2003" i="1"/>
  <c r="AQ2002" i="1"/>
  <c r="AM2002" i="1"/>
  <c r="AM2159" i="1"/>
  <c r="AQ2107" i="1"/>
  <c r="AM2092" i="1"/>
  <c r="AN2079" i="1"/>
  <c r="AO2066" i="1"/>
  <c r="AP2053" i="1"/>
  <c r="AQ2049" i="1"/>
  <c r="AP2046" i="1"/>
  <c r="AO2043" i="1"/>
  <c r="AN2040" i="1"/>
  <c r="AM2037" i="1"/>
  <c r="AQ2033" i="1"/>
  <c r="AP2030" i="1"/>
  <c r="AO2027" i="1"/>
  <c r="AN2024" i="1"/>
  <c r="AM2021" i="1"/>
  <c r="AQ2017" i="1"/>
  <c r="AP2014" i="1"/>
  <c r="AO2011" i="1"/>
  <c r="AN2008" i="1"/>
  <c r="AM2005" i="1"/>
  <c r="AQ2001" i="1"/>
  <c r="AP2000" i="1"/>
  <c r="AQ1999" i="1"/>
  <c r="AM1999" i="1"/>
  <c r="AN1998" i="1"/>
  <c r="AO1997" i="1"/>
  <c r="AP1996" i="1"/>
  <c r="AQ1995" i="1"/>
  <c r="AM1995" i="1"/>
  <c r="AN1994" i="1"/>
  <c r="AO1993" i="1"/>
  <c r="AP1992" i="1"/>
  <c r="AQ1991" i="1"/>
  <c r="AM1991" i="1"/>
  <c r="AN1990" i="1"/>
  <c r="AO1989" i="1"/>
  <c r="AP1988" i="1"/>
  <c r="AQ1987" i="1"/>
  <c r="AM1987" i="1"/>
  <c r="AN1986" i="1"/>
  <c r="AO1985" i="1"/>
  <c r="AP1984" i="1"/>
  <c r="AQ1983" i="1"/>
  <c r="AM1983" i="1"/>
  <c r="AN1982" i="1"/>
  <c r="AO1981" i="1"/>
  <c r="AP1980" i="1"/>
  <c r="AQ1979" i="1"/>
  <c r="AM1979" i="1"/>
  <c r="AN1978" i="1"/>
  <c r="AO1977" i="1"/>
  <c r="AP1976" i="1"/>
  <c r="AQ1975" i="1"/>
  <c r="AM1975" i="1"/>
  <c r="AN1974" i="1"/>
  <c r="AO1973" i="1"/>
  <c r="AP1972" i="1"/>
  <c r="AQ1971" i="1"/>
  <c r="AM1971" i="1"/>
  <c r="AN1970" i="1"/>
  <c r="AO1969" i="1"/>
  <c r="AP1968" i="1"/>
  <c r="AQ1967" i="1"/>
  <c r="AM1967" i="1"/>
  <c r="AN1966" i="1"/>
  <c r="AO1965" i="1"/>
  <c r="AP1964" i="1"/>
  <c r="AQ1963" i="1"/>
  <c r="AM1963" i="1"/>
  <c r="AN1962" i="1"/>
  <c r="AO1961" i="1"/>
  <c r="AP1960" i="1"/>
  <c r="AQ1959" i="1"/>
  <c r="AM1959" i="1"/>
  <c r="AN1958" i="1"/>
  <c r="AO1957" i="1"/>
  <c r="AP1956" i="1"/>
  <c r="AQ1955" i="1"/>
  <c r="AM1955" i="1"/>
  <c r="AN1954" i="1"/>
  <c r="AO1953" i="1"/>
  <c r="AP1952" i="1"/>
  <c r="AQ1951" i="1"/>
  <c r="AM1951" i="1"/>
  <c r="AN1950" i="1"/>
  <c r="AO1949" i="1"/>
  <c r="AP1948" i="1"/>
  <c r="AQ1947" i="1"/>
  <c r="AM1947" i="1"/>
  <c r="AN1946" i="1"/>
  <c r="AO1945" i="1"/>
  <c r="AP1944" i="1"/>
  <c r="AQ1943" i="1"/>
  <c r="AM1943" i="1"/>
  <c r="AN1942" i="1"/>
  <c r="AO1941" i="1"/>
  <c r="AP1940" i="1"/>
  <c r="AQ1939" i="1"/>
  <c r="AM1939" i="1"/>
  <c r="AN1938" i="1"/>
  <c r="AO1937" i="1"/>
  <c r="AP1936" i="1"/>
  <c r="AQ1935" i="1"/>
  <c r="AM1935" i="1"/>
  <c r="AN1934" i="1"/>
  <c r="AO1933" i="1"/>
  <c r="AP1932" i="1"/>
  <c r="AQ1931" i="1"/>
  <c r="AM1931" i="1"/>
  <c r="AN1930" i="1"/>
  <c r="AO1929" i="1"/>
  <c r="AP1928" i="1"/>
  <c r="AQ1927" i="1"/>
  <c r="AM1927" i="1"/>
  <c r="AN1926" i="1"/>
  <c r="AO1925" i="1"/>
  <c r="AP1924" i="1"/>
  <c r="AQ1923" i="1"/>
  <c r="AM1923" i="1"/>
  <c r="AN1922" i="1"/>
  <c r="AO1921" i="1"/>
  <c r="AP1920" i="1"/>
  <c r="AQ1919" i="1"/>
  <c r="AM1919" i="1"/>
  <c r="AN1918" i="1"/>
  <c r="AO1917" i="1"/>
  <c r="AP1916" i="1"/>
  <c r="AQ1915" i="1"/>
  <c r="AM1915" i="1"/>
  <c r="AN1914" i="1"/>
  <c r="AO1913" i="1"/>
  <c r="AP1912" i="1"/>
  <c r="AQ1911" i="1"/>
  <c r="AM1911" i="1"/>
  <c r="AN1910" i="1"/>
  <c r="AO1909" i="1"/>
  <c r="AP1908" i="1"/>
  <c r="AQ1907" i="1"/>
  <c r="AM1907" i="1"/>
  <c r="AN1906" i="1"/>
  <c r="AO1905" i="1"/>
  <c r="AP1904" i="1"/>
  <c r="AQ1903" i="1"/>
  <c r="AM1903" i="1"/>
  <c r="AN1902" i="1"/>
  <c r="AO1901" i="1"/>
  <c r="AP1900" i="1"/>
  <c r="AQ1899" i="1"/>
  <c r="AM1899" i="1"/>
  <c r="AN1898" i="1"/>
  <c r="AN2146" i="1"/>
  <c r="AP2101" i="1"/>
  <c r="AQ2088" i="1"/>
  <c r="AM2076" i="1"/>
  <c r="AN2063" i="1"/>
  <c r="AN2052" i="1"/>
  <c r="AM2049" i="1"/>
  <c r="AQ2045" i="1"/>
  <c r="AP2042" i="1"/>
  <c r="AO2039" i="1"/>
  <c r="AN2036" i="1"/>
  <c r="AM2033" i="1"/>
  <c r="AQ2029" i="1"/>
  <c r="AP2026" i="1"/>
  <c r="AO2023" i="1"/>
  <c r="AN2020" i="1"/>
  <c r="AM2017" i="1"/>
  <c r="AQ2013" i="1"/>
  <c r="AP2010" i="1"/>
  <c r="AO2007" i="1"/>
  <c r="AN2004" i="1"/>
  <c r="AN2001" i="1"/>
  <c r="AO2000" i="1"/>
  <c r="AP1999" i="1"/>
  <c r="AQ1998" i="1"/>
  <c r="AM1998" i="1"/>
  <c r="AN1997" i="1"/>
  <c r="AO1996" i="1"/>
  <c r="AP1995" i="1"/>
  <c r="AQ1994" i="1"/>
  <c r="AM1994" i="1"/>
  <c r="AN1993" i="1"/>
  <c r="AO1992" i="1"/>
  <c r="AP1991" i="1"/>
  <c r="AQ1990" i="1"/>
  <c r="AM1990" i="1"/>
  <c r="AN1989" i="1"/>
  <c r="AO1988" i="1"/>
  <c r="AP1987" i="1"/>
  <c r="AQ1986" i="1"/>
  <c r="AM1986" i="1"/>
  <c r="AN1985" i="1"/>
  <c r="AO1984" i="1"/>
  <c r="AP1983" i="1"/>
  <c r="AQ1982" i="1"/>
  <c r="AM1982" i="1"/>
  <c r="AN1981" i="1"/>
  <c r="AO1980" i="1"/>
  <c r="AP1979" i="1"/>
  <c r="AQ1978" i="1"/>
  <c r="AM1978" i="1"/>
  <c r="AN1977" i="1"/>
  <c r="AO1976" i="1"/>
  <c r="AP1975" i="1"/>
  <c r="AQ1974" i="1"/>
  <c r="AM1974" i="1"/>
  <c r="AN1973" i="1"/>
  <c r="AO1972" i="1"/>
  <c r="AP1971" i="1"/>
  <c r="AQ1970" i="1"/>
  <c r="AM1970" i="1"/>
  <c r="AN1969" i="1"/>
  <c r="AO1968" i="1"/>
  <c r="AP1967" i="1"/>
  <c r="AQ1966" i="1"/>
  <c r="AM1966" i="1"/>
  <c r="AN1965" i="1"/>
  <c r="AO1964" i="1"/>
  <c r="AP1963" i="1"/>
  <c r="AQ1962" i="1"/>
  <c r="AM1962" i="1"/>
  <c r="AN1961" i="1"/>
  <c r="AO1960" i="1"/>
  <c r="AP1959" i="1"/>
  <c r="AQ1958" i="1"/>
  <c r="AM1958" i="1"/>
  <c r="AN1957" i="1"/>
  <c r="AO1956" i="1"/>
  <c r="AP1955" i="1"/>
  <c r="AQ1954" i="1"/>
  <c r="AM1954" i="1"/>
  <c r="AN1953" i="1"/>
  <c r="AO1952" i="1"/>
  <c r="AP1951" i="1"/>
  <c r="AQ1950" i="1"/>
  <c r="AM1950" i="1"/>
  <c r="AN1949" i="1"/>
  <c r="AO1948" i="1"/>
  <c r="AP1947" i="1"/>
  <c r="AQ1946" i="1"/>
  <c r="AM1946" i="1"/>
  <c r="AN1945" i="1"/>
  <c r="AO1944" i="1"/>
  <c r="AP1943" i="1"/>
  <c r="AQ1942" i="1"/>
  <c r="AM1942" i="1"/>
  <c r="AN1941" i="1"/>
  <c r="AO1940" i="1"/>
  <c r="AP1939" i="1"/>
  <c r="AQ1938" i="1"/>
  <c r="AM1938" i="1"/>
  <c r="AN1937" i="1"/>
  <c r="AO1936" i="1"/>
  <c r="AP1935" i="1"/>
  <c r="AQ1934" i="1"/>
  <c r="AM1934" i="1"/>
  <c r="AN1933" i="1"/>
  <c r="AO1932" i="1"/>
  <c r="AP1931" i="1"/>
  <c r="AQ1930" i="1"/>
  <c r="AM1930" i="1"/>
  <c r="AN1929" i="1"/>
  <c r="AO1928" i="1"/>
  <c r="AP1927" i="1"/>
  <c r="AQ1926" i="1"/>
  <c r="AM1926" i="1"/>
  <c r="AN1925" i="1"/>
  <c r="AO1924" i="1"/>
  <c r="AP1923" i="1"/>
  <c r="AQ1922" i="1"/>
  <c r="AM1922" i="1"/>
  <c r="AN1921" i="1"/>
  <c r="AO1920" i="1"/>
  <c r="AP1919" i="1"/>
  <c r="AQ1918" i="1"/>
  <c r="AM1918" i="1"/>
  <c r="AN1917" i="1"/>
  <c r="AO1916" i="1"/>
  <c r="AP1915" i="1"/>
  <c r="AQ1914" i="1"/>
  <c r="AM1914" i="1"/>
  <c r="AN1913" i="1"/>
  <c r="AO1912" i="1"/>
  <c r="AP1911" i="1"/>
  <c r="AQ1910" i="1"/>
  <c r="AM1910" i="1"/>
  <c r="AN1909" i="1"/>
  <c r="AO1908" i="1"/>
  <c r="AP1907" i="1"/>
  <c r="AQ1906" i="1"/>
  <c r="AM1906" i="1"/>
  <c r="AN1905" i="1"/>
  <c r="AO1904" i="1"/>
  <c r="AP1903" i="1"/>
  <c r="AQ1902" i="1"/>
  <c r="AM1902" i="1"/>
  <c r="AN1901" i="1"/>
  <c r="AO1900" i="1"/>
  <c r="AP1899" i="1"/>
  <c r="AQ1898" i="1"/>
  <c r="AM1898" i="1"/>
  <c r="AN1897" i="1"/>
  <c r="AO1896" i="1"/>
  <c r="AP1895" i="1"/>
  <c r="AQ1894" i="1"/>
  <c r="AM1894" i="1"/>
  <c r="AO2133" i="1"/>
  <c r="AO2098" i="1"/>
  <c r="AP2085" i="1"/>
  <c r="AQ2072" i="1"/>
  <c r="AM2060" i="1"/>
  <c r="AO2051" i="1"/>
  <c r="AN2048" i="1"/>
  <c r="AM2045" i="1"/>
  <c r="AQ2041" i="1"/>
  <c r="AP2038" i="1"/>
  <c r="AO2035" i="1"/>
  <c r="AN2032" i="1"/>
  <c r="AM2029" i="1"/>
  <c r="AQ2025" i="1"/>
  <c r="AP2022" i="1"/>
  <c r="AO2019" i="1"/>
  <c r="AN2016" i="1"/>
  <c r="AM2013" i="1"/>
  <c r="AQ2009" i="1"/>
  <c r="AP2006" i="1"/>
  <c r="AO2003" i="1"/>
  <c r="AM2001" i="1"/>
  <c r="AN2000" i="1"/>
  <c r="AO1999" i="1"/>
  <c r="AP1998" i="1"/>
  <c r="AQ1997" i="1"/>
  <c r="AM1997" i="1"/>
  <c r="AN1996" i="1"/>
  <c r="AO1995" i="1"/>
  <c r="AP1994" i="1"/>
  <c r="AQ1993" i="1"/>
  <c r="AM1993" i="1"/>
  <c r="AN1992" i="1"/>
  <c r="AO1991" i="1"/>
  <c r="AP1990" i="1"/>
  <c r="AQ1989" i="1"/>
  <c r="AM1989" i="1"/>
  <c r="AN1988" i="1"/>
  <c r="AO1987" i="1"/>
  <c r="AP1986" i="1"/>
  <c r="AQ1985" i="1"/>
  <c r="AM1985" i="1"/>
  <c r="AN1984" i="1"/>
  <c r="AO1983" i="1"/>
  <c r="AP1982" i="1"/>
  <c r="AQ1981" i="1"/>
  <c r="AM1981" i="1"/>
  <c r="AN1980" i="1"/>
  <c r="AO1979" i="1"/>
  <c r="AP1978" i="1"/>
  <c r="AQ1977" i="1"/>
  <c r="AM1977" i="1"/>
  <c r="AN1976" i="1"/>
  <c r="AO1975" i="1"/>
  <c r="AP1974" i="1"/>
  <c r="AQ1973" i="1"/>
  <c r="AM1973" i="1"/>
  <c r="AN1972" i="1"/>
  <c r="AO1971" i="1"/>
  <c r="AP1970" i="1"/>
  <c r="AQ1969" i="1"/>
  <c r="AM1969" i="1"/>
  <c r="AN1968" i="1"/>
  <c r="AO1967" i="1"/>
  <c r="AP1966" i="1"/>
  <c r="AQ1965" i="1"/>
  <c r="AM1965" i="1"/>
  <c r="AN1964" i="1"/>
  <c r="AO1963" i="1"/>
  <c r="AP1962" i="1"/>
  <c r="AQ1961" i="1"/>
  <c r="AM1961" i="1"/>
  <c r="AN1960" i="1"/>
  <c r="AO1959" i="1"/>
  <c r="AP1958" i="1"/>
  <c r="AQ1957" i="1"/>
  <c r="AM1957" i="1"/>
  <c r="AN1956" i="1"/>
  <c r="AO1955" i="1"/>
  <c r="AP1954" i="1"/>
  <c r="AQ1953" i="1"/>
  <c r="AM1953" i="1"/>
  <c r="AN1952" i="1"/>
  <c r="AO1951" i="1"/>
  <c r="AP1950" i="1"/>
  <c r="AQ1949" i="1"/>
  <c r="AM1949" i="1"/>
  <c r="AN1948" i="1"/>
  <c r="AO1947" i="1"/>
  <c r="AP1946" i="1"/>
  <c r="AQ1945" i="1"/>
  <c r="AM1945" i="1"/>
  <c r="AN1944" i="1"/>
  <c r="AO1943" i="1"/>
  <c r="AP1942" i="1"/>
  <c r="AQ1941" i="1"/>
  <c r="AM1941" i="1"/>
  <c r="AN1940" i="1"/>
  <c r="AO1939" i="1"/>
  <c r="AP1938" i="1"/>
  <c r="AQ1937" i="1"/>
  <c r="AM1937" i="1"/>
  <c r="AN1936" i="1"/>
  <c r="AO1935" i="1"/>
  <c r="AP1934" i="1"/>
  <c r="AQ1933" i="1"/>
  <c r="AM1933" i="1"/>
  <c r="AN1932" i="1"/>
  <c r="AO1931" i="1"/>
  <c r="AP1930" i="1"/>
  <c r="AQ1929" i="1"/>
  <c r="AM1929" i="1"/>
  <c r="AN1928" i="1"/>
  <c r="AO1927" i="1"/>
  <c r="AP1926" i="1"/>
  <c r="AQ1925" i="1"/>
  <c r="AM1925" i="1"/>
  <c r="AN1924" i="1"/>
  <c r="AO1923" i="1"/>
  <c r="AP1922" i="1"/>
  <c r="AQ1921" i="1"/>
  <c r="AM1921" i="1"/>
  <c r="AN1920" i="1"/>
  <c r="AO1919" i="1"/>
  <c r="AP1918" i="1"/>
  <c r="AQ1917" i="1"/>
  <c r="AM1917" i="1"/>
  <c r="AN1916" i="1"/>
  <c r="AO1915" i="1"/>
  <c r="AP1914" i="1"/>
  <c r="AQ1913" i="1"/>
  <c r="AM1913" i="1"/>
  <c r="AN1912" i="1"/>
  <c r="AO1911" i="1"/>
  <c r="AP1910" i="1"/>
  <c r="AQ1909" i="1"/>
  <c r="AM1909" i="1"/>
  <c r="AN1908" i="1"/>
  <c r="AO1907" i="1"/>
  <c r="AP1906" i="1"/>
  <c r="AQ1905" i="1"/>
  <c r="AM1905" i="1"/>
  <c r="AN1904" i="1"/>
  <c r="AO1903" i="1"/>
  <c r="AP1902" i="1"/>
  <c r="AQ1901" i="1"/>
  <c r="AM1901" i="1"/>
  <c r="AN1900" i="1"/>
  <c r="AO1899" i="1"/>
  <c r="AP1898" i="1"/>
  <c r="AQ1897" i="1"/>
  <c r="AM1897" i="1"/>
  <c r="AN1896" i="1"/>
  <c r="AO1895" i="1"/>
  <c r="AP1894" i="1"/>
  <c r="AQ1893" i="1"/>
  <c r="AM1893" i="1"/>
  <c r="AN1892" i="1"/>
  <c r="AO1891" i="1"/>
  <c r="AP1890" i="1"/>
  <c r="AQ1889" i="1"/>
  <c r="AM1889" i="1"/>
  <c r="AN1888" i="1"/>
  <c r="AO1887" i="1"/>
  <c r="AP1886" i="1"/>
  <c r="AQ1885" i="1"/>
  <c r="AM1885" i="1"/>
  <c r="AN1884" i="1"/>
  <c r="AO1883" i="1"/>
  <c r="AP1882" i="1"/>
  <c r="AP2120" i="1"/>
  <c r="AQ2056" i="1"/>
  <c r="AM2041" i="1"/>
  <c r="AN2028" i="1"/>
  <c r="AO2015" i="1"/>
  <c r="AP2002" i="1"/>
  <c r="AO1998" i="1"/>
  <c r="AN1995" i="1"/>
  <c r="AM1992" i="1"/>
  <c r="AQ1988" i="1"/>
  <c r="AP1985" i="1"/>
  <c r="AO1982" i="1"/>
  <c r="AN1979" i="1"/>
  <c r="AM1976" i="1"/>
  <c r="AQ1972" i="1"/>
  <c r="AP1969" i="1"/>
  <c r="AO1966" i="1"/>
  <c r="AN1963" i="1"/>
  <c r="AM1960" i="1"/>
  <c r="AQ1956" i="1"/>
  <c r="AP1953" i="1"/>
  <c r="AO1950" i="1"/>
  <c r="AN1947" i="1"/>
  <c r="AM1944" i="1"/>
  <c r="AQ1940" i="1"/>
  <c r="AP1937" i="1"/>
  <c r="AO1934" i="1"/>
  <c r="AN1931" i="1"/>
  <c r="AM1928" i="1"/>
  <c r="AQ1924" i="1"/>
  <c r="AP1921" i="1"/>
  <c r="AO1918" i="1"/>
  <c r="AN1915" i="1"/>
  <c r="AM1912" i="1"/>
  <c r="AQ1908" i="1"/>
  <c r="AP1905" i="1"/>
  <c r="AO1902" i="1"/>
  <c r="AN1899" i="1"/>
  <c r="AQ1896" i="1"/>
  <c r="AN1895" i="1"/>
  <c r="AP1893" i="1"/>
  <c r="AP1892" i="1"/>
  <c r="AP1891" i="1"/>
  <c r="AO1890" i="1"/>
  <c r="AO1889" i="1"/>
  <c r="AO1888" i="1"/>
  <c r="AN1887" i="1"/>
  <c r="AN1886" i="1"/>
  <c r="AN1885" i="1"/>
  <c r="AM1884" i="1"/>
  <c r="AM1883" i="1"/>
  <c r="AM1882" i="1"/>
  <c r="AN1881" i="1"/>
  <c r="AO1880" i="1"/>
  <c r="AP1879" i="1"/>
  <c r="AQ1878" i="1"/>
  <c r="AM1878" i="1"/>
  <c r="AN1877" i="1"/>
  <c r="AO1876" i="1"/>
  <c r="AP1875" i="1"/>
  <c r="AQ1874" i="1"/>
  <c r="AM1874" i="1"/>
  <c r="AN1873" i="1"/>
  <c r="AO1872" i="1"/>
  <c r="AP1871" i="1"/>
  <c r="AQ1870" i="1"/>
  <c r="AM1870" i="1"/>
  <c r="AN1869" i="1"/>
  <c r="AO1868" i="1"/>
  <c r="AP1867" i="1"/>
  <c r="AQ1866" i="1"/>
  <c r="AM1866" i="1"/>
  <c r="AN1865" i="1"/>
  <c r="AO1864" i="1"/>
  <c r="AP1863" i="1"/>
  <c r="AQ1862" i="1"/>
  <c r="AM1862" i="1"/>
  <c r="AN1861" i="1"/>
  <c r="AO1860" i="1"/>
  <c r="AP1859" i="1"/>
  <c r="AQ1858" i="1"/>
  <c r="AM1858" i="1"/>
  <c r="AN1857" i="1"/>
  <c r="AO1856" i="1"/>
  <c r="AP1855" i="1"/>
  <c r="AQ1854" i="1"/>
  <c r="AM1854" i="1"/>
  <c r="AN1853" i="1"/>
  <c r="AO1852" i="1"/>
  <c r="AP1851" i="1"/>
  <c r="AQ1850" i="1"/>
  <c r="AM1850" i="1"/>
  <c r="AN1849" i="1"/>
  <c r="AO1848" i="1"/>
  <c r="AP1847" i="1"/>
  <c r="AQ1846" i="1"/>
  <c r="AM1846" i="1"/>
  <c r="AN1845" i="1"/>
  <c r="AO1844" i="1"/>
  <c r="AP1843" i="1"/>
  <c r="AQ1842" i="1"/>
  <c r="AM1842" i="1"/>
  <c r="AN1841" i="1"/>
  <c r="AO1840" i="1"/>
  <c r="AP1839" i="1"/>
  <c r="AQ1838" i="1"/>
  <c r="AM1838" i="1"/>
  <c r="AN1837" i="1"/>
  <c r="AO1836" i="1"/>
  <c r="AP1835" i="1"/>
  <c r="AQ1834" i="1"/>
  <c r="AM1834" i="1"/>
  <c r="AN1833" i="1"/>
  <c r="AO1832" i="1"/>
  <c r="AP1831" i="1"/>
  <c r="AQ1830" i="1"/>
  <c r="AM1830" i="1"/>
  <c r="AN1829" i="1"/>
  <c r="AO1828" i="1"/>
  <c r="AP1827" i="1"/>
  <c r="AQ1826" i="1"/>
  <c r="AM1826" i="1"/>
  <c r="AN1825" i="1"/>
  <c r="AO1824" i="1"/>
  <c r="AP1823" i="1"/>
  <c r="AQ1822" i="1"/>
  <c r="AM1822" i="1"/>
  <c r="AN1821" i="1"/>
  <c r="AO1820" i="1"/>
  <c r="AP1819" i="1"/>
  <c r="AQ1818" i="1"/>
  <c r="AM1818" i="1"/>
  <c r="AN1817" i="1"/>
  <c r="AO1816" i="1"/>
  <c r="AP1815" i="1"/>
  <c r="AQ1814" i="1"/>
  <c r="AM1814" i="1"/>
  <c r="AN1813" i="1"/>
  <c r="AO1812" i="1"/>
  <c r="AP1811" i="1"/>
  <c r="AQ1810" i="1"/>
  <c r="AM1810" i="1"/>
  <c r="AN1809" i="1"/>
  <c r="AO1808" i="1"/>
  <c r="AP1807" i="1"/>
  <c r="AQ1806" i="1"/>
  <c r="AM1806" i="1"/>
  <c r="AN1805" i="1"/>
  <c r="AO1804" i="1"/>
  <c r="AP1803" i="1"/>
  <c r="AQ1802" i="1"/>
  <c r="AM1802" i="1"/>
  <c r="AN1801" i="1"/>
  <c r="AO1800" i="1"/>
  <c r="AP1799" i="1"/>
  <c r="AQ1798" i="1"/>
  <c r="AM1798" i="1"/>
  <c r="AN1797" i="1"/>
  <c r="AO1796" i="1"/>
  <c r="AP1795" i="1"/>
  <c r="AQ1794" i="1"/>
  <c r="AM1794" i="1"/>
  <c r="AN1793" i="1"/>
  <c r="AO1792" i="1"/>
  <c r="AP1791" i="1"/>
  <c r="AQ1790" i="1"/>
  <c r="AM1790" i="1"/>
  <c r="AN1789" i="1"/>
  <c r="AO1788" i="1"/>
  <c r="AP1787" i="1"/>
  <c r="AN2095" i="1"/>
  <c r="AP2050" i="1"/>
  <c r="AQ2037" i="1"/>
  <c r="AM2025" i="1"/>
  <c r="AN2012" i="1"/>
  <c r="AQ2000" i="1"/>
  <c r="AP1997" i="1"/>
  <c r="AO1994" i="1"/>
  <c r="AN1991" i="1"/>
  <c r="AM1988" i="1"/>
  <c r="AQ1984" i="1"/>
  <c r="AP1981" i="1"/>
  <c r="AO1978" i="1"/>
  <c r="AN1975" i="1"/>
  <c r="AM1972" i="1"/>
  <c r="AQ1968" i="1"/>
  <c r="AP1965" i="1"/>
  <c r="AO1962" i="1"/>
  <c r="AN1959" i="1"/>
  <c r="AM1956" i="1"/>
  <c r="AQ1952" i="1"/>
  <c r="AP1949" i="1"/>
  <c r="AO1946" i="1"/>
  <c r="AN1943" i="1"/>
  <c r="AM1940" i="1"/>
  <c r="AQ1936" i="1"/>
  <c r="AP1933" i="1"/>
  <c r="AO1930" i="1"/>
  <c r="AN1927" i="1"/>
  <c r="AM1924" i="1"/>
  <c r="AQ1920" i="1"/>
  <c r="AP1917" i="1"/>
  <c r="AO1914" i="1"/>
  <c r="AN1911" i="1"/>
  <c r="AM1908" i="1"/>
  <c r="AQ1904" i="1"/>
  <c r="AP1901" i="1"/>
  <c r="AO1898" i="1"/>
  <c r="AP1896" i="1"/>
  <c r="AM1895" i="1"/>
  <c r="AO1893" i="1"/>
  <c r="AO1892" i="1"/>
  <c r="AN1891" i="1"/>
  <c r="AN1890" i="1"/>
  <c r="AN1889" i="1"/>
  <c r="AM1888" i="1"/>
  <c r="AM1887" i="1"/>
  <c r="AM1886" i="1"/>
  <c r="AQ1884" i="1"/>
  <c r="AQ1883" i="1"/>
  <c r="AQ1882" i="1"/>
  <c r="AQ1881" i="1"/>
  <c r="AM1881" i="1"/>
  <c r="AN1880" i="1"/>
  <c r="AO1879" i="1"/>
  <c r="AP1878" i="1"/>
  <c r="AQ1877" i="1"/>
  <c r="AM1877" i="1"/>
  <c r="AN1876" i="1"/>
  <c r="AO1875" i="1"/>
  <c r="AP1874" i="1"/>
  <c r="AQ1873" i="1"/>
  <c r="AM1873" i="1"/>
  <c r="AN1872" i="1"/>
  <c r="AO1871" i="1"/>
  <c r="AP1870" i="1"/>
  <c r="AQ1869" i="1"/>
  <c r="AM1869" i="1"/>
  <c r="AN1868" i="1"/>
  <c r="AO1867" i="1"/>
  <c r="AP1866" i="1"/>
  <c r="AQ1865" i="1"/>
  <c r="AM1865" i="1"/>
  <c r="AN1864" i="1"/>
  <c r="AO1863" i="1"/>
  <c r="AP1862" i="1"/>
  <c r="AQ1861" i="1"/>
  <c r="AM1861" i="1"/>
  <c r="AN1860" i="1"/>
  <c r="AO1859" i="1"/>
  <c r="AP1858" i="1"/>
  <c r="AQ1857" i="1"/>
  <c r="AM1857" i="1"/>
  <c r="AN1856" i="1"/>
  <c r="AO1855" i="1"/>
  <c r="AP1854" i="1"/>
  <c r="AQ1853" i="1"/>
  <c r="AM1853" i="1"/>
  <c r="AN1852" i="1"/>
  <c r="AO1851" i="1"/>
  <c r="AP1850" i="1"/>
  <c r="AQ1849" i="1"/>
  <c r="AM1849" i="1"/>
  <c r="AN1848" i="1"/>
  <c r="AO1847" i="1"/>
  <c r="AP1846" i="1"/>
  <c r="AQ1845" i="1"/>
  <c r="AM1845" i="1"/>
  <c r="AN1844" i="1"/>
  <c r="AO1843" i="1"/>
  <c r="AP1842" i="1"/>
  <c r="AQ1841" i="1"/>
  <c r="AM1841" i="1"/>
  <c r="AN1840" i="1"/>
  <c r="AO1839" i="1"/>
  <c r="AP1838" i="1"/>
  <c r="AQ1837" i="1"/>
  <c r="AM1837" i="1"/>
  <c r="AN1836" i="1"/>
  <c r="AO1835" i="1"/>
  <c r="AP1834" i="1"/>
  <c r="AQ1833" i="1"/>
  <c r="AM1833" i="1"/>
  <c r="AN1832" i="1"/>
  <c r="AO1831" i="1"/>
  <c r="AP1830" i="1"/>
  <c r="AQ1829" i="1"/>
  <c r="AM1829" i="1"/>
  <c r="AN1828" i="1"/>
  <c r="AO1827" i="1"/>
  <c r="AP1826" i="1"/>
  <c r="AQ1825" i="1"/>
  <c r="AM1825" i="1"/>
  <c r="AN1824" i="1"/>
  <c r="AO1823" i="1"/>
  <c r="AP1822" i="1"/>
  <c r="AQ1821" i="1"/>
  <c r="AM1821" i="1"/>
  <c r="AN1820" i="1"/>
  <c r="AO1819" i="1"/>
  <c r="AP1818" i="1"/>
  <c r="AQ1817" i="1"/>
  <c r="AM1817" i="1"/>
  <c r="AN1816" i="1"/>
  <c r="AO1815" i="1"/>
  <c r="AP1814" i="1"/>
  <c r="AQ1813" i="1"/>
  <c r="AM1813" i="1"/>
  <c r="AN1812" i="1"/>
  <c r="AO1811" i="1"/>
  <c r="AP1810" i="1"/>
  <c r="AQ1809" i="1"/>
  <c r="AM1809" i="1"/>
  <c r="AN1808" i="1"/>
  <c r="AO1807" i="1"/>
  <c r="AP1806" i="1"/>
  <c r="AQ1805" i="1"/>
  <c r="AM1805" i="1"/>
  <c r="AN1804" i="1"/>
  <c r="AO1803" i="1"/>
  <c r="AP1802" i="1"/>
  <c r="AQ1801" i="1"/>
  <c r="AM1801" i="1"/>
  <c r="AN1800" i="1"/>
  <c r="AO1799" i="1"/>
  <c r="AP1798" i="1"/>
  <c r="AQ1797" i="1"/>
  <c r="AM1797" i="1"/>
  <c r="AN1796" i="1"/>
  <c r="AO1795" i="1"/>
  <c r="AP1794" i="1"/>
  <c r="AQ1793" i="1"/>
  <c r="AM1793" i="1"/>
  <c r="AN1792" i="1"/>
  <c r="AO1791" i="1"/>
  <c r="AP1790" i="1"/>
  <c r="AQ1789" i="1"/>
  <c r="AM1789" i="1"/>
  <c r="AN1788" i="1"/>
  <c r="AO1787" i="1"/>
  <c r="AO2082" i="1"/>
  <c r="AO2047" i="1"/>
  <c r="AP2034" i="1"/>
  <c r="AQ2021" i="1"/>
  <c r="AM2009" i="1"/>
  <c r="AM2000" i="1"/>
  <c r="AQ1996" i="1"/>
  <c r="AP1993" i="1"/>
  <c r="AO1990" i="1"/>
  <c r="AN1987" i="1"/>
  <c r="AM1984" i="1"/>
  <c r="AQ1980" i="1"/>
  <c r="AP1977" i="1"/>
  <c r="AO1974" i="1"/>
  <c r="AN1971" i="1"/>
  <c r="AM1968" i="1"/>
  <c r="AQ1964" i="1"/>
  <c r="AP1961" i="1"/>
  <c r="AO1958" i="1"/>
  <c r="AN1955" i="1"/>
  <c r="AM1952" i="1"/>
  <c r="AQ1948" i="1"/>
  <c r="AP1945" i="1"/>
  <c r="AO1942" i="1"/>
  <c r="AN1939" i="1"/>
  <c r="AM1936" i="1"/>
  <c r="AQ1932" i="1"/>
  <c r="AP1929" i="1"/>
  <c r="AO1926" i="1"/>
  <c r="AN1923" i="1"/>
  <c r="AM1920" i="1"/>
  <c r="AQ1916" i="1"/>
  <c r="AP1913" i="1"/>
  <c r="AO1910" i="1"/>
  <c r="AN1907" i="1"/>
  <c r="AM1904" i="1"/>
  <c r="AQ1900" i="1"/>
  <c r="AP1897" i="1"/>
  <c r="AM1896" i="1"/>
  <c r="AO1894" i="1"/>
  <c r="AN1893" i="1"/>
  <c r="AM1892" i="1"/>
  <c r="AM1891" i="1"/>
  <c r="AM1890" i="1"/>
  <c r="AQ1888" i="1"/>
  <c r="AQ1887" i="1"/>
  <c r="AQ1886" i="1"/>
  <c r="AP1885" i="1"/>
  <c r="AP1884" i="1"/>
  <c r="AP1883" i="1"/>
  <c r="AO1882" i="1"/>
  <c r="AP1881" i="1"/>
  <c r="AQ1880" i="1"/>
  <c r="AM1880" i="1"/>
  <c r="AN1879" i="1"/>
  <c r="AO1878" i="1"/>
  <c r="AP1877" i="1"/>
  <c r="AQ1876" i="1"/>
  <c r="AM1876" i="1"/>
  <c r="AN1875" i="1"/>
  <c r="AO1874" i="1"/>
  <c r="AP1873" i="1"/>
  <c r="AQ1872" i="1"/>
  <c r="AM1872" i="1"/>
  <c r="AN1871" i="1"/>
  <c r="AO1870" i="1"/>
  <c r="AP1869" i="1"/>
  <c r="AQ1868" i="1"/>
  <c r="AM1868" i="1"/>
  <c r="AN1867" i="1"/>
  <c r="AO1866" i="1"/>
  <c r="AP1865" i="1"/>
  <c r="AQ1864" i="1"/>
  <c r="AM1864" i="1"/>
  <c r="AN1863" i="1"/>
  <c r="AO1862" i="1"/>
  <c r="AP1861" i="1"/>
  <c r="AQ1860" i="1"/>
  <c r="AM1860" i="1"/>
  <c r="AN1859" i="1"/>
  <c r="AO1858" i="1"/>
  <c r="AP1857" i="1"/>
  <c r="AQ1856" i="1"/>
  <c r="AM1856" i="1"/>
  <c r="AN1855" i="1"/>
  <c r="AO1854" i="1"/>
  <c r="AP1853" i="1"/>
  <c r="AQ1852" i="1"/>
  <c r="AM1852" i="1"/>
  <c r="AN1851" i="1"/>
  <c r="AO1850" i="1"/>
  <c r="AP1849" i="1"/>
  <c r="AQ1848" i="1"/>
  <c r="AM1848" i="1"/>
  <c r="AN1847" i="1"/>
  <c r="AO1846" i="1"/>
  <c r="AP1845" i="1"/>
  <c r="AQ1844" i="1"/>
  <c r="AM1844" i="1"/>
  <c r="AN1843" i="1"/>
  <c r="AO1842" i="1"/>
  <c r="AP1841" i="1"/>
  <c r="AQ1840" i="1"/>
  <c r="AM1840" i="1"/>
  <c r="AN1839" i="1"/>
  <c r="AO1838" i="1"/>
  <c r="AP1837" i="1"/>
  <c r="AQ1836" i="1"/>
  <c r="AM1836" i="1"/>
  <c r="AN1835" i="1"/>
  <c r="AO1834" i="1"/>
  <c r="AP1833" i="1"/>
  <c r="AQ1832" i="1"/>
  <c r="AM1832" i="1"/>
  <c r="AN1831" i="1"/>
  <c r="AO1830" i="1"/>
  <c r="AP1829" i="1"/>
  <c r="AQ1828" i="1"/>
  <c r="AM1828" i="1"/>
  <c r="AN1827" i="1"/>
  <c r="AO1826" i="1"/>
  <c r="AP1825" i="1"/>
  <c r="AQ1824" i="1"/>
  <c r="AM1824" i="1"/>
  <c r="AN1823" i="1"/>
  <c r="AO1822" i="1"/>
  <c r="AP1821" i="1"/>
  <c r="AQ1820" i="1"/>
  <c r="AM1820" i="1"/>
  <c r="AN1819" i="1"/>
  <c r="AO1818" i="1"/>
  <c r="AP1817" i="1"/>
  <c r="AQ1816" i="1"/>
  <c r="AM1816" i="1"/>
  <c r="AN1815" i="1"/>
  <c r="AO1814" i="1"/>
  <c r="AP1813" i="1"/>
  <c r="AQ1812" i="1"/>
  <c r="AM1812" i="1"/>
  <c r="AN1811" i="1"/>
  <c r="AO1810" i="1"/>
  <c r="AP1809" i="1"/>
  <c r="AQ1808" i="1"/>
  <c r="AM1808" i="1"/>
  <c r="AN1807" i="1"/>
  <c r="AO1806" i="1"/>
  <c r="AP1805" i="1"/>
  <c r="AQ1804" i="1"/>
  <c r="AM1804" i="1"/>
  <c r="AN1803" i="1"/>
  <c r="AO1802" i="1"/>
  <c r="AP1801" i="1"/>
  <c r="AQ1800" i="1"/>
  <c r="AM1800" i="1"/>
  <c r="AN1799" i="1"/>
  <c r="AO1798" i="1"/>
  <c r="AP1797" i="1"/>
  <c r="AQ1796" i="1"/>
  <c r="AM1796" i="1"/>
  <c r="AN1795" i="1"/>
  <c r="AO1794" i="1"/>
  <c r="AP1793" i="1"/>
  <c r="AQ1792" i="1"/>
  <c r="AM1792" i="1"/>
  <c r="AN1791" i="1"/>
  <c r="AO1790" i="1"/>
  <c r="AP1789" i="1"/>
  <c r="AQ1788" i="1"/>
  <c r="AM1788" i="1"/>
  <c r="AN1787" i="1"/>
  <c r="AP2069" i="1"/>
  <c r="AQ2005" i="1"/>
  <c r="AP1989" i="1"/>
  <c r="AQ1976" i="1"/>
  <c r="AM1964" i="1"/>
  <c r="AN1951" i="1"/>
  <c r="AO1938" i="1"/>
  <c r="AP1925" i="1"/>
  <c r="AQ1912" i="1"/>
  <c r="AM1900" i="1"/>
  <c r="AQ1892" i="1"/>
  <c r="AP1888" i="1"/>
  <c r="AO1884" i="1"/>
  <c r="AP1880" i="1"/>
  <c r="AO1877" i="1"/>
  <c r="AN1874" i="1"/>
  <c r="AM1871" i="1"/>
  <c r="AQ1867" i="1"/>
  <c r="AP1864" i="1"/>
  <c r="AO1861" i="1"/>
  <c r="AN1858" i="1"/>
  <c r="AM1855" i="1"/>
  <c r="AQ1851" i="1"/>
  <c r="AP1848" i="1"/>
  <c r="AO1845" i="1"/>
  <c r="AN1842" i="1"/>
  <c r="AM1839" i="1"/>
  <c r="AQ1835" i="1"/>
  <c r="AP1832" i="1"/>
  <c r="AO1829" i="1"/>
  <c r="AN1826" i="1"/>
  <c r="AM1823" i="1"/>
  <c r="AQ1819" i="1"/>
  <c r="AP1816" i="1"/>
  <c r="AO1813" i="1"/>
  <c r="AN1810" i="1"/>
  <c r="AM1807" i="1"/>
  <c r="AQ1803" i="1"/>
  <c r="AP1800" i="1"/>
  <c r="AO1797" i="1"/>
  <c r="AN1794" i="1"/>
  <c r="AM1791" i="1"/>
  <c r="AQ1787" i="1"/>
  <c r="AO1786" i="1"/>
  <c r="AP1785" i="1"/>
  <c r="AQ1784" i="1"/>
  <c r="AM1784" i="1"/>
  <c r="AN1783" i="1"/>
  <c r="AO1782" i="1"/>
  <c r="AP1781" i="1"/>
  <c r="AQ1780" i="1"/>
  <c r="AM1780" i="1"/>
  <c r="AN1779" i="1"/>
  <c r="AO1778" i="1"/>
  <c r="AP1777" i="1"/>
  <c r="AQ1776" i="1"/>
  <c r="AM1776" i="1"/>
  <c r="AN1775" i="1"/>
  <c r="AO1774" i="1"/>
  <c r="AP1773" i="1"/>
  <c r="AQ1772" i="1"/>
  <c r="AM1772" i="1"/>
  <c r="AN1771" i="1"/>
  <c r="AO1770" i="1"/>
  <c r="AP1769" i="1"/>
  <c r="AQ1768" i="1"/>
  <c r="AM1768" i="1"/>
  <c r="AN1767" i="1"/>
  <c r="AO1766" i="1"/>
  <c r="AP1765" i="1"/>
  <c r="AQ1764" i="1"/>
  <c r="AM1764" i="1"/>
  <c r="AN1763" i="1"/>
  <c r="AO1762" i="1"/>
  <c r="AP1761" i="1"/>
  <c r="AQ1760" i="1"/>
  <c r="AM1760" i="1"/>
  <c r="AN1759" i="1"/>
  <c r="AO1758" i="1"/>
  <c r="AP1757" i="1"/>
  <c r="AQ1756" i="1"/>
  <c r="AM1756" i="1"/>
  <c r="AN1755" i="1"/>
  <c r="AO1754" i="1"/>
  <c r="AP1753" i="1"/>
  <c r="AQ1752" i="1"/>
  <c r="AM1752" i="1"/>
  <c r="AN1751" i="1"/>
  <c r="AO1750" i="1"/>
  <c r="AP1749" i="1"/>
  <c r="AQ1748" i="1"/>
  <c r="AM1748" i="1"/>
  <c r="AN1747" i="1"/>
  <c r="AO1746" i="1"/>
  <c r="AP1745" i="1"/>
  <c r="AQ1744" i="1"/>
  <c r="AM1744" i="1"/>
  <c r="AN1743" i="1"/>
  <c r="AO1742" i="1"/>
  <c r="AP1741" i="1"/>
  <c r="AQ1740" i="1"/>
  <c r="AM1740" i="1"/>
  <c r="AN1739" i="1"/>
  <c r="AO1738" i="1"/>
  <c r="AP1737" i="1"/>
  <c r="AQ1736" i="1"/>
  <c r="AM1736" i="1"/>
  <c r="AN1735" i="1"/>
  <c r="AO1734" i="1"/>
  <c r="AP1733" i="1"/>
  <c r="AQ1732" i="1"/>
  <c r="AM1732" i="1"/>
  <c r="AN1731" i="1"/>
  <c r="AO1730" i="1"/>
  <c r="AP1729" i="1"/>
  <c r="AQ1728" i="1"/>
  <c r="AM1728" i="1"/>
  <c r="AN1727" i="1"/>
  <c r="AO1726" i="1"/>
  <c r="AP1725" i="1"/>
  <c r="AQ1724" i="1"/>
  <c r="AM1724" i="1"/>
  <c r="AN1723" i="1"/>
  <c r="AO1722" i="1"/>
  <c r="AP1721" i="1"/>
  <c r="AQ1720" i="1"/>
  <c r="AM1720" i="1"/>
  <c r="AN1719" i="1"/>
  <c r="AO1718" i="1"/>
  <c r="AP1717" i="1"/>
  <c r="AQ1716" i="1"/>
  <c r="AM1716" i="1"/>
  <c r="AN1715" i="1"/>
  <c r="AO1714" i="1"/>
  <c r="AP1713" i="1"/>
  <c r="AQ1712" i="1"/>
  <c r="AM1712" i="1"/>
  <c r="AN1711" i="1"/>
  <c r="AO1710" i="1"/>
  <c r="AP1709" i="1"/>
  <c r="AQ1708" i="1"/>
  <c r="AM1708" i="1"/>
  <c r="AN1707" i="1"/>
  <c r="AO1706" i="1"/>
  <c r="AP1705" i="1"/>
  <c r="AQ1704" i="1"/>
  <c r="AM1704" i="1"/>
  <c r="AN1703" i="1"/>
  <c r="AO1702" i="1"/>
  <c r="AP1701" i="1"/>
  <c r="AQ1700" i="1"/>
  <c r="AM1700" i="1"/>
  <c r="AN1699" i="1"/>
  <c r="AO1698" i="1"/>
  <c r="AP1697" i="1"/>
  <c r="AQ1696" i="1"/>
  <c r="AM1696" i="1"/>
  <c r="AN1695" i="1"/>
  <c r="AO1694" i="1"/>
  <c r="AP1693" i="1"/>
  <c r="AQ1692" i="1"/>
  <c r="AM1692" i="1"/>
  <c r="AN1691" i="1"/>
  <c r="AO1690" i="1"/>
  <c r="AP1689" i="1"/>
  <c r="AQ1688" i="1"/>
  <c r="AM1688" i="1"/>
  <c r="AN1687" i="1"/>
  <c r="AO1686" i="1"/>
  <c r="AP1685" i="1"/>
  <c r="AQ1684" i="1"/>
  <c r="AM1684" i="1"/>
  <c r="AN1683" i="1"/>
  <c r="AO1682" i="1"/>
  <c r="AP1681" i="1"/>
  <c r="AQ1680" i="1"/>
  <c r="AM1680" i="1"/>
  <c r="AN1679" i="1"/>
  <c r="AO1678" i="1"/>
  <c r="AP1677" i="1"/>
  <c r="AQ1676" i="1"/>
  <c r="AM1676" i="1"/>
  <c r="AN1675" i="1"/>
  <c r="AO1674" i="1"/>
  <c r="AP1673" i="1"/>
  <c r="AQ1672" i="1"/>
  <c r="AN2044" i="1"/>
  <c r="AN1999" i="1"/>
  <c r="AO1986" i="1"/>
  <c r="AP1973" i="1"/>
  <c r="AQ1960" i="1"/>
  <c r="AM1948" i="1"/>
  <c r="AN1935" i="1"/>
  <c r="AO1922" i="1"/>
  <c r="AP1909" i="1"/>
  <c r="AO1897" i="1"/>
  <c r="AQ1891" i="1"/>
  <c r="AP1887" i="1"/>
  <c r="AN1883" i="1"/>
  <c r="AQ1879" i="1"/>
  <c r="AP1876" i="1"/>
  <c r="AO1873" i="1"/>
  <c r="AN1870" i="1"/>
  <c r="AM1867" i="1"/>
  <c r="AQ1863" i="1"/>
  <c r="AP1860" i="1"/>
  <c r="AO1857" i="1"/>
  <c r="AN1854" i="1"/>
  <c r="AM1851" i="1"/>
  <c r="AQ1847" i="1"/>
  <c r="AP1844" i="1"/>
  <c r="AO1841" i="1"/>
  <c r="AN1838" i="1"/>
  <c r="AM1835" i="1"/>
  <c r="AQ1831" i="1"/>
  <c r="AP1828" i="1"/>
  <c r="AO1825" i="1"/>
  <c r="AN1822" i="1"/>
  <c r="AM1819" i="1"/>
  <c r="AQ1815" i="1"/>
  <c r="AP1812" i="1"/>
  <c r="AO1809" i="1"/>
  <c r="AN1806" i="1"/>
  <c r="AM1803" i="1"/>
  <c r="AQ1799" i="1"/>
  <c r="AP1796" i="1"/>
  <c r="AO1793" i="1"/>
  <c r="AN1790" i="1"/>
  <c r="AM1787" i="1"/>
  <c r="AN1786" i="1"/>
  <c r="AO1785" i="1"/>
  <c r="AP1784" i="1"/>
  <c r="AQ1783" i="1"/>
  <c r="AM1783" i="1"/>
  <c r="AN1782" i="1"/>
  <c r="AO1781" i="1"/>
  <c r="AP1780" i="1"/>
  <c r="AQ1779" i="1"/>
  <c r="AM1779" i="1"/>
  <c r="AN1778" i="1"/>
  <c r="AO1777" i="1"/>
  <c r="AP1776" i="1"/>
  <c r="AQ1775" i="1"/>
  <c r="AM1775" i="1"/>
  <c r="AN1774" i="1"/>
  <c r="AO1773" i="1"/>
  <c r="AP1772" i="1"/>
  <c r="AQ1771" i="1"/>
  <c r="AM1771" i="1"/>
  <c r="AN1770" i="1"/>
  <c r="AO1769" i="1"/>
  <c r="AP1768" i="1"/>
  <c r="AQ1767" i="1"/>
  <c r="AM1767" i="1"/>
  <c r="AN1766" i="1"/>
  <c r="AO1765" i="1"/>
  <c r="AP1764" i="1"/>
  <c r="AQ1763" i="1"/>
  <c r="AM1763" i="1"/>
  <c r="AN1762" i="1"/>
  <c r="AO1761" i="1"/>
  <c r="AP1760" i="1"/>
  <c r="AQ1759" i="1"/>
  <c r="AM1759" i="1"/>
  <c r="AN1758" i="1"/>
  <c r="AO1757" i="1"/>
  <c r="AP1756" i="1"/>
  <c r="AQ1755" i="1"/>
  <c r="AM1755" i="1"/>
  <c r="AN1754" i="1"/>
  <c r="AO1753" i="1"/>
  <c r="AP1752" i="1"/>
  <c r="AQ1751" i="1"/>
  <c r="AM1751" i="1"/>
  <c r="AN1750" i="1"/>
  <c r="AO1749" i="1"/>
  <c r="AP1748" i="1"/>
  <c r="AQ1747" i="1"/>
  <c r="AM1747" i="1"/>
  <c r="AN1746" i="1"/>
  <c r="AO1745" i="1"/>
  <c r="AP1744" i="1"/>
  <c r="AQ1743" i="1"/>
  <c r="AM1743" i="1"/>
  <c r="AN1742" i="1"/>
  <c r="AO1741" i="1"/>
  <c r="AP1740" i="1"/>
  <c r="AQ1739" i="1"/>
  <c r="AM1739" i="1"/>
  <c r="AN1738" i="1"/>
  <c r="AO1737" i="1"/>
  <c r="AP1736" i="1"/>
  <c r="AQ1735" i="1"/>
  <c r="AM1735" i="1"/>
  <c r="AN1734" i="1"/>
  <c r="AO1733" i="1"/>
  <c r="AP1732" i="1"/>
  <c r="AQ1731" i="1"/>
  <c r="AM1731" i="1"/>
  <c r="AN1730" i="1"/>
  <c r="AO1729" i="1"/>
  <c r="AP1728" i="1"/>
  <c r="AQ1727" i="1"/>
  <c r="AM1727" i="1"/>
  <c r="AN1726" i="1"/>
  <c r="AO1725" i="1"/>
  <c r="AP1724" i="1"/>
  <c r="AQ1723" i="1"/>
  <c r="AM1723" i="1"/>
  <c r="AN1722" i="1"/>
  <c r="AO1721" i="1"/>
  <c r="AP1720" i="1"/>
  <c r="AQ1719" i="1"/>
  <c r="AM1719" i="1"/>
  <c r="AN1718" i="1"/>
  <c r="AO1717" i="1"/>
  <c r="AP1716" i="1"/>
  <c r="AQ1715" i="1"/>
  <c r="AM1715" i="1"/>
  <c r="AN1714" i="1"/>
  <c r="AO1713" i="1"/>
  <c r="AP1712" i="1"/>
  <c r="AQ1711" i="1"/>
  <c r="AM1711" i="1"/>
  <c r="AN1710" i="1"/>
  <c r="AO1709" i="1"/>
  <c r="AP1708" i="1"/>
  <c r="AQ1707" i="1"/>
  <c r="AM1707" i="1"/>
  <c r="AN1706" i="1"/>
  <c r="AO1705" i="1"/>
  <c r="AP1704" i="1"/>
  <c r="AQ1703" i="1"/>
  <c r="AM1703" i="1"/>
  <c r="AN1702" i="1"/>
  <c r="AO1701" i="1"/>
  <c r="AP1700" i="1"/>
  <c r="AQ1699" i="1"/>
  <c r="AM1699" i="1"/>
  <c r="AN1698" i="1"/>
  <c r="AO1697" i="1"/>
  <c r="AP1696" i="1"/>
  <c r="AQ1695" i="1"/>
  <c r="AM1695" i="1"/>
  <c r="AN1694" i="1"/>
  <c r="AO1693" i="1"/>
  <c r="AP1692" i="1"/>
  <c r="AQ1691" i="1"/>
  <c r="AM1691" i="1"/>
  <c r="AN1690" i="1"/>
  <c r="AO1689" i="1"/>
  <c r="AP1688" i="1"/>
  <c r="AQ1687" i="1"/>
  <c r="AM1687" i="1"/>
  <c r="AN1686" i="1"/>
  <c r="AO1685" i="1"/>
  <c r="AO2031" i="1"/>
  <c r="AM1996" i="1"/>
  <c r="AN1983" i="1"/>
  <c r="AO1970" i="1"/>
  <c r="AP1957" i="1"/>
  <c r="AQ1944" i="1"/>
  <c r="AM1932" i="1"/>
  <c r="AN1919" i="1"/>
  <c r="AO1906" i="1"/>
  <c r="AQ1895" i="1"/>
  <c r="AQ1890" i="1"/>
  <c r="AO1886" i="1"/>
  <c r="AN1882" i="1"/>
  <c r="AM1879" i="1"/>
  <c r="AQ1875" i="1"/>
  <c r="AP1872" i="1"/>
  <c r="AO1869" i="1"/>
  <c r="AN1866" i="1"/>
  <c r="AM1863" i="1"/>
  <c r="AQ1859" i="1"/>
  <c r="AP1856" i="1"/>
  <c r="AO1853" i="1"/>
  <c r="AN1850" i="1"/>
  <c r="AM1847" i="1"/>
  <c r="AQ1843" i="1"/>
  <c r="AP1840" i="1"/>
  <c r="AO1837" i="1"/>
  <c r="AN1834" i="1"/>
  <c r="AM1831" i="1"/>
  <c r="AQ1827" i="1"/>
  <c r="AP1824" i="1"/>
  <c r="AO1821" i="1"/>
  <c r="AN1818" i="1"/>
  <c r="AM1815" i="1"/>
  <c r="AQ1811" i="1"/>
  <c r="AP1808" i="1"/>
  <c r="AO1805" i="1"/>
  <c r="AN1802" i="1"/>
  <c r="AM1799" i="1"/>
  <c r="AQ1795" i="1"/>
  <c r="AP1792" i="1"/>
  <c r="AO1789" i="1"/>
  <c r="AQ1786" i="1"/>
  <c r="AM1786" i="1"/>
  <c r="AN1785" i="1"/>
  <c r="AO1784" i="1"/>
  <c r="AP1783" i="1"/>
  <c r="AQ1782" i="1"/>
  <c r="AM1782" i="1"/>
  <c r="AN1781" i="1"/>
  <c r="AO1780" i="1"/>
  <c r="AP1779" i="1"/>
  <c r="AQ1778" i="1"/>
  <c r="AM1778" i="1"/>
  <c r="AN1777" i="1"/>
  <c r="AO1776" i="1"/>
  <c r="AP1775" i="1"/>
  <c r="AQ1774" i="1"/>
  <c r="AM1774" i="1"/>
  <c r="AN1773" i="1"/>
  <c r="AO1772" i="1"/>
  <c r="AP1771" i="1"/>
  <c r="AQ1770" i="1"/>
  <c r="AM1770" i="1"/>
  <c r="AN1769" i="1"/>
  <c r="AO1768" i="1"/>
  <c r="AP1767" i="1"/>
  <c r="AQ1766" i="1"/>
  <c r="AM1766" i="1"/>
  <c r="AN1765" i="1"/>
  <c r="AO1764" i="1"/>
  <c r="AP1763" i="1"/>
  <c r="AQ1762" i="1"/>
  <c r="AM1762" i="1"/>
  <c r="AN1761" i="1"/>
  <c r="AO1760" i="1"/>
  <c r="AP1759" i="1"/>
  <c r="AQ1758" i="1"/>
  <c r="AM1758" i="1"/>
  <c r="AN1757" i="1"/>
  <c r="AO1756" i="1"/>
  <c r="AP1755" i="1"/>
  <c r="AQ1754" i="1"/>
  <c r="AM1754" i="1"/>
  <c r="AN1753" i="1"/>
  <c r="AO1752" i="1"/>
  <c r="AP1751" i="1"/>
  <c r="AQ1750" i="1"/>
  <c r="AM1750" i="1"/>
  <c r="AN1749" i="1"/>
  <c r="AO1748" i="1"/>
  <c r="AP1747" i="1"/>
  <c r="AQ1746" i="1"/>
  <c r="AM1746" i="1"/>
  <c r="AN1745" i="1"/>
  <c r="AO1744" i="1"/>
  <c r="AP1743" i="1"/>
  <c r="AQ1742" i="1"/>
  <c r="AM1742" i="1"/>
  <c r="AN1741" i="1"/>
  <c r="AO1740" i="1"/>
  <c r="AP1739" i="1"/>
  <c r="AQ1738" i="1"/>
  <c r="AM1738" i="1"/>
  <c r="AN1737" i="1"/>
  <c r="AO1736" i="1"/>
  <c r="AP1735" i="1"/>
  <c r="AQ1734" i="1"/>
  <c r="AM1734" i="1"/>
  <c r="AN1733" i="1"/>
  <c r="AO1732" i="1"/>
  <c r="AP1731" i="1"/>
  <c r="AQ1730" i="1"/>
  <c r="AM1730" i="1"/>
  <c r="AN1729" i="1"/>
  <c r="AO1728" i="1"/>
  <c r="AP1727" i="1"/>
  <c r="AQ1726" i="1"/>
  <c r="AM1726" i="1"/>
  <c r="AN1725" i="1"/>
  <c r="AO1724" i="1"/>
  <c r="AP1723" i="1"/>
  <c r="AQ1722" i="1"/>
  <c r="AM1722" i="1"/>
  <c r="AN1721" i="1"/>
  <c r="AO1720" i="1"/>
  <c r="AP1719" i="1"/>
  <c r="AQ1718" i="1"/>
  <c r="AM1718" i="1"/>
  <c r="AN1717" i="1"/>
  <c r="AO1716" i="1"/>
  <c r="AP1715" i="1"/>
  <c r="AQ1714" i="1"/>
  <c r="AM1714" i="1"/>
  <c r="AN1713" i="1"/>
  <c r="AO1712" i="1"/>
  <c r="AP1711" i="1"/>
  <c r="AQ1710" i="1"/>
  <c r="AM1710" i="1"/>
  <c r="AN1709" i="1"/>
  <c r="AO1708" i="1"/>
  <c r="AP1707" i="1"/>
  <c r="AQ1706" i="1"/>
  <c r="AM1706" i="1"/>
  <c r="AN1705" i="1"/>
  <c r="AO1704" i="1"/>
  <c r="AP1703" i="1"/>
  <c r="AQ1702" i="1"/>
  <c r="AM1702" i="1"/>
  <c r="AN1701" i="1"/>
  <c r="AO1700" i="1"/>
  <c r="AP1699" i="1"/>
  <c r="AQ1698" i="1"/>
  <c r="AM1698" i="1"/>
  <c r="AN1697" i="1"/>
  <c r="AO1696" i="1"/>
  <c r="AP1695" i="1"/>
  <c r="AQ1694" i="1"/>
  <c r="AM1694" i="1"/>
  <c r="AN1693" i="1"/>
  <c r="AO1692" i="1"/>
  <c r="AP1691" i="1"/>
  <c r="AQ1690" i="1"/>
  <c r="AM1690" i="1"/>
  <c r="AN1689" i="1"/>
  <c r="AO1688" i="1"/>
  <c r="AP1687" i="1"/>
  <c r="AQ1686" i="1"/>
  <c r="AM1686" i="1"/>
  <c r="AN1685" i="1"/>
  <c r="AO1684" i="1"/>
  <c r="AP1683" i="1"/>
  <c r="AQ1682" i="1"/>
  <c r="AM1682" i="1"/>
  <c r="AN1681" i="1"/>
  <c r="AO1680" i="1"/>
  <c r="AP1679" i="1"/>
  <c r="AQ1678" i="1"/>
  <c r="AM1678" i="1"/>
  <c r="AN1677" i="1"/>
  <c r="AO1676" i="1"/>
  <c r="AP1675" i="1"/>
  <c r="AQ1674" i="1"/>
  <c r="AM1674" i="1"/>
  <c r="AN1673" i="1"/>
  <c r="AP2018" i="1"/>
  <c r="AO1954" i="1"/>
  <c r="AN1903" i="1"/>
  <c r="AO1881" i="1"/>
  <c r="AP1868" i="1"/>
  <c r="AQ1855" i="1"/>
  <c r="AM1843" i="1"/>
  <c r="AN1830" i="1"/>
  <c r="AO1817" i="1"/>
  <c r="AP1804" i="1"/>
  <c r="AQ1791" i="1"/>
  <c r="AM1785" i="1"/>
  <c r="AQ1781" i="1"/>
  <c r="AP1778" i="1"/>
  <c r="AO1775" i="1"/>
  <c r="AN1772" i="1"/>
  <c r="AM1769" i="1"/>
  <c r="AQ1765" i="1"/>
  <c r="AP1762" i="1"/>
  <c r="AO1759" i="1"/>
  <c r="AN1756" i="1"/>
  <c r="AM1753" i="1"/>
  <c r="AQ1749" i="1"/>
  <c r="AP1746" i="1"/>
  <c r="AO1743" i="1"/>
  <c r="AN1740" i="1"/>
  <c r="AM1737" i="1"/>
  <c r="AQ1733" i="1"/>
  <c r="AP1730" i="1"/>
  <c r="AO1727" i="1"/>
  <c r="AN1724" i="1"/>
  <c r="AM1721" i="1"/>
  <c r="AQ1717" i="1"/>
  <c r="AP1714" i="1"/>
  <c r="AO1711" i="1"/>
  <c r="AN1708" i="1"/>
  <c r="AM1705" i="1"/>
  <c r="AQ1701" i="1"/>
  <c r="AP1698" i="1"/>
  <c r="AO1695" i="1"/>
  <c r="AN1692" i="1"/>
  <c r="AM1689" i="1"/>
  <c r="AQ1685" i="1"/>
  <c r="AQ1683" i="1"/>
  <c r="AN1682" i="1"/>
  <c r="AP1680" i="1"/>
  <c r="AM1679" i="1"/>
  <c r="AO1677" i="1"/>
  <c r="AQ1675" i="1"/>
  <c r="AN1674" i="1"/>
  <c r="AP1672" i="1"/>
  <c r="AQ1671" i="1"/>
  <c r="AM1671" i="1"/>
  <c r="AN1670" i="1"/>
  <c r="AO1669" i="1"/>
  <c r="AP1668" i="1"/>
  <c r="AQ1667" i="1"/>
  <c r="AM1667" i="1"/>
  <c r="AN1666" i="1"/>
  <c r="AO1665" i="1"/>
  <c r="AP1664" i="1"/>
  <c r="AQ1663" i="1"/>
  <c r="AM1663" i="1"/>
  <c r="AN1662" i="1"/>
  <c r="AO1661" i="1"/>
  <c r="AP1660" i="1"/>
  <c r="AQ1659" i="1"/>
  <c r="AM1659" i="1"/>
  <c r="AN1658" i="1"/>
  <c r="AO1657" i="1"/>
  <c r="AP1656" i="1"/>
  <c r="AQ1655" i="1"/>
  <c r="AM1655" i="1"/>
  <c r="AN1654" i="1"/>
  <c r="AO1653" i="1"/>
  <c r="AP1652" i="1"/>
  <c r="AQ1651" i="1"/>
  <c r="AM1651" i="1"/>
  <c r="AN1650" i="1"/>
  <c r="AO1649" i="1"/>
  <c r="AP1648" i="1"/>
  <c r="AQ1647" i="1"/>
  <c r="AM1647" i="1"/>
  <c r="AN1646" i="1"/>
  <c r="AO1645" i="1"/>
  <c r="AP1644" i="1"/>
  <c r="AQ1643" i="1"/>
  <c r="AM1643" i="1"/>
  <c r="AN1642" i="1"/>
  <c r="AO1641" i="1"/>
  <c r="AP1640" i="1"/>
  <c r="AQ1639" i="1"/>
  <c r="AM1639" i="1"/>
  <c r="AN1638" i="1"/>
  <c r="AO1637" i="1"/>
  <c r="AP1636" i="1"/>
  <c r="AQ1635" i="1"/>
  <c r="AM1635" i="1"/>
  <c r="AN1634" i="1"/>
  <c r="AO1633" i="1"/>
  <c r="AP1632" i="1"/>
  <c r="AQ1631" i="1"/>
  <c r="AM1631" i="1"/>
  <c r="AN1630" i="1"/>
  <c r="AO1629" i="1"/>
  <c r="AP1628" i="1"/>
  <c r="AQ1627" i="1"/>
  <c r="AM1627" i="1"/>
  <c r="AN1626" i="1"/>
  <c r="AO1625" i="1"/>
  <c r="AP1624" i="1"/>
  <c r="AQ1623" i="1"/>
  <c r="AM1623" i="1"/>
  <c r="AN1622" i="1"/>
  <c r="AO1621" i="1"/>
  <c r="AP1620" i="1"/>
  <c r="AQ1619" i="1"/>
  <c r="AM1619" i="1"/>
  <c r="AN1618" i="1"/>
  <c r="AO1617" i="1"/>
  <c r="AP1616" i="1"/>
  <c r="AQ1615" i="1"/>
  <c r="AM1615" i="1"/>
  <c r="AN1614" i="1"/>
  <c r="AO1613" i="1"/>
  <c r="AP1612" i="1"/>
  <c r="AQ1611" i="1"/>
  <c r="AM1611" i="1"/>
  <c r="AN1610" i="1"/>
  <c r="AO1609" i="1"/>
  <c r="AP1608" i="1"/>
  <c r="AQ1607" i="1"/>
  <c r="AM1607" i="1"/>
  <c r="AN1606" i="1"/>
  <c r="AO1605" i="1"/>
  <c r="AP1604" i="1"/>
  <c r="AQ1603" i="1"/>
  <c r="AM1603" i="1"/>
  <c r="AN1602" i="1"/>
  <c r="AO1601" i="1"/>
  <c r="AP1600" i="1"/>
  <c r="AQ1599" i="1"/>
  <c r="AM1599" i="1"/>
  <c r="AN1598" i="1"/>
  <c r="AO1597" i="1"/>
  <c r="AP1596" i="1"/>
  <c r="AQ1595" i="1"/>
  <c r="AM1595" i="1"/>
  <c r="AN1594" i="1"/>
  <c r="AO1593" i="1"/>
  <c r="AP1592" i="1"/>
  <c r="AQ1591" i="1"/>
  <c r="AM1591" i="1"/>
  <c r="AN1590" i="1"/>
  <c r="AO1589" i="1"/>
  <c r="AP1588" i="1"/>
  <c r="AQ1587" i="1"/>
  <c r="AM1587" i="1"/>
  <c r="AN1586" i="1"/>
  <c r="AO1585" i="1"/>
  <c r="AP1584" i="1"/>
  <c r="AQ1583" i="1"/>
  <c r="AM1583" i="1"/>
  <c r="AN1582" i="1"/>
  <c r="AO1581" i="1"/>
  <c r="AP1580" i="1"/>
  <c r="AQ1579" i="1"/>
  <c r="AM1579" i="1"/>
  <c r="AN1578" i="1"/>
  <c r="AO1577" i="1"/>
  <c r="AP1576" i="1"/>
  <c r="AQ1575" i="1"/>
  <c r="AM1575" i="1"/>
  <c r="AN1574" i="1"/>
  <c r="AO1573" i="1"/>
  <c r="AP1572" i="1"/>
  <c r="AQ1571" i="1"/>
  <c r="AM1571" i="1"/>
  <c r="AN1570" i="1"/>
  <c r="AO1569" i="1"/>
  <c r="AP1568" i="1"/>
  <c r="AQ1567" i="1"/>
  <c r="AM1567" i="1"/>
  <c r="AN1566" i="1"/>
  <c r="AO1565" i="1"/>
  <c r="AP1564" i="1"/>
  <c r="AQ1563" i="1"/>
  <c r="AM1563" i="1"/>
  <c r="AN1562" i="1"/>
  <c r="AO1561" i="1"/>
  <c r="AP1560" i="1"/>
  <c r="AQ1559" i="1"/>
  <c r="AM1559" i="1"/>
  <c r="AN1558" i="1"/>
  <c r="AO1557" i="1"/>
  <c r="AP1556" i="1"/>
  <c r="AQ1555" i="1"/>
  <c r="AM1555" i="1"/>
  <c r="AN1554" i="1"/>
  <c r="AO1553" i="1"/>
  <c r="AP1552" i="1"/>
  <c r="AQ1551" i="1"/>
  <c r="AM1551" i="1"/>
  <c r="AN1550" i="1"/>
  <c r="AO1549" i="1"/>
  <c r="AP1548" i="1"/>
  <c r="AQ1547" i="1"/>
  <c r="AM1547" i="1"/>
  <c r="AN1546" i="1"/>
  <c r="AO1545" i="1"/>
  <c r="AP1544" i="1"/>
  <c r="AQ1543" i="1"/>
  <c r="AM1543" i="1"/>
  <c r="AN1542" i="1"/>
  <c r="AO1541" i="1"/>
  <c r="AP1540" i="1"/>
  <c r="AQ1539" i="1"/>
  <c r="AM1539" i="1"/>
  <c r="AN1538" i="1"/>
  <c r="AO1537" i="1"/>
  <c r="AP1536" i="1"/>
  <c r="AQ1535" i="1"/>
  <c r="AM1535" i="1"/>
  <c r="AN1534" i="1"/>
  <c r="AO1533" i="1"/>
  <c r="AP1532" i="1"/>
  <c r="AQ1531" i="1"/>
  <c r="AM1531" i="1"/>
  <c r="AN1530" i="1"/>
  <c r="AO1529" i="1"/>
  <c r="AP1528" i="1"/>
  <c r="AQ1527" i="1"/>
  <c r="AM1527" i="1"/>
  <c r="AN1526" i="1"/>
  <c r="AO1525" i="1"/>
  <c r="AP1524" i="1"/>
  <c r="AQ1523" i="1"/>
  <c r="AM1523" i="1"/>
  <c r="AN1522" i="1"/>
  <c r="AO1521" i="1"/>
  <c r="AP1520" i="1"/>
  <c r="AQ1519" i="1"/>
  <c r="AM1519" i="1"/>
  <c r="AN1518" i="1"/>
  <c r="AO1517" i="1"/>
  <c r="AP1516" i="1"/>
  <c r="AQ1515" i="1"/>
  <c r="AM1515" i="1"/>
  <c r="AN1514" i="1"/>
  <c r="AO1513" i="1"/>
  <c r="AP1512" i="1"/>
  <c r="AQ1511" i="1"/>
  <c r="AM1511" i="1"/>
  <c r="AN1510" i="1"/>
  <c r="AO1509" i="1"/>
  <c r="AP1508" i="1"/>
  <c r="AQ1507" i="1"/>
  <c r="AM1507" i="1"/>
  <c r="AN1506" i="1"/>
  <c r="AO1505" i="1"/>
  <c r="AP1504" i="1"/>
  <c r="AQ1503" i="1"/>
  <c r="AM1503" i="1"/>
  <c r="AN1502" i="1"/>
  <c r="AO1501" i="1"/>
  <c r="AP1500" i="1"/>
  <c r="AQ1499" i="1"/>
  <c r="AM1499" i="1"/>
  <c r="AN1498" i="1"/>
  <c r="AO1497" i="1"/>
  <c r="AP1496" i="1"/>
  <c r="AQ1495" i="1"/>
  <c r="AM1495" i="1"/>
  <c r="AN1494" i="1"/>
  <c r="AO1493" i="1"/>
  <c r="AP1492" i="1"/>
  <c r="AQ1491" i="1"/>
  <c r="AM1491" i="1"/>
  <c r="AN1490" i="1"/>
  <c r="AO1489" i="1"/>
  <c r="AP1488" i="1"/>
  <c r="AQ1487" i="1"/>
  <c r="AM1487" i="1"/>
  <c r="AN1486" i="1"/>
  <c r="AO1485" i="1"/>
  <c r="AP1484" i="1"/>
  <c r="AQ1483" i="1"/>
  <c r="AM1483" i="1"/>
  <c r="AN1482" i="1"/>
  <c r="AO1481" i="1"/>
  <c r="AP1480" i="1"/>
  <c r="AQ1479" i="1"/>
  <c r="AM1479" i="1"/>
  <c r="AN1478" i="1"/>
  <c r="AO1477" i="1"/>
  <c r="AP1476" i="1"/>
  <c r="AQ1475" i="1"/>
  <c r="AM1475" i="1"/>
  <c r="AN1474" i="1"/>
  <c r="AO1473" i="1"/>
  <c r="AP1472" i="1"/>
  <c r="AQ1471" i="1"/>
  <c r="AM1471" i="1"/>
  <c r="AN1470" i="1"/>
  <c r="AO1469" i="1"/>
  <c r="AP1468" i="1"/>
  <c r="AQ1467" i="1"/>
  <c r="AM1467" i="1"/>
  <c r="AN1466" i="1"/>
  <c r="AO1465" i="1"/>
  <c r="AP1464" i="1"/>
  <c r="AQ1463" i="1"/>
  <c r="AM1463" i="1"/>
  <c r="AN1462" i="1"/>
  <c r="AO1461" i="1"/>
  <c r="AP1460" i="1"/>
  <c r="AQ1459" i="1"/>
  <c r="AM1459" i="1"/>
  <c r="AN1458" i="1"/>
  <c r="AO1457" i="1"/>
  <c r="AP1456" i="1"/>
  <c r="AQ1455" i="1"/>
  <c r="AM1455" i="1"/>
  <c r="AN1454" i="1"/>
  <c r="AO1453" i="1"/>
  <c r="AP1452" i="1"/>
  <c r="AQ1451" i="1"/>
  <c r="AM1451" i="1"/>
  <c r="AN1450" i="1"/>
  <c r="AO1449" i="1"/>
  <c r="AP1448" i="1"/>
  <c r="AQ1447" i="1"/>
  <c r="AM1447" i="1"/>
  <c r="AN1446" i="1"/>
  <c r="AO1445" i="1"/>
  <c r="AP1444" i="1"/>
  <c r="AQ1443" i="1"/>
  <c r="AM1443" i="1"/>
  <c r="AN1442" i="1"/>
  <c r="AO1441" i="1"/>
  <c r="AP1440" i="1"/>
  <c r="AQ1992" i="1"/>
  <c r="AP1941" i="1"/>
  <c r="AN1894" i="1"/>
  <c r="AN1878" i="1"/>
  <c r="AO1865" i="1"/>
  <c r="AP1852" i="1"/>
  <c r="AQ1839" i="1"/>
  <c r="AM1827" i="1"/>
  <c r="AN1814" i="1"/>
  <c r="AO1801" i="1"/>
  <c r="AP1788" i="1"/>
  <c r="AN1784" i="1"/>
  <c r="AM1781" i="1"/>
  <c r="AQ1777" i="1"/>
  <c r="AP1774" i="1"/>
  <c r="AO1771" i="1"/>
  <c r="AN1768" i="1"/>
  <c r="AM1765" i="1"/>
  <c r="AQ1761" i="1"/>
  <c r="AP1758" i="1"/>
  <c r="AO1755" i="1"/>
  <c r="AN1752" i="1"/>
  <c r="AM1749" i="1"/>
  <c r="AQ1745" i="1"/>
  <c r="AP1742" i="1"/>
  <c r="AO1739" i="1"/>
  <c r="AN1736" i="1"/>
  <c r="AM1733" i="1"/>
  <c r="AQ1729" i="1"/>
  <c r="AP1726" i="1"/>
  <c r="AO1723" i="1"/>
  <c r="AN1720" i="1"/>
  <c r="AM1717" i="1"/>
  <c r="AQ1713" i="1"/>
  <c r="AP1710" i="1"/>
  <c r="AO1707" i="1"/>
  <c r="AN1704" i="1"/>
  <c r="AM1701" i="1"/>
  <c r="AQ1697" i="1"/>
  <c r="AP1694" i="1"/>
  <c r="AO1691" i="1"/>
  <c r="AN1688" i="1"/>
  <c r="AM1685" i="1"/>
  <c r="AO1683" i="1"/>
  <c r="AQ1681" i="1"/>
  <c r="AN1680" i="1"/>
  <c r="AP1678" i="1"/>
  <c r="AM1677" i="1"/>
  <c r="AO1675" i="1"/>
  <c r="AQ1673" i="1"/>
  <c r="AO1672" i="1"/>
  <c r="AP1671" i="1"/>
  <c r="AQ1670" i="1"/>
  <c r="AM1670" i="1"/>
  <c r="AN1669" i="1"/>
  <c r="AO1668" i="1"/>
  <c r="AP1667" i="1"/>
  <c r="AQ1666" i="1"/>
  <c r="AM1666" i="1"/>
  <c r="AN1665" i="1"/>
  <c r="AO1664" i="1"/>
  <c r="AP1663" i="1"/>
  <c r="AQ1662" i="1"/>
  <c r="AM1662" i="1"/>
  <c r="AN1661" i="1"/>
  <c r="AO1660" i="1"/>
  <c r="AP1659" i="1"/>
  <c r="AQ1658" i="1"/>
  <c r="AM1658" i="1"/>
  <c r="AN1657" i="1"/>
  <c r="AO1656" i="1"/>
  <c r="AP1655" i="1"/>
  <c r="AQ1654" i="1"/>
  <c r="AM1654" i="1"/>
  <c r="AN1653" i="1"/>
  <c r="AO1652" i="1"/>
  <c r="AP1651" i="1"/>
  <c r="AQ1650" i="1"/>
  <c r="AM1650" i="1"/>
  <c r="AN1649" i="1"/>
  <c r="AO1648" i="1"/>
  <c r="AP1647" i="1"/>
  <c r="AQ1646" i="1"/>
  <c r="AM1646" i="1"/>
  <c r="AN1645" i="1"/>
  <c r="AO1644" i="1"/>
  <c r="AP1643" i="1"/>
  <c r="AQ1642" i="1"/>
  <c r="AM1642" i="1"/>
  <c r="AN1641" i="1"/>
  <c r="AO1640" i="1"/>
  <c r="AP1639" i="1"/>
  <c r="AQ1638" i="1"/>
  <c r="AM1638" i="1"/>
  <c r="AN1637" i="1"/>
  <c r="AO1636" i="1"/>
  <c r="AP1635" i="1"/>
  <c r="AQ1634" i="1"/>
  <c r="AM1634" i="1"/>
  <c r="AN1633" i="1"/>
  <c r="AO1632" i="1"/>
  <c r="AP1631" i="1"/>
  <c r="AQ1630" i="1"/>
  <c r="AM1630" i="1"/>
  <c r="AN1629" i="1"/>
  <c r="AO1628" i="1"/>
  <c r="AP1627" i="1"/>
  <c r="AQ1626" i="1"/>
  <c r="AM1626" i="1"/>
  <c r="AN1625" i="1"/>
  <c r="AO1624" i="1"/>
  <c r="AP1623" i="1"/>
  <c r="AQ1622" i="1"/>
  <c r="AM1622" i="1"/>
  <c r="AN1621" i="1"/>
  <c r="AO1620" i="1"/>
  <c r="AP1619" i="1"/>
  <c r="AQ1618" i="1"/>
  <c r="AM1618" i="1"/>
  <c r="AN1617" i="1"/>
  <c r="AO1616" i="1"/>
  <c r="AP1615" i="1"/>
  <c r="AQ1614" i="1"/>
  <c r="AM1614" i="1"/>
  <c r="AN1613" i="1"/>
  <c r="AO1612" i="1"/>
  <c r="AP1611" i="1"/>
  <c r="AQ1610" i="1"/>
  <c r="AM1610" i="1"/>
  <c r="AN1609" i="1"/>
  <c r="AO1608" i="1"/>
  <c r="AP1607" i="1"/>
  <c r="AQ1606" i="1"/>
  <c r="AM1606" i="1"/>
  <c r="AN1605" i="1"/>
  <c r="AO1604" i="1"/>
  <c r="AP1603" i="1"/>
  <c r="AQ1602" i="1"/>
  <c r="AM1602" i="1"/>
  <c r="AN1601" i="1"/>
  <c r="AO1600" i="1"/>
  <c r="AP1599" i="1"/>
  <c r="AQ1598" i="1"/>
  <c r="AM1598" i="1"/>
  <c r="AN1597" i="1"/>
  <c r="AO1596" i="1"/>
  <c r="AP1595" i="1"/>
  <c r="AQ1594" i="1"/>
  <c r="AM1594" i="1"/>
  <c r="AN1593" i="1"/>
  <c r="AO1592" i="1"/>
  <c r="AP1591" i="1"/>
  <c r="AQ1590" i="1"/>
  <c r="AM1590" i="1"/>
  <c r="AN1589" i="1"/>
  <c r="AO1588" i="1"/>
  <c r="AP1587" i="1"/>
  <c r="AQ1586" i="1"/>
  <c r="AM1586" i="1"/>
  <c r="AN1585" i="1"/>
  <c r="AO1584" i="1"/>
  <c r="AP1583" i="1"/>
  <c r="AQ1582" i="1"/>
  <c r="AM1582" i="1"/>
  <c r="AN1581" i="1"/>
  <c r="AO1580" i="1"/>
  <c r="AP1579" i="1"/>
  <c r="AQ1578" i="1"/>
  <c r="AM1578" i="1"/>
  <c r="AN1577" i="1"/>
  <c r="AO1576" i="1"/>
  <c r="AP1575" i="1"/>
  <c r="AQ1574" i="1"/>
  <c r="AM1574" i="1"/>
  <c r="AN1573" i="1"/>
  <c r="AO1572" i="1"/>
  <c r="AP1571" i="1"/>
  <c r="AQ1570" i="1"/>
  <c r="AM1570" i="1"/>
  <c r="AN1569" i="1"/>
  <c r="AO1568" i="1"/>
  <c r="AP1567" i="1"/>
  <c r="AQ1566" i="1"/>
  <c r="AM1566" i="1"/>
  <c r="AN1565" i="1"/>
  <c r="AO1564" i="1"/>
  <c r="AP1563" i="1"/>
  <c r="AQ1562" i="1"/>
  <c r="AM1562" i="1"/>
  <c r="AN1561" i="1"/>
  <c r="AO1560" i="1"/>
  <c r="AP1559" i="1"/>
  <c r="AQ1558" i="1"/>
  <c r="AM1558" i="1"/>
  <c r="AN1557" i="1"/>
  <c r="AO1556" i="1"/>
  <c r="AP1555" i="1"/>
  <c r="AQ1554" i="1"/>
  <c r="AM1554" i="1"/>
  <c r="AN1553" i="1"/>
  <c r="AO1552" i="1"/>
  <c r="AP1551" i="1"/>
  <c r="AQ1550" i="1"/>
  <c r="AM1550" i="1"/>
  <c r="AN1549" i="1"/>
  <c r="AO1548" i="1"/>
  <c r="AP1547" i="1"/>
  <c r="AQ1546" i="1"/>
  <c r="AM1546" i="1"/>
  <c r="AN1545" i="1"/>
  <c r="AO1544" i="1"/>
  <c r="AP1543" i="1"/>
  <c r="AQ1542" i="1"/>
  <c r="AM1542" i="1"/>
  <c r="AN1541" i="1"/>
  <c r="AO1540" i="1"/>
  <c r="AP1539" i="1"/>
  <c r="AQ1538" i="1"/>
  <c r="AM1538" i="1"/>
  <c r="AN1537" i="1"/>
  <c r="AO1536" i="1"/>
  <c r="AP1535" i="1"/>
  <c r="AQ1534" i="1"/>
  <c r="AM1534" i="1"/>
  <c r="AN1533" i="1"/>
  <c r="AO1532" i="1"/>
  <c r="AP1531" i="1"/>
  <c r="AQ1530" i="1"/>
  <c r="AM1530" i="1"/>
  <c r="AN1529" i="1"/>
  <c r="AO1528" i="1"/>
  <c r="AP1527" i="1"/>
  <c r="AQ1526" i="1"/>
  <c r="AM1526" i="1"/>
  <c r="AN1525" i="1"/>
  <c r="AO1524" i="1"/>
  <c r="AP1523" i="1"/>
  <c r="AQ1522" i="1"/>
  <c r="AM1522" i="1"/>
  <c r="AN1521" i="1"/>
  <c r="AO1520" i="1"/>
  <c r="AP1519" i="1"/>
  <c r="AQ1518" i="1"/>
  <c r="AM1518" i="1"/>
  <c r="AN1517" i="1"/>
  <c r="AO1516" i="1"/>
  <c r="AP1515" i="1"/>
  <c r="AQ1514" i="1"/>
  <c r="AM1514" i="1"/>
  <c r="AN1513" i="1"/>
  <c r="AO1512" i="1"/>
  <c r="AP1511" i="1"/>
  <c r="AQ1510" i="1"/>
  <c r="AM1510" i="1"/>
  <c r="AN1509" i="1"/>
  <c r="AO1508" i="1"/>
  <c r="AP1507" i="1"/>
  <c r="AQ1506" i="1"/>
  <c r="AM1506" i="1"/>
  <c r="AN1505" i="1"/>
  <c r="AO1504" i="1"/>
  <c r="AP1503" i="1"/>
  <c r="AQ1502" i="1"/>
  <c r="AM1502" i="1"/>
  <c r="AN1501" i="1"/>
  <c r="AO1500" i="1"/>
  <c r="AP1499" i="1"/>
  <c r="AQ1498" i="1"/>
  <c r="AM1498" i="1"/>
  <c r="AN1497" i="1"/>
  <c r="AO1496" i="1"/>
  <c r="AP1495" i="1"/>
  <c r="AQ1494" i="1"/>
  <c r="AM1494" i="1"/>
  <c r="AN1493" i="1"/>
  <c r="AO1492" i="1"/>
  <c r="AP1491" i="1"/>
  <c r="AQ1490" i="1"/>
  <c r="AM1490" i="1"/>
  <c r="AN1489" i="1"/>
  <c r="AO1488" i="1"/>
  <c r="AP1487" i="1"/>
  <c r="AQ1486" i="1"/>
  <c r="AM1486" i="1"/>
  <c r="AN1485" i="1"/>
  <c r="AO1484" i="1"/>
  <c r="AP1483" i="1"/>
  <c r="AQ1482" i="1"/>
  <c r="AM1482" i="1"/>
  <c r="AN1481" i="1"/>
  <c r="AO1480" i="1"/>
  <c r="AP1479" i="1"/>
  <c r="AQ1478" i="1"/>
  <c r="AM1478" i="1"/>
  <c r="AN1477" i="1"/>
  <c r="AO1476" i="1"/>
  <c r="AP1475" i="1"/>
  <c r="AQ1474" i="1"/>
  <c r="AM1474" i="1"/>
  <c r="AN1473" i="1"/>
  <c r="AO1472" i="1"/>
  <c r="AP1471" i="1"/>
  <c r="AQ1470" i="1"/>
  <c r="AM1470" i="1"/>
  <c r="AN1469" i="1"/>
  <c r="AO1468" i="1"/>
  <c r="AP1467" i="1"/>
  <c r="AQ1466" i="1"/>
  <c r="AM1466" i="1"/>
  <c r="AN1465" i="1"/>
  <c r="AO1464" i="1"/>
  <c r="AP1463" i="1"/>
  <c r="AQ1462" i="1"/>
  <c r="AM1462" i="1"/>
  <c r="AN1461" i="1"/>
  <c r="AO1460" i="1"/>
  <c r="AP1459" i="1"/>
  <c r="AQ1458" i="1"/>
  <c r="AM1458" i="1"/>
  <c r="AN1457" i="1"/>
  <c r="AO1456" i="1"/>
  <c r="AP1455" i="1"/>
  <c r="AQ1454" i="1"/>
  <c r="AM1454" i="1"/>
  <c r="AN1453" i="1"/>
  <c r="AO1452" i="1"/>
  <c r="AP1451" i="1"/>
  <c r="AQ1450" i="1"/>
  <c r="AM1450" i="1"/>
  <c r="AN1449" i="1"/>
  <c r="AO1448" i="1"/>
  <c r="AP1447" i="1"/>
  <c r="AQ1446" i="1"/>
  <c r="AM1446" i="1"/>
  <c r="AN1445" i="1"/>
  <c r="AO1444" i="1"/>
  <c r="AP1443" i="1"/>
  <c r="AQ1442" i="1"/>
  <c r="AM1442" i="1"/>
  <c r="AN1441" i="1"/>
  <c r="AO1440" i="1"/>
  <c r="AM1980" i="1"/>
  <c r="AQ1928" i="1"/>
  <c r="AP1889" i="1"/>
  <c r="AM1875" i="1"/>
  <c r="AN1862" i="1"/>
  <c r="AO1849" i="1"/>
  <c r="AP1836" i="1"/>
  <c r="AQ1823" i="1"/>
  <c r="AM1811" i="1"/>
  <c r="AN1798" i="1"/>
  <c r="AP1786" i="1"/>
  <c r="AO1783" i="1"/>
  <c r="AN1780" i="1"/>
  <c r="AM1777" i="1"/>
  <c r="AQ1773" i="1"/>
  <c r="AP1770" i="1"/>
  <c r="AO1767" i="1"/>
  <c r="AN1764" i="1"/>
  <c r="AM1761" i="1"/>
  <c r="AQ1757" i="1"/>
  <c r="AP1754" i="1"/>
  <c r="AO1751" i="1"/>
  <c r="AN1748" i="1"/>
  <c r="AM1745" i="1"/>
  <c r="AQ1741" i="1"/>
  <c r="AP1738" i="1"/>
  <c r="AO1735" i="1"/>
  <c r="AN1732" i="1"/>
  <c r="AM1729" i="1"/>
  <c r="AQ1725" i="1"/>
  <c r="AP1722" i="1"/>
  <c r="AO1719" i="1"/>
  <c r="AN1716" i="1"/>
  <c r="AM1713" i="1"/>
  <c r="AQ1709" i="1"/>
  <c r="AP1706" i="1"/>
  <c r="AO1703" i="1"/>
  <c r="AN1700" i="1"/>
  <c r="AM1697" i="1"/>
  <c r="AQ1693" i="1"/>
  <c r="AP1690" i="1"/>
  <c r="AO1687" i="1"/>
  <c r="AP1684" i="1"/>
  <c r="AM1683" i="1"/>
  <c r="AO1681" i="1"/>
  <c r="AQ1679" i="1"/>
  <c r="AN1678" i="1"/>
  <c r="AP1676" i="1"/>
  <c r="AM1675" i="1"/>
  <c r="AO1673" i="1"/>
  <c r="AN1672" i="1"/>
  <c r="AO1671" i="1"/>
  <c r="AP1670" i="1"/>
  <c r="AQ1669" i="1"/>
  <c r="AM1669" i="1"/>
  <c r="AN1668" i="1"/>
  <c r="AO1667" i="1"/>
  <c r="AP1666" i="1"/>
  <c r="AQ1665" i="1"/>
  <c r="AM1665" i="1"/>
  <c r="AN1664" i="1"/>
  <c r="AO1663" i="1"/>
  <c r="AP1662" i="1"/>
  <c r="AQ1661" i="1"/>
  <c r="AM1661" i="1"/>
  <c r="AN1660" i="1"/>
  <c r="AO1659" i="1"/>
  <c r="AP1658" i="1"/>
  <c r="AQ1657" i="1"/>
  <c r="AM1657" i="1"/>
  <c r="AN1656" i="1"/>
  <c r="AO1655" i="1"/>
  <c r="AP1654" i="1"/>
  <c r="AQ1653" i="1"/>
  <c r="AM1653" i="1"/>
  <c r="AN1652" i="1"/>
  <c r="AO1651" i="1"/>
  <c r="AP1650" i="1"/>
  <c r="AQ1649" i="1"/>
  <c r="AM1649" i="1"/>
  <c r="AN1648" i="1"/>
  <c r="AO1647" i="1"/>
  <c r="AP1646" i="1"/>
  <c r="AQ1645" i="1"/>
  <c r="AM1645" i="1"/>
  <c r="AN1644" i="1"/>
  <c r="AO1643" i="1"/>
  <c r="AP1642" i="1"/>
  <c r="AQ1641" i="1"/>
  <c r="AM1641" i="1"/>
  <c r="AN1640" i="1"/>
  <c r="AO1639" i="1"/>
  <c r="AP1638" i="1"/>
  <c r="AQ1637" i="1"/>
  <c r="AM1637" i="1"/>
  <c r="AN1636" i="1"/>
  <c r="AO1635" i="1"/>
  <c r="AP1634" i="1"/>
  <c r="AQ1633" i="1"/>
  <c r="AM1633" i="1"/>
  <c r="AN1632" i="1"/>
  <c r="AO1631" i="1"/>
  <c r="AP1630" i="1"/>
  <c r="AQ1629" i="1"/>
  <c r="AM1629" i="1"/>
  <c r="AN1628" i="1"/>
  <c r="AO1627" i="1"/>
  <c r="AP1626" i="1"/>
  <c r="AQ1625" i="1"/>
  <c r="AM1625" i="1"/>
  <c r="AN1624" i="1"/>
  <c r="AO1623" i="1"/>
  <c r="AP1622" i="1"/>
  <c r="AQ1621" i="1"/>
  <c r="AM1621" i="1"/>
  <c r="AN1620" i="1"/>
  <c r="AO1619" i="1"/>
  <c r="AP1618" i="1"/>
  <c r="AQ1617" i="1"/>
  <c r="AM1617" i="1"/>
  <c r="AN1616" i="1"/>
  <c r="AO1615" i="1"/>
  <c r="AP1614" i="1"/>
  <c r="AQ1613" i="1"/>
  <c r="AM1613" i="1"/>
  <c r="AN1612" i="1"/>
  <c r="AO1611" i="1"/>
  <c r="AP1610" i="1"/>
  <c r="AQ1609" i="1"/>
  <c r="AM1609" i="1"/>
  <c r="AN1608" i="1"/>
  <c r="AO1607" i="1"/>
  <c r="AP1606" i="1"/>
  <c r="AQ1605" i="1"/>
  <c r="AM1605" i="1"/>
  <c r="AN1604" i="1"/>
  <c r="AO1603" i="1"/>
  <c r="AP1602" i="1"/>
  <c r="AQ1601" i="1"/>
  <c r="AM1601" i="1"/>
  <c r="AN1600" i="1"/>
  <c r="AO1599" i="1"/>
  <c r="AP1598" i="1"/>
  <c r="AQ1597" i="1"/>
  <c r="AM1597" i="1"/>
  <c r="AN1596" i="1"/>
  <c r="AO1595" i="1"/>
  <c r="AP1594" i="1"/>
  <c r="AQ1593" i="1"/>
  <c r="AM1593" i="1"/>
  <c r="AN1592" i="1"/>
  <c r="AO1591" i="1"/>
  <c r="AP1590" i="1"/>
  <c r="AQ1589" i="1"/>
  <c r="AM1589" i="1"/>
  <c r="AN1588" i="1"/>
  <c r="AO1587" i="1"/>
  <c r="AP1586" i="1"/>
  <c r="AQ1585" i="1"/>
  <c r="AM1585" i="1"/>
  <c r="AN1584" i="1"/>
  <c r="AO1583" i="1"/>
  <c r="AP1582" i="1"/>
  <c r="AQ1581" i="1"/>
  <c r="AM1581" i="1"/>
  <c r="AN1580" i="1"/>
  <c r="AO1579" i="1"/>
  <c r="AP1578" i="1"/>
  <c r="AQ1577" i="1"/>
  <c r="AM1577" i="1"/>
  <c r="AN1576" i="1"/>
  <c r="AO1575" i="1"/>
  <c r="AP1574" i="1"/>
  <c r="AQ1573" i="1"/>
  <c r="AM1573" i="1"/>
  <c r="AN1572" i="1"/>
  <c r="AO1571" i="1"/>
  <c r="AP1570" i="1"/>
  <c r="AQ1569" i="1"/>
  <c r="AM1569" i="1"/>
  <c r="AN1568" i="1"/>
  <c r="AO1567" i="1"/>
  <c r="AP1566" i="1"/>
  <c r="AQ1565" i="1"/>
  <c r="AM1565" i="1"/>
  <c r="AN1564" i="1"/>
  <c r="AO1563" i="1"/>
  <c r="AP1562" i="1"/>
  <c r="AQ1561" i="1"/>
  <c r="AM1561" i="1"/>
  <c r="AN1560" i="1"/>
  <c r="AO1559" i="1"/>
  <c r="AP1558" i="1"/>
  <c r="AQ1557" i="1"/>
  <c r="AM1557" i="1"/>
  <c r="AN1556" i="1"/>
  <c r="AO1555" i="1"/>
  <c r="AP1554" i="1"/>
  <c r="AQ1553" i="1"/>
  <c r="AM1553" i="1"/>
  <c r="AN1552" i="1"/>
  <c r="AO1551" i="1"/>
  <c r="AP1550" i="1"/>
  <c r="AQ1549" i="1"/>
  <c r="AM1549" i="1"/>
  <c r="AN1548" i="1"/>
  <c r="AO1547" i="1"/>
  <c r="AP1546" i="1"/>
  <c r="AQ1545" i="1"/>
  <c r="AM1545" i="1"/>
  <c r="AN1544" i="1"/>
  <c r="AO1543" i="1"/>
  <c r="AP1542" i="1"/>
  <c r="AQ1541" i="1"/>
  <c r="AM1541" i="1"/>
  <c r="AN1540" i="1"/>
  <c r="AO1539" i="1"/>
  <c r="AP1538" i="1"/>
  <c r="AQ1537" i="1"/>
  <c r="AM1537" i="1"/>
  <c r="AN1536" i="1"/>
  <c r="AO1535" i="1"/>
  <c r="AP1534" i="1"/>
  <c r="AQ1533" i="1"/>
  <c r="AM1533" i="1"/>
  <c r="AN1532" i="1"/>
  <c r="AO1531" i="1"/>
  <c r="AP1530" i="1"/>
  <c r="AQ1529" i="1"/>
  <c r="AM1529" i="1"/>
  <c r="AN1528" i="1"/>
  <c r="AO1527" i="1"/>
  <c r="AP1526" i="1"/>
  <c r="AQ1525" i="1"/>
  <c r="AM1525" i="1"/>
  <c r="AN1524" i="1"/>
  <c r="AO1523" i="1"/>
  <c r="AP1522" i="1"/>
  <c r="AQ1521" i="1"/>
  <c r="AM1521" i="1"/>
  <c r="AN1520" i="1"/>
  <c r="AO1519" i="1"/>
  <c r="AP1518" i="1"/>
  <c r="AQ1517" i="1"/>
  <c r="AM1517" i="1"/>
  <c r="AN1516" i="1"/>
  <c r="AO1515" i="1"/>
  <c r="AP1514" i="1"/>
  <c r="AQ1513" i="1"/>
  <c r="AM1513" i="1"/>
  <c r="AN1512" i="1"/>
  <c r="AO1511" i="1"/>
  <c r="AP1510" i="1"/>
  <c r="AQ1509" i="1"/>
  <c r="AM1509" i="1"/>
  <c r="AN1508" i="1"/>
  <c r="AO1507" i="1"/>
  <c r="AP1506" i="1"/>
  <c r="AQ1505" i="1"/>
  <c r="AM1505" i="1"/>
  <c r="AN1504" i="1"/>
  <c r="AO1503" i="1"/>
  <c r="AP1502" i="1"/>
  <c r="AQ1501" i="1"/>
  <c r="AM1501" i="1"/>
  <c r="AN1500" i="1"/>
  <c r="AO1499" i="1"/>
  <c r="AP1498" i="1"/>
  <c r="AQ1497" i="1"/>
  <c r="AM1497" i="1"/>
  <c r="AN1496" i="1"/>
  <c r="AO1495" i="1"/>
  <c r="AP1494" i="1"/>
  <c r="AQ1493" i="1"/>
  <c r="AM1493" i="1"/>
  <c r="AN1492" i="1"/>
  <c r="AO1491" i="1"/>
  <c r="AP1490" i="1"/>
  <c r="AQ1489" i="1"/>
  <c r="AM1489" i="1"/>
  <c r="AN1488" i="1"/>
  <c r="AO1487" i="1"/>
  <c r="AP1486" i="1"/>
  <c r="AQ1485" i="1"/>
  <c r="AM1485" i="1"/>
  <c r="AN1484" i="1"/>
  <c r="AO1483" i="1"/>
  <c r="AP1482" i="1"/>
  <c r="AQ1481" i="1"/>
  <c r="AM1481" i="1"/>
  <c r="AN1480" i="1"/>
  <c r="AO1479" i="1"/>
  <c r="AP1478" i="1"/>
  <c r="AQ1477" i="1"/>
  <c r="AM1477" i="1"/>
  <c r="AN1476" i="1"/>
  <c r="AO1475" i="1"/>
  <c r="AP1474" i="1"/>
  <c r="AQ1473" i="1"/>
  <c r="AM1473" i="1"/>
  <c r="AN1472" i="1"/>
  <c r="AO1471" i="1"/>
  <c r="AP1470" i="1"/>
  <c r="AQ1469" i="1"/>
  <c r="AM1469" i="1"/>
  <c r="AN1468" i="1"/>
  <c r="AO1467" i="1"/>
  <c r="AP1466" i="1"/>
  <c r="AQ1465" i="1"/>
  <c r="AM1465" i="1"/>
  <c r="AN1464" i="1"/>
  <c r="AO1463" i="1"/>
  <c r="AP1462" i="1"/>
  <c r="AQ1461" i="1"/>
  <c r="AM1461" i="1"/>
  <c r="AN1460" i="1"/>
  <c r="AO1459" i="1"/>
  <c r="AP1458" i="1"/>
  <c r="AQ1457" i="1"/>
  <c r="AM1457" i="1"/>
  <c r="AN1456" i="1"/>
  <c r="AO1455" i="1"/>
  <c r="AP1454" i="1"/>
  <c r="AQ1453" i="1"/>
  <c r="AM1453" i="1"/>
  <c r="AN1452" i="1"/>
  <c r="AO1451" i="1"/>
  <c r="AP1450" i="1"/>
  <c r="AQ1449" i="1"/>
  <c r="AM1449" i="1"/>
  <c r="AN1448" i="1"/>
  <c r="AO1447" i="1"/>
  <c r="AP1446" i="1"/>
  <c r="AQ1445" i="1"/>
  <c r="AM1445" i="1"/>
  <c r="AN1444" i="1"/>
  <c r="AO1443" i="1"/>
  <c r="AP1442" i="1"/>
  <c r="AQ1441" i="1"/>
  <c r="AM1441" i="1"/>
  <c r="AN1440" i="1"/>
  <c r="AN1967" i="1"/>
  <c r="AM1859" i="1"/>
  <c r="AQ1807" i="1"/>
  <c r="AO1779" i="1"/>
  <c r="AP1766" i="1"/>
  <c r="AQ1753" i="1"/>
  <c r="AM1741" i="1"/>
  <c r="AN1728" i="1"/>
  <c r="AO1715" i="1"/>
  <c r="AP1702" i="1"/>
  <c r="AQ1689" i="1"/>
  <c r="AM1681" i="1"/>
  <c r="AP1674" i="1"/>
  <c r="AO1670" i="1"/>
  <c r="AN1667" i="1"/>
  <c r="AM1664" i="1"/>
  <c r="AQ1660" i="1"/>
  <c r="AP1657" i="1"/>
  <c r="AO1654" i="1"/>
  <c r="AN1651" i="1"/>
  <c r="AM1648" i="1"/>
  <c r="AQ1644" i="1"/>
  <c r="AP1641" i="1"/>
  <c r="AO1638" i="1"/>
  <c r="AN1635" i="1"/>
  <c r="AM1632" i="1"/>
  <c r="AQ1628" i="1"/>
  <c r="AP1625" i="1"/>
  <c r="AO1622" i="1"/>
  <c r="AN1619" i="1"/>
  <c r="AM1616" i="1"/>
  <c r="AQ1612" i="1"/>
  <c r="AP1609" i="1"/>
  <c r="AO1606" i="1"/>
  <c r="AN1603" i="1"/>
  <c r="AM1600" i="1"/>
  <c r="AQ1596" i="1"/>
  <c r="AP1593" i="1"/>
  <c r="AO1590" i="1"/>
  <c r="AN1587" i="1"/>
  <c r="AM1584" i="1"/>
  <c r="AQ1580" i="1"/>
  <c r="AP1577" i="1"/>
  <c r="AO1574" i="1"/>
  <c r="AN1571" i="1"/>
  <c r="AM1568" i="1"/>
  <c r="AQ1564" i="1"/>
  <c r="AP1561" i="1"/>
  <c r="AO1558" i="1"/>
  <c r="AN1555" i="1"/>
  <c r="AM1552" i="1"/>
  <c r="AQ1548" i="1"/>
  <c r="AP1545" i="1"/>
  <c r="AO1542" i="1"/>
  <c r="AN1539" i="1"/>
  <c r="AM1536" i="1"/>
  <c r="AQ1532" i="1"/>
  <c r="AP1529" i="1"/>
  <c r="AO1526" i="1"/>
  <c r="AN1523" i="1"/>
  <c r="AM1520" i="1"/>
  <c r="AQ1516" i="1"/>
  <c r="AP1513" i="1"/>
  <c r="AO1510" i="1"/>
  <c r="AN1507" i="1"/>
  <c r="AM1504" i="1"/>
  <c r="AQ1500" i="1"/>
  <c r="AP1497" i="1"/>
  <c r="AO1494" i="1"/>
  <c r="AN1491" i="1"/>
  <c r="AM1488" i="1"/>
  <c r="AQ1484" i="1"/>
  <c r="AP1481" i="1"/>
  <c r="AO1478" i="1"/>
  <c r="AN1475" i="1"/>
  <c r="AM1472" i="1"/>
  <c r="AQ1468" i="1"/>
  <c r="AP1465" i="1"/>
  <c r="AO1462" i="1"/>
  <c r="AN1459" i="1"/>
  <c r="AM1456" i="1"/>
  <c r="AQ1452" i="1"/>
  <c r="AP1449" i="1"/>
  <c r="AO1446" i="1"/>
  <c r="AN1443" i="1"/>
  <c r="AM1440" i="1"/>
  <c r="AN1439" i="1"/>
  <c r="AO1438" i="1"/>
  <c r="AP1437" i="1"/>
  <c r="AQ1436" i="1"/>
  <c r="AM1436" i="1"/>
  <c r="AN1435" i="1"/>
  <c r="AO1434" i="1"/>
  <c r="AP1433" i="1"/>
  <c r="AQ1432" i="1"/>
  <c r="AM1432" i="1"/>
  <c r="AN1431" i="1"/>
  <c r="AO1430" i="1"/>
  <c r="AP1429" i="1"/>
  <c r="AQ1428" i="1"/>
  <c r="AM1428" i="1"/>
  <c r="AN1427" i="1"/>
  <c r="AO1426" i="1"/>
  <c r="AP1425" i="1"/>
  <c r="AQ1424" i="1"/>
  <c r="AM1424" i="1"/>
  <c r="AN1423" i="1"/>
  <c r="AO1422" i="1"/>
  <c r="AP1421" i="1"/>
  <c r="AQ1420" i="1"/>
  <c r="AM1420" i="1"/>
  <c r="AN1419" i="1"/>
  <c r="AO1418" i="1"/>
  <c r="AP1417" i="1"/>
  <c r="AQ1416" i="1"/>
  <c r="AM1416" i="1"/>
  <c r="AN1415" i="1"/>
  <c r="AO1414" i="1"/>
  <c r="AP1413" i="1"/>
  <c r="AQ1412" i="1"/>
  <c r="AM1412" i="1"/>
  <c r="AN1411" i="1"/>
  <c r="AO1410" i="1"/>
  <c r="AP1409" i="1"/>
  <c r="AQ1408" i="1"/>
  <c r="AM1408" i="1"/>
  <c r="AN1407" i="1"/>
  <c r="AO1406" i="1"/>
  <c r="AP1405" i="1"/>
  <c r="AQ1404" i="1"/>
  <c r="AM1404" i="1"/>
  <c r="AN1403" i="1"/>
  <c r="AO1402" i="1"/>
  <c r="AP1401" i="1"/>
  <c r="AQ1400" i="1"/>
  <c r="AM1400" i="1"/>
  <c r="AN1399" i="1"/>
  <c r="AO1398" i="1"/>
  <c r="AP1397" i="1"/>
  <c r="AQ1396" i="1"/>
  <c r="AM1396" i="1"/>
  <c r="AN1395" i="1"/>
  <c r="AO1394" i="1"/>
  <c r="AP1393" i="1"/>
  <c r="AQ1392" i="1"/>
  <c r="AM1392" i="1"/>
  <c r="AN1391" i="1"/>
  <c r="AO1390" i="1"/>
  <c r="AP1389" i="1"/>
  <c r="AQ1388" i="1"/>
  <c r="AM1388" i="1"/>
  <c r="AN1387" i="1"/>
  <c r="AO1386" i="1"/>
  <c r="AP1385" i="1"/>
  <c r="AQ1384" i="1"/>
  <c r="AM1384" i="1"/>
  <c r="AN1383" i="1"/>
  <c r="AO1382" i="1"/>
  <c r="AP1381" i="1"/>
  <c r="AQ1380" i="1"/>
  <c r="AM1380" i="1"/>
  <c r="AN1379" i="1"/>
  <c r="AO1378" i="1"/>
  <c r="AP1377" i="1"/>
  <c r="AQ1376" i="1"/>
  <c r="AM1376" i="1"/>
  <c r="AN1375" i="1"/>
  <c r="AO1374" i="1"/>
  <c r="AP1373" i="1"/>
  <c r="AQ1372" i="1"/>
  <c r="AM1372" i="1"/>
  <c r="AN1371" i="1"/>
  <c r="AO1370" i="1"/>
  <c r="AP1369" i="1"/>
  <c r="AQ1368" i="1"/>
  <c r="AM1368" i="1"/>
  <c r="AN1367" i="1"/>
  <c r="AO1366" i="1"/>
  <c r="AP1365" i="1"/>
  <c r="AQ1364" i="1"/>
  <c r="AM1364" i="1"/>
  <c r="AN1363" i="1"/>
  <c r="AO1362" i="1"/>
  <c r="AP1361" i="1"/>
  <c r="AQ1360" i="1"/>
  <c r="AM1360" i="1"/>
  <c r="AN1359" i="1"/>
  <c r="AO1358" i="1"/>
  <c r="AP1357" i="1"/>
  <c r="AQ1356" i="1"/>
  <c r="AM1356" i="1"/>
  <c r="AN1355" i="1"/>
  <c r="AO1354" i="1"/>
  <c r="AP1353" i="1"/>
  <c r="AQ1352" i="1"/>
  <c r="AM1352" i="1"/>
  <c r="AN1351" i="1"/>
  <c r="AO1350" i="1"/>
  <c r="AP1349" i="1"/>
  <c r="AQ1348" i="1"/>
  <c r="AM1348" i="1"/>
  <c r="AN1347" i="1"/>
  <c r="AO1346" i="1"/>
  <c r="AP1345" i="1"/>
  <c r="AQ1344" i="1"/>
  <c r="AM1344" i="1"/>
  <c r="AN1343" i="1"/>
  <c r="AO1342" i="1"/>
  <c r="AP1341" i="1"/>
  <c r="AQ1340" i="1"/>
  <c r="AM1340" i="1"/>
  <c r="AN1339" i="1"/>
  <c r="AO1338" i="1"/>
  <c r="AP1337" i="1"/>
  <c r="AQ1336" i="1"/>
  <c r="AM1336" i="1"/>
  <c r="AN1335" i="1"/>
  <c r="AO1334" i="1"/>
  <c r="AP1333" i="1"/>
  <c r="AQ1332" i="1"/>
  <c r="AM1332" i="1"/>
  <c r="AN1331" i="1"/>
  <c r="AO1330" i="1"/>
  <c r="AP1329" i="1"/>
  <c r="AQ1328" i="1"/>
  <c r="AM1328" i="1"/>
  <c r="AN1327" i="1"/>
  <c r="AO1326" i="1"/>
  <c r="AP1325" i="1"/>
  <c r="AQ1324" i="1"/>
  <c r="AM1324" i="1"/>
  <c r="AN1323" i="1"/>
  <c r="AO1322" i="1"/>
  <c r="AP1321" i="1"/>
  <c r="AQ1320" i="1"/>
  <c r="AM1320" i="1"/>
  <c r="AN1319" i="1"/>
  <c r="AO1318" i="1"/>
  <c r="AP1317" i="1"/>
  <c r="AQ1316" i="1"/>
  <c r="AM1316" i="1"/>
  <c r="AN1315" i="1"/>
  <c r="AO1314" i="1"/>
  <c r="AP1313" i="1"/>
  <c r="AQ1312" i="1"/>
  <c r="AM1312" i="1"/>
  <c r="AN1311" i="1"/>
  <c r="AO1310" i="1"/>
  <c r="AP1309" i="1"/>
  <c r="AQ1308" i="1"/>
  <c r="AM1308" i="1"/>
  <c r="AN1307" i="1"/>
  <c r="AO1306" i="1"/>
  <c r="AP1305" i="1"/>
  <c r="AQ1304" i="1"/>
  <c r="AM1304" i="1"/>
  <c r="AN1303" i="1"/>
  <c r="AO1302" i="1"/>
  <c r="AP1301" i="1"/>
  <c r="AQ1300" i="1"/>
  <c r="AM1300" i="1"/>
  <c r="AN1299" i="1"/>
  <c r="AO1298" i="1"/>
  <c r="AP1297" i="1"/>
  <c r="AQ1296" i="1"/>
  <c r="AM1296" i="1"/>
  <c r="AN1295" i="1"/>
  <c r="AO1294" i="1"/>
  <c r="AP1293" i="1"/>
  <c r="AQ1292" i="1"/>
  <c r="AM1292" i="1"/>
  <c r="AN1291" i="1"/>
  <c r="AO1290" i="1"/>
  <c r="AP1289" i="1"/>
  <c r="AQ1288" i="1"/>
  <c r="AM1288" i="1"/>
  <c r="AN1287" i="1"/>
  <c r="AO1286" i="1"/>
  <c r="AP1285" i="1"/>
  <c r="AQ1284" i="1"/>
  <c r="AM1284" i="1"/>
  <c r="AN1283" i="1"/>
  <c r="AO1282" i="1"/>
  <c r="AP1281" i="1"/>
  <c r="AQ1280" i="1"/>
  <c r="AM1280" i="1"/>
  <c r="AN1279" i="1"/>
  <c r="AO1278" i="1"/>
  <c r="AP1277" i="1"/>
  <c r="AQ1276" i="1"/>
  <c r="AM1276" i="1"/>
  <c r="AN1275" i="1"/>
  <c r="AO1274" i="1"/>
  <c r="AP1273" i="1"/>
  <c r="AQ1272" i="1"/>
  <c r="AM1272" i="1"/>
  <c r="AN1271" i="1"/>
  <c r="AO1270" i="1"/>
  <c r="AP1269" i="1"/>
  <c r="AQ1268" i="1"/>
  <c r="AM1268" i="1"/>
  <c r="AN1267" i="1"/>
  <c r="AO1266" i="1"/>
  <c r="AP1265" i="1"/>
  <c r="AQ1264" i="1"/>
  <c r="AM1264" i="1"/>
  <c r="AN1263" i="1"/>
  <c r="AO1262" i="1"/>
  <c r="AP1261" i="1"/>
  <c r="AQ1260" i="1"/>
  <c r="AM1260" i="1"/>
  <c r="AN1259" i="1"/>
  <c r="AO1258" i="1"/>
  <c r="AP1257" i="1"/>
  <c r="AQ1256" i="1"/>
  <c r="AM1256" i="1"/>
  <c r="AN1255" i="1"/>
  <c r="AO1254" i="1"/>
  <c r="AP1253" i="1"/>
  <c r="AQ1252" i="1"/>
  <c r="AM1252" i="1"/>
  <c r="AN1251" i="1"/>
  <c r="AO1250" i="1"/>
  <c r="AP1249" i="1"/>
  <c r="AQ1248" i="1"/>
  <c r="AM1248" i="1"/>
  <c r="AN1247" i="1"/>
  <c r="AO1246" i="1"/>
  <c r="AP1245" i="1"/>
  <c r="AQ1244" i="1"/>
  <c r="AM1244" i="1"/>
  <c r="AN1243" i="1"/>
  <c r="AO1242" i="1"/>
  <c r="AP1241" i="1"/>
  <c r="AQ1240" i="1"/>
  <c r="AM1240" i="1"/>
  <c r="AN1239" i="1"/>
  <c r="AO1238" i="1"/>
  <c r="AP1237" i="1"/>
  <c r="AQ1236" i="1"/>
  <c r="AM1236" i="1"/>
  <c r="AN1235" i="1"/>
  <c r="AM1916" i="1"/>
  <c r="AN1846" i="1"/>
  <c r="AM1795" i="1"/>
  <c r="AN1776" i="1"/>
  <c r="AO1763" i="1"/>
  <c r="AP1750" i="1"/>
  <c r="AQ1737" i="1"/>
  <c r="AM1725" i="1"/>
  <c r="AN1712" i="1"/>
  <c r="AO1699" i="1"/>
  <c r="AP1686" i="1"/>
  <c r="AO1679" i="1"/>
  <c r="AM1673" i="1"/>
  <c r="AP1669" i="1"/>
  <c r="AO1666" i="1"/>
  <c r="AN1663" i="1"/>
  <c r="AM1660" i="1"/>
  <c r="AQ1656" i="1"/>
  <c r="AP1653" i="1"/>
  <c r="AO1650" i="1"/>
  <c r="AN1647" i="1"/>
  <c r="AM1644" i="1"/>
  <c r="AQ1640" i="1"/>
  <c r="AP1637" i="1"/>
  <c r="AO1634" i="1"/>
  <c r="AN1631" i="1"/>
  <c r="AM1628" i="1"/>
  <c r="AQ1624" i="1"/>
  <c r="AP1621" i="1"/>
  <c r="AO1618" i="1"/>
  <c r="AN1615" i="1"/>
  <c r="AM1612" i="1"/>
  <c r="AQ1608" i="1"/>
  <c r="AP1605" i="1"/>
  <c r="AO1602" i="1"/>
  <c r="AN1599" i="1"/>
  <c r="AM1596" i="1"/>
  <c r="AQ1592" i="1"/>
  <c r="AP1589" i="1"/>
  <c r="AO1586" i="1"/>
  <c r="AN1583" i="1"/>
  <c r="AM1580" i="1"/>
  <c r="AQ1576" i="1"/>
  <c r="AP1573" i="1"/>
  <c r="AO1570" i="1"/>
  <c r="AN1567" i="1"/>
  <c r="AM1564" i="1"/>
  <c r="AQ1560" i="1"/>
  <c r="AP1557" i="1"/>
  <c r="AO1554" i="1"/>
  <c r="AN1551" i="1"/>
  <c r="AM1548" i="1"/>
  <c r="AQ1544" i="1"/>
  <c r="AP1541" i="1"/>
  <c r="AO1538" i="1"/>
  <c r="AN1535" i="1"/>
  <c r="AM1532" i="1"/>
  <c r="AQ1528" i="1"/>
  <c r="AP1525" i="1"/>
  <c r="AO1522" i="1"/>
  <c r="AN1519" i="1"/>
  <c r="AM1516" i="1"/>
  <c r="AQ1512" i="1"/>
  <c r="AP1509" i="1"/>
  <c r="AO1506" i="1"/>
  <c r="AN1503" i="1"/>
  <c r="AM1500" i="1"/>
  <c r="AQ1496" i="1"/>
  <c r="AP1493" i="1"/>
  <c r="AO1490" i="1"/>
  <c r="AN1487" i="1"/>
  <c r="AM1484" i="1"/>
  <c r="AQ1480" i="1"/>
  <c r="AP1477" i="1"/>
  <c r="AO1474" i="1"/>
  <c r="AN1471" i="1"/>
  <c r="AM1468" i="1"/>
  <c r="AQ1464" i="1"/>
  <c r="AP1461" i="1"/>
  <c r="AO1458" i="1"/>
  <c r="AN1455" i="1"/>
  <c r="AM1452" i="1"/>
  <c r="AQ1448" i="1"/>
  <c r="AP1445" i="1"/>
  <c r="AO1442" i="1"/>
  <c r="AQ1439" i="1"/>
  <c r="AM1439" i="1"/>
  <c r="AN1438" i="1"/>
  <c r="AO1437" i="1"/>
  <c r="AP1436" i="1"/>
  <c r="AQ1435" i="1"/>
  <c r="AM1435" i="1"/>
  <c r="AN1434" i="1"/>
  <c r="AO1433" i="1"/>
  <c r="AP1432" i="1"/>
  <c r="AQ1431" i="1"/>
  <c r="AM1431" i="1"/>
  <c r="AN1430" i="1"/>
  <c r="AO1429" i="1"/>
  <c r="AP1428" i="1"/>
  <c r="AQ1427" i="1"/>
  <c r="AM1427" i="1"/>
  <c r="AN1426" i="1"/>
  <c r="AO1425" i="1"/>
  <c r="AP1424" i="1"/>
  <c r="AQ1423" i="1"/>
  <c r="AM1423" i="1"/>
  <c r="AN1422" i="1"/>
  <c r="AO1421" i="1"/>
  <c r="AP1420" i="1"/>
  <c r="AQ1419" i="1"/>
  <c r="AM1419" i="1"/>
  <c r="AN1418" i="1"/>
  <c r="AO1417" i="1"/>
  <c r="AP1416" i="1"/>
  <c r="AQ1415" i="1"/>
  <c r="AM1415" i="1"/>
  <c r="AN1414" i="1"/>
  <c r="AO1413" i="1"/>
  <c r="AP1412" i="1"/>
  <c r="AQ1411" i="1"/>
  <c r="AM1411" i="1"/>
  <c r="AN1410" i="1"/>
  <c r="AO1409" i="1"/>
  <c r="AP1408" i="1"/>
  <c r="AQ1407" i="1"/>
  <c r="AM1407" i="1"/>
  <c r="AN1406" i="1"/>
  <c r="AO1405" i="1"/>
  <c r="AP1404" i="1"/>
  <c r="AQ1403" i="1"/>
  <c r="AM1403" i="1"/>
  <c r="AN1402" i="1"/>
  <c r="AO1401" i="1"/>
  <c r="AP1400" i="1"/>
  <c r="AQ1399" i="1"/>
  <c r="AM1399" i="1"/>
  <c r="AN1398" i="1"/>
  <c r="AO1397" i="1"/>
  <c r="AP1396" i="1"/>
  <c r="AQ1395" i="1"/>
  <c r="AM1395" i="1"/>
  <c r="AN1394" i="1"/>
  <c r="AO1393" i="1"/>
  <c r="AP1392" i="1"/>
  <c r="AQ1391" i="1"/>
  <c r="AM1391" i="1"/>
  <c r="AN1390" i="1"/>
  <c r="AO1389" i="1"/>
  <c r="AP1388" i="1"/>
  <c r="AQ1387" i="1"/>
  <c r="AM1387" i="1"/>
  <c r="AN1386" i="1"/>
  <c r="AO1385" i="1"/>
  <c r="AP1384" i="1"/>
  <c r="AQ1383" i="1"/>
  <c r="AM1383" i="1"/>
  <c r="AN1382" i="1"/>
  <c r="AO1381" i="1"/>
  <c r="AP1380" i="1"/>
  <c r="AQ1379" i="1"/>
  <c r="AM1379" i="1"/>
  <c r="AN1378" i="1"/>
  <c r="AO1377" i="1"/>
  <c r="AP1376" i="1"/>
  <c r="AQ1375" i="1"/>
  <c r="AM1375" i="1"/>
  <c r="AN1374" i="1"/>
  <c r="AO1373" i="1"/>
  <c r="AP1372" i="1"/>
  <c r="AQ1371" i="1"/>
  <c r="AM1371" i="1"/>
  <c r="AN1370" i="1"/>
  <c r="AO1369" i="1"/>
  <c r="AP1368" i="1"/>
  <c r="AQ1367" i="1"/>
  <c r="AM1367" i="1"/>
  <c r="AN1366" i="1"/>
  <c r="AO1365" i="1"/>
  <c r="AP1364" i="1"/>
  <c r="AQ1363" i="1"/>
  <c r="AM1363" i="1"/>
  <c r="AN1362" i="1"/>
  <c r="AO1361" i="1"/>
  <c r="AP1360" i="1"/>
  <c r="AQ1359" i="1"/>
  <c r="AM1359" i="1"/>
  <c r="AN1358" i="1"/>
  <c r="AO1357" i="1"/>
  <c r="AP1356" i="1"/>
  <c r="AQ1355" i="1"/>
  <c r="AM1355" i="1"/>
  <c r="AN1354" i="1"/>
  <c r="AO1353" i="1"/>
  <c r="AP1352" i="1"/>
  <c r="AQ1351" i="1"/>
  <c r="AM1351" i="1"/>
  <c r="AN1350" i="1"/>
  <c r="AO1349" i="1"/>
  <c r="AP1348" i="1"/>
  <c r="AQ1347" i="1"/>
  <c r="AM1347" i="1"/>
  <c r="AN1346" i="1"/>
  <c r="AO1345" i="1"/>
  <c r="AP1344" i="1"/>
  <c r="AQ1343" i="1"/>
  <c r="AM1343" i="1"/>
  <c r="AN1342" i="1"/>
  <c r="AO1341" i="1"/>
  <c r="AP1340" i="1"/>
  <c r="AQ1339" i="1"/>
  <c r="AM1339" i="1"/>
  <c r="AN1338" i="1"/>
  <c r="AO1337" i="1"/>
  <c r="AP1336" i="1"/>
  <c r="AQ1335" i="1"/>
  <c r="AM1335" i="1"/>
  <c r="AN1334" i="1"/>
  <c r="AO1333" i="1"/>
  <c r="AP1332" i="1"/>
  <c r="AQ1331" i="1"/>
  <c r="AM1331" i="1"/>
  <c r="AN1330" i="1"/>
  <c r="AO1329" i="1"/>
  <c r="AP1328" i="1"/>
  <c r="AQ1327" i="1"/>
  <c r="AM1327" i="1"/>
  <c r="AN1326" i="1"/>
  <c r="AO1325" i="1"/>
  <c r="AP1324" i="1"/>
  <c r="AQ1323" i="1"/>
  <c r="AM1323" i="1"/>
  <c r="AN1322" i="1"/>
  <c r="AO1321" i="1"/>
  <c r="AP1320" i="1"/>
  <c r="AQ1319" i="1"/>
  <c r="AM1319" i="1"/>
  <c r="AN1318" i="1"/>
  <c r="AO1317" i="1"/>
  <c r="AP1316" i="1"/>
  <c r="AQ1315" i="1"/>
  <c r="AM1315" i="1"/>
  <c r="AN1314" i="1"/>
  <c r="AO1313" i="1"/>
  <c r="AP1312" i="1"/>
  <c r="AQ1311" i="1"/>
  <c r="AM1311" i="1"/>
  <c r="AN1310" i="1"/>
  <c r="AO1309" i="1"/>
  <c r="AP1308" i="1"/>
  <c r="AQ1307" i="1"/>
  <c r="AM1307" i="1"/>
  <c r="AN1306" i="1"/>
  <c r="AO1305" i="1"/>
  <c r="AP1304" i="1"/>
  <c r="AQ1303" i="1"/>
  <c r="AM1303" i="1"/>
  <c r="AN1302" i="1"/>
  <c r="AO1301" i="1"/>
  <c r="AP1300" i="1"/>
  <c r="AQ1299" i="1"/>
  <c r="AM1299" i="1"/>
  <c r="AN1298" i="1"/>
  <c r="AO1297" i="1"/>
  <c r="AP1296" i="1"/>
  <c r="AQ1295" i="1"/>
  <c r="AM1295" i="1"/>
  <c r="AN1294" i="1"/>
  <c r="AO1293" i="1"/>
  <c r="AP1292" i="1"/>
  <c r="AQ1291" i="1"/>
  <c r="AM1291" i="1"/>
  <c r="AN1290" i="1"/>
  <c r="AO1289" i="1"/>
  <c r="AP1288" i="1"/>
  <c r="AQ1287" i="1"/>
  <c r="AM1287" i="1"/>
  <c r="AN1286" i="1"/>
  <c r="AO1285" i="1"/>
  <c r="AP1284" i="1"/>
  <c r="AQ1283" i="1"/>
  <c r="AM1283" i="1"/>
  <c r="AN1282" i="1"/>
  <c r="AO1281" i="1"/>
  <c r="AP1280" i="1"/>
  <c r="AQ1279" i="1"/>
  <c r="AM1279" i="1"/>
  <c r="AN1278" i="1"/>
  <c r="AO1277" i="1"/>
  <c r="AP1276" i="1"/>
  <c r="AQ1275" i="1"/>
  <c r="AM1275" i="1"/>
  <c r="AN1274" i="1"/>
  <c r="AO1273" i="1"/>
  <c r="AP1272" i="1"/>
  <c r="AQ1271" i="1"/>
  <c r="AM1271" i="1"/>
  <c r="AN1270" i="1"/>
  <c r="AO1269" i="1"/>
  <c r="AP1268" i="1"/>
  <c r="AQ1267" i="1"/>
  <c r="AM1267" i="1"/>
  <c r="AN1266" i="1"/>
  <c r="AO1265" i="1"/>
  <c r="AP1264" i="1"/>
  <c r="AQ1263" i="1"/>
  <c r="AM1263" i="1"/>
  <c r="AN1262" i="1"/>
  <c r="AO1261" i="1"/>
  <c r="AP1260" i="1"/>
  <c r="AQ1259" i="1"/>
  <c r="AM1259" i="1"/>
  <c r="AN1258" i="1"/>
  <c r="AO1257" i="1"/>
  <c r="AP1256" i="1"/>
  <c r="AQ1255" i="1"/>
  <c r="AM1255" i="1"/>
  <c r="AN1254" i="1"/>
  <c r="AO1253" i="1"/>
  <c r="AP1252" i="1"/>
  <c r="AQ1251" i="1"/>
  <c r="AM1251" i="1"/>
  <c r="AN1250" i="1"/>
  <c r="AO1249" i="1"/>
  <c r="AP1248" i="1"/>
  <c r="AQ1247" i="1"/>
  <c r="AM1247" i="1"/>
  <c r="AN1246" i="1"/>
  <c r="AO1245" i="1"/>
  <c r="AP1244" i="1"/>
  <c r="AQ1243" i="1"/>
  <c r="AM1243" i="1"/>
  <c r="AN1242" i="1"/>
  <c r="AO1241" i="1"/>
  <c r="AP1240" i="1"/>
  <c r="AQ1239" i="1"/>
  <c r="AM1239" i="1"/>
  <c r="AN1238" i="1"/>
  <c r="AO1237" i="1"/>
  <c r="AP1236" i="1"/>
  <c r="AQ1235" i="1"/>
  <c r="AO1885" i="1"/>
  <c r="AO1833" i="1"/>
  <c r="AQ1785" i="1"/>
  <c r="AM1773" i="1"/>
  <c r="AN1760" i="1"/>
  <c r="AO1747" i="1"/>
  <c r="AP1734" i="1"/>
  <c r="AQ1721" i="1"/>
  <c r="AM1709" i="1"/>
  <c r="AN1696" i="1"/>
  <c r="AN1684" i="1"/>
  <c r="AQ1677" i="1"/>
  <c r="AM1672" i="1"/>
  <c r="AQ1668" i="1"/>
  <c r="AP1665" i="1"/>
  <c r="AO1662" i="1"/>
  <c r="AN1659" i="1"/>
  <c r="AM1656" i="1"/>
  <c r="AQ1652" i="1"/>
  <c r="AP1649" i="1"/>
  <c r="AO1646" i="1"/>
  <c r="AN1643" i="1"/>
  <c r="AM1640" i="1"/>
  <c r="AQ1636" i="1"/>
  <c r="AP1633" i="1"/>
  <c r="AO1630" i="1"/>
  <c r="AN1627" i="1"/>
  <c r="AM1624" i="1"/>
  <c r="AQ1620" i="1"/>
  <c r="AP1617" i="1"/>
  <c r="AO1614" i="1"/>
  <c r="AN1611" i="1"/>
  <c r="AM1608" i="1"/>
  <c r="AQ1604" i="1"/>
  <c r="AP1601" i="1"/>
  <c r="AO1598" i="1"/>
  <c r="AN1595" i="1"/>
  <c r="AM1592" i="1"/>
  <c r="AQ1588" i="1"/>
  <c r="AP1585" i="1"/>
  <c r="AO1582" i="1"/>
  <c r="AN1579" i="1"/>
  <c r="AM1576" i="1"/>
  <c r="AQ1572" i="1"/>
  <c r="AP1569" i="1"/>
  <c r="AO1566" i="1"/>
  <c r="AN1563" i="1"/>
  <c r="AM1560" i="1"/>
  <c r="AQ1556" i="1"/>
  <c r="AP1553" i="1"/>
  <c r="AO1550" i="1"/>
  <c r="AN1547" i="1"/>
  <c r="AM1544" i="1"/>
  <c r="AQ1540" i="1"/>
  <c r="AP1537" i="1"/>
  <c r="AO1534" i="1"/>
  <c r="AN1531" i="1"/>
  <c r="AM1528" i="1"/>
  <c r="AQ1524" i="1"/>
  <c r="AP1521" i="1"/>
  <c r="AO1518" i="1"/>
  <c r="AN1515" i="1"/>
  <c r="AM1512" i="1"/>
  <c r="AQ1508" i="1"/>
  <c r="AP1505" i="1"/>
  <c r="AO1502" i="1"/>
  <c r="AN1499" i="1"/>
  <c r="AM1496" i="1"/>
  <c r="AQ1492" i="1"/>
  <c r="AP1489" i="1"/>
  <c r="AO1486" i="1"/>
  <c r="AN1483" i="1"/>
  <c r="AM1480" i="1"/>
  <c r="AQ1476" i="1"/>
  <c r="AP1473" i="1"/>
  <c r="AO1470" i="1"/>
  <c r="AN1467" i="1"/>
  <c r="AM1464" i="1"/>
  <c r="AQ1460" i="1"/>
  <c r="AP1457" i="1"/>
  <c r="AO1454" i="1"/>
  <c r="AN1451" i="1"/>
  <c r="AM1448" i="1"/>
  <c r="AQ1444" i="1"/>
  <c r="AP1441" i="1"/>
  <c r="AP1439" i="1"/>
  <c r="AQ1438" i="1"/>
  <c r="AM1438" i="1"/>
  <c r="AN1437" i="1"/>
  <c r="AO1436" i="1"/>
  <c r="AP1435" i="1"/>
  <c r="AQ1434" i="1"/>
  <c r="AM1434" i="1"/>
  <c r="AN1433" i="1"/>
  <c r="AO1432" i="1"/>
  <c r="AP1431" i="1"/>
  <c r="AQ1430" i="1"/>
  <c r="AM1430" i="1"/>
  <c r="AN1429" i="1"/>
  <c r="AO1428" i="1"/>
  <c r="AP1427" i="1"/>
  <c r="AQ1426" i="1"/>
  <c r="AM1426" i="1"/>
  <c r="AN1425" i="1"/>
  <c r="AO1424" i="1"/>
  <c r="AP1423" i="1"/>
  <c r="AQ1422" i="1"/>
  <c r="AM1422" i="1"/>
  <c r="AN1421" i="1"/>
  <c r="AO1420" i="1"/>
  <c r="AP1419" i="1"/>
  <c r="AQ1418" i="1"/>
  <c r="AM1418" i="1"/>
  <c r="AN1417" i="1"/>
  <c r="AO1416" i="1"/>
  <c r="AP1415" i="1"/>
  <c r="AQ1414" i="1"/>
  <c r="AM1414" i="1"/>
  <c r="AN1413" i="1"/>
  <c r="AO1412" i="1"/>
  <c r="AP1411" i="1"/>
  <c r="AQ1410" i="1"/>
  <c r="AM1410" i="1"/>
  <c r="AN1409" i="1"/>
  <c r="AO1408" i="1"/>
  <c r="AP1407" i="1"/>
  <c r="AQ1406" i="1"/>
  <c r="AM1406" i="1"/>
  <c r="AN1405" i="1"/>
  <c r="AO1404" i="1"/>
  <c r="AP1403" i="1"/>
  <c r="AQ1402" i="1"/>
  <c r="AM1402" i="1"/>
  <c r="AN1401" i="1"/>
  <c r="AO1400" i="1"/>
  <c r="AP1399" i="1"/>
  <c r="AQ1398" i="1"/>
  <c r="AM1398" i="1"/>
  <c r="AN1397" i="1"/>
  <c r="AO1396" i="1"/>
  <c r="AP1395" i="1"/>
  <c r="AQ1394" i="1"/>
  <c r="AM1394" i="1"/>
  <c r="AN1393" i="1"/>
  <c r="AO1392" i="1"/>
  <c r="AP1391" i="1"/>
  <c r="AQ1390" i="1"/>
  <c r="AM1390" i="1"/>
  <c r="AN1389" i="1"/>
  <c r="AO1388" i="1"/>
  <c r="AP1387" i="1"/>
  <c r="AQ1386" i="1"/>
  <c r="AM1386" i="1"/>
  <c r="AN1385" i="1"/>
  <c r="AO1384" i="1"/>
  <c r="AP1383" i="1"/>
  <c r="AQ1382" i="1"/>
  <c r="AM1382" i="1"/>
  <c r="AN1381" i="1"/>
  <c r="AO1380" i="1"/>
  <c r="AP1379" i="1"/>
  <c r="AQ1378" i="1"/>
  <c r="AM1378" i="1"/>
  <c r="AN1377" i="1"/>
  <c r="AO1376" i="1"/>
  <c r="AP1375" i="1"/>
  <c r="AQ1374" i="1"/>
  <c r="AM1374" i="1"/>
  <c r="AN1373" i="1"/>
  <c r="AO1372" i="1"/>
  <c r="AP1371" i="1"/>
  <c r="AQ1370" i="1"/>
  <c r="AM1370" i="1"/>
  <c r="AN1369" i="1"/>
  <c r="AO1368" i="1"/>
  <c r="AP1367" i="1"/>
  <c r="AQ1366" i="1"/>
  <c r="AM1366" i="1"/>
  <c r="AN1365" i="1"/>
  <c r="AO1364" i="1"/>
  <c r="AP1363" i="1"/>
  <c r="AQ1362" i="1"/>
  <c r="AM1362" i="1"/>
  <c r="AN1361" i="1"/>
  <c r="AO1360" i="1"/>
  <c r="AP1359" i="1"/>
  <c r="AQ1358" i="1"/>
  <c r="AM1358" i="1"/>
  <c r="AN1357" i="1"/>
  <c r="AO1356" i="1"/>
  <c r="AP1355" i="1"/>
  <c r="AQ1354" i="1"/>
  <c r="AM1354" i="1"/>
  <c r="AN1353" i="1"/>
  <c r="AO1352" i="1"/>
  <c r="AP1351" i="1"/>
  <c r="AQ1350" i="1"/>
  <c r="AM1350" i="1"/>
  <c r="AN1349" i="1"/>
  <c r="AO1348" i="1"/>
  <c r="AP1347" i="1"/>
  <c r="AQ1346" i="1"/>
  <c r="AM1346" i="1"/>
  <c r="AN1345" i="1"/>
  <c r="AO1344" i="1"/>
  <c r="AP1343" i="1"/>
  <c r="AQ1342" i="1"/>
  <c r="AM1342" i="1"/>
  <c r="AN1341" i="1"/>
  <c r="AO1340" i="1"/>
  <c r="AP1339" i="1"/>
  <c r="AQ1338" i="1"/>
  <c r="AM1338" i="1"/>
  <c r="AN1337" i="1"/>
  <c r="AO1336" i="1"/>
  <c r="AP1335" i="1"/>
  <c r="AQ1334" i="1"/>
  <c r="AM1334" i="1"/>
  <c r="AN1333" i="1"/>
  <c r="AO1332" i="1"/>
  <c r="AP1331" i="1"/>
  <c r="AQ1330" i="1"/>
  <c r="AM1330" i="1"/>
  <c r="AN1329" i="1"/>
  <c r="AO1328" i="1"/>
  <c r="AP1327" i="1"/>
  <c r="AQ1326" i="1"/>
  <c r="AM1326" i="1"/>
  <c r="AN1325" i="1"/>
  <c r="AO1324" i="1"/>
  <c r="AP1323" i="1"/>
  <c r="AQ1322" i="1"/>
  <c r="AM1322" i="1"/>
  <c r="AN1321" i="1"/>
  <c r="AO1320" i="1"/>
  <c r="AP1319" i="1"/>
  <c r="AQ1318" i="1"/>
  <c r="AM1318" i="1"/>
  <c r="AN1317" i="1"/>
  <c r="AO1316" i="1"/>
  <c r="AP1315" i="1"/>
  <c r="AQ1314" i="1"/>
  <c r="AM1314" i="1"/>
  <c r="AN1313" i="1"/>
  <c r="AO1312" i="1"/>
  <c r="AP1311" i="1"/>
  <c r="AQ1310" i="1"/>
  <c r="AM1310" i="1"/>
  <c r="AN1309" i="1"/>
  <c r="AO1308" i="1"/>
  <c r="AP1307" i="1"/>
  <c r="AQ1306" i="1"/>
  <c r="AM1306" i="1"/>
  <c r="AN1305" i="1"/>
  <c r="AO1304" i="1"/>
  <c r="AP1303" i="1"/>
  <c r="AQ1302" i="1"/>
  <c r="AM1302" i="1"/>
  <c r="AN1301" i="1"/>
  <c r="AO1300" i="1"/>
  <c r="AP1299" i="1"/>
  <c r="AQ1298" i="1"/>
  <c r="AM1298" i="1"/>
  <c r="AN1297" i="1"/>
  <c r="AO1296" i="1"/>
  <c r="AP1295" i="1"/>
  <c r="AQ1294" i="1"/>
  <c r="AM1294" i="1"/>
  <c r="AN1293" i="1"/>
  <c r="AO1292" i="1"/>
  <c r="AP1291" i="1"/>
  <c r="AQ1290" i="1"/>
  <c r="AM1290" i="1"/>
  <c r="AN1289" i="1"/>
  <c r="AO1288" i="1"/>
  <c r="AP1287" i="1"/>
  <c r="AQ1286" i="1"/>
  <c r="AM1286" i="1"/>
  <c r="AN1285" i="1"/>
  <c r="AO1284" i="1"/>
  <c r="AP1283" i="1"/>
  <c r="AQ1282" i="1"/>
  <c r="AM1282" i="1"/>
  <c r="AN1281" i="1"/>
  <c r="AO1280" i="1"/>
  <c r="AP1279" i="1"/>
  <c r="AQ1278" i="1"/>
  <c r="AM1278" i="1"/>
  <c r="AN1277" i="1"/>
  <c r="AO1276" i="1"/>
  <c r="AP1275" i="1"/>
  <c r="AQ1274" i="1"/>
  <c r="AM1274" i="1"/>
  <c r="AN1273" i="1"/>
  <c r="AO1272" i="1"/>
  <c r="AP1271" i="1"/>
  <c r="AQ1270" i="1"/>
  <c r="AM1270" i="1"/>
  <c r="AN1269" i="1"/>
  <c r="AO1268" i="1"/>
  <c r="AP1267" i="1"/>
  <c r="AQ1266" i="1"/>
  <c r="AM1266" i="1"/>
  <c r="AN1265" i="1"/>
  <c r="AO1264" i="1"/>
  <c r="AP1263" i="1"/>
  <c r="AQ1262" i="1"/>
  <c r="AM1262" i="1"/>
  <c r="AN1261" i="1"/>
  <c r="AO1260" i="1"/>
  <c r="AP1259" i="1"/>
  <c r="AQ1258" i="1"/>
  <c r="AM1258" i="1"/>
  <c r="AN1257" i="1"/>
  <c r="AO1256" i="1"/>
  <c r="AP1255" i="1"/>
  <c r="AQ1254" i="1"/>
  <c r="AM1254" i="1"/>
  <c r="AN1253" i="1"/>
  <c r="AO1252" i="1"/>
  <c r="AP1251" i="1"/>
  <c r="AQ1250" i="1"/>
  <c r="AM1250" i="1"/>
  <c r="AN1249" i="1"/>
  <c r="AO1248" i="1"/>
  <c r="AP1247" i="1"/>
  <c r="AQ1246" i="1"/>
  <c r="AM1246" i="1"/>
  <c r="AN1245" i="1"/>
  <c r="AO1244" i="1"/>
  <c r="AP1243" i="1"/>
  <c r="AQ1242" i="1"/>
  <c r="AM1242" i="1"/>
  <c r="AN1241" i="1"/>
  <c r="AO1240" i="1"/>
  <c r="AP1239" i="1"/>
  <c r="AQ1238" i="1"/>
  <c r="AM1238" i="1"/>
  <c r="AN1237" i="1"/>
  <c r="AO1236" i="1"/>
  <c r="AP1235" i="1"/>
  <c r="AQ1871" i="1"/>
  <c r="AM1757" i="1"/>
  <c r="AQ1705" i="1"/>
  <c r="AN1671" i="1"/>
  <c r="AO1658" i="1"/>
  <c r="AP1645" i="1"/>
  <c r="AQ1632" i="1"/>
  <c r="AM1620" i="1"/>
  <c r="AN1607" i="1"/>
  <c r="AO1594" i="1"/>
  <c r="AP1581" i="1"/>
  <c r="AQ1568" i="1"/>
  <c r="AM1556" i="1"/>
  <c r="AN1543" i="1"/>
  <c r="AO1530" i="1"/>
  <c r="AP1517" i="1"/>
  <c r="AQ1504" i="1"/>
  <c r="AM1492" i="1"/>
  <c r="AN1479" i="1"/>
  <c r="AO1466" i="1"/>
  <c r="AP1453" i="1"/>
  <c r="AQ1440" i="1"/>
  <c r="AM1437" i="1"/>
  <c r="AQ1433" i="1"/>
  <c r="AP1430" i="1"/>
  <c r="AO1427" i="1"/>
  <c r="AN1424" i="1"/>
  <c r="AM1421" i="1"/>
  <c r="AQ1417" i="1"/>
  <c r="AP1414" i="1"/>
  <c r="AO1411" i="1"/>
  <c r="AN1408" i="1"/>
  <c r="AM1405" i="1"/>
  <c r="AQ1401" i="1"/>
  <c r="AP1398" i="1"/>
  <c r="AO1395" i="1"/>
  <c r="AN1392" i="1"/>
  <c r="AM1389" i="1"/>
  <c r="AQ1385" i="1"/>
  <c r="AP1382" i="1"/>
  <c r="AO1379" i="1"/>
  <c r="AN1376" i="1"/>
  <c r="AM1373" i="1"/>
  <c r="AQ1369" i="1"/>
  <c r="AP1366" i="1"/>
  <c r="AO1363" i="1"/>
  <c r="AN1360" i="1"/>
  <c r="AM1357" i="1"/>
  <c r="AQ1353" i="1"/>
  <c r="AP1350" i="1"/>
  <c r="AO1347" i="1"/>
  <c r="AN1344" i="1"/>
  <c r="AM1341" i="1"/>
  <c r="AQ1337" i="1"/>
  <c r="AP1334" i="1"/>
  <c r="AO1331" i="1"/>
  <c r="AN1328" i="1"/>
  <c r="AM1325" i="1"/>
  <c r="AQ1321" i="1"/>
  <c r="AP1318" i="1"/>
  <c r="AO1315" i="1"/>
  <c r="AN1312" i="1"/>
  <c r="AM1309" i="1"/>
  <c r="AQ1305" i="1"/>
  <c r="AP1302" i="1"/>
  <c r="AO1299" i="1"/>
  <c r="AN1296" i="1"/>
  <c r="AM1293" i="1"/>
  <c r="AQ1289" i="1"/>
  <c r="AP1286" i="1"/>
  <c r="AO1283" i="1"/>
  <c r="AN1280" i="1"/>
  <c r="AM1277" i="1"/>
  <c r="AQ1273" i="1"/>
  <c r="AP1270" i="1"/>
  <c r="AO1267" i="1"/>
  <c r="AN1264" i="1"/>
  <c r="AM1261" i="1"/>
  <c r="AQ1257" i="1"/>
  <c r="AP1254" i="1"/>
  <c r="AO1251" i="1"/>
  <c r="AN1248" i="1"/>
  <c r="AM1245" i="1"/>
  <c r="AQ1241" i="1"/>
  <c r="AP1238" i="1"/>
  <c r="AO1235" i="1"/>
  <c r="AO1234" i="1"/>
  <c r="AP1233" i="1"/>
  <c r="AQ1232" i="1"/>
  <c r="AM1232" i="1"/>
  <c r="AN1231" i="1"/>
  <c r="AO1230" i="1"/>
  <c r="AP1229" i="1"/>
  <c r="AQ1228" i="1"/>
  <c r="AM1228" i="1"/>
  <c r="AN1227" i="1"/>
  <c r="AO1226" i="1"/>
  <c r="AP1225" i="1"/>
  <c r="AQ1224" i="1"/>
  <c r="AM1224" i="1"/>
  <c r="AN1223" i="1"/>
  <c r="AO1222" i="1"/>
  <c r="AP1221" i="1"/>
  <c r="AQ1220" i="1"/>
  <c r="AM1220" i="1"/>
  <c r="AN1219" i="1"/>
  <c r="AO1218" i="1"/>
  <c r="AP1217" i="1"/>
  <c r="AQ1216" i="1"/>
  <c r="AM1216" i="1"/>
  <c r="AN1215" i="1"/>
  <c r="AO1214" i="1"/>
  <c r="AP1213" i="1"/>
  <c r="AQ1212" i="1"/>
  <c r="AM1212" i="1"/>
  <c r="AN1211" i="1"/>
  <c r="AO1210" i="1"/>
  <c r="AP1209" i="1"/>
  <c r="AQ1208" i="1"/>
  <c r="AM1208" i="1"/>
  <c r="AN1207" i="1"/>
  <c r="AO1206" i="1"/>
  <c r="AP1205" i="1"/>
  <c r="AQ1204" i="1"/>
  <c r="AM1204" i="1"/>
  <c r="AN1203" i="1"/>
  <c r="AO1202" i="1"/>
  <c r="AP1201" i="1"/>
  <c r="AQ1200" i="1"/>
  <c r="AM1200" i="1"/>
  <c r="AN1199" i="1"/>
  <c r="AO1198" i="1"/>
  <c r="AP1197" i="1"/>
  <c r="AQ1196" i="1"/>
  <c r="AM1196" i="1"/>
  <c r="AN1195" i="1"/>
  <c r="AO1194" i="1"/>
  <c r="AP1193" i="1"/>
  <c r="AQ1192" i="1"/>
  <c r="AM1192" i="1"/>
  <c r="AN1191" i="1"/>
  <c r="AO1190" i="1"/>
  <c r="AP1189" i="1"/>
  <c r="AQ1188" i="1"/>
  <c r="AM1188" i="1"/>
  <c r="AN1187" i="1"/>
  <c r="AO1186" i="1"/>
  <c r="AP1185" i="1"/>
  <c r="AQ1184" i="1"/>
  <c r="AM1184" i="1"/>
  <c r="AN1183" i="1"/>
  <c r="AO1182" i="1"/>
  <c r="AP1181" i="1"/>
  <c r="AQ1180" i="1"/>
  <c r="AM1180" i="1"/>
  <c r="AN1179" i="1"/>
  <c r="AO1178" i="1"/>
  <c r="AP1177" i="1"/>
  <c r="AQ1176" i="1"/>
  <c r="AM1176" i="1"/>
  <c r="AN1175" i="1"/>
  <c r="AO1174" i="1"/>
  <c r="AP1173" i="1"/>
  <c r="AQ1172" i="1"/>
  <c r="AM1172" i="1"/>
  <c r="AN1171" i="1"/>
  <c r="AO1170" i="1"/>
  <c r="AP1169" i="1"/>
  <c r="AQ1168" i="1"/>
  <c r="AM1168" i="1"/>
  <c r="AN1167" i="1"/>
  <c r="AO1166" i="1"/>
  <c r="AP1165" i="1"/>
  <c r="AQ1164" i="1"/>
  <c r="AM1164" i="1"/>
  <c r="AN1163" i="1"/>
  <c r="AO1162" i="1"/>
  <c r="AP1161" i="1"/>
  <c r="AQ1160" i="1"/>
  <c r="AM1160" i="1"/>
  <c r="AN1159" i="1"/>
  <c r="AO1158" i="1"/>
  <c r="AP1157" i="1"/>
  <c r="AQ1156" i="1"/>
  <c r="AM1156" i="1"/>
  <c r="AN1155" i="1"/>
  <c r="AO1154" i="1"/>
  <c r="AP1153" i="1"/>
  <c r="AQ1152" i="1"/>
  <c r="AM1152" i="1"/>
  <c r="AN1151" i="1"/>
  <c r="AO1150" i="1"/>
  <c r="AP1149" i="1"/>
  <c r="AQ1148" i="1"/>
  <c r="AM1148" i="1"/>
  <c r="AN1147" i="1"/>
  <c r="AO1146" i="1"/>
  <c r="AP1145" i="1"/>
  <c r="AQ1144" i="1"/>
  <c r="AM1144" i="1"/>
  <c r="AN1143" i="1"/>
  <c r="AO1142" i="1"/>
  <c r="AP1141" i="1"/>
  <c r="AQ1140" i="1"/>
  <c r="AM1140" i="1"/>
  <c r="AN1139" i="1"/>
  <c r="AO1138" i="1"/>
  <c r="AP1137" i="1"/>
  <c r="AQ1136" i="1"/>
  <c r="AM1136" i="1"/>
  <c r="AN1135" i="1"/>
  <c r="AO1134" i="1"/>
  <c r="AP1133" i="1"/>
  <c r="AQ1132" i="1"/>
  <c r="AM1132" i="1"/>
  <c r="AN1131" i="1"/>
  <c r="AO1130" i="1"/>
  <c r="AP1129" i="1"/>
  <c r="AQ1128" i="1"/>
  <c r="AM1128" i="1"/>
  <c r="AN1127" i="1"/>
  <c r="AO1126" i="1"/>
  <c r="AP1125" i="1"/>
  <c r="AQ1124" i="1"/>
  <c r="AM1124" i="1"/>
  <c r="AN1123" i="1"/>
  <c r="AO1122" i="1"/>
  <c r="AP1121" i="1"/>
  <c r="AQ1120" i="1"/>
  <c r="AM1120" i="1"/>
  <c r="AN1119" i="1"/>
  <c r="AO1118" i="1"/>
  <c r="AP1117" i="1"/>
  <c r="AQ1116" i="1"/>
  <c r="AM1116" i="1"/>
  <c r="AN1115" i="1"/>
  <c r="AO1114" i="1"/>
  <c r="AP1113" i="1"/>
  <c r="AQ1112" i="1"/>
  <c r="AM1112" i="1"/>
  <c r="AN1111" i="1"/>
  <c r="AO1110" i="1"/>
  <c r="AP1109" i="1"/>
  <c r="AQ1108" i="1"/>
  <c r="AM1108" i="1"/>
  <c r="AN1107" i="1"/>
  <c r="AO1106" i="1"/>
  <c r="AP1105" i="1"/>
  <c r="AQ1104" i="1"/>
  <c r="AM1104" i="1"/>
  <c r="AN1103" i="1"/>
  <c r="AO1102" i="1"/>
  <c r="AP1101" i="1"/>
  <c r="AQ1100" i="1"/>
  <c r="AM1100" i="1"/>
  <c r="AN1099" i="1"/>
  <c r="AO1098" i="1"/>
  <c r="AP1097" i="1"/>
  <c r="AQ1096" i="1"/>
  <c r="AM1096" i="1"/>
  <c r="AN1095" i="1"/>
  <c r="AO1094" i="1"/>
  <c r="AP1093" i="1"/>
  <c r="AQ1092" i="1"/>
  <c r="AM1092" i="1"/>
  <c r="AN1091" i="1"/>
  <c r="AO1090" i="1"/>
  <c r="AP1089" i="1"/>
  <c r="AQ1088" i="1"/>
  <c r="AM1088" i="1"/>
  <c r="AN1087" i="1"/>
  <c r="AO1086" i="1"/>
  <c r="AP1085" i="1"/>
  <c r="AQ1084" i="1"/>
  <c r="AM1084" i="1"/>
  <c r="AN1083" i="1"/>
  <c r="AO1082" i="1"/>
  <c r="AP1081" i="1"/>
  <c r="AQ1080" i="1"/>
  <c r="AM1080" i="1"/>
  <c r="AN1079" i="1"/>
  <c r="AO1078" i="1"/>
  <c r="AP1077" i="1"/>
  <c r="AQ1076" i="1"/>
  <c r="AM1076" i="1"/>
  <c r="AN1075" i="1"/>
  <c r="AO1074" i="1"/>
  <c r="AP1073" i="1"/>
  <c r="AQ1072" i="1"/>
  <c r="AM1072" i="1"/>
  <c r="AN1071" i="1"/>
  <c r="AO1070" i="1"/>
  <c r="AP1069" i="1"/>
  <c r="AQ1068" i="1"/>
  <c r="AM1068" i="1"/>
  <c r="AN1067" i="1"/>
  <c r="AO1066" i="1"/>
  <c r="AP1065" i="1"/>
  <c r="AQ1064" i="1"/>
  <c r="AM1064" i="1"/>
  <c r="AN1063" i="1"/>
  <c r="AO1062" i="1"/>
  <c r="AP1061" i="1"/>
  <c r="AQ1060" i="1"/>
  <c r="AM1060" i="1"/>
  <c r="AN1059" i="1"/>
  <c r="AO1058" i="1"/>
  <c r="AP1057" i="1"/>
  <c r="AQ1056" i="1"/>
  <c r="AM1056" i="1"/>
  <c r="AN1055" i="1"/>
  <c r="AO1054" i="1"/>
  <c r="AP1053" i="1"/>
  <c r="AQ1052" i="1"/>
  <c r="AM1052" i="1"/>
  <c r="AN1051" i="1"/>
  <c r="AO1050" i="1"/>
  <c r="AP1049" i="1"/>
  <c r="AQ1048" i="1"/>
  <c r="AM1048" i="1"/>
  <c r="AN1047" i="1"/>
  <c r="AO1046" i="1"/>
  <c r="AP1045" i="1"/>
  <c r="AQ1044" i="1"/>
  <c r="AM1044" i="1"/>
  <c r="AN1043" i="1"/>
  <c r="AO1042" i="1"/>
  <c r="AP1041" i="1"/>
  <c r="AQ1040" i="1"/>
  <c r="AM1040" i="1"/>
  <c r="AN1039" i="1"/>
  <c r="AO1038" i="1"/>
  <c r="AP1037" i="1"/>
  <c r="AQ1036" i="1"/>
  <c r="AM1036" i="1"/>
  <c r="AN1035" i="1"/>
  <c r="AO1034" i="1"/>
  <c r="AP1033" i="1"/>
  <c r="AQ1032" i="1"/>
  <c r="AM1032" i="1"/>
  <c r="AN1031" i="1"/>
  <c r="AO1030" i="1"/>
  <c r="AP1820" i="1"/>
  <c r="AN1744" i="1"/>
  <c r="AM1693" i="1"/>
  <c r="AM1668" i="1"/>
  <c r="AN1655" i="1"/>
  <c r="AO1642" i="1"/>
  <c r="AP1629" i="1"/>
  <c r="AQ1616" i="1"/>
  <c r="AM1604" i="1"/>
  <c r="AN1591" i="1"/>
  <c r="AO1578" i="1"/>
  <c r="AP1565" i="1"/>
  <c r="AQ1552" i="1"/>
  <c r="AM1540" i="1"/>
  <c r="AN1527" i="1"/>
  <c r="AO1514" i="1"/>
  <c r="AP1501" i="1"/>
  <c r="AQ1488" i="1"/>
  <c r="AM1476" i="1"/>
  <c r="AN1463" i="1"/>
  <c r="AO1450" i="1"/>
  <c r="AO1439" i="1"/>
  <c r="AN1436" i="1"/>
  <c r="AM1433" i="1"/>
  <c r="AQ1429" i="1"/>
  <c r="AP1426" i="1"/>
  <c r="AO1423" i="1"/>
  <c r="AN1420" i="1"/>
  <c r="AM1417" i="1"/>
  <c r="AQ1413" i="1"/>
  <c r="AP1410" i="1"/>
  <c r="AO1407" i="1"/>
  <c r="AN1404" i="1"/>
  <c r="AM1401" i="1"/>
  <c r="AQ1397" i="1"/>
  <c r="AP1394" i="1"/>
  <c r="AO1391" i="1"/>
  <c r="AN1388" i="1"/>
  <c r="AM1385" i="1"/>
  <c r="AQ1381" i="1"/>
  <c r="AP1378" i="1"/>
  <c r="AO1375" i="1"/>
  <c r="AN1372" i="1"/>
  <c r="AM1369" i="1"/>
  <c r="AQ1365" i="1"/>
  <c r="AP1362" i="1"/>
  <c r="AO1359" i="1"/>
  <c r="AN1356" i="1"/>
  <c r="AM1353" i="1"/>
  <c r="AQ1349" i="1"/>
  <c r="AP1346" i="1"/>
  <c r="AO1343" i="1"/>
  <c r="AN1340" i="1"/>
  <c r="AM1337" i="1"/>
  <c r="AQ1333" i="1"/>
  <c r="AP1330" i="1"/>
  <c r="AO1327" i="1"/>
  <c r="AN1324" i="1"/>
  <c r="AM1321" i="1"/>
  <c r="AQ1317" i="1"/>
  <c r="AP1314" i="1"/>
  <c r="AO1311" i="1"/>
  <c r="AN1308" i="1"/>
  <c r="AM1305" i="1"/>
  <c r="AQ1301" i="1"/>
  <c r="AP1298" i="1"/>
  <c r="AO1295" i="1"/>
  <c r="AN1292" i="1"/>
  <c r="AM1289" i="1"/>
  <c r="AQ1285" i="1"/>
  <c r="AP1282" i="1"/>
  <c r="AO1279" i="1"/>
  <c r="AN1276" i="1"/>
  <c r="AM1273" i="1"/>
  <c r="AQ1269" i="1"/>
  <c r="AP1266" i="1"/>
  <c r="AO1263" i="1"/>
  <c r="AN1260" i="1"/>
  <c r="AM1257" i="1"/>
  <c r="AQ1253" i="1"/>
  <c r="AP1250" i="1"/>
  <c r="AO1247" i="1"/>
  <c r="AN1244" i="1"/>
  <c r="AM1241" i="1"/>
  <c r="AQ1237" i="1"/>
  <c r="AM1235" i="1"/>
  <c r="AN1234" i="1"/>
  <c r="AO1233" i="1"/>
  <c r="AP1232" i="1"/>
  <c r="AQ1231" i="1"/>
  <c r="AM1231" i="1"/>
  <c r="AN1230" i="1"/>
  <c r="AO1229" i="1"/>
  <c r="AP1228" i="1"/>
  <c r="AQ1227" i="1"/>
  <c r="AM1227" i="1"/>
  <c r="AN1226" i="1"/>
  <c r="AO1225" i="1"/>
  <c r="AP1224" i="1"/>
  <c r="AQ1223" i="1"/>
  <c r="AM1223" i="1"/>
  <c r="AN1222" i="1"/>
  <c r="AO1221" i="1"/>
  <c r="AP1220" i="1"/>
  <c r="AQ1219" i="1"/>
  <c r="AM1219" i="1"/>
  <c r="AN1218" i="1"/>
  <c r="AO1217" i="1"/>
  <c r="AP1216" i="1"/>
  <c r="AQ1215" i="1"/>
  <c r="AM1215" i="1"/>
  <c r="AN1214" i="1"/>
  <c r="AO1213" i="1"/>
  <c r="AP1212" i="1"/>
  <c r="AQ1211" i="1"/>
  <c r="AM1211" i="1"/>
  <c r="AN1210" i="1"/>
  <c r="AO1209" i="1"/>
  <c r="AP1208" i="1"/>
  <c r="AQ1207" i="1"/>
  <c r="AM1207" i="1"/>
  <c r="AN1206" i="1"/>
  <c r="AO1205" i="1"/>
  <c r="AP1204" i="1"/>
  <c r="AQ1203" i="1"/>
  <c r="AM1203" i="1"/>
  <c r="AN1202" i="1"/>
  <c r="AO1201" i="1"/>
  <c r="AP1200" i="1"/>
  <c r="AQ1199" i="1"/>
  <c r="AM1199" i="1"/>
  <c r="AN1198" i="1"/>
  <c r="AO1197" i="1"/>
  <c r="AP1196" i="1"/>
  <c r="AQ1195" i="1"/>
  <c r="AM1195" i="1"/>
  <c r="AN1194" i="1"/>
  <c r="AO1193" i="1"/>
  <c r="AP1192" i="1"/>
  <c r="AQ1191" i="1"/>
  <c r="AM1191" i="1"/>
  <c r="AN1190" i="1"/>
  <c r="AO1189" i="1"/>
  <c r="AP1188" i="1"/>
  <c r="AQ1187" i="1"/>
  <c r="AM1187" i="1"/>
  <c r="AN1186" i="1"/>
  <c r="AO1185" i="1"/>
  <c r="AP1184" i="1"/>
  <c r="AQ1183" i="1"/>
  <c r="AM1183" i="1"/>
  <c r="AN1182" i="1"/>
  <c r="AO1181" i="1"/>
  <c r="AP1180" i="1"/>
  <c r="AQ1179" i="1"/>
  <c r="AM1179" i="1"/>
  <c r="AN1178" i="1"/>
  <c r="AO1177" i="1"/>
  <c r="AP1176" i="1"/>
  <c r="AQ1175" i="1"/>
  <c r="AM1175" i="1"/>
  <c r="AN1174" i="1"/>
  <c r="AO1173" i="1"/>
  <c r="AP1172" i="1"/>
  <c r="AQ1171" i="1"/>
  <c r="AM1171" i="1"/>
  <c r="AN1170" i="1"/>
  <c r="AO1169" i="1"/>
  <c r="AP1168" i="1"/>
  <c r="AQ1167" i="1"/>
  <c r="AM1167" i="1"/>
  <c r="AN1166" i="1"/>
  <c r="AO1165" i="1"/>
  <c r="AP1164" i="1"/>
  <c r="AQ1163" i="1"/>
  <c r="AM1163" i="1"/>
  <c r="AN1162" i="1"/>
  <c r="AO1161" i="1"/>
  <c r="AP1160" i="1"/>
  <c r="AQ1159" i="1"/>
  <c r="AM1159" i="1"/>
  <c r="AN1158" i="1"/>
  <c r="AO1157" i="1"/>
  <c r="AP1156" i="1"/>
  <c r="AQ1155" i="1"/>
  <c r="AM1155" i="1"/>
  <c r="AN1154" i="1"/>
  <c r="AO1153" i="1"/>
  <c r="AP1152" i="1"/>
  <c r="AQ1151" i="1"/>
  <c r="AM1151" i="1"/>
  <c r="AN1150" i="1"/>
  <c r="AO1149" i="1"/>
  <c r="AP1148" i="1"/>
  <c r="AQ1147" i="1"/>
  <c r="AM1147" i="1"/>
  <c r="AN1146" i="1"/>
  <c r="AO1145" i="1"/>
  <c r="AP1144" i="1"/>
  <c r="AQ1143" i="1"/>
  <c r="AM1143" i="1"/>
  <c r="AN1142" i="1"/>
  <c r="AO1141" i="1"/>
  <c r="AP1140" i="1"/>
  <c r="AQ1139" i="1"/>
  <c r="AM1139" i="1"/>
  <c r="AN1138" i="1"/>
  <c r="AO1137" i="1"/>
  <c r="AP1136" i="1"/>
  <c r="AQ1135" i="1"/>
  <c r="AM1135" i="1"/>
  <c r="AN1134" i="1"/>
  <c r="AO1133" i="1"/>
  <c r="AP1132" i="1"/>
  <c r="AQ1131" i="1"/>
  <c r="AM1131" i="1"/>
  <c r="AN1130" i="1"/>
  <c r="AO1129" i="1"/>
  <c r="AP1128" i="1"/>
  <c r="AQ1127" i="1"/>
  <c r="AM1127" i="1"/>
  <c r="AN1126" i="1"/>
  <c r="AO1125" i="1"/>
  <c r="AP1124" i="1"/>
  <c r="AQ1123" i="1"/>
  <c r="AM1123" i="1"/>
  <c r="AN1122" i="1"/>
  <c r="AO1121" i="1"/>
  <c r="AP1120" i="1"/>
  <c r="AQ1119" i="1"/>
  <c r="AM1119" i="1"/>
  <c r="AN1118" i="1"/>
  <c r="AO1117" i="1"/>
  <c r="AP1116" i="1"/>
  <c r="AQ1115" i="1"/>
  <c r="AM1115" i="1"/>
  <c r="AN1114" i="1"/>
  <c r="AO1113" i="1"/>
  <c r="AP1112" i="1"/>
  <c r="AQ1111" i="1"/>
  <c r="AM1111" i="1"/>
  <c r="AN1110" i="1"/>
  <c r="AO1109" i="1"/>
  <c r="AP1108" i="1"/>
  <c r="AQ1107" i="1"/>
  <c r="AM1107" i="1"/>
  <c r="AN1106" i="1"/>
  <c r="AO1105" i="1"/>
  <c r="AP1104" i="1"/>
  <c r="AQ1103" i="1"/>
  <c r="AM1103" i="1"/>
  <c r="AN1102" i="1"/>
  <c r="AO1101" i="1"/>
  <c r="AP1100" i="1"/>
  <c r="AQ1099" i="1"/>
  <c r="AM1099" i="1"/>
  <c r="AN1098" i="1"/>
  <c r="AO1097" i="1"/>
  <c r="AP1096" i="1"/>
  <c r="AQ1095" i="1"/>
  <c r="AM1095" i="1"/>
  <c r="AN1094" i="1"/>
  <c r="AO1093" i="1"/>
  <c r="AP1092" i="1"/>
  <c r="AQ1091" i="1"/>
  <c r="AM1091" i="1"/>
  <c r="AN1090" i="1"/>
  <c r="AO1089" i="1"/>
  <c r="AP1088" i="1"/>
  <c r="AQ1087" i="1"/>
  <c r="AM1087" i="1"/>
  <c r="AN1086" i="1"/>
  <c r="AO1085" i="1"/>
  <c r="AP1084" i="1"/>
  <c r="AQ1083" i="1"/>
  <c r="AM1083" i="1"/>
  <c r="AN1082" i="1"/>
  <c r="AO1081" i="1"/>
  <c r="AP1080" i="1"/>
  <c r="AQ1079" i="1"/>
  <c r="AM1079" i="1"/>
  <c r="AN1078" i="1"/>
  <c r="AO1077" i="1"/>
  <c r="AP1076" i="1"/>
  <c r="AQ1075" i="1"/>
  <c r="AM1075" i="1"/>
  <c r="AN1074" i="1"/>
  <c r="AO1073" i="1"/>
  <c r="AP1072" i="1"/>
  <c r="AQ1071" i="1"/>
  <c r="AM1071" i="1"/>
  <c r="AN1070" i="1"/>
  <c r="AO1069" i="1"/>
  <c r="AP1068" i="1"/>
  <c r="AQ1067" i="1"/>
  <c r="AM1067" i="1"/>
  <c r="AN1066" i="1"/>
  <c r="AO1065" i="1"/>
  <c r="AP1064" i="1"/>
  <c r="AQ1063" i="1"/>
  <c r="AM1063" i="1"/>
  <c r="AN1062" i="1"/>
  <c r="AO1061" i="1"/>
  <c r="AP1060" i="1"/>
  <c r="AQ1059" i="1"/>
  <c r="AM1059" i="1"/>
  <c r="AN1058" i="1"/>
  <c r="AO1057" i="1"/>
  <c r="AP1056" i="1"/>
  <c r="AQ1055" i="1"/>
  <c r="AM1055" i="1"/>
  <c r="AN1054" i="1"/>
  <c r="AO1053" i="1"/>
  <c r="AP1052" i="1"/>
  <c r="AQ1051" i="1"/>
  <c r="AM1051" i="1"/>
  <c r="AN1050" i="1"/>
  <c r="AO1049" i="1"/>
  <c r="AP1048" i="1"/>
  <c r="AQ1047" i="1"/>
  <c r="AM1047" i="1"/>
  <c r="AN1046" i="1"/>
  <c r="AO1045" i="1"/>
  <c r="AP1044" i="1"/>
  <c r="AQ1043" i="1"/>
  <c r="AM1043" i="1"/>
  <c r="AN1042" i="1"/>
  <c r="AP1782" i="1"/>
  <c r="AO1731" i="1"/>
  <c r="AP1682" i="1"/>
  <c r="AQ1664" i="1"/>
  <c r="AM1652" i="1"/>
  <c r="AN1639" i="1"/>
  <c r="AO1626" i="1"/>
  <c r="AP1613" i="1"/>
  <c r="AQ1600" i="1"/>
  <c r="AM1588" i="1"/>
  <c r="AN1575" i="1"/>
  <c r="AO1562" i="1"/>
  <c r="AP1549" i="1"/>
  <c r="AQ1536" i="1"/>
  <c r="AM1524" i="1"/>
  <c r="AN1511" i="1"/>
  <c r="AO1498" i="1"/>
  <c r="AP1485" i="1"/>
  <c r="AQ1472" i="1"/>
  <c r="AM1460" i="1"/>
  <c r="AN1447" i="1"/>
  <c r="AP1438" i="1"/>
  <c r="AO1435" i="1"/>
  <c r="AN1432" i="1"/>
  <c r="AM1429" i="1"/>
  <c r="AQ1425" i="1"/>
  <c r="AP1422" i="1"/>
  <c r="AO1419" i="1"/>
  <c r="AN1416" i="1"/>
  <c r="AM1413" i="1"/>
  <c r="AQ1409" i="1"/>
  <c r="AP1406" i="1"/>
  <c r="AO1403" i="1"/>
  <c r="AN1400" i="1"/>
  <c r="AM1397" i="1"/>
  <c r="AQ1393" i="1"/>
  <c r="AP1390" i="1"/>
  <c r="AO1387" i="1"/>
  <c r="AN1384" i="1"/>
  <c r="AM1381" i="1"/>
  <c r="AQ1377" i="1"/>
  <c r="AP1374" i="1"/>
  <c r="AO1371" i="1"/>
  <c r="AN1368" i="1"/>
  <c r="AM1365" i="1"/>
  <c r="AQ1361" i="1"/>
  <c r="AP1358" i="1"/>
  <c r="AO1355" i="1"/>
  <c r="AN1352" i="1"/>
  <c r="AM1349" i="1"/>
  <c r="AQ1345" i="1"/>
  <c r="AP1342" i="1"/>
  <c r="AO1339" i="1"/>
  <c r="AN1336" i="1"/>
  <c r="AM1333" i="1"/>
  <c r="AQ1329" i="1"/>
  <c r="AP1326" i="1"/>
  <c r="AO1323" i="1"/>
  <c r="AN1320" i="1"/>
  <c r="AM1317" i="1"/>
  <c r="AQ1313" i="1"/>
  <c r="AP1310" i="1"/>
  <c r="AO1307" i="1"/>
  <c r="AN1304" i="1"/>
  <c r="AM1301" i="1"/>
  <c r="AQ1297" i="1"/>
  <c r="AP1294" i="1"/>
  <c r="AO1291" i="1"/>
  <c r="AN1288" i="1"/>
  <c r="AM1285" i="1"/>
  <c r="AQ1281" i="1"/>
  <c r="AP1278" i="1"/>
  <c r="AO1275" i="1"/>
  <c r="AN1272" i="1"/>
  <c r="AM1269" i="1"/>
  <c r="AQ1265" i="1"/>
  <c r="AP1262" i="1"/>
  <c r="AO1259" i="1"/>
  <c r="AN1256" i="1"/>
  <c r="AM1253" i="1"/>
  <c r="AQ1249" i="1"/>
  <c r="AP1246" i="1"/>
  <c r="AO1243" i="1"/>
  <c r="AN1240" i="1"/>
  <c r="AM1237" i="1"/>
  <c r="AQ1234" i="1"/>
  <c r="AM1234" i="1"/>
  <c r="AN1233" i="1"/>
  <c r="AO1232" i="1"/>
  <c r="AP1231" i="1"/>
  <c r="AQ1230" i="1"/>
  <c r="AM1230" i="1"/>
  <c r="AN1229" i="1"/>
  <c r="AO1228" i="1"/>
  <c r="AP1227" i="1"/>
  <c r="AQ1226" i="1"/>
  <c r="AM1226" i="1"/>
  <c r="AN1225" i="1"/>
  <c r="AO1224" i="1"/>
  <c r="AP1223" i="1"/>
  <c r="AQ1222" i="1"/>
  <c r="AM1222" i="1"/>
  <c r="AN1221" i="1"/>
  <c r="AO1220" i="1"/>
  <c r="AP1219" i="1"/>
  <c r="AQ1218" i="1"/>
  <c r="AM1218" i="1"/>
  <c r="AN1217" i="1"/>
  <c r="AO1216" i="1"/>
  <c r="AP1215" i="1"/>
  <c r="AQ1214" i="1"/>
  <c r="AM1214" i="1"/>
  <c r="AN1213" i="1"/>
  <c r="AO1212" i="1"/>
  <c r="AP1211" i="1"/>
  <c r="AQ1210" i="1"/>
  <c r="AM1210" i="1"/>
  <c r="AN1209" i="1"/>
  <c r="AO1208" i="1"/>
  <c r="AP1207" i="1"/>
  <c r="AQ1206" i="1"/>
  <c r="AM1206" i="1"/>
  <c r="AN1205" i="1"/>
  <c r="AO1204" i="1"/>
  <c r="AP1203" i="1"/>
  <c r="AQ1202" i="1"/>
  <c r="AM1202" i="1"/>
  <c r="AN1201" i="1"/>
  <c r="AO1200" i="1"/>
  <c r="AP1199" i="1"/>
  <c r="AQ1198" i="1"/>
  <c r="AM1198" i="1"/>
  <c r="AN1197" i="1"/>
  <c r="AO1196" i="1"/>
  <c r="AP1195" i="1"/>
  <c r="AQ1194" i="1"/>
  <c r="AM1194" i="1"/>
  <c r="AN1193" i="1"/>
  <c r="AO1192" i="1"/>
  <c r="AP1191" i="1"/>
  <c r="AQ1190" i="1"/>
  <c r="AM1190" i="1"/>
  <c r="AN1189" i="1"/>
  <c r="AO1188" i="1"/>
  <c r="AP1187" i="1"/>
  <c r="AQ1186" i="1"/>
  <c r="AM1186" i="1"/>
  <c r="AN1185" i="1"/>
  <c r="AO1184" i="1"/>
  <c r="AP1183" i="1"/>
  <c r="AQ1182" i="1"/>
  <c r="AM1182" i="1"/>
  <c r="AN1181" i="1"/>
  <c r="AO1180" i="1"/>
  <c r="AP1179" i="1"/>
  <c r="AQ1178" i="1"/>
  <c r="AM1178" i="1"/>
  <c r="AN1177" i="1"/>
  <c r="AO1176" i="1"/>
  <c r="AP1175" i="1"/>
  <c r="AQ1174" i="1"/>
  <c r="AM1174" i="1"/>
  <c r="AN1173" i="1"/>
  <c r="AO1172" i="1"/>
  <c r="AP1171" i="1"/>
  <c r="AQ1170" i="1"/>
  <c r="AM1170" i="1"/>
  <c r="AN1169" i="1"/>
  <c r="AO1168" i="1"/>
  <c r="AP1167" i="1"/>
  <c r="AQ1166" i="1"/>
  <c r="AM1166" i="1"/>
  <c r="AN1165" i="1"/>
  <c r="AO1164" i="1"/>
  <c r="AP1163" i="1"/>
  <c r="AQ1162" i="1"/>
  <c r="AM1162" i="1"/>
  <c r="AN1161" i="1"/>
  <c r="AO1160" i="1"/>
  <c r="AP1159" i="1"/>
  <c r="AQ1158" i="1"/>
  <c r="AM1158" i="1"/>
  <c r="AN1157" i="1"/>
  <c r="AO1156" i="1"/>
  <c r="AP1155" i="1"/>
  <c r="AQ1154" i="1"/>
  <c r="AM1154" i="1"/>
  <c r="AN1153" i="1"/>
  <c r="AO1152" i="1"/>
  <c r="AP1151" i="1"/>
  <c r="AQ1150" i="1"/>
  <c r="AM1150" i="1"/>
  <c r="AN1149" i="1"/>
  <c r="AO1148" i="1"/>
  <c r="AP1147" i="1"/>
  <c r="AQ1146" i="1"/>
  <c r="AM1146" i="1"/>
  <c r="AN1145" i="1"/>
  <c r="AO1144" i="1"/>
  <c r="AP1143" i="1"/>
  <c r="AQ1142" i="1"/>
  <c r="AM1142" i="1"/>
  <c r="AN1141" i="1"/>
  <c r="AO1140" i="1"/>
  <c r="AP1139" i="1"/>
  <c r="AQ1138" i="1"/>
  <c r="AM1138" i="1"/>
  <c r="AN1137" i="1"/>
  <c r="AO1136" i="1"/>
  <c r="AP1135" i="1"/>
  <c r="AQ1134" i="1"/>
  <c r="AM1134" i="1"/>
  <c r="AN1133" i="1"/>
  <c r="AO1132" i="1"/>
  <c r="AP1131" i="1"/>
  <c r="AQ1130" i="1"/>
  <c r="AM1130" i="1"/>
  <c r="AN1129" i="1"/>
  <c r="AO1128" i="1"/>
  <c r="AP1127" i="1"/>
  <c r="AQ1126" i="1"/>
  <c r="AM1126" i="1"/>
  <c r="AN1125" i="1"/>
  <c r="AO1124" i="1"/>
  <c r="AP1123" i="1"/>
  <c r="AQ1122" i="1"/>
  <c r="AM1122" i="1"/>
  <c r="AN1121" i="1"/>
  <c r="AO1120" i="1"/>
  <c r="AP1119" i="1"/>
  <c r="AQ1118" i="1"/>
  <c r="AM1118" i="1"/>
  <c r="AN1117" i="1"/>
  <c r="AO1116" i="1"/>
  <c r="AP1115" i="1"/>
  <c r="AQ1114" i="1"/>
  <c r="AM1114" i="1"/>
  <c r="AN1113" i="1"/>
  <c r="AO1112" i="1"/>
  <c r="AP1111" i="1"/>
  <c r="AQ1110" i="1"/>
  <c r="AM1110" i="1"/>
  <c r="AN1109" i="1"/>
  <c r="AO1108" i="1"/>
  <c r="AP1107" i="1"/>
  <c r="AQ1106" i="1"/>
  <c r="AM1106" i="1"/>
  <c r="AN1105" i="1"/>
  <c r="AO1104" i="1"/>
  <c r="AP1103" i="1"/>
  <c r="AQ1102" i="1"/>
  <c r="AM1102" i="1"/>
  <c r="AN1101" i="1"/>
  <c r="AO1100" i="1"/>
  <c r="AP1099" i="1"/>
  <c r="AQ1098" i="1"/>
  <c r="AM1098" i="1"/>
  <c r="AN1097" i="1"/>
  <c r="AO1096" i="1"/>
  <c r="AP1095" i="1"/>
  <c r="AQ1094" i="1"/>
  <c r="AM1094" i="1"/>
  <c r="AN1093" i="1"/>
  <c r="AO1092" i="1"/>
  <c r="AP1091" i="1"/>
  <c r="AQ1090" i="1"/>
  <c r="AM1090" i="1"/>
  <c r="AN1089" i="1"/>
  <c r="AO1088" i="1"/>
  <c r="AP1087" i="1"/>
  <c r="AQ1086" i="1"/>
  <c r="AM1086" i="1"/>
  <c r="AN1085" i="1"/>
  <c r="AO1084" i="1"/>
  <c r="AP1083" i="1"/>
  <c r="AQ1082" i="1"/>
  <c r="AM1082" i="1"/>
  <c r="AN1081" i="1"/>
  <c r="AO1080" i="1"/>
  <c r="AP1079" i="1"/>
  <c r="AQ1078" i="1"/>
  <c r="AM1078" i="1"/>
  <c r="AN1077" i="1"/>
  <c r="AO1076" i="1"/>
  <c r="AP1075" i="1"/>
  <c r="AQ1074" i="1"/>
  <c r="AM1074" i="1"/>
  <c r="AN1073" i="1"/>
  <c r="AO1072" i="1"/>
  <c r="AP1071" i="1"/>
  <c r="AQ1070" i="1"/>
  <c r="AM1070" i="1"/>
  <c r="AN1069" i="1"/>
  <c r="AO1068" i="1"/>
  <c r="AP1067" i="1"/>
  <c r="AQ1066" i="1"/>
  <c r="AM1066" i="1"/>
  <c r="AN1065" i="1"/>
  <c r="AO1064" i="1"/>
  <c r="AP1063" i="1"/>
  <c r="AQ1062" i="1"/>
  <c r="AM1062" i="1"/>
  <c r="AN1061" i="1"/>
  <c r="AO1060" i="1"/>
  <c r="AP1059" i="1"/>
  <c r="AQ1058" i="1"/>
  <c r="AM1058" i="1"/>
  <c r="AN1057" i="1"/>
  <c r="AO1056" i="1"/>
  <c r="AP1055" i="1"/>
  <c r="AQ1054" i="1"/>
  <c r="AM1054" i="1"/>
  <c r="AN1053" i="1"/>
  <c r="AO1052" i="1"/>
  <c r="AP1051" i="1"/>
  <c r="AQ1050" i="1"/>
  <c r="AM1050" i="1"/>
  <c r="AN1049" i="1"/>
  <c r="AO1048" i="1"/>
  <c r="AP1047" i="1"/>
  <c r="AQ1046" i="1"/>
  <c r="AM1046" i="1"/>
  <c r="AN1045" i="1"/>
  <c r="AO1044" i="1"/>
  <c r="AP1043" i="1"/>
  <c r="AQ1042" i="1"/>
  <c r="AM1042" i="1"/>
  <c r="AN1041" i="1"/>
  <c r="AO1040" i="1"/>
  <c r="AP1039" i="1"/>
  <c r="AQ1038" i="1"/>
  <c r="AM1038" i="1"/>
  <c r="AN1037" i="1"/>
  <c r="AO1036" i="1"/>
  <c r="AP1035" i="1"/>
  <c r="AQ1034" i="1"/>
  <c r="AM1034" i="1"/>
  <c r="AN1033" i="1"/>
  <c r="AO1032" i="1"/>
  <c r="AP1031" i="1"/>
  <c r="AQ1030" i="1"/>
  <c r="AQ1769" i="1"/>
  <c r="AQ1648" i="1"/>
  <c r="AP1597" i="1"/>
  <c r="AO1546" i="1"/>
  <c r="AN1495" i="1"/>
  <c r="AM1444" i="1"/>
  <c r="AN1428" i="1"/>
  <c r="AO1415" i="1"/>
  <c r="AP1402" i="1"/>
  <c r="AQ1389" i="1"/>
  <c r="AM1377" i="1"/>
  <c r="AN1364" i="1"/>
  <c r="AO1351" i="1"/>
  <c r="AP1338" i="1"/>
  <c r="AQ1325" i="1"/>
  <c r="AM1313" i="1"/>
  <c r="AN1300" i="1"/>
  <c r="AO1287" i="1"/>
  <c r="AP1274" i="1"/>
  <c r="AQ1261" i="1"/>
  <c r="AM1249" i="1"/>
  <c r="AN1236" i="1"/>
  <c r="AN1232" i="1"/>
  <c r="AM1229" i="1"/>
  <c r="AQ1225" i="1"/>
  <c r="AP1222" i="1"/>
  <c r="AO1219" i="1"/>
  <c r="AN1216" i="1"/>
  <c r="AM1213" i="1"/>
  <c r="AQ1209" i="1"/>
  <c r="AP1206" i="1"/>
  <c r="AO1203" i="1"/>
  <c r="AN1200" i="1"/>
  <c r="AM1197" i="1"/>
  <c r="AQ1193" i="1"/>
  <c r="AP1190" i="1"/>
  <c r="AO1187" i="1"/>
  <c r="AN1184" i="1"/>
  <c r="AM1181" i="1"/>
  <c r="AQ1177" i="1"/>
  <c r="AP1174" i="1"/>
  <c r="AO1171" i="1"/>
  <c r="AN1168" i="1"/>
  <c r="AM1165" i="1"/>
  <c r="AQ1161" i="1"/>
  <c r="AP1158" i="1"/>
  <c r="AO1155" i="1"/>
  <c r="AN1152" i="1"/>
  <c r="AM1149" i="1"/>
  <c r="AQ1145" i="1"/>
  <c r="AP1142" i="1"/>
  <c r="AO1139" i="1"/>
  <c r="AN1136" i="1"/>
  <c r="AM1133" i="1"/>
  <c r="AQ1129" i="1"/>
  <c r="AP1126" i="1"/>
  <c r="AO1123" i="1"/>
  <c r="AN1120" i="1"/>
  <c r="AM1117" i="1"/>
  <c r="AQ1113" i="1"/>
  <c r="AP1110" i="1"/>
  <c r="AO1107" i="1"/>
  <c r="AN1104" i="1"/>
  <c r="AM1101" i="1"/>
  <c r="AQ1097" i="1"/>
  <c r="AP1094" i="1"/>
  <c r="AO1091" i="1"/>
  <c r="AN1088" i="1"/>
  <c r="AM1085" i="1"/>
  <c r="AQ1081" i="1"/>
  <c r="AP1078" i="1"/>
  <c r="AO1075" i="1"/>
  <c r="AN1072" i="1"/>
  <c r="AM1069" i="1"/>
  <c r="AQ1065" i="1"/>
  <c r="AP1062" i="1"/>
  <c r="AO1059" i="1"/>
  <c r="AN1056" i="1"/>
  <c r="AM1053" i="1"/>
  <c r="AQ1049" i="1"/>
  <c r="AP1046" i="1"/>
  <c r="AO1043" i="1"/>
  <c r="AM1041" i="1"/>
  <c r="AO1039" i="1"/>
  <c r="AQ1037" i="1"/>
  <c r="AN1036" i="1"/>
  <c r="AP1034" i="1"/>
  <c r="AM1033" i="1"/>
  <c r="AO1031" i="1"/>
  <c r="AM1030" i="1"/>
  <c r="AN1029" i="1"/>
  <c r="AO1028" i="1"/>
  <c r="AP1027" i="1"/>
  <c r="AQ1026" i="1"/>
  <c r="AM1026" i="1"/>
  <c r="AN1025" i="1"/>
  <c r="AO1024" i="1"/>
  <c r="AP1023" i="1"/>
  <c r="AQ1022" i="1"/>
  <c r="AM1022" i="1"/>
  <c r="AN1021" i="1"/>
  <c r="AO1020" i="1"/>
  <c r="AP1019" i="1"/>
  <c r="AQ1018" i="1"/>
  <c r="AM1018" i="1"/>
  <c r="AN1017" i="1"/>
  <c r="AO1016" i="1"/>
  <c r="AP1015" i="1"/>
  <c r="AQ1014" i="1"/>
  <c r="AM1014" i="1"/>
  <c r="AN1013" i="1"/>
  <c r="AO1012" i="1"/>
  <c r="AP1011" i="1"/>
  <c r="AQ1010" i="1"/>
  <c r="AM1010" i="1"/>
  <c r="AN1009" i="1"/>
  <c r="AO1008" i="1"/>
  <c r="AP1007" i="1"/>
  <c r="AQ1006" i="1"/>
  <c r="AM1006" i="1"/>
  <c r="AN1005" i="1"/>
  <c r="AO1004" i="1"/>
  <c r="AP1003" i="1"/>
  <c r="AQ1002" i="1"/>
  <c r="AM1002" i="1"/>
  <c r="AN1001" i="1"/>
  <c r="AO1000" i="1"/>
  <c r="AP999" i="1"/>
  <c r="AQ998" i="1"/>
  <c r="AM998" i="1"/>
  <c r="AN997" i="1"/>
  <c r="AO996" i="1"/>
  <c r="AP995" i="1"/>
  <c r="AQ994" i="1"/>
  <c r="AM994" i="1"/>
  <c r="AN993" i="1"/>
  <c r="AO992" i="1"/>
  <c r="AP991" i="1"/>
  <c r="AQ990" i="1"/>
  <c r="AM990" i="1"/>
  <c r="AN989" i="1"/>
  <c r="AO988" i="1"/>
  <c r="AP987" i="1"/>
  <c r="AQ986" i="1"/>
  <c r="AM986" i="1"/>
  <c r="AN985" i="1"/>
  <c r="AO984" i="1"/>
  <c r="AP983" i="1"/>
  <c r="AQ982" i="1"/>
  <c r="AM982" i="1"/>
  <c r="AN981" i="1"/>
  <c r="AO980" i="1"/>
  <c r="AP979" i="1"/>
  <c r="AQ978" i="1"/>
  <c r="AM978" i="1"/>
  <c r="AN977" i="1"/>
  <c r="AO976" i="1"/>
  <c r="AP975" i="1"/>
  <c r="AQ974" i="1"/>
  <c r="AM974" i="1"/>
  <c r="AN973" i="1"/>
  <c r="AO972" i="1"/>
  <c r="AP971" i="1"/>
  <c r="AQ970" i="1"/>
  <c r="AM970" i="1"/>
  <c r="AN969" i="1"/>
  <c r="AO968" i="1"/>
  <c r="AP967" i="1"/>
  <c r="AQ966" i="1"/>
  <c r="AM966" i="1"/>
  <c r="AN965" i="1"/>
  <c r="AO964" i="1"/>
  <c r="AP963" i="1"/>
  <c r="AQ962" i="1"/>
  <c r="AM962" i="1"/>
  <c r="AN961" i="1"/>
  <c r="AO960" i="1"/>
  <c r="AP959" i="1"/>
  <c r="AQ958" i="1"/>
  <c r="AM958" i="1"/>
  <c r="AN957" i="1"/>
  <c r="AO956" i="1"/>
  <c r="AP955" i="1"/>
  <c r="AQ954" i="1"/>
  <c r="AM954" i="1"/>
  <c r="AN953" i="1"/>
  <c r="AO952" i="1"/>
  <c r="AP951" i="1"/>
  <c r="AQ950" i="1"/>
  <c r="AM950" i="1"/>
  <c r="AN949" i="1"/>
  <c r="AO948" i="1"/>
  <c r="AP947" i="1"/>
  <c r="AQ946" i="1"/>
  <c r="AM946" i="1"/>
  <c r="AN945" i="1"/>
  <c r="AO944" i="1"/>
  <c r="AP943" i="1"/>
  <c r="AQ942" i="1"/>
  <c r="AM942" i="1"/>
  <c r="AN941" i="1"/>
  <c r="AO940" i="1"/>
  <c r="AP939" i="1"/>
  <c r="AQ938" i="1"/>
  <c r="AM938" i="1"/>
  <c r="AN937" i="1"/>
  <c r="AO936" i="1"/>
  <c r="AP935" i="1"/>
  <c r="AQ934" i="1"/>
  <c r="AM934" i="1"/>
  <c r="AN933" i="1"/>
  <c r="AO932" i="1"/>
  <c r="AP931" i="1"/>
  <c r="AQ930" i="1"/>
  <c r="AM930" i="1"/>
  <c r="AN929" i="1"/>
  <c r="AO928" i="1"/>
  <c r="AP927" i="1"/>
  <c r="AQ926" i="1"/>
  <c r="AM926" i="1"/>
  <c r="AN925" i="1"/>
  <c r="AO924" i="1"/>
  <c r="AP923" i="1"/>
  <c r="AQ922" i="1"/>
  <c r="AM922" i="1"/>
  <c r="AN921" i="1"/>
  <c r="AO920" i="1"/>
  <c r="AP919" i="1"/>
  <c r="AQ918" i="1"/>
  <c r="AM918" i="1"/>
  <c r="AN917" i="1"/>
  <c r="AO916" i="1"/>
  <c r="AP915" i="1"/>
  <c r="AQ914" i="1"/>
  <c r="AM914" i="1"/>
  <c r="AN913" i="1"/>
  <c r="AO912" i="1"/>
  <c r="AP911" i="1"/>
  <c r="AQ910" i="1"/>
  <c r="AM910" i="1"/>
  <c r="AN909" i="1"/>
  <c r="AO908" i="1"/>
  <c r="AP907" i="1"/>
  <c r="AQ906" i="1"/>
  <c r="AM906" i="1"/>
  <c r="AN905" i="1"/>
  <c r="AO904" i="1"/>
  <c r="AP903" i="1"/>
  <c r="AQ902" i="1"/>
  <c r="AM902" i="1"/>
  <c r="AN901" i="1"/>
  <c r="AO900" i="1"/>
  <c r="AP899" i="1"/>
  <c r="AQ898" i="1"/>
  <c r="AM898" i="1"/>
  <c r="AN897" i="1"/>
  <c r="AO896" i="1"/>
  <c r="AP895" i="1"/>
  <c r="AQ894" i="1"/>
  <c r="AM894" i="1"/>
  <c r="AN893" i="1"/>
  <c r="AO892" i="1"/>
  <c r="AP891" i="1"/>
  <c r="AQ890" i="1"/>
  <c r="AM890" i="1"/>
  <c r="AN889" i="1"/>
  <c r="AO888" i="1"/>
  <c r="AP887" i="1"/>
  <c r="AQ886" i="1"/>
  <c r="AM886" i="1"/>
  <c r="AN885" i="1"/>
  <c r="AO884" i="1"/>
  <c r="AP883" i="1"/>
  <c r="AQ882" i="1"/>
  <c r="AM882" i="1"/>
  <c r="AN881" i="1"/>
  <c r="AO880" i="1"/>
  <c r="AP879" i="1"/>
  <c r="AQ878" i="1"/>
  <c r="AM878" i="1"/>
  <c r="AN877" i="1"/>
  <c r="AO876" i="1"/>
  <c r="AP875" i="1"/>
  <c r="AQ874" i="1"/>
  <c r="AM874" i="1"/>
  <c r="AN873" i="1"/>
  <c r="AO872" i="1"/>
  <c r="AP871" i="1"/>
  <c r="AQ870" i="1"/>
  <c r="AM870" i="1"/>
  <c r="AN869" i="1"/>
  <c r="AO868" i="1"/>
  <c r="AP867" i="1"/>
  <c r="AQ866" i="1"/>
  <c r="AM866" i="1"/>
  <c r="AN865" i="1"/>
  <c r="AO864" i="1"/>
  <c r="AP863" i="1"/>
  <c r="AQ862" i="1"/>
  <c r="AM862" i="1"/>
  <c r="AN861" i="1"/>
  <c r="AO860" i="1"/>
  <c r="AP859" i="1"/>
  <c r="AQ858" i="1"/>
  <c r="AM858" i="1"/>
  <c r="AN857" i="1"/>
  <c r="AO856" i="1"/>
  <c r="AP855" i="1"/>
  <c r="AQ854" i="1"/>
  <c r="AM854" i="1"/>
  <c r="AN853" i="1"/>
  <c r="AO852" i="1"/>
  <c r="AP851" i="1"/>
  <c r="AQ850" i="1"/>
  <c r="AM850" i="1"/>
  <c r="AN849" i="1"/>
  <c r="AO848" i="1"/>
  <c r="AP847" i="1"/>
  <c r="AQ846" i="1"/>
  <c r="AM846" i="1"/>
  <c r="AN845" i="1"/>
  <c r="AO844" i="1"/>
  <c r="AP843" i="1"/>
  <c r="AQ842" i="1"/>
  <c r="AM842" i="1"/>
  <c r="AN841" i="1"/>
  <c r="AO840" i="1"/>
  <c r="AP839" i="1"/>
  <c r="AQ838" i="1"/>
  <c r="AM838" i="1"/>
  <c r="AN837" i="1"/>
  <c r="AO836" i="1"/>
  <c r="AP835" i="1"/>
  <c r="AQ834" i="1"/>
  <c r="AM834" i="1"/>
  <c r="AN833" i="1"/>
  <c r="AO832" i="1"/>
  <c r="AP831" i="1"/>
  <c r="AQ830" i="1"/>
  <c r="AM830" i="1"/>
  <c r="AN829" i="1"/>
  <c r="AO828" i="1"/>
  <c r="AP827" i="1"/>
  <c r="AQ826" i="1"/>
  <c r="AM826" i="1"/>
  <c r="AN825" i="1"/>
  <c r="AO824" i="1"/>
  <c r="AP823" i="1"/>
  <c r="AQ822" i="1"/>
  <c r="AM822" i="1"/>
  <c r="AN821" i="1"/>
  <c r="AO820" i="1"/>
  <c r="AP819" i="1"/>
  <c r="AQ818" i="1"/>
  <c r="AM818" i="1"/>
  <c r="AN817" i="1"/>
  <c r="AO816" i="1"/>
  <c r="AP815" i="1"/>
  <c r="AQ814" i="1"/>
  <c r="AM814" i="1"/>
  <c r="AN813" i="1"/>
  <c r="AO812" i="1"/>
  <c r="AP811" i="1"/>
  <c r="AQ810" i="1"/>
  <c r="AM810" i="1"/>
  <c r="AN809" i="1"/>
  <c r="AO808" i="1"/>
  <c r="AP807" i="1"/>
  <c r="AQ806" i="1"/>
  <c r="AM806" i="1"/>
  <c r="AN805" i="1"/>
  <c r="AO804" i="1"/>
  <c r="AP803" i="1"/>
  <c r="AQ802" i="1"/>
  <c r="AM802" i="1"/>
  <c r="AN801" i="1"/>
  <c r="AO800" i="1"/>
  <c r="AP799" i="1"/>
  <c r="AQ798" i="1"/>
  <c r="AM798" i="1"/>
  <c r="AN797" i="1"/>
  <c r="AO796" i="1"/>
  <c r="AP795" i="1"/>
  <c r="AQ794" i="1"/>
  <c r="AM794" i="1"/>
  <c r="AN793" i="1"/>
  <c r="AO792" i="1"/>
  <c r="AP791" i="1"/>
  <c r="AQ790" i="1"/>
  <c r="AM790" i="1"/>
  <c r="AN789" i="1"/>
  <c r="AO788" i="1"/>
  <c r="AP787" i="1"/>
  <c r="AQ786" i="1"/>
  <c r="AM786" i="1"/>
  <c r="AN785" i="1"/>
  <c r="AO784" i="1"/>
  <c r="AP783" i="1"/>
  <c r="AQ782" i="1"/>
  <c r="AM782" i="1"/>
  <c r="AN781" i="1"/>
  <c r="AO780" i="1"/>
  <c r="AP779" i="1"/>
  <c r="AQ778" i="1"/>
  <c r="AM778" i="1"/>
  <c r="AN777" i="1"/>
  <c r="AO776" i="1"/>
  <c r="AP775" i="1"/>
  <c r="AQ774" i="1"/>
  <c r="AM774" i="1"/>
  <c r="AN773" i="1"/>
  <c r="AO772" i="1"/>
  <c r="AP771" i="1"/>
  <c r="AQ770" i="1"/>
  <c r="AM770" i="1"/>
  <c r="AN769" i="1"/>
  <c r="AO768" i="1"/>
  <c r="AP767" i="1"/>
  <c r="AQ766" i="1"/>
  <c r="AM766" i="1"/>
  <c r="AN765" i="1"/>
  <c r="AO764" i="1"/>
  <c r="AP763" i="1"/>
  <c r="AQ762" i="1"/>
  <c r="AM762" i="1"/>
  <c r="AN761" i="1"/>
  <c r="AO760" i="1"/>
  <c r="AP759" i="1"/>
  <c r="AQ758" i="1"/>
  <c r="AM758" i="1"/>
  <c r="AN757" i="1"/>
  <c r="AO756" i="1"/>
  <c r="AP755" i="1"/>
  <c r="AQ754" i="1"/>
  <c r="AM754" i="1"/>
  <c r="AN753" i="1"/>
  <c r="AO752" i="1"/>
  <c r="AP751" i="1"/>
  <c r="AQ750" i="1"/>
  <c r="AM750" i="1"/>
  <c r="AN749" i="1"/>
  <c r="AO748" i="1"/>
  <c r="AP747" i="1"/>
  <c r="AQ746" i="1"/>
  <c r="AM746" i="1"/>
  <c r="AN745" i="1"/>
  <c r="AO744" i="1"/>
  <c r="AP743" i="1"/>
  <c r="AQ742" i="1"/>
  <c r="AM742" i="1"/>
  <c r="AN741" i="1"/>
  <c r="AO740" i="1"/>
  <c r="AP739" i="1"/>
  <c r="AQ738" i="1"/>
  <c r="AM738" i="1"/>
  <c r="AN737" i="1"/>
  <c r="AO736" i="1"/>
  <c r="AP735" i="1"/>
  <c r="AQ734" i="1"/>
  <c r="AM734" i="1"/>
  <c r="AN733" i="1"/>
  <c r="AO732" i="1"/>
  <c r="AP731" i="1"/>
  <c r="AQ730" i="1"/>
  <c r="AM730" i="1"/>
  <c r="AN729" i="1"/>
  <c r="AO728" i="1"/>
  <c r="AP727" i="1"/>
  <c r="AQ726" i="1"/>
  <c r="AM726" i="1"/>
  <c r="AN725" i="1"/>
  <c r="AO724" i="1"/>
  <c r="AP723" i="1"/>
  <c r="AQ722" i="1"/>
  <c r="AM722" i="1"/>
  <c r="AN721" i="1"/>
  <c r="AO720" i="1"/>
  <c r="AP719" i="1"/>
  <c r="AQ718" i="1"/>
  <c r="AM718" i="1"/>
  <c r="AN717" i="1"/>
  <c r="AO716" i="1"/>
  <c r="AP715" i="1"/>
  <c r="AQ714" i="1"/>
  <c r="AM714" i="1"/>
  <c r="AN713" i="1"/>
  <c r="AO712" i="1"/>
  <c r="AP711" i="1"/>
  <c r="AQ710" i="1"/>
  <c r="AM710" i="1"/>
  <c r="AN709" i="1"/>
  <c r="AO708" i="1"/>
  <c r="AP707" i="1"/>
  <c r="AQ706" i="1"/>
  <c r="AM706" i="1"/>
  <c r="AN705" i="1"/>
  <c r="AO704" i="1"/>
  <c r="AP703" i="1"/>
  <c r="AQ702" i="1"/>
  <c r="AM702" i="1"/>
  <c r="AN701" i="1"/>
  <c r="AO700" i="1"/>
  <c r="AP699" i="1"/>
  <c r="AQ698" i="1"/>
  <c r="AM698" i="1"/>
  <c r="AN697" i="1"/>
  <c r="AO696" i="1"/>
  <c r="AP695" i="1"/>
  <c r="AQ694" i="1"/>
  <c r="AM694" i="1"/>
  <c r="AN693" i="1"/>
  <c r="AO692" i="1"/>
  <c r="AP691" i="1"/>
  <c r="AQ690" i="1"/>
  <c r="AM690" i="1"/>
  <c r="AN689" i="1"/>
  <c r="AO688" i="1"/>
  <c r="AP687" i="1"/>
  <c r="AQ686" i="1"/>
  <c r="AM686" i="1"/>
  <c r="AN685" i="1"/>
  <c r="AO684" i="1"/>
  <c r="AP683" i="1"/>
  <c r="AQ682" i="1"/>
  <c r="AM682" i="1"/>
  <c r="AN681" i="1"/>
  <c r="AO680" i="1"/>
  <c r="AP679" i="1"/>
  <c r="AQ678" i="1"/>
  <c r="AM678" i="1"/>
  <c r="AN677" i="1"/>
  <c r="AO676" i="1"/>
  <c r="AP675" i="1"/>
  <c r="AQ674" i="1"/>
  <c r="AM674" i="1"/>
  <c r="AN673" i="1"/>
  <c r="AO672" i="1"/>
  <c r="AP671" i="1"/>
  <c r="AQ670" i="1"/>
  <c r="AM670" i="1"/>
  <c r="AN669" i="1"/>
  <c r="AO668" i="1"/>
  <c r="AP667" i="1"/>
  <c r="AQ666" i="1"/>
  <c r="AM666" i="1"/>
  <c r="AN665" i="1"/>
  <c r="AO664" i="1"/>
  <c r="AP663" i="1"/>
  <c r="AQ662" i="1"/>
  <c r="AM662" i="1"/>
  <c r="AN661" i="1"/>
  <c r="AO660" i="1"/>
  <c r="AP659" i="1"/>
  <c r="AQ658" i="1"/>
  <c r="AM658" i="1"/>
  <c r="AN657" i="1"/>
  <c r="AO656" i="1"/>
  <c r="AP655" i="1"/>
  <c r="AQ654" i="1"/>
  <c r="AM654" i="1"/>
  <c r="AN653" i="1"/>
  <c r="AO652" i="1"/>
  <c r="AP651" i="1"/>
  <c r="AQ650" i="1"/>
  <c r="AM650" i="1"/>
  <c r="AN649" i="1"/>
  <c r="AO648" i="1"/>
  <c r="AP647" i="1"/>
  <c r="AQ646" i="1"/>
  <c r="AM646" i="1"/>
  <c r="AN645" i="1"/>
  <c r="AO644" i="1"/>
  <c r="AP643" i="1"/>
  <c r="AQ642" i="1"/>
  <c r="AM642" i="1"/>
  <c r="AN641" i="1"/>
  <c r="AO640" i="1"/>
  <c r="AP639" i="1"/>
  <c r="AQ638" i="1"/>
  <c r="AM638" i="1"/>
  <c r="AN637" i="1"/>
  <c r="AO636" i="1"/>
  <c r="AP635" i="1"/>
  <c r="AQ634" i="1"/>
  <c r="AM634" i="1"/>
  <c r="AN633" i="1"/>
  <c r="AO632" i="1"/>
  <c r="AP631" i="1"/>
  <c r="AQ630" i="1"/>
  <c r="AM630" i="1"/>
  <c r="AN629" i="1"/>
  <c r="AO628" i="1"/>
  <c r="AP627" i="1"/>
  <c r="AQ626" i="1"/>
  <c r="AM626" i="1"/>
  <c r="AN625" i="1"/>
  <c r="AO624" i="1"/>
  <c r="AP623" i="1"/>
  <c r="AQ622" i="1"/>
  <c r="AM622" i="1"/>
  <c r="AN621" i="1"/>
  <c r="AO620" i="1"/>
  <c r="AP619" i="1"/>
  <c r="AQ618" i="1"/>
  <c r="AM618" i="1"/>
  <c r="AN617" i="1"/>
  <c r="AO616" i="1"/>
  <c r="AP615" i="1"/>
  <c r="AQ614" i="1"/>
  <c r="AM614" i="1"/>
  <c r="AN613" i="1"/>
  <c r="AO612" i="1"/>
  <c r="AP611" i="1"/>
  <c r="AQ610" i="1"/>
  <c r="AM610" i="1"/>
  <c r="AN609" i="1"/>
  <c r="AO608" i="1"/>
  <c r="AP607" i="1"/>
  <c r="AQ606" i="1"/>
  <c r="AM606" i="1"/>
  <c r="AN605" i="1"/>
  <c r="AO604" i="1"/>
  <c r="AP603" i="1"/>
  <c r="AQ602" i="1"/>
  <c r="AM602" i="1"/>
  <c r="AN601" i="1"/>
  <c r="AO600" i="1"/>
  <c r="AP599" i="1"/>
  <c r="AQ598" i="1"/>
  <c r="AM598" i="1"/>
  <c r="AN597" i="1"/>
  <c r="AO596" i="1"/>
  <c r="AP595" i="1"/>
  <c r="AQ594" i="1"/>
  <c r="AM594" i="1"/>
  <c r="AN593" i="1"/>
  <c r="AO592" i="1"/>
  <c r="AP591" i="1"/>
  <c r="AQ590" i="1"/>
  <c r="AM590" i="1"/>
  <c r="AN589" i="1"/>
  <c r="AO588" i="1"/>
  <c r="AP587" i="1"/>
  <c r="AQ586" i="1"/>
  <c r="AM586" i="1"/>
  <c r="AN585" i="1"/>
  <c r="AO584" i="1"/>
  <c r="AP583" i="1"/>
  <c r="AQ582" i="1"/>
  <c r="AM582" i="1"/>
  <c r="AN581" i="1"/>
  <c r="AO580" i="1"/>
  <c r="AP579" i="1"/>
  <c r="AQ578" i="1"/>
  <c r="AM578" i="1"/>
  <c r="AN577" i="1"/>
  <c r="AO576" i="1"/>
  <c r="AP575" i="1"/>
  <c r="AQ574" i="1"/>
  <c r="AM574" i="1"/>
  <c r="AN573" i="1"/>
  <c r="AO572" i="1"/>
  <c r="AP571" i="1"/>
  <c r="AQ570" i="1"/>
  <c r="AM570" i="1"/>
  <c r="AN569" i="1"/>
  <c r="AO568" i="1"/>
  <c r="AP567" i="1"/>
  <c r="AQ566" i="1"/>
  <c r="AM566" i="1"/>
  <c r="AN565" i="1"/>
  <c r="AO564" i="1"/>
  <c r="AP563" i="1"/>
  <c r="AQ562" i="1"/>
  <c r="AM562" i="1"/>
  <c r="AN561" i="1"/>
  <c r="AO560" i="1"/>
  <c r="AP559" i="1"/>
  <c r="AQ558" i="1"/>
  <c r="AM558" i="1"/>
  <c r="AN557" i="1"/>
  <c r="AO556" i="1"/>
  <c r="AP1718" i="1"/>
  <c r="AM1636" i="1"/>
  <c r="AQ1584" i="1"/>
  <c r="AP1533" i="1"/>
  <c r="AO1482" i="1"/>
  <c r="AQ1437" i="1"/>
  <c r="AM1425" i="1"/>
  <c r="AN1412" i="1"/>
  <c r="AO1399" i="1"/>
  <c r="AP1386" i="1"/>
  <c r="AQ1373" i="1"/>
  <c r="AM1361" i="1"/>
  <c r="AN1348" i="1"/>
  <c r="AO1335" i="1"/>
  <c r="AP1322" i="1"/>
  <c r="AQ1309" i="1"/>
  <c r="AM1297" i="1"/>
  <c r="AN1284" i="1"/>
  <c r="AO1271" i="1"/>
  <c r="AP1258" i="1"/>
  <c r="AQ1245" i="1"/>
  <c r="AP1234" i="1"/>
  <c r="AO1231" i="1"/>
  <c r="AN1228" i="1"/>
  <c r="AM1225" i="1"/>
  <c r="AQ1221" i="1"/>
  <c r="AP1218" i="1"/>
  <c r="AO1215" i="1"/>
  <c r="AN1212" i="1"/>
  <c r="AM1209" i="1"/>
  <c r="AQ1205" i="1"/>
  <c r="AP1202" i="1"/>
  <c r="AO1199" i="1"/>
  <c r="AN1196" i="1"/>
  <c r="AM1193" i="1"/>
  <c r="AQ1189" i="1"/>
  <c r="AP1186" i="1"/>
  <c r="AO1183" i="1"/>
  <c r="AN1180" i="1"/>
  <c r="AM1177" i="1"/>
  <c r="AQ1173" i="1"/>
  <c r="AP1170" i="1"/>
  <c r="AO1167" i="1"/>
  <c r="AN1164" i="1"/>
  <c r="AM1161" i="1"/>
  <c r="AQ1157" i="1"/>
  <c r="AP1154" i="1"/>
  <c r="AO1151" i="1"/>
  <c r="AN1148" i="1"/>
  <c r="AM1145" i="1"/>
  <c r="AQ1141" i="1"/>
  <c r="AP1138" i="1"/>
  <c r="AO1135" i="1"/>
  <c r="AN1132" i="1"/>
  <c r="AM1129" i="1"/>
  <c r="AQ1125" i="1"/>
  <c r="AP1122" i="1"/>
  <c r="AO1119" i="1"/>
  <c r="AN1116" i="1"/>
  <c r="AM1113" i="1"/>
  <c r="AQ1109" i="1"/>
  <c r="AP1106" i="1"/>
  <c r="AO1103" i="1"/>
  <c r="AN1100" i="1"/>
  <c r="AM1097" i="1"/>
  <c r="AQ1093" i="1"/>
  <c r="AP1090" i="1"/>
  <c r="AO1087" i="1"/>
  <c r="AN1084" i="1"/>
  <c r="AM1081" i="1"/>
  <c r="AQ1077" i="1"/>
  <c r="AP1074" i="1"/>
  <c r="AO1071" i="1"/>
  <c r="AN1068" i="1"/>
  <c r="AM1065" i="1"/>
  <c r="AQ1061" i="1"/>
  <c r="AP1058" i="1"/>
  <c r="AO1055" i="1"/>
  <c r="AN1052" i="1"/>
  <c r="AM1049" i="1"/>
  <c r="AQ1045" i="1"/>
  <c r="AP1042" i="1"/>
  <c r="AP1040" i="1"/>
  <c r="AM1039" i="1"/>
  <c r="AO1037" i="1"/>
  <c r="AQ1035" i="1"/>
  <c r="AN1034" i="1"/>
  <c r="AP1032" i="1"/>
  <c r="AM1031" i="1"/>
  <c r="AQ1029" i="1"/>
  <c r="AM1029" i="1"/>
  <c r="AN1028" i="1"/>
  <c r="AO1027" i="1"/>
  <c r="AP1026" i="1"/>
  <c r="AQ1025" i="1"/>
  <c r="AM1025" i="1"/>
  <c r="AN1024" i="1"/>
  <c r="AO1023" i="1"/>
  <c r="AP1022" i="1"/>
  <c r="AQ1021" i="1"/>
  <c r="AM1021" i="1"/>
  <c r="AN1020" i="1"/>
  <c r="AO1019" i="1"/>
  <c r="AP1018" i="1"/>
  <c r="AQ1017" i="1"/>
  <c r="AM1017" i="1"/>
  <c r="AN1016" i="1"/>
  <c r="AO1015" i="1"/>
  <c r="AP1014" i="1"/>
  <c r="AQ1013" i="1"/>
  <c r="AM1013" i="1"/>
  <c r="AN1012" i="1"/>
  <c r="AO1011" i="1"/>
  <c r="AP1010" i="1"/>
  <c r="AQ1009" i="1"/>
  <c r="AM1009" i="1"/>
  <c r="AN1008" i="1"/>
  <c r="AO1007" i="1"/>
  <c r="AP1006" i="1"/>
  <c r="AQ1005" i="1"/>
  <c r="AM1005" i="1"/>
  <c r="AN1004" i="1"/>
  <c r="AO1003" i="1"/>
  <c r="AP1002" i="1"/>
  <c r="AQ1001" i="1"/>
  <c r="AM1001" i="1"/>
  <c r="AN1000" i="1"/>
  <c r="AO999" i="1"/>
  <c r="AP998" i="1"/>
  <c r="AQ997" i="1"/>
  <c r="AM997" i="1"/>
  <c r="AN996" i="1"/>
  <c r="AO995" i="1"/>
  <c r="AP994" i="1"/>
  <c r="AQ993" i="1"/>
  <c r="AM993" i="1"/>
  <c r="AN992" i="1"/>
  <c r="AO991" i="1"/>
  <c r="AP990" i="1"/>
  <c r="AQ989" i="1"/>
  <c r="AM989" i="1"/>
  <c r="AN988" i="1"/>
  <c r="AO987" i="1"/>
  <c r="AP986" i="1"/>
  <c r="AQ985" i="1"/>
  <c r="AM985" i="1"/>
  <c r="AN984" i="1"/>
  <c r="AO983" i="1"/>
  <c r="AP982" i="1"/>
  <c r="AQ981" i="1"/>
  <c r="AM981" i="1"/>
  <c r="AN980" i="1"/>
  <c r="AO979" i="1"/>
  <c r="AP978" i="1"/>
  <c r="AQ977" i="1"/>
  <c r="AM977" i="1"/>
  <c r="AN976" i="1"/>
  <c r="AO975" i="1"/>
  <c r="AP974" i="1"/>
  <c r="AQ973" i="1"/>
  <c r="AM973" i="1"/>
  <c r="AN972" i="1"/>
  <c r="AO971" i="1"/>
  <c r="AP970" i="1"/>
  <c r="AQ969" i="1"/>
  <c r="AM969" i="1"/>
  <c r="AN968" i="1"/>
  <c r="AO967" i="1"/>
  <c r="AP966" i="1"/>
  <c r="AQ965" i="1"/>
  <c r="AM965" i="1"/>
  <c r="AN964" i="1"/>
  <c r="AO963" i="1"/>
  <c r="AP962" i="1"/>
  <c r="AQ961" i="1"/>
  <c r="AM961" i="1"/>
  <c r="AN960" i="1"/>
  <c r="AO959" i="1"/>
  <c r="AP958" i="1"/>
  <c r="AQ957" i="1"/>
  <c r="AM957" i="1"/>
  <c r="AN956" i="1"/>
  <c r="AO955" i="1"/>
  <c r="AP954" i="1"/>
  <c r="AQ953" i="1"/>
  <c r="AM953" i="1"/>
  <c r="AN952" i="1"/>
  <c r="AO951" i="1"/>
  <c r="AP950" i="1"/>
  <c r="AQ949" i="1"/>
  <c r="AM949" i="1"/>
  <c r="AN948" i="1"/>
  <c r="AO947" i="1"/>
  <c r="AP946" i="1"/>
  <c r="AQ945" i="1"/>
  <c r="AM945" i="1"/>
  <c r="AN944" i="1"/>
  <c r="AO943" i="1"/>
  <c r="AP942" i="1"/>
  <c r="AQ941" i="1"/>
  <c r="AM941" i="1"/>
  <c r="AN940" i="1"/>
  <c r="AO939" i="1"/>
  <c r="AP938" i="1"/>
  <c r="AQ937" i="1"/>
  <c r="AM937" i="1"/>
  <c r="AN936" i="1"/>
  <c r="AO935" i="1"/>
  <c r="AP934" i="1"/>
  <c r="AQ933" i="1"/>
  <c r="AM933" i="1"/>
  <c r="AN932" i="1"/>
  <c r="AO931" i="1"/>
  <c r="AP930" i="1"/>
  <c r="AQ929" i="1"/>
  <c r="AM929" i="1"/>
  <c r="AN928" i="1"/>
  <c r="AO927" i="1"/>
  <c r="AP926" i="1"/>
  <c r="AQ925" i="1"/>
  <c r="AM925" i="1"/>
  <c r="AN924" i="1"/>
  <c r="AO923" i="1"/>
  <c r="AP922" i="1"/>
  <c r="AQ921" i="1"/>
  <c r="AM921" i="1"/>
  <c r="AN920" i="1"/>
  <c r="AO919" i="1"/>
  <c r="AP918" i="1"/>
  <c r="AQ917" i="1"/>
  <c r="AM917" i="1"/>
  <c r="AN916" i="1"/>
  <c r="AO915" i="1"/>
  <c r="AP914" i="1"/>
  <c r="AQ913" i="1"/>
  <c r="AM913" i="1"/>
  <c r="AN912" i="1"/>
  <c r="AO911" i="1"/>
  <c r="AP910" i="1"/>
  <c r="AQ909" i="1"/>
  <c r="AM909" i="1"/>
  <c r="AN908" i="1"/>
  <c r="AO907" i="1"/>
  <c r="AP906" i="1"/>
  <c r="AQ905" i="1"/>
  <c r="AM905" i="1"/>
  <c r="AN904" i="1"/>
  <c r="AO903" i="1"/>
  <c r="AP902" i="1"/>
  <c r="AQ901" i="1"/>
  <c r="AM901" i="1"/>
  <c r="AN900" i="1"/>
  <c r="AO899" i="1"/>
  <c r="AP898" i="1"/>
  <c r="AQ897" i="1"/>
  <c r="AM897" i="1"/>
  <c r="AN896" i="1"/>
  <c r="AO895" i="1"/>
  <c r="AP894" i="1"/>
  <c r="AQ893" i="1"/>
  <c r="AM893" i="1"/>
  <c r="AN892" i="1"/>
  <c r="AO891" i="1"/>
  <c r="AP890" i="1"/>
  <c r="AQ889" i="1"/>
  <c r="AM889" i="1"/>
  <c r="AN888" i="1"/>
  <c r="AO887" i="1"/>
  <c r="AP886" i="1"/>
  <c r="AQ885" i="1"/>
  <c r="AM885" i="1"/>
  <c r="AN884" i="1"/>
  <c r="AO883" i="1"/>
  <c r="AP882" i="1"/>
  <c r="AQ881" i="1"/>
  <c r="AM881" i="1"/>
  <c r="AN880" i="1"/>
  <c r="AO879" i="1"/>
  <c r="AP878" i="1"/>
  <c r="AQ877" i="1"/>
  <c r="AM877" i="1"/>
  <c r="AN876" i="1"/>
  <c r="AO875" i="1"/>
  <c r="AP874" i="1"/>
  <c r="AQ873" i="1"/>
  <c r="AM873" i="1"/>
  <c r="AN872" i="1"/>
  <c r="AO871" i="1"/>
  <c r="AP870" i="1"/>
  <c r="AQ869" i="1"/>
  <c r="AM869" i="1"/>
  <c r="AN868" i="1"/>
  <c r="AO867" i="1"/>
  <c r="AP866" i="1"/>
  <c r="AQ865" i="1"/>
  <c r="AM865" i="1"/>
  <c r="AN864" i="1"/>
  <c r="AO863" i="1"/>
  <c r="AP862" i="1"/>
  <c r="AQ861" i="1"/>
  <c r="AM861" i="1"/>
  <c r="AN860" i="1"/>
  <c r="AO859" i="1"/>
  <c r="AP858" i="1"/>
  <c r="AQ857" i="1"/>
  <c r="AM857" i="1"/>
  <c r="AN856" i="1"/>
  <c r="AO855" i="1"/>
  <c r="AP854" i="1"/>
  <c r="AQ853" i="1"/>
  <c r="AM853" i="1"/>
  <c r="AN852" i="1"/>
  <c r="AO851" i="1"/>
  <c r="AP850" i="1"/>
  <c r="AQ849" i="1"/>
  <c r="AM849" i="1"/>
  <c r="AN848" i="1"/>
  <c r="AO847" i="1"/>
  <c r="AP846" i="1"/>
  <c r="AQ845" i="1"/>
  <c r="AM845" i="1"/>
  <c r="AN844" i="1"/>
  <c r="AO843" i="1"/>
  <c r="AP842" i="1"/>
  <c r="AQ841" i="1"/>
  <c r="AM841" i="1"/>
  <c r="AN840" i="1"/>
  <c r="AO839" i="1"/>
  <c r="AP838" i="1"/>
  <c r="AQ837" i="1"/>
  <c r="AM837" i="1"/>
  <c r="AN836" i="1"/>
  <c r="AO835" i="1"/>
  <c r="AP834" i="1"/>
  <c r="AQ833" i="1"/>
  <c r="AM833" i="1"/>
  <c r="AN832" i="1"/>
  <c r="AO831" i="1"/>
  <c r="AP830" i="1"/>
  <c r="AQ829" i="1"/>
  <c r="AM829" i="1"/>
  <c r="AN828" i="1"/>
  <c r="AO827" i="1"/>
  <c r="AP826" i="1"/>
  <c r="AQ825" i="1"/>
  <c r="AM825" i="1"/>
  <c r="AN824" i="1"/>
  <c r="AO823" i="1"/>
  <c r="AP822" i="1"/>
  <c r="AQ821" i="1"/>
  <c r="AM821" i="1"/>
  <c r="AN820" i="1"/>
  <c r="AO819" i="1"/>
  <c r="AP818" i="1"/>
  <c r="AQ817" i="1"/>
  <c r="AM817" i="1"/>
  <c r="AN816" i="1"/>
  <c r="AO815" i="1"/>
  <c r="AP814" i="1"/>
  <c r="AQ813" i="1"/>
  <c r="AM813" i="1"/>
  <c r="AN812" i="1"/>
  <c r="AO811" i="1"/>
  <c r="AP810" i="1"/>
  <c r="AQ809" i="1"/>
  <c r="AM809" i="1"/>
  <c r="AN808" i="1"/>
  <c r="AO807" i="1"/>
  <c r="AP806" i="1"/>
  <c r="AQ805" i="1"/>
  <c r="AM805" i="1"/>
  <c r="AN804" i="1"/>
  <c r="AO803" i="1"/>
  <c r="AP802" i="1"/>
  <c r="AQ801" i="1"/>
  <c r="AM801" i="1"/>
  <c r="AN800" i="1"/>
  <c r="AO799" i="1"/>
  <c r="AP798" i="1"/>
  <c r="AQ797" i="1"/>
  <c r="AM797" i="1"/>
  <c r="AN796" i="1"/>
  <c r="AO795" i="1"/>
  <c r="AP794" i="1"/>
  <c r="AQ793" i="1"/>
  <c r="AM793" i="1"/>
  <c r="AN792" i="1"/>
  <c r="AO791" i="1"/>
  <c r="AP790" i="1"/>
  <c r="AQ789" i="1"/>
  <c r="AM789" i="1"/>
  <c r="AN788" i="1"/>
  <c r="AO787" i="1"/>
  <c r="AP786" i="1"/>
  <c r="AQ785" i="1"/>
  <c r="AM785" i="1"/>
  <c r="AN784" i="1"/>
  <c r="AO783" i="1"/>
  <c r="AP782" i="1"/>
  <c r="AQ781" i="1"/>
  <c r="AM781" i="1"/>
  <c r="AN780" i="1"/>
  <c r="AO779" i="1"/>
  <c r="AP778" i="1"/>
  <c r="AQ777" i="1"/>
  <c r="AM777" i="1"/>
  <c r="AN776" i="1"/>
  <c r="AO775" i="1"/>
  <c r="AP774" i="1"/>
  <c r="AQ773" i="1"/>
  <c r="AM773" i="1"/>
  <c r="AN772" i="1"/>
  <c r="AO771" i="1"/>
  <c r="AP770" i="1"/>
  <c r="AQ769" i="1"/>
  <c r="AM769" i="1"/>
  <c r="AN768" i="1"/>
  <c r="AO767" i="1"/>
  <c r="AP766" i="1"/>
  <c r="AQ765" i="1"/>
  <c r="AM765" i="1"/>
  <c r="AN764" i="1"/>
  <c r="AO763" i="1"/>
  <c r="AP762" i="1"/>
  <c r="AQ761" i="1"/>
  <c r="AM761" i="1"/>
  <c r="AN760" i="1"/>
  <c r="AO759" i="1"/>
  <c r="AP758" i="1"/>
  <c r="AQ757" i="1"/>
  <c r="AM757" i="1"/>
  <c r="AN756" i="1"/>
  <c r="AO755" i="1"/>
  <c r="AP754" i="1"/>
  <c r="AQ753" i="1"/>
  <c r="AM753" i="1"/>
  <c r="AN752" i="1"/>
  <c r="AO751" i="1"/>
  <c r="AP750" i="1"/>
  <c r="AQ749" i="1"/>
  <c r="AM749" i="1"/>
  <c r="AN748" i="1"/>
  <c r="AO747" i="1"/>
  <c r="AP746" i="1"/>
  <c r="AQ745" i="1"/>
  <c r="AM745" i="1"/>
  <c r="AN744" i="1"/>
  <c r="AO743" i="1"/>
  <c r="AP742" i="1"/>
  <c r="AQ741" i="1"/>
  <c r="AM741" i="1"/>
  <c r="AN740" i="1"/>
  <c r="AO739" i="1"/>
  <c r="AP738" i="1"/>
  <c r="AQ737" i="1"/>
  <c r="AM737" i="1"/>
  <c r="AN736" i="1"/>
  <c r="AO735" i="1"/>
  <c r="AP734" i="1"/>
  <c r="AQ733" i="1"/>
  <c r="AM733" i="1"/>
  <c r="AN732" i="1"/>
  <c r="AO731" i="1"/>
  <c r="AP730" i="1"/>
  <c r="AQ729" i="1"/>
  <c r="AM729" i="1"/>
  <c r="AN728" i="1"/>
  <c r="AO727" i="1"/>
  <c r="AP726" i="1"/>
  <c r="AQ725" i="1"/>
  <c r="AM725" i="1"/>
  <c r="AN724" i="1"/>
  <c r="AO723" i="1"/>
  <c r="AP722" i="1"/>
  <c r="AQ721" i="1"/>
  <c r="AM721" i="1"/>
  <c r="AN720" i="1"/>
  <c r="AO719" i="1"/>
  <c r="AP718" i="1"/>
  <c r="AQ717" i="1"/>
  <c r="AM717" i="1"/>
  <c r="AN716" i="1"/>
  <c r="AO715" i="1"/>
  <c r="AP714" i="1"/>
  <c r="AQ713" i="1"/>
  <c r="AM713" i="1"/>
  <c r="AN712" i="1"/>
  <c r="AO711" i="1"/>
  <c r="AP710" i="1"/>
  <c r="AQ709" i="1"/>
  <c r="AM709" i="1"/>
  <c r="AN708" i="1"/>
  <c r="AO707" i="1"/>
  <c r="AP706" i="1"/>
  <c r="AQ705" i="1"/>
  <c r="AM705" i="1"/>
  <c r="AN704" i="1"/>
  <c r="AO703" i="1"/>
  <c r="AP702" i="1"/>
  <c r="AQ701" i="1"/>
  <c r="AM701" i="1"/>
  <c r="AN700" i="1"/>
  <c r="AO699" i="1"/>
  <c r="AP698" i="1"/>
  <c r="AQ697" i="1"/>
  <c r="AM697" i="1"/>
  <c r="AN696" i="1"/>
  <c r="AO695" i="1"/>
  <c r="AP694" i="1"/>
  <c r="AQ693" i="1"/>
  <c r="AM693" i="1"/>
  <c r="AN692" i="1"/>
  <c r="AO691" i="1"/>
  <c r="AP690" i="1"/>
  <c r="AQ689" i="1"/>
  <c r="AM689" i="1"/>
  <c r="AN688" i="1"/>
  <c r="AO687" i="1"/>
  <c r="AP686" i="1"/>
  <c r="AQ685" i="1"/>
  <c r="AM685" i="1"/>
  <c r="AN684" i="1"/>
  <c r="AO683" i="1"/>
  <c r="AP682" i="1"/>
  <c r="AQ681" i="1"/>
  <c r="AM681" i="1"/>
  <c r="AN680" i="1"/>
  <c r="AO679" i="1"/>
  <c r="AP678" i="1"/>
  <c r="AQ677" i="1"/>
  <c r="AM677" i="1"/>
  <c r="AN676" i="1"/>
  <c r="AO675" i="1"/>
  <c r="AP674" i="1"/>
  <c r="AQ673" i="1"/>
  <c r="AM673" i="1"/>
  <c r="AN672" i="1"/>
  <c r="AO671" i="1"/>
  <c r="AP670" i="1"/>
  <c r="AQ669" i="1"/>
  <c r="AM669" i="1"/>
  <c r="AN668" i="1"/>
  <c r="AO667" i="1"/>
  <c r="AP666" i="1"/>
  <c r="AQ665" i="1"/>
  <c r="AM665" i="1"/>
  <c r="AN664" i="1"/>
  <c r="AO663" i="1"/>
  <c r="AP662" i="1"/>
  <c r="AQ661" i="1"/>
  <c r="AM661" i="1"/>
  <c r="AN660" i="1"/>
  <c r="AO659" i="1"/>
  <c r="AP658" i="1"/>
  <c r="AQ657" i="1"/>
  <c r="AM657" i="1"/>
  <c r="AN656" i="1"/>
  <c r="AO655" i="1"/>
  <c r="AP654" i="1"/>
  <c r="AQ653" i="1"/>
  <c r="AM653" i="1"/>
  <c r="AN652" i="1"/>
  <c r="AO651" i="1"/>
  <c r="AP650" i="1"/>
  <c r="AQ649" i="1"/>
  <c r="AM649" i="1"/>
  <c r="AN648" i="1"/>
  <c r="AO647" i="1"/>
  <c r="AP646" i="1"/>
  <c r="AQ645" i="1"/>
  <c r="AM645" i="1"/>
  <c r="AN644" i="1"/>
  <c r="AO643" i="1"/>
  <c r="AP642" i="1"/>
  <c r="AQ641" i="1"/>
  <c r="AM641" i="1"/>
  <c r="AN640" i="1"/>
  <c r="AO639" i="1"/>
  <c r="AP638" i="1"/>
  <c r="AQ637" i="1"/>
  <c r="AM637" i="1"/>
  <c r="AN636" i="1"/>
  <c r="AO635" i="1"/>
  <c r="AP634" i="1"/>
  <c r="AQ633" i="1"/>
  <c r="AM633" i="1"/>
  <c r="AN632" i="1"/>
  <c r="AO631" i="1"/>
  <c r="AP630" i="1"/>
  <c r="AQ629" i="1"/>
  <c r="AM629" i="1"/>
  <c r="AN628" i="1"/>
  <c r="AO627" i="1"/>
  <c r="AP626" i="1"/>
  <c r="AQ625" i="1"/>
  <c r="AM625" i="1"/>
  <c r="AN624" i="1"/>
  <c r="AO623" i="1"/>
  <c r="AP622" i="1"/>
  <c r="AQ621" i="1"/>
  <c r="AM621" i="1"/>
  <c r="AN620" i="1"/>
  <c r="AO619" i="1"/>
  <c r="AP618" i="1"/>
  <c r="AQ617" i="1"/>
  <c r="AM617" i="1"/>
  <c r="AN616" i="1"/>
  <c r="AO615" i="1"/>
  <c r="AP614" i="1"/>
  <c r="AQ613" i="1"/>
  <c r="AM613" i="1"/>
  <c r="AN612" i="1"/>
  <c r="AO611" i="1"/>
  <c r="AP610" i="1"/>
  <c r="AQ609" i="1"/>
  <c r="AM609" i="1"/>
  <c r="AN608" i="1"/>
  <c r="AO607" i="1"/>
  <c r="AP606" i="1"/>
  <c r="AQ605" i="1"/>
  <c r="AM605" i="1"/>
  <c r="AN604" i="1"/>
  <c r="AO603" i="1"/>
  <c r="AP602" i="1"/>
  <c r="AQ601" i="1"/>
  <c r="AM601" i="1"/>
  <c r="AN600" i="1"/>
  <c r="AO599" i="1"/>
  <c r="AP598" i="1"/>
  <c r="AQ597" i="1"/>
  <c r="AM597" i="1"/>
  <c r="AN596" i="1"/>
  <c r="AO595" i="1"/>
  <c r="AP594" i="1"/>
  <c r="AQ593" i="1"/>
  <c r="AM593" i="1"/>
  <c r="AN592" i="1"/>
  <c r="AO591" i="1"/>
  <c r="AP590" i="1"/>
  <c r="AQ589" i="1"/>
  <c r="AM589" i="1"/>
  <c r="AN588" i="1"/>
  <c r="AO587" i="1"/>
  <c r="AP586" i="1"/>
  <c r="AQ585" i="1"/>
  <c r="AM585" i="1"/>
  <c r="AN584" i="1"/>
  <c r="AO583" i="1"/>
  <c r="AP582" i="1"/>
  <c r="AQ581" i="1"/>
  <c r="AM581" i="1"/>
  <c r="AN580" i="1"/>
  <c r="AO579" i="1"/>
  <c r="AN1676" i="1"/>
  <c r="AN1623" i="1"/>
  <c r="AM1572" i="1"/>
  <c r="AQ1520" i="1"/>
  <c r="AP1469" i="1"/>
  <c r="AP1434" i="1"/>
  <c r="AQ1421" i="1"/>
  <c r="AM1409" i="1"/>
  <c r="AN1396" i="1"/>
  <c r="AO1383" i="1"/>
  <c r="AP1370" i="1"/>
  <c r="AQ1357" i="1"/>
  <c r="AM1345" i="1"/>
  <c r="AN1332" i="1"/>
  <c r="AO1319" i="1"/>
  <c r="AP1306" i="1"/>
  <c r="AQ1293" i="1"/>
  <c r="AM1281" i="1"/>
  <c r="AN1268" i="1"/>
  <c r="AO1255" i="1"/>
  <c r="AP1242" i="1"/>
  <c r="AQ1233" i="1"/>
  <c r="AP1230" i="1"/>
  <c r="AO1227" i="1"/>
  <c r="AN1224" i="1"/>
  <c r="AM1221" i="1"/>
  <c r="AQ1217" i="1"/>
  <c r="AP1214" i="1"/>
  <c r="AO1211" i="1"/>
  <c r="AN1208" i="1"/>
  <c r="AM1205" i="1"/>
  <c r="AQ1201" i="1"/>
  <c r="AP1198" i="1"/>
  <c r="AO1195" i="1"/>
  <c r="AN1192" i="1"/>
  <c r="AM1189" i="1"/>
  <c r="AQ1185" i="1"/>
  <c r="AP1182" i="1"/>
  <c r="AO1179" i="1"/>
  <c r="AN1176" i="1"/>
  <c r="AM1173" i="1"/>
  <c r="AQ1169" i="1"/>
  <c r="AP1166" i="1"/>
  <c r="AO1163" i="1"/>
  <c r="AN1160" i="1"/>
  <c r="AM1157" i="1"/>
  <c r="AQ1153" i="1"/>
  <c r="AP1150" i="1"/>
  <c r="AO1147" i="1"/>
  <c r="AN1144" i="1"/>
  <c r="AM1141" i="1"/>
  <c r="AQ1137" i="1"/>
  <c r="AP1134" i="1"/>
  <c r="AO1131" i="1"/>
  <c r="AN1128" i="1"/>
  <c r="AM1125" i="1"/>
  <c r="AQ1121" i="1"/>
  <c r="AP1118" i="1"/>
  <c r="AO1115" i="1"/>
  <c r="AN1112" i="1"/>
  <c r="AM1109" i="1"/>
  <c r="AQ1105" i="1"/>
  <c r="AP1102" i="1"/>
  <c r="AO1099" i="1"/>
  <c r="AN1096" i="1"/>
  <c r="AM1093" i="1"/>
  <c r="AQ1089" i="1"/>
  <c r="AP1086" i="1"/>
  <c r="AO1083" i="1"/>
  <c r="AN1080" i="1"/>
  <c r="AM1077" i="1"/>
  <c r="AQ1073" i="1"/>
  <c r="AP1070" i="1"/>
  <c r="AO1067" i="1"/>
  <c r="AN1064" i="1"/>
  <c r="AM1061" i="1"/>
  <c r="AQ1057" i="1"/>
  <c r="AP1054" i="1"/>
  <c r="AO1051" i="1"/>
  <c r="AN1048" i="1"/>
  <c r="AM1045" i="1"/>
  <c r="AQ1041" i="1"/>
  <c r="AN1040" i="1"/>
  <c r="AP1038" i="1"/>
  <c r="AM1037" i="1"/>
  <c r="AO1035" i="1"/>
  <c r="AQ1033" i="1"/>
  <c r="AN1032" i="1"/>
  <c r="AP1030" i="1"/>
  <c r="AP1029" i="1"/>
  <c r="AQ1028" i="1"/>
  <c r="AM1028" i="1"/>
  <c r="AN1027" i="1"/>
  <c r="AO1026" i="1"/>
  <c r="AP1025" i="1"/>
  <c r="AQ1024" i="1"/>
  <c r="AM1024" i="1"/>
  <c r="AN1023" i="1"/>
  <c r="AO1022" i="1"/>
  <c r="AP1021" i="1"/>
  <c r="AQ1020" i="1"/>
  <c r="AM1020" i="1"/>
  <c r="AN1019" i="1"/>
  <c r="AO1018" i="1"/>
  <c r="AP1017" i="1"/>
  <c r="AQ1016" i="1"/>
  <c r="AM1016" i="1"/>
  <c r="AN1015" i="1"/>
  <c r="AO1014" i="1"/>
  <c r="AP1013" i="1"/>
  <c r="AQ1012" i="1"/>
  <c r="AM1012" i="1"/>
  <c r="AN1011" i="1"/>
  <c r="AO1010" i="1"/>
  <c r="AP1009" i="1"/>
  <c r="AQ1008" i="1"/>
  <c r="AM1008" i="1"/>
  <c r="AN1007" i="1"/>
  <c r="AO1006" i="1"/>
  <c r="AP1005" i="1"/>
  <c r="AQ1004" i="1"/>
  <c r="AM1004" i="1"/>
  <c r="AN1003" i="1"/>
  <c r="AO1002" i="1"/>
  <c r="AP1001" i="1"/>
  <c r="AQ1000" i="1"/>
  <c r="AM1000" i="1"/>
  <c r="AN999" i="1"/>
  <c r="AO998" i="1"/>
  <c r="AP997" i="1"/>
  <c r="AQ996" i="1"/>
  <c r="AM996" i="1"/>
  <c r="AN995" i="1"/>
  <c r="AO994" i="1"/>
  <c r="AP993" i="1"/>
  <c r="AQ992" i="1"/>
  <c r="AM992" i="1"/>
  <c r="AN991" i="1"/>
  <c r="AO990" i="1"/>
  <c r="AP989" i="1"/>
  <c r="AQ988" i="1"/>
  <c r="AM988" i="1"/>
  <c r="AN987" i="1"/>
  <c r="AO986" i="1"/>
  <c r="AP985" i="1"/>
  <c r="AQ984" i="1"/>
  <c r="AM984" i="1"/>
  <c r="AN983" i="1"/>
  <c r="AO982" i="1"/>
  <c r="AP981" i="1"/>
  <c r="AQ980" i="1"/>
  <c r="AM980" i="1"/>
  <c r="AN979" i="1"/>
  <c r="AO978" i="1"/>
  <c r="AP977" i="1"/>
  <c r="AQ976" i="1"/>
  <c r="AM976" i="1"/>
  <c r="AN975" i="1"/>
  <c r="AO974" i="1"/>
  <c r="AP973" i="1"/>
  <c r="AQ972" i="1"/>
  <c r="AM972" i="1"/>
  <c r="AN971" i="1"/>
  <c r="AO970" i="1"/>
  <c r="AP969" i="1"/>
  <c r="AQ968" i="1"/>
  <c r="AM968" i="1"/>
  <c r="AN967" i="1"/>
  <c r="AO966" i="1"/>
  <c r="AP965" i="1"/>
  <c r="AQ964" i="1"/>
  <c r="AM964" i="1"/>
  <c r="AN963" i="1"/>
  <c r="AO962" i="1"/>
  <c r="AP961" i="1"/>
  <c r="AQ960" i="1"/>
  <c r="AM960" i="1"/>
  <c r="AN959" i="1"/>
  <c r="AO958" i="1"/>
  <c r="AP957" i="1"/>
  <c r="AQ956" i="1"/>
  <c r="AM956" i="1"/>
  <c r="AN955" i="1"/>
  <c r="AO954" i="1"/>
  <c r="AP953" i="1"/>
  <c r="AQ952" i="1"/>
  <c r="AM952" i="1"/>
  <c r="AN951" i="1"/>
  <c r="AO950" i="1"/>
  <c r="AP949" i="1"/>
  <c r="AQ948" i="1"/>
  <c r="AM948" i="1"/>
  <c r="AN947" i="1"/>
  <c r="AO946" i="1"/>
  <c r="AP945" i="1"/>
  <c r="AQ944" i="1"/>
  <c r="AM944" i="1"/>
  <c r="AN943" i="1"/>
  <c r="AO942" i="1"/>
  <c r="AP941" i="1"/>
  <c r="AQ940" i="1"/>
  <c r="AM940" i="1"/>
  <c r="AN939" i="1"/>
  <c r="AO938" i="1"/>
  <c r="AP937" i="1"/>
  <c r="AQ936" i="1"/>
  <c r="AM936" i="1"/>
  <c r="AN935" i="1"/>
  <c r="AO934" i="1"/>
  <c r="AP933" i="1"/>
  <c r="AQ932" i="1"/>
  <c r="AM932" i="1"/>
  <c r="AN931" i="1"/>
  <c r="AO930" i="1"/>
  <c r="AP929" i="1"/>
  <c r="AQ928" i="1"/>
  <c r="AM928" i="1"/>
  <c r="AN927" i="1"/>
  <c r="AO926" i="1"/>
  <c r="AP925" i="1"/>
  <c r="AQ924" i="1"/>
  <c r="AM924" i="1"/>
  <c r="AN923" i="1"/>
  <c r="AO922" i="1"/>
  <c r="AP921" i="1"/>
  <c r="AQ920" i="1"/>
  <c r="AM920" i="1"/>
  <c r="AN919" i="1"/>
  <c r="AO918" i="1"/>
  <c r="AP917" i="1"/>
  <c r="AQ916" i="1"/>
  <c r="AM916" i="1"/>
  <c r="AN915" i="1"/>
  <c r="AO914" i="1"/>
  <c r="AP913" i="1"/>
  <c r="AQ912" i="1"/>
  <c r="AM912" i="1"/>
  <c r="AN911" i="1"/>
  <c r="AO910" i="1"/>
  <c r="AP909" i="1"/>
  <c r="AQ908" i="1"/>
  <c r="AM908" i="1"/>
  <c r="AN907" i="1"/>
  <c r="AO906" i="1"/>
  <c r="AP905" i="1"/>
  <c r="AQ904" i="1"/>
  <c r="AM904" i="1"/>
  <c r="AN903" i="1"/>
  <c r="AO902" i="1"/>
  <c r="AP901" i="1"/>
  <c r="AQ900" i="1"/>
  <c r="AM900" i="1"/>
  <c r="AN899" i="1"/>
  <c r="AO898" i="1"/>
  <c r="AP897" i="1"/>
  <c r="AQ896" i="1"/>
  <c r="AM896" i="1"/>
  <c r="AN895" i="1"/>
  <c r="AO894" i="1"/>
  <c r="AP893" i="1"/>
  <c r="AQ892" i="1"/>
  <c r="AM892" i="1"/>
  <c r="AN891" i="1"/>
  <c r="AO890" i="1"/>
  <c r="AP889" i="1"/>
  <c r="AQ888" i="1"/>
  <c r="AM888" i="1"/>
  <c r="AN887" i="1"/>
  <c r="AO886" i="1"/>
  <c r="AP885" i="1"/>
  <c r="AQ884" i="1"/>
  <c r="AM884" i="1"/>
  <c r="AN883" i="1"/>
  <c r="AO882" i="1"/>
  <c r="AP881" i="1"/>
  <c r="AQ880" i="1"/>
  <c r="AM880" i="1"/>
  <c r="AN879" i="1"/>
  <c r="AO878" i="1"/>
  <c r="AP877" i="1"/>
  <c r="AQ876" i="1"/>
  <c r="AM876" i="1"/>
  <c r="AN875" i="1"/>
  <c r="AO874" i="1"/>
  <c r="AP873" i="1"/>
  <c r="AQ872" i="1"/>
  <c r="AM872" i="1"/>
  <c r="AN871" i="1"/>
  <c r="AO870" i="1"/>
  <c r="AP869" i="1"/>
  <c r="AQ868" i="1"/>
  <c r="AM868" i="1"/>
  <c r="AN867" i="1"/>
  <c r="AO866" i="1"/>
  <c r="AP865" i="1"/>
  <c r="AQ864" i="1"/>
  <c r="AM864" i="1"/>
  <c r="AN863" i="1"/>
  <c r="AO862" i="1"/>
  <c r="AP861" i="1"/>
  <c r="AQ860" i="1"/>
  <c r="AM860" i="1"/>
  <c r="AN859" i="1"/>
  <c r="AO858" i="1"/>
  <c r="AP857" i="1"/>
  <c r="AQ856" i="1"/>
  <c r="AM856" i="1"/>
  <c r="AN855" i="1"/>
  <c r="AO854" i="1"/>
  <c r="AP853" i="1"/>
  <c r="AQ852" i="1"/>
  <c r="AM852" i="1"/>
  <c r="AN851" i="1"/>
  <c r="AO850" i="1"/>
  <c r="AP849" i="1"/>
  <c r="AQ848" i="1"/>
  <c r="AM848" i="1"/>
  <c r="AN847" i="1"/>
  <c r="AO846" i="1"/>
  <c r="AP845" i="1"/>
  <c r="AQ844" i="1"/>
  <c r="AM844" i="1"/>
  <c r="AN843" i="1"/>
  <c r="AO842" i="1"/>
  <c r="AP841" i="1"/>
  <c r="AQ840" i="1"/>
  <c r="AM840" i="1"/>
  <c r="AN839" i="1"/>
  <c r="AO838" i="1"/>
  <c r="AP837" i="1"/>
  <c r="AQ836" i="1"/>
  <c r="AM836" i="1"/>
  <c r="AN835" i="1"/>
  <c r="AO834" i="1"/>
  <c r="AP833" i="1"/>
  <c r="AQ832" i="1"/>
  <c r="AM832" i="1"/>
  <c r="AN831" i="1"/>
  <c r="AO830" i="1"/>
  <c r="AP829" i="1"/>
  <c r="AQ828" i="1"/>
  <c r="AM828" i="1"/>
  <c r="AN827" i="1"/>
  <c r="AO826" i="1"/>
  <c r="AP825" i="1"/>
  <c r="AQ824" i="1"/>
  <c r="AM824" i="1"/>
  <c r="AN823" i="1"/>
  <c r="AO822" i="1"/>
  <c r="AP821" i="1"/>
  <c r="AQ820" i="1"/>
  <c r="AM820" i="1"/>
  <c r="AN819" i="1"/>
  <c r="AO818" i="1"/>
  <c r="AP817" i="1"/>
  <c r="AQ816" i="1"/>
  <c r="AM816" i="1"/>
  <c r="AN815" i="1"/>
  <c r="AO814" i="1"/>
  <c r="AP813" i="1"/>
  <c r="AQ812" i="1"/>
  <c r="AM812" i="1"/>
  <c r="AN811" i="1"/>
  <c r="AO810" i="1"/>
  <c r="AP809" i="1"/>
  <c r="AQ808" i="1"/>
  <c r="AM808" i="1"/>
  <c r="AN807" i="1"/>
  <c r="AO806" i="1"/>
  <c r="AP805" i="1"/>
  <c r="AQ804" i="1"/>
  <c r="AM804" i="1"/>
  <c r="AN803" i="1"/>
  <c r="AO802" i="1"/>
  <c r="AP801" i="1"/>
  <c r="AQ800" i="1"/>
  <c r="AM800" i="1"/>
  <c r="AN799" i="1"/>
  <c r="AO798" i="1"/>
  <c r="AP797" i="1"/>
  <c r="AQ796" i="1"/>
  <c r="AM796" i="1"/>
  <c r="AN795" i="1"/>
  <c r="AO794" i="1"/>
  <c r="AP793" i="1"/>
  <c r="AQ792" i="1"/>
  <c r="AM792" i="1"/>
  <c r="AN791" i="1"/>
  <c r="AO790" i="1"/>
  <c r="AP789" i="1"/>
  <c r="AQ788" i="1"/>
  <c r="AM788" i="1"/>
  <c r="AN787" i="1"/>
  <c r="AO786" i="1"/>
  <c r="AP785" i="1"/>
  <c r="AQ784" i="1"/>
  <c r="AM784" i="1"/>
  <c r="AN783" i="1"/>
  <c r="AO782" i="1"/>
  <c r="AP781" i="1"/>
  <c r="AQ780" i="1"/>
  <c r="AM780" i="1"/>
  <c r="AN779" i="1"/>
  <c r="AO778" i="1"/>
  <c r="AP777" i="1"/>
  <c r="AQ776" i="1"/>
  <c r="AM776" i="1"/>
  <c r="AN775" i="1"/>
  <c r="AO774" i="1"/>
  <c r="AP773" i="1"/>
  <c r="AQ772" i="1"/>
  <c r="AM772" i="1"/>
  <c r="AN771" i="1"/>
  <c r="AO770" i="1"/>
  <c r="AP769" i="1"/>
  <c r="AQ768" i="1"/>
  <c r="AM768" i="1"/>
  <c r="AN767" i="1"/>
  <c r="AO766" i="1"/>
  <c r="AP765" i="1"/>
  <c r="AQ764" i="1"/>
  <c r="AM764" i="1"/>
  <c r="AN763" i="1"/>
  <c r="AO762" i="1"/>
  <c r="AP761" i="1"/>
  <c r="AQ760" i="1"/>
  <c r="AM760" i="1"/>
  <c r="AN759" i="1"/>
  <c r="AO758" i="1"/>
  <c r="AP757" i="1"/>
  <c r="AQ756" i="1"/>
  <c r="AM756" i="1"/>
  <c r="AN755" i="1"/>
  <c r="AO754" i="1"/>
  <c r="AP753" i="1"/>
  <c r="AQ752" i="1"/>
  <c r="AM752" i="1"/>
  <c r="AN751" i="1"/>
  <c r="AO750" i="1"/>
  <c r="AP749" i="1"/>
  <c r="AQ748" i="1"/>
  <c r="AM748" i="1"/>
  <c r="AN747" i="1"/>
  <c r="AO746" i="1"/>
  <c r="AP745" i="1"/>
  <c r="AQ744" i="1"/>
  <c r="AM744" i="1"/>
  <c r="AN743" i="1"/>
  <c r="AO742" i="1"/>
  <c r="AP741" i="1"/>
  <c r="AQ740" i="1"/>
  <c r="AM740" i="1"/>
  <c r="AN739" i="1"/>
  <c r="AO738" i="1"/>
  <c r="AP737" i="1"/>
  <c r="AQ736" i="1"/>
  <c r="AM736" i="1"/>
  <c r="AN735" i="1"/>
  <c r="AO734" i="1"/>
  <c r="AP733" i="1"/>
  <c r="AQ732" i="1"/>
  <c r="AM732" i="1"/>
  <c r="AN731" i="1"/>
  <c r="AO730" i="1"/>
  <c r="AP729" i="1"/>
  <c r="AQ728" i="1"/>
  <c r="AM728" i="1"/>
  <c r="AN727" i="1"/>
  <c r="AO726" i="1"/>
  <c r="AP725" i="1"/>
  <c r="AQ724" i="1"/>
  <c r="AM724" i="1"/>
  <c r="AN723" i="1"/>
  <c r="AO722" i="1"/>
  <c r="AP721" i="1"/>
  <c r="AQ720" i="1"/>
  <c r="AM720" i="1"/>
  <c r="AN719" i="1"/>
  <c r="AO718" i="1"/>
  <c r="AP717" i="1"/>
  <c r="AQ716" i="1"/>
  <c r="AM716" i="1"/>
  <c r="AN715" i="1"/>
  <c r="AO714" i="1"/>
  <c r="AP713" i="1"/>
  <c r="AQ712" i="1"/>
  <c r="AM712" i="1"/>
  <c r="AN711" i="1"/>
  <c r="AO710" i="1"/>
  <c r="AP709" i="1"/>
  <c r="AQ708" i="1"/>
  <c r="AM708" i="1"/>
  <c r="AN707" i="1"/>
  <c r="AO706" i="1"/>
  <c r="AP705" i="1"/>
  <c r="AQ704" i="1"/>
  <c r="AM704" i="1"/>
  <c r="AN703" i="1"/>
  <c r="AO702" i="1"/>
  <c r="AP701" i="1"/>
  <c r="AQ700" i="1"/>
  <c r="AM700" i="1"/>
  <c r="AN699" i="1"/>
  <c r="AO698" i="1"/>
  <c r="AP697" i="1"/>
  <c r="AQ696" i="1"/>
  <c r="AM696" i="1"/>
  <c r="AN695" i="1"/>
  <c r="AO694" i="1"/>
  <c r="AP693" i="1"/>
  <c r="AQ692" i="1"/>
  <c r="AM692" i="1"/>
  <c r="AN691" i="1"/>
  <c r="AO690" i="1"/>
  <c r="AP689" i="1"/>
  <c r="AQ688" i="1"/>
  <c r="AM688" i="1"/>
  <c r="AN687" i="1"/>
  <c r="AO686" i="1"/>
  <c r="AP685" i="1"/>
  <c r="AQ684" i="1"/>
  <c r="AM684" i="1"/>
  <c r="AN683" i="1"/>
  <c r="AO682" i="1"/>
  <c r="AP681" i="1"/>
  <c r="AQ680" i="1"/>
  <c r="AM680" i="1"/>
  <c r="AN679" i="1"/>
  <c r="AO678" i="1"/>
  <c r="AP677" i="1"/>
  <c r="AQ676" i="1"/>
  <c r="AM676" i="1"/>
  <c r="AN675" i="1"/>
  <c r="AO674" i="1"/>
  <c r="AP673" i="1"/>
  <c r="AQ672" i="1"/>
  <c r="AM672" i="1"/>
  <c r="AN671" i="1"/>
  <c r="AO670" i="1"/>
  <c r="AP669" i="1"/>
  <c r="AQ668" i="1"/>
  <c r="AM668" i="1"/>
  <c r="AN667" i="1"/>
  <c r="AO666" i="1"/>
  <c r="AP665" i="1"/>
  <c r="AQ664" i="1"/>
  <c r="AM664" i="1"/>
  <c r="AN663" i="1"/>
  <c r="AO662" i="1"/>
  <c r="AP661" i="1"/>
  <c r="AQ660" i="1"/>
  <c r="AM660" i="1"/>
  <c r="AN659" i="1"/>
  <c r="AO658" i="1"/>
  <c r="AP657" i="1"/>
  <c r="AQ656" i="1"/>
  <c r="AM656" i="1"/>
  <c r="AN655" i="1"/>
  <c r="AO654" i="1"/>
  <c r="AP653" i="1"/>
  <c r="AQ652" i="1"/>
  <c r="AM652" i="1"/>
  <c r="AN651" i="1"/>
  <c r="AO650" i="1"/>
  <c r="AP649" i="1"/>
  <c r="AQ648" i="1"/>
  <c r="AM648" i="1"/>
  <c r="AN647" i="1"/>
  <c r="AO646" i="1"/>
  <c r="AP645" i="1"/>
  <c r="AQ644" i="1"/>
  <c r="AM644" i="1"/>
  <c r="AN643" i="1"/>
  <c r="AO642" i="1"/>
  <c r="AP641" i="1"/>
  <c r="AQ640" i="1"/>
  <c r="AM640" i="1"/>
  <c r="AN639" i="1"/>
  <c r="AO638" i="1"/>
  <c r="AP637" i="1"/>
  <c r="AQ636" i="1"/>
  <c r="AM636" i="1"/>
  <c r="AN635" i="1"/>
  <c r="AO634" i="1"/>
  <c r="AP633" i="1"/>
  <c r="AQ632" i="1"/>
  <c r="AM632" i="1"/>
  <c r="AN631" i="1"/>
  <c r="AO630" i="1"/>
  <c r="AP629" i="1"/>
  <c r="AQ628" i="1"/>
  <c r="AM628" i="1"/>
  <c r="AN627" i="1"/>
  <c r="AO626" i="1"/>
  <c r="AP625" i="1"/>
  <c r="AQ624" i="1"/>
  <c r="AM624" i="1"/>
  <c r="AN623" i="1"/>
  <c r="AO622" i="1"/>
  <c r="AP621" i="1"/>
  <c r="AQ620" i="1"/>
  <c r="AM620" i="1"/>
  <c r="AN619" i="1"/>
  <c r="AO618" i="1"/>
  <c r="AP617" i="1"/>
  <c r="AQ616" i="1"/>
  <c r="AM616" i="1"/>
  <c r="AN615" i="1"/>
  <c r="AO614" i="1"/>
  <c r="AP613" i="1"/>
  <c r="AQ612" i="1"/>
  <c r="AM612" i="1"/>
  <c r="AN611" i="1"/>
  <c r="AO610" i="1"/>
  <c r="AP609" i="1"/>
  <c r="AQ608" i="1"/>
  <c r="AM608" i="1"/>
  <c r="AN607" i="1"/>
  <c r="AO606" i="1"/>
  <c r="AP605" i="1"/>
  <c r="AQ604" i="1"/>
  <c r="AM604" i="1"/>
  <c r="AN603" i="1"/>
  <c r="AO602" i="1"/>
  <c r="AP601" i="1"/>
  <c r="AQ600" i="1"/>
  <c r="AM600" i="1"/>
  <c r="AN599" i="1"/>
  <c r="AO598" i="1"/>
  <c r="AP597" i="1"/>
  <c r="AQ596" i="1"/>
  <c r="AM596" i="1"/>
  <c r="AN595" i="1"/>
  <c r="AO594" i="1"/>
  <c r="AP593" i="1"/>
  <c r="AQ592" i="1"/>
  <c r="AM592" i="1"/>
  <c r="AN591" i="1"/>
  <c r="AO590" i="1"/>
  <c r="AP589" i="1"/>
  <c r="AQ588" i="1"/>
  <c r="AM588" i="1"/>
  <c r="AN587" i="1"/>
  <c r="AO586" i="1"/>
  <c r="AP585" i="1"/>
  <c r="AQ584" i="1"/>
  <c r="AM584" i="1"/>
  <c r="AN583" i="1"/>
  <c r="AO582" i="1"/>
  <c r="AP581" i="1"/>
  <c r="AQ580" i="1"/>
  <c r="AM580" i="1"/>
  <c r="AN579" i="1"/>
  <c r="AO578" i="1"/>
  <c r="AP577" i="1"/>
  <c r="AQ576" i="1"/>
  <c r="AM576" i="1"/>
  <c r="AN575" i="1"/>
  <c r="AO574" i="1"/>
  <c r="AP573" i="1"/>
  <c r="AQ572" i="1"/>
  <c r="AM572" i="1"/>
  <c r="AN571" i="1"/>
  <c r="AO570" i="1"/>
  <c r="AP569" i="1"/>
  <c r="AQ568" i="1"/>
  <c r="AM568" i="1"/>
  <c r="AN567" i="1"/>
  <c r="AO566" i="1"/>
  <c r="AP565" i="1"/>
  <c r="AQ564" i="1"/>
  <c r="AM564" i="1"/>
  <c r="AN563" i="1"/>
  <c r="AO562" i="1"/>
  <c r="AP561" i="1"/>
  <c r="AQ560" i="1"/>
  <c r="AM560" i="1"/>
  <c r="AN559" i="1"/>
  <c r="AO558" i="1"/>
  <c r="AP557" i="1"/>
  <c r="AQ556" i="1"/>
  <c r="AM556" i="1"/>
  <c r="AP1661" i="1"/>
  <c r="AQ1456" i="1"/>
  <c r="AM1393" i="1"/>
  <c r="AQ1341" i="1"/>
  <c r="AP1290" i="1"/>
  <c r="AO1239" i="1"/>
  <c r="AO1223" i="1"/>
  <c r="AP1210" i="1"/>
  <c r="AQ1197" i="1"/>
  <c r="AM1185" i="1"/>
  <c r="AN1172" i="1"/>
  <c r="AO1159" i="1"/>
  <c r="AP1146" i="1"/>
  <c r="AQ1133" i="1"/>
  <c r="AM1121" i="1"/>
  <c r="AN1108" i="1"/>
  <c r="AO1095" i="1"/>
  <c r="AP1082" i="1"/>
  <c r="AQ1069" i="1"/>
  <c r="AM1057" i="1"/>
  <c r="AN1044" i="1"/>
  <c r="AP1036" i="1"/>
  <c r="AN1030" i="1"/>
  <c r="AM1027" i="1"/>
  <c r="AQ1023" i="1"/>
  <c r="AP1020" i="1"/>
  <c r="AO1017" i="1"/>
  <c r="AN1014" i="1"/>
  <c r="AM1011" i="1"/>
  <c r="AQ1007" i="1"/>
  <c r="AP1004" i="1"/>
  <c r="AO1001" i="1"/>
  <c r="AN998" i="1"/>
  <c r="AM995" i="1"/>
  <c r="AQ991" i="1"/>
  <c r="AP988" i="1"/>
  <c r="AO985" i="1"/>
  <c r="AN982" i="1"/>
  <c r="AM979" i="1"/>
  <c r="AQ975" i="1"/>
  <c r="AP972" i="1"/>
  <c r="AO969" i="1"/>
  <c r="AN966" i="1"/>
  <c r="AM963" i="1"/>
  <c r="AQ959" i="1"/>
  <c r="AP956" i="1"/>
  <c r="AO953" i="1"/>
  <c r="AN950" i="1"/>
  <c r="AM947" i="1"/>
  <c r="AQ943" i="1"/>
  <c r="AP940" i="1"/>
  <c r="AO937" i="1"/>
  <c r="AN934" i="1"/>
  <c r="AM931" i="1"/>
  <c r="AQ927" i="1"/>
  <c r="AP924" i="1"/>
  <c r="AO921" i="1"/>
  <c r="AN918" i="1"/>
  <c r="AM915" i="1"/>
  <c r="AQ911" i="1"/>
  <c r="AP908" i="1"/>
  <c r="AO905" i="1"/>
  <c r="AN902" i="1"/>
  <c r="AM899" i="1"/>
  <c r="AQ895" i="1"/>
  <c r="AP892" i="1"/>
  <c r="AO889" i="1"/>
  <c r="AN886" i="1"/>
  <c r="AM883" i="1"/>
  <c r="AQ879" i="1"/>
  <c r="AP876" i="1"/>
  <c r="AO873" i="1"/>
  <c r="AN870" i="1"/>
  <c r="AM867" i="1"/>
  <c r="AQ863" i="1"/>
  <c r="AP860" i="1"/>
  <c r="AO857" i="1"/>
  <c r="AN854" i="1"/>
  <c r="AM851" i="1"/>
  <c r="AQ847" i="1"/>
  <c r="AP844" i="1"/>
  <c r="AO841" i="1"/>
  <c r="AN838" i="1"/>
  <c r="AM835" i="1"/>
  <c r="AQ831" i="1"/>
  <c r="AP828" i="1"/>
  <c r="AO825" i="1"/>
  <c r="AN822" i="1"/>
  <c r="AM819" i="1"/>
  <c r="AQ815" i="1"/>
  <c r="AP812" i="1"/>
  <c r="AO809" i="1"/>
  <c r="AN806" i="1"/>
  <c r="AM803" i="1"/>
  <c r="AQ799" i="1"/>
  <c r="AP796" i="1"/>
  <c r="AO793" i="1"/>
  <c r="AN790" i="1"/>
  <c r="AM787" i="1"/>
  <c r="AQ783" i="1"/>
  <c r="AP780" i="1"/>
  <c r="AO777" i="1"/>
  <c r="AN774" i="1"/>
  <c r="AM771" i="1"/>
  <c r="AQ767" i="1"/>
  <c r="AP764" i="1"/>
  <c r="AO761" i="1"/>
  <c r="AN758" i="1"/>
  <c r="AM755" i="1"/>
  <c r="AQ751" i="1"/>
  <c r="AP748" i="1"/>
  <c r="AO745" i="1"/>
  <c r="AN742" i="1"/>
  <c r="AM739" i="1"/>
  <c r="AQ735" i="1"/>
  <c r="AP732" i="1"/>
  <c r="AO729" i="1"/>
  <c r="AN726" i="1"/>
  <c r="AM723" i="1"/>
  <c r="AQ719" i="1"/>
  <c r="AP716" i="1"/>
  <c r="AO713" i="1"/>
  <c r="AN710" i="1"/>
  <c r="AM707" i="1"/>
  <c r="AQ703" i="1"/>
  <c r="AP700" i="1"/>
  <c r="AO697" i="1"/>
  <c r="AN694" i="1"/>
  <c r="AM691" i="1"/>
  <c r="AQ687" i="1"/>
  <c r="AP684" i="1"/>
  <c r="AO681" i="1"/>
  <c r="AN678" i="1"/>
  <c r="AM675" i="1"/>
  <c r="AQ671" i="1"/>
  <c r="AP668" i="1"/>
  <c r="AO665" i="1"/>
  <c r="AN662" i="1"/>
  <c r="AM659" i="1"/>
  <c r="AQ655" i="1"/>
  <c r="AP652" i="1"/>
  <c r="AO649" i="1"/>
  <c r="AN646" i="1"/>
  <c r="AM643" i="1"/>
  <c r="AQ639" i="1"/>
  <c r="AP636" i="1"/>
  <c r="AO633" i="1"/>
  <c r="AN630" i="1"/>
  <c r="AM627" i="1"/>
  <c r="AQ623" i="1"/>
  <c r="AP620" i="1"/>
  <c r="AO617" i="1"/>
  <c r="AN614" i="1"/>
  <c r="AM611" i="1"/>
  <c r="AQ607" i="1"/>
  <c r="AP604" i="1"/>
  <c r="AO601" i="1"/>
  <c r="AN598" i="1"/>
  <c r="AM595" i="1"/>
  <c r="AQ591" i="1"/>
  <c r="AP588" i="1"/>
  <c r="AO585" i="1"/>
  <c r="AN582" i="1"/>
  <c r="AM579" i="1"/>
  <c r="AO577" i="1"/>
  <c r="AQ575" i="1"/>
  <c r="AN574" i="1"/>
  <c r="AP572" i="1"/>
  <c r="AM571" i="1"/>
  <c r="AO569" i="1"/>
  <c r="AQ567" i="1"/>
  <c r="AN566" i="1"/>
  <c r="AP564" i="1"/>
  <c r="AM563" i="1"/>
  <c r="AO561" i="1"/>
  <c r="AQ559" i="1"/>
  <c r="AN558" i="1"/>
  <c r="AP556" i="1"/>
  <c r="AO555" i="1"/>
  <c r="AP554" i="1"/>
  <c r="AQ553" i="1"/>
  <c r="AM553" i="1"/>
  <c r="AN552" i="1"/>
  <c r="AO551" i="1"/>
  <c r="AP550" i="1"/>
  <c r="AQ549" i="1"/>
  <c r="AM549" i="1"/>
  <c r="AN548" i="1"/>
  <c r="AO547" i="1"/>
  <c r="AP546" i="1"/>
  <c r="AQ545" i="1"/>
  <c r="AM545" i="1"/>
  <c r="AN544" i="1"/>
  <c r="AO543" i="1"/>
  <c r="AP542" i="1"/>
  <c r="AQ541" i="1"/>
  <c r="AM541" i="1"/>
  <c r="AN540" i="1"/>
  <c r="AO539" i="1"/>
  <c r="AP538" i="1"/>
  <c r="AQ537" i="1"/>
  <c r="AM537" i="1"/>
  <c r="AN536" i="1"/>
  <c r="AO535" i="1"/>
  <c r="AP534" i="1"/>
  <c r="AQ533" i="1"/>
  <c r="AM533" i="1"/>
  <c r="AN532" i="1"/>
  <c r="AO531" i="1"/>
  <c r="AP530" i="1"/>
  <c r="AQ529" i="1"/>
  <c r="AM529" i="1"/>
  <c r="AN528" i="1"/>
  <c r="AO527" i="1"/>
  <c r="AP526" i="1"/>
  <c r="AQ525" i="1"/>
  <c r="AM525" i="1"/>
  <c r="AN524" i="1"/>
  <c r="AO523" i="1"/>
  <c r="AP522" i="1"/>
  <c r="AQ521" i="1"/>
  <c r="AM521" i="1"/>
  <c r="AN520" i="1"/>
  <c r="AO519" i="1"/>
  <c r="AP518" i="1"/>
  <c r="AQ517" i="1"/>
  <c r="AM517" i="1"/>
  <c r="AN516" i="1"/>
  <c r="AO515" i="1"/>
  <c r="AP514" i="1"/>
  <c r="AQ513" i="1"/>
  <c r="AM513" i="1"/>
  <c r="AN512" i="1"/>
  <c r="AO511" i="1"/>
  <c r="AP510" i="1"/>
  <c r="AQ509" i="1"/>
  <c r="AM509" i="1"/>
  <c r="AN508" i="1"/>
  <c r="AO507" i="1"/>
  <c r="AP506" i="1"/>
  <c r="AQ505" i="1"/>
  <c r="AM505" i="1"/>
  <c r="AN504" i="1"/>
  <c r="AO503" i="1"/>
  <c r="AP502" i="1"/>
  <c r="AQ501" i="1"/>
  <c r="AM501" i="1"/>
  <c r="AN500" i="1"/>
  <c r="AO499" i="1"/>
  <c r="AP498" i="1"/>
  <c r="AQ497" i="1"/>
  <c r="AM497" i="1"/>
  <c r="AN496" i="1"/>
  <c r="AO495" i="1"/>
  <c r="AP494" i="1"/>
  <c r="AQ493" i="1"/>
  <c r="AM493" i="1"/>
  <c r="AN492" i="1"/>
  <c r="AO491" i="1"/>
  <c r="AP490" i="1"/>
  <c r="AQ489" i="1"/>
  <c r="AM489" i="1"/>
  <c r="AN488" i="1"/>
  <c r="AO487" i="1"/>
  <c r="AP486" i="1"/>
  <c r="AQ485" i="1"/>
  <c r="AM485" i="1"/>
  <c r="AN484" i="1"/>
  <c r="AO483" i="1"/>
  <c r="AP482" i="1"/>
  <c r="AQ481" i="1"/>
  <c r="AM481" i="1"/>
  <c r="AN480" i="1"/>
  <c r="AO479" i="1"/>
  <c r="AP478" i="1"/>
  <c r="AQ477" i="1"/>
  <c r="AM477" i="1"/>
  <c r="AN476" i="1"/>
  <c r="AO475" i="1"/>
  <c r="AP474" i="1"/>
  <c r="AQ473" i="1"/>
  <c r="AM473" i="1"/>
  <c r="AN472" i="1"/>
  <c r="AO471" i="1"/>
  <c r="AP470" i="1"/>
  <c r="AQ469" i="1"/>
  <c r="AM469" i="1"/>
  <c r="AN468" i="1"/>
  <c r="AO467" i="1"/>
  <c r="AP466" i="1"/>
  <c r="AQ465" i="1"/>
  <c r="AM465" i="1"/>
  <c r="AN464" i="1"/>
  <c r="AO463" i="1"/>
  <c r="AP462" i="1"/>
  <c r="AQ461" i="1"/>
  <c r="AM461" i="1"/>
  <c r="AN460" i="1"/>
  <c r="AO459" i="1"/>
  <c r="AP458" i="1"/>
  <c r="AQ457" i="1"/>
  <c r="AM457" i="1"/>
  <c r="AN456" i="1"/>
  <c r="AO455" i="1"/>
  <c r="AP454" i="1"/>
  <c r="AQ453" i="1"/>
  <c r="AM453" i="1"/>
  <c r="AN452" i="1"/>
  <c r="AO451" i="1"/>
  <c r="AP450" i="1"/>
  <c r="AQ449" i="1"/>
  <c r="AM449" i="1"/>
  <c r="AN448" i="1"/>
  <c r="AO447" i="1"/>
  <c r="AP446" i="1"/>
  <c r="AQ445" i="1"/>
  <c r="AM445" i="1"/>
  <c r="AN444" i="1"/>
  <c r="AO443" i="1"/>
  <c r="AP442" i="1"/>
  <c r="AQ441" i="1"/>
  <c r="AM441" i="1"/>
  <c r="AN440" i="1"/>
  <c r="AO439" i="1"/>
  <c r="AP438" i="1"/>
  <c r="AQ437" i="1"/>
  <c r="AM437" i="1"/>
  <c r="AN436" i="1"/>
  <c r="AO435" i="1"/>
  <c r="AP434" i="1"/>
  <c r="AQ433" i="1"/>
  <c r="AM433" i="1"/>
  <c r="AN432" i="1"/>
  <c r="AO431" i="1"/>
  <c r="AP430" i="1"/>
  <c r="AQ429" i="1"/>
  <c r="AM429" i="1"/>
  <c r="AN428" i="1"/>
  <c r="AO427" i="1"/>
  <c r="AP426" i="1"/>
  <c r="AQ425" i="1"/>
  <c r="AM425" i="1"/>
  <c r="AN424" i="1"/>
  <c r="AO423" i="1"/>
  <c r="AP422" i="1"/>
  <c r="AQ421" i="1"/>
  <c r="AM421" i="1"/>
  <c r="AN420" i="1"/>
  <c r="AO419" i="1"/>
  <c r="AP418" i="1"/>
  <c r="AQ417" i="1"/>
  <c r="AM417" i="1"/>
  <c r="AN416" i="1"/>
  <c r="AO415" i="1"/>
  <c r="AP414" i="1"/>
  <c r="AQ413" i="1"/>
  <c r="AM413" i="1"/>
  <c r="AN412" i="1"/>
  <c r="AO411" i="1"/>
  <c r="AP410" i="1"/>
  <c r="AQ409" i="1"/>
  <c r="AM409" i="1"/>
  <c r="AN408" i="1"/>
  <c r="AO407" i="1"/>
  <c r="AP406" i="1"/>
  <c r="AQ405" i="1"/>
  <c r="AM405" i="1"/>
  <c r="AN404" i="1"/>
  <c r="AO403" i="1"/>
  <c r="AP402" i="1"/>
  <c r="AQ401" i="1"/>
  <c r="AM401" i="1"/>
  <c r="AN400" i="1"/>
  <c r="AO399" i="1"/>
  <c r="AP398" i="1"/>
  <c r="AQ397" i="1"/>
  <c r="AM397" i="1"/>
  <c r="AN396" i="1"/>
  <c r="AO395" i="1"/>
  <c r="AP394" i="1"/>
  <c r="AQ393" i="1"/>
  <c r="AM393" i="1"/>
  <c r="AN392" i="1"/>
  <c r="AO391" i="1"/>
  <c r="AP390" i="1"/>
  <c r="AQ389" i="1"/>
  <c r="AM389" i="1"/>
  <c r="AN388" i="1"/>
  <c r="AO387" i="1"/>
  <c r="AP386" i="1"/>
  <c r="AQ385" i="1"/>
  <c r="AM385" i="1"/>
  <c r="AN384" i="1"/>
  <c r="AO383" i="1"/>
  <c r="AP382" i="1"/>
  <c r="AQ381" i="1"/>
  <c r="AM381" i="1"/>
  <c r="AN380" i="1"/>
  <c r="AO379" i="1"/>
  <c r="AP378" i="1"/>
  <c r="AQ377" i="1"/>
  <c r="AM377" i="1"/>
  <c r="AN376" i="1"/>
  <c r="AO375" i="1"/>
  <c r="AP374" i="1"/>
  <c r="AQ373" i="1"/>
  <c r="AM373" i="1"/>
  <c r="AN372" i="1"/>
  <c r="AO371" i="1"/>
  <c r="AP370" i="1"/>
  <c r="AQ369" i="1"/>
  <c r="AM369" i="1"/>
  <c r="AN368" i="1"/>
  <c r="AO367" i="1"/>
  <c r="AP366" i="1"/>
  <c r="AQ365" i="1"/>
  <c r="AM365" i="1"/>
  <c r="AN364" i="1"/>
  <c r="AO363" i="1"/>
  <c r="AP362" i="1"/>
  <c r="AQ361" i="1"/>
  <c r="AM361" i="1"/>
  <c r="AN360" i="1"/>
  <c r="AO359" i="1"/>
  <c r="AP358" i="1"/>
  <c r="AQ357" i="1"/>
  <c r="AM357" i="1"/>
  <c r="AN356" i="1"/>
  <c r="AO355" i="1"/>
  <c r="AP354" i="1"/>
  <c r="AQ353" i="1"/>
  <c r="AM353" i="1"/>
  <c r="AN352" i="1"/>
  <c r="AO351" i="1"/>
  <c r="AP350" i="1"/>
  <c r="AQ349" i="1"/>
  <c r="AM349" i="1"/>
  <c r="AN348" i="1"/>
  <c r="AO347" i="1"/>
  <c r="AP346" i="1"/>
  <c r="AQ345" i="1"/>
  <c r="AM345" i="1"/>
  <c r="AN344" i="1"/>
  <c r="AO343" i="1"/>
  <c r="AP342" i="1"/>
  <c r="AQ341" i="1"/>
  <c r="AM341" i="1"/>
  <c r="AN340" i="1"/>
  <c r="AO339" i="1"/>
  <c r="AP338" i="1"/>
  <c r="AQ337" i="1"/>
  <c r="AM337" i="1"/>
  <c r="AN336" i="1"/>
  <c r="AO335" i="1"/>
  <c r="AP334" i="1"/>
  <c r="AQ333" i="1"/>
  <c r="AM333" i="1"/>
  <c r="AN332" i="1"/>
  <c r="AO331" i="1"/>
  <c r="AP330" i="1"/>
  <c r="AQ329" i="1"/>
  <c r="AM329" i="1"/>
  <c r="AN328" i="1"/>
  <c r="AO327" i="1"/>
  <c r="AP326" i="1"/>
  <c r="AQ325" i="1"/>
  <c r="AM325" i="1"/>
  <c r="AN324" i="1"/>
  <c r="AO323" i="1"/>
  <c r="AP322" i="1"/>
  <c r="AQ321" i="1"/>
  <c r="AM321" i="1"/>
  <c r="AN320" i="1"/>
  <c r="AO319" i="1"/>
  <c r="AP318" i="1"/>
  <c r="AQ317" i="1"/>
  <c r="AM317" i="1"/>
  <c r="AN316" i="1"/>
  <c r="AO315" i="1"/>
  <c r="AP314" i="1"/>
  <c r="AQ313" i="1"/>
  <c r="AM313" i="1"/>
  <c r="AN312" i="1"/>
  <c r="AO311" i="1"/>
  <c r="AP310" i="1"/>
  <c r="AQ309" i="1"/>
  <c r="AM309" i="1"/>
  <c r="AN308" i="1"/>
  <c r="AO307" i="1"/>
  <c r="AP306" i="1"/>
  <c r="AQ305" i="1"/>
  <c r="AM305" i="1"/>
  <c r="AN304" i="1"/>
  <c r="AO303" i="1"/>
  <c r="AP302" i="1"/>
  <c r="AQ301" i="1"/>
  <c r="AM301" i="1"/>
  <c r="AN300" i="1"/>
  <c r="AO299" i="1"/>
  <c r="AP298" i="1"/>
  <c r="AQ297" i="1"/>
  <c r="AM297" i="1"/>
  <c r="AN296" i="1"/>
  <c r="AO295" i="1"/>
  <c r="AP294" i="1"/>
  <c r="AQ293" i="1"/>
  <c r="AM293" i="1"/>
  <c r="AN292" i="1"/>
  <c r="AO291" i="1"/>
  <c r="AP290" i="1"/>
  <c r="AQ289" i="1"/>
  <c r="AM289" i="1"/>
  <c r="AN288" i="1"/>
  <c r="AO287" i="1"/>
  <c r="AP286" i="1"/>
  <c r="AQ285" i="1"/>
  <c r="AM285" i="1"/>
  <c r="AN284" i="1"/>
  <c r="AO283" i="1"/>
  <c r="AP282" i="1"/>
  <c r="AQ281" i="1"/>
  <c r="AM281" i="1"/>
  <c r="AN280" i="1"/>
  <c r="AO279" i="1"/>
  <c r="AP278" i="1"/>
  <c r="AQ277" i="1"/>
  <c r="AM277" i="1"/>
  <c r="AN276" i="1"/>
  <c r="AO275" i="1"/>
  <c r="AP274" i="1"/>
  <c r="AQ273" i="1"/>
  <c r="AM273" i="1"/>
  <c r="AN272" i="1"/>
  <c r="AO271" i="1"/>
  <c r="AP270" i="1"/>
  <c r="AQ269" i="1"/>
  <c r="AM269" i="1"/>
  <c r="AN268" i="1"/>
  <c r="AO267" i="1"/>
  <c r="AP266" i="1"/>
  <c r="AQ265" i="1"/>
  <c r="AM265" i="1"/>
  <c r="AN264" i="1"/>
  <c r="AO263" i="1"/>
  <c r="AP262" i="1"/>
  <c r="AQ261" i="1"/>
  <c r="AM261" i="1"/>
  <c r="AN260" i="1"/>
  <c r="AO259" i="1"/>
  <c r="AP258" i="1"/>
  <c r="AQ257" i="1"/>
  <c r="AM257" i="1"/>
  <c r="AN256" i="1"/>
  <c r="AO255" i="1"/>
  <c r="AP254" i="1"/>
  <c r="AQ253" i="1"/>
  <c r="AM253" i="1"/>
  <c r="AN252" i="1"/>
  <c r="AO251" i="1"/>
  <c r="AP250" i="1"/>
  <c r="AQ249" i="1"/>
  <c r="AM249" i="1"/>
  <c r="AN248" i="1"/>
  <c r="AO247" i="1"/>
  <c r="AP246" i="1"/>
  <c r="AQ245" i="1"/>
  <c r="AM245" i="1"/>
  <c r="AN244" i="1"/>
  <c r="AO243" i="1"/>
  <c r="AP242" i="1"/>
  <c r="AQ241" i="1"/>
  <c r="AM241" i="1"/>
  <c r="AN240" i="1"/>
  <c r="AO239" i="1"/>
  <c r="AP238" i="1"/>
  <c r="AQ237" i="1"/>
  <c r="AM237" i="1"/>
  <c r="AN236" i="1"/>
  <c r="AO235" i="1"/>
  <c r="AP234" i="1"/>
  <c r="AQ233" i="1"/>
  <c r="AM233" i="1"/>
  <c r="AN232" i="1"/>
  <c r="AO231" i="1"/>
  <c r="AP230" i="1"/>
  <c r="AQ229" i="1"/>
  <c r="AM229" i="1"/>
  <c r="AN228" i="1"/>
  <c r="AO227" i="1"/>
  <c r="AP226" i="1"/>
  <c r="AQ225" i="1"/>
  <c r="AM225" i="1"/>
  <c r="AN224" i="1"/>
  <c r="AO223" i="1"/>
  <c r="AP222" i="1"/>
  <c r="AQ221" i="1"/>
  <c r="AM221" i="1"/>
  <c r="AN220" i="1"/>
  <c r="AO219" i="1"/>
  <c r="AP218" i="1"/>
  <c r="AQ217" i="1"/>
  <c r="AM217" i="1"/>
  <c r="AN216" i="1"/>
  <c r="AO215" i="1"/>
  <c r="AP214" i="1"/>
  <c r="AQ213" i="1"/>
  <c r="AM213" i="1"/>
  <c r="AN212" i="1"/>
  <c r="AO211" i="1"/>
  <c r="AP210" i="1"/>
  <c r="AQ209" i="1"/>
  <c r="AM209" i="1"/>
  <c r="AN208" i="1"/>
  <c r="AO207" i="1"/>
  <c r="AP206" i="1"/>
  <c r="AQ205" i="1"/>
  <c r="AM205" i="1"/>
  <c r="AN204" i="1"/>
  <c r="AO203" i="1"/>
  <c r="AP202" i="1"/>
  <c r="AQ201" i="1"/>
  <c r="AM201" i="1"/>
  <c r="AN200" i="1"/>
  <c r="AO199" i="1"/>
  <c r="AP198" i="1"/>
  <c r="AQ197" i="1"/>
  <c r="AM197" i="1"/>
  <c r="AN196" i="1"/>
  <c r="AO195" i="1"/>
  <c r="AP194" i="1"/>
  <c r="AQ193" i="1"/>
  <c r="AM193" i="1"/>
  <c r="AN192" i="1"/>
  <c r="AO191" i="1"/>
  <c r="AP190" i="1"/>
  <c r="AQ189" i="1"/>
  <c r="AM189" i="1"/>
  <c r="AN188" i="1"/>
  <c r="AO187" i="1"/>
  <c r="AP186" i="1"/>
  <c r="AQ185" i="1"/>
  <c r="AM185" i="1"/>
  <c r="AN184" i="1"/>
  <c r="AO183" i="1"/>
  <c r="AP182" i="1"/>
  <c r="AQ181" i="1"/>
  <c r="AM181" i="1"/>
  <c r="AN180" i="1"/>
  <c r="AO179" i="1"/>
  <c r="AP178" i="1"/>
  <c r="AQ177" i="1"/>
  <c r="AM177" i="1"/>
  <c r="AN176" i="1"/>
  <c r="AO175" i="1"/>
  <c r="AP174" i="1"/>
  <c r="AQ173" i="1"/>
  <c r="AM173" i="1"/>
  <c r="AN172" i="1"/>
  <c r="AO171" i="1"/>
  <c r="AP170" i="1"/>
  <c r="AQ169" i="1"/>
  <c r="AM169" i="1"/>
  <c r="AN168" i="1"/>
  <c r="AO167" i="1"/>
  <c r="AP166" i="1"/>
  <c r="AQ165" i="1"/>
  <c r="AM165" i="1"/>
  <c r="AN164" i="1"/>
  <c r="AO163" i="1"/>
  <c r="AP162" i="1"/>
  <c r="AQ161" i="1"/>
  <c r="AM161" i="1"/>
  <c r="AN160" i="1"/>
  <c r="AO159" i="1"/>
  <c r="AP158" i="1"/>
  <c r="AQ157" i="1"/>
  <c r="AM157" i="1"/>
  <c r="AN156" i="1"/>
  <c r="AO155" i="1"/>
  <c r="AP154" i="1"/>
  <c r="AQ153" i="1"/>
  <c r="AM153" i="1"/>
  <c r="AN152" i="1"/>
  <c r="AO1610" i="1"/>
  <c r="AO1431" i="1"/>
  <c r="AN1380" i="1"/>
  <c r="AM1329" i="1"/>
  <c r="AQ1277" i="1"/>
  <c r="AM1233" i="1"/>
  <c r="AN1220" i="1"/>
  <c r="AO1207" i="1"/>
  <c r="AP1194" i="1"/>
  <c r="AQ1181" i="1"/>
  <c r="AM1169" i="1"/>
  <c r="AN1156" i="1"/>
  <c r="AO1143" i="1"/>
  <c r="AP1130" i="1"/>
  <c r="AQ1117" i="1"/>
  <c r="AM1105" i="1"/>
  <c r="AN1092" i="1"/>
  <c r="AO1079" i="1"/>
  <c r="AP1066" i="1"/>
  <c r="AQ1053" i="1"/>
  <c r="AO1041" i="1"/>
  <c r="AM1035" i="1"/>
  <c r="AO1029" i="1"/>
  <c r="AN1026" i="1"/>
  <c r="AM1023" i="1"/>
  <c r="AQ1019" i="1"/>
  <c r="AP1016" i="1"/>
  <c r="AO1013" i="1"/>
  <c r="AN1010" i="1"/>
  <c r="AM1007" i="1"/>
  <c r="AQ1003" i="1"/>
  <c r="AP1000" i="1"/>
  <c r="AO997" i="1"/>
  <c r="AN994" i="1"/>
  <c r="AM991" i="1"/>
  <c r="AQ987" i="1"/>
  <c r="AP984" i="1"/>
  <c r="AO981" i="1"/>
  <c r="AN978" i="1"/>
  <c r="AM975" i="1"/>
  <c r="AQ971" i="1"/>
  <c r="AP968" i="1"/>
  <c r="AO965" i="1"/>
  <c r="AN962" i="1"/>
  <c r="AM959" i="1"/>
  <c r="AQ955" i="1"/>
  <c r="AP952" i="1"/>
  <c r="AO949" i="1"/>
  <c r="AN946" i="1"/>
  <c r="AM943" i="1"/>
  <c r="AQ939" i="1"/>
  <c r="AP936" i="1"/>
  <c r="AO933" i="1"/>
  <c r="AN930" i="1"/>
  <c r="AM927" i="1"/>
  <c r="AQ923" i="1"/>
  <c r="AP920" i="1"/>
  <c r="AO917" i="1"/>
  <c r="AN914" i="1"/>
  <c r="AM911" i="1"/>
  <c r="AQ907" i="1"/>
  <c r="AP904" i="1"/>
  <c r="AO901" i="1"/>
  <c r="AN898" i="1"/>
  <c r="AM895" i="1"/>
  <c r="AQ891" i="1"/>
  <c r="AP888" i="1"/>
  <c r="AO885" i="1"/>
  <c r="AN882" i="1"/>
  <c r="AM879" i="1"/>
  <c r="AQ875" i="1"/>
  <c r="AP872" i="1"/>
  <c r="AO869" i="1"/>
  <c r="AN866" i="1"/>
  <c r="AM863" i="1"/>
  <c r="AQ859" i="1"/>
  <c r="AP856" i="1"/>
  <c r="AO853" i="1"/>
  <c r="AN850" i="1"/>
  <c r="AM847" i="1"/>
  <c r="AQ843" i="1"/>
  <c r="AP840" i="1"/>
  <c r="AO837" i="1"/>
  <c r="AN834" i="1"/>
  <c r="AM831" i="1"/>
  <c r="AQ827" i="1"/>
  <c r="AP824" i="1"/>
  <c r="AO821" i="1"/>
  <c r="AN818" i="1"/>
  <c r="AM815" i="1"/>
  <c r="AQ811" i="1"/>
  <c r="AP808" i="1"/>
  <c r="AO805" i="1"/>
  <c r="AN802" i="1"/>
  <c r="AM799" i="1"/>
  <c r="AQ795" i="1"/>
  <c r="AP792" i="1"/>
  <c r="AO789" i="1"/>
  <c r="AN786" i="1"/>
  <c r="AM783" i="1"/>
  <c r="AQ779" i="1"/>
  <c r="AP776" i="1"/>
  <c r="AO773" i="1"/>
  <c r="AN770" i="1"/>
  <c r="AM767" i="1"/>
  <c r="AQ763" i="1"/>
  <c r="AP760" i="1"/>
  <c r="AO757" i="1"/>
  <c r="AN754" i="1"/>
  <c r="AM751" i="1"/>
  <c r="AQ747" i="1"/>
  <c r="AP744" i="1"/>
  <c r="AO741" i="1"/>
  <c r="AN738" i="1"/>
  <c r="AM735" i="1"/>
  <c r="AQ731" i="1"/>
  <c r="AP728" i="1"/>
  <c r="AO725" i="1"/>
  <c r="AN722" i="1"/>
  <c r="AM719" i="1"/>
  <c r="AQ715" i="1"/>
  <c r="AP712" i="1"/>
  <c r="AO709" i="1"/>
  <c r="AN706" i="1"/>
  <c r="AM703" i="1"/>
  <c r="AQ699" i="1"/>
  <c r="AP696" i="1"/>
  <c r="AO693" i="1"/>
  <c r="AN690" i="1"/>
  <c r="AM687" i="1"/>
  <c r="AQ683" i="1"/>
  <c r="AP680" i="1"/>
  <c r="AO677" i="1"/>
  <c r="AN674" i="1"/>
  <c r="AM671" i="1"/>
  <c r="AQ667" i="1"/>
  <c r="AP664" i="1"/>
  <c r="AO661" i="1"/>
  <c r="AN658" i="1"/>
  <c r="AM655" i="1"/>
  <c r="AQ651" i="1"/>
  <c r="AP648" i="1"/>
  <c r="AO645" i="1"/>
  <c r="AN642" i="1"/>
  <c r="AM639" i="1"/>
  <c r="AQ635" i="1"/>
  <c r="AP632" i="1"/>
  <c r="AO629" i="1"/>
  <c r="AN626" i="1"/>
  <c r="AM623" i="1"/>
  <c r="AQ619" i="1"/>
  <c r="AP616" i="1"/>
  <c r="AO613" i="1"/>
  <c r="AN610" i="1"/>
  <c r="AM607" i="1"/>
  <c r="AQ603" i="1"/>
  <c r="AP600" i="1"/>
  <c r="AO597" i="1"/>
  <c r="AN594" i="1"/>
  <c r="AM591" i="1"/>
  <c r="AQ587" i="1"/>
  <c r="AP584" i="1"/>
  <c r="AO581" i="1"/>
  <c r="AP578" i="1"/>
  <c r="AM577" i="1"/>
  <c r="AO575" i="1"/>
  <c r="AQ573" i="1"/>
  <c r="AN572" i="1"/>
  <c r="AP570" i="1"/>
  <c r="AM569" i="1"/>
  <c r="AO567" i="1"/>
  <c r="AQ565" i="1"/>
  <c r="AN564" i="1"/>
  <c r="AP562" i="1"/>
  <c r="AM561" i="1"/>
  <c r="AO559" i="1"/>
  <c r="AQ557" i="1"/>
  <c r="AN556" i="1"/>
  <c r="AN555" i="1"/>
  <c r="AO554" i="1"/>
  <c r="AP553" i="1"/>
  <c r="AQ552" i="1"/>
  <c r="AM552" i="1"/>
  <c r="AN551" i="1"/>
  <c r="AO550" i="1"/>
  <c r="AP549" i="1"/>
  <c r="AQ548" i="1"/>
  <c r="AM548" i="1"/>
  <c r="AN547" i="1"/>
  <c r="AO546" i="1"/>
  <c r="AP545" i="1"/>
  <c r="AQ544" i="1"/>
  <c r="AM544" i="1"/>
  <c r="AN543" i="1"/>
  <c r="AO542" i="1"/>
  <c r="AP541" i="1"/>
  <c r="AQ540" i="1"/>
  <c r="AM540" i="1"/>
  <c r="AN539" i="1"/>
  <c r="AO538" i="1"/>
  <c r="AP537" i="1"/>
  <c r="AQ536" i="1"/>
  <c r="AM536" i="1"/>
  <c r="AN535" i="1"/>
  <c r="AO534" i="1"/>
  <c r="AP533" i="1"/>
  <c r="AQ532" i="1"/>
  <c r="AM532" i="1"/>
  <c r="AN531" i="1"/>
  <c r="AO530" i="1"/>
  <c r="AP529" i="1"/>
  <c r="AQ528" i="1"/>
  <c r="AM528" i="1"/>
  <c r="AN527" i="1"/>
  <c r="AO526" i="1"/>
  <c r="AP525" i="1"/>
  <c r="AQ524" i="1"/>
  <c r="AM524" i="1"/>
  <c r="AN523" i="1"/>
  <c r="AO522" i="1"/>
  <c r="AP521" i="1"/>
  <c r="AQ520" i="1"/>
  <c r="AM520" i="1"/>
  <c r="AN519" i="1"/>
  <c r="AO518" i="1"/>
  <c r="AP517" i="1"/>
  <c r="AQ516" i="1"/>
  <c r="AM516" i="1"/>
  <c r="AN515" i="1"/>
  <c r="AO514" i="1"/>
  <c r="AP513" i="1"/>
  <c r="AQ512" i="1"/>
  <c r="AM512" i="1"/>
  <c r="AN511" i="1"/>
  <c r="AO510" i="1"/>
  <c r="AP509" i="1"/>
  <c r="AQ508" i="1"/>
  <c r="AM508" i="1"/>
  <c r="AN507" i="1"/>
  <c r="AO506" i="1"/>
  <c r="AP505" i="1"/>
  <c r="AQ504" i="1"/>
  <c r="AM504" i="1"/>
  <c r="AN503" i="1"/>
  <c r="AO502" i="1"/>
  <c r="AP501" i="1"/>
  <c r="AQ500" i="1"/>
  <c r="AM500" i="1"/>
  <c r="AN499" i="1"/>
  <c r="AO498" i="1"/>
  <c r="AP497" i="1"/>
  <c r="AQ496" i="1"/>
  <c r="AM496" i="1"/>
  <c r="AN495" i="1"/>
  <c r="AO494" i="1"/>
  <c r="AP493" i="1"/>
  <c r="AQ492" i="1"/>
  <c r="AM492" i="1"/>
  <c r="AN491" i="1"/>
  <c r="AO490" i="1"/>
  <c r="AP489" i="1"/>
  <c r="AQ488" i="1"/>
  <c r="AM488" i="1"/>
  <c r="AN487" i="1"/>
  <c r="AO486" i="1"/>
  <c r="AP485" i="1"/>
  <c r="AQ484" i="1"/>
  <c r="AM484" i="1"/>
  <c r="AN483" i="1"/>
  <c r="AO482" i="1"/>
  <c r="AP481" i="1"/>
  <c r="AQ480" i="1"/>
  <c r="AM480" i="1"/>
  <c r="AN479" i="1"/>
  <c r="AO478" i="1"/>
  <c r="AP477" i="1"/>
  <c r="AQ476" i="1"/>
  <c r="AM476" i="1"/>
  <c r="AN475" i="1"/>
  <c r="AO474" i="1"/>
  <c r="AP473" i="1"/>
  <c r="AQ472" i="1"/>
  <c r="AM472" i="1"/>
  <c r="AN471" i="1"/>
  <c r="AO470" i="1"/>
  <c r="AP469" i="1"/>
  <c r="AQ468" i="1"/>
  <c r="AM468" i="1"/>
  <c r="AN467" i="1"/>
  <c r="AO466" i="1"/>
  <c r="AP465" i="1"/>
  <c r="AQ464" i="1"/>
  <c r="AM464" i="1"/>
  <c r="AN463" i="1"/>
  <c r="AO462" i="1"/>
  <c r="AP461" i="1"/>
  <c r="AQ460" i="1"/>
  <c r="AM460" i="1"/>
  <c r="AN459" i="1"/>
  <c r="AO458" i="1"/>
  <c r="AP457" i="1"/>
  <c r="AQ456" i="1"/>
  <c r="AM456" i="1"/>
  <c r="AN455" i="1"/>
  <c r="AO454" i="1"/>
  <c r="AP453" i="1"/>
  <c r="AQ452" i="1"/>
  <c r="AM452" i="1"/>
  <c r="AN451" i="1"/>
  <c r="AO450" i="1"/>
  <c r="AP449" i="1"/>
  <c r="AQ448" i="1"/>
  <c r="AM448" i="1"/>
  <c r="AN447" i="1"/>
  <c r="AO446" i="1"/>
  <c r="AP445" i="1"/>
  <c r="AQ444" i="1"/>
  <c r="AM444" i="1"/>
  <c r="AN443" i="1"/>
  <c r="AO442" i="1"/>
  <c r="AP441" i="1"/>
  <c r="AQ440" i="1"/>
  <c r="AM440" i="1"/>
  <c r="AN439" i="1"/>
  <c r="AO438" i="1"/>
  <c r="AP437" i="1"/>
  <c r="AQ436" i="1"/>
  <c r="AM436" i="1"/>
  <c r="AN435" i="1"/>
  <c r="AO434" i="1"/>
  <c r="AP433" i="1"/>
  <c r="AQ432" i="1"/>
  <c r="AM432" i="1"/>
  <c r="AN431" i="1"/>
  <c r="AO430" i="1"/>
  <c r="AP429" i="1"/>
  <c r="AQ428" i="1"/>
  <c r="AM428" i="1"/>
  <c r="AN427" i="1"/>
  <c r="AO426" i="1"/>
  <c r="AP425" i="1"/>
  <c r="AQ424" i="1"/>
  <c r="AM424" i="1"/>
  <c r="AN423" i="1"/>
  <c r="AO422" i="1"/>
  <c r="AP421" i="1"/>
  <c r="AQ420" i="1"/>
  <c r="AM420" i="1"/>
  <c r="AN419" i="1"/>
  <c r="AO418" i="1"/>
  <c r="AP417" i="1"/>
  <c r="AQ416" i="1"/>
  <c r="AM416" i="1"/>
  <c r="AN415" i="1"/>
  <c r="AO414" i="1"/>
  <c r="AP413" i="1"/>
  <c r="AQ412" i="1"/>
  <c r="AM412" i="1"/>
  <c r="AN411" i="1"/>
  <c r="AO410" i="1"/>
  <c r="AP409" i="1"/>
  <c r="AQ408" i="1"/>
  <c r="AM408" i="1"/>
  <c r="AN407" i="1"/>
  <c r="AO406" i="1"/>
  <c r="AP405" i="1"/>
  <c r="AQ404" i="1"/>
  <c r="AM404" i="1"/>
  <c r="AN403" i="1"/>
  <c r="AO402" i="1"/>
  <c r="AP401" i="1"/>
  <c r="AQ400" i="1"/>
  <c r="AM400" i="1"/>
  <c r="AN399" i="1"/>
  <c r="AO398" i="1"/>
  <c r="AP397" i="1"/>
  <c r="AQ396" i="1"/>
  <c r="AM396" i="1"/>
  <c r="AN395" i="1"/>
  <c r="AO394" i="1"/>
  <c r="AP393" i="1"/>
  <c r="AQ392" i="1"/>
  <c r="AM392" i="1"/>
  <c r="AN391" i="1"/>
  <c r="AO390" i="1"/>
  <c r="AP389" i="1"/>
  <c r="AQ388" i="1"/>
  <c r="AM388" i="1"/>
  <c r="AN387" i="1"/>
  <c r="AO386" i="1"/>
  <c r="AP385" i="1"/>
  <c r="AQ384" i="1"/>
  <c r="AM384" i="1"/>
  <c r="AN383" i="1"/>
  <c r="AO382" i="1"/>
  <c r="AP381" i="1"/>
  <c r="AQ380" i="1"/>
  <c r="AM380" i="1"/>
  <c r="AN379" i="1"/>
  <c r="AO378" i="1"/>
  <c r="AP377" i="1"/>
  <c r="AQ376" i="1"/>
  <c r="AM376" i="1"/>
  <c r="AN375" i="1"/>
  <c r="AO374" i="1"/>
  <c r="AP373" i="1"/>
  <c r="AQ372" i="1"/>
  <c r="AM372" i="1"/>
  <c r="AN371" i="1"/>
  <c r="AO370" i="1"/>
  <c r="AP369" i="1"/>
  <c r="AQ368" i="1"/>
  <c r="AM368" i="1"/>
  <c r="AN367" i="1"/>
  <c r="AO366" i="1"/>
  <c r="AP365" i="1"/>
  <c r="AQ364" i="1"/>
  <c r="AM364" i="1"/>
  <c r="AN363" i="1"/>
  <c r="AO362" i="1"/>
  <c r="AP361" i="1"/>
  <c r="AQ360" i="1"/>
  <c r="AM360" i="1"/>
  <c r="AN359" i="1"/>
  <c r="AO358" i="1"/>
  <c r="AP357" i="1"/>
  <c r="AQ356" i="1"/>
  <c r="AM356" i="1"/>
  <c r="AN355" i="1"/>
  <c r="AO354" i="1"/>
  <c r="AP353" i="1"/>
  <c r="AQ352" i="1"/>
  <c r="AM352" i="1"/>
  <c r="AN351" i="1"/>
  <c r="AO350" i="1"/>
  <c r="AP349" i="1"/>
  <c r="AQ348" i="1"/>
  <c r="AM348" i="1"/>
  <c r="AN347" i="1"/>
  <c r="AO346" i="1"/>
  <c r="AP345" i="1"/>
  <c r="AQ344" i="1"/>
  <c r="AM344" i="1"/>
  <c r="AN343" i="1"/>
  <c r="AO342" i="1"/>
  <c r="AP341" i="1"/>
  <c r="AQ340" i="1"/>
  <c r="AM340" i="1"/>
  <c r="AN339" i="1"/>
  <c r="AO338" i="1"/>
  <c r="AP337" i="1"/>
  <c r="AQ336" i="1"/>
  <c r="AM336" i="1"/>
  <c r="AN335" i="1"/>
  <c r="AO334" i="1"/>
  <c r="AP333" i="1"/>
  <c r="AQ332" i="1"/>
  <c r="AM332" i="1"/>
  <c r="AN331" i="1"/>
  <c r="AO330" i="1"/>
  <c r="AP329" i="1"/>
  <c r="AQ328" i="1"/>
  <c r="AM328" i="1"/>
  <c r="AN327" i="1"/>
  <c r="AO326" i="1"/>
  <c r="AP325" i="1"/>
  <c r="AQ324" i="1"/>
  <c r="AM324" i="1"/>
  <c r="AN323" i="1"/>
  <c r="AO322" i="1"/>
  <c r="AP321" i="1"/>
  <c r="AQ320" i="1"/>
  <c r="AM320" i="1"/>
  <c r="AN319" i="1"/>
  <c r="AO318" i="1"/>
  <c r="AP317" i="1"/>
  <c r="AQ316" i="1"/>
  <c r="AM316" i="1"/>
  <c r="AN315" i="1"/>
  <c r="AO314" i="1"/>
  <c r="AP313" i="1"/>
  <c r="AQ312" i="1"/>
  <c r="AM312" i="1"/>
  <c r="AN311" i="1"/>
  <c r="AO310" i="1"/>
  <c r="AP309" i="1"/>
  <c r="AQ308" i="1"/>
  <c r="AM308" i="1"/>
  <c r="AN307" i="1"/>
  <c r="AO306" i="1"/>
  <c r="AP305" i="1"/>
  <c r="AQ304" i="1"/>
  <c r="AM304" i="1"/>
  <c r="AN303" i="1"/>
  <c r="AO302" i="1"/>
  <c r="AP301" i="1"/>
  <c r="AQ300" i="1"/>
  <c r="AM300" i="1"/>
  <c r="AN299" i="1"/>
  <c r="AO298" i="1"/>
  <c r="AP297" i="1"/>
  <c r="AQ296" i="1"/>
  <c r="AM296" i="1"/>
  <c r="AN295" i="1"/>
  <c r="AO294" i="1"/>
  <c r="AP293" i="1"/>
  <c r="AQ292" i="1"/>
  <c r="AM292" i="1"/>
  <c r="AN291" i="1"/>
  <c r="AO290" i="1"/>
  <c r="AP289" i="1"/>
  <c r="AQ288" i="1"/>
  <c r="AM288" i="1"/>
  <c r="AN287" i="1"/>
  <c r="AO286" i="1"/>
  <c r="AP285" i="1"/>
  <c r="AQ284" i="1"/>
  <c r="AM284" i="1"/>
  <c r="AN283" i="1"/>
  <c r="AO282" i="1"/>
  <c r="AP281" i="1"/>
  <c r="AQ280" i="1"/>
  <c r="AM280" i="1"/>
  <c r="AN279" i="1"/>
  <c r="AO278" i="1"/>
  <c r="AP277" i="1"/>
  <c r="AQ276" i="1"/>
  <c r="AM276" i="1"/>
  <c r="AN275" i="1"/>
  <c r="AO274" i="1"/>
  <c r="AP273" i="1"/>
  <c r="AQ272" i="1"/>
  <c r="AM272" i="1"/>
  <c r="AN271" i="1"/>
  <c r="AO270" i="1"/>
  <c r="AP269" i="1"/>
  <c r="AQ268" i="1"/>
  <c r="AM268" i="1"/>
  <c r="AN267" i="1"/>
  <c r="AO266" i="1"/>
  <c r="AP265" i="1"/>
  <c r="AQ264" i="1"/>
  <c r="AM264" i="1"/>
  <c r="AN263" i="1"/>
  <c r="AO262" i="1"/>
  <c r="AP261" i="1"/>
  <c r="AQ260" i="1"/>
  <c r="AM260" i="1"/>
  <c r="AN259" i="1"/>
  <c r="AO258" i="1"/>
  <c r="AP257" i="1"/>
  <c r="AQ256" i="1"/>
  <c r="AM256" i="1"/>
  <c r="AN255" i="1"/>
  <c r="AO254" i="1"/>
  <c r="AP253" i="1"/>
  <c r="AQ252" i="1"/>
  <c r="AM252" i="1"/>
  <c r="AN251" i="1"/>
  <c r="AO250" i="1"/>
  <c r="AP249" i="1"/>
  <c r="AQ248" i="1"/>
  <c r="AM248" i="1"/>
  <c r="AN247" i="1"/>
  <c r="AO246" i="1"/>
  <c r="AP245" i="1"/>
  <c r="AQ244" i="1"/>
  <c r="AM244" i="1"/>
  <c r="AN243" i="1"/>
  <c r="AO242" i="1"/>
  <c r="AP241" i="1"/>
  <c r="AQ240" i="1"/>
  <c r="AM240" i="1"/>
  <c r="AN239" i="1"/>
  <c r="AO238" i="1"/>
  <c r="AP237" i="1"/>
  <c r="AQ236" i="1"/>
  <c r="AM236" i="1"/>
  <c r="AN235" i="1"/>
  <c r="AO234" i="1"/>
  <c r="AP233" i="1"/>
  <c r="AQ232" i="1"/>
  <c r="AM232" i="1"/>
  <c r="AN231" i="1"/>
  <c r="AN1559" i="1"/>
  <c r="AP1418" i="1"/>
  <c r="AO1367" i="1"/>
  <c r="AN1316" i="1"/>
  <c r="AM1265" i="1"/>
  <c r="AQ1229" i="1"/>
  <c r="AM1217" i="1"/>
  <c r="AN1204" i="1"/>
  <c r="AO1191" i="1"/>
  <c r="AP1178" i="1"/>
  <c r="AQ1165" i="1"/>
  <c r="AM1153" i="1"/>
  <c r="AN1140" i="1"/>
  <c r="AO1127" i="1"/>
  <c r="AP1114" i="1"/>
  <c r="AQ1101" i="1"/>
  <c r="AM1089" i="1"/>
  <c r="AN1076" i="1"/>
  <c r="AO1063" i="1"/>
  <c r="AP1050" i="1"/>
  <c r="AQ1039" i="1"/>
  <c r="AO1033" i="1"/>
  <c r="AP1028" i="1"/>
  <c r="AO1025" i="1"/>
  <c r="AN1022" i="1"/>
  <c r="AM1019" i="1"/>
  <c r="AQ1015" i="1"/>
  <c r="AP1012" i="1"/>
  <c r="AO1009" i="1"/>
  <c r="AN1006" i="1"/>
  <c r="AM1003" i="1"/>
  <c r="AQ999" i="1"/>
  <c r="AP996" i="1"/>
  <c r="AO993" i="1"/>
  <c r="AN990" i="1"/>
  <c r="AM987" i="1"/>
  <c r="AQ983" i="1"/>
  <c r="AP980" i="1"/>
  <c r="AO977" i="1"/>
  <c r="AN974" i="1"/>
  <c r="AM971" i="1"/>
  <c r="AQ967" i="1"/>
  <c r="AP964" i="1"/>
  <c r="AO961" i="1"/>
  <c r="AN958" i="1"/>
  <c r="AM955" i="1"/>
  <c r="AQ951" i="1"/>
  <c r="AP948" i="1"/>
  <c r="AO945" i="1"/>
  <c r="AN942" i="1"/>
  <c r="AM939" i="1"/>
  <c r="AQ935" i="1"/>
  <c r="AP932" i="1"/>
  <c r="AO929" i="1"/>
  <c r="AN926" i="1"/>
  <c r="AM923" i="1"/>
  <c r="AQ919" i="1"/>
  <c r="AP916" i="1"/>
  <c r="AO913" i="1"/>
  <c r="AN910" i="1"/>
  <c r="AM907" i="1"/>
  <c r="AQ903" i="1"/>
  <c r="AP900" i="1"/>
  <c r="AO897" i="1"/>
  <c r="AN894" i="1"/>
  <c r="AM891" i="1"/>
  <c r="AQ887" i="1"/>
  <c r="AP884" i="1"/>
  <c r="AO881" i="1"/>
  <c r="AN878" i="1"/>
  <c r="AM875" i="1"/>
  <c r="AQ871" i="1"/>
  <c r="AP868" i="1"/>
  <c r="AO865" i="1"/>
  <c r="AN862" i="1"/>
  <c r="AM859" i="1"/>
  <c r="AQ855" i="1"/>
  <c r="AP852" i="1"/>
  <c r="AO849" i="1"/>
  <c r="AN846" i="1"/>
  <c r="AM843" i="1"/>
  <c r="AQ839" i="1"/>
  <c r="AP836" i="1"/>
  <c r="AO833" i="1"/>
  <c r="AN830" i="1"/>
  <c r="AM827" i="1"/>
  <c r="AQ823" i="1"/>
  <c r="AP820" i="1"/>
  <c r="AO817" i="1"/>
  <c r="AN814" i="1"/>
  <c r="AM811" i="1"/>
  <c r="AQ807" i="1"/>
  <c r="AP804" i="1"/>
  <c r="AO801" i="1"/>
  <c r="AN798" i="1"/>
  <c r="AM795" i="1"/>
  <c r="AQ791" i="1"/>
  <c r="AP788" i="1"/>
  <c r="AO785" i="1"/>
  <c r="AN782" i="1"/>
  <c r="AM779" i="1"/>
  <c r="AQ775" i="1"/>
  <c r="AP772" i="1"/>
  <c r="AO769" i="1"/>
  <c r="AN766" i="1"/>
  <c r="AM763" i="1"/>
  <c r="AQ759" i="1"/>
  <c r="AP756" i="1"/>
  <c r="AO753" i="1"/>
  <c r="AN750" i="1"/>
  <c r="AM747" i="1"/>
  <c r="AQ743" i="1"/>
  <c r="AP740" i="1"/>
  <c r="AO737" i="1"/>
  <c r="AN734" i="1"/>
  <c r="AM731" i="1"/>
  <c r="AQ727" i="1"/>
  <c r="AP724" i="1"/>
  <c r="AO721" i="1"/>
  <c r="AN718" i="1"/>
  <c r="AM715" i="1"/>
  <c r="AQ711" i="1"/>
  <c r="AP708" i="1"/>
  <c r="AO705" i="1"/>
  <c r="AN702" i="1"/>
  <c r="AM699" i="1"/>
  <c r="AQ695" i="1"/>
  <c r="AP692" i="1"/>
  <c r="AO689" i="1"/>
  <c r="AN686" i="1"/>
  <c r="AM683" i="1"/>
  <c r="AQ679" i="1"/>
  <c r="AP676" i="1"/>
  <c r="AO673" i="1"/>
  <c r="AN670" i="1"/>
  <c r="AM667" i="1"/>
  <c r="AQ663" i="1"/>
  <c r="AP660" i="1"/>
  <c r="AO657" i="1"/>
  <c r="AN654" i="1"/>
  <c r="AM651" i="1"/>
  <c r="AQ647" i="1"/>
  <c r="AP644" i="1"/>
  <c r="AO641" i="1"/>
  <c r="AN638" i="1"/>
  <c r="AM635" i="1"/>
  <c r="AQ631" i="1"/>
  <c r="AP628" i="1"/>
  <c r="AO625" i="1"/>
  <c r="AN622" i="1"/>
  <c r="AM619" i="1"/>
  <c r="AQ615" i="1"/>
  <c r="AP612" i="1"/>
  <c r="AO609" i="1"/>
  <c r="AN606" i="1"/>
  <c r="AM603" i="1"/>
  <c r="AQ599" i="1"/>
  <c r="AP596" i="1"/>
  <c r="AO593" i="1"/>
  <c r="AN590" i="1"/>
  <c r="AM587" i="1"/>
  <c r="AQ583" i="1"/>
  <c r="AP580" i="1"/>
  <c r="AN578" i="1"/>
  <c r="AP576" i="1"/>
  <c r="AM575" i="1"/>
  <c r="AO573" i="1"/>
  <c r="AQ571" i="1"/>
  <c r="AN570" i="1"/>
  <c r="AP568" i="1"/>
  <c r="AM567" i="1"/>
  <c r="AO565" i="1"/>
  <c r="AQ563" i="1"/>
  <c r="AN562" i="1"/>
  <c r="AP560" i="1"/>
  <c r="AM559" i="1"/>
  <c r="AO557" i="1"/>
  <c r="AQ555" i="1"/>
  <c r="AM555" i="1"/>
  <c r="AN554" i="1"/>
  <c r="AO553" i="1"/>
  <c r="AP552" i="1"/>
  <c r="AQ551" i="1"/>
  <c r="AM551" i="1"/>
  <c r="AN550" i="1"/>
  <c r="AO549" i="1"/>
  <c r="AP548" i="1"/>
  <c r="AQ547" i="1"/>
  <c r="AM547" i="1"/>
  <c r="AN546" i="1"/>
  <c r="AO545" i="1"/>
  <c r="AP544" i="1"/>
  <c r="AQ543" i="1"/>
  <c r="AM543" i="1"/>
  <c r="AN542" i="1"/>
  <c r="AO541" i="1"/>
  <c r="AP540" i="1"/>
  <c r="AQ539" i="1"/>
  <c r="AM539" i="1"/>
  <c r="AN538" i="1"/>
  <c r="AO537" i="1"/>
  <c r="AP536" i="1"/>
  <c r="AQ535" i="1"/>
  <c r="AM535" i="1"/>
  <c r="AN534" i="1"/>
  <c r="AO533" i="1"/>
  <c r="AP532" i="1"/>
  <c r="AQ531" i="1"/>
  <c r="AM531" i="1"/>
  <c r="AN530" i="1"/>
  <c r="AO529" i="1"/>
  <c r="AP528" i="1"/>
  <c r="AQ527" i="1"/>
  <c r="AM527" i="1"/>
  <c r="AN526" i="1"/>
  <c r="AO525" i="1"/>
  <c r="AP524" i="1"/>
  <c r="AQ523" i="1"/>
  <c r="AM523" i="1"/>
  <c r="AN522" i="1"/>
  <c r="AO521" i="1"/>
  <c r="AP520" i="1"/>
  <c r="AQ519" i="1"/>
  <c r="AM519" i="1"/>
  <c r="AN518" i="1"/>
  <c r="AO517" i="1"/>
  <c r="AP516" i="1"/>
  <c r="AQ515" i="1"/>
  <c r="AM515" i="1"/>
  <c r="AN514" i="1"/>
  <c r="AO513" i="1"/>
  <c r="AP512" i="1"/>
  <c r="AQ511" i="1"/>
  <c r="AM511" i="1"/>
  <c r="AN510" i="1"/>
  <c r="AO509" i="1"/>
  <c r="AP508" i="1"/>
  <c r="AQ507" i="1"/>
  <c r="AM507" i="1"/>
  <c r="AN506" i="1"/>
  <c r="AO505" i="1"/>
  <c r="AP504" i="1"/>
  <c r="AQ503" i="1"/>
  <c r="AM503" i="1"/>
  <c r="AN502" i="1"/>
  <c r="AO501" i="1"/>
  <c r="AP500" i="1"/>
  <c r="AQ499" i="1"/>
  <c r="AM499" i="1"/>
  <c r="AN498" i="1"/>
  <c r="AO497" i="1"/>
  <c r="AP496" i="1"/>
  <c r="AQ495" i="1"/>
  <c r="AM495" i="1"/>
  <c r="AN494" i="1"/>
  <c r="AO493" i="1"/>
  <c r="AP492" i="1"/>
  <c r="AQ491" i="1"/>
  <c r="AM491" i="1"/>
  <c r="AN490" i="1"/>
  <c r="AO489" i="1"/>
  <c r="AP488" i="1"/>
  <c r="AQ487" i="1"/>
  <c r="AM487" i="1"/>
  <c r="AN486" i="1"/>
  <c r="AO485" i="1"/>
  <c r="AP484" i="1"/>
  <c r="AQ483" i="1"/>
  <c r="AM483" i="1"/>
  <c r="AN482" i="1"/>
  <c r="AO481" i="1"/>
  <c r="AP480" i="1"/>
  <c r="AQ479" i="1"/>
  <c r="AM479" i="1"/>
  <c r="AN478" i="1"/>
  <c r="AO477" i="1"/>
  <c r="AP476" i="1"/>
  <c r="AQ475" i="1"/>
  <c r="AM475" i="1"/>
  <c r="AN474" i="1"/>
  <c r="AO473" i="1"/>
  <c r="AP472" i="1"/>
  <c r="AQ471" i="1"/>
  <c r="AM471" i="1"/>
  <c r="AN470" i="1"/>
  <c r="AO469" i="1"/>
  <c r="AP468" i="1"/>
  <c r="AQ467" i="1"/>
  <c r="AM467" i="1"/>
  <c r="AN466" i="1"/>
  <c r="AO465" i="1"/>
  <c r="AP464" i="1"/>
  <c r="AQ463" i="1"/>
  <c r="AM463" i="1"/>
  <c r="AN462" i="1"/>
  <c r="AO461" i="1"/>
  <c r="AP460" i="1"/>
  <c r="AQ459" i="1"/>
  <c r="AM459" i="1"/>
  <c r="AN458" i="1"/>
  <c r="AO457" i="1"/>
  <c r="AP456" i="1"/>
  <c r="AQ455" i="1"/>
  <c r="AM455" i="1"/>
  <c r="AN454" i="1"/>
  <c r="AO453" i="1"/>
  <c r="AP452" i="1"/>
  <c r="AQ451" i="1"/>
  <c r="AM451" i="1"/>
  <c r="AN450" i="1"/>
  <c r="AO449" i="1"/>
  <c r="AP448" i="1"/>
  <c r="AQ447" i="1"/>
  <c r="AM447" i="1"/>
  <c r="AN446" i="1"/>
  <c r="AO445" i="1"/>
  <c r="AP444" i="1"/>
  <c r="AQ443" i="1"/>
  <c r="AM443" i="1"/>
  <c r="AN442" i="1"/>
  <c r="AO441" i="1"/>
  <c r="AP440" i="1"/>
  <c r="AQ439" i="1"/>
  <c r="AM439" i="1"/>
  <c r="AN438" i="1"/>
  <c r="AO437" i="1"/>
  <c r="AP436" i="1"/>
  <c r="AQ435" i="1"/>
  <c r="AM435" i="1"/>
  <c r="AN434" i="1"/>
  <c r="AO433" i="1"/>
  <c r="AP432" i="1"/>
  <c r="AQ431" i="1"/>
  <c r="AM431" i="1"/>
  <c r="AN430" i="1"/>
  <c r="AO429" i="1"/>
  <c r="AP428" i="1"/>
  <c r="AQ427" i="1"/>
  <c r="AM427" i="1"/>
  <c r="AN426" i="1"/>
  <c r="AO425" i="1"/>
  <c r="AP424" i="1"/>
  <c r="AQ423" i="1"/>
  <c r="AM423" i="1"/>
  <c r="AN422" i="1"/>
  <c r="AO421" i="1"/>
  <c r="AP420" i="1"/>
  <c r="AQ419" i="1"/>
  <c r="AM419" i="1"/>
  <c r="AN418" i="1"/>
  <c r="AO417" i="1"/>
  <c r="AP416" i="1"/>
  <c r="AQ415" i="1"/>
  <c r="AM415" i="1"/>
  <c r="AN414" i="1"/>
  <c r="AO413" i="1"/>
  <c r="AP412" i="1"/>
  <c r="AQ411" i="1"/>
  <c r="AM411" i="1"/>
  <c r="AN410" i="1"/>
  <c r="AO409" i="1"/>
  <c r="AP408" i="1"/>
  <c r="AQ407" i="1"/>
  <c r="AM407" i="1"/>
  <c r="AN406" i="1"/>
  <c r="AO405" i="1"/>
  <c r="AP404" i="1"/>
  <c r="AQ403" i="1"/>
  <c r="AM403" i="1"/>
  <c r="AN402" i="1"/>
  <c r="AO401" i="1"/>
  <c r="AP400" i="1"/>
  <c r="AQ399" i="1"/>
  <c r="AM399" i="1"/>
  <c r="AN398" i="1"/>
  <c r="AO397" i="1"/>
  <c r="AP396" i="1"/>
  <c r="AQ395" i="1"/>
  <c r="AM395" i="1"/>
  <c r="AN394" i="1"/>
  <c r="AO393" i="1"/>
  <c r="AP392" i="1"/>
  <c r="AQ391" i="1"/>
  <c r="AM391" i="1"/>
  <c r="AN390" i="1"/>
  <c r="AO389" i="1"/>
  <c r="AP388" i="1"/>
  <c r="AQ387" i="1"/>
  <c r="AM387" i="1"/>
  <c r="AN386" i="1"/>
  <c r="AO385" i="1"/>
  <c r="AP384" i="1"/>
  <c r="AQ383" i="1"/>
  <c r="AM383" i="1"/>
  <c r="AN382" i="1"/>
  <c r="AO381" i="1"/>
  <c r="AP380" i="1"/>
  <c r="AQ379" i="1"/>
  <c r="AM379" i="1"/>
  <c r="AN378" i="1"/>
  <c r="AO377" i="1"/>
  <c r="AP376" i="1"/>
  <c r="AQ375" i="1"/>
  <c r="AM375" i="1"/>
  <c r="AN374" i="1"/>
  <c r="AO373" i="1"/>
  <c r="AP372" i="1"/>
  <c r="AQ371" i="1"/>
  <c r="AM371" i="1"/>
  <c r="AN370" i="1"/>
  <c r="AO369" i="1"/>
  <c r="AP368" i="1"/>
  <c r="AQ367" i="1"/>
  <c r="AM367" i="1"/>
  <c r="AN366" i="1"/>
  <c r="AO365" i="1"/>
  <c r="AP364" i="1"/>
  <c r="AQ363" i="1"/>
  <c r="AM363" i="1"/>
  <c r="AN362" i="1"/>
  <c r="AO361" i="1"/>
  <c r="AP360" i="1"/>
  <c r="AQ359" i="1"/>
  <c r="AM359" i="1"/>
  <c r="AN358" i="1"/>
  <c r="AO357" i="1"/>
  <c r="AP356" i="1"/>
  <c r="AQ355" i="1"/>
  <c r="AM355" i="1"/>
  <c r="AN354" i="1"/>
  <c r="AO353" i="1"/>
  <c r="AP352" i="1"/>
  <c r="AQ351" i="1"/>
  <c r="AM351" i="1"/>
  <c r="AN350" i="1"/>
  <c r="AO349" i="1"/>
  <c r="AP348" i="1"/>
  <c r="AQ347" i="1"/>
  <c r="AM347" i="1"/>
  <c r="AN346" i="1"/>
  <c r="AO345" i="1"/>
  <c r="AP344" i="1"/>
  <c r="AQ343" i="1"/>
  <c r="AM343" i="1"/>
  <c r="AN342" i="1"/>
  <c r="AO341" i="1"/>
  <c r="AP340" i="1"/>
  <c r="AQ339" i="1"/>
  <c r="AM339" i="1"/>
  <c r="AN338" i="1"/>
  <c r="AO337" i="1"/>
  <c r="AP336" i="1"/>
  <c r="AQ335" i="1"/>
  <c r="AM335" i="1"/>
  <c r="AN334" i="1"/>
  <c r="AO333" i="1"/>
  <c r="AP332" i="1"/>
  <c r="AQ331" i="1"/>
  <c r="AM331" i="1"/>
  <c r="AN330" i="1"/>
  <c r="AO329" i="1"/>
  <c r="AP328" i="1"/>
  <c r="AQ327" i="1"/>
  <c r="AM327" i="1"/>
  <c r="AN326" i="1"/>
  <c r="AO325" i="1"/>
  <c r="AP324" i="1"/>
  <c r="AQ323" i="1"/>
  <c r="AM323" i="1"/>
  <c r="AN322" i="1"/>
  <c r="AO321" i="1"/>
  <c r="AP320" i="1"/>
  <c r="AQ319" i="1"/>
  <c r="AM319" i="1"/>
  <c r="AN318" i="1"/>
  <c r="AO317" i="1"/>
  <c r="AP316" i="1"/>
  <c r="AQ315" i="1"/>
  <c r="AM315" i="1"/>
  <c r="AN314" i="1"/>
  <c r="AO313" i="1"/>
  <c r="AP312" i="1"/>
  <c r="AQ311" i="1"/>
  <c r="AM311" i="1"/>
  <c r="AN310" i="1"/>
  <c r="AO309" i="1"/>
  <c r="AP308" i="1"/>
  <c r="AQ307" i="1"/>
  <c r="AM307" i="1"/>
  <c r="AN306" i="1"/>
  <c r="AO305" i="1"/>
  <c r="AP304" i="1"/>
  <c r="AQ303" i="1"/>
  <c r="AM303" i="1"/>
  <c r="AN302" i="1"/>
  <c r="AO301" i="1"/>
  <c r="AP300" i="1"/>
  <c r="AQ299" i="1"/>
  <c r="AM299" i="1"/>
  <c r="AN298" i="1"/>
  <c r="AO297" i="1"/>
  <c r="AP296" i="1"/>
  <c r="AQ295" i="1"/>
  <c r="AM295" i="1"/>
  <c r="AN294" i="1"/>
  <c r="AO293" i="1"/>
  <c r="AP292" i="1"/>
  <c r="AQ291" i="1"/>
  <c r="AM291" i="1"/>
  <c r="AN290" i="1"/>
  <c r="AO289" i="1"/>
  <c r="AP288" i="1"/>
  <c r="AQ287" i="1"/>
  <c r="AM287" i="1"/>
  <c r="AN286" i="1"/>
  <c r="AO285" i="1"/>
  <c r="AP284" i="1"/>
  <c r="AQ283" i="1"/>
  <c r="AM283" i="1"/>
  <c r="AN282" i="1"/>
  <c r="AO281" i="1"/>
  <c r="AP280" i="1"/>
  <c r="AQ279" i="1"/>
  <c r="AM279" i="1"/>
  <c r="AN278" i="1"/>
  <c r="AO277" i="1"/>
  <c r="AP276" i="1"/>
  <c r="AQ275" i="1"/>
  <c r="AM275" i="1"/>
  <c r="AN274" i="1"/>
  <c r="AO273" i="1"/>
  <c r="AP272" i="1"/>
  <c r="AQ271" i="1"/>
  <c r="AM271" i="1"/>
  <c r="AN270" i="1"/>
  <c r="AO269" i="1"/>
  <c r="AP268" i="1"/>
  <c r="AQ267" i="1"/>
  <c r="AM267" i="1"/>
  <c r="AN266" i="1"/>
  <c r="AO265" i="1"/>
  <c r="AP264" i="1"/>
  <c r="AQ263" i="1"/>
  <c r="AM263" i="1"/>
  <c r="AN262" i="1"/>
  <c r="AO261" i="1"/>
  <c r="AP260" i="1"/>
  <c r="AQ259" i="1"/>
  <c r="AM259" i="1"/>
  <c r="AN258" i="1"/>
  <c r="AO257" i="1"/>
  <c r="AP256" i="1"/>
  <c r="AQ255" i="1"/>
  <c r="AM255" i="1"/>
  <c r="AN254" i="1"/>
  <c r="AO253" i="1"/>
  <c r="AP252" i="1"/>
  <c r="AQ251" i="1"/>
  <c r="AM251" i="1"/>
  <c r="AN250" i="1"/>
  <c r="AO249" i="1"/>
  <c r="AP248" i="1"/>
  <c r="AQ247" i="1"/>
  <c r="AM247" i="1"/>
  <c r="AN246" i="1"/>
  <c r="AO245" i="1"/>
  <c r="AP244" i="1"/>
  <c r="AQ243" i="1"/>
  <c r="AM243" i="1"/>
  <c r="AN242" i="1"/>
  <c r="AO241" i="1"/>
  <c r="AP240" i="1"/>
  <c r="AQ239" i="1"/>
  <c r="AM239" i="1"/>
  <c r="AN238" i="1"/>
  <c r="AO237" i="1"/>
  <c r="AP236" i="1"/>
  <c r="AQ235" i="1"/>
  <c r="AM235" i="1"/>
  <c r="AN234" i="1"/>
  <c r="AO233" i="1"/>
  <c r="AP232" i="1"/>
  <c r="AQ231" i="1"/>
  <c r="AM231" i="1"/>
  <c r="AN230" i="1"/>
  <c r="AO229" i="1"/>
  <c r="AP228" i="1"/>
  <c r="AQ227" i="1"/>
  <c r="AM227" i="1"/>
  <c r="AN226" i="1"/>
  <c r="AO225" i="1"/>
  <c r="AP224" i="1"/>
  <c r="AQ223" i="1"/>
  <c r="AM223" i="1"/>
  <c r="AN222" i="1"/>
  <c r="AO221" i="1"/>
  <c r="AP220" i="1"/>
  <c r="AQ219" i="1"/>
  <c r="AM219" i="1"/>
  <c r="AN218" i="1"/>
  <c r="AO217" i="1"/>
  <c r="AP216" i="1"/>
  <c r="AQ215" i="1"/>
  <c r="AM215" i="1"/>
  <c r="AN214" i="1"/>
  <c r="AO213" i="1"/>
  <c r="AP212" i="1"/>
  <c r="AQ211" i="1"/>
  <c r="AM211" i="1"/>
  <c r="AN210" i="1"/>
  <c r="AO209" i="1"/>
  <c r="AP208" i="1"/>
  <c r="AQ207" i="1"/>
  <c r="AM207" i="1"/>
  <c r="AN206" i="1"/>
  <c r="AO205" i="1"/>
  <c r="AP204" i="1"/>
  <c r="AQ203" i="1"/>
  <c r="AM203" i="1"/>
  <c r="AN202" i="1"/>
  <c r="AO201" i="1"/>
  <c r="AP200" i="1"/>
  <c r="AQ199" i="1"/>
  <c r="AM199" i="1"/>
  <c r="AN198" i="1"/>
  <c r="AO197" i="1"/>
  <c r="AP196" i="1"/>
  <c r="AQ195" i="1"/>
  <c r="AM195" i="1"/>
  <c r="AN194" i="1"/>
  <c r="AO193" i="1"/>
  <c r="AP192" i="1"/>
  <c r="AQ191" i="1"/>
  <c r="AM191" i="1"/>
  <c r="AN190" i="1"/>
  <c r="AO189" i="1"/>
  <c r="AP188" i="1"/>
  <c r="AQ187" i="1"/>
  <c r="AM187" i="1"/>
  <c r="AN186" i="1"/>
  <c r="AO185" i="1"/>
  <c r="AP184" i="1"/>
  <c r="AQ183" i="1"/>
  <c r="AM183" i="1"/>
  <c r="AN182" i="1"/>
  <c r="AO181" i="1"/>
  <c r="AP180" i="1"/>
  <c r="AQ179" i="1"/>
  <c r="AM179" i="1"/>
  <c r="AN178" i="1"/>
  <c r="AO177" i="1"/>
  <c r="AP176" i="1"/>
  <c r="AQ175" i="1"/>
  <c r="AM175" i="1"/>
  <c r="AN174" i="1"/>
  <c r="AO173" i="1"/>
  <c r="AP172" i="1"/>
  <c r="AQ171" i="1"/>
  <c r="AM171" i="1"/>
  <c r="AN170" i="1"/>
  <c r="AO169" i="1"/>
  <c r="AP168" i="1"/>
  <c r="AQ167" i="1"/>
  <c r="AM167" i="1"/>
  <c r="AN166" i="1"/>
  <c r="AO165" i="1"/>
  <c r="AP164" i="1"/>
  <c r="AQ163" i="1"/>
  <c r="AM163" i="1"/>
  <c r="AN162" i="1"/>
  <c r="AO161" i="1"/>
  <c r="AP160" i="1"/>
  <c r="AQ159" i="1"/>
  <c r="AM159" i="1"/>
  <c r="AN158" i="1"/>
  <c r="AO157" i="1"/>
  <c r="AP156" i="1"/>
  <c r="AQ155" i="1"/>
  <c r="AM155" i="1"/>
  <c r="AN154" i="1"/>
  <c r="AO153" i="1"/>
  <c r="AP152" i="1"/>
  <c r="AM1508" i="1"/>
  <c r="AN1252" i="1"/>
  <c r="AN1188" i="1"/>
  <c r="AM1137" i="1"/>
  <c r="AQ1085" i="1"/>
  <c r="AN1038" i="1"/>
  <c r="AO1021" i="1"/>
  <c r="AP1008" i="1"/>
  <c r="AQ995" i="1"/>
  <c r="AM983" i="1"/>
  <c r="AN970" i="1"/>
  <c r="AO957" i="1"/>
  <c r="AP944" i="1"/>
  <c r="AQ931" i="1"/>
  <c r="AM919" i="1"/>
  <c r="AN906" i="1"/>
  <c r="AO893" i="1"/>
  <c r="AP880" i="1"/>
  <c r="AQ867" i="1"/>
  <c r="AM855" i="1"/>
  <c r="AN842" i="1"/>
  <c r="AO829" i="1"/>
  <c r="AP816" i="1"/>
  <c r="AQ803" i="1"/>
  <c r="AM791" i="1"/>
  <c r="AN778" i="1"/>
  <c r="AO765" i="1"/>
  <c r="AP752" i="1"/>
  <c r="AQ739" i="1"/>
  <c r="AM727" i="1"/>
  <c r="AN714" i="1"/>
  <c r="AO701" i="1"/>
  <c r="AP688" i="1"/>
  <c r="AQ675" i="1"/>
  <c r="AM663" i="1"/>
  <c r="AN650" i="1"/>
  <c r="AO637" i="1"/>
  <c r="AP624" i="1"/>
  <c r="AQ611" i="1"/>
  <c r="AM599" i="1"/>
  <c r="AN586" i="1"/>
  <c r="AN576" i="1"/>
  <c r="AQ569" i="1"/>
  <c r="AO563" i="1"/>
  <c r="AM557" i="1"/>
  <c r="AN553" i="1"/>
  <c r="AM550" i="1"/>
  <c r="AQ546" i="1"/>
  <c r="AP543" i="1"/>
  <c r="AO540" i="1"/>
  <c r="AN537" i="1"/>
  <c r="AM534" i="1"/>
  <c r="AQ530" i="1"/>
  <c r="AP527" i="1"/>
  <c r="AO524" i="1"/>
  <c r="AN521" i="1"/>
  <c r="AM518" i="1"/>
  <c r="AQ514" i="1"/>
  <c r="AP511" i="1"/>
  <c r="AO508" i="1"/>
  <c r="AN505" i="1"/>
  <c r="AM502" i="1"/>
  <c r="AQ498" i="1"/>
  <c r="AP495" i="1"/>
  <c r="AO492" i="1"/>
  <c r="AN489" i="1"/>
  <c r="AM486" i="1"/>
  <c r="AQ482" i="1"/>
  <c r="AP479" i="1"/>
  <c r="AO476" i="1"/>
  <c r="AN473" i="1"/>
  <c r="AM470" i="1"/>
  <c r="AQ466" i="1"/>
  <c r="AP463" i="1"/>
  <c r="AO460" i="1"/>
  <c r="AN457" i="1"/>
  <c r="AM454" i="1"/>
  <c r="AQ450" i="1"/>
  <c r="AP447" i="1"/>
  <c r="AO444" i="1"/>
  <c r="AN441" i="1"/>
  <c r="AM438" i="1"/>
  <c r="AQ434" i="1"/>
  <c r="AP431" i="1"/>
  <c r="AO428" i="1"/>
  <c r="AN425" i="1"/>
  <c r="AM422" i="1"/>
  <c r="AQ418" i="1"/>
  <c r="AP415" i="1"/>
  <c r="AO412" i="1"/>
  <c r="AN409" i="1"/>
  <c r="AM406" i="1"/>
  <c r="AQ402" i="1"/>
  <c r="AP399" i="1"/>
  <c r="AO396" i="1"/>
  <c r="AN393" i="1"/>
  <c r="AM390" i="1"/>
  <c r="AQ386" i="1"/>
  <c r="AP383" i="1"/>
  <c r="AO380" i="1"/>
  <c r="AN377" i="1"/>
  <c r="AM374" i="1"/>
  <c r="AQ370" i="1"/>
  <c r="AP367" i="1"/>
  <c r="AO364" i="1"/>
  <c r="AN361" i="1"/>
  <c r="AM358" i="1"/>
  <c r="AQ354" i="1"/>
  <c r="AP351" i="1"/>
  <c r="AO348" i="1"/>
  <c r="AN345" i="1"/>
  <c r="AM342" i="1"/>
  <c r="AQ338" i="1"/>
  <c r="AP335" i="1"/>
  <c r="AO332" i="1"/>
  <c r="AN329" i="1"/>
  <c r="AM326" i="1"/>
  <c r="AQ322" i="1"/>
  <c r="AP319" i="1"/>
  <c r="AO316" i="1"/>
  <c r="AN313" i="1"/>
  <c r="AM310" i="1"/>
  <c r="AQ306" i="1"/>
  <c r="AP303" i="1"/>
  <c r="AO300" i="1"/>
  <c r="AN297" i="1"/>
  <c r="AM294" i="1"/>
  <c r="AQ290" i="1"/>
  <c r="AP287" i="1"/>
  <c r="AO284" i="1"/>
  <c r="AN281" i="1"/>
  <c r="AM278" i="1"/>
  <c r="AQ274" i="1"/>
  <c r="AP271" i="1"/>
  <c r="AO268" i="1"/>
  <c r="AN265" i="1"/>
  <c r="AM262" i="1"/>
  <c r="AQ258" i="1"/>
  <c r="AP255" i="1"/>
  <c r="AO252" i="1"/>
  <c r="AN249" i="1"/>
  <c r="AM246" i="1"/>
  <c r="AQ242" i="1"/>
  <c r="AP239" i="1"/>
  <c r="AO236" i="1"/>
  <c r="AN233" i="1"/>
  <c r="AO230" i="1"/>
  <c r="AQ228" i="1"/>
  <c r="AN227" i="1"/>
  <c r="AP225" i="1"/>
  <c r="AM224" i="1"/>
  <c r="AO222" i="1"/>
  <c r="AQ220" i="1"/>
  <c r="AN219" i="1"/>
  <c r="AP217" i="1"/>
  <c r="AM216" i="1"/>
  <c r="AO214" i="1"/>
  <c r="AQ212" i="1"/>
  <c r="AN211" i="1"/>
  <c r="AP209" i="1"/>
  <c r="AM208" i="1"/>
  <c r="AO206" i="1"/>
  <c r="AQ204" i="1"/>
  <c r="AN203" i="1"/>
  <c r="AP201" i="1"/>
  <c r="AM200" i="1"/>
  <c r="AO198" i="1"/>
  <c r="AQ196" i="1"/>
  <c r="AN195" i="1"/>
  <c r="AP193" i="1"/>
  <c r="AM192" i="1"/>
  <c r="AO190" i="1"/>
  <c r="AQ188" i="1"/>
  <c r="AN187" i="1"/>
  <c r="AP185" i="1"/>
  <c r="AM184" i="1"/>
  <c r="AO182" i="1"/>
  <c r="AQ180" i="1"/>
  <c r="AN179" i="1"/>
  <c r="AP177" i="1"/>
  <c r="AM176" i="1"/>
  <c r="AO174" i="1"/>
  <c r="AQ172" i="1"/>
  <c r="AN171" i="1"/>
  <c r="AP169" i="1"/>
  <c r="AM168" i="1"/>
  <c r="AO166" i="1"/>
  <c r="AQ164" i="1"/>
  <c r="AN163" i="1"/>
  <c r="AP161" i="1"/>
  <c r="AM160" i="1"/>
  <c r="AO158" i="1"/>
  <c r="AQ156" i="1"/>
  <c r="AN155" i="1"/>
  <c r="AP153" i="1"/>
  <c r="AM152" i="1"/>
  <c r="AN151" i="1"/>
  <c r="AO150" i="1"/>
  <c r="AP149" i="1"/>
  <c r="AQ148" i="1"/>
  <c r="AM148" i="1"/>
  <c r="AN147" i="1"/>
  <c r="AO146" i="1"/>
  <c r="AP145" i="1"/>
  <c r="AQ144" i="1"/>
  <c r="AM144" i="1"/>
  <c r="AN143" i="1"/>
  <c r="AO142" i="1"/>
  <c r="AP141" i="1"/>
  <c r="AQ140" i="1"/>
  <c r="AM140" i="1"/>
  <c r="AN139" i="1"/>
  <c r="AO138" i="1"/>
  <c r="AP137" i="1"/>
  <c r="AQ136" i="1"/>
  <c r="AM136" i="1"/>
  <c r="AN135" i="1"/>
  <c r="AO134" i="1"/>
  <c r="AP133" i="1"/>
  <c r="AQ132" i="1"/>
  <c r="AM132" i="1"/>
  <c r="AN131" i="1"/>
  <c r="AO130" i="1"/>
  <c r="AP129" i="1"/>
  <c r="AQ128" i="1"/>
  <c r="AM128" i="1"/>
  <c r="AN127" i="1"/>
  <c r="AO126" i="1"/>
  <c r="AP125" i="1"/>
  <c r="AQ124" i="1"/>
  <c r="AM124" i="1"/>
  <c r="AN123" i="1"/>
  <c r="AO122" i="1"/>
  <c r="AP121" i="1"/>
  <c r="AQ120" i="1"/>
  <c r="AM120" i="1"/>
  <c r="AN119" i="1"/>
  <c r="AO118" i="1"/>
  <c r="AP117" i="1"/>
  <c r="AQ116" i="1"/>
  <c r="AM116" i="1"/>
  <c r="AN115" i="1"/>
  <c r="AO114" i="1"/>
  <c r="AP113" i="1"/>
  <c r="AQ112" i="1"/>
  <c r="AM112" i="1"/>
  <c r="AN111" i="1"/>
  <c r="AO110" i="1"/>
  <c r="AP109" i="1"/>
  <c r="AQ108" i="1"/>
  <c r="AM108" i="1"/>
  <c r="AN107" i="1"/>
  <c r="AO106" i="1"/>
  <c r="AP105" i="1"/>
  <c r="AQ104" i="1"/>
  <c r="AM104" i="1"/>
  <c r="AN103" i="1"/>
  <c r="AO102" i="1"/>
  <c r="AP101" i="1"/>
  <c r="AQ100" i="1"/>
  <c r="AM100" i="1"/>
  <c r="AN99" i="1"/>
  <c r="AO98" i="1"/>
  <c r="AP97" i="1"/>
  <c r="AQ96" i="1"/>
  <c r="AM96" i="1"/>
  <c r="AN95" i="1"/>
  <c r="AO94" i="1"/>
  <c r="AP93" i="1"/>
  <c r="AQ92" i="1"/>
  <c r="AM92" i="1"/>
  <c r="AN91" i="1"/>
  <c r="AO90" i="1"/>
  <c r="AP89" i="1"/>
  <c r="AQ88" i="1"/>
  <c r="AM88" i="1"/>
  <c r="AN87" i="1"/>
  <c r="AO86" i="1"/>
  <c r="AP85" i="1"/>
  <c r="AQ84" i="1"/>
  <c r="AM84" i="1"/>
  <c r="AN83" i="1"/>
  <c r="AO82" i="1"/>
  <c r="AP81" i="1"/>
  <c r="AQ80" i="1"/>
  <c r="AM80" i="1"/>
  <c r="AN79" i="1"/>
  <c r="AO78" i="1"/>
  <c r="AP77" i="1"/>
  <c r="AQ76" i="1"/>
  <c r="AM76" i="1"/>
  <c r="AN75" i="1"/>
  <c r="AO74" i="1"/>
  <c r="AP73" i="1"/>
  <c r="AQ72" i="1"/>
  <c r="AM72" i="1"/>
  <c r="AN71" i="1"/>
  <c r="AO70" i="1"/>
  <c r="AP69" i="1"/>
  <c r="AQ68" i="1"/>
  <c r="AM68" i="1"/>
  <c r="AN67" i="1"/>
  <c r="AO66" i="1"/>
  <c r="AP65" i="1"/>
  <c r="AQ64" i="1"/>
  <c r="AM64" i="1"/>
  <c r="AN63" i="1"/>
  <c r="AO62" i="1"/>
  <c r="AP61" i="1"/>
  <c r="AQ60" i="1"/>
  <c r="AM60" i="1"/>
  <c r="AN59" i="1"/>
  <c r="AO58" i="1"/>
  <c r="AP57" i="1"/>
  <c r="AQ56" i="1"/>
  <c r="AM56" i="1"/>
  <c r="AN55" i="1"/>
  <c r="AO54" i="1"/>
  <c r="AP53" i="1"/>
  <c r="AQ52" i="1"/>
  <c r="AM52" i="1"/>
  <c r="AN51" i="1"/>
  <c r="AO50" i="1"/>
  <c r="AP49" i="1"/>
  <c r="AQ48" i="1"/>
  <c r="AM48" i="1"/>
  <c r="AN47" i="1"/>
  <c r="AO46" i="1"/>
  <c r="AP45" i="1"/>
  <c r="AQ44" i="1"/>
  <c r="AM44" i="1"/>
  <c r="AN43" i="1"/>
  <c r="AO42" i="1"/>
  <c r="AP41" i="1"/>
  <c r="AQ40" i="1"/>
  <c r="AM40" i="1"/>
  <c r="AN39" i="1"/>
  <c r="AO38" i="1"/>
  <c r="AP37" i="1"/>
  <c r="AQ36" i="1"/>
  <c r="AM36" i="1"/>
  <c r="AN35" i="1"/>
  <c r="AO34" i="1"/>
  <c r="AP33" i="1"/>
  <c r="AQ32" i="1"/>
  <c r="AM32" i="1"/>
  <c r="AN31" i="1"/>
  <c r="AO30" i="1"/>
  <c r="AP29" i="1"/>
  <c r="AQ28" i="1"/>
  <c r="AM28" i="1"/>
  <c r="AN27" i="1"/>
  <c r="AO26" i="1"/>
  <c r="AP25" i="1"/>
  <c r="AQ24" i="1"/>
  <c r="AM24" i="1"/>
  <c r="AN23" i="1"/>
  <c r="AO22" i="1"/>
  <c r="AP21" i="1"/>
  <c r="AQ20" i="1"/>
  <c r="AM20" i="1"/>
  <c r="AN19" i="1"/>
  <c r="AO18" i="1"/>
  <c r="AP17" i="1"/>
  <c r="AQ16" i="1"/>
  <c r="AM16" i="1"/>
  <c r="AN15" i="1"/>
  <c r="AO14" i="1"/>
  <c r="AP13" i="1"/>
  <c r="AQ12" i="1"/>
  <c r="AM12" i="1"/>
  <c r="AQ1149" i="1"/>
  <c r="AP1024" i="1"/>
  <c r="AN986" i="1"/>
  <c r="AQ947" i="1"/>
  <c r="AN922" i="1"/>
  <c r="AM871" i="1"/>
  <c r="AP832" i="1"/>
  <c r="AM807" i="1"/>
  <c r="AP768" i="1"/>
  <c r="AN730" i="1"/>
  <c r="AQ691" i="1"/>
  <c r="AO653" i="1"/>
  <c r="AM615" i="1"/>
  <c r="AO589" i="1"/>
  <c r="AM565" i="1"/>
  <c r="AQ550" i="1"/>
  <c r="AO544" i="1"/>
  <c r="AQ534" i="1"/>
  <c r="AO528" i="1"/>
  <c r="AQ518" i="1"/>
  <c r="AN509" i="1"/>
  <c r="AQ502" i="1"/>
  <c r="AN493" i="1"/>
  <c r="AP483" i="1"/>
  <c r="AM474" i="1"/>
  <c r="AP467" i="1"/>
  <c r="AM458" i="1"/>
  <c r="AO448" i="1"/>
  <c r="AQ438" i="1"/>
  <c r="AO432" i="1"/>
  <c r="AQ422" i="1"/>
  <c r="AN413" i="1"/>
  <c r="AQ406" i="1"/>
  <c r="AN397" i="1"/>
  <c r="AP387" i="1"/>
  <c r="AN381" i="1"/>
  <c r="AP371" i="1"/>
  <c r="AN365" i="1"/>
  <c r="AP355" i="1"/>
  <c r="AN349" i="1"/>
  <c r="AO336" i="1"/>
  <c r="AM330" i="1"/>
  <c r="AO320" i="1"/>
  <c r="AQ310" i="1"/>
  <c r="AN301" i="1"/>
  <c r="AP291" i="1"/>
  <c r="AN285" i="1"/>
  <c r="AP275" i="1"/>
  <c r="AM266" i="1"/>
  <c r="AO256" i="1"/>
  <c r="AQ246" i="1"/>
  <c r="AN237" i="1"/>
  <c r="AQ230" i="1"/>
  <c r="AM226" i="1"/>
  <c r="AQ222" i="1"/>
  <c r="AM218" i="1"/>
  <c r="AQ214" i="1"/>
  <c r="AO208" i="1"/>
  <c r="AP203" i="1"/>
  <c r="AO200" i="1"/>
  <c r="AN197" i="1"/>
  <c r="AQ190" i="1"/>
  <c r="AO184" i="1"/>
  <c r="AP179" i="1"/>
  <c r="AM178" i="1"/>
  <c r="AN173" i="1"/>
  <c r="AO168" i="1"/>
  <c r="AP163" i="1"/>
  <c r="AQ158" i="1"/>
  <c r="AP155" i="1"/>
  <c r="AP150" i="1"/>
  <c r="AN148" i="1"/>
  <c r="AP146" i="1"/>
  <c r="AN144" i="1"/>
  <c r="AQ141" i="1"/>
  <c r="AO139" i="1"/>
  <c r="AM137" i="1"/>
  <c r="AP134" i="1"/>
  <c r="AQ133" i="1"/>
  <c r="AO131" i="1"/>
  <c r="AM129" i="1"/>
  <c r="AO127" i="1"/>
  <c r="AQ125" i="1"/>
  <c r="AN124" i="1"/>
  <c r="AQ121" i="1"/>
  <c r="AO119" i="1"/>
  <c r="AQ117" i="1"/>
  <c r="AO115" i="1"/>
  <c r="AM113" i="1"/>
  <c r="AP110" i="1"/>
  <c r="AN108" i="1"/>
  <c r="AM105" i="1"/>
  <c r="AP102" i="1"/>
  <c r="AN100" i="1"/>
  <c r="AP98" i="1"/>
  <c r="AN96" i="1"/>
  <c r="AQ93" i="1"/>
  <c r="AO91" i="1"/>
  <c r="AQ89" i="1"/>
  <c r="AO87" i="1"/>
  <c r="AM85" i="1"/>
  <c r="AO83" i="1"/>
  <c r="AQ81" i="1"/>
  <c r="AO79" i="1"/>
  <c r="AM77" i="1"/>
  <c r="AP74" i="1"/>
  <c r="AN72" i="1"/>
  <c r="AQ69" i="1"/>
  <c r="AO67" i="1"/>
  <c r="AM65" i="1"/>
  <c r="AP62" i="1"/>
  <c r="AM61" i="1"/>
  <c r="AP58" i="1"/>
  <c r="AN56" i="1"/>
  <c r="AO55" i="1"/>
  <c r="AM53" i="1"/>
  <c r="AO51" i="1"/>
  <c r="AM49" i="1"/>
  <c r="AP46" i="1"/>
  <c r="AO43" i="1"/>
  <c r="AQ41" i="1"/>
  <c r="AO39" i="1"/>
  <c r="AQ37" i="1"/>
  <c r="AO35" i="1"/>
  <c r="AM33" i="1"/>
  <c r="AP30" i="1"/>
  <c r="AM29" i="1"/>
  <c r="AP26" i="1"/>
  <c r="AN24" i="1"/>
  <c r="AQ21" i="1"/>
  <c r="AN20" i="1"/>
  <c r="AP18" i="1"/>
  <c r="AN16" i="1"/>
  <c r="AQ13" i="1"/>
  <c r="AO11" i="1"/>
  <c r="AQ1405" i="1"/>
  <c r="AP1226" i="1"/>
  <c r="AO1175" i="1"/>
  <c r="AN1124" i="1"/>
  <c r="AM1073" i="1"/>
  <c r="AQ1031" i="1"/>
  <c r="AN1018" i="1"/>
  <c r="AO1005" i="1"/>
  <c r="AP992" i="1"/>
  <c r="AQ979" i="1"/>
  <c r="AM967" i="1"/>
  <c r="AN954" i="1"/>
  <c r="AO941" i="1"/>
  <c r="AP928" i="1"/>
  <c r="AQ915" i="1"/>
  <c r="AM903" i="1"/>
  <c r="AN890" i="1"/>
  <c r="AO877" i="1"/>
  <c r="AP864" i="1"/>
  <c r="AQ851" i="1"/>
  <c r="AM839" i="1"/>
  <c r="AN826" i="1"/>
  <c r="AO813" i="1"/>
  <c r="AP800" i="1"/>
  <c r="AQ787" i="1"/>
  <c r="AM775" i="1"/>
  <c r="AN762" i="1"/>
  <c r="AO749" i="1"/>
  <c r="AP736" i="1"/>
  <c r="AQ723" i="1"/>
  <c r="AM711" i="1"/>
  <c r="AN698" i="1"/>
  <c r="AO685" i="1"/>
  <c r="AP672" i="1"/>
  <c r="AQ659" i="1"/>
  <c r="AM647" i="1"/>
  <c r="AN634" i="1"/>
  <c r="AO621" i="1"/>
  <c r="AP608" i="1"/>
  <c r="AQ595" i="1"/>
  <c r="AM583" i="1"/>
  <c r="AP574" i="1"/>
  <c r="AN568" i="1"/>
  <c r="AQ561" i="1"/>
  <c r="AP555" i="1"/>
  <c r="AO552" i="1"/>
  <c r="AN549" i="1"/>
  <c r="AM546" i="1"/>
  <c r="AQ542" i="1"/>
  <c r="AP539" i="1"/>
  <c r="AO536" i="1"/>
  <c r="AN533" i="1"/>
  <c r="AM530" i="1"/>
  <c r="AQ526" i="1"/>
  <c r="AP523" i="1"/>
  <c r="AO520" i="1"/>
  <c r="AN517" i="1"/>
  <c r="AM514" i="1"/>
  <c r="AQ510" i="1"/>
  <c r="AP507" i="1"/>
  <c r="AO504" i="1"/>
  <c r="AN501" i="1"/>
  <c r="AM498" i="1"/>
  <c r="AQ494" i="1"/>
  <c r="AP491" i="1"/>
  <c r="AO488" i="1"/>
  <c r="AN485" i="1"/>
  <c r="AM482" i="1"/>
  <c r="AQ478" i="1"/>
  <c r="AP475" i="1"/>
  <c r="AO472" i="1"/>
  <c r="AN469" i="1"/>
  <c r="AM466" i="1"/>
  <c r="AQ462" i="1"/>
  <c r="AP459" i="1"/>
  <c r="AO456" i="1"/>
  <c r="AN453" i="1"/>
  <c r="AM450" i="1"/>
  <c r="AQ446" i="1"/>
  <c r="AP443" i="1"/>
  <c r="AO440" i="1"/>
  <c r="AN437" i="1"/>
  <c r="AM434" i="1"/>
  <c r="AQ430" i="1"/>
  <c r="AP427" i="1"/>
  <c r="AO424" i="1"/>
  <c r="AN421" i="1"/>
  <c r="AM418" i="1"/>
  <c r="AQ414" i="1"/>
  <c r="AP411" i="1"/>
  <c r="AO408" i="1"/>
  <c r="AN405" i="1"/>
  <c r="AM402" i="1"/>
  <c r="AQ398" i="1"/>
  <c r="AP395" i="1"/>
  <c r="AO392" i="1"/>
  <c r="AN389" i="1"/>
  <c r="AM386" i="1"/>
  <c r="AQ382" i="1"/>
  <c r="AP379" i="1"/>
  <c r="AO376" i="1"/>
  <c r="AN373" i="1"/>
  <c r="AM370" i="1"/>
  <c r="AQ366" i="1"/>
  <c r="AP363" i="1"/>
  <c r="AO360" i="1"/>
  <c r="AN357" i="1"/>
  <c r="AM354" i="1"/>
  <c r="AQ350" i="1"/>
  <c r="AP347" i="1"/>
  <c r="AO344" i="1"/>
  <c r="AN341" i="1"/>
  <c r="AM338" i="1"/>
  <c r="AQ334" i="1"/>
  <c r="AP331" i="1"/>
  <c r="AO328" i="1"/>
  <c r="AN325" i="1"/>
  <c r="AM322" i="1"/>
  <c r="AQ318" i="1"/>
  <c r="AP315" i="1"/>
  <c r="AO312" i="1"/>
  <c r="AN309" i="1"/>
  <c r="AM306" i="1"/>
  <c r="AQ302" i="1"/>
  <c r="AP299" i="1"/>
  <c r="AO296" i="1"/>
  <c r="AN293" i="1"/>
  <c r="AM290" i="1"/>
  <c r="AQ286" i="1"/>
  <c r="AP283" i="1"/>
  <c r="AO280" i="1"/>
  <c r="AN277" i="1"/>
  <c r="AM274" i="1"/>
  <c r="AQ270" i="1"/>
  <c r="AP267" i="1"/>
  <c r="AO264" i="1"/>
  <c r="AN261" i="1"/>
  <c r="AM258" i="1"/>
  <c r="AQ254" i="1"/>
  <c r="AP251" i="1"/>
  <c r="AO248" i="1"/>
  <c r="AN245" i="1"/>
  <c r="AM242" i="1"/>
  <c r="AQ238" i="1"/>
  <c r="AP235" i="1"/>
  <c r="AO232" i="1"/>
  <c r="AM230" i="1"/>
  <c r="AO228" i="1"/>
  <c r="AQ226" i="1"/>
  <c r="AN225" i="1"/>
  <c r="AP223" i="1"/>
  <c r="AM222" i="1"/>
  <c r="AO220" i="1"/>
  <c r="AQ218" i="1"/>
  <c r="AN217" i="1"/>
  <c r="AP215" i="1"/>
  <c r="AM214" i="1"/>
  <c r="AO212" i="1"/>
  <c r="AQ210" i="1"/>
  <c r="AN209" i="1"/>
  <c r="AP207" i="1"/>
  <c r="AM206" i="1"/>
  <c r="AO204" i="1"/>
  <c r="AQ202" i="1"/>
  <c r="AN201" i="1"/>
  <c r="AP199" i="1"/>
  <c r="AM198" i="1"/>
  <c r="AO196" i="1"/>
  <c r="AQ194" i="1"/>
  <c r="AN193" i="1"/>
  <c r="AP191" i="1"/>
  <c r="AM190" i="1"/>
  <c r="AO188" i="1"/>
  <c r="AQ186" i="1"/>
  <c r="AN185" i="1"/>
  <c r="AP183" i="1"/>
  <c r="AM182" i="1"/>
  <c r="AO180" i="1"/>
  <c r="AQ178" i="1"/>
  <c r="AN177" i="1"/>
  <c r="AP175" i="1"/>
  <c r="AM174" i="1"/>
  <c r="AO172" i="1"/>
  <c r="AQ170" i="1"/>
  <c r="AN169" i="1"/>
  <c r="AP167" i="1"/>
  <c r="AM166" i="1"/>
  <c r="AO164" i="1"/>
  <c r="AQ162" i="1"/>
  <c r="AN161" i="1"/>
  <c r="AP159" i="1"/>
  <c r="AM158" i="1"/>
  <c r="AO156" i="1"/>
  <c r="AQ154" i="1"/>
  <c r="AN153" i="1"/>
  <c r="AQ151" i="1"/>
  <c r="AM151" i="1"/>
  <c r="AN150" i="1"/>
  <c r="AO149" i="1"/>
  <c r="AP148" i="1"/>
  <c r="AQ147" i="1"/>
  <c r="AM147" i="1"/>
  <c r="AN146" i="1"/>
  <c r="AO145" i="1"/>
  <c r="AP144" i="1"/>
  <c r="AQ143" i="1"/>
  <c r="AM143" i="1"/>
  <c r="AN142" i="1"/>
  <c r="AO141" i="1"/>
  <c r="AP140" i="1"/>
  <c r="AQ139" i="1"/>
  <c r="AM139" i="1"/>
  <c r="AN138" i="1"/>
  <c r="AO137" i="1"/>
  <c r="AP136" i="1"/>
  <c r="AQ135" i="1"/>
  <c r="AM135" i="1"/>
  <c r="AN134" i="1"/>
  <c r="AO133" i="1"/>
  <c r="AP132" i="1"/>
  <c r="AQ131" i="1"/>
  <c r="AM131" i="1"/>
  <c r="AN130" i="1"/>
  <c r="AO129" i="1"/>
  <c r="AP128" i="1"/>
  <c r="AQ127" i="1"/>
  <c r="AM127" i="1"/>
  <c r="AN126" i="1"/>
  <c r="AO125" i="1"/>
  <c r="AP124" i="1"/>
  <c r="AQ123" i="1"/>
  <c r="AM123" i="1"/>
  <c r="AN122" i="1"/>
  <c r="AO121" i="1"/>
  <c r="AP120" i="1"/>
  <c r="AQ119" i="1"/>
  <c r="AM119" i="1"/>
  <c r="AN118" i="1"/>
  <c r="AO117" i="1"/>
  <c r="AP116" i="1"/>
  <c r="AQ115" i="1"/>
  <c r="AM115" i="1"/>
  <c r="AN114" i="1"/>
  <c r="AO113" i="1"/>
  <c r="AP112" i="1"/>
  <c r="AQ111" i="1"/>
  <c r="AM111" i="1"/>
  <c r="AN110" i="1"/>
  <c r="AO109" i="1"/>
  <c r="AP108" i="1"/>
  <c r="AQ107" i="1"/>
  <c r="AM107" i="1"/>
  <c r="AN106" i="1"/>
  <c r="AO105" i="1"/>
  <c r="AP104" i="1"/>
  <c r="AQ103" i="1"/>
  <c r="AM103" i="1"/>
  <c r="AN102" i="1"/>
  <c r="AO101" i="1"/>
  <c r="AP100" i="1"/>
  <c r="AQ99" i="1"/>
  <c r="AM99" i="1"/>
  <c r="AN98" i="1"/>
  <c r="AO97" i="1"/>
  <c r="AP96" i="1"/>
  <c r="AQ95" i="1"/>
  <c r="AM95" i="1"/>
  <c r="AN94" i="1"/>
  <c r="AO93" i="1"/>
  <c r="AP92" i="1"/>
  <c r="AQ91" i="1"/>
  <c r="AM91" i="1"/>
  <c r="AN90" i="1"/>
  <c r="AO89" i="1"/>
  <c r="AP88" i="1"/>
  <c r="AQ87" i="1"/>
  <c r="AM87" i="1"/>
  <c r="AN86" i="1"/>
  <c r="AO85" i="1"/>
  <c r="AP84" i="1"/>
  <c r="AQ83" i="1"/>
  <c r="AM83" i="1"/>
  <c r="AN82" i="1"/>
  <c r="AO81" i="1"/>
  <c r="AP80" i="1"/>
  <c r="AQ79" i="1"/>
  <c r="AM79" i="1"/>
  <c r="AN78" i="1"/>
  <c r="AO77" i="1"/>
  <c r="AP76" i="1"/>
  <c r="AQ75" i="1"/>
  <c r="AM75" i="1"/>
  <c r="AN74" i="1"/>
  <c r="AO73" i="1"/>
  <c r="AP72" i="1"/>
  <c r="AQ71" i="1"/>
  <c r="AM71" i="1"/>
  <c r="AN70" i="1"/>
  <c r="AO69" i="1"/>
  <c r="AP68" i="1"/>
  <c r="AQ67" i="1"/>
  <c r="AM67" i="1"/>
  <c r="AN66" i="1"/>
  <c r="AO65" i="1"/>
  <c r="AP64" i="1"/>
  <c r="AQ63" i="1"/>
  <c r="AM63" i="1"/>
  <c r="AN62" i="1"/>
  <c r="AO61" i="1"/>
  <c r="AP60" i="1"/>
  <c r="AQ59" i="1"/>
  <c r="AM59" i="1"/>
  <c r="AN58" i="1"/>
  <c r="AO57" i="1"/>
  <c r="AP56" i="1"/>
  <c r="AQ55" i="1"/>
  <c r="AM55" i="1"/>
  <c r="AN54" i="1"/>
  <c r="AO53" i="1"/>
  <c r="AP52" i="1"/>
  <c r="AQ51" i="1"/>
  <c r="AM51" i="1"/>
  <c r="AN50" i="1"/>
  <c r="AO49" i="1"/>
  <c r="AP48" i="1"/>
  <c r="AQ47" i="1"/>
  <c r="AM47" i="1"/>
  <c r="AN46" i="1"/>
  <c r="AO45" i="1"/>
  <c r="AP44" i="1"/>
  <c r="AQ43" i="1"/>
  <c r="AM43" i="1"/>
  <c r="AN42" i="1"/>
  <c r="AO41" i="1"/>
  <c r="AP40" i="1"/>
  <c r="AQ39" i="1"/>
  <c r="AM39" i="1"/>
  <c r="AN38" i="1"/>
  <c r="AO37" i="1"/>
  <c r="AP36" i="1"/>
  <c r="AQ35" i="1"/>
  <c r="AM35" i="1"/>
  <c r="AN34" i="1"/>
  <c r="AO33" i="1"/>
  <c r="AP32" i="1"/>
  <c r="AQ31" i="1"/>
  <c r="AM31" i="1"/>
  <c r="AN30" i="1"/>
  <c r="AO29" i="1"/>
  <c r="AP28" i="1"/>
  <c r="AQ27" i="1"/>
  <c r="AM27" i="1"/>
  <c r="AN26" i="1"/>
  <c r="AO25" i="1"/>
  <c r="AP24" i="1"/>
  <c r="AQ23" i="1"/>
  <c r="AM23" i="1"/>
  <c r="AN22" i="1"/>
  <c r="AO21" i="1"/>
  <c r="AP20" i="1"/>
  <c r="AQ19" i="1"/>
  <c r="AM19" i="1"/>
  <c r="AN18" i="1"/>
  <c r="AO17" i="1"/>
  <c r="AP16" i="1"/>
  <c r="AQ15" i="1"/>
  <c r="AM15" i="1"/>
  <c r="AN14" i="1"/>
  <c r="AO13" i="1"/>
  <c r="AP12" i="1"/>
  <c r="AM1201" i="1"/>
  <c r="AO1047" i="1"/>
  <c r="AM999" i="1"/>
  <c r="AP960" i="1"/>
  <c r="AO909" i="1"/>
  <c r="AO845" i="1"/>
  <c r="AN794" i="1"/>
  <c r="AQ755" i="1"/>
  <c r="AO717" i="1"/>
  <c r="AM679" i="1"/>
  <c r="AQ627" i="1"/>
  <c r="AQ577" i="1"/>
  <c r="AM554" i="1"/>
  <c r="AN541" i="1"/>
  <c r="AM522" i="1"/>
  <c r="AO512" i="1"/>
  <c r="AP499" i="1"/>
  <c r="AQ486" i="1"/>
  <c r="AN477" i="1"/>
  <c r="AO464" i="1"/>
  <c r="AP451" i="1"/>
  <c r="AM442" i="1"/>
  <c r="AM426" i="1"/>
  <c r="AO416" i="1"/>
  <c r="AP403" i="1"/>
  <c r="AQ390" i="1"/>
  <c r="AM378" i="1"/>
  <c r="AM362" i="1"/>
  <c r="AO352" i="1"/>
  <c r="AP339" i="1"/>
  <c r="AQ326" i="1"/>
  <c r="AM314" i="1"/>
  <c r="AO304" i="1"/>
  <c r="AQ294" i="1"/>
  <c r="AM282" i="1"/>
  <c r="AO272" i="1"/>
  <c r="AQ262" i="1"/>
  <c r="AN253" i="1"/>
  <c r="AO240" i="1"/>
  <c r="AN229" i="1"/>
  <c r="AO224" i="1"/>
  <c r="AP219" i="1"/>
  <c r="AP211" i="1"/>
  <c r="AN205" i="1"/>
  <c r="AQ198" i="1"/>
  <c r="AM194" i="1"/>
  <c r="AO192" i="1"/>
  <c r="AP187" i="1"/>
  <c r="AQ182" i="1"/>
  <c r="AQ174" i="1"/>
  <c r="AM170" i="1"/>
  <c r="AN165" i="1"/>
  <c r="AO160" i="1"/>
  <c r="AO152" i="1"/>
  <c r="AQ149" i="1"/>
  <c r="AQ145" i="1"/>
  <c r="AO143" i="1"/>
  <c r="AM141" i="1"/>
  <c r="AQ137" i="1"/>
  <c r="AO135" i="1"/>
  <c r="AN132" i="1"/>
  <c r="AQ129" i="1"/>
  <c r="AP126" i="1"/>
  <c r="AO123" i="1"/>
  <c r="AN120" i="1"/>
  <c r="AM117" i="1"/>
  <c r="AQ113" i="1"/>
  <c r="AO111" i="1"/>
  <c r="AM109" i="1"/>
  <c r="AP106" i="1"/>
  <c r="AO103" i="1"/>
  <c r="AM101" i="1"/>
  <c r="AQ97" i="1"/>
  <c r="AO95" i="1"/>
  <c r="AN92" i="1"/>
  <c r="AM89" i="1"/>
  <c r="AP86" i="1"/>
  <c r="AN84" i="1"/>
  <c r="AM81" i="1"/>
  <c r="AP78" i="1"/>
  <c r="AO75" i="1"/>
  <c r="AM73" i="1"/>
  <c r="AO71" i="1"/>
  <c r="AM69" i="1"/>
  <c r="AP66" i="1"/>
  <c r="AO63" i="1"/>
  <c r="AN60" i="1"/>
  <c r="AQ57" i="1"/>
  <c r="AQ53" i="1"/>
  <c r="AQ49" i="1"/>
  <c r="AO47" i="1"/>
  <c r="AM45" i="1"/>
  <c r="AP42" i="1"/>
  <c r="AN40" i="1"/>
  <c r="AM37" i="1"/>
  <c r="AQ33" i="1"/>
  <c r="AO31" i="1"/>
  <c r="AN28" i="1"/>
  <c r="AM25" i="1"/>
  <c r="AO23" i="1"/>
  <c r="AM21" i="1"/>
  <c r="AQ17" i="1"/>
  <c r="AP14" i="1"/>
  <c r="AN12" i="1"/>
  <c r="AP1354" i="1"/>
  <c r="AQ1213" i="1"/>
  <c r="AP1162" i="1"/>
  <c r="AO1111" i="1"/>
  <c r="AN1060" i="1"/>
  <c r="AQ1027" i="1"/>
  <c r="AM1015" i="1"/>
  <c r="AN1002" i="1"/>
  <c r="AO989" i="1"/>
  <c r="AP976" i="1"/>
  <c r="AQ963" i="1"/>
  <c r="AM951" i="1"/>
  <c r="AN938" i="1"/>
  <c r="AO925" i="1"/>
  <c r="AP912" i="1"/>
  <c r="AQ899" i="1"/>
  <c r="AM887" i="1"/>
  <c r="AN874" i="1"/>
  <c r="AO861" i="1"/>
  <c r="AP848" i="1"/>
  <c r="AQ835" i="1"/>
  <c r="AM823" i="1"/>
  <c r="AN810" i="1"/>
  <c r="AO797" i="1"/>
  <c r="AP784" i="1"/>
  <c r="AQ771" i="1"/>
  <c r="AM759" i="1"/>
  <c r="AN746" i="1"/>
  <c r="AO733" i="1"/>
  <c r="AP720" i="1"/>
  <c r="AQ707" i="1"/>
  <c r="AM695" i="1"/>
  <c r="AN682" i="1"/>
  <c r="AO669" i="1"/>
  <c r="AP656" i="1"/>
  <c r="AQ643" i="1"/>
  <c r="AM631" i="1"/>
  <c r="AN618" i="1"/>
  <c r="AO605" i="1"/>
  <c r="AP592" i="1"/>
  <c r="AQ579" i="1"/>
  <c r="AM573" i="1"/>
  <c r="AP566" i="1"/>
  <c r="AN560" i="1"/>
  <c r="AQ554" i="1"/>
  <c r="AP551" i="1"/>
  <c r="AO548" i="1"/>
  <c r="AN545" i="1"/>
  <c r="AM542" i="1"/>
  <c r="AQ538" i="1"/>
  <c r="AP535" i="1"/>
  <c r="AO532" i="1"/>
  <c r="AN529" i="1"/>
  <c r="AM526" i="1"/>
  <c r="AQ522" i="1"/>
  <c r="AP519" i="1"/>
  <c r="AO516" i="1"/>
  <c r="AN513" i="1"/>
  <c r="AM510" i="1"/>
  <c r="AQ506" i="1"/>
  <c r="AP503" i="1"/>
  <c r="AO500" i="1"/>
  <c r="AN497" i="1"/>
  <c r="AM494" i="1"/>
  <c r="AQ490" i="1"/>
  <c r="AP487" i="1"/>
  <c r="AO484" i="1"/>
  <c r="AN481" i="1"/>
  <c r="AM478" i="1"/>
  <c r="AQ474" i="1"/>
  <c r="AP471" i="1"/>
  <c r="AO468" i="1"/>
  <c r="AN465" i="1"/>
  <c r="AM462" i="1"/>
  <c r="AQ458" i="1"/>
  <c r="AP455" i="1"/>
  <c r="AO452" i="1"/>
  <c r="AN449" i="1"/>
  <c r="AM446" i="1"/>
  <c r="AQ442" i="1"/>
  <c r="AP439" i="1"/>
  <c r="AO436" i="1"/>
  <c r="AN433" i="1"/>
  <c r="AM430" i="1"/>
  <c r="AQ426" i="1"/>
  <c r="AP423" i="1"/>
  <c r="AO420" i="1"/>
  <c r="AN417" i="1"/>
  <c r="AM414" i="1"/>
  <c r="AQ410" i="1"/>
  <c r="AP407" i="1"/>
  <c r="AO404" i="1"/>
  <c r="AN401" i="1"/>
  <c r="AM398" i="1"/>
  <c r="AQ394" i="1"/>
  <c r="AP391" i="1"/>
  <c r="AO388" i="1"/>
  <c r="AN385" i="1"/>
  <c r="AM382" i="1"/>
  <c r="AQ378" i="1"/>
  <c r="AP375" i="1"/>
  <c r="AO372" i="1"/>
  <c r="AN369" i="1"/>
  <c r="AM366" i="1"/>
  <c r="AQ362" i="1"/>
  <c r="AP359" i="1"/>
  <c r="AO356" i="1"/>
  <c r="AN353" i="1"/>
  <c r="AM350" i="1"/>
  <c r="AQ346" i="1"/>
  <c r="AP343" i="1"/>
  <c r="AO340" i="1"/>
  <c r="AN337" i="1"/>
  <c r="AM334" i="1"/>
  <c r="AQ330" i="1"/>
  <c r="AP327" i="1"/>
  <c r="AO324" i="1"/>
  <c r="AN321" i="1"/>
  <c r="AM318" i="1"/>
  <c r="AQ314" i="1"/>
  <c r="AP311" i="1"/>
  <c r="AO308" i="1"/>
  <c r="AN305" i="1"/>
  <c r="AM302" i="1"/>
  <c r="AQ298" i="1"/>
  <c r="AP295" i="1"/>
  <c r="AO292" i="1"/>
  <c r="AN289" i="1"/>
  <c r="AM286" i="1"/>
  <c r="AQ282" i="1"/>
  <c r="AP279" i="1"/>
  <c r="AO276" i="1"/>
  <c r="AN273" i="1"/>
  <c r="AM270" i="1"/>
  <c r="AQ266" i="1"/>
  <c r="AP263" i="1"/>
  <c r="AO260" i="1"/>
  <c r="AN257" i="1"/>
  <c r="AM254" i="1"/>
  <c r="AQ250" i="1"/>
  <c r="AP247" i="1"/>
  <c r="AO244" i="1"/>
  <c r="AN241" i="1"/>
  <c r="AM238" i="1"/>
  <c r="AQ234" i="1"/>
  <c r="AP231" i="1"/>
  <c r="AP229" i="1"/>
  <c r="AM228" i="1"/>
  <c r="AO226" i="1"/>
  <c r="AQ224" i="1"/>
  <c r="AN223" i="1"/>
  <c r="AP221" i="1"/>
  <c r="AM220" i="1"/>
  <c r="AO218" i="1"/>
  <c r="AQ216" i="1"/>
  <c r="AN215" i="1"/>
  <c r="AP213" i="1"/>
  <c r="AM212" i="1"/>
  <c r="AO210" i="1"/>
  <c r="AQ208" i="1"/>
  <c r="AN207" i="1"/>
  <c r="AP205" i="1"/>
  <c r="AM204" i="1"/>
  <c r="AO202" i="1"/>
  <c r="AQ200" i="1"/>
  <c r="AN199" i="1"/>
  <c r="AP197" i="1"/>
  <c r="AM196" i="1"/>
  <c r="AO194" i="1"/>
  <c r="AQ192" i="1"/>
  <c r="AN191" i="1"/>
  <c r="AP189" i="1"/>
  <c r="AM188" i="1"/>
  <c r="AO186" i="1"/>
  <c r="AQ184" i="1"/>
  <c r="AN183" i="1"/>
  <c r="AP181" i="1"/>
  <c r="AM180" i="1"/>
  <c r="AO178" i="1"/>
  <c r="AQ176" i="1"/>
  <c r="AN175" i="1"/>
  <c r="AP173" i="1"/>
  <c r="AM172" i="1"/>
  <c r="AO170" i="1"/>
  <c r="AQ168" i="1"/>
  <c r="AN167" i="1"/>
  <c r="AP165" i="1"/>
  <c r="AM164" i="1"/>
  <c r="AO162" i="1"/>
  <c r="AQ160" i="1"/>
  <c r="AN159" i="1"/>
  <c r="AP157" i="1"/>
  <c r="AM156" i="1"/>
  <c r="AO154" i="1"/>
  <c r="AQ152" i="1"/>
  <c r="AP151" i="1"/>
  <c r="AQ150" i="1"/>
  <c r="AM150" i="1"/>
  <c r="AN149" i="1"/>
  <c r="AO148" i="1"/>
  <c r="AP147" i="1"/>
  <c r="AQ146" i="1"/>
  <c r="AM146" i="1"/>
  <c r="AN145" i="1"/>
  <c r="AO144" i="1"/>
  <c r="AP143" i="1"/>
  <c r="AQ142" i="1"/>
  <c r="AM142" i="1"/>
  <c r="AN141" i="1"/>
  <c r="AO140" i="1"/>
  <c r="AP139" i="1"/>
  <c r="AQ138" i="1"/>
  <c r="AM138" i="1"/>
  <c r="AN137" i="1"/>
  <c r="AO136" i="1"/>
  <c r="AP135" i="1"/>
  <c r="AQ134" i="1"/>
  <c r="AM134" i="1"/>
  <c r="AN133" i="1"/>
  <c r="AO132" i="1"/>
  <c r="AP131" i="1"/>
  <c r="AQ130" i="1"/>
  <c r="AM130" i="1"/>
  <c r="AN129" i="1"/>
  <c r="AO128" i="1"/>
  <c r="AP127" i="1"/>
  <c r="AQ126" i="1"/>
  <c r="AM126" i="1"/>
  <c r="AN125" i="1"/>
  <c r="AO124" i="1"/>
  <c r="AP123" i="1"/>
  <c r="AQ122" i="1"/>
  <c r="AM122" i="1"/>
  <c r="AN121" i="1"/>
  <c r="AO120" i="1"/>
  <c r="AP119" i="1"/>
  <c r="AQ118" i="1"/>
  <c r="AM118" i="1"/>
  <c r="AN117" i="1"/>
  <c r="AO116" i="1"/>
  <c r="AP115" i="1"/>
  <c r="AQ114" i="1"/>
  <c r="AM114" i="1"/>
  <c r="AN113" i="1"/>
  <c r="AO112" i="1"/>
  <c r="AP111" i="1"/>
  <c r="AQ110" i="1"/>
  <c r="AM110" i="1"/>
  <c r="AN109" i="1"/>
  <c r="AO108" i="1"/>
  <c r="AP107" i="1"/>
  <c r="AQ106" i="1"/>
  <c r="AM106" i="1"/>
  <c r="AN105" i="1"/>
  <c r="AO104" i="1"/>
  <c r="AP103" i="1"/>
  <c r="AQ102" i="1"/>
  <c r="AM102" i="1"/>
  <c r="AN101" i="1"/>
  <c r="AO100" i="1"/>
  <c r="AP99" i="1"/>
  <c r="AQ98" i="1"/>
  <c r="AM98" i="1"/>
  <c r="AN97" i="1"/>
  <c r="AO96" i="1"/>
  <c r="AP95" i="1"/>
  <c r="AQ94" i="1"/>
  <c r="AM94" i="1"/>
  <c r="AN93" i="1"/>
  <c r="AO92" i="1"/>
  <c r="AP91" i="1"/>
  <c r="AQ90" i="1"/>
  <c r="AM90" i="1"/>
  <c r="AN89" i="1"/>
  <c r="AO88" i="1"/>
  <c r="AP87" i="1"/>
  <c r="AQ86" i="1"/>
  <c r="AM86" i="1"/>
  <c r="AN85" i="1"/>
  <c r="AO84" i="1"/>
  <c r="AP83" i="1"/>
  <c r="AQ82" i="1"/>
  <c r="AM82" i="1"/>
  <c r="AN81" i="1"/>
  <c r="AO80" i="1"/>
  <c r="AP79" i="1"/>
  <c r="AQ78" i="1"/>
  <c r="AM78" i="1"/>
  <c r="AN77" i="1"/>
  <c r="AO76" i="1"/>
  <c r="AP75" i="1"/>
  <c r="AQ74" i="1"/>
  <c r="AM74" i="1"/>
  <c r="AN73" i="1"/>
  <c r="AO72" i="1"/>
  <c r="AP71" i="1"/>
  <c r="AQ70" i="1"/>
  <c r="AM70" i="1"/>
  <c r="AN69" i="1"/>
  <c r="AO68" i="1"/>
  <c r="AP67" i="1"/>
  <c r="AQ66" i="1"/>
  <c r="AM66" i="1"/>
  <c r="AN65" i="1"/>
  <c r="AO64" i="1"/>
  <c r="AP63" i="1"/>
  <c r="AQ62" i="1"/>
  <c r="AM62" i="1"/>
  <c r="AN61" i="1"/>
  <c r="AO60" i="1"/>
  <c r="AP59" i="1"/>
  <c r="AQ58" i="1"/>
  <c r="AM58" i="1"/>
  <c r="AN57" i="1"/>
  <c r="AO56" i="1"/>
  <c r="AP55" i="1"/>
  <c r="AQ54" i="1"/>
  <c r="AM54" i="1"/>
  <c r="AN53" i="1"/>
  <c r="AO52" i="1"/>
  <c r="AP51" i="1"/>
  <c r="AQ50" i="1"/>
  <c r="AM50" i="1"/>
  <c r="AN49" i="1"/>
  <c r="AO48" i="1"/>
  <c r="AP47" i="1"/>
  <c r="AQ46" i="1"/>
  <c r="AM46" i="1"/>
  <c r="AN45" i="1"/>
  <c r="AO44" i="1"/>
  <c r="AP43" i="1"/>
  <c r="AQ42" i="1"/>
  <c r="AM42" i="1"/>
  <c r="AN41" i="1"/>
  <c r="AO40" i="1"/>
  <c r="AP39" i="1"/>
  <c r="AQ38" i="1"/>
  <c r="AM38" i="1"/>
  <c r="AN37" i="1"/>
  <c r="AO36" i="1"/>
  <c r="AP35" i="1"/>
  <c r="AQ34" i="1"/>
  <c r="AM34" i="1"/>
  <c r="AN33" i="1"/>
  <c r="AO32" i="1"/>
  <c r="AP31" i="1"/>
  <c r="AQ30" i="1"/>
  <c r="AM30" i="1"/>
  <c r="AN29" i="1"/>
  <c r="AO28" i="1"/>
  <c r="AP27" i="1"/>
  <c r="AQ26" i="1"/>
  <c r="AM26" i="1"/>
  <c r="AN25" i="1"/>
  <c r="AO24" i="1"/>
  <c r="AP23" i="1"/>
  <c r="AQ22" i="1"/>
  <c r="AM22" i="1"/>
  <c r="AN21" i="1"/>
  <c r="AO20" i="1"/>
  <c r="AP19" i="1"/>
  <c r="AQ18" i="1"/>
  <c r="AM18" i="1"/>
  <c r="AN17" i="1"/>
  <c r="AO16" i="1"/>
  <c r="AP15" i="1"/>
  <c r="AQ14" i="1"/>
  <c r="AM14" i="1"/>
  <c r="AN13" i="1"/>
  <c r="AO12" i="1"/>
  <c r="AO1303" i="1"/>
  <c r="AP1098" i="1"/>
  <c r="AQ1011" i="1"/>
  <c r="AO973" i="1"/>
  <c r="AM935" i="1"/>
  <c r="AP896" i="1"/>
  <c r="AQ883" i="1"/>
  <c r="AN858" i="1"/>
  <c r="AQ819" i="1"/>
  <c r="AO781" i="1"/>
  <c r="AM743" i="1"/>
  <c r="AP704" i="1"/>
  <c r="AN666" i="1"/>
  <c r="AP640" i="1"/>
  <c r="AN602" i="1"/>
  <c r="AO571" i="1"/>
  <c r="AP558" i="1"/>
  <c r="AP547" i="1"/>
  <c r="AM538" i="1"/>
  <c r="AP531" i="1"/>
  <c r="AN525" i="1"/>
  <c r="AP515" i="1"/>
  <c r="AM506" i="1"/>
  <c r="AO496" i="1"/>
  <c r="AM490" i="1"/>
  <c r="AO480" i="1"/>
  <c r="AQ470" i="1"/>
  <c r="AN461" i="1"/>
  <c r="AQ454" i="1"/>
  <c r="AN445" i="1"/>
  <c r="AP435" i="1"/>
  <c r="AN429" i="1"/>
  <c r="AP419" i="1"/>
  <c r="AM410" i="1"/>
  <c r="AO400" i="1"/>
  <c r="AM394" i="1"/>
  <c r="AO384" i="1"/>
  <c r="AQ374" i="1"/>
  <c r="AO368" i="1"/>
  <c r="AQ358" i="1"/>
  <c r="AM346" i="1"/>
  <c r="AQ342" i="1"/>
  <c r="AN333" i="1"/>
  <c r="AP323" i="1"/>
  <c r="AN317" i="1"/>
  <c r="AP307" i="1"/>
  <c r="AM298" i="1"/>
  <c r="AO288" i="1"/>
  <c r="AQ278" i="1"/>
  <c r="AN269" i="1"/>
  <c r="AP259" i="1"/>
  <c r="AM250" i="1"/>
  <c r="AP243" i="1"/>
  <c r="AM234" i="1"/>
  <c r="AP227" i="1"/>
  <c r="AN221" i="1"/>
  <c r="AO216" i="1"/>
  <c r="AN213" i="1"/>
  <c r="AM210" i="1"/>
  <c r="AQ206" i="1"/>
  <c r="AM202" i="1"/>
  <c r="AP195" i="1"/>
  <c r="AN189" i="1"/>
  <c r="AM186" i="1"/>
  <c r="AN181" i="1"/>
  <c r="AO176" i="1"/>
  <c r="AP171" i="1"/>
  <c r="AQ166" i="1"/>
  <c r="AM162" i="1"/>
  <c r="AN157" i="1"/>
  <c r="AM154" i="1"/>
  <c r="AO151" i="1"/>
  <c r="AM149" i="1"/>
  <c r="AO147" i="1"/>
  <c r="AM145" i="1"/>
  <c r="AP142" i="1"/>
  <c r="AN140" i="1"/>
  <c r="AP138" i="1"/>
  <c r="AN136" i="1"/>
  <c r="AM133" i="1"/>
  <c r="AP130" i="1"/>
  <c r="AN128" i="1"/>
  <c r="AM125" i="1"/>
  <c r="AP122" i="1"/>
  <c r="AM121" i="1"/>
  <c r="AP118" i="1"/>
  <c r="AN116" i="1"/>
  <c r="AP114" i="1"/>
  <c r="AN112" i="1"/>
  <c r="AQ109" i="1"/>
  <c r="AO107" i="1"/>
  <c r="AQ105" i="1"/>
  <c r="AN104" i="1"/>
  <c r="AQ101" i="1"/>
  <c r="AO99" i="1"/>
  <c r="AM97" i="1"/>
  <c r="AP94" i="1"/>
  <c r="AM93" i="1"/>
  <c r="AP90" i="1"/>
  <c r="AN88" i="1"/>
  <c r="AQ85" i="1"/>
  <c r="AP82" i="1"/>
  <c r="AN80" i="1"/>
  <c r="AQ77" i="1"/>
  <c r="AN76" i="1"/>
  <c r="AQ73" i="1"/>
  <c r="AP70" i="1"/>
  <c r="AN68" i="1"/>
  <c r="AQ65" i="1"/>
  <c r="AN64" i="1"/>
  <c r="AQ61" i="1"/>
  <c r="AO59" i="1"/>
  <c r="AM57" i="1"/>
  <c r="AP54" i="1"/>
  <c r="AN52" i="1"/>
  <c r="AP50" i="1"/>
  <c r="AN48" i="1"/>
  <c r="AQ45" i="1"/>
  <c r="AN44" i="1"/>
  <c r="AM41" i="1"/>
  <c r="AP38" i="1"/>
  <c r="AN36" i="1"/>
  <c r="AP34" i="1"/>
  <c r="AN32" i="1"/>
  <c r="AQ29" i="1"/>
  <c r="AO27" i="1"/>
  <c r="AQ25" i="1"/>
  <c r="AP22" i="1"/>
  <c r="AO19" i="1"/>
  <c r="AM17" i="1"/>
  <c r="AO15" i="1"/>
  <c r="AM13" i="1"/>
  <c r="AM11" i="1"/>
  <c r="AQ11" i="1"/>
  <c r="AN11" i="1"/>
  <c r="AP11" i="1"/>
  <c r="AP2171" i="1"/>
  <c r="AO2171" i="1"/>
  <c r="M30" i="6"/>
  <c r="L30" i="6"/>
  <c r="O30" i="6"/>
  <c r="K30" i="6"/>
  <c r="N30" i="6"/>
  <c r="M26" i="6"/>
  <c r="O26" i="6"/>
  <c r="L26" i="6"/>
  <c r="N26" i="6"/>
  <c r="K26" i="6"/>
  <c r="E35" i="6"/>
  <c r="K35" i="6" s="1"/>
  <c r="K27" i="6"/>
  <c r="L27" i="6"/>
  <c r="N27" i="6"/>
  <c r="M27" i="6"/>
  <c r="O27" i="6"/>
  <c r="K28" i="6"/>
  <c r="M28" i="6"/>
  <c r="N28" i="6"/>
  <c r="O28" i="6"/>
  <c r="L28" i="6"/>
  <c r="O32" i="6"/>
  <c r="L32" i="6"/>
  <c r="K32" i="6"/>
  <c r="N32" i="6"/>
  <c r="M32" i="6"/>
  <c r="N33" i="6"/>
  <c r="K33" i="6"/>
  <c r="M33" i="6"/>
  <c r="O33" i="6"/>
  <c r="L33" i="6"/>
  <c r="O29" i="6"/>
  <c r="K29" i="6"/>
  <c r="M29" i="6"/>
  <c r="N29" i="6"/>
  <c r="L29" i="6"/>
  <c r="H12" i="4"/>
  <c r="J12" i="4"/>
  <c r="I12" i="4"/>
  <c r="S27" i="6"/>
  <c r="S61" i="6"/>
  <c r="S58" i="6"/>
  <c r="S46" i="6"/>
  <c r="S50" i="6"/>
  <c r="S53" i="6"/>
  <c r="W51" i="6"/>
  <c r="V51" i="6"/>
  <c r="S26" i="6"/>
  <c r="V29" i="6"/>
  <c r="T64" i="6"/>
  <c r="W40" i="6"/>
  <c r="W50" i="6"/>
  <c r="W38" i="6"/>
  <c r="S52" i="6"/>
  <c r="S57" i="6"/>
  <c r="S25" i="6"/>
  <c r="S44" i="6"/>
  <c r="S33" i="6"/>
  <c r="S41" i="6"/>
  <c r="S63" i="6"/>
  <c r="V55" i="6"/>
  <c r="S59" i="6"/>
  <c r="S43" i="6"/>
  <c r="V60" i="6"/>
  <c r="W32" i="6"/>
  <c r="T27" i="6"/>
  <c r="W34" i="6"/>
  <c r="T63" i="6"/>
  <c r="T43" i="6"/>
  <c r="T44" i="6"/>
  <c r="T31" i="6"/>
  <c r="T48" i="6"/>
  <c r="W53" i="6"/>
  <c r="W60" i="6"/>
  <c r="W64" i="6"/>
  <c r="W59" i="6"/>
  <c r="W47" i="6"/>
  <c r="W48" i="6"/>
  <c r="W39" i="6"/>
  <c r="T58" i="6"/>
  <c r="T49" i="6"/>
  <c r="W46" i="6"/>
  <c r="S42" i="6"/>
  <c r="S45" i="6"/>
  <c r="S40" i="6"/>
  <c r="V50" i="6"/>
  <c r="S48" i="6"/>
  <c r="S49" i="6"/>
  <c r="V38" i="6"/>
  <c r="S56" i="6"/>
  <c r="T51" i="6"/>
  <c r="V47" i="6"/>
  <c r="W63" i="6"/>
  <c r="T29" i="6"/>
  <c r="T34" i="6"/>
  <c r="T30" i="6"/>
  <c r="T59" i="6"/>
  <c r="W27" i="6"/>
  <c r="T46" i="6"/>
  <c r="T45" i="6"/>
  <c r="T62" i="6"/>
  <c r="W41" i="6"/>
  <c r="W56" i="6"/>
  <c r="T52" i="6"/>
  <c r="W49" i="6"/>
  <c r="W43" i="6"/>
  <c r="W44" i="6"/>
  <c r="T28" i="6"/>
  <c r="W31" i="6"/>
  <c r="W25" i="6"/>
  <c r="T56" i="6"/>
  <c r="T32" i="6"/>
  <c r="W28" i="6"/>
  <c r="T42" i="6"/>
  <c r="W55" i="6"/>
  <c r="W45" i="6"/>
  <c r="T47" i="6"/>
  <c r="W61" i="6"/>
  <c r="T55" i="6"/>
  <c r="T39" i="6"/>
  <c r="T26" i="6"/>
  <c r="S60" i="6"/>
  <c r="S39" i="6"/>
  <c r="S32" i="6"/>
  <c r="S38" i="6"/>
  <c r="S28" i="6"/>
  <c r="T54" i="6"/>
  <c r="V52" i="6"/>
  <c r="T40" i="6"/>
  <c r="V44" i="6"/>
  <c r="W54" i="6"/>
  <c r="W62" i="6"/>
  <c r="T33" i="6"/>
  <c r="T57" i="6"/>
  <c r="T41" i="6"/>
  <c r="T61" i="6"/>
  <c r="W29" i="6"/>
  <c r="T50" i="6"/>
  <c r="D52" i="9" l="1"/>
  <c r="R10" i="11"/>
  <c r="V10" i="11"/>
  <c r="Z10" i="11"/>
  <c r="AD10" i="11"/>
  <c r="P10" i="11"/>
  <c r="T10" i="11"/>
  <c r="X10" i="11"/>
  <c r="AB10" i="11"/>
  <c r="Q10" i="11"/>
  <c r="U10" i="11"/>
  <c r="Y10" i="11"/>
  <c r="AC10" i="11"/>
  <c r="S10" i="11"/>
  <c r="W10" i="11"/>
  <c r="AA10" i="11"/>
  <c r="G10" i="11"/>
  <c r="K10" i="11"/>
  <c r="O10" i="11"/>
  <c r="H10" i="11"/>
  <c r="L10" i="11"/>
  <c r="AE10" i="11"/>
  <c r="I10" i="11"/>
  <c r="M10" i="11"/>
  <c r="F10" i="11"/>
  <c r="J10" i="11"/>
  <c r="N10" i="11"/>
  <c r="E10" i="11"/>
  <c r="B15" i="11"/>
  <c r="C11" i="11"/>
  <c r="A12" i="11"/>
  <c r="D52" i="11"/>
  <c r="A12" i="9"/>
  <c r="C11" i="9"/>
  <c r="F10" i="9"/>
  <c r="J10" i="9"/>
  <c r="N10" i="9"/>
  <c r="R10" i="9"/>
  <c r="V10" i="9"/>
  <c r="Z10" i="9"/>
  <c r="AD10" i="9"/>
  <c r="G10" i="9"/>
  <c r="K10" i="9"/>
  <c r="O10" i="9"/>
  <c r="S10" i="9"/>
  <c r="W10" i="9"/>
  <c r="AA10" i="9"/>
  <c r="AE10" i="9"/>
  <c r="M10" i="9"/>
  <c r="U10" i="9"/>
  <c r="AC10" i="9"/>
  <c r="H10" i="9"/>
  <c r="P10" i="9"/>
  <c r="X10" i="9"/>
  <c r="I10" i="9"/>
  <c r="Q10" i="9"/>
  <c r="Y10" i="9"/>
  <c r="L10" i="9"/>
  <c r="T10" i="9"/>
  <c r="AB10" i="9"/>
  <c r="E10" i="9"/>
  <c r="B34" i="9"/>
  <c r="M35" i="6"/>
  <c r="O35" i="6"/>
  <c r="L35" i="6"/>
  <c r="N35" i="6"/>
  <c r="D13" i="6"/>
  <c r="F13" i="6"/>
  <c r="E13" i="6"/>
  <c r="Q11" i="11" l="1"/>
  <c r="U11" i="11"/>
  <c r="Y11" i="11"/>
  <c r="AC11" i="11"/>
  <c r="O11" i="11"/>
  <c r="S11" i="11"/>
  <c r="W11" i="11"/>
  <c r="AA11" i="11"/>
  <c r="AE11" i="11"/>
  <c r="P11" i="11"/>
  <c r="T11" i="11"/>
  <c r="X11" i="11"/>
  <c r="AB11" i="11"/>
  <c r="R11" i="11"/>
  <c r="V11" i="11"/>
  <c r="Z11" i="11"/>
  <c r="F11" i="11"/>
  <c r="J11" i="11"/>
  <c r="N11" i="11"/>
  <c r="G11" i="11"/>
  <c r="K11" i="11"/>
  <c r="H11" i="11"/>
  <c r="L11" i="11"/>
  <c r="AD11" i="11"/>
  <c r="I11" i="11"/>
  <c r="M11" i="11"/>
  <c r="E11" i="11"/>
  <c r="D53" i="9"/>
  <c r="D53" i="11"/>
  <c r="C12" i="11"/>
  <c r="A13" i="11"/>
  <c r="B16" i="11"/>
  <c r="H11" i="9"/>
  <c r="L11" i="9"/>
  <c r="P11" i="9"/>
  <c r="T11" i="9"/>
  <c r="X11" i="9"/>
  <c r="AB11" i="9"/>
  <c r="I11" i="9"/>
  <c r="M11" i="9"/>
  <c r="Q11" i="9"/>
  <c r="U11" i="9"/>
  <c r="K11" i="9"/>
  <c r="S11" i="9"/>
  <c r="Z11" i="9"/>
  <c r="AE11" i="9"/>
  <c r="F11" i="9"/>
  <c r="N11" i="9"/>
  <c r="V11" i="9"/>
  <c r="AA11" i="9"/>
  <c r="G11" i="9"/>
  <c r="O11" i="9"/>
  <c r="W11" i="9"/>
  <c r="AC11" i="9"/>
  <c r="J11" i="9"/>
  <c r="R11" i="9"/>
  <c r="Y11" i="9"/>
  <c r="AD11" i="9"/>
  <c r="E11" i="9"/>
  <c r="A13" i="9"/>
  <c r="C12" i="9"/>
  <c r="B35" i="9"/>
  <c r="D54" i="9" l="1"/>
  <c r="P12" i="11"/>
  <c r="T12" i="11"/>
  <c r="X12" i="11"/>
  <c r="AB12" i="11"/>
  <c r="R12" i="11"/>
  <c r="V12" i="11"/>
  <c r="Z12" i="11"/>
  <c r="AD12" i="11"/>
  <c r="O12" i="11"/>
  <c r="S12" i="11"/>
  <c r="W12" i="11"/>
  <c r="AA12" i="11"/>
  <c r="AE12" i="11"/>
  <c r="Q12" i="11"/>
  <c r="U12" i="11"/>
  <c r="Y12" i="11"/>
  <c r="AC12" i="11"/>
  <c r="I12" i="11"/>
  <c r="M12" i="11"/>
  <c r="F12" i="11"/>
  <c r="J12" i="11"/>
  <c r="N12" i="11"/>
  <c r="G12" i="11"/>
  <c r="K12" i="11"/>
  <c r="H12" i="11"/>
  <c r="L12" i="11"/>
  <c r="E12" i="11"/>
  <c r="B17" i="11"/>
  <c r="D54" i="11"/>
  <c r="C13" i="11"/>
  <c r="A14" i="11"/>
  <c r="F12" i="9"/>
  <c r="J12" i="9"/>
  <c r="N12" i="9"/>
  <c r="R12" i="9"/>
  <c r="V12" i="9"/>
  <c r="Z12" i="9"/>
  <c r="AD12" i="9"/>
  <c r="K12" i="9"/>
  <c r="P12" i="9"/>
  <c r="U12" i="9"/>
  <c r="AA12" i="9"/>
  <c r="G12" i="9"/>
  <c r="L12" i="9"/>
  <c r="Q12" i="9"/>
  <c r="W12" i="9"/>
  <c r="AB12" i="9"/>
  <c r="H12" i="9"/>
  <c r="M12" i="9"/>
  <c r="S12" i="9"/>
  <c r="X12" i="9"/>
  <c r="AC12" i="9"/>
  <c r="I12" i="9"/>
  <c r="O12" i="9"/>
  <c r="T12" i="9"/>
  <c r="Y12" i="9"/>
  <c r="AE12" i="9"/>
  <c r="E12" i="9"/>
  <c r="A14" i="9"/>
  <c r="C13" i="9"/>
  <c r="B36" i="9"/>
  <c r="O13" i="11" l="1"/>
  <c r="S13" i="11"/>
  <c r="W13" i="11"/>
  <c r="AA13" i="11"/>
  <c r="AE13" i="11"/>
  <c r="Q13" i="11"/>
  <c r="U13" i="11"/>
  <c r="Y13" i="11"/>
  <c r="AC13" i="11"/>
  <c r="R13" i="11"/>
  <c r="V13" i="11"/>
  <c r="Z13" i="11"/>
  <c r="AD13" i="11"/>
  <c r="P13" i="11"/>
  <c r="T13" i="11"/>
  <c r="X13" i="11"/>
  <c r="H13" i="11"/>
  <c r="L13" i="11"/>
  <c r="AB13" i="11"/>
  <c r="I13" i="11"/>
  <c r="M13" i="11"/>
  <c r="F13" i="11"/>
  <c r="J13" i="11"/>
  <c r="N13" i="11"/>
  <c r="G13" i="11"/>
  <c r="K13" i="11"/>
  <c r="E13" i="11"/>
  <c r="D55" i="9"/>
  <c r="C14" i="11"/>
  <c r="A15" i="11"/>
  <c r="D55" i="11"/>
  <c r="B18" i="11"/>
  <c r="H13" i="9"/>
  <c r="L13" i="9"/>
  <c r="P13" i="9"/>
  <c r="T13" i="9"/>
  <c r="X13" i="9"/>
  <c r="AB13" i="9"/>
  <c r="F13" i="9"/>
  <c r="K13" i="9"/>
  <c r="Q13" i="9"/>
  <c r="V13" i="9"/>
  <c r="AA13" i="9"/>
  <c r="G13" i="9"/>
  <c r="M13" i="9"/>
  <c r="R13" i="9"/>
  <c r="W13" i="9"/>
  <c r="AC13" i="9"/>
  <c r="I13" i="9"/>
  <c r="N13" i="9"/>
  <c r="S13" i="9"/>
  <c r="Y13" i="9"/>
  <c r="AD13" i="9"/>
  <c r="J13" i="9"/>
  <c r="O13" i="9"/>
  <c r="U13" i="9"/>
  <c r="Z13" i="9"/>
  <c r="AE13" i="9"/>
  <c r="E13" i="9"/>
  <c r="A15" i="9"/>
  <c r="C14" i="9"/>
  <c r="B37" i="9"/>
  <c r="R14" i="11" l="1"/>
  <c r="V14" i="11"/>
  <c r="Z14" i="11"/>
  <c r="AD14" i="11"/>
  <c r="P14" i="11"/>
  <c r="T14" i="11"/>
  <c r="X14" i="11"/>
  <c r="AB14" i="11"/>
  <c r="Q14" i="11"/>
  <c r="U14" i="11"/>
  <c r="Y14" i="11"/>
  <c r="AC14" i="11"/>
  <c r="O14" i="11"/>
  <c r="AE14" i="11"/>
  <c r="S14" i="11"/>
  <c r="W14" i="11"/>
  <c r="G14" i="11"/>
  <c r="K14" i="11"/>
  <c r="H14" i="11"/>
  <c r="L14" i="11"/>
  <c r="AA14" i="11"/>
  <c r="I14" i="11"/>
  <c r="M14" i="11"/>
  <c r="F14" i="11"/>
  <c r="J14" i="11"/>
  <c r="N14" i="11"/>
  <c r="E14" i="11"/>
  <c r="D56" i="9"/>
  <c r="B19" i="11"/>
  <c r="D56" i="11"/>
  <c r="C15" i="11"/>
  <c r="A16" i="11"/>
  <c r="F14" i="9"/>
  <c r="J14" i="9"/>
  <c r="N14" i="9"/>
  <c r="R14" i="9"/>
  <c r="V14" i="9"/>
  <c r="Z14" i="9"/>
  <c r="G14" i="9"/>
  <c r="L14" i="9"/>
  <c r="Q14" i="9"/>
  <c r="W14" i="9"/>
  <c r="AB14" i="9"/>
  <c r="H14" i="9"/>
  <c r="M14" i="9"/>
  <c r="S14" i="9"/>
  <c r="X14" i="9"/>
  <c r="AC14" i="9"/>
  <c r="I14" i="9"/>
  <c r="O14" i="9"/>
  <c r="T14" i="9"/>
  <c r="Y14" i="9"/>
  <c r="AD14" i="9"/>
  <c r="K14" i="9"/>
  <c r="P14" i="9"/>
  <c r="U14" i="9"/>
  <c r="AA14" i="9"/>
  <c r="AE14" i="9"/>
  <c r="E14" i="9"/>
  <c r="A16" i="9"/>
  <c r="C15" i="9"/>
  <c r="B38" i="9"/>
  <c r="D57" i="9" l="1"/>
  <c r="Q15" i="11"/>
  <c r="U15" i="11"/>
  <c r="Y15" i="11"/>
  <c r="AC15" i="11"/>
  <c r="O15" i="11"/>
  <c r="S15" i="11"/>
  <c r="W15" i="11"/>
  <c r="AA15" i="11"/>
  <c r="AE15" i="11"/>
  <c r="P15" i="11"/>
  <c r="T15" i="11"/>
  <c r="X15" i="11"/>
  <c r="AB15" i="11"/>
  <c r="AD15" i="11"/>
  <c r="R15" i="11"/>
  <c r="V15" i="11"/>
  <c r="F15" i="11"/>
  <c r="J15" i="11"/>
  <c r="N15" i="11"/>
  <c r="G15" i="11"/>
  <c r="K15" i="11"/>
  <c r="H15" i="11"/>
  <c r="L15" i="11"/>
  <c r="Z15" i="11"/>
  <c r="I15" i="11"/>
  <c r="M15" i="11"/>
  <c r="E15" i="11"/>
  <c r="C16" i="11"/>
  <c r="A17" i="11"/>
  <c r="D57" i="11"/>
  <c r="B20" i="11"/>
  <c r="F15" i="9"/>
  <c r="J15" i="9"/>
  <c r="N15" i="9"/>
  <c r="R15" i="9"/>
  <c r="V15" i="9"/>
  <c r="Z15" i="9"/>
  <c r="AD15" i="9"/>
  <c r="G15" i="9"/>
  <c r="K15" i="9"/>
  <c r="O15" i="9"/>
  <c r="S15" i="9"/>
  <c r="W15" i="9"/>
  <c r="AA15" i="9"/>
  <c r="AE15" i="9"/>
  <c r="H15" i="9"/>
  <c r="L15" i="9"/>
  <c r="P15" i="9"/>
  <c r="T15" i="9"/>
  <c r="X15" i="9"/>
  <c r="AB15" i="9"/>
  <c r="I15" i="9"/>
  <c r="M15" i="9"/>
  <c r="Q15" i="9"/>
  <c r="U15" i="9"/>
  <c r="Y15" i="9"/>
  <c r="AC15" i="9"/>
  <c r="E15" i="9"/>
  <c r="A17" i="9"/>
  <c r="C16" i="9"/>
  <c r="B39" i="9"/>
  <c r="P16" i="11" l="1"/>
  <c r="T16" i="11"/>
  <c r="X16" i="11"/>
  <c r="AB16" i="11"/>
  <c r="R16" i="11"/>
  <c r="V16" i="11"/>
  <c r="Z16" i="11"/>
  <c r="AD16" i="11"/>
  <c r="O16" i="11"/>
  <c r="S16" i="11"/>
  <c r="W16" i="11"/>
  <c r="AA16" i="11"/>
  <c r="AE16" i="11"/>
  <c r="AC16" i="11"/>
  <c r="Q16" i="11"/>
  <c r="U16" i="11"/>
  <c r="Y16" i="11"/>
  <c r="I16" i="11"/>
  <c r="M16" i="11"/>
  <c r="F16" i="11"/>
  <c r="J16" i="11"/>
  <c r="N16" i="11"/>
  <c r="G16" i="11"/>
  <c r="K16" i="11"/>
  <c r="H16" i="11"/>
  <c r="L16" i="11"/>
  <c r="E16" i="11"/>
  <c r="D58" i="9"/>
  <c r="B21" i="11"/>
  <c r="D58" i="11"/>
  <c r="C17" i="11"/>
  <c r="A18" i="11"/>
  <c r="A18" i="9"/>
  <c r="C17" i="9"/>
  <c r="H16" i="9"/>
  <c r="L16" i="9"/>
  <c r="P16" i="9"/>
  <c r="T16" i="9"/>
  <c r="X16" i="9"/>
  <c r="AB16" i="9"/>
  <c r="I16" i="9"/>
  <c r="M16" i="9"/>
  <c r="Q16" i="9"/>
  <c r="U16" i="9"/>
  <c r="Y16" i="9"/>
  <c r="AC16" i="9"/>
  <c r="F16" i="9"/>
  <c r="J16" i="9"/>
  <c r="N16" i="9"/>
  <c r="R16" i="9"/>
  <c r="V16" i="9"/>
  <c r="Z16" i="9"/>
  <c r="AD16" i="9"/>
  <c r="G16" i="9"/>
  <c r="K16" i="9"/>
  <c r="O16" i="9"/>
  <c r="S16" i="9"/>
  <c r="W16" i="9"/>
  <c r="AA16" i="9"/>
  <c r="AE16" i="9"/>
  <c r="E16" i="9"/>
  <c r="B40" i="9"/>
  <c r="D59" i="9" l="1"/>
  <c r="O17" i="11"/>
  <c r="S17" i="11"/>
  <c r="W17" i="11"/>
  <c r="AA17" i="11"/>
  <c r="AE17" i="11"/>
  <c r="Q17" i="11"/>
  <c r="U17" i="11"/>
  <c r="Y17" i="11"/>
  <c r="AC17" i="11"/>
  <c r="R17" i="11"/>
  <c r="V17" i="11"/>
  <c r="Z17" i="11"/>
  <c r="AD17" i="11"/>
  <c r="AB17" i="11"/>
  <c r="P17" i="11"/>
  <c r="T17" i="11"/>
  <c r="H17" i="11"/>
  <c r="L17" i="11"/>
  <c r="X17" i="11"/>
  <c r="I17" i="11"/>
  <c r="M17" i="11"/>
  <c r="F17" i="11"/>
  <c r="J17" i="11"/>
  <c r="N17" i="11"/>
  <c r="G17" i="11"/>
  <c r="K17" i="11"/>
  <c r="E17" i="11"/>
  <c r="C18" i="11"/>
  <c r="A19" i="11"/>
  <c r="D59" i="11"/>
  <c r="B22" i="11"/>
  <c r="F17" i="9"/>
  <c r="J17" i="9"/>
  <c r="N17" i="9"/>
  <c r="R17" i="9"/>
  <c r="V17" i="9"/>
  <c r="Z17" i="9"/>
  <c r="AD17" i="9"/>
  <c r="G17" i="9"/>
  <c r="K17" i="9"/>
  <c r="O17" i="9"/>
  <c r="S17" i="9"/>
  <c r="W17" i="9"/>
  <c r="AA17" i="9"/>
  <c r="AE17" i="9"/>
  <c r="H17" i="9"/>
  <c r="L17" i="9"/>
  <c r="P17" i="9"/>
  <c r="T17" i="9"/>
  <c r="X17" i="9"/>
  <c r="AB17" i="9"/>
  <c r="I17" i="9"/>
  <c r="M17" i="9"/>
  <c r="Q17" i="9"/>
  <c r="U17" i="9"/>
  <c r="Y17" i="9"/>
  <c r="AC17" i="9"/>
  <c r="E17" i="9"/>
  <c r="A19" i="9"/>
  <c r="C18" i="9"/>
  <c r="B41" i="9"/>
  <c r="R18" i="11" l="1"/>
  <c r="V18" i="11"/>
  <c r="Z18" i="11"/>
  <c r="AD18" i="11"/>
  <c r="P18" i="11"/>
  <c r="T18" i="11"/>
  <c r="X18" i="11"/>
  <c r="AB18" i="11"/>
  <c r="Q18" i="11"/>
  <c r="U18" i="11"/>
  <c r="Y18" i="11"/>
  <c r="AC18" i="11"/>
  <c r="AA18" i="11"/>
  <c r="O18" i="11"/>
  <c r="AE18" i="11"/>
  <c r="S18" i="11"/>
  <c r="G18" i="11"/>
  <c r="K18" i="11"/>
  <c r="H18" i="11"/>
  <c r="L18" i="11"/>
  <c r="W18" i="11"/>
  <c r="I18" i="11"/>
  <c r="M18" i="11"/>
  <c r="F18" i="11"/>
  <c r="J18" i="11"/>
  <c r="N18" i="11"/>
  <c r="E18" i="11"/>
  <c r="D60" i="9"/>
  <c r="B23" i="11"/>
  <c r="D60" i="11"/>
  <c r="C19" i="11"/>
  <c r="A20" i="11"/>
  <c r="A20" i="9"/>
  <c r="C19" i="9"/>
  <c r="H18" i="9"/>
  <c r="L18" i="9"/>
  <c r="P18" i="9"/>
  <c r="T18" i="9"/>
  <c r="X18" i="9"/>
  <c r="AB18" i="9"/>
  <c r="I18" i="9"/>
  <c r="M18" i="9"/>
  <c r="Q18" i="9"/>
  <c r="U18" i="9"/>
  <c r="Y18" i="9"/>
  <c r="AC18" i="9"/>
  <c r="F18" i="9"/>
  <c r="J18" i="9"/>
  <c r="N18" i="9"/>
  <c r="R18" i="9"/>
  <c r="V18" i="9"/>
  <c r="Z18" i="9"/>
  <c r="AD18" i="9"/>
  <c r="G18" i="9"/>
  <c r="K18" i="9"/>
  <c r="O18" i="9"/>
  <c r="S18" i="9"/>
  <c r="W18" i="9"/>
  <c r="AA18" i="9"/>
  <c r="AE18" i="9"/>
  <c r="E18" i="9"/>
  <c r="B42" i="9"/>
  <c r="D61" i="9" l="1"/>
  <c r="Q19" i="11"/>
  <c r="U19" i="11"/>
  <c r="Y19" i="11"/>
  <c r="AC19" i="11"/>
  <c r="O19" i="11"/>
  <c r="S19" i="11"/>
  <c r="W19" i="11"/>
  <c r="AA19" i="11"/>
  <c r="AE19" i="11"/>
  <c r="P19" i="11"/>
  <c r="T19" i="11"/>
  <c r="X19" i="11"/>
  <c r="AB19" i="11"/>
  <c r="Z19" i="11"/>
  <c r="AD19" i="11"/>
  <c r="R19" i="11"/>
  <c r="F19" i="11"/>
  <c r="J19" i="11"/>
  <c r="N19" i="11"/>
  <c r="G19" i="11"/>
  <c r="K19" i="11"/>
  <c r="H19" i="11"/>
  <c r="L19" i="11"/>
  <c r="V19" i="11"/>
  <c r="I19" i="11"/>
  <c r="M19" i="11"/>
  <c r="E19" i="11"/>
  <c r="C20" i="11"/>
  <c r="A21" i="11"/>
  <c r="D61" i="11"/>
  <c r="B24" i="11"/>
  <c r="F19" i="9"/>
  <c r="J19" i="9"/>
  <c r="N19" i="9"/>
  <c r="R19" i="9"/>
  <c r="V19" i="9"/>
  <c r="Z19" i="9"/>
  <c r="G19" i="9"/>
  <c r="K19" i="9"/>
  <c r="H19" i="9"/>
  <c r="L19" i="9"/>
  <c r="P19" i="9"/>
  <c r="T19" i="9"/>
  <c r="X19" i="9"/>
  <c r="AB19" i="9"/>
  <c r="I19" i="9"/>
  <c r="M19" i="9"/>
  <c r="Q19" i="9"/>
  <c r="U19" i="9"/>
  <c r="Y19" i="9"/>
  <c r="AC19" i="9"/>
  <c r="W19" i="9"/>
  <c r="AA19" i="9"/>
  <c r="O19" i="9"/>
  <c r="AD19" i="9"/>
  <c r="S19" i="9"/>
  <c r="AE19" i="9"/>
  <c r="E19" i="9"/>
  <c r="A21" i="9"/>
  <c r="C20" i="9"/>
  <c r="B43" i="9"/>
  <c r="B44" i="9" s="1"/>
  <c r="P20" i="11" l="1"/>
  <c r="T20" i="11"/>
  <c r="X20" i="11"/>
  <c r="AB20" i="11"/>
  <c r="R20" i="11"/>
  <c r="V20" i="11"/>
  <c r="Z20" i="11"/>
  <c r="AD20" i="11"/>
  <c r="O20" i="11"/>
  <c r="S20" i="11"/>
  <c r="W20" i="11"/>
  <c r="AA20" i="11"/>
  <c r="AE20" i="11"/>
  <c r="Y20" i="11"/>
  <c r="AC20" i="11"/>
  <c r="Q20" i="11"/>
  <c r="U20" i="11"/>
  <c r="I20" i="11"/>
  <c r="M20" i="11"/>
  <c r="F20" i="11"/>
  <c r="J20" i="11"/>
  <c r="N20" i="11"/>
  <c r="G20" i="11"/>
  <c r="K20" i="11"/>
  <c r="H20" i="11"/>
  <c r="L20" i="11"/>
  <c r="E20" i="11"/>
  <c r="B45" i="9"/>
  <c r="D62" i="9"/>
  <c r="D62" i="11"/>
  <c r="B25" i="11"/>
  <c r="C21" i="11"/>
  <c r="A22" i="11"/>
  <c r="A22" i="9"/>
  <c r="C21" i="9"/>
  <c r="F20" i="9"/>
  <c r="J20" i="9"/>
  <c r="N20" i="9"/>
  <c r="R20" i="9"/>
  <c r="V20" i="9"/>
  <c r="Z20" i="9"/>
  <c r="G20" i="9"/>
  <c r="K20" i="9"/>
  <c r="O20" i="9"/>
  <c r="S20" i="9"/>
  <c r="W20" i="9"/>
  <c r="H20" i="9"/>
  <c r="P20" i="9"/>
  <c r="X20" i="9"/>
  <c r="AC20" i="9"/>
  <c r="I20" i="9"/>
  <c r="Q20" i="9"/>
  <c r="Y20" i="9"/>
  <c r="AD20" i="9"/>
  <c r="L20" i="9"/>
  <c r="T20" i="9"/>
  <c r="AA20" i="9"/>
  <c r="AE20" i="9"/>
  <c r="M20" i="9"/>
  <c r="U20" i="9"/>
  <c r="AB20" i="9"/>
  <c r="E20" i="9"/>
  <c r="O21" i="11" l="1"/>
  <c r="S21" i="11"/>
  <c r="W21" i="11"/>
  <c r="AA21" i="11"/>
  <c r="AE21" i="11"/>
  <c r="Q21" i="11"/>
  <c r="U21" i="11"/>
  <c r="Y21" i="11"/>
  <c r="AC21" i="11"/>
  <c r="R21" i="11"/>
  <c r="V21" i="11"/>
  <c r="Z21" i="11"/>
  <c r="AD21" i="11"/>
  <c r="X21" i="11"/>
  <c r="AB21" i="11"/>
  <c r="P21" i="11"/>
  <c r="H21" i="11"/>
  <c r="L21" i="11"/>
  <c r="T21" i="11"/>
  <c r="I21" i="11"/>
  <c r="M21" i="11"/>
  <c r="F21" i="11"/>
  <c r="J21" i="11"/>
  <c r="N21" i="11"/>
  <c r="G21" i="11"/>
  <c r="K21" i="11"/>
  <c r="E21" i="11"/>
  <c r="D63" i="9"/>
  <c r="B46" i="9"/>
  <c r="C22" i="11"/>
  <c r="A23" i="11"/>
  <c r="B26" i="11"/>
  <c r="D63" i="11"/>
  <c r="G21" i="9"/>
  <c r="K21" i="9"/>
  <c r="O21" i="9"/>
  <c r="S21" i="9"/>
  <c r="W21" i="9"/>
  <c r="AA21" i="9"/>
  <c r="AE21" i="9"/>
  <c r="H21" i="9"/>
  <c r="L21" i="9"/>
  <c r="P21" i="9"/>
  <c r="T21" i="9"/>
  <c r="X21" i="9"/>
  <c r="AB21" i="9"/>
  <c r="I21" i="9"/>
  <c r="M21" i="9"/>
  <c r="Q21" i="9"/>
  <c r="U21" i="9"/>
  <c r="Y21" i="9"/>
  <c r="AC21" i="9"/>
  <c r="F21" i="9"/>
  <c r="J21" i="9"/>
  <c r="N21" i="9"/>
  <c r="R21" i="9"/>
  <c r="V21" i="9"/>
  <c r="Z21" i="9"/>
  <c r="AD21" i="9"/>
  <c r="E21" i="9"/>
  <c r="A23" i="9"/>
  <c r="C22" i="9"/>
  <c r="B47" i="9" l="1"/>
  <c r="D64" i="9"/>
  <c r="R22" i="11"/>
  <c r="V22" i="11"/>
  <c r="Z22" i="11"/>
  <c r="AD22" i="11"/>
  <c r="P22" i="11"/>
  <c r="T22" i="11"/>
  <c r="X22" i="11"/>
  <c r="AB22" i="11"/>
  <c r="Q22" i="11"/>
  <c r="U22" i="11"/>
  <c r="Y22" i="11"/>
  <c r="AC22" i="11"/>
  <c r="W22" i="11"/>
  <c r="AA22" i="11"/>
  <c r="O22" i="11"/>
  <c r="AE22" i="11"/>
  <c r="G22" i="11"/>
  <c r="K22" i="11"/>
  <c r="H22" i="11"/>
  <c r="L22" i="11"/>
  <c r="S22" i="11"/>
  <c r="I22" i="11"/>
  <c r="M22" i="11"/>
  <c r="F22" i="11"/>
  <c r="J22" i="11"/>
  <c r="N22" i="11"/>
  <c r="E22" i="11"/>
  <c r="B27" i="11"/>
  <c r="D64" i="11"/>
  <c r="C23" i="11"/>
  <c r="A24" i="11"/>
  <c r="I22" i="9"/>
  <c r="M22" i="9"/>
  <c r="Q22" i="9"/>
  <c r="U22" i="9"/>
  <c r="Y22" i="9"/>
  <c r="AC22" i="9"/>
  <c r="F22" i="9"/>
  <c r="J22" i="9"/>
  <c r="N22" i="9"/>
  <c r="R22" i="9"/>
  <c r="V22" i="9"/>
  <c r="Z22" i="9"/>
  <c r="AD22" i="9"/>
  <c r="G22" i="9"/>
  <c r="K22" i="9"/>
  <c r="O22" i="9"/>
  <c r="S22" i="9"/>
  <c r="W22" i="9"/>
  <c r="AA22" i="9"/>
  <c r="AE22" i="9"/>
  <c r="H22" i="9"/>
  <c r="L22" i="9"/>
  <c r="P22" i="9"/>
  <c r="T22" i="9"/>
  <c r="X22" i="9"/>
  <c r="AB22" i="9"/>
  <c r="E22" i="9"/>
  <c r="A24" i="9"/>
  <c r="C23" i="9"/>
  <c r="Q23" i="11" l="1"/>
  <c r="U23" i="11"/>
  <c r="Y23" i="11"/>
  <c r="AC23" i="11"/>
  <c r="O23" i="11"/>
  <c r="S23" i="11"/>
  <c r="W23" i="11"/>
  <c r="AA23" i="11"/>
  <c r="AE23" i="11"/>
  <c r="P23" i="11"/>
  <c r="T23" i="11"/>
  <c r="X23" i="11"/>
  <c r="AB23" i="11"/>
  <c r="V23" i="11"/>
  <c r="Z23" i="11"/>
  <c r="AD23" i="11"/>
  <c r="F23" i="11"/>
  <c r="J23" i="11"/>
  <c r="N23" i="11"/>
  <c r="G23" i="11"/>
  <c r="H23" i="11"/>
  <c r="L23" i="11"/>
  <c r="R23" i="11"/>
  <c r="K23" i="11"/>
  <c r="M23" i="11"/>
  <c r="I23" i="11"/>
  <c r="E23" i="11"/>
  <c r="D65" i="9"/>
  <c r="B48" i="9"/>
  <c r="B49" i="9" s="1"/>
  <c r="B50" i="9" s="1"/>
  <c r="B51" i="9" s="1"/>
  <c r="B52" i="9" s="1"/>
  <c r="B53" i="9" s="1"/>
  <c r="B54" i="9" s="1"/>
  <c r="B55" i="9" s="1"/>
  <c r="B56" i="9" s="1"/>
  <c r="C24" i="11"/>
  <c r="A25" i="11"/>
  <c r="D65" i="11"/>
  <c r="B28" i="11"/>
  <c r="G23" i="9"/>
  <c r="K23" i="9"/>
  <c r="O23" i="9"/>
  <c r="S23" i="9"/>
  <c r="W23" i="9"/>
  <c r="AA23" i="9"/>
  <c r="AE23" i="9"/>
  <c r="H23" i="9"/>
  <c r="L23" i="9"/>
  <c r="P23" i="9"/>
  <c r="T23" i="9"/>
  <c r="X23" i="9"/>
  <c r="AB23" i="9"/>
  <c r="I23" i="9"/>
  <c r="M23" i="9"/>
  <c r="Q23" i="9"/>
  <c r="U23" i="9"/>
  <c r="Y23" i="9"/>
  <c r="AC23" i="9"/>
  <c r="F23" i="9"/>
  <c r="J23" i="9"/>
  <c r="N23" i="9"/>
  <c r="R23" i="9"/>
  <c r="V23" i="9"/>
  <c r="Z23" i="9"/>
  <c r="AD23" i="9"/>
  <c r="E23" i="9"/>
  <c r="C24" i="9"/>
  <c r="A25" i="9"/>
  <c r="B57" i="9" l="1"/>
  <c r="D66" i="9"/>
  <c r="R24" i="11"/>
  <c r="V24" i="11"/>
  <c r="Z24" i="11"/>
  <c r="AD24" i="11"/>
  <c r="P24" i="11"/>
  <c r="U24" i="11"/>
  <c r="AA24" i="11"/>
  <c r="Q24" i="11"/>
  <c r="W24" i="11"/>
  <c r="AB24" i="11"/>
  <c r="S24" i="11"/>
  <c r="X24" i="11"/>
  <c r="AC24" i="11"/>
  <c r="O24" i="11"/>
  <c r="I24" i="11"/>
  <c r="M24" i="11"/>
  <c r="T24" i="11"/>
  <c r="Y24" i="11"/>
  <c r="AE24" i="11"/>
  <c r="H24" i="11"/>
  <c r="N24" i="11"/>
  <c r="E24" i="11"/>
  <c r="J24" i="11"/>
  <c r="F24" i="11"/>
  <c r="K24" i="11"/>
  <c r="G24" i="11"/>
  <c r="L24" i="11"/>
  <c r="B29" i="11"/>
  <c r="C25" i="11"/>
  <c r="A26" i="11"/>
  <c r="D66" i="11"/>
  <c r="I24" i="9"/>
  <c r="M24" i="9"/>
  <c r="Q24" i="9"/>
  <c r="U24" i="9"/>
  <c r="Y24" i="9"/>
  <c r="AC24" i="9"/>
  <c r="F24" i="9"/>
  <c r="J24" i="9"/>
  <c r="N24" i="9"/>
  <c r="R24" i="9"/>
  <c r="V24" i="9"/>
  <c r="Z24" i="9"/>
  <c r="AD24" i="9"/>
  <c r="G24" i="9"/>
  <c r="K24" i="9"/>
  <c r="O24" i="9"/>
  <c r="S24" i="9"/>
  <c r="W24" i="9"/>
  <c r="AA24" i="9"/>
  <c r="AE24" i="9"/>
  <c r="H24" i="9"/>
  <c r="L24" i="9"/>
  <c r="P24" i="9"/>
  <c r="T24" i="9"/>
  <c r="X24" i="9"/>
  <c r="AB24" i="9"/>
  <c r="E24" i="9"/>
  <c r="A26" i="9"/>
  <c r="C25" i="9"/>
  <c r="O25" i="11" l="1"/>
  <c r="S25" i="11"/>
  <c r="W25" i="11"/>
  <c r="AA25" i="11"/>
  <c r="AE25" i="11"/>
  <c r="P25" i="11"/>
  <c r="T25" i="11"/>
  <c r="X25" i="11"/>
  <c r="AB25" i="11"/>
  <c r="Q25" i="11"/>
  <c r="U25" i="11"/>
  <c r="Y25" i="11"/>
  <c r="AC25" i="11"/>
  <c r="R25" i="11"/>
  <c r="H25" i="11"/>
  <c r="L25" i="11"/>
  <c r="V25" i="11"/>
  <c r="Z25" i="11"/>
  <c r="AD25" i="11"/>
  <c r="J25" i="11"/>
  <c r="F25" i="11"/>
  <c r="K25" i="11"/>
  <c r="E25" i="11"/>
  <c r="G25" i="11"/>
  <c r="M25" i="11"/>
  <c r="I25" i="11"/>
  <c r="N25" i="11"/>
  <c r="D67" i="9"/>
  <c r="B58" i="9"/>
  <c r="C26" i="11"/>
  <c r="A27" i="11"/>
  <c r="D67" i="11"/>
  <c r="B30" i="11"/>
  <c r="C26" i="9"/>
  <c r="A27" i="9"/>
  <c r="G25" i="9"/>
  <c r="K25" i="9"/>
  <c r="O25" i="9"/>
  <c r="S25" i="9"/>
  <c r="W25" i="9"/>
  <c r="AA25" i="9"/>
  <c r="AE25" i="9"/>
  <c r="H25" i="9"/>
  <c r="L25" i="9"/>
  <c r="P25" i="9"/>
  <c r="T25" i="9"/>
  <c r="X25" i="9"/>
  <c r="AB25" i="9"/>
  <c r="I25" i="9"/>
  <c r="M25" i="9"/>
  <c r="Q25" i="9"/>
  <c r="U25" i="9"/>
  <c r="Y25" i="9"/>
  <c r="AC25" i="9"/>
  <c r="F25" i="9"/>
  <c r="J25" i="9"/>
  <c r="N25" i="9"/>
  <c r="R25" i="9"/>
  <c r="V25" i="9"/>
  <c r="Z25" i="9"/>
  <c r="AD25" i="9"/>
  <c r="E25" i="9"/>
  <c r="R26" i="11" l="1"/>
  <c r="V26" i="11"/>
  <c r="Z26" i="11"/>
  <c r="AD26" i="11"/>
  <c r="O26" i="11"/>
  <c r="S26" i="11"/>
  <c r="W26" i="11"/>
  <c r="AA26" i="11"/>
  <c r="AE26" i="11"/>
  <c r="P26" i="11"/>
  <c r="T26" i="11"/>
  <c r="X26" i="11"/>
  <c r="AB26" i="11"/>
  <c r="Q26" i="11"/>
  <c r="G26" i="11"/>
  <c r="K26" i="11"/>
  <c r="U26" i="11"/>
  <c r="Y26" i="11"/>
  <c r="AC26" i="11"/>
  <c r="F26" i="11"/>
  <c r="L26" i="11"/>
  <c r="H26" i="11"/>
  <c r="M26" i="11"/>
  <c r="I26" i="11"/>
  <c r="N26" i="11"/>
  <c r="E26" i="11"/>
  <c r="J26" i="11"/>
  <c r="B59" i="9"/>
  <c r="D68" i="9"/>
  <c r="B31" i="11"/>
  <c r="D68" i="11"/>
  <c r="C27" i="11"/>
  <c r="A28" i="11"/>
  <c r="C27" i="9"/>
  <c r="A28" i="9"/>
  <c r="I26" i="9"/>
  <c r="M26" i="9"/>
  <c r="Q26" i="9"/>
  <c r="U26" i="9"/>
  <c r="Y26" i="9"/>
  <c r="AC26" i="9"/>
  <c r="F26" i="9"/>
  <c r="J26" i="9"/>
  <c r="N26" i="9"/>
  <c r="R26" i="9"/>
  <c r="V26" i="9"/>
  <c r="Z26" i="9"/>
  <c r="AD26" i="9"/>
  <c r="G26" i="9"/>
  <c r="K26" i="9"/>
  <c r="O26" i="9"/>
  <c r="S26" i="9"/>
  <c r="W26" i="9"/>
  <c r="AA26" i="9"/>
  <c r="AE26" i="9"/>
  <c r="H26" i="9"/>
  <c r="L26" i="9"/>
  <c r="P26" i="9"/>
  <c r="T26" i="9"/>
  <c r="X26" i="9"/>
  <c r="AB26" i="9"/>
  <c r="E26" i="9"/>
  <c r="Q27" i="11" l="1"/>
  <c r="U27" i="11"/>
  <c r="Y27" i="11"/>
  <c r="AC27" i="11"/>
  <c r="R27" i="11"/>
  <c r="V27" i="11"/>
  <c r="Z27" i="11"/>
  <c r="AD27" i="11"/>
  <c r="O27" i="11"/>
  <c r="S27" i="11"/>
  <c r="W27" i="11"/>
  <c r="AA27" i="11"/>
  <c r="AE27" i="11"/>
  <c r="P27" i="11"/>
  <c r="F27" i="11"/>
  <c r="J27" i="11"/>
  <c r="N27" i="11"/>
  <c r="T27" i="11"/>
  <c r="X27" i="11"/>
  <c r="AB27" i="11"/>
  <c r="H27" i="11"/>
  <c r="M27" i="11"/>
  <c r="I27" i="11"/>
  <c r="K27" i="11"/>
  <c r="G27" i="11"/>
  <c r="L27" i="11"/>
  <c r="E27" i="11"/>
  <c r="B60" i="9"/>
  <c r="B61" i="9" s="1"/>
  <c r="B62" i="9" s="1"/>
  <c r="B63" i="9" s="1"/>
  <c r="B64" i="9" s="1"/>
  <c r="B65" i="9" s="1"/>
  <c r="B66" i="9" s="1"/>
  <c r="B67" i="9" s="1"/>
  <c r="B68" i="9" s="1"/>
  <c r="B69" i="9" s="1"/>
  <c r="B70" i="9" s="1"/>
  <c r="B71" i="9" s="1"/>
  <c r="B72" i="9" s="1"/>
  <c r="B73" i="9" s="1"/>
  <c r="B74" i="9" s="1"/>
  <c r="B75" i="9" s="1"/>
  <c r="B76" i="9" s="1"/>
  <c r="B77" i="9" s="1"/>
  <c r="D69" i="9"/>
  <c r="C28" i="11"/>
  <c r="A29" i="11"/>
  <c r="D69" i="11"/>
  <c r="B32" i="11"/>
  <c r="C28" i="9"/>
  <c r="A29" i="9"/>
  <c r="G27" i="9"/>
  <c r="K27" i="9"/>
  <c r="O27" i="9"/>
  <c r="S27" i="9"/>
  <c r="W27" i="9"/>
  <c r="AA27" i="9"/>
  <c r="AE27" i="9"/>
  <c r="H27" i="9"/>
  <c r="L27" i="9"/>
  <c r="P27" i="9"/>
  <c r="T27" i="9"/>
  <c r="X27" i="9"/>
  <c r="AB27" i="9"/>
  <c r="I27" i="9"/>
  <c r="M27" i="9"/>
  <c r="Q27" i="9"/>
  <c r="U27" i="9"/>
  <c r="Y27" i="9"/>
  <c r="AC27" i="9"/>
  <c r="F27" i="9"/>
  <c r="J27" i="9"/>
  <c r="N27" i="9"/>
  <c r="R27" i="9"/>
  <c r="V27" i="9"/>
  <c r="Z27" i="9"/>
  <c r="AD27" i="9"/>
  <c r="E27" i="9"/>
  <c r="B78" i="9" l="1"/>
  <c r="P28" i="11"/>
  <c r="T28" i="11"/>
  <c r="X28" i="11"/>
  <c r="AB28" i="11"/>
  <c r="Q28" i="11"/>
  <c r="U28" i="11"/>
  <c r="Y28" i="11"/>
  <c r="AC28" i="11"/>
  <c r="R28" i="11"/>
  <c r="V28" i="11"/>
  <c r="Z28" i="11"/>
  <c r="AD28" i="11"/>
  <c r="O28" i="11"/>
  <c r="AE28" i="11"/>
  <c r="S28" i="11"/>
  <c r="W28" i="11"/>
  <c r="AA28" i="11"/>
  <c r="I28" i="11"/>
  <c r="M28" i="11"/>
  <c r="E28" i="11"/>
  <c r="F28" i="11"/>
  <c r="J28" i="11"/>
  <c r="N28" i="11"/>
  <c r="G28" i="11"/>
  <c r="K28" i="11"/>
  <c r="H28" i="11"/>
  <c r="L28" i="11"/>
  <c r="D70" i="9"/>
  <c r="D70" i="11"/>
  <c r="B33" i="11"/>
  <c r="C29" i="11"/>
  <c r="A30" i="11"/>
  <c r="C29" i="9"/>
  <c r="A30" i="9"/>
  <c r="I28" i="9"/>
  <c r="M28" i="9"/>
  <c r="Q28" i="9"/>
  <c r="U28" i="9"/>
  <c r="Y28" i="9"/>
  <c r="AC28" i="9"/>
  <c r="F28" i="9"/>
  <c r="J28" i="9"/>
  <c r="N28" i="9"/>
  <c r="R28" i="9"/>
  <c r="V28" i="9"/>
  <c r="Z28" i="9"/>
  <c r="AD28" i="9"/>
  <c r="G28" i="9"/>
  <c r="K28" i="9"/>
  <c r="O28" i="9"/>
  <c r="S28" i="9"/>
  <c r="W28" i="9"/>
  <c r="AA28" i="9"/>
  <c r="AE28" i="9"/>
  <c r="H28" i="9"/>
  <c r="L28" i="9"/>
  <c r="P28" i="9"/>
  <c r="T28" i="9"/>
  <c r="X28" i="9"/>
  <c r="AB28" i="9"/>
  <c r="E28" i="9"/>
  <c r="O29" i="11" l="1"/>
  <c r="S29" i="11"/>
  <c r="W29" i="11"/>
  <c r="AA29" i="11"/>
  <c r="AE29" i="11"/>
  <c r="P29" i="11"/>
  <c r="T29" i="11"/>
  <c r="X29" i="11"/>
  <c r="AB29" i="11"/>
  <c r="Q29" i="11"/>
  <c r="U29" i="11"/>
  <c r="Y29" i="11"/>
  <c r="AC29" i="11"/>
  <c r="AD29" i="11"/>
  <c r="R29" i="11"/>
  <c r="V29" i="11"/>
  <c r="Z29" i="11"/>
  <c r="H29" i="11"/>
  <c r="L29" i="11"/>
  <c r="I29" i="11"/>
  <c r="M29" i="11"/>
  <c r="E29" i="11"/>
  <c r="F29" i="11"/>
  <c r="J29" i="11"/>
  <c r="N29" i="11"/>
  <c r="G29" i="11"/>
  <c r="K29" i="11"/>
  <c r="D71" i="9"/>
  <c r="B79" i="9"/>
  <c r="C30" i="11"/>
  <c r="A31" i="11"/>
  <c r="B34" i="11"/>
  <c r="D71" i="11"/>
  <c r="C30" i="9"/>
  <c r="A31" i="9"/>
  <c r="G29" i="9"/>
  <c r="K29" i="9"/>
  <c r="O29" i="9"/>
  <c r="S29" i="9"/>
  <c r="W29" i="9"/>
  <c r="AA29" i="9"/>
  <c r="AE29" i="9"/>
  <c r="H29" i="9"/>
  <c r="L29" i="9"/>
  <c r="P29" i="9"/>
  <c r="T29" i="9"/>
  <c r="X29" i="9"/>
  <c r="AB29" i="9"/>
  <c r="I29" i="9"/>
  <c r="M29" i="9"/>
  <c r="Q29" i="9"/>
  <c r="U29" i="9"/>
  <c r="Y29" i="9"/>
  <c r="AC29" i="9"/>
  <c r="F29" i="9"/>
  <c r="J29" i="9"/>
  <c r="N29" i="9"/>
  <c r="R29" i="9"/>
  <c r="V29" i="9"/>
  <c r="Z29" i="9"/>
  <c r="AD29" i="9"/>
  <c r="E29" i="9"/>
  <c r="D72" i="9" l="1"/>
  <c r="R30" i="11"/>
  <c r="V30" i="11"/>
  <c r="Z30" i="11"/>
  <c r="AD30" i="11"/>
  <c r="O30" i="11"/>
  <c r="S30" i="11"/>
  <c r="W30" i="11"/>
  <c r="AA30" i="11"/>
  <c r="AE30" i="11"/>
  <c r="P30" i="11"/>
  <c r="T30" i="11"/>
  <c r="X30" i="11"/>
  <c r="AB30" i="11"/>
  <c r="AC30" i="11"/>
  <c r="Q30" i="11"/>
  <c r="U30" i="11"/>
  <c r="Y30" i="11"/>
  <c r="G30" i="11"/>
  <c r="K30" i="11"/>
  <c r="H30" i="11"/>
  <c r="L30" i="11"/>
  <c r="I30" i="11"/>
  <c r="M30" i="11"/>
  <c r="E30" i="11"/>
  <c r="F30" i="11"/>
  <c r="J30" i="11"/>
  <c r="N30" i="11"/>
  <c r="B80" i="9"/>
  <c r="B35" i="11"/>
  <c r="D72" i="11"/>
  <c r="C31" i="11"/>
  <c r="A32" i="11"/>
  <c r="C31" i="9"/>
  <c r="A32" i="9"/>
  <c r="I30" i="9"/>
  <c r="M30" i="9"/>
  <c r="Q30" i="9"/>
  <c r="U30" i="9"/>
  <c r="Y30" i="9"/>
  <c r="AC30" i="9"/>
  <c r="F30" i="9"/>
  <c r="J30" i="9"/>
  <c r="N30" i="9"/>
  <c r="R30" i="9"/>
  <c r="V30" i="9"/>
  <c r="Z30" i="9"/>
  <c r="AD30" i="9"/>
  <c r="G30" i="9"/>
  <c r="K30" i="9"/>
  <c r="O30" i="9"/>
  <c r="S30" i="9"/>
  <c r="W30" i="9"/>
  <c r="AA30" i="9"/>
  <c r="AE30" i="9"/>
  <c r="H30" i="9"/>
  <c r="L30" i="9"/>
  <c r="P30" i="9"/>
  <c r="T30" i="9"/>
  <c r="X30" i="9"/>
  <c r="AB30" i="9"/>
  <c r="E30" i="9"/>
  <c r="Q31" i="11" l="1"/>
  <c r="U31" i="11"/>
  <c r="Y31" i="11"/>
  <c r="AC31" i="11"/>
  <c r="R31" i="11"/>
  <c r="V31" i="11"/>
  <c r="Z31" i="11"/>
  <c r="AD31" i="11"/>
  <c r="O31" i="11"/>
  <c r="S31" i="11"/>
  <c r="W31" i="11"/>
  <c r="AA31" i="11"/>
  <c r="AE31" i="11"/>
  <c r="AB31" i="11"/>
  <c r="P31" i="11"/>
  <c r="T31" i="11"/>
  <c r="X31" i="11"/>
  <c r="F31" i="11"/>
  <c r="J31" i="11"/>
  <c r="N31" i="11"/>
  <c r="G31" i="11"/>
  <c r="K31" i="11"/>
  <c r="H31" i="11"/>
  <c r="L31" i="11"/>
  <c r="I31" i="11"/>
  <c r="M31" i="11"/>
  <c r="E31" i="11"/>
  <c r="B81" i="9"/>
  <c r="D73" i="9"/>
  <c r="C32" i="11"/>
  <c r="A33" i="11"/>
  <c r="B36" i="11"/>
  <c r="D73" i="11"/>
  <c r="C32" i="9"/>
  <c r="A33" i="9"/>
  <c r="G31" i="9"/>
  <c r="K31" i="9"/>
  <c r="O31" i="9"/>
  <c r="S31" i="9"/>
  <c r="W31" i="9"/>
  <c r="AA31" i="9"/>
  <c r="AE31" i="9"/>
  <c r="H31" i="9"/>
  <c r="L31" i="9"/>
  <c r="P31" i="9"/>
  <c r="T31" i="9"/>
  <c r="X31" i="9"/>
  <c r="AB31" i="9"/>
  <c r="I31" i="9"/>
  <c r="M31" i="9"/>
  <c r="Q31" i="9"/>
  <c r="U31" i="9"/>
  <c r="Y31" i="9"/>
  <c r="AC31" i="9"/>
  <c r="F31" i="9"/>
  <c r="J31" i="9"/>
  <c r="N31" i="9"/>
  <c r="R31" i="9"/>
  <c r="V31" i="9"/>
  <c r="Z31" i="9"/>
  <c r="AD31" i="9"/>
  <c r="E31" i="9"/>
  <c r="P32" i="11" l="1"/>
  <c r="T32" i="11"/>
  <c r="X32" i="11"/>
  <c r="AB32" i="11"/>
  <c r="Q32" i="11"/>
  <c r="U32" i="11"/>
  <c r="Y32" i="11"/>
  <c r="AC32" i="11"/>
  <c r="R32" i="11"/>
  <c r="V32" i="11"/>
  <c r="Z32" i="11"/>
  <c r="AD32" i="11"/>
  <c r="AA32" i="11"/>
  <c r="O32" i="11"/>
  <c r="AE32" i="11"/>
  <c r="S32" i="11"/>
  <c r="W32" i="11"/>
  <c r="I32" i="11"/>
  <c r="M32" i="11"/>
  <c r="E32" i="11"/>
  <c r="F32" i="11"/>
  <c r="J32" i="11"/>
  <c r="N32" i="11"/>
  <c r="G32" i="11"/>
  <c r="K32" i="11"/>
  <c r="H32" i="11"/>
  <c r="L32" i="11"/>
  <c r="D74" i="9"/>
  <c r="B82" i="9"/>
  <c r="D74" i="11"/>
  <c r="B37" i="11"/>
  <c r="C33" i="11"/>
  <c r="A34" i="11"/>
  <c r="C33" i="9"/>
  <c r="A34" i="9"/>
  <c r="F32" i="9"/>
  <c r="J32" i="9"/>
  <c r="N32" i="9"/>
  <c r="R32" i="9"/>
  <c r="V32" i="9"/>
  <c r="Z32" i="9"/>
  <c r="AD32" i="9"/>
  <c r="G32" i="9"/>
  <c r="K32" i="9"/>
  <c r="O32" i="9"/>
  <c r="S32" i="9"/>
  <c r="W32" i="9"/>
  <c r="AA32" i="9"/>
  <c r="AE32" i="9"/>
  <c r="H32" i="9"/>
  <c r="M32" i="9"/>
  <c r="U32" i="9"/>
  <c r="AC32" i="9"/>
  <c r="P32" i="9"/>
  <c r="X32" i="9"/>
  <c r="I32" i="9"/>
  <c r="Q32" i="9"/>
  <c r="Y32" i="9"/>
  <c r="L32" i="9"/>
  <c r="T32" i="9"/>
  <c r="AB32" i="9"/>
  <c r="E32" i="9"/>
  <c r="O33" i="11" l="1"/>
  <c r="S33" i="11"/>
  <c r="W33" i="11"/>
  <c r="AA33" i="11"/>
  <c r="AE33" i="11"/>
  <c r="P33" i="11"/>
  <c r="T33" i="11"/>
  <c r="X33" i="11"/>
  <c r="AB33" i="11"/>
  <c r="Q33" i="11"/>
  <c r="U33" i="11"/>
  <c r="Y33" i="11"/>
  <c r="AC33" i="11"/>
  <c r="Z33" i="11"/>
  <c r="AD33" i="11"/>
  <c r="R33" i="11"/>
  <c r="V33" i="11"/>
  <c r="H33" i="11"/>
  <c r="L33" i="11"/>
  <c r="I33" i="11"/>
  <c r="M33" i="11"/>
  <c r="E33" i="11"/>
  <c r="F33" i="11"/>
  <c r="J33" i="11"/>
  <c r="N33" i="11"/>
  <c r="G33" i="11"/>
  <c r="K33" i="11"/>
  <c r="B83" i="9"/>
  <c r="D75" i="9"/>
  <c r="C34" i="11"/>
  <c r="A35" i="11"/>
  <c r="D75" i="11"/>
  <c r="B38" i="11"/>
  <c r="C34" i="9"/>
  <c r="A35" i="9"/>
  <c r="H33" i="9"/>
  <c r="L33" i="9"/>
  <c r="I33" i="9"/>
  <c r="K33" i="9"/>
  <c r="P33" i="9"/>
  <c r="T33" i="9"/>
  <c r="X33" i="9"/>
  <c r="AB33" i="9"/>
  <c r="E33" i="9"/>
  <c r="F33" i="9"/>
  <c r="M33" i="9"/>
  <c r="Q33" i="9"/>
  <c r="U33" i="9"/>
  <c r="Y33" i="9"/>
  <c r="AC33" i="9"/>
  <c r="G33" i="9"/>
  <c r="N33" i="9"/>
  <c r="R33" i="9"/>
  <c r="V33" i="9"/>
  <c r="Z33" i="9"/>
  <c r="AD33" i="9"/>
  <c r="J33" i="9"/>
  <c r="O33" i="9"/>
  <c r="S33" i="9"/>
  <c r="W33" i="9"/>
  <c r="AA33" i="9"/>
  <c r="AE33" i="9"/>
  <c r="R34" i="11" l="1"/>
  <c r="V34" i="11"/>
  <c r="Z34" i="11"/>
  <c r="AD34" i="11"/>
  <c r="O34" i="11"/>
  <c r="S34" i="11"/>
  <c r="W34" i="11"/>
  <c r="AA34" i="11"/>
  <c r="AE34" i="11"/>
  <c r="P34" i="11"/>
  <c r="T34" i="11"/>
  <c r="X34" i="11"/>
  <c r="AB34" i="11"/>
  <c r="Y34" i="11"/>
  <c r="AC34" i="11"/>
  <c r="Q34" i="11"/>
  <c r="U34" i="11"/>
  <c r="G34" i="11"/>
  <c r="K34" i="11"/>
  <c r="H34" i="11"/>
  <c r="L34" i="11"/>
  <c r="I34" i="11"/>
  <c r="M34" i="11"/>
  <c r="E34" i="11"/>
  <c r="F34" i="11"/>
  <c r="J34" i="11"/>
  <c r="N34" i="11"/>
  <c r="D76" i="9"/>
  <c r="B84" i="9"/>
  <c r="B39" i="11"/>
  <c r="D76" i="11"/>
  <c r="C35" i="11"/>
  <c r="A36" i="11"/>
  <c r="C35" i="9"/>
  <c r="A36" i="9"/>
  <c r="F34" i="9"/>
  <c r="J34" i="9"/>
  <c r="N34" i="9"/>
  <c r="R34" i="9"/>
  <c r="V34" i="9"/>
  <c r="Z34" i="9"/>
  <c r="AD34" i="9"/>
  <c r="G34" i="9"/>
  <c r="K34" i="9"/>
  <c r="O34" i="9"/>
  <c r="S34" i="9"/>
  <c r="W34" i="9"/>
  <c r="AA34" i="9"/>
  <c r="AE34" i="9"/>
  <c r="E34" i="9"/>
  <c r="H34" i="9"/>
  <c r="L34" i="9"/>
  <c r="P34" i="9"/>
  <c r="T34" i="9"/>
  <c r="X34" i="9"/>
  <c r="AB34" i="9"/>
  <c r="I34" i="9"/>
  <c r="M34" i="9"/>
  <c r="Q34" i="9"/>
  <c r="U34" i="9"/>
  <c r="Y34" i="9"/>
  <c r="AC34" i="9"/>
  <c r="Q35" i="11" l="1"/>
  <c r="U35" i="11"/>
  <c r="Y35" i="11"/>
  <c r="AC35" i="11"/>
  <c r="R35" i="11"/>
  <c r="V35" i="11"/>
  <c r="Z35" i="11"/>
  <c r="AD35" i="11"/>
  <c r="O35" i="11"/>
  <c r="S35" i="11"/>
  <c r="W35" i="11"/>
  <c r="AA35" i="11"/>
  <c r="AE35" i="11"/>
  <c r="X35" i="11"/>
  <c r="AB35" i="11"/>
  <c r="P35" i="11"/>
  <c r="T35" i="11"/>
  <c r="F35" i="11"/>
  <c r="J35" i="11"/>
  <c r="N35" i="11"/>
  <c r="G35" i="11"/>
  <c r="K35" i="11"/>
  <c r="H35" i="11"/>
  <c r="L35" i="11"/>
  <c r="I35" i="11"/>
  <c r="M35" i="11"/>
  <c r="E35" i="11"/>
  <c r="B85" i="9"/>
  <c r="D77" i="9"/>
  <c r="C36" i="11"/>
  <c r="A37" i="11"/>
  <c r="D77" i="11"/>
  <c r="B40" i="11"/>
  <c r="C36" i="9"/>
  <c r="A37" i="9"/>
  <c r="H35" i="9"/>
  <c r="L35" i="9"/>
  <c r="P35" i="9"/>
  <c r="T35" i="9"/>
  <c r="X35" i="9"/>
  <c r="AB35" i="9"/>
  <c r="I35" i="9"/>
  <c r="M35" i="9"/>
  <c r="Q35" i="9"/>
  <c r="U35" i="9"/>
  <c r="Y35" i="9"/>
  <c r="AC35" i="9"/>
  <c r="F35" i="9"/>
  <c r="J35" i="9"/>
  <c r="N35" i="9"/>
  <c r="R35" i="9"/>
  <c r="V35" i="9"/>
  <c r="Z35" i="9"/>
  <c r="AD35" i="9"/>
  <c r="E35" i="9"/>
  <c r="G35" i="9"/>
  <c r="K35" i="9"/>
  <c r="O35" i="9"/>
  <c r="S35" i="9"/>
  <c r="W35" i="9"/>
  <c r="AA35" i="9"/>
  <c r="AE35" i="9"/>
  <c r="P36" i="11" l="1"/>
  <c r="T36" i="11"/>
  <c r="X36" i="11"/>
  <c r="AB36" i="11"/>
  <c r="Q36" i="11"/>
  <c r="U36" i="11"/>
  <c r="Y36" i="11"/>
  <c r="AC36" i="11"/>
  <c r="R36" i="11"/>
  <c r="V36" i="11"/>
  <c r="Z36" i="11"/>
  <c r="AD36" i="11"/>
  <c r="W36" i="11"/>
  <c r="AA36" i="11"/>
  <c r="O36" i="11"/>
  <c r="AE36" i="11"/>
  <c r="S36" i="11"/>
  <c r="I36" i="11"/>
  <c r="M36" i="11"/>
  <c r="E36" i="11"/>
  <c r="F36" i="11"/>
  <c r="J36" i="11"/>
  <c r="N36" i="11"/>
  <c r="G36" i="11"/>
  <c r="K36" i="11"/>
  <c r="H36" i="11"/>
  <c r="L36" i="11"/>
  <c r="D78" i="9"/>
  <c r="B86" i="9"/>
  <c r="B41" i="11"/>
  <c r="D78" i="11"/>
  <c r="C37" i="11"/>
  <c r="A38" i="11"/>
  <c r="C37" i="9"/>
  <c r="A38" i="9"/>
  <c r="F36" i="9"/>
  <c r="J36" i="9"/>
  <c r="N36" i="9"/>
  <c r="R36" i="9"/>
  <c r="V36" i="9"/>
  <c r="Z36" i="9"/>
  <c r="AD36" i="9"/>
  <c r="G36" i="9"/>
  <c r="K36" i="9"/>
  <c r="O36" i="9"/>
  <c r="S36" i="9"/>
  <c r="W36" i="9"/>
  <c r="AA36" i="9"/>
  <c r="AE36" i="9"/>
  <c r="H36" i="9"/>
  <c r="L36" i="9"/>
  <c r="P36" i="9"/>
  <c r="T36" i="9"/>
  <c r="X36" i="9"/>
  <c r="AB36" i="9"/>
  <c r="I36" i="9"/>
  <c r="M36" i="9"/>
  <c r="Q36" i="9"/>
  <c r="U36" i="9"/>
  <c r="Y36" i="9"/>
  <c r="AC36" i="9"/>
  <c r="E36" i="9"/>
  <c r="O37" i="11" l="1"/>
  <c r="S37" i="11"/>
  <c r="W37" i="11"/>
  <c r="AA37" i="11"/>
  <c r="AE37" i="11"/>
  <c r="P37" i="11"/>
  <c r="T37" i="11"/>
  <c r="X37" i="11"/>
  <c r="AB37" i="11"/>
  <c r="Q37" i="11"/>
  <c r="U37" i="11"/>
  <c r="Y37" i="11"/>
  <c r="AC37" i="11"/>
  <c r="V37" i="11"/>
  <c r="Z37" i="11"/>
  <c r="AD37" i="11"/>
  <c r="R37" i="11"/>
  <c r="H37" i="11"/>
  <c r="L37" i="11"/>
  <c r="I37" i="11"/>
  <c r="M37" i="11"/>
  <c r="E37" i="11"/>
  <c r="F37" i="11"/>
  <c r="J37" i="11"/>
  <c r="N37" i="11"/>
  <c r="G37" i="11"/>
  <c r="K37" i="11"/>
  <c r="D79" i="9"/>
  <c r="B87" i="9"/>
  <c r="C38" i="11"/>
  <c r="A39" i="11"/>
  <c r="D79" i="11"/>
  <c r="B42" i="11"/>
  <c r="C38" i="9"/>
  <c r="A39" i="9"/>
  <c r="H37" i="9"/>
  <c r="L37" i="9"/>
  <c r="P37" i="9"/>
  <c r="T37" i="9"/>
  <c r="X37" i="9"/>
  <c r="AB37" i="9"/>
  <c r="E37" i="9"/>
  <c r="I37" i="9"/>
  <c r="M37" i="9"/>
  <c r="Q37" i="9"/>
  <c r="U37" i="9"/>
  <c r="Y37" i="9"/>
  <c r="AC37" i="9"/>
  <c r="F37" i="9"/>
  <c r="J37" i="9"/>
  <c r="N37" i="9"/>
  <c r="R37" i="9"/>
  <c r="V37" i="9"/>
  <c r="Z37" i="9"/>
  <c r="AD37" i="9"/>
  <c r="O37" i="9"/>
  <c r="AE37" i="9"/>
  <c r="S37" i="9"/>
  <c r="K37" i="9"/>
  <c r="G37" i="9"/>
  <c r="W37" i="9"/>
  <c r="AA37" i="9"/>
  <c r="B88" i="9" l="1"/>
  <c r="D80" i="9"/>
  <c r="R38" i="11"/>
  <c r="V38" i="11"/>
  <c r="Z38" i="11"/>
  <c r="AD38" i="11"/>
  <c r="O38" i="11"/>
  <c r="S38" i="11"/>
  <c r="W38" i="11"/>
  <c r="AA38" i="11"/>
  <c r="AE38" i="11"/>
  <c r="P38" i="11"/>
  <c r="T38" i="11"/>
  <c r="X38" i="11"/>
  <c r="AB38" i="11"/>
  <c r="U38" i="11"/>
  <c r="Y38" i="11"/>
  <c r="AC38" i="11"/>
  <c r="Q38" i="11"/>
  <c r="G38" i="11"/>
  <c r="K38" i="11"/>
  <c r="H38" i="11"/>
  <c r="L38" i="11"/>
  <c r="I38" i="11"/>
  <c r="M38" i="11"/>
  <c r="E38" i="11"/>
  <c r="F38" i="11"/>
  <c r="J38" i="11"/>
  <c r="N38" i="11"/>
  <c r="D80" i="11"/>
  <c r="B43" i="11"/>
  <c r="C39" i="11"/>
  <c r="A40" i="11"/>
  <c r="C39" i="9"/>
  <c r="A40" i="9"/>
  <c r="F38" i="9"/>
  <c r="J38" i="9"/>
  <c r="N38" i="9"/>
  <c r="R38" i="9"/>
  <c r="V38" i="9"/>
  <c r="Z38" i="9"/>
  <c r="AD38" i="9"/>
  <c r="G38" i="9"/>
  <c r="K38" i="9"/>
  <c r="O38" i="9"/>
  <c r="S38" i="9"/>
  <c r="W38" i="9"/>
  <c r="AA38" i="9"/>
  <c r="AE38" i="9"/>
  <c r="E38" i="9"/>
  <c r="H38" i="9"/>
  <c r="L38" i="9"/>
  <c r="P38" i="9"/>
  <c r="T38" i="9"/>
  <c r="X38" i="9"/>
  <c r="AB38" i="9"/>
  <c r="U38" i="9"/>
  <c r="I38" i="9"/>
  <c r="Y38" i="9"/>
  <c r="Q38" i="9"/>
  <c r="M38" i="9"/>
  <c r="AC38" i="9"/>
  <c r="D81" i="9" l="1"/>
  <c r="Q39" i="11"/>
  <c r="U39" i="11"/>
  <c r="Y39" i="11"/>
  <c r="AC39" i="11"/>
  <c r="R39" i="11"/>
  <c r="V39" i="11"/>
  <c r="Z39" i="11"/>
  <c r="AD39" i="11"/>
  <c r="O39" i="11"/>
  <c r="S39" i="11"/>
  <c r="W39" i="11"/>
  <c r="AA39" i="11"/>
  <c r="AE39" i="11"/>
  <c r="T39" i="11"/>
  <c r="X39" i="11"/>
  <c r="AB39" i="11"/>
  <c r="P39" i="11"/>
  <c r="F39" i="11"/>
  <c r="J39" i="11"/>
  <c r="N39" i="11"/>
  <c r="G39" i="11"/>
  <c r="K39" i="11"/>
  <c r="H39" i="11"/>
  <c r="L39" i="11"/>
  <c r="I39" i="11"/>
  <c r="M39" i="11"/>
  <c r="E39" i="11"/>
  <c r="B89" i="9"/>
  <c r="C40" i="11"/>
  <c r="A41" i="11"/>
  <c r="B44" i="11"/>
  <c r="D81" i="11"/>
  <c r="C40" i="9"/>
  <c r="A41" i="9"/>
  <c r="H39" i="9"/>
  <c r="L39" i="9"/>
  <c r="P39" i="9"/>
  <c r="T39" i="9"/>
  <c r="X39" i="9"/>
  <c r="AB39" i="9"/>
  <c r="I39" i="9"/>
  <c r="M39" i="9"/>
  <c r="Q39" i="9"/>
  <c r="U39" i="9"/>
  <c r="Y39" i="9"/>
  <c r="AC39" i="9"/>
  <c r="F39" i="9"/>
  <c r="J39" i="9"/>
  <c r="N39" i="9"/>
  <c r="R39" i="9"/>
  <c r="V39" i="9"/>
  <c r="Z39" i="9"/>
  <c r="AD39" i="9"/>
  <c r="E39" i="9"/>
  <c r="K39" i="9"/>
  <c r="AA39" i="9"/>
  <c r="O39" i="9"/>
  <c r="AE39" i="9"/>
  <c r="S39" i="9"/>
  <c r="G39" i="9"/>
  <c r="W39" i="9"/>
  <c r="B90" i="9" l="1"/>
  <c r="P40" i="11"/>
  <c r="Q40" i="11"/>
  <c r="R40" i="11"/>
  <c r="S40" i="11"/>
  <c r="W40" i="11"/>
  <c r="AA40" i="11"/>
  <c r="AE40" i="11"/>
  <c r="T40" i="11"/>
  <c r="X40" i="11"/>
  <c r="AB40" i="11"/>
  <c r="U40" i="11"/>
  <c r="Y40" i="11"/>
  <c r="AC40" i="11"/>
  <c r="O40" i="11"/>
  <c r="V40" i="11"/>
  <c r="Z40" i="11"/>
  <c r="AD40" i="11"/>
  <c r="I40" i="11"/>
  <c r="M40" i="11"/>
  <c r="E40" i="11"/>
  <c r="F40" i="11"/>
  <c r="J40" i="11"/>
  <c r="N40" i="11"/>
  <c r="G40" i="11"/>
  <c r="K40" i="11"/>
  <c r="H40" i="11"/>
  <c r="L40" i="11"/>
  <c r="D82" i="9"/>
  <c r="D82" i="11"/>
  <c r="B45" i="11"/>
  <c r="C41" i="11"/>
  <c r="A42" i="11"/>
  <c r="C41" i="9"/>
  <c r="A42" i="9"/>
  <c r="F40" i="9"/>
  <c r="J40" i="9"/>
  <c r="N40" i="9"/>
  <c r="R40" i="9"/>
  <c r="V40" i="9"/>
  <c r="Z40" i="9"/>
  <c r="AD40" i="9"/>
  <c r="G40" i="9"/>
  <c r="K40" i="9"/>
  <c r="O40" i="9"/>
  <c r="S40" i="9"/>
  <c r="W40" i="9"/>
  <c r="AA40" i="9"/>
  <c r="AE40" i="9"/>
  <c r="H40" i="9"/>
  <c r="L40" i="9"/>
  <c r="P40" i="9"/>
  <c r="T40" i="9"/>
  <c r="X40" i="9"/>
  <c r="AB40" i="9"/>
  <c r="Q40" i="9"/>
  <c r="E40" i="9"/>
  <c r="I40" i="9"/>
  <c r="U40" i="9"/>
  <c r="Y40" i="9"/>
  <c r="M40" i="9"/>
  <c r="AC40" i="9"/>
  <c r="R41" i="11" l="1"/>
  <c r="V41" i="11"/>
  <c r="Z41" i="11"/>
  <c r="AD41" i="11"/>
  <c r="O41" i="11"/>
  <c r="S41" i="11"/>
  <c r="W41" i="11"/>
  <c r="AA41" i="11"/>
  <c r="AE41" i="11"/>
  <c r="P41" i="11"/>
  <c r="T41" i="11"/>
  <c r="X41" i="11"/>
  <c r="AB41" i="11"/>
  <c r="Q41" i="11"/>
  <c r="U41" i="11"/>
  <c r="Y41" i="11"/>
  <c r="AC41" i="11"/>
  <c r="H41" i="11"/>
  <c r="L41" i="11"/>
  <c r="I41" i="11"/>
  <c r="M41" i="11"/>
  <c r="E41" i="11"/>
  <c r="F41" i="11"/>
  <c r="J41" i="11"/>
  <c r="N41" i="11"/>
  <c r="G41" i="11"/>
  <c r="K41" i="11"/>
  <c r="D83" i="9"/>
  <c r="B91" i="9"/>
  <c r="C42" i="11"/>
  <c r="A43" i="11"/>
  <c r="D83" i="11"/>
  <c r="B46" i="11"/>
  <c r="C42" i="9"/>
  <c r="A43" i="9"/>
  <c r="H41" i="9"/>
  <c r="L41" i="9"/>
  <c r="P41" i="9"/>
  <c r="T41" i="9"/>
  <c r="X41" i="9"/>
  <c r="AB41" i="9"/>
  <c r="E41" i="9"/>
  <c r="I41" i="9"/>
  <c r="M41" i="9"/>
  <c r="Q41" i="9"/>
  <c r="U41" i="9"/>
  <c r="Y41" i="9"/>
  <c r="AC41" i="9"/>
  <c r="F41" i="9"/>
  <c r="J41" i="9"/>
  <c r="N41" i="9"/>
  <c r="R41" i="9"/>
  <c r="V41" i="9"/>
  <c r="Z41" i="9"/>
  <c r="AD41" i="9"/>
  <c r="G41" i="9"/>
  <c r="W41" i="9"/>
  <c r="AE41" i="9"/>
  <c r="K41" i="9"/>
  <c r="AA41" i="9"/>
  <c r="S41" i="9"/>
  <c r="O41" i="9"/>
  <c r="D84" i="9" l="1"/>
  <c r="C43" i="9"/>
  <c r="A44" i="9"/>
  <c r="Q42" i="11"/>
  <c r="U42" i="11"/>
  <c r="Y42" i="11"/>
  <c r="AC42" i="11"/>
  <c r="R42" i="11"/>
  <c r="V42" i="11"/>
  <c r="Z42" i="11"/>
  <c r="AD42" i="11"/>
  <c r="O42" i="11"/>
  <c r="S42" i="11"/>
  <c r="W42" i="11"/>
  <c r="AA42" i="11"/>
  <c r="AE42" i="11"/>
  <c r="P42" i="11"/>
  <c r="T42" i="11"/>
  <c r="X42" i="11"/>
  <c r="AB42" i="11"/>
  <c r="G42" i="11"/>
  <c r="K42" i="11"/>
  <c r="H42" i="11"/>
  <c r="L42" i="11"/>
  <c r="I42" i="11"/>
  <c r="M42" i="11"/>
  <c r="E42" i="11"/>
  <c r="F42" i="11"/>
  <c r="J42" i="11"/>
  <c r="N42" i="11"/>
  <c r="B92" i="9"/>
  <c r="D84" i="11"/>
  <c r="B47" i="11"/>
  <c r="C43" i="11"/>
  <c r="A44" i="11"/>
  <c r="H43" i="9"/>
  <c r="L43" i="9"/>
  <c r="P43" i="9"/>
  <c r="T43" i="9"/>
  <c r="X43" i="9"/>
  <c r="AB43" i="9"/>
  <c r="I43" i="9"/>
  <c r="M43" i="9"/>
  <c r="Q43" i="9"/>
  <c r="U43" i="9"/>
  <c r="Y43" i="9"/>
  <c r="AC43" i="9"/>
  <c r="F43" i="9"/>
  <c r="J43" i="9"/>
  <c r="N43" i="9"/>
  <c r="R43" i="9"/>
  <c r="V43" i="9"/>
  <c r="Z43" i="9"/>
  <c r="AD43" i="9"/>
  <c r="E43" i="9"/>
  <c r="S43" i="9"/>
  <c r="AA43" i="9"/>
  <c r="G43" i="9"/>
  <c r="W43" i="9"/>
  <c r="O43" i="9"/>
  <c r="K43" i="9"/>
  <c r="AE43" i="9"/>
  <c r="F42" i="9"/>
  <c r="J42" i="9"/>
  <c r="N42" i="9"/>
  <c r="R42" i="9"/>
  <c r="V42" i="9"/>
  <c r="Z42" i="9"/>
  <c r="AD42" i="9"/>
  <c r="G42" i="9"/>
  <c r="K42" i="9"/>
  <c r="O42" i="9"/>
  <c r="S42" i="9"/>
  <c r="W42" i="9"/>
  <c r="AA42" i="9"/>
  <c r="AE42" i="9"/>
  <c r="E42" i="9"/>
  <c r="H42" i="9"/>
  <c r="L42" i="9"/>
  <c r="P42" i="9"/>
  <c r="T42" i="9"/>
  <c r="X42" i="9"/>
  <c r="AB42" i="9"/>
  <c r="M42" i="9"/>
  <c r="AC42" i="9"/>
  <c r="Q42" i="9"/>
  <c r="U42" i="9"/>
  <c r="I42" i="9"/>
  <c r="Y42" i="9"/>
  <c r="P43" i="11" l="1"/>
  <c r="T43" i="11"/>
  <c r="X43" i="11"/>
  <c r="AB43" i="11"/>
  <c r="Q43" i="11"/>
  <c r="U43" i="11"/>
  <c r="Y43" i="11"/>
  <c r="AC43" i="11"/>
  <c r="R43" i="11"/>
  <c r="V43" i="11"/>
  <c r="Z43" i="11"/>
  <c r="AD43" i="11"/>
  <c r="O43" i="11"/>
  <c r="S43" i="11"/>
  <c r="W43" i="11"/>
  <c r="AA43" i="11"/>
  <c r="AE43" i="11"/>
  <c r="F43" i="11"/>
  <c r="J43" i="11"/>
  <c r="N43" i="11"/>
  <c r="G43" i="11"/>
  <c r="K43" i="11"/>
  <c r="H43" i="11"/>
  <c r="L43" i="11"/>
  <c r="I43" i="11"/>
  <c r="M43" i="11"/>
  <c r="E43" i="11"/>
  <c r="B93" i="9"/>
  <c r="C44" i="9"/>
  <c r="A45" i="9"/>
  <c r="D85" i="9"/>
  <c r="C44" i="11"/>
  <c r="A45" i="11"/>
  <c r="D85" i="11"/>
  <c r="B48" i="11"/>
  <c r="W1" i="9"/>
  <c r="W2" i="9"/>
  <c r="E1" i="9"/>
  <c r="E2" i="9"/>
  <c r="R1" i="9"/>
  <c r="R2" i="9"/>
  <c r="AC2" i="9"/>
  <c r="AC84" i="9" s="1"/>
  <c r="AC1" i="9"/>
  <c r="M2" i="9"/>
  <c r="M1" i="9"/>
  <c r="T1" i="9"/>
  <c r="T2" i="9"/>
  <c r="AE1" i="9"/>
  <c r="AE2" i="9"/>
  <c r="G1" i="9"/>
  <c r="G2" i="9"/>
  <c r="AD1" i="9"/>
  <c r="AD2" i="9"/>
  <c r="AD84" i="9" s="1"/>
  <c r="N1" i="9"/>
  <c r="N2" i="9"/>
  <c r="Y1" i="9"/>
  <c r="Y2" i="9"/>
  <c r="I1" i="9"/>
  <c r="I2" i="9"/>
  <c r="P2" i="9"/>
  <c r="P1" i="9"/>
  <c r="K1" i="9"/>
  <c r="K2" i="9"/>
  <c r="AA1" i="9"/>
  <c r="AA2" i="9"/>
  <c r="Z2" i="9"/>
  <c r="Z1" i="9"/>
  <c r="J1" i="9"/>
  <c r="J2" i="9"/>
  <c r="U2" i="9"/>
  <c r="U1" i="9"/>
  <c r="AB2" i="9"/>
  <c r="AB1" i="9"/>
  <c r="L2" i="9"/>
  <c r="L1" i="9"/>
  <c r="O1" i="9"/>
  <c r="O2" i="9"/>
  <c r="O84" i="9" s="1"/>
  <c r="S2" i="9"/>
  <c r="S84" i="9" s="1"/>
  <c r="S1" i="9"/>
  <c r="V1" i="9"/>
  <c r="V2" i="9"/>
  <c r="F1" i="9"/>
  <c r="F2" i="9"/>
  <c r="Q2" i="9"/>
  <c r="Q1" i="9"/>
  <c r="X2" i="9"/>
  <c r="X84" i="9" s="1"/>
  <c r="X1" i="9"/>
  <c r="H1" i="9"/>
  <c r="H2" i="9"/>
  <c r="H84" i="9" s="1"/>
  <c r="V44" i="9" l="1"/>
  <c r="V45" i="9"/>
  <c r="V46" i="9"/>
  <c r="V47" i="9"/>
  <c r="V48" i="9"/>
  <c r="V49" i="9"/>
  <c r="V50" i="9"/>
  <c r="V51" i="9"/>
  <c r="V52" i="9"/>
  <c r="V53" i="9"/>
  <c r="V54" i="9"/>
  <c r="V55" i="9"/>
  <c r="V56" i="9"/>
  <c r="V57" i="9"/>
  <c r="V58" i="9"/>
  <c r="V59" i="9"/>
  <c r="V60" i="9"/>
  <c r="V61" i="9"/>
  <c r="V62" i="9"/>
  <c r="V63" i="9"/>
  <c r="V64" i="9"/>
  <c r="V65" i="9"/>
  <c r="V66" i="9"/>
  <c r="V67" i="9"/>
  <c r="V68" i="9"/>
  <c r="V69" i="9"/>
  <c r="V70" i="9"/>
  <c r="V71" i="9"/>
  <c r="V72" i="9"/>
  <c r="V73" i="9"/>
  <c r="V74" i="9"/>
  <c r="V75" i="9"/>
  <c r="V76" i="9"/>
  <c r="V77" i="9"/>
  <c r="V78" i="9"/>
  <c r="V79" i="9"/>
  <c r="V80" i="9"/>
  <c r="V81" i="9"/>
  <c r="V82" i="9"/>
  <c r="V83" i="9"/>
  <c r="J44" i="9"/>
  <c r="J45" i="9"/>
  <c r="J46" i="9"/>
  <c r="J47" i="9"/>
  <c r="J48" i="9"/>
  <c r="J49" i="9"/>
  <c r="J50" i="9"/>
  <c r="J51" i="9"/>
  <c r="J52" i="9"/>
  <c r="J53" i="9"/>
  <c r="J54" i="9"/>
  <c r="J55" i="9"/>
  <c r="J56" i="9"/>
  <c r="J57" i="9"/>
  <c r="J58" i="9"/>
  <c r="J59" i="9"/>
  <c r="J60" i="9"/>
  <c r="J61" i="9"/>
  <c r="J62" i="9"/>
  <c r="J63" i="9"/>
  <c r="J64" i="9"/>
  <c r="J65" i="9"/>
  <c r="J66" i="9"/>
  <c r="J67" i="9"/>
  <c r="J68" i="9"/>
  <c r="J69" i="9"/>
  <c r="J70" i="9"/>
  <c r="J71" i="9"/>
  <c r="J72" i="9"/>
  <c r="J73" i="9"/>
  <c r="J74" i="9"/>
  <c r="J75" i="9"/>
  <c r="J76" i="9"/>
  <c r="J77" i="9"/>
  <c r="J78" i="9"/>
  <c r="J79" i="9"/>
  <c r="J80" i="9"/>
  <c r="J81" i="9"/>
  <c r="J82" i="9"/>
  <c r="J83" i="9"/>
  <c r="Y44" i="9"/>
  <c r="Y45" i="9"/>
  <c r="Y46" i="9"/>
  <c r="Y47" i="9"/>
  <c r="Y48" i="9"/>
  <c r="Y49" i="9"/>
  <c r="Y50" i="9"/>
  <c r="Y51" i="9"/>
  <c r="Y52" i="9"/>
  <c r="Y53" i="9"/>
  <c r="Y54" i="9"/>
  <c r="Y55" i="9"/>
  <c r="Y56" i="9"/>
  <c r="Y57" i="9"/>
  <c r="Y58" i="9"/>
  <c r="Y59" i="9"/>
  <c r="Y60" i="9"/>
  <c r="Y61" i="9"/>
  <c r="Y62" i="9"/>
  <c r="Y63" i="9"/>
  <c r="Y64" i="9"/>
  <c r="Y65" i="9"/>
  <c r="Y66" i="9"/>
  <c r="Y67" i="9"/>
  <c r="Y68" i="9"/>
  <c r="Y69" i="9"/>
  <c r="Y70" i="9"/>
  <c r="Y71" i="9"/>
  <c r="Y72" i="9"/>
  <c r="Y73" i="9"/>
  <c r="Y74" i="9"/>
  <c r="Y75" i="9"/>
  <c r="Y76" i="9"/>
  <c r="Y77" i="9"/>
  <c r="Y78" i="9"/>
  <c r="Y79" i="9"/>
  <c r="Y80" i="9"/>
  <c r="Y81" i="9"/>
  <c r="Y82" i="9"/>
  <c r="Y83" i="9"/>
  <c r="R44" i="9"/>
  <c r="R45" i="9"/>
  <c r="R46" i="9"/>
  <c r="R47" i="9"/>
  <c r="R48" i="9"/>
  <c r="R49" i="9"/>
  <c r="R50" i="9"/>
  <c r="R51" i="9"/>
  <c r="R52" i="9"/>
  <c r="R53" i="9"/>
  <c r="R54" i="9"/>
  <c r="R55" i="9"/>
  <c r="R56" i="9"/>
  <c r="R57" i="9"/>
  <c r="R58" i="9"/>
  <c r="R59" i="9"/>
  <c r="R60" i="9"/>
  <c r="R61" i="9"/>
  <c r="R62" i="9"/>
  <c r="R63" i="9"/>
  <c r="R64" i="9"/>
  <c r="R65" i="9"/>
  <c r="R66" i="9"/>
  <c r="R67" i="9"/>
  <c r="R68" i="9"/>
  <c r="R69" i="9"/>
  <c r="R70" i="9"/>
  <c r="R71" i="9"/>
  <c r="R72" i="9"/>
  <c r="R73" i="9"/>
  <c r="R74" i="9"/>
  <c r="R75" i="9"/>
  <c r="R76" i="9"/>
  <c r="R77" i="9"/>
  <c r="R78" i="9"/>
  <c r="R79" i="9"/>
  <c r="R80" i="9"/>
  <c r="R81" i="9"/>
  <c r="R82" i="9"/>
  <c r="R83" i="9"/>
  <c r="Q44" i="9"/>
  <c r="Q45" i="9"/>
  <c r="Q46" i="9"/>
  <c r="Q47" i="9"/>
  <c r="Q48" i="9"/>
  <c r="Q49" i="9"/>
  <c r="Q50" i="9"/>
  <c r="Q51" i="9"/>
  <c r="Q52" i="9"/>
  <c r="Q53" i="9"/>
  <c r="Q54" i="9"/>
  <c r="Q55" i="9"/>
  <c r="Q56" i="9"/>
  <c r="Q57" i="9"/>
  <c r="Q58" i="9"/>
  <c r="Q59" i="9"/>
  <c r="Q60" i="9"/>
  <c r="Q61" i="9"/>
  <c r="Q62" i="9"/>
  <c r="Q63" i="9"/>
  <c r="Q64" i="9"/>
  <c r="Q65" i="9"/>
  <c r="Q66" i="9"/>
  <c r="Q67" i="9"/>
  <c r="Q68" i="9"/>
  <c r="Q69" i="9"/>
  <c r="Q70" i="9"/>
  <c r="Q71" i="9"/>
  <c r="Q72" i="9"/>
  <c r="Q73" i="9"/>
  <c r="Q74" i="9"/>
  <c r="Q75" i="9"/>
  <c r="Q76" i="9"/>
  <c r="Q77" i="9"/>
  <c r="Q78" i="9"/>
  <c r="Q79" i="9"/>
  <c r="Q80" i="9"/>
  <c r="Q81" i="9"/>
  <c r="Q82" i="9"/>
  <c r="Q83" i="9"/>
  <c r="AB44" i="9"/>
  <c r="AB45" i="9"/>
  <c r="AB46" i="9"/>
  <c r="AB47" i="9"/>
  <c r="AB48" i="9"/>
  <c r="AB49" i="9"/>
  <c r="AB50" i="9"/>
  <c r="AB51" i="9"/>
  <c r="AB52" i="9"/>
  <c r="AB53" i="9"/>
  <c r="AB54" i="9"/>
  <c r="AB55" i="9"/>
  <c r="AB56" i="9"/>
  <c r="AB57" i="9"/>
  <c r="AB58" i="9"/>
  <c r="AB59" i="9"/>
  <c r="AB60" i="9"/>
  <c r="AB61" i="9"/>
  <c r="AB62" i="9"/>
  <c r="AB63" i="9"/>
  <c r="AB64" i="9"/>
  <c r="AB65" i="9"/>
  <c r="AB66" i="9"/>
  <c r="AB67" i="9"/>
  <c r="AB68" i="9"/>
  <c r="AB69" i="9"/>
  <c r="AB70" i="9"/>
  <c r="AB71" i="9"/>
  <c r="AB72" i="9"/>
  <c r="AB73" i="9"/>
  <c r="AB74" i="9"/>
  <c r="AB75" i="9"/>
  <c r="AB76" i="9"/>
  <c r="AB77" i="9"/>
  <c r="AB78" i="9"/>
  <c r="AB79" i="9"/>
  <c r="AB80" i="9"/>
  <c r="AB81" i="9"/>
  <c r="AB82" i="9"/>
  <c r="AB83" i="9"/>
  <c r="P44" i="9"/>
  <c r="P45" i="9"/>
  <c r="P46" i="9"/>
  <c r="P47" i="9"/>
  <c r="P48" i="9"/>
  <c r="P49" i="9"/>
  <c r="P50" i="9"/>
  <c r="P51" i="9"/>
  <c r="P52" i="9"/>
  <c r="P53" i="9"/>
  <c r="P54" i="9"/>
  <c r="P55" i="9"/>
  <c r="P56" i="9"/>
  <c r="P57" i="9"/>
  <c r="P58" i="9"/>
  <c r="P59" i="9"/>
  <c r="P60" i="9"/>
  <c r="P61" i="9"/>
  <c r="P62" i="9"/>
  <c r="P63" i="9"/>
  <c r="P64" i="9"/>
  <c r="P65" i="9"/>
  <c r="P66" i="9"/>
  <c r="P67" i="9"/>
  <c r="P68" i="9"/>
  <c r="P69" i="9"/>
  <c r="P70" i="9"/>
  <c r="P71" i="9"/>
  <c r="P72" i="9"/>
  <c r="P73" i="9"/>
  <c r="P74" i="9"/>
  <c r="P75" i="9"/>
  <c r="P76" i="9"/>
  <c r="P77" i="9"/>
  <c r="P78" i="9"/>
  <c r="P79" i="9"/>
  <c r="P80" i="9"/>
  <c r="P81" i="9"/>
  <c r="P82" i="9"/>
  <c r="P83" i="9"/>
  <c r="M44" i="9"/>
  <c r="M45" i="9"/>
  <c r="M46" i="9"/>
  <c r="M47" i="9"/>
  <c r="M48" i="9"/>
  <c r="M49" i="9"/>
  <c r="M50" i="9"/>
  <c r="M51" i="9"/>
  <c r="M52" i="9"/>
  <c r="M53" i="9"/>
  <c r="M54" i="9"/>
  <c r="M55" i="9"/>
  <c r="M56" i="9"/>
  <c r="M57" i="9"/>
  <c r="M58" i="9"/>
  <c r="M59" i="9"/>
  <c r="M60" i="9"/>
  <c r="M61" i="9"/>
  <c r="M62" i="9"/>
  <c r="M63" i="9"/>
  <c r="M64" i="9"/>
  <c r="M65" i="9"/>
  <c r="M66" i="9"/>
  <c r="M67" i="9"/>
  <c r="M68" i="9"/>
  <c r="M69" i="9"/>
  <c r="M70" i="9"/>
  <c r="M71" i="9"/>
  <c r="M72" i="9"/>
  <c r="M73" i="9"/>
  <c r="M74" i="9"/>
  <c r="M75" i="9"/>
  <c r="M76" i="9"/>
  <c r="M77" i="9"/>
  <c r="M78" i="9"/>
  <c r="M79" i="9"/>
  <c r="M80" i="9"/>
  <c r="M81" i="9"/>
  <c r="M82" i="9"/>
  <c r="M83" i="9"/>
  <c r="R84" i="9"/>
  <c r="M84" i="9"/>
  <c r="D86" i="9"/>
  <c r="H85" i="9"/>
  <c r="L85" i="9"/>
  <c r="P85" i="9"/>
  <c r="T85" i="9"/>
  <c r="X85" i="9"/>
  <c r="AB85" i="9"/>
  <c r="E85" i="9"/>
  <c r="I85" i="9"/>
  <c r="M85" i="9"/>
  <c r="Q85" i="9"/>
  <c r="U85" i="9"/>
  <c r="Y85" i="9"/>
  <c r="AC85" i="9"/>
  <c r="F85" i="9"/>
  <c r="J85" i="9"/>
  <c r="N85" i="9"/>
  <c r="R85" i="9"/>
  <c r="V85" i="9"/>
  <c r="Z85" i="9"/>
  <c r="AD85" i="9"/>
  <c r="G85" i="9"/>
  <c r="K85" i="9"/>
  <c r="O85" i="9"/>
  <c r="S85" i="9"/>
  <c r="W85" i="9"/>
  <c r="AA85" i="9"/>
  <c r="AE85" i="9"/>
  <c r="H44" i="9"/>
  <c r="H45" i="9"/>
  <c r="H46" i="9"/>
  <c r="H47" i="9"/>
  <c r="H48" i="9"/>
  <c r="H49" i="9"/>
  <c r="H50" i="9"/>
  <c r="H51" i="9"/>
  <c r="H52" i="9"/>
  <c r="H53" i="9"/>
  <c r="H54" i="9"/>
  <c r="H55" i="9"/>
  <c r="H56" i="9"/>
  <c r="H57" i="9"/>
  <c r="H58" i="9"/>
  <c r="H59" i="9"/>
  <c r="H60" i="9"/>
  <c r="H61" i="9"/>
  <c r="H62" i="9"/>
  <c r="H63" i="9"/>
  <c r="H64" i="9"/>
  <c r="H65" i="9"/>
  <c r="H66" i="9"/>
  <c r="H67" i="9"/>
  <c r="H68" i="9"/>
  <c r="H69" i="9"/>
  <c r="H70" i="9"/>
  <c r="H71" i="9"/>
  <c r="H72" i="9"/>
  <c r="H73" i="9"/>
  <c r="H74" i="9"/>
  <c r="H75" i="9"/>
  <c r="H76" i="9"/>
  <c r="H77" i="9"/>
  <c r="H78" i="9"/>
  <c r="H79" i="9"/>
  <c r="H80" i="9"/>
  <c r="H81" i="9"/>
  <c r="H82" i="9"/>
  <c r="H83" i="9"/>
  <c r="AE44" i="9"/>
  <c r="AE45" i="9"/>
  <c r="AE46" i="9"/>
  <c r="AE47" i="9"/>
  <c r="AE48" i="9"/>
  <c r="AE49" i="9"/>
  <c r="AE50" i="9"/>
  <c r="AE51" i="9"/>
  <c r="AE52" i="9"/>
  <c r="AE53" i="9"/>
  <c r="AE54" i="9"/>
  <c r="AE55" i="9"/>
  <c r="AE56" i="9"/>
  <c r="AE57" i="9"/>
  <c r="AE58" i="9"/>
  <c r="AE59" i="9"/>
  <c r="AE60" i="9"/>
  <c r="AE61" i="9"/>
  <c r="AE62" i="9"/>
  <c r="AE63" i="9"/>
  <c r="AE64" i="9"/>
  <c r="AE65" i="9"/>
  <c r="AE66" i="9"/>
  <c r="AE67" i="9"/>
  <c r="AE68" i="9"/>
  <c r="AE69" i="9"/>
  <c r="AE70" i="9"/>
  <c r="AE71" i="9"/>
  <c r="AE72" i="9"/>
  <c r="AE73" i="9"/>
  <c r="AE74" i="9"/>
  <c r="AE75" i="9"/>
  <c r="AE76" i="9"/>
  <c r="AE77" i="9"/>
  <c r="AE78" i="9"/>
  <c r="AE79" i="9"/>
  <c r="AE80" i="9"/>
  <c r="AE81" i="9"/>
  <c r="AE82" i="9"/>
  <c r="AE83" i="9"/>
  <c r="F44" i="9"/>
  <c r="F45" i="9"/>
  <c r="F46" i="9"/>
  <c r="F47" i="9"/>
  <c r="F48" i="9"/>
  <c r="F49" i="9"/>
  <c r="F50" i="9"/>
  <c r="F51" i="9"/>
  <c r="F52" i="9"/>
  <c r="F53" i="9"/>
  <c r="F54" i="9"/>
  <c r="F55" i="9"/>
  <c r="F56" i="9"/>
  <c r="F57" i="9"/>
  <c r="F58" i="9"/>
  <c r="F59" i="9"/>
  <c r="F60" i="9"/>
  <c r="F61" i="9"/>
  <c r="F62" i="9"/>
  <c r="F63" i="9"/>
  <c r="F64" i="9"/>
  <c r="F65" i="9"/>
  <c r="F66" i="9"/>
  <c r="F67" i="9"/>
  <c r="F68" i="9"/>
  <c r="F69" i="9"/>
  <c r="F70" i="9"/>
  <c r="F71" i="9"/>
  <c r="F72" i="9"/>
  <c r="F73" i="9"/>
  <c r="F74" i="9"/>
  <c r="F75" i="9"/>
  <c r="F76" i="9"/>
  <c r="F77" i="9"/>
  <c r="F78" i="9"/>
  <c r="F79" i="9"/>
  <c r="F80" i="9"/>
  <c r="F81" i="9"/>
  <c r="F82" i="9"/>
  <c r="F83" i="9"/>
  <c r="K44" i="9"/>
  <c r="K45" i="9"/>
  <c r="K46" i="9"/>
  <c r="K47" i="9"/>
  <c r="K48" i="9"/>
  <c r="K49" i="9"/>
  <c r="K50" i="9"/>
  <c r="K51" i="9"/>
  <c r="K52" i="9"/>
  <c r="K53" i="9"/>
  <c r="K54" i="9"/>
  <c r="K55" i="9"/>
  <c r="K56" i="9"/>
  <c r="K57" i="9"/>
  <c r="K58" i="9"/>
  <c r="K59" i="9"/>
  <c r="K60" i="9"/>
  <c r="K61" i="9"/>
  <c r="K62" i="9"/>
  <c r="K63" i="9"/>
  <c r="K64" i="9"/>
  <c r="K65" i="9"/>
  <c r="K66" i="9"/>
  <c r="K67" i="9"/>
  <c r="K68" i="9"/>
  <c r="K69" i="9"/>
  <c r="K70" i="9"/>
  <c r="K71" i="9"/>
  <c r="K72" i="9"/>
  <c r="K73" i="9"/>
  <c r="K74" i="9"/>
  <c r="K75" i="9"/>
  <c r="K76" i="9"/>
  <c r="K77" i="9"/>
  <c r="K78" i="9"/>
  <c r="K79" i="9"/>
  <c r="K80" i="9"/>
  <c r="K81" i="9"/>
  <c r="K82" i="9"/>
  <c r="K83" i="9"/>
  <c r="I44" i="9"/>
  <c r="I45" i="9"/>
  <c r="I46" i="9"/>
  <c r="I47" i="9"/>
  <c r="I48" i="9"/>
  <c r="I49" i="9"/>
  <c r="I50" i="9"/>
  <c r="I51" i="9"/>
  <c r="I52" i="9"/>
  <c r="I53" i="9"/>
  <c r="I54" i="9"/>
  <c r="I55" i="9"/>
  <c r="I56" i="9"/>
  <c r="I57" i="9"/>
  <c r="I58" i="9"/>
  <c r="I59" i="9"/>
  <c r="I60" i="9"/>
  <c r="I61" i="9"/>
  <c r="I62" i="9"/>
  <c r="I63" i="9"/>
  <c r="I64" i="9"/>
  <c r="I65" i="9"/>
  <c r="I66" i="9"/>
  <c r="I67" i="9"/>
  <c r="I68" i="9"/>
  <c r="I69" i="9"/>
  <c r="I70" i="9"/>
  <c r="I71" i="9"/>
  <c r="I72" i="9"/>
  <c r="I73" i="9"/>
  <c r="I74" i="9"/>
  <c r="I75" i="9"/>
  <c r="I76" i="9"/>
  <c r="I77" i="9"/>
  <c r="I78" i="9"/>
  <c r="I79" i="9"/>
  <c r="I80" i="9"/>
  <c r="I81" i="9"/>
  <c r="I82" i="9"/>
  <c r="I83" i="9"/>
  <c r="N44" i="9"/>
  <c r="N45" i="9"/>
  <c r="N46" i="9"/>
  <c r="N47" i="9"/>
  <c r="N48" i="9"/>
  <c r="N49" i="9"/>
  <c r="N50" i="9"/>
  <c r="N51" i="9"/>
  <c r="N52" i="9"/>
  <c r="N53" i="9"/>
  <c r="N54" i="9"/>
  <c r="N55" i="9"/>
  <c r="N56" i="9"/>
  <c r="N57" i="9"/>
  <c r="N58" i="9"/>
  <c r="N59" i="9"/>
  <c r="N60" i="9"/>
  <c r="N61" i="9"/>
  <c r="N62" i="9"/>
  <c r="N63" i="9"/>
  <c r="N64" i="9"/>
  <c r="N65" i="9"/>
  <c r="N66" i="9"/>
  <c r="N67" i="9"/>
  <c r="N68" i="9"/>
  <c r="N69" i="9"/>
  <c r="N70" i="9"/>
  <c r="N71" i="9"/>
  <c r="N72" i="9"/>
  <c r="N73" i="9"/>
  <c r="N74" i="9"/>
  <c r="N75" i="9"/>
  <c r="N76" i="9"/>
  <c r="N77" i="9"/>
  <c r="N78" i="9"/>
  <c r="N79" i="9"/>
  <c r="N80" i="9"/>
  <c r="N81" i="9"/>
  <c r="N82" i="9"/>
  <c r="N83" i="9"/>
  <c r="G44" i="9"/>
  <c r="G45" i="9"/>
  <c r="G46" i="9"/>
  <c r="G47" i="9"/>
  <c r="G48" i="9"/>
  <c r="G49" i="9"/>
  <c r="G50" i="9"/>
  <c r="G51" i="9"/>
  <c r="G52" i="9"/>
  <c r="G53" i="9"/>
  <c r="G54" i="9"/>
  <c r="G55" i="9"/>
  <c r="G56" i="9"/>
  <c r="G57" i="9"/>
  <c r="G58" i="9"/>
  <c r="G59" i="9"/>
  <c r="G60" i="9"/>
  <c r="G61" i="9"/>
  <c r="G62" i="9"/>
  <c r="G63" i="9"/>
  <c r="G64" i="9"/>
  <c r="G65" i="9"/>
  <c r="G66" i="9"/>
  <c r="G67" i="9"/>
  <c r="G68" i="9"/>
  <c r="G69" i="9"/>
  <c r="G70" i="9"/>
  <c r="G71" i="9"/>
  <c r="G72" i="9"/>
  <c r="G73" i="9"/>
  <c r="G74" i="9"/>
  <c r="G75" i="9"/>
  <c r="G76" i="9"/>
  <c r="G77" i="9"/>
  <c r="G78" i="9"/>
  <c r="G79" i="9"/>
  <c r="G80" i="9"/>
  <c r="G81" i="9"/>
  <c r="G82" i="9"/>
  <c r="G83" i="9"/>
  <c r="T44" i="9"/>
  <c r="T45" i="9"/>
  <c r="T46" i="9"/>
  <c r="T47" i="9"/>
  <c r="T48" i="9"/>
  <c r="T49" i="9"/>
  <c r="T50" i="9"/>
  <c r="T51" i="9"/>
  <c r="T52" i="9"/>
  <c r="T53" i="9"/>
  <c r="T54" i="9"/>
  <c r="T55" i="9"/>
  <c r="T56" i="9"/>
  <c r="T57" i="9"/>
  <c r="T58" i="9"/>
  <c r="T59" i="9"/>
  <c r="T60" i="9"/>
  <c r="T61" i="9"/>
  <c r="T62" i="9"/>
  <c r="T63" i="9"/>
  <c r="T64" i="9"/>
  <c r="T65" i="9"/>
  <c r="T66" i="9"/>
  <c r="T67" i="9"/>
  <c r="T68" i="9"/>
  <c r="T69" i="9"/>
  <c r="T70" i="9"/>
  <c r="T71" i="9"/>
  <c r="T72" i="9"/>
  <c r="T73" i="9"/>
  <c r="T74" i="9"/>
  <c r="T75" i="9"/>
  <c r="T76" i="9"/>
  <c r="T77" i="9"/>
  <c r="T78" i="9"/>
  <c r="T79" i="9"/>
  <c r="T80" i="9"/>
  <c r="T81" i="9"/>
  <c r="T82" i="9"/>
  <c r="T83" i="9"/>
  <c r="E44" i="9"/>
  <c r="E45" i="9"/>
  <c r="E46" i="9"/>
  <c r="E47" i="9"/>
  <c r="E48" i="9"/>
  <c r="E49" i="9"/>
  <c r="E50" i="9"/>
  <c r="E51" i="9"/>
  <c r="E52" i="9"/>
  <c r="E53" i="9"/>
  <c r="E54" i="9"/>
  <c r="E55" i="9"/>
  <c r="E56" i="9"/>
  <c r="E57" i="9"/>
  <c r="E58" i="9"/>
  <c r="E59" i="9"/>
  <c r="E60" i="9"/>
  <c r="E61" i="9"/>
  <c r="E62" i="9"/>
  <c r="E63" i="9"/>
  <c r="E64" i="9"/>
  <c r="E65" i="9"/>
  <c r="E66" i="9"/>
  <c r="E67" i="9"/>
  <c r="E68" i="9"/>
  <c r="E69" i="9"/>
  <c r="E70" i="9"/>
  <c r="E71" i="9"/>
  <c r="E72" i="9"/>
  <c r="E73" i="9"/>
  <c r="E74" i="9"/>
  <c r="E75" i="9"/>
  <c r="E76" i="9"/>
  <c r="E77" i="9"/>
  <c r="E78" i="9"/>
  <c r="E79" i="9"/>
  <c r="E80" i="9"/>
  <c r="E81" i="9"/>
  <c r="E82" i="9"/>
  <c r="E83" i="9"/>
  <c r="N84" i="9"/>
  <c r="Y84" i="9"/>
  <c r="I84" i="9"/>
  <c r="T84" i="9"/>
  <c r="AE84" i="9"/>
  <c r="C45" i="9"/>
  <c r="A46" i="9"/>
  <c r="O44" i="9"/>
  <c r="O45" i="9"/>
  <c r="O46" i="9"/>
  <c r="O47" i="9"/>
  <c r="O48" i="9"/>
  <c r="O49" i="9"/>
  <c r="O50" i="9"/>
  <c r="O51" i="9"/>
  <c r="O52" i="9"/>
  <c r="O53" i="9"/>
  <c r="O54" i="9"/>
  <c r="O55" i="9"/>
  <c r="O56" i="9"/>
  <c r="O57" i="9"/>
  <c r="O58" i="9"/>
  <c r="O59" i="9"/>
  <c r="O60" i="9"/>
  <c r="O61" i="9"/>
  <c r="O62" i="9"/>
  <c r="O63" i="9"/>
  <c r="O64" i="9"/>
  <c r="O65" i="9"/>
  <c r="O66" i="9"/>
  <c r="O67" i="9"/>
  <c r="O68" i="9"/>
  <c r="O69" i="9"/>
  <c r="O70" i="9"/>
  <c r="O71" i="9"/>
  <c r="O72" i="9"/>
  <c r="O73" i="9"/>
  <c r="O74" i="9"/>
  <c r="O75" i="9"/>
  <c r="O76" i="9"/>
  <c r="O77" i="9"/>
  <c r="O78" i="9"/>
  <c r="O79" i="9"/>
  <c r="O80" i="9"/>
  <c r="O81" i="9"/>
  <c r="O82" i="9"/>
  <c r="O83" i="9"/>
  <c r="AA44" i="9"/>
  <c r="AA45" i="9"/>
  <c r="AA46" i="9"/>
  <c r="AA47" i="9"/>
  <c r="AA48" i="9"/>
  <c r="AA49" i="9"/>
  <c r="AA50" i="9"/>
  <c r="AA51" i="9"/>
  <c r="AA52" i="9"/>
  <c r="AA53" i="9"/>
  <c r="AA54" i="9"/>
  <c r="AA55" i="9"/>
  <c r="AA56" i="9"/>
  <c r="AA57" i="9"/>
  <c r="AA58" i="9"/>
  <c r="AA59" i="9"/>
  <c r="AA60" i="9"/>
  <c r="AA61" i="9"/>
  <c r="AA62" i="9"/>
  <c r="AA63" i="9"/>
  <c r="AA64" i="9"/>
  <c r="AA65" i="9"/>
  <c r="AA66" i="9"/>
  <c r="AA67" i="9"/>
  <c r="AA68" i="9"/>
  <c r="AA69" i="9"/>
  <c r="AA70" i="9"/>
  <c r="AA71" i="9"/>
  <c r="AA72" i="9"/>
  <c r="AA73" i="9"/>
  <c r="AA74" i="9"/>
  <c r="AA75" i="9"/>
  <c r="AA76" i="9"/>
  <c r="AA77" i="9"/>
  <c r="AA78" i="9"/>
  <c r="AA79" i="9"/>
  <c r="AA80" i="9"/>
  <c r="AA81" i="9"/>
  <c r="AA82" i="9"/>
  <c r="AA83" i="9"/>
  <c r="AD44" i="9"/>
  <c r="AD45" i="9"/>
  <c r="AD46" i="9"/>
  <c r="AD47" i="9"/>
  <c r="AD48" i="9"/>
  <c r="AD49" i="9"/>
  <c r="AD50" i="9"/>
  <c r="AD51" i="9"/>
  <c r="AD52" i="9"/>
  <c r="AD53" i="9"/>
  <c r="AD54" i="9"/>
  <c r="AD55" i="9"/>
  <c r="AD56" i="9"/>
  <c r="AD57" i="9"/>
  <c r="AD58" i="9"/>
  <c r="AD59" i="9"/>
  <c r="AD60" i="9"/>
  <c r="AD61" i="9"/>
  <c r="AD62" i="9"/>
  <c r="AD63" i="9"/>
  <c r="AD64" i="9"/>
  <c r="AD65" i="9"/>
  <c r="AD66" i="9"/>
  <c r="AD67" i="9"/>
  <c r="AD68" i="9"/>
  <c r="AD69" i="9"/>
  <c r="AD70" i="9"/>
  <c r="AD71" i="9"/>
  <c r="AD72" i="9"/>
  <c r="AD73" i="9"/>
  <c r="AD74" i="9"/>
  <c r="AD75" i="9"/>
  <c r="AD76" i="9"/>
  <c r="AD77" i="9"/>
  <c r="AD78" i="9"/>
  <c r="AD79" i="9"/>
  <c r="AD80" i="9"/>
  <c r="AD81" i="9"/>
  <c r="AD82" i="9"/>
  <c r="AD83" i="9"/>
  <c r="X44" i="9"/>
  <c r="X45" i="9"/>
  <c r="X46" i="9"/>
  <c r="X47" i="9"/>
  <c r="X48" i="9"/>
  <c r="X49" i="9"/>
  <c r="X50" i="9"/>
  <c r="X51" i="9"/>
  <c r="X52" i="9"/>
  <c r="X53" i="9"/>
  <c r="X54" i="9"/>
  <c r="X55" i="9"/>
  <c r="X56" i="9"/>
  <c r="X57" i="9"/>
  <c r="X58" i="9"/>
  <c r="X59" i="9"/>
  <c r="X60" i="9"/>
  <c r="X61" i="9"/>
  <c r="X62" i="9"/>
  <c r="X63" i="9"/>
  <c r="X64" i="9"/>
  <c r="X65" i="9"/>
  <c r="X66" i="9"/>
  <c r="X67" i="9"/>
  <c r="X68" i="9"/>
  <c r="X69" i="9"/>
  <c r="X70" i="9"/>
  <c r="X71" i="9"/>
  <c r="X72" i="9"/>
  <c r="X73" i="9"/>
  <c r="X74" i="9"/>
  <c r="X75" i="9"/>
  <c r="X76" i="9"/>
  <c r="X77" i="9"/>
  <c r="X78" i="9"/>
  <c r="X79" i="9"/>
  <c r="X80" i="9"/>
  <c r="X81" i="9"/>
  <c r="X82" i="9"/>
  <c r="X83" i="9"/>
  <c r="S44" i="9"/>
  <c r="S45" i="9"/>
  <c r="S46" i="9"/>
  <c r="S47" i="9"/>
  <c r="S48" i="9"/>
  <c r="S49" i="9"/>
  <c r="S50" i="9"/>
  <c r="S51" i="9"/>
  <c r="S52" i="9"/>
  <c r="S53" i="9"/>
  <c r="S54" i="9"/>
  <c r="S55" i="9"/>
  <c r="S56" i="9"/>
  <c r="S57" i="9"/>
  <c r="S58" i="9"/>
  <c r="S59" i="9"/>
  <c r="S60" i="9"/>
  <c r="S61" i="9"/>
  <c r="S62" i="9"/>
  <c r="S63" i="9"/>
  <c r="S64" i="9"/>
  <c r="S65" i="9"/>
  <c r="S66" i="9"/>
  <c r="S67" i="9"/>
  <c r="S68" i="9"/>
  <c r="S69" i="9"/>
  <c r="S70" i="9"/>
  <c r="S71" i="9"/>
  <c r="S72" i="9"/>
  <c r="S73" i="9"/>
  <c r="S74" i="9"/>
  <c r="S75" i="9"/>
  <c r="S76" i="9"/>
  <c r="S77" i="9"/>
  <c r="S78" i="9"/>
  <c r="S79" i="9"/>
  <c r="S80" i="9"/>
  <c r="S81" i="9"/>
  <c r="S82" i="9"/>
  <c r="S83" i="9"/>
  <c r="L44" i="9"/>
  <c r="L45" i="9"/>
  <c r="L46" i="9"/>
  <c r="L47" i="9"/>
  <c r="L48" i="9"/>
  <c r="L49" i="9"/>
  <c r="L50" i="9"/>
  <c r="L51" i="9"/>
  <c r="L52" i="9"/>
  <c r="L53" i="9"/>
  <c r="L54" i="9"/>
  <c r="L55" i="9"/>
  <c r="L56" i="9"/>
  <c r="L57" i="9"/>
  <c r="L58" i="9"/>
  <c r="L59" i="9"/>
  <c r="L60" i="9"/>
  <c r="L61" i="9"/>
  <c r="L62" i="9"/>
  <c r="L63" i="9"/>
  <c r="L64" i="9"/>
  <c r="L65" i="9"/>
  <c r="L66" i="9"/>
  <c r="L67" i="9"/>
  <c r="L68" i="9"/>
  <c r="L69" i="9"/>
  <c r="L70" i="9"/>
  <c r="L71" i="9"/>
  <c r="L72" i="9"/>
  <c r="L73" i="9"/>
  <c r="L74" i="9"/>
  <c r="L75" i="9"/>
  <c r="L76" i="9"/>
  <c r="L77" i="9"/>
  <c r="L78" i="9"/>
  <c r="L79" i="9"/>
  <c r="L80" i="9"/>
  <c r="L81" i="9"/>
  <c r="L82" i="9"/>
  <c r="L83" i="9"/>
  <c r="U44" i="9"/>
  <c r="U45" i="9"/>
  <c r="U46" i="9"/>
  <c r="U47" i="9"/>
  <c r="U48" i="9"/>
  <c r="U49" i="9"/>
  <c r="U50" i="9"/>
  <c r="U51" i="9"/>
  <c r="U52" i="9"/>
  <c r="U53" i="9"/>
  <c r="U54" i="9"/>
  <c r="U55" i="9"/>
  <c r="U56" i="9"/>
  <c r="U57" i="9"/>
  <c r="U58" i="9"/>
  <c r="U59" i="9"/>
  <c r="U60" i="9"/>
  <c r="U61" i="9"/>
  <c r="U62" i="9"/>
  <c r="U63" i="9"/>
  <c r="U64" i="9"/>
  <c r="U65" i="9"/>
  <c r="U66" i="9"/>
  <c r="U67" i="9"/>
  <c r="U68" i="9"/>
  <c r="U69" i="9"/>
  <c r="U70" i="9"/>
  <c r="U71" i="9"/>
  <c r="U72" i="9"/>
  <c r="U73" i="9"/>
  <c r="U74" i="9"/>
  <c r="U75" i="9"/>
  <c r="U76" i="9"/>
  <c r="U77" i="9"/>
  <c r="U78" i="9"/>
  <c r="U79" i="9"/>
  <c r="U80" i="9"/>
  <c r="U81" i="9"/>
  <c r="U82" i="9"/>
  <c r="U83" i="9"/>
  <c r="Z44" i="9"/>
  <c r="Z45" i="9"/>
  <c r="Z46" i="9"/>
  <c r="Z47" i="9"/>
  <c r="Z48" i="9"/>
  <c r="Z49" i="9"/>
  <c r="Z50" i="9"/>
  <c r="Z51" i="9"/>
  <c r="Z52" i="9"/>
  <c r="Z53" i="9"/>
  <c r="Z54" i="9"/>
  <c r="Z55" i="9"/>
  <c r="Z56" i="9"/>
  <c r="Z57" i="9"/>
  <c r="Z58" i="9"/>
  <c r="Z59" i="9"/>
  <c r="Z60" i="9"/>
  <c r="Z61" i="9"/>
  <c r="Z62" i="9"/>
  <c r="Z63" i="9"/>
  <c r="Z64" i="9"/>
  <c r="Z65" i="9"/>
  <c r="Z66" i="9"/>
  <c r="Z67" i="9"/>
  <c r="Z68" i="9"/>
  <c r="Z69" i="9"/>
  <c r="Z70" i="9"/>
  <c r="Z71" i="9"/>
  <c r="Z72" i="9"/>
  <c r="Z73" i="9"/>
  <c r="Z74" i="9"/>
  <c r="Z75" i="9"/>
  <c r="Z76" i="9"/>
  <c r="Z77" i="9"/>
  <c r="Z78" i="9"/>
  <c r="Z79" i="9"/>
  <c r="Z80" i="9"/>
  <c r="Z81" i="9"/>
  <c r="Z82" i="9"/>
  <c r="Z83" i="9"/>
  <c r="AC44" i="9"/>
  <c r="AC45" i="9"/>
  <c r="AC46" i="9"/>
  <c r="AC47" i="9"/>
  <c r="AC48" i="9"/>
  <c r="AC49" i="9"/>
  <c r="AC50" i="9"/>
  <c r="AC51" i="9"/>
  <c r="AC52" i="9"/>
  <c r="AC53" i="9"/>
  <c r="AC54" i="9"/>
  <c r="AC55" i="9"/>
  <c r="AC56" i="9"/>
  <c r="AC57" i="9"/>
  <c r="AC58" i="9"/>
  <c r="AC59" i="9"/>
  <c r="AC60" i="9"/>
  <c r="AC61" i="9"/>
  <c r="AC62" i="9"/>
  <c r="AC63" i="9"/>
  <c r="AC64" i="9"/>
  <c r="AC65" i="9"/>
  <c r="AC66" i="9"/>
  <c r="AC67" i="9"/>
  <c r="AC68" i="9"/>
  <c r="AC69" i="9"/>
  <c r="AC70" i="9"/>
  <c r="AC71" i="9"/>
  <c r="AC72" i="9"/>
  <c r="AC73" i="9"/>
  <c r="AC74" i="9"/>
  <c r="AC75" i="9"/>
  <c r="AC76" i="9"/>
  <c r="AC77" i="9"/>
  <c r="AC78" i="9"/>
  <c r="AC79" i="9"/>
  <c r="AC80" i="9"/>
  <c r="AC81" i="9"/>
  <c r="AC82" i="9"/>
  <c r="AC83" i="9"/>
  <c r="Z84" i="9"/>
  <c r="J84" i="9"/>
  <c r="U84" i="9"/>
  <c r="E84" i="9"/>
  <c r="P84" i="9"/>
  <c r="AA84" i="9"/>
  <c r="K84" i="9"/>
  <c r="W44" i="9"/>
  <c r="W45" i="9"/>
  <c r="W46" i="9"/>
  <c r="W47" i="9"/>
  <c r="W48" i="9"/>
  <c r="W49" i="9"/>
  <c r="W50" i="9"/>
  <c r="W51" i="9"/>
  <c r="W52" i="9"/>
  <c r="W53" i="9"/>
  <c r="W54" i="9"/>
  <c r="W55" i="9"/>
  <c r="W56" i="9"/>
  <c r="W57" i="9"/>
  <c r="W58" i="9"/>
  <c r="W59" i="9"/>
  <c r="W60" i="9"/>
  <c r="W61" i="9"/>
  <c r="W62" i="9"/>
  <c r="W63" i="9"/>
  <c r="W64" i="9"/>
  <c r="W65" i="9"/>
  <c r="W66" i="9"/>
  <c r="W67" i="9"/>
  <c r="W68" i="9"/>
  <c r="W69" i="9"/>
  <c r="W70" i="9"/>
  <c r="W71" i="9"/>
  <c r="W72" i="9"/>
  <c r="W73" i="9"/>
  <c r="W74" i="9"/>
  <c r="W75" i="9"/>
  <c r="W76" i="9"/>
  <c r="W77" i="9"/>
  <c r="W78" i="9"/>
  <c r="W79" i="9"/>
  <c r="W80" i="9"/>
  <c r="W81" i="9"/>
  <c r="W82" i="9"/>
  <c r="W83" i="9"/>
  <c r="V84" i="9"/>
  <c r="F84" i="9"/>
  <c r="Q84" i="9"/>
  <c r="AB84" i="9"/>
  <c r="L84" i="9"/>
  <c r="W84" i="9"/>
  <c r="G84" i="9"/>
  <c r="B94" i="9"/>
  <c r="B95" i="9" s="1"/>
  <c r="K1" i="11"/>
  <c r="K2" i="11"/>
  <c r="W1" i="11"/>
  <c r="W2" i="11"/>
  <c r="P1" i="11"/>
  <c r="P2" i="11"/>
  <c r="P85" i="11" s="1"/>
  <c r="E1" i="11"/>
  <c r="E2" i="11"/>
  <c r="U1" i="11"/>
  <c r="U2" i="11"/>
  <c r="U85" i="11" s="1"/>
  <c r="J2" i="11"/>
  <c r="J1" i="11"/>
  <c r="Z1" i="11"/>
  <c r="Z2" i="11"/>
  <c r="Z85" i="11" s="1"/>
  <c r="AA1" i="11"/>
  <c r="AA2" i="11"/>
  <c r="S1" i="11"/>
  <c r="S2" i="11"/>
  <c r="S85" i="11" s="1"/>
  <c r="T1" i="11"/>
  <c r="T2" i="11"/>
  <c r="I1" i="11"/>
  <c r="I2" i="11"/>
  <c r="Y1" i="11"/>
  <c r="Y2" i="11"/>
  <c r="N1" i="11"/>
  <c r="N2" i="11"/>
  <c r="N85" i="11" s="1"/>
  <c r="AD1" i="11"/>
  <c r="AD2" i="11"/>
  <c r="B49" i="11"/>
  <c r="T85" i="11"/>
  <c r="D86" i="11"/>
  <c r="AA85" i="11"/>
  <c r="W85" i="11"/>
  <c r="K85" i="11"/>
  <c r="Y85" i="11"/>
  <c r="I85" i="11"/>
  <c r="O1" i="11"/>
  <c r="O2" i="11"/>
  <c r="H1" i="11"/>
  <c r="H2" i="11"/>
  <c r="X1" i="11"/>
  <c r="X2" i="11"/>
  <c r="M1" i="11"/>
  <c r="M2" i="11"/>
  <c r="AC1" i="11"/>
  <c r="AC2" i="11"/>
  <c r="R2" i="11"/>
  <c r="R85" i="11" s="1"/>
  <c r="R1" i="11"/>
  <c r="C45" i="11"/>
  <c r="A46" i="11"/>
  <c r="G2" i="11"/>
  <c r="G85" i="11" s="1"/>
  <c r="G1" i="11"/>
  <c r="AE1" i="11"/>
  <c r="AE2" i="11"/>
  <c r="L1" i="11"/>
  <c r="L2" i="11"/>
  <c r="L85" i="11" s="1"/>
  <c r="AB1" i="11"/>
  <c r="AB2" i="11"/>
  <c r="Q1" i="11"/>
  <c r="Q2" i="11"/>
  <c r="F1" i="11"/>
  <c r="F2" i="11"/>
  <c r="V1" i="11"/>
  <c r="V2" i="11"/>
  <c r="B96" i="9" l="1"/>
  <c r="D87" i="9"/>
  <c r="E86" i="9"/>
  <c r="I86" i="9"/>
  <c r="M86" i="9"/>
  <c r="Q86" i="9"/>
  <c r="U86" i="9"/>
  <c r="Y86" i="9"/>
  <c r="AC86" i="9"/>
  <c r="F86" i="9"/>
  <c r="J86" i="9"/>
  <c r="N86" i="9"/>
  <c r="R86" i="9"/>
  <c r="V86" i="9"/>
  <c r="Z86" i="9"/>
  <c r="AD86" i="9"/>
  <c r="G86" i="9"/>
  <c r="K86" i="9"/>
  <c r="O86" i="9"/>
  <c r="S86" i="9"/>
  <c r="W86" i="9"/>
  <c r="AA86" i="9"/>
  <c r="AE86" i="9"/>
  <c r="H86" i="9"/>
  <c r="L86" i="9"/>
  <c r="P86" i="9"/>
  <c r="T86" i="9"/>
  <c r="X86" i="9"/>
  <c r="AB86" i="9"/>
  <c r="J85" i="11"/>
  <c r="C46" i="9"/>
  <c r="A47" i="9"/>
  <c r="AD85" i="11"/>
  <c r="V85" i="11"/>
  <c r="Q85" i="11"/>
  <c r="H85" i="11"/>
  <c r="E85" i="11"/>
  <c r="F44" i="11"/>
  <c r="F45" i="11"/>
  <c r="F46" i="11"/>
  <c r="F47" i="11"/>
  <c r="F48" i="11"/>
  <c r="F49" i="11"/>
  <c r="F50" i="11"/>
  <c r="F51" i="11"/>
  <c r="F52" i="11"/>
  <c r="F53" i="11"/>
  <c r="F54" i="11"/>
  <c r="F55" i="11"/>
  <c r="F56" i="11"/>
  <c r="F57" i="11"/>
  <c r="F58" i="11"/>
  <c r="F59" i="11"/>
  <c r="F60" i="11"/>
  <c r="F61" i="11"/>
  <c r="F62" i="11"/>
  <c r="F63" i="11"/>
  <c r="F64" i="11"/>
  <c r="F65" i="11"/>
  <c r="F66" i="11"/>
  <c r="F67" i="11"/>
  <c r="F68" i="11"/>
  <c r="F69" i="11"/>
  <c r="F70" i="11"/>
  <c r="F71" i="11"/>
  <c r="F72" i="11"/>
  <c r="F73" i="11"/>
  <c r="F74" i="11"/>
  <c r="F75" i="11"/>
  <c r="F76" i="11"/>
  <c r="F77" i="11"/>
  <c r="F78" i="11"/>
  <c r="F79" i="11"/>
  <c r="F80" i="11"/>
  <c r="F81" i="11"/>
  <c r="F82" i="11"/>
  <c r="F83" i="11"/>
  <c r="F84" i="11"/>
  <c r="AB44" i="11"/>
  <c r="AB45" i="11"/>
  <c r="AB46" i="11"/>
  <c r="AB47" i="11"/>
  <c r="AB48" i="11"/>
  <c r="AB49" i="11"/>
  <c r="AB50" i="11"/>
  <c r="AB51" i="11"/>
  <c r="AB52" i="11"/>
  <c r="AB53" i="11"/>
  <c r="AB54" i="11"/>
  <c r="AB55" i="11"/>
  <c r="AB56" i="11"/>
  <c r="AB57" i="11"/>
  <c r="AB58" i="11"/>
  <c r="AB59" i="11"/>
  <c r="AB60" i="11"/>
  <c r="AB61" i="11"/>
  <c r="AB62" i="11"/>
  <c r="AB63" i="11"/>
  <c r="AB64" i="11"/>
  <c r="AB65" i="11"/>
  <c r="AB66" i="11"/>
  <c r="AB67" i="11"/>
  <c r="AB68" i="11"/>
  <c r="AB69" i="11"/>
  <c r="AB70" i="11"/>
  <c r="AB71" i="11"/>
  <c r="AB72" i="11"/>
  <c r="AB73" i="11"/>
  <c r="AB74" i="11"/>
  <c r="AB75" i="11"/>
  <c r="AB76" i="11"/>
  <c r="AB77" i="11"/>
  <c r="AB78" i="11"/>
  <c r="AB79" i="11"/>
  <c r="AB80" i="11"/>
  <c r="AB81" i="11"/>
  <c r="AB82" i="11"/>
  <c r="AB83" i="11"/>
  <c r="AB84" i="11"/>
  <c r="AE44" i="11"/>
  <c r="AE45" i="11"/>
  <c r="AE46" i="11"/>
  <c r="AE47" i="11"/>
  <c r="AE48" i="11"/>
  <c r="AE49" i="11"/>
  <c r="AE50" i="11"/>
  <c r="AE51" i="11"/>
  <c r="AE52" i="11"/>
  <c r="AE53" i="11"/>
  <c r="AE54" i="11"/>
  <c r="AE55" i="11"/>
  <c r="AE56" i="11"/>
  <c r="AE57" i="11"/>
  <c r="AE58" i="11"/>
  <c r="AE59" i="11"/>
  <c r="AE60" i="11"/>
  <c r="AE61" i="11"/>
  <c r="AE62" i="11"/>
  <c r="AE63" i="11"/>
  <c r="AE64" i="11"/>
  <c r="AE65" i="11"/>
  <c r="AE66" i="11"/>
  <c r="AE67" i="11"/>
  <c r="AE68" i="11"/>
  <c r="AE69" i="11"/>
  <c r="AE70" i="11"/>
  <c r="AE71" i="11"/>
  <c r="AE72" i="11"/>
  <c r="AE73" i="11"/>
  <c r="AE74" i="11"/>
  <c r="AE75" i="11"/>
  <c r="AE76" i="11"/>
  <c r="AE77" i="11"/>
  <c r="AE78" i="11"/>
  <c r="AE79" i="11"/>
  <c r="AE80" i="11"/>
  <c r="AE81" i="11"/>
  <c r="AE82" i="11"/>
  <c r="AE83" i="11"/>
  <c r="AE84" i="11"/>
  <c r="C46" i="11"/>
  <c r="A47" i="11"/>
  <c r="AC44" i="11"/>
  <c r="AC45" i="11"/>
  <c r="AC46" i="11"/>
  <c r="AC47" i="11"/>
  <c r="AC48" i="11"/>
  <c r="AC49" i="11"/>
  <c r="AC50" i="11"/>
  <c r="AC51" i="11"/>
  <c r="AC52" i="11"/>
  <c r="AC53" i="11"/>
  <c r="AC54" i="11"/>
  <c r="AC55" i="11"/>
  <c r="AC56" i="11"/>
  <c r="AC57" i="11"/>
  <c r="AC58" i="11"/>
  <c r="AC59" i="11"/>
  <c r="AC60" i="11"/>
  <c r="AC61" i="11"/>
  <c r="AC62" i="11"/>
  <c r="AC63" i="11"/>
  <c r="AC64" i="11"/>
  <c r="AC65" i="11"/>
  <c r="AC66" i="11"/>
  <c r="AC67" i="11"/>
  <c r="AC68" i="11"/>
  <c r="AC69" i="11"/>
  <c r="AC70" i="11"/>
  <c r="AC71" i="11"/>
  <c r="AC72" i="11"/>
  <c r="AC73" i="11"/>
  <c r="AC74" i="11"/>
  <c r="AC75" i="11"/>
  <c r="AC76" i="11"/>
  <c r="AC77" i="11"/>
  <c r="AC78" i="11"/>
  <c r="AC79" i="11"/>
  <c r="AC80" i="11"/>
  <c r="AC81" i="11"/>
  <c r="AC82" i="11"/>
  <c r="AC83" i="11"/>
  <c r="AC84" i="11"/>
  <c r="X44" i="11"/>
  <c r="X45" i="11"/>
  <c r="X46" i="11"/>
  <c r="X47" i="11"/>
  <c r="X48" i="11"/>
  <c r="X49" i="11"/>
  <c r="X50" i="11"/>
  <c r="X51" i="11"/>
  <c r="X52" i="11"/>
  <c r="X53" i="11"/>
  <c r="X54" i="11"/>
  <c r="X55" i="11"/>
  <c r="X56" i="11"/>
  <c r="X57" i="11"/>
  <c r="X58" i="11"/>
  <c r="X59" i="11"/>
  <c r="X60" i="11"/>
  <c r="X61" i="11"/>
  <c r="X62" i="11"/>
  <c r="X63" i="11"/>
  <c r="X64" i="11"/>
  <c r="X65" i="11"/>
  <c r="X66" i="11"/>
  <c r="X67" i="11"/>
  <c r="X68" i="11"/>
  <c r="X69" i="11"/>
  <c r="X70" i="11"/>
  <c r="X71" i="11"/>
  <c r="X72" i="11"/>
  <c r="X73" i="11"/>
  <c r="X74" i="11"/>
  <c r="X75" i="11"/>
  <c r="X76" i="11"/>
  <c r="X77" i="11"/>
  <c r="X78" i="11"/>
  <c r="X79" i="11"/>
  <c r="X80" i="11"/>
  <c r="X81" i="11"/>
  <c r="X82" i="11"/>
  <c r="X83" i="11"/>
  <c r="X84" i="11"/>
  <c r="O44" i="11"/>
  <c r="O45" i="11"/>
  <c r="O46" i="11"/>
  <c r="O47" i="11"/>
  <c r="O48" i="11"/>
  <c r="O49" i="11"/>
  <c r="O50" i="11"/>
  <c r="O51" i="11"/>
  <c r="O52" i="11"/>
  <c r="O53" i="11"/>
  <c r="O54" i="11"/>
  <c r="O55" i="11"/>
  <c r="O56" i="11"/>
  <c r="O57" i="11"/>
  <c r="O58" i="11"/>
  <c r="O59" i="11"/>
  <c r="O60" i="11"/>
  <c r="O61" i="11"/>
  <c r="O62" i="11"/>
  <c r="O63" i="11"/>
  <c r="O64" i="11"/>
  <c r="O65" i="11"/>
  <c r="O66" i="11"/>
  <c r="O67" i="11"/>
  <c r="O68" i="11"/>
  <c r="O69" i="11"/>
  <c r="O70" i="11"/>
  <c r="O71" i="11"/>
  <c r="O72" i="11"/>
  <c r="O73" i="11"/>
  <c r="O74" i="11"/>
  <c r="O75" i="11"/>
  <c r="O76" i="11"/>
  <c r="O77" i="11"/>
  <c r="O78" i="11"/>
  <c r="O79" i="11"/>
  <c r="O80" i="11"/>
  <c r="O81" i="11"/>
  <c r="O82" i="11"/>
  <c r="O83" i="11"/>
  <c r="O84" i="11"/>
  <c r="X85" i="11"/>
  <c r="AD44" i="11"/>
  <c r="AD45" i="11"/>
  <c r="AD46" i="11"/>
  <c r="AD47" i="11"/>
  <c r="AD48" i="11"/>
  <c r="AD49" i="11"/>
  <c r="AD50" i="11"/>
  <c r="AD51" i="11"/>
  <c r="AD52" i="11"/>
  <c r="AD53" i="11"/>
  <c r="AD54" i="11"/>
  <c r="AD55" i="11"/>
  <c r="AD56" i="11"/>
  <c r="AD57" i="11"/>
  <c r="AD58" i="11"/>
  <c r="AD59" i="11"/>
  <c r="AD60" i="11"/>
  <c r="AD61" i="11"/>
  <c r="AD62" i="11"/>
  <c r="AD63" i="11"/>
  <c r="AD64" i="11"/>
  <c r="AD65" i="11"/>
  <c r="AD66" i="11"/>
  <c r="AD67" i="11"/>
  <c r="AD68" i="11"/>
  <c r="AD69" i="11"/>
  <c r="AD70" i="11"/>
  <c r="AD71" i="11"/>
  <c r="AD72" i="11"/>
  <c r="AD73" i="11"/>
  <c r="AD74" i="11"/>
  <c r="AD75" i="11"/>
  <c r="AD76" i="11"/>
  <c r="AD77" i="11"/>
  <c r="AD78" i="11"/>
  <c r="AD79" i="11"/>
  <c r="AD80" i="11"/>
  <c r="AD81" i="11"/>
  <c r="AD82" i="11"/>
  <c r="AD83" i="11"/>
  <c r="AD84" i="11"/>
  <c r="Y44" i="11"/>
  <c r="Y45" i="11"/>
  <c r="Y46" i="11"/>
  <c r="Y47" i="11"/>
  <c r="Y48" i="11"/>
  <c r="Y49" i="11"/>
  <c r="Y50" i="11"/>
  <c r="Y51" i="11"/>
  <c r="Y52" i="11"/>
  <c r="Y53" i="11"/>
  <c r="Y54" i="11"/>
  <c r="Y55" i="11"/>
  <c r="Y56" i="11"/>
  <c r="Y57" i="11"/>
  <c r="Y58" i="11"/>
  <c r="Y59" i="11"/>
  <c r="Y60" i="11"/>
  <c r="Y61" i="11"/>
  <c r="Y62" i="11"/>
  <c r="Y63" i="11"/>
  <c r="Y64" i="11"/>
  <c r="Y65" i="11"/>
  <c r="Y66" i="11"/>
  <c r="Y67" i="11"/>
  <c r="Y68" i="11"/>
  <c r="Y69" i="11"/>
  <c r="Y70" i="11"/>
  <c r="Y71" i="11"/>
  <c r="Y72" i="11"/>
  <c r="Y73" i="11"/>
  <c r="Y74" i="11"/>
  <c r="Y75" i="11"/>
  <c r="Y76" i="11"/>
  <c r="Y77" i="11"/>
  <c r="Y78" i="11"/>
  <c r="Y79" i="11"/>
  <c r="Y80" i="11"/>
  <c r="Y81" i="11"/>
  <c r="Y82" i="11"/>
  <c r="Y83" i="11"/>
  <c r="Y84" i="11"/>
  <c r="T44" i="11"/>
  <c r="T45" i="11"/>
  <c r="T46" i="11"/>
  <c r="T47" i="11"/>
  <c r="T48" i="11"/>
  <c r="T49" i="11"/>
  <c r="T50" i="11"/>
  <c r="T51" i="11"/>
  <c r="T52" i="11"/>
  <c r="T53" i="11"/>
  <c r="T54" i="11"/>
  <c r="T55" i="11"/>
  <c r="T56" i="11"/>
  <c r="T57" i="11"/>
  <c r="T58" i="11"/>
  <c r="T59" i="11"/>
  <c r="T60" i="11"/>
  <c r="T61" i="11"/>
  <c r="T62" i="11"/>
  <c r="T63" i="11"/>
  <c r="T64" i="11"/>
  <c r="T65" i="11"/>
  <c r="T66" i="11"/>
  <c r="T67" i="11"/>
  <c r="T68" i="11"/>
  <c r="T69" i="11"/>
  <c r="T70" i="11"/>
  <c r="T71" i="11"/>
  <c r="T72" i="11"/>
  <c r="T73" i="11"/>
  <c r="T74" i="11"/>
  <c r="T75" i="11"/>
  <c r="T76" i="11"/>
  <c r="T77" i="11"/>
  <c r="T78" i="11"/>
  <c r="T79" i="11"/>
  <c r="T80" i="11"/>
  <c r="T81" i="11"/>
  <c r="T82" i="11"/>
  <c r="T83" i="11"/>
  <c r="T84" i="11"/>
  <c r="AA44" i="11"/>
  <c r="AA45" i="11"/>
  <c r="AA46" i="11"/>
  <c r="AA47" i="11"/>
  <c r="AA48" i="11"/>
  <c r="AA49" i="11"/>
  <c r="AA50" i="11"/>
  <c r="AA51" i="11"/>
  <c r="AA52" i="11"/>
  <c r="AA53" i="11"/>
  <c r="AA54" i="11"/>
  <c r="AA55" i="11"/>
  <c r="AA56" i="11"/>
  <c r="AA57" i="11"/>
  <c r="AA58" i="11"/>
  <c r="AA59" i="11"/>
  <c r="AA60" i="11"/>
  <c r="AA61" i="11"/>
  <c r="AA62" i="11"/>
  <c r="AA63" i="11"/>
  <c r="AA64" i="11"/>
  <c r="AA65" i="11"/>
  <c r="AA66" i="11"/>
  <c r="AA67" i="11"/>
  <c r="AA68" i="11"/>
  <c r="AA69" i="11"/>
  <c r="AA70" i="11"/>
  <c r="AA71" i="11"/>
  <c r="AA72" i="11"/>
  <c r="AA73" i="11"/>
  <c r="AA74" i="11"/>
  <c r="AA75" i="11"/>
  <c r="AA76" i="11"/>
  <c r="AA77" i="11"/>
  <c r="AA78" i="11"/>
  <c r="AA79" i="11"/>
  <c r="AA80" i="11"/>
  <c r="AA81" i="11"/>
  <c r="AA82" i="11"/>
  <c r="AA83" i="11"/>
  <c r="AA84" i="11"/>
  <c r="E44" i="11"/>
  <c r="E45" i="11"/>
  <c r="E46" i="11"/>
  <c r="E47" i="11"/>
  <c r="E48" i="11"/>
  <c r="E49" i="11"/>
  <c r="E50" i="11"/>
  <c r="E51" i="11"/>
  <c r="E52" i="11"/>
  <c r="E53" i="11"/>
  <c r="E54" i="11"/>
  <c r="E55" i="11"/>
  <c r="E56" i="11"/>
  <c r="E57" i="11"/>
  <c r="E58" i="11"/>
  <c r="E59" i="11"/>
  <c r="E60" i="11"/>
  <c r="E61" i="11"/>
  <c r="E62" i="11"/>
  <c r="E63" i="11"/>
  <c r="E64" i="11"/>
  <c r="E65" i="11"/>
  <c r="E66" i="11"/>
  <c r="E67" i="11"/>
  <c r="E68" i="11"/>
  <c r="E69" i="11"/>
  <c r="E70" i="11"/>
  <c r="E71" i="11"/>
  <c r="E72" i="11"/>
  <c r="E73" i="11"/>
  <c r="E74" i="11"/>
  <c r="E75" i="11"/>
  <c r="E76" i="11"/>
  <c r="E77" i="11"/>
  <c r="E78" i="11"/>
  <c r="E79" i="11"/>
  <c r="E80" i="11"/>
  <c r="E81" i="11"/>
  <c r="E82" i="11"/>
  <c r="E83" i="11"/>
  <c r="E84" i="11"/>
  <c r="W44" i="11"/>
  <c r="W45" i="11"/>
  <c r="W46" i="11"/>
  <c r="W47" i="11"/>
  <c r="W48" i="11"/>
  <c r="W49" i="11"/>
  <c r="W50" i="11"/>
  <c r="W51" i="11"/>
  <c r="W52" i="11"/>
  <c r="W53" i="11"/>
  <c r="W54" i="11"/>
  <c r="W55" i="11"/>
  <c r="W56" i="11"/>
  <c r="W57" i="11"/>
  <c r="W58" i="11"/>
  <c r="W59" i="11"/>
  <c r="W60" i="11"/>
  <c r="W61" i="11"/>
  <c r="W62" i="11"/>
  <c r="W63" i="11"/>
  <c r="W64" i="11"/>
  <c r="W65" i="11"/>
  <c r="W66" i="11"/>
  <c r="W67" i="11"/>
  <c r="W68" i="11"/>
  <c r="W69" i="11"/>
  <c r="W70" i="11"/>
  <c r="W71" i="11"/>
  <c r="W72" i="11"/>
  <c r="W73" i="11"/>
  <c r="W74" i="11"/>
  <c r="W75" i="11"/>
  <c r="W76" i="11"/>
  <c r="W77" i="11"/>
  <c r="W78" i="11"/>
  <c r="W79" i="11"/>
  <c r="W80" i="11"/>
  <c r="W81" i="11"/>
  <c r="W82" i="11"/>
  <c r="W83" i="11"/>
  <c r="W84" i="11"/>
  <c r="F85" i="11"/>
  <c r="AB85" i="11"/>
  <c r="J44" i="11"/>
  <c r="J45" i="11"/>
  <c r="J46" i="11"/>
  <c r="J47" i="11"/>
  <c r="J48" i="11"/>
  <c r="J49" i="11"/>
  <c r="J50" i="11"/>
  <c r="J51" i="11"/>
  <c r="J52" i="11"/>
  <c r="J53" i="11"/>
  <c r="J54" i="11"/>
  <c r="J55" i="11"/>
  <c r="J56" i="11"/>
  <c r="J57" i="11"/>
  <c r="J58" i="11"/>
  <c r="J59" i="11"/>
  <c r="J60" i="11"/>
  <c r="J61" i="11"/>
  <c r="J62" i="11"/>
  <c r="J63" i="11"/>
  <c r="J64" i="11"/>
  <c r="J65" i="11"/>
  <c r="J66" i="11"/>
  <c r="J67" i="11"/>
  <c r="J68" i="11"/>
  <c r="J69" i="11"/>
  <c r="J70" i="11"/>
  <c r="J71" i="11"/>
  <c r="J72" i="11"/>
  <c r="J73" i="11"/>
  <c r="J74" i="11"/>
  <c r="J75" i="11"/>
  <c r="J76" i="11"/>
  <c r="J77" i="11"/>
  <c r="J78" i="11"/>
  <c r="J79" i="11"/>
  <c r="J80" i="11"/>
  <c r="J81" i="11"/>
  <c r="J82" i="11"/>
  <c r="J83" i="11"/>
  <c r="J84" i="11"/>
  <c r="V44" i="11"/>
  <c r="V45" i="11"/>
  <c r="V46" i="11"/>
  <c r="V47" i="11"/>
  <c r="V48" i="11"/>
  <c r="V49" i="11"/>
  <c r="V50" i="11"/>
  <c r="V51" i="11"/>
  <c r="V52" i="11"/>
  <c r="V53" i="11"/>
  <c r="V54" i="11"/>
  <c r="V55" i="11"/>
  <c r="V56" i="11"/>
  <c r="V57" i="11"/>
  <c r="V58" i="11"/>
  <c r="V59" i="11"/>
  <c r="V60" i="11"/>
  <c r="V61" i="11"/>
  <c r="V62" i="11"/>
  <c r="V63" i="11"/>
  <c r="V64" i="11"/>
  <c r="V65" i="11"/>
  <c r="V66" i="11"/>
  <c r="V67" i="11"/>
  <c r="V68" i="11"/>
  <c r="V69" i="11"/>
  <c r="V70" i="11"/>
  <c r="V71" i="11"/>
  <c r="V72" i="11"/>
  <c r="V73" i="11"/>
  <c r="V74" i="11"/>
  <c r="V75" i="11"/>
  <c r="V76" i="11"/>
  <c r="V77" i="11"/>
  <c r="V78" i="11"/>
  <c r="V79" i="11"/>
  <c r="V80" i="11"/>
  <c r="V81" i="11"/>
  <c r="V82" i="11"/>
  <c r="V83" i="11"/>
  <c r="V84" i="11"/>
  <c r="Q44" i="11"/>
  <c r="Q45" i="11"/>
  <c r="Q46" i="11"/>
  <c r="Q47" i="11"/>
  <c r="Q48" i="11"/>
  <c r="Q49" i="11"/>
  <c r="Q50" i="11"/>
  <c r="Q51" i="11"/>
  <c r="Q52" i="11"/>
  <c r="Q53" i="11"/>
  <c r="Q54" i="11"/>
  <c r="Q55" i="11"/>
  <c r="Q56" i="11"/>
  <c r="Q57" i="11"/>
  <c r="Q58" i="11"/>
  <c r="Q59" i="11"/>
  <c r="Q60" i="11"/>
  <c r="Q61" i="11"/>
  <c r="Q62" i="11"/>
  <c r="Q63" i="11"/>
  <c r="Q64" i="11"/>
  <c r="Q65" i="11"/>
  <c r="Q66" i="11"/>
  <c r="Q67" i="11"/>
  <c r="Q68" i="11"/>
  <c r="Q69" i="11"/>
  <c r="Q70" i="11"/>
  <c r="Q71" i="11"/>
  <c r="Q72" i="11"/>
  <c r="Q73" i="11"/>
  <c r="Q74" i="11"/>
  <c r="Q75" i="11"/>
  <c r="Q76" i="11"/>
  <c r="Q77" i="11"/>
  <c r="Q78" i="11"/>
  <c r="Q79" i="11"/>
  <c r="Q80" i="11"/>
  <c r="Q81" i="11"/>
  <c r="Q82" i="11"/>
  <c r="Q83" i="11"/>
  <c r="Q84" i="11"/>
  <c r="L44" i="11"/>
  <c r="L45" i="11"/>
  <c r="L46" i="11"/>
  <c r="L47" i="11"/>
  <c r="L48" i="11"/>
  <c r="L49" i="11"/>
  <c r="L50" i="11"/>
  <c r="L51" i="11"/>
  <c r="L52" i="11"/>
  <c r="L53" i="11"/>
  <c r="L54" i="11"/>
  <c r="L55" i="11"/>
  <c r="L56" i="11"/>
  <c r="L57" i="11"/>
  <c r="L58" i="11"/>
  <c r="L59" i="11"/>
  <c r="L60" i="11"/>
  <c r="L61" i="11"/>
  <c r="L62" i="11"/>
  <c r="L63" i="11"/>
  <c r="L64" i="11"/>
  <c r="L65" i="11"/>
  <c r="L66" i="11"/>
  <c r="L67" i="11"/>
  <c r="L68" i="11"/>
  <c r="L69" i="11"/>
  <c r="L70" i="11"/>
  <c r="L71" i="11"/>
  <c r="L72" i="11"/>
  <c r="L73" i="11"/>
  <c r="L74" i="11"/>
  <c r="L75" i="11"/>
  <c r="L76" i="11"/>
  <c r="L77" i="11"/>
  <c r="L78" i="11"/>
  <c r="L79" i="11"/>
  <c r="L80" i="11"/>
  <c r="L81" i="11"/>
  <c r="L82" i="11"/>
  <c r="L83" i="11"/>
  <c r="L84" i="11"/>
  <c r="M44" i="11"/>
  <c r="M45" i="11"/>
  <c r="M46" i="11"/>
  <c r="M47" i="11"/>
  <c r="M48" i="11"/>
  <c r="M49" i="11"/>
  <c r="M50" i="11"/>
  <c r="M51" i="11"/>
  <c r="M52" i="11"/>
  <c r="M53" i="11"/>
  <c r="M54" i="11"/>
  <c r="M55" i="11"/>
  <c r="M56" i="11"/>
  <c r="M57" i="11"/>
  <c r="M58" i="11"/>
  <c r="M59" i="11"/>
  <c r="M60" i="11"/>
  <c r="M61" i="11"/>
  <c r="M62" i="11"/>
  <c r="M63" i="11"/>
  <c r="M64" i="11"/>
  <c r="M65" i="11"/>
  <c r="M66" i="11"/>
  <c r="M67" i="11"/>
  <c r="M68" i="11"/>
  <c r="M69" i="11"/>
  <c r="M70" i="11"/>
  <c r="M71" i="11"/>
  <c r="M72" i="11"/>
  <c r="M73" i="11"/>
  <c r="M74" i="11"/>
  <c r="M75" i="11"/>
  <c r="M76" i="11"/>
  <c r="M77" i="11"/>
  <c r="M78" i="11"/>
  <c r="M79" i="11"/>
  <c r="M80" i="11"/>
  <c r="M81" i="11"/>
  <c r="M82" i="11"/>
  <c r="M83" i="11"/>
  <c r="M84" i="11"/>
  <c r="H44" i="11"/>
  <c r="H45" i="11"/>
  <c r="H46" i="11"/>
  <c r="H47" i="11"/>
  <c r="H48" i="11"/>
  <c r="H49" i="11"/>
  <c r="H50" i="11"/>
  <c r="H51" i="11"/>
  <c r="H52" i="11"/>
  <c r="H53" i="11"/>
  <c r="H54" i="11"/>
  <c r="H55" i="11"/>
  <c r="H56" i="11"/>
  <c r="H57" i="11"/>
  <c r="H58" i="11"/>
  <c r="H59" i="11"/>
  <c r="H60" i="11"/>
  <c r="H61" i="11"/>
  <c r="H62" i="11"/>
  <c r="H63" i="11"/>
  <c r="H64" i="11"/>
  <c r="H65" i="11"/>
  <c r="H66" i="11"/>
  <c r="H67" i="11"/>
  <c r="H68" i="11"/>
  <c r="H69" i="11"/>
  <c r="H70" i="11"/>
  <c r="H71" i="11"/>
  <c r="H72" i="11"/>
  <c r="H73" i="11"/>
  <c r="H74" i="11"/>
  <c r="H75" i="11"/>
  <c r="H76" i="11"/>
  <c r="H77" i="11"/>
  <c r="H78" i="11"/>
  <c r="H79" i="11"/>
  <c r="H80" i="11"/>
  <c r="H81" i="11"/>
  <c r="H82" i="11"/>
  <c r="H83" i="11"/>
  <c r="H84" i="11"/>
  <c r="M85" i="11"/>
  <c r="O85" i="11"/>
  <c r="AE85" i="11"/>
  <c r="N44" i="11"/>
  <c r="N45" i="11"/>
  <c r="N46" i="11"/>
  <c r="N47" i="11"/>
  <c r="N48" i="11"/>
  <c r="N49" i="11"/>
  <c r="N50" i="11"/>
  <c r="N51" i="11"/>
  <c r="N52" i="11"/>
  <c r="N53" i="11"/>
  <c r="N54" i="11"/>
  <c r="N55" i="11"/>
  <c r="N56" i="11"/>
  <c r="N57" i="11"/>
  <c r="N58" i="11"/>
  <c r="N59" i="11"/>
  <c r="N60" i="11"/>
  <c r="N61" i="11"/>
  <c r="N62" i="11"/>
  <c r="N63" i="11"/>
  <c r="N64" i="11"/>
  <c r="N65" i="11"/>
  <c r="N66" i="11"/>
  <c r="N67" i="11"/>
  <c r="N68" i="11"/>
  <c r="N69" i="11"/>
  <c r="N70" i="11"/>
  <c r="N71" i="11"/>
  <c r="N72" i="11"/>
  <c r="N73" i="11"/>
  <c r="N74" i="11"/>
  <c r="N75" i="11"/>
  <c r="N76" i="11"/>
  <c r="N77" i="11"/>
  <c r="N78" i="11"/>
  <c r="N79" i="11"/>
  <c r="N80" i="11"/>
  <c r="N81" i="11"/>
  <c r="N82" i="11"/>
  <c r="N83" i="11"/>
  <c r="N84" i="11"/>
  <c r="I44" i="11"/>
  <c r="I45" i="11"/>
  <c r="I46" i="11"/>
  <c r="I47" i="11"/>
  <c r="I48" i="11"/>
  <c r="I49" i="11"/>
  <c r="I50" i="11"/>
  <c r="I51" i="11"/>
  <c r="I52" i="11"/>
  <c r="I53" i="11"/>
  <c r="I54" i="11"/>
  <c r="I55" i="11"/>
  <c r="I56" i="11"/>
  <c r="I57" i="11"/>
  <c r="I58" i="11"/>
  <c r="I59" i="11"/>
  <c r="I60" i="11"/>
  <c r="I61" i="11"/>
  <c r="I62" i="11"/>
  <c r="I63" i="11"/>
  <c r="I64" i="11"/>
  <c r="I65" i="11"/>
  <c r="I66" i="11"/>
  <c r="I67" i="11"/>
  <c r="I68" i="11"/>
  <c r="I69" i="11"/>
  <c r="I70" i="11"/>
  <c r="I71" i="11"/>
  <c r="I72" i="11"/>
  <c r="I73" i="11"/>
  <c r="I74" i="11"/>
  <c r="I75" i="11"/>
  <c r="I76" i="11"/>
  <c r="I77" i="11"/>
  <c r="I78" i="11"/>
  <c r="I79" i="11"/>
  <c r="I80" i="11"/>
  <c r="I81" i="11"/>
  <c r="I82" i="11"/>
  <c r="I83" i="11"/>
  <c r="I84" i="11"/>
  <c r="S44" i="11"/>
  <c r="S45" i="11"/>
  <c r="S46" i="11"/>
  <c r="S47" i="11"/>
  <c r="S48" i="11"/>
  <c r="S49" i="11"/>
  <c r="S50" i="11"/>
  <c r="S51" i="11"/>
  <c r="S52" i="11"/>
  <c r="S53" i="11"/>
  <c r="S54" i="11"/>
  <c r="S55" i="11"/>
  <c r="S56" i="11"/>
  <c r="S57" i="11"/>
  <c r="S58" i="11"/>
  <c r="S59" i="11"/>
  <c r="S60" i="11"/>
  <c r="S61" i="11"/>
  <c r="S62" i="11"/>
  <c r="S63" i="11"/>
  <c r="S64" i="11"/>
  <c r="S65" i="11"/>
  <c r="S66" i="11"/>
  <c r="S67" i="11"/>
  <c r="S68" i="11"/>
  <c r="S69" i="11"/>
  <c r="S70" i="11"/>
  <c r="S71" i="11"/>
  <c r="S72" i="11"/>
  <c r="S73" i="11"/>
  <c r="S74" i="11"/>
  <c r="S75" i="11"/>
  <c r="S76" i="11"/>
  <c r="S77" i="11"/>
  <c r="S78" i="11"/>
  <c r="S79" i="11"/>
  <c r="S80" i="11"/>
  <c r="S81" i="11"/>
  <c r="S82" i="11"/>
  <c r="S83" i="11"/>
  <c r="S84" i="11"/>
  <c r="Z44" i="11"/>
  <c r="Z45" i="11"/>
  <c r="Z46" i="11"/>
  <c r="Z47" i="11"/>
  <c r="Z48" i="11"/>
  <c r="Z49" i="11"/>
  <c r="Z50" i="11"/>
  <c r="Z51" i="11"/>
  <c r="Z52" i="11"/>
  <c r="Z53" i="11"/>
  <c r="Z54" i="11"/>
  <c r="Z55" i="11"/>
  <c r="Z56" i="11"/>
  <c r="Z57" i="11"/>
  <c r="Z58" i="11"/>
  <c r="Z59" i="11"/>
  <c r="Z60" i="11"/>
  <c r="Z61" i="11"/>
  <c r="Z62" i="11"/>
  <c r="Z63" i="11"/>
  <c r="Z64" i="11"/>
  <c r="Z65" i="11"/>
  <c r="Z66" i="11"/>
  <c r="Z67" i="11"/>
  <c r="Z68" i="11"/>
  <c r="Z69" i="11"/>
  <c r="Z70" i="11"/>
  <c r="Z71" i="11"/>
  <c r="Z72" i="11"/>
  <c r="Z73" i="11"/>
  <c r="Z74" i="11"/>
  <c r="Z75" i="11"/>
  <c r="Z76" i="11"/>
  <c r="Z77" i="11"/>
  <c r="Z78" i="11"/>
  <c r="Z79" i="11"/>
  <c r="Z80" i="11"/>
  <c r="Z81" i="11"/>
  <c r="Z82" i="11"/>
  <c r="Z83" i="11"/>
  <c r="Z84" i="11"/>
  <c r="U44" i="11"/>
  <c r="U45" i="11"/>
  <c r="U46" i="11"/>
  <c r="U47" i="11"/>
  <c r="U48" i="11"/>
  <c r="U49" i="11"/>
  <c r="U50" i="11"/>
  <c r="U51" i="11"/>
  <c r="U52" i="11"/>
  <c r="U53" i="11"/>
  <c r="U54" i="11"/>
  <c r="U55" i="11"/>
  <c r="U56" i="11"/>
  <c r="U57" i="11"/>
  <c r="U58" i="11"/>
  <c r="U59" i="11"/>
  <c r="U60" i="11"/>
  <c r="U61" i="11"/>
  <c r="U62" i="11"/>
  <c r="U63" i="11"/>
  <c r="U64" i="11"/>
  <c r="U65" i="11"/>
  <c r="U66" i="11"/>
  <c r="U67" i="11"/>
  <c r="U68" i="11"/>
  <c r="U69" i="11"/>
  <c r="U70" i="11"/>
  <c r="U71" i="11"/>
  <c r="U72" i="11"/>
  <c r="U73" i="11"/>
  <c r="U74" i="11"/>
  <c r="U75" i="11"/>
  <c r="U76" i="11"/>
  <c r="U77" i="11"/>
  <c r="U78" i="11"/>
  <c r="U79" i="11"/>
  <c r="U80" i="11"/>
  <c r="U81" i="11"/>
  <c r="U82" i="11"/>
  <c r="U83" i="11"/>
  <c r="U84" i="11"/>
  <c r="P44" i="11"/>
  <c r="P45" i="11"/>
  <c r="P46" i="11"/>
  <c r="P47" i="11"/>
  <c r="P48" i="11"/>
  <c r="P49" i="11"/>
  <c r="P50" i="11"/>
  <c r="P51" i="11"/>
  <c r="P52" i="11"/>
  <c r="P53" i="11"/>
  <c r="P54" i="11"/>
  <c r="P55" i="11"/>
  <c r="P56" i="11"/>
  <c r="P57" i="11"/>
  <c r="P58" i="11"/>
  <c r="P59" i="11"/>
  <c r="P60" i="11"/>
  <c r="P61" i="11"/>
  <c r="P62" i="11"/>
  <c r="P63" i="11"/>
  <c r="P64" i="11"/>
  <c r="P65" i="11"/>
  <c r="P66" i="11"/>
  <c r="P67" i="11"/>
  <c r="P68" i="11"/>
  <c r="P69" i="11"/>
  <c r="P70" i="11"/>
  <c r="P71" i="11"/>
  <c r="P72" i="11"/>
  <c r="P73" i="11"/>
  <c r="P74" i="11"/>
  <c r="P75" i="11"/>
  <c r="P76" i="11"/>
  <c r="P77" i="11"/>
  <c r="P78" i="11"/>
  <c r="P79" i="11"/>
  <c r="P80" i="11"/>
  <c r="P81" i="11"/>
  <c r="P82" i="11"/>
  <c r="P83" i="11"/>
  <c r="P84" i="11"/>
  <c r="K44" i="11"/>
  <c r="K45" i="11"/>
  <c r="K46" i="11"/>
  <c r="K47" i="11"/>
  <c r="K48" i="11"/>
  <c r="K49" i="11"/>
  <c r="K50" i="11"/>
  <c r="K51" i="11"/>
  <c r="K52" i="11"/>
  <c r="K53" i="11"/>
  <c r="K54" i="11"/>
  <c r="K55" i="11"/>
  <c r="K56" i="11"/>
  <c r="K57" i="11"/>
  <c r="K58" i="11"/>
  <c r="K59" i="11"/>
  <c r="K60" i="11"/>
  <c r="K61" i="11"/>
  <c r="K62" i="11"/>
  <c r="K63" i="11"/>
  <c r="K64" i="11"/>
  <c r="K65" i="11"/>
  <c r="K66" i="11"/>
  <c r="K67" i="11"/>
  <c r="K68" i="11"/>
  <c r="K69" i="11"/>
  <c r="K70" i="11"/>
  <c r="K71" i="11"/>
  <c r="K72" i="11"/>
  <c r="K73" i="11"/>
  <c r="K74" i="11"/>
  <c r="K75" i="11"/>
  <c r="K76" i="11"/>
  <c r="K77" i="11"/>
  <c r="K78" i="11"/>
  <c r="K79" i="11"/>
  <c r="K80" i="11"/>
  <c r="K81" i="11"/>
  <c r="K82" i="11"/>
  <c r="K83" i="11"/>
  <c r="K84" i="11"/>
  <c r="G44" i="11"/>
  <c r="G45" i="11"/>
  <c r="G46" i="11"/>
  <c r="G47" i="11"/>
  <c r="G48" i="11"/>
  <c r="G49" i="11"/>
  <c r="G50" i="11"/>
  <c r="G51" i="11"/>
  <c r="G52" i="11"/>
  <c r="G53" i="11"/>
  <c r="G54" i="11"/>
  <c r="G55" i="11"/>
  <c r="G56" i="11"/>
  <c r="G57" i="11"/>
  <c r="G58" i="11"/>
  <c r="G59" i="11"/>
  <c r="G60" i="11"/>
  <c r="G61" i="11"/>
  <c r="G62" i="11"/>
  <c r="G63" i="11"/>
  <c r="G64" i="11"/>
  <c r="G65" i="11"/>
  <c r="G66" i="11"/>
  <c r="G67" i="11"/>
  <c r="G68" i="11"/>
  <c r="G69" i="11"/>
  <c r="G70" i="11"/>
  <c r="G71" i="11"/>
  <c r="G72" i="11"/>
  <c r="G73" i="11"/>
  <c r="G74" i="11"/>
  <c r="G75" i="11"/>
  <c r="G76" i="11"/>
  <c r="G77" i="11"/>
  <c r="G78" i="11"/>
  <c r="G79" i="11"/>
  <c r="G80" i="11"/>
  <c r="G81" i="11"/>
  <c r="G82" i="11"/>
  <c r="G83" i="11"/>
  <c r="G84" i="11"/>
  <c r="R44" i="11"/>
  <c r="R45" i="11"/>
  <c r="R46" i="11"/>
  <c r="R47" i="11"/>
  <c r="R48" i="11"/>
  <c r="R49" i="11"/>
  <c r="R50" i="11"/>
  <c r="R51" i="11"/>
  <c r="R52" i="11"/>
  <c r="R53" i="11"/>
  <c r="R54" i="11"/>
  <c r="R55" i="11"/>
  <c r="R56" i="11"/>
  <c r="R57" i="11"/>
  <c r="R58" i="11"/>
  <c r="R59" i="11"/>
  <c r="R60" i="11"/>
  <c r="R61" i="11"/>
  <c r="R62" i="11"/>
  <c r="R63" i="11"/>
  <c r="R64" i="11"/>
  <c r="R65" i="11"/>
  <c r="R66" i="11"/>
  <c r="R67" i="11"/>
  <c r="R68" i="11"/>
  <c r="R69" i="11"/>
  <c r="R70" i="11"/>
  <c r="R71" i="11"/>
  <c r="R72" i="11"/>
  <c r="R73" i="11"/>
  <c r="R74" i="11"/>
  <c r="R75" i="11"/>
  <c r="R76" i="11"/>
  <c r="R77" i="11"/>
  <c r="R78" i="11"/>
  <c r="R79" i="11"/>
  <c r="R80" i="11"/>
  <c r="R81" i="11"/>
  <c r="R82" i="11"/>
  <c r="R83" i="11"/>
  <c r="R84" i="11"/>
  <c r="AC85" i="11"/>
  <c r="AC86" i="11"/>
  <c r="Y86" i="11"/>
  <c r="U86" i="11"/>
  <c r="Q86" i="11"/>
  <c r="M86" i="11"/>
  <c r="I86" i="11"/>
  <c r="E86" i="11"/>
  <c r="AB86" i="11"/>
  <c r="X86" i="11"/>
  <c r="T86" i="11"/>
  <c r="P86" i="11"/>
  <c r="L86" i="11"/>
  <c r="H86" i="11"/>
  <c r="D87" i="11"/>
  <c r="AE86" i="11"/>
  <c r="AA86" i="11"/>
  <c r="W86" i="11"/>
  <c r="S86" i="11"/>
  <c r="O86" i="11"/>
  <c r="K86" i="11"/>
  <c r="G86" i="11"/>
  <c r="R86" i="11"/>
  <c r="AD86" i="11"/>
  <c r="N86" i="11"/>
  <c r="Z86" i="11"/>
  <c r="J86" i="11"/>
  <c r="V86" i="11"/>
  <c r="F86" i="11"/>
  <c r="B50" i="11"/>
  <c r="D88" i="9" l="1"/>
  <c r="F87" i="9"/>
  <c r="J87" i="9"/>
  <c r="N87" i="9"/>
  <c r="R87" i="9"/>
  <c r="V87" i="9"/>
  <c r="Z87" i="9"/>
  <c r="AD87" i="9"/>
  <c r="G87" i="9"/>
  <c r="K87" i="9"/>
  <c r="O87" i="9"/>
  <c r="S87" i="9"/>
  <c r="W87" i="9"/>
  <c r="AA87" i="9"/>
  <c r="AE87" i="9"/>
  <c r="H87" i="9"/>
  <c r="L87" i="9"/>
  <c r="P87" i="9"/>
  <c r="T87" i="9"/>
  <c r="X87" i="9"/>
  <c r="AB87" i="9"/>
  <c r="E87" i="9"/>
  <c r="I87" i="9"/>
  <c r="M87" i="9"/>
  <c r="Q87" i="9"/>
  <c r="U87" i="9"/>
  <c r="Y87" i="9"/>
  <c r="AC87" i="9"/>
  <c r="B97" i="9"/>
  <c r="A48" i="9"/>
  <c r="C47" i="9"/>
  <c r="AD87" i="11"/>
  <c r="Z87" i="11"/>
  <c r="V87" i="11"/>
  <c r="R87" i="11"/>
  <c r="N87" i="11"/>
  <c r="J87" i="11"/>
  <c r="F87" i="11"/>
  <c r="AC87" i="11"/>
  <c r="Y87" i="11"/>
  <c r="U87" i="11"/>
  <c r="Q87" i="11"/>
  <c r="M87" i="11"/>
  <c r="I87" i="11"/>
  <c r="E87" i="11"/>
  <c r="AB87" i="11"/>
  <c r="X87" i="11"/>
  <c r="T87" i="11"/>
  <c r="P87" i="11"/>
  <c r="L87" i="11"/>
  <c r="H87" i="11"/>
  <c r="D88" i="11"/>
  <c r="S87" i="11"/>
  <c r="AE87" i="11"/>
  <c r="O87" i="11"/>
  <c r="AA87" i="11"/>
  <c r="K87" i="11"/>
  <c r="W87" i="11"/>
  <c r="G87" i="11"/>
  <c r="B51" i="11"/>
  <c r="C47" i="11"/>
  <c r="A48" i="11"/>
  <c r="A49" i="9" l="1"/>
  <c r="C48" i="9"/>
  <c r="B98" i="9"/>
  <c r="D89" i="9"/>
  <c r="G88" i="9"/>
  <c r="K88" i="9"/>
  <c r="O88" i="9"/>
  <c r="S88" i="9"/>
  <c r="W88" i="9"/>
  <c r="AA88" i="9"/>
  <c r="AE88" i="9"/>
  <c r="H88" i="9"/>
  <c r="L88" i="9"/>
  <c r="P88" i="9"/>
  <c r="T88" i="9"/>
  <c r="X88" i="9"/>
  <c r="AB88" i="9"/>
  <c r="E88" i="9"/>
  <c r="I88" i="9"/>
  <c r="M88" i="9"/>
  <c r="Q88" i="9"/>
  <c r="U88" i="9"/>
  <c r="Y88" i="9"/>
  <c r="AC88" i="9"/>
  <c r="F88" i="9"/>
  <c r="J88" i="9"/>
  <c r="N88" i="9"/>
  <c r="R88" i="9"/>
  <c r="V88" i="9"/>
  <c r="Z88" i="9"/>
  <c r="AD88" i="9"/>
  <c r="C48" i="11"/>
  <c r="A49" i="11"/>
  <c r="B52" i="11"/>
  <c r="D89" i="11"/>
  <c r="AE88" i="11"/>
  <c r="AA88" i="11"/>
  <c r="W88" i="11"/>
  <c r="S88" i="11"/>
  <c r="O88" i="11"/>
  <c r="K88" i="11"/>
  <c r="G88" i="11"/>
  <c r="AD88" i="11"/>
  <c r="Z88" i="11"/>
  <c r="V88" i="11"/>
  <c r="R88" i="11"/>
  <c r="N88" i="11"/>
  <c r="J88" i="11"/>
  <c r="F88" i="11"/>
  <c r="AC88" i="11"/>
  <c r="Y88" i="11"/>
  <c r="U88" i="11"/>
  <c r="Q88" i="11"/>
  <c r="M88" i="11"/>
  <c r="I88" i="11"/>
  <c r="E88" i="11"/>
  <c r="T88" i="11"/>
  <c r="P88" i="11"/>
  <c r="AB88" i="11"/>
  <c r="L88" i="11"/>
  <c r="X88" i="11"/>
  <c r="H88" i="11"/>
  <c r="B99" i="9" l="1"/>
  <c r="D90" i="9"/>
  <c r="H89" i="9"/>
  <c r="L89" i="9"/>
  <c r="P89" i="9"/>
  <c r="T89" i="9"/>
  <c r="X89" i="9"/>
  <c r="AB89" i="9"/>
  <c r="E89" i="9"/>
  <c r="I89" i="9"/>
  <c r="M89" i="9"/>
  <c r="Q89" i="9"/>
  <c r="U89" i="9"/>
  <c r="Y89" i="9"/>
  <c r="AC89" i="9"/>
  <c r="F89" i="9"/>
  <c r="J89" i="9"/>
  <c r="N89" i="9"/>
  <c r="R89" i="9"/>
  <c r="V89" i="9"/>
  <c r="Z89" i="9"/>
  <c r="AD89" i="9"/>
  <c r="G89" i="9"/>
  <c r="K89" i="9"/>
  <c r="O89" i="9"/>
  <c r="S89" i="9"/>
  <c r="W89" i="9"/>
  <c r="AE89" i="9"/>
  <c r="AA89" i="9"/>
  <c r="A50" i="9"/>
  <c r="C49" i="9"/>
  <c r="AB89" i="11"/>
  <c r="X89" i="11"/>
  <c r="T89" i="11"/>
  <c r="P89" i="11"/>
  <c r="L89" i="11"/>
  <c r="H89" i="11"/>
  <c r="D90" i="11"/>
  <c r="AE89" i="11"/>
  <c r="AA89" i="11"/>
  <c r="W89" i="11"/>
  <c r="S89" i="11"/>
  <c r="O89" i="11"/>
  <c r="K89" i="11"/>
  <c r="G89" i="11"/>
  <c r="AD89" i="11"/>
  <c r="Z89" i="11"/>
  <c r="V89" i="11"/>
  <c r="R89" i="11"/>
  <c r="N89" i="11"/>
  <c r="J89" i="11"/>
  <c r="F89" i="11"/>
  <c r="U89" i="11"/>
  <c r="E89" i="11"/>
  <c r="Q89" i="11"/>
  <c r="AC89" i="11"/>
  <c r="M89" i="11"/>
  <c r="Y89" i="11"/>
  <c r="I89" i="11"/>
  <c r="B53" i="11"/>
  <c r="C49" i="11"/>
  <c r="A50" i="11"/>
  <c r="D91" i="9" l="1"/>
  <c r="E90" i="9"/>
  <c r="I90" i="9"/>
  <c r="M90" i="9"/>
  <c r="Q90" i="9"/>
  <c r="U90" i="9"/>
  <c r="Y90" i="9"/>
  <c r="AC90" i="9"/>
  <c r="F90" i="9"/>
  <c r="J90" i="9"/>
  <c r="N90" i="9"/>
  <c r="R90" i="9"/>
  <c r="V90" i="9"/>
  <c r="Z90" i="9"/>
  <c r="AD90" i="9"/>
  <c r="G90" i="9"/>
  <c r="K90" i="9"/>
  <c r="O90" i="9"/>
  <c r="S90" i="9"/>
  <c r="T90" i="9"/>
  <c r="AB90" i="9"/>
  <c r="H90" i="9"/>
  <c r="W90" i="9"/>
  <c r="AE90" i="9"/>
  <c r="L90" i="9"/>
  <c r="X90" i="9"/>
  <c r="P90" i="9"/>
  <c r="AA90" i="9"/>
  <c r="A51" i="9"/>
  <c r="C50" i="9"/>
  <c r="B100" i="9"/>
  <c r="C50" i="11"/>
  <c r="A51" i="11"/>
  <c r="AC90" i="11"/>
  <c r="Y90" i="11"/>
  <c r="U90" i="11"/>
  <c r="Q90" i="11"/>
  <c r="M90" i="11"/>
  <c r="I90" i="11"/>
  <c r="E90" i="11"/>
  <c r="AB90" i="11"/>
  <c r="X90" i="11"/>
  <c r="T90" i="11"/>
  <c r="P90" i="11"/>
  <c r="L90" i="11"/>
  <c r="H90" i="11"/>
  <c r="D91" i="11"/>
  <c r="AE90" i="11"/>
  <c r="AA90" i="11"/>
  <c r="W90" i="11"/>
  <c r="S90" i="11"/>
  <c r="O90" i="11"/>
  <c r="K90" i="11"/>
  <c r="G90" i="11"/>
  <c r="V90" i="11"/>
  <c r="F90" i="11"/>
  <c r="R90" i="11"/>
  <c r="AD90" i="11"/>
  <c r="N90" i="11"/>
  <c r="Z90" i="11"/>
  <c r="J90" i="11"/>
  <c r="B54" i="11"/>
  <c r="B101" i="9" l="1"/>
  <c r="A52" i="9"/>
  <c r="C51" i="9"/>
  <c r="D92" i="9"/>
  <c r="F91" i="9"/>
  <c r="J91" i="9"/>
  <c r="N91" i="9"/>
  <c r="R91" i="9"/>
  <c r="V91" i="9"/>
  <c r="Z91" i="9"/>
  <c r="AD91" i="9"/>
  <c r="G91" i="9"/>
  <c r="K91" i="9"/>
  <c r="I91" i="9"/>
  <c r="P91" i="9"/>
  <c r="U91" i="9"/>
  <c r="AA91" i="9"/>
  <c r="L91" i="9"/>
  <c r="Q91" i="9"/>
  <c r="W91" i="9"/>
  <c r="AB91" i="9"/>
  <c r="E91" i="9"/>
  <c r="M91" i="9"/>
  <c r="S91" i="9"/>
  <c r="X91" i="9"/>
  <c r="AC91" i="9"/>
  <c r="H91" i="9"/>
  <c r="O91" i="9"/>
  <c r="T91" i="9"/>
  <c r="Y91" i="9"/>
  <c r="AE91" i="9"/>
  <c r="AD91" i="11"/>
  <c r="Z91" i="11"/>
  <c r="V91" i="11"/>
  <c r="R91" i="11"/>
  <c r="N91" i="11"/>
  <c r="J91" i="11"/>
  <c r="F91" i="11"/>
  <c r="AC91" i="11"/>
  <c r="Y91" i="11"/>
  <c r="U91" i="11"/>
  <c r="Q91" i="11"/>
  <c r="M91" i="11"/>
  <c r="I91" i="11"/>
  <c r="E91" i="11"/>
  <c r="AB91" i="11"/>
  <c r="X91" i="11"/>
  <c r="T91" i="11"/>
  <c r="P91" i="11"/>
  <c r="L91" i="11"/>
  <c r="H91" i="11"/>
  <c r="W91" i="11"/>
  <c r="G91" i="11"/>
  <c r="D92" i="11"/>
  <c r="S91" i="11"/>
  <c r="AE91" i="11"/>
  <c r="O91" i="11"/>
  <c r="AA91" i="11"/>
  <c r="K91" i="11"/>
  <c r="B55" i="11"/>
  <c r="C51" i="11"/>
  <c r="A52" i="11"/>
  <c r="B102" i="9" l="1"/>
  <c r="A53" i="9"/>
  <c r="C52" i="9"/>
  <c r="D93" i="9"/>
  <c r="G92" i="9"/>
  <c r="K92" i="9"/>
  <c r="O92" i="9"/>
  <c r="S92" i="9"/>
  <c r="W92" i="9"/>
  <c r="AA92" i="9"/>
  <c r="AE92" i="9"/>
  <c r="E92" i="9"/>
  <c r="J92" i="9"/>
  <c r="P92" i="9"/>
  <c r="U92" i="9"/>
  <c r="Z92" i="9"/>
  <c r="F92" i="9"/>
  <c r="L92" i="9"/>
  <c r="Q92" i="9"/>
  <c r="V92" i="9"/>
  <c r="AB92" i="9"/>
  <c r="H92" i="9"/>
  <c r="M92" i="9"/>
  <c r="R92" i="9"/>
  <c r="X92" i="9"/>
  <c r="AC92" i="9"/>
  <c r="I92" i="9"/>
  <c r="N92" i="9"/>
  <c r="T92" i="9"/>
  <c r="Y92" i="9"/>
  <c r="AD92" i="9"/>
  <c r="C52" i="11"/>
  <c r="A53" i="11"/>
  <c r="D93" i="11"/>
  <c r="AE92" i="11"/>
  <c r="AA92" i="11"/>
  <c r="W92" i="11"/>
  <c r="S92" i="11"/>
  <c r="O92" i="11"/>
  <c r="K92" i="11"/>
  <c r="G92" i="11"/>
  <c r="AD92" i="11"/>
  <c r="Z92" i="11"/>
  <c r="V92" i="11"/>
  <c r="R92" i="11"/>
  <c r="N92" i="11"/>
  <c r="J92" i="11"/>
  <c r="F92" i="11"/>
  <c r="AC92" i="11"/>
  <c r="Y92" i="11"/>
  <c r="U92" i="11"/>
  <c r="Q92" i="11"/>
  <c r="M92" i="11"/>
  <c r="I92" i="11"/>
  <c r="E92" i="11"/>
  <c r="X92" i="11"/>
  <c r="H92" i="11"/>
  <c r="T92" i="11"/>
  <c r="P92" i="11"/>
  <c r="AB92" i="11"/>
  <c r="L92" i="11"/>
  <c r="B56" i="11"/>
  <c r="A54" i="9" l="1"/>
  <c r="C53" i="9"/>
  <c r="B103" i="9"/>
  <c r="D94" i="9"/>
  <c r="H93" i="9"/>
  <c r="L93" i="9"/>
  <c r="P93" i="9"/>
  <c r="T93" i="9"/>
  <c r="X93" i="9"/>
  <c r="AB93" i="9"/>
  <c r="E93" i="9"/>
  <c r="J93" i="9"/>
  <c r="O93" i="9"/>
  <c r="U93" i="9"/>
  <c r="Z93" i="9"/>
  <c r="AE93" i="9"/>
  <c r="F93" i="9"/>
  <c r="K93" i="9"/>
  <c r="Q93" i="9"/>
  <c r="V93" i="9"/>
  <c r="AA93" i="9"/>
  <c r="G93" i="9"/>
  <c r="M93" i="9"/>
  <c r="R93" i="9"/>
  <c r="W93" i="9"/>
  <c r="AC93" i="9"/>
  <c r="I93" i="9"/>
  <c r="N93" i="9"/>
  <c r="S93" i="9"/>
  <c r="Y93" i="9"/>
  <c r="AD93" i="9"/>
  <c r="B57" i="11"/>
  <c r="AB93" i="11"/>
  <c r="X93" i="11"/>
  <c r="T93" i="11"/>
  <c r="P93" i="11"/>
  <c r="L93" i="11"/>
  <c r="H93" i="11"/>
  <c r="AD93" i="11"/>
  <c r="Z93" i="11"/>
  <c r="V93" i="11"/>
  <c r="R93" i="11"/>
  <c r="N93" i="11"/>
  <c r="Y93" i="11"/>
  <c r="Q93" i="11"/>
  <c r="J93" i="11"/>
  <c r="E93" i="11"/>
  <c r="AE93" i="11"/>
  <c r="W93" i="11"/>
  <c r="O93" i="11"/>
  <c r="I93" i="11"/>
  <c r="AC93" i="11"/>
  <c r="U93" i="11"/>
  <c r="M93" i="11"/>
  <c r="G93" i="11"/>
  <c r="K93" i="11"/>
  <c r="D94" i="11"/>
  <c r="F93" i="11"/>
  <c r="AA93" i="11"/>
  <c r="S93" i="11"/>
  <c r="C53" i="11"/>
  <c r="A54" i="11"/>
  <c r="B104" i="9" l="1"/>
  <c r="D95" i="9"/>
  <c r="E94" i="9"/>
  <c r="I94" i="9"/>
  <c r="M94" i="9"/>
  <c r="Q94" i="9"/>
  <c r="U94" i="9"/>
  <c r="Y94" i="9"/>
  <c r="AC94" i="9"/>
  <c r="J94" i="9"/>
  <c r="O94" i="9"/>
  <c r="T94" i="9"/>
  <c r="Z94" i="9"/>
  <c r="AE94" i="9"/>
  <c r="F94" i="9"/>
  <c r="K94" i="9"/>
  <c r="P94" i="9"/>
  <c r="V94" i="9"/>
  <c r="AA94" i="9"/>
  <c r="G94" i="9"/>
  <c r="L94" i="9"/>
  <c r="R94" i="9"/>
  <c r="W94" i="9"/>
  <c r="AB94" i="9"/>
  <c r="H94" i="9"/>
  <c r="N94" i="9"/>
  <c r="S94" i="9"/>
  <c r="X94" i="9"/>
  <c r="AD94" i="9"/>
  <c r="A55" i="9"/>
  <c r="C54" i="9"/>
  <c r="C54" i="11"/>
  <c r="A55" i="11"/>
  <c r="AC94" i="11"/>
  <c r="Y94" i="11"/>
  <c r="U94" i="11"/>
  <c r="Q94" i="11"/>
  <c r="M94" i="11"/>
  <c r="I94" i="11"/>
  <c r="E94" i="11"/>
  <c r="D95" i="11"/>
  <c r="AE94" i="11"/>
  <c r="AA94" i="11"/>
  <c r="W94" i="11"/>
  <c r="S94" i="11"/>
  <c r="O94" i="11"/>
  <c r="K94" i="11"/>
  <c r="G94" i="11"/>
  <c r="Z94" i="11"/>
  <c r="R94" i="11"/>
  <c r="J94" i="11"/>
  <c r="X94" i="11"/>
  <c r="P94" i="11"/>
  <c r="H94" i="11"/>
  <c r="AD94" i="11"/>
  <c r="V94" i="11"/>
  <c r="N94" i="11"/>
  <c r="F94" i="11"/>
  <c r="L94" i="11"/>
  <c r="AB94" i="11"/>
  <c r="T94" i="11"/>
  <c r="B58" i="11"/>
  <c r="C55" i="9" l="1"/>
  <c r="A56" i="9"/>
  <c r="D96" i="9"/>
  <c r="F95" i="9"/>
  <c r="J95" i="9"/>
  <c r="N95" i="9"/>
  <c r="R95" i="9"/>
  <c r="V95" i="9"/>
  <c r="Z95" i="9"/>
  <c r="AD95" i="9"/>
  <c r="I95" i="9"/>
  <c r="O95" i="9"/>
  <c r="T95" i="9"/>
  <c r="Y95" i="9"/>
  <c r="AE95" i="9"/>
  <c r="E95" i="9"/>
  <c r="K95" i="9"/>
  <c r="P95" i="9"/>
  <c r="U95" i="9"/>
  <c r="AA95" i="9"/>
  <c r="G95" i="9"/>
  <c r="L95" i="9"/>
  <c r="Q95" i="9"/>
  <c r="W95" i="9"/>
  <c r="AB95" i="9"/>
  <c r="H95" i="9"/>
  <c r="M95" i="9"/>
  <c r="S95" i="9"/>
  <c r="X95" i="9"/>
  <c r="AC95" i="9"/>
  <c r="B105" i="9"/>
  <c r="B59" i="11"/>
  <c r="C55" i="11"/>
  <c r="A56" i="11"/>
  <c r="AD95" i="11"/>
  <c r="Z95" i="11"/>
  <c r="V95" i="11"/>
  <c r="R95" i="11"/>
  <c r="N95" i="11"/>
  <c r="J95" i="11"/>
  <c r="F95" i="11"/>
  <c r="AC95" i="11"/>
  <c r="Y95" i="11"/>
  <c r="AB95" i="11"/>
  <c r="X95" i="11"/>
  <c r="T95" i="11"/>
  <c r="P95" i="11"/>
  <c r="L95" i="11"/>
  <c r="H95" i="11"/>
  <c r="AE95" i="11"/>
  <c r="S95" i="11"/>
  <c r="K95" i="11"/>
  <c r="AA95" i="11"/>
  <c r="Q95" i="11"/>
  <c r="I95" i="11"/>
  <c r="W95" i="11"/>
  <c r="O95" i="11"/>
  <c r="G95" i="11"/>
  <c r="M95" i="11"/>
  <c r="E95" i="11"/>
  <c r="D96" i="11"/>
  <c r="U95" i="11"/>
  <c r="B106" i="9" l="1"/>
  <c r="D97" i="9"/>
  <c r="G96" i="9"/>
  <c r="K96" i="9"/>
  <c r="O96" i="9"/>
  <c r="S96" i="9"/>
  <c r="W96" i="9"/>
  <c r="AA96" i="9"/>
  <c r="AE96" i="9"/>
  <c r="I96" i="9"/>
  <c r="N96" i="9"/>
  <c r="T96" i="9"/>
  <c r="Y96" i="9"/>
  <c r="AD96" i="9"/>
  <c r="E96" i="9"/>
  <c r="J96" i="9"/>
  <c r="P96" i="9"/>
  <c r="U96" i="9"/>
  <c r="Z96" i="9"/>
  <c r="F96" i="9"/>
  <c r="L96" i="9"/>
  <c r="Q96" i="9"/>
  <c r="V96" i="9"/>
  <c r="AB96" i="9"/>
  <c r="H96" i="9"/>
  <c r="M96" i="9"/>
  <c r="R96" i="9"/>
  <c r="X96" i="9"/>
  <c r="AC96" i="9"/>
  <c r="C56" i="9"/>
  <c r="A57" i="9"/>
  <c r="C56" i="11"/>
  <c r="A57" i="11"/>
  <c r="D97" i="11"/>
  <c r="AE96" i="11"/>
  <c r="AA96" i="11"/>
  <c r="W96" i="11"/>
  <c r="S96" i="11"/>
  <c r="O96" i="11"/>
  <c r="K96" i="11"/>
  <c r="G96" i="11"/>
  <c r="AD96" i="11"/>
  <c r="Z96" i="11"/>
  <c r="V96" i="11"/>
  <c r="R96" i="11"/>
  <c r="N96" i="11"/>
  <c r="J96" i="11"/>
  <c r="F96" i="11"/>
  <c r="AC96" i="11"/>
  <c r="Y96" i="11"/>
  <c r="U96" i="11"/>
  <c r="Q96" i="11"/>
  <c r="M96" i="11"/>
  <c r="I96" i="11"/>
  <c r="E96" i="11"/>
  <c r="P96" i="11"/>
  <c r="AB96" i="11"/>
  <c r="L96" i="11"/>
  <c r="X96" i="11"/>
  <c r="H96" i="11"/>
  <c r="T96" i="11"/>
  <c r="B60" i="11"/>
  <c r="C57" i="9" l="1"/>
  <c r="A58" i="9"/>
  <c r="D98" i="9"/>
  <c r="H97" i="9"/>
  <c r="L97" i="9"/>
  <c r="P97" i="9"/>
  <c r="I97" i="9"/>
  <c r="N97" i="9"/>
  <c r="S97" i="9"/>
  <c r="W97" i="9"/>
  <c r="AA97" i="9"/>
  <c r="AE97" i="9"/>
  <c r="E97" i="9"/>
  <c r="J97" i="9"/>
  <c r="O97" i="9"/>
  <c r="T97" i="9"/>
  <c r="X97" i="9"/>
  <c r="AB97" i="9"/>
  <c r="F97" i="9"/>
  <c r="K97" i="9"/>
  <c r="Q97" i="9"/>
  <c r="U97" i="9"/>
  <c r="Y97" i="9"/>
  <c r="AC97" i="9"/>
  <c r="G97" i="9"/>
  <c r="M97" i="9"/>
  <c r="R97" i="9"/>
  <c r="V97" i="9"/>
  <c r="Z97" i="9"/>
  <c r="AD97" i="9"/>
  <c r="B107" i="9"/>
  <c r="B61" i="11"/>
  <c r="AB97" i="11"/>
  <c r="X97" i="11"/>
  <c r="T97" i="11"/>
  <c r="P97" i="11"/>
  <c r="L97" i="11"/>
  <c r="H97" i="11"/>
  <c r="D98" i="11"/>
  <c r="AE97" i="11"/>
  <c r="AA97" i="11"/>
  <c r="W97" i="11"/>
  <c r="S97" i="11"/>
  <c r="O97" i="11"/>
  <c r="K97" i="11"/>
  <c r="G97" i="11"/>
  <c r="AD97" i="11"/>
  <c r="Z97" i="11"/>
  <c r="V97" i="11"/>
  <c r="R97" i="11"/>
  <c r="N97" i="11"/>
  <c r="J97" i="11"/>
  <c r="F97" i="11"/>
  <c r="AC97" i="11"/>
  <c r="Y97" i="11"/>
  <c r="U97" i="11"/>
  <c r="Q97" i="11"/>
  <c r="M97" i="11"/>
  <c r="I97" i="11"/>
  <c r="E97" i="11"/>
  <c r="C57" i="11"/>
  <c r="A58" i="11"/>
  <c r="D99" i="9" l="1"/>
  <c r="H98" i="9"/>
  <c r="L98" i="9"/>
  <c r="P98" i="9"/>
  <c r="T98" i="9"/>
  <c r="X98" i="9"/>
  <c r="AB98" i="9"/>
  <c r="E98" i="9"/>
  <c r="I98" i="9"/>
  <c r="M98" i="9"/>
  <c r="Q98" i="9"/>
  <c r="U98" i="9"/>
  <c r="Y98" i="9"/>
  <c r="AC98" i="9"/>
  <c r="F98" i="9"/>
  <c r="J98" i="9"/>
  <c r="N98" i="9"/>
  <c r="R98" i="9"/>
  <c r="V98" i="9"/>
  <c r="Z98" i="9"/>
  <c r="AD98" i="9"/>
  <c r="G98" i="9"/>
  <c r="K98" i="9"/>
  <c r="O98" i="9"/>
  <c r="S98" i="9"/>
  <c r="W98" i="9"/>
  <c r="AA98" i="9"/>
  <c r="AE98" i="9"/>
  <c r="B108" i="9"/>
  <c r="C58" i="9"/>
  <c r="A59" i="9"/>
  <c r="C58" i="11"/>
  <c r="A59" i="11"/>
  <c r="AC98" i="11"/>
  <c r="Y98" i="11"/>
  <c r="U98" i="11"/>
  <c r="Q98" i="11"/>
  <c r="M98" i="11"/>
  <c r="I98" i="11"/>
  <c r="E98" i="11"/>
  <c r="AB98" i="11"/>
  <c r="X98" i="11"/>
  <c r="T98" i="11"/>
  <c r="P98" i="11"/>
  <c r="L98" i="11"/>
  <c r="H98" i="11"/>
  <c r="D99" i="11"/>
  <c r="AE98" i="11"/>
  <c r="AA98" i="11"/>
  <c r="W98" i="11"/>
  <c r="S98" i="11"/>
  <c r="O98" i="11"/>
  <c r="K98" i="11"/>
  <c r="G98" i="11"/>
  <c r="AD98" i="11"/>
  <c r="Z98" i="11"/>
  <c r="V98" i="11"/>
  <c r="R98" i="11"/>
  <c r="N98" i="11"/>
  <c r="J98" i="11"/>
  <c r="F98" i="11"/>
  <c r="B62" i="11"/>
  <c r="A60" i="9" l="1"/>
  <c r="C59" i="9"/>
  <c r="B109" i="9"/>
  <c r="D100" i="9"/>
  <c r="E99" i="9"/>
  <c r="I99" i="9"/>
  <c r="M99" i="9"/>
  <c r="Q99" i="9"/>
  <c r="U99" i="9"/>
  <c r="Y99" i="9"/>
  <c r="AC99" i="9"/>
  <c r="F99" i="9"/>
  <c r="J99" i="9"/>
  <c r="N99" i="9"/>
  <c r="R99" i="9"/>
  <c r="V99" i="9"/>
  <c r="Z99" i="9"/>
  <c r="AD99" i="9"/>
  <c r="G99" i="9"/>
  <c r="K99" i="9"/>
  <c r="O99" i="9"/>
  <c r="S99" i="9"/>
  <c r="W99" i="9"/>
  <c r="AA99" i="9"/>
  <c r="AE99" i="9"/>
  <c r="H99" i="9"/>
  <c r="L99" i="9"/>
  <c r="P99" i="9"/>
  <c r="T99" i="9"/>
  <c r="X99" i="9"/>
  <c r="AB99" i="9"/>
  <c r="AD99" i="11"/>
  <c r="Z99" i="11"/>
  <c r="V99" i="11"/>
  <c r="R99" i="11"/>
  <c r="N99" i="11"/>
  <c r="J99" i="11"/>
  <c r="F99" i="11"/>
  <c r="AC99" i="11"/>
  <c r="Y99" i="11"/>
  <c r="U99" i="11"/>
  <c r="Q99" i="11"/>
  <c r="M99" i="11"/>
  <c r="I99" i="11"/>
  <c r="E99" i="11"/>
  <c r="AB99" i="11"/>
  <c r="X99" i="11"/>
  <c r="T99" i="11"/>
  <c r="P99" i="11"/>
  <c r="L99" i="11"/>
  <c r="H99" i="11"/>
  <c r="D100" i="11"/>
  <c r="AE99" i="11"/>
  <c r="AA99" i="11"/>
  <c r="W99" i="11"/>
  <c r="S99" i="11"/>
  <c r="O99" i="11"/>
  <c r="K99" i="11"/>
  <c r="G99" i="11"/>
  <c r="B63" i="11"/>
  <c r="C59" i="11"/>
  <c r="A60" i="11"/>
  <c r="B110" i="9" l="1"/>
  <c r="D101" i="9"/>
  <c r="F100" i="9"/>
  <c r="J100" i="9"/>
  <c r="N100" i="9"/>
  <c r="R100" i="9"/>
  <c r="V100" i="9"/>
  <c r="Z100" i="9"/>
  <c r="AD100" i="9"/>
  <c r="G100" i="9"/>
  <c r="K100" i="9"/>
  <c r="O100" i="9"/>
  <c r="S100" i="9"/>
  <c r="W100" i="9"/>
  <c r="AA100" i="9"/>
  <c r="AE100" i="9"/>
  <c r="H100" i="9"/>
  <c r="L100" i="9"/>
  <c r="P100" i="9"/>
  <c r="T100" i="9"/>
  <c r="X100" i="9"/>
  <c r="AB100" i="9"/>
  <c r="E100" i="9"/>
  <c r="I100" i="9"/>
  <c r="M100" i="9"/>
  <c r="Q100" i="9"/>
  <c r="U100" i="9"/>
  <c r="Y100" i="9"/>
  <c r="AC100" i="9"/>
  <c r="A61" i="9"/>
  <c r="C60" i="9"/>
  <c r="B64" i="11"/>
  <c r="D101" i="11"/>
  <c r="AE100" i="11"/>
  <c r="AA100" i="11"/>
  <c r="W100" i="11"/>
  <c r="S100" i="11"/>
  <c r="O100" i="11"/>
  <c r="K100" i="11"/>
  <c r="G100" i="11"/>
  <c r="AD100" i="11"/>
  <c r="Z100" i="11"/>
  <c r="V100" i="11"/>
  <c r="R100" i="11"/>
  <c r="N100" i="11"/>
  <c r="J100" i="11"/>
  <c r="F100" i="11"/>
  <c r="AC100" i="11"/>
  <c r="Y100" i="11"/>
  <c r="U100" i="11"/>
  <c r="Q100" i="11"/>
  <c r="M100" i="11"/>
  <c r="I100" i="11"/>
  <c r="E100" i="11"/>
  <c r="AB100" i="11"/>
  <c r="X100" i="11"/>
  <c r="T100" i="11"/>
  <c r="P100" i="11"/>
  <c r="L100" i="11"/>
  <c r="H100" i="11"/>
  <c r="C60" i="11"/>
  <c r="A61" i="11"/>
  <c r="A62" i="9" l="1"/>
  <c r="C61" i="9"/>
  <c r="D102" i="9"/>
  <c r="G101" i="9"/>
  <c r="K101" i="9"/>
  <c r="O101" i="9"/>
  <c r="S101" i="9"/>
  <c r="W101" i="9"/>
  <c r="AA101" i="9"/>
  <c r="AE101" i="9"/>
  <c r="H101" i="9"/>
  <c r="L101" i="9"/>
  <c r="P101" i="9"/>
  <c r="T101" i="9"/>
  <c r="X101" i="9"/>
  <c r="AB101" i="9"/>
  <c r="E101" i="9"/>
  <c r="I101" i="9"/>
  <c r="M101" i="9"/>
  <c r="Q101" i="9"/>
  <c r="U101" i="9"/>
  <c r="Y101" i="9"/>
  <c r="AC101" i="9"/>
  <c r="F101" i="9"/>
  <c r="J101" i="9"/>
  <c r="N101" i="9"/>
  <c r="R101" i="9"/>
  <c r="V101" i="9"/>
  <c r="Z101" i="9"/>
  <c r="AD101" i="9"/>
  <c r="B111" i="9"/>
  <c r="AB101" i="11"/>
  <c r="X101" i="11"/>
  <c r="T101" i="11"/>
  <c r="P101" i="11"/>
  <c r="L101" i="11"/>
  <c r="H101" i="11"/>
  <c r="D102" i="11"/>
  <c r="AE101" i="11"/>
  <c r="AA101" i="11"/>
  <c r="W101" i="11"/>
  <c r="S101" i="11"/>
  <c r="O101" i="11"/>
  <c r="K101" i="11"/>
  <c r="G101" i="11"/>
  <c r="AD101" i="11"/>
  <c r="Z101" i="11"/>
  <c r="V101" i="11"/>
  <c r="R101" i="11"/>
  <c r="N101" i="11"/>
  <c r="J101" i="11"/>
  <c r="F101" i="11"/>
  <c r="AC101" i="11"/>
  <c r="Y101" i="11"/>
  <c r="U101" i="11"/>
  <c r="Q101" i="11"/>
  <c r="M101" i="11"/>
  <c r="I101" i="11"/>
  <c r="E101" i="11"/>
  <c r="C61" i="11"/>
  <c r="A62" i="11"/>
  <c r="B65" i="11"/>
  <c r="B112" i="9" l="1"/>
  <c r="D103" i="9"/>
  <c r="H102" i="9"/>
  <c r="L102" i="9"/>
  <c r="P102" i="9"/>
  <c r="T102" i="9"/>
  <c r="X102" i="9"/>
  <c r="AB102" i="9"/>
  <c r="E102" i="9"/>
  <c r="I102" i="9"/>
  <c r="M102" i="9"/>
  <c r="Q102" i="9"/>
  <c r="U102" i="9"/>
  <c r="Y102" i="9"/>
  <c r="AC102" i="9"/>
  <c r="F102" i="9"/>
  <c r="J102" i="9"/>
  <c r="N102" i="9"/>
  <c r="R102" i="9"/>
  <c r="V102" i="9"/>
  <c r="Z102" i="9"/>
  <c r="AD102" i="9"/>
  <c r="G102" i="9"/>
  <c r="K102" i="9"/>
  <c r="O102" i="9"/>
  <c r="S102" i="9"/>
  <c r="W102" i="9"/>
  <c r="AA102" i="9"/>
  <c r="AE102" i="9"/>
  <c r="A63" i="9"/>
  <c r="C62" i="9"/>
  <c r="B66" i="11"/>
  <c r="AC102" i="11"/>
  <c r="Y102" i="11"/>
  <c r="U102" i="11"/>
  <c r="Q102" i="11"/>
  <c r="M102" i="11"/>
  <c r="I102" i="11"/>
  <c r="E102" i="11"/>
  <c r="AB102" i="11"/>
  <c r="X102" i="11"/>
  <c r="T102" i="11"/>
  <c r="P102" i="11"/>
  <c r="L102" i="11"/>
  <c r="H102" i="11"/>
  <c r="D103" i="11"/>
  <c r="AE102" i="11"/>
  <c r="AA102" i="11"/>
  <c r="W102" i="11"/>
  <c r="S102" i="11"/>
  <c r="O102" i="11"/>
  <c r="K102" i="11"/>
  <c r="G102" i="11"/>
  <c r="AD102" i="11"/>
  <c r="Z102" i="11"/>
  <c r="V102" i="11"/>
  <c r="R102" i="11"/>
  <c r="N102" i="11"/>
  <c r="J102" i="11"/>
  <c r="F102" i="11"/>
  <c r="C62" i="11"/>
  <c r="A63" i="11"/>
  <c r="A64" i="9" l="1"/>
  <c r="C63" i="9"/>
  <c r="D104" i="9"/>
  <c r="E103" i="9"/>
  <c r="I103" i="9"/>
  <c r="M103" i="9"/>
  <c r="Q103" i="9"/>
  <c r="U103" i="9"/>
  <c r="Y103" i="9"/>
  <c r="AC103" i="9"/>
  <c r="F103" i="9"/>
  <c r="J103" i="9"/>
  <c r="N103" i="9"/>
  <c r="R103" i="9"/>
  <c r="V103" i="9"/>
  <c r="Z103" i="9"/>
  <c r="AD103" i="9"/>
  <c r="G103" i="9"/>
  <c r="K103" i="9"/>
  <c r="O103" i="9"/>
  <c r="S103" i="9"/>
  <c r="W103" i="9"/>
  <c r="AA103" i="9"/>
  <c r="AE103" i="9"/>
  <c r="H103" i="9"/>
  <c r="L103" i="9"/>
  <c r="P103" i="9"/>
  <c r="T103" i="9"/>
  <c r="X103" i="9"/>
  <c r="AB103" i="9"/>
  <c r="B113" i="9"/>
  <c r="C63" i="11"/>
  <c r="A64" i="11"/>
  <c r="AD103" i="11"/>
  <c r="Z103" i="11"/>
  <c r="V103" i="11"/>
  <c r="R103" i="11"/>
  <c r="N103" i="11"/>
  <c r="J103" i="11"/>
  <c r="F103" i="11"/>
  <c r="AC103" i="11"/>
  <c r="Y103" i="11"/>
  <c r="U103" i="11"/>
  <c r="Q103" i="11"/>
  <c r="M103" i="11"/>
  <c r="I103" i="11"/>
  <c r="E103" i="11"/>
  <c r="AB103" i="11"/>
  <c r="X103" i="11"/>
  <c r="T103" i="11"/>
  <c r="P103" i="11"/>
  <c r="L103" i="11"/>
  <c r="H103" i="11"/>
  <c r="D104" i="11"/>
  <c r="AE103" i="11"/>
  <c r="AA103" i="11"/>
  <c r="W103" i="11"/>
  <c r="S103" i="11"/>
  <c r="O103" i="11"/>
  <c r="K103" i="11"/>
  <c r="G103" i="11"/>
  <c r="B67" i="11"/>
  <c r="D105" i="9" l="1"/>
  <c r="F104" i="9"/>
  <c r="J104" i="9"/>
  <c r="N104" i="9"/>
  <c r="R104" i="9"/>
  <c r="V104" i="9"/>
  <c r="Z104" i="9"/>
  <c r="AD104" i="9"/>
  <c r="G104" i="9"/>
  <c r="K104" i="9"/>
  <c r="O104" i="9"/>
  <c r="S104" i="9"/>
  <c r="W104" i="9"/>
  <c r="AA104" i="9"/>
  <c r="AE104" i="9"/>
  <c r="H104" i="9"/>
  <c r="L104" i="9"/>
  <c r="P104" i="9"/>
  <c r="T104" i="9"/>
  <c r="X104" i="9"/>
  <c r="AB104" i="9"/>
  <c r="E104" i="9"/>
  <c r="I104" i="9"/>
  <c r="M104" i="9"/>
  <c r="Q104" i="9"/>
  <c r="U104" i="9"/>
  <c r="Y104" i="9"/>
  <c r="AC104" i="9"/>
  <c r="B114" i="9"/>
  <c r="A65" i="9"/>
  <c r="C64" i="9"/>
  <c r="D105" i="11"/>
  <c r="AE104" i="11"/>
  <c r="AA104" i="11"/>
  <c r="W104" i="11"/>
  <c r="S104" i="11"/>
  <c r="O104" i="11"/>
  <c r="K104" i="11"/>
  <c r="G104" i="11"/>
  <c r="AD104" i="11"/>
  <c r="Z104" i="11"/>
  <c r="V104" i="11"/>
  <c r="R104" i="11"/>
  <c r="N104" i="11"/>
  <c r="J104" i="11"/>
  <c r="F104" i="11"/>
  <c r="AC104" i="11"/>
  <c r="Y104" i="11"/>
  <c r="U104" i="11"/>
  <c r="Q104" i="11"/>
  <c r="M104" i="11"/>
  <c r="I104" i="11"/>
  <c r="E104" i="11"/>
  <c r="AB104" i="11"/>
  <c r="X104" i="11"/>
  <c r="T104" i="11"/>
  <c r="P104" i="11"/>
  <c r="L104" i="11"/>
  <c r="H104" i="11"/>
  <c r="B68" i="11"/>
  <c r="C64" i="11"/>
  <c r="A65" i="11"/>
  <c r="A66" i="9" l="1"/>
  <c r="C65" i="9"/>
  <c r="B115" i="9"/>
  <c r="D106" i="9"/>
  <c r="G105" i="9"/>
  <c r="K105" i="9"/>
  <c r="O105" i="9"/>
  <c r="S105" i="9"/>
  <c r="W105" i="9"/>
  <c r="AA105" i="9"/>
  <c r="AE105" i="9"/>
  <c r="H105" i="9"/>
  <c r="L105" i="9"/>
  <c r="P105" i="9"/>
  <c r="T105" i="9"/>
  <c r="X105" i="9"/>
  <c r="AB105" i="9"/>
  <c r="E105" i="9"/>
  <c r="I105" i="9"/>
  <c r="M105" i="9"/>
  <c r="Q105" i="9"/>
  <c r="U105" i="9"/>
  <c r="Y105" i="9"/>
  <c r="AC105" i="9"/>
  <c r="F105" i="9"/>
  <c r="J105" i="9"/>
  <c r="N105" i="9"/>
  <c r="R105" i="9"/>
  <c r="V105" i="9"/>
  <c r="Z105" i="9"/>
  <c r="AD105" i="9"/>
  <c r="C65" i="11"/>
  <c r="A66" i="11"/>
  <c r="B69" i="11"/>
  <c r="D106" i="11"/>
  <c r="AE105" i="11"/>
  <c r="AA105" i="11"/>
  <c r="W105" i="11"/>
  <c r="S105" i="11"/>
  <c r="O105" i="11"/>
  <c r="K105" i="11"/>
  <c r="AC105" i="11"/>
  <c r="X105" i="11"/>
  <c r="R105" i="11"/>
  <c r="M105" i="11"/>
  <c r="H105" i="11"/>
  <c r="AB105" i="11"/>
  <c r="V105" i="11"/>
  <c r="Q105" i="11"/>
  <c r="L105" i="11"/>
  <c r="G105" i="11"/>
  <c r="Z105" i="11"/>
  <c r="U105" i="11"/>
  <c r="P105" i="11"/>
  <c r="J105" i="11"/>
  <c r="F105" i="11"/>
  <c r="AD105" i="11"/>
  <c r="Y105" i="11"/>
  <c r="T105" i="11"/>
  <c r="N105" i="11"/>
  <c r="I105" i="11"/>
  <c r="E105" i="11"/>
  <c r="B116" i="9" l="1"/>
  <c r="D107" i="9"/>
  <c r="H106" i="9"/>
  <c r="L106" i="9"/>
  <c r="P106" i="9"/>
  <c r="T106" i="9"/>
  <c r="X106" i="9"/>
  <c r="AB106" i="9"/>
  <c r="E106" i="9"/>
  <c r="I106" i="9"/>
  <c r="M106" i="9"/>
  <c r="Q106" i="9"/>
  <c r="U106" i="9"/>
  <c r="Y106" i="9"/>
  <c r="AC106" i="9"/>
  <c r="F106" i="9"/>
  <c r="J106" i="9"/>
  <c r="N106" i="9"/>
  <c r="R106" i="9"/>
  <c r="V106" i="9"/>
  <c r="Z106" i="9"/>
  <c r="AD106" i="9"/>
  <c r="G106" i="9"/>
  <c r="K106" i="9"/>
  <c r="O106" i="9"/>
  <c r="S106" i="9"/>
  <c r="W106" i="9"/>
  <c r="AA106" i="9"/>
  <c r="AE106" i="9"/>
  <c r="A67" i="9"/>
  <c r="C66" i="9"/>
  <c r="B70" i="11"/>
  <c r="C66" i="11"/>
  <c r="A67" i="11"/>
  <c r="D107" i="11"/>
  <c r="AE106" i="11"/>
  <c r="AA106" i="11"/>
  <c r="AC106" i="11"/>
  <c r="Y106" i="11"/>
  <c r="AB106" i="11"/>
  <c r="X106" i="11"/>
  <c r="T106" i="11"/>
  <c r="P106" i="11"/>
  <c r="L106" i="11"/>
  <c r="H106" i="11"/>
  <c r="Z106" i="11"/>
  <c r="S106" i="11"/>
  <c r="N106" i="11"/>
  <c r="I106" i="11"/>
  <c r="W106" i="11"/>
  <c r="R106" i="11"/>
  <c r="M106" i="11"/>
  <c r="G106" i="11"/>
  <c r="V106" i="11"/>
  <c r="Q106" i="11"/>
  <c r="K106" i="11"/>
  <c r="F106" i="11"/>
  <c r="AD106" i="11"/>
  <c r="U106" i="11"/>
  <c r="O106" i="11"/>
  <c r="J106" i="11"/>
  <c r="E106" i="11"/>
  <c r="D108" i="9" l="1"/>
  <c r="E107" i="9"/>
  <c r="I107" i="9"/>
  <c r="M107" i="9"/>
  <c r="Q107" i="9"/>
  <c r="U107" i="9"/>
  <c r="Y107" i="9"/>
  <c r="AC107" i="9"/>
  <c r="F107" i="9"/>
  <c r="J107" i="9"/>
  <c r="N107" i="9"/>
  <c r="R107" i="9"/>
  <c r="V107" i="9"/>
  <c r="Z107" i="9"/>
  <c r="AD107" i="9"/>
  <c r="G107" i="9"/>
  <c r="K107" i="9"/>
  <c r="O107" i="9"/>
  <c r="S107" i="9"/>
  <c r="W107" i="9"/>
  <c r="AA107" i="9"/>
  <c r="AE107" i="9"/>
  <c r="H107" i="9"/>
  <c r="L107" i="9"/>
  <c r="P107" i="9"/>
  <c r="T107" i="9"/>
  <c r="X107" i="9"/>
  <c r="AB107" i="9"/>
  <c r="A68" i="9"/>
  <c r="C67" i="9"/>
  <c r="B117" i="9"/>
  <c r="C67" i="11"/>
  <c r="A68" i="11"/>
  <c r="AB107" i="11"/>
  <c r="X107" i="11"/>
  <c r="T107" i="11"/>
  <c r="P107" i="11"/>
  <c r="L107" i="11"/>
  <c r="H107" i="11"/>
  <c r="D108" i="11"/>
  <c r="AE107" i="11"/>
  <c r="AD107" i="11"/>
  <c r="Z107" i="11"/>
  <c r="V107" i="11"/>
  <c r="R107" i="11"/>
  <c r="N107" i="11"/>
  <c r="J107" i="11"/>
  <c r="F107" i="11"/>
  <c r="AC107" i="11"/>
  <c r="Y107" i="11"/>
  <c r="U107" i="11"/>
  <c r="Q107" i="11"/>
  <c r="M107" i="11"/>
  <c r="I107" i="11"/>
  <c r="E107" i="11"/>
  <c r="AA107" i="11"/>
  <c r="K107" i="11"/>
  <c r="W107" i="11"/>
  <c r="G107" i="11"/>
  <c r="S107" i="11"/>
  <c r="O107" i="11"/>
  <c r="B71" i="11"/>
  <c r="B118" i="9" l="1"/>
  <c r="A69" i="9"/>
  <c r="C68" i="9"/>
  <c r="D109" i="9"/>
  <c r="F108" i="9"/>
  <c r="J108" i="9"/>
  <c r="N108" i="9"/>
  <c r="R108" i="9"/>
  <c r="V108" i="9"/>
  <c r="Z108" i="9"/>
  <c r="AD108" i="9"/>
  <c r="G108" i="9"/>
  <c r="K108" i="9"/>
  <c r="O108" i="9"/>
  <c r="S108" i="9"/>
  <c r="W108" i="9"/>
  <c r="AA108" i="9"/>
  <c r="AE108" i="9"/>
  <c r="H108" i="9"/>
  <c r="L108" i="9"/>
  <c r="P108" i="9"/>
  <c r="T108" i="9"/>
  <c r="X108" i="9"/>
  <c r="AB108" i="9"/>
  <c r="E108" i="9"/>
  <c r="I108" i="9"/>
  <c r="M108" i="9"/>
  <c r="Q108" i="9"/>
  <c r="U108" i="9"/>
  <c r="Y108" i="9"/>
  <c r="AC108" i="9"/>
  <c r="B72" i="11"/>
  <c r="C68" i="11"/>
  <c r="A69" i="11"/>
  <c r="AC108" i="11"/>
  <c r="Y108" i="11"/>
  <c r="U108" i="11"/>
  <c r="Q108" i="11"/>
  <c r="M108" i="11"/>
  <c r="I108" i="11"/>
  <c r="E108" i="11"/>
  <c r="AB108" i="11"/>
  <c r="X108" i="11"/>
  <c r="T108" i="11"/>
  <c r="P108" i="11"/>
  <c r="L108" i="11"/>
  <c r="H108" i="11"/>
  <c r="D109" i="11"/>
  <c r="AE108" i="11"/>
  <c r="AA108" i="11"/>
  <c r="W108" i="11"/>
  <c r="S108" i="11"/>
  <c r="O108" i="11"/>
  <c r="K108" i="11"/>
  <c r="G108" i="11"/>
  <c r="AD108" i="11"/>
  <c r="Z108" i="11"/>
  <c r="V108" i="11"/>
  <c r="R108" i="11"/>
  <c r="N108" i="11"/>
  <c r="J108" i="11"/>
  <c r="F108" i="11"/>
  <c r="A70" i="9" l="1"/>
  <c r="C69" i="9"/>
  <c r="B119" i="9"/>
  <c r="D110" i="9"/>
  <c r="G109" i="9"/>
  <c r="K109" i="9"/>
  <c r="O109" i="9"/>
  <c r="S109" i="9"/>
  <c r="W109" i="9"/>
  <c r="AA109" i="9"/>
  <c r="AE109" i="9"/>
  <c r="H109" i="9"/>
  <c r="L109" i="9"/>
  <c r="P109" i="9"/>
  <c r="T109" i="9"/>
  <c r="X109" i="9"/>
  <c r="AB109" i="9"/>
  <c r="E109" i="9"/>
  <c r="I109" i="9"/>
  <c r="M109" i="9"/>
  <c r="Q109" i="9"/>
  <c r="U109" i="9"/>
  <c r="Y109" i="9"/>
  <c r="AC109" i="9"/>
  <c r="F109" i="9"/>
  <c r="J109" i="9"/>
  <c r="N109" i="9"/>
  <c r="R109" i="9"/>
  <c r="V109" i="9"/>
  <c r="Z109" i="9"/>
  <c r="AD109" i="9"/>
  <c r="C69" i="11"/>
  <c r="A70" i="11"/>
  <c r="AD109" i="11"/>
  <c r="Z109" i="11"/>
  <c r="V109" i="11"/>
  <c r="R109" i="11"/>
  <c r="N109" i="11"/>
  <c r="J109" i="11"/>
  <c r="F109" i="11"/>
  <c r="AC109" i="11"/>
  <c r="Y109" i="11"/>
  <c r="U109" i="11"/>
  <c r="Q109" i="11"/>
  <c r="M109" i="11"/>
  <c r="I109" i="11"/>
  <c r="E109" i="11"/>
  <c r="AB109" i="11"/>
  <c r="X109" i="11"/>
  <c r="T109" i="11"/>
  <c r="P109" i="11"/>
  <c r="L109" i="11"/>
  <c r="H109" i="11"/>
  <c r="D110" i="11"/>
  <c r="AE109" i="11"/>
  <c r="AA109" i="11"/>
  <c r="W109" i="11"/>
  <c r="S109" i="11"/>
  <c r="O109" i="11"/>
  <c r="K109" i="11"/>
  <c r="G109" i="11"/>
  <c r="B73" i="11"/>
  <c r="B120" i="9" l="1"/>
  <c r="D111" i="9"/>
  <c r="H110" i="9"/>
  <c r="L110" i="9"/>
  <c r="P110" i="9"/>
  <c r="T110" i="9"/>
  <c r="X110" i="9"/>
  <c r="AB110" i="9"/>
  <c r="E110" i="9"/>
  <c r="I110" i="9"/>
  <c r="M110" i="9"/>
  <c r="Q110" i="9"/>
  <c r="U110" i="9"/>
  <c r="Y110" i="9"/>
  <c r="AC110" i="9"/>
  <c r="F110" i="9"/>
  <c r="J110" i="9"/>
  <c r="N110" i="9"/>
  <c r="R110" i="9"/>
  <c r="V110" i="9"/>
  <c r="Z110" i="9"/>
  <c r="AD110" i="9"/>
  <c r="G110" i="9"/>
  <c r="K110" i="9"/>
  <c r="O110" i="9"/>
  <c r="S110" i="9"/>
  <c r="W110" i="9"/>
  <c r="AA110" i="9"/>
  <c r="AE110" i="9"/>
  <c r="A71" i="9"/>
  <c r="C70" i="9"/>
  <c r="D111" i="11"/>
  <c r="AE110" i="11"/>
  <c r="AA110" i="11"/>
  <c r="W110" i="11"/>
  <c r="S110" i="11"/>
  <c r="O110" i="11"/>
  <c r="K110" i="11"/>
  <c r="G110" i="11"/>
  <c r="AD110" i="11"/>
  <c r="Z110" i="11"/>
  <c r="V110" i="11"/>
  <c r="R110" i="11"/>
  <c r="N110" i="11"/>
  <c r="J110" i="11"/>
  <c r="F110" i="11"/>
  <c r="AC110" i="11"/>
  <c r="Y110" i="11"/>
  <c r="U110" i="11"/>
  <c r="Q110" i="11"/>
  <c r="M110" i="11"/>
  <c r="I110" i="11"/>
  <c r="E110" i="11"/>
  <c r="AB110" i="11"/>
  <c r="X110" i="11"/>
  <c r="T110" i="11"/>
  <c r="P110" i="11"/>
  <c r="L110" i="11"/>
  <c r="H110" i="11"/>
  <c r="B74" i="11"/>
  <c r="C70" i="11"/>
  <c r="A71" i="11"/>
  <c r="A72" i="9" l="1"/>
  <c r="C71" i="9"/>
  <c r="D112" i="9"/>
  <c r="E111" i="9"/>
  <c r="I111" i="9"/>
  <c r="M111" i="9"/>
  <c r="Q111" i="9"/>
  <c r="U111" i="9"/>
  <c r="Y111" i="9"/>
  <c r="AC111" i="9"/>
  <c r="F111" i="9"/>
  <c r="J111" i="9"/>
  <c r="N111" i="9"/>
  <c r="R111" i="9"/>
  <c r="V111" i="9"/>
  <c r="Z111" i="9"/>
  <c r="AD111" i="9"/>
  <c r="G111" i="9"/>
  <c r="K111" i="9"/>
  <c r="O111" i="9"/>
  <c r="S111" i="9"/>
  <c r="W111" i="9"/>
  <c r="AA111" i="9"/>
  <c r="AE111" i="9"/>
  <c r="H111" i="9"/>
  <c r="L111" i="9"/>
  <c r="P111" i="9"/>
  <c r="T111" i="9"/>
  <c r="X111" i="9"/>
  <c r="AB111" i="9"/>
  <c r="B121" i="9"/>
  <c r="C71" i="11"/>
  <c r="A72" i="11"/>
  <c r="B75" i="11"/>
  <c r="AB111" i="11"/>
  <c r="X111" i="11"/>
  <c r="T111" i="11"/>
  <c r="P111" i="11"/>
  <c r="L111" i="11"/>
  <c r="H111" i="11"/>
  <c r="D112" i="11"/>
  <c r="AE111" i="11"/>
  <c r="AA111" i="11"/>
  <c r="W111" i="11"/>
  <c r="S111" i="11"/>
  <c r="O111" i="11"/>
  <c r="K111" i="11"/>
  <c r="G111" i="11"/>
  <c r="AD111" i="11"/>
  <c r="Z111" i="11"/>
  <c r="V111" i="11"/>
  <c r="R111" i="11"/>
  <c r="N111" i="11"/>
  <c r="J111" i="11"/>
  <c r="F111" i="11"/>
  <c r="AC111" i="11"/>
  <c r="Y111" i="11"/>
  <c r="U111" i="11"/>
  <c r="Q111" i="11"/>
  <c r="M111" i="11"/>
  <c r="I111" i="11"/>
  <c r="E111" i="11"/>
  <c r="B122" i="9" l="1"/>
  <c r="D113" i="9"/>
  <c r="F112" i="9"/>
  <c r="J112" i="9"/>
  <c r="N112" i="9"/>
  <c r="R112" i="9"/>
  <c r="V112" i="9"/>
  <c r="Z112" i="9"/>
  <c r="AD112" i="9"/>
  <c r="G112" i="9"/>
  <c r="K112" i="9"/>
  <c r="O112" i="9"/>
  <c r="S112" i="9"/>
  <c r="W112" i="9"/>
  <c r="AA112" i="9"/>
  <c r="AE112" i="9"/>
  <c r="H112" i="9"/>
  <c r="L112" i="9"/>
  <c r="P112" i="9"/>
  <c r="T112" i="9"/>
  <c r="X112" i="9"/>
  <c r="AB112" i="9"/>
  <c r="E112" i="9"/>
  <c r="I112" i="9"/>
  <c r="M112" i="9"/>
  <c r="Q112" i="9"/>
  <c r="U112" i="9"/>
  <c r="Y112" i="9"/>
  <c r="AC112" i="9"/>
  <c r="A73" i="9"/>
  <c r="C72" i="9"/>
  <c r="B76" i="11"/>
  <c r="AD112" i="11"/>
  <c r="AC112" i="11"/>
  <c r="Y112" i="11"/>
  <c r="U112" i="11"/>
  <c r="Q112" i="11"/>
  <c r="M112" i="11"/>
  <c r="I112" i="11"/>
  <c r="E112" i="11"/>
  <c r="D113" i="11"/>
  <c r="AB112" i="11"/>
  <c r="X112" i="11"/>
  <c r="T112" i="11"/>
  <c r="P112" i="11"/>
  <c r="L112" i="11"/>
  <c r="H112" i="11"/>
  <c r="AA112" i="11"/>
  <c r="W112" i="11"/>
  <c r="S112" i="11"/>
  <c r="O112" i="11"/>
  <c r="K112" i="11"/>
  <c r="G112" i="11"/>
  <c r="AE112" i="11"/>
  <c r="Z112" i="11"/>
  <c r="V112" i="11"/>
  <c r="R112" i="11"/>
  <c r="N112" i="11"/>
  <c r="J112" i="11"/>
  <c r="F112" i="11"/>
  <c r="C72" i="11"/>
  <c r="A73" i="11"/>
  <c r="D114" i="9" l="1"/>
  <c r="G113" i="9"/>
  <c r="K113" i="9"/>
  <c r="O113" i="9"/>
  <c r="S113" i="9"/>
  <c r="W113" i="9"/>
  <c r="AA113" i="9"/>
  <c r="AE113" i="9"/>
  <c r="H113" i="9"/>
  <c r="L113" i="9"/>
  <c r="P113" i="9"/>
  <c r="T113" i="9"/>
  <c r="X113" i="9"/>
  <c r="AB113" i="9"/>
  <c r="E113" i="9"/>
  <c r="I113" i="9"/>
  <c r="M113" i="9"/>
  <c r="Q113" i="9"/>
  <c r="U113" i="9"/>
  <c r="Y113" i="9"/>
  <c r="AC113" i="9"/>
  <c r="F113" i="9"/>
  <c r="J113" i="9"/>
  <c r="N113" i="9"/>
  <c r="R113" i="9"/>
  <c r="V113" i="9"/>
  <c r="Z113" i="9"/>
  <c r="AD113" i="9"/>
  <c r="B123" i="9"/>
  <c r="A74" i="9"/>
  <c r="C73" i="9"/>
  <c r="AC113" i="11"/>
  <c r="Y113" i="11"/>
  <c r="U113" i="11"/>
  <c r="Q113" i="11"/>
  <c r="M113" i="11"/>
  <c r="I113" i="11"/>
  <c r="E113" i="11"/>
  <c r="D114" i="11"/>
  <c r="AE113" i="11"/>
  <c r="AA113" i="11"/>
  <c r="W113" i="11"/>
  <c r="S113" i="11"/>
  <c r="O113" i="11"/>
  <c r="K113" i="11"/>
  <c r="G113" i="11"/>
  <c r="AD113" i="11"/>
  <c r="V113" i="11"/>
  <c r="N113" i="11"/>
  <c r="F113" i="11"/>
  <c r="AB113" i="11"/>
  <c r="T113" i="11"/>
  <c r="L113" i="11"/>
  <c r="Z113" i="11"/>
  <c r="R113" i="11"/>
  <c r="J113" i="11"/>
  <c r="X113" i="11"/>
  <c r="P113" i="11"/>
  <c r="H113" i="11"/>
  <c r="C73" i="11"/>
  <c r="A74" i="11"/>
  <c r="B77" i="11"/>
  <c r="A75" i="9" l="1"/>
  <c r="C74" i="9"/>
  <c r="B124" i="9"/>
  <c r="D115" i="9"/>
  <c r="H114" i="9"/>
  <c r="L114" i="9"/>
  <c r="P114" i="9"/>
  <c r="T114" i="9"/>
  <c r="X114" i="9"/>
  <c r="AB114" i="9"/>
  <c r="E114" i="9"/>
  <c r="I114" i="9"/>
  <c r="M114" i="9"/>
  <c r="Q114" i="9"/>
  <c r="U114" i="9"/>
  <c r="Y114" i="9"/>
  <c r="AC114" i="9"/>
  <c r="F114" i="9"/>
  <c r="J114" i="9"/>
  <c r="N114" i="9"/>
  <c r="R114" i="9"/>
  <c r="V114" i="9"/>
  <c r="Z114" i="9"/>
  <c r="AD114" i="9"/>
  <c r="G114" i="9"/>
  <c r="K114" i="9"/>
  <c r="O114" i="9"/>
  <c r="S114" i="9"/>
  <c r="W114" i="9"/>
  <c r="AA114" i="9"/>
  <c r="AE114" i="9"/>
  <c r="AD114" i="11"/>
  <c r="Z114" i="11"/>
  <c r="V114" i="11"/>
  <c r="R114" i="11"/>
  <c r="N114" i="11"/>
  <c r="J114" i="11"/>
  <c r="F114" i="11"/>
  <c r="AB114" i="11"/>
  <c r="X114" i="11"/>
  <c r="T114" i="11"/>
  <c r="P114" i="11"/>
  <c r="L114" i="11"/>
  <c r="H114" i="11"/>
  <c r="AE114" i="11"/>
  <c r="W114" i="11"/>
  <c r="O114" i="11"/>
  <c r="G114" i="11"/>
  <c r="AC114" i="11"/>
  <c r="U114" i="11"/>
  <c r="M114" i="11"/>
  <c r="E114" i="11"/>
  <c r="D115" i="11"/>
  <c r="AA114" i="11"/>
  <c r="S114" i="11"/>
  <c r="K114" i="11"/>
  <c r="Y114" i="11"/>
  <c r="Q114" i="11"/>
  <c r="I114" i="11"/>
  <c r="C74" i="11"/>
  <c r="A75" i="11"/>
  <c r="B78" i="11"/>
  <c r="B125" i="9" l="1"/>
  <c r="D116" i="9"/>
  <c r="E115" i="9"/>
  <c r="I115" i="9"/>
  <c r="M115" i="9"/>
  <c r="Q115" i="9"/>
  <c r="U115" i="9"/>
  <c r="Y115" i="9"/>
  <c r="AC115" i="9"/>
  <c r="F115" i="9"/>
  <c r="J115" i="9"/>
  <c r="N115" i="9"/>
  <c r="R115" i="9"/>
  <c r="V115" i="9"/>
  <c r="Z115" i="9"/>
  <c r="AD115" i="9"/>
  <c r="G115" i="9"/>
  <c r="K115" i="9"/>
  <c r="O115" i="9"/>
  <c r="S115" i="9"/>
  <c r="W115" i="9"/>
  <c r="AA115" i="9"/>
  <c r="AE115" i="9"/>
  <c r="H115" i="9"/>
  <c r="L115" i="9"/>
  <c r="P115" i="9"/>
  <c r="X115" i="9"/>
  <c r="AB115" i="9"/>
  <c r="T115" i="9"/>
  <c r="A76" i="9"/>
  <c r="C75" i="9"/>
  <c r="B79" i="11"/>
  <c r="C75" i="11"/>
  <c r="A76" i="11"/>
  <c r="D116" i="11"/>
  <c r="AE115" i="11"/>
  <c r="AA115" i="11"/>
  <c r="W115" i="11"/>
  <c r="S115" i="11"/>
  <c r="O115" i="11"/>
  <c r="K115" i="11"/>
  <c r="G115" i="11"/>
  <c r="AD115" i="11"/>
  <c r="Z115" i="11"/>
  <c r="V115" i="11"/>
  <c r="R115" i="11"/>
  <c r="AC115" i="11"/>
  <c r="Y115" i="11"/>
  <c r="U115" i="11"/>
  <c r="Q115" i="11"/>
  <c r="M115" i="11"/>
  <c r="I115" i="11"/>
  <c r="E115" i="11"/>
  <c r="P115" i="11"/>
  <c r="H115" i="11"/>
  <c r="AB115" i="11"/>
  <c r="N115" i="11"/>
  <c r="F115" i="11"/>
  <c r="X115" i="11"/>
  <c r="L115" i="11"/>
  <c r="T115" i="11"/>
  <c r="J115" i="11"/>
  <c r="C76" i="9" l="1"/>
  <c r="A77" i="9"/>
  <c r="D117" i="9"/>
  <c r="F116" i="9"/>
  <c r="J116" i="9"/>
  <c r="N116" i="9"/>
  <c r="R116" i="9"/>
  <c r="V116" i="9"/>
  <c r="Z116" i="9"/>
  <c r="AD116" i="9"/>
  <c r="G116" i="9"/>
  <c r="K116" i="9"/>
  <c r="O116" i="9"/>
  <c r="S116" i="9"/>
  <c r="W116" i="9"/>
  <c r="AA116" i="9"/>
  <c r="AE116" i="9"/>
  <c r="H116" i="9"/>
  <c r="L116" i="9"/>
  <c r="P116" i="9"/>
  <c r="T116" i="9"/>
  <c r="X116" i="9"/>
  <c r="AB116" i="9"/>
  <c r="M116" i="9"/>
  <c r="AC116" i="9"/>
  <c r="Q116" i="9"/>
  <c r="E116" i="9"/>
  <c r="U116" i="9"/>
  <c r="I116" i="9"/>
  <c r="Y116" i="9"/>
  <c r="B126" i="9"/>
  <c r="C76" i="11"/>
  <c r="A77" i="11"/>
  <c r="AB116" i="11"/>
  <c r="X116" i="11"/>
  <c r="T116" i="11"/>
  <c r="P116" i="11"/>
  <c r="L116" i="11"/>
  <c r="H116" i="11"/>
  <c r="D117" i="11"/>
  <c r="AE116" i="11"/>
  <c r="AA116" i="11"/>
  <c r="W116" i="11"/>
  <c r="S116" i="11"/>
  <c r="O116" i="11"/>
  <c r="K116" i="11"/>
  <c r="G116" i="11"/>
  <c r="AD116" i="11"/>
  <c r="Z116" i="11"/>
  <c r="V116" i="11"/>
  <c r="R116" i="11"/>
  <c r="N116" i="11"/>
  <c r="J116" i="11"/>
  <c r="F116" i="11"/>
  <c r="Q116" i="11"/>
  <c r="AC116" i="11"/>
  <c r="M116" i="11"/>
  <c r="Y116" i="11"/>
  <c r="I116" i="11"/>
  <c r="U116" i="11"/>
  <c r="E116" i="11"/>
  <c r="B80" i="11"/>
  <c r="D118" i="9" l="1"/>
  <c r="G117" i="9"/>
  <c r="K117" i="9"/>
  <c r="O117" i="9"/>
  <c r="S117" i="9"/>
  <c r="W117" i="9"/>
  <c r="AA117" i="9"/>
  <c r="AE117" i="9"/>
  <c r="H117" i="9"/>
  <c r="L117" i="9"/>
  <c r="P117" i="9"/>
  <c r="T117" i="9"/>
  <c r="E117" i="9"/>
  <c r="I117" i="9"/>
  <c r="M117" i="9"/>
  <c r="Q117" i="9"/>
  <c r="R117" i="9"/>
  <c r="Y117" i="9"/>
  <c r="AD117" i="9"/>
  <c r="F117" i="9"/>
  <c r="U117" i="9"/>
  <c r="Z117" i="9"/>
  <c r="J117" i="9"/>
  <c r="V117" i="9"/>
  <c r="AB117" i="9"/>
  <c r="N117" i="9"/>
  <c r="X117" i="9"/>
  <c r="AC117" i="9"/>
  <c r="B127" i="9"/>
  <c r="C77" i="9"/>
  <c r="A78" i="9"/>
  <c r="AC117" i="11"/>
  <c r="Y117" i="11"/>
  <c r="U117" i="11"/>
  <c r="Q117" i="11"/>
  <c r="M117" i="11"/>
  <c r="I117" i="11"/>
  <c r="E117" i="11"/>
  <c r="AB117" i="11"/>
  <c r="X117" i="11"/>
  <c r="T117" i="11"/>
  <c r="P117" i="11"/>
  <c r="L117" i="11"/>
  <c r="H117" i="11"/>
  <c r="D118" i="11"/>
  <c r="AE117" i="11"/>
  <c r="AA117" i="11"/>
  <c r="W117" i="11"/>
  <c r="S117" i="11"/>
  <c r="O117" i="11"/>
  <c r="K117" i="11"/>
  <c r="G117" i="11"/>
  <c r="R117" i="11"/>
  <c r="AD117" i="11"/>
  <c r="N117" i="11"/>
  <c r="Z117" i="11"/>
  <c r="J117" i="11"/>
  <c r="V117" i="11"/>
  <c r="F117" i="11"/>
  <c r="B81" i="11"/>
  <c r="C77" i="11"/>
  <c r="A78" i="11"/>
  <c r="B128" i="9" l="1"/>
  <c r="C78" i="9"/>
  <c r="A79" i="9"/>
  <c r="D119" i="9"/>
  <c r="H118" i="9"/>
  <c r="L118" i="9"/>
  <c r="P118" i="9"/>
  <c r="T118" i="9"/>
  <c r="X118" i="9"/>
  <c r="AB118" i="9"/>
  <c r="I118" i="9"/>
  <c r="N118" i="9"/>
  <c r="S118" i="9"/>
  <c r="Y118" i="9"/>
  <c r="AD118" i="9"/>
  <c r="E118" i="9"/>
  <c r="J118" i="9"/>
  <c r="O118" i="9"/>
  <c r="U118" i="9"/>
  <c r="Z118" i="9"/>
  <c r="AE118" i="9"/>
  <c r="F118" i="9"/>
  <c r="K118" i="9"/>
  <c r="Q118" i="9"/>
  <c r="V118" i="9"/>
  <c r="AA118" i="9"/>
  <c r="G118" i="9"/>
  <c r="M118" i="9"/>
  <c r="R118" i="9"/>
  <c r="W118" i="9"/>
  <c r="AC118" i="9"/>
  <c r="C78" i="11"/>
  <c r="A79" i="11"/>
  <c r="AD118" i="11"/>
  <c r="Z118" i="11"/>
  <c r="V118" i="11"/>
  <c r="R118" i="11"/>
  <c r="N118" i="11"/>
  <c r="J118" i="11"/>
  <c r="F118" i="11"/>
  <c r="AC118" i="11"/>
  <c r="Y118" i="11"/>
  <c r="U118" i="11"/>
  <c r="Q118" i="11"/>
  <c r="M118" i="11"/>
  <c r="I118" i="11"/>
  <c r="E118" i="11"/>
  <c r="AB118" i="11"/>
  <c r="X118" i="11"/>
  <c r="T118" i="11"/>
  <c r="P118" i="11"/>
  <c r="L118" i="11"/>
  <c r="H118" i="11"/>
  <c r="D119" i="11"/>
  <c r="S118" i="11"/>
  <c r="AE118" i="11"/>
  <c r="O118" i="11"/>
  <c r="AA118" i="11"/>
  <c r="K118" i="11"/>
  <c r="W118" i="11"/>
  <c r="G118" i="11"/>
  <c r="B82" i="11"/>
  <c r="C79" i="9" l="1"/>
  <c r="A80" i="9"/>
  <c r="B129" i="9"/>
  <c r="D120" i="9"/>
  <c r="E119" i="9"/>
  <c r="I119" i="9"/>
  <c r="M119" i="9"/>
  <c r="H119" i="9"/>
  <c r="N119" i="9"/>
  <c r="R119" i="9"/>
  <c r="V119" i="9"/>
  <c r="Z119" i="9"/>
  <c r="AD119" i="9"/>
  <c r="J119" i="9"/>
  <c r="O119" i="9"/>
  <c r="S119" i="9"/>
  <c r="W119" i="9"/>
  <c r="AA119" i="9"/>
  <c r="AE119" i="9"/>
  <c r="F119" i="9"/>
  <c r="K119" i="9"/>
  <c r="P119" i="9"/>
  <c r="T119" i="9"/>
  <c r="X119" i="9"/>
  <c r="AB119" i="9"/>
  <c r="G119" i="9"/>
  <c r="L119" i="9"/>
  <c r="Q119" i="9"/>
  <c r="U119" i="9"/>
  <c r="Y119" i="9"/>
  <c r="AC119" i="9"/>
  <c r="D120" i="11"/>
  <c r="AE119" i="11"/>
  <c r="AA119" i="11"/>
  <c r="W119" i="11"/>
  <c r="S119" i="11"/>
  <c r="O119" i="11"/>
  <c r="K119" i="11"/>
  <c r="G119" i="11"/>
  <c r="AD119" i="11"/>
  <c r="Z119" i="11"/>
  <c r="V119" i="11"/>
  <c r="R119" i="11"/>
  <c r="N119" i="11"/>
  <c r="J119" i="11"/>
  <c r="F119" i="11"/>
  <c r="AC119" i="11"/>
  <c r="Y119" i="11"/>
  <c r="U119" i="11"/>
  <c r="Q119" i="11"/>
  <c r="M119" i="11"/>
  <c r="I119" i="11"/>
  <c r="E119" i="11"/>
  <c r="T119" i="11"/>
  <c r="P119" i="11"/>
  <c r="AB119" i="11"/>
  <c r="L119" i="11"/>
  <c r="X119" i="11"/>
  <c r="H119" i="11"/>
  <c r="B83" i="11"/>
  <c r="C79" i="11"/>
  <c r="A80" i="11"/>
  <c r="C80" i="9" l="1"/>
  <c r="A81" i="9"/>
  <c r="B130" i="9"/>
  <c r="D121" i="9"/>
  <c r="G120" i="9"/>
  <c r="K120" i="9"/>
  <c r="O120" i="9"/>
  <c r="S120" i="9"/>
  <c r="W120" i="9"/>
  <c r="AA120" i="9"/>
  <c r="AE120" i="9"/>
  <c r="H120" i="9"/>
  <c r="L120" i="9"/>
  <c r="P120" i="9"/>
  <c r="T120" i="9"/>
  <c r="X120" i="9"/>
  <c r="AB120" i="9"/>
  <c r="E120" i="9"/>
  <c r="I120" i="9"/>
  <c r="M120" i="9"/>
  <c r="Q120" i="9"/>
  <c r="U120" i="9"/>
  <c r="Y120" i="9"/>
  <c r="AC120" i="9"/>
  <c r="F120" i="9"/>
  <c r="J120" i="9"/>
  <c r="N120" i="9"/>
  <c r="R120" i="9"/>
  <c r="V120" i="9"/>
  <c r="Z120" i="9"/>
  <c r="AD120" i="9"/>
  <c r="C80" i="11"/>
  <c r="A81" i="11"/>
  <c r="B84" i="11"/>
  <c r="AB120" i="11"/>
  <c r="X120" i="11"/>
  <c r="T120" i="11"/>
  <c r="P120" i="11"/>
  <c r="L120" i="11"/>
  <c r="H120" i="11"/>
  <c r="AE120" i="11"/>
  <c r="AA120" i="11"/>
  <c r="W120" i="11"/>
  <c r="S120" i="11"/>
  <c r="O120" i="11"/>
  <c r="K120" i="11"/>
  <c r="G120" i="11"/>
  <c r="D121" i="11"/>
  <c r="AD120" i="11"/>
  <c r="Z120" i="11"/>
  <c r="V120" i="11"/>
  <c r="R120" i="11"/>
  <c r="N120" i="11"/>
  <c r="J120" i="11"/>
  <c r="F120" i="11"/>
  <c r="U120" i="11"/>
  <c r="E120" i="11"/>
  <c r="Q120" i="11"/>
  <c r="AC120" i="11"/>
  <c r="M120" i="11"/>
  <c r="Y120" i="11"/>
  <c r="I120" i="11"/>
  <c r="B131" i="9" l="1"/>
  <c r="C81" i="9"/>
  <c r="A82" i="9"/>
  <c r="D122" i="9"/>
  <c r="H121" i="9"/>
  <c r="L121" i="9"/>
  <c r="P121" i="9"/>
  <c r="T121" i="9"/>
  <c r="X121" i="9"/>
  <c r="AB121" i="9"/>
  <c r="E121" i="9"/>
  <c r="I121" i="9"/>
  <c r="M121" i="9"/>
  <c r="Q121" i="9"/>
  <c r="U121" i="9"/>
  <c r="Y121" i="9"/>
  <c r="AC121" i="9"/>
  <c r="F121" i="9"/>
  <c r="J121" i="9"/>
  <c r="N121" i="9"/>
  <c r="R121" i="9"/>
  <c r="V121" i="9"/>
  <c r="Z121" i="9"/>
  <c r="AD121" i="9"/>
  <c r="G121" i="9"/>
  <c r="K121" i="9"/>
  <c r="O121" i="9"/>
  <c r="S121" i="9"/>
  <c r="W121" i="9"/>
  <c r="AA121" i="9"/>
  <c r="AE121" i="9"/>
  <c r="B85" i="11"/>
  <c r="AB121" i="11"/>
  <c r="X121" i="11"/>
  <c r="T121" i="11"/>
  <c r="P121" i="11"/>
  <c r="L121" i="11"/>
  <c r="H121" i="11"/>
  <c r="D122" i="11"/>
  <c r="AE121" i="11"/>
  <c r="AA121" i="11"/>
  <c r="W121" i="11"/>
  <c r="S121" i="11"/>
  <c r="O121" i="11"/>
  <c r="K121" i="11"/>
  <c r="G121" i="11"/>
  <c r="AD121" i="11"/>
  <c r="Z121" i="11"/>
  <c r="V121" i="11"/>
  <c r="R121" i="11"/>
  <c r="N121" i="11"/>
  <c r="J121" i="11"/>
  <c r="U121" i="11"/>
  <c r="F121" i="11"/>
  <c r="Q121" i="11"/>
  <c r="E121" i="11"/>
  <c r="AC121" i="11"/>
  <c r="M121" i="11"/>
  <c r="I121" i="11"/>
  <c r="Y121" i="11"/>
  <c r="C81" i="11"/>
  <c r="A82" i="11"/>
  <c r="C82" i="9" l="1"/>
  <c r="A83" i="9"/>
  <c r="D123" i="9"/>
  <c r="E122" i="9"/>
  <c r="I122" i="9"/>
  <c r="M122" i="9"/>
  <c r="Q122" i="9"/>
  <c r="U122" i="9"/>
  <c r="Y122" i="9"/>
  <c r="AC122" i="9"/>
  <c r="F122" i="9"/>
  <c r="J122" i="9"/>
  <c r="N122" i="9"/>
  <c r="R122" i="9"/>
  <c r="V122" i="9"/>
  <c r="Z122" i="9"/>
  <c r="AD122" i="9"/>
  <c r="G122" i="9"/>
  <c r="K122" i="9"/>
  <c r="O122" i="9"/>
  <c r="S122" i="9"/>
  <c r="W122" i="9"/>
  <c r="AA122" i="9"/>
  <c r="AE122" i="9"/>
  <c r="H122" i="9"/>
  <c r="L122" i="9"/>
  <c r="P122" i="9"/>
  <c r="T122" i="9"/>
  <c r="X122" i="9"/>
  <c r="AB122" i="9"/>
  <c r="C82" i="11"/>
  <c r="A83" i="11"/>
  <c r="AC122" i="11"/>
  <c r="Y122" i="11"/>
  <c r="U122" i="11"/>
  <c r="Q122" i="11"/>
  <c r="M122" i="11"/>
  <c r="I122" i="11"/>
  <c r="E122" i="11"/>
  <c r="AB122" i="11"/>
  <c r="X122" i="11"/>
  <c r="T122" i="11"/>
  <c r="P122" i="11"/>
  <c r="L122" i="11"/>
  <c r="H122" i="11"/>
  <c r="D123" i="11"/>
  <c r="AE122" i="11"/>
  <c r="AA122" i="11"/>
  <c r="W122" i="11"/>
  <c r="S122" i="11"/>
  <c r="O122" i="11"/>
  <c r="K122" i="11"/>
  <c r="G122" i="11"/>
  <c r="V122" i="11"/>
  <c r="F122" i="11"/>
  <c r="R122" i="11"/>
  <c r="AD122" i="11"/>
  <c r="N122" i="11"/>
  <c r="Z122" i="11"/>
  <c r="J122" i="11"/>
  <c r="B86" i="11"/>
  <c r="D124" i="9" l="1"/>
  <c r="F123" i="9"/>
  <c r="J123" i="9"/>
  <c r="N123" i="9"/>
  <c r="R123" i="9"/>
  <c r="V123" i="9"/>
  <c r="Z123" i="9"/>
  <c r="AD123" i="9"/>
  <c r="G123" i="9"/>
  <c r="K123" i="9"/>
  <c r="O123" i="9"/>
  <c r="S123" i="9"/>
  <c r="W123" i="9"/>
  <c r="AA123" i="9"/>
  <c r="AE123" i="9"/>
  <c r="H123" i="9"/>
  <c r="L123" i="9"/>
  <c r="P123" i="9"/>
  <c r="T123" i="9"/>
  <c r="X123" i="9"/>
  <c r="AB123" i="9"/>
  <c r="E123" i="9"/>
  <c r="I123" i="9"/>
  <c r="M123" i="9"/>
  <c r="Q123" i="9"/>
  <c r="U123" i="9"/>
  <c r="Y123" i="9"/>
  <c r="AC123" i="9"/>
  <c r="C83" i="9"/>
  <c r="A84" i="9"/>
  <c r="AD123" i="11"/>
  <c r="Z123" i="11"/>
  <c r="V123" i="11"/>
  <c r="R123" i="11"/>
  <c r="N123" i="11"/>
  <c r="J123" i="11"/>
  <c r="F123" i="11"/>
  <c r="AC123" i="11"/>
  <c r="Y123" i="11"/>
  <c r="U123" i="11"/>
  <c r="Q123" i="11"/>
  <c r="M123" i="11"/>
  <c r="I123" i="11"/>
  <c r="E123" i="11"/>
  <c r="AB123" i="11"/>
  <c r="X123" i="11"/>
  <c r="T123" i="11"/>
  <c r="P123" i="11"/>
  <c r="L123" i="11"/>
  <c r="H123" i="11"/>
  <c r="W123" i="11"/>
  <c r="G123" i="11"/>
  <c r="D124" i="11"/>
  <c r="S123" i="11"/>
  <c r="AE123" i="11"/>
  <c r="O123" i="11"/>
  <c r="K123" i="11"/>
  <c r="AA123" i="11"/>
  <c r="B87" i="11"/>
  <c r="C83" i="11"/>
  <c r="A84" i="11"/>
  <c r="C84" i="9" l="1"/>
  <c r="A85" i="9"/>
  <c r="D125" i="9"/>
  <c r="G124" i="9"/>
  <c r="K124" i="9"/>
  <c r="O124" i="9"/>
  <c r="S124" i="9"/>
  <c r="W124" i="9"/>
  <c r="AA124" i="9"/>
  <c r="AE124" i="9"/>
  <c r="H124" i="9"/>
  <c r="L124" i="9"/>
  <c r="P124" i="9"/>
  <c r="T124" i="9"/>
  <c r="X124" i="9"/>
  <c r="AB124" i="9"/>
  <c r="E124" i="9"/>
  <c r="I124" i="9"/>
  <c r="M124" i="9"/>
  <c r="Q124" i="9"/>
  <c r="U124" i="9"/>
  <c r="Y124" i="9"/>
  <c r="AC124" i="9"/>
  <c r="F124" i="9"/>
  <c r="J124" i="9"/>
  <c r="N124" i="9"/>
  <c r="R124" i="9"/>
  <c r="V124" i="9"/>
  <c r="Z124" i="9"/>
  <c r="AD124" i="9"/>
  <c r="D125" i="11"/>
  <c r="AE124" i="11"/>
  <c r="AA124" i="11"/>
  <c r="W124" i="11"/>
  <c r="S124" i="11"/>
  <c r="O124" i="11"/>
  <c r="K124" i="11"/>
  <c r="G124" i="11"/>
  <c r="AD124" i="11"/>
  <c r="Z124" i="11"/>
  <c r="V124" i="11"/>
  <c r="R124" i="11"/>
  <c r="N124" i="11"/>
  <c r="J124" i="11"/>
  <c r="F124" i="11"/>
  <c r="AC124" i="11"/>
  <c r="Y124" i="11"/>
  <c r="U124" i="11"/>
  <c r="Q124" i="11"/>
  <c r="M124" i="11"/>
  <c r="I124" i="11"/>
  <c r="E124" i="11"/>
  <c r="X124" i="11"/>
  <c r="H124" i="11"/>
  <c r="T124" i="11"/>
  <c r="P124" i="11"/>
  <c r="AB124" i="11"/>
  <c r="L124" i="11"/>
  <c r="C84" i="11"/>
  <c r="A85" i="11"/>
  <c r="B88" i="11"/>
  <c r="C85" i="9" l="1"/>
  <c r="A86" i="9"/>
  <c r="D126" i="9"/>
  <c r="H125" i="9"/>
  <c r="L125" i="9"/>
  <c r="P125" i="9"/>
  <c r="T125" i="9"/>
  <c r="X125" i="9"/>
  <c r="AB125" i="9"/>
  <c r="E125" i="9"/>
  <c r="I125" i="9"/>
  <c r="M125" i="9"/>
  <c r="Q125" i="9"/>
  <c r="U125" i="9"/>
  <c r="Y125" i="9"/>
  <c r="AC125" i="9"/>
  <c r="F125" i="9"/>
  <c r="J125" i="9"/>
  <c r="N125" i="9"/>
  <c r="R125" i="9"/>
  <c r="V125" i="9"/>
  <c r="Z125" i="9"/>
  <c r="AD125" i="9"/>
  <c r="G125" i="9"/>
  <c r="K125" i="9"/>
  <c r="O125" i="9"/>
  <c r="S125" i="9"/>
  <c r="W125" i="9"/>
  <c r="AA125" i="9"/>
  <c r="AE125" i="9"/>
  <c r="B89" i="11"/>
  <c r="C85" i="11"/>
  <c r="A86" i="11"/>
  <c r="AB125" i="11"/>
  <c r="X125" i="11"/>
  <c r="T125" i="11"/>
  <c r="P125" i="11"/>
  <c r="L125" i="11"/>
  <c r="H125" i="11"/>
  <c r="D126" i="11"/>
  <c r="AE125" i="11"/>
  <c r="AA125" i="11"/>
  <c r="W125" i="11"/>
  <c r="S125" i="11"/>
  <c r="O125" i="11"/>
  <c r="K125" i="11"/>
  <c r="G125" i="11"/>
  <c r="AD125" i="11"/>
  <c r="Z125" i="11"/>
  <c r="V125" i="11"/>
  <c r="R125" i="11"/>
  <c r="N125" i="11"/>
  <c r="J125" i="11"/>
  <c r="F125" i="11"/>
  <c r="Y125" i="11"/>
  <c r="I125" i="11"/>
  <c r="U125" i="11"/>
  <c r="E125" i="11"/>
  <c r="Q125" i="11"/>
  <c r="M125" i="11"/>
  <c r="AC125" i="11"/>
  <c r="D127" i="9" l="1"/>
  <c r="E126" i="9"/>
  <c r="I126" i="9"/>
  <c r="M126" i="9"/>
  <c r="Q126" i="9"/>
  <c r="U126" i="9"/>
  <c r="Y126" i="9"/>
  <c r="AC126" i="9"/>
  <c r="F126" i="9"/>
  <c r="J126" i="9"/>
  <c r="N126" i="9"/>
  <c r="R126" i="9"/>
  <c r="V126" i="9"/>
  <c r="Z126" i="9"/>
  <c r="AD126" i="9"/>
  <c r="G126" i="9"/>
  <c r="K126" i="9"/>
  <c r="O126" i="9"/>
  <c r="S126" i="9"/>
  <c r="W126" i="9"/>
  <c r="AA126" i="9"/>
  <c r="AE126" i="9"/>
  <c r="H126" i="9"/>
  <c r="L126" i="9"/>
  <c r="P126" i="9"/>
  <c r="T126" i="9"/>
  <c r="X126" i="9"/>
  <c r="AB126" i="9"/>
  <c r="C86" i="9"/>
  <c r="A87" i="9"/>
  <c r="C86" i="11"/>
  <c r="A87" i="11"/>
  <c r="AC126" i="11"/>
  <c r="Y126" i="11"/>
  <c r="U126" i="11"/>
  <c r="Q126" i="11"/>
  <c r="M126" i="11"/>
  <c r="I126" i="11"/>
  <c r="E126" i="11"/>
  <c r="AB126" i="11"/>
  <c r="X126" i="11"/>
  <c r="T126" i="11"/>
  <c r="P126" i="11"/>
  <c r="L126" i="11"/>
  <c r="H126" i="11"/>
  <c r="D127" i="11"/>
  <c r="AE126" i="11"/>
  <c r="AA126" i="11"/>
  <c r="W126" i="11"/>
  <c r="S126" i="11"/>
  <c r="O126" i="11"/>
  <c r="K126" i="11"/>
  <c r="G126" i="11"/>
  <c r="Z126" i="11"/>
  <c r="J126" i="11"/>
  <c r="V126" i="11"/>
  <c r="F126" i="11"/>
  <c r="R126" i="11"/>
  <c r="AD126" i="11"/>
  <c r="N126" i="11"/>
  <c r="B90" i="11"/>
  <c r="C87" i="9" l="1"/>
  <c r="A88" i="9"/>
  <c r="D128" i="9"/>
  <c r="F127" i="9"/>
  <c r="J127" i="9"/>
  <c r="N127" i="9"/>
  <c r="R127" i="9"/>
  <c r="V127" i="9"/>
  <c r="Z127" i="9"/>
  <c r="AD127" i="9"/>
  <c r="G127" i="9"/>
  <c r="K127" i="9"/>
  <c r="O127" i="9"/>
  <c r="S127" i="9"/>
  <c r="W127" i="9"/>
  <c r="AA127" i="9"/>
  <c r="AE127" i="9"/>
  <c r="H127" i="9"/>
  <c r="L127" i="9"/>
  <c r="P127" i="9"/>
  <c r="T127" i="9"/>
  <c r="X127" i="9"/>
  <c r="AB127" i="9"/>
  <c r="E127" i="9"/>
  <c r="I127" i="9"/>
  <c r="M127" i="9"/>
  <c r="Q127" i="9"/>
  <c r="U127" i="9"/>
  <c r="Y127" i="9"/>
  <c r="AC127" i="9"/>
  <c r="AD127" i="11"/>
  <c r="Z127" i="11"/>
  <c r="V127" i="11"/>
  <c r="R127" i="11"/>
  <c r="N127" i="11"/>
  <c r="J127" i="11"/>
  <c r="F127" i="11"/>
  <c r="AC127" i="11"/>
  <c r="Y127" i="11"/>
  <c r="U127" i="11"/>
  <c r="Q127" i="11"/>
  <c r="M127" i="11"/>
  <c r="I127" i="11"/>
  <c r="E127" i="11"/>
  <c r="AB127" i="11"/>
  <c r="X127" i="11"/>
  <c r="T127" i="11"/>
  <c r="P127" i="11"/>
  <c r="L127" i="11"/>
  <c r="H127" i="11"/>
  <c r="AA127" i="11"/>
  <c r="K127" i="11"/>
  <c r="W127" i="11"/>
  <c r="G127" i="11"/>
  <c r="D128" i="11"/>
  <c r="S127" i="11"/>
  <c r="O127" i="11"/>
  <c r="AE127" i="11"/>
  <c r="B91" i="11"/>
  <c r="C87" i="11"/>
  <c r="A88" i="11"/>
  <c r="C88" i="9" l="1"/>
  <c r="A89" i="9"/>
  <c r="D129" i="9"/>
  <c r="G128" i="9"/>
  <c r="K128" i="9"/>
  <c r="O128" i="9"/>
  <c r="S128" i="9"/>
  <c r="W128" i="9"/>
  <c r="AA128" i="9"/>
  <c r="AE128" i="9"/>
  <c r="H128" i="9"/>
  <c r="L128" i="9"/>
  <c r="P128" i="9"/>
  <c r="T128" i="9"/>
  <c r="X128" i="9"/>
  <c r="AB128" i="9"/>
  <c r="E128" i="9"/>
  <c r="I128" i="9"/>
  <c r="M128" i="9"/>
  <c r="Q128" i="9"/>
  <c r="U128" i="9"/>
  <c r="Y128" i="9"/>
  <c r="AC128" i="9"/>
  <c r="F128" i="9"/>
  <c r="J128" i="9"/>
  <c r="N128" i="9"/>
  <c r="R128" i="9"/>
  <c r="V128" i="9"/>
  <c r="Z128" i="9"/>
  <c r="AD128" i="9"/>
  <c r="B92" i="11"/>
  <c r="C88" i="11"/>
  <c r="A89" i="11"/>
  <c r="D129" i="11"/>
  <c r="AE128" i="11"/>
  <c r="AA128" i="11"/>
  <c r="W128" i="11"/>
  <c r="S128" i="11"/>
  <c r="O128" i="11"/>
  <c r="K128" i="11"/>
  <c r="G128" i="11"/>
  <c r="AD128" i="11"/>
  <c r="Z128" i="11"/>
  <c r="V128" i="11"/>
  <c r="R128" i="11"/>
  <c r="N128" i="11"/>
  <c r="J128" i="11"/>
  <c r="F128" i="11"/>
  <c r="AC128" i="11"/>
  <c r="Y128" i="11"/>
  <c r="U128" i="11"/>
  <c r="Q128" i="11"/>
  <c r="M128" i="11"/>
  <c r="I128" i="11"/>
  <c r="E128" i="11"/>
  <c r="AB128" i="11"/>
  <c r="L128" i="11"/>
  <c r="X128" i="11"/>
  <c r="H128" i="11"/>
  <c r="T128" i="11"/>
  <c r="P128" i="11"/>
  <c r="D130" i="9" l="1"/>
  <c r="H129" i="9"/>
  <c r="L129" i="9"/>
  <c r="P129" i="9"/>
  <c r="T129" i="9"/>
  <c r="X129" i="9"/>
  <c r="AB129" i="9"/>
  <c r="E129" i="9"/>
  <c r="I129" i="9"/>
  <c r="M129" i="9"/>
  <c r="Q129" i="9"/>
  <c r="U129" i="9"/>
  <c r="Y129" i="9"/>
  <c r="AC129" i="9"/>
  <c r="F129" i="9"/>
  <c r="J129" i="9"/>
  <c r="N129" i="9"/>
  <c r="R129" i="9"/>
  <c r="V129" i="9"/>
  <c r="Z129" i="9"/>
  <c r="AD129" i="9"/>
  <c r="G129" i="9"/>
  <c r="K129" i="9"/>
  <c r="O129" i="9"/>
  <c r="S129" i="9"/>
  <c r="W129" i="9"/>
  <c r="AA129" i="9"/>
  <c r="AE129" i="9"/>
  <c r="C89" i="9"/>
  <c r="A90" i="9"/>
  <c r="C89" i="11"/>
  <c r="A90" i="11"/>
  <c r="AB129" i="11"/>
  <c r="X129" i="11"/>
  <c r="T129" i="11"/>
  <c r="P129" i="11"/>
  <c r="L129" i="11"/>
  <c r="H129" i="11"/>
  <c r="D130" i="11"/>
  <c r="AE129" i="11"/>
  <c r="AA129" i="11"/>
  <c r="W129" i="11"/>
  <c r="S129" i="11"/>
  <c r="O129" i="11"/>
  <c r="K129" i="11"/>
  <c r="G129" i="11"/>
  <c r="AD129" i="11"/>
  <c r="Z129" i="11"/>
  <c r="V129" i="11"/>
  <c r="R129" i="11"/>
  <c r="N129" i="11"/>
  <c r="J129" i="11"/>
  <c r="F129" i="11"/>
  <c r="AC129" i="11"/>
  <c r="M129" i="11"/>
  <c r="Y129" i="11"/>
  <c r="I129" i="11"/>
  <c r="U129" i="11"/>
  <c r="E129" i="11"/>
  <c r="Q129" i="11"/>
  <c r="B93" i="11"/>
  <c r="C90" i="9" l="1"/>
  <c r="A91" i="9"/>
  <c r="D131" i="9"/>
  <c r="E130" i="9"/>
  <c r="I130" i="9"/>
  <c r="M130" i="9"/>
  <c r="Q130" i="9"/>
  <c r="U130" i="9"/>
  <c r="Y130" i="9"/>
  <c r="AC130" i="9"/>
  <c r="F130" i="9"/>
  <c r="J130" i="9"/>
  <c r="N130" i="9"/>
  <c r="R130" i="9"/>
  <c r="V130" i="9"/>
  <c r="Z130" i="9"/>
  <c r="AD130" i="9"/>
  <c r="G130" i="9"/>
  <c r="K130" i="9"/>
  <c r="O130" i="9"/>
  <c r="S130" i="9"/>
  <c r="W130" i="9"/>
  <c r="AA130" i="9"/>
  <c r="AE130" i="9"/>
  <c r="H130" i="9"/>
  <c r="L130" i="9"/>
  <c r="P130" i="9"/>
  <c r="T130" i="9"/>
  <c r="X130" i="9"/>
  <c r="AB130" i="9"/>
  <c r="C90" i="11"/>
  <c r="A91" i="11"/>
  <c r="B94" i="11"/>
  <c r="AC130" i="11"/>
  <c r="Y130" i="11"/>
  <c r="U130" i="11"/>
  <c r="Q130" i="11"/>
  <c r="M130" i="11"/>
  <c r="I130" i="11"/>
  <c r="E130" i="11"/>
  <c r="AB130" i="11"/>
  <c r="X130" i="11"/>
  <c r="T130" i="11"/>
  <c r="P130" i="11"/>
  <c r="L130" i="11"/>
  <c r="H130" i="11"/>
  <c r="D131" i="11"/>
  <c r="AE130" i="11"/>
  <c r="AA130" i="11"/>
  <c r="W130" i="11"/>
  <c r="S130" i="11"/>
  <c r="O130" i="11"/>
  <c r="K130" i="11"/>
  <c r="G130" i="11"/>
  <c r="AD130" i="11"/>
  <c r="N130" i="11"/>
  <c r="Z130" i="11"/>
  <c r="J130" i="11"/>
  <c r="V130" i="11"/>
  <c r="F130" i="11"/>
  <c r="R130" i="11"/>
  <c r="F131" i="9" l="1"/>
  <c r="J131" i="9"/>
  <c r="N131" i="9"/>
  <c r="R131" i="9"/>
  <c r="V131" i="9"/>
  <c r="Z131" i="9"/>
  <c r="AD131" i="9"/>
  <c r="G131" i="9"/>
  <c r="K131" i="9"/>
  <c r="O131" i="9"/>
  <c r="S131" i="9"/>
  <c r="W131" i="9"/>
  <c r="AA131" i="9"/>
  <c r="AE131" i="9"/>
  <c r="H131" i="9"/>
  <c r="L131" i="9"/>
  <c r="P131" i="9"/>
  <c r="T131" i="9"/>
  <c r="X131" i="9"/>
  <c r="AB131" i="9"/>
  <c r="E131" i="9"/>
  <c r="I131" i="9"/>
  <c r="M131" i="9"/>
  <c r="Q131" i="9"/>
  <c r="U131" i="9"/>
  <c r="Y131" i="9"/>
  <c r="AC131" i="9"/>
  <c r="C91" i="9"/>
  <c r="A92" i="9"/>
  <c r="B95" i="11"/>
  <c r="AD131" i="11"/>
  <c r="Z131" i="11"/>
  <c r="V131" i="11"/>
  <c r="R131" i="11"/>
  <c r="N131" i="11"/>
  <c r="J131" i="11"/>
  <c r="F131" i="11"/>
  <c r="AC131" i="11"/>
  <c r="Y131" i="11"/>
  <c r="U131" i="11"/>
  <c r="Q131" i="11"/>
  <c r="M131" i="11"/>
  <c r="I131" i="11"/>
  <c r="E131" i="11"/>
  <c r="AB131" i="11"/>
  <c r="X131" i="11"/>
  <c r="T131" i="11"/>
  <c r="P131" i="11"/>
  <c r="L131" i="11"/>
  <c r="H131" i="11"/>
  <c r="AE131" i="11"/>
  <c r="O131" i="11"/>
  <c r="AA131" i="11"/>
  <c r="K131" i="11"/>
  <c r="W131" i="11"/>
  <c r="G131" i="11"/>
  <c r="S131" i="11"/>
  <c r="C91" i="11"/>
  <c r="A92" i="11"/>
  <c r="C92" i="9" l="1"/>
  <c r="A93" i="9"/>
  <c r="C92" i="11"/>
  <c r="A93" i="11"/>
  <c r="B96" i="11"/>
  <c r="A94" i="9" l="1"/>
  <c r="C93" i="9"/>
  <c r="B97" i="11"/>
  <c r="C93" i="11"/>
  <c r="A94" i="11"/>
  <c r="C94" i="9" l="1"/>
  <c r="A95" i="9"/>
  <c r="C94" i="11"/>
  <c r="A95" i="11"/>
  <c r="B98" i="11"/>
  <c r="C95" i="9" l="1"/>
  <c r="A96" i="9"/>
  <c r="C95" i="11"/>
  <c r="A96" i="11"/>
  <c r="B99" i="11"/>
  <c r="C96" i="9" l="1"/>
  <c r="A97" i="9"/>
  <c r="B100" i="11"/>
  <c r="C96" i="11"/>
  <c r="A97" i="11"/>
  <c r="C97" i="9" l="1"/>
  <c r="A98" i="9"/>
  <c r="C97" i="11"/>
  <c r="A98" i="11"/>
  <c r="B101" i="11"/>
  <c r="C98" i="9" l="1"/>
  <c r="A99" i="9"/>
  <c r="B102" i="11"/>
  <c r="C98" i="11"/>
  <c r="A99" i="11"/>
  <c r="C99" i="9" l="1"/>
  <c r="A100" i="9"/>
  <c r="C99" i="11"/>
  <c r="A100" i="11"/>
  <c r="B103" i="11"/>
  <c r="C100" i="9" l="1"/>
  <c r="A101" i="9"/>
  <c r="B104" i="11"/>
  <c r="C100" i="11"/>
  <c r="A101" i="11"/>
  <c r="C101" i="9" l="1"/>
  <c r="A102" i="9"/>
  <c r="C101" i="11"/>
  <c r="A102" i="11"/>
  <c r="B105" i="11"/>
  <c r="C102" i="9" l="1"/>
  <c r="A103" i="9"/>
  <c r="B106" i="11"/>
  <c r="C102" i="11"/>
  <c r="A103" i="11"/>
  <c r="C103" i="9" l="1"/>
  <c r="A104" i="9"/>
  <c r="C103" i="11"/>
  <c r="A104" i="11"/>
  <c r="B107" i="11"/>
  <c r="C104" i="9" l="1"/>
  <c r="A105" i="9"/>
  <c r="B108" i="11"/>
  <c r="C104" i="11"/>
  <c r="A105" i="11"/>
  <c r="C105" i="9" l="1"/>
  <c r="A106" i="9"/>
  <c r="C105" i="11"/>
  <c r="A106" i="11"/>
  <c r="B109" i="11"/>
  <c r="C106" i="9" l="1"/>
  <c r="A107" i="9"/>
  <c r="B110" i="11"/>
  <c r="C106" i="11"/>
  <c r="A107" i="11"/>
  <c r="C107" i="9" l="1"/>
  <c r="A108" i="9"/>
  <c r="C107" i="11"/>
  <c r="A108" i="11"/>
  <c r="B111" i="11"/>
  <c r="C108" i="9" l="1"/>
  <c r="A109" i="9"/>
  <c r="B112" i="11"/>
  <c r="C108" i="11"/>
  <c r="A109" i="11"/>
  <c r="C109" i="9" l="1"/>
  <c r="A110" i="9"/>
  <c r="C109" i="11"/>
  <c r="A110" i="11"/>
  <c r="B113" i="11"/>
  <c r="C110" i="9" l="1"/>
  <c r="A111" i="9"/>
  <c r="B114" i="11"/>
  <c r="C110" i="11"/>
  <c r="A111" i="11"/>
  <c r="C111" i="9" l="1"/>
  <c r="A112" i="9"/>
  <c r="C111" i="11"/>
  <c r="A112" i="11"/>
  <c r="B115" i="11"/>
  <c r="C112" i="9" l="1"/>
  <c r="A113" i="9"/>
  <c r="B116" i="11"/>
  <c r="C112" i="11"/>
  <c r="A113" i="11"/>
  <c r="C113" i="9" l="1"/>
  <c r="A114" i="9"/>
  <c r="C113" i="11"/>
  <c r="A114" i="11"/>
  <c r="B117" i="11"/>
  <c r="C114" i="9" l="1"/>
  <c r="A115" i="9"/>
  <c r="B118" i="11"/>
  <c r="C114" i="11"/>
  <c r="A115" i="11"/>
  <c r="C115" i="9" l="1"/>
  <c r="A116" i="9"/>
  <c r="C115" i="11"/>
  <c r="A116" i="11"/>
  <c r="B119" i="11"/>
  <c r="C116" i="9" l="1"/>
  <c r="A117" i="9"/>
  <c r="B120" i="11"/>
  <c r="C116" i="11"/>
  <c r="A117" i="11"/>
  <c r="C117" i="9" l="1"/>
  <c r="A118" i="9"/>
  <c r="C117" i="11"/>
  <c r="A118" i="11"/>
  <c r="B121" i="11"/>
  <c r="C118" i="9" l="1"/>
  <c r="A119" i="9"/>
  <c r="B122" i="11"/>
  <c r="C118" i="11"/>
  <c r="A119" i="11"/>
  <c r="C119" i="9" l="1"/>
  <c r="A120" i="9"/>
  <c r="B123" i="11"/>
  <c r="C119" i="11"/>
  <c r="A120" i="11"/>
  <c r="C120" i="9" l="1"/>
  <c r="A121" i="9"/>
  <c r="C120" i="11"/>
  <c r="A121" i="11"/>
  <c r="B124" i="11"/>
  <c r="C121" i="9" l="1"/>
  <c r="A122" i="9"/>
  <c r="C121" i="11"/>
  <c r="A122" i="11"/>
  <c r="B125" i="11"/>
  <c r="C122" i="9" l="1"/>
  <c r="A123" i="9"/>
  <c r="B126" i="11"/>
  <c r="C122" i="11"/>
  <c r="A123" i="11"/>
  <c r="C123" i="9" l="1"/>
  <c r="A124" i="9"/>
  <c r="C123" i="11"/>
  <c r="A124" i="11"/>
  <c r="B127" i="11"/>
  <c r="C124" i="9" l="1"/>
  <c r="A125" i="9"/>
  <c r="B128" i="11"/>
  <c r="C124" i="11"/>
  <c r="A125" i="11"/>
  <c r="C125" i="9" l="1"/>
  <c r="A126" i="9"/>
  <c r="C125" i="11"/>
  <c r="A126" i="11"/>
  <c r="B129" i="11"/>
  <c r="C126" i="9" l="1"/>
  <c r="A127" i="9"/>
  <c r="B130" i="11"/>
  <c r="C126" i="11"/>
  <c r="A127" i="11"/>
  <c r="C127" i="9" l="1"/>
  <c r="A128" i="9"/>
  <c r="B131" i="11"/>
  <c r="C127" i="11"/>
  <c r="A128" i="11"/>
  <c r="C128" i="9" l="1"/>
  <c r="A129" i="9"/>
  <c r="C128" i="11"/>
  <c r="A129" i="11"/>
  <c r="C129" i="9" l="1"/>
  <c r="A130" i="9"/>
  <c r="C129" i="11"/>
  <c r="A130" i="11"/>
  <c r="C130" i="9" l="1"/>
  <c r="A131" i="9"/>
  <c r="C131" i="9" s="1"/>
  <c r="C130" i="11"/>
  <c r="A131" i="11"/>
  <c r="C131" i="1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Filipe Bello</author>
  </authors>
  <commentList>
    <comment ref="X9" authorId="0" shapeId="0" xr:uid="{7B0E5963-F6BD-4F8E-863C-8BFF9E12A510}">
      <text>
        <r>
          <rPr>
            <b/>
            <sz val="9"/>
            <color indexed="81"/>
            <rFont val="Tahoma"/>
            <family val="2"/>
          </rPr>
          <t>Filipe Bello:</t>
        </r>
        <r>
          <rPr>
            <sz val="9"/>
            <color indexed="81"/>
            <rFont val="Tahoma"/>
            <family val="2"/>
          </rPr>
          <t xml:space="preserve">
Frequency</t>
        </r>
      </text>
    </comment>
  </commentList>
</comments>
</file>

<file path=xl/sharedStrings.xml><?xml version="1.0" encoding="utf-8"?>
<sst xmlns="http://schemas.openxmlformats.org/spreadsheetml/2006/main" count="5098" uniqueCount="252">
  <si>
    <t>Safelife Auto Claims Data, 2009-2018</t>
  </si>
  <si>
    <t>Number of Claims Incurred</t>
  </si>
  <si>
    <t>Year</t>
  </si>
  <si>
    <t>Qtr</t>
  </si>
  <si>
    <t>Risk Class</t>
  </si>
  <si>
    <t>Type</t>
  </si>
  <si>
    <t>Car-years of Exposure</t>
  </si>
  <si>
    <t>Bodily Injury</t>
  </si>
  <si>
    <t>Property Damage</t>
  </si>
  <si>
    <t>Comprehensive</t>
  </si>
  <si>
    <t>Collision</t>
  </si>
  <si>
    <t>Personal Injury</t>
  </si>
  <si>
    <t>SML</t>
  </si>
  <si>
    <t>Personal</t>
  </si>
  <si>
    <t>LSL</t>
  </si>
  <si>
    <t>MYA</t>
  </si>
  <si>
    <t>SMA</t>
  </si>
  <si>
    <t>MSL</t>
  </si>
  <si>
    <t>LYL</t>
  </si>
  <si>
    <t>LSA</t>
  </si>
  <si>
    <t>LMA</t>
  </si>
  <si>
    <t>SYL</t>
  </si>
  <si>
    <t>MYL</t>
  </si>
  <si>
    <t>MYH</t>
  </si>
  <si>
    <t>LML</t>
  </si>
  <si>
    <t>MSA</t>
  </si>
  <si>
    <t>LYA</t>
  </si>
  <si>
    <t>MMA</t>
  </si>
  <si>
    <t>LYH</t>
  </si>
  <si>
    <t>SSA</t>
  </si>
  <si>
    <t>MML</t>
  </si>
  <si>
    <t>LMH</t>
  </si>
  <si>
    <t>SSL</t>
  </si>
  <si>
    <t>SSH</t>
  </si>
  <si>
    <t>MMH</t>
  </si>
  <si>
    <t>SYA</t>
  </si>
  <si>
    <t>LSH</t>
  </si>
  <si>
    <t>SYH</t>
  </si>
  <si>
    <t>MSH</t>
  </si>
  <si>
    <t>SMH</t>
  </si>
  <si>
    <t>Commercial</t>
  </si>
  <si>
    <t>Safelife Auto Claims Data Elements</t>
  </si>
  <si>
    <t>Safelife has provided you with ten years of historical claims data from their personal and commercial auto policies. Assume that the data is complete. This data can be used to forecast what the future might look like based on how the business looks today. In order to make predictions about how the future will look after the launch of a new autonomous vehicle insurance policy, you may adapt the current-state data or, alternatively, build your assumptions from scratch based on your research.</t>
  </si>
  <si>
    <t>The data show the following items for each calendar quarter from 2009 through 2018:</t>
  </si>
  <si>
    <r>
      <rPr>
        <sz val="10"/>
        <color theme="1"/>
        <rFont val="Calibri"/>
        <family val="2"/>
      </rPr>
      <t xml:space="preserve">•   </t>
    </r>
    <r>
      <rPr>
        <sz val="10"/>
        <color theme="1"/>
        <rFont val="Calibri Light"/>
        <family val="2"/>
        <scheme val="major"/>
      </rPr>
      <t>Calendar year and quarter</t>
    </r>
  </si>
  <si>
    <r>
      <rPr>
        <sz val="10"/>
        <color theme="1"/>
        <rFont val="Calibri"/>
        <family val="2"/>
      </rPr>
      <t xml:space="preserve">•   </t>
    </r>
    <r>
      <rPr>
        <sz val="10"/>
        <color theme="1"/>
        <rFont val="Calibri Light"/>
        <family val="2"/>
        <scheme val="major"/>
      </rPr>
      <t>Risk Class: Safelife classifies risks according to three categories, each with three classifications, for a total of 27 risk classes. The classes are coded by the first letter of the classifications within each category, in the following order:</t>
    </r>
  </si>
  <si>
    <t>Vehicle Size</t>
  </si>
  <si>
    <t>Driver Age</t>
  </si>
  <si>
    <t>Driver Risk</t>
  </si>
  <si>
    <r>
      <t>S</t>
    </r>
    <r>
      <rPr>
        <sz val="10"/>
        <color theme="1"/>
        <rFont val="Calibri Light"/>
        <family val="2"/>
        <scheme val="major"/>
      </rPr>
      <t>mall</t>
    </r>
  </si>
  <si>
    <r>
      <t>Y</t>
    </r>
    <r>
      <rPr>
        <sz val="10"/>
        <color theme="1"/>
        <rFont val="Calibri Light"/>
        <family val="2"/>
        <scheme val="major"/>
      </rPr>
      <t>oung</t>
    </r>
  </si>
  <si>
    <r>
      <t>L</t>
    </r>
    <r>
      <rPr>
        <sz val="10"/>
        <color theme="1"/>
        <rFont val="Calibri Light"/>
        <family val="2"/>
        <scheme val="major"/>
      </rPr>
      <t>ow</t>
    </r>
  </si>
  <si>
    <r>
      <t>M</t>
    </r>
    <r>
      <rPr>
        <sz val="10"/>
        <color theme="1"/>
        <rFont val="Calibri Light"/>
        <family val="2"/>
        <scheme val="major"/>
      </rPr>
      <t>edium</t>
    </r>
  </si>
  <si>
    <r>
      <t>M</t>
    </r>
    <r>
      <rPr>
        <sz val="10"/>
        <color theme="1"/>
        <rFont val="Calibri Light"/>
        <family val="2"/>
        <scheme val="major"/>
      </rPr>
      <t>iddle</t>
    </r>
  </si>
  <si>
    <r>
      <t>A</t>
    </r>
    <r>
      <rPr>
        <sz val="10"/>
        <color theme="1"/>
        <rFont val="Calibri Light"/>
        <family val="2"/>
        <scheme val="major"/>
      </rPr>
      <t>verage</t>
    </r>
  </si>
  <si>
    <r>
      <t>L</t>
    </r>
    <r>
      <rPr>
        <sz val="10"/>
        <color theme="1"/>
        <rFont val="Calibri Light"/>
        <family val="2"/>
        <scheme val="major"/>
      </rPr>
      <t>arge</t>
    </r>
  </si>
  <si>
    <r>
      <t>S</t>
    </r>
    <r>
      <rPr>
        <sz val="10"/>
        <color theme="1"/>
        <rFont val="Calibri Light"/>
        <family val="2"/>
        <scheme val="major"/>
      </rPr>
      <t>enior</t>
    </r>
  </si>
  <si>
    <r>
      <t>H</t>
    </r>
    <r>
      <rPr>
        <sz val="10"/>
        <color theme="1"/>
        <rFont val="Calibri Light"/>
        <family val="2"/>
        <scheme val="major"/>
      </rPr>
      <t>igh</t>
    </r>
  </si>
  <si>
    <t>For example, a policy that covers a large car with a primary driver who is middle-aged and has a driving record that indicates a higher likelihood of future claims-causing incidents would show a risk class code of LMH.</t>
  </si>
  <si>
    <r>
      <rPr>
        <sz val="10"/>
        <color theme="1"/>
        <rFont val="Calibri"/>
        <family val="2"/>
      </rPr>
      <t xml:space="preserve">•   </t>
    </r>
    <r>
      <rPr>
        <sz val="10"/>
        <color theme="1"/>
        <rFont val="Calibri Light"/>
        <family val="2"/>
        <scheme val="major"/>
      </rPr>
      <t>Policy type</t>
    </r>
  </si>
  <si>
    <r>
      <rPr>
        <sz val="10"/>
        <color theme="1"/>
        <rFont val="Calibri"/>
        <family val="2"/>
      </rPr>
      <t>—</t>
    </r>
    <r>
      <rPr>
        <sz val="10"/>
        <color theme="1"/>
        <rFont val="Calibri Light"/>
        <family val="2"/>
        <scheme val="major"/>
      </rPr>
      <t xml:space="preserve"> Personal: policies owned by individuals for their automobiles that are primarily for non-commercial use.</t>
    </r>
  </si>
  <si>
    <r>
      <rPr>
        <sz val="10"/>
        <color theme="1"/>
        <rFont val="Calibri"/>
        <family val="2"/>
      </rPr>
      <t>—</t>
    </r>
    <r>
      <rPr>
        <sz val="10"/>
        <color theme="1"/>
        <rFont val="Calibri Light"/>
        <family val="2"/>
      </rPr>
      <t xml:space="preserve"> </t>
    </r>
    <r>
      <rPr>
        <sz val="10"/>
        <color theme="1"/>
        <rFont val="Calibri Light"/>
        <family val="2"/>
        <scheme val="major"/>
      </rPr>
      <t>Commercial: policies owned by businesses for automobiles that are used for primarily for business purposes.</t>
    </r>
  </si>
  <si>
    <r>
      <rPr>
        <sz val="10"/>
        <color theme="1"/>
        <rFont val="Calibri"/>
        <family val="2"/>
      </rPr>
      <t xml:space="preserve">•   </t>
    </r>
    <r>
      <rPr>
        <sz val="10"/>
        <color theme="1"/>
        <rFont val="Calibri Light"/>
        <family val="2"/>
        <scheme val="major"/>
      </rPr>
      <t>Number of car-years of exposure: the annual equivalent of the number of insured vehicles in the quarter. A single vehicle covered for a full quarter is ¼ of a car-year of exposure.</t>
    </r>
  </si>
  <si>
    <r>
      <t xml:space="preserve"> </t>
    </r>
    <r>
      <rPr>
        <sz val="10"/>
        <color theme="1"/>
        <rFont val="Calibri"/>
        <family val="2"/>
      </rPr>
      <t xml:space="preserve">•   </t>
    </r>
    <r>
      <rPr>
        <sz val="10"/>
        <color theme="1"/>
        <rFont val="Calibri Light"/>
        <family val="2"/>
        <scheme val="major"/>
      </rPr>
      <t>Number of Claims Incurred: the number of claims that occurred during the quarter. Recent quarters of Safeline's data include estimated counts for claims that likely occurred during the quarter but were not yet reported.</t>
    </r>
  </si>
  <si>
    <r>
      <rPr>
        <sz val="10"/>
        <color theme="1"/>
        <rFont val="Calibri"/>
        <family val="2"/>
      </rPr>
      <t xml:space="preserve">•   </t>
    </r>
    <r>
      <rPr>
        <sz val="10"/>
        <color theme="1"/>
        <rFont val="Calibri Light"/>
        <family val="2"/>
        <scheme val="major"/>
      </rPr>
      <t>Amount of Claims Incurred: the total amount paid for claims that occurred during the quarter, including payments that were made during subsequent quarters. Amounts are in Carbs (Ĉ) and are net of deductibles, copayments, reinsurance, subrogation, and salvage. Recent quarters of Safelife's data include estimates for amounts likely to be paid after December 31, 2018. As a simplified approach for this case study, Safelife pays and closes claims quickly.</t>
    </r>
  </si>
  <si>
    <t>Auto Insurance in Carbia</t>
  </si>
  <si>
    <t>Carbian law requires that all auto owners purchase auto insurance. Before auto ownership may be transferred legally, the new owner must provide proof of insurance that includes each of the following coverages. Safelife policies reflect these requirements.</t>
  </si>
  <si>
    <r>
      <t>·</t>
    </r>
    <r>
      <rPr>
        <sz val="7"/>
        <color theme="1"/>
        <rFont val="Times New Roman"/>
        <family val="1"/>
      </rPr>
      <t xml:space="preserve">        </t>
    </r>
    <r>
      <rPr>
        <sz val="10"/>
        <color theme="1"/>
        <rFont val="Calibri Light"/>
        <family val="2"/>
      </rPr>
      <t xml:space="preserve">Bodily Injury Liability: Safelife pays for reasonable expenses for necessary medical and funeral services for others who are injured or die in an automobile accident when the insured is driving, regardless of fault. Safelife also pays for injury to others, including death, when an insured is legally liable for damages. If an insured is sued, Safelife provides legal representation. The maximum amount payable to a single person is </t>
    </r>
    <r>
      <rPr>
        <sz val="10"/>
        <color theme="1"/>
        <rFont val="Calibri"/>
        <family val="2"/>
      </rPr>
      <t>Ĉ15</t>
    </r>
    <r>
      <rPr>
        <sz val="10"/>
        <color theme="1"/>
        <rFont val="Calibri Light"/>
        <family val="2"/>
      </rPr>
      <t>0,000 and the maximum amount payable per accident is Ĉ300,000.</t>
    </r>
  </si>
  <si>
    <r>
      <t>·</t>
    </r>
    <r>
      <rPr>
        <sz val="7"/>
        <color theme="1"/>
        <rFont val="Times New Roman"/>
        <family val="1"/>
      </rPr>
      <t xml:space="preserve">        </t>
    </r>
    <r>
      <rPr>
        <sz val="10"/>
        <color theme="1"/>
        <rFont val="Calibri Light"/>
        <family val="2"/>
      </rPr>
      <t>Personal Injury: Safelife pays the insured's necessary and reasonable medical expenses that are not covered by medical insurance and have been incurred as a result of an automobile accident, regardless of who caused the accident. The maximum amount payable to a single claimant is  Ĉ30,000.</t>
    </r>
  </si>
  <si>
    <r>
      <t>·</t>
    </r>
    <r>
      <rPr>
        <sz val="7"/>
        <color theme="1"/>
        <rFont val="Times New Roman"/>
        <family val="1"/>
      </rPr>
      <t xml:space="preserve">        </t>
    </r>
    <r>
      <rPr>
        <sz val="10"/>
        <color theme="1"/>
        <rFont val="Calibri Light"/>
        <family val="2"/>
      </rPr>
      <t>Property Damage: Safelife pays for physical damage to, or destruction of, tangible property of another, including loss of use, for which an insured is legally liable. If an insured is sued, Safelife provides legal representation. The maximum amount payable to a single claimant is  Ĉ150,000.</t>
    </r>
  </si>
  <si>
    <r>
      <t>·</t>
    </r>
    <r>
      <rPr>
        <sz val="7"/>
        <color theme="1"/>
        <rFont val="Times New Roman"/>
        <family val="1"/>
      </rPr>
      <t xml:space="preserve">        </t>
    </r>
    <r>
      <rPr>
        <sz val="10"/>
        <color theme="1"/>
        <rFont val="Calibri Light"/>
        <family val="2"/>
      </rPr>
      <t>Collision: Safelife pays for repair or cash value of the insured's vehicle if it collides with another vehicle, flips over, or crashes into an object (except animals), regardless of who caused the accident. The policyholder is responsible for the first  Ĉ3,000 of cost, and the maximum amount that Safelife will pay in a single incident is the cash value of the vehicle less  Ĉ3,000.</t>
    </r>
  </si>
  <si>
    <r>
      <t>·</t>
    </r>
    <r>
      <rPr>
        <sz val="7"/>
        <color theme="1"/>
        <rFont val="Times New Roman"/>
        <family val="1"/>
      </rPr>
      <t xml:space="preserve">        </t>
    </r>
    <r>
      <rPr>
        <sz val="10"/>
        <color rgb="FF000000"/>
        <rFont val="Calibri Light"/>
        <family val="2"/>
      </rPr>
      <t>Comprehensive: Safelife pays for repair or cash value of a vehicle from incidents other than a collision including: fire, theft, windstorm, vandalism, flood, damage from falling objects or hitting an animal. The policyholder is responsible for the first  Ĉ3</t>
    </r>
    <r>
      <rPr>
        <sz val="10"/>
        <color theme="1"/>
        <rFont val="Calibri Light"/>
        <family val="2"/>
      </rPr>
      <t>,000 of cost, and t</t>
    </r>
    <r>
      <rPr>
        <sz val="10"/>
        <color rgb="FF000000"/>
        <rFont val="Calibri Light"/>
        <family val="2"/>
      </rPr>
      <t>he maximum amount that Safelife will pay in a single incident is the cash value of the vehicle less  Ĉ3</t>
    </r>
    <r>
      <rPr>
        <sz val="10"/>
        <color theme="1"/>
        <rFont val="Calibri Light"/>
        <family val="2"/>
      </rPr>
      <t>,000.</t>
    </r>
  </si>
  <si>
    <t>N Bodily Injury</t>
  </si>
  <si>
    <t>N Property Damage</t>
  </si>
  <si>
    <t>N Comprehensive</t>
  </si>
  <si>
    <t>N Collision</t>
  </si>
  <si>
    <t>N Personal Injury</t>
  </si>
  <si>
    <t>T Bodily Injury</t>
  </si>
  <si>
    <t>T Property Damage</t>
  </si>
  <si>
    <t>T Comprehensive</t>
  </si>
  <si>
    <t>T Collision</t>
  </si>
  <si>
    <t>T Personal Injury</t>
  </si>
  <si>
    <t>A Bodily Injury</t>
  </si>
  <si>
    <t>A Property Damage</t>
  </si>
  <si>
    <t>A Comprehensive</t>
  </si>
  <si>
    <t>A Collision</t>
  </si>
  <si>
    <t>A Personal Injury</t>
  </si>
  <si>
    <t>Total Amount of Claims Incurred, in Carbs (Ĉ)</t>
  </si>
  <si>
    <t>Link</t>
  </si>
  <si>
    <t>Row Labels</t>
  </si>
  <si>
    <t>Grand Total</t>
  </si>
  <si>
    <t>Sum of N Bodily Injury</t>
  </si>
  <si>
    <t>Sum of A Bodily Injury</t>
  </si>
  <si>
    <t>Sum of T Bodily Injury</t>
  </si>
  <si>
    <t>Sum of N Property Damage</t>
  </si>
  <si>
    <t>Sum of N Comprehensive</t>
  </si>
  <si>
    <t>Sum of N Collision</t>
  </si>
  <si>
    <t>Sum of N Personal Injury</t>
  </si>
  <si>
    <t>Sum of T Property Damage</t>
  </si>
  <si>
    <t>Sum of T Comprehensive</t>
  </si>
  <si>
    <t>Sum of T Collision</t>
  </si>
  <si>
    <t>Sum of T Personal Injury</t>
  </si>
  <si>
    <t>Sum of A Property Damage</t>
  </si>
  <si>
    <t>Sum of A Comprehensive</t>
  </si>
  <si>
    <t>Sum of A Collision</t>
  </si>
  <si>
    <t>Sum of A Personal Injury</t>
  </si>
  <si>
    <t>2009_1</t>
  </si>
  <si>
    <t>2009_2</t>
  </si>
  <si>
    <t>2009_3</t>
  </si>
  <si>
    <t>2009_4</t>
  </si>
  <si>
    <t>2010_1</t>
  </si>
  <si>
    <t>2010_2</t>
  </si>
  <si>
    <t>2010_3</t>
  </si>
  <si>
    <t>2010_4</t>
  </si>
  <si>
    <t>2011_1</t>
  </si>
  <si>
    <t>2011_2</t>
  </si>
  <si>
    <t>2011_3</t>
  </si>
  <si>
    <t>2011_4</t>
  </si>
  <si>
    <t>2012_1</t>
  </si>
  <si>
    <t>2012_2</t>
  </si>
  <si>
    <t>2012_3</t>
  </si>
  <si>
    <t>2012_4</t>
  </si>
  <si>
    <t>2013_1</t>
  </si>
  <si>
    <t>2013_2</t>
  </si>
  <si>
    <t>2013_3</t>
  </si>
  <si>
    <t>2013_4</t>
  </si>
  <si>
    <t>2014_1</t>
  </si>
  <si>
    <t>2014_2</t>
  </si>
  <si>
    <t>2014_3</t>
  </si>
  <si>
    <t>2014_4</t>
  </si>
  <si>
    <t>2015_1</t>
  </si>
  <si>
    <t>2015_2</t>
  </si>
  <si>
    <t>2015_3</t>
  </si>
  <si>
    <t>2015_4</t>
  </si>
  <si>
    <t>2016_1</t>
  </si>
  <si>
    <t>2016_2</t>
  </si>
  <si>
    <t>2016_3</t>
  </si>
  <si>
    <t>2016_4</t>
  </si>
  <si>
    <t>2017_1</t>
  </si>
  <si>
    <t>2017_2</t>
  </si>
  <si>
    <t>2017_3</t>
  </si>
  <si>
    <t>2017_4</t>
  </si>
  <si>
    <t>2018_1</t>
  </si>
  <si>
    <t>2018_2</t>
  </si>
  <si>
    <t>2018_3</t>
  </si>
  <si>
    <t>2018_4</t>
  </si>
  <si>
    <t>z</t>
  </si>
  <si>
    <t>List</t>
  </si>
  <si>
    <t>Sum of N</t>
  </si>
  <si>
    <t>Sum of A</t>
  </si>
  <si>
    <t>Sum of T</t>
  </si>
  <si>
    <t>Values</t>
  </si>
  <si>
    <t>2009 Total</t>
  </si>
  <si>
    <t>2010 Total</t>
  </si>
  <si>
    <t>2011 Total</t>
  </si>
  <si>
    <t>2012 Total</t>
  </si>
  <si>
    <t>2013 Total</t>
  </si>
  <si>
    <t>2014 Total</t>
  </si>
  <si>
    <t>2015 Total</t>
  </si>
  <si>
    <t>2016 Total</t>
  </si>
  <si>
    <t>2017 Total</t>
  </si>
  <si>
    <t>2018 Total</t>
  </si>
  <si>
    <t>Car-quarter of Exposure</t>
  </si>
  <si>
    <t>Sum of Car-quarter of Exposure</t>
  </si>
  <si>
    <t>Risk_Type</t>
  </si>
  <si>
    <t>Risk Premium</t>
  </si>
  <si>
    <t>Total Exposure</t>
  </si>
  <si>
    <t>Risk Rate, in Percentage (%)</t>
  </si>
  <si>
    <t>Pure Rate, in Percentage (%)</t>
  </si>
  <si>
    <t>RR Bodily Injury</t>
  </si>
  <si>
    <t>RR Property Damage</t>
  </si>
  <si>
    <t>RR Comprehensive</t>
  </si>
  <si>
    <t>RR Collision</t>
  </si>
  <si>
    <t>RR Personal Injury</t>
  </si>
  <si>
    <t>PR Bodily Injury</t>
  </si>
  <si>
    <t>PR Property Damage</t>
  </si>
  <si>
    <t>PR Comprehensive</t>
  </si>
  <si>
    <t>PR Collision</t>
  </si>
  <si>
    <t>PR Personal Injury</t>
  </si>
  <si>
    <t>RP Bodily Injury</t>
  </si>
  <si>
    <t>RP Property Damage</t>
  </si>
  <si>
    <t>RP Comprehensive</t>
  </si>
  <si>
    <t>RP Collision</t>
  </si>
  <si>
    <t>RP Personal Injury</t>
  </si>
  <si>
    <t>Risk Premium, in Carbs (Ĉ)</t>
  </si>
  <si>
    <t>Pure Premium, in Carbs (Ĉ)</t>
  </si>
  <si>
    <t>PP Bodily Injury</t>
  </si>
  <si>
    <t>PP Property Damage</t>
  </si>
  <si>
    <t>PP Comprehensive</t>
  </si>
  <si>
    <t>PP Collision</t>
  </si>
  <si>
    <t>PP Personal Injury</t>
  </si>
  <si>
    <t>Risk Rate (Frequency)</t>
  </si>
  <si>
    <t xml:space="preserve">Pure Rate </t>
  </si>
  <si>
    <t>Pure Premium</t>
  </si>
  <si>
    <t>Levels</t>
  </si>
  <si>
    <t>Class</t>
  </si>
  <si>
    <t>Definition</t>
  </si>
  <si>
    <t>No Automation</t>
  </si>
  <si>
    <t>Driver Assistance</t>
  </si>
  <si>
    <t>Partial Automation</t>
  </si>
  <si>
    <t>Conditional Automation</t>
  </si>
  <si>
    <t>High Automation</t>
  </si>
  <si>
    <t>Full Automation</t>
  </si>
  <si>
    <t>Zero autonomy; the driver performs all driving tasks.</t>
  </si>
  <si>
    <t>Vehicle is controlled by the driver, but some driving assist features may be included in the vehicle design.</t>
  </si>
  <si>
    <t>Vehicle has combined automated functions, like accelaration and steering, but the driver must remain engaged with the driving task and monitor all enviroment at all the times.</t>
  </si>
  <si>
    <t>Driver is necessary, but it is not required to monitor the enviroment. The driver must be ready to take control of the vehicule at all the time with notice.</t>
  </si>
  <si>
    <t>The vehicle is capable of performing all driving functions under certain conditions. The driver may have the option to control the vehicule.</t>
  </si>
  <si>
    <t>The vehicle is capable of performing all driving functions under all conditions. The driver may have the option to control the vehicle.</t>
  </si>
  <si>
    <t>Scn1</t>
  </si>
  <si>
    <t>Scn2</t>
  </si>
  <si>
    <t>BE</t>
  </si>
  <si>
    <t>Scn3</t>
  </si>
  <si>
    <t>Scn4</t>
  </si>
  <si>
    <t>Coverage</t>
  </si>
  <si>
    <t>Level</t>
  </si>
  <si>
    <t>Scn5</t>
  </si>
  <si>
    <t>Scn6</t>
  </si>
  <si>
    <t>S4</t>
  </si>
  <si>
    <t>M4</t>
  </si>
  <si>
    <t>H4</t>
  </si>
  <si>
    <t>S5</t>
  </si>
  <si>
    <t>M5</t>
  </si>
  <si>
    <t>H5</t>
  </si>
  <si>
    <t>Column Labels</t>
  </si>
  <si>
    <t>Sum of Car-years of Exposure</t>
  </si>
  <si>
    <t>Avg Amount of Claims Incurred, in Carbs (Ĉ)</t>
  </si>
  <si>
    <t>Avg FA Bodily Injury</t>
  </si>
  <si>
    <t>Avg FA Property Damage</t>
  </si>
  <si>
    <t>Avg FA Comprehensive</t>
  </si>
  <si>
    <t>Avg FA Collision</t>
  </si>
  <si>
    <t>Avg FA Personal Injury</t>
  </si>
  <si>
    <t>Avg FA Bodily Injury (%)</t>
  </si>
  <si>
    <t>Avg FA Property Damage (%)</t>
  </si>
  <si>
    <t>Avg FA Comprehensive (%)</t>
  </si>
  <si>
    <t>Avg FA Collision (%)</t>
  </si>
  <si>
    <t>Avg FA Personal Injury (%)</t>
  </si>
  <si>
    <t>N (%) Bodily Injury</t>
  </si>
  <si>
    <t>N (%) Property Damage</t>
  </si>
  <si>
    <t>N (%) Comprehensive</t>
  </si>
  <si>
    <t>N (%) Collision</t>
  </si>
  <si>
    <t>N (%) Personal Injury</t>
  </si>
  <si>
    <t>Avg FA Diff (%)</t>
  </si>
  <si>
    <t>Avg FA ($)</t>
  </si>
  <si>
    <t>Car-years Expo (%)</t>
  </si>
  <si>
    <t>Car-years Expo (#)</t>
  </si>
  <si>
    <t>Year_Quarter</t>
  </si>
  <si>
    <t>intercept</t>
  </si>
  <si>
    <t>slope</t>
  </si>
  <si>
    <t>t</t>
  </si>
  <si>
    <t>initial distribution without standard</t>
  </si>
  <si>
    <t>standard initial distribution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</si>
</sst>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0.00_);_(* \(#,##0.00\);_(* &quot;-&quot;??_);_(@_)"/>
    <numFmt numFmtId="165" formatCode="_(* #,##0_);_(* \(#,##0\);_(* &quot;-&quot;??_);_(@_)"/>
    <numFmt numFmtId="166" formatCode="0.0%"/>
    <numFmt numFmtId="167" formatCode="0.000%"/>
  </numFmts>
  <fonts count="18">
    <font>
      <sz val="11"/>
      <color theme="1"/>
      <name val="Calibri"/>
      <family val="2"/>
      <scheme val="minor"/>
    </font>
    <font>
      <sz val="11"/>
      <color theme="1"/>
      <name val="Calibri"/>
      <family val="2"/>
      <scheme val="minor"/>
    </font>
    <font>
      <b/>
      <sz val="14"/>
      <name val="Calibri"/>
      <family val="2"/>
      <scheme val="minor"/>
    </font>
    <font>
      <sz val="10"/>
      <color theme="1"/>
      <name val="Calibri Light"/>
      <family val="2"/>
      <scheme val="major"/>
    </font>
    <font>
      <sz val="10"/>
      <color theme="1"/>
      <name val="Calibri"/>
      <family val="2"/>
    </font>
    <font>
      <b/>
      <sz val="10"/>
      <color theme="1"/>
      <name val="Calibri Light"/>
      <family val="2"/>
      <scheme val="major"/>
    </font>
    <font>
      <sz val="10"/>
      <color theme="1"/>
      <name val="Calibri Light"/>
      <family val="2"/>
    </font>
    <font>
      <b/>
      <sz val="14"/>
      <color theme="1"/>
      <name val="Calibri"/>
      <family val="2"/>
      <scheme val="minor"/>
    </font>
    <font>
      <sz val="10"/>
      <color theme="1"/>
      <name val="Symbol"/>
      <family val="1"/>
      <charset val="2"/>
    </font>
    <font>
      <sz val="7"/>
      <color theme="1"/>
      <name val="Times New Roman"/>
      <family val="1"/>
    </font>
    <font>
      <sz val="10"/>
      <color rgb="FF000000"/>
      <name val="Calibri Light"/>
      <family val="2"/>
    </font>
    <font>
      <sz val="8"/>
      <color theme="1"/>
      <name val="Calibri"/>
      <family val="2"/>
      <scheme val="minor"/>
    </font>
    <font>
      <b/>
      <sz val="8"/>
      <color theme="1"/>
      <name val="Calibri"/>
      <family val="2"/>
      <scheme val="minor"/>
    </font>
    <font>
      <b/>
      <sz val="8"/>
      <color theme="0"/>
      <name val="Calibri"/>
      <family val="2"/>
      <scheme val="minor"/>
    </font>
    <font>
      <sz val="8"/>
      <name val="Calibri"/>
      <family val="2"/>
      <scheme val="minor"/>
    </font>
    <font>
      <b/>
      <sz val="8"/>
      <name val="Calibri"/>
      <family val="2"/>
      <scheme val="minor"/>
    </font>
    <font>
      <sz val="9"/>
      <color indexed="81"/>
      <name val="Tahoma"/>
      <family val="2"/>
    </font>
    <font>
      <b/>
      <sz val="9"/>
      <color indexed="81"/>
      <name val="Tahoma"/>
      <family val="2"/>
    </font>
  </fonts>
  <fills count="5">
    <fill>
      <patternFill patternType="none"/>
    </fill>
    <fill>
      <patternFill patternType="gray125"/>
    </fill>
    <fill>
      <patternFill patternType="solid">
        <fgColor rgb="FFFFFF00"/>
        <bgColor indexed="64"/>
      </patternFill>
    </fill>
    <fill>
      <patternFill patternType="solid">
        <fgColor theme="3"/>
        <bgColor indexed="64"/>
      </patternFill>
    </fill>
    <fill>
      <patternFill patternType="solid">
        <fgColor theme="0" tint="-0.14999847407452621"/>
        <bgColor indexed="64"/>
      </patternFill>
    </fill>
  </fills>
  <borders count="25">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medium">
        <color indexed="64"/>
      </bottom>
      <diagonal/>
    </border>
    <border>
      <left style="thin">
        <color indexed="64"/>
      </left>
      <right/>
      <top/>
      <bottom style="medium">
        <color indexed="64"/>
      </bottom>
      <diagonal/>
    </border>
    <border>
      <left/>
      <right style="thin">
        <color indexed="64"/>
      </right>
      <top/>
      <bottom style="medium">
        <color indexed="64"/>
      </bottom>
      <diagonal/>
    </border>
    <border>
      <left/>
      <right style="thin">
        <color indexed="64"/>
      </right>
      <top style="thin">
        <color indexed="64"/>
      </top>
      <bottom style="medium">
        <color indexed="64"/>
      </bottom>
      <diagonal/>
    </border>
    <border>
      <left/>
      <right/>
      <top style="medium">
        <color indexed="64"/>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theme="0"/>
      </right>
      <top style="thin">
        <color indexed="64"/>
      </top>
      <bottom/>
      <diagonal/>
    </border>
    <border>
      <left style="thin">
        <color indexed="64"/>
      </left>
      <right style="thin">
        <color indexed="64"/>
      </right>
      <top style="thin">
        <color indexed="64"/>
      </top>
      <bottom/>
      <diagonal/>
    </border>
    <border>
      <left/>
      <right style="thin">
        <color theme="0"/>
      </right>
      <top style="thin">
        <color indexed="64"/>
      </top>
      <bottom style="thin">
        <color indexed="64"/>
      </bottom>
      <diagonal/>
    </border>
  </borders>
  <cellStyleXfs count="3">
    <xf numFmtId="0" fontId="0" fillId="0" borderId="0"/>
    <xf numFmtId="164" fontId="1" fillId="0" borderId="0" applyFont="0" applyFill="0" applyBorder="0" applyAlignment="0" applyProtection="0"/>
    <xf numFmtId="9" fontId="1" fillId="0" borderId="0" applyFont="0" applyFill="0" applyBorder="0" applyAlignment="0" applyProtection="0"/>
  </cellStyleXfs>
  <cellXfs count="192">
    <xf numFmtId="0" fontId="0" fillId="0" borderId="0" xfId="0"/>
    <xf numFmtId="0" fontId="2" fillId="0" borderId="0" xfId="0" applyFont="1" applyFill="1"/>
    <xf numFmtId="0" fontId="3" fillId="0" borderId="0" xfId="0" applyFont="1"/>
    <xf numFmtId="0" fontId="3" fillId="0" borderId="0" xfId="0" applyFont="1" applyAlignment="1">
      <alignment vertical="top" wrapText="1"/>
    </xf>
    <xf numFmtId="0" fontId="5" fillId="0" borderId="9" xfId="0" applyFont="1" applyBorder="1" applyAlignment="1">
      <alignment vertical="top" wrapText="1"/>
    </xf>
    <xf numFmtId="0" fontId="3" fillId="0" borderId="0" xfId="0" applyFont="1" applyAlignment="1">
      <alignment vertical="top"/>
    </xf>
    <xf numFmtId="0" fontId="5" fillId="0" borderId="0" xfId="0" applyFont="1" applyAlignment="1">
      <alignment vertical="top" wrapText="1"/>
    </xf>
    <xf numFmtId="0" fontId="3" fillId="0" borderId="0" xfId="0" applyFont="1" applyAlignment="1">
      <alignment horizontal="left" vertical="top"/>
    </xf>
    <xf numFmtId="0" fontId="7" fillId="0" borderId="0" xfId="0" applyFont="1"/>
    <xf numFmtId="0" fontId="6" fillId="0" borderId="0" xfId="0" applyFont="1" applyAlignment="1">
      <alignment vertical="center" wrapText="1"/>
    </xf>
    <xf numFmtId="0" fontId="8" fillId="0" borderId="0" xfId="0" applyFont="1" applyAlignment="1">
      <alignment horizontal="left" vertical="center" wrapText="1"/>
    </xf>
    <xf numFmtId="0" fontId="11" fillId="0" borderId="0" xfId="0" applyFont="1"/>
    <xf numFmtId="0" fontId="12" fillId="0" borderId="1" xfId="0" applyFont="1" applyBorder="1" applyAlignment="1">
      <alignment horizontal="center"/>
    </xf>
    <xf numFmtId="0" fontId="12" fillId="0" borderId="2" xfId="0" applyFont="1" applyBorder="1" applyAlignment="1">
      <alignment horizontal="center"/>
    </xf>
    <xf numFmtId="0" fontId="12" fillId="0" borderId="3" xfId="0" applyFont="1" applyBorder="1" applyAlignment="1">
      <alignment horizontal="center"/>
    </xf>
    <xf numFmtId="0" fontId="12" fillId="0" borderId="10" xfId="0" applyFont="1" applyBorder="1"/>
    <xf numFmtId="0" fontId="11" fillId="0" borderId="16" xfId="0" applyFont="1" applyBorder="1" applyAlignment="1">
      <alignment horizontal="center"/>
    </xf>
    <xf numFmtId="165" fontId="11" fillId="0" borderId="0" xfId="1" applyNumberFormat="1" applyFont="1" applyBorder="1" applyAlignment="1">
      <alignment horizontal="center"/>
    </xf>
    <xf numFmtId="165" fontId="11" fillId="0" borderId="17" xfId="1" applyNumberFormat="1" applyFont="1" applyBorder="1" applyAlignment="1">
      <alignment horizontal="center"/>
    </xf>
    <xf numFmtId="0" fontId="11" fillId="0" borderId="20" xfId="0" applyFont="1" applyBorder="1"/>
    <xf numFmtId="0" fontId="12" fillId="2" borderId="10" xfId="0" applyFont="1" applyFill="1" applyBorder="1"/>
    <xf numFmtId="0" fontId="11" fillId="0" borderId="21" xfId="0" applyFont="1" applyBorder="1"/>
    <xf numFmtId="165" fontId="12" fillId="0" borderId="2" xfId="1" applyNumberFormat="1" applyFont="1" applyBorder="1" applyAlignment="1">
      <alignment horizontal="center"/>
    </xf>
    <xf numFmtId="165" fontId="12" fillId="0" borderId="3" xfId="1" applyNumberFormat="1" applyFont="1" applyBorder="1" applyAlignment="1">
      <alignment horizontal="center"/>
    </xf>
    <xf numFmtId="0" fontId="11" fillId="0" borderId="0" xfId="0" pivotButton="1" applyFont="1"/>
    <xf numFmtId="1" fontId="11" fillId="0" borderId="0" xfId="0" applyNumberFormat="1" applyFont="1"/>
    <xf numFmtId="165" fontId="11" fillId="0" borderId="0" xfId="0" applyNumberFormat="1" applyFont="1"/>
    <xf numFmtId="0" fontId="12" fillId="0" borderId="0" xfId="0" applyFont="1" applyBorder="1" applyAlignment="1">
      <alignment horizontal="center"/>
    </xf>
    <xf numFmtId="165" fontId="12" fillId="0" borderId="0" xfId="1" applyNumberFormat="1" applyFont="1" applyBorder="1" applyAlignment="1">
      <alignment horizontal="center"/>
    </xf>
    <xf numFmtId="9" fontId="11" fillId="0" borderId="0" xfId="2" applyFont="1" applyBorder="1" applyAlignment="1">
      <alignment horizontal="center"/>
    </xf>
    <xf numFmtId="9" fontId="11" fillId="0" borderId="17" xfId="2" applyFont="1" applyBorder="1" applyAlignment="1">
      <alignment horizontal="center"/>
    </xf>
    <xf numFmtId="9" fontId="12" fillId="0" borderId="2" xfId="2" applyFont="1" applyBorder="1" applyAlignment="1">
      <alignment horizontal="center"/>
    </xf>
    <xf numFmtId="9" fontId="12" fillId="0" borderId="3" xfId="2" applyFont="1" applyBorder="1" applyAlignment="1">
      <alignment horizontal="center"/>
    </xf>
    <xf numFmtId="0" fontId="11" fillId="0" borderId="11" xfId="0" applyFont="1" applyBorder="1" applyAlignment="1">
      <alignment horizontal="center"/>
    </xf>
    <xf numFmtId="0" fontId="11" fillId="0" borderId="18" xfId="0" applyFont="1" applyBorder="1" applyAlignment="1">
      <alignment horizontal="center"/>
    </xf>
    <xf numFmtId="165" fontId="11" fillId="0" borderId="12" xfId="1" applyNumberFormat="1" applyFont="1" applyBorder="1" applyAlignment="1">
      <alignment horizontal="center"/>
    </xf>
    <xf numFmtId="165" fontId="11" fillId="0" borderId="13" xfId="1" applyNumberFormat="1" applyFont="1" applyBorder="1" applyAlignment="1">
      <alignment horizontal="center"/>
    </xf>
    <xf numFmtId="165" fontId="11" fillId="0" borderId="9" xfId="1" applyNumberFormat="1" applyFont="1" applyBorder="1" applyAlignment="1">
      <alignment horizontal="center"/>
    </xf>
    <xf numFmtId="165" fontId="11" fillId="0" borderId="19" xfId="1" applyNumberFormat="1" applyFont="1" applyBorder="1" applyAlignment="1">
      <alignment horizontal="center"/>
    </xf>
    <xf numFmtId="165" fontId="11" fillId="0" borderId="0" xfId="1" applyNumberFormat="1" applyFont="1" applyBorder="1"/>
    <xf numFmtId="165" fontId="11" fillId="0" borderId="17" xfId="1" applyNumberFormat="1" applyFont="1" applyBorder="1"/>
    <xf numFmtId="0" fontId="13" fillId="3" borderId="2" xfId="0" applyFont="1" applyFill="1" applyBorder="1" applyAlignment="1">
      <alignment horizontal="centerContinuous"/>
    </xf>
    <xf numFmtId="0" fontId="13" fillId="3" borderId="3" xfId="0" applyFont="1" applyFill="1" applyBorder="1" applyAlignment="1">
      <alignment horizontal="centerContinuous"/>
    </xf>
    <xf numFmtId="165" fontId="11" fillId="0" borderId="12" xfId="1" applyNumberFormat="1" applyFont="1" applyBorder="1"/>
    <xf numFmtId="165" fontId="11" fillId="0" borderId="13" xfId="1" applyNumberFormat="1" applyFont="1" applyBorder="1"/>
    <xf numFmtId="0" fontId="14" fillId="0" borderId="0" xfId="0" applyFont="1" applyFill="1"/>
    <xf numFmtId="0" fontId="15" fillId="0" borderId="0" xfId="0" applyFont="1" applyFill="1"/>
    <xf numFmtId="0" fontId="14" fillId="0" borderId="0" xfId="0" applyNumberFormat="1" applyFont="1" applyFill="1"/>
    <xf numFmtId="0" fontId="14" fillId="0" borderId="11" xfId="0" applyFont="1" applyFill="1" applyBorder="1"/>
    <xf numFmtId="0" fontId="14" fillId="0" borderId="12" xfId="0" applyFont="1" applyFill="1" applyBorder="1"/>
    <xf numFmtId="0" fontId="15" fillId="0" borderId="1" xfId="0" applyFont="1" applyFill="1" applyBorder="1" applyAlignment="1">
      <alignment horizontal="centerContinuous"/>
    </xf>
    <xf numFmtId="0" fontId="15" fillId="0" borderId="2" xfId="0" applyFont="1" applyFill="1" applyBorder="1" applyAlignment="1">
      <alignment horizontal="centerContinuous"/>
    </xf>
    <xf numFmtId="0" fontId="15" fillId="0" borderId="3" xfId="0" applyFont="1" applyFill="1" applyBorder="1" applyAlignment="1">
      <alignment horizontal="centerContinuous"/>
    </xf>
    <xf numFmtId="0" fontId="15" fillId="0" borderId="4" xfId="0" applyFont="1" applyFill="1" applyBorder="1" applyAlignment="1">
      <alignment horizontal="center" wrapText="1"/>
    </xf>
    <xf numFmtId="0" fontId="15" fillId="0" borderId="5" xfId="0" applyFont="1" applyFill="1" applyBorder="1" applyAlignment="1">
      <alignment horizontal="center" wrapText="1"/>
    </xf>
    <xf numFmtId="0" fontId="15" fillId="0" borderId="6" xfId="0" applyFont="1" applyFill="1" applyBorder="1" applyAlignment="1">
      <alignment horizontal="center" wrapText="1"/>
    </xf>
    <xf numFmtId="0" fontId="15" fillId="0" borderId="7" xfId="0" applyFont="1" applyFill="1" applyBorder="1" applyAlignment="1">
      <alignment horizontal="center" wrapText="1"/>
    </xf>
    <xf numFmtId="1" fontId="14" fillId="0" borderId="0" xfId="0" applyNumberFormat="1" applyFont="1" applyFill="1" applyBorder="1" applyAlignment="1">
      <alignment horizontal="center"/>
    </xf>
    <xf numFmtId="1" fontId="14" fillId="0" borderId="8" xfId="0" applyNumberFormat="1" applyFont="1" applyFill="1" applyBorder="1" applyAlignment="1">
      <alignment horizontal="center"/>
    </xf>
    <xf numFmtId="0" fontId="14" fillId="0" borderId="14" xfId="0" applyFont="1" applyFill="1" applyBorder="1" applyAlignment="1">
      <alignment horizontal="center"/>
    </xf>
    <xf numFmtId="0" fontId="14" fillId="0" borderId="8" xfId="0" applyFont="1" applyFill="1" applyBorder="1" applyAlignment="1">
      <alignment horizontal="center"/>
    </xf>
    <xf numFmtId="165" fontId="14" fillId="0" borderId="8" xfId="1" applyNumberFormat="1" applyFont="1" applyFill="1" applyBorder="1" applyAlignment="1">
      <alignment horizontal="center"/>
    </xf>
    <xf numFmtId="165" fontId="14" fillId="0" borderId="15" xfId="1" applyNumberFormat="1" applyFont="1" applyFill="1" applyBorder="1"/>
    <xf numFmtId="165" fontId="14" fillId="0" borderId="14" xfId="1" applyNumberFormat="1" applyFont="1" applyFill="1" applyBorder="1"/>
    <xf numFmtId="165" fontId="14" fillId="0" borderId="8" xfId="1" applyNumberFormat="1" applyFont="1" applyFill="1" applyBorder="1"/>
    <xf numFmtId="165" fontId="14" fillId="0" borderId="16" xfId="1" applyNumberFormat="1" applyFont="1" applyFill="1" applyBorder="1"/>
    <xf numFmtId="165" fontId="14" fillId="0" borderId="0" xfId="1" applyNumberFormat="1" applyFont="1" applyFill="1" applyBorder="1"/>
    <xf numFmtId="165" fontId="14" fillId="0" borderId="17" xfId="1" applyNumberFormat="1" applyFont="1" applyFill="1" applyBorder="1"/>
    <xf numFmtId="0" fontId="14" fillId="0" borderId="16" xfId="0" applyFont="1" applyFill="1" applyBorder="1" applyAlignment="1">
      <alignment horizontal="center"/>
    </xf>
    <xf numFmtId="0" fontId="14" fillId="0" borderId="0" xfId="0" applyFont="1" applyFill="1" applyBorder="1" applyAlignment="1">
      <alignment horizontal="center"/>
    </xf>
    <xf numFmtId="165" fontId="14" fillId="0" borderId="0" xfId="1" applyNumberFormat="1" applyFont="1" applyFill="1" applyBorder="1" applyAlignment="1">
      <alignment horizontal="center"/>
    </xf>
    <xf numFmtId="1" fontId="14" fillId="0" borderId="9" xfId="0" applyNumberFormat="1" applyFont="1" applyFill="1" applyBorder="1" applyAlignment="1">
      <alignment horizontal="center"/>
    </xf>
    <xf numFmtId="0" fontId="14" fillId="0" borderId="18" xfId="0" applyFont="1" applyFill="1" applyBorder="1" applyAlignment="1">
      <alignment horizontal="center"/>
    </xf>
    <xf numFmtId="0" fontId="14" fillId="0" borderId="9" xfId="0" applyFont="1" applyFill="1" applyBorder="1" applyAlignment="1">
      <alignment horizontal="center"/>
    </xf>
    <xf numFmtId="165" fontId="14" fillId="0" borderId="9" xfId="1" applyNumberFormat="1" applyFont="1" applyFill="1" applyBorder="1" applyAlignment="1">
      <alignment horizontal="center"/>
    </xf>
    <xf numFmtId="165" fontId="14" fillId="0" borderId="19" xfId="1" applyNumberFormat="1" applyFont="1" applyFill="1" applyBorder="1"/>
    <xf numFmtId="165" fontId="14" fillId="0" borderId="18" xfId="1" applyNumberFormat="1" applyFont="1" applyFill="1" applyBorder="1"/>
    <xf numFmtId="165" fontId="14" fillId="0" borderId="9" xfId="1" applyNumberFormat="1" applyFont="1" applyFill="1" applyBorder="1"/>
    <xf numFmtId="9" fontId="14" fillId="0" borderId="0" xfId="2" applyFont="1" applyFill="1"/>
    <xf numFmtId="0" fontId="15" fillId="4" borderId="4" xfId="0" applyFont="1" applyFill="1" applyBorder="1" applyAlignment="1">
      <alignment horizontal="center" wrapText="1"/>
    </xf>
    <xf numFmtId="1" fontId="14" fillId="4" borderId="8" xfId="0" applyNumberFormat="1" applyFont="1" applyFill="1" applyBorder="1" applyAlignment="1">
      <alignment horizontal="center"/>
    </xf>
    <xf numFmtId="1" fontId="14" fillId="4" borderId="0" xfId="0" applyNumberFormat="1" applyFont="1" applyFill="1" applyBorder="1" applyAlignment="1">
      <alignment horizontal="center"/>
    </xf>
    <xf numFmtId="1" fontId="14" fillId="4" borderId="9" xfId="0" applyNumberFormat="1" applyFont="1" applyFill="1" applyBorder="1" applyAlignment="1">
      <alignment horizontal="center"/>
    </xf>
    <xf numFmtId="165" fontId="14" fillId="4" borderId="8" xfId="1" applyNumberFormat="1" applyFont="1" applyFill="1" applyBorder="1" applyAlignment="1">
      <alignment horizontal="center"/>
    </xf>
    <xf numFmtId="165" fontId="14" fillId="4" borderId="0" xfId="1" applyNumberFormat="1" applyFont="1" applyFill="1" applyBorder="1" applyAlignment="1">
      <alignment horizontal="center"/>
    </xf>
    <xf numFmtId="165" fontId="14" fillId="4" borderId="9" xfId="1" applyNumberFormat="1" applyFont="1" applyFill="1" applyBorder="1" applyAlignment="1">
      <alignment horizontal="center"/>
    </xf>
    <xf numFmtId="165" fontId="14" fillId="4" borderId="17" xfId="1" applyNumberFormat="1" applyFont="1" applyFill="1" applyBorder="1"/>
    <xf numFmtId="165" fontId="14" fillId="4" borderId="19" xfId="1" applyNumberFormat="1" applyFont="1" applyFill="1" applyBorder="1"/>
    <xf numFmtId="0" fontId="14" fillId="4" borderId="11" xfId="0" applyFont="1" applyFill="1" applyBorder="1"/>
    <xf numFmtId="0" fontId="14" fillId="4" borderId="12" xfId="0" applyFont="1" applyFill="1" applyBorder="1"/>
    <xf numFmtId="0" fontId="15" fillId="4" borderId="1" xfId="0" applyFont="1" applyFill="1" applyBorder="1" applyAlignment="1">
      <alignment horizontal="centerContinuous"/>
    </xf>
    <xf numFmtId="0" fontId="15" fillId="4" borderId="2" xfId="0" applyFont="1" applyFill="1" applyBorder="1" applyAlignment="1">
      <alignment horizontal="centerContinuous"/>
    </xf>
    <xf numFmtId="0" fontId="15" fillId="4" borderId="3" xfId="0" applyFont="1" applyFill="1" applyBorder="1" applyAlignment="1">
      <alignment horizontal="centerContinuous"/>
    </xf>
    <xf numFmtId="0" fontId="15" fillId="4" borderId="5" xfId="0" applyFont="1" applyFill="1" applyBorder="1" applyAlignment="1">
      <alignment horizontal="center" wrapText="1"/>
    </xf>
    <xf numFmtId="0" fontId="15" fillId="4" borderId="7" xfId="0" applyFont="1" applyFill="1" applyBorder="1" applyAlignment="1">
      <alignment horizontal="center" wrapText="1"/>
    </xf>
    <xf numFmtId="165" fontId="14" fillId="4" borderId="16" xfId="1" applyNumberFormat="1" applyFont="1" applyFill="1" applyBorder="1"/>
    <xf numFmtId="165" fontId="14" fillId="4" borderId="0" xfId="1" applyNumberFormat="1" applyFont="1" applyFill="1" applyBorder="1"/>
    <xf numFmtId="165" fontId="14" fillId="4" borderId="18" xfId="1" applyNumberFormat="1" applyFont="1" applyFill="1" applyBorder="1"/>
    <xf numFmtId="165" fontId="14" fillId="4" borderId="9" xfId="1" applyNumberFormat="1" applyFont="1" applyFill="1" applyBorder="1"/>
    <xf numFmtId="9" fontId="14" fillId="4" borderId="16" xfId="2" applyFont="1" applyFill="1" applyBorder="1"/>
    <xf numFmtId="9" fontId="14" fillId="4" borderId="0" xfId="2" applyFont="1" applyFill="1" applyBorder="1"/>
    <xf numFmtId="9" fontId="14" fillId="4" borderId="17" xfId="2" applyFont="1" applyFill="1" applyBorder="1"/>
    <xf numFmtId="9" fontId="14" fillId="4" borderId="18" xfId="2" applyFont="1" applyFill="1" applyBorder="1"/>
    <xf numFmtId="9" fontId="14" fillId="4" borderId="9" xfId="2" applyFont="1" applyFill="1" applyBorder="1"/>
    <xf numFmtId="9" fontId="14" fillId="4" borderId="19" xfId="2" applyFont="1" applyFill="1" applyBorder="1"/>
    <xf numFmtId="165" fontId="15" fillId="0" borderId="0" xfId="1" applyNumberFormat="1" applyFont="1" applyFill="1"/>
    <xf numFmtId="9" fontId="15" fillId="0" borderId="0" xfId="2" applyFont="1" applyFill="1"/>
    <xf numFmtId="0" fontId="11" fillId="0" borderId="0" xfId="0" applyFont="1" applyAlignment="1">
      <alignment horizontal="left"/>
    </xf>
    <xf numFmtId="9" fontId="11" fillId="0" borderId="12" xfId="2" applyFont="1" applyBorder="1"/>
    <xf numFmtId="9" fontId="11" fillId="0" borderId="13" xfId="2" applyFont="1" applyBorder="1"/>
    <xf numFmtId="9" fontId="11" fillId="0" borderId="0" xfId="2" applyFont="1" applyBorder="1"/>
    <xf numFmtId="9" fontId="11" fillId="0" borderId="17" xfId="2" applyFont="1" applyBorder="1"/>
    <xf numFmtId="0" fontId="12" fillId="0" borderId="21" xfId="0" applyFont="1" applyBorder="1" applyAlignment="1">
      <alignment horizontal="center"/>
    </xf>
    <xf numFmtId="0" fontId="13" fillId="3" borderId="22" xfId="0" applyFont="1" applyFill="1" applyBorder="1" applyAlignment="1">
      <alignment horizontal="centerContinuous"/>
    </xf>
    <xf numFmtId="0" fontId="11" fillId="0" borderId="23" xfId="0" applyFont="1" applyBorder="1"/>
    <xf numFmtId="9" fontId="12" fillId="0" borderId="2" xfId="2" applyFont="1" applyBorder="1"/>
    <xf numFmtId="9" fontId="12" fillId="0" borderId="3" xfId="2" applyFont="1" applyBorder="1"/>
    <xf numFmtId="165" fontId="12" fillId="0" borderId="2" xfId="1" applyNumberFormat="1" applyFont="1" applyBorder="1"/>
    <xf numFmtId="165" fontId="12" fillId="0" borderId="3" xfId="1" applyNumberFormat="1" applyFont="1" applyBorder="1"/>
    <xf numFmtId="0" fontId="13" fillId="3" borderId="24" xfId="0" applyFont="1" applyFill="1" applyBorder="1" applyAlignment="1">
      <alignment horizontal="centerContinuous"/>
    </xf>
    <xf numFmtId="0" fontId="11" fillId="0" borderId="0" xfId="0" applyFont="1" applyBorder="1"/>
    <xf numFmtId="0" fontId="11" fillId="0" borderId="17" xfId="0" applyFont="1" applyBorder="1"/>
    <xf numFmtId="0" fontId="11" fillId="0" borderId="9" xfId="0" applyFont="1" applyBorder="1"/>
    <xf numFmtId="0" fontId="11" fillId="0" borderId="19" xfId="0" applyFont="1" applyBorder="1"/>
    <xf numFmtId="0" fontId="12" fillId="0" borderId="2" xfId="0" applyFont="1" applyBorder="1"/>
    <xf numFmtId="0" fontId="12" fillId="0" borderId="3" xfId="0" applyFont="1" applyBorder="1"/>
    <xf numFmtId="0" fontId="12" fillId="0" borderId="11" xfId="0" applyFont="1" applyBorder="1" applyAlignment="1">
      <alignment horizontal="center"/>
    </xf>
    <xf numFmtId="0" fontId="11" fillId="0" borderId="2" xfId="0" applyFont="1" applyBorder="1" applyAlignment="1">
      <alignment horizontal="center"/>
    </xf>
    <xf numFmtId="0" fontId="11" fillId="0" borderId="3" xfId="0" applyFont="1" applyBorder="1" applyAlignment="1">
      <alignment horizontal="center"/>
    </xf>
    <xf numFmtId="0" fontId="14" fillId="4" borderId="16" xfId="0" applyFont="1" applyFill="1" applyBorder="1" applyAlignment="1">
      <alignment horizontal="center"/>
    </xf>
    <xf numFmtId="0" fontId="14" fillId="4" borderId="18" xfId="0" applyFont="1" applyFill="1" applyBorder="1" applyAlignment="1">
      <alignment horizontal="center"/>
    </xf>
    <xf numFmtId="167" fontId="11" fillId="0" borderId="0" xfId="2" applyNumberFormat="1" applyFont="1" applyBorder="1"/>
    <xf numFmtId="167" fontId="11" fillId="0" borderId="17" xfId="2" applyNumberFormat="1" applyFont="1" applyBorder="1"/>
    <xf numFmtId="167" fontId="11" fillId="0" borderId="9" xfId="2" applyNumberFormat="1" applyFont="1" applyBorder="1"/>
    <xf numFmtId="167" fontId="11" fillId="0" borderId="19" xfId="2" applyNumberFormat="1" applyFont="1" applyBorder="1"/>
    <xf numFmtId="167" fontId="11" fillId="0" borderId="12" xfId="2" applyNumberFormat="1" applyFont="1" applyBorder="1"/>
    <xf numFmtId="167" fontId="11" fillId="0" borderId="13" xfId="2" applyNumberFormat="1" applyFont="1" applyBorder="1"/>
    <xf numFmtId="167" fontId="12" fillId="0" borderId="2" xfId="2" applyNumberFormat="1" applyFont="1" applyBorder="1"/>
    <xf numFmtId="167" fontId="12" fillId="0" borderId="3" xfId="2" applyNumberFormat="1" applyFont="1" applyBorder="1"/>
    <xf numFmtId="0" fontId="12" fillId="0" borderId="20" xfId="0" applyFont="1" applyBorder="1" applyAlignment="1">
      <alignment horizontal="center"/>
    </xf>
    <xf numFmtId="0" fontId="12" fillId="0" borderId="12" xfId="0" applyFont="1" applyBorder="1" applyAlignment="1">
      <alignment horizontal="center"/>
    </xf>
    <xf numFmtId="0" fontId="12" fillId="0" borderId="13" xfId="0" applyFont="1" applyBorder="1" applyAlignment="1">
      <alignment horizontal="center"/>
    </xf>
    <xf numFmtId="0" fontId="12" fillId="0" borderId="10" xfId="0" applyFont="1" applyBorder="1" applyAlignment="1">
      <alignment horizontal="center"/>
    </xf>
    <xf numFmtId="167" fontId="11" fillId="0" borderId="11" xfId="2" applyNumberFormat="1" applyFont="1" applyBorder="1"/>
    <xf numFmtId="167" fontId="11" fillId="0" borderId="16" xfId="2" applyNumberFormat="1" applyFont="1" applyBorder="1"/>
    <xf numFmtId="167" fontId="11" fillId="0" borderId="18" xfId="2" applyNumberFormat="1" applyFont="1" applyBorder="1"/>
    <xf numFmtId="0" fontId="11" fillId="0" borderId="20" xfId="0" applyFont="1" applyBorder="1" applyAlignment="1">
      <alignment horizontal="center"/>
    </xf>
    <xf numFmtId="0" fontId="11" fillId="0" borderId="21" xfId="0" applyFont="1" applyBorder="1" applyAlignment="1">
      <alignment horizontal="center"/>
    </xf>
    <xf numFmtId="9" fontId="11" fillId="0" borderId="9" xfId="2" applyFont="1" applyBorder="1" applyAlignment="1">
      <alignment horizontal="center"/>
    </xf>
    <xf numFmtId="9" fontId="12" fillId="0" borderId="0" xfId="2" applyFont="1" applyBorder="1" applyAlignment="1">
      <alignment horizontal="center"/>
    </xf>
    <xf numFmtId="10" fontId="11" fillId="0" borderId="0" xfId="2" applyNumberFormat="1" applyFont="1" applyBorder="1" applyAlignment="1">
      <alignment horizontal="center"/>
    </xf>
    <xf numFmtId="166" fontId="11" fillId="0" borderId="0" xfId="2" applyNumberFormat="1" applyFont="1" applyBorder="1" applyAlignment="1">
      <alignment horizontal="center"/>
    </xf>
    <xf numFmtId="10" fontId="11" fillId="0" borderId="17" xfId="2" applyNumberFormat="1" applyFont="1" applyBorder="1" applyAlignment="1">
      <alignment horizontal="center"/>
    </xf>
    <xf numFmtId="10" fontId="12" fillId="0" borderId="0" xfId="2" applyNumberFormat="1" applyFont="1" applyBorder="1" applyAlignment="1">
      <alignment horizontal="center"/>
    </xf>
    <xf numFmtId="10" fontId="12" fillId="0" borderId="17" xfId="2" applyNumberFormat="1" applyFont="1" applyBorder="1" applyAlignment="1">
      <alignment horizontal="center"/>
    </xf>
    <xf numFmtId="10" fontId="11" fillId="0" borderId="9" xfId="2" applyNumberFormat="1" applyFont="1" applyBorder="1" applyAlignment="1">
      <alignment horizontal="center"/>
    </xf>
    <xf numFmtId="10" fontId="11" fillId="0" borderId="19" xfId="2" applyNumberFormat="1" applyFont="1" applyBorder="1" applyAlignment="1">
      <alignment horizontal="center"/>
    </xf>
    <xf numFmtId="0" fontId="12" fillId="2" borderId="10" xfId="0" applyFont="1" applyFill="1" applyBorder="1" applyAlignment="1">
      <alignment horizontal="center"/>
    </xf>
    <xf numFmtId="0" fontId="12" fillId="0" borderId="23" xfId="0" applyFont="1" applyBorder="1" applyAlignment="1">
      <alignment horizontal="center"/>
    </xf>
    <xf numFmtId="0" fontId="12" fillId="0" borderId="20" xfId="0" applyFont="1" applyBorder="1" applyAlignment="1">
      <alignment horizontal="left"/>
    </xf>
    <xf numFmtId="0" fontId="12" fillId="0" borderId="21" xfId="0" applyFont="1" applyBorder="1" applyAlignment="1">
      <alignment horizontal="left"/>
    </xf>
    <xf numFmtId="0" fontId="0" fillId="0" borderId="0" xfId="0" pivotButton="1"/>
    <xf numFmtId="1" fontId="11" fillId="0" borderId="0" xfId="0" applyNumberFormat="1" applyFont="1" applyAlignment="1">
      <alignment horizontal="left"/>
    </xf>
    <xf numFmtId="10" fontId="11" fillId="0" borderId="0" xfId="0" applyNumberFormat="1" applyFont="1"/>
    <xf numFmtId="166" fontId="11" fillId="0" borderId="17" xfId="2" applyNumberFormat="1" applyFont="1" applyBorder="1" applyAlignment="1">
      <alignment horizontal="center"/>
    </xf>
    <xf numFmtId="166" fontId="11" fillId="0" borderId="9" xfId="2" applyNumberFormat="1" applyFont="1" applyBorder="1" applyAlignment="1">
      <alignment horizontal="center"/>
    </xf>
    <xf numFmtId="166" fontId="11" fillId="0" borderId="19" xfId="2" applyNumberFormat="1" applyFont="1" applyBorder="1" applyAlignment="1">
      <alignment horizontal="center"/>
    </xf>
    <xf numFmtId="166" fontId="11" fillId="0" borderId="16" xfId="2" applyNumberFormat="1" applyFont="1" applyBorder="1" applyAlignment="1">
      <alignment horizontal="center"/>
    </xf>
    <xf numFmtId="166" fontId="11" fillId="0" borderId="18" xfId="2" applyNumberFormat="1" applyFont="1" applyBorder="1" applyAlignment="1">
      <alignment horizontal="center"/>
    </xf>
    <xf numFmtId="165" fontId="11" fillId="0" borderId="16" xfId="1" applyNumberFormat="1" applyFont="1" applyBorder="1" applyAlignment="1">
      <alignment horizontal="center"/>
    </xf>
    <xf numFmtId="0" fontId="12" fillId="2" borderId="2" xfId="0" applyFont="1" applyFill="1" applyBorder="1" applyAlignment="1">
      <alignment horizontal="center"/>
    </xf>
    <xf numFmtId="0" fontId="12" fillId="2" borderId="3" xfId="0" applyFont="1" applyFill="1" applyBorder="1" applyAlignment="1">
      <alignment horizontal="center"/>
    </xf>
    <xf numFmtId="166" fontId="11" fillId="2" borderId="0" xfId="2" applyNumberFormat="1" applyFont="1" applyFill="1" applyBorder="1" applyAlignment="1">
      <alignment horizontal="center"/>
    </xf>
    <xf numFmtId="166" fontId="11" fillId="2" borderId="17" xfId="2" applyNumberFormat="1" applyFont="1" applyFill="1" applyBorder="1" applyAlignment="1">
      <alignment horizontal="center"/>
    </xf>
    <xf numFmtId="166" fontId="11" fillId="2" borderId="9" xfId="2" applyNumberFormat="1" applyFont="1" applyFill="1" applyBorder="1" applyAlignment="1">
      <alignment horizontal="center"/>
    </xf>
    <xf numFmtId="166" fontId="11" fillId="2" borderId="19" xfId="2" applyNumberFormat="1" applyFont="1" applyFill="1" applyBorder="1" applyAlignment="1">
      <alignment horizontal="center"/>
    </xf>
    <xf numFmtId="166" fontId="11" fillId="2" borderId="16" xfId="2" applyNumberFormat="1" applyFont="1" applyFill="1" applyBorder="1" applyAlignment="1">
      <alignment horizontal="center"/>
    </xf>
    <xf numFmtId="166" fontId="11" fillId="2" borderId="18" xfId="2" applyNumberFormat="1" applyFont="1" applyFill="1" applyBorder="1" applyAlignment="1">
      <alignment horizontal="center"/>
    </xf>
    <xf numFmtId="165" fontId="11" fillId="2" borderId="16" xfId="1" applyNumberFormat="1" applyFont="1" applyFill="1" applyBorder="1" applyAlignment="1">
      <alignment horizontal="center"/>
    </xf>
    <xf numFmtId="165" fontId="11" fillId="2" borderId="0" xfId="1" applyNumberFormat="1" applyFont="1" applyFill="1" applyBorder="1" applyAlignment="1">
      <alignment horizontal="center"/>
    </xf>
    <xf numFmtId="165" fontId="11" fillId="2" borderId="17" xfId="1" applyNumberFormat="1" applyFont="1" applyFill="1" applyBorder="1" applyAlignment="1">
      <alignment horizontal="center"/>
    </xf>
    <xf numFmtId="165" fontId="11" fillId="2" borderId="18" xfId="1" applyNumberFormat="1" applyFont="1" applyFill="1" applyBorder="1" applyAlignment="1">
      <alignment horizontal="center"/>
    </xf>
    <xf numFmtId="165" fontId="11" fillId="2" borderId="9" xfId="1" applyNumberFormat="1" applyFont="1" applyFill="1" applyBorder="1" applyAlignment="1">
      <alignment horizontal="center"/>
    </xf>
    <xf numFmtId="165" fontId="11" fillId="2" borderId="19" xfId="1" applyNumberFormat="1" applyFont="1" applyFill="1" applyBorder="1" applyAlignment="1">
      <alignment horizontal="center"/>
    </xf>
    <xf numFmtId="0" fontId="12" fillId="2" borderId="20" xfId="0" applyFont="1" applyFill="1" applyBorder="1" applyAlignment="1">
      <alignment horizontal="center"/>
    </xf>
    <xf numFmtId="0" fontId="12" fillId="2" borderId="21" xfId="0" applyFont="1" applyFill="1" applyBorder="1" applyAlignment="1">
      <alignment horizontal="center"/>
    </xf>
    <xf numFmtId="0" fontId="3" fillId="0" borderId="0" xfId="0" applyFont="1" applyAlignment="1">
      <alignment horizontal="left" vertical="top" wrapText="1"/>
    </xf>
    <xf numFmtId="0" fontId="3" fillId="0" borderId="0" xfId="0" applyFont="1" applyAlignment="1">
      <alignment horizontal="left" vertical="top"/>
    </xf>
    <xf numFmtId="0" fontId="0" fillId="0" borderId="10" xfId="0" applyBorder="1"/>
    <xf numFmtId="0" fontId="14" fillId="0" borderId="10" xfId="0" applyFont="1" applyFill="1" applyBorder="1" applyAlignment="1">
      <alignment horizontal="center"/>
    </xf>
    <xf numFmtId="10" fontId="0" fillId="0" borderId="10" xfId="0" applyNumberFormat="1" applyBorder="1"/>
    <xf numFmtId="0" fontId="0" fillId="2" borderId="10" xfId="0" applyFill="1" applyBorder="1"/>
  </cellXfs>
  <cellStyles count="3">
    <cellStyle name="Comma" xfId="1" builtinId="3"/>
    <cellStyle name="Normal" xfId="0" builtinId="0"/>
    <cellStyle name="Percent" xfId="2" builtinId="5"/>
  </cellStyles>
  <dxfs count="101">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numFmt numFmtId="165" formatCode="_(* #,##0_);_(* \(#,##0\);_(* &quot;-&quot;??_);_(@_)"/>
    </dxf>
    <dxf>
      <font>
        <sz val="8"/>
      </font>
    </dxf>
    <dxf>
      <font>
        <sz val="8"/>
      </font>
    </dxf>
    <dxf>
      <font>
        <sz val="8"/>
      </font>
    </dxf>
    <dxf>
      <font>
        <sz val="8"/>
      </font>
    </dxf>
    <dxf>
      <numFmt numFmtId="14" formatCode="0.00%"/>
    </dxf>
    <dxf>
      <numFmt numFmtId="165" formatCode="_(* #,##0_);_(* \(#,##0\);_(* &quot;-&quot;??_);_(@_)"/>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numFmt numFmtId="165" formatCode="_(* #,##0_);_(* \(#,##0\);_(* &quot;-&quot;??_);_(@_)"/>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numFmt numFmtId="165" formatCode="_(* #,##0_);_(* \(#,##0\);_(* &quot;-&quot;??_);_(@_)"/>
    </dxf>
    <dxf>
      <numFmt numFmtId="165" formatCode="_(* #,##0_);_(* \(#,##0\);_(* &quot;-&quot;??_);_(@_)"/>
    </dxf>
    <dxf>
      <font>
        <sz val="8"/>
      </font>
    </dxf>
    <dxf>
      <font>
        <sz val="8"/>
      </font>
    </dxf>
    <dxf>
      <font>
        <sz val="8"/>
      </font>
    </dxf>
    <dxf>
      <font>
        <sz val="8"/>
      </font>
    </dxf>
    <dxf>
      <font>
        <sz val="8"/>
      </font>
    </dxf>
    <dxf>
      <numFmt numFmtId="14" formatCode="0.00%"/>
    </dxf>
    <dxf>
      <numFmt numFmtId="14" formatCode="0.00%"/>
    </dxf>
    <dxf>
      <numFmt numFmtId="14" formatCode="0.00%"/>
    </dxf>
    <dxf>
      <numFmt numFmtId="14" formatCode="0.00%"/>
    </dxf>
    <dxf>
      <numFmt numFmtId="14" formatCode="0.00%"/>
    </dxf>
    <dxf>
      <numFmt numFmtId="165" formatCode="_(* #,##0_);_(* \(#,##0\);_(* &quot;-&quot;??_);_(@_)"/>
    </dxf>
    <dxf>
      <font>
        <sz val="8"/>
      </font>
    </dxf>
    <dxf>
      <font>
        <sz val="8"/>
      </font>
    </dxf>
    <dxf>
      <font>
        <sz val="8"/>
      </font>
    </dxf>
    <dxf>
      <font>
        <sz val="8"/>
      </font>
    </dxf>
    <dxf>
      <numFmt numFmtId="14" formatCode="0.00%"/>
    </dxf>
    <dxf>
      <numFmt numFmtId="165" formatCode="_(* #,##0_);_(* \(#,##0\);_(* &quot;-&quot;??_);_(@_)"/>
    </dxf>
    <dxf>
      <font>
        <sz val="8"/>
      </font>
    </dxf>
    <dxf>
      <font>
        <sz val="8"/>
      </font>
    </dxf>
    <dxf>
      <font>
        <sz val="8"/>
      </font>
    </dxf>
    <dxf>
      <font>
        <sz val="8"/>
      </font>
    </dxf>
    <dxf>
      <numFmt numFmtId="165" formatCode="_(* #,##0_);_(* \(#,##0\);_(* &quot;-&quot;??_);_(@_)"/>
    </dxf>
    <dxf>
      <font>
        <sz val="8"/>
      </font>
    </dxf>
    <dxf>
      <font>
        <sz val="8"/>
      </font>
    </dxf>
    <dxf>
      <font>
        <sz val="8"/>
      </font>
    </dxf>
    <dxf>
      <font>
        <sz val="8"/>
      </font>
    </dxf>
    <dxf>
      <numFmt numFmtId="165" formatCode="_(* #,##0_);_(* \(#,##0\);_(* &quot;-&quot;??_);_(@_)"/>
    </dxf>
    <dxf>
      <font>
        <sz val="8"/>
      </font>
    </dxf>
    <dxf>
      <font>
        <sz val="8"/>
      </font>
    </dxf>
    <dxf>
      <font>
        <sz val="8"/>
      </font>
    </dxf>
    <dxf>
      <font>
        <sz val="8"/>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Analysis!$A$2</c:f>
          <c:strCache>
            <c:ptCount val="1"/>
            <c:pt idx="0">
              <c:v>Property Damage</c:v>
            </c:pt>
          </c:strCache>
        </c:strRef>
      </c:tx>
      <c:overlay val="0"/>
      <c:spPr>
        <a:solidFill>
          <a:schemeClr val="tx2"/>
        </a:solid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title>
    <c:autoTitleDeleted val="0"/>
    <c:plotArea>
      <c:layout/>
      <c:barChart>
        <c:barDir val="col"/>
        <c:grouping val="clustered"/>
        <c:varyColors val="0"/>
        <c:ser>
          <c:idx val="1"/>
          <c:order val="0"/>
          <c:tx>
            <c:strRef>
              <c:f>Analysis!$D$2</c:f>
              <c:strCache>
                <c:ptCount val="1"/>
                <c:pt idx="0">
                  <c:v>Sum of N Property Damage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Analysis!$C$3:$C$12</c:f>
              <c:numCache>
                <c:formatCode>General</c:formatCode>
                <c:ptCount val="10"/>
                <c:pt idx="0">
                  <c:v>2009</c:v>
                </c:pt>
                <c:pt idx="1">
                  <c:v>2010</c:v>
                </c:pt>
                <c:pt idx="2">
                  <c:v>2011</c:v>
                </c:pt>
                <c:pt idx="3">
                  <c:v>2012</c:v>
                </c:pt>
                <c:pt idx="4">
                  <c:v>2013</c:v>
                </c:pt>
                <c:pt idx="5">
                  <c:v>2014</c:v>
                </c:pt>
                <c:pt idx="6">
                  <c:v>2015</c:v>
                </c:pt>
                <c:pt idx="7">
                  <c:v>2016</c:v>
                </c:pt>
                <c:pt idx="8">
                  <c:v>2017</c:v>
                </c:pt>
                <c:pt idx="9">
                  <c:v>2018</c:v>
                </c:pt>
              </c:numCache>
            </c:numRef>
          </c:cat>
          <c:val>
            <c:numRef>
              <c:f>Analysis!$D$3:$D$12</c:f>
              <c:numCache>
                <c:formatCode>_(* #\ ##0_);_(* \(#\ ##0\);_(* "-"??_);_(@_)</c:formatCode>
                <c:ptCount val="10"/>
                <c:pt idx="0">
                  <c:v>188093</c:v>
                </c:pt>
                <c:pt idx="1">
                  <c:v>194802</c:v>
                </c:pt>
                <c:pt idx="2">
                  <c:v>210985</c:v>
                </c:pt>
                <c:pt idx="3">
                  <c:v>229854</c:v>
                </c:pt>
                <c:pt idx="4">
                  <c:v>241844</c:v>
                </c:pt>
                <c:pt idx="5">
                  <c:v>245536</c:v>
                </c:pt>
                <c:pt idx="6">
                  <c:v>251990</c:v>
                </c:pt>
                <c:pt idx="7">
                  <c:v>261394</c:v>
                </c:pt>
                <c:pt idx="8">
                  <c:v>267094</c:v>
                </c:pt>
                <c:pt idx="9">
                  <c:v>268428</c:v>
                </c:pt>
              </c:numCache>
            </c:numRef>
          </c:val>
          <c:extLst>
            <c:ext xmlns:c16="http://schemas.microsoft.com/office/drawing/2014/chart" uri="{C3380CC4-5D6E-409C-BE32-E72D297353CC}">
              <c16:uniqueId val="{00000000-C5F4-4301-93A9-8928BEC4AA1C}"/>
            </c:ext>
          </c:extLst>
        </c:ser>
        <c:dLbls>
          <c:showLegendKey val="0"/>
          <c:showVal val="0"/>
          <c:showCatName val="0"/>
          <c:showSerName val="0"/>
          <c:showPercent val="0"/>
          <c:showBubbleSize val="0"/>
        </c:dLbls>
        <c:gapWidth val="219"/>
        <c:overlap val="-27"/>
        <c:axId val="74885392"/>
        <c:axId val="81065008"/>
      </c:barChart>
      <c:lineChart>
        <c:grouping val="standard"/>
        <c:varyColors val="0"/>
        <c:ser>
          <c:idx val="2"/>
          <c:order val="1"/>
          <c:tx>
            <c:strRef>
              <c:f>Analysis!$E$2</c:f>
              <c:strCache>
                <c:ptCount val="1"/>
                <c:pt idx="0">
                  <c:v>Sum of A Property Damage</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7"/>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val>
            <c:numRef>
              <c:f>Analysis!$E$3:$E$12</c:f>
              <c:numCache>
                <c:formatCode>_(* #\ ##0_);_(* \(#\ ##0\);_(* "-"??_);_(@_)</c:formatCode>
                <c:ptCount val="10"/>
                <c:pt idx="0">
                  <c:v>631139.25019173743</c:v>
                </c:pt>
                <c:pt idx="1">
                  <c:v>631536.83336238307</c:v>
                </c:pt>
                <c:pt idx="2">
                  <c:v>636494.07091116975</c:v>
                </c:pt>
                <c:pt idx="3">
                  <c:v>631818.78731617238</c:v>
                </c:pt>
                <c:pt idx="4">
                  <c:v>644165.89813884627</c:v>
                </c:pt>
                <c:pt idx="5">
                  <c:v>638276.55772247154</c:v>
                </c:pt>
                <c:pt idx="6">
                  <c:v>661851.240184088</c:v>
                </c:pt>
                <c:pt idx="7">
                  <c:v>680490.29898258881</c:v>
                </c:pt>
                <c:pt idx="8">
                  <c:v>711904.25541031873</c:v>
                </c:pt>
                <c:pt idx="9">
                  <c:v>735555.38378814282</c:v>
                </c:pt>
              </c:numCache>
            </c:numRef>
          </c:val>
          <c:smooth val="0"/>
          <c:extLst>
            <c:ext xmlns:c16="http://schemas.microsoft.com/office/drawing/2014/chart" uri="{C3380CC4-5D6E-409C-BE32-E72D297353CC}">
              <c16:uniqueId val="{00000001-C5F4-4301-93A9-8928BEC4AA1C}"/>
            </c:ext>
          </c:extLst>
        </c:ser>
        <c:dLbls>
          <c:showLegendKey val="0"/>
          <c:showVal val="0"/>
          <c:showCatName val="0"/>
          <c:showSerName val="0"/>
          <c:showPercent val="0"/>
          <c:showBubbleSize val="0"/>
        </c:dLbls>
        <c:marker val="1"/>
        <c:smooth val="0"/>
        <c:axId val="80796960"/>
        <c:axId val="81066256"/>
      </c:lineChart>
      <c:catAx>
        <c:axId val="7488539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065008"/>
        <c:crosses val="autoZero"/>
        <c:auto val="1"/>
        <c:lblAlgn val="ctr"/>
        <c:lblOffset val="100"/>
        <c:noMultiLvlLbl val="0"/>
      </c:catAx>
      <c:valAx>
        <c:axId val="81065008"/>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bg1"/>
                    </a:solidFill>
                    <a:latin typeface="+mn-lt"/>
                    <a:ea typeface="+mn-ea"/>
                    <a:cs typeface="+mn-cs"/>
                  </a:defRPr>
                </a:pPr>
                <a:r>
                  <a:rPr lang="pt-BR">
                    <a:solidFill>
                      <a:schemeClr val="bg1"/>
                    </a:solidFill>
                  </a:rPr>
                  <a:t>Nr Claims</a:t>
                </a:r>
              </a:p>
            </c:rich>
          </c:tx>
          <c:overlay val="0"/>
          <c:spPr>
            <a:solidFill>
              <a:schemeClr val="tx2"/>
            </a:solidFill>
            <a:ln>
              <a:noFill/>
            </a:ln>
            <a:effectLst/>
          </c:spPr>
          <c:txPr>
            <a:bodyPr rot="-54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title>
        <c:numFmt formatCode="_(* #\ ##0_);_(* \(#\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885392"/>
        <c:crosses val="autoZero"/>
        <c:crossBetween val="between"/>
        <c:dispUnits>
          <c:builtInUnit val="thousands"/>
          <c:dispUnitsLbl>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dispUnitsLbl>
        </c:dispUnits>
      </c:valAx>
      <c:valAx>
        <c:axId val="81066256"/>
        <c:scaling>
          <c:orientation val="minMax"/>
        </c:scaling>
        <c:delete val="0"/>
        <c:axPos val="r"/>
        <c:title>
          <c:tx>
            <c:rich>
              <a:bodyPr rot="-5400000" spcFirstLastPara="1" vertOverflow="ellipsis" vert="horz" wrap="square" anchor="ctr" anchorCtr="1"/>
              <a:lstStyle/>
              <a:p>
                <a:pPr>
                  <a:defRPr sz="900" b="0" i="0" u="none" strike="noStrike" kern="1200" baseline="0">
                    <a:solidFill>
                      <a:schemeClr val="bg1"/>
                    </a:solidFill>
                    <a:latin typeface="+mn-lt"/>
                    <a:ea typeface="+mn-ea"/>
                    <a:cs typeface="+mn-cs"/>
                  </a:defRPr>
                </a:pPr>
                <a:r>
                  <a:rPr lang="pt-BR">
                    <a:solidFill>
                      <a:schemeClr val="bg1"/>
                    </a:solidFill>
                  </a:rPr>
                  <a:t>Amount Claims</a:t>
                </a:r>
              </a:p>
            </c:rich>
          </c:tx>
          <c:overlay val="0"/>
          <c:spPr>
            <a:solidFill>
              <a:schemeClr val="tx2"/>
            </a:solidFill>
            <a:ln>
              <a:noFill/>
            </a:ln>
            <a:effectLst/>
          </c:spPr>
          <c:txPr>
            <a:bodyPr rot="-54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title>
        <c:numFmt formatCode="_(* #\ ##0_);_(* \(#\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796960"/>
        <c:crosses val="max"/>
        <c:crossBetween val="between"/>
        <c:dispUnits>
          <c:builtInUnit val="thousands"/>
          <c:dispUnitsLbl>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dispUnitsLbl>
        </c:dispUnits>
      </c:valAx>
      <c:catAx>
        <c:axId val="80796960"/>
        <c:scaling>
          <c:orientation val="minMax"/>
        </c:scaling>
        <c:delete val="1"/>
        <c:axPos val="b"/>
        <c:majorTickMark val="none"/>
        <c:minorTickMark val="none"/>
        <c:tickLblPos val="nextTo"/>
        <c:crossAx val="8106625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Analysis!$A$24</c:f>
          <c:strCache>
            <c:ptCount val="1"/>
            <c:pt idx="0">
              <c:v>Sum of N</c:v>
            </c:pt>
          </c:strCache>
        </c:strRef>
      </c:tx>
      <c:overlay val="0"/>
      <c:spPr>
        <a:solidFill>
          <a:schemeClr val="tx2"/>
        </a:solid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percentStacked"/>
        <c:varyColors val="0"/>
        <c:ser>
          <c:idx val="0"/>
          <c:order val="0"/>
          <c:tx>
            <c:strRef>
              <c:f>Analysis!$D$23</c:f>
              <c:strCache>
                <c:ptCount val="1"/>
                <c:pt idx="0">
                  <c:v>Bodily Injury</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dLbl>
              <c:idx val="0"/>
              <c:tx>
                <c:rich>
                  <a:bodyPr/>
                  <a:lstStyle/>
                  <a:p>
                    <a:fld id="{387802E6-EA4A-074F-97CD-236D279B34E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2BB5-430D-A098-ABEAE06DB55A}"/>
                </c:ext>
              </c:extLst>
            </c:dLbl>
            <c:dLbl>
              <c:idx val="1"/>
              <c:tx>
                <c:rich>
                  <a:bodyPr/>
                  <a:lstStyle/>
                  <a:p>
                    <a:fld id="{D5957F1B-6DFD-B24D-9978-8525825A571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2BB5-430D-A098-ABEAE06DB55A}"/>
                </c:ext>
              </c:extLst>
            </c:dLbl>
            <c:dLbl>
              <c:idx val="2"/>
              <c:tx>
                <c:rich>
                  <a:bodyPr/>
                  <a:lstStyle/>
                  <a:p>
                    <a:fld id="{FE58174F-C377-F048-AE7E-EE67DE9CCE5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2BB5-430D-A098-ABEAE06DB55A}"/>
                </c:ext>
              </c:extLst>
            </c:dLbl>
            <c:dLbl>
              <c:idx val="3"/>
              <c:tx>
                <c:rich>
                  <a:bodyPr/>
                  <a:lstStyle/>
                  <a:p>
                    <a:fld id="{A82628D1-D892-144E-BB8E-F4D75FF6913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2BB5-430D-A098-ABEAE06DB55A}"/>
                </c:ext>
              </c:extLst>
            </c:dLbl>
            <c:dLbl>
              <c:idx val="4"/>
              <c:tx>
                <c:rich>
                  <a:bodyPr/>
                  <a:lstStyle/>
                  <a:p>
                    <a:fld id="{BA556B3A-C580-1845-88D3-BC390A6EF4D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2BB5-430D-A098-ABEAE06DB55A}"/>
                </c:ext>
              </c:extLst>
            </c:dLbl>
            <c:dLbl>
              <c:idx val="5"/>
              <c:tx>
                <c:rich>
                  <a:bodyPr/>
                  <a:lstStyle/>
                  <a:p>
                    <a:fld id="{53860103-41AC-D047-99C5-5FF716AC15F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2BB5-430D-A098-ABEAE06DB55A}"/>
                </c:ext>
              </c:extLst>
            </c:dLbl>
            <c:dLbl>
              <c:idx val="6"/>
              <c:tx>
                <c:rich>
                  <a:bodyPr/>
                  <a:lstStyle/>
                  <a:p>
                    <a:fld id="{070687E0-7F20-7D4C-9FCC-AA7D049E670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2BB5-430D-A098-ABEAE06DB55A}"/>
                </c:ext>
              </c:extLst>
            </c:dLbl>
            <c:dLbl>
              <c:idx val="7"/>
              <c:tx>
                <c:rich>
                  <a:bodyPr/>
                  <a:lstStyle/>
                  <a:p>
                    <a:fld id="{BB19DEAB-D82F-CF44-B950-0CCA7B54A87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2BB5-430D-A098-ABEAE06DB55A}"/>
                </c:ext>
              </c:extLst>
            </c:dLbl>
            <c:dLbl>
              <c:idx val="8"/>
              <c:tx>
                <c:rich>
                  <a:bodyPr/>
                  <a:lstStyle/>
                  <a:p>
                    <a:fld id="{3A6D1E96-54C2-774E-812C-CBA6121A4D9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2BB5-430D-A098-ABEAE06DB55A}"/>
                </c:ext>
              </c:extLst>
            </c:dLbl>
            <c:dLbl>
              <c:idx val="9"/>
              <c:tx>
                <c:rich>
                  <a:bodyPr/>
                  <a:lstStyle/>
                  <a:p>
                    <a:fld id="{CF722083-C72E-404F-8E26-E44536A2D6B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E-2BB5-430D-A098-ABEAE06DB55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numRef>
              <c:f>Analysis!$C$25:$C$34</c:f>
              <c:numCache>
                <c:formatCode>General</c:formatCode>
                <c:ptCount val="10"/>
                <c:pt idx="0">
                  <c:v>2009</c:v>
                </c:pt>
                <c:pt idx="1">
                  <c:v>2010</c:v>
                </c:pt>
                <c:pt idx="2">
                  <c:v>2011</c:v>
                </c:pt>
                <c:pt idx="3">
                  <c:v>2012</c:v>
                </c:pt>
                <c:pt idx="4">
                  <c:v>2013</c:v>
                </c:pt>
                <c:pt idx="5">
                  <c:v>2014</c:v>
                </c:pt>
                <c:pt idx="6">
                  <c:v>2015</c:v>
                </c:pt>
                <c:pt idx="7">
                  <c:v>2016</c:v>
                </c:pt>
                <c:pt idx="8">
                  <c:v>2017</c:v>
                </c:pt>
                <c:pt idx="9">
                  <c:v>2018</c:v>
                </c:pt>
              </c:numCache>
            </c:numRef>
          </c:cat>
          <c:val>
            <c:numRef>
              <c:f>Analysis!$D$25:$D$34</c:f>
              <c:numCache>
                <c:formatCode>_(* #\ ##0_);_(* \(#\ ##0\);_(* "-"??_);_(@_)</c:formatCode>
                <c:ptCount val="10"/>
                <c:pt idx="0">
                  <c:v>40866</c:v>
                </c:pt>
                <c:pt idx="1">
                  <c:v>42196</c:v>
                </c:pt>
                <c:pt idx="2">
                  <c:v>44554</c:v>
                </c:pt>
                <c:pt idx="3">
                  <c:v>46641</c:v>
                </c:pt>
                <c:pt idx="4">
                  <c:v>49626</c:v>
                </c:pt>
                <c:pt idx="5">
                  <c:v>51262</c:v>
                </c:pt>
                <c:pt idx="6">
                  <c:v>51447</c:v>
                </c:pt>
                <c:pt idx="7">
                  <c:v>54355</c:v>
                </c:pt>
                <c:pt idx="8">
                  <c:v>55007</c:v>
                </c:pt>
                <c:pt idx="9">
                  <c:v>54905</c:v>
                </c:pt>
              </c:numCache>
            </c:numRef>
          </c:val>
          <c:extLst>
            <c:ext xmlns:c15="http://schemas.microsoft.com/office/drawing/2012/chart" uri="{02D57815-91ED-43cb-92C2-25804820EDAC}">
              <c15:datalabelsRange>
                <c15:f>Analysis!$K$25:$K$34</c15:f>
                <c15:dlblRangeCache>
                  <c:ptCount val="10"/>
                  <c:pt idx="0">
                    <c:v>4%</c:v>
                  </c:pt>
                  <c:pt idx="1">
                    <c:v>4%</c:v>
                  </c:pt>
                  <c:pt idx="2">
                    <c:v>4%</c:v>
                  </c:pt>
                  <c:pt idx="3">
                    <c:v>4%</c:v>
                  </c:pt>
                  <c:pt idx="4">
                    <c:v>4%</c:v>
                  </c:pt>
                  <c:pt idx="5">
                    <c:v>4%</c:v>
                  </c:pt>
                  <c:pt idx="6">
                    <c:v>4%</c:v>
                  </c:pt>
                  <c:pt idx="7">
                    <c:v>4%</c:v>
                  </c:pt>
                  <c:pt idx="8">
                    <c:v>4%</c:v>
                  </c:pt>
                  <c:pt idx="9">
                    <c:v>4%</c:v>
                  </c:pt>
                </c15:dlblRangeCache>
              </c15:datalabelsRange>
            </c:ext>
            <c:ext xmlns:c16="http://schemas.microsoft.com/office/drawing/2014/chart" uri="{C3380CC4-5D6E-409C-BE32-E72D297353CC}">
              <c16:uniqueId val="{00000000-2BB5-430D-A098-ABEAE06DB55A}"/>
            </c:ext>
          </c:extLst>
        </c:ser>
        <c:ser>
          <c:idx val="1"/>
          <c:order val="1"/>
          <c:tx>
            <c:strRef>
              <c:f>Analysis!$E$23</c:f>
              <c:strCache>
                <c:ptCount val="1"/>
                <c:pt idx="0">
                  <c:v>Property Damage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dLbl>
              <c:idx val="0"/>
              <c:tx>
                <c:rich>
                  <a:bodyPr/>
                  <a:lstStyle/>
                  <a:p>
                    <a:fld id="{F43245FD-41B6-1E46-BE97-2EDD3A17F02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2BB5-430D-A098-ABEAE06DB55A}"/>
                </c:ext>
              </c:extLst>
            </c:dLbl>
            <c:dLbl>
              <c:idx val="1"/>
              <c:tx>
                <c:rich>
                  <a:bodyPr/>
                  <a:lstStyle/>
                  <a:p>
                    <a:fld id="{41CE1345-94EF-2545-862D-604FBDA09BF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0-2BB5-430D-A098-ABEAE06DB55A}"/>
                </c:ext>
              </c:extLst>
            </c:dLbl>
            <c:dLbl>
              <c:idx val="2"/>
              <c:tx>
                <c:rich>
                  <a:bodyPr/>
                  <a:lstStyle/>
                  <a:p>
                    <a:fld id="{F0B08712-2240-D44C-AC09-7426CA4E1CF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1-2BB5-430D-A098-ABEAE06DB55A}"/>
                </c:ext>
              </c:extLst>
            </c:dLbl>
            <c:dLbl>
              <c:idx val="3"/>
              <c:tx>
                <c:rich>
                  <a:bodyPr/>
                  <a:lstStyle/>
                  <a:p>
                    <a:fld id="{84DE5C25-34FF-CC4B-BE5E-4381B921B99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2-2BB5-430D-A098-ABEAE06DB55A}"/>
                </c:ext>
              </c:extLst>
            </c:dLbl>
            <c:dLbl>
              <c:idx val="4"/>
              <c:tx>
                <c:rich>
                  <a:bodyPr/>
                  <a:lstStyle/>
                  <a:p>
                    <a:fld id="{F5FCFC02-9003-3347-83DB-574A8D7385A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3-2BB5-430D-A098-ABEAE06DB55A}"/>
                </c:ext>
              </c:extLst>
            </c:dLbl>
            <c:dLbl>
              <c:idx val="5"/>
              <c:tx>
                <c:rich>
                  <a:bodyPr/>
                  <a:lstStyle/>
                  <a:p>
                    <a:fld id="{5B9DB397-A248-2042-851E-DB462D3E959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4-2BB5-430D-A098-ABEAE06DB55A}"/>
                </c:ext>
              </c:extLst>
            </c:dLbl>
            <c:dLbl>
              <c:idx val="6"/>
              <c:tx>
                <c:rich>
                  <a:bodyPr/>
                  <a:lstStyle/>
                  <a:p>
                    <a:fld id="{A4715340-B03D-1E40-8123-B77CA5F37C1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5-2BB5-430D-A098-ABEAE06DB55A}"/>
                </c:ext>
              </c:extLst>
            </c:dLbl>
            <c:dLbl>
              <c:idx val="7"/>
              <c:tx>
                <c:rich>
                  <a:bodyPr/>
                  <a:lstStyle/>
                  <a:p>
                    <a:fld id="{86AB3E0B-BB8A-404B-A1E8-ABF90D17FB7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6-2BB5-430D-A098-ABEAE06DB55A}"/>
                </c:ext>
              </c:extLst>
            </c:dLbl>
            <c:dLbl>
              <c:idx val="8"/>
              <c:tx>
                <c:rich>
                  <a:bodyPr/>
                  <a:lstStyle/>
                  <a:p>
                    <a:fld id="{045F6C38-E8B6-7E4C-8053-4D87FC0EC1C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7-2BB5-430D-A098-ABEAE06DB55A}"/>
                </c:ext>
              </c:extLst>
            </c:dLbl>
            <c:dLbl>
              <c:idx val="9"/>
              <c:tx>
                <c:rich>
                  <a:bodyPr/>
                  <a:lstStyle/>
                  <a:p>
                    <a:fld id="{85EF13D0-5D7F-BC41-A6E5-7E2BDC68975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8-2BB5-430D-A098-ABEAE06DB55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numRef>
              <c:f>Analysis!$C$25:$C$34</c:f>
              <c:numCache>
                <c:formatCode>General</c:formatCode>
                <c:ptCount val="10"/>
                <c:pt idx="0">
                  <c:v>2009</c:v>
                </c:pt>
                <c:pt idx="1">
                  <c:v>2010</c:v>
                </c:pt>
                <c:pt idx="2">
                  <c:v>2011</c:v>
                </c:pt>
                <c:pt idx="3">
                  <c:v>2012</c:v>
                </c:pt>
                <c:pt idx="4">
                  <c:v>2013</c:v>
                </c:pt>
                <c:pt idx="5">
                  <c:v>2014</c:v>
                </c:pt>
                <c:pt idx="6">
                  <c:v>2015</c:v>
                </c:pt>
                <c:pt idx="7">
                  <c:v>2016</c:v>
                </c:pt>
                <c:pt idx="8">
                  <c:v>2017</c:v>
                </c:pt>
                <c:pt idx="9">
                  <c:v>2018</c:v>
                </c:pt>
              </c:numCache>
            </c:numRef>
          </c:cat>
          <c:val>
            <c:numRef>
              <c:f>Analysis!$E$25:$E$34</c:f>
              <c:numCache>
                <c:formatCode>_(* #\ ##0_);_(* \(#\ ##0\);_(* "-"??_);_(@_)</c:formatCode>
                <c:ptCount val="10"/>
                <c:pt idx="0">
                  <c:v>188093</c:v>
                </c:pt>
                <c:pt idx="1">
                  <c:v>194802</c:v>
                </c:pt>
                <c:pt idx="2">
                  <c:v>210985</c:v>
                </c:pt>
                <c:pt idx="3">
                  <c:v>229854</c:v>
                </c:pt>
                <c:pt idx="4">
                  <c:v>241844</c:v>
                </c:pt>
                <c:pt idx="5">
                  <c:v>245536</c:v>
                </c:pt>
                <c:pt idx="6">
                  <c:v>251990</c:v>
                </c:pt>
                <c:pt idx="7">
                  <c:v>261394</c:v>
                </c:pt>
                <c:pt idx="8">
                  <c:v>267094</c:v>
                </c:pt>
                <c:pt idx="9">
                  <c:v>268428</c:v>
                </c:pt>
              </c:numCache>
            </c:numRef>
          </c:val>
          <c:extLst>
            <c:ext xmlns:c15="http://schemas.microsoft.com/office/drawing/2012/chart" uri="{02D57815-91ED-43cb-92C2-25804820EDAC}">
              <c15:datalabelsRange>
                <c15:f>Analysis!$L$25:$L$34</c15:f>
                <c15:dlblRangeCache>
                  <c:ptCount val="10"/>
                  <c:pt idx="0">
                    <c:v>21%</c:v>
                  </c:pt>
                  <c:pt idx="1">
                    <c:v>20%</c:v>
                  </c:pt>
                  <c:pt idx="2">
                    <c:v>21%</c:v>
                  </c:pt>
                  <c:pt idx="3">
                    <c:v>21%</c:v>
                  </c:pt>
                  <c:pt idx="4">
                    <c:v>21%</c:v>
                  </c:pt>
                  <c:pt idx="5">
                    <c:v>21%</c:v>
                  </c:pt>
                  <c:pt idx="6">
                    <c:v>21%</c:v>
                  </c:pt>
                  <c:pt idx="7">
                    <c:v>21%</c:v>
                  </c:pt>
                  <c:pt idx="8">
                    <c:v>21%</c:v>
                  </c:pt>
                  <c:pt idx="9">
                    <c:v>21%</c:v>
                  </c:pt>
                </c15:dlblRangeCache>
              </c15:datalabelsRange>
            </c:ext>
            <c:ext xmlns:c16="http://schemas.microsoft.com/office/drawing/2014/chart" uri="{C3380CC4-5D6E-409C-BE32-E72D297353CC}">
              <c16:uniqueId val="{00000001-2BB5-430D-A098-ABEAE06DB55A}"/>
            </c:ext>
          </c:extLst>
        </c:ser>
        <c:ser>
          <c:idx val="2"/>
          <c:order val="2"/>
          <c:tx>
            <c:strRef>
              <c:f>Analysis!$F$23</c:f>
              <c:strCache>
                <c:ptCount val="1"/>
                <c:pt idx="0">
                  <c:v>Comprehensive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dLbl>
              <c:idx val="0"/>
              <c:tx>
                <c:rich>
                  <a:bodyPr/>
                  <a:lstStyle/>
                  <a:p>
                    <a:fld id="{DE2D58FE-DFEF-D946-982A-CB9173F18D0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9-2BB5-430D-A098-ABEAE06DB55A}"/>
                </c:ext>
              </c:extLst>
            </c:dLbl>
            <c:dLbl>
              <c:idx val="1"/>
              <c:tx>
                <c:rich>
                  <a:bodyPr/>
                  <a:lstStyle/>
                  <a:p>
                    <a:fld id="{88FDC670-4CC1-D04D-90C1-F2175B12740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A-2BB5-430D-A098-ABEAE06DB55A}"/>
                </c:ext>
              </c:extLst>
            </c:dLbl>
            <c:dLbl>
              <c:idx val="2"/>
              <c:tx>
                <c:rich>
                  <a:bodyPr/>
                  <a:lstStyle/>
                  <a:p>
                    <a:fld id="{D96A7B04-7BF6-0740-A850-A9FFCF54322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B-2BB5-430D-A098-ABEAE06DB55A}"/>
                </c:ext>
              </c:extLst>
            </c:dLbl>
            <c:dLbl>
              <c:idx val="3"/>
              <c:tx>
                <c:rich>
                  <a:bodyPr/>
                  <a:lstStyle/>
                  <a:p>
                    <a:fld id="{6A8511B0-B464-EB43-93C7-55BEFDC8B5A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C-2BB5-430D-A098-ABEAE06DB55A}"/>
                </c:ext>
              </c:extLst>
            </c:dLbl>
            <c:dLbl>
              <c:idx val="4"/>
              <c:tx>
                <c:rich>
                  <a:bodyPr/>
                  <a:lstStyle/>
                  <a:p>
                    <a:fld id="{4EB2D0B2-1667-4C45-9A2C-2786271940A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D-2BB5-430D-A098-ABEAE06DB55A}"/>
                </c:ext>
              </c:extLst>
            </c:dLbl>
            <c:dLbl>
              <c:idx val="5"/>
              <c:tx>
                <c:rich>
                  <a:bodyPr/>
                  <a:lstStyle/>
                  <a:p>
                    <a:fld id="{D6ACDA02-B383-9441-9637-F4B228F17EB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E-2BB5-430D-A098-ABEAE06DB55A}"/>
                </c:ext>
              </c:extLst>
            </c:dLbl>
            <c:dLbl>
              <c:idx val="6"/>
              <c:tx>
                <c:rich>
                  <a:bodyPr/>
                  <a:lstStyle/>
                  <a:p>
                    <a:fld id="{0B04A66E-BFAC-D741-99C2-158BF2D0016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F-2BB5-430D-A098-ABEAE06DB55A}"/>
                </c:ext>
              </c:extLst>
            </c:dLbl>
            <c:dLbl>
              <c:idx val="7"/>
              <c:tx>
                <c:rich>
                  <a:bodyPr/>
                  <a:lstStyle/>
                  <a:p>
                    <a:fld id="{EFCCFED3-5C48-404B-A36E-71C62C21B21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0-2BB5-430D-A098-ABEAE06DB55A}"/>
                </c:ext>
              </c:extLst>
            </c:dLbl>
            <c:dLbl>
              <c:idx val="8"/>
              <c:tx>
                <c:rich>
                  <a:bodyPr/>
                  <a:lstStyle/>
                  <a:p>
                    <a:fld id="{B1598918-C15C-7942-82ED-246E4D8D473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1-2BB5-430D-A098-ABEAE06DB55A}"/>
                </c:ext>
              </c:extLst>
            </c:dLbl>
            <c:dLbl>
              <c:idx val="9"/>
              <c:tx>
                <c:rich>
                  <a:bodyPr/>
                  <a:lstStyle/>
                  <a:p>
                    <a:fld id="{B184F66C-F469-0D4C-8C17-28F94165BDA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2-2BB5-430D-A098-ABEAE06DB55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numRef>
              <c:f>Analysis!$C$25:$C$34</c:f>
              <c:numCache>
                <c:formatCode>General</c:formatCode>
                <c:ptCount val="10"/>
                <c:pt idx="0">
                  <c:v>2009</c:v>
                </c:pt>
                <c:pt idx="1">
                  <c:v>2010</c:v>
                </c:pt>
                <c:pt idx="2">
                  <c:v>2011</c:v>
                </c:pt>
                <c:pt idx="3">
                  <c:v>2012</c:v>
                </c:pt>
                <c:pt idx="4">
                  <c:v>2013</c:v>
                </c:pt>
                <c:pt idx="5">
                  <c:v>2014</c:v>
                </c:pt>
                <c:pt idx="6">
                  <c:v>2015</c:v>
                </c:pt>
                <c:pt idx="7">
                  <c:v>2016</c:v>
                </c:pt>
                <c:pt idx="8">
                  <c:v>2017</c:v>
                </c:pt>
                <c:pt idx="9">
                  <c:v>2018</c:v>
                </c:pt>
              </c:numCache>
            </c:numRef>
          </c:cat>
          <c:val>
            <c:numRef>
              <c:f>Analysis!$F$25:$F$34</c:f>
              <c:numCache>
                <c:formatCode>_(* #\ ##0_);_(* \(#\ ##0\);_(* "-"??_);_(@_)</c:formatCode>
                <c:ptCount val="10"/>
                <c:pt idx="0">
                  <c:v>321416</c:v>
                </c:pt>
                <c:pt idx="1">
                  <c:v>386434</c:v>
                </c:pt>
                <c:pt idx="2">
                  <c:v>356766</c:v>
                </c:pt>
                <c:pt idx="3">
                  <c:v>375288</c:v>
                </c:pt>
                <c:pt idx="4">
                  <c:v>383026</c:v>
                </c:pt>
                <c:pt idx="5">
                  <c:v>407662</c:v>
                </c:pt>
                <c:pt idx="6">
                  <c:v>397201</c:v>
                </c:pt>
                <c:pt idx="7">
                  <c:v>428787</c:v>
                </c:pt>
                <c:pt idx="8">
                  <c:v>431708</c:v>
                </c:pt>
                <c:pt idx="9">
                  <c:v>417455</c:v>
                </c:pt>
              </c:numCache>
            </c:numRef>
          </c:val>
          <c:extLst>
            <c:ext xmlns:c15="http://schemas.microsoft.com/office/drawing/2012/chart" uri="{02D57815-91ED-43cb-92C2-25804820EDAC}">
              <c15:datalabelsRange>
                <c15:f>Analysis!$M$25:$M$34</c15:f>
                <c15:dlblRangeCache>
                  <c:ptCount val="10"/>
                  <c:pt idx="0">
                    <c:v>35%</c:v>
                  </c:pt>
                  <c:pt idx="1">
                    <c:v>39%</c:v>
                  </c:pt>
                  <c:pt idx="2">
                    <c:v>35%</c:v>
                  </c:pt>
                  <c:pt idx="3">
                    <c:v>35%</c:v>
                  </c:pt>
                  <c:pt idx="4">
                    <c:v>34%</c:v>
                  </c:pt>
                  <c:pt idx="5">
                    <c:v>34%</c:v>
                  </c:pt>
                  <c:pt idx="6">
                    <c:v>33%</c:v>
                  </c:pt>
                  <c:pt idx="7">
                    <c:v>34%</c:v>
                  </c:pt>
                  <c:pt idx="8">
                    <c:v>33%</c:v>
                  </c:pt>
                  <c:pt idx="9">
                    <c:v>32%</c:v>
                  </c:pt>
                </c15:dlblRangeCache>
              </c15:datalabelsRange>
            </c:ext>
            <c:ext xmlns:c16="http://schemas.microsoft.com/office/drawing/2014/chart" uri="{C3380CC4-5D6E-409C-BE32-E72D297353CC}">
              <c16:uniqueId val="{00000002-2BB5-430D-A098-ABEAE06DB55A}"/>
            </c:ext>
          </c:extLst>
        </c:ser>
        <c:ser>
          <c:idx val="3"/>
          <c:order val="3"/>
          <c:tx>
            <c:strRef>
              <c:f>Analysis!$G$23</c:f>
              <c:strCache>
                <c:ptCount val="1"/>
                <c:pt idx="0">
                  <c:v>Collision</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dLbl>
              <c:idx val="0"/>
              <c:tx>
                <c:rich>
                  <a:bodyPr/>
                  <a:lstStyle/>
                  <a:p>
                    <a:fld id="{7A2FACCC-95BA-714C-B398-59F8C3CF548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3-2BB5-430D-A098-ABEAE06DB55A}"/>
                </c:ext>
              </c:extLst>
            </c:dLbl>
            <c:dLbl>
              <c:idx val="1"/>
              <c:tx>
                <c:rich>
                  <a:bodyPr/>
                  <a:lstStyle/>
                  <a:p>
                    <a:fld id="{EC658C03-7199-1B4B-92C3-210FEF2DC90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4-2BB5-430D-A098-ABEAE06DB55A}"/>
                </c:ext>
              </c:extLst>
            </c:dLbl>
            <c:dLbl>
              <c:idx val="2"/>
              <c:tx>
                <c:rich>
                  <a:bodyPr/>
                  <a:lstStyle/>
                  <a:p>
                    <a:fld id="{F9B6AE8B-0F53-0F48-B1A9-2D94C21F58E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5-2BB5-430D-A098-ABEAE06DB55A}"/>
                </c:ext>
              </c:extLst>
            </c:dLbl>
            <c:dLbl>
              <c:idx val="3"/>
              <c:tx>
                <c:rich>
                  <a:bodyPr/>
                  <a:lstStyle/>
                  <a:p>
                    <a:fld id="{46321771-564C-6E43-9BC2-CE0EA422915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6-2BB5-430D-A098-ABEAE06DB55A}"/>
                </c:ext>
              </c:extLst>
            </c:dLbl>
            <c:dLbl>
              <c:idx val="4"/>
              <c:tx>
                <c:rich>
                  <a:bodyPr/>
                  <a:lstStyle/>
                  <a:p>
                    <a:fld id="{415B9758-1BA9-424F-B5D7-3A00CF06FB6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7-2BB5-430D-A098-ABEAE06DB55A}"/>
                </c:ext>
              </c:extLst>
            </c:dLbl>
            <c:dLbl>
              <c:idx val="5"/>
              <c:tx>
                <c:rich>
                  <a:bodyPr/>
                  <a:lstStyle/>
                  <a:p>
                    <a:fld id="{6DE85FEF-51A1-FF4C-A756-0A8E0CF47D4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8-2BB5-430D-A098-ABEAE06DB55A}"/>
                </c:ext>
              </c:extLst>
            </c:dLbl>
            <c:dLbl>
              <c:idx val="6"/>
              <c:tx>
                <c:rich>
                  <a:bodyPr/>
                  <a:lstStyle/>
                  <a:p>
                    <a:fld id="{7FDF7B32-251F-8342-8340-7CED0E35F45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9-2BB5-430D-A098-ABEAE06DB55A}"/>
                </c:ext>
              </c:extLst>
            </c:dLbl>
            <c:dLbl>
              <c:idx val="7"/>
              <c:tx>
                <c:rich>
                  <a:bodyPr/>
                  <a:lstStyle/>
                  <a:p>
                    <a:fld id="{8782604A-79E9-E549-8646-7425B1AE628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A-2BB5-430D-A098-ABEAE06DB55A}"/>
                </c:ext>
              </c:extLst>
            </c:dLbl>
            <c:dLbl>
              <c:idx val="8"/>
              <c:tx>
                <c:rich>
                  <a:bodyPr/>
                  <a:lstStyle/>
                  <a:p>
                    <a:fld id="{8558BDE3-AB01-6241-A8EE-A71F827C55E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B-2BB5-430D-A098-ABEAE06DB55A}"/>
                </c:ext>
              </c:extLst>
            </c:dLbl>
            <c:dLbl>
              <c:idx val="9"/>
              <c:tx>
                <c:rich>
                  <a:bodyPr/>
                  <a:lstStyle/>
                  <a:p>
                    <a:fld id="{6724B341-2F21-A147-94C3-88C5253539E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C-2BB5-430D-A098-ABEAE06DB55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numRef>
              <c:f>Analysis!$C$25:$C$34</c:f>
              <c:numCache>
                <c:formatCode>General</c:formatCode>
                <c:ptCount val="10"/>
                <c:pt idx="0">
                  <c:v>2009</c:v>
                </c:pt>
                <c:pt idx="1">
                  <c:v>2010</c:v>
                </c:pt>
                <c:pt idx="2">
                  <c:v>2011</c:v>
                </c:pt>
                <c:pt idx="3">
                  <c:v>2012</c:v>
                </c:pt>
                <c:pt idx="4">
                  <c:v>2013</c:v>
                </c:pt>
                <c:pt idx="5">
                  <c:v>2014</c:v>
                </c:pt>
                <c:pt idx="6">
                  <c:v>2015</c:v>
                </c:pt>
                <c:pt idx="7">
                  <c:v>2016</c:v>
                </c:pt>
                <c:pt idx="8">
                  <c:v>2017</c:v>
                </c:pt>
                <c:pt idx="9">
                  <c:v>2018</c:v>
                </c:pt>
              </c:numCache>
            </c:numRef>
          </c:cat>
          <c:val>
            <c:numRef>
              <c:f>Analysis!$G$25:$G$34</c:f>
              <c:numCache>
                <c:formatCode>_(* #\ ##0_);_(* \(#\ ##0\);_(* "-"??_);_(@_)</c:formatCode>
                <c:ptCount val="10"/>
                <c:pt idx="0">
                  <c:v>295564</c:v>
                </c:pt>
                <c:pt idx="1">
                  <c:v>301040</c:v>
                </c:pt>
                <c:pt idx="2">
                  <c:v>330409</c:v>
                </c:pt>
                <c:pt idx="3">
                  <c:v>354385</c:v>
                </c:pt>
                <c:pt idx="4">
                  <c:v>383174</c:v>
                </c:pt>
                <c:pt idx="5">
                  <c:v>401494</c:v>
                </c:pt>
                <c:pt idx="6">
                  <c:v>421632</c:v>
                </c:pt>
                <c:pt idx="7">
                  <c:v>433327</c:v>
                </c:pt>
                <c:pt idx="8">
                  <c:v>451192</c:v>
                </c:pt>
                <c:pt idx="9">
                  <c:v>445740</c:v>
                </c:pt>
              </c:numCache>
            </c:numRef>
          </c:val>
          <c:extLst>
            <c:ext xmlns:c15="http://schemas.microsoft.com/office/drawing/2012/chart" uri="{02D57815-91ED-43cb-92C2-25804820EDAC}">
              <c15:datalabelsRange>
                <c15:f>Analysis!$N$25:$N$34</c15:f>
                <c15:dlblRangeCache>
                  <c:ptCount val="10"/>
                  <c:pt idx="0">
                    <c:v>32%</c:v>
                  </c:pt>
                  <c:pt idx="1">
                    <c:v>30%</c:v>
                  </c:pt>
                  <c:pt idx="2">
                    <c:v>33%</c:v>
                  </c:pt>
                  <c:pt idx="3">
                    <c:v>33%</c:v>
                  </c:pt>
                  <c:pt idx="4">
                    <c:v>34%</c:v>
                  </c:pt>
                  <c:pt idx="5">
                    <c:v>34%</c:v>
                  </c:pt>
                  <c:pt idx="6">
                    <c:v>35%</c:v>
                  </c:pt>
                  <c:pt idx="7">
                    <c:v>34%</c:v>
                  </c:pt>
                  <c:pt idx="8">
                    <c:v>35%</c:v>
                  </c:pt>
                  <c:pt idx="9">
                    <c:v>35%</c:v>
                  </c:pt>
                </c15:dlblRangeCache>
              </c15:datalabelsRange>
            </c:ext>
            <c:ext xmlns:c16="http://schemas.microsoft.com/office/drawing/2014/chart" uri="{C3380CC4-5D6E-409C-BE32-E72D297353CC}">
              <c16:uniqueId val="{00000003-2BB5-430D-A098-ABEAE06DB55A}"/>
            </c:ext>
          </c:extLst>
        </c:ser>
        <c:ser>
          <c:idx val="4"/>
          <c:order val="4"/>
          <c:tx>
            <c:strRef>
              <c:f>Analysis!$H$23</c:f>
              <c:strCache>
                <c:ptCount val="1"/>
                <c:pt idx="0">
                  <c:v>Personal Injury</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dLbl>
              <c:idx val="0"/>
              <c:tx>
                <c:rich>
                  <a:bodyPr/>
                  <a:lstStyle/>
                  <a:p>
                    <a:fld id="{41ACE2B1-CC9B-8E44-A8B9-68BBF40B7CE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2BB5-430D-A098-ABEAE06DB55A}"/>
                </c:ext>
              </c:extLst>
            </c:dLbl>
            <c:dLbl>
              <c:idx val="1"/>
              <c:tx>
                <c:rich>
                  <a:bodyPr/>
                  <a:lstStyle/>
                  <a:p>
                    <a:fld id="{EED7BFC9-3A73-7B43-9BED-5E639FC7BF2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E-2BB5-430D-A098-ABEAE06DB55A}"/>
                </c:ext>
              </c:extLst>
            </c:dLbl>
            <c:dLbl>
              <c:idx val="2"/>
              <c:tx>
                <c:rich>
                  <a:bodyPr/>
                  <a:lstStyle/>
                  <a:p>
                    <a:fld id="{5BA1D887-19ED-E742-9401-30AFD83D121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F-2BB5-430D-A098-ABEAE06DB55A}"/>
                </c:ext>
              </c:extLst>
            </c:dLbl>
            <c:dLbl>
              <c:idx val="3"/>
              <c:tx>
                <c:rich>
                  <a:bodyPr/>
                  <a:lstStyle/>
                  <a:p>
                    <a:fld id="{E24E3CE6-40E2-D443-87A1-1B529D8C854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0-2BB5-430D-A098-ABEAE06DB55A}"/>
                </c:ext>
              </c:extLst>
            </c:dLbl>
            <c:dLbl>
              <c:idx val="4"/>
              <c:tx>
                <c:rich>
                  <a:bodyPr/>
                  <a:lstStyle/>
                  <a:p>
                    <a:fld id="{90515C28-5063-DB47-B56E-64FA9CB229A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1-2BB5-430D-A098-ABEAE06DB55A}"/>
                </c:ext>
              </c:extLst>
            </c:dLbl>
            <c:dLbl>
              <c:idx val="5"/>
              <c:tx>
                <c:rich>
                  <a:bodyPr/>
                  <a:lstStyle/>
                  <a:p>
                    <a:fld id="{67BAAF92-D250-9444-80CA-595EF6E1649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2-2BB5-430D-A098-ABEAE06DB55A}"/>
                </c:ext>
              </c:extLst>
            </c:dLbl>
            <c:dLbl>
              <c:idx val="6"/>
              <c:tx>
                <c:rich>
                  <a:bodyPr/>
                  <a:lstStyle/>
                  <a:p>
                    <a:fld id="{9D36F201-7F4E-6746-AAA4-FAEF7521603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3-2BB5-430D-A098-ABEAE06DB55A}"/>
                </c:ext>
              </c:extLst>
            </c:dLbl>
            <c:dLbl>
              <c:idx val="7"/>
              <c:tx>
                <c:rich>
                  <a:bodyPr/>
                  <a:lstStyle/>
                  <a:p>
                    <a:fld id="{1629C43E-32DD-2F46-B159-D5C0D95BDD9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4-2BB5-430D-A098-ABEAE06DB55A}"/>
                </c:ext>
              </c:extLst>
            </c:dLbl>
            <c:dLbl>
              <c:idx val="8"/>
              <c:tx>
                <c:rich>
                  <a:bodyPr/>
                  <a:lstStyle/>
                  <a:p>
                    <a:fld id="{0DBB7405-5E71-8143-BA25-350A304D854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5-2BB5-430D-A098-ABEAE06DB55A}"/>
                </c:ext>
              </c:extLst>
            </c:dLbl>
            <c:dLbl>
              <c:idx val="9"/>
              <c:tx>
                <c:rich>
                  <a:bodyPr/>
                  <a:lstStyle/>
                  <a:p>
                    <a:fld id="{BC4D115D-AB7D-2043-9BD0-48EE2A94FDD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6-2BB5-430D-A098-ABEAE06DB55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numRef>
              <c:f>Analysis!$C$25:$C$34</c:f>
              <c:numCache>
                <c:formatCode>General</c:formatCode>
                <c:ptCount val="10"/>
                <c:pt idx="0">
                  <c:v>2009</c:v>
                </c:pt>
                <c:pt idx="1">
                  <c:v>2010</c:v>
                </c:pt>
                <c:pt idx="2">
                  <c:v>2011</c:v>
                </c:pt>
                <c:pt idx="3">
                  <c:v>2012</c:v>
                </c:pt>
                <c:pt idx="4">
                  <c:v>2013</c:v>
                </c:pt>
                <c:pt idx="5">
                  <c:v>2014</c:v>
                </c:pt>
                <c:pt idx="6">
                  <c:v>2015</c:v>
                </c:pt>
                <c:pt idx="7">
                  <c:v>2016</c:v>
                </c:pt>
                <c:pt idx="8">
                  <c:v>2017</c:v>
                </c:pt>
                <c:pt idx="9">
                  <c:v>2018</c:v>
                </c:pt>
              </c:numCache>
            </c:numRef>
          </c:cat>
          <c:val>
            <c:numRef>
              <c:f>Analysis!$H$25:$H$34</c:f>
              <c:numCache>
                <c:formatCode>_(* #\ ##0_);_(* \(#\ ##0\);_(* "-"??_);_(@_)</c:formatCode>
                <c:ptCount val="10"/>
                <c:pt idx="0">
                  <c:v>63646</c:v>
                </c:pt>
                <c:pt idx="1">
                  <c:v>65710</c:v>
                </c:pt>
                <c:pt idx="2">
                  <c:v>68532</c:v>
                </c:pt>
                <c:pt idx="3">
                  <c:v>73351</c:v>
                </c:pt>
                <c:pt idx="4">
                  <c:v>76779</c:v>
                </c:pt>
                <c:pt idx="5">
                  <c:v>82005</c:v>
                </c:pt>
                <c:pt idx="6">
                  <c:v>92952</c:v>
                </c:pt>
                <c:pt idx="7">
                  <c:v>91344</c:v>
                </c:pt>
                <c:pt idx="8">
                  <c:v>88732</c:v>
                </c:pt>
                <c:pt idx="9">
                  <c:v>103802</c:v>
                </c:pt>
              </c:numCache>
            </c:numRef>
          </c:val>
          <c:extLst>
            <c:ext xmlns:c15="http://schemas.microsoft.com/office/drawing/2012/chart" uri="{02D57815-91ED-43cb-92C2-25804820EDAC}">
              <c15:datalabelsRange>
                <c15:f>Analysis!$O$25:$O$34</c15:f>
                <c15:dlblRangeCache>
                  <c:ptCount val="10"/>
                  <c:pt idx="0">
                    <c:v>7%</c:v>
                  </c:pt>
                  <c:pt idx="1">
                    <c:v>7%</c:v>
                  </c:pt>
                  <c:pt idx="2">
                    <c:v>7%</c:v>
                  </c:pt>
                  <c:pt idx="3">
                    <c:v>7%</c:v>
                  </c:pt>
                  <c:pt idx="4">
                    <c:v>7%</c:v>
                  </c:pt>
                  <c:pt idx="5">
                    <c:v>7%</c:v>
                  </c:pt>
                  <c:pt idx="6">
                    <c:v>8%</c:v>
                  </c:pt>
                  <c:pt idx="7">
                    <c:v>7%</c:v>
                  </c:pt>
                  <c:pt idx="8">
                    <c:v>7%</c:v>
                  </c:pt>
                  <c:pt idx="9">
                    <c:v>8%</c:v>
                  </c:pt>
                </c15:dlblRangeCache>
              </c15:datalabelsRange>
            </c:ext>
            <c:ext xmlns:c16="http://schemas.microsoft.com/office/drawing/2014/chart" uri="{C3380CC4-5D6E-409C-BE32-E72D297353CC}">
              <c16:uniqueId val="{00000004-2BB5-430D-A098-ABEAE06DB55A}"/>
            </c:ext>
          </c:extLst>
        </c:ser>
        <c:dLbls>
          <c:showLegendKey val="0"/>
          <c:showVal val="0"/>
          <c:showCatName val="0"/>
          <c:showSerName val="0"/>
          <c:showPercent val="0"/>
          <c:showBubbleSize val="0"/>
        </c:dLbls>
        <c:gapWidth val="150"/>
        <c:shape val="box"/>
        <c:axId val="74885792"/>
        <c:axId val="81066672"/>
        <c:axId val="0"/>
      </c:bar3DChart>
      <c:catAx>
        <c:axId val="74885792"/>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066672"/>
        <c:crosses val="autoZero"/>
        <c:auto val="1"/>
        <c:lblAlgn val="ctr"/>
        <c:lblOffset val="100"/>
        <c:noMultiLvlLbl val="0"/>
      </c:catAx>
      <c:valAx>
        <c:axId val="81066672"/>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8857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Analysis!$A$24</c:f>
          <c:strCache>
            <c:ptCount val="1"/>
            <c:pt idx="0">
              <c:v>Sum of N</c:v>
            </c:pt>
          </c:strCache>
        </c:strRef>
      </c:tx>
      <c:overlay val="0"/>
      <c:spPr>
        <a:solidFill>
          <a:schemeClr val="tx2"/>
        </a:solid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title>
    <c:autoTitleDeleted val="0"/>
    <c:plotArea>
      <c:layout/>
      <c:barChart>
        <c:barDir val="col"/>
        <c:grouping val="clustered"/>
        <c:varyColors val="0"/>
        <c:ser>
          <c:idx val="0"/>
          <c:order val="0"/>
          <c:tx>
            <c:strRef>
              <c:f>Analysis!$D$23</c:f>
              <c:strCache>
                <c:ptCount val="1"/>
                <c:pt idx="0">
                  <c:v>Bodily Injury</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Analysis!$C$25:$C$34</c:f>
              <c:numCache>
                <c:formatCode>General</c:formatCode>
                <c:ptCount val="10"/>
                <c:pt idx="0">
                  <c:v>2009</c:v>
                </c:pt>
                <c:pt idx="1">
                  <c:v>2010</c:v>
                </c:pt>
                <c:pt idx="2">
                  <c:v>2011</c:v>
                </c:pt>
                <c:pt idx="3">
                  <c:v>2012</c:v>
                </c:pt>
                <c:pt idx="4">
                  <c:v>2013</c:v>
                </c:pt>
                <c:pt idx="5">
                  <c:v>2014</c:v>
                </c:pt>
                <c:pt idx="6">
                  <c:v>2015</c:v>
                </c:pt>
                <c:pt idx="7">
                  <c:v>2016</c:v>
                </c:pt>
                <c:pt idx="8">
                  <c:v>2017</c:v>
                </c:pt>
                <c:pt idx="9">
                  <c:v>2018</c:v>
                </c:pt>
              </c:numCache>
            </c:numRef>
          </c:cat>
          <c:val>
            <c:numRef>
              <c:f>Analysis!$D$25:$D$34</c:f>
              <c:numCache>
                <c:formatCode>_(* #\ ##0_);_(* \(#\ ##0\);_(* "-"??_);_(@_)</c:formatCode>
                <c:ptCount val="10"/>
                <c:pt idx="0">
                  <c:v>40866</c:v>
                </c:pt>
                <c:pt idx="1">
                  <c:v>42196</c:v>
                </c:pt>
                <c:pt idx="2">
                  <c:v>44554</c:v>
                </c:pt>
                <c:pt idx="3">
                  <c:v>46641</c:v>
                </c:pt>
                <c:pt idx="4">
                  <c:v>49626</c:v>
                </c:pt>
                <c:pt idx="5">
                  <c:v>51262</c:v>
                </c:pt>
                <c:pt idx="6">
                  <c:v>51447</c:v>
                </c:pt>
                <c:pt idx="7">
                  <c:v>54355</c:v>
                </c:pt>
                <c:pt idx="8">
                  <c:v>55007</c:v>
                </c:pt>
                <c:pt idx="9">
                  <c:v>54905</c:v>
                </c:pt>
              </c:numCache>
            </c:numRef>
          </c:val>
          <c:extLst>
            <c:ext xmlns:c16="http://schemas.microsoft.com/office/drawing/2014/chart" uri="{C3380CC4-5D6E-409C-BE32-E72D297353CC}">
              <c16:uniqueId val="{0000000A-EB12-4538-9FDB-0DCE973C67B8}"/>
            </c:ext>
          </c:extLst>
        </c:ser>
        <c:ser>
          <c:idx val="1"/>
          <c:order val="1"/>
          <c:tx>
            <c:strRef>
              <c:f>Analysis!$E$23</c:f>
              <c:strCache>
                <c:ptCount val="1"/>
                <c:pt idx="0">
                  <c:v>Property Damage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Analysis!$C$25:$C$34</c:f>
              <c:numCache>
                <c:formatCode>General</c:formatCode>
                <c:ptCount val="10"/>
                <c:pt idx="0">
                  <c:v>2009</c:v>
                </c:pt>
                <c:pt idx="1">
                  <c:v>2010</c:v>
                </c:pt>
                <c:pt idx="2">
                  <c:v>2011</c:v>
                </c:pt>
                <c:pt idx="3">
                  <c:v>2012</c:v>
                </c:pt>
                <c:pt idx="4">
                  <c:v>2013</c:v>
                </c:pt>
                <c:pt idx="5">
                  <c:v>2014</c:v>
                </c:pt>
                <c:pt idx="6">
                  <c:v>2015</c:v>
                </c:pt>
                <c:pt idx="7">
                  <c:v>2016</c:v>
                </c:pt>
                <c:pt idx="8">
                  <c:v>2017</c:v>
                </c:pt>
                <c:pt idx="9">
                  <c:v>2018</c:v>
                </c:pt>
              </c:numCache>
            </c:numRef>
          </c:cat>
          <c:val>
            <c:numRef>
              <c:f>Analysis!$E$25:$E$34</c:f>
              <c:numCache>
                <c:formatCode>_(* #\ ##0_);_(* \(#\ ##0\);_(* "-"??_);_(@_)</c:formatCode>
                <c:ptCount val="10"/>
                <c:pt idx="0">
                  <c:v>188093</c:v>
                </c:pt>
                <c:pt idx="1">
                  <c:v>194802</c:v>
                </c:pt>
                <c:pt idx="2">
                  <c:v>210985</c:v>
                </c:pt>
                <c:pt idx="3">
                  <c:v>229854</c:v>
                </c:pt>
                <c:pt idx="4">
                  <c:v>241844</c:v>
                </c:pt>
                <c:pt idx="5">
                  <c:v>245536</c:v>
                </c:pt>
                <c:pt idx="6">
                  <c:v>251990</c:v>
                </c:pt>
                <c:pt idx="7">
                  <c:v>261394</c:v>
                </c:pt>
                <c:pt idx="8">
                  <c:v>267094</c:v>
                </c:pt>
                <c:pt idx="9">
                  <c:v>268428</c:v>
                </c:pt>
              </c:numCache>
            </c:numRef>
          </c:val>
          <c:extLst>
            <c:ext xmlns:c16="http://schemas.microsoft.com/office/drawing/2014/chart" uri="{C3380CC4-5D6E-409C-BE32-E72D297353CC}">
              <c16:uniqueId val="{00000015-EB12-4538-9FDB-0DCE973C67B8}"/>
            </c:ext>
          </c:extLst>
        </c:ser>
        <c:ser>
          <c:idx val="2"/>
          <c:order val="2"/>
          <c:tx>
            <c:strRef>
              <c:f>Analysis!$F$23</c:f>
              <c:strCache>
                <c:ptCount val="1"/>
                <c:pt idx="0">
                  <c:v>Comprehensive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Analysis!$C$25:$C$34</c:f>
              <c:numCache>
                <c:formatCode>General</c:formatCode>
                <c:ptCount val="10"/>
                <c:pt idx="0">
                  <c:v>2009</c:v>
                </c:pt>
                <c:pt idx="1">
                  <c:v>2010</c:v>
                </c:pt>
                <c:pt idx="2">
                  <c:v>2011</c:v>
                </c:pt>
                <c:pt idx="3">
                  <c:v>2012</c:v>
                </c:pt>
                <c:pt idx="4">
                  <c:v>2013</c:v>
                </c:pt>
                <c:pt idx="5">
                  <c:v>2014</c:v>
                </c:pt>
                <c:pt idx="6">
                  <c:v>2015</c:v>
                </c:pt>
                <c:pt idx="7">
                  <c:v>2016</c:v>
                </c:pt>
                <c:pt idx="8">
                  <c:v>2017</c:v>
                </c:pt>
                <c:pt idx="9">
                  <c:v>2018</c:v>
                </c:pt>
              </c:numCache>
            </c:numRef>
          </c:cat>
          <c:val>
            <c:numRef>
              <c:f>Analysis!$F$25:$F$34</c:f>
              <c:numCache>
                <c:formatCode>_(* #\ ##0_);_(* \(#\ ##0\);_(* "-"??_);_(@_)</c:formatCode>
                <c:ptCount val="10"/>
                <c:pt idx="0">
                  <c:v>321416</c:v>
                </c:pt>
                <c:pt idx="1">
                  <c:v>386434</c:v>
                </c:pt>
                <c:pt idx="2">
                  <c:v>356766</c:v>
                </c:pt>
                <c:pt idx="3">
                  <c:v>375288</c:v>
                </c:pt>
                <c:pt idx="4">
                  <c:v>383026</c:v>
                </c:pt>
                <c:pt idx="5">
                  <c:v>407662</c:v>
                </c:pt>
                <c:pt idx="6">
                  <c:v>397201</c:v>
                </c:pt>
                <c:pt idx="7">
                  <c:v>428787</c:v>
                </c:pt>
                <c:pt idx="8">
                  <c:v>431708</c:v>
                </c:pt>
                <c:pt idx="9">
                  <c:v>417455</c:v>
                </c:pt>
              </c:numCache>
            </c:numRef>
          </c:val>
          <c:extLst>
            <c:ext xmlns:c16="http://schemas.microsoft.com/office/drawing/2014/chart" uri="{C3380CC4-5D6E-409C-BE32-E72D297353CC}">
              <c16:uniqueId val="{00000020-EB12-4538-9FDB-0DCE973C67B8}"/>
            </c:ext>
          </c:extLst>
        </c:ser>
        <c:ser>
          <c:idx val="3"/>
          <c:order val="3"/>
          <c:tx>
            <c:strRef>
              <c:f>Analysis!$G$23</c:f>
              <c:strCache>
                <c:ptCount val="1"/>
                <c:pt idx="0">
                  <c:v>Collision</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Analysis!$C$25:$C$34</c:f>
              <c:numCache>
                <c:formatCode>General</c:formatCode>
                <c:ptCount val="10"/>
                <c:pt idx="0">
                  <c:v>2009</c:v>
                </c:pt>
                <c:pt idx="1">
                  <c:v>2010</c:v>
                </c:pt>
                <c:pt idx="2">
                  <c:v>2011</c:v>
                </c:pt>
                <c:pt idx="3">
                  <c:v>2012</c:v>
                </c:pt>
                <c:pt idx="4">
                  <c:v>2013</c:v>
                </c:pt>
                <c:pt idx="5">
                  <c:v>2014</c:v>
                </c:pt>
                <c:pt idx="6">
                  <c:v>2015</c:v>
                </c:pt>
                <c:pt idx="7">
                  <c:v>2016</c:v>
                </c:pt>
                <c:pt idx="8">
                  <c:v>2017</c:v>
                </c:pt>
                <c:pt idx="9">
                  <c:v>2018</c:v>
                </c:pt>
              </c:numCache>
            </c:numRef>
          </c:cat>
          <c:val>
            <c:numRef>
              <c:f>Analysis!$G$25:$G$34</c:f>
              <c:numCache>
                <c:formatCode>_(* #\ ##0_);_(* \(#\ ##0\);_(* "-"??_);_(@_)</c:formatCode>
                <c:ptCount val="10"/>
                <c:pt idx="0">
                  <c:v>295564</c:v>
                </c:pt>
                <c:pt idx="1">
                  <c:v>301040</c:v>
                </c:pt>
                <c:pt idx="2">
                  <c:v>330409</c:v>
                </c:pt>
                <c:pt idx="3">
                  <c:v>354385</c:v>
                </c:pt>
                <c:pt idx="4">
                  <c:v>383174</c:v>
                </c:pt>
                <c:pt idx="5">
                  <c:v>401494</c:v>
                </c:pt>
                <c:pt idx="6">
                  <c:v>421632</c:v>
                </c:pt>
                <c:pt idx="7">
                  <c:v>433327</c:v>
                </c:pt>
                <c:pt idx="8">
                  <c:v>451192</c:v>
                </c:pt>
                <c:pt idx="9">
                  <c:v>445740</c:v>
                </c:pt>
              </c:numCache>
            </c:numRef>
          </c:val>
          <c:extLst>
            <c:ext xmlns:c16="http://schemas.microsoft.com/office/drawing/2014/chart" uri="{C3380CC4-5D6E-409C-BE32-E72D297353CC}">
              <c16:uniqueId val="{0000002B-EB12-4538-9FDB-0DCE973C67B8}"/>
            </c:ext>
          </c:extLst>
        </c:ser>
        <c:ser>
          <c:idx val="4"/>
          <c:order val="4"/>
          <c:tx>
            <c:strRef>
              <c:f>Analysis!$H$23</c:f>
              <c:strCache>
                <c:ptCount val="1"/>
                <c:pt idx="0">
                  <c:v>Personal Injury</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Analysis!$C$25:$C$34</c:f>
              <c:numCache>
                <c:formatCode>General</c:formatCode>
                <c:ptCount val="10"/>
                <c:pt idx="0">
                  <c:v>2009</c:v>
                </c:pt>
                <c:pt idx="1">
                  <c:v>2010</c:v>
                </c:pt>
                <c:pt idx="2">
                  <c:v>2011</c:v>
                </c:pt>
                <c:pt idx="3">
                  <c:v>2012</c:v>
                </c:pt>
                <c:pt idx="4">
                  <c:v>2013</c:v>
                </c:pt>
                <c:pt idx="5">
                  <c:v>2014</c:v>
                </c:pt>
                <c:pt idx="6">
                  <c:v>2015</c:v>
                </c:pt>
                <c:pt idx="7">
                  <c:v>2016</c:v>
                </c:pt>
                <c:pt idx="8">
                  <c:v>2017</c:v>
                </c:pt>
                <c:pt idx="9">
                  <c:v>2018</c:v>
                </c:pt>
              </c:numCache>
            </c:numRef>
          </c:cat>
          <c:val>
            <c:numRef>
              <c:f>Analysis!$H$25:$H$34</c:f>
              <c:numCache>
                <c:formatCode>_(* #\ ##0_);_(* \(#\ ##0\);_(* "-"??_);_(@_)</c:formatCode>
                <c:ptCount val="10"/>
                <c:pt idx="0">
                  <c:v>63646</c:v>
                </c:pt>
                <c:pt idx="1">
                  <c:v>65710</c:v>
                </c:pt>
                <c:pt idx="2">
                  <c:v>68532</c:v>
                </c:pt>
                <c:pt idx="3">
                  <c:v>73351</c:v>
                </c:pt>
                <c:pt idx="4">
                  <c:v>76779</c:v>
                </c:pt>
                <c:pt idx="5">
                  <c:v>82005</c:v>
                </c:pt>
                <c:pt idx="6">
                  <c:v>92952</c:v>
                </c:pt>
                <c:pt idx="7">
                  <c:v>91344</c:v>
                </c:pt>
                <c:pt idx="8">
                  <c:v>88732</c:v>
                </c:pt>
                <c:pt idx="9">
                  <c:v>103802</c:v>
                </c:pt>
              </c:numCache>
            </c:numRef>
          </c:val>
          <c:extLst>
            <c:ext xmlns:c16="http://schemas.microsoft.com/office/drawing/2014/chart" uri="{C3380CC4-5D6E-409C-BE32-E72D297353CC}">
              <c16:uniqueId val="{00000036-EB12-4538-9FDB-0DCE973C67B8}"/>
            </c:ext>
          </c:extLst>
        </c:ser>
        <c:dLbls>
          <c:showLegendKey val="0"/>
          <c:showVal val="0"/>
          <c:showCatName val="0"/>
          <c:showSerName val="0"/>
          <c:showPercent val="0"/>
          <c:showBubbleSize val="0"/>
        </c:dLbls>
        <c:gapWidth val="150"/>
        <c:axId val="74885792"/>
        <c:axId val="81066672"/>
      </c:barChart>
      <c:catAx>
        <c:axId val="7488579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066672"/>
        <c:crosses val="autoZero"/>
        <c:auto val="1"/>
        <c:lblAlgn val="ctr"/>
        <c:lblOffset val="100"/>
        <c:noMultiLvlLbl val="0"/>
      </c:catAx>
      <c:valAx>
        <c:axId val="81066672"/>
        <c:scaling>
          <c:orientation val="minMax"/>
        </c:scaling>
        <c:delete val="0"/>
        <c:axPos val="l"/>
        <c:numFmt formatCode="_(* #\ ##0_);_(* \(#\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885792"/>
        <c:crosses val="autoZero"/>
        <c:crossBetween val="between"/>
        <c:dispUnits>
          <c:builtInUnit val="thousands"/>
          <c:dispUnitsLbl>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Analysis!$A$24</c:f>
          <c:strCache>
            <c:ptCount val="1"/>
            <c:pt idx="0">
              <c:v>Sum of N</c:v>
            </c:pt>
          </c:strCache>
        </c:strRef>
      </c:tx>
      <c:overlay val="0"/>
      <c:spPr>
        <a:solidFill>
          <a:schemeClr val="tx2"/>
        </a:solidFill>
        <a:ln>
          <a:noFill/>
        </a:ln>
        <a:effectLst/>
      </c:spPr>
      <c:txPr>
        <a:bodyPr rot="0" spcFirstLastPara="1" vertOverflow="ellipsis" vert="horz" wrap="square" anchor="ctr" anchorCtr="1"/>
        <a:lstStyle/>
        <a:p>
          <a:pPr>
            <a:defRPr sz="1400" b="1" i="0" u="none" strike="noStrike" kern="1200" cap="none" spc="20" baseline="0">
              <a:solidFill>
                <a:schemeClr val="bg1"/>
              </a:solidFill>
              <a:latin typeface="+mn-lt"/>
              <a:ea typeface="+mn-ea"/>
              <a:cs typeface="+mn-cs"/>
            </a:defRPr>
          </a:pPr>
          <a:endParaRPr lang="en-US"/>
        </a:p>
      </c:txPr>
    </c:title>
    <c:autoTitleDeleted val="0"/>
    <c:plotArea>
      <c:layout/>
      <c:lineChart>
        <c:grouping val="standard"/>
        <c:varyColors val="0"/>
        <c:ser>
          <c:idx val="0"/>
          <c:order val="0"/>
          <c:tx>
            <c:strRef>
              <c:f>Analysis!$S$23</c:f>
              <c:strCache>
                <c:ptCount val="1"/>
                <c:pt idx="0">
                  <c:v>Bodily Injury</c:v>
                </c:pt>
              </c:strCache>
            </c:strRef>
          </c:tx>
          <c:spPr>
            <a:ln w="22225" cap="rnd" cmpd="sng" algn="ctr">
              <a:solidFill>
                <a:schemeClr val="accent1"/>
              </a:solidFill>
              <a:round/>
            </a:ln>
            <a:effectLst/>
          </c:spPr>
          <c:marker>
            <c:symbol val="none"/>
          </c:marker>
          <c:cat>
            <c:strRef>
              <c:f>Analysis!$R$25:$R$64</c:f>
              <c:strCache>
                <c:ptCount val="40"/>
                <c:pt idx="0">
                  <c:v>2009_1</c:v>
                </c:pt>
                <c:pt idx="1">
                  <c:v>2009_2</c:v>
                </c:pt>
                <c:pt idx="2">
                  <c:v>2009_3</c:v>
                </c:pt>
                <c:pt idx="3">
                  <c:v>2009_4</c:v>
                </c:pt>
                <c:pt idx="4">
                  <c:v>2010_1</c:v>
                </c:pt>
                <c:pt idx="5">
                  <c:v>2010_2</c:v>
                </c:pt>
                <c:pt idx="6">
                  <c:v>2010_3</c:v>
                </c:pt>
                <c:pt idx="7">
                  <c:v>2010_4</c:v>
                </c:pt>
                <c:pt idx="8">
                  <c:v>2011_1</c:v>
                </c:pt>
                <c:pt idx="9">
                  <c:v>2011_2</c:v>
                </c:pt>
                <c:pt idx="10">
                  <c:v>2011_3</c:v>
                </c:pt>
                <c:pt idx="11">
                  <c:v>2011_4</c:v>
                </c:pt>
                <c:pt idx="12">
                  <c:v>2012_1</c:v>
                </c:pt>
                <c:pt idx="13">
                  <c:v>2012_2</c:v>
                </c:pt>
                <c:pt idx="14">
                  <c:v>2012_3</c:v>
                </c:pt>
                <c:pt idx="15">
                  <c:v>2012_4</c:v>
                </c:pt>
                <c:pt idx="16">
                  <c:v>2013_1</c:v>
                </c:pt>
                <c:pt idx="17">
                  <c:v>2013_2</c:v>
                </c:pt>
                <c:pt idx="18">
                  <c:v>2013_3</c:v>
                </c:pt>
                <c:pt idx="19">
                  <c:v>2013_4</c:v>
                </c:pt>
                <c:pt idx="20">
                  <c:v>2014_1</c:v>
                </c:pt>
                <c:pt idx="21">
                  <c:v>2014_2</c:v>
                </c:pt>
                <c:pt idx="22">
                  <c:v>2014_3</c:v>
                </c:pt>
                <c:pt idx="23">
                  <c:v>2014_4</c:v>
                </c:pt>
                <c:pt idx="24">
                  <c:v>2015_1</c:v>
                </c:pt>
                <c:pt idx="25">
                  <c:v>2015_2</c:v>
                </c:pt>
                <c:pt idx="26">
                  <c:v>2015_3</c:v>
                </c:pt>
                <c:pt idx="27">
                  <c:v>2015_4</c:v>
                </c:pt>
                <c:pt idx="28">
                  <c:v>2016_1</c:v>
                </c:pt>
                <c:pt idx="29">
                  <c:v>2016_2</c:v>
                </c:pt>
                <c:pt idx="30">
                  <c:v>2016_3</c:v>
                </c:pt>
                <c:pt idx="31">
                  <c:v>2016_4</c:v>
                </c:pt>
                <c:pt idx="32">
                  <c:v>2017_1</c:v>
                </c:pt>
                <c:pt idx="33">
                  <c:v>2017_2</c:v>
                </c:pt>
                <c:pt idx="34">
                  <c:v>2017_3</c:v>
                </c:pt>
                <c:pt idx="35">
                  <c:v>2017_4</c:v>
                </c:pt>
                <c:pt idx="36">
                  <c:v>2018_1</c:v>
                </c:pt>
                <c:pt idx="37">
                  <c:v>2018_2</c:v>
                </c:pt>
                <c:pt idx="38">
                  <c:v>2018_3</c:v>
                </c:pt>
                <c:pt idx="39">
                  <c:v>2018_4</c:v>
                </c:pt>
              </c:strCache>
            </c:strRef>
          </c:cat>
          <c:val>
            <c:numRef>
              <c:f>Analysis!$S$25:$S$64</c:f>
              <c:numCache>
                <c:formatCode>_(* #\ ##0_);_(* \(#\ ##0\);_(* "-"??_);_(@_)</c:formatCode>
                <c:ptCount val="40"/>
                <c:pt idx="0">
                  <c:v>9836</c:v>
                </c:pt>
                <c:pt idx="1">
                  <c:v>10717</c:v>
                </c:pt>
                <c:pt idx="2">
                  <c:v>10317</c:v>
                </c:pt>
                <c:pt idx="3">
                  <c:v>9996</c:v>
                </c:pt>
                <c:pt idx="4">
                  <c:v>10493</c:v>
                </c:pt>
                <c:pt idx="5">
                  <c:v>10930</c:v>
                </c:pt>
                <c:pt idx="6">
                  <c:v>10171</c:v>
                </c:pt>
                <c:pt idx="7">
                  <c:v>10602</c:v>
                </c:pt>
                <c:pt idx="8">
                  <c:v>10576</c:v>
                </c:pt>
                <c:pt idx="9">
                  <c:v>11332</c:v>
                </c:pt>
                <c:pt idx="10">
                  <c:v>11156</c:v>
                </c:pt>
                <c:pt idx="11">
                  <c:v>11490</c:v>
                </c:pt>
                <c:pt idx="12">
                  <c:v>11009</c:v>
                </c:pt>
                <c:pt idx="13">
                  <c:v>11773</c:v>
                </c:pt>
                <c:pt idx="14">
                  <c:v>12120</c:v>
                </c:pt>
                <c:pt idx="15">
                  <c:v>11739</c:v>
                </c:pt>
                <c:pt idx="16">
                  <c:v>12175</c:v>
                </c:pt>
                <c:pt idx="17">
                  <c:v>11673</c:v>
                </c:pt>
                <c:pt idx="18">
                  <c:v>12451</c:v>
                </c:pt>
                <c:pt idx="19">
                  <c:v>13327</c:v>
                </c:pt>
                <c:pt idx="20">
                  <c:v>12497</c:v>
                </c:pt>
                <c:pt idx="21">
                  <c:v>12774</c:v>
                </c:pt>
                <c:pt idx="22">
                  <c:v>12824</c:v>
                </c:pt>
                <c:pt idx="23">
                  <c:v>13167</c:v>
                </c:pt>
                <c:pt idx="24">
                  <c:v>12501</c:v>
                </c:pt>
                <c:pt idx="25">
                  <c:v>12859</c:v>
                </c:pt>
                <c:pt idx="26">
                  <c:v>12932</c:v>
                </c:pt>
                <c:pt idx="27">
                  <c:v>13155</c:v>
                </c:pt>
                <c:pt idx="28">
                  <c:v>13134</c:v>
                </c:pt>
                <c:pt idx="29">
                  <c:v>13714</c:v>
                </c:pt>
                <c:pt idx="30">
                  <c:v>13695</c:v>
                </c:pt>
                <c:pt idx="31">
                  <c:v>13812</c:v>
                </c:pt>
                <c:pt idx="32">
                  <c:v>13544</c:v>
                </c:pt>
                <c:pt idx="33">
                  <c:v>13789</c:v>
                </c:pt>
                <c:pt idx="34">
                  <c:v>13699</c:v>
                </c:pt>
                <c:pt idx="35">
                  <c:v>13975</c:v>
                </c:pt>
                <c:pt idx="36">
                  <c:v>13867</c:v>
                </c:pt>
                <c:pt idx="37">
                  <c:v>13810</c:v>
                </c:pt>
                <c:pt idx="38">
                  <c:v>13665</c:v>
                </c:pt>
                <c:pt idx="39">
                  <c:v>13563</c:v>
                </c:pt>
              </c:numCache>
            </c:numRef>
          </c:val>
          <c:smooth val="0"/>
          <c:extLst>
            <c:ext xmlns:c16="http://schemas.microsoft.com/office/drawing/2014/chart" uri="{C3380CC4-5D6E-409C-BE32-E72D297353CC}">
              <c16:uniqueId val="{00000000-7751-4363-BA12-6F75530DB8A8}"/>
            </c:ext>
          </c:extLst>
        </c:ser>
        <c:ser>
          <c:idx val="1"/>
          <c:order val="1"/>
          <c:tx>
            <c:strRef>
              <c:f>Analysis!$T$23</c:f>
              <c:strCache>
                <c:ptCount val="1"/>
                <c:pt idx="0">
                  <c:v>Property Damage</c:v>
                </c:pt>
              </c:strCache>
            </c:strRef>
          </c:tx>
          <c:spPr>
            <a:ln w="22225" cap="rnd" cmpd="sng" algn="ctr">
              <a:solidFill>
                <a:schemeClr val="accent2"/>
              </a:solidFill>
              <a:round/>
            </a:ln>
            <a:effectLst/>
          </c:spPr>
          <c:marker>
            <c:symbol val="none"/>
          </c:marker>
          <c:cat>
            <c:strRef>
              <c:f>Analysis!$R$25:$R$64</c:f>
              <c:strCache>
                <c:ptCount val="40"/>
                <c:pt idx="0">
                  <c:v>2009_1</c:v>
                </c:pt>
                <c:pt idx="1">
                  <c:v>2009_2</c:v>
                </c:pt>
                <c:pt idx="2">
                  <c:v>2009_3</c:v>
                </c:pt>
                <c:pt idx="3">
                  <c:v>2009_4</c:v>
                </c:pt>
                <c:pt idx="4">
                  <c:v>2010_1</c:v>
                </c:pt>
                <c:pt idx="5">
                  <c:v>2010_2</c:v>
                </c:pt>
                <c:pt idx="6">
                  <c:v>2010_3</c:v>
                </c:pt>
                <c:pt idx="7">
                  <c:v>2010_4</c:v>
                </c:pt>
                <c:pt idx="8">
                  <c:v>2011_1</c:v>
                </c:pt>
                <c:pt idx="9">
                  <c:v>2011_2</c:v>
                </c:pt>
                <c:pt idx="10">
                  <c:v>2011_3</c:v>
                </c:pt>
                <c:pt idx="11">
                  <c:v>2011_4</c:v>
                </c:pt>
                <c:pt idx="12">
                  <c:v>2012_1</c:v>
                </c:pt>
                <c:pt idx="13">
                  <c:v>2012_2</c:v>
                </c:pt>
                <c:pt idx="14">
                  <c:v>2012_3</c:v>
                </c:pt>
                <c:pt idx="15">
                  <c:v>2012_4</c:v>
                </c:pt>
                <c:pt idx="16">
                  <c:v>2013_1</c:v>
                </c:pt>
                <c:pt idx="17">
                  <c:v>2013_2</c:v>
                </c:pt>
                <c:pt idx="18">
                  <c:v>2013_3</c:v>
                </c:pt>
                <c:pt idx="19">
                  <c:v>2013_4</c:v>
                </c:pt>
                <c:pt idx="20">
                  <c:v>2014_1</c:v>
                </c:pt>
                <c:pt idx="21">
                  <c:v>2014_2</c:v>
                </c:pt>
                <c:pt idx="22">
                  <c:v>2014_3</c:v>
                </c:pt>
                <c:pt idx="23">
                  <c:v>2014_4</c:v>
                </c:pt>
                <c:pt idx="24">
                  <c:v>2015_1</c:v>
                </c:pt>
                <c:pt idx="25">
                  <c:v>2015_2</c:v>
                </c:pt>
                <c:pt idx="26">
                  <c:v>2015_3</c:v>
                </c:pt>
                <c:pt idx="27">
                  <c:v>2015_4</c:v>
                </c:pt>
                <c:pt idx="28">
                  <c:v>2016_1</c:v>
                </c:pt>
                <c:pt idx="29">
                  <c:v>2016_2</c:v>
                </c:pt>
                <c:pt idx="30">
                  <c:v>2016_3</c:v>
                </c:pt>
                <c:pt idx="31">
                  <c:v>2016_4</c:v>
                </c:pt>
                <c:pt idx="32">
                  <c:v>2017_1</c:v>
                </c:pt>
                <c:pt idx="33">
                  <c:v>2017_2</c:v>
                </c:pt>
                <c:pt idx="34">
                  <c:v>2017_3</c:v>
                </c:pt>
                <c:pt idx="35">
                  <c:v>2017_4</c:v>
                </c:pt>
                <c:pt idx="36">
                  <c:v>2018_1</c:v>
                </c:pt>
                <c:pt idx="37">
                  <c:v>2018_2</c:v>
                </c:pt>
                <c:pt idx="38">
                  <c:v>2018_3</c:v>
                </c:pt>
                <c:pt idx="39">
                  <c:v>2018_4</c:v>
                </c:pt>
              </c:strCache>
            </c:strRef>
          </c:cat>
          <c:val>
            <c:numRef>
              <c:f>Analysis!$T$25:$T$64</c:f>
              <c:numCache>
                <c:formatCode>_(* #\ ##0_);_(* \(#\ ##0\);_(* "-"??_);_(@_)</c:formatCode>
                <c:ptCount val="40"/>
                <c:pt idx="0">
                  <c:v>43676</c:v>
                </c:pt>
                <c:pt idx="1">
                  <c:v>46541</c:v>
                </c:pt>
                <c:pt idx="2">
                  <c:v>48287</c:v>
                </c:pt>
                <c:pt idx="3">
                  <c:v>49589</c:v>
                </c:pt>
                <c:pt idx="4">
                  <c:v>46993</c:v>
                </c:pt>
                <c:pt idx="5">
                  <c:v>46519</c:v>
                </c:pt>
                <c:pt idx="6">
                  <c:v>49370</c:v>
                </c:pt>
                <c:pt idx="7">
                  <c:v>51920</c:v>
                </c:pt>
                <c:pt idx="8">
                  <c:v>48477</c:v>
                </c:pt>
                <c:pt idx="9">
                  <c:v>52141</c:v>
                </c:pt>
                <c:pt idx="10">
                  <c:v>53892</c:v>
                </c:pt>
                <c:pt idx="11">
                  <c:v>56475</c:v>
                </c:pt>
                <c:pt idx="12">
                  <c:v>55473</c:v>
                </c:pt>
                <c:pt idx="13">
                  <c:v>58394</c:v>
                </c:pt>
                <c:pt idx="14">
                  <c:v>58543</c:v>
                </c:pt>
                <c:pt idx="15">
                  <c:v>57444</c:v>
                </c:pt>
                <c:pt idx="16">
                  <c:v>59665</c:v>
                </c:pt>
                <c:pt idx="17">
                  <c:v>59699</c:v>
                </c:pt>
                <c:pt idx="18">
                  <c:v>59210</c:v>
                </c:pt>
                <c:pt idx="19">
                  <c:v>63270</c:v>
                </c:pt>
                <c:pt idx="20">
                  <c:v>61234</c:v>
                </c:pt>
                <c:pt idx="21">
                  <c:v>60649</c:v>
                </c:pt>
                <c:pt idx="22">
                  <c:v>62185</c:v>
                </c:pt>
                <c:pt idx="23">
                  <c:v>61468</c:v>
                </c:pt>
                <c:pt idx="24">
                  <c:v>62952</c:v>
                </c:pt>
                <c:pt idx="25">
                  <c:v>62363</c:v>
                </c:pt>
                <c:pt idx="26">
                  <c:v>62971</c:v>
                </c:pt>
                <c:pt idx="27">
                  <c:v>63704</c:v>
                </c:pt>
                <c:pt idx="28">
                  <c:v>64789</c:v>
                </c:pt>
                <c:pt idx="29">
                  <c:v>64644</c:v>
                </c:pt>
                <c:pt idx="30">
                  <c:v>66454</c:v>
                </c:pt>
                <c:pt idx="31">
                  <c:v>65507</c:v>
                </c:pt>
                <c:pt idx="32">
                  <c:v>67286</c:v>
                </c:pt>
                <c:pt idx="33">
                  <c:v>65535</c:v>
                </c:pt>
                <c:pt idx="34">
                  <c:v>67046</c:v>
                </c:pt>
                <c:pt idx="35">
                  <c:v>67227</c:v>
                </c:pt>
                <c:pt idx="36">
                  <c:v>68675</c:v>
                </c:pt>
                <c:pt idx="37">
                  <c:v>66740</c:v>
                </c:pt>
                <c:pt idx="38">
                  <c:v>67033</c:v>
                </c:pt>
                <c:pt idx="39">
                  <c:v>65980</c:v>
                </c:pt>
              </c:numCache>
            </c:numRef>
          </c:val>
          <c:smooth val="0"/>
          <c:extLst>
            <c:ext xmlns:c16="http://schemas.microsoft.com/office/drawing/2014/chart" uri="{C3380CC4-5D6E-409C-BE32-E72D297353CC}">
              <c16:uniqueId val="{00000001-7751-4363-BA12-6F75530DB8A8}"/>
            </c:ext>
          </c:extLst>
        </c:ser>
        <c:ser>
          <c:idx val="2"/>
          <c:order val="2"/>
          <c:tx>
            <c:strRef>
              <c:f>Analysis!$U$23</c:f>
              <c:strCache>
                <c:ptCount val="1"/>
                <c:pt idx="0">
                  <c:v>Comprehensive</c:v>
                </c:pt>
              </c:strCache>
            </c:strRef>
          </c:tx>
          <c:spPr>
            <a:ln w="22225" cap="rnd" cmpd="sng" algn="ctr">
              <a:solidFill>
                <a:schemeClr val="accent3"/>
              </a:solidFill>
              <a:round/>
            </a:ln>
            <a:effectLst/>
          </c:spPr>
          <c:marker>
            <c:symbol val="none"/>
          </c:marker>
          <c:dLbls>
            <c:dLbl>
              <c:idx val="6"/>
              <c:dLblPos val="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751-4363-BA12-6F75530DB8A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Analysis!$R$25:$R$64</c:f>
              <c:strCache>
                <c:ptCount val="40"/>
                <c:pt idx="0">
                  <c:v>2009_1</c:v>
                </c:pt>
                <c:pt idx="1">
                  <c:v>2009_2</c:v>
                </c:pt>
                <c:pt idx="2">
                  <c:v>2009_3</c:v>
                </c:pt>
                <c:pt idx="3">
                  <c:v>2009_4</c:v>
                </c:pt>
                <c:pt idx="4">
                  <c:v>2010_1</c:v>
                </c:pt>
                <c:pt idx="5">
                  <c:v>2010_2</c:v>
                </c:pt>
                <c:pt idx="6">
                  <c:v>2010_3</c:v>
                </c:pt>
                <c:pt idx="7">
                  <c:v>2010_4</c:v>
                </c:pt>
                <c:pt idx="8">
                  <c:v>2011_1</c:v>
                </c:pt>
                <c:pt idx="9">
                  <c:v>2011_2</c:v>
                </c:pt>
                <c:pt idx="10">
                  <c:v>2011_3</c:v>
                </c:pt>
                <c:pt idx="11">
                  <c:v>2011_4</c:v>
                </c:pt>
                <c:pt idx="12">
                  <c:v>2012_1</c:v>
                </c:pt>
                <c:pt idx="13">
                  <c:v>2012_2</c:v>
                </c:pt>
                <c:pt idx="14">
                  <c:v>2012_3</c:v>
                </c:pt>
                <c:pt idx="15">
                  <c:v>2012_4</c:v>
                </c:pt>
                <c:pt idx="16">
                  <c:v>2013_1</c:v>
                </c:pt>
                <c:pt idx="17">
                  <c:v>2013_2</c:v>
                </c:pt>
                <c:pt idx="18">
                  <c:v>2013_3</c:v>
                </c:pt>
                <c:pt idx="19">
                  <c:v>2013_4</c:v>
                </c:pt>
                <c:pt idx="20">
                  <c:v>2014_1</c:v>
                </c:pt>
                <c:pt idx="21">
                  <c:v>2014_2</c:v>
                </c:pt>
                <c:pt idx="22">
                  <c:v>2014_3</c:v>
                </c:pt>
                <c:pt idx="23">
                  <c:v>2014_4</c:v>
                </c:pt>
                <c:pt idx="24">
                  <c:v>2015_1</c:v>
                </c:pt>
                <c:pt idx="25">
                  <c:v>2015_2</c:v>
                </c:pt>
                <c:pt idx="26">
                  <c:v>2015_3</c:v>
                </c:pt>
                <c:pt idx="27">
                  <c:v>2015_4</c:v>
                </c:pt>
                <c:pt idx="28">
                  <c:v>2016_1</c:v>
                </c:pt>
                <c:pt idx="29">
                  <c:v>2016_2</c:v>
                </c:pt>
                <c:pt idx="30">
                  <c:v>2016_3</c:v>
                </c:pt>
                <c:pt idx="31">
                  <c:v>2016_4</c:v>
                </c:pt>
                <c:pt idx="32">
                  <c:v>2017_1</c:v>
                </c:pt>
                <c:pt idx="33">
                  <c:v>2017_2</c:v>
                </c:pt>
                <c:pt idx="34">
                  <c:v>2017_3</c:v>
                </c:pt>
                <c:pt idx="35">
                  <c:v>2017_4</c:v>
                </c:pt>
                <c:pt idx="36">
                  <c:v>2018_1</c:v>
                </c:pt>
                <c:pt idx="37">
                  <c:v>2018_2</c:v>
                </c:pt>
                <c:pt idx="38">
                  <c:v>2018_3</c:v>
                </c:pt>
                <c:pt idx="39">
                  <c:v>2018_4</c:v>
                </c:pt>
              </c:strCache>
            </c:strRef>
          </c:cat>
          <c:val>
            <c:numRef>
              <c:f>Analysis!$U$25:$U$64</c:f>
              <c:numCache>
                <c:formatCode>_(* #\ ##0_);_(* \(#\ ##0\);_(* "-"??_);_(@_)</c:formatCode>
                <c:ptCount val="40"/>
                <c:pt idx="0">
                  <c:v>59503</c:v>
                </c:pt>
                <c:pt idx="1">
                  <c:v>90566</c:v>
                </c:pt>
                <c:pt idx="2">
                  <c:v>80089</c:v>
                </c:pt>
                <c:pt idx="3">
                  <c:v>91258</c:v>
                </c:pt>
                <c:pt idx="4">
                  <c:v>64168</c:v>
                </c:pt>
                <c:pt idx="5">
                  <c:v>82871</c:v>
                </c:pt>
                <c:pt idx="6">
                  <c:v>140033</c:v>
                </c:pt>
                <c:pt idx="7">
                  <c:v>99362</c:v>
                </c:pt>
                <c:pt idx="8">
                  <c:v>70136</c:v>
                </c:pt>
                <c:pt idx="9">
                  <c:v>91071</c:v>
                </c:pt>
                <c:pt idx="10">
                  <c:v>95519</c:v>
                </c:pt>
                <c:pt idx="11">
                  <c:v>100040</c:v>
                </c:pt>
                <c:pt idx="12">
                  <c:v>70974</c:v>
                </c:pt>
                <c:pt idx="13">
                  <c:v>103161</c:v>
                </c:pt>
                <c:pt idx="14">
                  <c:v>100857</c:v>
                </c:pt>
                <c:pt idx="15">
                  <c:v>100296</c:v>
                </c:pt>
                <c:pt idx="16">
                  <c:v>76231</c:v>
                </c:pt>
                <c:pt idx="17">
                  <c:v>100061</c:v>
                </c:pt>
                <c:pt idx="18">
                  <c:v>106949</c:v>
                </c:pt>
                <c:pt idx="19">
                  <c:v>99785</c:v>
                </c:pt>
                <c:pt idx="20">
                  <c:v>86258</c:v>
                </c:pt>
                <c:pt idx="21">
                  <c:v>108617</c:v>
                </c:pt>
                <c:pt idx="22">
                  <c:v>111121</c:v>
                </c:pt>
                <c:pt idx="23">
                  <c:v>101666</c:v>
                </c:pt>
                <c:pt idx="24">
                  <c:v>88028</c:v>
                </c:pt>
                <c:pt idx="25">
                  <c:v>114071</c:v>
                </c:pt>
                <c:pt idx="26">
                  <c:v>103468</c:v>
                </c:pt>
                <c:pt idx="27">
                  <c:v>91634</c:v>
                </c:pt>
                <c:pt idx="28">
                  <c:v>99183</c:v>
                </c:pt>
                <c:pt idx="29">
                  <c:v>107187</c:v>
                </c:pt>
                <c:pt idx="30">
                  <c:v>113951</c:v>
                </c:pt>
                <c:pt idx="31">
                  <c:v>108466</c:v>
                </c:pt>
                <c:pt idx="32">
                  <c:v>95360</c:v>
                </c:pt>
                <c:pt idx="33">
                  <c:v>120659</c:v>
                </c:pt>
                <c:pt idx="34">
                  <c:v>109692</c:v>
                </c:pt>
                <c:pt idx="35">
                  <c:v>105997</c:v>
                </c:pt>
                <c:pt idx="36">
                  <c:v>93154</c:v>
                </c:pt>
                <c:pt idx="37">
                  <c:v>113336</c:v>
                </c:pt>
                <c:pt idx="38">
                  <c:v>104007</c:v>
                </c:pt>
                <c:pt idx="39">
                  <c:v>106958</c:v>
                </c:pt>
              </c:numCache>
            </c:numRef>
          </c:val>
          <c:smooth val="0"/>
          <c:extLst>
            <c:ext xmlns:c16="http://schemas.microsoft.com/office/drawing/2014/chart" uri="{C3380CC4-5D6E-409C-BE32-E72D297353CC}">
              <c16:uniqueId val="{00000003-7751-4363-BA12-6F75530DB8A8}"/>
            </c:ext>
          </c:extLst>
        </c:ser>
        <c:ser>
          <c:idx val="3"/>
          <c:order val="3"/>
          <c:tx>
            <c:strRef>
              <c:f>Analysis!$V$23</c:f>
              <c:strCache>
                <c:ptCount val="1"/>
                <c:pt idx="0">
                  <c:v>Collision</c:v>
                </c:pt>
              </c:strCache>
            </c:strRef>
          </c:tx>
          <c:spPr>
            <a:ln w="22225" cap="rnd" cmpd="sng" algn="ctr">
              <a:solidFill>
                <a:schemeClr val="accent4"/>
              </a:solidFill>
              <a:round/>
            </a:ln>
            <a:effectLst/>
          </c:spPr>
          <c:marker>
            <c:symbol val="none"/>
          </c:marker>
          <c:cat>
            <c:strRef>
              <c:f>Analysis!$R$25:$R$64</c:f>
              <c:strCache>
                <c:ptCount val="40"/>
                <c:pt idx="0">
                  <c:v>2009_1</c:v>
                </c:pt>
                <c:pt idx="1">
                  <c:v>2009_2</c:v>
                </c:pt>
                <c:pt idx="2">
                  <c:v>2009_3</c:v>
                </c:pt>
                <c:pt idx="3">
                  <c:v>2009_4</c:v>
                </c:pt>
                <c:pt idx="4">
                  <c:v>2010_1</c:v>
                </c:pt>
                <c:pt idx="5">
                  <c:v>2010_2</c:v>
                </c:pt>
                <c:pt idx="6">
                  <c:v>2010_3</c:v>
                </c:pt>
                <c:pt idx="7">
                  <c:v>2010_4</c:v>
                </c:pt>
                <c:pt idx="8">
                  <c:v>2011_1</c:v>
                </c:pt>
                <c:pt idx="9">
                  <c:v>2011_2</c:v>
                </c:pt>
                <c:pt idx="10">
                  <c:v>2011_3</c:v>
                </c:pt>
                <c:pt idx="11">
                  <c:v>2011_4</c:v>
                </c:pt>
                <c:pt idx="12">
                  <c:v>2012_1</c:v>
                </c:pt>
                <c:pt idx="13">
                  <c:v>2012_2</c:v>
                </c:pt>
                <c:pt idx="14">
                  <c:v>2012_3</c:v>
                </c:pt>
                <c:pt idx="15">
                  <c:v>2012_4</c:v>
                </c:pt>
                <c:pt idx="16">
                  <c:v>2013_1</c:v>
                </c:pt>
                <c:pt idx="17">
                  <c:v>2013_2</c:v>
                </c:pt>
                <c:pt idx="18">
                  <c:v>2013_3</c:v>
                </c:pt>
                <c:pt idx="19">
                  <c:v>2013_4</c:v>
                </c:pt>
                <c:pt idx="20">
                  <c:v>2014_1</c:v>
                </c:pt>
                <c:pt idx="21">
                  <c:v>2014_2</c:v>
                </c:pt>
                <c:pt idx="22">
                  <c:v>2014_3</c:v>
                </c:pt>
                <c:pt idx="23">
                  <c:v>2014_4</c:v>
                </c:pt>
                <c:pt idx="24">
                  <c:v>2015_1</c:v>
                </c:pt>
                <c:pt idx="25">
                  <c:v>2015_2</c:v>
                </c:pt>
                <c:pt idx="26">
                  <c:v>2015_3</c:v>
                </c:pt>
                <c:pt idx="27">
                  <c:v>2015_4</c:v>
                </c:pt>
                <c:pt idx="28">
                  <c:v>2016_1</c:v>
                </c:pt>
                <c:pt idx="29">
                  <c:v>2016_2</c:v>
                </c:pt>
                <c:pt idx="30">
                  <c:v>2016_3</c:v>
                </c:pt>
                <c:pt idx="31">
                  <c:v>2016_4</c:v>
                </c:pt>
                <c:pt idx="32">
                  <c:v>2017_1</c:v>
                </c:pt>
                <c:pt idx="33">
                  <c:v>2017_2</c:v>
                </c:pt>
                <c:pt idx="34">
                  <c:v>2017_3</c:v>
                </c:pt>
                <c:pt idx="35">
                  <c:v>2017_4</c:v>
                </c:pt>
                <c:pt idx="36">
                  <c:v>2018_1</c:v>
                </c:pt>
                <c:pt idx="37">
                  <c:v>2018_2</c:v>
                </c:pt>
                <c:pt idx="38">
                  <c:v>2018_3</c:v>
                </c:pt>
                <c:pt idx="39">
                  <c:v>2018_4</c:v>
                </c:pt>
              </c:strCache>
            </c:strRef>
          </c:cat>
          <c:val>
            <c:numRef>
              <c:f>Analysis!$V$25:$V$64</c:f>
              <c:numCache>
                <c:formatCode>_(* #\ ##0_);_(* \(#\ ##0\);_(* "-"??_);_(@_)</c:formatCode>
                <c:ptCount val="40"/>
                <c:pt idx="0">
                  <c:v>81890</c:v>
                </c:pt>
                <c:pt idx="1">
                  <c:v>64479</c:v>
                </c:pt>
                <c:pt idx="2">
                  <c:v>79612</c:v>
                </c:pt>
                <c:pt idx="3">
                  <c:v>69583</c:v>
                </c:pt>
                <c:pt idx="4">
                  <c:v>83595</c:v>
                </c:pt>
                <c:pt idx="5">
                  <c:v>69650</c:v>
                </c:pt>
                <c:pt idx="6">
                  <c:v>75856</c:v>
                </c:pt>
                <c:pt idx="7">
                  <c:v>71939</c:v>
                </c:pt>
                <c:pt idx="8">
                  <c:v>83152</c:v>
                </c:pt>
                <c:pt idx="9">
                  <c:v>78161</c:v>
                </c:pt>
                <c:pt idx="10">
                  <c:v>89034</c:v>
                </c:pt>
                <c:pt idx="11">
                  <c:v>80062</c:v>
                </c:pt>
                <c:pt idx="12">
                  <c:v>89396</c:v>
                </c:pt>
                <c:pt idx="13">
                  <c:v>86261</c:v>
                </c:pt>
                <c:pt idx="14">
                  <c:v>91950</c:v>
                </c:pt>
                <c:pt idx="15">
                  <c:v>86778</c:v>
                </c:pt>
                <c:pt idx="16">
                  <c:v>96758</c:v>
                </c:pt>
                <c:pt idx="17">
                  <c:v>89685</c:v>
                </c:pt>
                <c:pt idx="18">
                  <c:v>96868</c:v>
                </c:pt>
                <c:pt idx="19">
                  <c:v>99863</c:v>
                </c:pt>
                <c:pt idx="20">
                  <c:v>100792</c:v>
                </c:pt>
                <c:pt idx="21">
                  <c:v>99016</c:v>
                </c:pt>
                <c:pt idx="22">
                  <c:v>99668</c:v>
                </c:pt>
                <c:pt idx="23">
                  <c:v>102018</c:v>
                </c:pt>
                <c:pt idx="24">
                  <c:v>106527</c:v>
                </c:pt>
                <c:pt idx="25">
                  <c:v>103996</c:v>
                </c:pt>
                <c:pt idx="26">
                  <c:v>104516</c:v>
                </c:pt>
                <c:pt idx="27">
                  <c:v>106593</c:v>
                </c:pt>
                <c:pt idx="28">
                  <c:v>110568</c:v>
                </c:pt>
                <c:pt idx="29">
                  <c:v>104472</c:v>
                </c:pt>
                <c:pt idx="30">
                  <c:v>110603</c:v>
                </c:pt>
                <c:pt idx="31">
                  <c:v>107684</c:v>
                </c:pt>
                <c:pt idx="32">
                  <c:v>113423</c:v>
                </c:pt>
                <c:pt idx="33">
                  <c:v>111658</c:v>
                </c:pt>
                <c:pt idx="34">
                  <c:v>118031</c:v>
                </c:pt>
                <c:pt idx="35">
                  <c:v>108080</c:v>
                </c:pt>
                <c:pt idx="36">
                  <c:v>116570</c:v>
                </c:pt>
                <c:pt idx="37">
                  <c:v>108421</c:v>
                </c:pt>
                <c:pt idx="38">
                  <c:v>112422</c:v>
                </c:pt>
                <c:pt idx="39">
                  <c:v>108327</c:v>
                </c:pt>
              </c:numCache>
            </c:numRef>
          </c:val>
          <c:smooth val="0"/>
          <c:extLst>
            <c:ext xmlns:c16="http://schemas.microsoft.com/office/drawing/2014/chart" uri="{C3380CC4-5D6E-409C-BE32-E72D297353CC}">
              <c16:uniqueId val="{00000004-7751-4363-BA12-6F75530DB8A8}"/>
            </c:ext>
          </c:extLst>
        </c:ser>
        <c:ser>
          <c:idx val="4"/>
          <c:order val="4"/>
          <c:tx>
            <c:strRef>
              <c:f>Analysis!$W$23</c:f>
              <c:strCache>
                <c:ptCount val="1"/>
                <c:pt idx="0">
                  <c:v>Personal Injury</c:v>
                </c:pt>
              </c:strCache>
            </c:strRef>
          </c:tx>
          <c:spPr>
            <a:ln w="22225" cap="rnd" cmpd="sng" algn="ctr">
              <a:solidFill>
                <a:schemeClr val="accent5"/>
              </a:solidFill>
              <a:round/>
            </a:ln>
            <a:effectLst/>
          </c:spPr>
          <c:marker>
            <c:symbol val="none"/>
          </c:marker>
          <c:cat>
            <c:strRef>
              <c:f>Analysis!$R$25:$R$64</c:f>
              <c:strCache>
                <c:ptCount val="40"/>
                <c:pt idx="0">
                  <c:v>2009_1</c:v>
                </c:pt>
                <c:pt idx="1">
                  <c:v>2009_2</c:v>
                </c:pt>
                <c:pt idx="2">
                  <c:v>2009_3</c:v>
                </c:pt>
                <c:pt idx="3">
                  <c:v>2009_4</c:v>
                </c:pt>
                <c:pt idx="4">
                  <c:v>2010_1</c:v>
                </c:pt>
                <c:pt idx="5">
                  <c:v>2010_2</c:v>
                </c:pt>
                <c:pt idx="6">
                  <c:v>2010_3</c:v>
                </c:pt>
                <c:pt idx="7">
                  <c:v>2010_4</c:v>
                </c:pt>
                <c:pt idx="8">
                  <c:v>2011_1</c:v>
                </c:pt>
                <c:pt idx="9">
                  <c:v>2011_2</c:v>
                </c:pt>
                <c:pt idx="10">
                  <c:v>2011_3</c:v>
                </c:pt>
                <c:pt idx="11">
                  <c:v>2011_4</c:v>
                </c:pt>
                <c:pt idx="12">
                  <c:v>2012_1</c:v>
                </c:pt>
                <c:pt idx="13">
                  <c:v>2012_2</c:v>
                </c:pt>
                <c:pt idx="14">
                  <c:v>2012_3</c:v>
                </c:pt>
                <c:pt idx="15">
                  <c:v>2012_4</c:v>
                </c:pt>
                <c:pt idx="16">
                  <c:v>2013_1</c:v>
                </c:pt>
                <c:pt idx="17">
                  <c:v>2013_2</c:v>
                </c:pt>
                <c:pt idx="18">
                  <c:v>2013_3</c:v>
                </c:pt>
                <c:pt idx="19">
                  <c:v>2013_4</c:v>
                </c:pt>
                <c:pt idx="20">
                  <c:v>2014_1</c:v>
                </c:pt>
                <c:pt idx="21">
                  <c:v>2014_2</c:v>
                </c:pt>
                <c:pt idx="22">
                  <c:v>2014_3</c:v>
                </c:pt>
                <c:pt idx="23">
                  <c:v>2014_4</c:v>
                </c:pt>
                <c:pt idx="24">
                  <c:v>2015_1</c:v>
                </c:pt>
                <c:pt idx="25">
                  <c:v>2015_2</c:v>
                </c:pt>
                <c:pt idx="26">
                  <c:v>2015_3</c:v>
                </c:pt>
                <c:pt idx="27">
                  <c:v>2015_4</c:v>
                </c:pt>
                <c:pt idx="28">
                  <c:v>2016_1</c:v>
                </c:pt>
                <c:pt idx="29">
                  <c:v>2016_2</c:v>
                </c:pt>
                <c:pt idx="30">
                  <c:v>2016_3</c:v>
                </c:pt>
                <c:pt idx="31">
                  <c:v>2016_4</c:v>
                </c:pt>
                <c:pt idx="32">
                  <c:v>2017_1</c:v>
                </c:pt>
                <c:pt idx="33">
                  <c:v>2017_2</c:v>
                </c:pt>
                <c:pt idx="34">
                  <c:v>2017_3</c:v>
                </c:pt>
                <c:pt idx="35">
                  <c:v>2017_4</c:v>
                </c:pt>
                <c:pt idx="36">
                  <c:v>2018_1</c:v>
                </c:pt>
                <c:pt idx="37">
                  <c:v>2018_2</c:v>
                </c:pt>
                <c:pt idx="38">
                  <c:v>2018_3</c:v>
                </c:pt>
                <c:pt idx="39">
                  <c:v>2018_4</c:v>
                </c:pt>
              </c:strCache>
            </c:strRef>
          </c:cat>
          <c:val>
            <c:numRef>
              <c:f>Analysis!$W$25:$W$64</c:f>
              <c:numCache>
                <c:formatCode>_(* #\ ##0_);_(* \(#\ ##0\);_(* "-"??_);_(@_)</c:formatCode>
                <c:ptCount val="40"/>
                <c:pt idx="0">
                  <c:v>14379</c:v>
                </c:pt>
                <c:pt idx="1">
                  <c:v>15598</c:v>
                </c:pt>
                <c:pt idx="2">
                  <c:v>16069</c:v>
                </c:pt>
                <c:pt idx="3">
                  <c:v>17600</c:v>
                </c:pt>
                <c:pt idx="4">
                  <c:v>16036</c:v>
                </c:pt>
                <c:pt idx="5">
                  <c:v>15788</c:v>
                </c:pt>
                <c:pt idx="6">
                  <c:v>14739</c:v>
                </c:pt>
                <c:pt idx="7">
                  <c:v>19147</c:v>
                </c:pt>
                <c:pt idx="8">
                  <c:v>16649</c:v>
                </c:pt>
                <c:pt idx="9">
                  <c:v>17103</c:v>
                </c:pt>
                <c:pt idx="10">
                  <c:v>17025</c:v>
                </c:pt>
                <c:pt idx="11">
                  <c:v>17755</c:v>
                </c:pt>
                <c:pt idx="12">
                  <c:v>18842</c:v>
                </c:pt>
                <c:pt idx="13">
                  <c:v>16635</c:v>
                </c:pt>
                <c:pt idx="14">
                  <c:v>20436</c:v>
                </c:pt>
                <c:pt idx="15">
                  <c:v>17438</c:v>
                </c:pt>
                <c:pt idx="16">
                  <c:v>19352</c:v>
                </c:pt>
                <c:pt idx="17">
                  <c:v>18649</c:v>
                </c:pt>
                <c:pt idx="18">
                  <c:v>18488</c:v>
                </c:pt>
                <c:pt idx="19">
                  <c:v>20290</c:v>
                </c:pt>
                <c:pt idx="20">
                  <c:v>19308</c:v>
                </c:pt>
                <c:pt idx="21">
                  <c:v>21534</c:v>
                </c:pt>
                <c:pt idx="22">
                  <c:v>20826</c:v>
                </c:pt>
                <c:pt idx="23">
                  <c:v>20337</c:v>
                </c:pt>
                <c:pt idx="24">
                  <c:v>28046</c:v>
                </c:pt>
                <c:pt idx="25">
                  <c:v>19657</c:v>
                </c:pt>
                <c:pt idx="26">
                  <c:v>24070</c:v>
                </c:pt>
                <c:pt idx="27">
                  <c:v>21179</c:v>
                </c:pt>
                <c:pt idx="28">
                  <c:v>22902</c:v>
                </c:pt>
                <c:pt idx="29">
                  <c:v>22834</c:v>
                </c:pt>
                <c:pt idx="30">
                  <c:v>22074</c:v>
                </c:pt>
                <c:pt idx="31">
                  <c:v>23534</c:v>
                </c:pt>
                <c:pt idx="32">
                  <c:v>22505</c:v>
                </c:pt>
                <c:pt idx="33">
                  <c:v>18739</c:v>
                </c:pt>
                <c:pt idx="34">
                  <c:v>23572</c:v>
                </c:pt>
                <c:pt idx="35">
                  <c:v>23916</c:v>
                </c:pt>
                <c:pt idx="36">
                  <c:v>26518</c:v>
                </c:pt>
                <c:pt idx="37">
                  <c:v>26270</c:v>
                </c:pt>
                <c:pt idx="38">
                  <c:v>24885</c:v>
                </c:pt>
                <c:pt idx="39">
                  <c:v>26129</c:v>
                </c:pt>
              </c:numCache>
            </c:numRef>
          </c:val>
          <c:smooth val="0"/>
          <c:extLst>
            <c:ext xmlns:c16="http://schemas.microsoft.com/office/drawing/2014/chart" uri="{C3380CC4-5D6E-409C-BE32-E72D297353CC}">
              <c16:uniqueId val="{00000005-7751-4363-BA12-6F75530DB8A8}"/>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smooth val="0"/>
        <c:axId val="1421356912"/>
        <c:axId val="77340800"/>
      </c:lineChart>
      <c:catAx>
        <c:axId val="142135691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220000" spcFirstLastPara="1" vertOverflow="ellipsis"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77340800"/>
        <c:crosses val="autoZero"/>
        <c:auto val="1"/>
        <c:lblAlgn val="ctr"/>
        <c:lblOffset val="100"/>
        <c:noMultiLvlLbl val="0"/>
      </c:catAx>
      <c:valAx>
        <c:axId val="77340800"/>
        <c:scaling>
          <c:orientation val="minMax"/>
        </c:scaling>
        <c:delete val="0"/>
        <c:axPos val="l"/>
        <c:numFmt formatCode="_(* #\ ##0_);_(* \(#\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421356912"/>
        <c:crosses val="autoZero"/>
        <c:crossBetween val="between"/>
        <c:dispUnits>
          <c:builtInUnit val="thousands"/>
          <c:dispUnitsLbl>
            <c:spPr>
              <a:noFill/>
              <a:ln>
                <a:noFill/>
              </a:ln>
              <a:effectLst/>
            </c:spPr>
            <c:txPr>
              <a:bodyPr rot="-5400000" spcFirstLastPara="1" vertOverflow="ellipsis" vert="horz" wrap="square" anchor="ctr" anchorCtr="1"/>
              <a:lstStyle/>
              <a:p>
                <a:pPr>
                  <a:defRPr sz="900" b="0" i="0" u="none" strike="noStrike" kern="1200" cap="all" baseline="0">
                    <a:solidFill>
                      <a:schemeClr val="dk1">
                        <a:lumMod val="65000"/>
                        <a:lumOff val="35000"/>
                      </a:schemeClr>
                    </a:solidFill>
                    <a:latin typeface="+mn-lt"/>
                    <a:ea typeface="+mn-ea"/>
                    <a:cs typeface="+mn-cs"/>
                  </a:defRPr>
                </a:pPr>
                <a:endParaRPr lang="en-US"/>
              </a:p>
            </c:txPr>
          </c:dispUnitsLbl>
        </c:dispUnits>
      </c:valAx>
      <c:spPr>
        <a:gradFill>
          <a:gsLst>
            <a:gs pos="100000">
              <a:schemeClr val="lt1">
                <a:lumMod val="95000"/>
              </a:schemeClr>
            </a:gs>
            <a:gs pos="0">
              <a:schemeClr val="lt1"/>
            </a:gs>
          </a:gsLst>
          <a:lin ang="5400000" scaled="0"/>
        </a:grad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Analysis!$A$24</c:f>
          <c:strCache>
            <c:ptCount val="1"/>
            <c:pt idx="0">
              <c:v>Sum of N</c:v>
            </c:pt>
          </c:strCache>
        </c:strRef>
      </c:tx>
      <c:overlay val="0"/>
      <c:spPr>
        <a:solidFill>
          <a:schemeClr val="tx2"/>
        </a:solid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title>
    <c:autoTitleDeleted val="0"/>
    <c:plotArea>
      <c:layout/>
      <c:barChart>
        <c:barDir val="col"/>
        <c:grouping val="clustered"/>
        <c:varyColors val="0"/>
        <c:ser>
          <c:idx val="0"/>
          <c:order val="0"/>
          <c:tx>
            <c:strRef>
              <c:f>Analysis!$C$25</c:f>
              <c:strCache>
                <c:ptCount val="1"/>
                <c:pt idx="0">
                  <c:v>2009</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Analysis!$D$23:$H$23</c:f>
              <c:strCache>
                <c:ptCount val="5"/>
                <c:pt idx="0">
                  <c:v>Bodily Injury</c:v>
                </c:pt>
                <c:pt idx="1">
                  <c:v>Property Damage</c:v>
                </c:pt>
                <c:pt idx="2">
                  <c:v>Comprehensive</c:v>
                </c:pt>
                <c:pt idx="3">
                  <c:v>Collision</c:v>
                </c:pt>
                <c:pt idx="4">
                  <c:v>Personal Injury</c:v>
                </c:pt>
              </c:strCache>
            </c:strRef>
          </c:cat>
          <c:val>
            <c:numRef>
              <c:f>Analysis!$D$25:$H$25</c:f>
              <c:numCache>
                <c:formatCode>_(* #\ ##0_);_(* \(#\ ##0\);_(* "-"??_);_(@_)</c:formatCode>
                <c:ptCount val="5"/>
                <c:pt idx="0">
                  <c:v>40866</c:v>
                </c:pt>
                <c:pt idx="1">
                  <c:v>188093</c:v>
                </c:pt>
                <c:pt idx="2">
                  <c:v>321416</c:v>
                </c:pt>
                <c:pt idx="3">
                  <c:v>295564</c:v>
                </c:pt>
                <c:pt idx="4">
                  <c:v>63646</c:v>
                </c:pt>
              </c:numCache>
            </c:numRef>
          </c:val>
          <c:extLst>
            <c:ext xmlns:c16="http://schemas.microsoft.com/office/drawing/2014/chart" uri="{C3380CC4-5D6E-409C-BE32-E72D297353CC}">
              <c16:uniqueId val="{00000000-8B08-4660-918E-39745A6742A3}"/>
            </c:ext>
          </c:extLst>
        </c:ser>
        <c:ser>
          <c:idx val="1"/>
          <c:order val="1"/>
          <c:tx>
            <c:strRef>
              <c:f>Analysis!$C$26</c:f>
              <c:strCache>
                <c:ptCount val="1"/>
                <c:pt idx="0">
                  <c:v>2010</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Analysis!$D$23:$H$23</c:f>
              <c:strCache>
                <c:ptCount val="5"/>
                <c:pt idx="0">
                  <c:v>Bodily Injury</c:v>
                </c:pt>
                <c:pt idx="1">
                  <c:v>Property Damage</c:v>
                </c:pt>
                <c:pt idx="2">
                  <c:v>Comprehensive</c:v>
                </c:pt>
                <c:pt idx="3">
                  <c:v>Collision</c:v>
                </c:pt>
                <c:pt idx="4">
                  <c:v>Personal Injury</c:v>
                </c:pt>
              </c:strCache>
            </c:strRef>
          </c:cat>
          <c:val>
            <c:numRef>
              <c:f>Analysis!$D$26:$H$26</c:f>
              <c:numCache>
                <c:formatCode>_(* #\ ##0_);_(* \(#\ ##0\);_(* "-"??_);_(@_)</c:formatCode>
                <c:ptCount val="5"/>
                <c:pt idx="0">
                  <c:v>42196</c:v>
                </c:pt>
                <c:pt idx="1">
                  <c:v>194802</c:v>
                </c:pt>
                <c:pt idx="2">
                  <c:v>386434</c:v>
                </c:pt>
                <c:pt idx="3">
                  <c:v>301040</c:v>
                </c:pt>
                <c:pt idx="4">
                  <c:v>65710</c:v>
                </c:pt>
              </c:numCache>
            </c:numRef>
          </c:val>
          <c:extLst>
            <c:ext xmlns:c16="http://schemas.microsoft.com/office/drawing/2014/chart" uri="{C3380CC4-5D6E-409C-BE32-E72D297353CC}">
              <c16:uniqueId val="{00000001-8B08-4660-918E-39745A6742A3}"/>
            </c:ext>
          </c:extLst>
        </c:ser>
        <c:ser>
          <c:idx val="2"/>
          <c:order val="2"/>
          <c:tx>
            <c:strRef>
              <c:f>Analysis!$C$27</c:f>
              <c:strCache>
                <c:ptCount val="1"/>
                <c:pt idx="0">
                  <c:v>2011</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Analysis!$D$23:$H$23</c:f>
              <c:strCache>
                <c:ptCount val="5"/>
                <c:pt idx="0">
                  <c:v>Bodily Injury</c:v>
                </c:pt>
                <c:pt idx="1">
                  <c:v>Property Damage</c:v>
                </c:pt>
                <c:pt idx="2">
                  <c:v>Comprehensive</c:v>
                </c:pt>
                <c:pt idx="3">
                  <c:v>Collision</c:v>
                </c:pt>
                <c:pt idx="4">
                  <c:v>Personal Injury</c:v>
                </c:pt>
              </c:strCache>
            </c:strRef>
          </c:cat>
          <c:val>
            <c:numRef>
              <c:f>Analysis!$D$27:$H$27</c:f>
              <c:numCache>
                <c:formatCode>_(* #\ ##0_);_(* \(#\ ##0\);_(* "-"??_);_(@_)</c:formatCode>
                <c:ptCount val="5"/>
                <c:pt idx="0">
                  <c:v>44554</c:v>
                </c:pt>
                <c:pt idx="1">
                  <c:v>210985</c:v>
                </c:pt>
                <c:pt idx="2">
                  <c:v>356766</c:v>
                </c:pt>
                <c:pt idx="3">
                  <c:v>330409</c:v>
                </c:pt>
                <c:pt idx="4">
                  <c:v>68532</c:v>
                </c:pt>
              </c:numCache>
            </c:numRef>
          </c:val>
          <c:extLst>
            <c:ext xmlns:c16="http://schemas.microsoft.com/office/drawing/2014/chart" uri="{C3380CC4-5D6E-409C-BE32-E72D297353CC}">
              <c16:uniqueId val="{00000002-8B08-4660-918E-39745A6742A3}"/>
            </c:ext>
          </c:extLst>
        </c:ser>
        <c:ser>
          <c:idx val="3"/>
          <c:order val="3"/>
          <c:tx>
            <c:strRef>
              <c:f>Analysis!$C$28</c:f>
              <c:strCache>
                <c:ptCount val="1"/>
                <c:pt idx="0">
                  <c:v>2012</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Analysis!$D$23:$H$23</c:f>
              <c:strCache>
                <c:ptCount val="5"/>
                <c:pt idx="0">
                  <c:v>Bodily Injury</c:v>
                </c:pt>
                <c:pt idx="1">
                  <c:v>Property Damage</c:v>
                </c:pt>
                <c:pt idx="2">
                  <c:v>Comprehensive</c:v>
                </c:pt>
                <c:pt idx="3">
                  <c:v>Collision</c:v>
                </c:pt>
                <c:pt idx="4">
                  <c:v>Personal Injury</c:v>
                </c:pt>
              </c:strCache>
            </c:strRef>
          </c:cat>
          <c:val>
            <c:numRef>
              <c:f>Analysis!$D$28:$H$28</c:f>
              <c:numCache>
                <c:formatCode>_(* #\ ##0_);_(* \(#\ ##0\);_(* "-"??_);_(@_)</c:formatCode>
                <c:ptCount val="5"/>
                <c:pt idx="0">
                  <c:v>46641</c:v>
                </c:pt>
                <c:pt idx="1">
                  <c:v>229854</c:v>
                </c:pt>
                <c:pt idx="2">
                  <c:v>375288</c:v>
                </c:pt>
                <c:pt idx="3">
                  <c:v>354385</c:v>
                </c:pt>
                <c:pt idx="4">
                  <c:v>73351</c:v>
                </c:pt>
              </c:numCache>
            </c:numRef>
          </c:val>
          <c:extLst>
            <c:ext xmlns:c16="http://schemas.microsoft.com/office/drawing/2014/chart" uri="{C3380CC4-5D6E-409C-BE32-E72D297353CC}">
              <c16:uniqueId val="{00000003-8B08-4660-918E-39745A6742A3}"/>
            </c:ext>
          </c:extLst>
        </c:ser>
        <c:ser>
          <c:idx val="4"/>
          <c:order val="4"/>
          <c:tx>
            <c:strRef>
              <c:f>Analysis!$C$29</c:f>
              <c:strCache>
                <c:ptCount val="1"/>
                <c:pt idx="0">
                  <c:v>2013</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Analysis!$D$23:$H$23</c:f>
              <c:strCache>
                <c:ptCount val="5"/>
                <c:pt idx="0">
                  <c:v>Bodily Injury</c:v>
                </c:pt>
                <c:pt idx="1">
                  <c:v>Property Damage</c:v>
                </c:pt>
                <c:pt idx="2">
                  <c:v>Comprehensive</c:v>
                </c:pt>
                <c:pt idx="3">
                  <c:v>Collision</c:v>
                </c:pt>
                <c:pt idx="4">
                  <c:v>Personal Injury</c:v>
                </c:pt>
              </c:strCache>
            </c:strRef>
          </c:cat>
          <c:val>
            <c:numRef>
              <c:f>Analysis!$D$29:$H$29</c:f>
              <c:numCache>
                <c:formatCode>_(* #\ ##0_);_(* \(#\ ##0\);_(* "-"??_);_(@_)</c:formatCode>
                <c:ptCount val="5"/>
                <c:pt idx="0">
                  <c:v>49626</c:v>
                </c:pt>
                <c:pt idx="1">
                  <c:v>241844</c:v>
                </c:pt>
                <c:pt idx="2">
                  <c:v>383026</c:v>
                </c:pt>
                <c:pt idx="3">
                  <c:v>383174</c:v>
                </c:pt>
                <c:pt idx="4">
                  <c:v>76779</c:v>
                </c:pt>
              </c:numCache>
            </c:numRef>
          </c:val>
          <c:extLst>
            <c:ext xmlns:c16="http://schemas.microsoft.com/office/drawing/2014/chart" uri="{C3380CC4-5D6E-409C-BE32-E72D297353CC}">
              <c16:uniqueId val="{00000004-8B08-4660-918E-39745A6742A3}"/>
            </c:ext>
          </c:extLst>
        </c:ser>
        <c:ser>
          <c:idx val="5"/>
          <c:order val="5"/>
          <c:tx>
            <c:strRef>
              <c:f>Analysis!$C$30</c:f>
              <c:strCache>
                <c:ptCount val="1"/>
                <c:pt idx="0">
                  <c:v>2014</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Analysis!$D$23:$H$23</c:f>
              <c:strCache>
                <c:ptCount val="5"/>
                <c:pt idx="0">
                  <c:v>Bodily Injury</c:v>
                </c:pt>
                <c:pt idx="1">
                  <c:v>Property Damage</c:v>
                </c:pt>
                <c:pt idx="2">
                  <c:v>Comprehensive</c:v>
                </c:pt>
                <c:pt idx="3">
                  <c:v>Collision</c:v>
                </c:pt>
                <c:pt idx="4">
                  <c:v>Personal Injury</c:v>
                </c:pt>
              </c:strCache>
            </c:strRef>
          </c:cat>
          <c:val>
            <c:numRef>
              <c:f>Analysis!$D$30:$H$30</c:f>
              <c:numCache>
                <c:formatCode>_(* #\ ##0_);_(* \(#\ ##0\);_(* "-"??_);_(@_)</c:formatCode>
                <c:ptCount val="5"/>
                <c:pt idx="0">
                  <c:v>51262</c:v>
                </c:pt>
                <c:pt idx="1">
                  <c:v>245536</c:v>
                </c:pt>
                <c:pt idx="2">
                  <c:v>407662</c:v>
                </c:pt>
                <c:pt idx="3">
                  <c:v>401494</c:v>
                </c:pt>
                <c:pt idx="4">
                  <c:v>82005</c:v>
                </c:pt>
              </c:numCache>
            </c:numRef>
          </c:val>
          <c:extLst>
            <c:ext xmlns:c16="http://schemas.microsoft.com/office/drawing/2014/chart" uri="{C3380CC4-5D6E-409C-BE32-E72D297353CC}">
              <c16:uniqueId val="{00000005-8B08-4660-918E-39745A6742A3}"/>
            </c:ext>
          </c:extLst>
        </c:ser>
        <c:ser>
          <c:idx val="6"/>
          <c:order val="6"/>
          <c:tx>
            <c:strRef>
              <c:f>Analysis!$C$31</c:f>
              <c:strCache>
                <c:ptCount val="1"/>
                <c:pt idx="0">
                  <c:v>2015</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Analysis!$D$23:$H$23</c:f>
              <c:strCache>
                <c:ptCount val="5"/>
                <c:pt idx="0">
                  <c:v>Bodily Injury</c:v>
                </c:pt>
                <c:pt idx="1">
                  <c:v>Property Damage</c:v>
                </c:pt>
                <c:pt idx="2">
                  <c:v>Comprehensive</c:v>
                </c:pt>
                <c:pt idx="3">
                  <c:v>Collision</c:v>
                </c:pt>
                <c:pt idx="4">
                  <c:v>Personal Injury</c:v>
                </c:pt>
              </c:strCache>
            </c:strRef>
          </c:cat>
          <c:val>
            <c:numRef>
              <c:f>Analysis!$D$31:$H$31</c:f>
              <c:numCache>
                <c:formatCode>_(* #\ ##0_);_(* \(#\ ##0\);_(* "-"??_);_(@_)</c:formatCode>
                <c:ptCount val="5"/>
                <c:pt idx="0">
                  <c:v>51447</c:v>
                </c:pt>
                <c:pt idx="1">
                  <c:v>251990</c:v>
                </c:pt>
                <c:pt idx="2">
                  <c:v>397201</c:v>
                </c:pt>
                <c:pt idx="3">
                  <c:v>421632</c:v>
                </c:pt>
                <c:pt idx="4">
                  <c:v>92952</c:v>
                </c:pt>
              </c:numCache>
            </c:numRef>
          </c:val>
          <c:extLst>
            <c:ext xmlns:c16="http://schemas.microsoft.com/office/drawing/2014/chart" uri="{C3380CC4-5D6E-409C-BE32-E72D297353CC}">
              <c16:uniqueId val="{00000006-8B08-4660-918E-39745A6742A3}"/>
            </c:ext>
          </c:extLst>
        </c:ser>
        <c:ser>
          <c:idx val="7"/>
          <c:order val="7"/>
          <c:tx>
            <c:strRef>
              <c:f>Analysis!$C$32</c:f>
              <c:strCache>
                <c:ptCount val="1"/>
                <c:pt idx="0">
                  <c:v>2016</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Analysis!$D$23:$H$23</c:f>
              <c:strCache>
                <c:ptCount val="5"/>
                <c:pt idx="0">
                  <c:v>Bodily Injury</c:v>
                </c:pt>
                <c:pt idx="1">
                  <c:v>Property Damage</c:v>
                </c:pt>
                <c:pt idx="2">
                  <c:v>Comprehensive</c:v>
                </c:pt>
                <c:pt idx="3">
                  <c:v>Collision</c:v>
                </c:pt>
                <c:pt idx="4">
                  <c:v>Personal Injury</c:v>
                </c:pt>
              </c:strCache>
            </c:strRef>
          </c:cat>
          <c:val>
            <c:numRef>
              <c:f>Analysis!$D$32:$H$32</c:f>
              <c:numCache>
                <c:formatCode>_(* #\ ##0_);_(* \(#\ ##0\);_(* "-"??_);_(@_)</c:formatCode>
                <c:ptCount val="5"/>
                <c:pt idx="0">
                  <c:v>54355</c:v>
                </c:pt>
                <c:pt idx="1">
                  <c:v>261394</c:v>
                </c:pt>
                <c:pt idx="2">
                  <c:v>428787</c:v>
                </c:pt>
                <c:pt idx="3">
                  <c:v>433327</c:v>
                </c:pt>
                <c:pt idx="4">
                  <c:v>91344</c:v>
                </c:pt>
              </c:numCache>
            </c:numRef>
          </c:val>
          <c:extLst>
            <c:ext xmlns:c16="http://schemas.microsoft.com/office/drawing/2014/chart" uri="{C3380CC4-5D6E-409C-BE32-E72D297353CC}">
              <c16:uniqueId val="{00000007-8B08-4660-918E-39745A6742A3}"/>
            </c:ext>
          </c:extLst>
        </c:ser>
        <c:ser>
          <c:idx val="8"/>
          <c:order val="8"/>
          <c:tx>
            <c:strRef>
              <c:f>Analysis!$C$33</c:f>
              <c:strCache>
                <c:ptCount val="1"/>
                <c:pt idx="0">
                  <c:v>2017</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Analysis!$D$23:$H$23</c:f>
              <c:strCache>
                <c:ptCount val="5"/>
                <c:pt idx="0">
                  <c:v>Bodily Injury</c:v>
                </c:pt>
                <c:pt idx="1">
                  <c:v>Property Damage</c:v>
                </c:pt>
                <c:pt idx="2">
                  <c:v>Comprehensive</c:v>
                </c:pt>
                <c:pt idx="3">
                  <c:v>Collision</c:v>
                </c:pt>
                <c:pt idx="4">
                  <c:v>Personal Injury</c:v>
                </c:pt>
              </c:strCache>
            </c:strRef>
          </c:cat>
          <c:val>
            <c:numRef>
              <c:f>Analysis!$D$33:$H$33</c:f>
              <c:numCache>
                <c:formatCode>_(* #\ ##0_);_(* \(#\ ##0\);_(* "-"??_);_(@_)</c:formatCode>
                <c:ptCount val="5"/>
                <c:pt idx="0">
                  <c:v>55007</c:v>
                </c:pt>
                <c:pt idx="1">
                  <c:v>267094</c:v>
                </c:pt>
                <c:pt idx="2">
                  <c:v>431708</c:v>
                </c:pt>
                <c:pt idx="3">
                  <c:v>451192</c:v>
                </c:pt>
                <c:pt idx="4">
                  <c:v>88732</c:v>
                </c:pt>
              </c:numCache>
            </c:numRef>
          </c:val>
          <c:extLst>
            <c:ext xmlns:c16="http://schemas.microsoft.com/office/drawing/2014/chart" uri="{C3380CC4-5D6E-409C-BE32-E72D297353CC}">
              <c16:uniqueId val="{00000008-8B08-4660-918E-39745A6742A3}"/>
            </c:ext>
          </c:extLst>
        </c:ser>
        <c:ser>
          <c:idx val="9"/>
          <c:order val="9"/>
          <c:tx>
            <c:strRef>
              <c:f>Analysis!$C$34</c:f>
              <c:strCache>
                <c:ptCount val="1"/>
                <c:pt idx="0">
                  <c:v>2018</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Analysis!$D$23:$H$23</c:f>
              <c:strCache>
                <c:ptCount val="5"/>
                <c:pt idx="0">
                  <c:v>Bodily Injury</c:v>
                </c:pt>
                <c:pt idx="1">
                  <c:v>Property Damage</c:v>
                </c:pt>
                <c:pt idx="2">
                  <c:v>Comprehensive</c:v>
                </c:pt>
                <c:pt idx="3">
                  <c:v>Collision</c:v>
                </c:pt>
                <c:pt idx="4">
                  <c:v>Personal Injury</c:v>
                </c:pt>
              </c:strCache>
            </c:strRef>
          </c:cat>
          <c:val>
            <c:numRef>
              <c:f>Analysis!$D$34:$H$34</c:f>
              <c:numCache>
                <c:formatCode>_(* #\ ##0_);_(* \(#\ ##0\);_(* "-"??_);_(@_)</c:formatCode>
                <c:ptCount val="5"/>
                <c:pt idx="0">
                  <c:v>54905</c:v>
                </c:pt>
                <c:pt idx="1">
                  <c:v>268428</c:v>
                </c:pt>
                <c:pt idx="2">
                  <c:v>417455</c:v>
                </c:pt>
                <c:pt idx="3">
                  <c:v>445740</c:v>
                </c:pt>
                <c:pt idx="4">
                  <c:v>103802</c:v>
                </c:pt>
              </c:numCache>
            </c:numRef>
          </c:val>
          <c:extLst>
            <c:ext xmlns:c16="http://schemas.microsoft.com/office/drawing/2014/chart" uri="{C3380CC4-5D6E-409C-BE32-E72D297353CC}">
              <c16:uniqueId val="{00000009-8B08-4660-918E-39745A6742A3}"/>
            </c:ext>
          </c:extLst>
        </c:ser>
        <c:dLbls>
          <c:showLegendKey val="0"/>
          <c:showVal val="0"/>
          <c:showCatName val="0"/>
          <c:showSerName val="0"/>
          <c:showPercent val="0"/>
          <c:showBubbleSize val="0"/>
        </c:dLbls>
        <c:gapWidth val="150"/>
        <c:axId val="74885792"/>
        <c:axId val="81066672"/>
      </c:barChart>
      <c:catAx>
        <c:axId val="7488579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066672"/>
        <c:crosses val="autoZero"/>
        <c:auto val="1"/>
        <c:lblAlgn val="ctr"/>
        <c:lblOffset val="100"/>
        <c:noMultiLvlLbl val="0"/>
      </c:catAx>
      <c:valAx>
        <c:axId val="81066672"/>
        <c:scaling>
          <c:orientation val="minMax"/>
        </c:scaling>
        <c:delete val="0"/>
        <c:axPos val="l"/>
        <c:numFmt formatCode="_(* #\ ##0_);_(* \(#\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885792"/>
        <c:crosses val="autoZero"/>
        <c:crossBetween val="between"/>
        <c:dispUnits>
          <c:builtInUnit val="thousands"/>
          <c:dispUnitsLbl>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[2019-student-research-case-study-data_UL_20190131.xlsx]Pivot!PivotTable2</c:name>
    <c:fmtId val="1"/>
  </c:pivotSource>
  <c:chart>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pivotFmt>
      <c:pivotFmt>
        <c:idx val="6"/>
        <c:spPr>
          <a:ln w="28575" cap="rnd">
            <a:solidFill>
              <a:schemeClr val="accent1"/>
            </a:solidFill>
            <a:round/>
          </a:ln>
          <a:effectLst/>
        </c:spPr>
        <c:marker>
          <c:symbol val="none"/>
        </c:marker>
      </c:pivotFmt>
      <c:pivotFmt>
        <c:idx val="7"/>
        <c:spPr>
          <a:ln w="28575" cap="rnd">
            <a:solidFill>
              <a:schemeClr val="accent1"/>
            </a:solidFill>
            <a:round/>
          </a:ln>
          <a:effectLst/>
        </c:spPr>
        <c:marker>
          <c:symbol val="none"/>
        </c:marker>
      </c:pivotFmt>
      <c:pivotFmt>
        <c:idx val="8"/>
        <c:spPr>
          <a:ln w="28575" cap="rnd">
            <a:solidFill>
              <a:schemeClr val="accent1"/>
            </a:solidFill>
            <a:round/>
          </a:ln>
          <a:effectLst/>
        </c:spPr>
        <c:marker>
          <c:symbol val="none"/>
        </c:marker>
      </c:pivotFmt>
      <c:pivotFmt>
        <c:idx val="9"/>
        <c:spPr>
          <a:ln w="28575" cap="rnd">
            <a:solidFill>
              <a:schemeClr val="accent1"/>
            </a:solidFill>
            <a:round/>
          </a:ln>
          <a:effectLst/>
        </c:spPr>
        <c:marker>
          <c:symbol val="none"/>
        </c:marker>
      </c:pivotFmt>
      <c:pivotFmt>
        <c:idx val="10"/>
        <c:spPr>
          <a:ln w="28575" cap="rnd">
            <a:solidFill>
              <a:schemeClr val="accent1"/>
            </a:solidFill>
            <a:round/>
          </a:ln>
          <a:effectLst/>
        </c:spPr>
        <c:marker>
          <c:symbol val="none"/>
        </c:marker>
      </c:pivotFmt>
      <c:pivotFmt>
        <c:idx val="11"/>
        <c:spPr>
          <a:ln w="28575" cap="rnd">
            <a:solidFill>
              <a:schemeClr val="accent1"/>
            </a:solidFill>
            <a:round/>
          </a:ln>
          <a:effectLst/>
        </c:spPr>
        <c:marker>
          <c:symbol val="none"/>
        </c:marker>
      </c:pivotFmt>
      <c:pivotFmt>
        <c:idx val="12"/>
        <c:spPr>
          <a:ln w="28575" cap="rnd">
            <a:solidFill>
              <a:schemeClr val="accent1"/>
            </a:solidFill>
            <a:round/>
          </a:ln>
          <a:effectLst/>
        </c:spPr>
        <c:marker>
          <c:symbol val="none"/>
        </c:marker>
      </c:pivotFmt>
      <c:pivotFmt>
        <c:idx val="13"/>
        <c:spPr>
          <a:ln w="28575" cap="rnd">
            <a:solidFill>
              <a:schemeClr val="accent1"/>
            </a:solidFill>
            <a:round/>
          </a:ln>
          <a:effectLst/>
        </c:spPr>
        <c:marker>
          <c:symbol val="none"/>
        </c:marker>
      </c:pivotFmt>
      <c:pivotFmt>
        <c:idx val="14"/>
        <c:spPr>
          <a:ln w="28575" cap="rnd">
            <a:solidFill>
              <a:schemeClr val="accent1"/>
            </a:solidFill>
            <a:round/>
          </a:ln>
          <a:effectLst/>
        </c:spPr>
        <c:marker>
          <c:symbol val="none"/>
        </c:marker>
      </c:pivotFmt>
      <c:pivotFmt>
        <c:idx val="15"/>
        <c:spPr>
          <a:ln w="28575" cap="rnd">
            <a:solidFill>
              <a:schemeClr val="accent1"/>
            </a:solidFill>
            <a:round/>
          </a:ln>
          <a:effectLst/>
        </c:spPr>
        <c:marker>
          <c:symbol val="none"/>
        </c:marker>
      </c:pivotFmt>
      <c:pivotFmt>
        <c:idx val="16"/>
        <c:spPr>
          <a:ln w="28575" cap="rnd">
            <a:solidFill>
              <a:schemeClr val="accent1"/>
            </a:solidFill>
            <a:round/>
          </a:ln>
          <a:effectLst/>
        </c:spPr>
        <c:marker>
          <c:symbol val="none"/>
        </c:marker>
      </c:pivotFmt>
      <c:pivotFmt>
        <c:idx val="17"/>
        <c:spPr>
          <a:ln w="28575" cap="rnd">
            <a:solidFill>
              <a:schemeClr val="accent1"/>
            </a:solidFill>
            <a:round/>
          </a:ln>
          <a:effectLst/>
        </c:spPr>
        <c:marker>
          <c:symbol val="none"/>
        </c:marker>
      </c:pivotFmt>
      <c:pivotFmt>
        <c:idx val="18"/>
        <c:spPr>
          <a:ln w="28575" cap="rnd">
            <a:solidFill>
              <a:schemeClr val="accent1"/>
            </a:solidFill>
            <a:round/>
          </a:ln>
          <a:effectLst/>
        </c:spPr>
        <c:marker>
          <c:symbol val="none"/>
        </c:marker>
      </c:pivotFmt>
      <c:pivotFmt>
        <c:idx val="19"/>
        <c:spPr>
          <a:ln w="28575" cap="rnd">
            <a:solidFill>
              <a:schemeClr val="accent1"/>
            </a:solidFill>
            <a:round/>
          </a:ln>
          <a:effectLst/>
        </c:spPr>
        <c:marker>
          <c:symbol val="none"/>
        </c:marker>
      </c:pivotFmt>
      <c:pivotFmt>
        <c:idx val="20"/>
        <c:spPr>
          <a:ln w="28575" cap="rnd">
            <a:solidFill>
              <a:schemeClr val="accent1"/>
            </a:solidFill>
            <a:round/>
          </a:ln>
          <a:effectLst/>
        </c:spPr>
        <c:marker>
          <c:symbol val="none"/>
        </c:marker>
      </c:pivotFmt>
      <c:pivotFmt>
        <c:idx val="21"/>
        <c:spPr>
          <a:ln w="28575" cap="rnd">
            <a:solidFill>
              <a:schemeClr val="accent1"/>
            </a:solidFill>
            <a:round/>
          </a:ln>
          <a:effectLst/>
        </c:spPr>
        <c:marker>
          <c:symbol val="none"/>
        </c:marker>
      </c:pivotFmt>
      <c:pivotFmt>
        <c:idx val="22"/>
        <c:spPr>
          <a:ln w="28575" cap="rnd">
            <a:solidFill>
              <a:schemeClr val="accent1"/>
            </a:solidFill>
            <a:round/>
          </a:ln>
          <a:effectLst/>
        </c:spPr>
        <c:marker>
          <c:symbol val="none"/>
        </c:marker>
      </c:pivotFmt>
      <c:pivotFmt>
        <c:idx val="23"/>
        <c:spPr>
          <a:ln w="28575" cap="rnd">
            <a:solidFill>
              <a:schemeClr val="accent1"/>
            </a:solidFill>
            <a:round/>
          </a:ln>
          <a:effectLst/>
        </c:spPr>
        <c:marker>
          <c:symbol val="none"/>
        </c:marker>
      </c:pivotFmt>
      <c:pivotFmt>
        <c:idx val="24"/>
        <c:spPr>
          <a:ln w="28575" cap="rnd">
            <a:solidFill>
              <a:schemeClr val="accent1"/>
            </a:solidFill>
            <a:round/>
          </a:ln>
          <a:effectLst/>
        </c:spPr>
        <c:marker>
          <c:symbol val="none"/>
        </c:marker>
      </c:pivotFmt>
      <c:pivotFmt>
        <c:idx val="25"/>
        <c:spPr>
          <a:ln w="28575" cap="rnd">
            <a:solidFill>
              <a:schemeClr val="accent1"/>
            </a:solidFill>
            <a:round/>
          </a:ln>
          <a:effectLst/>
        </c:spPr>
        <c:marker>
          <c:symbol val="none"/>
        </c:marker>
      </c:pivotFmt>
      <c:pivotFmt>
        <c:idx val="26"/>
        <c:spPr>
          <a:ln w="28575" cap="rnd">
            <a:solidFill>
              <a:schemeClr val="accent1"/>
            </a:solidFill>
            <a:round/>
          </a:ln>
          <a:effectLst/>
        </c:spPr>
        <c:marker>
          <c:symbol val="none"/>
        </c:marker>
      </c:pivotFmt>
    </c:pivotFmts>
    <c:plotArea>
      <c:layout/>
      <c:lineChart>
        <c:grouping val="standard"/>
        <c:varyColors val="0"/>
        <c:ser>
          <c:idx val="0"/>
          <c:order val="0"/>
          <c:tx>
            <c:strRef>
              <c:f>Pivot!$B$155:$B$156</c:f>
              <c:strCache>
                <c:ptCount val="1"/>
                <c:pt idx="0">
                  <c:v>LMA</c:v>
                </c:pt>
              </c:strCache>
            </c:strRef>
          </c:tx>
          <c:spPr>
            <a:ln w="28575" cap="rnd">
              <a:solidFill>
                <a:schemeClr val="accent1"/>
              </a:solidFill>
              <a:round/>
            </a:ln>
            <a:effectLst/>
          </c:spPr>
          <c:marker>
            <c:symbol val="none"/>
          </c:marker>
          <c:cat>
            <c:strRef>
              <c:f>Pivot!$A$157:$A$167</c:f>
              <c:strCache>
                <c:ptCount val="10"/>
                <c:pt idx="0">
                  <c:v>2009</c:v>
                </c:pt>
                <c:pt idx="1">
                  <c:v>2010</c:v>
                </c:pt>
                <c:pt idx="2">
                  <c:v>2011</c:v>
                </c:pt>
                <c:pt idx="3">
                  <c:v>2012</c:v>
                </c:pt>
                <c:pt idx="4">
                  <c:v>2013</c:v>
                </c:pt>
                <c:pt idx="5">
                  <c:v>2014</c:v>
                </c:pt>
                <c:pt idx="6">
                  <c:v>2015</c:v>
                </c:pt>
                <c:pt idx="7">
                  <c:v>2016</c:v>
                </c:pt>
                <c:pt idx="8">
                  <c:v>2017</c:v>
                </c:pt>
                <c:pt idx="9">
                  <c:v>2018</c:v>
                </c:pt>
              </c:strCache>
            </c:strRef>
          </c:cat>
          <c:val>
            <c:numRef>
              <c:f>Pivot!$B$157:$B$167</c:f>
              <c:numCache>
                <c:formatCode>_(* #\ ##0_);_(* \(#\ ##0\);_(* "-"??_);_(@_)</c:formatCode>
                <c:ptCount val="10"/>
                <c:pt idx="0">
                  <c:v>124476</c:v>
                </c:pt>
                <c:pt idx="1">
                  <c:v>128032</c:v>
                </c:pt>
                <c:pt idx="2">
                  <c:v>134087</c:v>
                </c:pt>
                <c:pt idx="3">
                  <c:v>143719</c:v>
                </c:pt>
                <c:pt idx="4">
                  <c:v>149961</c:v>
                </c:pt>
                <c:pt idx="5">
                  <c:v>157318</c:v>
                </c:pt>
                <c:pt idx="6">
                  <c:v>160928</c:v>
                </c:pt>
                <c:pt idx="7">
                  <c:v>166245</c:v>
                </c:pt>
                <c:pt idx="8">
                  <c:v>168985</c:v>
                </c:pt>
                <c:pt idx="9">
                  <c:v>170794</c:v>
                </c:pt>
              </c:numCache>
            </c:numRef>
          </c:val>
          <c:smooth val="0"/>
          <c:extLst>
            <c:ext xmlns:c16="http://schemas.microsoft.com/office/drawing/2014/chart" uri="{C3380CC4-5D6E-409C-BE32-E72D297353CC}">
              <c16:uniqueId val="{00000000-E127-41B0-BD50-EE099ACADE68}"/>
            </c:ext>
          </c:extLst>
        </c:ser>
        <c:ser>
          <c:idx val="1"/>
          <c:order val="1"/>
          <c:tx>
            <c:strRef>
              <c:f>Pivot!$C$155:$C$156</c:f>
              <c:strCache>
                <c:ptCount val="1"/>
                <c:pt idx="0">
                  <c:v>LMH</c:v>
                </c:pt>
              </c:strCache>
            </c:strRef>
          </c:tx>
          <c:spPr>
            <a:ln w="28575" cap="rnd">
              <a:solidFill>
                <a:schemeClr val="accent2"/>
              </a:solidFill>
              <a:round/>
            </a:ln>
            <a:effectLst/>
          </c:spPr>
          <c:marker>
            <c:symbol val="none"/>
          </c:marker>
          <c:cat>
            <c:strRef>
              <c:f>Pivot!$A$157:$A$167</c:f>
              <c:strCache>
                <c:ptCount val="10"/>
                <c:pt idx="0">
                  <c:v>2009</c:v>
                </c:pt>
                <c:pt idx="1">
                  <c:v>2010</c:v>
                </c:pt>
                <c:pt idx="2">
                  <c:v>2011</c:v>
                </c:pt>
                <c:pt idx="3">
                  <c:v>2012</c:v>
                </c:pt>
                <c:pt idx="4">
                  <c:v>2013</c:v>
                </c:pt>
                <c:pt idx="5">
                  <c:v>2014</c:v>
                </c:pt>
                <c:pt idx="6">
                  <c:v>2015</c:v>
                </c:pt>
                <c:pt idx="7">
                  <c:v>2016</c:v>
                </c:pt>
                <c:pt idx="8">
                  <c:v>2017</c:v>
                </c:pt>
                <c:pt idx="9">
                  <c:v>2018</c:v>
                </c:pt>
              </c:strCache>
            </c:strRef>
          </c:cat>
          <c:val>
            <c:numRef>
              <c:f>Pivot!$C$157:$C$167</c:f>
              <c:numCache>
                <c:formatCode>_(* #\ ##0_);_(* \(#\ ##0\);_(* "-"??_);_(@_)</c:formatCode>
                <c:ptCount val="10"/>
                <c:pt idx="0">
                  <c:v>86169</c:v>
                </c:pt>
                <c:pt idx="1">
                  <c:v>88535</c:v>
                </c:pt>
                <c:pt idx="2">
                  <c:v>92451</c:v>
                </c:pt>
                <c:pt idx="3">
                  <c:v>97639</c:v>
                </c:pt>
                <c:pt idx="4">
                  <c:v>102874</c:v>
                </c:pt>
                <c:pt idx="5">
                  <c:v>106510</c:v>
                </c:pt>
                <c:pt idx="6">
                  <c:v>107240</c:v>
                </c:pt>
                <c:pt idx="7">
                  <c:v>109289</c:v>
                </c:pt>
                <c:pt idx="8">
                  <c:v>110295</c:v>
                </c:pt>
                <c:pt idx="9">
                  <c:v>111129</c:v>
                </c:pt>
              </c:numCache>
            </c:numRef>
          </c:val>
          <c:smooth val="0"/>
          <c:extLst>
            <c:ext xmlns:c16="http://schemas.microsoft.com/office/drawing/2014/chart" uri="{C3380CC4-5D6E-409C-BE32-E72D297353CC}">
              <c16:uniqueId val="{00000001-E127-41B0-BD50-EE099ACADE68}"/>
            </c:ext>
          </c:extLst>
        </c:ser>
        <c:ser>
          <c:idx val="2"/>
          <c:order val="2"/>
          <c:tx>
            <c:strRef>
              <c:f>Pivot!$D$155:$D$156</c:f>
              <c:strCache>
                <c:ptCount val="1"/>
                <c:pt idx="0">
                  <c:v>LML</c:v>
                </c:pt>
              </c:strCache>
            </c:strRef>
          </c:tx>
          <c:spPr>
            <a:ln w="28575" cap="rnd">
              <a:solidFill>
                <a:schemeClr val="accent3"/>
              </a:solidFill>
              <a:round/>
            </a:ln>
            <a:effectLst/>
          </c:spPr>
          <c:marker>
            <c:symbol val="none"/>
          </c:marker>
          <c:cat>
            <c:strRef>
              <c:f>Pivot!$A$157:$A$167</c:f>
              <c:strCache>
                <c:ptCount val="10"/>
                <c:pt idx="0">
                  <c:v>2009</c:v>
                </c:pt>
                <c:pt idx="1">
                  <c:v>2010</c:v>
                </c:pt>
                <c:pt idx="2">
                  <c:v>2011</c:v>
                </c:pt>
                <c:pt idx="3">
                  <c:v>2012</c:v>
                </c:pt>
                <c:pt idx="4">
                  <c:v>2013</c:v>
                </c:pt>
                <c:pt idx="5">
                  <c:v>2014</c:v>
                </c:pt>
                <c:pt idx="6">
                  <c:v>2015</c:v>
                </c:pt>
                <c:pt idx="7">
                  <c:v>2016</c:v>
                </c:pt>
                <c:pt idx="8">
                  <c:v>2017</c:v>
                </c:pt>
                <c:pt idx="9">
                  <c:v>2018</c:v>
                </c:pt>
              </c:strCache>
            </c:strRef>
          </c:cat>
          <c:val>
            <c:numRef>
              <c:f>Pivot!$D$157:$D$167</c:f>
              <c:numCache>
                <c:formatCode>_(* #\ ##0_);_(* \(#\ ##0\);_(* "-"??_);_(@_)</c:formatCode>
                <c:ptCount val="10"/>
                <c:pt idx="0">
                  <c:v>99611</c:v>
                </c:pt>
                <c:pt idx="1">
                  <c:v>102425</c:v>
                </c:pt>
                <c:pt idx="2">
                  <c:v>108178</c:v>
                </c:pt>
                <c:pt idx="3">
                  <c:v>117379</c:v>
                </c:pt>
                <c:pt idx="4">
                  <c:v>124630</c:v>
                </c:pt>
                <c:pt idx="5">
                  <c:v>131541</c:v>
                </c:pt>
                <c:pt idx="6">
                  <c:v>132543</c:v>
                </c:pt>
                <c:pt idx="7">
                  <c:v>135874</c:v>
                </c:pt>
                <c:pt idx="8">
                  <c:v>137705</c:v>
                </c:pt>
                <c:pt idx="9">
                  <c:v>137598</c:v>
                </c:pt>
              </c:numCache>
            </c:numRef>
          </c:val>
          <c:smooth val="0"/>
          <c:extLst>
            <c:ext xmlns:c16="http://schemas.microsoft.com/office/drawing/2014/chart" uri="{C3380CC4-5D6E-409C-BE32-E72D297353CC}">
              <c16:uniqueId val="{00000002-E127-41B0-BD50-EE099ACADE68}"/>
            </c:ext>
          </c:extLst>
        </c:ser>
        <c:ser>
          <c:idx val="3"/>
          <c:order val="3"/>
          <c:tx>
            <c:strRef>
              <c:f>Pivot!$E$155:$E$156</c:f>
              <c:strCache>
                <c:ptCount val="1"/>
                <c:pt idx="0">
                  <c:v>LSA</c:v>
                </c:pt>
              </c:strCache>
            </c:strRef>
          </c:tx>
          <c:spPr>
            <a:ln w="28575" cap="rnd">
              <a:solidFill>
                <a:schemeClr val="accent4"/>
              </a:solidFill>
              <a:round/>
            </a:ln>
            <a:effectLst/>
          </c:spPr>
          <c:marker>
            <c:symbol val="none"/>
          </c:marker>
          <c:cat>
            <c:strRef>
              <c:f>Pivot!$A$157:$A$167</c:f>
              <c:strCache>
                <c:ptCount val="10"/>
                <c:pt idx="0">
                  <c:v>2009</c:v>
                </c:pt>
                <c:pt idx="1">
                  <c:v>2010</c:v>
                </c:pt>
                <c:pt idx="2">
                  <c:v>2011</c:v>
                </c:pt>
                <c:pt idx="3">
                  <c:v>2012</c:v>
                </c:pt>
                <c:pt idx="4">
                  <c:v>2013</c:v>
                </c:pt>
                <c:pt idx="5">
                  <c:v>2014</c:v>
                </c:pt>
                <c:pt idx="6">
                  <c:v>2015</c:v>
                </c:pt>
                <c:pt idx="7">
                  <c:v>2016</c:v>
                </c:pt>
                <c:pt idx="8">
                  <c:v>2017</c:v>
                </c:pt>
                <c:pt idx="9">
                  <c:v>2018</c:v>
                </c:pt>
              </c:strCache>
            </c:strRef>
          </c:cat>
          <c:val>
            <c:numRef>
              <c:f>Pivot!$E$157:$E$167</c:f>
              <c:numCache>
                <c:formatCode>_(* #\ ##0_);_(* \(#\ ##0\);_(* "-"??_);_(@_)</c:formatCode>
                <c:ptCount val="10"/>
                <c:pt idx="0">
                  <c:v>107204</c:v>
                </c:pt>
                <c:pt idx="1">
                  <c:v>110452</c:v>
                </c:pt>
                <c:pt idx="2">
                  <c:v>116417</c:v>
                </c:pt>
                <c:pt idx="3">
                  <c:v>124662</c:v>
                </c:pt>
                <c:pt idx="4">
                  <c:v>131890</c:v>
                </c:pt>
                <c:pt idx="5">
                  <c:v>137320</c:v>
                </c:pt>
                <c:pt idx="6">
                  <c:v>138591</c:v>
                </c:pt>
                <c:pt idx="7">
                  <c:v>141914</c:v>
                </c:pt>
                <c:pt idx="8">
                  <c:v>144710</c:v>
                </c:pt>
                <c:pt idx="9">
                  <c:v>147070</c:v>
                </c:pt>
              </c:numCache>
            </c:numRef>
          </c:val>
          <c:smooth val="0"/>
          <c:extLst>
            <c:ext xmlns:c16="http://schemas.microsoft.com/office/drawing/2014/chart" uri="{C3380CC4-5D6E-409C-BE32-E72D297353CC}">
              <c16:uniqueId val="{00000003-E127-41B0-BD50-EE099ACADE68}"/>
            </c:ext>
          </c:extLst>
        </c:ser>
        <c:ser>
          <c:idx val="4"/>
          <c:order val="4"/>
          <c:tx>
            <c:strRef>
              <c:f>Pivot!$F$155:$F$156</c:f>
              <c:strCache>
                <c:ptCount val="1"/>
                <c:pt idx="0">
                  <c:v>LSH</c:v>
                </c:pt>
              </c:strCache>
            </c:strRef>
          </c:tx>
          <c:spPr>
            <a:ln w="28575" cap="rnd">
              <a:solidFill>
                <a:schemeClr val="accent5"/>
              </a:solidFill>
              <a:round/>
            </a:ln>
            <a:effectLst/>
          </c:spPr>
          <c:marker>
            <c:symbol val="none"/>
          </c:marker>
          <c:cat>
            <c:strRef>
              <c:f>Pivot!$A$157:$A$167</c:f>
              <c:strCache>
                <c:ptCount val="10"/>
                <c:pt idx="0">
                  <c:v>2009</c:v>
                </c:pt>
                <c:pt idx="1">
                  <c:v>2010</c:v>
                </c:pt>
                <c:pt idx="2">
                  <c:v>2011</c:v>
                </c:pt>
                <c:pt idx="3">
                  <c:v>2012</c:v>
                </c:pt>
                <c:pt idx="4">
                  <c:v>2013</c:v>
                </c:pt>
                <c:pt idx="5">
                  <c:v>2014</c:v>
                </c:pt>
                <c:pt idx="6">
                  <c:v>2015</c:v>
                </c:pt>
                <c:pt idx="7">
                  <c:v>2016</c:v>
                </c:pt>
                <c:pt idx="8">
                  <c:v>2017</c:v>
                </c:pt>
                <c:pt idx="9">
                  <c:v>2018</c:v>
                </c:pt>
              </c:strCache>
            </c:strRef>
          </c:cat>
          <c:val>
            <c:numRef>
              <c:f>Pivot!$F$157:$F$167</c:f>
              <c:numCache>
                <c:formatCode>_(* #\ ##0_);_(* \(#\ ##0\);_(* "-"??_);_(@_)</c:formatCode>
                <c:ptCount val="10"/>
                <c:pt idx="0">
                  <c:v>48603</c:v>
                </c:pt>
                <c:pt idx="1">
                  <c:v>50274</c:v>
                </c:pt>
                <c:pt idx="2">
                  <c:v>53743</c:v>
                </c:pt>
                <c:pt idx="3">
                  <c:v>58413</c:v>
                </c:pt>
                <c:pt idx="4">
                  <c:v>62390</c:v>
                </c:pt>
                <c:pt idx="5">
                  <c:v>65824</c:v>
                </c:pt>
                <c:pt idx="6">
                  <c:v>67393</c:v>
                </c:pt>
                <c:pt idx="7">
                  <c:v>69658</c:v>
                </c:pt>
                <c:pt idx="8">
                  <c:v>70854</c:v>
                </c:pt>
                <c:pt idx="9">
                  <c:v>71617</c:v>
                </c:pt>
              </c:numCache>
            </c:numRef>
          </c:val>
          <c:smooth val="0"/>
          <c:extLst>
            <c:ext xmlns:c16="http://schemas.microsoft.com/office/drawing/2014/chart" uri="{C3380CC4-5D6E-409C-BE32-E72D297353CC}">
              <c16:uniqueId val="{00000004-E127-41B0-BD50-EE099ACADE68}"/>
            </c:ext>
          </c:extLst>
        </c:ser>
        <c:ser>
          <c:idx val="5"/>
          <c:order val="5"/>
          <c:tx>
            <c:strRef>
              <c:f>Pivot!$G$155:$G$156</c:f>
              <c:strCache>
                <c:ptCount val="1"/>
                <c:pt idx="0">
                  <c:v>LSL</c:v>
                </c:pt>
              </c:strCache>
            </c:strRef>
          </c:tx>
          <c:spPr>
            <a:ln w="28575" cap="rnd">
              <a:solidFill>
                <a:schemeClr val="accent6"/>
              </a:solidFill>
              <a:round/>
            </a:ln>
            <a:effectLst/>
          </c:spPr>
          <c:marker>
            <c:symbol val="none"/>
          </c:marker>
          <c:cat>
            <c:strRef>
              <c:f>Pivot!$A$157:$A$167</c:f>
              <c:strCache>
                <c:ptCount val="10"/>
                <c:pt idx="0">
                  <c:v>2009</c:v>
                </c:pt>
                <c:pt idx="1">
                  <c:v>2010</c:v>
                </c:pt>
                <c:pt idx="2">
                  <c:v>2011</c:v>
                </c:pt>
                <c:pt idx="3">
                  <c:v>2012</c:v>
                </c:pt>
                <c:pt idx="4">
                  <c:v>2013</c:v>
                </c:pt>
                <c:pt idx="5">
                  <c:v>2014</c:v>
                </c:pt>
                <c:pt idx="6">
                  <c:v>2015</c:v>
                </c:pt>
                <c:pt idx="7">
                  <c:v>2016</c:v>
                </c:pt>
                <c:pt idx="8">
                  <c:v>2017</c:v>
                </c:pt>
                <c:pt idx="9">
                  <c:v>2018</c:v>
                </c:pt>
              </c:strCache>
            </c:strRef>
          </c:cat>
          <c:val>
            <c:numRef>
              <c:f>Pivot!$G$157:$G$167</c:f>
              <c:numCache>
                <c:formatCode>_(* #\ ##0_);_(* \(#\ ##0\);_(* "-"??_);_(@_)</c:formatCode>
                <c:ptCount val="10"/>
                <c:pt idx="0">
                  <c:v>21242</c:v>
                </c:pt>
                <c:pt idx="1">
                  <c:v>21499</c:v>
                </c:pt>
                <c:pt idx="2">
                  <c:v>22056</c:v>
                </c:pt>
                <c:pt idx="3">
                  <c:v>22842</c:v>
                </c:pt>
                <c:pt idx="4">
                  <c:v>23576</c:v>
                </c:pt>
                <c:pt idx="5">
                  <c:v>24543</c:v>
                </c:pt>
                <c:pt idx="6">
                  <c:v>25292</c:v>
                </c:pt>
                <c:pt idx="7">
                  <c:v>26158</c:v>
                </c:pt>
                <c:pt idx="8">
                  <c:v>26014</c:v>
                </c:pt>
                <c:pt idx="9">
                  <c:v>25346</c:v>
                </c:pt>
              </c:numCache>
            </c:numRef>
          </c:val>
          <c:smooth val="0"/>
          <c:extLst>
            <c:ext xmlns:c16="http://schemas.microsoft.com/office/drawing/2014/chart" uri="{C3380CC4-5D6E-409C-BE32-E72D297353CC}">
              <c16:uniqueId val="{00000005-E127-41B0-BD50-EE099ACADE68}"/>
            </c:ext>
          </c:extLst>
        </c:ser>
        <c:ser>
          <c:idx val="6"/>
          <c:order val="6"/>
          <c:tx>
            <c:strRef>
              <c:f>Pivot!$H$155:$H$156</c:f>
              <c:strCache>
                <c:ptCount val="1"/>
                <c:pt idx="0">
                  <c:v>LYA</c:v>
                </c:pt>
              </c:strCache>
            </c:strRef>
          </c:tx>
          <c:spPr>
            <a:ln w="28575" cap="rnd">
              <a:solidFill>
                <a:schemeClr val="accent1">
                  <a:lumMod val="60000"/>
                </a:schemeClr>
              </a:solidFill>
              <a:round/>
            </a:ln>
            <a:effectLst/>
          </c:spPr>
          <c:marker>
            <c:symbol val="none"/>
          </c:marker>
          <c:cat>
            <c:strRef>
              <c:f>Pivot!$A$157:$A$167</c:f>
              <c:strCache>
                <c:ptCount val="10"/>
                <c:pt idx="0">
                  <c:v>2009</c:v>
                </c:pt>
                <c:pt idx="1">
                  <c:v>2010</c:v>
                </c:pt>
                <c:pt idx="2">
                  <c:v>2011</c:v>
                </c:pt>
                <c:pt idx="3">
                  <c:v>2012</c:v>
                </c:pt>
                <c:pt idx="4">
                  <c:v>2013</c:v>
                </c:pt>
                <c:pt idx="5">
                  <c:v>2014</c:v>
                </c:pt>
                <c:pt idx="6">
                  <c:v>2015</c:v>
                </c:pt>
                <c:pt idx="7">
                  <c:v>2016</c:v>
                </c:pt>
                <c:pt idx="8">
                  <c:v>2017</c:v>
                </c:pt>
                <c:pt idx="9">
                  <c:v>2018</c:v>
                </c:pt>
              </c:strCache>
            </c:strRef>
          </c:cat>
          <c:val>
            <c:numRef>
              <c:f>Pivot!$H$157:$H$167</c:f>
              <c:numCache>
                <c:formatCode>_(* #\ ##0_);_(* \(#\ ##0\);_(* "-"??_);_(@_)</c:formatCode>
                <c:ptCount val="10"/>
                <c:pt idx="0">
                  <c:v>26484</c:v>
                </c:pt>
                <c:pt idx="1">
                  <c:v>27045</c:v>
                </c:pt>
                <c:pt idx="2">
                  <c:v>28013</c:v>
                </c:pt>
                <c:pt idx="3">
                  <c:v>29287</c:v>
                </c:pt>
                <c:pt idx="4">
                  <c:v>30406</c:v>
                </c:pt>
                <c:pt idx="5">
                  <c:v>31292</c:v>
                </c:pt>
                <c:pt idx="6">
                  <c:v>31971</c:v>
                </c:pt>
                <c:pt idx="7">
                  <c:v>33253</c:v>
                </c:pt>
                <c:pt idx="8">
                  <c:v>33796</c:v>
                </c:pt>
                <c:pt idx="9">
                  <c:v>34460</c:v>
                </c:pt>
              </c:numCache>
            </c:numRef>
          </c:val>
          <c:smooth val="0"/>
          <c:extLst>
            <c:ext xmlns:c16="http://schemas.microsoft.com/office/drawing/2014/chart" uri="{C3380CC4-5D6E-409C-BE32-E72D297353CC}">
              <c16:uniqueId val="{00000006-E127-41B0-BD50-EE099ACADE68}"/>
            </c:ext>
          </c:extLst>
        </c:ser>
        <c:ser>
          <c:idx val="7"/>
          <c:order val="7"/>
          <c:tx>
            <c:strRef>
              <c:f>Pivot!$I$155:$I$156</c:f>
              <c:strCache>
                <c:ptCount val="1"/>
                <c:pt idx="0">
                  <c:v>LYH</c:v>
                </c:pt>
              </c:strCache>
            </c:strRef>
          </c:tx>
          <c:spPr>
            <a:ln w="28575" cap="rnd">
              <a:solidFill>
                <a:schemeClr val="accent2">
                  <a:lumMod val="60000"/>
                </a:schemeClr>
              </a:solidFill>
              <a:round/>
            </a:ln>
            <a:effectLst/>
          </c:spPr>
          <c:marker>
            <c:symbol val="none"/>
          </c:marker>
          <c:cat>
            <c:strRef>
              <c:f>Pivot!$A$157:$A$167</c:f>
              <c:strCache>
                <c:ptCount val="10"/>
                <c:pt idx="0">
                  <c:v>2009</c:v>
                </c:pt>
                <c:pt idx="1">
                  <c:v>2010</c:v>
                </c:pt>
                <c:pt idx="2">
                  <c:v>2011</c:v>
                </c:pt>
                <c:pt idx="3">
                  <c:v>2012</c:v>
                </c:pt>
                <c:pt idx="4">
                  <c:v>2013</c:v>
                </c:pt>
                <c:pt idx="5">
                  <c:v>2014</c:v>
                </c:pt>
                <c:pt idx="6">
                  <c:v>2015</c:v>
                </c:pt>
                <c:pt idx="7">
                  <c:v>2016</c:v>
                </c:pt>
                <c:pt idx="8">
                  <c:v>2017</c:v>
                </c:pt>
                <c:pt idx="9">
                  <c:v>2018</c:v>
                </c:pt>
              </c:strCache>
            </c:strRef>
          </c:cat>
          <c:val>
            <c:numRef>
              <c:f>Pivot!$I$157:$I$167</c:f>
              <c:numCache>
                <c:formatCode>_(* #\ ##0_);_(* \(#\ ##0\);_(* "-"??_);_(@_)</c:formatCode>
                <c:ptCount val="10"/>
                <c:pt idx="0">
                  <c:v>18541</c:v>
                </c:pt>
                <c:pt idx="1">
                  <c:v>18987</c:v>
                </c:pt>
                <c:pt idx="2">
                  <c:v>19782</c:v>
                </c:pt>
                <c:pt idx="3">
                  <c:v>20922</c:v>
                </c:pt>
                <c:pt idx="4">
                  <c:v>21753</c:v>
                </c:pt>
                <c:pt idx="5">
                  <c:v>22750</c:v>
                </c:pt>
                <c:pt idx="6">
                  <c:v>23382</c:v>
                </c:pt>
                <c:pt idx="7">
                  <c:v>24189</c:v>
                </c:pt>
                <c:pt idx="8">
                  <c:v>24872</c:v>
                </c:pt>
                <c:pt idx="9">
                  <c:v>25342</c:v>
                </c:pt>
              </c:numCache>
            </c:numRef>
          </c:val>
          <c:smooth val="0"/>
          <c:extLst>
            <c:ext xmlns:c16="http://schemas.microsoft.com/office/drawing/2014/chart" uri="{C3380CC4-5D6E-409C-BE32-E72D297353CC}">
              <c16:uniqueId val="{00000007-E127-41B0-BD50-EE099ACADE68}"/>
            </c:ext>
          </c:extLst>
        </c:ser>
        <c:ser>
          <c:idx val="8"/>
          <c:order val="8"/>
          <c:tx>
            <c:strRef>
              <c:f>Pivot!$J$155:$J$156</c:f>
              <c:strCache>
                <c:ptCount val="1"/>
                <c:pt idx="0">
                  <c:v>LYL</c:v>
                </c:pt>
              </c:strCache>
            </c:strRef>
          </c:tx>
          <c:spPr>
            <a:ln w="28575" cap="rnd">
              <a:solidFill>
                <a:schemeClr val="accent3">
                  <a:lumMod val="60000"/>
                </a:schemeClr>
              </a:solidFill>
              <a:round/>
            </a:ln>
            <a:effectLst/>
          </c:spPr>
          <c:marker>
            <c:symbol val="none"/>
          </c:marker>
          <c:cat>
            <c:strRef>
              <c:f>Pivot!$A$157:$A$167</c:f>
              <c:strCache>
                <c:ptCount val="10"/>
                <c:pt idx="0">
                  <c:v>2009</c:v>
                </c:pt>
                <c:pt idx="1">
                  <c:v>2010</c:v>
                </c:pt>
                <c:pt idx="2">
                  <c:v>2011</c:v>
                </c:pt>
                <c:pt idx="3">
                  <c:v>2012</c:v>
                </c:pt>
                <c:pt idx="4">
                  <c:v>2013</c:v>
                </c:pt>
                <c:pt idx="5">
                  <c:v>2014</c:v>
                </c:pt>
                <c:pt idx="6">
                  <c:v>2015</c:v>
                </c:pt>
                <c:pt idx="7">
                  <c:v>2016</c:v>
                </c:pt>
                <c:pt idx="8">
                  <c:v>2017</c:v>
                </c:pt>
                <c:pt idx="9">
                  <c:v>2018</c:v>
                </c:pt>
              </c:strCache>
            </c:strRef>
          </c:cat>
          <c:val>
            <c:numRef>
              <c:f>Pivot!$J$157:$J$167</c:f>
              <c:numCache>
                <c:formatCode>_(* #\ ##0_);_(* \(#\ ##0\);_(* "-"??_);_(@_)</c:formatCode>
                <c:ptCount val="10"/>
                <c:pt idx="0">
                  <c:v>16056</c:v>
                </c:pt>
                <c:pt idx="1">
                  <c:v>16645</c:v>
                </c:pt>
                <c:pt idx="2">
                  <c:v>17567</c:v>
                </c:pt>
                <c:pt idx="3">
                  <c:v>19074</c:v>
                </c:pt>
                <c:pt idx="4">
                  <c:v>20260</c:v>
                </c:pt>
                <c:pt idx="5">
                  <c:v>21214</c:v>
                </c:pt>
                <c:pt idx="6">
                  <c:v>21635</c:v>
                </c:pt>
                <c:pt idx="7">
                  <c:v>22149</c:v>
                </c:pt>
                <c:pt idx="8">
                  <c:v>22341</c:v>
                </c:pt>
                <c:pt idx="9">
                  <c:v>22473</c:v>
                </c:pt>
              </c:numCache>
            </c:numRef>
          </c:val>
          <c:smooth val="0"/>
          <c:extLst>
            <c:ext xmlns:c16="http://schemas.microsoft.com/office/drawing/2014/chart" uri="{C3380CC4-5D6E-409C-BE32-E72D297353CC}">
              <c16:uniqueId val="{00000008-E127-41B0-BD50-EE099ACADE68}"/>
            </c:ext>
          </c:extLst>
        </c:ser>
        <c:ser>
          <c:idx val="9"/>
          <c:order val="9"/>
          <c:tx>
            <c:strRef>
              <c:f>Pivot!$K$155:$K$156</c:f>
              <c:strCache>
                <c:ptCount val="1"/>
                <c:pt idx="0">
                  <c:v>MMA</c:v>
                </c:pt>
              </c:strCache>
            </c:strRef>
          </c:tx>
          <c:spPr>
            <a:ln w="28575" cap="rnd">
              <a:solidFill>
                <a:schemeClr val="accent4">
                  <a:lumMod val="60000"/>
                </a:schemeClr>
              </a:solidFill>
              <a:round/>
            </a:ln>
            <a:effectLst/>
          </c:spPr>
          <c:marker>
            <c:symbol val="none"/>
          </c:marker>
          <c:cat>
            <c:strRef>
              <c:f>Pivot!$A$157:$A$167</c:f>
              <c:strCache>
                <c:ptCount val="10"/>
                <c:pt idx="0">
                  <c:v>2009</c:v>
                </c:pt>
                <c:pt idx="1">
                  <c:v>2010</c:v>
                </c:pt>
                <c:pt idx="2">
                  <c:v>2011</c:v>
                </c:pt>
                <c:pt idx="3">
                  <c:v>2012</c:v>
                </c:pt>
                <c:pt idx="4">
                  <c:v>2013</c:v>
                </c:pt>
                <c:pt idx="5">
                  <c:v>2014</c:v>
                </c:pt>
                <c:pt idx="6">
                  <c:v>2015</c:v>
                </c:pt>
                <c:pt idx="7">
                  <c:v>2016</c:v>
                </c:pt>
                <c:pt idx="8">
                  <c:v>2017</c:v>
                </c:pt>
                <c:pt idx="9">
                  <c:v>2018</c:v>
                </c:pt>
              </c:strCache>
            </c:strRef>
          </c:cat>
          <c:val>
            <c:numRef>
              <c:f>Pivot!$K$157:$K$167</c:f>
              <c:numCache>
                <c:formatCode>_(* #\ ##0_);_(* \(#\ ##0\);_(* "-"??_);_(@_)</c:formatCode>
                <c:ptCount val="10"/>
                <c:pt idx="0">
                  <c:v>164178</c:v>
                </c:pt>
                <c:pt idx="1">
                  <c:v>168066</c:v>
                </c:pt>
                <c:pt idx="2">
                  <c:v>176382</c:v>
                </c:pt>
                <c:pt idx="3">
                  <c:v>188611</c:v>
                </c:pt>
                <c:pt idx="4">
                  <c:v>197958</c:v>
                </c:pt>
                <c:pt idx="5">
                  <c:v>206628</c:v>
                </c:pt>
                <c:pt idx="6">
                  <c:v>210568</c:v>
                </c:pt>
                <c:pt idx="7">
                  <c:v>216887</c:v>
                </c:pt>
                <c:pt idx="8">
                  <c:v>220739</c:v>
                </c:pt>
                <c:pt idx="9">
                  <c:v>223103</c:v>
                </c:pt>
              </c:numCache>
            </c:numRef>
          </c:val>
          <c:smooth val="0"/>
          <c:extLst>
            <c:ext xmlns:c16="http://schemas.microsoft.com/office/drawing/2014/chart" uri="{C3380CC4-5D6E-409C-BE32-E72D297353CC}">
              <c16:uniqueId val="{00000009-E127-41B0-BD50-EE099ACADE68}"/>
            </c:ext>
          </c:extLst>
        </c:ser>
        <c:ser>
          <c:idx val="10"/>
          <c:order val="10"/>
          <c:tx>
            <c:strRef>
              <c:f>Pivot!$L$155:$L$156</c:f>
              <c:strCache>
                <c:ptCount val="1"/>
                <c:pt idx="0">
                  <c:v>MMH</c:v>
                </c:pt>
              </c:strCache>
            </c:strRef>
          </c:tx>
          <c:spPr>
            <a:ln w="28575" cap="rnd">
              <a:solidFill>
                <a:schemeClr val="accent5">
                  <a:lumMod val="60000"/>
                </a:schemeClr>
              </a:solidFill>
              <a:round/>
            </a:ln>
            <a:effectLst/>
          </c:spPr>
          <c:marker>
            <c:symbol val="none"/>
          </c:marker>
          <c:cat>
            <c:strRef>
              <c:f>Pivot!$A$157:$A$167</c:f>
              <c:strCache>
                <c:ptCount val="10"/>
                <c:pt idx="0">
                  <c:v>2009</c:v>
                </c:pt>
                <c:pt idx="1">
                  <c:v>2010</c:v>
                </c:pt>
                <c:pt idx="2">
                  <c:v>2011</c:v>
                </c:pt>
                <c:pt idx="3">
                  <c:v>2012</c:v>
                </c:pt>
                <c:pt idx="4">
                  <c:v>2013</c:v>
                </c:pt>
                <c:pt idx="5">
                  <c:v>2014</c:v>
                </c:pt>
                <c:pt idx="6">
                  <c:v>2015</c:v>
                </c:pt>
                <c:pt idx="7">
                  <c:v>2016</c:v>
                </c:pt>
                <c:pt idx="8">
                  <c:v>2017</c:v>
                </c:pt>
                <c:pt idx="9">
                  <c:v>2018</c:v>
                </c:pt>
              </c:strCache>
            </c:strRef>
          </c:cat>
          <c:val>
            <c:numRef>
              <c:f>Pivot!$L$157:$L$167</c:f>
              <c:numCache>
                <c:formatCode>_(* #\ ##0_);_(* \(#\ ##0\);_(* "-"??_);_(@_)</c:formatCode>
                <c:ptCount val="10"/>
                <c:pt idx="0">
                  <c:v>97377</c:v>
                </c:pt>
                <c:pt idx="1">
                  <c:v>100164</c:v>
                </c:pt>
                <c:pt idx="2">
                  <c:v>105552</c:v>
                </c:pt>
                <c:pt idx="3">
                  <c:v>114015</c:v>
                </c:pt>
                <c:pt idx="4">
                  <c:v>121133</c:v>
                </c:pt>
                <c:pt idx="5">
                  <c:v>126492</c:v>
                </c:pt>
                <c:pt idx="6">
                  <c:v>127673</c:v>
                </c:pt>
                <c:pt idx="7">
                  <c:v>129818</c:v>
                </c:pt>
                <c:pt idx="8">
                  <c:v>131399</c:v>
                </c:pt>
                <c:pt idx="9">
                  <c:v>132896</c:v>
                </c:pt>
              </c:numCache>
            </c:numRef>
          </c:val>
          <c:smooth val="0"/>
          <c:extLst>
            <c:ext xmlns:c16="http://schemas.microsoft.com/office/drawing/2014/chart" uri="{C3380CC4-5D6E-409C-BE32-E72D297353CC}">
              <c16:uniqueId val="{0000000A-E127-41B0-BD50-EE099ACADE68}"/>
            </c:ext>
          </c:extLst>
        </c:ser>
        <c:ser>
          <c:idx val="11"/>
          <c:order val="11"/>
          <c:tx>
            <c:strRef>
              <c:f>Pivot!$M$155:$M$156</c:f>
              <c:strCache>
                <c:ptCount val="1"/>
                <c:pt idx="0">
                  <c:v>MML</c:v>
                </c:pt>
              </c:strCache>
            </c:strRef>
          </c:tx>
          <c:spPr>
            <a:ln w="28575" cap="rnd">
              <a:solidFill>
                <a:schemeClr val="accent6">
                  <a:lumMod val="60000"/>
                </a:schemeClr>
              </a:solidFill>
              <a:round/>
            </a:ln>
            <a:effectLst/>
          </c:spPr>
          <c:marker>
            <c:symbol val="none"/>
          </c:marker>
          <c:cat>
            <c:strRef>
              <c:f>Pivot!$A$157:$A$167</c:f>
              <c:strCache>
                <c:ptCount val="10"/>
                <c:pt idx="0">
                  <c:v>2009</c:v>
                </c:pt>
                <c:pt idx="1">
                  <c:v>2010</c:v>
                </c:pt>
                <c:pt idx="2">
                  <c:v>2011</c:v>
                </c:pt>
                <c:pt idx="3">
                  <c:v>2012</c:v>
                </c:pt>
                <c:pt idx="4">
                  <c:v>2013</c:v>
                </c:pt>
                <c:pt idx="5">
                  <c:v>2014</c:v>
                </c:pt>
                <c:pt idx="6">
                  <c:v>2015</c:v>
                </c:pt>
                <c:pt idx="7">
                  <c:v>2016</c:v>
                </c:pt>
                <c:pt idx="8">
                  <c:v>2017</c:v>
                </c:pt>
                <c:pt idx="9">
                  <c:v>2018</c:v>
                </c:pt>
              </c:strCache>
            </c:strRef>
          </c:cat>
          <c:val>
            <c:numRef>
              <c:f>Pivot!$M$157:$M$167</c:f>
              <c:numCache>
                <c:formatCode>_(* #\ ##0_);_(* \(#\ ##0\);_(* "-"??_);_(@_)</c:formatCode>
                <c:ptCount val="10"/>
                <c:pt idx="0">
                  <c:v>113282</c:v>
                </c:pt>
                <c:pt idx="1">
                  <c:v>116897</c:v>
                </c:pt>
                <c:pt idx="2">
                  <c:v>121832</c:v>
                </c:pt>
                <c:pt idx="3">
                  <c:v>130201</c:v>
                </c:pt>
                <c:pt idx="4">
                  <c:v>136975</c:v>
                </c:pt>
                <c:pt idx="5">
                  <c:v>142438</c:v>
                </c:pt>
                <c:pt idx="6">
                  <c:v>145420</c:v>
                </c:pt>
                <c:pt idx="7">
                  <c:v>149789</c:v>
                </c:pt>
                <c:pt idx="8">
                  <c:v>151691</c:v>
                </c:pt>
                <c:pt idx="9">
                  <c:v>155027</c:v>
                </c:pt>
              </c:numCache>
            </c:numRef>
          </c:val>
          <c:smooth val="0"/>
          <c:extLst>
            <c:ext xmlns:c16="http://schemas.microsoft.com/office/drawing/2014/chart" uri="{C3380CC4-5D6E-409C-BE32-E72D297353CC}">
              <c16:uniqueId val="{0000000B-E127-41B0-BD50-EE099ACADE68}"/>
            </c:ext>
          </c:extLst>
        </c:ser>
        <c:ser>
          <c:idx val="12"/>
          <c:order val="12"/>
          <c:tx>
            <c:strRef>
              <c:f>Pivot!$N$155:$N$156</c:f>
              <c:strCache>
                <c:ptCount val="1"/>
                <c:pt idx="0">
                  <c:v>MSA</c:v>
                </c:pt>
              </c:strCache>
            </c:strRef>
          </c:tx>
          <c:spPr>
            <a:ln w="28575" cap="rnd">
              <a:solidFill>
                <a:schemeClr val="accent1">
                  <a:lumMod val="80000"/>
                  <a:lumOff val="20000"/>
                </a:schemeClr>
              </a:solidFill>
              <a:round/>
            </a:ln>
            <a:effectLst/>
          </c:spPr>
          <c:marker>
            <c:symbol val="none"/>
          </c:marker>
          <c:cat>
            <c:strRef>
              <c:f>Pivot!$A$157:$A$167</c:f>
              <c:strCache>
                <c:ptCount val="10"/>
                <c:pt idx="0">
                  <c:v>2009</c:v>
                </c:pt>
                <c:pt idx="1">
                  <c:v>2010</c:v>
                </c:pt>
                <c:pt idx="2">
                  <c:v>2011</c:v>
                </c:pt>
                <c:pt idx="3">
                  <c:v>2012</c:v>
                </c:pt>
                <c:pt idx="4">
                  <c:v>2013</c:v>
                </c:pt>
                <c:pt idx="5">
                  <c:v>2014</c:v>
                </c:pt>
                <c:pt idx="6">
                  <c:v>2015</c:v>
                </c:pt>
                <c:pt idx="7">
                  <c:v>2016</c:v>
                </c:pt>
                <c:pt idx="8">
                  <c:v>2017</c:v>
                </c:pt>
                <c:pt idx="9">
                  <c:v>2018</c:v>
                </c:pt>
              </c:strCache>
            </c:strRef>
          </c:cat>
          <c:val>
            <c:numRef>
              <c:f>Pivot!$N$157:$N$167</c:f>
              <c:numCache>
                <c:formatCode>_(* #\ ##0_);_(* \(#\ ##0\);_(* "-"??_);_(@_)</c:formatCode>
                <c:ptCount val="10"/>
                <c:pt idx="0">
                  <c:v>103998</c:v>
                </c:pt>
                <c:pt idx="1">
                  <c:v>105229</c:v>
                </c:pt>
                <c:pt idx="2">
                  <c:v>108496</c:v>
                </c:pt>
                <c:pt idx="3">
                  <c:v>112912</c:v>
                </c:pt>
                <c:pt idx="4">
                  <c:v>115894</c:v>
                </c:pt>
                <c:pt idx="5">
                  <c:v>120678</c:v>
                </c:pt>
                <c:pt idx="6">
                  <c:v>121951</c:v>
                </c:pt>
                <c:pt idx="7">
                  <c:v>123933</c:v>
                </c:pt>
                <c:pt idx="8">
                  <c:v>125109</c:v>
                </c:pt>
                <c:pt idx="9">
                  <c:v>126091</c:v>
                </c:pt>
              </c:numCache>
            </c:numRef>
          </c:val>
          <c:smooth val="0"/>
          <c:extLst>
            <c:ext xmlns:c16="http://schemas.microsoft.com/office/drawing/2014/chart" uri="{C3380CC4-5D6E-409C-BE32-E72D297353CC}">
              <c16:uniqueId val="{0000000C-E127-41B0-BD50-EE099ACADE68}"/>
            </c:ext>
          </c:extLst>
        </c:ser>
        <c:ser>
          <c:idx val="13"/>
          <c:order val="13"/>
          <c:tx>
            <c:strRef>
              <c:f>Pivot!$O$155:$O$156</c:f>
              <c:strCache>
                <c:ptCount val="1"/>
                <c:pt idx="0">
                  <c:v>MSH</c:v>
                </c:pt>
              </c:strCache>
            </c:strRef>
          </c:tx>
          <c:spPr>
            <a:ln w="28575" cap="rnd">
              <a:solidFill>
                <a:schemeClr val="accent2">
                  <a:lumMod val="80000"/>
                  <a:lumOff val="20000"/>
                </a:schemeClr>
              </a:solidFill>
              <a:round/>
            </a:ln>
            <a:effectLst/>
          </c:spPr>
          <c:marker>
            <c:symbol val="none"/>
          </c:marker>
          <c:cat>
            <c:strRef>
              <c:f>Pivot!$A$157:$A$167</c:f>
              <c:strCache>
                <c:ptCount val="10"/>
                <c:pt idx="0">
                  <c:v>2009</c:v>
                </c:pt>
                <c:pt idx="1">
                  <c:v>2010</c:v>
                </c:pt>
                <c:pt idx="2">
                  <c:v>2011</c:v>
                </c:pt>
                <c:pt idx="3">
                  <c:v>2012</c:v>
                </c:pt>
                <c:pt idx="4">
                  <c:v>2013</c:v>
                </c:pt>
                <c:pt idx="5">
                  <c:v>2014</c:v>
                </c:pt>
                <c:pt idx="6">
                  <c:v>2015</c:v>
                </c:pt>
                <c:pt idx="7">
                  <c:v>2016</c:v>
                </c:pt>
                <c:pt idx="8">
                  <c:v>2017</c:v>
                </c:pt>
                <c:pt idx="9">
                  <c:v>2018</c:v>
                </c:pt>
              </c:strCache>
            </c:strRef>
          </c:cat>
          <c:val>
            <c:numRef>
              <c:f>Pivot!$O$157:$O$167</c:f>
              <c:numCache>
                <c:formatCode>_(* #\ ##0_);_(* \(#\ ##0\);_(* "-"??_);_(@_)</c:formatCode>
                <c:ptCount val="10"/>
                <c:pt idx="0">
                  <c:v>78808</c:v>
                </c:pt>
                <c:pt idx="1">
                  <c:v>80581</c:v>
                </c:pt>
                <c:pt idx="2">
                  <c:v>84510</c:v>
                </c:pt>
                <c:pt idx="3">
                  <c:v>89925</c:v>
                </c:pt>
                <c:pt idx="4">
                  <c:v>93994</c:v>
                </c:pt>
                <c:pt idx="5">
                  <c:v>97871</c:v>
                </c:pt>
                <c:pt idx="6">
                  <c:v>100084</c:v>
                </c:pt>
                <c:pt idx="7">
                  <c:v>103499</c:v>
                </c:pt>
                <c:pt idx="8">
                  <c:v>105173</c:v>
                </c:pt>
                <c:pt idx="9">
                  <c:v>106370</c:v>
                </c:pt>
              </c:numCache>
            </c:numRef>
          </c:val>
          <c:smooth val="0"/>
          <c:extLst>
            <c:ext xmlns:c16="http://schemas.microsoft.com/office/drawing/2014/chart" uri="{C3380CC4-5D6E-409C-BE32-E72D297353CC}">
              <c16:uniqueId val="{0000000D-E127-41B0-BD50-EE099ACADE68}"/>
            </c:ext>
          </c:extLst>
        </c:ser>
        <c:ser>
          <c:idx val="14"/>
          <c:order val="14"/>
          <c:tx>
            <c:strRef>
              <c:f>Pivot!$P$155:$P$156</c:f>
              <c:strCache>
                <c:ptCount val="1"/>
                <c:pt idx="0">
                  <c:v>MSL</c:v>
                </c:pt>
              </c:strCache>
            </c:strRef>
          </c:tx>
          <c:spPr>
            <a:ln w="28575" cap="rnd">
              <a:solidFill>
                <a:schemeClr val="accent3">
                  <a:lumMod val="80000"/>
                  <a:lumOff val="20000"/>
                </a:schemeClr>
              </a:solidFill>
              <a:round/>
            </a:ln>
            <a:effectLst/>
          </c:spPr>
          <c:marker>
            <c:symbol val="none"/>
          </c:marker>
          <c:cat>
            <c:strRef>
              <c:f>Pivot!$A$157:$A$167</c:f>
              <c:strCache>
                <c:ptCount val="10"/>
                <c:pt idx="0">
                  <c:v>2009</c:v>
                </c:pt>
                <c:pt idx="1">
                  <c:v>2010</c:v>
                </c:pt>
                <c:pt idx="2">
                  <c:v>2011</c:v>
                </c:pt>
                <c:pt idx="3">
                  <c:v>2012</c:v>
                </c:pt>
                <c:pt idx="4">
                  <c:v>2013</c:v>
                </c:pt>
                <c:pt idx="5">
                  <c:v>2014</c:v>
                </c:pt>
                <c:pt idx="6">
                  <c:v>2015</c:v>
                </c:pt>
                <c:pt idx="7">
                  <c:v>2016</c:v>
                </c:pt>
                <c:pt idx="8">
                  <c:v>2017</c:v>
                </c:pt>
                <c:pt idx="9">
                  <c:v>2018</c:v>
                </c:pt>
              </c:strCache>
            </c:strRef>
          </c:cat>
          <c:val>
            <c:numRef>
              <c:f>Pivot!$P$157:$P$167</c:f>
              <c:numCache>
                <c:formatCode>_(* #\ ##0_);_(* \(#\ ##0\);_(* "-"??_);_(@_)</c:formatCode>
                <c:ptCount val="10"/>
                <c:pt idx="0">
                  <c:v>65869</c:v>
                </c:pt>
                <c:pt idx="1">
                  <c:v>67340</c:v>
                </c:pt>
                <c:pt idx="2">
                  <c:v>70278</c:v>
                </c:pt>
                <c:pt idx="3">
                  <c:v>74253</c:v>
                </c:pt>
                <c:pt idx="4">
                  <c:v>77167</c:v>
                </c:pt>
                <c:pt idx="5">
                  <c:v>79244</c:v>
                </c:pt>
                <c:pt idx="6">
                  <c:v>79241</c:v>
                </c:pt>
                <c:pt idx="7">
                  <c:v>80473</c:v>
                </c:pt>
                <c:pt idx="8">
                  <c:v>80893</c:v>
                </c:pt>
                <c:pt idx="9">
                  <c:v>80342</c:v>
                </c:pt>
              </c:numCache>
            </c:numRef>
          </c:val>
          <c:smooth val="0"/>
          <c:extLst>
            <c:ext xmlns:c16="http://schemas.microsoft.com/office/drawing/2014/chart" uri="{C3380CC4-5D6E-409C-BE32-E72D297353CC}">
              <c16:uniqueId val="{0000000E-E127-41B0-BD50-EE099ACADE68}"/>
            </c:ext>
          </c:extLst>
        </c:ser>
        <c:ser>
          <c:idx val="15"/>
          <c:order val="15"/>
          <c:tx>
            <c:strRef>
              <c:f>Pivot!$Q$155:$Q$156</c:f>
              <c:strCache>
                <c:ptCount val="1"/>
                <c:pt idx="0">
                  <c:v>MYA</c:v>
                </c:pt>
              </c:strCache>
            </c:strRef>
          </c:tx>
          <c:spPr>
            <a:ln w="28575" cap="rnd">
              <a:solidFill>
                <a:schemeClr val="accent4">
                  <a:lumMod val="80000"/>
                  <a:lumOff val="20000"/>
                </a:schemeClr>
              </a:solidFill>
              <a:round/>
            </a:ln>
            <a:effectLst/>
          </c:spPr>
          <c:marker>
            <c:symbol val="none"/>
          </c:marker>
          <c:cat>
            <c:strRef>
              <c:f>Pivot!$A$157:$A$167</c:f>
              <c:strCache>
                <c:ptCount val="10"/>
                <c:pt idx="0">
                  <c:v>2009</c:v>
                </c:pt>
                <c:pt idx="1">
                  <c:v>2010</c:v>
                </c:pt>
                <c:pt idx="2">
                  <c:v>2011</c:v>
                </c:pt>
                <c:pt idx="3">
                  <c:v>2012</c:v>
                </c:pt>
                <c:pt idx="4">
                  <c:v>2013</c:v>
                </c:pt>
                <c:pt idx="5">
                  <c:v>2014</c:v>
                </c:pt>
                <c:pt idx="6">
                  <c:v>2015</c:v>
                </c:pt>
                <c:pt idx="7">
                  <c:v>2016</c:v>
                </c:pt>
                <c:pt idx="8">
                  <c:v>2017</c:v>
                </c:pt>
                <c:pt idx="9">
                  <c:v>2018</c:v>
                </c:pt>
              </c:strCache>
            </c:strRef>
          </c:cat>
          <c:val>
            <c:numRef>
              <c:f>Pivot!$Q$157:$Q$167</c:f>
              <c:numCache>
                <c:formatCode>_(* #\ ##0_);_(* \(#\ ##0\);_(* "-"??_);_(@_)</c:formatCode>
                <c:ptCount val="10"/>
                <c:pt idx="0">
                  <c:v>20580</c:v>
                </c:pt>
                <c:pt idx="1">
                  <c:v>20970</c:v>
                </c:pt>
                <c:pt idx="2">
                  <c:v>21692</c:v>
                </c:pt>
                <c:pt idx="3">
                  <c:v>22774</c:v>
                </c:pt>
                <c:pt idx="4">
                  <c:v>23515</c:v>
                </c:pt>
                <c:pt idx="5">
                  <c:v>24476</c:v>
                </c:pt>
                <c:pt idx="6">
                  <c:v>25066</c:v>
                </c:pt>
                <c:pt idx="7">
                  <c:v>25920</c:v>
                </c:pt>
                <c:pt idx="8">
                  <c:v>26367</c:v>
                </c:pt>
                <c:pt idx="9">
                  <c:v>26654</c:v>
                </c:pt>
              </c:numCache>
            </c:numRef>
          </c:val>
          <c:smooth val="0"/>
          <c:extLst>
            <c:ext xmlns:c16="http://schemas.microsoft.com/office/drawing/2014/chart" uri="{C3380CC4-5D6E-409C-BE32-E72D297353CC}">
              <c16:uniqueId val="{0000000F-E127-41B0-BD50-EE099ACADE68}"/>
            </c:ext>
          </c:extLst>
        </c:ser>
        <c:ser>
          <c:idx val="16"/>
          <c:order val="16"/>
          <c:tx>
            <c:strRef>
              <c:f>Pivot!$R$155:$R$156</c:f>
              <c:strCache>
                <c:ptCount val="1"/>
                <c:pt idx="0">
                  <c:v>MYH</c:v>
                </c:pt>
              </c:strCache>
            </c:strRef>
          </c:tx>
          <c:spPr>
            <a:ln w="28575" cap="rnd">
              <a:solidFill>
                <a:schemeClr val="accent5">
                  <a:lumMod val="80000"/>
                  <a:lumOff val="20000"/>
                </a:schemeClr>
              </a:solidFill>
              <a:round/>
            </a:ln>
            <a:effectLst/>
          </c:spPr>
          <c:marker>
            <c:symbol val="none"/>
          </c:marker>
          <c:cat>
            <c:strRef>
              <c:f>Pivot!$A$157:$A$167</c:f>
              <c:strCache>
                <c:ptCount val="10"/>
                <c:pt idx="0">
                  <c:v>2009</c:v>
                </c:pt>
                <c:pt idx="1">
                  <c:v>2010</c:v>
                </c:pt>
                <c:pt idx="2">
                  <c:v>2011</c:v>
                </c:pt>
                <c:pt idx="3">
                  <c:v>2012</c:v>
                </c:pt>
                <c:pt idx="4">
                  <c:v>2013</c:v>
                </c:pt>
                <c:pt idx="5">
                  <c:v>2014</c:v>
                </c:pt>
                <c:pt idx="6">
                  <c:v>2015</c:v>
                </c:pt>
                <c:pt idx="7">
                  <c:v>2016</c:v>
                </c:pt>
                <c:pt idx="8">
                  <c:v>2017</c:v>
                </c:pt>
                <c:pt idx="9">
                  <c:v>2018</c:v>
                </c:pt>
              </c:strCache>
            </c:strRef>
          </c:cat>
          <c:val>
            <c:numRef>
              <c:f>Pivot!$R$157:$R$167</c:f>
              <c:numCache>
                <c:formatCode>_(* #\ ##0_);_(* \(#\ ##0\);_(* "-"??_);_(@_)</c:formatCode>
                <c:ptCount val="10"/>
                <c:pt idx="0">
                  <c:v>32731</c:v>
                </c:pt>
                <c:pt idx="1">
                  <c:v>34081</c:v>
                </c:pt>
                <c:pt idx="2">
                  <c:v>36219</c:v>
                </c:pt>
                <c:pt idx="3">
                  <c:v>39541</c:v>
                </c:pt>
                <c:pt idx="4">
                  <c:v>42234</c:v>
                </c:pt>
                <c:pt idx="5">
                  <c:v>44620</c:v>
                </c:pt>
                <c:pt idx="6">
                  <c:v>45654</c:v>
                </c:pt>
                <c:pt idx="7">
                  <c:v>47160</c:v>
                </c:pt>
                <c:pt idx="8">
                  <c:v>47947</c:v>
                </c:pt>
                <c:pt idx="9">
                  <c:v>48455</c:v>
                </c:pt>
              </c:numCache>
            </c:numRef>
          </c:val>
          <c:smooth val="0"/>
          <c:extLst>
            <c:ext xmlns:c16="http://schemas.microsoft.com/office/drawing/2014/chart" uri="{C3380CC4-5D6E-409C-BE32-E72D297353CC}">
              <c16:uniqueId val="{00000010-E127-41B0-BD50-EE099ACADE68}"/>
            </c:ext>
          </c:extLst>
        </c:ser>
        <c:ser>
          <c:idx val="17"/>
          <c:order val="17"/>
          <c:tx>
            <c:strRef>
              <c:f>Pivot!$S$155:$S$156</c:f>
              <c:strCache>
                <c:ptCount val="1"/>
                <c:pt idx="0">
                  <c:v>MYL</c:v>
                </c:pt>
              </c:strCache>
            </c:strRef>
          </c:tx>
          <c:spPr>
            <a:ln w="28575" cap="rnd">
              <a:solidFill>
                <a:schemeClr val="accent6">
                  <a:lumMod val="80000"/>
                  <a:lumOff val="20000"/>
                </a:schemeClr>
              </a:solidFill>
              <a:round/>
            </a:ln>
            <a:effectLst/>
          </c:spPr>
          <c:marker>
            <c:symbol val="none"/>
          </c:marker>
          <c:cat>
            <c:strRef>
              <c:f>Pivot!$A$157:$A$167</c:f>
              <c:strCache>
                <c:ptCount val="10"/>
                <c:pt idx="0">
                  <c:v>2009</c:v>
                </c:pt>
                <c:pt idx="1">
                  <c:v>2010</c:v>
                </c:pt>
                <c:pt idx="2">
                  <c:v>2011</c:v>
                </c:pt>
                <c:pt idx="3">
                  <c:v>2012</c:v>
                </c:pt>
                <c:pt idx="4">
                  <c:v>2013</c:v>
                </c:pt>
                <c:pt idx="5">
                  <c:v>2014</c:v>
                </c:pt>
                <c:pt idx="6">
                  <c:v>2015</c:v>
                </c:pt>
                <c:pt idx="7">
                  <c:v>2016</c:v>
                </c:pt>
                <c:pt idx="8">
                  <c:v>2017</c:v>
                </c:pt>
                <c:pt idx="9">
                  <c:v>2018</c:v>
                </c:pt>
              </c:strCache>
            </c:strRef>
          </c:cat>
          <c:val>
            <c:numRef>
              <c:f>Pivot!$S$157:$S$167</c:f>
              <c:numCache>
                <c:formatCode>_(* #\ ##0_);_(* \(#\ ##0\);_(* "-"??_);_(@_)</c:formatCode>
                <c:ptCount val="10"/>
                <c:pt idx="0">
                  <c:v>12507</c:v>
                </c:pt>
                <c:pt idx="1">
                  <c:v>12828</c:v>
                </c:pt>
                <c:pt idx="2">
                  <c:v>13370</c:v>
                </c:pt>
                <c:pt idx="3">
                  <c:v>14171</c:v>
                </c:pt>
                <c:pt idx="4">
                  <c:v>14822</c:v>
                </c:pt>
                <c:pt idx="5">
                  <c:v>15428</c:v>
                </c:pt>
                <c:pt idx="6">
                  <c:v>15811</c:v>
                </c:pt>
                <c:pt idx="7">
                  <c:v>16524</c:v>
                </c:pt>
                <c:pt idx="8">
                  <c:v>16939</c:v>
                </c:pt>
                <c:pt idx="9">
                  <c:v>17226</c:v>
                </c:pt>
              </c:numCache>
            </c:numRef>
          </c:val>
          <c:smooth val="0"/>
          <c:extLst>
            <c:ext xmlns:c16="http://schemas.microsoft.com/office/drawing/2014/chart" uri="{C3380CC4-5D6E-409C-BE32-E72D297353CC}">
              <c16:uniqueId val="{00000011-E127-41B0-BD50-EE099ACADE68}"/>
            </c:ext>
          </c:extLst>
        </c:ser>
        <c:ser>
          <c:idx val="18"/>
          <c:order val="18"/>
          <c:tx>
            <c:strRef>
              <c:f>Pivot!$T$155:$T$156</c:f>
              <c:strCache>
                <c:ptCount val="1"/>
                <c:pt idx="0">
                  <c:v>SMA</c:v>
                </c:pt>
              </c:strCache>
            </c:strRef>
          </c:tx>
          <c:spPr>
            <a:ln w="28575" cap="rnd">
              <a:solidFill>
                <a:schemeClr val="accent1">
                  <a:lumMod val="80000"/>
                </a:schemeClr>
              </a:solidFill>
              <a:round/>
            </a:ln>
            <a:effectLst/>
          </c:spPr>
          <c:marker>
            <c:symbol val="none"/>
          </c:marker>
          <c:cat>
            <c:strRef>
              <c:f>Pivot!$A$157:$A$167</c:f>
              <c:strCache>
                <c:ptCount val="10"/>
                <c:pt idx="0">
                  <c:v>2009</c:v>
                </c:pt>
                <c:pt idx="1">
                  <c:v>2010</c:v>
                </c:pt>
                <c:pt idx="2">
                  <c:v>2011</c:v>
                </c:pt>
                <c:pt idx="3">
                  <c:v>2012</c:v>
                </c:pt>
                <c:pt idx="4">
                  <c:v>2013</c:v>
                </c:pt>
                <c:pt idx="5">
                  <c:v>2014</c:v>
                </c:pt>
                <c:pt idx="6">
                  <c:v>2015</c:v>
                </c:pt>
                <c:pt idx="7">
                  <c:v>2016</c:v>
                </c:pt>
                <c:pt idx="8">
                  <c:v>2017</c:v>
                </c:pt>
                <c:pt idx="9">
                  <c:v>2018</c:v>
                </c:pt>
              </c:strCache>
            </c:strRef>
          </c:cat>
          <c:val>
            <c:numRef>
              <c:f>Pivot!$T$157:$T$167</c:f>
              <c:numCache>
                <c:formatCode>_(* #\ ##0_);_(* \(#\ ##0\);_(* "-"??_);_(@_)</c:formatCode>
                <c:ptCount val="10"/>
                <c:pt idx="0">
                  <c:v>88930</c:v>
                </c:pt>
                <c:pt idx="1">
                  <c:v>91306</c:v>
                </c:pt>
                <c:pt idx="2">
                  <c:v>94703</c:v>
                </c:pt>
                <c:pt idx="3">
                  <c:v>100390</c:v>
                </c:pt>
                <c:pt idx="4">
                  <c:v>104853</c:v>
                </c:pt>
                <c:pt idx="5">
                  <c:v>109295</c:v>
                </c:pt>
                <c:pt idx="6">
                  <c:v>111889</c:v>
                </c:pt>
                <c:pt idx="7">
                  <c:v>115850</c:v>
                </c:pt>
                <c:pt idx="8">
                  <c:v>117817</c:v>
                </c:pt>
                <c:pt idx="9">
                  <c:v>119196</c:v>
                </c:pt>
              </c:numCache>
            </c:numRef>
          </c:val>
          <c:smooth val="0"/>
          <c:extLst>
            <c:ext xmlns:c16="http://schemas.microsoft.com/office/drawing/2014/chart" uri="{C3380CC4-5D6E-409C-BE32-E72D297353CC}">
              <c16:uniqueId val="{00000012-E127-41B0-BD50-EE099ACADE68}"/>
            </c:ext>
          </c:extLst>
        </c:ser>
        <c:ser>
          <c:idx val="19"/>
          <c:order val="19"/>
          <c:tx>
            <c:strRef>
              <c:f>Pivot!$U$155:$U$156</c:f>
              <c:strCache>
                <c:ptCount val="1"/>
                <c:pt idx="0">
                  <c:v>SMH</c:v>
                </c:pt>
              </c:strCache>
            </c:strRef>
          </c:tx>
          <c:spPr>
            <a:ln w="28575" cap="rnd">
              <a:solidFill>
                <a:schemeClr val="accent2">
                  <a:lumMod val="80000"/>
                </a:schemeClr>
              </a:solidFill>
              <a:round/>
            </a:ln>
            <a:effectLst/>
          </c:spPr>
          <c:marker>
            <c:symbol val="none"/>
          </c:marker>
          <c:cat>
            <c:strRef>
              <c:f>Pivot!$A$157:$A$167</c:f>
              <c:strCache>
                <c:ptCount val="10"/>
                <c:pt idx="0">
                  <c:v>2009</c:v>
                </c:pt>
                <c:pt idx="1">
                  <c:v>2010</c:v>
                </c:pt>
                <c:pt idx="2">
                  <c:v>2011</c:v>
                </c:pt>
                <c:pt idx="3">
                  <c:v>2012</c:v>
                </c:pt>
                <c:pt idx="4">
                  <c:v>2013</c:v>
                </c:pt>
                <c:pt idx="5">
                  <c:v>2014</c:v>
                </c:pt>
                <c:pt idx="6">
                  <c:v>2015</c:v>
                </c:pt>
                <c:pt idx="7">
                  <c:v>2016</c:v>
                </c:pt>
                <c:pt idx="8">
                  <c:v>2017</c:v>
                </c:pt>
                <c:pt idx="9">
                  <c:v>2018</c:v>
                </c:pt>
              </c:strCache>
            </c:strRef>
          </c:cat>
          <c:val>
            <c:numRef>
              <c:f>Pivot!$U$157:$U$167</c:f>
              <c:numCache>
                <c:formatCode>_(* #\ ##0_);_(* \(#\ ##0\);_(* "-"??_);_(@_)</c:formatCode>
                <c:ptCount val="10"/>
                <c:pt idx="0">
                  <c:v>48426</c:v>
                </c:pt>
                <c:pt idx="1">
                  <c:v>49443</c:v>
                </c:pt>
                <c:pt idx="2">
                  <c:v>51171</c:v>
                </c:pt>
                <c:pt idx="3">
                  <c:v>53826</c:v>
                </c:pt>
                <c:pt idx="4">
                  <c:v>55906</c:v>
                </c:pt>
                <c:pt idx="5">
                  <c:v>60343</c:v>
                </c:pt>
                <c:pt idx="6">
                  <c:v>66625</c:v>
                </c:pt>
                <c:pt idx="7">
                  <c:v>71638</c:v>
                </c:pt>
                <c:pt idx="8">
                  <c:v>73365</c:v>
                </c:pt>
                <c:pt idx="9">
                  <c:v>75710</c:v>
                </c:pt>
              </c:numCache>
            </c:numRef>
          </c:val>
          <c:smooth val="0"/>
          <c:extLst>
            <c:ext xmlns:c16="http://schemas.microsoft.com/office/drawing/2014/chart" uri="{C3380CC4-5D6E-409C-BE32-E72D297353CC}">
              <c16:uniqueId val="{00000013-E127-41B0-BD50-EE099ACADE68}"/>
            </c:ext>
          </c:extLst>
        </c:ser>
        <c:ser>
          <c:idx val="20"/>
          <c:order val="20"/>
          <c:tx>
            <c:strRef>
              <c:f>Pivot!$V$155:$V$156</c:f>
              <c:strCache>
                <c:ptCount val="1"/>
                <c:pt idx="0">
                  <c:v>SML</c:v>
                </c:pt>
              </c:strCache>
            </c:strRef>
          </c:tx>
          <c:spPr>
            <a:ln w="28575" cap="rnd">
              <a:solidFill>
                <a:schemeClr val="accent3">
                  <a:lumMod val="80000"/>
                </a:schemeClr>
              </a:solidFill>
              <a:round/>
            </a:ln>
            <a:effectLst/>
          </c:spPr>
          <c:marker>
            <c:symbol val="none"/>
          </c:marker>
          <c:cat>
            <c:strRef>
              <c:f>Pivot!$A$157:$A$167</c:f>
              <c:strCache>
                <c:ptCount val="10"/>
                <c:pt idx="0">
                  <c:v>2009</c:v>
                </c:pt>
                <c:pt idx="1">
                  <c:v>2010</c:v>
                </c:pt>
                <c:pt idx="2">
                  <c:v>2011</c:v>
                </c:pt>
                <c:pt idx="3">
                  <c:v>2012</c:v>
                </c:pt>
                <c:pt idx="4">
                  <c:v>2013</c:v>
                </c:pt>
                <c:pt idx="5">
                  <c:v>2014</c:v>
                </c:pt>
                <c:pt idx="6">
                  <c:v>2015</c:v>
                </c:pt>
                <c:pt idx="7">
                  <c:v>2016</c:v>
                </c:pt>
                <c:pt idx="8">
                  <c:v>2017</c:v>
                </c:pt>
                <c:pt idx="9">
                  <c:v>2018</c:v>
                </c:pt>
              </c:strCache>
            </c:strRef>
          </c:cat>
          <c:val>
            <c:numRef>
              <c:f>Pivot!$V$157:$V$167</c:f>
              <c:numCache>
                <c:formatCode>_(* #\ ##0_);_(* \(#\ ##0\);_(* "-"??_);_(@_)</c:formatCode>
                <c:ptCount val="10"/>
                <c:pt idx="0">
                  <c:v>80504</c:v>
                </c:pt>
                <c:pt idx="1">
                  <c:v>83539</c:v>
                </c:pt>
                <c:pt idx="2">
                  <c:v>88263</c:v>
                </c:pt>
                <c:pt idx="3">
                  <c:v>95994</c:v>
                </c:pt>
                <c:pt idx="4">
                  <c:v>101955</c:v>
                </c:pt>
                <c:pt idx="5">
                  <c:v>107616</c:v>
                </c:pt>
                <c:pt idx="6">
                  <c:v>111005</c:v>
                </c:pt>
                <c:pt idx="7">
                  <c:v>116557</c:v>
                </c:pt>
                <c:pt idx="8">
                  <c:v>120275</c:v>
                </c:pt>
                <c:pt idx="9">
                  <c:v>123653</c:v>
                </c:pt>
              </c:numCache>
            </c:numRef>
          </c:val>
          <c:smooth val="0"/>
          <c:extLst>
            <c:ext xmlns:c16="http://schemas.microsoft.com/office/drawing/2014/chart" uri="{C3380CC4-5D6E-409C-BE32-E72D297353CC}">
              <c16:uniqueId val="{00000014-E127-41B0-BD50-EE099ACADE68}"/>
            </c:ext>
          </c:extLst>
        </c:ser>
        <c:ser>
          <c:idx val="21"/>
          <c:order val="21"/>
          <c:tx>
            <c:strRef>
              <c:f>Pivot!$W$155:$W$156</c:f>
              <c:strCache>
                <c:ptCount val="1"/>
                <c:pt idx="0">
                  <c:v>SSA</c:v>
                </c:pt>
              </c:strCache>
            </c:strRef>
          </c:tx>
          <c:spPr>
            <a:ln w="28575" cap="rnd">
              <a:solidFill>
                <a:schemeClr val="accent4">
                  <a:lumMod val="80000"/>
                </a:schemeClr>
              </a:solidFill>
              <a:round/>
            </a:ln>
            <a:effectLst/>
          </c:spPr>
          <c:marker>
            <c:symbol val="none"/>
          </c:marker>
          <c:cat>
            <c:strRef>
              <c:f>Pivot!$A$157:$A$167</c:f>
              <c:strCache>
                <c:ptCount val="10"/>
                <c:pt idx="0">
                  <c:v>2009</c:v>
                </c:pt>
                <c:pt idx="1">
                  <c:v>2010</c:v>
                </c:pt>
                <c:pt idx="2">
                  <c:v>2011</c:v>
                </c:pt>
                <c:pt idx="3">
                  <c:v>2012</c:v>
                </c:pt>
                <c:pt idx="4">
                  <c:v>2013</c:v>
                </c:pt>
                <c:pt idx="5">
                  <c:v>2014</c:v>
                </c:pt>
                <c:pt idx="6">
                  <c:v>2015</c:v>
                </c:pt>
                <c:pt idx="7">
                  <c:v>2016</c:v>
                </c:pt>
                <c:pt idx="8">
                  <c:v>2017</c:v>
                </c:pt>
                <c:pt idx="9">
                  <c:v>2018</c:v>
                </c:pt>
              </c:strCache>
            </c:strRef>
          </c:cat>
          <c:val>
            <c:numRef>
              <c:f>Pivot!$W$157:$W$167</c:f>
              <c:numCache>
                <c:formatCode>_(* #\ ##0_);_(* \(#\ ##0\);_(* "-"??_);_(@_)</c:formatCode>
                <c:ptCount val="10"/>
                <c:pt idx="0">
                  <c:v>33851</c:v>
                </c:pt>
                <c:pt idx="1">
                  <c:v>34932</c:v>
                </c:pt>
                <c:pt idx="2">
                  <c:v>36817</c:v>
                </c:pt>
                <c:pt idx="3">
                  <c:v>39716</c:v>
                </c:pt>
                <c:pt idx="4">
                  <c:v>41813</c:v>
                </c:pt>
                <c:pt idx="5">
                  <c:v>44205</c:v>
                </c:pt>
                <c:pt idx="6">
                  <c:v>45250</c:v>
                </c:pt>
                <c:pt idx="7">
                  <c:v>46770</c:v>
                </c:pt>
                <c:pt idx="8">
                  <c:v>47565</c:v>
                </c:pt>
                <c:pt idx="9">
                  <c:v>48078</c:v>
                </c:pt>
              </c:numCache>
            </c:numRef>
          </c:val>
          <c:smooth val="0"/>
          <c:extLst>
            <c:ext xmlns:c16="http://schemas.microsoft.com/office/drawing/2014/chart" uri="{C3380CC4-5D6E-409C-BE32-E72D297353CC}">
              <c16:uniqueId val="{00000015-E127-41B0-BD50-EE099ACADE68}"/>
            </c:ext>
          </c:extLst>
        </c:ser>
        <c:ser>
          <c:idx val="22"/>
          <c:order val="22"/>
          <c:tx>
            <c:strRef>
              <c:f>Pivot!$X$155:$X$156</c:f>
              <c:strCache>
                <c:ptCount val="1"/>
                <c:pt idx="0">
                  <c:v>SSH</c:v>
                </c:pt>
              </c:strCache>
            </c:strRef>
          </c:tx>
          <c:spPr>
            <a:ln w="28575" cap="rnd">
              <a:solidFill>
                <a:schemeClr val="accent5">
                  <a:lumMod val="80000"/>
                </a:schemeClr>
              </a:solidFill>
              <a:round/>
            </a:ln>
            <a:effectLst/>
          </c:spPr>
          <c:marker>
            <c:symbol val="none"/>
          </c:marker>
          <c:cat>
            <c:strRef>
              <c:f>Pivot!$A$157:$A$167</c:f>
              <c:strCache>
                <c:ptCount val="10"/>
                <c:pt idx="0">
                  <c:v>2009</c:v>
                </c:pt>
                <c:pt idx="1">
                  <c:v>2010</c:v>
                </c:pt>
                <c:pt idx="2">
                  <c:v>2011</c:v>
                </c:pt>
                <c:pt idx="3">
                  <c:v>2012</c:v>
                </c:pt>
                <c:pt idx="4">
                  <c:v>2013</c:v>
                </c:pt>
                <c:pt idx="5">
                  <c:v>2014</c:v>
                </c:pt>
                <c:pt idx="6">
                  <c:v>2015</c:v>
                </c:pt>
                <c:pt idx="7">
                  <c:v>2016</c:v>
                </c:pt>
                <c:pt idx="8">
                  <c:v>2017</c:v>
                </c:pt>
                <c:pt idx="9">
                  <c:v>2018</c:v>
                </c:pt>
              </c:strCache>
            </c:strRef>
          </c:cat>
          <c:val>
            <c:numRef>
              <c:f>Pivot!$X$157:$X$167</c:f>
              <c:numCache>
                <c:formatCode>_(* #\ ##0_);_(* \(#\ ##0\);_(* "-"??_);_(@_)</c:formatCode>
                <c:ptCount val="10"/>
                <c:pt idx="0">
                  <c:v>53635</c:v>
                </c:pt>
                <c:pt idx="1">
                  <c:v>55364</c:v>
                </c:pt>
                <c:pt idx="2">
                  <c:v>59167</c:v>
                </c:pt>
                <c:pt idx="3">
                  <c:v>64490</c:v>
                </c:pt>
                <c:pt idx="4">
                  <c:v>68772</c:v>
                </c:pt>
                <c:pt idx="5">
                  <c:v>73336</c:v>
                </c:pt>
                <c:pt idx="6">
                  <c:v>76329</c:v>
                </c:pt>
                <c:pt idx="7">
                  <c:v>80326</c:v>
                </c:pt>
                <c:pt idx="8">
                  <c:v>83177</c:v>
                </c:pt>
                <c:pt idx="9">
                  <c:v>84696</c:v>
                </c:pt>
              </c:numCache>
            </c:numRef>
          </c:val>
          <c:smooth val="0"/>
          <c:extLst>
            <c:ext xmlns:c16="http://schemas.microsoft.com/office/drawing/2014/chart" uri="{C3380CC4-5D6E-409C-BE32-E72D297353CC}">
              <c16:uniqueId val="{00000016-E127-41B0-BD50-EE099ACADE68}"/>
            </c:ext>
          </c:extLst>
        </c:ser>
        <c:ser>
          <c:idx val="23"/>
          <c:order val="23"/>
          <c:tx>
            <c:strRef>
              <c:f>Pivot!$Y$155:$Y$156</c:f>
              <c:strCache>
                <c:ptCount val="1"/>
                <c:pt idx="0">
                  <c:v>SSL</c:v>
                </c:pt>
              </c:strCache>
            </c:strRef>
          </c:tx>
          <c:spPr>
            <a:ln w="28575" cap="rnd">
              <a:solidFill>
                <a:schemeClr val="accent6">
                  <a:lumMod val="80000"/>
                </a:schemeClr>
              </a:solidFill>
              <a:round/>
            </a:ln>
            <a:effectLst/>
          </c:spPr>
          <c:marker>
            <c:symbol val="none"/>
          </c:marker>
          <c:cat>
            <c:strRef>
              <c:f>Pivot!$A$157:$A$167</c:f>
              <c:strCache>
                <c:ptCount val="10"/>
                <c:pt idx="0">
                  <c:v>2009</c:v>
                </c:pt>
                <c:pt idx="1">
                  <c:v>2010</c:v>
                </c:pt>
                <c:pt idx="2">
                  <c:v>2011</c:v>
                </c:pt>
                <c:pt idx="3">
                  <c:v>2012</c:v>
                </c:pt>
                <c:pt idx="4">
                  <c:v>2013</c:v>
                </c:pt>
                <c:pt idx="5">
                  <c:v>2014</c:v>
                </c:pt>
                <c:pt idx="6">
                  <c:v>2015</c:v>
                </c:pt>
                <c:pt idx="7">
                  <c:v>2016</c:v>
                </c:pt>
                <c:pt idx="8">
                  <c:v>2017</c:v>
                </c:pt>
                <c:pt idx="9">
                  <c:v>2018</c:v>
                </c:pt>
              </c:strCache>
            </c:strRef>
          </c:cat>
          <c:val>
            <c:numRef>
              <c:f>Pivot!$Y$157:$Y$167</c:f>
              <c:numCache>
                <c:formatCode>_(* #\ ##0_);_(* \(#\ ##0\);_(* "-"??_);_(@_)</c:formatCode>
                <c:ptCount val="10"/>
                <c:pt idx="0">
                  <c:v>60090</c:v>
                </c:pt>
                <c:pt idx="1">
                  <c:v>62046</c:v>
                </c:pt>
                <c:pt idx="2">
                  <c:v>65620</c:v>
                </c:pt>
                <c:pt idx="3">
                  <c:v>70878</c:v>
                </c:pt>
                <c:pt idx="4">
                  <c:v>75031</c:v>
                </c:pt>
                <c:pt idx="5">
                  <c:v>78833</c:v>
                </c:pt>
                <c:pt idx="6">
                  <c:v>80777</c:v>
                </c:pt>
                <c:pt idx="7">
                  <c:v>82929</c:v>
                </c:pt>
                <c:pt idx="8">
                  <c:v>84316</c:v>
                </c:pt>
                <c:pt idx="9">
                  <c:v>85488</c:v>
                </c:pt>
              </c:numCache>
            </c:numRef>
          </c:val>
          <c:smooth val="0"/>
          <c:extLst>
            <c:ext xmlns:c16="http://schemas.microsoft.com/office/drawing/2014/chart" uri="{C3380CC4-5D6E-409C-BE32-E72D297353CC}">
              <c16:uniqueId val="{00000017-E127-41B0-BD50-EE099ACADE68}"/>
            </c:ext>
          </c:extLst>
        </c:ser>
        <c:ser>
          <c:idx val="24"/>
          <c:order val="24"/>
          <c:tx>
            <c:strRef>
              <c:f>Pivot!$Z$155:$Z$156</c:f>
              <c:strCache>
                <c:ptCount val="1"/>
                <c:pt idx="0">
                  <c:v>SYA</c:v>
                </c:pt>
              </c:strCache>
            </c:strRef>
          </c:tx>
          <c:spPr>
            <a:ln w="28575" cap="rnd">
              <a:solidFill>
                <a:schemeClr val="accent1">
                  <a:lumMod val="60000"/>
                  <a:lumOff val="40000"/>
                </a:schemeClr>
              </a:solidFill>
              <a:round/>
            </a:ln>
            <a:effectLst/>
          </c:spPr>
          <c:marker>
            <c:symbol val="none"/>
          </c:marker>
          <c:cat>
            <c:strRef>
              <c:f>Pivot!$A$157:$A$167</c:f>
              <c:strCache>
                <c:ptCount val="10"/>
                <c:pt idx="0">
                  <c:v>2009</c:v>
                </c:pt>
                <c:pt idx="1">
                  <c:v>2010</c:v>
                </c:pt>
                <c:pt idx="2">
                  <c:v>2011</c:v>
                </c:pt>
                <c:pt idx="3">
                  <c:v>2012</c:v>
                </c:pt>
                <c:pt idx="4">
                  <c:v>2013</c:v>
                </c:pt>
                <c:pt idx="5">
                  <c:v>2014</c:v>
                </c:pt>
                <c:pt idx="6">
                  <c:v>2015</c:v>
                </c:pt>
                <c:pt idx="7">
                  <c:v>2016</c:v>
                </c:pt>
                <c:pt idx="8">
                  <c:v>2017</c:v>
                </c:pt>
                <c:pt idx="9">
                  <c:v>2018</c:v>
                </c:pt>
              </c:strCache>
            </c:strRef>
          </c:cat>
          <c:val>
            <c:numRef>
              <c:f>Pivot!$Z$157:$Z$167</c:f>
              <c:numCache>
                <c:formatCode>_(* #\ ##0_);_(* \(#\ ##0\);_(* "-"??_);_(@_)</c:formatCode>
                <c:ptCount val="10"/>
                <c:pt idx="0">
                  <c:v>27307</c:v>
                </c:pt>
                <c:pt idx="1">
                  <c:v>28066</c:v>
                </c:pt>
                <c:pt idx="2">
                  <c:v>29818</c:v>
                </c:pt>
                <c:pt idx="3">
                  <c:v>32358</c:v>
                </c:pt>
                <c:pt idx="4">
                  <c:v>34574</c:v>
                </c:pt>
                <c:pt idx="5">
                  <c:v>36247</c:v>
                </c:pt>
                <c:pt idx="6">
                  <c:v>37116</c:v>
                </c:pt>
                <c:pt idx="7">
                  <c:v>38393</c:v>
                </c:pt>
                <c:pt idx="8">
                  <c:v>39056</c:v>
                </c:pt>
                <c:pt idx="9">
                  <c:v>39489</c:v>
                </c:pt>
              </c:numCache>
            </c:numRef>
          </c:val>
          <c:smooth val="0"/>
          <c:extLst>
            <c:ext xmlns:c16="http://schemas.microsoft.com/office/drawing/2014/chart" uri="{C3380CC4-5D6E-409C-BE32-E72D297353CC}">
              <c16:uniqueId val="{00000018-E127-41B0-BD50-EE099ACADE68}"/>
            </c:ext>
          </c:extLst>
        </c:ser>
        <c:ser>
          <c:idx val="25"/>
          <c:order val="25"/>
          <c:tx>
            <c:strRef>
              <c:f>Pivot!$AA$155:$AA$156</c:f>
              <c:strCache>
                <c:ptCount val="1"/>
                <c:pt idx="0">
                  <c:v>SYH</c:v>
                </c:pt>
              </c:strCache>
            </c:strRef>
          </c:tx>
          <c:spPr>
            <a:ln w="28575" cap="rnd">
              <a:solidFill>
                <a:schemeClr val="accent2">
                  <a:lumMod val="60000"/>
                  <a:lumOff val="40000"/>
                </a:schemeClr>
              </a:solidFill>
              <a:round/>
            </a:ln>
            <a:effectLst/>
          </c:spPr>
          <c:marker>
            <c:symbol val="none"/>
          </c:marker>
          <c:cat>
            <c:strRef>
              <c:f>Pivot!$A$157:$A$167</c:f>
              <c:strCache>
                <c:ptCount val="10"/>
                <c:pt idx="0">
                  <c:v>2009</c:v>
                </c:pt>
                <c:pt idx="1">
                  <c:v>2010</c:v>
                </c:pt>
                <c:pt idx="2">
                  <c:v>2011</c:v>
                </c:pt>
                <c:pt idx="3">
                  <c:v>2012</c:v>
                </c:pt>
                <c:pt idx="4">
                  <c:v>2013</c:v>
                </c:pt>
                <c:pt idx="5">
                  <c:v>2014</c:v>
                </c:pt>
                <c:pt idx="6">
                  <c:v>2015</c:v>
                </c:pt>
                <c:pt idx="7">
                  <c:v>2016</c:v>
                </c:pt>
                <c:pt idx="8">
                  <c:v>2017</c:v>
                </c:pt>
                <c:pt idx="9">
                  <c:v>2018</c:v>
                </c:pt>
              </c:strCache>
            </c:strRef>
          </c:cat>
          <c:val>
            <c:numRef>
              <c:f>Pivot!$AA$157:$AA$167</c:f>
              <c:numCache>
                <c:formatCode>_(* #\ ##0_);_(* \(#\ ##0\);_(* "-"??_);_(@_)</c:formatCode>
                <c:ptCount val="10"/>
                <c:pt idx="0">
                  <c:v>25762</c:v>
                </c:pt>
                <c:pt idx="1">
                  <c:v>26502</c:v>
                </c:pt>
                <c:pt idx="2">
                  <c:v>28125</c:v>
                </c:pt>
                <c:pt idx="3">
                  <c:v>30726</c:v>
                </c:pt>
                <c:pt idx="4">
                  <c:v>32813</c:v>
                </c:pt>
                <c:pt idx="5">
                  <c:v>34163</c:v>
                </c:pt>
                <c:pt idx="6">
                  <c:v>34690</c:v>
                </c:pt>
                <c:pt idx="7">
                  <c:v>36173</c:v>
                </c:pt>
                <c:pt idx="8">
                  <c:v>37013</c:v>
                </c:pt>
                <c:pt idx="9">
                  <c:v>37400</c:v>
                </c:pt>
              </c:numCache>
            </c:numRef>
          </c:val>
          <c:smooth val="0"/>
          <c:extLst>
            <c:ext xmlns:c16="http://schemas.microsoft.com/office/drawing/2014/chart" uri="{C3380CC4-5D6E-409C-BE32-E72D297353CC}">
              <c16:uniqueId val="{00000019-E127-41B0-BD50-EE099ACADE68}"/>
            </c:ext>
          </c:extLst>
        </c:ser>
        <c:ser>
          <c:idx val="26"/>
          <c:order val="26"/>
          <c:tx>
            <c:strRef>
              <c:f>Pivot!$AB$155:$AB$156</c:f>
              <c:strCache>
                <c:ptCount val="1"/>
                <c:pt idx="0">
                  <c:v>SYL</c:v>
                </c:pt>
              </c:strCache>
            </c:strRef>
          </c:tx>
          <c:spPr>
            <a:ln w="28575" cap="rnd">
              <a:solidFill>
                <a:schemeClr val="accent3">
                  <a:lumMod val="60000"/>
                  <a:lumOff val="40000"/>
                </a:schemeClr>
              </a:solidFill>
              <a:round/>
            </a:ln>
            <a:effectLst/>
          </c:spPr>
          <c:marker>
            <c:symbol val="none"/>
          </c:marker>
          <c:cat>
            <c:strRef>
              <c:f>Pivot!$A$157:$A$167</c:f>
              <c:strCache>
                <c:ptCount val="10"/>
                <c:pt idx="0">
                  <c:v>2009</c:v>
                </c:pt>
                <c:pt idx="1">
                  <c:v>2010</c:v>
                </c:pt>
                <c:pt idx="2">
                  <c:v>2011</c:v>
                </c:pt>
                <c:pt idx="3">
                  <c:v>2012</c:v>
                </c:pt>
                <c:pt idx="4">
                  <c:v>2013</c:v>
                </c:pt>
                <c:pt idx="5">
                  <c:v>2014</c:v>
                </c:pt>
                <c:pt idx="6">
                  <c:v>2015</c:v>
                </c:pt>
                <c:pt idx="7">
                  <c:v>2016</c:v>
                </c:pt>
                <c:pt idx="8">
                  <c:v>2017</c:v>
                </c:pt>
                <c:pt idx="9">
                  <c:v>2018</c:v>
                </c:pt>
              </c:strCache>
            </c:strRef>
          </c:cat>
          <c:val>
            <c:numRef>
              <c:f>Pivot!$AB$157:$AB$167</c:f>
              <c:numCache>
                <c:formatCode>_(* #\ ##0_);_(* \(#\ ##0\);_(* "-"??_);_(@_)</c:formatCode>
                <c:ptCount val="10"/>
                <c:pt idx="0">
                  <c:v>13487</c:v>
                </c:pt>
                <c:pt idx="1">
                  <c:v>13768</c:v>
                </c:pt>
                <c:pt idx="2">
                  <c:v>14202</c:v>
                </c:pt>
                <c:pt idx="3">
                  <c:v>14847</c:v>
                </c:pt>
                <c:pt idx="4">
                  <c:v>15421</c:v>
                </c:pt>
                <c:pt idx="5">
                  <c:v>15923</c:v>
                </c:pt>
                <c:pt idx="6">
                  <c:v>16285</c:v>
                </c:pt>
                <c:pt idx="7">
                  <c:v>16943</c:v>
                </c:pt>
                <c:pt idx="8">
                  <c:v>17205</c:v>
                </c:pt>
                <c:pt idx="9">
                  <c:v>17229</c:v>
                </c:pt>
              </c:numCache>
            </c:numRef>
          </c:val>
          <c:smooth val="0"/>
          <c:extLst>
            <c:ext xmlns:c16="http://schemas.microsoft.com/office/drawing/2014/chart" uri="{C3380CC4-5D6E-409C-BE32-E72D297353CC}">
              <c16:uniqueId val="{0000001A-E127-41B0-BD50-EE099ACADE68}"/>
            </c:ext>
          </c:extLst>
        </c:ser>
        <c:dLbls>
          <c:showLegendKey val="0"/>
          <c:showVal val="0"/>
          <c:showCatName val="0"/>
          <c:showSerName val="0"/>
          <c:showPercent val="0"/>
          <c:showBubbleSize val="0"/>
        </c:dLbls>
        <c:smooth val="0"/>
        <c:axId val="1729269375"/>
        <c:axId val="1724450847"/>
      </c:lineChart>
      <c:catAx>
        <c:axId val="17292693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4450847"/>
        <c:crosses val="autoZero"/>
        <c:auto val="1"/>
        <c:lblAlgn val="ctr"/>
        <c:lblOffset val="100"/>
        <c:noMultiLvlLbl val="0"/>
      </c:catAx>
      <c:valAx>
        <c:axId val="1724450847"/>
        <c:scaling>
          <c:orientation val="minMax"/>
        </c:scaling>
        <c:delete val="0"/>
        <c:axPos val="l"/>
        <c:majorGridlines>
          <c:spPr>
            <a:ln w="9525" cap="flat" cmpd="sng" algn="ctr">
              <a:solidFill>
                <a:schemeClr val="tx1">
                  <a:lumMod val="15000"/>
                  <a:lumOff val="85000"/>
                </a:schemeClr>
              </a:solidFill>
              <a:round/>
            </a:ln>
            <a:effectLst/>
          </c:spPr>
        </c:majorGridlines>
        <c:numFmt formatCode="_(* #\ ##0_);_(* \(#\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92693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Exposure Personal data and prediction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'Exposure Personal linear'!$E$3</c:f>
              <c:strCache>
                <c:ptCount val="1"/>
                <c:pt idx="0">
                  <c:v>LMA</c:v>
                </c:pt>
              </c:strCache>
            </c:strRef>
          </c:tx>
          <c:spPr>
            <a:ln w="28575" cap="rnd">
              <a:solidFill>
                <a:schemeClr val="accent1"/>
              </a:solidFill>
              <a:round/>
            </a:ln>
            <a:effectLst/>
          </c:spPr>
          <c:marker>
            <c:symbol val="none"/>
          </c:marker>
          <c:cat>
            <c:strRef>
              <c:f>('Exposure Personal linear'!$C$4:$C$54,'Exposure Personal linear'!$C$55:$C$116,'Exposure Personal linear'!$C$117:$C$131)</c:f>
              <c:strCache>
                <c:ptCount val="128"/>
                <c:pt idx="0">
                  <c:v>2009_1</c:v>
                </c:pt>
                <c:pt idx="1">
                  <c:v>2009_2</c:v>
                </c:pt>
                <c:pt idx="2">
                  <c:v>2009_3</c:v>
                </c:pt>
                <c:pt idx="3">
                  <c:v>2009_4</c:v>
                </c:pt>
                <c:pt idx="4">
                  <c:v>2010_1</c:v>
                </c:pt>
                <c:pt idx="5">
                  <c:v>2010_2</c:v>
                </c:pt>
                <c:pt idx="6">
                  <c:v>2010_3</c:v>
                </c:pt>
                <c:pt idx="7">
                  <c:v>2010_4</c:v>
                </c:pt>
                <c:pt idx="8">
                  <c:v>2011_1</c:v>
                </c:pt>
                <c:pt idx="9">
                  <c:v>2011_2</c:v>
                </c:pt>
                <c:pt idx="10">
                  <c:v>2011_3</c:v>
                </c:pt>
                <c:pt idx="11">
                  <c:v>2011_4</c:v>
                </c:pt>
                <c:pt idx="12">
                  <c:v>2012_1</c:v>
                </c:pt>
                <c:pt idx="13">
                  <c:v>2012_2</c:v>
                </c:pt>
                <c:pt idx="14">
                  <c:v>2012_3</c:v>
                </c:pt>
                <c:pt idx="15">
                  <c:v>2012_4</c:v>
                </c:pt>
                <c:pt idx="16">
                  <c:v>2013_1</c:v>
                </c:pt>
                <c:pt idx="17">
                  <c:v>2013_2</c:v>
                </c:pt>
                <c:pt idx="18">
                  <c:v>2013_3</c:v>
                </c:pt>
                <c:pt idx="19">
                  <c:v>2013_4</c:v>
                </c:pt>
                <c:pt idx="20">
                  <c:v>2014_1</c:v>
                </c:pt>
                <c:pt idx="21">
                  <c:v>2014_2</c:v>
                </c:pt>
                <c:pt idx="22">
                  <c:v>2014_3</c:v>
                </c:pt>
                <c:pt idx="23">
                  <c:v>2014_4</c:v>
                </c:pt>
                <c:pt idx="24">
                  <c:v>2015_1</c:v>
                </c:pt>
                <c:pt idx="25">
                  <c:v>2015_2</c:v>
                </c:pt>
                <c:pt idx="26">
                  <c:v>2015_3</c:v>
                </c:pt>
                <c:pt idx="27">
                  <c:v>2015_4</c:v>
                </c:pt>
                <c:pt idx="28">
                  <c:v>2016_1</c:v>
                </c:pt>
                <c:pt idx="29">
                  <c:v>2016_2</c:v>
                </c:pt>
                <c:pt idx="30">
                  <c:v>2016_3</c:v>
                </c:pt>
                <c:pt idx="31">
                  <c:v>2016_4</c:v>
                </c:pt>
                <c:pt idx="32">
                  <c:v>2017_1</c:v>
                </c:pt>
                <c:pt idx="33">
                  <c:v>2017_2</c:v>
                </c:pt>
                <c:pt idx="34">
                  <c:v>2017_3</c:v>
                </c:pt>
                <c:pt idx="35">
                  <c:v>2017_4</c:v>
                </c:pt>
                <c:pt idx="36">
                  <c:v>2018_1</c:v>
                </c:pt>
                <c:pt idx="37">
                  <c:v>2018_2</c:v>
                </c:pt>
                <c:pt idx="38">
                  <c:v>2018_3</c:v>
                </c:pt>
                <c:pt idx="39">
                  <c:v>2018_4</c:v>
                </c:pt>
                <c:pt idx="40">
                  <c:v>2019_1</c:v>
                </c:pt>
                <c:pt idx="41">
                  <c:v>2019_2</c:v>
                </c:pt>
                <c:pt idx="42">
                  <c:v>2019_3</c:v>
                </c:pt>
                <c:pt idx="43">
                  <c:v>2019_4</c:v>
                </c:pt>
                <c:pt idx="44">
                  <c:v>2020_1</c:v>
                </c:pt>
                <c:pt idx="45">
                  <c:v>2020_2</c:v>
                </c:pt>
                <c:pt idx="46">
                  <c:v>2020_3</c:v>
                </c:pt>
                <c:pt idx="47">
                  <c:v>2020_4</c:v>
                </c:pt>
                <c:pt idx="48">
                  <c:v>2021_1</c:v>
                </c:pt>
                <c:pt idx="49">
                  <c:v>2021_2</c:v>
                </c:pt>
                <c:pt idx="50">
                  <c:v>2021_3</c:v>
                </c:pt>
                <c:pt idx="51">
                  <c:v>2021_4</c:v>
                </c:pt>
                <c:pt idx="52">
                  <c:v>2022_1</c:v>
                </c:pt>
                <c:pt idx="53">
                  <c:v>2022_2</c:v>
                </c:pt>
                <c:pt idx="54">
                  <c:v>2022_3</c:v>
                </c:pt>
                <c:pt idx="55">
                  <c:v>2022_4</c:v>
                </c:pt>
                <c:pt idx="56">
                  <c:v>2023_1</c:v>
                </c:pt>
                <c:pt idx="57">
                  <c:v>2023_2</c:v>
                </c:pt>
                <c:pt idx="58">
                  <c:v>2023_3</c:v>
                </c:pt>
                <c:pt idx="59">
                  <c:v>2023_4</c:v>
                </c:pt>
                <c:pt idx="60">
                  <c:v>2024_1</c:v>
                </c:pt>
                <c:pt idx="61">
                  <c:v>2024_2</c:v>
                </c:pt>
                <c:pt idx="62">
                  <c:v>2024_3</c:v>
                </c:pt>
                <c:pt idx="63">
                  <c:v>2024_4</c:v>
                </c:pt>
                <c:pt idx="64">
                  <c:v>2025_1</c:v>
                </c:pt>
                <c:pt idx="65">
                  <c:v>2025_2</c:v>
                </c:pt>
                <c:pt idx="66">
                  <c:v>2025_3</c:v>
                </c:pt>
                <c:pt idx="67">
                  <c:v>2025_4</c:v>
                </c:pt>
                <c:pt idx="68">
                  <c:v>2026_1</c:v>
                </c:pt>
                <c:pt idx="69">
                  <c:v>2026_2</c:v>
                </c:pt>
                <c:pt idx="70">
                  <c:v>2026_3</c:v>
                </c:pt>
                <c:pt idx="71">
                  <c:v>2026_4</c:v>
                </c:pt>
                <c:pt idx="72">
                  <c:v>2027_1</c:v>
                </c:pt>
                <c:pt idx="73">
                  <c:v>2027_2</c:v>
                </c:pt>
                <c:pt idx="74">
                  <c:v>2027_3</c:v>
                </c:pt>
                <c:pt idx="75">
                  <c:v>2027_4</c:v>
                </c:pt>
                <c:pt idx="76">
                  <c:v>2028_1</c:v>
                </c:pt>
                <c:pt idx="77">
                  <c:v>2028_2</c:v>
                </c:pt>
                <c:pt idx="78">
                  <c:v>2028_3</c:v>
                </c:pt>
                <c:pt idx="79">
                  <c:v>2028_4</c:v>
                </c:pt>
                <c:pt idx="80">
                  <c:v>2029_1</c:v>
                </c:pt>
                <c:pt idx="81">
                  <c:v>2029_2</c:v>
                </c:pt>
                <c:pt idx="82">
                  <c:v>2029_3</c:v>
                </c:pt>
                <c:pt idx="83">
                  <c:v>2029_4</c:v>
                </c:pt>
                <c:pt idx="84">
                  <c:v>2030_1</c:v>
                </c:pt>
                <c:pt idx="85">
                  <c:v>2030_2</c:v>
                </c:pt>
                <c:pt idx="86">
                  <c:v>2030_3</c:v>
                </c:pt>
                <c:pt idx="87">
                  <c:v>2030_4</c:v>
                </c:pt>
                <c:pt idx="88">
                  <c:v>2031_1</c:v>
                </c:pt>
                <c:pt idx="89">
                  <c:v>2031_2</c:v>
                </c:pt>
                <c:pt idx="90">
                  <c:v>2031_3</c:v>
                </c:pt>
                <c:pt idx="91">
                  <c:v>2031_4</c:v>
                </c:pt>
                <c:pt idx="92">
                  <c:v>2032_1</c:v>
                </c:pt>
                <c:pt idx="93">
                  <c:v>2032_2</c:v>
                </c:pt>
                <c:pt idx="94">
                  <c:v>2032_3</c:v>
                </c:pt>
                <c:pt idx="95">
                  <c:v>2032_4</c:v>
                </c:pt>
                <c:pt idx="96">
                  <c:v>2033_1</c:v>
                </c:pt>
                <c:pt idx="97">
                  <c:v>2033_2</c:v>
                </c:pt>
                <c:pt idx="98">
                  <c:v>2033_3</c:v>
                </c:pt>
                <c:pt idx="99">
                  <c:v>2033_4</c:v>
                </c:pt>
                <c:pt idx="100">
                  <c:v>2034_1</c:v>
                </c:pt>
                <c:pt idx="101">
                  <c:v>2034_2</c:v>
                </c:pt>
                <c:pt idx="102">
                  <c:v>2034_3</c:v>
                </c:pt>
                <c:pt idx="103">
                  <c:v>2034_4</c:v>
                </c:pt>
                <c:pt idx="104">
                  <c:v>2035_1</c:v>
                </c:pt>
                <c:pt idx="105">
                  <c:v>2035_2</c:v>
                </c:pt>
                <c:pt idx="106">
                  <c:v>2035_3</c:v>
                </c:pt>
                <c:pt idx="107">
                  <c:v>2035_4</c:v>
                </c:pt>
                <c:pt idx="108">
                  <c:v>2036_1</c:v>
                </c:pt>
                <c:pt idx="109">
                  <c:v>2036_2</c:v>
                </c:pt>
                <c:pt idx="110">
                  <c:v>2036_3</c:v>
                </c:pt>
                <c:pt idx="111">
                  <c:v>2036_4</c:v>
                </c:pt>
                <c:pt idx="112">
                  <c:v>2037_1</c:v>
                </c:pt>
                <c:pt idx="113">
                  <c:v>2037_2</c:v>
                </c:pt>
                <c:pt idx="114">
                  <c:v>2037_3</c:v>
                </c:pt>
                <c:pt idx="115">
                  <c:v>2037_4</c:v>
                </c:pt>
                <c:pt idx="116">
                  <c:v>2038_1</c:v>
                </c:pt>
                <c:pt idx="117">
                  <c:v>2038_2</c:v>
                </c:pt>
                <c:pt idx="118">
                  <c:v>2038_3</c:v>
                </c:pt>
                <c:pt idx="119">
                  <c:v>2038_4</c:v>
                </c:pt>
                <c:pt idx="120">
                  <c:v>2039_1</c:v>
                </c:pt>
                <c:pt idx="121">
                  <c:v>2039_2</c:v>
                </c:pt>
                <c:pt idx="122">
                  <c:v>2039_3</c:v>
                </c:pt>
                <c:pt idx="123">
                  <c:v>2039_4</c:v>
                </c:pt>
                <c:pt idx="124">
                  <c:v>2040_1</c:v>
                </c:pt>
                <c:pt idx="125">
                  <c:v>2040_2</c:v>
                </c:pt>
                <c:pt idx="126">
                  <c:v>2040_3</c:v>
                </c:pt>
                <c:pt idx="127">
                  <c:v>2040_4</c:v>
                </c:pt>
              </c:strCache>
            </c:strRef>
          </c:cat>
          <c:val>
            <c:numRef>
              <c:f>('Exposure Personal linear'!$E$4:$E$54,'Exposure Personal linear'!$E$55:$E$116,'Exposure Personal linear'!$E$117:$E$131)</c:f>
              <c:numCache>
                <c:formatCode>General</c:formatCode>
                <c:ptCount val="128"/>
                <c:pt idx="0">
                  <c:v>25318</c:v>
                </c:pt>
                <c:pt idx="1">
                  <c:v>25694</c:v>
                </c:pt>
                <c:pt idx="2">
                  <c:v>26054</c:v>
                </c:pt>
                <c:pt idx="3">
                  <c:v>26391</c:v>
                </c:pt>
                <c:pt idx="4">
                  <c:v>26545</c:v>
                </c:pt>
                <c:pt idx="5">
                  <c:v>26454</c:v>
                </c:pt>
                <c:pt idx="6">
                  <c:v>26593</c:v>
                </c:pt>
                <c:pt idx="7">
                  <c:v>26777</c:v>
                </c:pt>
                <c:pt idx="8">
                  <c:v>27161</c:v>
                </c:pt>
                <c:pt idx="9">
                  <c:v>27595</c:v>
                </c:pt>
                <c:pt idx="10">
                  <c:v>28064</c:v>
                </c:pt>
                <c:pt idx="11">
                  <c:v>28588</c:v>
                </c:pt>
                <c:pt idx="12">
                  <c:v>29037</c:v>
                </c:pt>
                <c:pt idx="13">
                  <c:v>29857</c:v>
                </c:pt>
                <c:pt idx="14">
                  <c:v>30242</c:v>
                </c:pt>
                <c:pt idx="15">
                  <c:v>30320</c:v>
                </c:pt>
                <c:pt idx="16">
                  <c:v>30523</c:v>
                </c:pt>
                <c:pt idx="17">
                  <c:v>30874</c:v>
                </c:pt>
                <c:pt idx="18">
                  <c:v>31311</c:v>
                </c:pt>
                <c:pt idx="19">
                  <c:v>31906</c:v>
                </c:pt>
                <c:pt idx="20">
                  <c:v>32148</c:v>
                </c:pt>
                <c:pt idx="21">
                  <c:v>32582</c:v>
                </c:pt>
                <c:pt idx="22">
                  <c:v>32818</c:v>
                </c:pt>
                <c:pt idx="23">
                  <c:v>32900</c:v>
                </c:pt>
                <c:pt idx="24">
                  <c:v>32916</c:v>
                </c:pt>
                <c:pt idx="25">
                  <c:v>33365</c:v>
                </c:pt>
                <c:pt idx="26">
                  <c:v>33630</c:v>
                </c:pt>
                <c:pt idx="27">
                  <c:v>33714</c:v>
                </c:pt>
                <c:pt idx="28">
                  <c:v>33928</c:v>
                </c:pt>
                <c:pt idx="29">
                  <c:v>34411</c:v>
                </c:pt>
                <c:pt idx="30">
                  <c:v>34692</c:v>
                </c:pt>
                <c:pt idx="31">
                  <c:v>34714</c:v>
                </c:pt>
                <c:pt idx="32">
                  <c:v>34723</c:v>
                </c:pt>
                <c:pt idx="33">
                  <c:v>35040</c:v>
                </c:pt>
                <c:pt idx="34">
                  <c:v>35221</c:v>
                </c:pt>
                <c:pt idx="35">
                  <c:v>35196</c:v>
                </c:pt>
                <c:pt idx="36">
                  <c:v>35131</c:v>
                </c:pt>
                <c:pt idx="37">
                  <c:v>35461</c:v>
                </c:pt>
                <c:pt idx="38">
                  <c:v>35531</c:v>
                </c:pt>
                <c:pt idx="39">
                  <c:v>35341</c:v>
                </c:pt>
                <c:pt idx="40">
                  <c:v>37109.800000000003</c:v>
                </c:pt>
                <c:pt idx="41">
                  <c:v>37397.148780487805</c:v>
                </c:pt>
                <c:pt idx="42">
                  <c:v>37684.497560975607</c:v>
                </c:pt>
                <c:pt idx="43">
                  <c:v>37971.846341463417</c:v>
                </c:pt>
                <c:pt idx="44">
                  <c:v>38259.195121951219</c:v>
                </c:pt>
                <c:pt idx="45">
                  <c:v>38546.543902439029</c:v>
                </c:pt>
                <c:pt idx="46">
                  <c:v>38833.892682926831</c:v>
                </c:pt>
                <c:pt idx="47">
                  <c:v>39121.241463414641</c:v>
                </c:pt>
                <c:pt idx="48">
                  <c:v>39408.590243902443</c:v>
                </c:pt>
                <c:pt idx="49">
                  <c:v>39695.939024390245</c:v>
                </c:pt>
                <c:pt idx="50">
                  <c:v>39983.287804878055</c:v>
                </c:pt>
                <c:pt idx="51">
                  <c:v>40270.636585365857</c:v>
                </c:pt>
                <c:pt idx="52">
                  <c:v>40557.985365853659</c:v>
                </c:pt>
                <c:pt idx="53">
                  <c:v>40845.334146341469</c:v>
                </c:pt>
                <c:pt idx="54">
                  <c:v>41132.682926829271</c:v>
                </c:pt>
                <c:pt idx="55">
                  <c:v>41420.031707317074</c:v>
                </c:pt>
                <c:pt idx="56">
                  <c:v>41707.380487804883</c:v>
                </c:pt>
                <c:pt idx="57">
                  <c:v>41994.729268292685</c:v>
                </c:pt>
                <c:pt idx="58">
                  <c:v>42282.078048780488</c:v>
                </c:pt>
                <c:pt idx="59">
                  <c:v>42569.426829268297</c:v>
                </c:pt>
                <c:pt idx="60">
                  <c:v>42856.7756097561</c:v>
                </c:pt>
                <c:pt idx="61">
                  <c:v>43144.124390243902</c:v>
                </c:pt>
                <c:pt idx="62">
                  <c:v>43431.473170731711</c:v>
                </c:pt>
                <c:pt idx="63">
                  <c:v>43718.821951219514</c:v>
                </c:pt>
                <c:pt idx="64">
                  <c:v>44006.170731707316</c:v>
                </c:pt>
                <c:pt idx="65">
                  <c:v>44293.519512195126</c:v>
                </c:pt>
                <c:pt idx="66">
                  <c:v>44580.868292682928</c:v>
                </c:pt>
                <c:pt idx="67">
                  <c:v>44868.21707317073</c:v>
                </c:pt>
                <c:pt idx="68">
                  <c:v>45155.56585365854</c:v>
                </c:pt>
                <c:pt idx="69">
                  <c:v>45442.914634146349</c:v>
                </c:pt>
                <c:pt idx="70">
                  <c:v>45730.263414634144</c:v>
                </c:pt>
                <c:pt idx="71">
                  <c:v>46017.612195121954</c:v>
                </c:pt>
                <c:pt idx="72">
                  <c:v>46304.960975609763</c:v>
                </c:pt>
                <c:pt idx="73">
                  <c:v>46592.309756097558</c:v>
                </c:pt>
                <c:pt idx="74">
                  <c:v>46879.658536585368</c:v>
                </c:pt>
                <c:pt idx="75">
                  <c:v>47167.007317073178</c:v>
                </c:pt>
                <c:pt idx="76">
                  <c:v>47454.35609756098</c:v>
                </c:pt>
                <c:pt idx="77">
                  <c:v>47741.704878048782</c:v>
                </c:pt>
                <c:pt idx="78">
                  <c:v>48029.053658536592</c:v>
                </c:pt>
                <c:pt idx="79">
                  <c:v>48316.402439024394</c:v>
                </c:pt>
                <c:pt idx="80">
                  <c:v>48603.751219512196</c:v>
                </c:pt>
                <c:pt idx="81">
                  <c:v>48891.100000000006</c:v>
                </c:pt>
                <c:pt idx="82">
                  <c:v>49178.448780487808</c:v>
                </c:pt>
                <c:pt idx="83">
                  <c:v>49465.79756097561</c:v>
                </c:pt>
                <c:pt idx="84">
                  <c:v>49753.14634146342</c:v>
                </c:pt>
                <c:pt idx="85">
                  <c:v>50040.495121951222</c:v>
                </c:pt>
                <c:pt idx="86">
                  <c:v>50327.843902439025</c:v>
                </c:pt>
                <c:pt idx="87">
                  <c:v>50615.192682926834</c:v>
                </c:pt>
                <c:pt idx="88">
                  <c:v>50902.541463414636</c:v>
                </c:pt>
                <c:pt idx="89">
                  <c:v>51189.890243902439</c:v>
                </c:pt>
                <c:pt idx="90">
                  <c:v>51477.239024390248</c:v>
                </c:pt>
                <c:pt idx="91">
                  <c:v>51764.587804878051</c:v>
                </c:pt>
                <c:pt idx="92">
                  <c:v>52051.936585365853</c:v>
                </c:pt>
                <c:pt idx="93">
                  <c:v>52339.285365853662</c:v>
                </c:pt>
                <c:pt idx="94">
                  <c:v>52626.634146341472</c:v>
                </c:pt>
                <c:pt idx="95">
                  <c:v>52913.982926829267</c:v>
                </c:pt>
                <c:pt idx="96">
                  <c:v>53201.331707317077</c:v>
                </c:pt>
                <c:pt idx="97">
                  <c:v>53488.680487804886</c:v>
                </c:pt>
                <c:pt idx="98">
                  <c:v>53776.029268292681</c:v>
                </c:pt>
                <c:pt idx="99">
                  <c:v>54063.378048780491</c:v>
                </c:pt>
                <c:pt idx="100">
                  <c:v>54350.7268292683</c:v>
                </c:pt>
                <c:pt idx="101">
                  <c:v>54638.075609756102</c:v>
                </c:pt>
                <c:pt idx="102">
                  <c:v>54925.424390243905</c:v>
                </c:pt>
                <c:pt idx="103">
                  <c:v>55212.773170731714</c:v>
                </c:pt>
                <c:pt idx="104">
                  <c:v>55500.121951219517</c:v>
                </c:pt>
                <c:pt idx="105">
                  <c:v>55787.470731707319</c:v>
                </c:pt>
                <c:pt idx="106">
                  <c:v>56074.819512195128</c:v>
                </c:pt>
                <c:pt idx="107">
                  <c:v>56362.168292682931</c:v>
                </c:pt>
                <c:pt idx="108">
                  <c:v>56649.517073170733</c:v>
                </c:pt>
                <c:pt idx="109">
                  <c:v>56936.865853658543</c:v>
                </c:pt>
                <c:pt idx="110">
                  <c:v>57224.214634146345</c:v>
                </c:pt>
                <c:pt idx="111">
                  <c:v>57511.563414634147</c:v>
                </c:pt>
                <c:pt idx="112">
                  <c:v>57798.912195121957</c:v>
                </c:pt>
                <c:pt idx="113">
                  <c:v>58086.260975609759</c:v>
                </c:pt>
                <c:pt idx="114">
                  <c:v>58373.609756097561</c:v>
                </c:pt>
                <c:pt idx="115">
                  <c:v>58660.958536585371</c:v>
                </c:pt>
                <c:pt idx="116">
                  <c:v>58948.30731707318</c:v>
                </c:pt>
                <c:pt idx="117">
                  <c:v>59235.656097560975</c:v>
                </c:pt>
                <c:pt idx="118">
                  <c:v>59523.004878048785</c:v>
                </c:pt>
                <c:pt idx="119">
                  <c:v>59810.353658536595</c:v>
                </c:pt>
                <c:pt idx="120">
                  <c:v>60097.70243902439</c:v>
                </c:pt>
                <c:pt idx="121">
                  <c:v>60385.051219512199</c:v>
                </c:pt>
                <c:pt idx="122">
                  <c:v>60672.400000000009</c:v>
                </c:pt>
                <c:pt idx="123">
                  <c:v>60959.748780487804</c:v>
                </c:pt>
                <c:pt idx="124">
                  <c:v>61247.097560975613</c:v>
                </c:pt>
                <c:pt idx="125">
                  <c:v>61534.446341463423</c:v>
                </c:pt>
                <c:pt idx="126">
                  <c:v>61821.795121951218</c:v>
                </c:pt>
                <c:pt idx="127">
                  <c:v>62109.143902439027</c:v>
                </c:pt>
              </c:numCache>
            </c:numRef>
          </c:val>
          <c:smooth val="0"/>
          <c:extLst>
            <c:ext xmlns:c16="http://schemas.microsoft.com/office/drawing/2014/chart" uri="{C3380CC4-5D6E-409C-BE32-E72D297353CC}">
              <c16:uniqueId val="{00000000-F54F-414C-8D6E-1864EFE47EFB}"/>
            </c:ext>
          </c:extLst>
        </c:ser>
        <c:ser>
          <c:idx val="1"/>
          <c:order val="1"/>
          <c:tx>
            <c:strRef>
              <c:f>'Exposure Personal linear'!$F$3</c:f>
              <c:strCache>
                <c:ptCount val="1"/>
                <c:pt idx="0">
                  <c:v>LMH</c:v>
                </c:pt>
              </c:strCache>
            </c:strRef>
          </c:tx>
          <c:spPr>
            <a:ln w="28575" cap="rnd">
              <a:solidFill>
                <a:schemeClr val="accent2"/>
              </a:solidFill>
              <a:round/>
            </a:ln>
            <a:effectLst/>
          </c:spPr>
          <c:marker>
            <c:symbol val="none"/>
          </c:marker>
          <c:cat>
            <c:strRef>
              <c:f>('Exposure Personal linear'!$C$4:$C$54,'Exposure Personal linear'!$C$55:$C$116,'Exposure Personal linear'!$C$117:$C$131)</c:f>
              <c:strCache>
                <c:ptCount val="128"/>
                <c:pt idx="0">
                  <c:v>2009_1</c:v>
                </c:pt>
                <c:pt idx="1">
                  <c:v>2009_2</c:v>
                </c:pt>
                <c:pt idx="2">
                  <c:v>2009_3</c:v>
                </c:pt>
                <c:pt idx="3">
                  <c:v>2009_4</c:v>
                </c:pt>
                <c:pt idx="4">
                  <c:v>2010_1</c:v>
                </c:pt>
                <c:pt idx="5">
                  <c:v>2010_2</c:v>
                </c:pt>
                <c:pt idx="6">
                  <c:v>2010_3</c:v>
                </c:pt>
                <c:pt idx="7">
                  <c:v>2010_4</c:v>
                </c:pt>
                <c:pt idx="8">
                  <c:v>2011_1</c:v>
                </c:pt>
                <c:pt idx="9">
                  <c:v>2011_2</c:v>
                </c:pt>
                <c:pt idx="10">
                  <c:v>2011_3</c:v>
                </c:pt>
                <c:pt idx="11">
                  <c:v>2011_4</c:v>
                </c:pt>
                <c:pt idx="12">
                  <c:v>2012_1</c:v>
                </c:pt>
                <c:pt idx="13">
                  <c:v>2012_2</c:v>
                </c:pt>
                <c:pt idx="14">
                  <c:v>2012_3</c:v>
                </c:pt>
                <c:pt idx="15">
                  <c:v>2012_4</c:v>
                </c:pt>
                <c:pt idx="16">
                  <c:v>2013_1</c:v>
                </c:pt>
                <c:pt idx="17">
                  <c:v>2013_2</c:v>
                </c:pt>
                <c:pt idx="18">
                  <c:v>2013_3</c:v>
                </c:pt>
                <c:pt idx="19">
                  <c:v>2013_4</c:v>
                </c:pt>
                <c:pt idx="20">
                  <c:v>2014_1</c:v>
                </c:pt>
                <c:pt idx="21">
                  <c:v>2014_2</c:v>
                </c:pt>
                <c:pt idx="22">
                  <c:v>2014_3</c:v>
                </c:pt>
                <c:pt idx="23">
                  <c:v>2014_4</c:v>
                </c:pt>
                <c:pt idx="24">
                  <c:v>2015_1</c:v>
                </c:pt>
                <c:pt idx="25">
                  <c:v>2015_2</c:v>
                </c:pt>
                <c:pt idx="26">
                  <c:v>2015_3</c:v>
                </c:pt>
                <c:pt idx="27">
                  <c:v>2015_4</c:v>
                </c:pt>
                <c:pt idx="28">
                  <c:v>2016_1</c:v>
                </c:pt>
                <c:pt idx="29">
                  <c:v>2016_2</c:v>
                </c:pt>
                <c:pt idx="30">
                  <c:v>2016_3</c:v>
                </c:pt>
                <c:pt idx="31">
                  <c:v>2016_4</c:v>
                </c:pt>
                <c:pt idx="32">
                  <c:v>2017_1</c:v>
                </c:pt>
                <c:pt idx="33">
                  <c:v>2017_2</c:v>
                </c:pt>
                <c:pt idx="34">
                  <c:v>2017_3</c:v>
                </c:pt>
                <c:pt idx="35">
                  <c:v>2017_4</c:v>
                </c:pt>
                <c:pt idx="36">
                  <c:v>2018_1</c:v>
                </c:pt>
                <c:pt idx="37">
                  <c:v>2018_2</c:v>
                </c:pt>
                <c:pt idx="38">
                  <c:v>2018_3</c:v>
                </c:pt>
                <c:pt idx="39">
                  <c:v>2018_4</c:v>
                </c:pt>
                <c:pt idx="40">
                  <c:v>2019_1</c:v>
                </c:pt>
                <c:pt idx="41">
                  <c:v>2019_2</c:v>
                </c:pt>
                <c:pt idx="42">
                  <c:v>2019_3</c:v>
                </c:pt>
                <c:pt idx="43">
                  <c:v>2019_4</c:v>
                </c:pt>
                <c:pt idx="44">
                  <c:v>2020_1</c:v>
                </c:pt>
                <c:pt idx="45">
                  <c:v>2020_2</c:v>
                </c:pt>
                <c:pt idx="46">
                  <c:v>2020_3</c:v>
                </c:pt>
                <c:pt idx="47">
                  <c:v>2020_4</c:v>
                </c:pt>
                <c:pt idx="48">
                  <c:v>2021_1</c:v>
                </c:pt>
                <c:pt idx="49">
                  <c:v>2021_2</c:v>
                </c:pt>
                <c:pt idx="50">
                  <c:v>2021_3</c:v>
                </c:pt>
                <c:pt idx="51">
                  <c:v>2021_4</c:v>
                </c:pt>
                <c:pt idx="52">
                  <c:v>2022_1</c:v>
                </c:pt>
                <c:pt idx="53">
                  <c:v>2022_2</c:v>
                </c:pt>
                <c:pt idx="54">
                  <c:v>2022_3</c:v>
                </c:pt>
                <c:pt idx="55">
                  <c:v>2022_4</c:v>
                </c:pt>
                <c:pt idx="56">
                  <c:v>2023_1</c:v>
                </c:pt>
                <c:pt idx="57">
                  <c:v>2023_2</c:v>
                </c:pt>
                <c:pt idx="58">
                  <c:v>2023_3</c:v>
                </c:pt>
                <c:pt idx="59">
                  <c:v>2023_4</c:v>
                </c:pt>
                <c:pt idx="60">
                  <c:v>2024_1</c:v>
                </c:pt>
                <c:pt idx="61">
                  <c:v>2024_2</c:v>
                </c:pt>
                <c:pt idx="62">
                  <c:v>2024_3</c:v>
                </c:pt>
                <c:pt idx="63">
                  <c:v>2024_4</c:v>
                </c:pt>
                <c:pt idx="64">
                  <c:v>2025_1</c:v>
                </c:pt>
                <c:pt idx="65">
                  <c:v>2025_2</c:v>
                </c:pt>
                <c:pt idx="66">
                  <c:v>2025_3</c:v>
                </c:pt>
                <c:pt idx="67">
                  <c:v>2025_4</c:v>
                </c:pt>
                <c:pt idx="68">
                  <c:v>2026_1</c:v>
                </c:pt>
                <c:pt idx="69">
                  <c:v>2026_2</c:v>
                </c:pt>
                <c:pt idx="70">
                  <c:v>2026_3</c:v>
                </c:pt>
                <c:pt idx="71">
                  <c:v>2026_4</c:v>
                </c:pt>
                <c:pt idx="72">
                  <c:v>2027_1</c:v>
                </c:pt>
                <c:pt idx="73">
                  <c:v>2027_2</c:v>
                </c:pt>
                <c:pt idx="74">
                  <c:v>2027_3</c:v>
                </c:pt>
                <c:pt idx="75">
                  <c:v>2027_4</c:v>
                </c:pt>
                <c:pt idx="76">
                  <c:v>2028_1</c:v>
                </c:pt>
                <c:pt idx="77">
                  <c:v>2028_2</c:v>
                </c:pt>
                <c:pt idx="78">
                  <c:v>2028_3</c:v>
                </c:pt>
                <c:pt idx="79">
                  <c:v>2028_4</c:v>
                </c:pt>
                <c:pt idx="80">
                  <c:v>2029_1</c:v>
                </c:pt>
                <c:pt idx="81">
                  <c:v>2029_2</c:v>
                </c:pt>
                <c:pt idx="82">
                  <c:v>2029_3</c:v>
                </c:pt>
                <c:pt idx="83">
                  <c:v>2029_4</c:v>
                </c:pt>
                <c:pt idx="84">
                  <c:v>2030_1</c:v>
                </c:pt>
                <c:pt idx="85">
                  <c:v>2030_2</c:v>
                </c:pt>
                <c:pt idx="86">
                  <c:v>2030_3</c:v>
                </c:pt>
                <c:pt idx="87">
                  <c:v>2030_4</c:v>
                </c:pt>
                <c:pt idx="88">
                  <c:v>2031_1</c:v>
                </c:pt>
                <c:pt idx="89">
                  <c:v>2031_2</c:v>
                </c:pt>
                <c:pt idx="90">
                  <c:v>2031_3</c:v>
                </c:pt>
                <c:pt idx="91">
                  <c:v>2031_4</c:v>
                </c:pt>
                <c:pt idx="92">
                  <c:v>2032_1</c:v>
                </c:pt>
                <c:pt idx="93">
                  <c:v>2032_2</c:v>
                </c:pt>
                <c:pt idx="94">
                  <c:v>2032_3</c:v>
                </c:pt>
                <c:pt idx="95">
                  <c:v>2032_4</c:v>
                </c:pt>
                <c:pt idx="96">
                  <c:v>2033_1</c:v>
                </c:pt>
                <c:pt idx="97">
                  <c:v>2033_2</c:v>
                </c:pt>
                <c:pt idx="98">
                  <c:v>2033_3</c:v>
                </c:pt>
                <c:pt idx="99">
                  <c:v>2033_4</c:v>
                </c:pt>
                <c:pt idx="100">
                  <c:v>2034_1</c:v>
                </c:pt>
                <c:pt idx="101">
                  <c:v>2034_2</c:v>
                </c:pt>
                <c:pt idx="102">
                  <c:v>2034_3</c:v>
                </c:pt>
                <c:pt idx="103">
                  <c:v>2034_4</c:v>
                </c:pt>
                <c:pt idx="104">
                  <c:v>2035_1</c:v>
                </c:pt>
                <c:pt idx="105">
                  <c:v>2035_2</c:v>
                </c:pt>
                <c:pt idx="106">
                  <c:v>2035_3</c:v>
                </c:pt>
                <c:pt idx="107">
                  <c:v>2035_4</c:v>
                </c:pt>
                <c:pt idx="108">
                  <c:v>2036_1</c:v>
                </c:pt>
                <c:pt idx="109">
                  <c:v>2036_2</c:v>
                </c:pt>
                <c:pt idx="110">
                  <c:v>2036_3</c:v>
                </c:pt>
                <c:pt idx="111">
                  <c:v>2036_4</c:v>
                </c:pt>
                <c:pt idx="112">
                  <c:v>2037_1</c:v>
                </c:pt>
                <c:pt idx="113">
                  <c:v>2037_2</c:v>
                </c:pt>
                <c:pt idx="114">
                  <c:v>2037_3</c:v>
                </c:pt>
                <c:pt idx="115">
                  <c:v>2037_4</c:v>
                </c:pt>
                <c:pt idx="116">
                  <c:v>2038_1</c:v>
                </c:pt>
                <c:pt idx="117">
                  <c:v>2038_2</c:v>
                </c:pt>
                <c:pt idx="118">
                  <c:v>2038_3</c:v>
                </c:pt>
                <c:pt idx="119">
                  <c:v>2038_4</c:v>
                </c:pt>
                <c:pt idx="120">
                  <c:v>2039_1</c:v>
                </c:pt>
                <c:pt idx="121">
                  <c:v>2039_2</c:v>
                </c:pt>
                <c:pt idx="122">
                  <c:v>2039_3</c:v>
                </c:pt>
                <c:pt idx="123">
                  <c:v>2039_4</c:v>
                </c:pt>
                <c:pt idx="124">
                  <c:v>2040_1</c:v>
                </c:pt>
                <c:pt idx="125">
                  <c:v>2040_2</c:v>
                </c:pt>
                <c:pt idx="126">
                  <c:v>2040_3</c:v>
                </c:pt>
                <c:pt idx="127">
                  <c:v>2040_4</c:v>
                </c:pt>
              </c:strCache>
            </c:strRef>
          </c:cat>
          <c:val>
            <c:numRef>
              <c:f>('Exposure Personal linear'!$F$4:$F$54,'Exposure Personal linear'!$F$55:$F$116,'Exposure Personal linear'!$F$117:$F$131)</c:f>
              <c:numCache>
                <c:formatCode>General</c:formatCode>
                <c:ptCount val="128"/>
                <c:pt idx="0">
                  <c:v>16510</c:v>
                </c:pt>
                <c:pt idx="1">
                  <c:v>16760</c:v>
                </c:pt>
                <c:pt idx="2">
                  <c:v>16950</c:v>
                </c:pt>
                <c:pt idx="3">
                  <c:v>17115</c:v>
                </c:pt>
                <c:pt idx="4">
                  <c:v>17161</c:v>
                </c:pt>
                <c:pt idx="5">
                  <c:v>17105</c:v>
                </c:pt>
                <c:pt idx="6">
                  <c:v>17304</c:v>
                </c:pt>
                <c:pt idx="7">
                  <c:v>17575</c:v>
                </c:pt>
                <c:pt idx="8">
                  <c:v>17739</c:v>
                </c:pt>
                <c:pt idx="9">
                  <c:v>17872</c:v>
                </c:pt>
                <c:pt idx="10">
                  <c:v>18145</c:v>
                </c:pt>
                <c:pt idx="11">
                  <c:v>18455</c:v>
                </c:pt>
                <c:pt idx="12">
                  <c:v>18604</c:v>
                </c:pt>
                <c:pt idx="13">
                  <c:v>19068</c:v>
                </c:pt>
                <c:pt idx="14">
                  <c:v>19316</c:v>
                </c:pt>
                <c:pt idx="15">
                  <c:v>19313</c:v>
                </c:pt>
                <c:pt idx="16">
                  <c:v>19598</c:v>
                </c:pt>
                <c:pt idx="17">
                  <c:v>20024</c:v>
                </c:pt>
                <c:pt idx="18">
                  <c:v>20224</c:v>
                </c:pt>
                <c:pt idx="19">
                  <c:v>20520</c:v>
                </c:pt>
                <c:pt idx="20">
                  <c:v>20553</c:v>
                </c:pt>
                <c:pt idx="21">
                  <c:v>20716</c:v>
                </c:pt>
                <c:pt idx="22">
                  <c:v>20847</c:v>
                </c:pt>
                <c:pt idx="23">
                  <c:v>20862</c:v>
                </c:pt>
                <c:pt idx="24">
                  <c:v>20736</c:v>
                </c:pt>
                <c:pt idx="25">
                  <c:v>20884</c:v>
                </c:pt>
                <c:pt idx="26">
                  <c:v>21026</c:v>
                </c:pt>
                <c:pt idx="27">
                  <c:v>21050</c:v>
                </c:pt>
                <c:pt idx="28">
                  <c:v>21030</c:v>
                </c:pt>
                <c:pt idx="29">
                  <c:v>21249</c:v>
                </c:pt>
                <c:pt idx="30">
                  <c:v>21401</c:v>
                </c:pt>
                <c:pt idx="31">
                  <c:v>21378</c:v>
                </c:pt>
                <c:pt idx="32">
                  <c:v>21323</c:v>
                </c:pt>
                <c:pt idx="33">
                  <c:v>21463</c:v>
                </c:pt>
                <c:pt idx="34">
                  <c:v>21592</c:v>
                </c:pt>
                <c:pt idx="35">
                  <c:v>21593</c:v>
                </c:pt>
                <c:pt idx="36">
                  <c:v>21500</c:v>
                </c:pt>
                <c:pt idx="37">
                  <c:v>21629</c:v>
                </c:pt>
                <c:pt idx="38">
                  <c:v>21703</c:v>
                </c:pt>
                <c:pt idx="39">
                  <c:v>21618</c:v>
                </c:pt>
                <c:pt idx="40">
                  <c:v>22682.600000000002</c:v>
                </c:pt>
                <c:pt idx="41">
                  <c:v>22826.250000000004</c:v>
                </c:pt>
                <c:pt idx="42">
                  <c:v>22969.9</c:v>
                </c:pt>
                <c:pt idx="43">
                  <c:v>23113.550000000003</c:v>
                </c:pt>
                <c:pt idx="44">
                  <c:v>23257.200000000004</c:v>
                </c:pt>
                <c:pt idx="45">
                  <c:v>23400.850000000002</c:v>
                </c:pt>
                <c:pt idx="46">
                  <c:v>23544.500000000004</c:v>
                </c:pt>
                <c:pt idx="47">
                  <c:v>23688.15</c:v>
                </c:pt>
                <c:pt idx="48">
                  <c:v>23831.800000000003</c:v>
                </c:pt>
                <c:pt idx="49">
                  <c:v>23975.450000000004</c:v>
                </c:pt>
                <c:pt idx="50">
                  <c:v>24119.100000000002</c:v>
                </c:pt>
                <c:pt idx="51">
                  <c:v>24262.750000000004</c:v>
                </c:pt>
                <c:pt idx="52">
                  <c:v>24406.400000000001</c:v>
                </c:pt>
                <c:pt idx="53">
                  <c:v>24550.050000000003</c:v>
                </c:pt>
                <c:pt idx="54">
                  <c:v>24693.700000000004</c:v>
                </c:pt>
                <c:pt idx="55">
                  <c:v>24837.350000000002</c:v>
                </c:pt>
                <c:pt idx="56">
                  <c:v>24981.000000000004</c:v>
                </c:pt>
                <c:pt idx="57">
                  <c:v>25124.65</c:v>
                </c:pt>
                <c:pt idx="58">
                  <c:v>25268.300000000003</c:v>
                </c:pt>
                <c:pt idx="59">
                  <c:v>25411.950000000004</c:v>
                </c:pt>
                <c:pt idx="60">
                  <c:v>25555.600000000002</c:v>
                </c:pt>
                <c:pt idx="61">
                  <c:v>25699.25</c:v>
                </c:pt>
                <c:pt idx="62">
                  <c:v>25842.9</c:v>
                </c:pt>
                <c:pt idx="63">
                  <c:v>25986.550000000003</c:v>
                </c:pt>
                <c:pt idx="64">
                  <c:v>26130.200000000004</c:v>
                </c:pt>
                <c:pt idx="65">
                  <c:v>26273.850000000002</c:v>
                </c:pt>
                <c:pt idx="66">
                  <c:v>26417.5</c:v>
                </c:pt>
                <c:pt idx="67">
                  <c:v>26561.15</c:v>
                </c:pt>
                <c:pt idx="68">
                  <c:v>26704.800000000003</c:v>
                </c:pt>
                <c:pt idx="69">
                  <c:v>26848.450000000004</c:v>
                </c:pt>
                <c:pt idx="70">
                  <c:v>26992.100000000002</c:v>
                </c:pt>
                <c:pt idx="71">
                  <c:v>27135.75</c:v>
                </c:pt>
                <c:pt idx="72">
                  <c:v>27279.4</c:v>
                </c:pt>
                <c:pt idx="73">
                  <c:v>27423.050000000003</c:v>
                </c:pt>
                <c:pt idx="74">
                  <c:v>27566.700000000004</c:v>
                </c:pt>
                <c:pt idx="75">
                  <c:v>27710.350000000002</c:v>
                </c:pt>
                <c:pt idx="76">
                  <c:v>27854</c:v>
                </c:pt>
                <c:pt idx="77">
                  <c:v>27997.65</c:v>
                </c:pt>
                <c:pt idx="78">
                  <c:v>28141.300000000003</c:v>
                </c:pt>
                <c:pt idx="79">
                  <c:v>28284.950000000004</c:v>
                </c:pt>
                <c:pt idx="80">
                  <c:v>28428.600000000002</c:v>
                </c:pt>
                <c:pt idx="81">
                  <c:v>28572.25</c:v>
                </c:pt>
                <c:pt idx="82">
                  <c:v>28715.9</c:v>
                </c:pt>
                <c:pt idx="83">
                  <c:v>28859.550000000003</c:v>
                </c:pt>
                <c:pt idx="84">
                  <c:v>29003.200000000004</c:v>
                </c:pt>
                <c:pt idx="85">
                  <c:v>29146.850000000002</c:v>
                </c:pt>
                <c:pt idx="86">
                  <c:v>29290.5</c:v>
                </c:pt>
                <c:pt idx="87">
                  <c:v>29434.15</c:v>
                </c:pt>
                <c:pt idx="88">
                  <c:v>29577.800000000003</c:v>
                </c:pt>
                <c:pt idx="89">
                  <c:v>29721.450000000004</c:v>
                </c:pt>
                <c:pt idx="90">
                  <c:v>29865.100000000002</c:v>
                </c:pt>
                <c:pt idx="91">
                  <c:v>30008.75</c:v>
                </c:pt>
                <c:pt idx="92">
                  <c:v>30152.400000000001</c:v>
                </c:pt>
                <c:pt idx="93">
                  <c:v>30296.050000000003</c:v>
                </c:pt>
                <c:pt idx="94">
                  <c:v>30439.700000000004</c:v>
                </c:pt>
                <c:pt idx="95">
                  <c:v>30583.350000000002</c:v>
                </c:pt>
                <c:pt idx="96">
                  <c:v>30727.000000000004</c:v>
                </c:pt>
                <c:pt idx="97">
                  <c:v>30870.65</c:v>
                </c:pt>
                <c:pt idx="98">
                  <c:v>31014.300000000003</c:v>
                </c:pt>
                <c:pt idx="99">
                  <c:v>31157.950000000004</c:v>
                </c:pt>
                <c:pt idx="100">
                  <c:v>31301.600000000002</c:v>
                </c:pt>
                <c:pt idx="101">
                  <c:v>31445.250000000004</c:v>
                </c:pt>
                <c:pt idx="102">
                  <c:v>31588.9</c:v>
                </c:pt>
                <c:pt idx="103">
                  <c:v>31732.550000000003</c:v>
                </c:pt>
                <c:pt idx="104">
                  <c:v>31876.200000000004</c:v>
                </c:pt>
                <c:pt idx="105">
                  <c:v>32019.850000000002</c:v>
                </c:pt>
                <c:pt idx="106">
                  <c:v>32163.500000000004</c:v>
                </c:pt>
                <c:pt idx="107">
                  <c:v>32307.15</c:v>
                </c:pt>
                <c:pt idx="108">
                  <c:v>32450.800000000003</c:v>
                </c:pt>
                <c:pt idx="109">
                  <c:v>32594.450000000004</c:v>
                </c:pt>
                <c:pt idx="110">
                  <c:v>32738.100000000002</c:v>
                </c:pt>
                <c:pt idx="111">
                  <c:v>32881.75</c:v>
                </c:pt>
                <c:pt idx="112">
                  <c:v>33025.4</c:v>
                </c:pt>
                <c:pt idx="113">
                  <c:v>33169.050000000003</c:v>
                </c:pt>
                <c:pt idx="114">
                  <c:v>33312.700000000004</c:v>
                </c:pt>
                <c:pt idx="115">
                  <c:v>33456.350000000006</c:v>
                </c:pt>
                <c:pt idx="116">
                  <c:v>33600</c:v>
                </c:pt>
                <c:pt idx="117">
                  <c:v>33743.65</c:v>
                </c:pt>
                <c:pt idx="118">
                  <c:v>33887.300000000003</c:v>
                </c:pt>
                <c:pt idx="119">
                  <c:v>34030.950000000004</c:v>
                </c:pt>
                <c:pt idx="120">
                  <c:v>34174.600000000006</c:v>
                </c:pt>
                <c:pt idx="121">
                  <c:v>34318.25</c:v>
                </c:pt>
                <c:pt idx="122">
                  <c:v>34461.9</c:v>
                </c:pt>
                <c:pt idx="123">
                  <c:v>34605.550000000003</c:v>
                </c:pt>
                <c:pt idx="124">
                  <c:v>34749.200000000004</c:v>
                </c:pt>
                <c:pt idx="125">
                  <c:v>34892.850000000006</c:v>
                </c:pt>
                <c:pt idx="126">
                  <c:v>35036.5</c:v>
                </c:pt>
                <c:pt idx="127">
                  <c:v>35180.15</c:v>
                </c:pt>
              </c:numCache>
            </c:numRef>
          </c:val>
          <c:smooth val="0"/>
          <c:extLst>
            <c:ext xmlns:c16="http://schemas.microsoft.com/office/drawing/2014/chart" uri="{C3380CC4-5D6E-409C-BE32-E72D297353CC}">
              <c16:uniqueId val="{00000001-F54F-414C-8D6E-1864EFE47EFB}"/>
            </c:ext>
          </c:extLst>
        </c:ser>
        <c:ser>
          <c:idx val="2"/>
          <c:order val="2"/>
          <c:tx>
            <c:strRef>
              <c:f>'Exposure Personal linear'!$G$3</c:f>
              <c:strCache>
                <c:ptCount val="1"/>
                <c:pt idx="0">
                  <c:v>LML</c:v>
                </c:pt>
              </c:strCache>
            </c:strRef>
          </c:tx>
          <c:spPr>
            <a:ln w="28575" cap="rnd">
              <a:solidFill>
                <a:schemeClr val="accent3"/>
              </a:solidFill>
              <a:round/>
            </a:ln>
            <a:effectLst/>
          </c:spPr>
          <c:marker>
            <c:symbol val="none"/>
          </c:marker>
          <c:cat>
            <c:strRef>
              <c:f>('Exposure Personal linear'!$C$4:$C$54,'Exposure Personal linear'!$C$55:$C$116,'Exposure Personal linear'!$C$117:$C$131)</c:f>
              <c:strCache>
                <c:ptCount val="128"/>
                <c:pt idx="0">
                  <c:v>2009_1</c:v>
                </c:pt>
                <c:pt idx="1">
                  <c:v>2009_2</c:v>
                </c:pt>
                <c:pt idx="2">
                  <c:v>2009_3</c:v>
                </c:pt>
                <c:pt idx="3">
                  <c:v>2009_4</c:v>
                </c:pt>
                <c:pt idx="4">
                  <c:v>2010_1</c:v>
                </c:pt>
                <c:pt idx="5">
                  <c:v>2010_2</c:v>
                </c:pt>
                <c:pt idx="6">
                  <c:v>2010_3</c:v>
                </c:pt>
                <c:pt idx="7">
                  <c:v>2010_4</c:v>
                </c:pt>
                <c:pt idx="8">
                  <c:v>2011_1</c:v>
                </c:pt>
                <c:pt idx="9">
                  <c:v>2011_2</c:v>
                </c:pt>
                <c:pt idx="10">
                  <c:v>2011_3</c:v>
                </c:pt>
                <c:pt idx="11">
                  <c:v>2011_4</c:v>
                </c:pt>
                <c:pt idx="12">
                  <c:v>2012_1</c:v>
                </c:pt>
                <c:pt idx="13">
                  <c:v>2012_2</c:v>
                </c:pt>
                <c:pt idx="14">
                  <c:v>2012_3</c:v>
                </c:pt>
                <c:pt idx="15">
                  <c:v>2012_4</c:v>
                </c:pt>
                <c:pt idx="16">
                  <c:v>2013_1</c:v>
                </c:pt>
                <c:pt idx="17">
                  <c:v>2013_2</c:v>
                </c:pt>
                <c:pt idx="18">
                  <c:v>2013_3</c:v>
                </c:pt>
                <c:pt idx="19">
                  <c:v>2013_4</c:v>
                </c:pt>
                <c:pt idx="20">
                  <c:v>2014_1</c:v>
                </c:pt>
                <c:pt idx="21">
                  <c:v>2014_2</c:v>
                </c:pt>
                <c:pt idx="22">
                  <c:v>2014_3</c:v>
                </c:pt>
                <c:pt idx="23">
                  <c:v>2014_4</c:v>
                </c:pt>
                <c:pt idx="24">
                  <c:v>2015_1</c:v>
                </c:pt>
                <c:pt idx="25">
                  <c:v>2015_2</c:v>
                </c:pt>
                <c:pt idx="26">
                  <c:v>2015_3</c:v>
                </c:pt>
                <c:pt idx="27">
                  <c:v>2015_4</c:v>
                </c:pt>
                <c:pt idx="28">
                  <c:v>2016_1</c:v>
                </c:pt>
                <c:pt idx="29">
                  <c:v>2016_2</c:v>
                </c:pt>
                <c:pt idx="30">
                  <c:v>2016_3</c:v>
                </c:pt>
                <c:pt idx="31">
                  <c:v>2016_4</c:v>
                </c:pt>
                <c:pt idx="32">
                  <c:v>2017_1</c:v>
                </c:pt>
                <c:pt idx="33">
                  <c:v>2017_2</c:v>
                </c:pt>
                <c:pt idx="34">
                  <c:v>2017_3</c:v>
                </c:pt>
                <c:pt idx="35">
                  <c:v>2017_4</c:v>
                </c:pt>
                <c:pt idx="36">
                  <c:v>2018_1</c:v>
                </c:pt>
                <c:pt idx="37">
                  <c:v>2018_2</c:v>
                </c:pt>
                <c:pt idx="38">
                  <c:v>2018_3</c:v>
                </c:pt>
                <c:pt idx="39">
                  <c:v>2018_4</c:v>
                </c:pt>
                <c:pt idx="40">
                  <c:v>2019_1</c:v>
                </c:pt>
                <c:pt idx="41">
                  <c:v>2019_2</c:v>
                </c:pt>
                <c:pt idx="42">
                  <c:v>2019_3</c:v>
                </c:pt>
                <c:pt idx="43">
                  <c:v>2019_4</c:v>
                </c:pt>
                <c:pt idx="44">
                  <c:v>2020_1</c:v>
                </c:pt>
                <c:pt idx="45">
                  <c:v>2020_2</c:v>
                </c:pt>
                <c:pt idx="46">
                  <c:v>2020_3</c:v>
                </c:pt>
                <c:pt idx="47">
                  <c:v>2020_4</c:v>
                </c:pt>
                <c:pt idx="48">
                  <c:v>2021_1</c:v>
                </c:pt>
                <c:pt idx="49">
                  <c:v>2021_2</c:v>
                </c:pt>
                <c:pt idx="50">
                  <c:v>2021_3</c:v>
                </c:pt>
                <c:pt idx="51">
                  <c:v>2021_4</c:v>
                </c:pt>
                <c:pt idx="52">
                  <c:v>2022_1</c:v>
                </c:pt>
                <c:pt idx="53">
                  <c:v>2022_2</c:v>
                </c:pt>
                <c:pt idx="54">
                  <c:v>2022_3</c:v>
                </c:pt>
                <c:pt idx="55">
                  <c:v>2022_4</c:v>
                </c:pt>
                <c:pt idx="56">
                  <c:v>2023_1</c:v>
                </c:pt>
                <c:pt idx="57">
                  <c:v>2023_2</c:v>
                </c:pt>
                <c:pt idx="58">
                  <c:v>2023_3</c:v>
                </c:pt>
                <c:pt idx="59">
                  <c:v>2023_4</c:v>
                </c:pt>
                <c:pt idx="60">
                  <c:v>2024_1</c:v>
                </c:pt>
                <c:pt idx="61">
                  <c:v>2024_2</c:v>
                </c:pt>
                <c:pt idx="62">
                  <c:v>2024_3</c:v>
                </c:pt>
                <c:pt idx="63">
                  <c:v>2024_4</c:v>
                </c:pt>
                <c:pt idx="64">
                  <c:v>2025_1</c:v>
                </c:pt>
                <c:pt idx="65">
                  <c:v>2025_2</c:v>
                </c:pt>
                <c:pt idx="66">
                  <c:v>2025_3</c:v>
                </c:pt>
                <c:pt idx="67">
                  <c:v>2025_4</c:v>
                </c:pt>
                <c:pt idx="68">
                  <c:v>2026_1</c:v>
                </c:pt>
                <c:pt idx="69">
                  <c:v>2026_2</c:v>
                </c:pt>
                <c:pt idx="70">
                  <c:v>2026_3</c:v>
                </c:pt>
                <c:pt idx="71">
                  <c:v>2026_4</c:v>
                </c:pt>
                <c:pt idx="72">
                  <c:v>2027_1</c:v>
                </c:pt>
                <c:pt idx="73">
                  <c:v>2027_2</c:v>
                </c:pt>
                <c:pt idx="74">
                  <c:v>2027_3</c:v>
                </c:pt>
                <c:pt idx="75">
                  <c:v>2027_4</c:v>
                </c:pt>
                <c:pt idx="76">
                  <c:v>2028_1</c:v>
                </c:pt>
                <c:pt idx="77">
                  <c:v>2028_2</c:v>
                </c:pt>
                <c:pt idx="78">
                  <c:v>2028_3</c:v>
                </c:pt>
                <c:pt idx="79">
                  <c:v>2028_4</c:v>
                </c:pt>
                <c:pt idx="80">
                  <c:v>2029_1</c:v>
                </c:pt>
                <c:pt idx="81">
                  <c:v>2029_2</c:v>
                </c:pt>
                <c:pt idx="82">
                  <c:v>2029_3</c:v>
                </c:pt>
                <c:pt idx="83">
                  <c:v>2029_4</c:v>
                </c:pt>
                <c:pt idx="84">
                  <c:v>2030_1</c:v>
                </c:pt>
                <c:pt idx="85">
                  <c:v>2030_2</c:v>
                </c:pt>
                <c:pt idx="86">
                  <c:v>2030_3</c:v>
                </c:pt>
                <c:pt idx="87">
                  <c:v>2030_4</c:v>
                </c:pt>
                <c:pt idx="88">
                  <c:v>2031_1</c:v>
                </c:pt>
                <c:pt idx="89">
                  <c:v>2031_2</c:v>
                </c:pt>
                <c:pt idx="90">
                  <c:v>2031_3</c:v>
                </c:pt>
                <c:pt idx="91">
                  <c:v>2031_4</c:v>
                </c:pt>
                <c:pt idx="92">
                  <c:v>2032_1</c:v>
                </c:pt>
                <c:pt idx="93">
                  <c:v>2032_2</c:v>
                </c:pt>
                <c:pt idx="94">
                  <c:v>2032_3</c:v>
                </c:pt>
                <c:pt idx="95">
                  <c:v>2032_4</c:v>
                </c:pt>
                <c:pt idx="96">
                  <c:v>2033_1</c:v>
                </c:pt>
                <c:pt idx="97">
                  <c:v>2033_2</c:v>
                </c:pt>
                <c:pt idx="98">
                  <c:v>2033_3</c:v>
                </c:pt>
                <c:pt idx="99">
                  <c:v>2033_4</c:v>
                </c:pt>
                <c:pt idx="100">
                  <c:v>2034_1</c:v>
                </c:pt>
                <c:pt idx="101">
                  <c:v>2034_2</c:v>
                </c:pt>
                <c:pt idx="102">
                  <c:v>2034_3</c:v>
                </c:pt>
                <c:pt idx="103">
                  <c:v>2034_4</c:v>
                </c:pt>
                <c:pt idx="104">
                  <c:v>2035_1</c:v>
                </c:pt>
                <c:pt idx="105">
                  <c:v>2035_2</c:v>
                </c:pt>
                <c:pt idx="106">
                  <c:v>2035_3</c:v>
                </c:pt>
                <c:pt idx="107">
                  <c:v>2035_4</c:v>
                </c:pt>
                <c:pt idx="108">
                  <c:v>2036_1</c:v>
                </c:pt>
                <c:pt idx="109">
                  <c:v>2036_2</c:v>
                </c:pt>
                <c:pt idx="110">
                  <c:v>2036_3</c:v>
                </c:pt>
                <c:pt idx="111">
                  <c:v>2036_4</c:v>
                </c:pt>
                <c:pt idx="112">
                  <c:v>2037_1</c:v>
                </c:pt>
                <c:pt idx="113">
                  <c:v>2037_2</c:v>
                </c:pt>
                <c:pt idx="114">
                  <c:v>2037_3</c:v>
                </c:pt>
                <c:pt idx="115">
                  <c:v>2037_4</c:v>
                </c:pt>
                <c:pt idx="116">
                  <c:v>2038_1</c:v>
                </c:pt>
                <c:pt idx="117">
                  <c:v>2038_2</c:v>
                </c:pt>
                <c:pt idx="118">
                  <c:v>2038_3</c:v>
                </c:pt>
                <c:pt idx="119">
                  <c:v>2038_4</c:v>
                </c:pt>
                <c:pt idx="120">
                  <c:v>2039_1</c:v>
                </c:pt>
                <c:pt idx="121">
                  <c:v>2039_2</c:v>
                </c:pt>
                <c:pt idx="122">
                  <c:v>2039_3</c:v>
                </c:pt>
                <c:pt idx="123">
                  <c:v>2039_4</c:v>
                </c:pt>
                <c:pt idx="124">
                  <c:v>2040_1</c:v>
                </c:pt>
                <c:pt idx="125">
                  <c:v>2040_2</c:v>
                </c:pt>
                <c:pt idx="126">
                  <c:v>2040_3</c:v>
                </c:pt>
                <c:pt idx="127">
                  <c:v>2040_4</c:v>
                </c:pt>
              </c:strCache>
            </c:strRef>
          </c:cat>
          <c:val>
            <c:numRef>
              <c:f>('Exposure Personal linear'!$G$4:$G$54,'Exposure Personal linear'!$G$55:$G$116,'Exposure Personal linear'!$G$117:$G$131)</c:f>
              <c:numCache>
                <c:formatCode>General</c:formatCode>
                <c:ptCount val="128"/>
                <c:pt idx="0">
                  <c:v>19287</c:v>
                </c:pt>
                <c:pt idx="1">
                  <c:v>19675</c:v>
                </c:pt>
                <c:pt idx="2">
                  <c:v>19947</c:v>
                </c:pt>
                <c:pt idx="3">
                  <c:v>19963</c:v>
                </c:pt>
                <c:pt idx="4">
                  <c:v>20389</c:v>
                </c:pt>
                <c:pt idx="5">
                  <c:v>20181</c:v>
                </c:pt>
                <c:pt idx="6">
                  <c:v>20305</c:v>
                </c:pt>
                <c:pt idx="7">
                  <c:v>20183</c:v>
                </c:pt>
                <c:pt idx="8">
                  <c:v>20885</c:v>
                </c:pt>
                <c:pt idx="9">
                  <c:v>21168</c:v>
                </c:pt>
                <c:pt idx="10">
                  <c:v>21764</c:v>
                </c:pt>
                <c:pt idx="11">
                  <c:v>21801</c:v>
                </c:pt>
                <c:pt idx="12">
                  <c:v>22427</c:v>
                </c:pt>
                <c:pt idx="13">
                  <c:v>23189</c:v>
                </c:pt>
                <c:pt idx="14">
                  <c:v>23758</c:v>
                </c:pt>
                <c:pt idx="15">
                  <c:v>23571</c:v>
                </c:pt>
                <c:pt idx="16">
                  <c:v>24016</c:v>
                </c:pt>
                <c:pt idx="17">
                  <c:v>24686</c:v>
                </c:pt>
                <c:pt idx="18">
                  <c:v>25006</c:v>
                </c:pt>
                <c:pt idx="19">
                  <c:v>24949</c:v>
                </c:pt>
                <c:pt idx="20">
                  <c:v>25523</c:v>
                </c:pt>
                <c:pt idx="21">
                  <c:v>26030</c:v>
                </c:pt>
                <c:pt idx="22">
                  <c:v>26316</c:v>
                </c:pt>
                <c:pt idx="23">
                  <c:v>25984</c:v>
                </c:pt>
                <c:pt idx="24">
                  <c:v>25668</c:v>
                </c:pt>
                <c:pt idx="25">
                  <c:v>26290</c:v>
                </c:pt>
                <c:pt idx="26">
                  <c:v>26617</c:v>
                </c:pt>
                <c:pt idx="27">
                  <c:v>26248</c:v>
                </c:pt>
                <c:pt idx="28">
                  <c:v>26201</c:v>
                </c:pt>
                <c:pt idx="29">
                  <c:v>26868</c:v>
                </c:pt>
                <c:pt idx="30">
                  <c:v>27223</c:v>
                </c:pt>
                <c:pt idx="31">
                  <c:v>26882</c:v>
                </c:pt>
                <c:pt idx="32">
                  <c:v>26765</c:v>
                </c:pt>
                <c:pt idx="33">
                  <c:v>27337</c:v>
                </c:pt>
                <c:pt idx="34">
                  <c:v>27574</c:v>
                </c:pt>
                <c:pt idx="35">
                  <c:v>27100</c:v>
                </c:pt>
                <c:pt idx="36">
                  <c:v>26749</c:v>
                </c:pt>
                <c:pt idx="37">
                  <c:v>27320</c:v>
                </c:pt>
                <c:pt idx="38">
                  <c:v>27490</c:v>
                </c:pt>
                <c:pt idx="39">
                  <c:v>26926</c:v>
                </c:pt>
                <c:pt idx="40">
                  <c:v>28981.446153846155</c:v>
                </c:pt>
                <c:pt idx="41">
                  <c:v>29211.930112570357</c:v>
                </c:pt>
                <c:pt idx="42">
                  <c:v>29442.414071294559</c:v>
                </c:pt>
                <c:pt idx="43">
                  <c:v>29672.898030018761</c:v>
                </c:pt>
                <c:pt idx="44">
                  <c:v>29903.381988742964</c:v>
                </c:pt>
                <c:pt idx="45">
                  <c:v>30133.865947467166</c:v>
                </c:pt>
                <c:pt idx="46">
                  <c:v>30364.349906191368</c:v>
                </c:pt>
                <c:pt idx="47">
                  <c:v>30594.83386491557</c:v>
                </c:pt>
                <c:pt idx="48">
                  <c:v>30825.317823639773</c:v>
                </c:pt>
                <c:pt idx="49">
                  <c:v>31055.801782363975</c:v>
                </c:pt>
                <c:pt idx="50">
                  <c:v>31286.285741088177</c:v>
                </c:pt>
                <c:pt idx="51">
                  <c:v>31516.769699812383</c:v>
                </c:pt>
                <c:pt idx="52">
                  <c:v>31747.253658536585</c:v>
                </c:pt>
                <c:pt idx="53">
                  <c:v>31977.737617260787</c:v>
                </c:pt>
                <c:pt idx="54">
                  <c:v>32208.22157598499</c:v>
                </c:pt>
                <c:pt idx="55">
                  <c:v>32438.705534709192</c:v>
                </c:pt>
                <c:pt idx="56">
                  <c:v>32669.189493433394</c:v>
                </c:pt>
                <c:pt idx="57">
                  <c:v>32899.6734521576</c:v>
                </c:pt>
                <c:pt idx="58">
                  <c:v>33130.157410881802</c:v>
                </c:pt>
                <c:pt idx="59">
                  <c:v>33360.641369606004</c:v>
                </c:pt>
                <c:pt idx="60">
                  <c:v>33591.125328330207</c:v>
                </c:pt>
                <c:pt idx="61">
                  <c:v>33821.609287054409</c:v>
                </c:pt>
                <c:pt idx="62">
                  <c:v>34052.093245778611</c:v>
                </c:pt>
                <c:pt idx="63">
                  <c:v>34282.577204502813</c:v>
                </c:pt>
                <c:pt idx="64">
                  <c:v>34513.061163227016</c:v>
                </c:pt>
                <c:pt idx="65">
                  <c:v>34743.545121951218</c:v>
                </c:pt>
                <c:pt idx="66">
                  <c:v>34974.02908067542</c:v>
                </c:pt>
                <c:pt idx="67">
                  <c:v>35204.513039399622</c:v>
                </c:pt>
                <c:pt idx="68">
                  <c:v>35434.996998123825</c:v>
                </c:pt>
                <c:pt idx="69">
                  <c:v>35665.480956848027</c:v>
                </c:pt>
                <c:pt idx="70">
                  <c:v>35895.964915572229</c:v>
                </c:pt>
                <c:pt idx="71">
                  <c:v>36126.448874296431</c:v>
                </c:pt>
                <c:pt idx="72">
                  <c:v>36356.932833020634</c:v>
                </c:pt>
                <c:pt idx="73">
                  <c:v>36587.416791744836</c:v>
                </c:pt>
                <c:pt idx="74">
                  <c:v>36817.900750469038</c:v>
                </c:pt>
                <c:pt idx="75">
                  <c:v>37048.38470919324</c:v>
                </c:pt>
                <c:pt idx="76">
                  <c:v>37278.868667917443</c:v>
                </c:pt>
                <c:pt idx="77">
                  <c:v>37509.352626641645</c:v>
                </c:pt>
                <c:pt idx="78">
                  <c:v>37739.836585365847</c:v>
                </c:pt>
                <c:pt idx="79">
                  <c:v>37970.320544090049</c:v>
                </c:pt>
                <c:pt idx="80">
                  <c:v>38200.804502814259</c:v>
                </c:pt>
                <c:pt idx="81">
                  <c:v>38431.288461538461</c:v>
                </c:pt>
                <c:pt idx="82">
                  <c:v>38661.772420262663</c:v>
                </c:pt>
                <c:pt idx="83">
                  <c:v>38892.256378986865</c:v>
                </c:pt>
                <c:pt idx="84">
                  <c:v>39122.740337711068</c:v>
                </c:pt>
                <c:pt idx="85">
                  <c:v>39353.22429643527</c:v>
                </c:pt>
                <c:pt idx="86">
                  <c:v>39583.708255159472</c:v>
                </c:pt>
                <c:pt idx="87">
                  <c:v>39814.192213883674</c:v>
                </c:pt>
                <c:pt idx="88">
                  <c:v>40044.676172607877</c:v>
                </c:pt>
                <c:pt idx="89">
                  <c:v>40275.160131332079</c:v>
                </c:pt>
                <c:pt idx="90">
                  <c:v>40505.644090056281</c:v>
                </c:pt>
                <c:pt idx="91">
                  <c:v>40736.128048780491</c:v>
                </c:pt>
                <c:pt idx="92">
                  <c:v>40966.612007504693</c:v>
                </c:pt>
                <c:pt idx="93">
                  <c:v>41197.095966228895</c:v>
                </c:pt>
                <c:pt idx="94">
                  <c:v>41427.579924953097</c:v>
                </c:pt>
                <c:pt idx="95">
                  <c:v>41658.0638836773</c:v>
                </c:pt>
                <c:pt idx="96">
                  <c:v>41888.547842401502</c:v>
                </c:pt>
                <c:pt idx="97">
                  <c:v>42119.031801125704</c:v>
                </c:pt>
                <c:pt idx="98">
                  <c:v>42349.515759849906</c:v>
                </c:pt>
                <c:pt idx="99">
                  <c:v>42579.999718574109</c:v>
                </c:pt>
                <c:pt idx="100">
                  <c:v>42810.483677298311</c:v>
                </c:pt>
                <c:pt idx="101">
                  <c:v>43040.967636022513</c:v>
                </c:pt>
                <c:pt idx="102">
                  <c:v>43271.451594746715</c:v>
                </c:pt>
                <c:pt idx="103">
                  <c:v>43501.935553470918</c:v>
                </c:pt>
                <c:pt idx="104">
                  <c:v>43732.41951219512</c:v>
                </c:pt>
                <c:pt idx="105">
                  <c:v>43962.903470919322</c:v>
                </c:pt>
                <c:pt idx="106">
                  <c:v>44193.387429643524</c:v>
                </c:pt>
                <c:pt idx="107">
                  <c:v>44423.871388367726</c:v>
                </c:pt>
                <c:pt idx="108">
                  <c:v>44654.355347091929</c:v>
                </c:pt>
                <c:pt idx="109">
                  <c:v>44884.839305816131</c:v>
                </c:pt>
                <c:pt idx="110">
                  <c:v>45115.323264540333</c:v>
                </c:pt>
                <c:pt idx="111">
                  <c:v>45345.807223264535</c:v>
                </c:pt>
                <c:pt idx="112">
                  <c:v>45576.291181988738</c:v>
                </c:pt>
                <c:pt idx="113">
                  <c:v>45806.77514071294</c:v>
                </c:pt>
                <c:pt idx="114">
                  <c:v>46037.259099437142</c:v>
                </c:pt>
                <c:pt idx="115">
                  <c:v>46267.743058161344</c:v>
                </c:pt>
                <c:pt idx="116">
                  <c:v>46498.227016885547</c:v>
                </c:pt>
                <c:pt idx="117">
                  <c:v>46728.710975609749</c:v>
                </c:pt>
                <c:pt idx="118">
                  <c:v>46959.194934333951</c:v>
                </c:pt>
                <c:pt idx="119">
                  <c:v>47189.678893058153</c:v>
                </c:pt>
                <c:pt idx="120">
                  <c:v>47420.162851782356</c:v>
                </c:pt>
                <c:pt idx="121">
                  <c:v>47650.646810506558</c:v>
                </c:pt>
                <c:pt idx="122">
                  <c:v>47881.13076923076</c:v>
                </c:pt>
                <c:pt idx="123">
                  <c:v>48111.61472795497</c:v>
                </c:pt>
                <c:pt idx="124">
                  <c:v>48342.098686679172</c:v>
                </c:pt>
                <c:pt idx="125">
                  <c:v>48572.582645403374</c:v>
                </c:pt>
                <c:pt idx="126">
                  <c:v>48803.066604127576</c:v>
                </c:pt>
                <c:pt idx="127">
                  <c:v>49033.550562851779</c:v>
                </c:pt>
              </c:numCache>
            </c:numRef>
          </c:val>
          <c:smooth val="0"/>
          <c:extLst>
            <c:ext xmlns:c16="http://schemas.microsoft.com/office/drawing/2014/chart" uri="{C3380CC4-5D6E-409C-BE32-E72D297353CC}">
              <c16:uniqueId val="{00000002-F54F-414C-8D6E-1864EFE47EFB}"/>
            </c:ext>
          </c:extLst>
        </c:ser>
        <c:ser>
          <c:idx val="3"/>
          <c:order val="3"/>
          <c:tx>
            <c:strRef>
              <c:f>'Exposure Personal linear'!$H$3</c:f>
              <c:strCache>
                <c:ptCount val="1"/>
                <c:pt idx="0">
                  <c:v>LSA</c:v>
                </c:pt>
              </c:strCache>
            </c:strRef>
          </c:tx>
          <c:spPr>
            <a:ln w="28575" cap="rnd">
              <a:solidFill>
                <a:schemeClr val="accent4"/>
              </a:solidFill>
              <a:round/>
            </a:ln>
            <a:effectLst/>
          </c:spPr>
          <c:marker>
            <c:symbol val="none"/>
          </c:marker>
          <c:cat>
            <c:strRef>
              <c:f>('Exposure Personal linear'!$C$4:$C$54,'Exposure Personal linear'!$C$55:$C$116,'Exposure Personal linear'!$C$117:$C$131)</c:f>
              <c:strCache>
                <c:ptCount val="128"/>
                <c:pt idx="0">
                  <c:v>2009_1</c:v>
                </c:pt>
                <c:pt idx="1">
                  <c:v>2009_2</c:v>
                </c:pt>
                <c:pt idx="2">
                  <c:v>2009_3</c:v>
                </c:pt>
                <c:pt idx="3">
                  <c:v>2009_4</c:v>
                </c:pt>
                <c:pt idx="4">
                  <c:v>2010_1</c:v>
                </c:pt>
                <c:pt idx="5">
                  <c:v>2010_2</c:v>
                </c:pt>
                <c:pt idx="6">
                  <c:v>2010_3</c:v>
                </c:pt>
                <c:pt idx="7">
                  <c:v>2010_4</c:v>
                </c:pt>
                <c:pt idx="8">
                  <c:v>2011_1</c:v>
                </c:pt>
                <c:pt idx="9">
                  <c:v>2011_2</c:v>
                </c:pt>
                <c:pt idx="10">
                  <c:v>2011_3</c:v>
                </c:pt>
                <c:pt idx="11">
                  <c:v>2011_4</c:v>
                </c:pt>
                <c:pt idx="12">
                  <c:v>2012_1</c:v>
                </c:pt>
                <c:pt idx="13">
                  <c:v>2012_2</c:v>
                </c:pt>
                <c:pt idx="14">
                  <c:v>2012_3</c:v>
                </c:pt>
                <c:pt idx="15">
                  <c:v>2012_4</c:v>
                </c:pt>
                <c:pt idx="16">
                  <c:v>2013_1</c:v>
                </c:pt>
                <c:pt idx="17">
                  <c:v>2013_2</c:v>
                </c:pt>
                <c:pt idx="18">
                  <c:v>2013_3</c:v>
                </c:pt>
                <c:pt idx="19">
                  <c:v>2013_4</c:v>
                </c:pt>
                <c:pt idx="20">
                  <c:v>2014_1</c:v>
                </c:pt>
                <c:pt idx="21">
                  <c:v>2014_2</c:v>
                </c:pt>
                <c:pt idx="22">
                  <c:v>2014_3</c:v>
                </c:pt>
                <c:pt idx="23">
                  <c:v>2014_4</c:v>
                </c:pt>
                <c:pt idx="24">
                  <c:v>2015_1</c:v>
                </c:pt>
                <c:pt idx="25">
                  <c:v>2015_2</c:v>
                </c:pt>
                <c:pt idx="26">
                  <c:v>2015_3</c:v>
                </c:pt>
                <c:pt idx="27">
                  <c:v>2015_4</c:v>
                </c:pt>
                <c:pt idx="28">
                  <c:v>2016_1</c:v>
                </c:pt>
                <c:pt idx="29">
                  <c:v>2016_2</c:v>
                </c:pt>
                <c:pt idx="30">
                  <c:v>2016_3</c:v>
                </c:pt>
                <c:pt idx="31">
                  <c:v>2016_4</c:v>
                </c:pt>
                <c:pt idx="32">
                  <c:v>2017_1</c:v>
                </c:pt>
                <c:pt idx="33">
                  <c:v>2017_2</c:v>
                </c:pt>
                <c:pt idx="34">
                  <c:v>2017_3</c:v>
                </c:pt>
                <c:pt idx="35">
                  <c:v>2017_4</c:v>
                </c:pt>
                <c:pt idx="36">
                  <c:v>2018_1</c:v>
                </c:pt>
                <c:pt idx="37">
                  <c:v>2018_2</c:v>
                </c:pt>
                <c:pt idx="38">
                  <c:v>2018_3</c:v>
                </c:pt>
                <c:pt idx="39">
                  <c:v>2018_4</c:v>
                </c:pt>
                <c:pt idx="40">
                  <c:v>2019_1</c:v>
                </c:pt>
                <c:pt idx="41">
                  <c:v>2019_2</c:v>
                </c:pt>
                <c:pt idx="42">
                  <c:v>2019_3</c:v>
                </c:pt>
                <c:pt idx="43">
                  <c:v>2019_4</c:v>
                </c:pt>
                <c:pt idx="44">
                  <c:v>2020_1</c:v>
                </c:pt>
                <c:pt idx="45">
                  <c:v>2020_2</c:v>
                </c:pt>
                <c:pt idx="46">
                  <c:v>2020_3</c:v>
                </c:pt>
                <c:pt idx="47">
                  <c:v>2020_4</c:v>
                </c:pt>
                <c:pt idx="48">
                  <c:v>2021_1</c:v>
                </c:pt>
                <c:pt idx="49">
                  <c:v>2021_2</c:v>
                </c:pt>
                <c:pt idx="50">
                  <c:v>2021_3</c:v>
                </c:pt>
                <c:pt idx="51">
                  <c:v>2021_4</c:v>
                </c:pt>
                <c:pt idx="52">
                  <c:v>2022_1</c:v>
                </c:pt>
                <c:pt idx="53">
                  <c:v>2022_2</c:v>
                </c:pt>
                <c:pt idx="54">
                  <c:v>2022_3</c:v>
                </c:pt>
                <c:pt idx="55">
                  <c:v>2022_4</c:v>
                </c:pt>
                <c:pt idx="56">
                  <c:v>2023_1</c:v>
                </c:pt>
                <c:pt idx="57">
                  <c:v>2023_2</c:v>
                </c:pt>
                <c:pt idx="58">
                  <c:v>2023_3</c:v>
                </c:pt>
                <c:pt idx="59">
                  <c:v>2023_4</c:v>
                </c:pt>
                <c:pt idx="60">
                  <c:v>2024_1</c:v>
                </c:pt>
                <c:pt idx="61">
                  <c:v>2024_2</c:v>
                </c:pt>
                <c:pt idx="62">
                  <c:v>2024_3</c:v>
                </c:pt>
                <c:pt idx="63">
                  <c:v>2024_4</c:v>
                </c:pt>
                <c:pt idx="64">
                  <c:v>2025_1</c:v>
                </c:pt>
                <c:pt idx="65">
                  <c:v>2025_2</c:v>
                </c:pt>
                <c:pt idx="66">
                  <c:v>2025_3</c:v>
                </c:pt>
                <c:pt idx="67">
                  <c:v>2025_4</c:v>
                </c:pt>
                <c:pt idx="68">
                  <c:v>2026_1</c:v>
                </c:pt>
                <c:pt idx="69">
                  <c:v>2026_2</c:v>
                </c:pt>
                <c:pt idx="70">
                  <c:v>2026_3</c:v>
                </c:pt>
                <c:pt idx="71">
                  <c:v>2026_4</c:v>
                </c:pt>
                <c:pt idx="72">
                  <c:v>2027_1</c:v>
                </c:pt>
                <c:pt idx="73">
                  <c:v>2027_2</c:v>
                </c:pt>
                <c:pt idx="74">
                  <c:v>2027_3</c:v>
                </c:pt>
                <c:pt idx="75">
                  <c:v>2027_4</c:v>
                </c:pt>
                <c:pt idx="76">
                  <c:v>2028_1</c:v>
                </c:pt>
                <c:pt idx="77">
                  <c:v>2028_2</c:v>
                </c:pt>
                <c:pt idx="78">
                  <c:v>2028_3</c:v>
                </c:pt>
                <c:pt idx="79">
                  <c:v>2028_4</c:v>
                </c:pt>
                <c:pt idx="80">
                  <c:v>2029_1</c:v>
                </c:pt>
                <c:pt idx="81">
                  <c:v>2029_2</c:v>
                </c:pt>
                <c:pt idx="82">
                  <c:v>2029_3</c:v>
                </c:pt>
                <c:pt idx="83">
                  <c:v>2029_4</c:v>
                </c:pt>
                <c:pt idx="84">
                  <c:v>2030_1</c:v>
                </c:pt>
                <c:pt idx="85">
                  <c:v>2030_2</c:v>
                </c:pt>
                <c:pt idx="86">
                  <c:v>2030_3</c:v>
                </c:pt>
                <c:pt idx="87">
                  <c:v>2030_4</c:v>
                </c:pt>
                <c:pt idx="88">
                  <c:v>2031_1</c:v>
                </c:pt>
                <c:pt idx="89">
                  <c:v>2031_2</c:v>
                </c:pt>
                <c:pt idx="90">
                  <c:v>2031_3</c:v>
                </c:pt>
                <c:pt idx="91">
                  <c:v>2031_4</c:v>
                </c:pt>
                <c:pt idx="92">
                  <c:v>2032_1</c:v>
                </c:pt>
                <c:pt idx="93">
                  <c:v>2032_2</c:v>
                </c:pt>
                <c:pt idx="94">
                  <c:v>2032_3</c:v>
                </c:pt>
                <c:pt idx="95">
                  <c:v>2032_4</c:v>
                </c:pt>
                <c:pt idx="96">
                  <c:v>2033_1</c:v>
                </c:pt>
                <c:pt idx="97">
                  <c:v>2033_2</c:v>
                </c:pt>
                <c:pt idx="98">
                  <c:v>2033_3</c:v>
                </c:pt>
                <c:pt idx="99">
                  <c:v>2033_4</c:v>
                </c:pt>
                <c:pt idx="100">
                  <c:v>2034_1</c:v>
                </c:pt>
                <c:pt idx="101">
                  <c:v>2034_2</c:v>
                </c:pt>
                <c:pt idx="102">
                  <c:v>2034_3</c:v>
                </c:pt>
                <c:pt idx="103">
                  <c:v>2034_4</c:v>
                </c:pt>
                <c:pt idx="104">
                  <c:v>2035_1</c:v>
                </c:pt>
                <c:pt idx="105">
                  <c:v>2035_2</c:v>
                </c:pt>
                <c:pt idx="106">
                  <c:v>2035_3</c:v>
                </c:pt>
                <c:pt idx="107">
                  <c:v>2035_4</c:v>
                </c:pt>
                <c:pt idx="108">
                  <c:v>2036_1</c:v>
                </c:pt>
                <c:pt idx="109">
                  <c:v>2036_2</c:v>
                </c:pt>
                <c:pt idx="110">
                  <c:v>2036_3</c:v>
                </c:pt>
                <c:pt idx="111">
                  <c:v>2036_4</c:v>
                </c:pt>
                <c:pt idx="112">
                  <c:v>2037_1</c:v>
                </c:pt>
                <c:pt idx="113">
                  <c:v>2037_2</c:v>
                </c:pt>
                <c:pt idx="114">
                  <c:v>2037_3</c:v>
                </c:pt>
                <c:pt idx="115">
                  <c:v>2037_4</c:v>
                </c:pt>
                <c:pt idx="116">
                  <c:v>2038_1</c:v>
                </c:pt>
                <c:pt idx="117">
                  <c:v>2038_2</c:v>
                </c:pt>
                <c:pt idx="118">
                  <c:v>2038_3</c:v>
                </c:pt>
                <c:pt idx="119">
                  <c:v>2038_4</c:v>
                </c:pt>
                <c:pt idx="120">
                  <c:v>2039_1</c:v>
                </c:pt>
                <c:pt idx="121">
                  <c:v>2039_2</c:v>
                </c:pt>
                <c:pt idx="122">
                  <c:v>2039_3</c:v>
                </c:pt>
                <c:pt idx="123">
                  <c:v>2039_4</c:v>
                </c:pt>
                <c:pt idx="124">
                  <c:v>2040_1</c:v>
                </c:pt>
                <c:pt idx="125">
                  <c:v>2040_2</c:v>
                </c:pt>
                <c:pt idx="126">
                  <c:v>2040_3</c:v>
                </c:pt>
                <c:pt idx="127">
                  <c:v>2040_4</c:v>
                </c:pt>
              </c:strCache>
            </c:strRef>
          </c:cat>
          <c:val>
            <c:numRef>
              <c:f>('Exposure Personal linear'!$H$4:$H$54,'Exposure Personal linear'!$H$55:$H$116,'Exposure Personal linear'!$H$117:$H$131)</c:f>
              <c:numCache>
                <c:formatCode>General</c:formatCode>
                <c:ptCount val="128"/>
                <c:pt idx="0">
                  <c:v>20636</c:v>
                </c:pt>
                <c:pt idx="1">
                  <c:v>21096</c:v>
                </c:pt>
                <c:pt idx="2">
                  <c:v>21293</c:v>
                </c:pt>
                <c:pt idx="3">
                  <c:v>21594</c:v>
                </c:pt>
                <c:pt idx="4">
                  <c:v>21732</c:v>
                </c:pt>
                <c:pt idx="5">
                  <c:v>21525</c:v>
                </c:pt>
                <c:pt idx="6">
                  <c:v>21649</c:v>
                </c:pt>
                <c:pt idx="7">
                  <c:v>22231</c:v>
                </c:pt>
                <c:pt idx="8">
                  <c:v>22408</c:v>
                </c:pt>
                <c:pt idx="9">
                  <c:v>22785</c:v>
                </c:pt>
                <c:pt idx="10">
                  <c:v>23094</c:v>
                </c:pt>
                <c:pt idx="11">
                  <c:v>23565</c:v>
                </c:pt>
                <c:pt idx="12">
                  <c:v>23970</c:v>
                </c:pt>
                <c:pt idx="13">
                  <c:v>24500</c:v>
                </c:pt>
                <c:pt idx="14">
                  <c:v>25059</c:v>
                </c:pt>
                <c:pt idx="15">
                  <c:v>24875</c:v>
                </c:pt>
                <c:pt idx="16">
                  <c:v>25313</c:v>
                </c:pt>
                <c:pt idx="17">
                  <c:v>25774</c:v>
                </c:pt>
                <c:pt idx="18">
                  <c:v>26363</c:v>
                </c:pt>
                <c:pt idx="19">
                  <c:v>26627</c:v>
                </c:pt>
                <c:pt idx="20">
                  <c:v>26789</c:v>
                </c:pt>
                <c:pt idx="21">
                  <c:v>26981</c:v>
                </c:pt>
                <c:pt idx="22">
                  <c:v>27134</c:v>
                </c:pt>
                <c:pt idx="23">
                  <c:v>27169</c:v>
                </c:pt>
                <c:pt idx="24">
                  <c:v>27057</c:v>
                </c:pt>
                <c:pt idx="25">
                  <c:v>27265</c:v>
                </c:pt>
                <c:pt idx="26">
                  <c:v>27425</c:v>
                </c:pt>
                <c:pt idx="27">
                  <c:v>27515</c:v>
                </c:pt>
                <c:pt idx="28">
                  <c:v>27537</c:v>
                </c:pt>
                <c:pt idx="29">
                  <c:v>27799</c:v>
                </c:pt>
                <c:pt idx="30">
                  <c:v>28049</c:v>
                </c:pt>
                <c:pt idx="31">
                  <c:v>28198</c:v>
                </c:pt>
                <c:pt idx="32">
                  <c:v>28251</c:v>
                </c:pt>
                <c:pt idx="33">
                  <c:v>28428</c:v>
                </c:pt>
                <c:pt idx="34">
                  <c:v>28558</c:v>
                </c:pt>
                <c:pt idx="35">
                  <c:v>28711</c:v>
                </c:pt>
                <c:pt idx="36">
                  <c:v>28721</c:v>
                </c:pt>
                <c:pt idx="37">
                  <c:v>28915</c:v>
                </c:pt>
                <c:pt idx="38">
                  <c:v>28962</c:v>
                </c:pt>
                <c:pt idx="39">
                  <c:v>28988</c:v>
                </c:pt>
                <c:pt idx="40">
                  <c:v>30286.823076923079</c:v>
                </c:pt>
                <c:pt idx="41">
                  <c:v>30514.788836772987</c:v>
                </c:pt>
                <c:pt idx="42">
                  <c:v>30742.754596622894</c:v>
                </c:pt>
                <c:pt idx="43">
                  <c:v>30970.720356472797</c:v>
                </c:pt>
                <c:pt idx="44">
                  <c:v>31198.686116322704</c:v>
                </c:pt>
                <c:pt idx="45">
                  <c:v>31426.651876172611</c:v>
                </c:pt>
                <c:pt idx="46">
                  <c:v>31654.617636022514</c:v>
                </c:pt>
                <c:pt idx="47">
                  <c:v>31882.583395872422</c:v>
                </c:pt>
                <c:pt idx="48">
                  <c:v>32110.549155722329</c:v>
                </c:pt>
                <c:pt idx="49">
                  <c:v>32338.514915572236</c:v>
                </c:pt>
                <c:pt idx="50">
                  <c:v>32566.480675422143</c:v>
                </c:pt>
                <c:pt idx="51">
                  <c:v>32794.446435272046</c:v>
                </c:pt>
                <c:pt idx="52">
                  <c:v>33022.412195121957</c:v>
                </c:pt>
                <c:pt idx="53">
                  <c:v>33250.37795497186</c:v>
                </c:pt>
                <c:pt idx="54">
                  <c:v>33478.343714821764</c:v>
                </c:pt>
                <c:pt idx="55">
                  <c:v>33706.309474671667</c:v>
                </c:pt>
                <c:pt idx="56">
                  <c:v>33934.275234521578</c:v>
                </c:pt>
                <c:pt idx="57">
                  <c:v>34162.240994371488</c:v>
                </c:pt>
                <c:pt idx="58">
                  <c:v>34390.206754221392</c:v>
                </c:pt>
                <c:pt idx="59">
                  <c:v>34618.172514071295</c:v>
                </c:pt>
                <c:pt idx="60">
                  <c:v>34846.138273921199</c:v>
                </c:pt>
                <c:pt idx="61">
                  <c:v>35074.104033771109</c:v>
                </c:pt>
                <c:pt idx="62">
                  <c:v>35302.069793621013</c:v>
                </c:pt>
                <c:pt idx="63">
                  <c:v>35530.035553470923</c:v>
                </c:pt>
                <c:pt idx="64">
                  <c:v>35758.001313320827</c:v>
                </c:pt>
                <c:pt idx="65">
                  <c:v>35985.96707317073</c:v>
                </c:pt>
                <c:pt idx="66">
                  <c:v>36213.932833020641</c:v>
                </c:pt>
                <c:pt idx="67">
                  <c:v>36441.898592870544</c:v>
                </c:pt>
                <c:pt idx="68">
                  <c:v>36669.864352720455</c:v>
                </c:pt>
                <c:pt idx="69">
                  <c:v>36897.830112570358</c:v>
                </c:pt>
                <c:pt idx="70">
                  <c:v>37125.795872420262</c:v>
                </c:pt>
                <c:pt idx="71">
                  <c:v>37353.761632270165</c:v>
                </c:pt>
                <c:pt idx="72">
                  <c:v>37581.727392120076</c:v>
                </c:pt>
                <c:pt idx="73">
                  <c:v>37809.693151969987</c:v>
                </c:pt>
                <c:pt idx="74">
                  <c:v>38037.65891181989</c:v>
                </c:pt>
                <c:pt idx="75">
                  <c:v>38265.624671669793</c:v>
                </c:pt>
                <c:pt idx="76">
                  <c:v>38493.590431519697</c:v>
                </c:pt>
                <c:pt idx="77">
                  <c:v>38721.556191369607</c:v>
                </c:pt>
                <c:pt idx="78">
                  <c:v>38949.521951219511</c:v>
                </c:pt>
                <c:pt idx="79">
                  <c:v>39177.487711069421</c:v>
                </c:pt>
                <c:pt idx="80">
                  <c:v>39405.453470919325</c:v>
                </c:pt>
                <c:pt idx="81">
                  <c:v>39633.419230769228</c:v>
                </c:pt>
                <c:pt idx="82">
                  <c:v>39861.384990619139</c:v>
                </c:pt>
                <c:pt idx="83">
                  <c:v>40089.350750469042</c:v>
                </c:pt>
                <c:pt idx="84">
                  <c:v>40317.316510318953</c:v>
                </c:pt>
                <c:pt idx="85">
                  <c:v>40545.282270168856</c:v>
                </c:pt>
                <c:pt idx="86">
                  <c:v>40773.24803001876</c:v>
                </c:pt>
                <c:pt idx="87">
                  <c:v>41001.213789868663</c:v>
                </c:pt>
                <c:pt idx="88">
                  <c:v>41229.179549718574</c:v>
                </c:pt>
                <c:pt idx="89">
                  <c:v>41457.145309568485</c:v>
                </c:pt>
                <c:pt idx="90">
                  <c:v>41685.111069418388</c:v>
                </c:pt>
                <c:pt idx="91">
                  <c:v>41913.076829268291</c:v>
                </c:pt>
                <c:pt idx="92">
                  <c:v>42141.042589118195</c:v>
                </c:pt>
                <c:pt idx="93">
                  <c:v>42369.008348968106</c:v>
                </c:pt>
                <c:pt idx="94">
                  <c:v>42596.974108818009</c:v>
                </c:pt>
                <c:pt idx="95">
                  <c:v>42824.93986866792</c:v>
                </c:pt>
                <c:pt idx="96">
                  <c:v>43052.905628517823</c:v>
                </c:pt>
                <c:pt idx="97">
                  <c:v>43280.871388367726</c:v>
                </c:pt>
                <c:pt idx="98">
                  <c:v>43508.837148217637</c:v>
                </c:pt>
                <c:pt idx="99">
                  <c:v>43736.802908067541</c:v>
                </c:pt>
                <c:pt idx="100">
                  <c:v>43964.768667917451</c:v>
                </c:pt>
                <c:pt idx="101">
                  <c:v>44192.734427767355</c:v>
                </c:pt>
                <c:pt idx="102">
                  <c:v>44420.700187617258</c:v>
                </c:pt>
                <c:pt idx="103">
                  <c:v>44648.665947467161</c:v>
                </c:pt>
                <c:pt idx="104">
                  <c:v>44876.631707317072</c:v>
                </c:pt>
                <c:pt idx="105">
                  <c:v>45104.597467166983</c:v>
                </c:pt>
                <c:pt idx="106">
                  <c:v>45332.563227016886</c:v>
                </c:pt>
                <c:pt idx="107">
                  <c:v>45560.52898686679</c:v>
                </c:pt>
                <c:pt idx="108">
                  <c:v>45788.494746716693</c:v>
                </c:pt>
                <c:pt idx="109">
                  <c:v>46016.460506566604</c:v>
                </c:pt>
                <c:pt idx="110">
                  <c:v>46244.426266416507</c:v>
                </c:pt>
                <c:pt idx="111">
                  <c:v>46472.392026266418</c:v>
                </c:pt>
                <c:pt idx="112">
                  <c:v>46700.357786116321</c:v>
                </c:pt>
                <c:pt idx="113">
                  <c:v>46928.323545966225</c:v>
                </c:pt>
                <c:pt idx="114">
                  <c:v>47156.289305816135</c:v>
                </c:pt>
                <c:pt idx="115">
                  <c:v>47384.255065666039</c:v>
                </c:pt>
                <c:pt idx="116">
                  <c:v>47612.220825515949</c:v>
                </c:pt>
                <c:pt idx="117">
                  <c:v>47840.186585365853</c:v>
                </c:pt>
                <c:pt idx="118">
                  <c:v>48068.152345215756</c:v>
                </c:pt>
                <c:pt idx="119">
                  <c:v>48296.11810506566</c:v>
                </c:pt>
                <c:pt idx="120">
                  <c:v>48524.08386491557</c:v>
                </c:pt>
                <c:pt idx="121">
                  <c:v>48752.049624765481</c:v>
                </c:pt>
                <c:pt idx="122">
                  <c:v>48980.015384615384</c:v>
                </c:pt>
                <c:pt idx="123">
                  <c:v>49207.981144465288</c:v>
                </c:pt>
                <c:pt idx="124">
                  <c:v>49435.946904315191</c:v>
                </c:pt>
                <c:pt idx="125">
                  <c:v>49663.912664165102</c:v>
                </c:pt>
                <c:pt idx="126">
                  <c:v>49891.878424015005</c:v>
                </c:pt>
                <c:pt idx="127">
                  <c:v>50119.844183864916</c:v>
                </c:pt>
              </c:numCache>
            </c:numRef>
          </c:val>
          <c:smooth val="0"/>
          <c:extLst>
            <c:ext xmlns:c16="http://schemas.microsoft.com/office/drawing/2014/chart" uri="{C3380CC4-5D6E-409C-BE32-E72D297353CC}">
              <c16:uniqueId val="{00000003-F54F-414C-8D6E-1864EFE47EFB}"/>
            </c:ext>
          </c:extLst>
        </c:ser>
        <c:ser>
          <c:idx val="4"/>
          <c:order val="4"/>
          <c:tx>
            <c:strRef>
              <c:f>'Exposure Personal linear'!$I$3</c:f>
              <c:strCache>
                <c:ptCount val="1"/>
                <c:pt idx="0">
                  <c:v>LSH</c:v>
                </c:pt>
              </c:strCache>
            </c:strRef>
          </c:tx>
          <c:spPr>
            <a:ln w="28575" cap="rnd">
              <a:solidFill>
                <a:schemeClr val="accent5"/>
              </a:solidFill>
              <a:round/>
            </a:ln>
            <a:effectLst/>
          </c:spPr>
          <c:marker>
            <c:symbol val="none"/>
          </c:marker>
          <c:cat>
            <c:strRef>
              <c:f>('Exposure Personal linear'!$C$4:$C$54,'Exposure Personal linear'!$C$55:$C$116,'Exposure Personal linear'!$C$117:$C$131)</c:f>
              <c:strCache>
                <c:ptCount val="128"/>
                <c:pt idx="0">
                  <c:v>2009_1</c:v>
                </c:pt>
                <c:pt idx="1">
                  <c:v>2009_2</c:v>
                </c:pt>
                <c:pt idx="2">
                  <c:v>2009_3</c:v>
                </c:pt>
                <c:pt idx="3">
                  <c:v>2009_4</c:v>
                </c:pt>
                <c:pt idx="4">
                  <c:v>2010_1</c:v>
                </c:pt>
                <c:pt idx="5">
                  <c:v>2010_2</c:v>
                </c:pt>
                <c:pt idx="6">
                  <c:v>2010_3</c:v>
                </c:pt>
                <c:pt idx="7">
                  <c:v>2010_4</c:v>
                </c:pt>
                <c:pt idx="8">
                  <c:v>2011_1</c:v>
                </c:pt>
                <c:pt idx="9">
                  <c:v>2011_2</c:v>
                </c:pt>
                <c:pt idx="10">
                  <c:v>2011_3</c:v>
                </c:pt>
                <c:pt idx="11">
                  <c:v>2011_4</c:v>
                </c:pt>
                <c:pt idx="12">
                  <c:v>2012_1</c:v>
                </c:pt>
                <c:pt idx="13">
                  <c:v>2012_2</c:v>
                </c:pt>
                <c:pt idx="14">
                  <c:v>2012_3</c:v>
                </c:pt>
                <c:pt idx="15">
                  <c:v>2012_4</c:v>
                </c:pt>
                <c:pt idx="16">
                  <c:v>2013_1</c:v>
                </c:pt>
                <c:pt idx="17">
                  <c:v>2013_2</c:v>
                </c:pt>
                <c:pt idx="18">
                  <c:v>2013_3</c:v>
                </c:pt>
                <c:pt idx="19">
                  <c:v>2013_4</c:v>
                </c:pt>
                <c:pt idx="20">
                  <c:v>2014_1</c:v>
                </c:pt>
                <c:pt idx="21">
                  <c:v>2014_2</c:v>
                </c:pt>
                <c:pt idx="22">
                  <c:v>2014_3</c:v>
                </c:pt>
                <c:pt idx="23">
                  <c:v>2014_4</c:v>
                </c:pt>
                <c:pt idx="24">
                  <c:v>2015_1</c:v>
                </c:pt>
                <c:pt idx="25">
                  <c:v>2015_2</c:v>
                </c:pt>
                <c:pt idx="26">
                  <c:v>2015_3</c:v>
                </c:pt>
                <c:pt idx="27">
                  <c:v>2015_4</c:v>
                </c:pt>
                <c:pt idx="28">
                  <c:v>2016_1</c:v>
                </c:pt>
                <c:pt idx="29">
                  <c:v>2016_2</c:v>
                </c:pt>
                <c:pt idx="30">
                  <c:v>2016_3</c:v>
                </c:pt>
                <c:pt idx="31">
                  <c:v>2016_4</c:v>
                </c:pt>
                <c:pt idx="32">
                  <c:v>2017_1</c:v>
                </c:pt>
                <c:pt idx="33">
                  <c:v>2017_2</c:v>
                </c:pt>
                <c:pt idx="34">
                  <c:v>2017_3</c:v>
                </c:pt>
                <c:pt idx="35">
                  <c:v>2017_4</c:v>
                </c:pt>
                <c:pt idx="36">
                  <c:v>2018_1</c:v>
                </c:pt>
                <c:pt idx="37">
                  <c:v>2018_2</c:v>
                </c:pt>
                <c:pt idx="38">
                  <c:v>2018_3</c:v>
                </c:pt>
                <c:pt idx="39">
                  <c:v>2018_4</c:v>
                </c:pt>
                <c:pt idx="40">
                  <c:v>2019_1</c:v>
                </c:pt>
                <c:pt idx="41">
                  <c:v>2019_2</c:v>
                </c:pt>
                <c:pt idx="42">
                  <c:v>2019_3</c:v>
                </c:pt>
                <c:pt idx="43">
                  <c:v>2019_4</c:v>
                </c:pt>
                <c:pt idx="44">
                  <c:v>2020_1</c:v>
                </c:pt>
                <c:pt idx="45">
                  <c:v>2020_2</c:v>
                </c:pt>
                <c:pt idx="46">
                  <c:v>2020_3</c:v>
                </c:pt>
                <c:pt idx="47">
                  <c:v>2020_4</c:v>
                </c:pt>
                <c:pt idx="48">
                  <c:v>2021_1</c:v>
                </c:pt>
                <c:pt idx="49">
                  <c:v>2021_2</c:v>
                </c:pt>
                <c:pt idx="50">
                  <c:v>2021_3</c:v>
                </c:pt>
                <c:pt idx="51">
                  <c:v>2021_4</c:v>
                </c:pt>
                <c:pt idx="52">
                  <c:v>2022_1</c:v>
                </c:pt>
                <c:pt idx="53">
                  <c:v>2022_2</c:v>
                </c:pt>
                <c:pt idx="54">
                  <c:v>2022_3</c:v>
                </c:pt>
                <c:pt idx="55">
                  <c:v>2022_4</c:v>
                </c:pt>
                <c:pt idx="56">
                  <c:v>2023_1</c:v>
                </c:pt>
                <c:pt idx="57">
                  <c:v>2023_2</c:v>
                </c:pt>
                <c:pt idx="58">
                  <c:v>2023_3</c:v>
                </c:pt>
                <c:pt idx="59">
                  <c:v>2023_4</c:v>
                </c:pt>
                <c:pt idx="60">
                  <c:v>2024_1</c:v>
                </c:pt>
                <c:pt idx="61">
                  <c:v>2024_2</c:v>
                </c:pt>
                <c:pt idx="62">
                  <c:v>2024_3</c:v>
                </c:pt>
                <c:pt idx="63">
                  <c:v>2024_4</c:v>
                </c:pt>
                <c:pt idx="64">
                  <c:v>2025_1</c:v>
                </c:pt>
                <c:pt idx="65">
                  <c:v>2025_2</c:v>
                </c:pt>
                <c:pt idx="66">
                  <c:v>2025_3</c:v>
                </c:pt>
                <c:pt idx="67">
                  <c:v>2025_4</c:v>
                </c:pt>
                <c:pt idx="68">
                  <c:v>2026_1</c:v>
                </c:pt>
                <c:pt idx="69">
                  <c:v>2026_2</c:v>
                </c:pt>
                <c:pt idx="70">
                  <c:v>2026_3</c:v>
                </c:pt>
                <c:pt idx="71">
                  <c:v>2026_4</c:v>
                </c:pt>
                <c:pt idx="72">
                  <c:v>2027_1</c:v>
                </c:pt>
                <c:pt idx="73">
                  <c:v>2027_2</c:v>
                </c:pt>
                <c:pt idx="74">
                  <c:v>2027_3</c:v>
                </c:pt>
                <c:pt idx="75">
                  <c:v>2027_4</c:v>
                </c:pt>
                <c:pt idx="76">
                  <c:v>2028_1</c:v>
                </c:pt>
                <c:pt idx="77">
                  <c:v>2028_2</c:v>
                </c:pt>
                <c:pt idx="78">
                  <c:v>2028_3</c:v>
                </c:pt>
                <c:pt idx="79">
                  <c:v>2028_4</c:v>
                </c:pt>
                <c:pt idx="80">
                  <c:v>2029_1</c:v>
                </c:pt>
                <c:pt idx="81">
                  <c:v>2029_2</c:v>
                </c:pt>
                <c:pt idx="82">
                  <c:v>2029_3</c:v>
                </c:pt>
                <c:pt idx="83">
                  <c:v>2029_4</c:v>
                </c:pt>
                <c:pt idx="84">
                  <c:v>2030_1</c:v>
                </c:pt>
                <c:pt idx="85">
                  <c:v>2030_2</c:v>
                </c:pt>
                <c:pt idx="86">
                  <c:v>2030_3</c:v>
                </c:pt>
                <c:pt idx="87">
                  <c:v>2030_4</c:v>
                </c:pt>
                <c:pt idx="88">
                  <c:v>2031_1</c:v>
                </c:pt>
                <c:pt idx="89">
                  <c:v>2031_2</c:v>
                </c:pt>
                <c:pt idx="90">
                  <c:v>2031_3</c:v>
                </c:pt>
                <c:pt idx="91">
                  <c:v>2031_4</c:v>
                </c:pt>
                <c:pt idx="92">
                  <c:v>2032_1</c:v>
                </c:pt>
                <c:pt idx="93">
                  <c:v>2032_2</c:v>
                </c:pt>
                <c:pt idx="94">
                  <c:v>2032_3</c:v>
                </c:pt>
                <c:pt idx="95">
                  <c:v>2032_4</c:v>
                </c:pt>
                <c:pt idx="96">
                  <c:v>2033_1</c:v>
                </c:pt>
                <c:pt idx="97">
                  <c:v>2033_2</c:v>
                </c:pt>
                <c:pt idx="98">
                  <c:v>2033_3</c:v>
                </c:pt>
                <c:pt idx="99">
                  <c:v>2033_4</c:v>
                </c:pt>
                <c:pt idx="100">
                  <c:v>2034_1</c:v>
                </c:pt>
                <c:pt idx="101">
                  <c:v>2034_2</c:v>
                </c:pt>
                <c:pt idx="102">
                  <c:v>2034_3</c:v>
                </c:pt>
                <c:pt idx="103">
                  <c:v>2034_4</c:v>
                </c:pt>
                <c:pt idx="104">
                  <c:v>2035_1</c:v>
                </c:pt>
                <c:pt idx="105">
                  <c:v>2035_2</c:v>
                </c:pt>
                <c:pt idx="106">
                  <c:v>2035_3</c:v>
                </c:pt>
                <c:pt idx="107">
                  <c:v>2035_4</c:v>
                </c:pt>
                <c:pt idx="108">
                  <c:v>2036_1</c:v>
                </c:pt>
                <c:pt idx="109">
                  <c:v>2036_2</c:v>
                </c:pt>
                <c:pt idx="110">
                  <c:v>2036_3</c:v>
                </c:pt>
                <c:pt idx="111">
                  <c:v>2036_4</c:v>
                </c:pt>
                <c:pt idx="112">
                  <c:v>2037_1</c:v>
                </c:pt>
                <c:pt idx="113">
                  <c:v>2037_2</c:v>
                </c:pt>
                <c:pt idx="114">
                  <c:v>2037_3</c:v>
                </c:pt>
                <c:pt idx="115">
                  <c:v>2037_4</c:v>
                </c:pt>
                <c:pt idx="116">
                  <c:v>2038_1</c:v>
                </c:pt>
                <c:pt idx="117">
                  <c:v>2038_2</c:v>
                </c:pt>
                <c:pt idx="118">
                  <c:v>2038_3</c:v>
                </c:pt>
                <c:pt idx="119">
                  <c:v>2038_4</c:v>
                </c:pt>
                <c:pt idx="120">
                  <c:v>2039_1</c:v>
                </c:pt>
                <c:pt idx="121">
                  <c:v>2039_2</c:v>
                </c:pt>
                <c:pt idx="122">
                  <c:v>2039_3</c:v>
                </c:pt>
                <c:pt idx="123">
                  <c:v>2039_4</c:v>
                </c:pt>
                <c:pt idx="124">
                  <c:v>2040_1</c:v>
                </c:pt>
                <c:pt idx="125">
                  <c:v>2040_2</c:v>
                </c:pt>
                <c:pt idx="126">
                  <c:v>2040_3</c:v>
                </c:pt>
                <c:pt idx="127">
                  <c:v>2040_4</c:v>
                </c:pt>
              </c:strCache>
            </c:strRef>
          </c:cat>
          <c:val>
            <c:numRef>
              <c:f>('Exposure Personal linear'!$I$4:$I$54,'Exposure Personal linear'!$I$55:$I$116,'Exposure Personal linear'!$I$117:$I$131)</c:f>
              <c:numCache>
                <c:formatCode>General</c:formatCode>
                <c:ptCount val="128"/>
                <c:pt idx="0">
                  <c:v>10083</c:v>
                </c:pt>
                <c:pt idx="1">
                  <c:v>10270</c:v>
                </c:pt>
                <c:pt idx="2">
                  <c:v>10471</c:v>
                </c:pt>
                <c:pt idx="3">
                  <c:v>10650</c:v>
                </c:pt>
                <c:pt idx="4">
                  <c:v>10648</c:v>
                </c:pt>
                <c:pt idx="5">
                  <c:v>10609</c:v>
                </c:pt>
                <c:pt idx="6">
                  <c:v>10738</c:v>
                </c:pt>
                <c:pt idx="7">
                  <c:v>10889</c:v>
                </c:pt>
                <c:pt idx="8">
                  <c:v>11135</c:v>
                </c:pt>
                <c:pt idx="9">
                  <c:v>11333</c:v>
                </c:pt>
                <c:pt idx="10">
                  <c:v>11547</c:v>
                </c:pt>
                <c:pt idx="11">
                  <c:v>11832</c:v>
                </c:pt>
                <c:pt idx="12">
                  <c:v>12077</c:v>
                </c:pt>
                <c:pt idx="13">
                  <c:v>12400</c:v>
                </c:pt>
                <c:pt idx="14">
                  <c:v>12741</c:v>
                </c:pt>
                <c:pt idx="15">
                  <c:v>12629</c:v>
                </c:pt>
                <c:pt idx="16">
                  <c:v>12897</c:v>
                </c:pt>
                <c:pt idx="17">
                  <c:v>13162</c:v>
                </c:pt>
                <c:pt idx="18">
                  <c:v>13533</c:v>
                </c:pt>
                <c:pt idx="19">
                  <c:v>13637</c:v>
                </c:pt>
                <c:pt idx="20">
                  <c:v>13808</c:v>
                </c:pt>
                <c:pt idx="21">
                  <c:v>14000</c:v>
                </c:pt>
                <c:pt idx="22">
                  <c:v>14105</c:v>
                </c:pt>
                <c:pt idx="23">
                  <c:v>14141</c:v>
                </c:pt>
                <c:pt idx="24">
                  <c:v>14148</c:v>
                </c:pt>
                <c:pt idx="25">
                  <c:v>14347</c:v>
                </c:pt>
                <c:pt idx="26">
                  <c:v>14464</c:v>
                </c:pt>
                <c:pt idx="27">
                  <c:v>14501</c:v>
                </c:pt>
                <c:pt idx="28">
                  <c:v>14595</c:v>
                </c:pt>
                <c:pt idx="29">
                  <c:v>14809</c:v>
                </c:pt>
                <c:pt idx="30">
                  <c:v>14934</c:v>
                </c:pt>
                <c:pt idx="31">
                  <c:v>14943</c:v>
                </c:pt>
                <c:pt idx="32">
                  <c:v>14947</c:v>
                </c:pt>
                <c:pt idx="33">
                  <c:v>15088</c:v>
                </c:pt>
                <c:pt idx="34">
                  <c:v>15168</c:v>
                </c:pt>
                <c:pt idx="35">
                  <c:v>15157</c:v>
                </c:pt>
                <c:pt idx="36">
                  <c:v>15128</c:v>
                </c:pt>
                <c:pt idx="37">
                  <c:v>15274</c:v>
                </c:pt>
                <c:pt idx="38">
                  <c:v>15305</c:v>
                </c:pt>
                <c:pt idx="39">
                  <c:v>15221</c:v>
                </c:pt>
                <c:pt idx="40">
                  <c:v>16213.184615384616</c:v>
                </c:pt>
                <c:pt idx="41">
                  <c:v>16360.94484052533</c:v>
                </c:pt>
                <c:pt idx="42">
                  <c:v>16508.705065666043</c:v>
                </c:pt>
                <c:pt idx="43">
                  <c:v>16656.465290806755</c:v>
                </c:pt>
                <c:pt idx="44">
                  <c:v>16804.22551594747</c:v>
                </c:pt>
                <c:pt idx="45">
                  <c:v>16951.985741088181</c:v>
                </c:pt>
                <c:pt idx="46">
                  <c:v>17099.745966228897</c:v>
                </c:pt>
                <c:pt idx="47">
                  <c:v>17247.506191369608</c:v>
                </c:pt>
                <c:pt idx="48">
                  <c:v>17395.26641651032</c:v>
                </c:pt>
                <c:pt idx="49">
                  <c:v>17543.026641651035</c:v>
                </c:pt>
                <c:pt idx="50">
                  <c:v>17690.786866791746</c:v>
                </c:pt>
                <c:pt idx="51">
                  <c:v>17838.547091932458</c:v>
                </c:pt>
                <c:pt idx="52">
                  <c:v>17986.307317073173</c:v>
                </c:pt>
                <c:pt idx="53">
                  <c:v>18134.067542213885</c:v>
                </c:pt>
                <c:pt idx="54">
                  <c:v>18281.827767354596</c:v>
                </c:pt>
                <c:pt idx="55">
                  <c:v>18429.587992495311</c:v>
                </c:pt>
                <c:pt idx="56">
                  <c:v>18577.348217636027</c:v>
                </c:pt>
                <c:pt idx="57">
                  <c:v>18725.108442776738</c:v>
                </c:pt>
                <c:pt idx="58">
                  <c:v>18872.86866791745</c:v>
                </c:pt>
                <c:pt idx="59">
                  <c:v>19020.628893058165</c:v>
                </c:pt>
                <c:pt idx="60">
                  <c:v>19168.389118198877</c:v>
                </c:pt>
                <c:pt idx="61">
                  <c:v>19316.149343339588</c:v>
                </c:pt>
                <c:pt idx="62">
                  <c:v>19463.909568480303</c:v>
                </c:pt>
                <c:pt idx="63">
                  <c:v>19611.669793621015</c:v>
                </c:pt>
                <c:pt idx="64">
                  <c:v>19759.430018761726</c:v>
                </c:pt>
                <c:pt idx="65">
                  <c:v>19907.190243902442</c:v>
                </c:pt>
                <c:pt idx="66">
                  <c:v>20054.950469043157</c:v>
                </c:pt>
                <c:pt idx="67">
                  <c:v>20202.710694183865</c:v>
                </c:pt>
                <c:pt idx="68">
                  <c:v>20350.47091932458</c:v>
                </c:pt>
                <c:pt idx="69">
                  <c:v>20498.231144465295</c:v>
                </c:pt>
                <c:pt idx="70">
                  <c:v>20645.991369606007</c:v>
                </c:pt>
                <c:pt idx="71">
                  <c:v>20793.751594746718</c:v>
                </c:pt>
                <c:pt idx="72">
                  <c:v>20941.511819887433</c:v>
                </c:pt>
                <c:pt idx="73">
                  <c:v>21089.272045028145</c:v>
                </c:pt>
                <c:pt idx="74">
                  <c:v>21237.032270168856</c:v>
                </c:pt>
                <c:pt idx="75">
                  <c:v>21384.792495309572</c:v>
                </c:pt>
                <c:pt idx="76">
                  <c:v>21532.552720450283</c:v>
                </c:pt>
                <c:pt idx="77">
                  <c:v>21680.312945590995</c:v>
                </c:pt>
                <c:pt idx="78">
                  <c:v>21828.07317073171</c:v>
                </c:pt>
                <c:pt idx="79">
                  <c:v>21975.833395872425</c:v>
                </c:pt>
                <c:pt idx="80">
                  <c:v>22123.593621013133</c:v>
                </c:pt>
                <c:pt idx="81">
                  <c:v>22271.353846153848</c:v>
                </c:pt>
                <c:pt idx="82">
                  <c:v>22419.114071294563</c:v>
                </c:pt>
                <c:pt idx="83">
                  <c:v>22566.874296435275</c:v>
                </c:pt>
                <c:pt idx="84">
                  <c:v>22714.634521575987</c:v>
                </c:pt>
                <c:pt idx="85">
                  <c:v>22862.394746716702</c:v>
                </c:pt>
                <c:pt idx="86">
                  <c:v>23010.154971857413</c:v>
                </c:pt>
                <c:pt idx="87">
                  <c:v>23157.915196998125</c:v>
                </c:pt>
                <c:pt idx="88">
                  <c:v>23305.67542213884</c:v>
                </c:pt>
                <c:pt idx="89">
                  <c:v>23453.435647279555</c:v>
                </c:pt>
                <c:pt idx="90">
                  <c:v>23601.195872420263</c:v>
                </c:pt>
                <c:pt idx="91">
                  <c:v>23748.956097560978</c:v>
                </c:pt>
                <c:pt idx="92">
                  <c:v>23896.716322701694</c:v>
                </c:pt>
                <c:pt idx="93">
                  <c:v>24044.476547842405</c:v>
                </c:pt>
                <c:pt idx="94">
                  <c:v>24192.236772983117</c:v>
                </c:pt>
                <c:pt idx="95">
                  <c:v>24339.996998123832</c:v>
                </c:pt>
                <c:pt idx="96">
                  <c:v>24487.757223264543</c:v>
                </c:pt>
                <c:pt idx="97">
                  <c:v>24635.517448405255</c:v>
                </c:pt>
                <c:pt idx="98">
                  <c:v>24783.27767354597</c:v>
                </c:pt>
                <c:pt idx="99">
                  <c:v>24931.037898686682</c:v>
                </c:pt>
                <c:pt idx="100">
                  <c:v>25078.798123827393</c:v>
                </c:pt>
                <c:pt idx="101">
                  <c:v>25226.558348968108</c:v>
                </c:pt>
                <c:pt idx="102">
                  <c:v>25374.318574108824</c:v>
                </c:pt>
                <c:pt idx="103">
                  <c:v>25522.078799249532</c:v>
                </c:pt>
                <c:pt idx="104">
                  <c:v>25669.839024390247</c:v>
                </c:pt>
                <c:pt idx="105">
                  <c:v>25817.599249530962</c:v>
                </c:pt>
                <c:pt idx="106">
                  <c:v>25965.359474671674</c:v>
                </c:pt>
                <c:pt idx="107">
                  <c:v>26113.119699812385</c:v>
                </c:pt>
                <c:pt idx="108">
                  <c:v>26260.8799249531</c:v>
                </c:pt>
                <c:pt idx="109">
                  <c:v>26408.640150093812</c:v>
                </c:pt>
                <c:pt idx="110">
                  <c:v>26556.400375234523</c:v>
                </c:pt>
                <c:pt idx="111">
                  <c:v>26704.160600375239</c:v>
                </c:pt>
                <c:pt idx="112">
                  <c:v>26851.920825515954</c:v>
                </c:pt>
                <c:pt idx="113">
                  <c:v>26999.681050656662</c:v>
                </c:pt>
                <c:pt idx="114">
                  <c:v>27147.441275797377</c:v>
                </c:pt>
                <c:pt idx="115">
                  <c:v>27295.201500938092</c:v>
                </c:pt>
                <c:pt idx="116">
                  <c:v>27442.9617260788</c:v>
                </c:pt>
                <c:pt idx="117">
                  <c:v>27590.721951219515</c:v>
                </c:pt>
                <c:pt idx="118">
                  <c:v>27738.48217636023</c:v>
                </c:pt>
                <c:pt idx="119">
                  <c:v>27886.242401500938</c:v>
                </c:pt>
                <c:pt idx="120">
                  <c:v>28034.002626641653</c:v>
                </c:pt>
                <c:pt idx="121">
                  <c:v>28181.762851782369</c:v>
                </c:pt>
                <c:pt idx="122">
                  <c:v>28329.523076923084</c:v>
                </c:pt>
                <c:pt idx="123">
                  <c:v>28477.283302063792</c:v>
                </c:pt>
                <c:pt idx="124">
                  <c:v>28625.043527204507</c:v>
                </c:pt>
                <c:pt idx="125">
                  <c:v>28772.803752345222</c:v>
                </c:pt>
                <c:pt idx="126">
                  <c:v>28920.56397748593</c:v>
                </c:pt>
                <c:pt idx="127">
                  <c:v>29068.324202626645</c:v>
                </c:pt>
              </c:numCache>
            </c:numRef>
          </c:val>
          <c:smooth val="0"/>
          <c:extLst>
            <c:ext xmlns:c16="http://schemas.microsoft.com/office/drawing/2014/chart" uri="{C3380CC4-5D6E-409C-BE32-E72D297353CC}">
              <c16:uniqueId val="{00000004-F54F-414C-8D6E-1864EFE47EFB}"/>
            </c:ext>
          </c:extLst>
        </c:ser>
        <c:ser>
          <c:idx val="5"/>
          <c:order val="5"/>
          <c:tx>
            <c:strRef>
              <c:f>'Exposure Personal linear'!$J$3</c:f>
              <c:strCache>
                <c:ptCount val="1"/>
                <c:pt idx="0">
                  <c:v>LSL</c:v>
                </c:pt>
              </c:strCache>
            </c:strRef>
          </c:tx>
          <c:spPr>
            <a:ln w="28575" cap="rnd">
              <a:solidFill>
                <a:schemeClr val="accent6"/>
              </a:solidFill>
              <a:round/>
            </a:ln>
            <a:effectLst/>
          </c:spPr>
          <c:marker>
            <c:symbol val="none"/>
          </c:marker>
          <c:cat>
            <c:strRef>
              <c:f>('Exposure Personal linear'!$C$4:$C$54,'Exposure Personal linear'!$C$55:$C$116,'Exposure Personal linear'!$C$117:$C$131)</c:f>
              <c:strCache>
                <c:ptCount val="128"/>
                <c:pt idx="0">
                  <c:v>2009_1</c:v>
                </c:pt>
                <c:pt idx="1">
                  <c:v>2009_2</c:v>
                </c:pt>
                <c:pt idx="2">
                  <c:v>2009_3</c:v>
                </c:pt>
                <c:pt idx="3">
                  <c:v>2009_4</c:v>
                </c:pt>
                <c:pt idx="4">
                  <c:v>2010_1</c:v>
                </c:pt>
                <c:pt idx="5">
                  <c:v>2010_2</c:v>
                </c:pt>
                <c:pt idx="6">
                  <c:v>2010_3</c:v>
                </c:pt>
                <c:pt idx="7">
                  <c:v>2010_4</c:v>
                </c:pt>
                <c:pt idx="8">
                  <c:v>2011_1</c:v>
                </c:pt>
                <c:pt idx="9">
                  <c:v>2011_2</c:v>
                </c:pt>
                <c:pt idx="10">
                  <c:v>2011_3</c:v>
                </c:pt>
                <c:pt idx="11">
                  <c:v>2011_4</c:v>
                </c:pt>
                <c:pt idx="12">
                  <c:v>2012_1</c:v>
                </c:pt>
                <c:pt idx="13">
                  <c:v>2012_2</c:v>
                </c:pt>
                <c:pt idx="14">
                  <c:v>2012_3</c:v>
                </c:pt>
                <c:pt idx="15">
                  <c:v>2012_4</c:v>
                </c:pt>
                <c:pt idx="16">
                  <c:v>2013_1</c:v>
                </c:pt>
                <c:pt idx="17">
                  <c:v>2013_2</c:v>
                </c:pt>
                <c:pt idx="18">
                  <c:v>2013_3</c:v>
                </c:pt>
                <c:pt idx="19">
                  <c:v>2013_4</c:v>
                </c:pt>
                <c:pt idx="20">
                  <c:v>2014_1</c:v>
                </c:pt>
                <c:pt idx="21">
                  <c:v>2014_2</c:v>
                </c:pt>
                <c:pt idx="22">
                  <c:v>2014_3</c:v>
                </c:pt>
                <c:pt idx="23">
                  <c:v>2014_4</c:v>
                </c:pt>
                <c:pt idx="24">
                  <c:v>2015_1</c:v>
                </c:pt>
                <c:pt idx="25">
                  <c:v>2015_2</c:v>
                </c:pt>
                <c:pt idx="26">
                  <c:v>2015_3</c:v>
                </c:pt>
                <c:pt idx="27">
                  <c:v>2015_4</c:v>
                </c:pt>
                <c:pt idx="28">
                  <c:v>2016_1</c:v>
                </c:pt>
                <c:pt idx="29">
                  <c:v>2016_2</c:v>
                </c:pt>
                <c:pt idx="30">
                  <c:v>2016_3</c:v>
                </c:pt>
                <c:pt idx="31">
                  <c:v>2016_4</c:v>
                </c:pt>
                <c:pt idx="32">
                  <c:v>2017_1</c:v>
                </c:pt>
                <c:pt idx="33">
                  <c:v>2017_2</c:v>
                </c:pt>
                <c:pt idx="34">
                  <c:v>2017_3</c:v>
                </c:pt>
                <c:pt idx="35">
                  <c:v>2017_4</c:v>
                </c:pt>
                <c:pt idx="36">
                  <c:v>2018_1</c:v>
                </c:pt>
                <c:pt idx="37">
                  <c:v>2018_2</c:v>
                </c:pt>
                <c:pt idx="38">
                  <c:v>2018_3</c:v>
                </c:pt>
                <c:pt idx="39">
                  <c:v>2018_4</c:v>
                </c:pt>
                <c:pt idx="40">
                  <c:v>2019_1</c:v>
                </c:pt>
                <c:pt idx="41">
                  <c:v>2019_2</c:v>
                </c:pt>
                <c:pt idx="42">
                  <c:v>2019_3</c:v>
                </c:pt>
                <c:pt idx="43">
                  <c:v>2019_4</c:v>
                </c:pt>
                <c:pt idx="44">
                  <c:v>2020_1</c:v>
                </c:pt>
                <c:pt idx="45">
                  <c:v>2020_2</c:v>
                </c:pt>
                <c:pt idx="46">
                  <c:v>2020_3</c:v>
                </c:pt>
                <c:pt idx="47">
                  <c:v>2020_4</c:v>
                </c:pt>
                <c:pt idx="48">
                  <c:v>2021_1</c:v>
                </c:pt>
                <c:pt idx="49">
                  <c:v>2021_2</c:v>
                </c:pt>
                <c:pt idx="50">
                  <c:v>2021_3</c:v>
                </c:pt>
                <c:pt idx="51">
                  <c:v>2021_4</c:v>
                </c:pt>
                <c:pt idx="52">
                  <c:v>2022_1</c:v>
                </c:pt>
                <c:pt idx="53">
                  <c:v>2022_2</c:v>
                </c:pt>
                <c:pt idx="54">
                  <c:v>2022_3</c:v>
                </c:pt>
                <c:pt idx="55">
                  <c:v>2022_4</c:v>
                </c:pt>
                <c:pt idx="56">
                  <c:v>2023_1</c:v>
                </c:pt>
                <c:pt idx="57">
                  <c:v>2023_2</c:v>
                </c:pt>
                <c:pt idx="58">
                  <c:v>2023_3</c:v>
                </c:pt>
                <c:pt idx="59">
                  <c:v>2023_4</c:v>
                </c:pt>
                <c:pt idx="60">
                  <c:v>2024_1</c:v>
                </c:pt>
                <c:pt idx="61">
                  <c:v>2024_2</c:v>
                </c:pt>
                <c:pt idx="62">
                  <c:v>2024_3</c:v>
                </c:pt>
                <c:pt idx="63">
                  <c:v>2024_4</c:v>
                </c:pt>
                <c:pt idx="64">
                  <c:v>2025_1</c:v>
                </c:pt>
                <c:pt idx="65">
                  <c:v>2025_2</c:v>
                </c:pt>
                <c:pt idx="66">
                  <c:v>2025_3</c:v>
                </c:pt>
                <c:pt idx="67">
                  <c:v>2025_4</c:v>
                </c:pt>
                <c:pt idx="68">
                  <c:v>2026_1</c:v>
                </c:pt>
                <c:pt idx="69">
                  <c:v>2026_2</c:v>
                </c:pt>
                <c:pt idx="70">
                  <c:v>2026_3</c:v>
                </c:pt>
                <c:pt idx="71">
                  <c:v>2026_4</c:v>
                </c:pt>
                <c:pt idx="72">
                  <c:v>2027_1</c:v>
                </c:pt>
                <c:pt idx="73">
                  <c:v>2027_2</c:v>
                </c:pt>
                <c:pt idx="74">
                  <c:v>2027_3</c:v>
                </c:pt>
                <c:pt idx="75">
                  <c:v>2027_4</c:v>
                </c:pt>
                <c:pt idx="76">
                  <c:v>2028_1</c:v>
                </c:pt>
                <c:pt idx="77">
                  <c:v>2028_2</c:v>
                </c:pt>
                <c:pt idx="78">
                  <c:v>2028_3</c:v>
                </c:pt>
                <c:pt idx="79">
                  <c:v>2028_4</c:v>
                </c:pt>
                <c:pt idx="80">
                  <c:v>2029_1</c:v>
                </c:pt>
                <c:pt idx="81">
                  <c:v>2029_2</c:v>
                </c:pt>
                <c:pt idx="82">
                  <c:v>2029_3</c:v>
                </c:pt>
                <c:pt idx="83">
                  <c:v>2029_4</c:v>
                </c:pt>
                <c:pt idx="84">
                  <c:v>2030_1</c:v>
                </c:pt>
                <c:pt idx="85">
                  <c:v>2030_2</c:v>
                </c:pt>
                <c:pt idx="86">
                  <c:v>2030_3</c:v>
                </c:pt>
                <c:pt idx="87">
                  <c:v>2030_4</c:v>
                </c:pt>
                <c:pt idx="88">
                  <c:v>2031_1</c:v>
                </c:pt>
                <c:pt idx="89">
                  <c:v>2031_2</c:v>
                </c:pt>
                <c:pt idx="90">
                  <c:v>2031_3</c:v>
                </c:pt>
                <c:pt idx="91">
                  <c:v>2031_4</c:v>
                </c:pt>
                <c:pt idx="92">
                  <c:v>2032_1</c:v>
                </c:pt>
                <c:pt idx="93">
                  <c:v>2032_2</c:v>
                </c:pt>
                <c:pt idx="94">
                  <c:v>2032_3</c:v>
                </c:pt>
                <c:pt idx="95">
                  <c:v>2032_4</c:v>
                </c:pt>
                <c:pt idx="96">
                  <c:v>2033_1</c:v>
                </c:pt>
                <c:pt idx="97">
                  <c:v>2033_2</c:v>
                </c:pt>
                <c:pt idx="98">
                  <c:v>2033_3</c:v>
                </c:pt>
                <c:pt idx="99">
                  <c:v>2033_4</c:v>
                </c:pt>
                <c:pt idx="100">
                  <c:v>2034_1</c:v>
                </c:pt>
                <c:pt idx="101">
                  <c:v>2034_2</c:v>
                </c:pt>
                <c:pt idx="102">
                  <c:v>2034_3</c:v>
                </c:pt>
                <c:pt idx="103">
                  <c:v>2034_4</c:v>
                </c:pt>
                <c:pt idx="104">
                  <c:v>2035_1</c:v>
                </c:pt>
                <c:pt idx="105">
                  <c:v>2035_2</c:v>
                </c:pt>
                <c:pt idx="106">
                  <c:v>2035_3</c:v>
                </c:pt>
                <c:pt idx="107">
                  <c:v>2035_4</c:v>
                </c:pt>
                <c:pt idx="108">
                  <c:v>2036_1</c:v>
                </c:pt>
                <c:pt idx="109">
                  <c:v>2036_2</c:v>
                </c:pt>
                <c:pt idx="110">
                  <c:v>2036_3</c:v>
                </c:pt>
                <c:pt idx="111">
                  <c:v>2036_4</c:v>
                </c:pt>
                <c:pt idx="112">
                  <c:v>2037_1</c:v>
                </c:pt>
                <c:pt idx="113">
                  <c:v>2037_2</c:v>
                </c:pt>
                <c:pt idx="114">
                  <c:v>2037_3</c:v>
                </c:pt>
                <c:pt idx="115">
                  <c:v>2037_4</c:v>
                </c:pt>
                <c:pt idx="116">
                  <c:v>2038_1</c:v>
                </c:pt>
                <c:pt idx="117">
                  <c:v>2038_2</c:v>
                </c:pt>
                <c:pt idx="118">
                  <c:v>2038_3</c:v>
                </c:pt>
                <c:pt idx="119">
                  <c:v>2038_4</c:v>
                </c:pt>
                <c:pt idx="120">
                  <c:v>2039_1</c:v>
                </c:pt>
                <c:pt idx="121">
                  <c:v>2039_2</c:v>
                </c:pt>
                <c:pt idx="122">
                  <c:v>2039_3</c:v>
                </c:pt>
                <c:pt idx="123">
                  <c:v>2039_4</c:v>
                </c:pt>
                <c:pt idx="124">
                  <c:v>2040_1</c:v>
                </c:pt>
                <c:pt idx="125">
                  <c:v>2040_2</c:v>
                </c:pt>
                <c:pt idx="126">
                  <c:v>2040_3</c:v>
                </c:pt>
                <c:pt idx="127">
                  <c:v>2040_4</c:v>
                </c:pt>
              </c:strCache>
            </c:strRef>
          </c:cat>
          <c:val>
            <c:numRef>
              <c:f>('Exposure Personal linear'!$J$4:$J$54,'Exposure Personal linear'!$J$55:$J$116,'Exposure Personal linear'!$J$117:$J$131)</c:f>
              <c:numCache>
                <c:formatCode>General</c:formatCode>
                <c:ptCount val="128"/>
                <c:pt idx="0">
                  <c:v>4563</c:v>
                </c:pt>
                <c:pt idx="1">
                  <c:v>4613</c:v>
                </c:pt>
                <c:pt idx="2">
                  <c:v>4621</c:v>
                </c:pt>
                <c:pt idx="3">
                  <c:v>4667</c:v>
                </c:pt>
                <c:pt idx="4">
                  <c:v>4682</c:v>
                </c:pt>
                <c:pt idx="5">
                  <c:v>4660</c:v>
                </c:pt>
                <c:pt idx="6">
                  <c:v>4673</c:v>
                </c:pt>
                <c:pt idx="7">
                  <c:v>4666</c:v>
                </c:pt>
                <c:pt idx="8">
                  <c:v>4755</c:v>
                </c:pt>
                <c:pt idx="9">
                  <c:v>4765</c:v>
                </c:pt>
                <c:pt idx="10">
                  <c:v>4827</c:v>
                </c:pt>
                <c:pt idx="11">
                  <c:v>4820</c:v>
                </c:pt>
                <c:pt idx="12">
                  <c:v>4847</c:v>
                </c:pt>
                <c:pt idx="13">
                  <c:v>4971</c:v>
                </c:pt>
                <c:pt idx="14">
                  <c:v>5028</c:v>
                </c:pt>
                <c:pt idx="15">
                  <c:v>5009</c:v>
                </c:pt>
                <c:pt idx="16">
                  <c:v>5053</c:v>
                </c:pt>
                <c:pt idx="17">
                  <c:v>5118</c:v>
                </c:pt>
                <c:pt idx="18">
                  <c:v>5124</c:v>
                </c:pt>
                <c:pt idx="19">
                  <c:v>5194</c:v>
                </c:pt>
                <c:pt idx="20">
                  <c:v>5199</c:v>
                </c:pt>
                <c:pt idx="21">
                  <c:v>5311</c:v>
                </c:pt>
                <c:pt idx="22">
                  <c:v>5396</c:v>
                </c:pt>
                <c:pt idx="23">
                  <c:v>5389</c:v>
                </c:pt>
                <c:pt idx="24">
                  <c:v>5373</c:v>
                </c:pt>
                <c:pt idx="25">
                  <c:v>5493</c:v>
                </c:pt>
                <c:pt idx="26">
                  <c:v>5561</c:v>
                </c:pt>
                <c:pt idx="27">
                  <c:v>5541</c:v>
                </c:pt>
                <c:pt idx="28">
                  <c:v>5595</c:v>
                </c:pt>
                <c:pt idx="29">
                  <c:v>5688</c:v>
                </c:pt>
                <c:pt idx="30">
                  <c:v>5737</c:v>
                </c:pt>
                <c:pt idx="31">
                  <c:v>5663</c:v>
                </c:pt>
                <c:pt idx="32">
                  <c:v>5626</c:v>
                </c:pt>
                <c:pt idx="33">
                  <c:v>5684</c:v>
                </c:pt>
                <c:pt idx="34">
                  <c:v>5690</c:v>
                </c:pt>
                <c:pt idx="35">
                  <c:v>5578</c:v>
                </c:pt>
                <c:pt idx="36">
                  <c:v>5490</c:v>
                </c:pt>
                <c:pt idx="37">
                  <c:v>5520</c:v>
                </c:pt>
                <c:pt idx="38">
                  <c:v>5542</c:v>
                </c:pt>
                <c:pt idx="39">
                  <c:v>5419</c:v>
                </c:pt>
                <c:pt idx="40">
                  <c:v>5826.7230769230764</c:v>
                </c:pt>
                <c:pt idx="41">
                  <c:v>5858.3303001876166</c:v>
                </c:pt>
                <c:pt idx="42">
                  <c:v>5889.9375234521576</c:v>
                </c:pt>
                <c:pt idx="43">
                  <c:v>5921.5447467166978</c:v>
                </c:pt>
                <c:pt idx="44">
                  <c:v>5953.1519699812379</c:v>
                </c:pt>
                <c:pt idx="45">
                  <c:v>5984.7591932457781</c:v>
                </c:pt>
                <c:pt idx="46">
                  <c:v>6016.3664165103182</c:v>
                </c:pt>
                <c:pt idx="47">
                  <c:v>6047.9736397748584</c:v>
                </c:pt>
                <c:pt idx="48">
                  <c:v>6079.5808630393994</c:v>
                </c:pt>
                <c:pt idx="49">
                  <c:v>6111.1880863039396</c:v>
                </c:pt>
                <c:pt idx="50">
                  <c:v>6142.7953095684798</c:v>
                </c:pt>
                <c:pt idx="51">
                  <c:v>6174.4025328330199</c:v>
                </c:pt>
                <c:pt idx="52">
                  <c:v>6206.009756097561</c:v>
                </c:pt>
                <c:pt idx="53">
                  <c:v>6237.6169793621011</c:v>
                </c:pt>
                <c:pt idx="54">
                  <c:v>6269.2242026266413</c:v>
                </c:pt>
                <c:pt idx="55">
                  <c:v>6300.8314258911814</c:v>
                </c:pt>
                <c:pt idx="56">
                  <c:v>6332.4386491557216</c:v>
                </c:pt>
                <c:pt idx="57">
                  <c:v>6364.0458724202617</c:v>
                </c:pt>
                <c:pt idx="58">
                  <c:v>6395.6530956848028</c:v>
                </c:pt>
                <c:pt idx="59">
                  <c:v>6427.2603189493429</c:v>
                </c:pt>
                <c:pt idx="60">
                  <c:v>6458.8675422138831</c:v>
                </c:pt>
                <c:pt idx="61">
                  <c:v>6490.4747654784242</c:v>
                </c:pt>
                <c:pt idx="62">
                  <c:v>6522.0819887429643</c:v>
                </c:pt>
                <c:pt idx="63">
                  <c:v>6553.6892120075045</c:v>
                </c:pt>
                <c:pt idx="64">
                  <c:v>6585.2964352720446</c:v>
                </c:pt>
                <c:pt idx="65">
                  <c:v>6616.9036585365848</c:v>
                </c:pt>
                <c:pt idx="66">
                  <c:v>6648.5108818011249</c:v>
                </c:pt>
                <c:pt idx="67">
                  <c:v>6680.1181050656651</c:v>
                </c:pt>
                <c:pt idx="68">
                  <c:v>6711.7253283302061</c:v>
                </c:pt>
                <c:pt idx="69">
                  <c:v>6743.3325515947463</c:v>
                </c:pt>
                <c:pt idx="70">
                  <c:v>6774.9397748592864</c:v>
                </c:pt>
                <c:pt idx="71">
                  <c:v>6806.5469981238275</c:v>
                </c:pt>
                <c:pt idx="72">
                  <c:v>6838.1542213883677</c:v>
                </c:pt>
                <c:pt idx="73">
                  <c:v>6869.7614446529078</c:v>
                </c:pt>
                <c:pt idx="74">
                  <c:v>6901.368667917448</c:v>
                </c:pt>
                <c:pt idx="75">
                  <c:v>6932.9758911819881</c:v>
                </c:pt>
                <c:pt idx="76">
                  <c:v>6964.5831144465283</c:v>
                </c:pt>
                <c:pt idx="77">
                  <c:v>6996.1903377110684</c:v>
                </c:pt>
                <c:pt idx="78">
                  <c:v>7027.7975609756095</c:v>
                </c:pt>
                <c:pt idx="79">
                  <c:v>7059.4047842401496</c:v>
                </c:pt>
                <c:pt idx="80">
                  <c:v>7091.0120075046898</c:v>
                </c:pt>
                <c:pt idx="81">
                  <c:v>7122.6192307692309</c:v>
                </c:pt>
                <c:pt idx="82">
                  <c:v>7154.226454033771</c:v>
                </c:pt>
                <c:pt idx="83">
                  <c:v>7185.8336772983112</c:v>
                </c:pt>
                <c:pt idx="84">
                  <c:v>7217.4409005628513</c:v>
                </c:pt>
                <c:pt idx="85">
                  <c:v>7249.0481238273915</c:v>
                </c:pt>
                <c:pt idx="86">
                  <c:v>7280.6553470919316</c:v>
                </c:pt>
                <c:pt idx="87">
                  <c:v>7312.2625703564718</c:v>
                </c:pt>
                <c:pt idx="88">
                  <c:v>7343.8697936210128</c:v>
                </c:pt>
                <c:pt idx="89">
                  <c:v>7375.477016885553</c:v>
                </c:pt>
                <c:pt idx="90">
                  <c:v>7407.084240150094</c:v>
                </c:pt>
                <c:pt idx="91">
                  <c:v>7438.6914634146342</c:v>
                </c:pt>
                <c:pt idx="92">
                  <c:v>7470.2986866791744</c:v>
                </c:pt>
                <c:pt idx="93">
                  <c:v>7501.9059099437145</c:v>
                </c:pt>
                <c:pt idx="94">
                  <c:v>7533.5131332082547</c:v>
                </c:pt>
                <c:pt idx="95">
                  <c:v>7565.1203564727948</c:v>
                </c:pt>
                <c:pt idx="96">
                  <c:v>7596.727579737335</c:v>
                </c:pt>
                <c:pt idx="97">
                  <c:v>7628.3348030018751</c:v>
                </c:pt>
                <c:pt idx="98">
                  <c:v>7659.9420262664162</c:v>
                </c:pt>
                <c:pt idx="99">
                  <c:v>7691.5492495309563</c:v>
                </c:pt>
                <c:pt idx="100">
                  <c:v>7723.1564727954974</c:v>
                </c:pt>
                <c:pt idx="101">
                  <c:v>7754.7636960600375</c:v>
                </c:pt>
                <c:pt idx="102">
                  <c:v>7786.3709193245777</c:v>
                </c:pt>
                <c:pt idx="103">
                  <c:v>7817.9781425891179</c:v>
                </c:pt>
                <c:pt idx="104">
                  <c:v>7849.585365853658</c:v>
                </c:pt>
                <c:pt idx="105">
                  <c:v>7881.1925891181982</c:v>
                </c:pt>
                <c:pt idx="106">
                  <c:v>7912.7998123827383</c:v>
                </c:pt>
                <c:pt idx="107">
                  <c:v>7944.4070356472785</c:v>
                </c:pt>
                <c:pt idx="108">
                  <c:v>7976.0142589118195</c:v>
                </c:pt>
                <c:pt idx="109">
                  <c:v>8007.6214821763597</c:v>
                </c:pt>
                <c:pt idx="110">
                  <c:v>8039.2287054409007</c:v>
                </c:pt>
                <c:pt idx="111">
                  <c:v>8070.8359287054409</c:v>
                </c:pt>
                <c:pt idx="112">
                  <c:v>8102.443151969981</c:v>
                </c:pt>
                <c:pt idx="113">
                  <c:v>8134.0503752345212</c:v>
                </c:pt>
                <c:pt idx="114">
                  <c:v>8165.6575984990614</c:v>
                </c:pt>
                <c:pt idx="115">
                  <c:v>8197.2648217636015</c:v>
                </c:pt>
                <c:pt idx="116">
                  <c:v>8228.8720450281417</c:v>
                </c:pt>
                <c:pt idx="117">
                  <c:v>8260.4792682926818</c:v>
                </c:pt>
                <c:pt idx="118">
                  <c:v>8292.0864915572238</c:v>
                </c:pt>
                <c:pt idx="119">
                  <c:v>8323.6937148217621</c:v>
                </c:pt>
                <c:pt idx="120">
                  <c:v>8355.3009380863041</c:v>
                </c:pt>
                <c:pt idx="121">
                  <c:v>8386.9081613508442</c:v>
                </c:pt>
                <c:pt idx="122">
                  <c:v>8418.5153846153844</c:v>
                </c:pt>
                <c:pt idx="123">
                  <c:v>8450.1226078799245</c:v>
                </c:pt>
                <c:pt idx="124">
                  <c:v>8481.7298311444647</c:v>
                </c:pt>
                <c:pt idx="125">
                  <c:v>8513.3370544090048</c:v>
                </c:pt>
                <c:pt idx="126">
                  <c:v>8544.944277673545</c:v>
                </c:pt>
                <c:pt idx="127">
                  <c:v>8576.551500938087</c:v>
                </c:pt>
              </c:numCache>
            </c:numRef>
          </c:val>
          <c:smooth val="0"/>
          <c:extLst>
            <c:ext xmlns:c16="http://schemas.microsoft.com/office/drawing/2014/chart" uri="{C3380CC4-5D6E-409C-BE32-E72D297353CC}">
              <c16:uniqueId val="{00000005-F54F-414C-8D6E-1864EFE47EFB}"/>
            </c:ext>
          </c:extLst>
        </c:ser>
        <c:ser>
          <c:idx val="6"/>
          <c:order val="6"/>
          <c:tx>
            <c:strRef>
              <c:f>'Exposure Personal linear'!$K$3</c:f>
              <c:strCache>
                <c:ptCount val="1"/>
                <c:pt idx="0">
                  <c:v>LYA</c:v>
                </c:pt>
              </c:strCache>
            </c:strRef>
          </c:tx>
          <c:spPr>
            <a:ln w="28575" cap="rnd">
              <a:solidFill>
                <a:schemeClr val="accent1">
                  <a:lumMod val="60000"/>
                </a:schemeClr>
              </a:solidFill>
              <a:round/>
            </a:ln>
            <a:effectLst/>
          </c:spPr>
          <c:marker>
            <c:symbol val="none"/>
          </c:marker>
          <c:cat>
            <c:strRef>
              <c:f>('Exposure Personal linear'!$C$4:$C$54,'Exposure Personal linear'!$C$55:$C$116,'Exposure Personal linear'!$C$117:$C$131)</c:f>
              <c:strCache>
                <c:ptCount val="128"/>
                <c:pt idx="0">
                  <c:v>2009_1</c:v>
                </c:pt>
                <c:pt idx="1">
                  <c:v>2009_2</c:v>
                </c:pt>
                <c:pt idx="2">
                  <c:v>2009_3</c:v>
                </c:pt>
                <c:pt idx="3">
                  <c:v>2009_4</c:v>
                </c:pt>
                <c:pt idx="4">
                  <c:v>2010_1</c:v>
                </c:pt>
                <c:pt idx="5">
                  <c:v>2010_2</c:v>
                </c:pt>
                <c:pt idx="6">
                  <c:v>2010_3</c:v>
                </c:pt>
                <c:pt idx="7">
                  <c:v>2010_4</c:v>
                </c:pt>
                <c:pt idx="8">
                  <c:v>2011_1</c:v>
                </c:pt>
                <c:pt idx="9">
                  <c:v>2011_2</c:v>
                </c:pt>
                <c:pt idx="10">
                  <c:v>2011_3</c:v>
                </c:pt>
                <c:pt idx="11">
                  <c:v>2011_4</c:v>
                </c:pt>
                <c:pt idx="12">
                  <c:v>2012_1</c:v>
                </c:pt>
                <c:pt idx="13">
                  <c:v>2012_2</c:v>
                </c:pt>
                <c:pt idx="14">
                  <c:v>2012_3</c:v>
                </c:pt>
                <c:pt idx="15">
                  <c:v>2012_4</c:v>
                </c:pt>
                <c:pt idx="16">
                  <c:v>2013_1</c:v>
                </c:pt>
                <c:pt idx="17">
                  <c:v>2013_2</c:v>
                </c:pt>
                <c:pt idx="18">
                  <c:v>2013_3</c:v>
                </c:pt>
                <c:pt idx="19">
                  <c:v>2013_4</c:v>
                </c:pt>
                <c:pt idx="20">
                  <c:v>2014_1</c:v>
                </c:pt>
                <c:pt idx="21">
                  <c:v>2014_2</c:v>
                </c:pt>
                <c:pt idx="22">
                  <c:v>2014_3</c:v>
                </c:pt>
                <c:pt idx="23">
                  <c:v>2014_4</c:v>
                </c:pt>
                <c:pt idx="24">
                  <c:v>2015_1</c:v>
                </c:pt>
                <c:pt idx="25">
                  <c:v>2015_2</c:v>
                </c:pt>
                <c:pt idx="26">
                  <c:v>2015_3</c:v>
                </c:pt>
                <c:pt idx="27">
                  <c:v>2015_4</c:v>
                </c:pt>
                <c:pt idx="28">
                  <c:v>2016_1</c:v>
                </c:pt>
                <c:pt idx="29">
                  <c:v>2016_2</c:v>
                </c:pt>
                <c:pt idx="30">
                  <c:v>2016_3</c:v>
                </c:pt>
                <c:pt idx="31">
                  <c:v>2016_4</c:v>
                </c:pt>
                <c:pt idx="32">
                  <c:v>2017_1</c:v>
                </c:pt>
                <c:pt idx="33">
                  <c:v>2017_2</c:v>
                </c:pt>
                <c:pt idx="34">
                  <c:v>2017_3</c:v>
                </c:pt>
                <c:pt idx="35">
                  <c:v>2017_4</c:v>
                </c:pt>
                <c:pt idx="36">
                  <c:v>2018_1</c:v>
                </c:pt>
                <c:pt idx="37">
                  <c:v>2018_2</c:v>
                </c:pt>
                <c:pt idx="38">
                  <c:v>2018_3</c:v>
                </c:pt>
                <c:pt idx="39">
                  <c:v>2018_4</c:v>
                </c:pt>
                <c:pt idx="40">
                  <c:v>2019_1</c:v>
                </c:pt>
                <c:pt idx="41">
                  <c:v>2019_2</c:v>
                </c:pt>
                <c:pt idx="42">
                  <c:v>2019_3</c:v>
                </c:pt>
                <c:pt idx="43">
                  <c:v>2019_4</c:v>
                </c:pt>
                <c:pt idx="44">
                  <c:v>2020_1</c:v>
                </c:pt>
                <c:pt idx="45">
                  <c:v>2020_2</c:v>
                </c:pt>
                <c:pt idx="46">
                  <c:v>2020_3</c:v>
                </c:pt>
                <c:pt idx="47">
                  <c:v>2020_4</c:v>
                </c:pt>
                <c:pt idx="48">
                  <c:v>2021_1</c:v>
                </c:pt>
                <c:pt idx="49">
                  <c:v>2021_2</c:v>
                </c:pt>
                <c:pt idx="50">
                  <c:v>2021_3</c:v>
                </c:pt>
                <c:pt idx="51">
                  <c:v>2021_4</c:v>
                </c:pt>
                <c:pt idx="52">
                  <c:v>2022_1</c:v>
                </c:pt>
                <c:pt idx="53">
                  <c:v>2022_2</c:v>
                </c:pt>
                <c:pt idx="54">
                  <c:v>2022_3</c:v>
                </c:pt>
                <c:pt idx="55">
                  <c:v>2022_4</c:v>
                </c:pt>
                <c:pt idx="56">
                  <c:v>2023_1</c:v>
                </c:pt>
                <c:pt idx="57">
                  <c:v>2023_2</c:v>
                </c:pt>
                <c:pt idx="58">
                  <c:v>2023_3</c:v>
                </c:pt>
                <c:pt idx="59">
                  <c:v>2023_4</c:v>
                </c:pt>
                <c:pt idx="60">
                  <c:v>2024_1</c:v>
                </c:pt>
                <c:pt idx="61">
                  <c:v>2024_2</c:v>
                </c:pt>
                <c:pt idx="62">
                  <c:v>2024_3</c:v>
                </c:pt>
                <c:pt idx="63">
                  <c:v>2024_4</c:v>
                </c:pt>
                <c:pt idx="64">
                  <c:v>2025_1</c:v>
                </c:pt>
                <c:pt idx="65">
                  <c:v>2025_2</c:v>
                </c:pt>
                <c:pt idx="66">
                  <c:v>2025_3</c:v>
                </c:pt>
                <c:pt idx="67">
                  <c:v>2025_4</c:v>
                </c:pt>
                <c:pt idx="68">
                  <c:v>2026_1</c:v>
                </c:pt>
                <c:pt idx="69">
                  <c:v>2026_2</c:v>
                </c:pt>
                <c:pt idx="70">
                  <c:v>2026_3</c:v>
                </c:pt>
                <c:pt idx="71">
                  <c:v>2026_4</c:v>
                </c:pt>
                <c:pt idx="72">
                  <c:v>2027_1</c:v>
                </c:pt>
                <c:pt idx="73">
                  <c:v>2027_2</c:v>
                </c:pt>
                <c:pt idx="74">
                  <c:v>2027_3</c:v>
                </c:pt>
                <c:pt idx="75">
                  <c:v>2027_4</c:v>
                </c:pt>
                <c:pt idx="76">
                  <c:v>2028_1</c:v>
                </c:pt>
                <c:pt idx="77">
                  <c:v>2028_2</c:v>
                </c:pt>
                <c:pt idx="78">
                  <c:v>2028_3</c:v>
                </c:pt>
                <c:pt idx="79">
                  <c:v>2028_4</c:v>
                </c:pt>
                <c:pt idx="80">
                  <c:v>2029_1</c:v>
                </c:pt>
                <c:pt idx="81">
                  <c:v>2029_2</c:v>
                </c:pt>
                <c:pt idx="82">
                  <c:v>2029_3</c:v>
                </c:pt>
                <c:pt idx="83">
                  <c:v>2029_4</c:v>
                </c:pt>
                <c:pt idx="84">
                  <c:v>2030_1</c:v>
                </c:pt>
                <c:pt idx="85">
                  <c:v>2030_2</c:v>
                </c:pt>
                <c:pt idx="86">
                  <c:v>2030_3</c:v>
                </c:pt>
                <c:pt idx="87">
                  <c:v>2030_4</c:v>
                </c:pt>
                <c:pt idx="88">
                  <c:v>2031_1</c:v>
                </c:pt>
                <c:pt idx="89">
                  <c:v>2031_2</c:v>
                </c:pt>
                <c:pt idx="90">
                  <c:v>2031_3</c:v>
                </c:pt>
                <c:pt idx="91">
                  <c:v>2031_4</c:v>
                </c:pt>
                <c:pt idx="92">
                  <c:v>2032_1</c:v>
                </c:pt>
                <c:pt idx="93">
                  <c:v>2032_2</c:v>
                </c:pt>
                <c:pt idx="94">
                  <c:v>2032_3</c:v>
                </c:pt>
                <c:pt idx="95">
                  <c:v>2032_4</c:v>
                </c:pt>
                <c:pt idx="96">
                  <c:v>2033_1</c:v>
                </c:pt>
                <c:pt idx="97">
                  <c:v>2033_2</c:v>
                </c:pt>
                <c:pt idx="98">
                  <c:v>2033_3</c:v>
                </c:pt>
                <c:pt idx="99">
                  <c:v>2033_4</c:v>
                </c:pt>
                <c:pt idx="100">
                  <c:v>2034_1</c:v>
                </c:pt>
                <c:pt idx="101">
                  <c:v>2034_2</c:v>
                </c:pt>
                <c:pt idx="102">
                  <c:v>2034_3</c:v>
                </c:pt>
                <c:pt idx="103">
                  <c:v>2034_4</c:v>
                </c:pt>
                <c:pt idx="104">
                  <c:v>2035_1</c:v>
                </c:pt>
                <c:pt idx="105">
                  <c:v>2035_2</c:v>
                </c:pt>
                <c:pt idx="106">
                  <c:v>2035_3</c:v>
                </c:pt>
                <c:pt idx="107">
                  <c:v>2035_4</c:v>
                </c:pt>
                <c:pt idx="108">
                  <c:v>2036_1</c:v>
                </c:pt>
                <c:pt idx="109">
                  <c:v>2036_2</c:v>
                </c:pt>
                <c:pt idx="110">
                  <c:v>2036_3</c:v>
                </c:pt>
                <c:pt idx="111">
                  <c:v>2036_4</c:v>
                </c:pt>
                <c:pt idx="112">
                  <c:v>2037_1</c:v>
                </c:pt>
                <c:pt idx="113">
                  <c:v>2037_2</c:v>
                </c:pt>
                <c:pt idx="114">
                  <c:v>2037_3</c:v>
                </c:pt>
                <c:pt idx="115">
                  <c:v>2037_4</c:v>
                </c:pt>
                <c:pt idx="116">
                  <c:v>2038_1</c:v>
                </c:pt>
                <c:pt idx="117">
                  <c:v>2038_2</c:v>
                </c:pt>
                <c:pt idx="118">
                  <c:v>2038_3</c:v>
                </c:pt>
                <c:pt idx="119">
                  <c:v>2038_4</c:v>
                </c:pt>
                <c:pt idx="120">
                  <c:v>2039_1</c:v>
                </c:pt>
                <c:pt idx="121">
                  <c:v>2039_2</c:v>
                </c:pt>
                <c:pt idx="122">
                  <c:v>2039_3</c:v>
                </c:pt>
                <c:pt idx="123">
                  <c:v>2039_4</c:v>
                </c:pt>
                <c:pt idx="124">
                  <c:v>2040_1</c:v>
                </c:pt>
                <c:pt idx="125">
                  <c:v>2040_2</c:v>
                </c:pt>
                <c:pt idx="126">
                  <c:v>2040_3</c:v>
                </c:pt>
                <c:pt idx="127">
                  <c:v>2040_4</c:v>
                </c:pt>
              </c:strCache>
            </c:strRef>
          </c:cat>
          <c:val>
            <c:numRef>
              <c:f>('Exposure Personal linear'!$K$4:$K$54,'Exposure Personal linear'!$K$55:$K$116,'Exposure Personal linear'!$K$117:$K$131)</c:f>
              <c:numCache>
                <c:formatCode>General</c:formatCode>
                <c:ptCount val="128"/>
                <c:pt idx="0">
                  <c:v>5362</c:v>
                </c:pt>
                <c:pt idx="1">
                  <c:v>5374</c:v>
                </c:pt>
                <c:pt idx="2">
                  <c:v>5459</c:v>
                </c:pt>
                <c:pt idx="3">
                  <c:v>5521</c:v>
                </c:pt>
                <c:pt idx="4">
                  <c:v>5544</c:v>
                </c:pt>
                <c:pt idx="5">
                  <c:v>5510</c:v>
                </c:pt>
                <c:pt idx="6">
                  <c:v>5553</c:v>
                </c:pt>
                <c:pt idx="7">
                  <c:v>5560</c:v>
                </c:pt>
                <c:pt idx="8">
                  <c:v>5654</c:v>
                </c:pt>
                <c:pt idx="9">
                  <c:v>5703</c:v>
                </c:pt>
                <c:pt idx="10">
                  <c:v>5765</c:v>
                </c:pt>
                <c:pt idx="11">
                  <c:v>5840</c:v>
                </c:pt>
                <c:pt idx="12">
                  <c:v>5905</c:v>
                </c:pt>
                <c:pt idx="13">
                  <c:v>5988</c:v>
                </c:pt>
                <c:pt idx="14">
                  <c:v>6076</c:v>
                </c:pt>
                <c:pt idx="15">
                  <c:v>6047</c:v>
                </c:pt>
                <c:pt idx="16">
                  <c:v>6116</c:v>
                </c:pt>
                <c:pt idx="17">
                  <c:v>6217</c:v>
                </c:pt>
                <c:pt idx="18">
                  <c:v>6259</c:v>
                </c:pt>
                <c:pt idx="19">
                  <c:v>6335</c:v>
                </c:pt>
                <c:pt idx="20">
                  <c:v>6343</c:v>
                </c:pt>
                <c:pt idx="21">
                  <c:v>6382</c:v>
                </c:pt>
                <c:pt idx="22">
                  <c:v>6414</c:v>
                </c:pt>
                <c:pt idx="23">
                  <c:v>6456</c:v>
                </c:pt>
                <c:pt idx="24">
                  <c:v>6482</c:v>
                </c:pt>
                <c:pt idx="25">
                  <c:v>6523</c:v>
                </c:pt>
                <c:pt idx="26">
                  <c:v>6561</c:v>
                </c:pt>
                <c:pt idx="27">
                  <c:v>6623</c:v>
                </c:pt>
                <c:pt idx="28">
                  <c:v>6707</c:v>
                </c:pt>
                <c:pt idx="29">
                  <c:v>6764</c:v>
                </c:pt>
                <c:pt idx="30">
                  <c:v>6820</c:v>
                </c:pt>
                <c:pt idx="31">
                  <c:v>6887</c:v>
                </c:pt>
                <c:pt idx="32">
                  <c:v>6879</c:v>
                </c:pt>
                <c:pt idx="33">
                  <c:v>6888</c:v>
                </c:pt>
                <c:pt idx="34">
                  <c:v>6914</c:v>
                </c:pt>
                <c:pt idx="35">
                  <c:v>6975</c:v>
                </c:pt>
                <c:pt idx="36">
                  <c:v>6994</c:v>
                </c:pt>
                <c:pt idx="37">
                  <c:v>7031</c:v>
                </c:pt>
                <c:pt idx="38">
                  <c:v>7060</c:v>
                </c:pt>
                <c:pt idx="39">
                  <c:v>7068</c:v>
                </c:pt>
                <c:pt idx="40">
                  <c:v>7231.2269230769234</c:v>
                </c:pt>
                <c:pt idx="41">
                  <c:v>7278.4099437148225</c:v>
                </c:pt>
                <c:pt idx="42">
                  <c:v>7325.5929643527215</c:v>
                </c:pt>
                <c:pt idx="43">
                  <c:v>7372.7759849906197</c:v>
                </c:pt>
                <c:pt idx="44">
                  <c:v>7419.9590056285188</c:v>
                </c:pt>
                <c:pt idx="45">
                  <c:v>7467.1420262664178</c:v>
                </c:pt>
                <c:pt idx="46">
                  <c:v>7514.325046904316</c:v>
                </c:pt>
                <c:pt idx="47">
                  <c:v>7561.5080675422141</c:v>
                </c:pt>
                <c:pt idx="48">
                  <c:v>7608.6910881801132</c:v>
                </c:pt>
                <c:pt idx="49">
                  <c:v>7655.8741088180122</c:v>
                </c:pt>
                <c:pt idx="50">
                  <c:v>7703.0571294559104</c:v>
                </c:pt>
                <c:pt idx="51">
                  <c:v>7750.2401500938095</c:v>
                </c:pt>
                <c:pt idx="52">
                  <c:v>7797.4231707317085</c:v>
                </c:pt>
                <c:pt idx="53">
                  <c:v>7844.6061913696067</c:v>
                </c:pt>
                <c:pt idx="54">
                  <c:v>7891.7892120075048</c:v>
                </c:pt>
                <c:pt idx="55">
                  <c:v>7938.9722326454039</c:v>
                </c:pt>
                <c:pt idx="56">
                  <c:v>7986.155253283303</c:v>
                </c:pt>
                <c:pt idx="57">
                  <c:v>8033.3382739212011</c:v>
                </c:pt>
                <c:pt idx="58">
                  <c:v>8080.5212945591002</c:v>
                </c:pt>
                <c:pt idx="59">
                  <c:v>8127.7043151969992</c:v>
                </c:pt>
                <c:pt idx="60">
                  <c:v>8174.8873358348974</c:v>
                </c:pt>
                <c:pt idx="61">
                  <c:v>8222.0703564727955</c:v>
                </c:pt>
                <c:pt idx="62">
                  <c:v>8269.2533771106955</c:v>
                </c:pt>
                <c:pt idx="63">
                  <c:v>8316.4363977485937</c:v>
                </c:pt>
                <c:pt idx="64">
                  <c:v>8363.6194183864918</c:v>
                </c:pt>
                <c:pt idx="65">
                  <c:v>8410.8024390243918</c:v>
                </c:pt>
                <c:pt idx="66">
                  <c:v>8457.9854596622899</c:v>
                </c:pt>
                <c:pt idx="67">
                  <c:v>8505.1684803001881</c:v>
                </c:pt>
                <c:pt idx="68">
                  <c:v>8552.3515009380862</c:v>
                </c:pt>
                <c:pt idx="69">
                  <c:v>8599.5345215759862</c:v>
                </c:pt>
                <c:pt idx="70">
                  <c:v>8646.7175422138844</c:v>
                </c:pt>
                <c:pt idx="71">
                  <c:v>8693.9005628517825</c:v>
                </c:pt>
                <c:pt idx="72">
                  <c:v>8741.0835834896825</c:v>
                </c:pt>
                <c:pt idx="73">
                  <c:v>8788.2666041275806</c:v>
                </c:pt>
                <c:pt idx="74">
                  <c:v>8835.4496247654788</c:v>
                </c:pt>
                <c:pt idx="75">
                  <c:v>8882.632645403377</c:v>
                </c:pt>
                <c:pt idx="76">
                  <c:v>8929.8156660412769</c:v>
                </c:pt>
                <c:pt idx="77">
                  <c:v>8976.9986866791751</c:v>
                </c:pt>
                <c:pt idx="78">
                  <c:v>9024.1817073170732</c:v>
                </c:pt>
                <c:pt idx="79">
                  <c:v>9071.3647279549732</c:v>
                </c:pt>
                <c:pt idx="80">
                  <c:v>9118.5477485928714</c:v>
                </c:pt>
                <c:pt idx="81">
                  <c:v>9165.7307692307695</c:v>
                </c:pt>
                <c:pt idx="82">
                  <c:v>9212.9137898686677</c:v>
                </c:pt>
                <c:pt idx="83">
                  <c:v>9260.0968105065676</c:v>
                </c:pt>
                <c:pt idx="84">
                  <c:v>9307.2798311444658</c:v>
                </c:pt>
                <c:pt idx="85">
                  <c:v>9354.4628517823658</c:v>
                </c:pt>
                <c:pt idx="86">
                  <c:v>9401.6458724202639</c:v>
                </c:pt>
                <c:pt idx="87">
                  <c:v>9448.8288930581621</c:v>
                </c:pt>
                <c:pt idx="88">
                  <c:v>9496.0119136960602</c:v>
                </c:pt>
                <c:pt idx="89">
                  <c:v>9543.1949343339584</c:v>
                </c:pt>
                <c:pt idx="90">
                  <c:v>9590.3779549718583</c:v>
                </c:pt>
                <c:pt idx="91">
                  <c:v>9637.5609756097565</c:v>
                </c:pt>
                <c:pt idx="92">
                  <c:v>9684.7439962476565</c:v>
                </c:pt>
                <c:pt idx="93">
                  <c:v>9731.9270168855546</c:v>
                </c:pt>
                <c:pt idx="94">
                  <c:v>9779.1100375234528</c:v>
                </c:pt>
                <c:pt idx="95">
                  <c:v>9826.2930581613509</c:v>
                </c:pt>
                <c:pt idx="96">
                  <c:v>9873.4760787992491</c:v>
                </c:pt>
                <c:pt idx="97">
                  <c:v>9920.6590994371491</c:v>
                </c:pt>
                <c:pt idx="98">
                  <c:v>9967.8421200750472</c:v>
                </c:pt>
                <c:pt idx="99">
                  <c:v>10015.025140712947</c:v>
                </c:pt>
                <c:pt idx="100">
                  <c:v>10062.208161350845</c:v>
                </c:pt>
                <c:pt idx="101">
                  <c:v>10109.391181988743</c:v>
                </c:pt>
                <c:pt idx="102">
                  <c:v>10156.574202626642</c:v>
                </c:pt>
                <c:pt idx="103">
                  <c:v>10203.75722326454</c:v>
                </c:pt>
                <c:pt idx="104">
                  <c:v>10250.94024390244</c:v>
                </c:pt>
                <c:pt idx="105">
                  <c:v>10298.12326454034</c:v>
                </c:pt>
                <c:pt idx="106">
                  <c:v>10345.306285178238</c:v>
                </c:pt>
                <c:pt idx="107">
                  <c:v>10392.489305816136</c:v>
                </c:pt>
                <c:pt idx="108">
                  <c:v>10439.672326454034</c:v>
                </c:pt>
                <c:pt idx="109">
                  <c:v>10486.855347091932</c:v>
                </c:pt>
                <c:pt idx="110">
                  <c:v>10534.03836772983</c:v>
                </c:pt>
                <c:pt idx="111">
                  <c:v>10581.22138836773</c:v>
                </c:pt>
                <c:pt idx="112">
                  <c:v>10628.40440900563</c:v>
                </c:pt>
                <c:pt idx="113">
                  <c:v>10675.587429643529</c:v>
                </c:pt>
                <c:pt idx="114">
                  <c:v>10722.770450281427</c:v>
                </c:pt>
                <c:pt idx="115">
                  <c:v>10769.953470919325</c:v>
                </c:pt>
                <c:pt idx="116">
                  <c:v>10817.136491557223</c:v>
                </c:pt>
                <c:pt idx="117">
                  <c:v>10864.319512195123</c:v>
                </c:pt>
                <c:pt idx="118">
                  <c:v>10911.502532833021</c:v>
                </c:pt>
                <c:pt idx="119">
                  <c:v>10958.685553470921</c:v>
                </c:pt>
                <c:pt idx="120">
                  <c:v>11005.868574108819</c:v>
                </c:pt>
                <c:pt idx="121">
                  <c:v>11053.051594746717</c:v>
                </c:pt>
                <c:pt idx="122">
                  <c:v>11100.234615384616</c:v>
                </c:pt>
                <c:pt idx="123">
                  <c:v>11147.417636022514</c:v>
                </c:pt>
                <c:pt idx="124">
                  <c:v>11194.600656660414</c:v>
                </c:pt>
                <c:pt idx="125">
                  <c:v>11241.783677298312</c:v>
                </c:pt>
                <c:pt idx="126">
                  <c:v>11288.966697936212</c:v>
                </c:pt>
                <c:pt idx="127">
                  <c:v>11336.14971857411</c:v>
                </c:pt>
              </c:numCache>
            </c:numRef>
          </c:val>
          <c:smooth val="0"/>
          <c:extLst>
            <c:ext xmlns:c16="http://schemas.microsoft.com/office/drawing/2014/chart" uri="{C3380CC4-5D6E-409C-BE32-E72D297353CC}">
              <c16:uniqueId val="{00000006-F54F-414C-8D6E-1864EFE47EFB}"/>
            </c:ext>
          </c:extLst>
        </c:ser>
        <c:ser>
          <c:idx val="7"/>
          <c:order val="7"/>
          <c:tx>
            <c:strRef>
              <c:f>'Exposure Personal linear'!$L$3</c:f>
              <c:strCache>
                <c:ptCount val="1"/>
                <c:pt idx="0">
                  <c:v>LYH</c:v>
                </c:pt>
              </c:strCache>
            </c:strRef>
          </c:tx>
          <c:spPr>
            <a:ln w="28575" cap="rnd">
              <a:solidFill>
                <a:schemeClr val="accent2">
                  <a:lumMod val="60000"/>
                </a:schemeClr>
              </a:solidFill>
              <a:round/>
            </a:ln>
            <a:effectLst/>
          </c:spPr>
          <c:marker>
            <c:symbol val="none"/>
          </c:marker>
          <c:cat>
            <c:strRef>
              <c:f>('Exposure Personal linear'!$C$4:$C$54,'Exposure Personal linear'!$C$55:$C$116,'Exposure Personal linear'!$C$117:$C$131)</c:f>
              <c:strCache>
                <c:ptCount val="128"/>
                <c:pt idx="0">
                  <c:v>2009_1</c:v>
                </c:pt>
                <c:pt idx="1">
                  <c:v>2009_2</c:v>
                </c:pt>
                <c:pt idx="2">
                  <c:v>2009_3</c:v>
                </c:pt>
                <c:pt idx="3">
                  <c:v>2009_4</c:v>
                </c:pt>
                <c:pt idx="4">
                  <c:v>2010_1</c:v>
                </c:pt>
                <c:pt idx="5">
                  <c:v>2010_2</c:v>
                </c:pt>
                <c:pt idx="6">
                  <c:v>2010_3</c:v>
                </c:pt>
                <c:pt idx="7">
                  <c:v>2010_4</c:v>
                </c:pt>
                <c:pt idx="8">
                  <c:v>2011_1</c:v>
                </c:pt>
                <c:pt idx="9">
                  <c:v>2011_2</c:v>
                </c:pt>
                <c:pt idx="10">
                  <c:v>2011_3</c:v>
                </c:pt>
                <c:pt idx="11">
                  <c:v>2011_4</c:v>
                </c:pt>
                <c:pt idx="12">
                  <c:v>2012_1</c:v>
                </c:pt>
                <c:pt idx="13">
                  <c:v>2012_2</c:v>
                </c:pt>
                <c:pt idx="14">
                  <c:v>2012_3</c:v>
                </c:pt>
                <c:pt idx="15">
                  <c:v>2012_4</c:v>
                </c:pt>
                <c:pt idx="16">
                  <c:v>2013_1</c:v>
                </c:pt>
                <c:pt idx="17">
                  <c:v>2013_2</c:v>
                </c:pt>
                <c:pt idx="18">
                  <c:v>2013_3</c:v>
                </c:pt>
                <c:pt idx="19">
                  <c:v>2013_4</c:v>
                </c:pt>
                <c:pt idx="20">
                  <c:v>2014_1</c:v>
                </c:pt>
                <c:pt idx="21">
                  <c:v>2014_2</c:v>
                </c:pt>
                <c:pt idx="22">
                  <c:v>2014_3</c:v>
                </c:pt>
                <c:pt idx="23">
                  <c:v>2014_4</c:v>
                </c:pt>
                <c:pt idx="24">
                  <c:v>2015_1</c:v>
                </c:pt>
                <c:pt idx="25">
                  <c:v>2015_2</c:v>
                </c:pt>
                <c:pt idx="26">
                  <c:v>2015_3</c:v>
                </c:pt>
                <c:pt idx="27">
                  <c:v>2015_4</c:v>
                </c:pt>
                <c:pt idx="28">
                  <c:v>2016_1</c:v>
                </c:pt>
                <c:pt idx="29">
                  <c:v>2016_2</c:v>
                </c:pt>
                <c:pt idx="30">
                  <c:v>2016_3</c:v>
                </c:pt>
                <c:pt idx="31">
                  <c:v>2016_4</c:v>
                </c:pt>
                <c:pt idx="32">
                  <c:v>2017_1</c:v>
                </c:pt>
                <c:pt idx="33">
                  <c:v>2017_2</c:v>
                </c:pt>
                <c:pt idx="34">
                  <c:v>2017_3</c:v>
                </c:pt>
                <c:pt idx="35">
                  <c:v>2017_4</c:v>
                </c:pt>
                <c:pt idx="36">
                  <c:v>2018_1</c:v>
                </c:pt>
                <c:pt idx="37">
                  <c:v>2018_2</c:v>
                </c:pt>
                <c:pt idx="38">
                  <c:v>2018_3</c:v>
                </c:pt>
                <c:pt idx="39">
                  <c:v>2018_4</c:v>
                </c:pt>
                <c:pt idx="40">
                  <c:v>2019_1</c:v>
                </c:pt>
                <c:pt idx="41">
                  <c:v>2019_2</c:v>
                </c:pt>
                <c:pt idx="42">
                  <c:v>2019_3</c:v>
                </c:pt>
                <c:pt idx="43">
                  <c:v>2019_4</c:v>
                </c:pt>
                <c:pt idx="44">
                  <c:v>2020_1</c:v>
                </c:pt>
                <c:pt idx="45">
                  <c:v>2020_2</c:v>
                </c:pt>
                <c:pt idx="46">
                  <c:v>2020_3</c:v>
                </c:pt>
                <c:pt idx="47">
                  <c:v>2020_4</c:v>
                </c:pt>
                <c:pt idx="48">
                  <c:v>2021_1</c:v>
                </c:pt>
                <c:pt idx="49">
                  <c:v>2021_2</c:v>
                </c:pt>
                <c:pt idx="50">
                  <c:v>2021_3</c:v>
                </c:pt>
                <c:pt idx="51">
                  <c:v>2021_4</c:v>
                </c:pt>
                <c:pt idx="52">
                  <c:v>2022_1</c:v>
                </c:pt>
                <c:pt idx="53">
                  <c:v>2022_2</c:v>
                </c:pt>
                <c:pt idx="54">
                  <c:v>2022_3</c:v>
                </c:pt>
                <c:pt idx="55">
                  <c:v>2022_4</c:v>
                </c:pt>
                <c:pt idx="56">
                  <c:v>2023_1</c:v>
                </c:pt>
                <c:pt idx="57">
                  <c:v>2023_2</c:v>
                </c:pt>
                <c:pt idx="58">
                  <c:v>2023_3</c:v>
                </c:pt>
                <c:pt idx="59">
                  <c:v>2023_4</c:v>
                </c:pt>
                <c:pt idx="60">
                  <c:v>2024_1</c:v>
                </c:pt>
                <c:pt idx="61">
                  <c:v>2024_2</c:v>
                </c:pt>
                <c:pt idx="62">
                  <c:v>2024_3</c:v>
                </c:pt>
                <c:pt idx="63">
                  <c:v>2024_4</c:v>
                </c:pt>
                <c:pt idx="64">
                  <c:v>2025_1</c:v>
                </c:pt>
                <c:pt idx="65">
                  <c:v>2025_2</c:v>
                </c:pt>
                <c:pt idx="66">
                  <c:v>2025_3</c:v>
                </c:pt>
                <c:pt idx="67">
                  <c:v>2025_4</c:v>
                </c:pt>
                <c:pt idx="68">
                  <c:v>2026_1</c:v>
                </c:pt>
                <c:pt idx="69">
                  <c:v>2026_2</c:v>
                </c:pt>
                <c:pt idx="70">
                  <c:v>2026_3</c:v>
                </c:pt>
                <c:pt idx="71">
                  <c:v>2026_4</c:v>
                </c:pt>
                <c:pt idx="72">
                  <c:v>2027_1</c:v>
                </c:pt>
                <c:pt idx="73">
                  <c:v>2027_2</c:v>
                </c:pt>
                <c:pt idx="74">
                  <c:v>2027_3</c:v>
                </c:pt>
                <c:pt idx="75">
                  <c:v>2027_4</c:v>
                </c:pt>
                <c:pt idx="76">
                  <c:v>2028_1</c:v>
                </c:pt>
                <c:pt idx="77">
                  <c:v>2028_2</c:v>
                </c:pt>
                <c:pt idx="78">
                  <c:v>2028_3</c:v>
                </c:pt>
                <c:pt idx="79">
                  <c:v>2028_4</c:v>
                </c:pt>
                <c:pt idx="80">
                  <c:v>2029_1</c:v>
                </c:pt>
                <c:pt idx="81">
                  <c:v>2029_2</c:v>
                </c:pt>
                <c:pt idx="82">
                  <c:v>2029_3</c:v>
                </c:pt>
                <c:pt idx="83">
                  <c:v>2029_4</c:v>
                </c:pt>
                <c:pt idx="84">
                  <c:v>2030_1</c:v>
                </c:pt>
                <c:pt idx="85">
                  <c:v>2030_2</c:v>
                </c:pt>
                <c:pt idx="86">
                  <c:v>2030_3</c:v>
                </c:pt>
                <c:pt idx="87">
                  <c:v>2030_4</c:v>
                </c:pt>
                <c:pt idx="88">
                  <c:v>2031_1</c:v>
                </c:pt>
                <c:pt idx="89">
                  <c:v>2031_2</c:v>
                </c:pt>
                <c:pt idx="90">
                  <c:v>2031_3</c:v>
                </c:pt>
                <c:pt idx="91">
                  <c:v>2031_4</c:v>
                </c:pt>
                <c:pt idx="92">
                  <c:v>2032_1</c:v>
                </c:pt>
                <c:pt idx="93">
                  <c:v>2032_2</c:v>
                </c:pt>
                <c:pt idx="94">
                  <c:v>2032_3</c:v>
                </c:pt>
                <c:pt idx="95">
                  <c:v>2032_4</c:v>
                </c:pt>
                <c:pt idx="96">
                  <c:v>2033_1</c:v>
                </c:pt>
                <c:pt idx="97">
                  <c:v>2033_2</c:v>
                </c:pt>
                <c:pt idx="98">
                  <c:v>2033_3</c:v>
                </c:pt>
                <c:pt idx="99">
                  <c:v>2033_4</c:v>
                </c:pt>
                <c:pt idx="100">
                  <c:v>2034_1</c:v>
                </c:pt>
                <c:pt idx="101">
                  <c:v>2034_2</c:v>
                </c:pt>
                <c:pt idx="102">
                  <c:v>2034_3</c:v>
                </c:pt>
                <c:pt idx="103">
                  <c:v>2034_4</c:v>
                </c:pt>
                <c:pt idx="104">
                  <c:v>2035_1</c:v>
                </c:pt>
                <c:pt idx="105">
                  <c:v>2035_2</c:v>
                </c:pt>
                <c:pt idx="106">
                  <c:v>2035_3</c:v>
                </c:pt>
                <c:pt idx="107">
                  <c:v>2035_4</c:v>
                </c:pt>
                <c:pt idx="108">
                  <c:v>2036_1</c:v>
                </c:pt>
                <c:pt idx="109">
                  <c:v>2036_2</c:v>
                </c:pt>
                <c:pt idx="110">
                  <c:v>2036_3</c:v>
                </c:pt>
                <c:pt idx="111">
                  <c:v>2036_4</c:v>
                </c:pt>
                <c:pt idx="112">
                  <c:v>2037_1</c:v>
                </c:pt>
                <c:pt idx="113">
                  <c:v>2037_2</c:v>
                </c:pt>
                <c:pt idx="114">
                  <c:v>2037_3</c:v>
                </c:pt>
                <c:pt idx="115">
                  <c:v>2037_4</c:v>
                </c:pt>
                <c:pt idx="116">
                  <c:v>2038_1</c:v>
                </c:pt>
                <c:pt idx="117">
                  <c:v>2038_2</c:v>
                </c:pt>
                <c:pt idx="118">
                  <c:v>2038_3</c:v>
                </c:pt>
                <c:pt idx="119">
                  <c:v>2038_4</c:v>
                </c:pt>
                <c:pt idx="120">
                  <c:v>2039_1</c:v>
                </c:pt>
                <c:pt idx="121">
                  <c:v>2039_2</c:v>
                </c:pt>
                <c:pt idx="122">
                  <c:v>2039_3</c:v>
                </c:pt>
                <c:pt idx="123">
                  <c:v>2039_4</c:v>
                </c:pt>
                <c:pt idx="124">
                  <c:v>2040_1</c:v>
                </c:pt>
                <c:pt idx="125">
                  <c:v>2040_2</c:v>
                </c:pt>
                <c:pt idx="126">
                  <c:v>2040_3</c:v>
                </c:pt>
                <c:pt idx="127">
                  <c:v>2040_4</c:v>
                </c:pt>
              </c:strCache>
            </c:strRef>
          </c:cat>
          <c:val>
            <c:numRef>
              <c:f>('Exposure Personal linear'!$L$4:$L$54,'Exposure Personal linear'!$L$55:$L$116,'Exposure Personal linear'!$L$117:$L$131)</c:f>
              <c:numCache>
                <c:formatCode>General</c:formatCode>
                <c:ptCount val="128"/>
                <c:pt idx="0">
                  <c:v>3768</c:v>
                </c:pt>
                <c:pt idx="1">
                  <c:v>3834</c:v>
                </c:pt>
                <c:pt idx="2">
                  <c:v>3862</c:v>
                </c:pt>
                <c:pt idx="3">
                  <c:v>3905</c:v>
                </c:pt>
                <c:pt idx="4">
                  <c:v>3925</c:v>
                </c:pt>
                <c:pt idx="5">
                  <c:v>3896</c:v>
                </c:pt>
                <c:pt idx="6">
                  <c:v>3921</c:v>
                </c:pt>
                <c:pt idx="7">
                  <c:v>3989</c:v>
                </c:pt>
                <c:pt idx="8">
                  <c:v>4022</c:v>
                </c:pt>
                <c:pt idx="9">
                  <c:v>4065</c:v>
                </c:pt>
                <c:pt idx="10">
                  <c:v>4119</c:v>
                </c:pt>
                <c:pt idx="11">
                  <c:v>4185</c:v>
                </c:pt>
                <c:pt idx="12">
                  <c:v>4253</c:v>
                </c:pt>
                <c:pt idx="13">
                  <c:v>4327</c:v>
                </c:pt>
                <c:pt idx="14">
                  <c:v>4394</c:v>
                </c:pt>
                <c:pt idx="15">
                  <c:v>4369</c:v>
                </c:pt>
                <c:pt idx="16">
                  <c:v>4429</c:v>
                </c:pt>
                <c:pt idx="17">
                  <c:v>4483</c:v>
                </c:pt>
                <c:pt idx="18">
                  <c:v>4528</c:v>
                </c:pt>
                <c:pt idx="19">
                  <c:v>4588</c:v>
                </c:pt>
                <c:pt idx="20">
                  <c:v>4633</c:v>
                </c:pt>
                <c:pt idx="21">
                  <c:v>4691</c:v>
                </c:pt>
                <c:pt idx="22">
                  <c:v>4723</c:v>
                </c:pt>
                <c:pt idx="23">
                  <c:v>4765</c:v>
                </c:pt>
                <c:pt idx="24">
                  <c:v>4769</c:v>
                </c:pt>
                <c:pt idx="25">
                  <c:v>4830</c:v>
                </c:pt>
                <c:pt idx="26">
                  <c:v>4869</c:v>
                </c:pt>
                <c:pt idx="27">
                  <c:v>4895</c:v>
                </c:pt>
                <c:pt idx="28">
                  <c:v>4917</c:v>
                </c:pt>
                <c:pt idx="29">
                  <c:v>4981</c:v>
                </c:pt>
                <c:pt idx="30">
                  <c:v>5035</c:v>
                </c:pt>
                <c:pt idx="31">
                  <c:v>5055</c:v>
                </c:pt>
                <c:pt idx="32">
                  <c:v>5077</c:v>
                </c:pt>
                <c:pt idx="33">
                  <c:v>5122</c:v>
                </c:pt>
                <c:pt idx="34">
                  <c:v>5173</c:v>
                </c:pt>
                <c:pt idx="35">
                  <c:v>5204</c:v>
                </c:pt>
                <c:pt idx="36">
                  <c:v>5222</c:v>
                </c:pt>
                <c:pt idx="37">
                  <c:v>5243</c:v>
                </c:pt>
                <c:pt idx="38">
                  <c:v>5234</c:v>
                </c:pt>
                <c:pt idx="39">
                  <c:v>5233</c:v>
                </c:pt>
                <c:pt idx="40">
                  <c:v>5407.8423076923073</c:v>
                </c:pt>
                <c:pt idx="41">
                  <c:v>5449.0382739212</c:v>
                </c:pt>
                <c:pt idx="42">
                  <c:v>5490.2342401500937</c:v>
                </c:pt>
                <c:pt idx="43">
                  <c:v>5531.4302063789864</c:v>
                </c:pt>
                <c:pt idx="44">
                  <c:v>5572.6261726078792</c:v>
                </c:pt>
                <c:pt idx="45">
                  <c:v>5613.8221388367729</c:v>
                </c:pt>
                <c:pt idx="46">
                  <c:v>5655.0181050656656</c:v>
                </c:pt>
                <c:pt idx="47">
                  <c:v>5696.2140712945584</c:v>
                </c:pt>
                <c:pt idx="48">
                  <c:v>5737.410037523452</c:v>
                </c:pt>
                <c:pt idx="49">
                  <c:v>5778.6060037523448</c:v>
                </c:pt>
                <c:pt idx="50">
                  <c:v>5819.8019699812376</c:v>
                </c:pt>
                <c:pt idx="51">
                  <c:v>5860.9979362101312</c:v>
                </c:pt>
                <c:pt idx="52">
                  <c:v>5902.193902439024</c:v>
                </c:pt>
                <c:pt idx="53">
                  <c:v>5943.3898686679167</c:v>
                </c:pt>
                <c:pt idx="54">
                  <c:v>5984.5858348968104</c:v>
                </c:pt>
                <c:pt idx="55">
                  <c:v>6025.7818011257032</c:v>
                </c:pt>
                <c:pt idx="56">
                  <c:v>6066.9777673545959</c:v>
                </c:pt>
                <c:pt idx="57">
                  <c:v>6108.1737335834896</c:v>
                </c:pt>
                <c:pt idx="58">
                  <c:v>6149.3696998123824</c:v>
                </c:pt>
                <c:pt idx="59">
                  <c:v>6190.5656660412751</c:v>
                </c:pt>
                <c:pt idx="60">
                  <c:v>6231.7616322701688</c:v>
                </c:pt>
                <c:pt idx="61">
                  <c:v>6272.9575984990615</c:v>
                </c:pt>
                <c:pt idx="62">
                  <c:v>6314.1535647279543</c:v>
                </c:pt>
                <c:pt idx="63">
                  <c:v>6355.349530956848</c:v>
                </c:pt>
                <c:pt idx="64">
                  <c:v>6396.5454971857407</c:v>
                </c:pt>
                <c:pt idx="65">
                  <c:v>6437.7414634146335</c:v>
                </c:pt>
                <c:pt idx="66">
                  <c:v>6478.9374296435271</c:v>
                </c:pt>
                <c:pt idx="67">
                  <c:v>6520.1333958724199</c:v>
                </c:pt>
                <c:pt idx="68">
                  <c:v>6561.3293621013127</c:v>
                </c:pt>
                <c:pt idx="69">
                  <c:v>6602.5253283302063</c:v>
                </c:pt>
                <c:pt idx="70">
                  <c:v>6643.7212945590991</c:v>
                </c:pt>
                <c:pt idx="71">
                  <c:v>6684.9172607879918</c:v>
                </c:pt>
                <c:pt idx="72">
                  <c:v>6726.1132270168855</c:v>
                </c:pt>
                <c:pt idx="73">
                  <c:v>6767.3091932457783</c:v>
                </c:pt>
                <c:pt idx="74">
                  <c:v>6808.505159474671</c:v>
                </c:pt>
                <c:pt idx="75">
                  <c:v>6849.7011257035647</c:v>
                </c:pt>
                <c:pt idx="76">
                  <c:v>6890.8970919324574</c:v>
                </c:pt>
                <c:pt idx="77">
                  <c:v>6932.0930581613502</c:v>
                </c:pt>
                <c:pt idx="78">
                  <c:v>6973.2890243902439</c:v>
                </c:pt>
                <c:pt idx="79">
                  <c:v>7014.4849906191366</c:v>
                </c:pt>
                <c:pt idx="80">
                  <c:v>7055.6809568480294</c:v>
                </c:pt>
                <c:pt idx="81">
                  <c:v>7096.876923076923</c:v>
                </c:pt>
                <c:pt idx="82">
                  <c:v>7138.0728893058158</c:v>
                </c:pt>
                <c:pt idx="83">
                  <c:v>7179.2688555347086</c:v>
                </c:pt>
                <c:pt idx="84">
                  <c:v>7220.4648217636022</c:v>
                </c:pt>
                <c:pt idx="85">
                  <c:v>7261.660787992495</c:v>
                </c:pt>
                <c:pt idx="86">
                  <c:v>7302.8567542213877</c:v>
                </c:pt>
                <c:pt idx="87">
                  <c:v>7344.0527204502814</c:v>
                </c:pt>
                <c:pt idx="88">
                  <c:v>7385.2486866791742</c:v>
                </c:pt>
                <c:pt idx="89">
                  <c:v>7426.4446529080669</c:v>
                </c:pt>
                <c:pt idx="90">
                  <c:v>7467.6406191369606</c:v>
                </c:pt>
                <c:pt idx="91">
                  <c:v>7508.8365853658534</c:v>
                </c:pt>
                <c:pt idx="92">
                  <c:v>7550.0325515947461</c:v>
                </c:pt>
                <c:pt idx="93">
                  <c:v>7591.2285178236398</c:v>
                </c:pt>
                <c:pt idx="94">
                  <c:v>7632.4244840525325</c:v>
                </c:pt>
                <c:pt idx="95">
                  <c:v>7673.6204502814253</c:v>
                </c:pt>
                <c:pt idx="96">
                  <c:v>7714.816416510319</c:v>
                </c:pt>
                <c:pt idx="97">
                  <c:v>7756.0123827392117</c:v>
                </c:pt>
                <c:pt idx="98">
                  <c:v>7797.2083489681045</c:v>
                </c:pt>
                <c:pt idx="99">
                  <c:v>7838.4043151969981</c:v>
                </c:pt>
                <c:pt idx="100">
                  <c:v>7879.6002814258909</c:v>
                </c:pt>
                <c:pt idx="101">
                  <c:v>7920.7962476547837</c:v>
                </c:pt>
                <c:pt idx="102">
                  <c:v>7961.9922138836764</c:v>
                </c:pt>
                <c:pt idx="103">
                  <c:v>8003.1881801125701</c:v>
                </c:pt>
                <c:pt idx="104">
                  <c:v>8044.3841463414628</c:v>
                </c:pt>
                <c:pt idx="105">
                  <c:v>8085.5801125703556</c:v>
                </c:pt>
                <c:pt idx="106">
                  <c:v>8126.7760787992493</c:v>
                </c:pt>
                <c:pt idx="107">
                  <c:v>8167.972045028142</c:v>
                </c:pt>
                <c:pt idx="108">
                  <c:v>8209.1680112570357</c:v>
                </c:pt>
                <c:pt idx="109">
                  <c:v>8250.3639774859294</c:v>
                </c:pt>
                <c:pt idx="110">
                  <c:v>8291.5599437148212</c:v>
                </c:pt>
                <c:pt idx="111">
                  <c:v>8332.755909943713</c:v>
                </c:pt>
                <c:pt idx="112">
                  <c:v>8373.9518761726067</c:v>
                </c:pt>
                <c:pt idx="113">
                  <c:v>8415.1478424015004</c:v>
                </c:pt>
                <c:pt idx="114">
                  <c:v>8456.3438086303941</c:v>
                </c:pt>
                <c:pt idx="115">
                  <c:v>8497.5397748592877</c:v>
                </c:pt>
                <c:pt idx="116">
                  <c:v>8538.7357410881796</c:v>
                </c:pt>
                <c:pt idx="117">
                  <c:v>8579.9317073170714</c:v>
                </c:pt>
                <c:pt idx="118">
                  <c:v>8621.1276735459651</c:v>
                </c:pt>
                <c:pt idx="119">
                  <c:v>8662.3236397748587</c:v>
                </c:pt>
                <c:pt idx="120">
                  <c:v>8703.5196060037524</c:v>
                </c:pt>
                <c:pt idx="121">
                  <c:v>8744.7155722326461</c:v>
                </c:pt>
                <c:pt idx="122">
                  <c:v>8785.9115384615379</c:v>
                </c:pt>
                <c:pt idx="123">
                  <c:v>8827.1075046904298</c:v>
                </c:pt>
                <c:pt idx="124">
                  <c:v>8868.3034709193234</c:v>
                </c:pt>
                <c:pt idx="125">
                  <c:v>8909.4994371482171</c:v>
                </c:pt>
                <c:pt idx="126">
                  <c:v>8950.6954033771108</c:v>
                </c:pt>
                <c:pt idx="127">
                  <c:v>8991.8913696060044</c:v>
                </c:pt>
              </c:numCache>
            </c:numRef>
          </c:val>
          <c:smooth val="0"/>
          <c:extLst>
            <c:ext xmlns:c16="http://schemas.microsoft.com/office/drawing/2014/chart" uri="{C3380CC4-5D6E-409C-BE32-E72D297353CC}">
              <c16:uniqueId val="{00000007-F54F-414C-8D6E-1864EFE47EFB}"/>
            </c:ext>
          </c:extLst>
        </c:ser>
        <c:ser>
          <c:idx val="8"/>
          <c:order val="8"/>
          <c:tx>
            <c:strRef>
              <c:f>'Exposure Personal linear'!$M$3</c:f>
              <c:strCache>
                <c:ptCount val="1"/>
                <c:pt idx="0">
                  <c:v>LYL</c:v>
                </c:pt>
              </c:strCache>
            </c:strRef>
          </c:tx>
          <c:spPr>
            <a:ln w="28575" cap="rnd">
              <a:solidFill>
                <a:schemeClr val="accent3">
                  <a:lumMod val="60000"/>
                </a:schemeClr>
              </a:solidFill>
              <a:round/>
            </a:ln>
            <a:effectLst/>
          </c:spPr>
          <c:marker>
            <c:symbol val="none"/>
          </c:marker>
          <c:cat>
            <c:strRef>
              <c:f>('Exposure Personal linear'!$C$4:$C$54,'Exposure Personal linear'!$C$55:$C$116,'Exposure Personal linear'!$C$117:$C$131)</c:f>
              <c:strCache>
                <c:ptCount val="128"/>
                <c:pt idx="0">
                  <c:v>2009_1</c:v>
                </c:pt>
                <c:pt idx="1">
                  <c:v>2009_2</c:v>
                </c:pt>
                <c:pt idx="2">
                  <c:v>2009_3</c:v>
                </c:pt>
                <c:pt idx="3">
                  <c:v>2009_4</c:v>
                </c:pt>
                <c:pt idx="4">
                  <c:v>2010_1</c:v>
                </c:pt>
                <c:pt idx="5">
                  <c:v>2010_2</c:v>
                </c:pt>
                <c:pt idx="6">
                  <c:v>2010_3</c:v>
                </c:pt>
                <c:pt idx="7">
                  <c:v>2010_4</c:v>
                </c:pt>
                <c:pt idx="8">
                  <c:v>2011_1</c:v>
                </c:pt>
                <c:pt idx="9">
                  <c:v>2011_2</c:v>
                </c:pt>
                <c:pt idx="10">
                  <c:v>2011_3</c:v>
                </c:pt>
                <c:pt idx="11">
                  <c:v>2011_4</c:v>
                </c:pt>
                <c:pt idx="12">
                  <c:v>2012_1</c:v>
                </c:pt>
                <c:pt idx="13">
                  <c:v>2012_2</c:v>
                </c:pt>
                <c:pt idx="14">
                  <c:v>2012_3</c:v>
                </c:pt>
                <c:pt idx="15">
                  <c:v>2012_4</c:v>
                </c:pt>
                <c:pt idx="16">
                  <c:v>2013_1</c:v>
                </c:pt>
                <c:pt idx="17">
                  <c:v>2013_2</c:v>
                </c:pt>
                <c:pt idx="18">
                  <c:v>2013_3</c:v>
                </c:pt>
                <c:pt idx="19">
                  <c:v>2013_4</c:v>
                </c:pt>
                <c:pt idx="20">
                  <c:v>2014_1</c:v>
                </c:pt>
                <c:pt idx="21">
                  <c:v>2014_2</c:v>
                </c:pt>
                <c:pt idx="22">
                  <c:v>2014_3</c:v>
                </c:pt>
                <c:pt idx="23">
                  <c:v>2014_4</c:v>
                </c:pt>
                <c:pt idx="24">
                  <c:v>2015_1</c:v>
                </c:pt>
                <c:pt idx="25">
                  <c:v>2015_2</c:v>
                </c:pt>
                <c:pt idx="26">
                  <c:v>2015_3</c:v>
                </c:pt>
                <c:pt idx="27">
                  <c:v>2015_4</c:v>
                </c:pt>
                <c:pt idx="28">
                  <c:v>2016_1</c:v>
                </c:pt>
                <c:pt idx="29">
                  <c:v>2016_2</c:v>
                </c:pt>
                <c:pt idx="30">
                  <c:v>2016_3</c:v>
                </c:pt>
                <c:pt idx="31">
                  <c:v>2016_4</c:v>
                </c:pt>
                <c:pt idx="32">
                  <c:v>2017_1</c:v>
                </c:pt>
                <c:pt idx="33">
                  <c:v>2017_2</c:v>
                </c:pt>
                <c:pt idx="34">
                  <c:v>2017_3</c:v>
                </c:pt>
                <c:pt idx="35">
                  <c:v>2017_4</c:v>
                </c:pt>
                <c:pt idx="36">
                  <c:v>2018_1</c:v>
                </c:pt>
                <c:pt idx="37">
                  <c:v>2018_2</c:v>
                </c:pt>
                <c:pt idx="38">
                  <c:v>2018_3</c:v>
                </c:pt>
                <c:pt idx="39">
                  <c:v>2018_4</c:v>
                </c:pt>
                <c:pt idx="40">
                  <c:v>2019_1</c:v>
                </c:pt>
                <c:pt idx="41">
                  <c:v>2019_2</c:v>
                </c:pt>
                <c:pt idx="42">
                  <c:v>2019_3</c:v>
                </c:pt>
                <c:pt idx="43">
                  <c:v>2019_4</c:v>
                </c:pt>
                <c:pt idx="44">
                  <c:v>2020_1</c:v>
                </c:pt>
                <c:pt idx="45">
                  <c:v>2020_2</c:v>
                </c:pt>
                <c:pt idx="46">
                  <c:v>2020_3</c:v>
                </c:pt>
                <c:pt idx="47">
                  <c:v>2020_4</c:v>
                </c:pt>
                <c:pt idx="48">
                  <c:v>2021_1</c:v>
                </c:pt>
                <c:pt idx="49">
                  <c:v>2021_2</c:v>
                </c:pt>
                <c:pt idx="50">
                  <c:v>2021_3</c:v>
                </c:pt>
                <c:pt idx="51">
                  <c:v>2021_4</c:v>
                </c:pt>
                <c:pt idx="52">
                  <c:v>2022_1</c:v>
                </c:pt>
                <c:pt idx="53">
                  <c:v>2022_2</c:v>
                </c:pt>
                <c:pt idx="54">
                  <c:v>2022_3</c:v>
                </c:pt>
                <c:pt idx="55">
                  <c:v>2022_4</c:v>
                </c:pt>
                <c:pt idx="56">
                  <c:v>2023_1</c:v>
                </c:pt>
                <c:pt idx="57">
                  <c:v>2023_2</c:v>
                </c:pt>
                <c:pt idx="58">
                  <c:v>2023_3</c:v>
                </c:pt>
                <c:pt idx="59">
                  <c:v>2023_4</c:v>
                </c:pt>
                <c:pt idx="60">
                  <c:v>2024_1</c:v>
                </c:pt>
                <c:pt idx="61">
                  <c:v>2024_2</c:v>
                </c:pt>
                <c:pt idx="62">
                  <c:v>2024_3</c:v>
                </c:pt>
                <c:pt idx="63">
                  <c:v>2024_4</c:v>
                </c:pt>
                <c:pt idx="64">
                  <c:v>2025_1</c:v>
                </c:pt>
                <c:pt idx="65">
                  <c:v>2025_2</c:v>
                </c:pt>
                <c:pt idx="66">
                  <c:v>2025_3</c:v>
                </c:pt>
                <c:pt idx="67">
                  <c:v>2025_4</c:v>
                </c:pt>
                <c:pt idx="68">
                  <c:v>2026_1</c:v>
                </c:pt>
                <c:pt idx="69">
                  <c:v>2026_2</c:v>
                </c:pt>
                <c:pt idx="70">
                  <c:v>2026_3</c:v>
                </c:pt>
                <c:pt idx="71">
                  <c:v>2026_4</c:v>
                </c:pt>
                <c:pt idx="72">
                  <c:v>2027_1</c:v>
                </c:pt>
                <c:pt idx="73">
                  <c:v>2027_2</c:v>
                </c:pt>
                <c:pt idx="74">
                  <c:v>2027_3</c:v>
                </c:pt>
                <c:pt idx="75">
                  <c:v>2027_4</c:v>
                </c:pt>
                <c:pt idx="76">
                  <c:v>2028_1</c:v>
                </c:pt>
                <c:pt idx="77">
                  <c:v>2028_2</c:v>
                </c:pt>
                <c:pt idx="78">
                  <c:v>2028_3</c:v>
                </c:pt>
                <c:pt idx="79">
                  <c:v>2028_4</c:v>
                </c:pt>
                <c:pt idx="80">
                  <c:v>2029_1</c:v>
                </c:pt>
                <c:pt idx="81">
                  <c:v>2029_2</c:v>
                </c:pt>
                <c:pt idx="82">
                  <c:v>2029_3</c:v>
                </c:pt>
                <c:pt idx="83">
                  <c:v>2029_4</c:v>
                </c:pt>
                <c:pt idx="84">
                  <c:v>2030_1</c:v>
                </c:pt>
                <c:pt idx="85">
                  <c:v>2030_2</c:v>
                </c:pt>
                <c:pt idx="86">
                  <c:v>2030_3</c:v>
                </c:pt>
                <c:pt idx="87">
                  <c:v>2030_4</c:v>
                </c:pt>
                <c:pt idx="88">
                  <c:v>2031_1</c:v>
                </c:pt>
                <c:pt idx="89">
                  <c:v>2031_2</c:v>
                </c:pt>
                <c:pt idx="90">
                  <c:v>2031_3</c:v>
                </c:pt>
                <c:pt idx="91">
                  <c:v>2031_4</c:v>
                </c:pt>
                <c:pt idx="92">
                  <c:v>2032_1</c:v>
                </c:pt>
                <c:pt idx="93">
                  <c:v>2032_2</c:v>
                </c:pt>
                <c:pt idx="94">
                  <c:v>2032_3</c:v>
                </c:pt>
                <c:pt idx="95">
                  <c:v>2032_4</c:v>
                </c:pt>
                <c:pt idx="96">
                  <c:v>2033_1</c:v>
                </c:pt>
                <c:pt idx="97">
                  <c:v>2033_2</c:v>
                </c:pt>
                <c:pt idx="98">
                  <c:v>2033_3</c:v>
                </c:pt>
                <c:pt idx="99">
                  <c:v>2033_4</c:v>
                </c:pt>
                <c:pt idx="100">
                  <c:v>2034_1</c:v>
                </c:pt>
                <c:pt idx="101">
                  <c:v>2034_2</c:v>
                </c:pt>
                <c:pt idx="102">
                  <c:v>2034_3</c:v>
                </c:pt>
                <c:pt idx="103">
                  <c:v>2034_4</c:v>
                </c:pt>
                <c:pt idx="104">
                  <c:v>2035_1</c:v>
                </c:pt>
                <c:pt idx="105">
                  <c:v>2035_2</c:v>
                </c:pt>
                <c:pt idx="106">
                  <c:v>2035_3</c:v>
                </c:pt>
                <c:pt idx="107">
                  <c:v>2035_4</c:v>
                </c:pt>
                <c:pt idx="108">
                  <c:v>2036_1</c:v>
                </c:pt>
                <c:pt idx="109">
                  <c:v>2036_2</c:v>
                </c:pt>
                <c:pt idx="110">
                  <c:v>2036_3</c:v>
                </c:pt>
                <c:pt idx="111">
                  <c:v>2036_4</c:v>
                </c:pt>
                <c:pt idx="112">
                  <c:v>2037_1</c:v>
                </c:pt>
                <c:pt idx="113">
                  <c:v>2037_2</c:v>
                </c:pt>
                <c:pt idx="114">
                  <c:v>2037_3</c:v>
                </c:pt>
                <c:pt idx="115">
                  <c:v>2037_4</c:v>
                </c:pt>
                <c:pt idx="116">
                  <c:v>2038_1</c:v>
                </c:pt>
                <c:pt idx="117">
                  <c:v>2038_2</c:v>
                </c:pt>
                <c:pt idx="118">
                  <c:v>2038_3</c:v>
                </c:pt>
                <c:pt idx="119">
                  <c:v>2038_4</c:v>
                </c:pt>
                <c:pt idx="120">
                  <c:v>2039_1</c:v>
                </c:pt>
                <c:pt idx="121">
                  <c:v>2039_2</c:v>
                </c:pt>
                <c:pt idx="122">
                  <c:v>2039_3</c:v>
                </c:pt>
                <c:pt idx="123">
                  <c:v>2039_4</c:v>
                </c:pt>
                <c:pt idx="124">
                  <c:v>2040_1</c:v>
                </c:pt>
                <c:pt idx="125">
                  <c:v>2040_2</c:v>
                </c:pt>
                <c:pt idx="126">
                  <c:v>2040_3</c:v>
                </c:pt>
                <c:pt idx="127">
                  <c:v>2040_4</c:v>
                </c:pt>
              </c:strCache>
            </c:strRef>
          </c:cat>
          <c:val>
            <c:numRef>
              <c:f>('Exposure Personal linear'!$M$4:$M$54,'Exposure Personal linear'!$M$55:$M$116,'Exposure Personal linear'!$M$117:$M$131)</c:f>
              <c:numCache>
                <c:formatCode>General</c:formatCode>
                <c:ptCount val="128"/>
                <c:pt idx="0">
                  <c:v>3136</c:v>
                </c:pt>
                <c:pt idx="1">
                  <c:v>3155</c:v>
                </c:pt>
                <c:pt idx="2">
                  <c:v>3229</c:v>
                </c:pt>
                <c:pt idx="3">
                  <c:v>3293</c:v>
                </c:pt>
                <c:pt idx="4">
                  <c:v>3316</c:v>
                </c:pt>
                <c:pt idx="5">
                  <c:v>3282</c:v>
                </c:pt>
                <c:pt idx="6">
                  <c:v>3302</c:v>
                </c:pt>
                <c:pt idx="7">
                  <c:v>3377</c:v>
                </c:pt>
                <c:pt idx="8">
                  <c:v>3413</c:v>
                </c:pt>
                <c:pt idx="9">
                  <c:v>3443</c:v>
                </c:pt>
                <c:pt idx="10">
                  <c:v>3540</c:v>
                </c:pt>
                <c:pt idx="11">
                  <c:v>3617</c:v>
                </c:pt>
                <c:pt idx="12">
                  <c:v>3702</c:v>
                </c:pt>
                <c:pt idx="13">
                  <c:v>3772</c:v>
                </c:pt>
                <c:pt idx="14">
                  <c:v>3844</c:v>
                </c:pt>
                <c:pt idx="15">
                  <c:v>3904</c:v>
                </c:pt>
                <c:pt idx="16">
                  <c:v>3977</c:v>
                </c:pt>
                <c:pt idx="17">
                  <c:v>4023</c:v>
                </c:pt>
                <c:pt idx="18">
                  <c:v>4054</c:v>
                </c:pt>
                <c:pt idx="19">
                  <c:v>4110</c:v>
                </c:pt>
                <c:pt idx="20">
                  <c:v>4152</c:v>
                </c:pt>
                <c:pt idx="21">
                  <c:v>4216</c:v>
                </c:pt>
                <c:pt idx="22">
                  <c:v>4252</c:v>
                </c:pt>
                <c:pt idx="23">
                  <c:v>4262</c:v>
                </c:pt>
                <c:pt idx="24">
                  <c:v>4267</c:v>
                </c:pt>
                <c:pt idx="25">
                  <c:v>4306</c:v>
                </c:pt>
                <c:pt idx="26">
                  <c:v>4334</c:v>
                </c:pt>
                <c:pt idx="27">
                  <c:v>4338</c:v>
                </c:pt>
                <c:pt idx="28">
                  <c:v>4353</c:v>
                </c:pt>
                <c:pt idx="29">
                  <c:v>4399</c:v>
                </c:pt>
                <c:pt idx="30">
                  <c:v>4426</c:v>
                </c:pt>
                <c:pt idx="31">
                  <c:v>4431</c:v>
                </c:pt>
                <c:pt idx="32">
                  <c:v>4432</c:v>
                </c:pt>
                <c:pt idx="33">
                  <c:v>4452</c:v>
                </c:pt>
                <c:pt idx="34">
                  <c:v>4458</c:v>
                </c:pt>
                <c:pt idx="35">
                  <c:v>4445</c:v>
                </c:pt>
                <c:pt idx="36">
                  <c:v>4443</c:v>
                </c:pt>
                <c:pt idx="37">
                  <c:v>4481</c:v>
                </c:pt>
                <c:pt idx="38">
                  <c:v>4477</c:v>
                </c:pt>
                <c:pt idx="39">
                  <c:v>4458</c:v>
                </c:pt>
                <c:pt idx="40">
                  <c:v>4761.2423076923078</c:v>
                </c:pt>
                <c:pt idx="41">
                  <c:v>4799.7529080675422</c:v>
                </c:pt>
                <c:pt idx="42">
                  <c:v>4838.2635084427766</c:v>
                </c:pt>
                <c:pt idx="43">
                  <c:v>4876.7741088180119</c:v>
                </c:pt>
                <c:pt idx="44">
                  <c:v>4915.2847091932454</c:v>
                </c:pt>
                <c:pt idx="45">
                  <c:v>4953.7953095684807</c:v>
                </c:pt>
                <c:pt idx="46">
                  <c:v>4992.3059099437151</c:v>
                </c:pt>
                <c:pt idx="47">
                  <c:v>5030.8165103189494</c:v>
                </c:pt>
                <c:pt idx="48">
                  <c:v>5069.3271106941838</c:v>
                </c:pt>
                <c:pt idx="49">
                  <c:v>5107.8377110694182</c:v>
                </c:pt>
                <c:pt idx="50">
                  <c:v>5146.3483114446535</c:v>
                </c:pt>
                <c:pt idx="51">
                  <c:v>5184.858911819887</c:v>
                </c:pt>
                <c:pt idx="52">
                  <c:v>5223.3695121951223</c:v>
                </c:pt>
                <c:pt idx="53">
                  <c:v>5261.8801125703567</c:v>
                </c:pt>
                <c:pt idx="54">
                  <c:v>5300.3907129455911</c:v>
                </c:pt>
                <c:pt idx="55">
                  <c:v>5338.9013133208255</c:v>
                </c:pt>
                <c:pt idx="56">
                  <c:v>5377.4119136960599</c:v>
                </c:pt>
                <c:pt idx="57">
                  <c:v>5415.9225140712952</c:v>
                </c:pt>
                <c:pt idx="58">
                  <c:v>5454.4331144465286</c:v>
                </c:pt>
                <c:pt idx="59">
                  <c:v>5492.9437148217639</c:v>
                </c:pt>
                <c:pt idx="60">
                  <c:v>5531.4543151969983</c:v>
                </c:pt>
                <c:pt idx="61">
                  <c:v>5569.9649155722327</c:v>
                </c:pt>
                <c:pt idx="62">
                  <c:v>5608.4755159474671</c:v>
                </c:pt>
                <c:pt idx="63">
                  <c:v>5646.9861163227015</c:v>
                </c:pt>
                <c:pt idx="64">
                  <c:v>5685.4967166979368</c:v>
                </c:pt>
                <c:pt idx="65">
                  <c:v>5724.0073170731703</c:v>
                </c:pt>
                <c:pt idx="66">
                  <c:v>5762.5179174484056</c:v>
                </c:pt>
                <c:pt idx="67">
                  <c:v>5801.02851782364</c:v>
                </c:pt>
                <c:pt idx="68">
                  <c:v>5839.5391181988743</c:v>
                </c:pt>
                <c:pt idx="69">
                  <c:v>5878.0497185741087</c:v>
                </c:pt>
                <c:pt idx="70">
                  <c:v>5916.5603189493431</c:v>
                </c:pt>
                <c:pt idx="71">
                  <c:v>5955.0709193245784</c:v>
                </c:pt>
                <c:pt idx="72">
                  <c:v>5993.5815196998119</c:v>
                </c:pt>
                <c:pt idx="73">
                  <c:v>6032.0921200750472</c:v>
                </c:pt>
                <c:pt idx="74">
                  <c:v>6070.6027204502816</c:v>
                </c:pt>
                <c:pt idx="75">
                  <c:v>6109.113320825516</c:v>
                </c:pt>
                <c:pt idx="76">
                  <c:v>6147.6239212007513</c:v>
                </c:pt>
                <c:pt idx="77">
                  <c:v>6186.1345215759848</c:v>
                </c:pt>
                <c:pt idx="78">
                  <c:v>6224.6451219512201</c:v>
                </c:pt>
                <c:pt idx="79">
                  <c:v>6263.1557223264535</c:v>
                </c:pt>
                <c:pt idx="80">
                  <c:v>6301.6663227016888</c:v>
                </c:pt>
                <c:pt idx="81">
                  <c:v>6340.1769230769232</c:v>
                </c:pt>
                <c:pt idx="82">
                  <c:v>6378.6875234521576</c:v>
                </c:pt>
                <c:pt idx="83">
                  <c:v>6417.1981238273929</c:v>
                </c:pt>
                <c:pt idx="84">
                  <c:v>6455.7087242026264</c:v>
                </c:pt>
                <c:pt idx="85">
                  <c:v>6494.2193245778617</c:v>
                </c:pt>
                <c:pt idx="86">
                  <c:v>6532.7299249530961</c:v>
                </c:pt>
                <c:pt idx="87">
                  <c:v>6571.2405253283305</c:v>
                </c:pt>
                <c:pt idx="88">
                  <c:v>6609.7511257035649</c:v>
                </c:pt>
                <c:pt idx="89">
                  <c:v>6648.2617260787993</c:v>
                </c:pt>
                <c:pt idx="90">
                  <c:v>6686.7723264540346</c:v>
                </c:pt>
                <c:pt idx="91">
                  <c:v>6725.282926829268</c:v>
                </c:pt>
                <c:pt idx="92">
                  <c:v>6763.7935272045033</c:v>
                </c:pt>
                <c:pt idx="93">
                  <c:v>6802.3041275797377</c:v>
                </c:pt>
                <c:pt idx="94">
                  <c:v>6840.8147279549721</c:v>
                </c:pt>
                <c:pt idx="95">
                  <c:v>6879.3253283302065</c:v>
                </c:pt>
                <c:pt idx="96">
                  <c:v>6917.8359287054409</c:v>
                </c:pt>
                <c:pt idx="97">
                  <c:v>6956.3465290806762</c:v>
                </c:pt>
                <c:pt idx="98">
                  <c:v>6994.8571294559097</c:v>
                </c:pt>
                <c:pt idx="99">
                  <c:v>7033.367729831145</c:v>
                </c:pt>
                <c:pt idx="100">
                  <c:v>7071.8783302063794</c:v>
                </c:pt>
                <c:pt idx="101">
                  <c:v>7110.3889305816137</c:v>
                </c:pt>
                <c:pt idx="102">
                  <c:v>7148.8995309568481</c:v>
                </c:pt>
                <c:pt idx="103">
                  <c:v>7187.4101313320825</c:v>
                </c:pt>
                <c:pt idx="104">
                  <c:v>7225.9207317073178</c:v>
                </c:pt>
                <c:pt idx="105">
                  <c:v>7264.4313320825513</c:v>
                </c:pt>
                <c:pt idx="106">
                  <c:v>7302.9419324577866</c:v>
                </c:pt>
                <c:pt idx="107">
                  <c:v>7341.452532833021</c:v>
                </c:pt>
                <c:pt idx="108">
                  <c:v>7379.9631332082554</c:v>
                </c:pt>
                <c:pt idx="109">
                  <c:v>7418.4737335834898</c:v>
                </c:pt>
                <c:pt idx="110">
                  <c:v>7456.9843339587242</c:v>
                </c:pt>
                <c:pt idx="111">
                  <c:v>7495.4949343339586</c:v>
                </c:pt>
                <c:pt idx="112">
                  <c:v>7534.0055347091939</c:v>
                </c:pt>
                <c:pt idx="113">
                  <c:v>7572.5161350844282</c:v>
                </c:pt>
                <c:pt idx="114">
                  <c:v>7611.0267354596626</c:v>
                </c:pt>
                <c:pt idx="115">
                  <c:v>7649.537335834897</c:v>
                </c:pt>
                <c:pt idx="116">
                  <c:v>7688.0479362101314</c:v>
                </c:pt>
                <c:pt idx="117">
                  <c:v>7726.5585365853658</c:v>
                </c:pt>
                <c:pt idx="118">
                  <c:v>7765.0691369606011</c:v>
                </c:pt>
                <c:pt idx="119">
                  <c:v>7803.5797373358355</c:v>
                </c:pt>
                <c:pt idx="120">
                  <c:v>7842.0903377110699</c:v>
                </c:pt>
                <c:pt idx="121">
                  <c:v>7880.6009380863043</c:v>
                </c:pt>
                <c:pt idx="122">
                  <c:v>7919.1115384615387</c:v>
                </c:pt>
                <c:pt idx="123">
                  <c:v>7957.622138836773</c:v>
                </c:pt>
                <c:pt idx="124">
                  <c:v>7996.1327392120074</c:v>
                </c:pt>
                <c:pt idx="125">
                  <c:v>8034.6433395872427</c:v>
                </c:pt>
                <c:pt idx="126">
                  <c:v>8073.1539399624771</c:v>
                </c:pt>
                <c:pt idx="127">
                  <c:v>8111.6645403377115</c:v>
                </c:pt>
              </c:numCache>
            </c:numRef>
          </c:val>
          <c:smooth val="0"/>
          <c:extLst>
            <c:ext xmlns:c16="http://schemas.microsoft.com/office/drawing/2014/chart" uri="{C3380CC4-5D6E-409C-BE32-E72D297353CC}">
              <c16:uniqueId val="{00000008-F54F-414C-8D6E-1864EFE47EFB}"/>
            </c:ext>
          </c:extLst>
        </c:ser>
        <c:ser>
          <c:idx val="9"/>
          <c:order val="9"/>
          <c:tx>
            <c:strRef>
              <c:f>'Exposure Personal linear'!$N$3</c:f>
              <c:strCache>
                <c:ptCount val="1"/>
                <c:pt idx="0">
                  <c:v>MMA</c:v>
                </c:pt>
              </c:strCache>
            </c:strRef>
          </c:tx>
          <c:spPr>
            <a:ln w="28575" cap="rnd">
              <a:solidFill>
                <a:schemeClr val="accent4">
                  <a:lumMod val="60000"/>
                </a:schemeClr>
              </a:solidFill>
              <a:round/>
            </a:ln>
            <a:effectLst/>
          </c:spPr>
          <c:marker>
            <c:symbol val="none"/>
          </c:marker>
          <c:cat>
            <c:strRef>
              <c:f>('Exposure Personal linear'!$C$4:$C$54,'Exposure Personal linear'!$C$55:$C$116,'Exposure Personal linear'!$C$117:$C$131)</c:f>
              <c:strCache>
                <c:ptCount val="128"/>
                <c:pt idx="0">
                  <c:v>2009_1</c:v>
                </c:pt>
                <c:pt idx="1">
                  <c:v>2009_2</c:v>
                </c:pt>
                <c:pt idx="2">
                  <c:v>2009_3</c:v>
                </c:pt>
                <c:pt idx="3">
                  <c:v>2009_4</c:v>
                </c:pt>
                <c:pt idx="4">
                  <c:v>2010_1</c:v>
                </c:pt>
                <c:pt idx="5">
                  <c:v>2010_2</c:v>
                </c:pt>
                <c:pt idx="6">
                  <c:v>2010_3</c:v>
                </c:pt>
                <c:pt idx="7">
                  <c:v>2010_4</c:v>
                </c:pt>
                <c:pt idx="8">
                  <c:v>2011_1</c:v>
                </c:pt>
                <c:pt idx="9">
                  <c:v>2011_2</c:v>
                </c:pt>
                <c:pt idx="10">
                  <c:v>2011_3</c:v>
                </c:pt>
                <c:pt idx="11">
                  <c:v>2011_4</c:v>
                </c:pt>
                <c:pt idx="12">
                  <c:v>2012_1</c:v>
                </c:pt>
                <c:pt idx="13">
                  <c:v>2012_2</c:v>
                </c:pt>
                <c:pt idx="14">
                  <c:v>2012_3</c:v>
                </c:pt>
                <c:pt idx="15">
                  <c:v>2012_4</c:v>
                </c:pt>
                <c:pt idx="16">
                  <c:v>2013_1</c:v>
                </c:pt>
                <c:pt idx="17">
                  <c:v>2013_2</c:v>
                </c:pt>
                <c:pt idx="18">
                  <c:v>2013_3</c:v>
                </c:pt>
                <c:pt idx="19">
                  <c:v>2013_4</c:v>
                </c:pt>
                <c:pt idx="20">
                  <c:v>2014_1</c:v>
                </c:pt>
                <c:pt idx="21">
                  <c:v>2014_2</c:v>
                </c:pt>
                <c:pt idx="22">
                  <c:v>2014_3</c:v>
                </c:pt>
                <c:pt idx="23">
                  <c:v>2014_4</c:v>
                </c:pt>
                <c:pt idx="24">
                  <c:v>2015_1</c:v>
                </c:pt>
                <c:pt idx="25">
                  <c:v>2015_2</c:v>
                </c:pt>
                <c:pt idx="26">
                  <c:v>2015_3</c:v>
                </c:pt>
                <c:pt idx="27">
                  <c:v>2015_4</c:v>
                </c:pt>
                <c:pt idx="28">
                  <c:v>2016_1</c:v>
                </c:pt>
                <c:pt idx="29">
                  <c:v>2016_2</c:v>
                </c:pt>
                <c:pt idx="30">
                  <c:v>2016_3</c:v>
                </c:pt>
                <c:pt idx="31">
                  <c:v>2016_4</c:v>
                </c:pt>
                <c:pt idx="32">
                  <c:v>2017_1</c:v>
                </c:pt>
                <c:pt idx="33">
                  <c:v>2017_2</c:v>
                </c:pt>
                <c:pt idx="34">
                  <c:v>2017_3</c:v>
                </c:pt>
                <c:pt idx="35">
                  <c:v>2017_4</c:v>
                </c:pt>
                <c:pt idx="36">
                  <c:v>2018_1</c:v>
                </c:pt>
                <c:pt idx="37">
                  <c:v>2018_2</c:v>
                </c:pt>
                <c:pt idx="38">
                  <c:v>2018_3</c:v>
                </c:pt>
                <c:pt idx="39">
                  <c:v>2018_4</c:v>
                </c:pt>
                <c:pt idx="40">
                  <c:v>2019_1</c:v>
                </c:pt>
                <c:pt idx="41">
                  <c:v>2019_2</c:v>
                </c:pt>
                <c:pt idx="42">
                  <c:v>2019_3</c:v>
                </c:pt>
                <c:pt idx="43">
                  <c:v>2019_4</c:v>
                </c:pt>
                <c:pt idx="44">
                  <c:v>2020_1</c:v>
                </c:pt>
                <c:pt idx="45">
                  <c:v>2020_2</c:v>
                </c:pt>
                <c:pt idx="46">
                  <c:v>2020_3</c:v>
                </c:pt>
                <c:pt idx="47">
                  <c:v>2020_4</c:v>
                </c:pt>
                <c:pt idx="48">
                  <c:v>2021_1</c:v>
                </c:pt>
                <c:pt idx="49">
                  <c:v>2021_2</c:v>
                </c:pt>
                <c:pt idx="50">
                  <c:v>2021_3</c:v>
                </c:pt>
                <c:pt idx="51">
                  <c:v>2021_4</c:v>
                </c:pt>
                <c:pt idx="52">
                  <c:v>2022_1</c:v>
                </c:pt>
                <c:pt idx="53">
                  <c:v>2022_2</c:v>
                </c:pt>
                <c:pt idx="54">
                  <c:v>2022_3</c:v>
                </c:pt>
                <c:pt idx="55">
                  <c:v>2022_4</c:v>
                </c:pt>
                <c:pt idx="56">
                  <c:v>2023_1</c:v>
                </c:pt>
                <c:pt idx="57">
                  <c:v>2023_2</c:v>
                </c:pt>
                <c:pt idx="58">
                  <c:v>2023_3</c:v>
                </c:pt>
                <c:pt idx="59">
                  <c:v>2023_4</c:v>
                </c:pt>
                <c:pt idx="60">
                  <c:v>2024_1</c:v>
                </c:pt>
                <c:pt idx="61">
                  <c:v>2024_2</c:v>
                </c:pt>
                <c:pt idx="62">
                  <c:v>2024_3</c:v>
                </c:pt>
                <c:pt idx="63">
                  <c:v>2024_4</c:v>
                </c:pt>
                <c:pt idx="64">
                  <c:v>2025_1</c:v>
                </c:pt>
                <c:pt idx="65">
                  <c:v>2025_2</c:v>
                </c:pt>
                <c:pt idx="66">
                  <c:v>2025_3</c:v>
                </c:pt>
                <c:pt idx="67">
                  <c:v>2025_4</c:v>
                </c:pt>
                <c:pt idx="68">
                  <c:v>2026_1</c:v>
                </c:pt>
                <c:pt idx="69">
                  <c:v>2026_2</c:v>
                </c:pt>
                <c:pt idx="70">
                  <c:v>2026_3</c:v>
                </c:pt>
                <c:pt idx="71">
                  <c:v>2026_4</c:v>
                </c:pt>
                <c:pt idx="72">
                  <c:v>2027_1</c:v>
                </c:pt>
                <c:pt idx="73">
                  <c:v>2027_2</c:v>
                </c:pt>
                <c:pt idx="74">
                  <c:v>2027_3</c:v>
                </c:pt>
                <c:pt idx="75">
                  <c:v>2027_4</c:v>
                </c:pt>
                <c:pt idx="76">
                  <c:v>2028_1</c:v>
                </c:pt>
                <c:pt idx="77">
                  <c:v>2028_2</c:v>
                </c:pt>
                <c:pt idx="78">
                  <c:v>2028_3</c:v>
                </c:pt>
                <c:pt idx="79">
                  <c:v>2028_4</c:v>
                </c:pt>
                <c:pt idx="80">
                  <c:v>2029_1</c:v>
                </c:pt>
                <c:pt idx="81">
                  <c:v>2029_2</c:v>
                </c:pt>
                <c:pt idx="82">
                  <c:v>2029_3</c:v>
                </c:pt>
                <c:pt idx="83">
                  <c:v>2029_4</c:v>
                </c:pt>
                <c:pt idx="84">
                  <c:v>2030_1</c:v>
                </c:pt>
                <c:pt idx="85">
                  <c:v>2030_2</c:v>
                </c:pt>
                <c:pt idx="86">
                  <c:v>2030_3</c:v>
                </c:pt>
                <c:pt idx="87">
                  <c:v>2030_4</c:v>
                </c:pt>
                <c:pt idx="88">
                  <c:v>2031_1</c:v>
                </c:pt>
                <c:pt idx="89">
                  <c:v>2031_2</c:v>
                </c:pt>
                <c:pt idx="90">
                  <c:v>2031_3</c:v>
                </c:pt>
                <c:pt idx="91">
                  <c:v>2031_4</c:v>
                </c:pt>
                <c:pt idx="92">
                  <c:v>2032_1</c:v>
                </c:pt>
                <c:pt idx="93">
                  <c:v>2032_2</c:v>
                </c:pt>
                <c:pt idx="94">
                  <c:v>2032_3</c:v>
                </c:pt>
                <c:pt idx="95">
                  <c:v>2032_4</c:v>
                </c:pt>
                <c:pt idx="96">
                  <c:v>2033_1</c:v>
                </c:pt>
                <c:pt idx="97">
                  <c:v>2033_2</c:v>
                </c:pt>
                <c:pt idx="98">
                  <c:v>2033_3</c:v>
                </c:pt>
                <c:pt idx="99">
                  <c:v>2033_4</c:v>
                </c:pt>
                <c:pt idx="100">
                  <c:v>2034_1</c:v>
                </c:pt>
                <c:pt idx="101">
                  <c:v>2034_2</c:v>
                </c:pt>
                <c:pt idx="102">
                  <c:v>2034_3</c:v>
                </c:pt>
                <c:pt idx="103">
                  <c:v>2034_4</c:v>
                </c:pt>
                <c:pt idx="104">
                  <c:v>2035_1</c:v>
                </c:pt>
                <c:pt idx="105">
                  <c:v>2035_2</c:v>
                </c:pt>
                <c:pt idx="106">
                  <c:v>2035_3</c:v>
                </c:pt>
                <c:pt idx="107">
                  <c:v>2035_4</c:v>
                </c:pt>
                <c:pt idx="108">
                  <c:v>2036_1</c:v>
                </c:pt>
                <c:pt idx="109">
                  <c:v>2036_2</c:v>
                </c:pt>
                <c:pt idx="110">
                  <c:v>2036_3</c:v>
                </c:pt>
                <c:pt idx="111">
                  <c:v>2036_4</c:v>
                </c:pt>
                <c:pt idx="112">
                  <c:v>2037_1</c:v>
                </c:pt>
                <c:pt idx="113">
                  <c:v>2037_2</c:v>
                </c:pt>
                <c:pt idx="114">
                  <c:v>2037_3</c:v>
                </c:pt>
                <c:pt idx="115">
                  <c:v>2037_4</c:v>
                </c:pt>
                <c:pt idx="116">
                  <c:v>2038_1</c:v>
                </c:pt>
                <c:pt idx="117">
                  <c:v>2038_2</c:v>
                </c:pt>
                <c:pt idx="118">
                  <c:v>2038_3</c:v>
                </c:pt>
                <c:pt idx="119">
                  <c:v>2038_4</c:v>
                </c:pt>
                <c:pt idx="120">
                  <c:v>2039_1</c:v>
                </c:pt>
                <c:pt idx="121">
                  <c:v>2039_2</c:v>
                </c:pt>
                <c:pt idx="122">
                  <c:v>2039_3</c:v>
                </c:pt>
                <c:pt idx="123">
                  <c:v>2039_4</c:v>
                </c:pt>
                <c:pt idx="124">
                  <c:v>2040_1</c:v>
                </c:pt>
                <c:pt idx="125">
                  <c:v>2040_2</c:v>
                </c:pt>
                <c:pt idx="126">
                  <c:v>2040_3</c:v>
                </c:pt>
                <c:pt idx="127">
                  <c:v>2040_4</c:v>
                </c:pt>
              </c:strCache>
            </c:strRef>
          </c:cat>
          <c:val>
            <c:numRef>
              <c:f>('Exposure Personal linear'!$N$4:$N$54,'Exposure Personal linear'!$N$55:$N$116,'Exposure Personal linear'!$N$117:$N$131)</c:f>
              <c:numCache>
                <c:formatCode>General</c:formatCode>
                <c:ptCount val="128"/>
                <c:pt idx="0">
                  <c:v>34651</c:v>
                </c:pt>
                <c:pt idx="1">
                  <c:v>35158</c:v>
                </c:pt>
                <c:pt idx="2">
                  <c:v>35654</c:v>
                </c:pt>
                <c:pt idx="3">
                  <c:v>36113</c:v>
                </c:pt>
                <c:pt idx="4">
                  <c:v>36322</c:v>
                </c:pt>
                <c:pt idx="5">
                  <c:v>36008</c:v>
                </c:pt>
                <c:pt idx="6">
                  <c:v>36140</c:v>
                </c:pt>
                <c:pt idx="7">
                  <c:v>36410</c:v>
                </c:pt>
                <c:pt idx="8">
                  <c:v>37071</c:v>
                </c:pt>
                <c:pt idx="9">
                  <c:v>37496</c:v>
                </c:pt>
                <c:pt idx="10">
                  <c:v>38389</c:v>
                </c:pt>
                <c:pt idx="11">
                  <c:v>39102</c:v>
                </c:pt>
                <c:pt idx="12">
                  <c:v>39713</c:v>
                </c:pt>
                <c:pt idx="13">
                  <c:v>40511</c:v>
                </c:pt>
                <c:pt idx="14">
                  <c:v>41352</c:v>
                </c:pt>
                <c:pt idx="15">
                  <c:v>41076</c:v>
                </c:pt>
                <c:pt idx="16">
                  <c:v>41734</c:v>
                </c:pt>
                <c:pt idx="17">
                  <c:v>42439</c:v>
                </c:pt>
                <c:pt idx="18">
                  <c:v>42917</c:v>
                </c:pt>
                <c:pt idx="19">
                  <c:v>43589</c:v>
                </c:pt>
                <c:pt idx="20">
                  <c:v>43944</c:v>
                </c:pt>
                <c:pt idx="21">
                  <c:v>44433</c:v>
                </c:pt>
                <c:pt idx="22">
                  <c:v>44674</c:v>
                </c:pt>
                <c:pt idx="23">
                  <c:v>44793</c:v>
                </c:pt>
                <c:pt idx="24">
                  <c:v>44775</c:v>
                </c:pt>
                <c:pt idx="25">
                  <c:v>45312</c:v>
                </c:pt>
                <c:pt idx="26">
                  <c:v>45607</c:v>
                </c:pt>
                <c:pt idx="27">
                  <c:v>45745</c:v>
                </c:pt>
                <c:pt idx="28">
                  <c:v>45985</c:v>
                </c:pt>
                <c:pt idx="29">
                  <c:v>46585</c:v>
                </c:pt>
                <c:pt idx="30">
                  <c:v>46933</c:v>
                </c:pt>
                <c:pt idx="31">
                  <c:v>47054</c:v>
                </c:pt>
                <c:pt idx="32">
                  <c:v>47072</c:v>
                </c:pt>
                <c:pt idx="33">
                  <c:v>47484</c:v>
                </c:pt>
                <c:pt idx="34">
                  <c:v>47732</c:v>
                </c:pt>
                <c:pt idx="35">
                  <c:v>47764</c:v>
                </c:pt>
                <c:pt idx="36">
                  <c:v>47657</c:v>
                </c:pt>
                <c:pt idx="37">
                  <c:v>48083</c:v>
                </c:pt>
                <c:pt idx="38">
                  <c:v>48153</c:v>
                </c:pt>
                <c:pt idx="39">
                  <c:v>47954</c:v>
                </c:pt>
                <c:pt idx="40">
                  <c:v>50287.149999999994</c:v>
                </c:pt>
                <c:pt idx="41">
                  <c:v>50667.518292682922</c:v>
                </c:pt>
                <c:pt idx="42">
                  <c:v>51047.88658536585</c:v>
                </c:pt>
                <c:pt idx="43">
                  <c:v>51428.25487804877</c:v>
                </c:pt>
                <c:pt idx="44">
                  <c:v>51808.623170731706</c:v>
                </c:pt>
                <c:pt idx="45">
                  <c:v>52188.991463414626</c:v>
                </c:pt>
                <c:pt idx="46">
                  <c:v>52569.359756097554</c:v>
                </c:pt>
                <c:pt idx="47">
                  <c:v>52949.728048780482</c:v>
                </c:pt>
                <c:pt idx="48">
                  <c:v>53330.09634146341</c:v>
                </c:pt>
                <c:pt idx="49">
                  <c:v>53710.464634146338</c:v>
                </c:pt>
                <c:pt idx="50">
                  <c:v>54090.832926829258</c:v>
                </c:pt>
                <c:pt idx="51">
                  <c:v>54471.201219512193</c:v>
                </c:pt>
                <c:pt idx="52">
                  <c:v>54851.569512195114</c:v>
                </c:pt>
                <c:pt idx="53">
                  <c:v>55231.937804878042</c:v>
                </c:pt>
                <c:pt idx="54">
                  <c:v>55612.30609756097</c:v>
                </c:pt>
                <c:pt idx="55">
                  <c:v>55992.674390243898</c:v>
                </c:pt>
                <c:pt idx="56">
                  <c:v>56373.042682926825</c:v>
                </c:pt>
                <c:pt idx="57">
                  <c:v>56753.410975609746</c:v>
                </c:pt>
                <c:pt idx="58">
                  <c:v>57133.779268292681</c:v>
                </c:pt>
                <c:pt idx="59">
                  <c:v>57514.147560975602</c:v>
                </c:pt>
                <c:pt idx="60">
                  <c:v>57894.51585365853</c:v>
                </c:pt>
                <c:pt idx="61">
                  <c:v>58274.884146341457</c:v>
                </c:pt>
                <c:pt idx="62">
                  <c:v>58655.252439024385</c:v>
                </c:pt>
                <c:pt idx="63">
                  <c:v>59035.620731707313</c:v>
                </c:pt>
                <c:pt idx="64">
                  <c:v>59415.989024390234</c:v>
                </c:pt>
                <c:pt idx="65">
                  <c:v>59796.357317073169</c:v>
                </c:pt>
                <c:pt idx="66">
                  <c:v>60176.725609756089</c:v>
                </c:pt>
                <c:pt idx="67">
                  <c:v>60557.093902439017</c:v>
                </c:pt>
                <c:pt idx="68">
                  <c:v>60937.462195121945</c:v>
                </c:pt>
                <c:pt idx="69">
                  <c:v>61317.830487804873</c:v>
                </c:pt>
                <c:pt idx="70">
                  <c:v>61698.198780487801</c:v>
                </c:pt>
                <c:pt idx="71">
                  <c:v>62078.567073170721</c:v>
                </c:pt>
                <c:pt idx="72">
                  <c:v>62458.935365853657</c:v>
                </c:pt>
                <c:pt idx="73">
                  <c:v>62839.303658536577</c:v>
                </c:pt>
                <c:pt idx="74">
                  <c:v>63219.671951219505</c:v>
                </c:pt>
                <c:pt idx="75">
                  <c:v>63600.040243902433</c:v>
                </c:pt>
                <c:pt idx="76">
                  <c:v>63980.408536585353</c:v>
                </c:pt>
                <c:pt idx="77">
                  <c:v>64360.776829268289</c:v>
                </c:pt>
                <c:pt idx="78">
                  <c:v>64741.145121951209</c:v>
                </c:pt>
                <c:pt idx="79">
                  <c:v>65121.513414634144</c:v>
                </c:pt>
                <c:pt idx="80">
                  <c:v>65501.881707317065</c:v>
                </c:pt>
                <c:pt idx="81">
                  <c:v>65882.25</c:v>
                </c:pt>
                <c:pt idx="82">
                  <c:v>66262.618292682921</c:v>
                </c:pt>
                <c:pt idx="83">
                  <c:v>66642.986585365841</c:v>
                </c:pt>
                <c:pt idx="84">
                  <c:v>67023.354878048776</c:v>
                </c:pt>
                <c:pt idx="85">
                  <c:v>67403.723170731697</c:v>
                </c:pt>
                <c:pt idx="86">
                  <c:v>67784.091463414632</c:v>
                </c:pt>
                <c:pt idx="87">
                  <c:v>68164.459756097553</c:v>
                </c:pt>
                <c:pt idx="88">
                  <c:v>68544.828048780473</c:v>
                </c:pt>
                <c:pt idx="89">
                  <c:v>68925.196341463408</c:v>
                </c:pt>
                <c:pt idx="90">
                  <c:v>69305.564634146343</c:v>
                </c:pt>
                <c:pt idx="91">
                  <c:v>69685.932926829264</c:v>
                </c:pt>
                <c:pt idx="92">
                  <c:v>70066.301219512185</c:v>
                </c:pt>
                <c:pt idx="93">
                  <c:v>70446.669512195105</c:v>
                </c:pt>
                <c:pt idx="94">
                  <c:v>70827.03780487804</c:v>
                </c:pt>
                <c:pt idx="95">
                  <c:v>71207.406097560975</c:v>
                </c:pt>
                <c:pt idx="96">
                  <c:v>71587.774390243896</c:v>
                </c:pt>
                <c:pt idx="97">
                  <c:v>71968.142682926817</c:v>
                </c:pt>
                <c:pt idx="98">
                  <c:v>72348.510975609737</c:v>
                </c:pt>
                <c:pt idx="99">
                  <c:v>72728.879268292672</c:v>
                </c:pt>
                <c:pt idx="100">
                  <c:v>73109.247560975607</c:v>
                </c:pt>
                <c:pt idx="101">
                  <c:v>73489.615853658528</c:v>
                </c:pt>
                <c:pt idx="102">
                  <c:v>73869.984146341449</c:v>
                </c:pt>
                <c:pt idx="103">
                  <c:v>74250.352439024384</c:v>
                </c:pt>
                <c:pt idx="104">
                  <c:v>74630.720731707319</c:v>
                </c:pt>
                <c:pt idx="105">
                  <c:v>75011.08902439024</c:v>
                </c:pt>
                <c:pt idx="106">
                  <c:v>75391.45731707316</c:v>
                </c:pt>
                <c:pt idx="107">
                  <c:v>75771.825609756081</c:v>
                </c:pt>
                <c:pt idx="108">
                  <c:v>76152.193902439016</c:v>
                </c:pt>
                <c:pt idx="109">
                  <c:v>76532.562195121951</c:v>
                </c:pt>
                <c:pt idx="110">
                  <c:v>76912.930487804872</c:v>
                </c:pt>
                <c:pt idx="111">
                  <c:v>77293.298780487792</c:v>
                </c:pt>
                <c:pt idx="112">
                  <c:v>77673.667073170713</c:v>
                </c:pt>
                <c:pt idx="113">
                  <c:v>78054.035365853648</c:v>
                </c:pt>
                <c:pt idx="114">
                  <c:v>78434.403658536583</c:v>
                </c:pt>
                <c:pt idx="115">
                  <c:v>78814.771951219504</c:v>
                </c:pt>
                <c:pt idx="116">
                  <c:v>79195.140243902424</c:v>
                </c:pt>
                <c:pt idx="117">
                  <c:v>79575.508536585359</c:v>
                </c:pt>
                <c:pt idx="118">
                  <c:v>79955.87682926828</c:v>
                </c:pt>
                <c:pt idx="119">
                  <c:v>80336.245121951215</c:v>
                </c:pt>
                <c:pt idx="120">
                  <c:v>80716.613414634136</c:v>
                </c:pt>
                <c:pt idx="121">
                  <c:v>81096.981707317056</c:v>
                </c:pt>
                <c:pt idx="122">
                  <c:v>81477.349999999991</c:v>
                </c:pt>
                <c:pt idx="123">
                  <c:v>81857.718292682926</c:v>
                </c:pt>
                <c:pt idx="124">
                  <c:v>82238.086585365847</c:v>
                </c:pt>
                <c:pt idx="125">
                  <c:v>82618.454878048768</c:v>
                </c:pt>
                <c:pt idx="126">
                  <c:v>82998.823170731688</c:v>
                </c:pt>
                <c:pt idx="127">
                  <c:v>83379.191463414623</c:v>
                </c:pt>
              </c:numCache>
            </c:numRef>
          </c:val>
          <c:smooth val="0"/>
          <c:extLst>
            <c:ext xmlns:c16="http://schemas.microsoft.com/office/drawing/2014/chart" uri="{C3380CC4-5D6E-409C-BE32-E72D297353CC}">
              <c16:uniqueId val="{00000009-F54F-414C-8D6E-1864EFE47EFB}"/>
            </c:ext>
          </c:extLst>
        </c:ser>
        <c:ser>
          <c:idx val="10"/>
          <c:order val="10"/>
          <c:tx>
            <c:strRef>
              <c:f>'Exposure Personal linear'!$O$3</c:f>
              <c:strCache>
                <c:ptCount val="1"/>
                <c:pt idx="0">
                  <c:v>MMH</c:v>
                </c:pt>
              </c:strCache>
            </c:strRef>
          </c:tx>
          <c:spPr>
            <a:ln w="28575" cap="rnd">
              <a:solidFill>
                <a:schemeClr val="accent5">
                  <a:lumMod val="60000"/>
                </a:schemeClr>
              </a:solidFill>
              <a:round/>
            </a:ln>
            <a:effectLst/>
          </c:spPr>
          <c:marker>
            <c:symbol val="none"/>
          </c:marker>
          <c:cat>
            <c:strRef>
              <c:f>('Exposure Personal linear'!$C$4:$C$54,'Exposure Personal linear'!$C$55:$C$116,'Exposure Personal linear'!$C$117:$C$131)</c:f>
              <c:strCache>
                <c:ptCount val="128"/>
                <c:pt idx="0">
                  <c:v>2009_1</c:v>
                </c:pt>
                <c:pt idx="1">
                  <c:v>2009_2</c:v>
                </c:pt>
                <c:pt idx="2">
                  <c:v>2009_3</c:v>
                </c:pt>
                <c:pt idx="3">
                  <c:v>2009_4</c:v>
                </c:pt>
                <c:pt idx="4">
                  <c:v>2010_1</c:v>
                </c:pt>
                <c:pt idx="5">
                  <c:v>2010_2</c:v>
                </c:pt>
                <c:pt idx="6">
                  <c:v>2010_3</c:v>
                </c:pt>
                <c:pt idx="7">
                  <c:v>2010_4</c:v>
                </c:pt>
                <c:pt idx="8">
                  <c:v>2011_1</c:v>
                </c:pt>
                <c:pt idx="9">
                  <c:v>2011_2</c:v>
                </c:pt>
                <c:pt idx="10">
                  <c:v>2011_3</c:v>
                </c:pt>
                <c:pt idx="11">
                  <c:v>2011_4</c:v>
                </c:pt>
                <c:pt idx="12">
                  <c:v>2012_1</c:v>
                </c:pt>
                <c:pt idx="13">
                  <c:v>2012_2</c:v>
                </c:pt>
                <c:pt idx="14">
                  <c:v>2012_3</c:v>
                </c:pt>
                <c:pt idx="15">
                  <c:v>2012_4</c:v>
                </c:pt>
                <c:pt idx="16">
                  <c:v>2013_1</c:v>
                </c:pt>
                <c:pt idx="17">
                  <c:v>2013_2</c:v>
                </c:pt>
                <c:pt idx="18">
                  <c:v>2013_3</c:v>
                </c:pt>
                <c:pt idx="19">
                  <c:v>2013_4</c:v>
                </c:pt>
                <c:pt idx="20">
                  <c:v>2014_1</c:v>
                </c:pt>
                <c:pt idx="21">
                  <c:v>2014_2</c:v>
                </c:pt>
                <c:pt idx="22">
                  <c:v>2014_3</c:v>
                </c:pt>
                <c:pt idx="23">
                  <c:v>2014_4</c:v>
                </c:pt>
                <c:pt idx="24">
                  <c:v>2015_1</c:v>
                </c:pt>
                <c:pt idx="25">
                  <c:v>2015_2</c:v>
                </c:pt>
                <c:pt idx="26">
                  <c:v>2015_3</c:v>
                </c:pt>
                <c:pt idx="27">
                  <c:v>2015_4</c:v>
                </c:pt>
                <c:pt idx="28">
                  <c:v>2016_1</c:v>
                </c:pt>
                <c:pt idx="29">
                  <c:v>2016_2</c:v>
                </c:pt>
                <c:pt idx="30">
                  <c:v>2016_3</c:v>
                </c:pt>
                <c:pt idx="31">
                  <c:v>2016_4</c:v>
                </c:pt>
                <c:pt idx="32">
                  <c:v>2017_1</c:v>
                </c:pt>
                <c:pt idx="33">
                  <c:v>2017_2</c:v>
                </c:pt>
                <c:pt idx="34">
                  <c:v>2017_3</c:v>
                </c:pt>
                <c:pt idx="35">
                  <c:v>2017_4</c:v>
                </c:pt>
                <c:pt idx="36">
                  <c:v>2018_1</c:v>
                </c:pt>
                <c:pt idx="37">
                  <c:v>2018_2</c:v>
                </c:pt>
                <c:pt idx="38">
                  <c:v>2018_3</c:v>
                </c:pt>
                <c:pt idx="39">
                  <c:v>2018_4</c:v>
                </c:pt>
                <c:pt idx="40">
                  <c:v>2019_1</c:v>
                </c:pt>
                <c:pt idx="41">
                  <c:v>2019_2</c:v>
                </c:pt>
                <c:pt idx="42">
                  <c:v>2019_3</c:v>
                </c:pt>
                <c:pt idx="43">
                  <c:v>2019_4</c:v>
                </c:pt>
                <c:pt idx="44">
                  <c:v>2020_1</c:v>
                </c:pt>
                <c:pt idx="45">
                  <c:v>2020_2</c:v>
                </c:pt>
                <c:pt idx="46">
                  <c:v>2020_3</c:v>
                </c:pt>
                <c:pt idx="47">
                  <c:v>2020_4</c:v>
                </c:pt>
                <c:pt idx="48">
                  <c:v>2021_1</c:v>
                </c:pt>
                <c:pt idx="49">
                  <c:v>2021_2</c:v>
                </c:pt>
                <c:pt idx="50">
                  <c:v>2021_3</c:v>
                </c:pt>
                <c:pt idx="51">
                  <c:v>2021_4</c:v>
                </c:pt>
                <c:pt idx="52">
                  <c:v>2022_1</c:v>
                </c:pt>
                <c:pt idx="53">
                  <c:v>2022_2</c:v>
                </c:pt>
                <c:pt idx="54">
                  <c:v>2022_3</c:v>
                </c:pt>
                <c:pt idx="55">
                  <c:v>2022_4</c:v>
                </c:pt>
                <c:pt idx="56">
                  <c:v>2023_1</c:v>
                </c:pt>
                <c:pt idx="57">
                  <c:v>2023_2</c:v>
                </c:pt>
                <c:pt idx="58">
                  <c:v>2023_3</c:v>
                </c:pt>
                <c:pt idx="59">
                  <c:v>2023_4</c:v>
                </c:pt>
                <c:pt idx="60">
                  <c:v>2024_1</c:v>
                </c:pt>
                <c:pt idx="61">
                  <c:v>2024_2</c:v>
                </c:pt>
                <c:pt idx="62">
                  <c:v>2024_3</c:v>
                </c:pt>
                <c:pt idx="63">
                  <c:v>2024_4</c:v>
                </c:pt>
                <c:pt idx="64">
                  <c:v>2025_1</c:v>
                </c:pt>
                <c:pt idx="65">
                  <c:v>2025_2</c:v>
                </c:pt>
                <c:pt idx="66">
                  <c:v>2025_3</c:v>
                </c:pt>
                <c:pt idx="67">
                  <c:v>2025_4</c:v>
                </c:pt>
                <c:pt idx="68">
                  <c:v>2026_1</c:v>
                </c:pt>
                <c:pt idx="69">
                  <c:v>2026_2</c:v>
                </c:pt>
                <c:pt idx="70">
                  <c:v>2026_3</c:v>
                </c:pt>
                <c:pt idx="71">
                  <c:v>2026_4</c:v>
                </c:pt>
                <c:pt idx="72">
                  <c:v>2027_1</c:v>
                </c:pt>
                <c:pt idx="73">
                  <c:v>2027_2</c:v>
                </c:pt>
                <c:pt idx="74">
                  <c:v>2027_3</c:v>
                </c:pt>
                <c:pt idx="75">
                  <c:v>2027_4</c:v>
                </c:pt>
                <c:pt idx="76">
                  <c:v>2028_1</c:v>
                </c:pt>
                <c:pt idx="77">
                  <c:v>2028_2</c:v>
                </c:pt>
                <c:pt idx="78">
                  <c:v>2028_3</c:v>
                </c:pt>
                <c:pt idx="79">
                  <c:v>2028_4</c:v>
                </c:pt>
                <c:pt idx="80">
                  <c:v>2029_1</c:v>
                </c:pt>
                <c:pt idx="81">
                  <c:v>2029_2</c:v>
                </c:pt>
                <c:pt idx="82">
                  <c:v>2029_3</c:v>
                </c:pt>
                <c:pt idx="83">
                  <c:v>2029_4</c:v>
                </c:pt>
                <c:pt idx="84">
                  <c:v>2030_1</c:v>
                </c:pt>
                <c:pt idx="85">
                  <c:v>2030_2</c:v>
                </c:pt>
                <c:pt idx="86">
                  <c:v>2030_3</c:v>
                </c:pt>
                <c:pt idx="87">
                  <c:v>2030_4</c:v>
                </c:pt>
                <c:pt idx="88">
                  <c:v>2031_1</c:v>
                </c:pt>
                <c:pt idx="89">
                  <c:v>2031_2</c:v>
                </c:pt>
                <c:pt idx="90">
                  <c:v>2031_3</c:v>
                </c:pt>
                <c:pt idx="91">
                  <c:v>2031_4</c:v>
                </c:pt>
                <c:pt idx="92">
                  <c:v>2032_1</c:v>
                </c:pt>
                <c:pt idx="93">
                  <c:v>2032_2</c:v>
                </c:pt>
                <c:pt idx="94">
                  <c:v>2032_3</c:v>
                </c:pt>
                <c:pt idx="95">
                  <c:v>2032_4</c:v>
                </c:pt>
                <c:pt idx="96">
                  <c:v>2033_1</c:v>
                </c:pt>
                <c:pt idx="97">
                  <c:v>2033_2</c:v>
                </c:pt>
                <c:pt idx="98">
                  <c:v>2033_3</c:v>
                </c:pt>
                <c:pt idx="99">
                  <c:v>2033_4</c:v>
                </c:pt>
                <c:pt idx="100">
                  <c:v>2034_1</c:v>
                </c:pt>
                <c:pt idx="101">
                  <c:v>2034_2</c:v>
                </c:pt>
                <c:pt idx="102">
                  <c:v>2034_3</c:v>
                </c:pt>
                <c:pt idx="103">
                  <c:v>2034_4</c:v>
                </c:pt>
                <c:pt idx="104">
                  <c:v>2035_1</c:v>
                </c:pt>
                <c:pt idx="105">
                  <c:v>2035_2</c:v>
                </c:pt>
                <c:pt idx="106">
                  <c:v>2035_3</c:v>
                </c:pt>
                <c:pt idx="107">
                  <c:v>2035_4</c:v>
                </c:pt>
                <c:pt idx="108">
                  <c:v>2036_1</c:v>
                </c:pt>
                <c:pt idx="109">
                  <c:v>2036_2</c:v>
                </c:pt>
                <c:pt idx="110">
                  <c:v>2036_3</c:v>
                </c:pt>
                <c:pt idx="111">
                  <c:v>2036_4</c:v>
                </c:pt>
                <c:pt idx="112">
                  <c:v>2037_1</c:v>
                </c:pt>
                <c:pt idx="113">
                  <c:v>2037_2</c:v>
                </c:pt>
                <c:pt idx="114">
                  <c:v>2037_3</c:v>
                </c:pt>
                <c:pt idx="115">
                  <c:v>2037_4</c:v>
                </c:pt>
                <c:pt idx="116">
                  <c:v>2038_1</c:v>
                </c:pt>
                <c:pt idx="117">
                  <c:v>2038_2</c:v>
                </c:pt>
                <c:pt idx="118">
                  <c:v>2038_3</c:v>
                </c:pt>
                <c:pt idx="119">
                  <c:v>2038_4</c:v>
                </c:pt>
                <c:pt idx="120">
                  <c:v>2039_1</c:v>
                </c:pt>
                <c:pt idx="121">
                  <c:v>2039_2</c:v>
                </c:pt>
                <c:pt idx="122">
                  <c:v>2039_3</c:v>
                </c:pt>
                <c:pt idx="123">
                  <c:v>2039_4</c:v>
                </c:pt>
                <c:pt idx="124">
                  <c:v>2040_1</c:v>
                </c:pt>
                <c:pt idx="125">
                  <c:v>2040_2</c:v>
                </c:pt>
                <c:pt idx="126">
                  <c:v>2040_3</c:v>
                </c:pt>
                <c:pt idx="127">
                  <c:v>2040_4</c:v>
                </c:pt>
              </c:strCache>
            </c:strRef>
          </c:cat>
          <c:val>
            <c:numRef>
              <c:f>('Exposure Personal linear'!$O$4:$O$54,'Exposure Personal linear'!$O$55:$O$116,'Exposure Personal linear'!$O$117:$O$131)</c:f>
              <c:numCache>
                <c:formatCode>General</c:formatCode>
                <c:ptCount val="128"/>
                <c:pt idx="0">
                  <c:v>19780</c:v>
                </c:pt>
                <c:pt idx="1">
                  <c:v>20256</c:v>
                </c:pt>
                <c:pt idx="2">
                  <c:v>20600</c:v>
                </c:pt>
                <c:pt idx="3">
                  <c:v>20843</c:v>
                </c:pt>
                <c:pt idx="4">
                  <c:v>20916</c:v>
                </c:pt>
                <c:pt idx="5">
                  <c:v>20806</c:v>
                </c:pt>
                <c:pt idx="6">
                  <c:v>20830</c:v>
                </c:pt>
                <c:pt idx="7">
                  <c:v>21225</c:v>
                </c:pt>
                <c:pt idx="8">
                  <c:v>21620</c:v>
                </c:pt>
                <c:pt idx="9">
                  <c:v>21860</c:v>
                </c:pt>
                <c:pt idx="10">
                  <c:v>22089</c:v>
                </c:pt>
                <c:pt idx="11">
                  <c:v>22722</c:v>
                </c:pt>
                <c:pt idx="12">
                  <c:v>23251</c:v>
                </c:pt>
                <c:pt idx="13">
                  <c:v>23701</c:v>
                </c:pt>
                <c:pt idx="14">
                  <c:v>24253</c:v>
                </c:pt>
                <c:pt idx="15">
                  <c:v>24200</c:v>
                </c:pt>
                <c:pt idx="16">
                  <c:v>24730</c:v>
                </c:pt>
                <c:pt idx="17">
                  <c:v>25177</c:v>
                </c:pt>
                <c:pt idx="18">
                  <c:v>25513</c:v>
                </c:pt>
                <c:pt idx="19">
                  <c:v>25917</c:v>
                </c:pt>
                <c:pt idx="20">
                  <c:v>26216</c:v>
                </c:pt>
                <c:pt idx="21">
                  <c:v>26406</c:v>
                </c:pt>
                <c:pt idx="22">
                  <c:v>26448</c:v>
                </c:pt>
                <c:pt idx="23">
                  <c:v>26532</c:v>
                </c:pt>
                <c:pt idx="24">
                  <c:v>26525</c:v>
                </c:pt>
                <c:pt idx="25">
                  <c:v>26692</c:v>
                </c:pt>
                <c:pt idx="26">
                  <c:v>26737</c:v>
                </c:pt>
                <c:pt idx="27">
                  <c:v>26776</c:v>
                </c:pt>
                <c:pt idx="28">
                  <c:v>26832</c:v>
                </c:pt>
                <c:pt idx="29">
                  <c:v>27054</c:v>
                </c:pt>
                <c:pt idx="30">
                  <c:v>27166</c:v>
                </c:pt>
                <c:pt idx="31">
                  <c:v>27246</c:v>
                </c:pt>
                <c:pt idx="32">
                  <c:v>27258</c:v>
                </c:pt>
                <c:pt idx="33">
                  <c:v>27414</c:v>
                </c:pt>
                <c:pt idx="34">
                  <c:v>27495</c:v>
                </c:pt>
                <c:pt idx="35">
                  <c:v>27575</c:v>
                </c:pt>
                <c:pt idx="36">
                  <c:v>27590</c:v>
                </c:pt>
                <c:pt idx="37">
                  <c:v>27731</c:v>
                </c:pt>
                <c:pt idx="38">
                  <c:v>27771</c:v>
                </c:pt>
                <c:pt idx="39">
                  <c:v>27735</c:v>
                </c:pt>
                <c:pt idx="40">
                  <c:v>29319.146153846155</c:v>
                </c:pt>
                <c:pt idx="41">
                  <c:v>29540.216697936212</c:v>
                </c:pt>
                <c:pt idx="42">
                  <c:v>29761.287242026268</c:v>
                </c:pt>
                <c:pt idx="43">
                  <c:v>29982.357786116325</c:v>
                </c:pt>
                <c:pt idx="44">
                  <c:v>30203.428330206381</c:v>
                </c:pt>
                <c:pt idx="45">
                  <c:v>30424.498874296438</c:v>
                </c:pt>
                <c:pt idx="46">
                  <c:v>30645.569418386494</c:v>
                </c:pt>
                <c:pt idx="47">
                  <c:v>30866.639962476551</c:v>
                </c:pt>
                <c:pt idx="48">
                  <c:v>31087.710506566607</c:v>
                </c:pt>
                <c:pt idx="49">
                  <c:v>31308.78105065666</c:v>
                </c:pt>
                <c:pt idx="50">
                  <c:v>31529.851594746717</c:v>
                </c:pt>
                <c:pt idx="51">
                  <c:v>31750.922138836773</c:v>
                </c:pt>
                <c:pt idx="52">
                  <c:v>31971.99268292683</c:v>
                </c:pt>
                <c:pt idx="53">
                  <c:v>32193.063227016886</c:v>
                </c:pt>
                <c:pt idx="54">
                  <c:v>32414.133771106943</c:v>
                </c:pt>
                <c:pt idx="55">
                  <c:v>32635.204315196999</c:v>
                </c:pt>
                <c:pt idx="56">
                  <c:v>32856.274859287056</c:v>
                </c:pt>
                <c:pt idx="57">
                  <c:v>33077.345403377112</c:v>
                </c:pt>
                <c:pt idx="58">
                  <c:v>33298.415947467169</c:v>
                </c:pt>
                <c:pt idx="59">
                  <c:v>33519.486491557225</c:v>
                </c:pt>
                <c:pt idx="60">
                  <c:v>33740.557035647282</c:v>
                </c:pt>
                <c:pt idx="61">
                  <c:v>33961.627579737338</c:v>
                </c:pt>
                <c:pt idx="62">
                  <c:v>34182.698123827395</c:v>
                </c:pt>
                <c:pt idx="63">
                  <c:v>34403.768667917451</c:v>
                </c:pt>
                <c:pt idx="64">
                  <c:v>34624.839212007508</c:v>
                </c:pt>
                <c:pt idx="65">
                  <c:v>34845.909756097564</c:v>
                </c:pt>
                <c:pt idx="66">
                  <c:v>35066.980300187621</c:v>
                </c:pt>
                <c:pt idx="67">
                  <c:v>35288.050844277677</c:v>
                </c:pt>
                <c:pt idx="68">
                  <c:v>35509.121388367734</c:v>
                </c:pt>
                <c:pt idx="69">
                  <c:v>35730.19193245779</c:v>
                </c:pt>
                <c:pt idx="70">
                  <c:v>35951.262476547847</c:v>
                </c:pt>
                <c:pt idx="71">
                  <c:v>36172.333020637903</c:v>
                </c:pt>
                <c:pt idx="72">
                  <c:v>36393.40356472796</c:v>
                </c:pt>
                <c:pt idx="73">
                  <c:v>36614.474108818016</c:v>
                </c:pt>
                <c:pt idx="74">
                  <c:v>36835.544652908073</c:v>
                </c:pt>
                <c:pt idx="75">
                  <c:v>37056.615196998129</c:v>
                </c:pt>
                <c:pt idx="76">
                  <c:v>37277.685741088178</c:v>
                </c:pt>
                <c:pt idx="77">
                  <c:v>37498.756285178242</c:v>
                </c:pt>
                <c:pt idx="78">
                  <c:v>37719.826829268291</c:v>
                </c:pt>
                <c:pt idx="79">
                  <c:v>37940.897373358355</c:v>
                </c:pt>
                <c:pt idx="80">
                  <c:v>38161.967917448404</c:v>
                </c:pt>
                <c:pt idx="81">
                  <c:v>38383.038461538468</c:v>
                </c:pt>
                <c:pt idx="82">
                  <c:v>38604.109005628517</c:v>
                </c:pt>
                <c:pt idx="83">
                  <c:v>38825.179549718581</c:v>
                </c:pt>
                <c:pt idx="84">
                  <c:v>39046.25009380863</c:v>
                </c:pt>
                <c:pt idx="85">
                  <c:v>39267.320637898694</c:v>
                </c:pt>
                <c:pt idx="86">
                  <c:v>39488.391181988743</c:v>
                </c:pt>
                <c:pt idx="87">
                  <c:v>39709.461726078807</c:v>
                </c:pt>
                <c:pt idx="88">
                  <c:v>39930.532270168856</c:v>
                </c:pt>
                <c:pt idx="89">
                  <c:v>40151.60281425892</c:v>
                </c:pt>
                <c:pt idx="90">
                  <c:v>40372.673358348969</c:v>
                </c:pt>
                <c:pt idx="91">
                  <c:v>40593.743902439033</c:v>
                </c:pt>
                <c:pt idx="92">
                  <c:v>40814.814446529082</c:v>
                </c:pt>
                <c:pt idx="93">
                  <c:v>41035.884990619146</c:v>
                </c:pt>
                <c:pt idx="94">
                  <c:v>41256.955534709195</c:v>
                </c:pt>
                <c:pt idx="95">
                  <c:v>41478.026078799259</c:v>
                </c:pt>
                <c:pt idx="96">
                  <c:v>41699.096622889308</c:v>
                </c:pt>
                <c:pt idx="97">
                  <c:v>41920.167166979365</c:v>
                </c:pt>
                <c:pt idx="98">
                  <c:v>42141.237711069421</c:v>
                </c:pt>
                <c:pt idx="99">
                  <c:v>42362.308255159478</c:v>
                </c:pt>
                <c:pt idx="100">
                  <c:v>42583.378799249534</c:v>
                </c:pt>
                <c:pt idx="101">
                  <c:v>42804.449343339591</c:v>
                </c:pt>
                <c:pt idx="102">
                  <c:v>43025.519887429647</c:v>
                </c:pt>
                <c:pt idx="103">
                  <c:v>43246.590431519704</c:v>
                </c:pt>
                <c:pt idx="104">
                  <c:v>43467.66097560976</c:v>
                </c:pt>
                <c:pt idx="105">
                  <c:v>43688.731519699817</c:v>
                </c:pt>
                <c:pt idx="106">
                  <c:v>43909.802063789874</c:v>
                </c:pt>
                <c:pt idx="107">
                  <c:v>44130.87260787993</c:v>
                </c:pt>
                <c:pt idx="108">
                  <c:v>44351.943151969987</c:v>
                </c:pt>
                <c:pt idx="109">
                  <c:v>44573.013696060043</c:v>
                </c:pt>
                <c:pt idx="110">
                  <c:v>44794.0842401501</c:v>
                </c:pt>
                <c:pt idx="111">
                  <c:v>45015.154784240156</c:v>
                </c:pt>
                <c:pt idx="112">
                  <c:v>45236.225328330213</c:v>
                </c:pt>
                <c:pt idx="113">
                  <c:v>45457.295872420269</c:v>
                </c:pt>
                <c:pt idx="114">
                  <c:v>45678.366416510326</c:v>
                </c:pt>
                <c:pt idx="115">
                  <c:v>45899.436960600382</c:v>
                </c:pt>
                <c:pt idx="116">
                  <c:v>46120.507504690439</c:v>
                </c:pt>
                <c:pt idx="117">
                  <c:v>46341.578048780495</c:v>
                </c:pt>
                <c:pt idx="118">
                  <c:v>46562.648592870552</c:v>
                </c:pt>
                <c:pt idx="119">
                  <c:v>46783.719136960601</c:v>
                </c:pt>
                <c:pt idx="120">
                  <c:v>47004.789681050665</c:v>
                </c:pt>
                <c:pt idx="121">
                  <c:v>47225.860225140714</c:v>
                </c:pt>
                <c:pt idx="122">
                  <c:v>47446.930769230778</c:v>
                </c:pt>
                <c:pt idx="123">
                  <c:v>47668.001313320827</c:v>
                </c:pt>
                <c:pt idx="124">
                  <c:v>47889.071857410891</c:v>
                </c:pt>
                <c:pt idx="125">
                  <c:v>48110.14240150094</c:v>
                </c:pt>
                <c:pt idx="126">
                  <c:v>48331.212945591004</c:v>
                </c:pt>
                <c:pt idx="127">
                  <c:v>48552.283489681053</c:v>
                </c:pt>
              </c:numCache>
            </c:numRef>
          </c:val>
          <c:smooth val="0"/>
          <c:extLst>
            <c:ext xmlns:c16="http://schemas.microsoft.com/office/drawing/2014/chart" uri="{C3380CC4-5D6E-409C-BE32-E72D297353CC}">
              <c16:uniqueId val="{0000000A-F54F-414C-8D6E-1864EFE47EFB}"/>
            </c:ext>
          </c:extLst>
        </c:ser>
        <c:ser>
          <c:idx val="11"/>
          <c:order val="11"/>
          <c:tx>
            <c:strRef>
              <c:f>'Exposure Personal linear'!$P$3</c:f>
              <c:strCache>
                <c:ptCount val="1"/>
                <c:pt idx="0">
                  <c:v>MML</c:v>
                </c:pt>
              </c:strCache>
            </c:strRef>
          </c:tx>
          <c:spPr>
            <a:ln w="28575" cap="rnd">
              <a:solidFill>
                <a:schemeClr val="accent6">
                  <a:lumMod val="60000"/>
                </a:schemeClr>
              </a:solidFill>
              <a:round/>
            </a:ln>
            <a:effectLst/>
          </c:spPr>
          <c:marker>
            <c:symbol val="none"/>
          </c:marker>
          <c:cat>
            <c:strRef>
              <c:f>('Exposure Personal linear'!$C$4:$C$54,'Exposure Personal linear'!$C$55:$C$116,'Exposure Personal linear'!$C$117:$C$131)</c:f>
              <c:strCache>
                <c:ptCount val="128"/>
                <c:pt idx="0">
                  <c:v>2009_1</c:v>
                </c:pt>
                <c:pt idx="1">
                  <c:v>2009_2</c:v>
                </c:pt>
                <c:pt idx="2">
                  <c:v>2009_3</c:v>
                </c:pt>
                <c:pt idx="3">
                  <c:v>2009_4</c:v>
                </c:pt>
                <c:pt idx="4">
                  <c:v>2010_1</c:v>
                </c:pt>
                <c:pt idx="5">
                  <c:v>2010_2</c:v>
                </c:pt>
                <c:pt idx="6">
                  <c:v>2010_3</c:v>
                </c:pt>
                <c:pt idx="7">
                  <c:v>2010_4</c:v>
                </c:pt>
                <c:pt idx="8">
                  <c:v>2011_1</c:v>
                </c:pt>
                <c:pt idx="9">
                  <c:v>2011_2</c:v>
                </c:pt>
                <c:pt idx="10">
                  <c:v>2011_3</c:v>
                </c:pt>
                <c:pt idx="11">
                  <c:v>2011_4</c:v>
                </c:pt>
                <c:pt idx="12">
                  <c:v>2012_1</c:v>
                </c:pt>
                <c:pt idx="13">
                  <c:v>2012_2</c:v>
                </c:pt>
                <c:pt idx="14">
                  <c:v>2012_3</c:v>
                </c:pt>
                <c:pt idx="15">
                  <c:v>2012_4</c:v>
                </c:pt>
                <c:pt idx="16">
                  <c:v>2013_1</c:v>
                </c:pt>
                <c:pt idx="17">
                  <c:v>2013_2</c:v>
                </c:pt>
                <c:pt idx="18">
                  <c:v>2013_3</c:v>
                </c:pt>
                <c:pt idx="19">
                  <c:v>2013_4</c:v>
                </c:pt>
                <c:pt idx="20">
                  <c:v>2014_1</c:v>
                </c:pt>
                <c:pt idx="21">
                  <c:v>2014_2</c:v>
                </c:pt>
                <c:pt idx="22">
                  <c:v>2014_3</c:v>
                </c:pt>
                <c:pt idx="23">
                  <c:v>2014_4</c:v>
                </c:pt>
                <c:pt idx="24">
                  <c:v>2015_1</c:v>
                </c:pt>
                <c:pt idx="25">
                  <c:v>2015_2</c:v>
                </c:pt>
                <c:pt idx="26">
                  <c:v>2015_3</c:v>
                </c:pt>
                <c:pt idx="27">
                  <c:v>2015_4</c:v>
                </c:pt>
                <c:pt idx="28">
                  <c:v>2016_1</c:v>
                </c:pt>
                <c:pt idx="29">
                  <c:v>2016_2</c:v>
                </c:pt>
                <c:pt idx="30">
                  <c:v>2016_3</c:v>
                </c:pt>
                <c:pt idx="31">
                  <c:v>2016_4</c:v>
                </c:pt>
                <c:pt idx="32">
                  <c:v>2017_1</c:v>
                </c:pt>
                <c:pt idx="33">
                  <c:v>2017_2</c:v>
                </c:pt>
                <c:pt idx="34">
                  <c:v>2017_3</c:v>
                </c:pt>
                <c:pt idx="35">
                  <c:v>2017_4</c:v>
                </c:pt>
                <c:pt idx="36">
                  <c:v>2018_1</c:v>
                </c:pt>
                <c:pt idx="37">
                  <c:v>2018_2</c:v>
                </c:pt>
                <c:pt idx="38">
                  <c:v>2018_3</c:v>
                </c:pt>
                <c:pt idx="39">
                  <c:v>2018_4</c:v>
                </c:pt>
                <c:pt idx="40">
                  <c:v>2019_1</c:v>
                </c:pt>
                <c:pt idx="41">
                  <c:v>2019_2</c:v>
                </c:pt>
                <c:pt idx="42">
                  <c:v>2019_3</c:v>
                </c:pt>
                <c:pt idx="43">
                  <c:v>2019_4</c:v>
                </c:pt>
                <c:pt idx="44">
                  <c:v>2020_1</c:v>
                </c:pt>
                <c:pt idx="45">
                  <c:v>2020_2</c:v>
                </c:pt>
                <c:pt idx="46">
                  <c:v>2020_3</c:v>
                </c:pt>
                <c:pt idx="47">
                  <c:v>2020_4</c:v>
                </c:pt>
                <c:pt idx="48">
                  <c:v>2021_1</c:v>
                </c:pt>
                <c:pt idx="49">
                  <c:v>2021_2</c:v>
                </c:pt>
                <c:pt idx="50">
                  <c:v>2021_3</c:v>
                </c:pt>
                <c:pt idx="51">
                  <c:v>2021_4</c:v>
                </c:pt>
                <c:pt idx="52">
                  <c:v>2022_1</c:v>
                </c:pt>
                <c:pt idx="53">
                  <c:v>2022_2</c:v>
                </c:pt>
                <c:pt idx="54">
                  <c:v>2022_3</c:v>
                </c:pt>
                <c:pt idx="55">
                  <c:v>2022_4</c:v>
                </c:pt>
                <c:pt idx="56">
                  <c:v>2023_1</c:v>
                </c:pt>
                <c:pt idx="57">
                  <c:v>2023_2</c:v>
                </c:pt>
                <c:pt idx="58">
                  <c:v>2023_3</c:v>
                </c:pt>
                <c:pt idx="59">
                  <c:v>2023_4</c:v>
                </c:pt>
                <c:pt idx="60">
                  <c:v>2024_1</c:v>
                </c:pt>
                <c:pt idx="61">
                  <c:v>2024_2</c:v>
                </c:pt>
                <c:pt idx="62">
                  <c:v>2024_3</c:v>
                </c:pt>
                <c:pt idx="63">
                  <c:v>2024_4</c:v>
                </c:pt>
                <c:pt idx="64">
                  <c:v>2025_1</c:v>
                </c:pt>
                <c:pt idx="65">
                  <c:v>2025_2</c:v>
                </c:pt>
                <c:pt idx="66">
                  <c:v>2025_3</c:v>
                </c:pt>
                <c:pt idx="67">
                  <c:v>2025_4</c:v>
                </c:pt>
                <c:pt idx="68">
                  <c:v>2026_1</c:v>
                </c:pt>
                <c:pt idx="69">
                  <c:v>2026_2</c:v>
                </c:pt>
                <c:pt idx="70">
                  <c:v>2026_3</c:v>
                </c:pt>
                <c:pt idx="71">
                  <c:v>2026_4</c:v>
                </c:pt>
                <c:pt idx="72">
                  <c:v>2027_1</c:v>
                </c:pt>
                <c:pt idx="73">
                  <c:v>2027_2</c:v>
                </c:pt>
                <c:pt idx="74">
                  <c:v>2027_3</c:v>
                </c:pt>
                <c:pt idx="75">
                  <c:v>2027_4</c:v>
                </c:pt>
                <c:pt idx="76">
                  <c:v>2028_1</c:v>
                </c:pt>
                <c:pt idx="77">
                  <c:v>2028_2</c:v>
                </c:pt>
                <c:pt idx="78">
                  <c:v>2028_3</c:v>
                </c:pt>
                <c:pt idx="79">
                  <c:v>2028_4</c:v>
                </c:pt>
                <c:pt idx="80">
                  <c:v>2029_1</c:v>
                </c:pt>
                <c:pt idx="81">
                  <c:v>2029_2</c:v>
                </c:pt>
                <c:pt idx="82">
                  <c:v>2029_3</c:v>
                </c:pt>
                <c:pt idx="83">
                  <c:v>2029_4</c:v>
                </c:pt>
                <c:pt idx="84">
                  <c:v>2030_1</c:v>
                </c:pt>
                <c:pt idx="85">
                  <c:v>2030_2</c:v>
                </c:pt>
                <c:pt idx="86">
                  <c:v>2030_3</c:v>
                </c:pt>
                <c:pt idx="87">
                  <c:v>2030_4</c:v>
                </c:pt>
                <c:pt idx="88">
                  <c:v>2031_1</c:v>
                </c:pt>
                <c:pt idx="89">
                  <c:v>2031_2</c:v>
                </c:pt>
                <c:pt idx="90">
                  <c:v>2031_3</c:v>
                </c:pt>
                <c:pt idx="91">
                  <c:v>2031_4</c:v>
                </c:pt>
                <c:pt idx="92">
                  <c:v>2032_1</c:v>
                </c:pt>
                <c:pt idx="93">
                  <c:v>2032_2</c:v>
                </c:pt>
                <c:pt idx="94">
                  <c:v>2032_3</c:v>
                </c:pt>
                <c:pt idx="95">
                  <c:v>2032_4</c:v>
                </c:pt>
                <c:pt idx="96">
                  <c:v>2033_1</c:v>
                </c:pt>
                <c:pt idx="97">
                  <c:v>2033_2</c:v>
                </c:pt>
                <c:pt idx="98">
                  <c:v>2033_3</c:v>
                </c:pt>
                <c:pt idx="99">
                  <c:v>2033_4</c:v>
                </c:pt>
                <c:pt idx="100">
                  <c:v>2034_1</c:v>
                </c:pt>
                <c:pt idx="101">
                  <c:v>2034_2</c:v>
                </c:pt>
                <c:pt idx="102">
                  <c:v>2034_3</c:v>
                </c:pt>
                <c:pt idx="103">
                  <c:v>2034_4</c:v>
                </c:pt>
                <c:pt idx="104">
                  <c:v>2035_1</c:v>
                </c:pt>
                <c:pt idx="105">
                  <c:v>2035_2</c:v>
                </c:pt>
                <c:pt idx="106">
                  <c:v>2035_3</c:v>
                </c:pt>
                <c:pt idx="107">
                  <c:v>2035_4</c:v>
                </c:pt>
                <c:pt idx="108">
                  <c:v>2036_1</c:v>
                </c:pt>
                <c:pt idx="109">
                  <c:v>2036_2</c:v>
                </c:pt>
                <c:pt idx="110">
                  <c:v>2036_3</c:v>
                </c:pt>
                <c:pt idx="111">
                  <c:v>2036_4</c:v>
                </c:pt>
                <c:pt idx="112">
                  <c:v>2037_1</c:v>
                </c:pt>
                <c:pt idx="113">
                  <c:v>2037_2</c:v>
                </c:pt>
                <c:pt idx="114">
                  <c:v>2037_3</c:v>
                </c:pt>
                <c:pt idx="115">
                  <c:v>2037_4</c:v>
                </c:pt>
                <c:pt idx="116">
                  <c:v>2038_1</c:v>
                </c:pt>
                <c:pt idx="117">
                  <c:v>2038_2</c:v>
                </c:pt>
                <c:pt idx="118">
                  <c:v>2038_3</c:v>
                </c:pt>
                <c:pt idx="119">
                  <c:v>2038_4</c:v>
                </c:pt>
                <c:pt idx="120">
                  <c:v>2039_1</c:v>
                </c:pt>
                <c:pt idx="121">
                  <c:v>2039_2</c:v>
                </c:pt>
                <c:pt idx="122">
                  <c:v>2039_3</c:v>
                </c:pt>
                <c:pt idx="123">
                  <c:v>2039_4</c:v>
                </c:pt>
                <c:pt idx="124">
                  <c:v>2040_1</c:v>
                </c:pt>
                <c:pt idx="125">
                  <c:v>2040_2</c:v>
                </c:pt>
                <c:pt idx="126">
                  <c:v>2040_3</c:v>
                </c:pt>
                <c:pt idx="127">
                  <c:v>2040_4</c:v>
                </c:pt>
              </c:strCache>
            </c:strRef>
          </c:cat>
          <c:val>
            <c:numRef>
              <c:f>('Exposure Personal linear'!$P$4:$P$54,'Exposure Personal linear'!$P$55:$P$116,'Exposure Personal linear'!$P$117:$P$131)</c:f>
              <c:numCache>
                <c:formatCode>General</c:formatCode>
                <c:ptCount val="128"/>
                <c:pt idx="0">
                  <c:v>23239</c:v>
                </c:pt>
                <c:pt idx="1">
                  <c:v>23514</c:v>
                </c:pt>
                <c:pt idx="2">
                  <c:v>23898</c:v>
                </c:pt>
                <c:pt idx="3">
                  <c:v>24199</c:v>
                </c:pt>
                <c:pt idx="4">
                  <c:v>24337</c:v>
                </c:pt>
                <c:pt idx="5">
                  <c:v>24224</c:v>
                </c:pt>
                <c:pt idx="6">
                  <c:v>24441</c:v>
                </c:pt>
                <c:pt idx="7">
                  <c:v>24836</c:v>
                </c:pt>
                <c:pt idx="8">
                  <c:v>25012</c:v>
                </c:pt>
                <c:pt idx="9">
                  <c:v>25108</c:v>
                </c:pt>
                <c:pt idx="10">
                  <c:v>25694</c:v>
                </c:pt>
                <c:pt idx="11">
                  <c:v>26162</c:v>
                </c:pt>
                <c:pt idx="12">
                  <c:v>26749</c:v>
                </c:pt>
                <c:pt idx="13">
                  <c:v>27179</c:v>
                </c:pt>
                <c:pt idx="14">
                  <c:v>27637</c:v>
                </c:pt>
                <c:pt idx="15">
                  <c:v>27456</c:v>
                </c:pt>
                <c:pt idx="16">
                  <c:v>27887</c:v>
                </c:pt>
                <c:pt idx="17">
                  <c:v>28533</c:v>
                </c:pt>
                <c:pt idx="18">
                  <c:v>28962</c:v>
                </c:pt>
                <c:pt idx="19">
                  <c:v>29285</c:v>
                </c:pt>
                <c:pt idx="20">
                  <c:v>29334</c:v>
                </c:pt>
                <c:pt idx="21">
                  <c:v>29704</c:v>
                </c:pt>
                <c:pt idx="22">
                  <c:v>29918</c:v>
                </c:pt>
                <c:pt idx="23">
                  <c:v>30037</c:v>
                </c:pt>
                <c:pt idx="24">
                  <c:v>30024</c:v>
                </c:pt>
                <c:pt idx="25">
                  <c:v>30353</c:v>
                </c:pt>
                <c:pt idx="26">
                  <c:v>30581</c:v>
                </c:pt>
                <c:pt idx="27">
                  <c:v>30689</c:v>
                </c:pt>
                <c:pt idx="28">
                  <c:v>30877</c:v>
                </c:pt>
                <c:pt idx="29">
                  <c:v>31212</c:v>
                </c:pt>
                <c:pt idx="30">
                  <c:v>31455</c:v>
                </c:pt>
                <c:pt idx="31">
                  <c:v>31499</c:v>
                </c:pt>
                <c:pt idx="32">
                  <c:v>31330</c:v>
                </c:pt>
                <c:pt idx="33">
                  <c:v>31592</c:v>
                </c:pt>
                <c:pt idx="34">
                  <c:v>31882</c:v>
                </c:pt>
                <c:pt idx="35">
                  <c:v>31970</c:v>
                </c:pt>
                <c:pt idx="36">
                  <c:v>31843</c:v>
                </c:pt>
                <c:pt idx="37">
                  <c:v>32328</c:v>
                </c:pt>
                <c:pt idx="38">
                  <c:v>32577</c:v>
                </c:pt>
                <c:pt idx="39">
                  <c:v>32623</c:v>
                </c:pt>
                <c:pt idx="40">
                  <c:v>33717.557692307688</c:v>
                </c:pt>
                <c:pt idx="41">
                  <c:v>33971.853189493435</c:v>
                </c:pt>
                <c:pt idx="42">
                  <c:v>34226.148686679175</c:v>
                </c:pt>
                <c:pt idx="43">
                  <c:v>34480.444183864915</c:v>
                </c:pt>
                <c:pt idx="44">
                  <c:v>34734.739681050654</c:v>
                </c:pt>
                <c:pt idx="45">
                  <c:v>34989.035178236401</c:v>
                </c:pt>
                <c:pt idx="46">
                  <c:v>35243.330675422141</c:v>
                </c:pt>
                <c:pt idx="47">
                  <c:v>35497.626172607881</c:v>
                </c:pt>
                <c:pt idx="48">
                  <c:v>35751.921669793621</c:v>
                </c:pt>
                <c:pt idx="49">
                  <c:v>36006.217166979361</c:v>
                </c:pt>
                <c:pt idx="50">
                  <c:v>36260.5126641651</c:v>
                </c:pt>
                <c:pt idx="51">
                  <c:v>36514.80816135084</c:v>
                </c:pt>
                <c:pt idx="52">
                  <c:v>36769.103658536587</c:v>
                </c:pt>
                <c:pt idx="53">
                  <c:v>37023.399155722327</c:v>
                </c:pt>
                <c:pt idx="54">
                  <c:v>37277.694652908067</c:v>
                </c:pt>
                <c:pt idx="55">
                  <c:v>37531.990150093807</c:v>
                </c:pt>
                <c:pt idx="56">
                  <c:v>37786.285647279547</c:v>
                </c:pt>
                <c:pt idx="57">
                  <c:v>38040.581144465294</c:v>
                </c:pt>
                <c:pt idx="58">
                  <c:v>38294.876641651033</c:v>
                </c:pt>
                <c:pt idx="59">
                  <c:v>38549.172138836773</c:v>
                </c:pt>
                <c:pt idx="60">
                  <c:v>38803.467636022513</c:v>
                </c:pt>
                <c:pt idx="61">
                  <c:v>39057.763133208253</c:v>
                </c:pt>
                <c:pt idx="62">
                  <c:v>39312.058630393993</c:v>
                </c:pt>
                <c:pt idx="63">
                  <c:v>39566.354127579732</c:v>
                </c:pt>
                <c:pt idx="64">
                  <c:v>39820.64962476548</c:v>
                </c:pt>
                <c:pt idx="65">
                  <c:v>40074.945121951219</c:v>
                </c:pt>
                <c:pt idx="66">
                  <c:v>40329.240619136959</c:v>
                </c:pt>
                <c:pt idx="67">
                  <c:v>40583.536116322706</c:v>
                </c:pt>
                <c:pt idx="68">
                  <c:v>40837.831613508446</c:v>
                </c:pt>
                <c:pt idx="69">
                  <c:v>41092.127110694186</c:v>
                </c:pt>
                <c:pt idx="70">
                  <c:v>41346.422607879926</c:v>
                </c:pt>
                <c:pt idx="71">
                  <c:v>41600.718105065665</c:v>
                </c:pt>
                <c:pt idx="72">
                  <c:v>41855.013602251405</c:v>
                </c:pt>
                <c:pt idx="73">
                  <c:v>42109.309099437145</c:v>
                </c:pt>
                <c:pt idx="74">
                  <c:v>42363.604596622885</c:v>
                </c:pt>
                <c:pt idx="75">
                  <c:v>42617.900093808625</c:v>
                </c:pt>
                <c:pt idx="76">
                  <c:v>42872.195590994372</c:v>
                </c:pt>
                <c:pt idx="77">
                  <c:v>43126.491088180112</c:v>
                </c:pt>
                <c:pt idx="78">
                  <c:v>43380.786585365851</c:v>
                </c:pt>
                <c:pt idx="79">
                  <c:v>43635.082082551598</c:v>
                </c:pt>
                <c:pt idx="80">
                  <c:v>43889.377579737338</c:v>
                </c:pt>
                <c:pt idx="81">
                  <c:v>44143.673076923078</c:v>
                </c:pt>
                <c:pt idx="82">
                  <c:v>44397.968574108818</c:v>
                </c:pt>
                <c:pt idx="83">
                  <c:v>44652.264071294558</c:v>
                </c:pt>
                <c:pt idx="84">
                  <c:v>44906.559568480297</c:v>
                </c:pt>
                <c:pt idx="85">
                  <c:v>45160.855065666037</c:v>
                </c:pt>
                <c:pt idx="86">
                  <c:v>45415.150562851777</c:v>
                </c:pt>
                <c:pt idx="87">
                  <c:v>45669.446060037524</c:v>
                </c:pt>
                <c:pt idx="88">
                  <c:v>45923.741557223264</c:v>
                </c:pt>
                <c:pt idx="89">
                  <c:v>46178.037054409004</c:v>
                </c:pt>
                <c:pt idx="90">
                  <c:v>46432.332551594751</c:v>
                </c:pt>
                <c:pt idx="91">
                  <c:v>46686.628048780491</c:v>
                </c:pt>
                <c:pt idx="92">
                  <c:v>46940.92354596623</c:v>
                </c:pt>
                <c:pt idx="93">
                  <c:v>47195.21904315197</c:v>
                </c:pt>
                <c:pt idx="94">
                  <c:v>47449.51454033771</c:v>
                </c:pt>
                <c:pt idx="95">
                  <c:v>47703.81003752345</c:v>
                </c:pt>
                <c:pt idx="96">
                  <c:v>47958.10553470919</c:v>
                </c:pt>
                <c:pt idx="97">
                  <c:v>48212.401031894929</c:v>
                </c:pt>
                <c:pt idx="98">
                  <c:v>48466.696529080669</c:v>
                </c:pt>
                <c:pt idx="99">
                  <c:v>48720.992026266416</c:v>
                </c:pt>
                <c:pt idx="100">
                  <c:v>48975.287523452156</c:v>
                </c:pt>
                <c:pt idx="101">
                  <c:v>49229.583020637903</c:v>
                </c:pt>
                <c:pt idx="102">
                  <c:v>49483.878517823643</c:v>
                </c:pt>
                <c:pt idx="103">
                  <c:v>49738.174015009383</c:v>
                </c:pt>
                <c:pt idx="104">
                  <c:v>49992.469512195123</c:v>
                </c:pt>
                <c:pt idx="105">
                  <c:v>50246.765009380862</c:v>
                </c:pt>
                <c:pt idx="106">
                  <c:v>50501.060506566602</c:v>
                </c:pt>
                <c:pt idx="107">
                  <c:v>50755.356003752342</c:v>
                </c:pt>
                <c:pt idx="108">
                  <c:v>51009.651500938082</c:v>
                </c:pt>
                <c:pt idx="109">
                  <c:v>51263.946998123822</c:v>
                </c:pt>
                <c:pt idx="110">
                  <c:v>51518.242495309569</c:v>
                </c:pt>
                <c:pt idx="111">
                  <c:v>51772.537992495309</c:v>
                </c:pt>
                <c:pt idx="112">
                  <c:v>52026.833489681048</c:v>
                </c:pt>
                <c:pt idx="113">
                  <c:v>52281.128986866795</c:v>
                </c:pt>
                <c:pt idx="114">
                  <c:v>52535.424484052535</c:v>
                </c:pt>
                <c:pt idx="115">
                  <c:v>52789.719981238275</c:v>
                </c:pt>
                <c:pt idx="116">
                  <c:v>53044.015478424015</c:v>
                </c:pt>
                <c:pt idx="117">
                  <c:v>53298.310975609755</c:v>
                </c:pt>
                <c:pt idx="118">
                  <c:v>53552.606472795494</c:v>
                </c:pt>
                <c:pt idx="119">
                  <c:v>53806.901969981234</c:v>
                </c:pt>
                <c:pt idx="120">
                  <c:v>54061.197467166974</c:v>
                </c:pt>
                <c:pt idx="121">
                  <c:v>54315.492964352721</c:v>
                </c:pt>
                <c:pt idx="122">
                  <c:v>54569.788461538461</c:v>
                </c:pt>
                <c:pt idx="123">
                  <c:v>54824.083958724201</c:v>
                </c:pt>
                <c:pt idx="124">
                  <c:v>55078.379455909948</c:v>
                </c:pt>
                <c:pt idx="125">
                  <c:v>55332.674953095688</c:v>
                </c:pt>
                <c:pt idx="126">
                  <c:v>55586.970450281427</c:v>
                </c:pt>
                <c:pt idx="127">
                  <c:v>55841.265947467167</c:v>
                </c:pt>
              </c:numCache>
            </c:numRef>
          </c:val>
          <c:smooth val="0"/>
          <c:extLst>
            <c:ext xmlns:c16="http://schemas.microsoft.com/office/drawing/2014/chart" uri="{C3380CC4-5D6E-409C-BE32-E72D297353CC}">
              <c16:uniqueId val="{0000000B-F54F-414C-8D6E-1864EFE47EFB}"/>
            </c:ext>
          </c:extLst>
        </c:ser>
        <c:ser>
          <c:idx val="12"/>
          <c:order val="12"/>
          <c:tx>
            <c:strRef>
              <c:f>'Exposure Personal linear'!$Q$3</c:f>
              <c:strCache>
                <c:ptCount val="1"/>
                <c:pt idx="0">
                  <c:v>MSA</c:v>
                </c:pt>
              </c:strCache>
            </c:strRef>
          </c:tx>
          <c:spPr>
            <a:ln w="28575" cap="rnd">
              <a:solidFill>
                <a:schemeClr val="accent1">
                  <a:lumMod val="80000"/>
                  <a:lumOff val="20000"/>
                </a:schemeClr>
              </a:solidFill>
              <a:round/>
            </a:ln>
            <a:effectLst/>
          </c:spPr>
          <c:marker>
            <c:symbol val="none"/>
          </c:marker>
          <c:cat>
            <c:strRef>
              <c:f>('Exposure Personal linear'!$C$4:$C$54,'Exposure Personal linear'!$C$55:$C$116,'Exposure Personal linear'!$C$117:$C$131)</c:f>
              <c:strCache>
                <c:ptCount val="128"/>
                <c:pt idx="0">
                  <c:v>2009_1</c:v>
                </c:pt>
                <c:pt idx="1">
                  <c:v>2009_2</c:v>
                </c:pt>
                <c:pt idx="2">
                  <c:v>2009_3</c:v>
                </c:pt>
                <c:pt idx="3">
                  <c:v>2009_4</c:v>
                </c:pt>
                <c:pt idx="4">
                  <c:v>2010_1</c:v>
                </c:pt>
                <c:pt idx="5">
                  <c:v>2010_2</c:v>
                </c:pt>
                <c:pt idx="6">
                  <c:v>2010_3</c:v>
                </c:pt>
                <c:pt idx="7">
                  <c:v>2010_4</c:v>
                </c:pt>
                <c:pt idx="8">
                  <c:v>2011_1</c:v>
                </c:pt>
                <c:pt idx="9">
                  <c:v>2011_2</c:v>
                </c:pt>
                <c:pt idx="10">
                  <c:v>2011_3</c:v>
                </c:pt>
                <c:pt idx="11">
                  <c:v>2011_4</c:v>
                </c:pt>
                <c:pt idx="12">
                  <c:v>2012_1</c:v>
                </c:pt>
                <c:pt idx="13">
                  <c:v>2012_2</c:v>
                </c:pt>
                <c:pt idx="14">
                  <c:v>2012_3</c:v>
                </c:pt>
                <c:pt idx="15">
                  <c:v>2012_4</c:v>
                </c:pt>
                <c:pt idx="16">
                  <c:v>2013_1</c:v>
                </c:pt>
                <c:pt idx="17">
                  <c:v>2013_2</c:v>
                </c:pt>
                <c:pt idx="18">
                  <c:v>2013_3</c:v>
                </c:pt>
                <c:pt idx="19">
                  <c:v>2013_4</c:v>
                </c:pt>
                <c:pt idx="20">
                  <c:v>2014_1</c:v>
                </c:pt>
                <c:pt idx="21">
                  <c:v>2014_2</c:v>
                </c:pt>
                <c:pt idx="22">
                  <c:v>2014_3</c:v>
                </c:pt>
                <c:pt idx="23">
                  <c:v>2014_4</c:v>
                </c:pt>
                <c:pt idx="24">
                  <c:v>2015_1</c:v>
                </c:pt>
                <c:pt idx="25">
                  <c:v>2015_2</c:v>
                </c:pt>
                <c:pt idx="26">
                  <c:v>2015_3</c:v>
                </c:pt>
                <c:pt idx="27">
                  <c:v>2015_4</c:v>
                </c:pt>
                <c:pt idx="28">
                  <c:v>2016_1</c:v>
                </c:pt>
                <c:pt idx="29">
                  <c:v>2016_2</c:v>
                </c:pt>
                <c:pt idx="30">
                  <c:v>2016_3</c:v>
                </c:pt>
                <c:pt idx="31">
                  <c:v>2016_4</c:v>
                </c:pt>
                <c:pt idx="32">
                  <c:v>2017_1</c:v>
                </c:pt>
                <c:pt idx="33">
                  <c:v>2017_2</c:v>
                </c:pt>
                <c:pt idx="34">
                  <c:v>2017_3</c:v>
                </c:pt>
                <c:pt idx="35">
                  <c:v>2017_4</c:v>
                </c:pt>
                <c:pt idx="36">
                  <c:v>2018_1</c:v>
                </c:pt>
                <c:pt idx="37">
                  <c:v>2018_2</c:v>
                </c:pt>
                <c:pt idx="38">
                  <c:v>2018_3</c:v>
                </c:pt>
                <c:pt idx="39">
                  <c:v>2018_4</c:v>
                </c:pt>
                <c:pt idx="40">
                  <c:v>2019_1</c:v>
                </c:pt>
                <c:pt idx="41">
                  <c:v>2019_2</c:v>
                </c:pt>
                <c:pt idx="42">
                  <c:v>2019_3</c:v>
                </c:pt>
                <c:pt idx="43">
                  <c:v>2019_4</c:v>
                </c:pt>
                <c:pt idx="44">
                  <c:v>2020_1</c:v>
                </c:pt>
                <c:pt idx="45">
                  <c:v>2020_2</c:v>
                </c:pt>
                <c:pt idx="46">
                  <c:v>2020_3</c:v>
                </c:pt>
                <c:pt idx="47">
                  <c:v>2020_4</c:v>
                </c:pt>
                <c:pt idx="48">
                  <c:v>2021_1</c:v>
                </c:pt>
                <c:pt idx="49">
                  <c:v>2021_2</c:v>
                </c:pt>
                <c:pt idx="50">
                  <c:v>2021_3</c:v>
                </c:pt>
                <c:pt idx="51">
                  <c:v>2021_4</c:v>
                </c:pt>
                <c:pt idx="52">
                  <c:v>2022_1</c:v>
                </c:pt>
                <c:pt idx="53">
                  <c:v>2022_2</c:v>
                </c:pt>
                <c:pt idx="54">
                  <c:v>2022_3</c:v>
                </c:pt>
                <c:pt idx="55">
                  <c:v>2022_4</c:v>
                </c:pt>
                <c:pt idx="56">
                  <c:v>2023_1</c:v>
                </c:pt>
                <c:pt idx="57">
                  <c:v>2023_2</c:v>
                </c:pt>
                <c:pt idx="58">
                  <c:v>2023_3</c:v>
                </c:pt>
                <c:pt idx="59">
                  <c:v>2023_4</c:v>
                </c:pt>
                <c:pt idx="60">
                  <c:v>2024_1</c:v>
                </c:pt>
                <c:pt idx="61">
                  <c:v>2024_2</c:v>
                </c:pt>
                <c:pt idx="62">
                  <c:v>2024_3</c:v>
                </c:pt>
                <c:pt idx="63">
                  <c:v>2024_4</c:v>
                </c:pt>
                <c:pt idx="64">
                  <c:v>2025_1</c:v>
                </c:pt>
                <c:pt idx="65">
                  <c:v>2025_2</c:v>
                </c:pt>
                <c:pt idx="66">
                  <c:v>2025_3</c:v>
                </c:pt>
                <c:pt idx="67">
                  <c:v>2025_4</c:v>
                </c:pt>
                <c:pt idx="68">
                  <c:v>2026_1</c:v>
                </c:pt>
                <c:pt idx="69">
                  <c:v>2026_2</c:v>
                </c:pt>
                <c:pt idx="70">
                  <c:v>2026_3</c:v>
                </c:pt>
                <c:pt idx="71">
                  <c:v>2026_4</c:v>
                </c:pt>
                <c:pt idx="72">
                  <c:v>2027_1</c:v>
                </c:pt>
                <c:pt idx="73">
                  <c:v>2027_2</c:v>
                </c:pt>
                <c:pt idx="74">
                  <c:v>2027_3</c:v>
                </c:pt>
                <c:pt idx="75">
                  <c:v>2027_4</c:v>
                </c:pt>
                <c:pt idx="76">
                  <c:v>2028_1</c:v>
                </c:pt>
                <c:pt idx="77">
                  <c:v>2028_2</c:v>
                </c:pt>
                <c:pt idx="78">
                  <c:v>2028_3</c:v>
                </c:pt>
                <c:pt idx="79">
                  <c:v>2028_4</c:v>
                </c:pt>
                <c:pt idx="80">
                  <c:v>2029_1</c:v>
                </c:pt>
                <c:pt idx="81">
                  <c:v>2029_2</c:v>
                </c:pt>
                <c:pt idx="82">
                  <c:v>2029_3</c:v>
                </c:pt>
                <c:pt idx="83">
                  <c:v>2029_4</c:v>
                </c:pt>
                <c:pt idx="84">
                  <c:v>2030_1</c:v>
                </c:pt>
                <c:pt idx="85">
                  <c:v>2030_2</c:v>
                </c:pt>
                <c:pt idx="86">
                  <c:v>2030_3</c:v>
                </c:pt>
                <c:pt idx="87">
                  <c:v>2030_4</c:v>
                </c:pt>
                <c:pt idx="88">
                  <c:v>2031_1</c:v>
                </c:pt>
                <c:pt idx="89">
                  <c:v>2031_2</c:v>
                </c:pt>
                <c:pt idx="90">
                  <c:v>2031_3</c:v>
                </c:pt>
                <c:pt idx="91">
                  <c:v>2031_4</c:v>
                </c:pt>
                <c:pt idx="92">
                  <c:v>2032_1</c:v>
                </c:pt>
                <c:pt idx="93">
                  <c:v>2032_2</c:v>
                </c:pt>
                <c:pt idx="94">
                  <c:v>2032_3</c:v>
                </c:pt>
                <c:pt idx="95">
                  <c:v>2032_4</c:v>
                </c:pt>
                <c:pt idx="96">
                  <c:v>2033_1</c:v>
                </c:pt>
                <c:pt idx="97">
                  <c:v>2033_2</c:v>
                </c:pt>
                <c:pt idx="98">
                  <c:v>2033_3</c:v>
                </c:pt>
                <c:pt idx="99">
                  <c:v>2033_4</c:v>
                </c:pt>
                <c:pt idx="100">
                  <c:v>2034_1</c:v>
                </c:pt>
                <c:pt idx="101">
                  <c:v>2034_2</c:v>
                </c:pt>
                <c:pt idx="102">
                  <c:v>2034_3</c:v>
                </c:pt>
                <c:pt idx="103">
                  <c:v>2034_4</c:v>
                </c:pt>
                <c:pt idx="104">
                  <c:v>2035_1</c:v>
                </c:pt>
                <c:pt idx="105">
                  <c:v>2035_2</c:v>
                </c:pt>
                <c:pt idx="106">
                  <c:v>2035_3</c:v>
                </c:pt>
                <c:pt idx="107">
                  <c:v>2035_4</c:v>
                </c:pt>
                <c:pt idx="108">
                  <c:v>2036_1</c:v>
                </c:pt>
                <c:pt idx="109">
                  <c:v>2036_2</c:v>
                </c:pt>
                <c:pt idx="110">
                  <c:v>2036_3</c:v>
                </c:pt>
                <c:pt idx="111">
                  <c:v>2036_4</c:v>
                </c:pt>
                <c:pt idx="112">
                  <c:v>2037_1</c:v>
                </c:pt>
                <c:pt idx="113">
                  <c:v>2037_2</c:v>
                </c:pt>
                <c:pt idx="114">
                  <c:v>2037_3</c:v>
                </c:pt>
                <c:pt idx="115">
                  <c:v>2037_4</c:v>
                </c:pt>
                <c:pt idx="116">
                  <c:v>2038_1</c:v>
                </c:pt>
                <c:pt idx="117">
                  <c:v>2038_2</c:v>
                </c:pt>
                <c:pt idx="118">
                  <c:v>2038_3</c:v>
                </c:pt>
                <c:pt idx="119">
                  <c:v>2038_4</c:v>
                </c:pt>
                <c:pt idx="120">
                  <c:v>2039_1</c:v>
                </c:pt>
                <c:pt idx="121">
                  <c:v>2039_2</c:v>
                </c:pt>
                <c:pt idx="122">
                  <c:v>2039_3</c:v>
                </c:pt>
                <c:pt idx="123">
                  <c:v>2039_4</c:v>
                </c:pt>
                <c:pt idx="124">
                  <c:v>2040_1</c:v>
                </c:pt>
                <c:pt idx="125">
                  <c:v>2040_2</c:v>
                </c:pt>
                <c:pt idx="126">
                  <c:v>2040_3</c:v>
                </c:pt>
                <c:pt idx="127">
                  <c:v>2040_4</c:v>
                </c:pt>
              </c:strCache>
            </c:strRef>
          </c:cat>
          <c:val>
            <c:numRef>
              <c:f>('Exposure Personal linear'!$Q$4:$Q$54,'Exposure Personal linear'!$Q$55:$Q$116,'Exposure Personal linear'!$Q$117:$Q$131)</c:f>
              <c:numCache>
                <c:formatCode>General</c:formatCode>
                <c:ptCount val="128"/>
                <c:pt idx="0">
                  <c:v>21487</c:v>
                </c:pt>
                <c:pt idx="1">
                  <c:v>21759</c:v>
                </c:pt>
                <c:pt idx="2">
                  <c:v>22013</c:v>
                </c:pt>
                <c:pt idx="3">
                  <c:v>21974</c:v>
                </c:pt>
                <c:pt idx="4">
                  <c:v>22131</c:v>
                </c:pt>
                <c:pt idx="5">
                  <c:v>22011</c:v>
                </c:pt>
                <c:pt idx="6">
                  <c:v>22083</c:v>
                </c:pt>
                <c:pt idx="7">
                  <c:v>22005</c:v>
                </c:pt>
                <c:pt idx="8">
                  <c:v>22615</c:v>
                </c:pt>
                <c:pt idx="9">
                  <c:v>22731</c:v>
                </c:pt>
                <c:pt idx="10">
                  <c:v>22913</c:v>
                </c:pt>
                <c:pt idx="11">
                  <c:v>22718</c:v>
                </c:pt>
                <c:pt idx="12">
                  <c:v>23406</c:v>
                </c:pt>
                <c:pt idx="13">
                  <c:v>23700</c:v>
                </c:pt>
                <c:pt idx="14">
                  <c:v>24008</c:v>
                </c:pt>
                <c:pt idx="15">
                  <c:v>23600</c:v>
                </c:pt>
                <c:pt idx="16">
                  <c:v>24147</c:v>
                </c:pt>
                <c:pt idx="17">
                  <c:v>24504</c:v>
                </c:pt>
                <c:pt idx="18">
                  <c:v>24534</c:v>
                </c:pt>
                <c:pt idx="19">
                  <c:v>24007</c:v>
                </c:pt>
                <c:pt idx="20">
                  <c:v>24942</c:v>
                </c:pt>
                <c:pt idx="21">
                  <c:v>25597</c:v>
                </c:pt>
                <c:pt idx="22">
                  <c:v>25542</c:v>
                </c:pt>
                <c:pt idx="23">
                  <c:v>24918</c:v>
                </c:pt>
                <c:pt idx="24">
                  <c:v>25204</c:v>
                </c:pt>
                <c:pt idx="25">
                  <c:v>25894</c:v>
                </c:pt>
                <c:pt idx="26">
                  <c:v>25905</c:v>
                </c:pt>
                <c:pt idx="27">
                  <c:v>25196</c:v>
                </c:pt>
                <c:pt idx="28">
                  <c:v>25509</c:v>
                </c:pt>
                <c:pt idx="29">
                  <c:v>26272</c:v>
                </c:pt>
                <c:pt idx="30">
                  <c:v>26306</c:v>
                </c:pt>
                <c:pt idx="31">
                  <c:v>25562</c:v>
                </c:pt>
                <c:pt idx="32">
                  <c:v>25877</c:v>
                </c:pt>
                <c:pt idx="33">
                  <c:v>26556</c:v>
                </c:pt>
                <c:pt idx="34">
                  <c:v>26533</c:v>
                </c:pt>
                <c:pt idx="35">
                  <c:v>25782</c:v>
                </c:pt>
                <c:pt idx="36">
                  <c:v>26140</c:v>
                </c:pt>
                <c:pt idx="37">
                  <c:v>26791</c:v>
                </c:pt>
                <c:pt idx="38">
                  <c:v>26675</c:v>
                </c:pt>
                <c:pt idx="39">
                  <c:v>25810</c:v>
                </c:pt>
                <c:pt idx="40">
                  <c:v>27223.576923076922</c:v>
                </c:pt>
                <c:pt idx="41">
                  <c:v>27362.096529080674</c:v>
                </c:pt>
                <c:pt idx="42">
                  <c:v>27500.616135084427</c:v>
                </c:pt>
                <c:pt idx="43">
                  <c:v>27639.135741088179</c:v>
                </c:pt>
                <c:pt idx="44">
                  <c:v>27777.655347091932</c:v>
                </c:pt>
                <c:pt idx="45">
                  <c:v>27916.174953095684</c:v>
                </c:pt>
                <c:pt idx="46">
                  <c:v>28054.694559099436</c:v>
                </c:pt>
                <c:pt idx="47">
                  <c:v>28193.214165103189</c:v>
                </c:pt>
                <c:pt idx="48">
                  <c:v>28331.733771106941</c:v>
                </c:pt>
                <c:pt idx="49">
                  <c:v>28470.253377110694</c:v>
                </c:pt>
                <c:pt idx="50">
                  <c:v>28608.772983114446</c:v>
                </c:pt>
                <c:pt idx="51">
                  <c:v>28747.292589118199</c:v>
                </c:pt>
                <c:pt idx="52">
                  <c:v>28885.812195121951</c:v>
                </c:pt>
                <c:pt idx="53">
                  <c:v>29024.331801125703</c:v>
                </c:pt>
                <c:pt idx="54">
                  <c:v>29162.851407129456</c:v>
                </c:pt>
                <c:pt idx="55">
                  <c:v>29301.371013133208</c:v>
                </c:pt>
                <c:pt idx="56">
                  <c:v>29439.890619136961</c:v>
                </c:pt>
                <c:pt idx="57">
                  <c:v>29578.410225140713</c:v>
                </c:pt>
                <c:pt idx="58">
                  <c:v>29716.929831144465</c:v>
                </c:pt>
                <c:pt idx="59">
                  <c:v>29855.449437148214</c:v>
                </c:pt>
                <c:pt idx="60">
                  <c:v>29993.96904315197</c:v>
                </c:pt>
                <c:pt idx="61">
                  <c:v>30132.488649155719</c:v>
                </c:pt>
                <c:pt idx="62">
                  <c:v>30271.008255159475</c:v>
                </c:pt>
                <c:pt idx="63">
                  <c:v>30409.527861163224</c:v>
                </c:pt>
                <c:pt idx="64">
                  <c:v>30548.04746716698</c:v>
                </c:pt>
                <c:pt idx="65">
                  <c:v>30686.567073170729</c:v>
                </c:pt>
                <c:pt idx="66">
                  <c:v>30825.086679174485</c:v>
                </c:pt>
                <c:pt idx="67">
                  <c:v>30963.606285178234</c:v>
                </c:pt>
                <c:pt idx="68">
                  <c:v>31102.12589118199</c:v>
                </c:pt>
                <c:pt idx="69">
                  <c:v>31240.645497185738</c:v>
                </c:pt>
                <c:pt idx="70">
                  <c:v>31379.165103189494</c:v>
                </c:pt>
                <c:pt idx="71">
                  <c:v>31517.684709193243</c:v>
                </c:pt>
                <c:pt idx="72">
                  <c:v>31656.204315196999</c:v>
                </c:pt>
                <c:pt idx="73">
                  <c:v>31794.723921200748</c:v>
                </c:pt>
                <c:pt idx="74">
                  <c:v>31933.243527204504</c:v>
                </c:pt>
                <c:pt idx="75">
                  <c:v>32071.763133208253</c:v>
                </c:pt>
                <c:pt idx="76">
                  <c:v>32210.282739212005</c:v>
                </c:pt>
                <c:pt idx="77">
                  <c:v>32348.802345215758</c:v>
                </c:pt>
                <c:pt idx="78">
                  <c:v>32487.32195121951</c:v>
                </c:pt>
                <c:pt idx="79">
                  <c:v>32625.841557223262</c:v>
                </c:pt>
                <c:pt idx="80">
                  <c:v>32764.361163227015</c:v>
                </c:pt>
                <c:pt idx="81">
                  <c:v>32902.880769230767</c:v>
                </c:pt>
                <c:pt idx="82">
                  <c:v>33041.400375234516</c:v>
                </c:pt>
                <c:pt idx="83">
                  <c:v>33179.919981238272</c:v>
                </c:pt>
                <c:pt idx="84">
                  <c:v>33318.439587242028</c:v>
                </c:pt>
                <c:pt idx="85">
                  <c:v>33456.959193245777</c:v>
                </c:pt>
                <c:pt idx="86">
                  <c:v>33595.478799249526</c:v>
                </c:pt>
                <c:pt idx="87">
                  <c:v>33733.998405253282</c:v>
                </c:pt>
                <c:pt idx="88">
                  <c:v>33872.518011257038</c:v>
                </c:pt>
                <c:pt idx="89">
                  <c:v>34011.037617260787</c:v>
                </c:pt>
                <c:pt idx="90">
                  <c:v>34149.557223264535</c:v>
                </c:pt>
                <c:pt idx="91">
                  <c:v>34288.076829268291</c:v>
                </c:pt>
                <c:pt idx="92">
                  <c:v>34426.596435272048</c:v>
                </c:pt>
                <c:pt idx="93">
                  <c:v>34565.116041275796</c:v>
                </c:pt>
                <c:pt idx="94">
                  <c:v>34703.635647279545</c:v>
                </c:pt>
                <c:pt idx="95">
                  <c:v>34842.155253283301</c:v>
                </c:pt>
                <c:pt idx="96">
                  <c:v>34980.674859287057</c:v>
                </c:pt>
                <c:pt idx="97">
                  <c:v>35119.194465290806</c:v>
                </c:pt>
                <c:pt idx="98">
                  <c:v>35257.714071294555</c:v>
                </c:pt>
                <c:pt idx="99">
                  <c:v>35396.233677298311</c:v>
                </c:pt>
                <c:pt idx="100">
                  <c:v>35534.75328330206</c:v>
                </c:pt>
                <c:pt idx="101">
                  <c:v>35673.272889305816</c:v>
                </c:pt>
                <c:pt idx="102">
                  <c:v>35811.792495309564</c:v>
                </c:pt>
                <c:pt idx="103">
                  <c:v>35950.31210131332</c:v>
                </c:pt>
                <c:pt idx="104">
                  <c:v>36088.831707317069</c:v>
                </c:pt>
                <c:pt idx="105">
                  <c:v>36227.351313320825</c:v>
                </c:pt>
                <c:pt idx="106">
                  <c:v>36365.870919324574</c:v>
                </c:pt>
                <c:pt idx="107">
                  <c:v>36504.39052532833</c:v>
                </c:pt>
                <c:pt idx="108">
                  <c:v>36642.910131332079</c:v>
                </c:pt>
                <c:pt idx="109">
                  <c:v>36781.429737335835</c:v>
                </c:pt>
                <c:pt idx="110">
                  <c:v>36919.949343339584</c:v>
                </c:pt>
                <c:pt idx="111">
                  <c:v>37058.46894934334</c:v>
                </c:pt>
                <c:pt idx="112">
                  <c:v>37196.988555347089</c:v>
                </c:pt>
                <c:pt idx="113">
                  <c:v>37335.508161350845</c:v>
                </c:pt>
                <c:pt idx="114">
                  <c:v>37474.027767354593</c:v>
                </c:pt>
                <c:pt idx="115">
                  <c:v>37612.547373358349</c:v>
                </c:pt>
                <c:pt idx="116">
                  <c:v>37751.066979362098</c:v>
                </c:pt>
                <c:pt idx="117">
                  <c:v>37889.586585365854</c:v>
                </c:pt>
                <c:pt idx="118">
                  <c:v>38028.106191369603</c:v>
                </c:pt>
                <c:pt idx="119">
                  <c:v>38166.625797373359</c:v>
                </c:pt>
                <c:pt idx="120">
                  <c:v>38305.145403377108</c:v>
                </c:pt>
                <c:pt idx="121">
                  <c:v>38443.665009380857</c:v>
                </c:pt>
                <c:pt idx="122">
                  <c:v>38582.184615384613</c:v>
                </c:pt>
                <c:pt idx="123">
                  <c:v>38720.704221388369</c:v>
                </c:pt>
                <c:pt idx="124">
                  <c:v>38859.223827392118</c:v>
                </c:pt>
                <c:pt idx="125">
                  <c:v>38997.743433395866</c:v>
                </c:pt>
                <c:pt idx="126">
                  <c:v>39136.263039399622</c:v>
                </c:pt>
                <c:pt idx="127">
                  <c:v>39274.782645403378</c:v>
                </c:pt>
              </c:numCache>
            </c:numRef>
          </c:val>
          <c:smooth val="0"/>
          <c:extLst>
            <c:ext xmlns:c16="http://schemas.microsoft.com/office/drawing/2014/chart" uri="{C3380CC4-5D6E-409C-BE32-E72D297353CC}">
              <c16:uniqueId val="{0000000C-F54F-414C-8D6E-1864EFE47EFB}"/>
            </c:ext>
          </c:extLst>
        </c:ser>
        <c:ser>
          <c:idx val="13"/>
          <c:order val="13"/>
          <c:tx>
            <c:strRef>
              <c:f>'Exposure Personal linear'!$R$3</c:f>
              <c:strCache>
                <c:ptCount val="1"/>
                <c:pt idx="0">
                  <c:v>MSH</c:v>
                </c:pt>
              </c:strCache>
            </c:strRef>
          </c:tx>
          <c:spPr>
            <a:ln w="28575" cap="rnd">
              <a:solidFill>
                <a:schemeClr val="accent2">
                  <a:lumMod val="80000"/>
                  <a:lumOff val="20000"/>
                </a:schemeClr>
              </a:solidFill>
              <a:round/>
            </a:ln>
            <a:effectLst/>
          </c:spPr>
          <c:marker>
            <c:symbol val="none"/>
          </c:marker>
          <c:cat>
            <c:strRef>
              <c:f>('Exposure Personal linear'!$C$4:$C$54,'Exposure Personal linear'!$C$55:$C$116,'Exposure Personal linear'!$C$117:$C$131)</c:f>
              <c:strCache>
                <c:ptCount val="128"/>
                <c:pt idx="0">
                  <c:v>2009_1</c:v>
                </c:pt>
                <c:pt idx="1">
                  <c:v>2009_2</c:v>
                </c:pt>
                <c:pt idx="2">
                  <c:v>2009_3</c:v>
                </c:pt>
                <c:pt idx="3">
                  <c:v>2009_4</c:v>
                </c:pt>
                <c:pt idx="4">
                  <c:v>2010_1</c:v>
                </c:pt>
                <c:pt idx="5">
                  <c:v>2010_2</c:v>
                </c:pt>
                <c:pt idx="6">
                  <c:v>2010_3</c:v>
                </c:pt>
                <c:pt idx="7">
                  <c:v>2010_4</c:v>
                </c:pt>
                <c:pt idx="8">
                  <c:v>2011_1</c:v>
                </c:pt>
                <c:pt idx="9">
                  <c:v>2011_2</c:v>
                </c:pt>
                <c:pt idx="10">
                  <c:v>2011_3</c:v>
                </c:pt>
                <c:pt idx="11">
                  <c:v>2011_4</c:v>
                </c:pt>
                <c:pt idx="12">
                  <c:v>2012_1</c:v>
                </c:pt>
                <c:pt idx="13">
                  <c:v>2012_2</c:v>
                </c:pt>
                <c:pt idx="14">
                  <c:v>2012_3</c:v>
                </c:pt>
                <c:pt idx="15">
                  <c:v>2012_4</c:v>
                </c:pt>
                <c:pt idx="16">
                  <c:v>2013_1</c:v>
                </c:pt>
                <c:pt idx="17">
                  <c:v>2013_2</c:v>
                </c:pt>
                <c:pt idx="18">
                  <c:v>2013_3</c:v>
                </c:pt>
                <c:pt idx="19">
                  <c:v>2013_4</c:v>
                </c:pt>
                <c:pt idx="20">
                  <c:v>2014_1</c:v>
                </c:pt>
                <c:pt idx="21">
                  <c:v>2014_2</c:v>
                </c:pt>
                <c:pt idx="22">
                  <c:v>2014_3</c:v>
                </c:pt>
                <c:pt idx="23">
                  <c:v>2014_4</c:v>
                </c:pt>
                <c:pt idx="24">
                  <c:v>2015_1</c:v>
                </c:pt>
                <c:pt idx="25">
                  <c:v>2015_2</c:v>
                </c:pt>
                <c:pt idx="26">
                  <c:v>2015_3</c:v>
                </c:pt>
                <c:pt idx="27">
                  <c:v>2015_4</c:v>
                </c:pt>
                <c:pt idx="28">
                  <c:v>2016_1</c:v>
                </c:pt>
                <c:pt idx="29">
                  <c:v>2016_2</c:v>
                </c:pt>
                <c:pt idx="30">
                  <c:v>2016_3</c:v>
                </c:pt>
                <c:pt idx="31">
                  <c:v>2016_4</c:v>
                </c:pt>
                <c:pt idx="32">
                  <c:v>2017_1</c:v>
                </c:pt>
                <c:pt idx="33">
                  <c:v>2017_2</c:v>
                </c:pt>
                <c:pt idx="34">
                  <c:v>2017_3</c:v>
                </c:pt>
                <c:pt idx="35">
                  <c:v>2017_4</c:v>
                </c:pt>
                <c:pt idx="36">
                  <c:v>2018_1</c:v>
                </c:pt>
                <c:pt idx="37">
                  <c:v>2018_2</c:v>
                </c:pt>
                <c:pt idx="38">
                  <c:v>2018_3</c:v>
                </c:pt>
                <c:pt idx="39">
                  <c:v>2018_4</c:v>
                </c:pt>
                <c:pt idx="40">
                  <c:v>2019_1</c:v>
                </c:pt>
                <c:pt idx="41">
                  <c:v>2019_2</c:v>
                </c:pt>
                <c:pt idx="42">
                  <c:v>2019_3</c:v>
                </c:pt>
                <c:pt idx="43">
                  <c:v>2019_4</c:v>
                </c:pt>
                <c:pt idx="44">
                  <c:v>2020_1</c:v>
                </c:pt>
                <c:pt idx="45">
                  <c:v>2020_2</c:v>
                </c:pt>
                <c:pt idx="46">
                  <c:v>2020_3</c:v>
                </c:pt>
                <c:pt idx="47">
                  <c:v>2020_4</c:v>
                </c:pt>
                <c:pt idx="48">
                  <c:v>2021_1</c:v>
                </c:pt>
                <c:pt idx="49">
                  <c:v>2021_2</c:v>
                </c:pt>
                <c:pt idx="50">
                  <c:v>2021_3</c:v>
                </c:pt>
                <c:pt idx="51">
                  <c:v>2021_4</c:v>
                </c:pt>
                <c:pt idx="52">
                  <c:v>2022_1</c:v>
                </c:pt>
                <c:pt idx="53">
                  <c:v>2022_2</c:v>
                </c:pt>
                <c:pt idx="54">
                  <c:v>2022_3</c:v>
                </c:pt>
                <c:pt idx="55">
                  <c:v>2022_4</c:v>
                </c:pt>
                <c:pt idx="56">
                  <c:v>2023_1</c:v>
                </c:pt>
                <c:pt idx="57">
                  <c:v>2023_2</c:v>
                </c:pt>
                <c:pt idx="58">
                  <c:v>2023_3</c:v>
                </c:pt>
                <c:pt idx="59">
                  <c:v>2023_4</c:v>
                </c:pt>
                <c:pt idx="60">
                  <c:v>2024_1</c:v>
                </c:pt>
                <c:pt idx="61">
                  <c:v>2024_2</c:v>
                </c:pt>
                <c:pt idx="62">
                  <c:v>2024_3</c:v>
                </c:pt>
                <c:pt idx="63">
                  <c:v>2024_4</c:v>
                </c:pt>
                <c:pt idx="64">
                  <c:v>2025_1</c:v>
                </c:pt>
                <c:pt idx="65">
                  <c:v>2025_2</c:v>
                </c:pt>
                <c:pt idx="66">
                  <c:v>2025_3</c:v>
                </c:pt>
                <c:pt idx="67">
                  <c:v>2025_4</c:v>
                </c:pt>
                <c:pt idx="68">
                  <c:v>2026_1</c:v>
                </c:pt>
                <c:pt idx="69">
                  <c:v>2026_2</c:v>
                </c:pt>
                <c:pt idx="70">
                  <c:v>2026_3</c:v>
                </c:pt>
                <c:pt idx="71">
                  <c:v>2026_4</c:v>
                </c:pt>
                <c:pt idx="72">
                  <c:v>2027_1</c:v>
                </c:pt>
                <c:pt idx="73">
                  <c:v>2027_2</c:v>
                </c:pt>
                <c:pt idx="74">
                  <c:v>2027_3</c:v>
                </c:pt>
                <c:pt idx="75">
                  <c:v>2027_4</c:v>
                </c:pt>
                <c:pt idx="76">
                  <c:v>2028_1</c:v>
                </c:pt>
                <c:pt idx="77">
                  <c:v>2028_2</c:v>
                </c:pt>
                <c:pt idx="78">
                  <c:v>2028_3</c:v>
                </c:pt>
                <c:pt idx="79">
                  <c:v>2028_4</c:v>
                </c:pt>
                <c:pt idx="80">
                  <c:v>2029_1</c:v>
                </c:pt>
                <c:pt idx="81">
                  <c:v>2029_2</c:v>
                </c:pt>
                <c:pt idx="82">
                  <c:v>2029_3</c:v>
                </c:pt>
                <c:pt idx="83">
                  <c:v>2029_4</c:v>
                </c:pt>
                <c:pt idx="84">
                  <c:v>2030_1</c:v>
                </c:pt>
                <c:pt idx="85">
                  <c:v>2030_2</c:v>
                </c:pt>
                <c:pt idx="86">
                  <c:v>2030_3</c:v>
                </c:pt>
                <c:pt idx="87">
                  <c:v>2030_4</c:v>
                </c:pt>
                <c:pt idx="88">
                  <c:v>2031_1</c:v>
                </c:pt>
                <c:pt idx="89">
                  <c:v>2031_2</c:v>
                </c:pt>
                <c:pt idx="90">
                  <c:v>2031_3</c:v>
                </c:pt>
                <c:pt idx="91">
                  <c:v>2031_4</c:v>
                </c:pt>
                <c:pt idx="92">
                  <c:v>2032_1</c:v>
                </c:pt>
                <c:pt idx="93">
                  <c:v>2032_2</c:v>
                </c:pt>
                <c:pt idx="94">
                  <c:v>2032_3</c:v>
                </c:pt>
                <c:pt idx="95">
                  <c:v>2032_4</c:v>
                </c:pt>
                <c:pt idx="96">
                  <c:v>2033_1</c:v>
                </c:pt>
                <c:pt idx="97">
                  <c:v>2033_2</c:v>
                </c:pt>
                <c:pt idx="98">
                  <c:v>2033_3</c:v>
                </c:pt>
                <c:pt idx="99">
                  <c:v>2033_4</c:v>
                </c:pt>
                <c:pt idx="100">
                  <c:v>2034_1</c:v>
                </c:pt>
                <c:pt idx="101">
                  <c:v>2034_2</c:v>
                </c:pt>
                <c:pt idx="102">
                  <c:v>2034_3</c:v>
                </c:pt>
                <c:pt idx="103">
                  <c:v>2034_4</c:v>
                </c:pt>
                <c:pt idx="104">
                  <c:v>2035_1</c:v>
                </c:pt>
                <c:pt idx="105">
                  <c:v>2035_2</c:v>
                </c:pt>
                <c:pt idx="106">
                  <c:v>2035_3</c:v>
                </c:pt>
                <c:pt idx="107">
                  <c:v>2035_4</c:v>
                </c:pt>
                <c:pt idx="108">
                  <c:v>2036_1</c:v>
                </c:pt>
                <c:pt idx="109">
                  <c:v>2036_2</c:v>
                </c:pt>
                <c:pt idx="110">
                  <c:v>2036_3</c:v>
                </c:pt>
                <c:pt idx="111">
                  <c:v>2036_4</c:v>
                </c:pt>
                <c:pt idx="112">
                  <c:v>2037_1</c:v>
                </c:pt>
                <c:pt idx="113">
                  <c:v>2037_2</c:v>
                </c:pt>
                <c:pt idx="114">
                  <c:v>2037_3</c:v>
                </c:pt>
                <c:pt idx="115">
                  <c:v>2037_4</c:v>
                </c:pt>
                <c:pt idx="116">
                  <c:v>2038_1</c:v>
                </c:pt>
                <c:pt idx="117">
                  <c:v>2038_2</c:v>
                </c:pt>
                <c:pt idx="118">
                  <c:v>2038_3</c:v>
                </c:pt>
                <c:pt idx="119">
                  <c:v>2038_4</c:v>
                </c:pt>
                <c:pt idx="120">
                  <c:v>2039_1</c:v>
                </c:pt>
                <c:pt idx="121">
                  <c:v>2039_2</c:v>
                </c:pt>
                <c:pt idx="122">
                  <c:v>2039_3</c:v>
                </c:pt>
                <c:pt idx="123">
                  <c:v>2039_4</c:v>
                </c:pt>
                <c:pt idx="124">
                  <c:v>2040_1</c:v>
                </c:pt>
                <c:pt idx="125">
                  <c:v>2040_2</c:v>
                </c:pt>
                <c:pt idx="126">
                  <c:v>2040_3</c:v>
                </c:pt>
                <c:pt idx="127">
                  <c:v>2040_4</c:v>
                </c:pt>
              </c:strCache>
            </c:strRef>
          </c:cat>
          <c:val>
            <c:numRef>
              <c:f>('Exposure Personal linear'!$R$4:$R$54,'Exposure Personal linear'!$R$55:$R$116,'Exposure Personal linear'!$R$117:$R$131)</c:f>
              <c:numCache>
                <c:formatCode>General</c:formatCode>
                <c:ptCount val="128"/>
                <c:pt idx="0">
                  <c:v>14778</c:v>
                </c:pt>
                <c:pt idx="1">
                  <c:v>15055</c:v>
                </c:pt>
                <c:pt idx="2">
                  <c:v>15173</c:v>
                </c:pt>
                <c:pt idx="3">
                  <c:v>15353</c:v>
                </c:pt>
                <c:pt idx="4">
                  <c:v>15436</c:v>
                </c:pt>
                <c:pt idx="5">
                  <c:v>15312</c:v>
                </c:pt>
                <c:pt idx="6">
                  <c:v>15386</c:v>
                </c:pt>
                <c:pt idx="7">
                  <c:v>15548</c:v>
                </c:pt>
                <c:pt idx="8">
                  <c:v>15840</c:v>
                </c:pt>
                <c:pt idx="9">
                  <c:v>16083</c:v>
                </c:pt>
                <c:pt idx="10">
                  <c:v>16247</c:v>
                </c:pt>
                <c:pt idx="11">
                  <c:v>16526</c:v>
                </c:pt>
                <c:pt idx="12">
                  <c:v>16914</c:v>
                </c:pt>
                <c:pt idx="13">
                  <c:v>17076</c:v>
                </c:pt>
                <c:pt idx="14">
                  <c:v>17404</c:v>
                </c:pt>
                <c:pt idx="15">
                  <c:v>17483</c:v>
                </c:pt>
                <c:pt idx="16">
                  <c:v>17552</c:v>
                </c:pt>
                <c:pt idx="17">
                  <c:v>17936</c:v>
                </c:pt>
                <c:pt idx="18">
                  <c:v>18100</c:v>
                </c:pt>
                <c:pt idx="19">
                  <c:v>18382</c:v>
                </c:pt>
                <c:pt idx="20">
                  <c:v>18411</c:v>
                </c:pt>
                <c:pt idx="21">
                  <c:v>18662</c:v>
                </c:pt>
                <c:pt idx="22">
                  <c:v>18798</c:v>
                </c:pt>
                <c:pt idx="23">
                  <c:v>18845</c:v>
                </c:pt>
                <c:pt idx="24">
                  <c:v>18855</c:v>
                </c:pt>
                <c:pt idx="25">
                  <c:v>19114</c:v>
                </c:pt>
                <c:pt idx="26">
                  <c:v>19267</c:v>
                </c:pt>
                <c:pt idx="27">
                  <c:v>19316</c:v>
                </c:pt>
                <c:pt idx="28">
                  <c:v>19439</c:v>
                </c:pt>
                <c:pt idx="29">
                  <c:v>19718</c:v>
                </c:pt>
                <c:pt idx="30">
                  <c:v>19880</c:v>
                </c:pt>
                <c:pt idx="31">
                  <c:v>19893</c:v>
                </c:pt>
                <c:pt idx="32">
                  <c:v>19898</c:v>
                </c:pt>
                <c:pt idx="33">
                  <c:v>20081</c:v>
                </c:pt>
                <c:pt idx="34">
                  <c:v>20186</c:v>
                </c:pt>
                <c:pt idx="35">
                  <c:v>20172</c:v>
                </c:pt>
                <c:pt idx="36">
                  <c:v>20134</c:v>
                </c:pt>
                <c:pt idx="37">
                  <c:v>20324</c:v>
                </c:pt>
                <c:pt idx="38">
                  <c:v>20365</c:v>
                </c:pt>
                <c:pt idx="39">
                  <c:v>20255</c:v>
                </c:pt>
                <c:pt idx="40">
                  <c:v>21193.35</c:v>
                </c:pt>
                <c:pt idx="41">
                  <c:v>21350.102439024391</c:v>
                </c:pt>
                <c:pt idx="42">
                  <c:v>21506.85487804878</c:v>
                </c:pt>
                <c:pt idx="43">
                  <c:v>21663.607317073169</c:v>
                </c:pt>
                <c:pt idx="44">
                  <c:v>21820.359756097561</c:v>
                </c:pt>
                <c:pt idx="45">
                  <c:v>21977.11219512195</c:v>
                </c:pt>
                <c:pt idx="46">
                  <c:v>22133.864634146339</c:v>
                </c:pt>
                <c:pt idx="47">
                  <c:v>22290.617073170732</c:v>
                </c:pt>
                <c:pt idx="48">
                  <c:v>22447.36951219512</c:v>
                </c:pt>
                <c:pt idx="49">
                  <c:v>22604.121951219509</c:v>
                </c:pt>
                <c:pt idx="50">
                  <c:v>22760.874390243902</c:v>
                </c:pt>
                <c:pt idx="51">
                  <c:v>22917.626829268291</c:v>
                </c:pt>
                <c:pt idx="52">
                  <c:v>23074.37926829268</c:v>
                </c:pt>
                <c:pt idx="53">
                  <c:v>23231.131707317072</c:v>
                </c:pt>
                <c:pt idx="54">
                  <c:v>23387.884146341465</c:v>
                </c:pt>
                <c:pt idx="55">
                  <c:v>23544.63658536585</c:v>
                </c:pt>
                <c:pt idx="56">
                  <c:v>23701.389024390242</c:v>
                </c:pt>
                <c:pt idx="57">
                  <c:v>23858.141463414635</c:v>
                </c:pt>
                <c:pt idx="58">
                  <c:v>24014.893902439024</c:v>
                </c:pt>
                <c:pt idx="59">
                  <c:v>24171.646341463413</c:v>
                </c:pt>
                <c:pt idx="60">
                  <c:v>24328.398780487805</c:v>
                </c:pt>
                <c:pt idx="61">
                  <c:v>24485.151219512194</c:v>
                </c:pt>
                <c:pt idx="62">
                  <c:v>24641.903658536583</c:v>
                </c:pt>
                <c:pt idx="63">
                  <c:v>24798.656097560975</c:v>
                </c:pt>
                <c:pt idx="64">
                  <c:v>24955.408536585364</c:v>
                </c:pt>
                <c:pt idx="65">
                  <c:v>25112.160975609753</c:v>
                </c:pt>
                <c:pt idx="66">
                  <c:v>25268.913414634146</c:v>
                </c:pt>
                <c:pt idx="67">
                  <c:v>25425.665853658535</c:v>
                </c:pt>
                <c:pt idx="68">
                  <c:v>25582.418292682923</c:v>
                </c:pt>
                <c:pt idx="69">
                  <c:v>25739.170731707316</c:v>
                </c:pt>
                <c:pt idx="70">
                  <c:v>25895.923170731705</c:v>
                </c:pt>
                <c:pt idx="71">
                  <c:v>26052.675609756094</c:v>
                </c:pt>
                <c:pt idx="72">
                  <c:v>26209.428048780486</c:v>
                </c:pt>
                <c:pt idx="73">
                  <c:v>26366.180487804879</c:v>
                </c:pt>
                <c:pt idx="74">
                  <c:v>26522.932926829264</c:v>
                </c:pt>
                <c:pt idx="75">
                  <c:v>26679.685365853657</c:v>
                </c:pt>
                <c:pt idx="76">
                  <c:v>26836.437804878049</c:v>
                </c:pt>
                <c:pt idx="77">
                  <c:v>26993.190243902438</c:v>
                </c:pt>
                <c:pt idx="78">
                  <c:v>27149.942682926827</c:v>
                </c:pt>
                <c:pt idx="79">
                  <c:v>27306.695121951219</c:v>
                </c:pt>
                <c:pt idx="80">
                  <c:v>27463.447560975608</c:v>
                </c:pt>
                <c:pt idx="81">
                  <c:v>27620.199999999997</c:v>
                </c:pt>
                <c:pt idx="82">
                  <c:v>27776.95243902439</c:v>
                </c:pt>
                <c:pt idx="83">
                  <c:v>27933.704878048778</c:v>
                </c:pt>
                <c:pt idx="84">
                  <c:v>28090.457317073167</c:v>
                </c:pt>
                <c:pt idx="85">
                  <c:v>28247.20975609756</c:v>
                </c:pt>
                <c:pt idx="86">
                  <c:v>28403.962195121949</c:v>
                </c:pt>
                <c:pt idx="87">
                  <c:v>28560.714634146338</c:v>
                </c:pt>
                <c:pt idx="88">
                  <c:v>28717.46707317073</c:v>
                </c:pt>
                <c:pt idx="89">
                  <c:v>28874.219512195119</c:v>
                </c:pt>
                <c:pt idx="90">
                  <c:v>29030.971951219508</c:v>
                </c:pt>
                <c:pt idx="91">
                  <c:v>29187.7243902439</c:v>
                </c:pt>
                <c:pt idx="92">
                  <c:v>29344.476829268293</c:v>
                </c:pt>
                <c:pt idx="93">
                  <c:v>29501.229268292678</c:v>
                </c:pt>
                <c:pt idx="94">
                  <c:v>29657.981707317071</c:v>
                </c:pt>
                <c:pt idx="95">
                  <c:v>29814.734146341463</c:v>
                </c:pt>
                <c:pt idx="96">
                  <c:v>29971.486585365848</c:v>
                </c:pt>
                <c:pt idx="97">
                  <c:v>30128.239024390241</c:v>
                </c:pt>
                <c:pt idx="98">
                  <c:v>30284.991463414633</c:v>
                </c:pt>
                <c:pt idx="99">
                  <c:v>30441.743902439022</c:v>
                </c:pt>
                <c:pt idx="100">
                  <c:v>30598.496341463411</c:v>
                </c:pt>
                <c:pt idx="101">
                  <c:v>30755.248780487804</c:v>
                </c:pt>
                <c:pt idx="102">
                  <c:v>30912.001219512193</c:v>
                </c:pt>
                <c:pt idx="103">
                  <c:v>31068.753658536581</c:v>
                </c:pt>
                <c:pt idx="104">
                  <c:v>31225.506097560974</c:v>
                </c:pt>
                <c:pt idx="105">
                  <c:v>31382.258536585367</c:v>
                </c:pt>
                <c:pt idx="106">
                  <c:v>31539.010975609752</c:v>
                </c:pt>
                <c:pt idx="107">
                  <c:v>31695.763414634144</c:v>
                </c:pt>
                <c:pt idx="108">
                  <c:v>31852.515853658537</c:v>
                </c:pt>
                <c:pt idx="109">
                  <c:v>32009.268292682922</c:v>
                </c:pt>
                <c:pt idx="110">
                  <c:v>32166.020731707315</c:v>
                </c:pt>
                <c:pt idx="111">
                  <c:v>32322.773170731707</c:v>
                </c:pt>
                <c:pt idx="112">
                  <c:v>32479.525609756092</c:v>
                </c:pt>
                <c:pt idx="113">
                  <c:v>32636.278048780485</c:v>
                </c:pt>
                <c:pt idx="114">
                  <c:v>32793.030487804877</c:v>
                </c:pt>
                <c:pt idx="115">
                  <c:v>32949.782926829263</c:v>
                </c:pt>
                <c:pt idx="116">
                  <c:v>33106.535365853655</c:v>
                </c:pt>
                <c:pt idx="117">
                  <c:v>33263.287804878048</c:v>
                </c:pt>
                <c:pt idx="118">
                  <c:v>33420.040243902433</c:v>
                </c:pt>
                <c:pt idx="119">
                  <c:v>33576.792682926825</c:v>
                </c:pt>
                <c:pt idx="120">
                  <c:v>33733.545121951218</c:v>
                </c:pt>
                <c:pt idx="121">
                  <c:v>33890.297560975603</c:v>
                </c:pt>
                <c:pt idx="122">
                  <c:v>34047.049999999996</c:v>
                </c:pt>
                <c:pt idx="123">
                  <c:v>34203.802439024388</c:v>
                </c:pt>
                <c:pt idx="124">
                  <c:v>34360.554878048781</c:v>
                </c:pt>
                <c:pt idx="125">
                  <c:v>34517.307317073166</c:v>
                </c:pt>
                <c:pt idx="126">
                  <c:v>34674.059756097558</c:v>
                </c:pt>
                <c:pt idx="127">
                  <c:v>34830.812195121951</c:v>
                </c:pt>
              </c:numCache>
            </c:numRef>
          </c:val>
          <c:smooth val="0"/>
          <c:extLst>
            <c:ext xmlns:c16="http://schemas.microsoft.com/office/drawing/2014/chart" uri="{C3380CC4-5D6E-409C-BE32-E72D297353CC}">
              <c16:uniqueId val="{0000000D-F54F-414C-8D6E-1864EFE47EFB}"/>
            </c:ext>
          </c:extLst>
        </c:ser>
        <c:ser>
          <c:idx val="14"/>
          <c:order val="14"/>
          <c:tx>
            <c:strRef>
              <c:f>'Exposure Personal linear'!$S$3</c:f>
              <c:strCache>
                <c:ptCount val="1"/>
                <c:pt idx="0">
                  <c:v>MSL</c:v>
                </c:pt>
              </c:strCache>
            </c:strRef>
          </c:tx>
          <c:spPr>
            <a:ln w="28575" cap="rnd">
              <a:solidFill>
                <a:schemeClr val="accent3">
                  <a:lumMod val="80000"/>
                  <a:lumOff val="20000"/>
                </a:schemeClr>
              </a:solidFill>
              <a:round/>
            </a:ln>
            <a:effectLst/>
          </c:spPr>
          <c:marker>
            <c:symbol val="none"/>
          </c:marker>
          <c:cat>
            <c:strRef>
              <c:f>('Exposure Personal linear'!$C$4:$C$54,'Exposure Personal linear'!$C$55:$C$116,'Exposure Personal linear'!$C$117:$C$131)</c:f>
              <c:strCache>
                <c:ptCount val="128"/>
                <c:pt idx="0">
                  <c:v>2009_1</c:v>
                </c:pt>
                <c:pt idx="1">
                  <c:v>2009_2</c:v>
                </c:pt>
                <c:pt idx="2">
                  <c:v>2009_3</c:v>
                </c:pt>
                <c:pt idx="3">
                  <c:v>2009_4</c:v>
                </c:pt>
                <c:pt idx="4">
                  <c:v>2010_1</c:v>
                </c:pt>
                <c:pt idx="5">
                  <c:v>2010_2</c:v>
                </c:pt>
                <c:pt idx="6">
                  <c:v>2010_3</c:v>
                </c:pt>
                <c:pt idx="7">
                  <c:v>2010_4</c:v>
                </c:pt>
                <c:pt idx="8">
                  <c:v>2011_1</c:v>
                </c:pt>
                <c:pt idx="9">
                  <c:v>2011_2</c:v>
                </c:pt>
                <c:pt idx="10">
                  <c:v>2011_3</c:v>
                </c:pt>
                <c:pt idx="11">
                  <c:v>2011_4</c:v>
                </c:pt>
                <c:pt idx="12">
                  <c:v>2012_1</c:v>
                </c:pt>
                <c:pt idx="13">
                  <c:v>2012_2</c:v>
                </c:pt>
                <c:pt idx="14">
                  <c:v>2012_3</c:v>
                </c:pt>
                <c:pt idx="15">
                  <c:v>2012_4</c:v>
                </c:pt>
                <c:pt idx="16">
                  <c:v>2013_1</c:v>
                </c:pt>
                <c:pt idx="17">
                  <c:v>2013_2</c:v>
                </c:pt>
                <c:pt idx="18">
                  <c:v>2013_3</c:v>
                </c:pt>
                <c:pt idx="19">
                  <c:v>2013_4</c:v>
                </c:pt>
                <c:pt idx="20">
                  <c:v>2014_1</c:v>
                </c:pt>
                <c:pt idx="21">
                  <c:v>2014_2</c:v>
                </c:pt>
                <c:pt idx="22">
                  <c:v>2014_3</c:v>
                </c:pt>
                <c:pt idx="23">
                  <c:v>2014_4</c:v>
                </c:pt>
                <c:pt idx="24">
                  <c:v>2015_1</c:v>
                </c:pt>
                <c:pt idx="25">
                  <c:v>2015_2</c:v>
                </c:pt>
                <c:pt idx="26">
                  <c:v>2015_3</c:v>
                </c:pt>
                <c:pt idx="27">
                  <c:v>2015_4</c:v>
                </c:pt>
                <c:pt idx="28">
                  <c:v>2016_1</c:v>
                </c:pt>
                <c:pt idx="29">
                  <c:v>2016_2</c:v>
                </c:pt>
                <c:pt idx="30">
                  <c:v>2016_3</c:v>
                </c:pt>
                <c:pt idx="31">
                  <c:v>2016_4</c:v>
                </c:pt>
                <c:pt idx="32">
                  <c:v>2017_1</c:v>
                </c:pt>
                <c:pt idx="33">
                  <c:v>2017_2</c:v>
                </c:pt>
                <c:pt idx="34">
                  <c:v>2017_3</c:v>
                </c:pt>
                <c:pt idx="35">
                  <c:v>2017_4</c:v>
                </c:pt>
                <c:pt idx="36">
                  <c:v>2018_1</c:v>
                </c:pt>
                <c:pt idx="37">
                  <c:v>2018_2</c:v>
                </c:pt>
                <c:pt idx="38">
                  <c:v>2018_3</c:v>
                </c:pt>
                <c:pt idx="39">
                  <c:v>2018_4</c:v>
                </c:pt>
                <c:pt idx="40">
                  <c:v>2019_1</c:v>
                </c:pt>
                <c:pt idx="41">
                  <c:v>2019_2</c:v>
                </c:pt>
                <c:pt idx="42">
                  <c:v>2019_3</c:v>
                </c:pt>
                <c:pt idx="43">
                  <c:v>2019_4</c:v>
                </c:pt>
                <c:pt idx="44">
                  <c:v>2020_1</c:v>
                </c:pt>
                <c:pt idx="45">
                  <c:v>2020_2</c:v>
                </c:pt>
                <c:pt idx="46">
                  <c:v>2020_3</c:v>
                </c:pt>
                <c:pt idx="47">
                  <c:v>2020_4</c:v>
                </c:pt>
                <c:pt idx="48">
                  <c:v>2021_1</c:v>
                </c:pt>
                <c:pt idx="49">
                  <c:v>2021_2</c:v>
                </c:pt>
                <c:pt idx="50">
                  <c:v>2021_3</c:v>
                </c:pt>
                <c:pt idx="51">
                  <c:v>2021_4</c:v>
                </c:pt>
                <c:pt idx="52">
                  <c:v>2022_1</c:v>
                </c:pt>
                <c:pt idx="53">
                  <c:v>2022_2</c:v>
                </c:pt>
                <c:pt idx="54">
                  <c:v>2022_3</c:v>
                </c:pt>
                <c:pt idx="55">
                  <c:v>2022_4</c:v>
                </c:pt>
                <c:pt idx="56">
                  <c:v>2023_1</c:v>
                </c:pt>
                <c:pt idx="57">
                  <c:v>2023_2</c:v>
                </c:pt>
                <c:pt idx="58">
                  <c:v>2023_3</c:v>
                </c:pt>
                <c:pt idx="59">
                  <c:v>2023_4</c:v>
                </c:pt>
                <c:pt idx="60">
                  <c:v>2024_1</c:v>
                </c:pt>
                <c:pt idx="61">
                  <c:v>2024_2</c:v>
                </c:pt>
                <c:pt idx="62">
                  <c:v>2024_3</c:v>
                </c:pt>
                <c:pt idx="63">
                  <c:v>2024_4</c:v>
                </c:pt>
                <c:pt idx="64">
                  <c:v>2025_1</c:v>
                </c:pt>
                <c:pt idx="65">
                  <c:v>2025_2</c:v>
                </c:pt>
                <c:pt idx="66">
                  <c:v>2025_3</c:v>
                </c:pt>
                <c:pt idx="67">
                  <c:v>2025_4</c:v>
                </c:pt>
                <c:pt idx="68">
                  <c:v>2026_1</c:v>
                </c:pt>
                <c:pt idx="69">
                  <c:v>2026_2</c:v>
                </c:pt>
                <c:pt idx="70">
                  <c:v>2026_3</c:v>
                </c:pt>
                <c:pt idx="71">
                  <c:v>2026_4</c:v>
                </c:pt>
                <c:pt idx="72">
                  <c:v>2027_1</c:v>
                </c:pt>
                <c:pt idx="73">
                  <c:v>2027_2</c:v>
                </c:pt>
                <c:pt idx="74">
                  <c:v>2027_3</c:v>
                </c:pt>
                <c:pt idx="75">
                  <c:v>2027_4</c:v>
                </c:pt>
                <c:pt idx="76">
                  <c:v>2028_1</c:v>
                </c:pt>
                <c:pt idx="77">
                  <c:v>2028_2</c:v>
                </c:pt>
                <c:pt idx="78">
                  <c:v>2028_3</c:v>
                </c:pt>
                <c:pt idx="79">
                  <c:v>2028_4</c:v>
                </c:pt>
                <c:pt idx="80">
                  <c:v>2029_1</c:v>
                </c:pt>
                <c:pt idx="81">
                  <c:v>2029_2</c:v>
                </c:pt>
                <c:pt idx="82">
                  <c:v>2029_3</c:v>
                </c:pt>
                <c:pt idx="83">
                  <c:v>2029_4</c:v>
                </c:pt>
                <c:pt idx="84">
                  <c:v>2030_1</c:v>
                </c:pt>
                <c:pt idx="85">
                  <c:v>2030_2</c:v>
                </c:pt>
                <c:pt idx="86">
                  <c:v>2030_3</c:v>
                </c:pt>
                <c:pt idx="87">
                  <c:v>2030_4</c:v>
                </c:pt>
                <c:pt idx="88">
                  <c:v>2031_1</c:v>
                </c:pt>
                <c:pt idx="89">
                  <c:v>2031_2</c:v>
                </c:pt>
                <c:pt idx="90">
                  <c:v>2031_3</c:v>
                </c:pt>
                <c:pt idx="91">
                  <c:v>2031_4</c:v>
                </c:pt>
                <c:pt idx="92">
                  <c:v>2032_1</c:v>
                </c:pt>
                <c:pt idx="93">
                  <c:v>2032_2</c:v>
                </c:pt>
                <c:pt idx="94">
                  <c:v>2032_3</c:v>
                </c:pt>
                <c:pt idx="95">
                  <c:v>2032_4</c:v>
                </c:pt>
                <c:pt idx="96">
                  <c:v>2033_1</c:v>
                </c:pt>
                <c:pt idx="97">
                  <c:v>2033_2</c:v>
                </c:pt>
                <c:pt idx="98">
                  <c:v>2033_3</c:v>
                </c:pt>
                <c:pt idx="99">
                  <c:v>2033_4</c:v>
                </c:pt>
                <c:pt idx="100">
                  <c:v>2034_1</c:v>
                </c:pt>
                <c:pt idx="101">
                  <c:v>2034_2</c:v>
                </c:pt>
                <c:pt idx="102">
                  <c:v>2034_3</c:v>
                </c:pt>
                <c:pt idx="103">
                  <c:v>2034_4</c:v>
                </c:pt>
                <c:pt idx="104">
                  <c:v>2035_1</c:v>
                </c:pt>
                <c:pt idx="105">
                  <c:v>2035_2</c:v>
                </c:pt>
                <c:pt idx="106">
                  <c:v>2035_3</c:v>
                </c:pt>
                <c:pt idx="107">
                  <c:v>2035_4</c:v>
                </c:pt>
                <c:pt idx="108">
                  <c:v>2036_1</c:v>
                </c:pt>
                <c:pt idx="109">
                  <c:v>2036_2</c:v>
                </c:pt>
                <c:pt idx="110">
                  <c:v>2036_3</c:v>
                </c:pt>
                <c:pt idx="111">
                  <c:v>2036_4</c:v>
                </c:pt>
                <c:pt idx="112">
                  <c:v>2037_1</c:v>
                </c:pt>
                <c:pt idx="113">
                  <c:v>2037_2</c:v>
                </c:pt>
                <c:pt idx="114">
                  <c:v>2037_3</c:v>
                </c:pt>
                <c:pt idx="115">
                  <c:v>2037_4</c:v>
                </c:pt>
                <c:pt idx="116">
                  <c:v>2038_1</c:v>
                </c:pt>
                <c:pt idx="117">
                  <c:v>2038_2</c:v>
                </c:pt>
                <c:pt idx="118">
                  <c:v>2038_3</c:v>
                </c:pt>
                <c:pt idx="119">
                  <c:v>2038_4</c:v>
                </c:pt>
                <c:pt idx="120">
                  <c:v>2039_1</c:v>
                </c:pt>
                <c:pt idx="121">
                  <c:v>2039_2</c:v>
                </c:pt>
                <c:pt idx="122">
                  <c:v>2039_3</c:v>
                </c:pt>
                <c:pt idx="123">
                  <c:v>2039_4</c:v>
                </c:pt>
                <c:pt idx="124">
                  <c:v>2040_1</c:v>
                </c:pt>
                <c:pt idx="125">
                  <c:v>2040_2</c:v>
                </c:pt>
                <c:pt idx="126">
                  <c:v>2040_3</c:v>
                </c:pt>
                <c:pt idx="127">
                  <c:v>2040_4</c:v>
                </c:pt>
              </c:strCache>
            </c:strRef>
          </c:cat>
          <c:val>
            <c:numRef>
              <c:f>('Exposure Personal linear'!$S$4:$S$54,'Exposure Personal linear'!$S$55:$S$116,'Exposure Personal linear'!$S$117:$S$131)</c:f>
              <c:numCache>
                <c:formatCode>General</c:formatCode>
                <c:ptCount val="128"/>
                <c:pt idx="0">
                  <c:v>13979</c:v>
                </c:pt>
                <c:pt idx="1">
                  <c:v>14171</c:v>
                </c:pt>
                <c:pt idx="2">
                  <c:v>14319</c:v>
                </c:pt>
                <c:pt idx="3">
                  <c:v>14427</c:v>
                </c:pt>
                <c:pt idx="4">
                  <c:v>14545</c:v>
                </c:pt>
                <c:pt idx="5">
                  <c:v>14439</c:v>
                </c:pt>
                <c:pt idx="6">
                  <c:v>14502</c:v>
                </c:pt>
                <c:pt idx="7">
                  <c:v>14661</c:v>
                </c:pt>
                <c:pt idx="8">
                  <c:v>14891</c:v>
                </c:pt>
                <c:pt idx="9">
                  <c:v>15080</c:v>
                </c:pt>
                <c:pt idx="10">
                  <c:v>15239</c:v>
                </c:pt>
                <c:pt idx="11">
                  <c:v>15477</c:v>
                </c:pt>
                <c:pt idx="12">
                  <c:v>15686</c:v>
                </c:pt>
                <c:pt idx="13">
                  <c:v>15946</c:v>
                </c:pt>
                <c:pt idx="14">
                  <c:v>16225</c:v>
                </c:pt>
                <c:pt idx="15">
                  <c:v>16283</c:v>
                </c:pt>
                <c:pt idx="16">
                  <c:v>16351</c:v>
                </c:pt>
                <c:pt idx="17">
                  <c:v>16536</c:v>
                </c:pt>
                <c:pt idx="18">
                  <c:v>16704</c:v>
                </c:pt>
                <c:pt idx="19">
                  <c:v>17053</c:v>
                </c:pt>
                <c:pt idx="20">
                  <c:v>17078</c:v>
                </c:pt>
                <c:pt idx="21">
                  <c:v>17094</c:v>
                </c:pt>
                <c:pt idx="22">
                  <c:v>17063</c:v>
                </c:pt>
                <c:pt idx="23">
                  <c:v>17085</c:v>
                </c:pt>
                <c:pt idx="24">
                  <c:v>17027</c:v>
                </c:pt>
                <c:pt idx="25">
                  <c:v>17098</c:v>
                </c:pt>
                <c:pt idx="26">
                  <c:v>17128</c:v>
                </c:pt>
                <c:pt idx="27">
                  <c:v>17140</c:v>
                </c:pt>
                <c:pt idx="28">
                  <c:v>17197</c:v>
                </c:pt>
                <c:pt idx="29">
                  <c:v>17328</c:v>
                </c:pt>
                <c:pt idx="30">
                  <c:v>17390</c:v>
                </c:pt>
                <c:pt idx="31">
                  <c:v>17421</c:v>
                </c:pt>
                <c:pt idx="32">
                  <c:v>17383</c:v>
                </c:pt>
                <c:pt idx="33">
                  <c:v>17457</c:v>
                </c:pt>
                <c:pt idx="34">
                  <c:v>17482</c:v>
                </c:pt>
                <c:pt idx="35">
                  <c:v>17442</c:v>
                </c:pt>
                <c:pt idx="36">
                  <c:v>17324</c:v>
                </c:pt>
                <c:pt idx="37">
                  <c:v>17375</c:v>
                </c:pt>
                <c:pt idx="38">
                  <c:v>17304</c:v>
                </c:pt>
                <c:pt idx="39">
                  <c:v>17200</c:v>
                </c:pt>
                <c:pt idx="40">
                  <c:v>18226.834615384614</c:v>
                </c:pt>
                <c:pt idx="41">
                  <c:v>18321.39971857411</c:v>
                </c:pt>
                <c:pt idx="42">
                  <c:v>18415.964821763602</c:v>
                </c:pt>
                <c:pt idx="43">
                  <c:v>18510.529924953094</c:v>
                </c:pt>
                <c:pt idx="44">
                  <c:v>18605.09502814259</c:v>
                </c:pt>
                <c:pt idx="45">
                  <c:v>18699.660131332083</c:v>
                </c:pt>
                <c:pt idx="46">
                  <c:v>18794.225234521575</c:v>
                </c:pt>
                <c:pt idx="47">
                  <c:v>18888.790337711071</c:v>
                </c:pt>
                <c:pt idx="48">
                  <c:v>18983.355440900563</c:v>
                </c:pt>
                <c:pt idx="49">
                  <c:v>19077.920544090055</c:v>
                </c:pt>
                <c:pt idx="50">
                  <c:v>19172.485647279551</c:v>
                </c:pt>
                <c:pt idx="51">
                  <c:v>19267.050750469043</c:v>
                </c:pt>
                <c:pt idx="52">
                  <c:v>19361.615853658535</c:v>
                </c:pt>
                <c:pt idx="53">
                  <c:v>19456.180956848031</c:v>
                </c:pt>
                <c:pt idx="54">
                  <c:v>19550.746060037523</c:v>
                </c:pt>
                <c:pt idx="55">
                  <c:v>19645.311163227016</c:v>
                </c:pt>
                <c:pt idx="56">
                  <c:v>19739.876266416511</c:v>
                </c:pt>
                <c:pt idx="57">
                  <c:v>19834.441369606004</c:v>
                </c:pt>
                <c:pt idx="58">
                  <c:v>19929.006472795496</c:v>
                </c:pt>
                <c:pt idx="59">
                  <c:v>20023.571575984992</c:v>
                </c:pt>
                <c:pt idx="60">
                  <c:v>20118.136679174484</c:v>
                </c:pt>
                <c:pt idx="61">
                  <c:v>20212.701782363976</c:v>
                </c:pt>
                <c:pt idx="62">
                  <c:v>20307.266885553472</c:v>
                </c:pt>
                <c:pt idx="63">
                  <c:v>20401.831988742964</c:v>
                </c:pt>
                <c:pt idx="64">
                  <c:v>20496.397091932457</c:v>
                </c:pt>
                <c:pt idx="65">
                  <c:v>20590.962195121952</c:v>
                </c:pt>
                <c:pt idx="66">
                  <c:v>20685.527298311445</c:v>
                </c:pt>
                <c:pt idx="67">
                  <c:v>20780.092401500937</c:v>
                </c:pt>
                <c:pt idx="68">
                  <c:v>20874.657504690433</c:v>
                </c:pt>
                <c:pt idx="69">
                  <c:v>20969.222607879925</c:v>
                </c:pt>
                <c:pt idx="70">
                  <c:v>21063.787711069417</c:v>
                </c:pt>
                <c:pt idx="71">
                  <c:v>21158.352814258913</c:v>
                </c:pt>
                <c:pt idx="72">
                  <c:v>21252.917917448405</c:v>
                </c:pt>
                <c:pt idx="73">
                  <c:v>21347.483020637897</c:v>
                </c:pt>
                <c:pt idx="74">
                  <c:v>21442.048123827393</c:v>
                </c:pt>
                <c:pt idx="75">
                  <c:v>21536.613227016886</c:v>
                </c:pt>
                <c:pt idx="76">
                  <c:v>21631.178330206378</c:v>
                </c:pt>
                <c:pt idx="77">
                  <c:v>21725.743433395874</c:v>
                </c:pt>
                <c:pt idx="78">
                  <c:v>21820.308536585366</c:v>
                </c:pt>
                <c:pt idx="79">
                  <c:v>21914.873639774858</c:v>
                </c:pt>
                <c:pt idx="80">
                  <c:v>22009.438742964354</c:v>
                </c:pt>
                <c:pt idx="81">
                  <c:v>22104.003846153846</c:v>
                </c:pt>
                <c:pt idx="82">
                  <c:v>22198.568949343338</c:v>
                </c:pt>
                <c:pt idx="83">
                  <c:v>22293.134052532834</c:v>
                </c:pt>
                <c:pt idx="84">
                  <c:v>22387.699155722326</c:v>
                </c:pt>
                <c:pt idx="85">
                  <c:v>22482.264258911819</c:v>
                </c:pt>
                <c:pt idx="86">
                  <c:v>22576.829362101314</c:v>
                </c:pt>
                <c:pt idx="87">
                  <c:v>22671.394465290807</c:v>
                </c:pt>
                <c:pt idx="88">
                  <c:v>22765.959568480299</c:v>
                </c:pt>
                <c:pt idx="89">
                  <c:v>22860.524671669795</c:v>
                </c:pt>
                <c:pt idx="90">
                  <c:v>22955.089774859287</c:v>
                </c:pt>
                <c:pt idx="91">
                  <c:v>23049.654878048779</c:v>
                </c:pt>
                <c:pt idx="92">
                  <c:v>23144.219981238275</c:v>
                </c:pt>
                <c:pt idx="93">
                  <c:v>23238.785084427767</c:v>
                </c:pt>
                <c:pt idx="94">
                  <c:v>23333.35018761726</c:v>
                </c:pt>
                <c:pt idx="95">
                  <c:v>23427.915290806755</c:v>
                </c:pt>
                <c:pt idx="96">
                  <c:v>23522.480393996248</c:v>
                </c:pt>
                <c:pt idx="97">
                  <c:v>23617.04549718574</c:v>
                </c:pt>
                <c:pt idx="98">
                  <c:v>23711.610600375236</c:v>
                </c:pt>
                <c:pt idx="99">
                  <c:v>23806.175703564728</c:v>
                </c:pt>
                <c:pt idx="100">
                  <c:v>23900.74080675422</c:v>
                </c:pt>
                <c:pt idx="101">
                  <c:v>23995.305909943716</c:v>
                </c:pt>
                <c:pt idx="102">
                  <c:v>24089.871013133208</c:v>
                </c:pt>
                <c:pt idx="103">
                  <c:v>24184.4361163227</c:v>
                </c:pt>
                <c:pt idx="104">
                  <c:v>24279.001219512196</c:v>
                </c:pt>
                <c:pt idx="105">
                  <c:v>24373.566322701688</c:v>
                </c:pt>
                <c:pt idx="106">
                  <c:v>24468.131425891181</c:v>
                </c:pt>
                <c:pt idx="107">
                  <c:v>24562.696529080677</c:v>
                </c:pt>
                <c:pt idx="108">
                  <c:v>24657.261632270169</c:v>
                </c:pt>
                <c:pt idx="109">
                  <c:v>24751.826735459661</c:v>
                </c:pt>
                <c:pt idx="110">
                  <c:v>24846.391838649157</c:v>
                </c:pt>
                <c:pt idx="111">
                  <c:v>24940.956941838649</c:v>
                </c:pt>
                <c:pt idx="112">
                  <c:v>25035.522045028141</c:v>
                </c:pt>
                <c:pt idx="113">
                  <c:v>25130.087148217637</c:v>
                </c:pt>
                <c:pt idx="114">
                  <c:v>25224.652251407129</c:v>
                </c:pt>
                <c:pt idx="115">
                  <c:v>25319.217354596622</c:v>
                </c:pt>
                <c:pt idx="116">
                  <c:v>25413.782457786117</c:v>
                </c:pt>
                <c:pt idx="117">
                  <c:v>25508.34756097561</c:v>
                </c:pt>
                <c:pt idx="118">
                  <c:v>25602.912664165102</c:v>
                </c:pt>
                <c:pt idx="119">
                  <c:v>25697.477767354598</c:v>
                </c:pt>
                <c:pt idx="120">
                  <c:v>25792.04287054409</c:v>
                </c:pt>
                <c:pt idx="121">
                  <c:v>25886.607973733582</c:v>
                </c:pt>
                <c:pt idx="122">
                  <c:v>25981.173076923078</c:v>
                </c:pt>
                <c:pt idx="123">
                  <c:v>26075.73818011257</c:v>
                </c:pt>
                <c:pt idx="124">
                  <c:v>26170.303283302062</c:v>
                </c:pt>
                <c:pt idx="125">
                  <c:v>26264.868386491558</c:v>
                </c:pt>
                <c:pt idx="126">
                  <c:v>26359.433489681051</c:v>
                </c:pt>
                <c:pt idx="127">
                  <c:v>26453.998592870543</c:v>
                </c:pt>
              </c:numCache>
            </c:numRef>
          </c:val>
          <c:smooth val="0"/>
          <c:extLst>
            <c:ext xmlns:c16="http://schemas.microsoft.com/office/drawing/2014/chart" uri="{C3380CC4-5D6E-409C-BE32-E72D297353CC}">
              <c16:uniqueId val="{0000000E-F54F-414C-8D6E-1864EFE47EFB}"/>
            </c:ext>
          </c:extLst>
        </c:ser>
        <c:ser>
          <c:idx val="15"/>
          <c:order val="15"/>
          <c:tx>
            <c:strRef>
              <c:f>'Exposure Personal linear'!$T$3</c:f>
              <c:strCache>
                <c:ptCount val="1"/>
                <c:pt idx="0">
                  <c:v>MYA</c:v>
                </c:pt>
              </c:strCache>
            </c:strRef>
          </c:tx>
          <c:spPr>
            <a:ln w="28575" cap="rnd">
              <a:solidFill>
                <a:schemeClr val="accent4">
                  <a:lumMod val="80000"/>
                  <a:lumOff val="20000"/>
                </a:schemeClr>
              </a:solidFill>
              <a:round/>
            </a:ln>
            <a:effectLst/>
          </c:spPr>
          <c:marker>
            <c:symbol val="none"/>
          </c:marker>
          <c:cat>
            <c:strRef>
              <c:f>('Exposure Personal linear'!$C$4:$C$54,'Exposure Personal linear'!$C$55:$C$116,'Exposure Personal linear'!$C$117:$C$131)</c:f>
              <c:strCache>
                <c:ptCount val="128"/>
                <c:pt idx="0">
                  <c:v>2009_1</c:v>
                </c:pt>
                <c:pt idx="1">
                  <c:v>2009_2</c:v>
                </c:pt>
                <c:pt idx="2">
                  <c:v>2009_3</c:v>
                </c:pt>
                <c:pt idx="3">
                  <c:v>2009_4</c:v>
                </c:pt>
                <c:pt idx="4">
                  <c:v>2010_1</c:v>
                </c:pt>
                <c:pt idx="5">
                  <c:v>2010_2</c:v>
                </c:pt>
                <c:pt idx="6">
                  <c:v>2010_3</c:v>
                </c:pt>
                <c:pt idx="7">
                  <c:v>2010_4</c:v>
                </c:pt>
                <c:pt idx="8">
                  <c:v>2011_1</c:v>
                </c:pt>
                <c:pt idx="9">
                  <c:v>2011_2</c:v>
                </c:pt>
                <c:pt idx="10">
                  <c:v>2011_3</c:v>
                </c:pt>
                <c:pt idx="11">
                  <c:v>2011_4</c:v>
                </c:pt>
                <c:pt idx="12">
                  <c:v>2012_1</c:v>
                </c:pt>
                <c:pt idx="13">
                  <c:v>2012_2</c:v>
                </c:pt>
                <c:pt idx="14">
                  <c:v>2012_3</c:v>
                </c:pt>
                <c:pt idx="15">
                  <c:v>2012_4</c:v>
                </c:pt>
                <c:pt idx="16">
                  <c:v>2013_1</c:v>
                </c:pt>
                <c:pt idx="17">
                  <c:v>2013_2</c:v>
                </c:pt>
                <c:pt idx="18">
                  <c:v>2013_3</c:v>
                </c:pt>
                <c:pt idx="19">
                  <c:v>2013_4</c:v>
                </c:pt>
                <c:pt idx="20">
                  <c:v>2014_1</c:v>
                </c:pt>
                <c:pt idx="21">
                  <c:v>2014_2</c:v>
                </c:pt>
                <c:pt idx="22">
                  <c:v>2014_3</c:v>
                </c:pt>
                <c:pt idx="23">
                  <c:v>2014_4</c:v>
                </c:pt>
                <c:pt idx="24">
                  <c:v>2015_1</c:v>
                </c:pt>
                <c:pt idx="25">
                  <c:v>2015_2</c:v>
                </c:pt>
                <c:pt idx="26">
                  <c:v>2015_3</c:v>
                </c:pt>
                <c:pt idx="27">
                  <c:v>2015_4</c:v>
                </c:pt>
                <c:pt idx="28">
                  <c:v>2016_1</c:v>
                </c:pt>
                <c:pt idx="29">
                  <c:v>2016_2</c:v>
                </c:pt>
                <c:pt idx="30">
                  <c:v>2016_3</c:v>
                </c:pt>
                <c:pt idx="31">
                  <c:v>2016_4</c:v>
                </c:pt>
                <c:pt idx="32">
                  <c:v>2017_1</c:v>
                </c:pt>
                <c:pt idx="33">
                  <c:v>2017_2</c:v>
                </c:pt>
                <c:pt idx="34">
                  <c:v>2017_3</c:v>
                </c:pt>
                <c:pt idx="35">
                  <c:v>2017_4</c:v>
                </c:pt>
                <c:pt idx="36">
                  <c:v>2018_1</c:v>
                </c:pt>
                <c:pt idx="37">
                  <c:v>2018_2</c:v>
                </c:pt>
                <c:pt idx="38">
                  <c:v>2018_3</c:v>
                </c:pt>
                <c:pt idx="39">
                  <c:v>2018_4</c:v>
                </c:pt>
                <c:pt idx="40">
                  <c:v>2019_1</c:v>
                </c:pt>
                <c:pt idx="41">
                  <c:v>2019_2</c:v>
                </c:pt>
                <c:pt idx="42">
                  <c:v>2019_3</c:v>
                </c:pt>
                <c:pt idx="43">
                  <c:v>2019_4</c:v>
                </c:pt>
                <c:pt idx="44">
                  <c:v>2020_1</c:v>
                </c:pt>
                <c:pt idx="45">
                  <c:v>2020_2</c:v>
                </c:pt>
                <c:pt idx="46">
                  <c:v>2020_3</c:v>
                </c:pt>
                <c:pt idx="47">
                  <c:v>2020_4</c:v>
                </c:pt>
                <c:pt idx="48">
                  <c:v>2021_1</c:v>
                </c:pt>
                <c:pt idx="49">
                  <c:v>2021_2</c:v>
                </c:pt>
                <c:pt idx="50">
                  <c:v>2021_3</c:v>
                </c:pt>
                <c:pt idx="51">
                  <c:v>2021_4</c:v>
                </c:pt>
                <c:pt idx="52">
                  <c:v>2022_1</c:v>
                </c:pt>
                <c:pt idx="53">
                  <c:v>2022_2</c:v>
                </c:pt>
                <c:pt idx="54">
                  <c:v>2022_3</c:v>
                </c:pt>
                <c:pt idx="55">
                  <c:v>2022_4</c:v>
                </c:pt>
                <c:pt idx="56">
                  <c:v>2023_1</c:v>
                </c:pt>
                <c:pt idx="57">
                  <c:v>2023_2</c:v>
                </c:pt>
                <c:pt idx="58">
                  <c:v>2023_3</c:v>
                </c:pt>
                <c:pt idx="59">
                  <c:v>2023_4</c:v>
                </c:pt>
                <c:pt idx="60">
                  <c:v>2024_1</c:v>
                </c:pt>
                <c:pt idx="61">
                  <c:v>2024_2</c:v>
                </c:pt>
                <c:pt idx="62">
                  <c:v>2024_3</c:v>
                </c:pt>
                <c:pt idx="63">
                  <c:v>2024_4</c:v>
                </c:pt>
                <c:pt idx="64">
                  <c:v>2025_1</c:v>
                </c:pt>
                <c:pt idx="65">
                  <c:v>2025_2</c:v>
                </c:pt>
                <c:pt idx="66">
                  <c:v>2025_3</c:v>
                </c:pt>
                <c:pt idx="67">
                  <c:v>2025_4</c:v>
                </c:pt>
                <c:pt idx="68">
                  <c:v>2026_1</c:v>
                </c:pt>
                <c:pt idx="69">
                  <c:v>2026_2</c:v>
                </c:pt>
                <c:pt idx="70">
                  <c:v>2026_3</c:v>
                </c:pt>
                <c:pt idx="71">
                  <c:v>2026_4</c:v>
                </c:pt>
                <c:pt idx="72">
                  <c:v>2027_1</c:v>
                </c:pt>
                <c:pt idx="73">
                  <c:v>2027_2</c:v>
                </c:pt>
                <c:pt idx="74">
                  <c:v>2027_3</c:v>
                </c:pt>
                <c:pt idx="75">
                  <c:v>2027_4</c:v>
                </c:pt>
                <c:pt idx="76">
                  <c:v>2028_1</c:v>
                </c:pt>
                <c:pt idx="77">
                  <c:v>2028_2</c:v>
                </c:pt>
                <c:pt idx="78">
                  <c:v>2028_3</c:v>
                </c:pt>
                <c:pt idx="79">
                  <c:v>2028_4</c:v>
                </c:pt>
                <c:pt idx="80">
                  <c:v>2029_1</c:v>
                </c:pt>
                <c:pt idx="81">
                  <c:v>2029_2</c:v>
                </c:pt>
                <c:pt idx="82">
                  <c:v>2029_3</c:v>
                </c:pt>
                <c:pt idx="83">
                  <c:v>2029_4</c:v>
                </c:pt>
                <c:pt idx="84">
                  <c:v>2030_1</c:v>
                </c:pt>
                <c:pt idx="85">
                  <c:v>2030_2</c:v>
                </c:pt>
                <c:pt idx="86">
                  <c:v>2030_3</c:v>
                </c:pt>
                <c:pt idx="87">
                  <c:v>2030_4</c:v>
                </c:pt>
                <c:pt idx="88">
                  <c:v>2031_1</c:v>
                </c:pt>
                <c:pt idx="89">
                  <c:v>2031_2</c:v>
                </c:pt>
                <c:pt idx="90">
                  <c:v>2031_3</c:v>
                </c:pt>
                <c:pt idx="91">
                  <c:v>2031_4</c:v>
                </c:pt>
                <c:pt idx="92">
                  <c:v>2032_1</c:v>
                </c:pt>
                <c:pt idx="93">
                  <c:v>2032_2</c:v>
                </c:pt>
                <c:pt idx="94">
                  <c:v>2032_3</c:v>
                </c:pt>
                <c:pt idx="95">
                  <c:v>2032_4</c:v>
                </c:pt>
                <c:pt idx="96">
                  <c:v>2033_1</c:v>
                </c:pt>
                <c:pt idx="97">
                  <c:v>2033_2</c:v>
                </c:pt>
                <c:pt idx="98">
                  <c:v>2033_3</c:v>
                </c:pt>
                <c:pt idx="99">
                  <c:v>2033_4</c:v>
                </c:pt>
                <c:pt idx="100">
                  <c:v>2034_1</c:v>
                </c:pt>
                <c:pt idx="101">
                  <c:v>2034_2</c:v>
                </c:pt>
                <c:pt idx="102">
                  <c:v>2034_3</c:v>
                </c:pt>
                <c:pt idx="103">
                  <c:v>2034_4</c:v>
                </c:pt>
                <c:pt idx="104">
                  <c:v>2035_1</c:v>
                </c:pt>
                <c:pt idx="105">
                  <c:v>2035_2</c:v>
                </c:pt>
                <c:pt idx="106">
                  <c:v>2035_3</c:v>
                </c:pt>
                <c:pt idx="107">
                  <c:v>2035_4</c:v>
                </c:pt>
                <c:pt idx="108">
                  <c:v>2036_1</c:v>
                </c:pt>
                <c:pt idx="109">
                  <c:v>2036_2</c:v>
                </c:pt>
                <c:pt idx="110">
                  <c:v>2036_3</c:v>
                </c:pt>
                <c:pt idx="111">
                  <c:v>2036_4</c:v>
                </c:pt>
                <c:pt idx="112">
                  <c:v>2037_1</c:v>
                </c:pt>
                <c:pt idx="113">
                  <c:v>2037_2</c:v>
                </c:pt>
                <c:pt idx="114">
                  <c:v>2037_3</c:v>
                </c:pt>
                <c:pt idx="115">
                  <c:v>2037_4</c:v>
                </c:pt>
                <c:pt idx="116">
                  <c:v>2038_1</c:v>
                </c:pt>
                <c:pt idx="117">
                  <c:v>2038_2</c:v>
                </c:pt>
                <c:pt idx="118">
                  <c:v>2038_3</c:v>
                </c:pt>
                <c:pt idx="119">
                  <c:v>2038_4</c:v>
                </c:pt>
                <c:pt idx="120">
                  <c:v>2039_1</c:v>
                </c:pt>
                <c:pt idx="121">
                  <c:v>2039_2</c:v>
                </c:pt>
                <c:pt idx="122">
                  <c:v>2039_3</c:v>
                </c:pt>
                <c:pt idx="123">
                  <c:v>2039_4</c:v>
                </c:pt>
                <c:pt idx="124">
                  <c:v>2040_1</c:v>
                </c:pt>
                <c:pt idx="125">
                  <c:v>2040_2</c:v>
                </c:pt>
                <c:pt idx="126">
                  <c:v>2040_3</c:v>
                </c:pt>
                <c:pt idx="127">
                  <c:v>2040_4</c:v>
                </c:pt>
              </c:strCache>
            </c:strRef>
          </c:cat>
          <c:val>
            <c:numRef>
              <c:f>('Exposure Personal linear'!$T$4:$T$54,'Exposure Personal linear'!$T$55:$T$116,'Exposure Personal linear'!$T$117:$T$131)</c:f>
              <c:numCache>
                <c:formatCode>General</c:formatCode>
                <c:ptCount val="128"/>
                <c:pt idx="0">
                  <c:v>4322</c:v>
                </c:pt>
                <c:pt idx="1">
                  <c:v>4385</c:v>
                </c:pt>
                <c:pt idx="2">
                  <c:v>4412</c:v>
                </c:pt>
                <c:pt idx="3">
                  <c:v>4453</c:v>
                </c:pt>
                <c:pt idx="4">
                  <c:v>4472</c:v>
                </c:pt>
                <c:pt idx="5">
                  <c:v>4444</c:v>
                </c:pt>
                <c:pt idx="6">
                  <c:v>4479</c:v>
                </c:pt>
                <c:pt idx="7">
                  <c:v>4503</c:v>
                </c:pt>
                <c:pt idx="8">
                  <c:v>4564</c:v>
                </c:pt>
                <c:pt idx="9">
                  <c:v>4577</c:v>
                </c:pt>
                <c:pt idx="10">
                  <c:v>4656</c:v>
                </c:pt>
                <c:pt idx="11">
                  <c:v>4718</c:v>
                </c:pt>
                <c:pt idx="12">
                  <c:v>4753</c:v>
                </c:pt>
                <c:pt idx="13">
                  <c:v>4841</c:v>
                </c:pt>
                <c:pt idx="14">
                  <c:v>4914</c:v>
                </c:pt>
                <c:pt idx="15">
                  <c:v>4937</c:v>
                </c:pt>
                <c:pt idx="16">
                  <c:v>4947</c:v>
                </c:pt>
                <c:pt idx="17">
                  <c:v>4985</c:v>
                </c:pt>
                <c:pt idx="18">
                  <c:v>5039</c:v>
                </c:pt>
                <c:pt idx="19">
                  <c:v>5102</c:v>
                </c:pt>
                <c:pt idx="20">
                  <c:v>5137</c:v>
                </c:pt>
                <c:pt idx="21">
                  <c:v>5209</c:v>
                </c:pt>
                <c:pt idx="22">
                  <c:v>5248</c:v>
                </c:pt>
                <c:pt idx="23">
                  <c:v>5262</c:v>
                </c:pt>
                <c:pt idx="24">
                  <c:v>5264</c:v>
                </c:pt>
                <c:pt idx="25">
                  <c:v>5339</c:v>
                </c:pt>
                <c:pt idx="26">
                  <c:v>5383</c:v>
                </c:pt>
                <c:pt idx="27">
                  <c:v>5397</c:v>
                </c:pt>
                <c:pt idx="28">
                  <c:v>5433</c:v>
                </c:pt>
                <c:pt idx="29">
                  <c:v>5513</c:v>
                </c:pt>
                <c:pt idx="30">
                  <c:v>5560</c:v>
                </c:pt>
                <c:pt idx="31">
                  <c:v>5564</c:v>
                </c:pt>
                <c:pt idx="32">
                  <c:v>5565</c:v>
                </c:pt>
                <c:pt idx="33">
                  <c:v>5618</c:v>
                </c:pt>
                <c:pt idx="34">
                  <c:v>5648</c:v>
                </c:pt>
                <c:pt idx="35">
                  <c:v>5644</c:v>
                </c:pt>
                <c:pt idx="36">
                  <c:v>5633</c:v>
                </c:pt>
                <c:pt idx="37">
                  <c:v>5688</c:v>
                </c:pt>
                <c:pt idx="38">
                  <c:v>5700</c:v>
                </c:pt>
                <c:pt idx="39">
                  <c:v>5668</c:v>
                </c:pt>
                <c:pt idx="40">
                  <c:v>5870.1115384615387</c:v>
                </c:pt>
                <c:pt idx="41">
                  <c:v>5908.9267354596614</c:v>
                </c:pt>
                <c:pt idx="42">
                  <c:v>5947.7419324577859</c:v>
                </c:pt>
                <c:pt idx="43">
                  <c:v>5986.5571294559095</c:v>
                </c:pt>
                <c:pt idx="44">
                  <c:v>6025.3723264540331</c:v>
                </c:pt>
                <c:pt idx="45">
                  <c:v>6064.1875234521576</c:v>
                </c:pt>
                <c:pt idx="46">
                  <c:v>6103.0027204502812</c:v>
                </c:pt>
                <c:pt idx="47">
                  <c:v>6141.8179174484048</c:v>
                </c:pt>
                <c:pt idx="48">
                  <c:v>6180.6331144465285</c:v>
                </c:pt>
                <c:pt idx="49">
                  <c:v>6219.4483114446521</c:v>
                </c:pt>
                <c:pt idx="50">
                  <c:v>6258.2635084427766</c:v>
                </c:pt>
                <c:pt idx="51">
                  <c:v>6297.0787054409002</c:v>
                </c:pt>
                <c:pt idx="52">
                  <c:v>6335.8939024390238</c:v>
                </c:pt>
                <c:pt idx="53">
                  <c:v>6374.7090994371483</c:v>
                </c:pt>
                <c:pt idx="54">
                  <c:v>6413.524296435271</c:v>
                </c:pt>
                <c:pt idx="55">
                  <c:v>6452.3394934333955</c:v>
                </c:pt>
                <c:pt idx="56">
                  <c:v>6491.1546904315192</c:v>
                </c:pt>
                <c:pt idx="57">
                  <c:v>6529.9698874296428</c:v>
                </c:pt>
                <c:pt idx="58">
                  <c:v>6568.7850844277673</c:v>
                </c:pt>
                <c:pt idx="59">
                  <c:v>6607.6002814258909</c:v>
                </c:pt>
                <c:pt idx="60">
                  <c:v>6646.4154784240145</c:v>
                </c:pt>
                <c:pt idx="61">
                  <c:v>6685.230675422139</c:v>
                </c:pt>
                <c:pt idx="62">
                  <c:v>6724.0458724202617</c:v>
                </c:pt>
                <c:pt idx="63">
                  <c:v>6762.8610694183863</c:v>
                </c:pt>
                <c:pt idx="64">
                  <c:v>6801.6762664165099</c:v>
                </c:pt>
                <c:pt idx="65">
                  <c:v>6840.4914634146335</c:v>
                </c:pt>
                <c:pt idx="66">
                  <c:v>6879.306660412758</c:v>
                </c:pt>
                <c:pt idx="67">
                  <c:v>6918.1218574108807</c:v>
                </c:pt>
                <c:pt idx="68">
                  <c:v>6956.9370544090052</c:v>
                </c:pt>
                <c:pt idx="69">
                  <c:v>6995.7522514071288</c:v>
                </c:pt>
                <c:pt idx="70">
                  <c:v>7034.5674484052524</c:v>
                </c:pt>
                <c:pt idx="71">
                  <c:v>7073.382645403377</c:v>
                </c:pt>
                <c:pt idx="72">
                  <c:v>7112.1978424015006</c:v>
                </c:pt>
                <c:pt idx="73">
                  <c:v>7151.0130393996242</c:v>
                </c:pt>
                <c:pt idx="74">
                  <c:v>7189.8282363977487</c:v>
                </c:pt>
                <c:pt idx="75">
                  <c:v>7228.6434333958714</c:v>
                </c:pt>
                <c:pt idx="76">
                  <c:v>7267.4586303939959</c:v>
                </c:pt>
                <c:pt idx="77">
                  <c:v>7306.2738273921195</c:v>
                </c:pt>
                <c:pt idx="78">
                  <c:v>7345.0890243902431</c:v>
                </c:pt>
                <c:pt idx="79">
                  <c:v>7383.9042213883677</c:v>
                </c:pt>
                <c:pt idx="80">
                  <c:v>7422.7194183864913</c:v>
                </c:pt>
                <c:pt idx="81">
                  <c:v>7461.5346153846149</c:v>
                </c:pt>
                <c:pt idx="82">
                  <c:v>7500.3498123827385</c:v>
                </c:pt>
                <c:pt idx="83">
                  <c:v>7539.1650093808621</c:v>
                </c:pt>
                <c:pt idx="84">
                  <c:v>7577.9802063789866</c:v>
                </c:pt>
                <c:pt idx="85">
                  <c:v>7616.7954033771102</c:v>
                </c:pt>
                <c:pt idx="86">
                  <c:v>7655.6106003752338</c:v>
                </c:pt>
                <c:pt idx="87">
                  <c:v>7694.4257973733584</c:v>
                </c:pt>
                <c:pt idx="88">
                  <c:v>7733.2409943714811</c:v>
                </c:pt>
                <c:pt idx="89">
                  <c:v>7772.0561913696056</c:v>
                </c:pt>
                <c:pt idx="90">
                  <c:v>7810.8713883677292</c:v>
                </c:pt>
                <c:pt idx="91">
                  <c:v>7849.6865853658528</c:v>
                </c:pt>
                <c:pt idx="92">
                  <c:v>7888.5017823639773</c:v>
                </c:pt>
                <c:pt idx="93">
                  <c:v>7927.3169793621009</c:v>
                </c:pt>
                <c:pt idx="94">
                  <c:v>7966.1321763602245</c:v>
                </c:pt>
                <c:pt idx="95">
                  <c:v>8004.9473733583491</c:v>
                </c:pt>
                <c:pt idx="96">
                  <c:v>8043.7625703564718</c:v>
                </c:pt>
                <c:pt idx="97">
                  <c:v>8082.5777673545963</c:v>
                </c:pt>
                <c:pt idx="98">
                  <c:v>8121.3929643527199</c:v>
                </c:pt>
                <c:pt idx="99">
                  <c:v>8160.2081613508435</c:v>
                </c:pt>
                <c:pt idx="100">
                  <c:v>8199.023358348968</c:v>
                </c:pt>
                <c:pt idx="101">
                  <c:v>8237.8385553470907</c:v>
                </c:pt>
                <c:pt idx="102">
                  <c:v>8276.6537523452153</c:v>
                </c:pt>
                <c:pt idx="103">
                  <c:v>8315.4689493433398</c:v>
                </c:pt>
                <c:pt idx="104">
                  <c:v>8354.2841463414625</c:v>
                </c:pt>
                <c:pt idx="105">
                  <c:v>8393.099343339587</c:v>
                </c:pt>
                <c:pt idx="106">
                  <c:v>8431.9145403377115</c:v>
                </c:pt>
                <c:pt idx="107">
                  <c:v>8470.7297373358342</c:v>
                </c:pt>
                <c:pt idx="108">
                  <c:v>8509.5449343339569</c:v>
                </c:pt>
                <c:pt idx="109">
                  <c:v>8548.3601313320833</c:v>
                </c:pt>
                <c:pt idx="110">
                  <c:v>8587.175328330206</c:v>
                </c:pt>
                <c:pt idx="111">
                  <c:v>8625.9905253283287</c:v>
                </c:pt>
                <c:pt idx="112">
                  <c:v>8664.8057223264532</c:v>
                </c:pt>
                <c:pt idx="113">
                  <c:v>8703.6209193245777</c:v>
                </c:pt>
                <c:pt idx="114">
                  <c:v>8742.4361163227004</c:v>
                </c:pt>
                <c:pt idx="115">
                  <c:v>8781.2513133208249</c:v>
                </c:pt>
                <c:pt idx="116">
                  <c:v>8820.0665103189494</c:v>
                </c:pt>
                <c:pt idx="117">
                  <c:v>8858.8817073170721</c:v>
                </c:pt>
                <c:pt idx="118">
                  <c:v>8897.6969043151967</c:v>
                </c:pt>
                <c:pt idx="119">
                  <c:v>8936.5121013133212</c:v>
                </c:pt>
                <c:pt idx="120">
                  <c:v>8975.3272983114439</c:v>
                </c:pt>
                <c:pt idx="121">
                  <c:v>9014.1424953095666</c:v>
                </c:pt>
                <c:pt idx="122">
                  <c:v>9052.9576923076929</c:v>
                </c:pt>
                <c:pt idx="123">
                  <c:v>9091.7728893058156</c:v>
                </c:pt>
                <c:pt idx="124">
                  <c:v>9130.5880863039383</c:v>
                </c:pt>
                <c:pt idx="125">
                  <c:v>9169.4032833020628</c:v>
                </c:pt>
                <c:pt idx="126">
                  <c:v>9208.2184803001874</c:v>
                </c:pt>
                <c:pt idx="127">
                  <c:v>9247.0336772983101</c:v>
                </c:pt>
              </c:numCache>
            </c:numRef>
          </c:val>
          <c:smooth val="0"/>
          <c:extLst>
            <c:ext xmlns:c16="http://schemas.microsoft.com/office/drawing/2014/chart" uri="{C3380CC4-5D6E-409C-BE32-E72D297353CC}">
              <c16:uniqueId val="{0000000F-F54F-414C-8D6E-1864EFE47EFB}"/>
            </c:ext>
          </c:extLst>
        </c:ser>
        <c:ser>
          <c:idx val="16"/>
          <c:order val="16"/>
          <c:tx>
            <c:strRef>
              <c:f>'Exposure Personal linear'!$U$3</c:f>
              <c:strCache>
                <c:ptCount val="1"/>
                <c:pt idx="0">
                  <c:v>MYH</c:v>
                </c:pt>
              </c:strCache>
            </c:strRef>
          </c:tx>
          <c:spPr>
            <a:ln w="28575" cap="rnd">
              <a:solidFill>
                <a:schemeClr val="accent5">
                  <a:lumMod val="80000"/>
                  <a:lumOff val="20000"/>
                </a:schemeClr>
              </a:solidFill>
              <a:round/>
            </a:ln>
            <a:effectLst/>
          </c:spPr>
          <c:marker>
            <c:symbol val="none"/>
          </c:marker>
          <c:cat>
            <c:strRef>
              <c:f>('Exposure Personal linear'!$C$4:$C$54,'Exposure Personal linear'!$C$55:$C$116,'Exposure Personal linear'!$C$117:$C$131)</c:f>
              <c:strCache>
                <c:ptCount val="128"/>
                <c:pt idx="0">
                  <c:v>2009_1</c:v>
                </c:pt>
                <c:pt idx="1">
                  <c:v>2009_2</c:v>
                </c:pt>
                <c:pt idx="2">
                  <c:v>2009_3</c:v>
                </c:pt>
                <c:pt idx="3">
                  <c:v>2009_4</c:v>
                </c:pt>
                <c:pt idx="4">
                  <c:v>2010_1</c:v>
                </c:pt>
                <c:pt idx="5">
                  <c:v>2010_2</c:v>
                </c:pt>
                <c:pt idx="6">
                  <c:v>2010_3</c:v>
                </c:pt>
                <c:pt idx="7">
                  <c:v>2010_4</c:v>
                </c:pt>
                <c:pt idx="8">
                  <c:v>2011_1</c:v>
                </c:pt>
                <c:pt idx="9">
                  <c:v>2011_2</c:v>
                </c:pt>
                <c:pt idx="10">
                  <c:v>2011_3</c:v>
                </c:pt>
                <c:pt idx="11">
                  <c:v>2011_4</c:v>
                </c:pt>
                <c:pt idx="12">
                  <c:v>2012_1</c:v>
                </c:pt>
                <c:pt idx="13">
                  <c:v>2012_2</c:v>
                </c:pt>
                <c:pt idx="14">
                  <c:v>2012_3</c:v>
                </c:pt>
                <c:pt idx="15">
                  <c:v>2012_4</c:v>
                </c:pt>
                <c:pt idx="16">
                  <c:v>2013_1</c:v>
                </c:pt>
                <c:pt idx="17">
                  <c:v>2013_2</c:v>
                </c:pt>
                <c:pt idx="18">
                  <c:v>2013_3</c:v>
                </c:pt>
                <c:pt idx="19">
                  <c:v>2013_4</c:v>
                </c:pt>
                <c:pt idx="20">
                  <c:v>2014_1</c:v>
                </c:pt>
                <c:pt idx="21">
                  <c:v>2014_2</c:v>
                </c:pt>
                <c:pt idx="22">
                  <c:v>2014_3</c:v>
                </c:pt>
                <c:pt idx="23">
                  <c:v>2014_4</c:v>
                </c:pt>
                <c:pt idx="24">
                  <c:v>2015_1</c:v>
                </c:pt>
                <c:pt idx="25">
                  <c:v>2015_2</c:v>
                </c:pt>
                <c:pt idx="26">
                  <c:v>2015_3</c:v>
                </c:pt>
                <c:pt idx="27">
                  <c:v>2015_4</c:v>
                </c:pt>
                <c:pt idx="28">
                  <c:v>2016_1</c:v>
                </c:pt>
                <c:pt idx="29">
                  <c:v>2016_2</c:v>
                </c:pt>
                <c:pt idx="30">
                  <c:v>2016_3</c:v>
                </c:pt>
                <c:pt idx="31">
                  <c:v>2016_4</c:v>
                </c:pt>
                <c:pt idx="32">
                  <c:v>2017_1</c:v>
                </c:pt>
                <c:pt idx="33">
                  <c:v>2017_2</c:v>
                </c:pt>
                <c:pt idx="34">
                  <c:v>2017_3</c:v>
                </c:pt>
                <c:pt idx="35">
                  <c:v>2017_4</c:v>
                </c:pt>
                <c:pt idx="36">
                  <c:v>2018_1</c:v>
                </c:pt>
                <c:pt idx="37">
                  <c:v>2018_2</c:v>
                </c:pt>
                <c:pt idx="38">
                  <c:v>2018_3</c:v>
                </c:pt>
                <c:pt idx="39">
                  <c:v>2018_4</c:v>
                </c:pt>
                <c:pt idx="40">
                  <c:v>2019_1</c:v>
                </c:pt>
                <c:pt idx="41">
                  <c:v>2019_2</c:v>
                </c:pt>
                <c:pt idx="42">
                  <c:v>2019_3</c:v>
                </c:pt>
                <c:pt idx="43">
                  <c:v>2019_4</c:v>
                </c:pt>
                <c:pt idx="44">
                  <c:v>2020_1</c:v>
                </c:pt>
                <c:pt idx="45">
                  <c:v>2020_2</c:v>
                </c:pt>
                <c:pt idx="46">
                  <c:v>2020_3</c:v>
                </c:pt>
                <c:pt idx="47">
                  <c:v>2020_4</c:v>
                </c:pt>
                <c:pt idx="48">
                  <c:v>2021_1</c:v>
                </c:pt>
                <c:pt idx="49">
                  <c:v>2021_2</c:v>
                </c:pt>
                <c:pt idx="50">
                  <c:v>2021_3</c:v>
                </c:pt>
                <c:pt idx="51">
                  <c:v>2021_4</c:v>
                </c:pt>
                <c:pt idx="52">
                  <c:v>2022_1</c:v>
                </c:pt>
                <c:pt idx="53">
                  <c:v>2022_2</c:v>
                </c:pt>
                <c:pt idx="54">
                  <c:v>2022_3</c:v>
                </c:pt>
                <c:pt idx="55">
                  <c:v>2022_4</c:v>
                </c:pt>
                <c:pt idx="56">
                  <c:v>2023_1</c:v>
                </c:pt>
                <c:pt idx="57">
                  <c:v>2023_2</c:v>
                </c:pt>
                <c:pt idx="58">
                  <c:v>2023_3</c:v>
                </c:pt>
                <c:pt idx="59">
                  <c:v>2023_4</c:v>
                </c:pt>
                <c:pt idx="60">
                  <c:v>2024_1</c:v>
                </c:pt>
                <c:pt idx="61">
                  <c:v>2024_2</c:v>
                </c:pt>
                <c:pt idx="62">
                  <c:v>2024_3</c:v>
                </c:pt>
                <c:pt idx="63">
                  <c:v>2024_4</c:v>
                </c:pt>
                <c:pt idx="64">
                  <c:v>2025_1</c:v>
                </c:pt>
                <c:pt idx="65">
                  <c:v>2025_2</c:v>
                </c:pt>
                <c:pt idx="66">
                  <c:v>2025_3</c:v>
                </c:pt>
                <c:pt idx="67">
                  <c:v>2025_4</c:v>
                </c:pt>
                <c:pt idx="68">
                  <c:v>2026_1</c:v>
                </c:pt>
                <c:pt idx="69">
                  <c:v>2026_2</c:v>
                </c:pt>
                <c:pt idx="70">
                  <c:v>2026_3</c:v>
                </c:pt>
                <c:pt idx="71">
                  <c:v>2026_4</c:v>
                </c:pt>
                <c:pt idx="72">
                  <c:v>2027_1</c:v>
                </c:pt>
                <c:pt idx="73">
                  <c:v>2027_2</c:v>
                </c:pt>
                <c:pt idx="74">
                  <c:v>2027_3</c:v>
                </c:pt>
                <c:pt idx="75">
                  <c:v>2027_4</c:v>
                </c:pt>
                <c:pt idx="76">
                  <c:v>2028_1</c:v>
                </c:pt>
                <c:pt idx="77">
                  <c:v>2028_2</c:v>
                </c:pt>
                <c:pt idx="78">
                  <c:v>2028_3</c:v>
                </c:pt>
                <c:pt idx="79">
                  <c:v>2028_4</c:v>
                </c:pt>
                <c:pt idx="80">
                  <c:v>2029_1</c:v>
                </c:pt>
                <c:pt idx="81">
                  <c:v>2029_2</c:v>
                </c:pt>
                <c:pt idx="82">
                  <c:v>2029_3</c:v>
                </c:pt>
                <c:pt idx="83">
                  <c:v>2029_4</c:v>
                </c:pt>
                <c:pt idx="84">
                  <c:v>2030_1</c:v>
                </c:pt>
                <c:pt idx="85">
                  <c:v>2030_2</c:v>
                </c:pt>
                <c:pt idx="86">
                  <c:v>2030_3</c:v>
                </c:pt>
                <c:pt idx="87">
                  <c:v>2030_4</c:v>
                </c:pt>
                <c:pt idx="88">
                  <c:v>2031_1</c:v>
                </c:pt>
                <c:pt idx="89">
                  <c:v>2031_2</c:v>
                </c:pt>
                <c:pt idx="90">
                  <c:v>2031_3</c:v>
                </c:pt>
                <c:pt idx="91">
                  <c:v>2031_4</c:v>
                </c:pt>
                <c:pt idx="92">
                  <c:v>2032_1</c:v>
                </c:pt>
                <c:pt idx="93">
                  <c:v>2032_2</c:v>
                </c:pt>
                <c:pt idx="94">
                  <c:v>2032_3</c:v>
                </c:pt>
                <c:pt idx="95">
                  <c:v>2032_4</c:v>
                </c:pt>
                <c:pt idx="96">
                  <c:v>2033_1</c:v>
                </c:pt>
                <c:pt idx="97">
                  <c:v>2033_2</c:v>
                </c:pt>
                <c:pt idx="98">
                  <c:v>2033_3</c:v>
                </c:pt>
                <c:pt idx="99">
                  <c:v>2033_4</c:v>
                </c:pt>
                <c:pt idx="100">
                  <c:v>2034_1</c:v>
                </c:pt>
                <c:pt idx="101">
                  <c:v>2034_2</c:v>
                </c:pt>
                <c:pt idx="102">
                  <c:v>2034_3</c:v>
                </c:pt>
                <c:pt idx="103">
                  <c:v>2034_4</c:v>
                </c:pt>
                <c:pt idx="104">
                  <c:v>2035_1</c:v>
                </c:pt>
                <c:pt idx="105">
                  <c:v>2035_2</c:v>
                </c:pt>
                <c:pt idx="106">
                  <c:v>2035_3</c:v>
                </c:pt>
                <c:pt idx="107">
                  <c:v>2035_4</c:v>
                </c:pt>
                <c:pt idx="108">
                  <c:v>2036_1</c:v>
                </c:pt>
                <c:pt idx="109">
                  <c:v>2036_2</c:v>
                </c:pt>
                <c:pt idx="110">
                  <c:v>2036_3</c:v>
                </c:pt>
                <c:pt idx="111">
                  <c:v>2036_4</c:v>
                </c:pt>
                <c:pt idx="112">
                  <c:v>2037_1</c:v>
                </c:pt>
                <c:pt idx="113">
                  <c:v>2037_2</c:v>
                </c:pt>
                <c:pt idx="114">
                  <c:v>2037_3</c:v>
                </c:pt>
                <c:pt idx="115">
                  <c:v>2037_4</c:v>
                </c:pt>
                <c:pt idx="116">
                  <c:v>2038_1</c:v>
                </c:pt>
                <c:pt idx="117">
                  <c:v>2038_2</c:v>
                </c:pt>
                <c:pt idx="118">
                  <c:v>2038_3</c:v>
                </c:pt>
                <c:pt idx="119">
                  <c:v>2038_4</c:v>
                </c:pt>
                <c:pt idx="120">
                  <c:v>2039_1</c:v>
                </c:pt>
                <c:pt idx="121">
                  <c:v>2039_2</c:v>
                </c:pt>
                <c:pt idx="122">
                  <c:v>2039_3</c:v>
                </c:pt>
                <c:pt idx="123">
                  <c:v>2039_4</c:v>
                </c:pt>
                <c:pt idx="124">
                  <c:v>2040_1</c:v>
                </c:pt>
                <c:pt idx="125">
                  <c:v>2040_2</c:v>
                </c:pt>
                <c:pt idx="126">
                  <c:v>2040_3</c:v>
                </c:pt>
                <c:pt idx="127">
                  <c:v>2040_4</c:v>
                </c:pt>
              </c:strCache>
            </c:strRef>
          </c:cat>
          <c:val>
            <c:numRef>
              <c:f>('Exposure Personal linear'!$U$4:$U$54,'Exposure Personal linear'!$U$55:$U$116,'Exposure Personal linear'!$U$117:$U$131)</c:f>
              <c:numCache>
                <c:formatCode>General</c:formatCode>
                <c:ptCount val="128"/>
                <c:pt idx="0">
                  <c:v>6741</c:v>
                </c:pt>
                <c:pt idx="1">
                  <c:v>6809</c:v>
                </c:pt>
                <c:pt idx="2">
                  <c:v>7004</c:v>
                </c:pt>
                <c:pt idx="3">
                  <c:v>7126</c:v>
                </c:pt>
                <c:pt idx="4">
                  <c:v>7182</c:v>
                </c:pt>
                <c:pt idx="5">
                  <c:v>7098</c:v>
                </c:pt>
                <c:pt idx="6">
                  <c:v>7148</c:v>
                </c:pt>
                <c:pt idx="7">
                  <c:v>7384</c:v>
                </c:pt>
                <c:pt idx="8">
                  <c:v>7456</c:v>
                </c:pt>
                <c:pt idx="9">
                  <c:v>7496</c:v>
                </c:pt>
                <c:pt idx="10">
                  <c:v>7737</c:v>
                </c:pt>
                <c:pt idx="11">
                  <c:v>7931</c:v>
                </c:pt>
                <c:pt idx="12">
                  <c:v>8098</c:v>
                </c:pt>
                <c:pt idx="13">
                  <c:v>8317</c:v>
                </c:pt>
                <c:pt idx="14">
                  <c:v>8551</c:v>
                </c:pt>
                <c:pt idx="15">
                  <c:v>8474</c:v>
                </c:pt>
                <c:pt idx="16">
                  <c:v>8657</c:v>
                </c:pt>
                <c:pt idx="17">
                  <c:v>8874</c:v>
                </c:pt>
                <c:pt idx="18">
                  <c:v>8957</c:v>
                </c:pt>
                <c:pt idx="19">
                  <c:v>9222</c:v>
                </c:pt>
                <c:pt idx="20">
                  <c:v>9279</c:v>
                </c:pt>
                <c:pt idx="21">
                  <c:v>9405</c:v>
                </c:pt>
                <c:pt idx="22">
                  <c:v>9473</c:v>
                </c:pt>
                <c:pt idx="23">
                  <c:v>9497</c:v>
                </c:pt>
                <c:pt idx="24">
                  <c:v>9502</c:v>
                </c:pt>
                <c:pt idx="25">
                  <c:v>9632</c:v>
                </c:pt>
                <c:pt idx="26">
                  <c:v>9709</c:v>
                </c:pt>
                <c:pt idx="27">
                  <c:v>9733</c:v>
                </c:pt>
                <c:pt idx="28">
                  <c:v>9795</c:v>
                </c:pt>
                <c:pt idx="29">
                  <c:v>9935</c:v>
                </c:pt>
                <c:pt idx="30">
                  <c:v>10017</c:v>
                </c:pt>
                <c:pt idx="31">
                  <c:v>10023</c:v>
                </c:pt>
                <c:pt idx="32">
                  <c:v>10026</c:v>
                </c:pt>
                <c:pt idx="33">
                  <c:v>10118</c:v>
                </c:pt>
                <c:pt idx="34">
                  <c:v>10170</c:v>
                </c:pt>
                <c:pt idx="35">
                  <c:v>10163</c:v>
                </c:pt>
                <c:pt idx="36">
                  <c:v>10144</c:v>
                </c:pt>
                <c:pt idx="37">
                  <c:v>10240</c:v>
                </c:pt>
                <c:pt idx="38">
                  <c:v>10260</c:v>
                </c:pt>
                <c:pt idx="39">
                  <c:v>10205</c:v>
                </c:pt>
                <c:pt idx="40">
                  <c:v>10883.638461538463</c:v>
                </c:pt>
                <c:pt idx="41">
                  <c:v>10983.342776735461</c:v>
                </c:pt>
                <c:pt idx="42">
                  <c:v>11083.047091932458</c:v>
                </c:pt>
                <c:pt idx="43">
                  <c:v>11182.751407129457</c:v>
                </c:pt>
                <c:pt idx="44">
                  <c:v>11282.455722326455</c:v>
                </c:pt>
                <c:pt idx="45">
                  <c:v>11382.160037523452</c:v>
                </c:pt>
                <c:pt idx="46">
                  <c:v>11481.864352720451</c:v>
                </c:pt>
                <c:pt idx="47">
                  <c:v>11581.568667917451</c:v>
                </c:pt>
                <c:pt idx="48">
                  <c:v>11681.272983114448</c:v>
                </c:pt>
                <c:pt idx="49">
                  <c:v>11780.977298311445</c:v>
                </c:pt>
                <c:pt idx="50">
                  <c:v>11880.681613508445</c:v>
                </c:pt>
                <c:pt idx="51">
                  <c:v>11980.385928705442</c:v>
                </c:pt>
                <c:pt idx="52">
                  <c:v>12080.090243902439</c:v>
                </c:pt>
                <c:pt idx="53">
                  <c:v>12179.794559099439</c:v>
                </c:pt>
                <c:pt idx="54">
                  <c:v>12279.498874296436</c:v>
                </c:pt>
                <c:pt idx="55">
                  <c:v>12379.203189493433</c:v>
                </c:pt>
                <c:pt idx="56">
                  <c:v>12478.907504690433</c:v>
                </c:pt>
                <c:pt idx="57">
                  <c:v>12578.611819887432</c:v>
                </c:pt>
                <c:pt idx="58">
                  <c:v>12678.316135084428</c:v>
                </c:pt>
                <c:pt idx="59">
                  <c:v>12778.020450281427</c:v>
                </c:pt>
                <c:pt idx="60">
                  <c:v>12877.724765478426</c:v>
                </c:pt>
                <c:pt idx="61">
                  <c:v>12977.429080675423</c:v>
                </c:pt>
                <c:pt idx="62">
                  <c:v>13077.133395872421</c:v>
                </c:pt>
                <c:pt idx="63">
                  <c:v>13176.83771106942</c:v>
                </c:pt>
                <c:pt idx="64">
                  <c:v>13276.542026266417</c:v>
                </c:pt>
                <c:pt idx="65">
                  <c:v>13376.246341463415</c:v>
                </c:pt>
                <c:pt idx="66">
                  <c:v>13475.950656660414</c:v>
                </c:pt>
                <c:pt idx="67">
                  <c:v>13575.654971857412</c:v>
                </c:pt>
                <c:pt idx="68">
                  <c:v>13675.359287054409</c:v>
                </c:pt>
                <c:pt idx="69">
                  <c:v>13775.063602251408</c:v>
                </c:pt>
                <c:pt idx="70">
                  <c:v>13874.767917448407</c:v>
                </c:pt>
                <c:pt idx="71">
                  <c:v>13974.472232645403</c:v>
                </c:pt>
                <c:pt idx="72">
                  <c:v>14074.176547842402</c:v>
                </c:pt>
                <c:pt idx="73">
                  <c:v>14173.880863039401</c:v>
                </c:pt>
                <c:pt idx="74">
                  <c:v>14273.585178236399</c:v>
                </c:pt>
                <c:pt idx="75">
                  <c:v>14373.289493433396</c:v>
                </c:pt>
                <c:pt idx="76">
                  <c:v>14472.993808630396</c:v>
                </c:pt>
                <c:pt idx="77">
                  <c:v>14572.698123827393</c:v>
                </c:pt>
                <c:pt idx="78">
                  <c:v>14672.40243902439</c:v>
                </c:pt>
                <c:pt idx="79">
                  <c:v>14772.10675422139</c:v>
                </c:pt>
                <c:pt idx="80">
                  <c:v>14871.811069418387</c:v>
                </c:pt>
                <c:pt idx="81">
                  <c:v>14971.515384615384</c:v>
                </c:pt>
                <c:pt idx="82">
                  <c:v>15071.219699812384</c:v>
                </c:pt>
                <c:pt idx="83">
                  <c:v>15170.924015009381</c:v>
                </c:pt>
                <c:pt idx="84">
                  <c:v>15270.62833020638</c:v>
                </c:pt>
                <c:pt idx="85">
                  <c:v>15370.332645403378</c:v>
                </c:pt>
                <c:pt idx="86">
                  <c:v>15470.036960600377</c:v>
                </c:pt>
                <c:pt idx="87">
                  <c:v>15569.741275797374</c:v>
                </c:pt>
                <c:pt idx="88">
                  <c:v>15669.445590994372</c:v>
                </c:pt>
                <c:pt idx="89">
                  <c:v>15769.149906191371</c:v>
                </c:pt>
                <c:pt idx="90">
                  <c:v>15868.854221388368</c:v>
                </c:pt>
                <c:pt idx="91">
                  <c:v>15968.558536585368</c:v>
                </c:pt>
                <c:pt idx="92">
                  <c:v>16068.262851782365</c:v>
                </c:pt>
                <c:pt idx="93">
                  <c:v>16167.967166979362</c:v>
                </c:pt>
                <c:pt idx="94">
                  <c:v>16267.671482176362</c:v>
                </c:pt>
                <c:pt idx="95">
                  <c:v>16367.375797373359</c:v>
                </c:pt>
                <c:pt idx="96">
                  <c:v>16467.080112570358</c:v>
                </c:pt>
                <c:pt idx="97">
                  <c:v>16566.784427767358</c:v>
                </c:pt>
                <c:pt idx="98">
                  <c:v>16666.488742964353</c:v>
                </c:pt>
                <c:pt idx="99">
                  <c:v>16766.193058161352</c:v>
                </c:pt>
                <c:pt idx="100">
                  <c:v>16865.897373358348</c:v>
                </c:pt>
                <c:pt idx="101">
                  <c:v>16965.601688555347</c:v>
                </c:pt>
                <c:pt idx="102">
                  <c:v>17065.306003752346</c:v>
                </c:pt>
                <c:pt idx="103">
                  <c:v>17165.010318949346</c:v>
                </c:pt>
                <c:pt idx="104">
                  <c:v>17264.714634146345</c:v>
                </c:pt>
                <c:pt idx="105">
                  <c:v>17364.418949343341</c:v>
                </c:pt>
                <c:pt idx="106">
                  <c:v>17464.123264540336</c:v>
                </c:pt>
                <c:pt idx="107">
                  <c:v>17563.827579737335</c:v>
                </c:pt>
                <c:pt idx="108">
                  <c:v>17663.531894934335</c:v>
                </c:pt>
                <c:pt idx="109">
                  <c:v>17763.236210131334</c:v>
                </c:pt>
                <c:pt idx="110">
                  <c:v>17862.940525328333</c:v>
                </c:pt>
                <c:pt idx="111">
                  <c:v>17962.644840525329</c:v>
                </c:pt>
                <c:pt idx="112">
                  <c:v>18062.349155722328</c:v>
                </c:pt>
                <c:pt idx="113">
                  <c:v>18162.053470919323</c:v>
                </c:pt>
                <c:pt idx="114">
                  <c:v>18261.757786116323</c:v>
                </c:pt>
                <c:pt idx="115">
                  <c:v>18361.462101313322</c:v>
                </c:pt>
                <c:pt idx="116">
                  <c:v>18461.166416510321</c:v>
                </c:pt>
                <c:pt idx="117">
                  <c:v>18560.87073170732</c:v>
                </c:pt>
                <c:pt idx="118">
                  <c:v>18660.575046904316</c:v>
                </c:pt>
                <c:pt idx="119">
                  <c:v>18760.279362101312</c:v>
                </c:pt>
                <c:pt idx="120">
                  <c:v>18859.983677298311</c:v>
                </c:pt>
                <c:pt idx="121">
                  <c:v>18959.68799249531</c:v>
                </c:pt>
                <c:pt idx="122">
                  <c:v>19059.392307692309</c:v>
                </c:pt>
                <c:pt idx="123">
                  <c:v>19159.096622889308</c:v>
                </c:pt>
                <c:pt idx="124">
                  <c:v>19258.800938086304</c:v>
                </c:pt>
                <c:pt idx="125">
                  <c:v>19358.505253283303</c:v>
                </c:pt>
                <c:pt idx="126">
                  <c:v>19458.209568480299</c:v>
                </c:pt>
                <c:pt idx="127">
                  <c:v>19557.913883677298</c:v>
                </c:pt>
              </c:numCache>
            </c:numRef>
          </c:val>
          <c:smooth val="0"/>
          <c:extLst>
            <c:ext xmlns:c16="http://schemas.microsoft.com/office/drawing/2014/chart" uri="{C3380CC4-5D6E-409C-BE32-E72D297353CC}">
              <c16:uniqueId val="{00000010-F54F-414C-8D6E-1864EFE47EFB}"/>
            </c:ext>
          </c:extLst>
        </c:ser>
        <c:ser>
          <c:idx val="17"/>
          <c:order val="17"/>
          <c:tx>
            <c:strRef>
              <c:f>'Exposure Personal linear'!$V$3</c:f>
              <c:strCache>
                <c:ptCount val="1"/>
                <c:pt idx="0">
                  <c:v>MYL</c:v>
                </c:pt>
              </c:strCache>
            </c:strRef>
          </c:tx>
          <c:spPr>
            <a:ln w="28575" cap="rnd">
              <a:solidFill>
                <a:schemeClr val="accent6">
                  <a:lumMod val="80000"/>
                  <a:lumOff val="20000"/>
                </a:schemeClr>
              </a:solidFill>
              <a:round/>
            </a:ln>
            <a:effectLst/>
          </c:spPr>
          <c:marker>
            <c:symbol val="none"/>
          </c:marker>
          <c:cat>
            <c:strRef>
              <c:f>('Exposure Personal linear'!$C$4:$C$54,'Exposure Personal linear'!$C$55:$C$116,'Exposure Personal linear'!$C$117:$C$131)</c:f>
              <c:strCache>
                <c:ptCount val="128"/>
                <c:pt idx="0">
                  <c:v>2009_1</c:v>
                </c:pt>
                <c:pt idx="1">
                  <c:v>2009_2</c:v>
                </c:pt>
                <c:pt idx="2">
                  <c:v>2009_3</c:v>
                </c:pt>
                <c:pt idx="3">
                  <c:v>2009_4</c:v>
                </c:pt>
                <c:pt idx="4">
                  <c:v>2010_1</c:v>
                </c:pt>
                <c:pt idx="5">
                  <c:v>2010_2</c:v>
                </c:pt>
                <c:pt idx="6">
                  <c:v>2010_3</c:v>
                </c:pt>
                <c:pt idx="7">
                  <c:v>2010_4</c:v>
                </c:pt>
                <c:pt idx="8">
                  <c:v>2011_1</c:v>
                </c:pt>
                <c:pt idx="9">
                  <c:v>2011_2</c:v>
                </c:pt>
                <c:pt idx="10">
                  <c:v>2011_3</c:v>
                </c:pt>
                <c:pt idx="11">
                  <c:v>2011_4</c:v>
                </c:pt>
                <c:pt idx="12">
                  <c:v>2012_1</c:v>
                </c:pt>
                <c:pt idx="13">
                  <c:v>2012_2</c:v>
                </c:pt>
                <c:pt idx="14">
                  <c:v>2012_3</c:v>
                </c:pt>
                <c:pt idx="15">
                  <c:v>2012_4</c:v>
                </c:pt>
                <c:pt idx="16">
                  <c:v>2013_1</c:v>
                </c:pt>
                <c:pt idx="17">
                  <c:v>2013_2</c:v>
                </c:pt>
                <c:pt idx="18">
                  <c:v>2013_3</c:v>
                </c:pt>
                <c:pt idx="19">
                  <c:v>2013_4</c:v>
                </c:pt>
                <c:pt idx="20">
                  <c:v>2014_1</c:v>
                </c:pt>
                <c:pt idx="21">
                  <c:v>2014_2</c:v>
                </c:pt>
                <c:pt idx="22">
                  <c:v>2014_3</c:v>
                </c:pt>
                <c:pt idx="23">
                  <c:v>2014_4</c:v>
                </c:pt>
                <c:pt idx="24">
                  <c:v>2015_1</c:v>
                </c:pt>
                <c:pt idx="25">
                  <c:v>2015_2</c:v>
                </c:pt>
                <c:pt idx="26">
                  <c:v>2015_3</c:v>
                </c:pt>
                <c:pt idx="27">
                  <c:v>2015_4</c:v>
                </c:pt>
                <c:pt idx="28">
                  <c:v>2016_1</c:v>
                </c:pt>
                <c:pt idx="29">
                  <c:v>2016_2</c:v>
                </c:pt>
                <c:pt idx="30">
                  <c:v>2016_3</c:v>
                </c:pt>
                <c:pt idx="31">
                  <c:v>2016_4</c:v>
                </c:pt>
                <c:pt idx="32">
                  <c:v>2017_1</c:v>
                </c:pt>
                <c:pt idx="33">
                  <c:v>2017_2</c:v>
                </c:pt>
                <c:pt idx="34">
                  <c:v>2017_3</c:v>
                </c:pt>
                <c:pt idx="35">
                  <c:v>2017_4</c:v>
                </c:pt>
                <c:pt idx="36">
                  <c:v>2018_1</c:v>
                </c:pt>
                <c:pt idx="37">
                  <c:v>2018_2</c:v>
                </c:pt>
                <c:pt idx="38">
                  <c:v>2018_3</c:v>
                </c:pt>
                <c:pt idx="39">
                  <c:v>2018_4</c:v>
                </c:pt>
                <c:pt idx="40">
                  <c:v>2019_1</c:v>
                </c:pt>
                <c:pt idx="41">
                  <c:v>2019_2</c:v>
                </c:pt>
                <c:pt idx="42">
                  <c:v>2019_3</c:v>
                </c:pt>
                <c:pt idx="43">
                  <c:v>2019_4</c:v>
                </c:pt>
                <c:pt idx="44">
                  <c:v>2020_1</c:v>
                </c:pt>
                <c:pt idx="45">
                  <c:v>2020_2</c:v>
                </c:pt>
                <c:pt idx="46">
                  <c:v>2020_3</c:v>
                </c:pt>
                <c:pt idx="47">
                  <c:v>2020_4</c:v>
                </c:pt>
                <c:pt idx="48">
                  <c:v>2021_1</c:v>
                </c:pt>
                <c:pt idx="49">
                  <c:v>2021_2</c:v>
                </c:pt>
                <c:pt idx="50">
                  <c:v>2021_3</c:v>
                </c:pt>
                <c:pt idx="51">
                  <c:v>2021_4</c:v>
                </c:pt>
                <c:pt idx="52">
                  <c:v>2022_1</c:v>
                </c:pt>
                <c:pt idx="53">
                  <c:v>2022_2</c:v>
                </c:pt>
                <c:pt idx="54">
                  <c:v>2022_3</c:v>
                </c:pt>
                <c:pt idx="55">
                  <c:v>2022_4</c:v>
                </c:pt>
                <c:pt idx="56">
                  <c:v>2023_1</c:v>
                </c:pt>
                <c:pt idx="57">
                  <c:v>2023_2</c:v>
                </c:pt>
                <c:pt idx="58">
                  <c:v>2023_3</c:v>
                </c:pt>
                <c:pt idx="59">
                  <c:v>2023_4</c:v>
                </c:pt>
                <c:pt idx="60">
                  <c:v>2024_1</c:v>
                </c:pt>
                <c:pt idx="61">
                  <c:v>2024_2</c:v>
                </c:pt>
                <c:pt idx="62">
                  <c:v>2024_3</c:v>
                </c:pt>
                <c:pt idx="63">
                  <c:v>2024_4</c:v>
                </c:pt>
                <c:pt idx="64">
                  <c:v>2025_1</c:v>
                </c:pt>
                <c:pt idx="65">
                  <c:v>2025_2</c:v>
                </c:pt>
                <c:pt idx="66">
                  <c:v>2025_3</c:v>
                </c:pt>
                <c:pt idx="67">
                  <c:v>2025_4</c:v>
                </c:pt>
                <c:pt idx="68">
                  <c:v>2026_1</c:v>
                </c:pt>
                <c:pt idx="69">
                  <c:v>2026_2</c:v>
                </c:pt>
                <c:pt idx="70">
                  <c:v>2026_3</c:v>
                </c:pt>
                <c:pt idx="71">
                  <c:v>2026_4</c:v>
                </c:pt>
                <c:pt idx="72">
                  <c:v>2027_1</c:v>
                </c:pt>
                <c:pt idx="73">
                  <c:v>2027_2</c:v>
                </c:pt>
                <c:pt idx="74">
                  <c:v>2027_3</c:v>
                </c:pt>
                <c:pt idx="75">
                  <c:v>2027_4</c:v>
                </c:pt>
                <c:pt idx="76">
                  <c:v>2028_1</c:v>
                </c:pt>
                <c:pt idx="77">
                  <c:v>2028_2</c:v>
                </c:pt>
                <c:pt idx="78">
                  <c:v>2028_3</c:v>
                </c:pt>
                <c:pt idx="79">
                  <c:v>2028_4</c:v>
                </c:pt>
                <c:pt idx="80">
                  <c:v>2029_1</c:v>
                </c:pt>
                <c:pt idx="81">
                  <c:v>2029_2</c:v>
                </c:pt>
                <c:pt idx="82">
                  <c:v>2029_3</c:v>
                </c:pt>
                <c:pt idx="83">
                  <c:v>2029_4</c:v>
                </c:pt>
                <c:pt idx="84">
                  <c:v>2030_1</c:v>
                </c:pt>
                <c:pt idx="85">
                  <c:v>2030_2</c:v>
                </c:pt>
                <c:pt idx="86">
                  <c:v>2030_3</c:v>
                </c:pt>
                <c:pt idx="87">
                  <c:v>2030_4</c:v>
                </c:pt>
                <c:pt idx="88">
                  <c:v>2031_1</c:v>
                </c:pt>
                <c:pt idx="89">
                  <c:v>2031_2</c:v>
                </c:pt>
                <c:pt idx="90">
                  <c:v>2031_3</c:v>
                </c:pt>
                <c:pt idx="91">
                  <c:v>2031_4</c:v>
                </c:pt>
                <c:pt idx="92">
                  <c:v>2032_1</c:v>
                </c:pt>
                <c:pt idx="93">
                  <c:v>2032_2</c:v>
                </c:pt>
                <c:pt idx="94">
                  <c:v>2032_3</c:v>
                </c:pt>
                <c:pt idx="95">
                  <c:v>2032_4</c:v>
                </c:pt>
                <c:pt idx="96">
                  <c:v>2033_1</c:v>
                </c:pt>
                <c:pt idx="97">
                  <c:v>2033_2</c:v>
                </c:pt>
                <c:pt idx="98">
                  <c:v>2033_3</c:v>
                </c:pt>
                <c:pt idx="99">
                  <c:v>2033_4</c:v>
                </c:pt>
                <c:pt idx="100">
                  <c:v>2034_1</c:v>
                </c:pt>
                <c:pt idx="101">
                  <c:v>2034_2</c:v>
                </c:pt>
                <c:pt idx="102">
                  <c:v>2034_3</c:v>
                </c:pt>
                <c:pt idx="103">
                  <c:v>2034_4</c:v>
                </c:pt>
                <c:pt idx="104">
                  <c:v>2035_1</c:v>
                </c:pt>
                <c:pt idx="105">
                  <c:v>2035_2</c:v>
                </c:pt>
                <c:pt idx="106">
                  <c:v>2035_3</c:v>
                </c:pt>
                <c:pt idx="107">
                  <c:v>2035_4</c:v>
                </c:pt>
                <c:pt idx="108">
                  <c:v>2036_1</c:v>
                </c:pt>
                <c:pt idx="109">
                  <c:v>2036_2</c:v>
                </c:pt>
                <c:pt idx="110">
                  <c:v>2036_3</c:v>
                </c:pt>
                <c:pt idx="111">
                  <c:v>2036_4</c:v>
                </c:pt>
                <c:pt idx="112">
                  <c:v>2037_1</c:v>
                </c:pt>
                <c:pt idx="113">
                  <c:v>2037_2</c:v>
                </c:pt>
                <c:pt idx="114">
                  <c:v>2037_3</c:v>
                </c:pt>
                <c:pt idx="115">
                  <c:v>2037_4</c:v>
                </c:pt>
                <c:pt idx="116">
                  <c:v>2038_1</c:v>
                </c:pt>
                <c:pt idx="117">
                  <c:v>2038_2</c:v>
                </c:pt>
                <c:pt idx="118">
                  <c:v>2038_3</c:v>
                </c:pt>
                <c:pt idx="119">
                  <c:v>2038_4</c:v>
                </c:pt>
                <c:pt idx="120">
                  <c:v>2039_1</c:v>
                </c:pt>
                <c:pt idx="121">
                  <c:v>2039_2</c:v>
                </c:pt>
                <c:pt idx="122">
                  <c:v>2039_3</c:v>
                </c:pt>
                <c:pt idx="123">
                  <c:v>2039_4</c:v>
                </c:pt>
                <c:pt idx="124">
                  <c:v>2040_1</c:v>
                </c:pt>
                <c:pt idx="125">
                  <c:v>2040_2</c:v>
                </c:pt>
                <c:pt idx="126">
                  <c:v>2040_3</c:v>
                </c:pt>
                <c:pt idx="127">
                  <c:v>2040_4</c:v>
                </c:pt>
              </c:strCache>
            </c:strRef>
          </c:cat>
          <c:val>
            <c:numRef>
              <c:f>('Exposure Personal linear'!$V$4:$V$54,'Exposure Personal linear'!$V$55:$V$116,'Exposure Personal linear'!$V$117:$V$131)</c:f>
              <c:numCache>
                <c:formatCode>General</c:formatCode>
                <c:ptCount val="128"/>
                <c:pt idx="0">
                  <c:v>2575</c:v>
                </c:pt>
                <c:pt idx="1">
                  <c:v>2622</c:v>
                </c:pt>
                <c:pt idx="2">
                  <c:v>2651</c:v>
                </c:pt>
                <c:pt idx="3">
                  <c:v>2673</c:v>
                </c:pt>
                <c:pt idx="4">
                  <c:v>2687</c:v>
                </c:pt>
                <c:pt idx="5">
                  <c:v>2675</c:v>
                </c:pt>
                <c:pt idx="6">
                  <c:v>2678</c:v>
                </c:pt>
                <c:pt idx="7">
                  <c:v>2747</c:v>
                </c:pt>
                <c:pt idx="8">
                  <c:v>2755</c:v>
                </c:pt>
                <c:pt idx="9">
                  <c:v>2784</c:v>
                </c:pt>
                <c:pt idx="10">
                  <c:v>2824</c:v>
                </c:pt>
                <c:pt idx="11">
                  <c:v>2881</c:v>
                </c:pt>
                <c:pt idx="12">
                  <c:v>2921</c:v>
                </c:pt>
                <c:pt idx="13">
                  <c:v>2965</c:v>
                </c:pt>
                <c:pt idx="14">
                  <c:v>3020</c:v>
                </c:pt>
                <c:pt idx="15">
                  <c:v>3016</c:v>
                </c:pt>
                <c:pt idx="16">
                  <c:v>3046</c:v>
                </c:pt>
                <c:pt idx="17">
                  <c:v>3110</c:v>
                </c:pt>
                <c:pt idx="18">
                  <c:v>3136</c:v>
                </c:pt>
                <c:pt idx="19">
                  <c:v>3174</c:v>
                </c:pt>
                <c:pt idx="20">
                  <c:v>3191</c:v>
                </c:pt>
                <c:pt idx="21">
                  <c:v>3233</c:v>
                </c:pt>
                <c:pt idx="22">
                  <c:v>3259</c:v>
                </c:pt>
                <c:pt idx="23">
                  <c:v>3267</c:v>
                </c:pt>
                <c:pt idx="24">
                  <c:v>3264</c:v>
                </c:pt>
                <c:pt idx="25">
                  <c:v>3310</c:v>
                </c:pt>
                <c:pt idx="26">
                  <c:v>3348</c:v>
                </c:pt>
                <c:pt idx="27">
                  <c:v>3366</c:v>
                </c:pt>
                <c:pt idx="28">
                  <c:v>3390</c:v>
                </c:pt>
                <c:pt idx="29">
                  <c:v>3455</c:v>
                </c:pt>
                <c:pt idx="30">
                  <c:v>3504</c:v>
                </c:pt>
                <c:pt idx="31">
                  <c:v>3511</c:v>
                </c:pt>
                <c:pt idx="32">
                  <c:v>3505</c:v>
                </c:pt>
                <c:pt idx="33">
                  <c:v>3547</c:v>
                </c:pt>
                <c:pt idx="34">
                  <c:v>3581</c:v>
                </c:pt>
                <c:pt idx="35">
                  <c:v>3590</c:v>
                </c:pt>
                <c:pt idx="36">
                  <c:v>3578</c:v>
                </c:pt>
                <c:pt idx="37">
                  <c:v>3616</c:v>
                </c:pt>
                <c:pt idx="38">
                  <c:v>3633</c:v>
                </c:pt>
                <c:pt idx="39">
                  <c:v>3616</c:v>
                </c:pt>
                <c:pt idx="40">
                  <c:v>3740.9692307692308</c:v>
                </c:pt>
                <c:pt idx="41">
                  <c:v>3770.1579737335833</c:v>
                </c:pt>
                <c:pt idx="42">
                  <c:v>3799.3467166979362</c:v>
                </c:pt>
                <c:pt idx="43">
                  <c:v>3828.5354596622888</c:v>
                </c:pt>
                <c:pt idx="44">
                  <c:v>3857.7242026266413</c:v>
                </c:pt>
                <c:pt idx="45">
                  <c:v>3886.9129455909942</c:v>
                </c:pt>
                <c:pt idx="46">
                  <c:v>3916.1016885553472</c:v>
                </c:pt>
                <c:pt idx="47">
                  <c:v>3945.2904315196997</c:v>
                </c:pt>
                <c:pt idx="48">
                  <c:v>3974.4791744840522</c:v>
                </c:pt>
                <c:pt idx="49">
                  <c:v>4003.6679174484052</c:v>
                </c:pt>
                <c:pt idx="50">
                  <c:v>4032.8566604127582</c:v>
                </c:pt>
                <c:pt idx="51">
                  <c:v>4062.0454033771102</c:v>
                </c:pt>
                <c:pt idx="52">
                  <c:v>4091.2341463414632</c:v>
                </c:pt>
                <c:pt idx="53">
                  <c:v>4120.4228893058162</c:v>
                </c:pt>
                <c:pt idx="54">
                  <c:v>4149.6116322701691</c:v>
                </c:pt>
                <c:pt idx="55">
                  <c:v>4178.8003752345212</c:v>
                </c:pt>
                <c:pt idx="56">
                  <c:v>4207.9891181988742</c:v>
                </c:pt>
                <c:pt idx="57">
                  <c:v>4237.1778611632271</c:v>
                </c:pt>
                <c:pt idx="58">
                  <c:v>4266.3666041275792</c:v>
                </c:pt>
                <c:pt idx="59">
                  <c:v>4295.5553470919322</c:v>
                </c:pt>
                <c:pt idx="60">
                  <c:v>4324.7440900562851</c:v>
                </c:pt>
                <c:pt idx="61">
                  <c:v>4353.9328330206372</c:v>
                </c:pt>
                <c:pt idx="62">
                  <c:v>4383.1215759849902</c:v>
                </c:pt>
                <c:pt idx="63">
                  <c:v>4412.3103189493431</c:v>
                </c:pt>
                <c:pt idx="64">
                  <c:v>4441.4990619136961</c:v>
                </c:pt>
                <c:pt idx="65">
                  <c:v>4470.6878048780491</c:v>
                </c:pt>
                <c:pt idx="66">
                  <c:v>4499.8765478424011</c:v>
                </c:pt>
                <c:pt idx="67">
                  <c:v>4529.0652908067541</c:v>
                </c:pt>
                <c:pt idx="68">
                  <c:v>4558.2540337711071</c:v>
                </c:pt>
                <c:pt idx="69">
                  <c:v>4587.4427767354591</c:v>
                </c:pt>
                <c:pt idx="70">
                  <c:v>4616.6315196998121</c:v>
                </c:pt>
                <c:pt idx="71">
                  <c:v>4645.8202626641651</c:v>
                </c:pt>
                <c:pt idx="72">
                  <c:v>4675.0090056285171</c:v>
                </c:pt>
                <c:pt idx="73">
                  <c:v>4704.197748592871</c:v>
                </c:pt>
                <c:pt idx="74">
                  <c:v>4733.3864915572231</c:v>
                </c:pt>
                <c:pt idx="75">
                  <c:v>4762.5752345215751</c:v>
                </c:pt>
                <c:pt idx="76">
                  <c:v>4791.763977485929</c:v>
                </c:pt>
                <c:pt idx="77">
                  <c:v>4820.952720450281</c:v>
                </c:pt>
                <c:pt idx="78">
                  <c:v>4850.141463414634</c:v>
                </c:pt>
                <c:pt idx="79">
                  <c:v>4879.330206378987</c:v>
                </c:pt>
                <c:pt idx="80">
                  <c:v>4908.518949343339</c:v>
                </c:pt>
                <c:pt idx="81">
                  <c:v>4937.707692307692</c:v>
                </c:pt>
                <c:pt idx="82">
                  <c:v>4966.896435272045</c:v>
                </c:pt>
                <c:pt idx="83">
                  <c:v>4996.085178236397</c:v>
                </c:pt>
                <c:pt idx="84">
                  <c:v>5025.27392120075</c:v>
                </c:pt>
                <c:pt idx="85">
                  <c:v>5054.462664165103</c:v>
                </c:pt>
                <c:pt idx="86">
                  <c:v>5083.651407129455</c:v>
                </c:pt>
                <c:pt idx="87">
                  <c:v>5112.8401500938089</c:v>
                </c:pt>
                <c:pt idx="88">
                  <c:v>5142.028893058161</c:v>
                </c:pt>
                <c:pt idx="89">
                  <c:v>5171.2176360225139</c:v>
                </c:pt>
                <c:pt idx="90">
                  <c:v>5200.4063789868669</c:v>
                </c:pt>
                <c:pt idx="91">
                  <c:v>5229.595121951219</c:v>
                </c:pt>
                <c:pt idx="92">
                  <c:v>5258.7838649155719</c:v>
                </c:pt>
                <c:pt idx="93">
                  <c:v>5287.9726078799249</c:v>
                </c:pt>
                <c:pt idx="94">
                  <c:v>5317.161350844277</c:v>
                </c:pt>
                <c:pt idx="95">
                  <c:v>5346.3500938086299</c:v>
                </c:pt>
                <c:pt idx="96">
                  <c:v>5375.5388367729829</c:v>
                </c:pt>
                <c:pt idx="97">
                  <c:v>5404.727579737335</c:v>
                </c:pt>
                <c:pt idx="98">
                  <c:v>5433.9163227016888</c:v>
                </c:pt>
                <c:pt idx="99">
                  <c:v>5463.1050656660409</c:v>
                </c:pt>
                <c:pt idx="100">
                  <c:v>5492.2938086303939</c:v>
                </c:pt>
                <c:pt idx="101">
                  <c:v>5521.4825515947468</c:v>
                </c:pt>
                <c:pt idx="102">
                  <c:v>5550.6712945590989</c:v>
                </c:pt>
                <c:pt idx="103">
                  <c:v>5579.8600375234519</c:v>
                </c:pt>
                <c:pt idx="104">
                  <c:v>5609.0487804878048</c:v>
                </c:pt>
                <c:pt idx="105">
                  <c:v>5638.2375234521569</c:v>
                </c:pt>
                <c:pt idx="106">
                  <c:v>5667.4262664165099</c:v>
                </c:pt>
                <c:pt idx="107">
                  <c:v>5696.6150093808628</c:v>
                </c:pt>
                <c:pt idx="108">
                  <c:v>5725.8037523452149</c:v>
                </c:pt>
                <c:pt idx="109">
                  <c:v>5754.9924953095688</c:v>
                </c:pt>
                <c:pt idx="110">
                  <c:v>5784.1812382739208</c:v>
                </c:pt>
                <c:pt idx="111">
                  <c:v>5813.3699812382729</c:v>
                </c:pt>
                <c:pt idx="112">
                  <c:v>5842.5587242026268</c:v>
                </c:pt>
                <c:pt idx="113">
                  <c:v>5871.7474671669788</c:v>
                </c:pt>
                <c:pt idx="114">
                  <c:v>5900.9362101313318</c:v>
                </c:pt>
                <c:pt idx="115">
                  <c:v>5930.1249530956848</c:v>
                </c:pt>
                <c:pt idx="116">
                  <c:v>5959.3136960600368</c:v>
                </c:pt>
                <c:pt idx="117">
                  <c:v>5988.5024390243898</c:v>
                </c:pt>
                <c:pt idx="118">
                  <c:v>6017.6911819887428</c:v>
                </c:pt>
                <c:pt idx="119">
                  <c:v>6046.8799249530948</c:v>
                </c:pt>
                <c:pt idx="120">
                  <c:v>6076.0686679174478</c:v>
                </c:pt>
                <c:pt idx="121">
                  <c:v>6105.2574108818008</c:v>
                </c:pt>
                <c:pt idx="122">
                  <c:v>6134.4461538461528</c:v>
                </c:pt>
                <c:pt idx="123">
                  <c:v>6163.6348968105067</c:v>
                </c:pt>
                <c:pt idx="124">
                  <c:v>6192.8236397748587</c:v>
                </c:pt>
                <c:pt idx="125">
                  <c:v>6222.0123827392117</c:v>
                </c:pt>
                <c:pt idx="126">
                  <c:v>6251.2011257035647</c:v>
                </c:pt>
                <c:pt idx="127">
                  <c:v>6280.3898686679167</c:v>
                </c:pt>
              </c:numCache>
            </c:numRef>
          </c:val>
          <c:smooth val="0"/>
          <c:extLst>
            <c:ext xmlns:c16="http://schemas.microsoft.com/office/drawing/2014/chart" uri="{C3380CC4-5D6E-409C-BE32-E72D297353CC}">
              <c16:uniqueId val="{00000011-F54F-414C-8D6E-1864EFE47EFB}"/>
            </c:ext>
          </c:extLst>
        </c:ser>
        <c:ser>
          <c:idx val="18"/>
          <c:order val="18"/>
          <c:tx>
            <c:strRef>
              <c:f>'Exposure Personal linear'!$W$3</c:f>
              <c:strCache>
                <c:ptCount val="1"/>
                <c:pt idx="0">
                  <c:v>SMA</c:v>
                </c:pt>
              </c:strCache>
            </c:strRef>
          </c:tx>
          <c:spPr>
            <a:ln w="28575" cap="rnd">
              <a:solidFill>
                <a:schemeClr val="accent1">
                  <a:lumMod val="80000"/>
                </a:schemeClr>
              </a:solidFill>
              <a:round/>
            </a:ln>
            <a:effectLst/>
          </c:spPr>
          <c:marker>
            <c:symbol val="none"/>
          </c:marker>
          <c:cat>
            <c:strRef>
              <c:f>('Exposure Personal linear'!$C$4:$C$54,'Exposure Personal linear'!$C$55:$C$116,'Exposure Personal linear'!$C$117:$C$131)</c:f>
              <c:strCache>
                <c:ptCount val="128"/>
                <c:pt idx="0">
                  <c:v>2009_1</c:v>
                </c:pt>
                <c:pt idx="1">
                  <c:v>2009_2</c:v>
                </c:pt>
                <c:pt idx="2">
                  <c:v>2009_3</c:v>
                </c:pt>
                <c:pt idx="3">
                  <c:v>2009_4</c:v>
                </c:pt>
                <c:pt idx="4">
                  <c:v>2010_1</c:v>
                </c:pt>
                <c:pt idx="5">
                  <c:v>2010_2</c:v>
                </c:pt>
                <c:pt idx="6">
                  <c:v>2010_3</c:v>
                </c:pt>
                <c:pt idx="7">
                  <c:v>2010_4</c:v>
                </c:pt>
                <c:pt idx="8">
                  <c:v>2011_1</c:v>
                </c:pt>
                <c:pt idx="9">
                  <c:v>2011_2</c:v>
                </c:pt>
                <c:pt idx="10">
                  <c:v>2011_3</c:v>
                </c:pt>
                <c:pt idx="11">
                  <c:v>2011_4</c:v>
                </c:pt>
                <c:pt idx="12">
                  <c:v>2012_1</c:v>
                </c:pt>
                <c:pt idx="13">
                  <c:v>2012_2</c:v>
                </c:pt>
                <c:pt idx="14">
                  <c:v>2012_3</c:v>
                </c:pt>
                <c:pt idx="15">
                  <c:v>2012_4</c:v>
                </c:pt>
                <c:pt idx="16">
                  <c:v>2013_1</c:v>
                </c:pt>
                <c:pt idx="17">
                  <c:v>2013_2</c:v>
                </c:pt>
                <c:pt idx="18">
                  <c:v>2013_3</c:v>
                </c:pt>
                <c:pt idx="19">
                  <c:v>2013_4</c:v>
                </c:pt>
                <c:pt idx="20">
                  <c:v>2014_1</c:v>
                </c:pt>
                <c:pt idx="21">
                  <c:v>2014_2</c:v>
                </c:pt>
                <c:pt idx="22">
                  <c:v>2014_3</c:v>
                </c:pt>
                <c:pt idx="23">
                  <c:v>2014_4</c:v>
                </c:pt>
                <c:pt idx="24">
                  <c:v>2015_1</c:v>
                </c:pt>
                <c:pt idx="25">
                  <c:v>2015_2</c:v>
                </c:pt>
                <c:pt idx="26">
                  <c:v>2015_3</c:v>
                </c:pt>
                <c:pt idx="27">
                  <c:v>2015_4</c:v>
                </c:pt>
                <c:pt idx="28">
                  <c:v>2016_1</c:v>
                </c:pt>
                <c:pt idx="29">
                  <c:v>2016_2</c:v>
                </c:pt>
                <c:pt idx="30">
                  <c:v>2016_3</c:v>
                </c:pt>
                <c:pt idx="31">
                  <c:v>2016_4</c:v>
                </c:pt>
                <c:pt idx="32">
                  <c:v>2017_1</c:v>
                </c:pt>
                <c:pt idx="33">
                  <c:v>2017_2</c:v>
                </c:pt>
                <c:pt idx="34">
                  <c:v>2017_3</c:v>
                </c:pt>
                <c:pt idx="35">
                  <c:v>2017_4</c:v>
                </c:pt>
                <c:pt idx="36">
                  <c:v>2018_1</c:v>
                </c:pt>
                <c:pt idx="37">
                  <c:v>2018_2</c:v>
                </c:pt>
                <c:pt idx="38">
                  <c:v>2018_3</c:v>
                </c:pt>
                <c:pt idx="39">
                  <c:v>2018_4</c:v>
                </c:pt>
                <c:pt idx="40">
                  <c:v>2019_1</c:v>
                </c:pt>
                <c:pt idx="41">
                  <c:v>2019_2</c:v>
                </c:pt>
                <c:pt idx="42">
                  <c:v>2019_3</c:v>
                </c:pt>
                <c:pt idx="43">
                  <c:v>2019_4</c:v>
                </c:pt>
                <c:pt idx="44">
                  <c:v>2020_1</c:v>
                </c:pt>
                <c:pt idx="45">
                  <c:v>2020_2</c:v>
                </c:pt>
                <c:pt idx="46">
                  <c:v>2020_3</c:v>
                </c:pt>
                <c:pt idx="47">
                  <c:v>2020_4</c:v>
                </c:pt>
                <c:pt idx="48">
                  <c:v>2021_1</c:v>
                </c:pt>
                <c:pt idx="49">
                  <c:v>2021_2</c:v>
                </c:pt>
                <c:pt idx="50">
                  <c:v>2021_3</c:v>
                </c:pt>
                <c:pt idx="51">
                  <c:v>2021_4</c:v>
                </c:pt>
                <c:pt idx="52">
                  <c:v>2022_1</c:v>
                </c:pt>
                <c:pt idx="53">
                  <c:v>2022_2</c:v>
                </c:pt>
                <c:pt idx="54">
                  <c:v>2022_3</c:v>
                </c:pt>
                <c:pt idx="55">
                  <c:v>2022_4</c:v>
                </c:pt>
                <c:pt idx="56">
                  <c:v>2023_1</c:v>
                </c:pt>
                <c:pt idx="57">
                  <c:v>2023_2</c:v>
                </c:pt>
                <c:pt idx="58">
                  <c:v>2023_3</c:v>
                </c:pt>
                <c:pt idx="59">
                  <c:v>2023_4</c:v>
                </c:pt>
                <c:pt idx="60">
                  <c:v>2024_1</c:v>
                </c:pt>
                <c:pt idx="61">
                  <c:v>2024_2</c:v>
                </c:pt>
                <c:pt idx="62">
                  <c:v>2024_3</c:v>
                </c:pt>
                <c:pt idx="63">
                  <c:v>2024_4</c:v>
                </c:pt>
                <c:pt idx="64">
                  <c:v>2025_1</c:v>
                </c:pt>
                <c:pt idx="65">
                  <c:v>2025_2</c:v>
                </c:pt>
                <c:pt idx="66">
                  <c:v>2025_3</c:v>
                </c:pt>
                <c:pt idx="67">
                  <c:v>2025_4</c:v>
                </c:pt>
                <c:pt idx="68">
                  <c:v>2026_1</c:v>
                </c:pt>
                <c:pt idx="69">
                  <c:v>2026_2</c:v>
                </c:pt>
                <c:pt idx="70">
                  <c:v>2026_3</c:v>
                </c:pt>
                <c:pt idx="71">
                  <c:v>2026_4</c:v>
                </c:pt>
                <c:pt idx="72">
                  <c:v>2027_1</c:v>
                </c:pt>
                <c:pt idx="73">
                  <c:v>2027_2</c:v>
                </c:pt>
                <c:pt idx="74">
                  <c:v>2027_3</c:v>
                </c:pt>
                <c:pt idx="75">
                  <c:v>2027_4</c:v>
                </c:pt>
                <c:pt idx="76">
                  <c:v>2028_1</c:v>
                </c:pt>
                <c:pt idx="77">
                  <c:v>2028_2</c:v>
                </c:pt>
                <c:pt idx="78">
                  <c:v>2028_3</c:v>
                </c:pt>
                <c:pt idx="79">
                  <c:v>2028_4</c:v>
                </c:pt>
                <c:pt idx="80">
                  <c:v>2029_1</c:v>
                </c:pt>
                <c:pt idx="81">
                  <c:v>2029_2</c:v>
                </c:pt>
                <c:pt idx="82">
                  <c:v>2029_3</c:v>
                </c:pt>
                <c:pt idx="83">
                  <c:v>2029_4</c:v>
                </c:pt>
                <c:pt idx="84">
                  <c:v>2030_1</c:v>
                </c:pt>
                <c:pt idx="85">
                  <c:v>2030_2</c:v>
                </c:pt>
                <c:pt idx="86">
                  <c:v>2030_3</c:v>
                </c:pt>
                <c:pt idx="87">
                  <c:v>2030_4</c:v>
                </c:pt>
                <c:pt idx="88">
                  <c:v>2031_1</c:v>
                </c:pt>
                <c:pt idx="89">
                  <c:v>2031_2</c:v>
                </c:pt>
                <c:pt idx="90">
                  <c:v>2031_3</c:v>
                </c:pt>
                <c:pt idx="91">
                  <c:v>2031_4</c:v>
                </c:pt>
                <c:pt idx="92">
                  <c:v>2032_1</c:v>
                </c:pt>
                <c:pt idx="93">
                  <c:v>2032_2</c:v>
                </c:pt>
                <c:pt idx="94">
                  <c:v>2032_3</c:v>
                </c:pt>
                <c:pt idx="95">
                  <c:v>2032_4</c:v>
                </c:pt>
                <c:pt idx="96">
                  <c:v>2033_1</c:v>
                </c:pt>
                <c:pt idx="97">
                  <c:v>2033_2</c:v>
                </c:pt>
                <c:pt idx="98">
                  <c:v>2033_3</c:v>
                </c:pt>
                <c:pt idx="99">
                  <c:v>2033_4</c:v>
                </c:pt>
                <c:pt idx="100">
                  <c:v>2034_1</c:v>
                </c:pt>
                <c:pt idx="101">
                  <c:v>2034_2</c:v>
                </c:pt>
                <c:pt idx="102">
                  <c:v>2034_3</c:v>
                </c:pt>
                <c:pt idx="103">
                  <c:v>2034_4</c:v>
                </c:pt>
                <c:pt idx="104">
                  <c:v>2035_1</c:v>
                </c:pt>
                <c:pt idx="105">
                  <c:v>2035_2</c:v>
                </c:pt>
                <c:pt idx="106">
                  <c:v>2035_3</c:v>
                </c:pt>
                <c:pt idx="107">
                  <c:v>2035_4</c:v>
                </c:pt>
                <c:pt idx="108">
                  <c:v>2036_1</c:v>
                </c:pt>
                <c:pt idx="109">
                  <c:v>2036_2</c:v>
                </c:pt>
                <c:pt idx="110">
                  <c:v>2036_3</c:v>
                </c:pt>
                <c:pt idx="111">
                  <c:v>2036_4</c:v>
                </c:pt>
                <c:pt idx="112">
                  <c:v>2037_1</c:v>
                </c:pt>
                <c:pt idx="113">
                  <c:v>2037_2</c:v>
                </c:pt>
                <c:pt idx="114">
                  <c:v>2037_3</c:v>
                </c:pt>
                <c:pt idx="115">
                  <c:v>2037_4</c:v>
                </c:pt>
                <c:pt idx="116">
                  <c:v>2038_1</c:v>
                </c:pt>
                <c:pt idx="117">
                  <c:v>2038_2</c:v>
                </c:pt>
                <c:pt idx="118">
                  <c:v>2038_3</c:v>
                </c:pt>
                <c:pt idx="119">
                  <c:v>2038_4</c:v>
                </c:pt>
                <c:pt idx="120">
                  <c:v>2039_1</c:v>
                </c:pt>
                <c:pt idx="121">
                  <c:v>2039_2</c:v>
                </c:pt>
                <c:pt idx="122">
                  <c:v>2039_3</c:v>
                </c:pt>
                <c:pt idx="123">
                  <c:v>2039_4</c:v>
                </c:pt>
                <c:pt idx="124">
                  <c:v>2040_1</c:v>
                </c:pt>
                <c:pt idx="125">
                  <c:v>2040_2</c:v>
                </c:pt>
                <c:pt idx="126">
                  <c:v>2040_3</c:v>
                </c:pt>
                <c:pt idx="127">
                  <c:v>2040_4</c:v>
                </c:pt>
              </c:strCache>
            </c:strRef>
          </c:cat>
          <c:val>
            <c:numRef>
              <c:f>('Exposure Personal linear'!$W$4:$W$54,'Exposure Personal linear'!$W$55:$W$116,'Exposure Personal linear'!$W$117:$W$131)</c:f>
              <c:numCache>
                <c:formatCode>General</c:formatCode>
                <c:ptCount val="128"/>
                <c:pt idx="0">
                  <c:v>16801</c:v>
                </c:pt>
                <c:pt idx="1">
                  <c:v>17099</c:v>
                </c:pt>
                <c:pt idx="2">
                  <c:v>17268</c:v>
                </c:pt>
                <c:pt idx="3">
                  <c:v>17420</c:v>
                </c:pt>
                <c:pt idx="4">
                  <c:v>17509</c:v>
                </c:pt>
                <c:pt idx="5">
                  <c:v>17446</c:v>
                </c:pt>
                <c:pt idx="6">
                  <c:v>17596</c:v>
                </c:pt>
                <c:pt idx="7">
                  <c:v>17830</c:v>
                </c:pt>
                <c:pt idx="8">
                  <c:v>17943</c:v>
                </c:pt>
                <c:pt idx="9">
                  <c:v>18005</c:v>
                </c:pt>
                <c:pt idx="10">
                  <c:v>18380</c:v>
                </c:pt>
                <c:pt idx="11">
                  <c:v>18679</c:v>
                </c:pt>
                <c:pt idx="12">
                  <c:v>19005</c:v>
                </c:pt>
                <c:pt idx="13">
                  <c:v>19268</c:v>
                </c:pt>
                <c:pt idx="14">
                  <c:v>19479</c:v>
                </c:pt>
                <c:pt idx="15">
                  <c:v>19679</c:v>
                </c:pt>
                <c:pt idx="16">
                  <c:v>19777</c:v>
                </c:pt>
                <c:pt idx="17">
                  <c:v>20187</c:v>
                </c:pt>
                <c:pt idx="18">
                  <c:v>20222</c:v>
                </c:pt>
                <c:pt idx="19">
                  <c:v>20662</c:v>
                </c:pt>
                <c:pt idx="20">
                  <c:v>20693</c:v>
                </c:pt>
                <c:pt idx="21">
                  <c:v>20987</c:v>
                </c:pt>
                <c:pt idx="22">
                  <c:v>21147</c:v>
                </c:pt>
                <c:pt idx="23">
                  <c:v>21202</c:v>
                </c:pt>
                <c:pt idx="24">
                  <c:v>21214</c:v>
                </c:pt>
                <c:pt idx="25">
                  <c:v>21518</c:v>
                </c:pt>
                <c:pt idx="26">
                  <c:v>21698</c:v>
                </c:pt>
                <c:pt idx="27">
                  <c:v>21754</c:v>
                </c:pt>
                <c:pt idx="28">
                  <c:v>21899</c:v>
                </c:pt>
                <c:pt idx="29">
                  <c:v>22227</c:v>
                </c:pt>
                <c:pt idx="30">
                  <c:v>22418</c:v>
                </c:pt>
                <c:pt idx="31">
                  <c:v>22433</c:v>
                </c:pt>
                <c:pt idx="32">
                  <c:v>22439</c:v>
                </c:pt>
                <c:pt idx="33">
                  <c:v>22654</c:v>
                </c:pt>
                <c:pt idx="34">
                  <c:v>22777</c:v>
                </c:pt>
                <c:pt idx="35">
                  <c:v>22760</c:v>
                </c:pt>
                <c:pt idx="36">
                  <c:v>22716</c:v>
                </c:pt>
                <c:pt idx="37">
                  <c:v>22940</c:v>
                </c:pt>
                <c:pt idx="38">
                  <c:v>22988</c:v>
                </c:pt>
                <c:pt idx="39">
                  <c:v>22858</c:v>
                </c:pt>
                <c:pt idx="40">
                  <c:v>23840.426923076921</c:v>
                </c:pt>
                <c:pt idx="41">
                  <c:v>24013.646529080674</c:v>
                </c:pt>
                <c:pt idx="42">
                  <c:v>24186.866135084427</c:v>
                </c:pt>
                <c:pt idx="43">
                  <c:v>24360.085741088176</c:v>
                </c:pt>
                <c:pt idx="44">
                  <c:v>24533.305347091929</c:v>
                </c:pt>
                <c:pt idx="45">
                  <c:v>24706.524953095683</c:v>
                </c:pt>
                <c:pt idx="46">
                  <c:v>24879.744559099432</c:v>
                </c:pt>
                <c:pt idx="47">
                  <c:v>25052.964165103185</c:v>
                </c:pt>
                <c:pt idx="48">
                  <c:v>25226.183771106938</c:v>
                </c:pt>
                <c:pt idx="49">
                  <c:v>25399.403377110692</c:v>
                </c:pt>
                <c:pt idx="50">
                  <c:v>25572.622983114445</c:v>
                </c:pt>
                <c:pt idx="51">
                  <c:v>25745.842589118198</c:v>
                </c:pt>
                <c:pt idx="52">
                  <c:v>25919.062195121947</c:v>
                </c:pt>
                <c:pt idx="53">
                  <c:v>26092.2818011257</c:v>
                </c:pt>
                <c:pt idx="54">
                  <c:v>26265.501407129454</c:v>
                </c:pt>
                <c:pt idx="55">
                  <c:v>26438.721013133203</c:v>
                </c:pt>
                <c:pt idx="56">
                  <c:v>26611.940619136956</c:v>
                </c:pt>
                <c:pt idx="57">
                  <c:v>26785.160225140709</c:v>
                </c:pt>
                <c:pt idx="58">
                  <c:v>26958.379831144463</c:v>
                </c:pt>
                <c:pt idx="59">
                  <c:v>27131.599437148216</c:v>
                </c:pt>
                <c:pt idx="60">
                  <c:v>27304.819043151969</c:v>
                </c:pt>
                <c:pt idx="61">
                  <c:v>27478.038649155718</c:v>
                </c:pt>
                <c:pt idx="62">
                  <c:v>27651.258255159471</c:v>
                </c:pt>
                <c:pt idx="63">
                  <c:v>27824.477861163221</c:v>
                </c:pt>
                <c:pt idx="64">
                  <c:v>27997.697467166974</c:v>
                </c:pt>
                <c:pt idx="65">
                  <c:v>28170.917073170727</c:v>
                </c:pt>
                <c:pt idx="66">
                  <c:v>28344.13667917448</c:v>
                </c:pt>
                <c:pt idx="67">
                  <c:v>28517.356285178234</c:v>
                </c:pt>
                <c:pt idx="68">
                  <c:v>28690.575891181987</c:v>
                </c:pt>
                <c:pt idx="69">
                  <c:v>28863.79549718574</c:v>
                </c:pt>
                <c:pt idx="70">
                  <c:v>29037.015103189489</c:v>
                </c:pt>
                <c:pt idx="71">
                  <c:v>29210.234709193242</c:v>
                </c:pt>
                <c:pt idx="72">
                  <c:v>29383.454315196992</c:v>
                </c:pt>
                <c:pt idx="73">
                  <c:v>29556.673921200745</c:v>
                </c:pt>
                <c:pt idx="74">
                  <c:v>29729.893527204498</c:v>
                </c:pt>
                <c:pt idx="75">
                  <c:v>29903.113133208251</c:v>
                </c:pt>
                <c:pt idx="76">
                  <c:v>30076.332739212005</c:v>
                </c:pt>
                <c:pt idx="77">
                  <c:v>30249.552345215758</c:v>
                </c:pt>
                <c:pt idx="78">
                  <c:v>30422.771951219511</c:v>
                </c:pt>
                <c:pt idx="79">
                  <c:v>30595.99155722326</c:v>
                </c:pt>
                <c:pt idx="80">
                  <c:v>30769.211163227013</c:v>
                </c:pt>
                <c:pt idx="81">
                  <c:v>30942.430769230763</c:v>
                </c:pt>
                <c:pt idx="82">
                  <c:v>31115.650375234516</c:v>
                </c:pt>
                <c:pt idx="83">
                  <c:v>31288.869981238269</c:v>
                </c:pt>
                <c:pt idx="84">
                  <c:v>31462.089587242022</c:v>
                </c:pt>
                <c:pt idx="85">
                  <c:v>31635.309193245776</c:v>
                </c:pt>
                <c:pt idx="86">
                  <c:v>31808.528799249529</c:v>
                </c:pt>
                <c:pt idx="87">
                  <c:v>31981.748405253282</c:v>
                </c:pt>
                <c:pt idx="88">
                  <c:v>32154.968011257031</c:v>
                </c:pt>
                <c:pt idx="89">
                  <c:v>32328.187617260784</c:v>
                </c:pt>
                <c:pt idx="90">
                  <c:v>32501.407223264534</c:v>
                </c:pt>
                <c:pt idx="91">
                  <c:v>32674.626829268287</c:v>
                </c:pt>
                <c:pt idx="92">
                  <c:v>32847.84643527204</c:v>
                </c:pt>
                <c:pt idx="93">
                  <c:v>33021.066041275793</c:v>
                </c:pt>
                <c:pt idx="94">
                  <c:v>33194.285647279547</c:v>
                </c:pt>
                <c:pt idx="95">
                  <c:v>33367.505253283292</c:v>
                </c:pt>
                <c:pt idx="96">
                  <c:v>33540.724859287046</c:v>
                </c:pt>
                <c:pt idx="97">
                  <c:v>33713.944465290799</c:v>
                </c:pt>
                <c:pt idx="98">
                  <c:v>33887.164071294552</c:v>
                </c:pt>
                <c:pt idx="99">
                  <c:v>34060.383677298305</c:v>
                </c:pt>
                <c:pt idx="100">
                  <c:v>34233.603283302058</c:v>
                </c:pt>
                <c:pt idx="101">
                  <c:v>34406.822889305811</c:v>
                </c:pt>
                <c:pt idx="102">
                  <c:v>34580.042495309564</c:v>
                </c:pt>
                <c:pt idx="103">
                  <c:v>34753.262101313318</c:v>
                </c:pt>
                <c:pt idx="104">
                  <c:v>34926.481707317071</c:v>
                </c:pt>
                <c:pt idx="105">
                  <c:v>35099.701313320824</c:v>
                </c:pt>
                <c:pt idx="106">
                  <c:v>35272.920919324577</c:v>
                </c:pt>
                <c:pt idx="107">
                  <c:v>35446.14052532833</c:v>
                </c:pt>
                <c:pt idx="108">
                  <c:v>35619.360131332083</c:v>
                </c:pt>
                <c:pt idx="109">
                  <c:v>35792.579737335829</c:v>
                </c:pt>
                <c:pt idx="110">
                  <c:v>35965.799343339582</c:v>
                </c:pt>
                <c:pt idx="111">
                  <c:v>36139.018949343335</c:v>
                </c:pt>
                <c:pt idx="112">
                  <c:v>36312.238555347089</c:v>
                </c:pt>
                <c:pt idx="113">
                  <c:v>36485.458161350834</c:v>
                </c:pt>
                <c:pt idx="114">
                  <c:v>36658.677767354588</c:v>
                </c:pt>
                <c:pt idx="115">
                  <c:v>36831.897373358341</c:v>
                </c:pt>
                <c:pt idx="116">
                  <c:v>37005.116979362094</c:v>
                </c:pt>
                <c:pt idx="117">
                  <c:v>37178.336585365847</c:v>
                </c:pt>
                <c:pt idx="118">
                  <c:v>37351.5561913696</c:v>
                </c:pt>
                <c:pt idx="119">
                  <c:v>37524.775797373353</c:v>
                </c:pt>
                <c:pt idx="120">
                  <c:v>37697.995403377106</c:v>
                </c:pt>
                <c:pt idx="121">
                  <c:v>37871.21500938086</c:v>
                </c:pt>
                <c:pt idx="122">
                  <c:v>38044.434615384613</c:v>
                </c:pt>
                <c:pt idx="123">
                  <c:v>38217.654221388366</c:v>
                </c:pt>
                <c:pt idx="124">
                  <c:v>38390.873827392119</c:v>
                </c:pt>
                <c:pt idx="125">
                  <c:v>38564.093433395872</c:v>
                </c:pt>
                <c:pt idx="126">
                  <c:v>38737.313039399618</c:v>
                </c:pt>
                <c:pt idx="127">
                  <c:v>38910.532645403371</c:v>
                </c:pt>
              </c:numCache>
            </c:numRef>
          </c:val>
          <c:smooth val="0"/>
          <c:extLst>
            <c:ext xmlns:c16="http://schemas.microsoft.com/office/drawing/2014/chart" uri="{C3380CC4-5D6E-409C-BE32-E72D297353CC}">
              <c16:uniqueId val="{00000012-F54F-414C-8D6E-1864EFE47EFB}"/>
            </c:ext>
          </c:extLst>
        </c:ser>
        <c:ser>
          <c:idx val="19"/>
          <c:order val="19"/>
          <c:tx>
            <c:strRef>
              <c:f>'Exposure Personal linear'!$X$3</c:f>
              <c:strCache>
                <c:ptCount val="1"/>
                <c:pt idx="0">
                  <c:v>SMH</c:v>
                </c:pt>
              </c:strCache>
            </c:strRef>
          </c:tx>
          <c:spPr>
            <a:ln w="28575" cap="rnd">
              <a:solidFill>
                <a:schemeClr val="accent2">
                  <a:lumMod val="80000"/>
                </a:schemeClr>
              </a:solidFill>
              <a:round/>
            </a:ln>
            <a:effectLst/>
          </c:spPr>
          <c:marker>
            <c:symbol val="none"/>
          </c:marker>
          <c:cat>
            <c:strRef>
              <c:f>('Exposure Personal linear'!$C$4:$C$54,'Exposure Personal linear'!$C$55:$C$116,'Exposure Personal linear'!$C$117:$C$131)</c:f>
              <c:strCache>
                <c:ptCount val="128"/>
                <c:pt idx="0">
                  <c:v>2009_1</c:v>
                </c:pt>
                <c:pt idx="1">
                  <c:v>2009_2</c:v>
                </c:pt>
                <c:pt idx="2">
                  <c:v>2009_3</c:v>
                </c:pt>
                <c:pt idx="3">
                  <c:v>2009_4</c:v>
                </c:pt>
                <c:pt idx="4">
                  <c:v>2010_1</c:v>
                </c:pt>
                <c:pt idx="5">
                  <c:v>2010_2</c:v>
                </c:pt>
                <c:pt idx="6">
                  <c:v>2010_3</c:v>
                </c:pt>
                <c:pt idx="7">
                  <c:v>2010_4</c:v>
                </c:pt>
                <c:pt idx="8">
                  <c:v>2011_1</c:v>
                </c:pt>
                <c:pt idx="9">
                  <c:v>2011_2</c:v>
                </c:pt>
                <c:pt idx="10">
                  <c:v>2011_3</c:v>
                </c:pt>
                <c:pt idx="11">
                  <c:v>2011_4</c:v>
                </c:pt>
                <c:pt idx="12">
                  <c:v>2012_1</c:v>
                </c:pt>
                <c:pt idx="13">
                  <c:v>2012_2</c:v>
                </c:pt>
                <c:pt idx="14">
                  <c:v>2012_3</c:v>
                </c:pt>
                <c:pt idx="15">
                  <c:v>2012_4</c:v>
                </c:pt>
                <c:pt idx="16">
                  <c:v>2013_1</c:v>
                </c:pt>
                <c:pt idx="17">
                  <c:v>2013_2</c:v>
                </c:pt>
                <c:pt idx="18">
                  <c:v>2013_3</c:v>
                </c:pt>
                <c:pt idx="19">
                  <c:v>2013_4</c:v>
                </c:pt>
                <c:pt idx="20">
                  <c:v>2014_1</c:v>
                </c:pt>
                <c:pt idx="21">
                  <c:v>2014_2</c:v>
                </c:pt>
                <c:pt idx="22">
                  <c:v>2014_3</c:v>
                </c:pt>
                <c:pt idx="23">
                  <c:v>2014_4</c:v>
                </c:pt>
                <c:pt idx="24">
                  <c:v>2015_1</c:v>
                </c:pt>
                <c:pt idx="25">
                  <c:v>2015_2</c:v>
                </c:pt>
                <c:pt idx="26">
                  <c:v>2015_3</c:v>
                </c:pt>
                <c:pt idx="27">
                  <c:v>2015_4</c:v>
                </c:pt>
                <c:pt idx="28">
                  <c:v>2016_1</c:v>
                </c:pt>
                <c:pt idx="29">
                  <c:v>2016_2</c:v>
                </c:pt>
                <c:pt idx="30">
                  <c:v>2016_3</c:v>
                </c:pt>
                <c:pt idx="31">
                  <c:v>2016_4</c:v>
                </c:pt>
                <c:pt idx="32">
                  <c:v>2017_1</c:v>
                </c:pt>
                <c:pt idx="33">
                  <c:v>2017_2</c:v>
                </c:pt>
                <c:pt idx="34">
                  <c:v>2017_3</c:v>
                </c:pt>
                <c:pt idx="35">
                  <c:v>2017_4</c:v>
                </c:pt>
                <c:pt idx="36">
                  <c:v>2018_1</c:v>
                </c:pt>
                <c:pt idx="37">
                  <c:v>2018_2</c:v>
                </c:pt>
                <c:pt idx="38">
                  <c:v>2018_3</c:v>
                </c:pt>
                <c:pt idx="39">
                  <c:v>2018_4</c:v>
                </c:pt>
                <c:pt idx="40">
                  <c:v>2019_1</c:v>
                </c:pt>
                <c:pt idx="41">
                  <c:v>2019_2</c:v>
                </c:pt>
                <c:pt idx="42">
                  <c:v>2019_3</c:v>
                </c:pt>
                <c:pt idx="43">
                  <c:v>2019_4</c:v>
                </c:pt>
                <c:pt idx="44">
                  <c:v>2020_1</c:v>
                </c:pt>
                <c:pt idx="45">
                  <c:v>2020_2</c:v>
                </c:pt>
                <c:pt idx="46">
                  <c:v>2020_3</c:v>
                </c:pt>
                <c:pt idx="47">
                  <c:v>2020_4</c:v>
                </c:pt>
                <c:pt idx="48">
                  <c:v>2021_1</c:v>
                </c:pt>
                <c:pt idx="49">
                  <c:v>2021_2</c:v>
                </c:pt>
                <c:pt idx="50">
                  <c:v>2021_3</c:v>
                </c:pt>
                <c:pt idx="51">
                  <c:v>2021_4</c:v>
                </c:pt>
                <c:pt idx="52">
                  <c:v>2022_1</c:v>
                </c:pt>
                <c:pt idx="53">
                  <c:v>2022_2</c:v>
                </c:pt>
                <c:pt idx="54">
                  <c:v>2022_3</c:v>
                </c:pt>
                <c:pt idx="55">
                  <c:v>2022_4</c:v>
                </c:pt>
                <c:pt idx="56">
                  <c:v>2023_1</c:v>
                </c:pt>
                <c:pt idx="57">
                  <c:v>2023_2</c:v>
                </c:pt>
                <c:pt idx="58">
                  <c:v>2023_3</c:v>
                </c:pt>
                <c:pt idx="59">
                  <c:v>2023_4</c:v>
                </c:pt>
                <c:pt idx="60">
                  <c:v>2024_1</c:v>
                </c:pt>
                <c:pt idx="61">
                  <c:v>2024_2</c:v>
                </c:pt>
                <c:pt idx="62">
                  <c:v>2024_3</c:v>
                </c:pt>
                <c:pt idx="63">
                  <c:v>2024_4</c:v>
                </c:pt>
                <c:pt idx="64">
                  <c:v>2025_1</c:v>
                </c:pt>
                <c:pt idx="65">
                  <c:v>2025_2</c:v>
                </c:pt>
                <c:pt idx="66">
                  <c:v>2025_3</c:v>
                </c:pt>
                <c:pt idx="67">
                  <c:v>2025_4</c:v>
                </c:pt>
                <c:pt idx="68">
                  <c:v>2026_1</c:v>
                </c:pt>
                <c:pt idx="69">
                  <c:v>2026_2</c:v>
                </c:pt>
                <c:pt idx="70">
                  <c:v>2026_3</c:v>
                </c:pt>
                <c:pt idx="71">
                  <c:v>2026_4</c:v>
                </c:pt>
                <c:pt idx="72">
                  <c:v>2027_1</c:v>
                </c:pt>
                <c:pt idx="73">
                  <c:v>2027_2</c:v>
                </c:pt>
                <c:pt idx="74">
                  <c:v>2027_3</c:v>
                </c:pt>
                <c:pt idx="75">
                  <c:v>2027_4</c:v>
                </c:pt>
                <c:pt idx="76">
                  <c:v>2028_1</c:v>
                </c:pt>
                <c:pt idx="77">
                  <c:v>2028_2</c:v>
                </c:pt>
                <c:pt idx="78">
                  <c:v>2028_3</c:v>
                </c:pt>
                <c:pt idx="79">
                  <c:v>2028_4</c:v>
                </c:pt>
                <c:pt idx="80">
                  <c:v>2029_1</c:v>
                </c:pt>
                <c:pt idx="81">
                  <c:v>2029_2</c:v>
                </c:pt>
                <c:pt idx="82">
                  <c:v>2029_3</c:v>
                </c:pt>
                <c:pt idx="83">
                  <c:v>2029_4</c:v>
                </c:pt>
                <c:pt idx="84">
                  <c:v>2030_1</c:v>
                </c:pt>
                <c:pt idx="85">
                  <c:v>2030_2</c:v>
                </c:pt>
                <c:pt idx="86">
                  <c:v>2030_3</c:v>
                </c:pt>
                <c:pt idx="87">
                  <c:v>2030_4</c:v>
                </c:pt>
                <c:pt idx="88">
                  <c:v>2031_1</c:v>
                </c:pt>
                <c:pt idx="89">
                  <c:v>2031_2</c:v>
                </c:pt>
                <c:pt idx="90">
                  <c:v>2031_3</c:v>
                </c:pt>
                <c:pt idx="91">
                  <c:v>2031_4</c:v>
                </c:pt>
                <c:pt idx="92">
                  <c:v>2032_1</c:v>
                </c:pt>
                <c:pt idx="93">
                  <c:v>2032_2</c:v>
                </c:pt>
                <c:pt idx="94">
                  <c:v>2032_3</c:v>
                </c:pt>
                <c:pt idx="95">
                  <c:v>2032_4</c:v>
                </c:pt>
                <c:pt idx="96">
                  <c:v>2033_1</c:v>
                </c:pt>
                <c:pt idx="97">
                  <c:v>2033_2</c:v>
                </c:pt>
                <c:pt idx="98">
                  <c:v>2033_3</c:v>
                </c:pt>
                <c:pt idx="99">
                  <c:v>2033_4</c:v>
                </c:pt>
                <c:pt idx="100">
                  <c:v>2034_1</c:v>
                </c:pt>
                <c:pt idx="101">
                  <c:v>2034_2</c:v>
                </c:pt>
                <c:pt idx="102">
                  <c:v>2034_3</c:v>
                </c:pt>
                <c:pt idx="103">
                  <c:v>2034_4</c:v>
                </c:pt>
                <c:pt idx="104">
                  <c:v>2035_1</c:v>
                </c:pt>
                <c:pt idx="105">
                  <c:v>2035_2</c:v>
                </c:pt>
                <c:pt idx="106">
                  <c:v>2035_3</c:v>
                </c:pt>
                <c:pt idx="107">
                  <c:v>2035_4</c:v>
                </c:pt>
                <c:pt idx="108">
                  <c:v>2036_1</c:v>
                </c:pt>
                <c:pt idx="109">
                  <c:v>2036_2</c:v>
                </c:pt>
                <c:pt idx="110">
                  <c:v>2036_3</c:v>
                </c:pt>
                <c:pt idx="111">
                  <c:v>2036_4</c:v>
                </c:pt>
                <c:pt idx="112">
                  <c:v>2037_1</c:v>
                </c:pt>
                <c:pt idx="113">
                  <c:v>2037_2</c:v>
                </c:pt>
                <c:pt idx="114">
                  <c:v>2037_3</c:v>
                </c:pt>
                <c:pt idx="115">
                  <c:v>2037_4</c:v>
                </c:pt>
                <c:pt idx="116">
                  <c:v>2038_1</c:v>
                </c:pt>
                <c:pt idx="117">
                  <c:v>2038_2</c:v>
                </c:pt>
                <c:pt idx="118">
                  <c:v>2038_3</c:v>
                </c:pt>
                <c:pt idx="119">
                  <c:v>2038_4</c:v>
                </c:pt>
                <c:pt idx="120">
                  <c:v>2039_1</c:v>
                </c:pt>
                <c:pt idx="121">
                  <c:v>2039_2</c:v>
                </c:pt>
                <c:pt idx="122">
                  <c:v>2039_3</c:v>
                </c:pt>
                <c:pt idx="123">
                  <c:v>2039_4</c:v>
                </c:pt>
                <c:pt idx="124">
                  <c:v>2040_1</c:v>
                </c:pt>
                <c:pt idx="125">
                  <c:v>2040_2</c:v>
                </c:pt>
                <c:pt idx="126">
                  <c:v>2040_3</c:v>
                </c:pt>
                <c:pt idx="127">
                  <c:v>2040_4</c:v>
                </c:pt>
              </c:strCache>
            </c:strRef>
          </c:cat>
          <c:val>
            <c:numRef>
              <c:f>('Exposure Personal linear'!$X$4:$X$54,'Exposure Personal linear'!$X$55:$X$116,'Exposure Personal linear'!$X$117:$X$131)</c:f>
              <c:numCache>
                <c:formatCode>General</c:formatCode>
                <c:ptCount val="128"/>
                <c:pt idx="0">
                  <c:v>9875</c:v>
                </c:pt>
                <c:pt idx="1">
                  <c:v>10027</c:v>
                </c:pt>
                <c:pt idx="2">
                  <c:v>10092</c:v>
                </c:pt>
                <c:pt idx="3">
                  <c:v>10191</c:v>
                </c:pt>
                <c:pt idx="4">
                  <c:v>10236</c:v>
                </c:pt>
                <c:pt idx="5">
                  <c:v>10168</c:v>
                </c:pt>
                <c:pt idx="6">
                  <c:v>10209</c:v>
                </c:pt>
                <c:pt idx="7">
                  <c:v>10399</c:v>
                </c:pt>
                <c:pt idx="8">
                  <c:v>10456</c:v>
                </c:pt>
                <c:pt idx="9">
                  <c:v>10487</c:v>
                </c:pt>
                <c:pt idx="10">
                  <c:v>10677</c:v>
                </c:pt>
                <c:pt idx="11">
                  <c:v>10828</c:v>
                </c:pt>
                <c:pt idx="12">
                  <c:v>11003</c:v>
                </c:pt>
                <c:pt idx="13">
                  <c:v>11124</c:v>
                </c:pt>
                <c:pt idx="14">
                  <c:v>11299</c:v>
                </c:pt>
                <c:pt idx="15">
                  <c:v>11242</c:v>
                </c:pt>
                <c:pt idx="16">
                  <c:v>11379</c:v>
                </c:pt>
                <c:pt idx="17">
                  <c:v>11583</c:v>
                </c:pt>
                <c:pt idx="18">
                  <c:v>11601</c:v>
                </c:pt>
                <c:pt idx="19">
                  <c:v>11820</c:v>
                </c:pt>
                <c:pt idx="20">
                  <c:v>11835</c:v>
                </c:pt>
                <c:pt idx="21">
                  <c:v>12292</c:v>
                </c:pt>
                <c:pt idx="22">
                  <c:v>12744</c:v>
                </c:pt>
                <c:pt idx="23">
                  <c:v>13084</c:v>
                </c:pt>
                <c:pt idx="24">
                  <c:v>13199</c:v>
                </c:pt>
                <c:pt idx="25">
                  <c:v>13669</c:v>
                </c:pt>
                <c:pt idx="26">
                  <c:v>14044</c:v>
                </c:pt>
                <c:pt idx="27">
                  <c:v>14322</c:v>
                </c:pt>
                <c:pt idx="28">
                  <c:v>14424</c:v>
                </c:pt>
                <c:pt idx="29">
                  <c:v>14761</c:v>
                </c:pt>
                <c:pt idx="30">
                  <c:v>15004</c:v>
                </c:pt>
                <c:pt idx="31">
                  <c:v>15073</c:v>
                </c:pt>
                <c:pt idx="32">
                  <c:v>14981</c:v>
                </c:pt>
                <c:pt idx="33">
                  <c:v>15089</c:v>
                </c:pt>
                <c:pt idx="34">
                  <c:v>15292</c:v>
                </c:pt>
                <c:pt idx="35">
                  <c:v>15399</c:v>
                </c:pt>
                <c:pt idx="36">
                  <c:v>15326</c:v>
                </c:pt>
                <c:pt idx="37">
                  <c:v>15583</c:v>
                </c:pt>
                <c:pt idx="38">
                  <c:v>15817</c:v>
                </c:pt>
                <c:pt idx="39">
                  <c:v>15881</c:v>
                </c:pt>
                <c:pt idx="40">
                  <c:v>16132.288461538463</c:v>
                </c:pt>
                <c:pt idx="41">
                  <c:v>16306.406191369606</c:v>
                </c:pt>
                <c:pt idx="42">
                  <c:v>16480.523921200751</c:v>
                </c:pt>
                <c:pt idx="43">
                  <c:v>16654.641651031896</c:v>
                </c:pt>
                <c:pt idx="44">
                  <c:v>16828.759380863041</c:v>
                </c:pt>
                <c:pt idx="45">
                  <c:v>17002.877110694186</c:v>
                </c:pt>
                <c:pt idx="46">
                  <c:v>17176.994840525331</c:v>
                </c:pt>
                <c:pt idx="47">
                  <c:v>17351.112570356476</c:v>
                </c:pt>
                <c:pt idx="48">
                  <c:v>17525.230300187617</c:v>
                </c:pt>
                <c:pt idx="49">
                  <c:v>17699.348030018762</c:v>
                </c:pt>
                <c:pt idx="50">
                  <c:v>17873.465759849907</c:v>
                </c:pt>
                <c:pt idx="51">
                  <c:v>18047.583489681052</c:v>
                </c:pt>
                <c:pt idx="52">
                  <c:v>18221.701219512193</c:v>
                </c:pt>
                <c:pt idx="53">
                  <c:v>18395.818949343338</c:v>
                </c:pt>
                <c:pt idx="54">
                  <c:v>18569.936679174483</c:v>
                </c:pt>
                <c:pt idx="55">
                  <c:v>18744.054409005628</c:v>
                </c:pt>
                <c:pt idx="56">
                  <c:v>18918.172138836773</c:v>
                </c:pt>
                <c:pt idx="57">
                  <c:v>19092.289868667918</c:v>
                </c:pt>
                <c:pt idx="58">
                  <c:v>19266.407598499063</c:v>
                </c:pt>
                <c:pt idx="59">
                  <c:v>19440.525328330208</c:v>
                </c:pt>
                <c:pt idx="60">
                  <c:v>19614.643058161353</c:v>
                </c:pt>
                <c:pt idx="61">
                  <c:v>19788.760787992498</c:v>
                </c:pt>
                <c:pt idx="62">
                  <c:v>19962.878517823643</c:v>
                </c:pt>
                <c:pt idx="63">
                  <c:v>20136.996247654784</c:v>
                </c:pt>
                <c:pt idx="64">
                  <c:v>20311.113977485929</c:v>
                </c:pt>
                <c:pt idx="65">
                  <c:v>20485.231707317074</c:v>
                </c:pt>
                <c:pt idx="66">
                  <c:v>20659.349437148216</c:v>
                </c:pt>
                <c:pt idx="67">
                  <c:v>20833.467166979361</c:v>
                </c:pt>
                <c:pt idx="68">
                  <c:v>21007.584896810506</c:v>
                </c:pt>
                <c:pt idx="69">
                  <c:v>21181.702626641651</c:v>
                </c:pt>
                <c:pt idx="70">
                  <c:v>21355.820356472796</c:v>
                </c:pt>
                <c:pt idx="71">
                  <c:v>21529.938086303941</c:v>
                </c:pt>
                <c:pt idx="72">
                  <c:v>21704.055816135085</c:v>
                </c:pt>
                <c:pt idx="73">
                  <c:v>21878.17354596623</c:v>
                </c:pt>
                <c:pt idx="74">
                  <c:v>22052.291275797375</c:v>
                </c:pt>
                <c:pt idx="75">
                  <c:v>22226.40900562852</c:v>
                </c:pt>
                <c:pt idx="76">
                  <c:v>22400.526735459665</c:v>
                </c:pt>
                <c:pt idx="77">
                  <c:v>22574.644465290807</c:v>
                </c:pt>
                <c:pt idx="78">
                  <c:v>22748.762195121952</c:v>
                </c:pt>
                <c:pt idx="79">
                  <c:v>22922.879924953097</c:v>
                </c:pt>
                <c:pt idx="80">
                  <c:v>23096.997654784242</c:v>
                </c:pt>
                <c:pt idx="81">
                  <c:v>23271.115384615383</c:v>
                </c:pt>
                <c:pt idx="82">
                  <c:v>23445.233114446528</c:v>
                </c:pt>
                <c:pt idx="83">
                  <c:v>23619.350844277673</c:v>
                </c:pt>
                <c:pt idx="84">
                  <c:v>23793.468574108818</c:v>
                </c:pt>
                <c:pt idx="85">
                  <c:v>23967.586303939963</c:v>
                </c:pt>
                <c:pt idx="86">
                  <c:v>24141.704033771108</c:v>
                </c:pt>
                <c:pt idx="87">
                  <c:v>24315.821763602253</c:v>
                </c:pt>
                <c:pt idx="88">
                  <c:v>24489.939493433398</c:v>
                </c:pt>
                <c:pt idx="89">
                  <c:v>24664.057223264543</c:v>
                </c:pt>
                <c:pt idx="90">
                  <c:v>24838.174953095688</c:v>
                </c:pt>
                <c:pt idx="91">
                  <c:v>25012.292682926829</c:v>
                </c:pt>
                <c:pt idx="92">
                  <c:v>25186.410412757974</c:v>
                </c:pt>
                <c:pt idx="93">
                  <c:v>25360.528142589119</c:v>
                </c:pt>
                <c:pt idx="94">
                  <c:v>25534.645872420264</c:v>
                </c:pt>
                <c:pt idx="95">
                  <c:v>25708.763602251409</c:v>
                </c:pt>
                <c:pt idx="96">
                  <c:v>25882.88133208255</c:v>
                </c:pt>
                <c:pt idx="97">
                  <c:v>26056.999061913695</c:v>
                </c:pt>
                <c:pt idx="98">
                  <c:v>26231.11679174484</c:v>
                </c:pt>
                <c:pt idx="99">
                  <c:v>26405.234521575985</c:v>
                </c:pt>
                <c:pt idx="100">
                  <c:v>26579.35225140713</c:v>
                </c:pt>
                <c:pt idx="101">
                  <c:v>26753.469981238275</c:v>
                </c:pt>
                <c:pt idx="102">
                  <c:v>26927.58771106942</c:v>
                </c:pt>
                <c:pt idx="103">
                  <c:v>27101.705440900565</c:v>
                </c:pt>
                <c:pt idx="104">
                  <c:v>27275.823170731706</c:v>
                </c:pt>
                <c:pt idx="105">
                  <c:v>27449.940900562851</c:v>
                </c:pt>
                <c:pt idx="106">
                  <c:v>27624.058630393996</c:v>
                </c:pt>
                <c:pt idx="107">
                  <c:v>27798.176360225141</c:v>
                </c:pt>
                <c:pt idx="108">
                  <c:v>27972.294090056286</c:v>
                </c:pt>
                <c:pt idx="109">
                  <c:v>28146.411819887431</c:v>
                </c:pt>
                <c:pt idx="110">
                  <c:v>28320.529549718576</c:v>
                </c:pt>
                <c:pt idx="111">
                  <c:v>28494.647279549717</c:v>
                </c:pt>
                <c:pt idx="112">
                  <c:v>28668.765009380862</c:v>
                </c:pt>
                <c:pt idx="113">
                  <c:v>28842.882739212007</c:v>
                </c:pt>
                <c:pt idx="114">
                  <c:v>29017.000469043152</c:v>
                </c:pt>
                <c:pt idx="115">
                  <c:v>29191.118198874297</c:v>
                </c:pt>
                <c:pt idx="116">
                  <c:v>29365.235928705442</c:v>
                </c:pt>
                <c:pt idx="117">
                  <c:v>29539.353658536587</c:v>
                </c:pt>
                <c:pt idx="118">
                  <c:v>29713.471388367729</c:v>
                </c:pt>
                <c:pt idx="119">
                  <c:v>29887.589118198874</c:v>
                </c:pt>
                <c:pt idx="120">
                  <c:v>30061.706848030019</c:v>
                </c:pt>
                <c:pt idx="121">
                  <c:v>30235.824577861164</c:v>
                </c:pt>
                <c:pt idx="122">
                  <c:v>30409.942307692309</c:v>
                </c:pt>
                <c:pt idx="123">
                  <c:v>30584.060037523454</c:v>
                </c:pt>
                <c:pt idx="124">
                  <c:v>30758.177767354598</c:v>
                </c:pt>
                <c:pt idx="125">
                  <c:v>30932.29549718574</c:v>
                </c:pt>
                <c:pt idx="126">
                  <c:v>31106.413227016885</c:v>
                </c:pt>
                <c:pt idx="127">
                  <c:v>31280.53095684803</c:v>
                </c:pt>
              </c:numCache>
            </c:numRef>
          </c:val>
          <c:smooth val="0"/>
          <c:extLst>
            <c:ext xmlns:c16="http://schemas.microsoft.com/office/drawing/2014/chart" uri="{C3380CC4-5D6E-409C-BE32-E72D297353CC}">
              <c16:uniqueId val="{00000013-F54F-414C-8D6E-1864EFE47EFB}"/>
            </c:ext>
          </c:extLst>
        </c:ser>
        <c:ser>
          <c:idx val="20"/>
          <c:order val="20"/>
          <c:tx>
            <c:strRef>
              <c:f>'Exposure Personal linear'!$Y$3</c:f>
              <c:strCache>
                <c:ptCount val="1"/>
                <c:pt idx="0">
                  <c:v>SML</c:v>
                </c:pt>
              </c:strCache>
            </c:strRef>
          </c:tx>
          <c:spPr>
            <a:ln w="28575" cap="rnd">
              <a:solidFill>
                <a:schemeClr val="accent3">
                  <a:lumMod val="80000"/>
                </a:schemeClr>
              </a:solidFill>
              <a:round/>
            </a:ln>
            <a:effectLst/>
          </c:spPr>
          <c:marker>
            <c:symbol val="none"/>
          </c:marker>
          <c:cat>
            <c:strRef>
              <c:f>('Exposure Personal linear'!$C$4:$C$54,'Exposure Personal linear'!$C$55:$C$116,'Exposure Personal linear'!$C$117:$C$131)</c:f>
              <c:strCache>
                <c:ptCount val="128"/>
                <c:pt idx="0">
                  <c:v>2009_1</c:v>
                </c:pt>
                <c:pt idx="1">
                  <c:v>2009_2</c:v>
                </c:pt>
                <c:pt idx="2">
                  <c:v>2009_3</c:v>
                </c:pt>
                <c:pt idx="3">
                  <c:v>2009_4</c:v>
                </c:pt>
                <c:pt idx="4">
                  <c:v>2010_1</c:v>
                </c:pt>
                <c:pt idx="5">
                  <c:v>2010_2</c:v>
                </c:pt>
                <c:pt idx="6">
                  <c:v>2010_3</c:v>
                </c:pt>
                <c:pt idx="7">
                  <c:v>2010_4</c:v>
                </c:pt>
                <c:pt idx="8">
                  <c:v>2011_1</c:v>
                </c:pt>
                <c:pt idx="9">
                  <c:v>2011_2</c:v>
                </c:pt>
                <c:pt idx="10">
                  <c:v>2011_3</c:v>
                </c:pt>
                <c:pt idx="11">
                  <c:v>2011_4</c:v>
                </c:pt>
                <c:pt idx="12">
                  <c:v>2012_1</c:v>
                </c:pt>
                <c:pt idx="13">
                  <c:v>2012_2</c:v>
                </c:pt>
                <c:pt idx="14">
                  <c:v>2012_3</c:v>
                </c:pt>
                <c:pt idx="15">
                  <c:v>2012_4</c:v>
                </c:pt>
                <c:pt idx="16">
                  <c:v>2013_1</c:v>
                </c:pt>
                <c:pt idx="17">
                  <c:v>2013_2</c:v>
                </c:pt>
                <c:pt idx="18">
                  <c:v>2013_3</c:v>
                </c:pt>
                <c:pt idx="19">
                  <c:v>2013_4</c:v>
                </c:pt>
                <c:pt idx="20">
                  <c:v>2014_1</c:v>
                </c:pt>
                <c:pt idx="21">
                  <c:v>2014_2</c:v>
                </c:pt>
                <c:pt idx="22">
                  <c:v>2014_3</c:v>
                </c:pt>
                <c:pt idx="23">
                  <c:v>2014_4</c:v>
                </c:pt>
                <c:pt idx="24">
                  <c:v>2015_1</c:v>
                </c:pt>
                <c:pt idx="25">
                  <c:v>2015_2</c:v>
                </c:pt>
                <c:pt idx="26">
                  <c:v>2015_3</c:v>
                </c:pt>
                <c:pt idx="27">
                  <c:v>2015_4</c:v>
                </c:pt>
                <c:pt idx="28">
                  <c:v>2016_1</c:v>
                </c:pt>
                <c:pt idx="29">
                  <c:v>2016_2</c:v>
                </c:pt>
                <c:pt idx="30">
                  <c:v>2016_3</c:v>
                </c:pt>
                <c:pt idx="31">
                  <c:v>2016_4</c:v>
                </c:pt>
                <c:pt idx="32">
                  <c:v>2017_1</c:v>
                </c:pt>
                <c:pt idx="33">
                  <c:v>2017_2</c:v>
                </c:pt>
                <c:pt idx="34">
                  <c:v>2017_3</c:v>
                </c:pt>
                <c:pt idx="35">
                  <c:v>2017_4</c:v>
                </c:pt>
                <c:pt idx="36">
                  <c:v>2018_1</c:v>
                </c:pt>
                <c:pt idx="37">
                  <c:v>2018_2</c:v>
                </c:pt>
                <c:pt idx="38">
                  <c:v>2018_3</c:v>
                </c:pt>
                <c:pt idx="39">
                  <c:v>2018_4</c:v>
                </c:pt>
                <c:pt idx="40">
                  <c:v>2019_1</c:v>
                </c:pt>
                <c:pt idx="41">
                  <c:v>2019_2</c:v>
                </c:pt>
                <c:pt idx="42">
                  <c:v>2019_3</c:v>
                </c:pt>
                <c:pt idx="43">
                  <c:v>2019_4</c:v>
                </c:pt>
                <c:pt idx="44">
                  <c:v>2020_1</c:v>
                </c:pt>
                <c:pt idx="45">
                  <c:v>2020_2</c:v>
                </c:pt>
                <c:pt idx="46">
                  <c:v>2020_3</c:v>
                </c:pt>
                <c:pt idx="47">
                  <c:v>2020_4</c:v>
                </c:pt>
                <c:pt idx="48">
                  <c:v>2021_1</c:v>
                </c:pt>
                <c:pt idx="49">
                  <c:v>2021_2</c:v>
                </c:pt>
                <c:pt idx="50">
                  <c:v>2021_3</c:v>
                </c:pt>
                <c:pt idx="51">
                  <c:v>2021_4</c:v>
                </c:pt>
                <c:pt idx="52">
                  <c:v>2022_1</c:v>
                </c:pt>
                <c:pt idx="53">
                  <c:v>2022_2</c:v>
                </c:pt>
                <c:pt idx="54">
                  <c:v>2022_3</c:v>
                </c:pt>
                <c:pt idx="55">
                  <c:v>2022_4</c:v>
                </c:pt>
                <c:pt idx="56">
                  <c:v>2023_1</c:v>
                </c:pt>
                <c:pt idx="57">
                  <c:v>2023_2</c:v>
                </c:pt>
                <c:pt idx="58">
                  <c:v>2023_3</c:v>
                </c:pt>
                <c:pt idx="59">
                  <c:v>2023_4</c:v>
                </c:pt>
                <c:pt idx="60">
                  <c:v>2024_1</c:v>
                </c:pt>
                <c:pt idx="61">
                  <c:v>2024_2</c:v>
                </c:pt>
                <c:pt idx="62">
                  <c:v>2024_3</c:v>
                </c:pt>
                <c:pt idx="63">
                  <c:v>2024_4</c:v>
                </c:pt>
                <c:pt idx="64">
                  <c:v>2025_1</c:v>
                </c:pt>
                <c:pt idx="65">
                  <c:v>2025_2</c:v>
                </c:pt>
                <c:pt idx="66">
                  <c:v>2025_3</c:v>
                </c:pt>
                <c:pt idx="67">
                  <c:v>2025_4</c:v>
                </c:pt>
                <c:pt idx="68">
                  <c:v>2026_1</c:v>
                </c:pt>
                <c:pt idx="69">
                  <c:v>2026_2</c:v>
                </c:pt>
                <c:pt idx="70">
                  <c:v>2026_3</c:v>
                </c:pt>
                <c:pt idx="71">
                  <c:v>2026_4</c:v>
                </c:pt>
                <c:pt idx="72">
                  <c:v>2027_1</c:v>
                </c:pt>
                <c:pt idx="73">
                  <c:v>2027_2</c:v>
                </c:pt>
                <c:pt idx="74">
                  <c:v>2027_3</c:v>
                </c:pt>
                <c:pt idx="75">
                  <c:v>2027_4</c:v>
                </c:pt>
                <c:pt idx="76">
                  <c:v>2028_1</c:v>
                </c:pt>
                <c:pt idx="77">
                  <c:v>2028_2</c:v>
                </c:pt>
                <c:pt idx="78">
                  <c:v>2028_3</c:v>
                </c:pt>
                <c:pt idx="79">
                  <c:v>2028_4</c:v>
                </c:pt>
                <c:pt idx="80">
                  <c:v>2029_1</c:v>
                </c:pt>
                <c:pt idx="81">
                  <c:v>2029_2</c:v>
                </c:pt>
                <c:pt idx="82">
                  <c:v>2029_3</c:v>
                </c:pt>
                <c:pt idx="83">
                  <c:v>2029_4</c:v>
                </c:pt>
                <c:pt idx="84">
                  <c:v>2030_1</c:v>
                </c:pt>
                <c:pt idx="85">
                  <c:v>2030_2</c:v>
                </c:pt>
                <c:pt idx="86">
                  <c:v>2030_3</c:v>
                </c:pt>
                <c:pt idx="87">
                  <c:v>2030_4</c:v>
                </c:pt>
                <c:pt idx="88">
                  <c:v>2031_1</c:v>
                </c:pt>
                <c:pt idx="89">
                  <c:v>2031_2</c:v>
                </c:pt>
                <c:pt idx="90">
                  <c:v>2031_3</c:v>
                </c:pt>
                <c:pt idx="91">
                  <c:v>2031_4</c:v>
                </c:pt>
                <c:pt idx="92">
                  <c:v>2032_1</c:v>
                </c:pt>
                <c:pt idx="93">
                  <c:v>2032_2</c:v>
                </c:pt>
                <c:pt idx="94">
                  <c:v>2032_3</c:v>
                </c:pt>
                <c:pt idx="95">
                  <c:v>2032_4</c:v>
                </c:pt>
                <c:pt idx="96">
                  <c:v>2033_1</c:v>
                </c:pt>
                <c:pt idx="97">
                  <c:v>2033_2</c:v>
                </c:pt>
                <c:pt idx="98">
                  <c:v>2033_3</c:v>
                </c:pt>
                <c:pt idx="99">
                  <c:v>2033_4</c:v>
                </c:pt>
                <c:pt idx="100">
                  <c:v>2034_1</c:v>
                </c:pt>
                <c:pt idx="101">
                  <c:v>2034_2</c:v>
                </c:pt>
                <c:pt idx="102">
                  <c:v>2034_3</c:v>
                </c:pt>
                <c:pt idx="103">
                  <c:v>2034_4</c:v>
                </c:pt>
                <c:pt idx="104">
                  <c:v>2035_1</c:v>
                </c:pt>
                <c:pt idx="105">
                  <c:v>2035_2</c:v>
                </c:pt>
                <c:pt idx="106">
                  <c:v>2035_3</c:v>
                </c:pt>
                <c:pt idx="107">
                  <c:v>2035_4</c:v>
                </c:pt>
                <c:pt idx="108">
                  <c:v>2036_1</c:v>
                </c:pt>
                <c:pt idx="109">
                  <c:v>2036_2</c:v>
                </c:pt>
                <c:pt idx="110">
                  <c:v>2036_3</c:v>
                </c:pt>
                <c:pt idx="111">
                  <c:v>2036_4</c:v>
                </c:pt>
                <c:pt idx="112">
                  <c:v>2037_1</c:v>
                </c:pt>
                <c:pt idx="113">
                  <c:v>2037_2</c:v>
                </c:pt>
                <c:pt idx="114">
                  <c:v>2037_3</c:v>
                </c:pt>
                <c:pt idx="115">
                  <c:v>2037_4</c:v>
                </c:pt>
                <c:pt idx="116">
                  <c:v>2038_1</c:v>
                </c:pt>
                <c:pt idx="117">
                  <c:v>2038_2</c:v>
                </c:pt>
                <c:pt idx="118">
                  <c:v>2038_3</c:v>
                </c:pt>
                <c:pt idx="119">
                  <c:v>2038_4</c:v>
                </c:pt>
                <c:pt idx="120">
                  <c:v>2039_1</c:v>
                </c:pt>
                <c:pt idx="121">
                  <c:v>2039_2</c:v>
                </c:pt>
                <c:pt idx="122">
                  <c:v>2039_3</c:v>
                </c:pt>
                <c:pt idx="123">
                  <c:v>2039_4</c:v>
                </c:pt>
                <c:pt idx="124">
                  <c:v>2040_1</c:v>
                </c:pt>
                <c:pt idx="125">
                  <c:v>2040_2</c:v>
                </c:pt>
                <c:pt idx="126">
                  <c:v>2040_3</c:v>
                </c:pt>
                <c:pt idx="127">
                  <c:v>2040_4</c:v>
                </c:pt>
              </c:strCache>
            </c:strRef>
          </c:cat>
          <c:val>
            <c:numRef>
              <c:f>('Exposure Personal linear'!$Y$4:$Y$54,'Exposure Personal linear'!$Y$55:$Y$116,'Exposure Personal linear'!$Y$117:$Y$131)</c:f>
              <c:numCache>
                <c:formatCode>General</c:formatCode>
                <c:ptCount val="128"/>
                <c:pt idx="0">
                  <c:v>15036</c:v>
                </c:pt>
                <c:pt idx="1">
                  <c:v>15285</c:v>
                </c:pt>
                <c:pt idx="2">
                  <c:v>15591</c:v>
                </c:pt>
                <c:pt idx="3">
                  <c:v>15847</c:v>
                </c:pt>
                <c:pt idx="4">
                  <c:v>15908</c:v>
                </c:pt>
                <c:pt idx="5">
                  <c:v>15959</c:v>
                </c:pt>
                <c:pt idx="6">
                  <c:v>16075</c:v>
                </c:pt>
                <c:pt idx="7">
                  <c:v>16109</c:v>
                </c:pt>
                <c:pt idx="8">
                  <c:v>16400</c:v>
                </c:pt>
                <c:pt idx="9">
                  <c:v>16762</c:v>
                </c:pt>
                <c:pt idx="10">
                  <c:v>17126</c:v>
                </c:pt>
                <c:pt idx="11">
                  <c:v>17391</c:v>
                </c:pt>
                <c:pt idx="12">
                  <c:v>17740</c:v>
                </c:pt>
                <c:pt idx="13">
                  <c:v>18225</c:v>
                </c:pt>
                <c:pt idx="14">
                  <c:v>18738</c:v>
                </c:pt>
                <c:pt idx="15">
                  <c:v>18942</c:v>
                </c:pt>
                <c:pt idx="16">
                  <c:v>19043</c:v>
                </c:pt>
                <c:pt idx="17">
                  <c:v>19336</c:v>
                </c:pt>
                <c:pt idx="18">
                  <c:v>19666</c:v>
                </c:pt>
                <c:pt idx="19">
                  <c:v>20148</c:v>
                </c:pt>
                <c:pt idx="20">
                  <c:v>20332</c:v>
                </c:pt>
                <c:pt idx="21">
                  <c:v>20521</c:v>
                </c:pt>
                <c:pt idx="22">
                  <c:v>20640</c:v>
                </c:pt>
                <c:pt idx="23">
                  <c:v>20798</c:v>
                </c:pt>
                <c:pt idx="24">
                  <c:v>20946</c:v>
                </c:pt>
                <c:pt idx="25">
                  <c:v>21171</c:v>
                </c:pt>
                <c:pt idx="26">
                  <c:v>21342</c:v>
                </c:pt>
                <c:pt idx="27">
                  <c:v>21586</c:v>
                </c:pt>
                <c:pt idx="28">
                  <c:v>21921</c:v>
                </c:pt>
                <c:pt idx="29">
                  <c:v>22196</c:v>
                </c:pt>
                <c:pt idx="30">
                  <c:v>22361</c:v>
                </c:pt>
                <c:pt idx="31">
                  <c:v>22558</c:v>
                </c:pt>
                <c:pt idx="32">
                  <c:v>22768</c:v>
                </c:pt>
                <c:pt idx="33">
                  <c:v>22948</c:v>
                </c:pt>
                <c:pt idx="34">
                  <c:v>23062</c:v>
                </c:pt>
                <c:pt idx="35">
                  <c:v>23246</c:v>
                </c:pt>
                <c:pt idx="36">
                  <c:v>23384</c:v>
                </c:pt>
                <c:pt idx="37">
                  <c:v>23567</c:v>
                </c:pt>
                <c:pt idx="38">
                  <c:v>23668</c:v>
                </c:pt>
                <c:pt idx="39">
                  <c:v>23789</c:v>
                </c:pt>
                <c:pt idx="40">
                  <c:v>24630.288461538461</c:v>
                </c:pt>
                <c:pt idx="41">
                  <c:v>24870.630581613506</c:v>
                </c:pt>
                <c:pt idx="42">
                  <c:v>25110.972701688555</c:v>
                </c:pt>
                <c:pt idx="43">
                  <c:v>25351.314821763604</c:v>
                </c:pt>
                <c:pt idx="44">
                  <c:v>25591.65694183865</c:v>
                </c:pt>
                <c:pt idx="45">
                  <c:v>25831.999061913695</c:v>
                </c:pt>
                <c:pt idx="46">
                  <c:v>26072.341181988741</c:v>
                </c:pt>
                <c:pt idx="47">
                  <c:v>26312.68330206379</c:v>
                </c:pt>
                <c:pt idx="48">
                  <c:v>26553.025422138839</c:v>
                </c:pt>
                <c:pt idx="49">
                  <c:v>26793.367542213884</c:v>
                </c:pt>
                <c:pt idx="50">
                  <c:v>27033.709662288929</c:v>
                </c:pt>
                <c:pt idx="51">
                  <c:v>27274.051782363975</c:v>
                </c:pt>
                <c:pt idx="52">
                  <c:v>27514.393902439024</c:v>
                </c:pt>
                <c:pt idx="53">
                  <c:v>27754.736022514073</c:v>
                </c:pt>
                <c:pt idx="54">
                  <c:v>27995.078142589118</c:v>
                </c:pt>
                <c:pt idx="55">
                  <c:v>28235.420262664164</c:v>
                </c:pt>
                <c:pt idx="56">
                  <c:v>28475.762382739213</c:v>
                </c:pt>
                <c:pt idx="57">
                  <c:v>28716.104502814258</c:v>
                </c:pt>
                <c:pt idx="58">
                  <c:v>28956.446622889307</c:v>
                </c:pt>
                <c:pt idx="59">
                  <c:v>29196.788742964352</c:v>
                </c:pt>
                <c:pt idx="60">
                  <c:v>29437.130863039398</c:v>
                </c:pt>
                <c:pt idx="61">
                  <c:v>29677.472983114447</c:v>
                </c:pt>
                <c:pt idx="62">
                  <c:v>29917.815103189492</c:v>
                </c:pt>
                <c:pt idx="63">
                  <c:v>30158.157223264541</c:v>
                </c:pt>
                <c:pt idx="64">
                  <c:v>30398.499343339587</c:v>
                </c:pt>
                <c:pt idx="65">
                  <c:v>30638.841463414632</c:v>
                </c:pt>
                <c:pt idx="66">
                  <c:v>30879.183583489681</c:v>
                </c:pt>
                <c:pt idx="67">
                  <c:v>31119.525703564726</c:v>
                </c:pt>
                <c:pt idx="68">
                  <c:v>31359.867823639775</c:v>
                </c:pt>
                <c:pt idx="69">
                  <c:v>31600.209943714821</c:v>
                </c:pt>
                <c:pt idx="70">
                  <c:v>31840.552063789866</c:v>
                </c:pt>
                <c:pt idx="71">
                  <c:v>32080.894183864915</c:v>
                </c:pt>
                <c:pt idx="72">
                  <c:v>32321.236303939961</c:v>
                </c:pt>
                <c:pt idx="73">
                  <c:v>32561.57842401501</c:v>
                </c:pt>
                <c:pt idx="74">
                  <c:v>32801.920544090055</c:v>
                </c:pt>
                <c:pt idx="75">
                  <c:v>33042.2626641651</c:v>
                </c:pt>
                <c:pt idx="76">
                  <c:v>33282.604784240146</c:v>
                </c:pt>
                <c:pt idx="77">
                  <c:v>33522.946904315191</c:v>
                </c:pt>
                <c:pt idx="78">
                  <c:v>33763.289024390244</c:v>
                </c:pt>
                <c:pt idx="79">
                  <c:v>34003.631144465289</c:v>
                </c:pt>
                <c:pt idx="80">
                  <c:v>34243.973264540335</c:v>
                </c:pt>
                <c:pt idx="81">
                  <c:v>34484.315384615387</c:v>
                </c:pt>
                <c:pt idx="82">
                  <c:v>34724.657504690433</c:v>
                </c:pt>
                <c:pt idx="83">
                  <c:v>34964.999624765478</c:v>
                </c:pt>
                <c:pt idx="84">
                  <c:v>35205.341744840523</c:v>
                </c:pt>
                <c:pt idx="85">
                  <c:v>35445.683864915569</c:v>
                </c:pt>
                <c:pt idx="86">
                  <c:v>35686.025984990614</c:v>
                </c:pt>
                <c:pt idx="87">
                  <c:v>35926.36810506566</c:v>
                </c:pt>
                <c:pt idx="88">
                  <c:v>36166.710225140712</c:v>
                </c:pt>
                <c:pt idx="89">
                  <c:v>36407.052345215758</c:v>
                </c:pt>
                <c:pt idx="90">
                  <c:v>36647.39446529081</c:v>
                </c:pt>
                <c:pt idx="91">
                  <c:v>36887.736585365856</c:v>
                </c:pt>
                <c:pt idx="92">
                  <c:v>37128.078705440901</c:v>
                </c:pt>
                <c:pt idx="93">
                  <c:v>37368.420825515946</c:v>
                </c:pt>
                <c:pt idx="94">
                  <c:v>37608.762945590992</c:v>
                </c:pt>
                <c:pt idx="95">
                  <c:v>37849.105065666037</c:v>
                </c:pt>
                <c:pt idx="96">
                  <c:v>38089.447185741083</c:v>
                </c:pt>
                <c:pt idx="97">
                  <c:v>38329.789305816128</c:v>
                </c:pt>
                <c:pt idx="98">
                  <c:v>38570.131425891181</c:v>
                </c:pt>
                <c:pt idx="99">
                  <c:v>38810.473545966226</c:v>
                </c:pt>
                <c:pt idx="100">
                  <c:v>39050.815666041279</c:v>
                </c:pt>
                <c:pt idx="101">
                  <c:v>39291.157786116324</c:v>
                </c:pt>
                <c:pt idx="102">
                  <c:v>39531.49990619137</c:v>
                </c:pt>
                <c:pt idx="103">
                  <c:v>39771.842026266415</c:v>
                </c:pt>
                <c:pt idx="104">
                  <c:v>40012.18414634146</c:v>
                </c:pt>
                <c:pt idx="105">
                  <c:v>40252.526266416506</c:v>
                </c:pt>
                <c:pt idx="106">
                  <c:v>40492.868386491551</c:v>
                </c:pt>
                <c:pt idx="107">
                  <c:v>40733.210506566596</c:v>
                </c:pt>
                <c:pt idx="108">
                  <c:v>40973.552626641649</c:v>
                </c:pt>
                <c:pt idx="109">
                  <c:v>41213.894746716694</c:v>
                </c:pt>
                <c:pt idx="110">
                  <c:v>41454.236866791747</c:v>
                </c:pt>
                <c:pt idx="111">
                  <c:v>41694.578986866793</c:v>
                </c:pt>
                <c:pt idx="112">
                  <c:v>41934.921106941838</c:v>
                </c:pt>
                <c:pt idx="113">
                  <c:v>42175.263227016883</c:v>
                </c:pt>
                <c:pt idx="114">
                  <c:v>42415.605347091929</c:v>
                </c:pt>
                <c:pt idx="115">
                  <c:v>42655.947467166974</c:v>
                </c:pt>
                <c:pt idx="116">
                  <c:v>42896.289587242019</c:v>
                </c:pt>
                <c:pt idx="117">
                  <c:v>43136.631707317072</c:v>
                </c:pt>
                <c:pt idx="118">
                  <c:v>43376.973827392118</c:v>
                </c:pt>
                <c:pt idx="119">
                  <c:v>43617.315947467163</c:v>
                </c:pt>
                <c:pt idx="120">
                  <c:v>43857.658067542216</c:v>
                </c:pt>
                <c:pt idx="121">
                  <c:v>44098.000187617261</c:v>
                </c:pt>
                <c:pt idx="122">
                  <c:v>44338.342307692306</c:v>
                </c:pt>
                <c:pt idx="123">
                  <c:v>44578.684427767352</c:v>
                </c:pt>
                <c:pt idx="124">
                  <c:v>44819.026547842397</c:v>
                </c:pt>
                <c:pt idx="125">
                  <c:v>45059.368667917443</c:v>
                </c:pt>
                <c:pt idx="126">
                  <c:v>45299.710787992488</c:v>
                </c:pt>
                <c:pt idx="127">
                  <c:v>45540.052908067541</c:v>
                </c:pt>
              </c:numCache>
            </c:numRef>
          </c:val>
          <c:smooth val="0"/>
          <c:extLst>
            <c:ext xmlns:c16="http://schemas.microsoft.com/office/drawing/2014/chart" uri="{C3380CC4-5D6E-409C-BE32-E72D297353CC}">
              <c16:uniqueId val="{00000014-F54F-414C-8D6E-1864EFE47EFB}"/>
            </c:ext>
          </c:extLst>
        </c:ser>
        <c:ser>
          <c:idx val="21"/>
          <c:order val="21"/>
          <c:tx>
            <c:strRef>
              <c:f>'Exposure Personal linear'!$Z$3</c:f>
              <c:strCache>
                <c:ptCount val="1"/>
                <c:pt idx="0">
                  <c:v>SSA</c:v>
                </c:pt>
              </c:strCache>
            </c:strRef>
          </c:tx>
          <c:spPr>
            <a:ln w="28575" cap="rnd">
              <a:solidFill>
                <a:schemeClr val="accent4">
                  <a:lumMod val="80000"/>
                </a:schemeClr>
              </a:solidFill>
              <a:round/>
            </a:ln>
            <a:effectLst/>
          </c:spPr>
          <c:marker>
            <c:symbol val="none"/>
          </c:marker>
          <c:cat>
            <c:strRef>
              <c:f>('Exposure Personal linear'!$C$4:$C$54,'Exposure Personal linear'!$C$55:$C$116,'Exposure Personal linear'!$C$117:$C$131)</c:f>
              <c:strCache>
                <c:ptCount val="128"/>
                <c:pt idx="0">
                  <c:v>2009_1</c:v>
                </c:pt>
                <c:pt idx="1">
                  <c:v>2009_2</c:v>
                </c:pt>
                <c:pt idx="2">
                  <c:v>2009_3</c:v>
                </c:pt>
                <c:pt idx="3">
                  <c:v>2009_4</c:v>
                </c:pt>
                <c:pt idx="4">
                  <c:v>2010_1</c:v>
                </c:pt>
                <c:pt idx="5">
                  <c:v>2010_2</c:v>
                </c:pt>
                <c:pt idx="6">
                  <c:v>2010_3</c:v>
                </c:pt>
                <c:pt idx="7">
                  <c:v>2010_4</c:v>
                </c:pt>
                <c:pt idx="8">
                  <c:v>2011_1</c:v>
                </c:pt>
                <c:pt idx="9">
                  <c:v>2011_2</c:v>
                </c:pt>
                <c:pt idx="10">
                  <c:v>2011_3</c:v>
                </c:pt>
                <c:pt idx="11">
                  <c:v>2011_4</c:v>
                </c:pt>
                <c:pt idx="12">
                  <c:v>2012_1</c:v>
                </c:pt>
                <c:pt idx="13">
                  <c:v>2012_2</c:v>
                </c:pt>
                <c:pt idx="14">
                  <c:v>2012_3</c:v>
                </c:pt>
                <c:pt idx="15">
                  <c:v>2012_4</c:v>
                </c:pt>
                <c:pt idx="16">
                  <c:v>2013_1</c:v>
                </c:pt>
                <c:pt idx="17">
                  <c:v>2013_2</c:v>
                </c:pt>
                <c:pt idx="18">
                  <c:v>2013_3</c:v>
                </c:pt>
                <c:pt idx="19">
                  <c:v>2013_4</c:v>
                </c:pt>
                <c:pt idx="20">
                  <c:v>2014_1</c:v>
                </c:pt>
                <c:pt idx="21">
                  <c:v>2014_2</c:v>
                </c:pt>
                <c:pt idx="22">
                  <c:v>2014_3</c:v>
                </c:pt>
                <c:pt idx="23">
                  <c:v>2014_4</c:v>
                </c:pt>
                <c:pt idx="24">
                  <c:v>2015_1</c:v>
                </c:pt>
                <c:pt idx="25">
                  <c:v>2015_2</c:v>
                </c:pt>
                <c:pt idx="26">
                  <c:v>2015_3</c:v>
                </c:pt>
                <c:pt idx="27">
                  <c:v>2015_4</c:v>
                </c:pt>
                <c:pt idx="28">
                  <c:v>2016_1</c:v>
                </c:pt>
                <c:pt idx="29">
                  <c:v>2016_2</c:v>
                </c:pt>
                <c:pt idx="30">
                  <c:v>2016_3</c:v>
                </c:pt>
                <c:pt idx="31">
                  <c:v>2016_4</c:v>
                </c:pt>
                <c:pt idx="32">
                  <c:v>2017_1</c:v>
                </c:pt>
                <c:pt idx="33">
                  <c:v>2017_2</c:v>
                </c:pt>
                <c:pt idx="34">
                  <c:v>2017_3</c:v>
                </c:pt>
                <c:pt idx="35">
                  <c:v>2017_4</c:v>
                </c:pt>
                <c:pt idx="36">
                  <c:v>2018_1</c:v>
                </c:pt>
                <c:pt idx="37">
                  <c:v>2018_2</c:v>
                </c:pt>
                <c:pt idx="38">
                  <c:v>2018_3</c:v>
                </c:pt>
                <c:pt idx="39">
                  <c:v>2018_4</c:v>
                </c:pt>
                <c:pt idx="40">
                  <c:v>2019_1</c:v>
                </c:pt>
                <c:pt idx="41">
                  <c:v>2019_2</c:v>
                </c:pt>
                <c:pt idx="42">
                  <c:v>2019_3</c:v>
                </c:pt>
                <c:pt idx="43">
                  <c:v>2019_4</c:v>
                </c:pt>
                <c:pt idx="44">
                  <c:v>2020_1</c:v>
                </c:pt>
                <c:pt idx="45">
                  <c:v>2020_2</c:v>
                </c:pt>
                <c:pt idx="46">
                  <c:v>2020_3</c:v>
                </c:pt>
                <c:pt idx="47">
                  <c:v>2020_4</c:v>
                </c:pt>
                <c:pt idx="48">
                  <c:v>2021_1</c:v>
                </c:pt>
                <c:pt idx="49">
                  <c:v>2021_2</c:v>
                </c:pt>
                <c:pt idx="50">
                  <c:v>2021_3</c:v>
                </c:pt>
                <c:pt idx="51">
                  <c:v>2021_4</c:v>
                </c:pt>
                <c:pt idx="52">
                  <c:v>2022_1</c:v>
                </c:pt>
                <c:pt idx="53">
                  <c:v>2022_2</c:v>
                </c:pt>
                <c:pt idx="54">
                  <c:v>2022_3</c:v>
                </c:pt>
                <c:pt idx="55">
                  <c:v>2022_4</c:v>
                </c:pt>
                <c:pt idx="56">
                  <c:v>2023_1</c:v>
                </c:pt>
                <c:pt idx="57">
                  <c:v>2023_2</c:v>
                </c:pt>
                <c:pt idx="58">
                  <c:v>2023_3</c:v>
                </c:pt>
                <c:pt idx="59">
                  <c:v>2023_4</c:v>
                </c:pt>
                <c:pt idx="60">
                  <c:v>2024_1</c:v>
                </c:pt>
                <c:pt idx="61">
                  <c:v>2024_2</c:v>
                </c:pt>
                <c:pt idx="62">
                  <c:v>2024_3</c:v>
                </c:pt>
                <c:pt idx="63">
                  <c:v>2024_4</c:v>
                </c:pt>
                <c:pt idx="64">
                  <c:v>2025_1</c:v>
                </c:pt>
                <c:pt idx="65">
                  <c:v>2025_2</c:v>
                </c:pt>
                <c:pt idx="66">
                  <c:v>2025_3</c:v>
                </c:pt>
                <c:pt idx="67">
                  <c:v>2025_4</c:v>
                </c:pt>
                <c:pt idx="68">
                  <c:v>2026_1</c:v>
                </c:pt>
                <c:pt idx="69">
                  <c:v>2026_2</c:v>
                </c:pt>
                <c:pt idx="70">
                  <c:v>2026_3</c:v>
                </c:pt>
                <c:pt idx="71">
                  <c:v>2026_4</c:v>
                </c:pt>
                <c:pt idx="72">
                  <c:v>2027_1</c:v>
                </c:pt>
                <c:pt idx="73">
                  <c:v>2027_2</c:v>
                </c:pt>
                <c:pt idx="74">
                  <c:v>2027_3</c:v>
                </c:pt>
                <c:pt idx="75">
                  <c:v>2027_4</c:v>
                </c:pt>
                <c:pt idx="76">
                  <c:v>2028_1</c:v>
                </c:pt>
                <c:pt idx="77">
                  <c:v>2028_2</c:v>
                </c:pt>
                <c:pt idx="78">
                  <c:v>2028_3</c:v>
                </c:pt>
                <c:pt idx="79">
                  <c:v>2028_4</c:v>
                </c:pt>
                <c:pt idx="80">
                  <c:v>2029_1</c:v>
                </c:pt>
                <c:pt idx="81">
                  <c:v>2029_2</c:v>
                </c:pt>
                <c:pt idx="82">
                  <c:v>2029_3</c:v>
                </c:pt>
                <c:pt idx="83">
                  <c:v>2029_4</c:v>
                </c:pt>
                <c:pt idx="84">
                  <c:v>2030_1</c:v>
                </c:pt>
                <c:pt idx="85">
                  <c:v>2030_2</c:v>
                </c:pt>
                <c:pt idx="86">
                  <c:v>2030_3</c:v>
                </c:pt>
                <c:pt idx="87">
                  <c:v>2030_4</c:v>
                </c:pt>
                <c:pt idx="88">
                  <c:v>2031_1</c:v>
                </c:pt>
                <c:pt idx="89">
                  <c:v>2031_2</c:v>
                </c:pt>
                <c:pt idx="90">
                  <c:v>2031_3</c:v>
                </c:pt>
                <c:pt idx="91">
                  <c:v>2031_4</c:v>
                </c:pt>
                <c:pt idx="92">
                  <c:v>2032_1</c:v>
                </c:pt>
                <c:pt idx="93">
                  <c:v>2032_2</c:v>
                </c:pt>
                <c:pt idx="94">
                  <c:v>2032_3</c:v>
                </c:pt>
                <c:pt idx="95">
                  <c:v>2032_4</c:v>
                </c:pt>
                <c:pt idx="96">
                  <c:v>2033_1</c:v>
                </c:pt>
                <c:pt idx="97">
                  <c:v>2033_2</c:v>
                </c:pt>
                <c:pt idx="98">
                  <c:v>2033_3</c:v>
                </c:pt>
                <c:pt idx="99">
                  <c:v>2033_4</c:v>
                </c:pt>
                <c:pt idx="100">
                  <c:v>2034_1</c:v>
                </c:pt>
                <c:pt idx="101">
                  <c:v>2034_2</c:v>
                </c:pt>
                <c:pt idx="102">
                  <c:v>2034_3</c:v>
                </c:pt>
                <c:pt idx="103">
                  <c:v>2034_4</c:v>
                </c:pt>
                <c:pt idx="104">
                  <c:v>2035_1</c:v>
                </c:pt>
                <c:pt idx="105">
                  <c:v>2035_2</c:v>
                </c:pt>
                <c:pt idx="106">
                  <c:v>2035_3</c:v>
                </c:pt>
                <c:pt idx="107">
                  <c:v>2035_4</c:v>
                </c:pt>
                <c:pt idx="108">
                  <c:v>2036_1</c:v>
                </c:pt>
                <c:pt idx="109">
                  <c:v>2036_2</c:v>
                </c:pt>
                <c:pt idx="110">
                  <c:v>2036_3</c:v>
                </c:pt>
                <c:pt idx="111">
                  <c:v>2036_4</c:v>
                </c:pt>
                <c:pt idx="112">
                  <c:v>2037_1</c:v>
                </c:pt>
                <c:pt idx="113">
                  <c:v>2037_2</c:v>
                </c:pt>
                <c:pt idx="114">
                  <c:v>2037_3</c:v>
                </c:pt>
                <c:pt idx="115">
                  <c:v>2037_4</c:v>
                </c:pt>
                <c:pt idx="116">
                  <c:v>2038_1</c:v>
                </c:pt>
                <c:pt idx="117">
                  <c:v>2038_2</c:v>
                </c:pt>
                <c:pt idx="118">
                  <c:v>2038_3</c:v>
                </c:pt>
                <c:pt idx="119">
                  <c:v>2038_4</c:v>
                </c:pt>
                <c:pt idx="120">
                  <c:v>2039_1</c:v>
                </c:pt>
                <c:pt idx="121">
                  <c:v>2039_2</c:v>
                </c:pt>
                <c:pt idx="122">
                  <c:v>2039_3</c:v>
                </c:pt>
                <c:pt idx="123">
                  <c:v>2039_4</c:v>
                </c:pt>
                <c:pt idx="124">
                  <c:v>2040_1</c:v>
                </c:pt>
                <c:pt idx="125">
                  <c:v>2040_2</c:v>
                </c:pt>
                <c:pt idx="126">
                  <c:v>2040_3</c:v>
                </c:pt>
                <c:pt idx="127">
                  <c:v>2040_4</c:v>
                </c:pt>
              </c:strCache>
            </c:strRef>
          </c:cat>
          <c:val>
            <c:numRef>
              <c:f>('Exposure Personal linear'!$Z$4:$Z$54,'Exposure Personal linear'!$Z$55:$Z$116,'Exposure Personal linear'!$Z$117:$Z$131)</c:f>
              <c:numCache>
                <c:formatCode>General</c:formatCode>
                <c:ptCount val="128"/>
                <c:pt idx="0">
                  <c:v>6983</c:v>
                </c:pt>
                <c:pt idx="1">
                  <c:v>7148</c:v>
                </c:pt>
                <c:pt idx="2">
                  <c:v>7218</c:v>
                </c:pt>
                <c:pt idx="3">
                  <c:v>7327</c:v>
                </c:pt>
                <c:pt idx="4">
                  <c:v>7376</c:v>
                </c:pt>
                <c:pt idx="5">
                  <c:v>7302</c:v>
                </c:pt>
                <c:pt idx="6">
                  <c:v>7346</c:v>
                </c:pt>
                <c:pt idx="7">
                  <c:v>7556</c:v>
                </c:pt>
                <c:pt idx="8">
                  <c:v>7620</c:v>
                </c:pt>
                <c:pt idx="9">
                  <c:v>7654</c:v>
                </c:pt>
                <c:pt idx="10">
                  <c:v>7867</c:v>
                </c:pt>
                <c:pt idx="11">
                  <c:v>8037</c:v>
                </c:pt>
                <c:pt idx="12">
                  <c:v>8183</c:v>
                </c:pt>
                <c:pt idx="13">
                  <c:v>8375</c:v>
                </c:pt>
                <c:pt idx="14">
                  <c:v>8577</c:v>
                </c:pt>
                <c:pt idx="15">
                  <c:v>8511</c:v>
                </c:pt>
                <c:pt idx="16">
                  <c:v>8669</c:v>
                </c:pt>
                <c:pt idx="17">
                  <c:v>8815</c:v>
                </c:pt>
                <c:pt idx="18">
                  <c:v>8929</c:v>
                </c:pt>
                <c:pt idx="19">
                  <c:v>9001</c:v>
                </c:pt>
                <c:pt idx="20">
                  <c:v>9206</c:v>
                </c:pt>
                <c:pt idx="21">
                  <c:v>9333</c:v>
                </c:pt>
                <c:pt idx="22">
                  <c:v>9402</c:v>
                </c:pt>
                <c:pt idx="23">
                  <c:v>9426</c:v>
                </c:pt>
                <c:pt idx="24">
                  <c:v>9431</c:v>
                </c:pt>
                <c:pt idx="25">
                  <c:v>9563</c:v>
                </c:pt>
                <c:pt idx="26">
                  <c:v>9640</c:v>
                </c:pt>
                <c:pt idx="27">
                  <c:v>9665</c:v>
                </c:pt>
                <c:pt idx="28">
                  <c:v>9728</c:v>
                </c:pt>
                <c:pt idx="29">
                  <c:v>9870</c:v>
                </c:pt>
                <c:pt idx="30">
                  <c:v>9952</c:v>
                </c:pt>
                <c:pt idx="31">
                  <c:v>9959</c:v>
                </c:pt>
                <c:pt idx="32">
                  <c:v>9961</c:v>
                </c:pt>
                <c:pt idx="33">
                  <c:v>10054</c:v>
                </c:pt>
                <c:pt idx="34">
                  <c:v>10108</c:v>
                </c:pt>
                <c:pt idx="35">
                  <c:v>10100</c:v>
                </c:pt>
                <c:pt idx="36">
                  <c:v>10081</c:v>
                </c:pt>
                <c:pt idx="37">
                  <c:v>10178</c:v>
                </c:pt>
                <c:pt idx="38">
                  <c:v>10198</c:v>
                </c:pt>
                <c:pt idx="39">
                  <c:v>10143</c:v>
                </c:pt>
                <c:pt idx="40">
                  <c:v>10719.880769230767</c:v>
                </c:pt>
                <c:pt idx="41">
                  <c:v>10810.494465290805</c:v>
                </c:pt>
                <c:pt idx="42">
                  <c:v>10901.108161350843</c:v>
                </c:pt>
                <c:pt idx="43">
                  <c:v>10991.721857410881</c:v>
                </c:pt>
                <c:pt idx="44">
                  <c:v>11082.335553470919</c:v>
                </c:pt>
                <c:pt idx="45">
                  <c:v>11172.949249530957</c:v>
                </c:pt>
                <c:pt idx="46">
                  <c:v>11263.562945590995</c:v>
                </c:pt>
                <c:pt idx="47">
                  <c:v>11354.176641651031</c:v>
                </c:pt>
                <c:pt idx="48">
                  <c:v>11444.790337711069</c:v>
                </c:pt>
                <c:pt idx="49">
                  <c:v>11535.404033771105</c:v>
                </c:pt>
                <c:pt idx="50">
                  <c:v>11626.017729831143</c:v>
                </c:pt>
                <c:pt idx="51">
                  <c:v>11716.631425891181</c:v>
                </c:pt>
                <c:pt idx="52">
                  <c:v>11807.245121951219</c:v>
                </c:pt>
                <c:pt idx="53">
                  <c:v>11897.858818011257</c:v>
                </c:pt>
                <c:pt idx="54">
                  <c:v>11988.472514071294</c:v>
                </c:pt>
                <c:pt idx="55">
                  <c:v>12079.086210131332</c:v>
                </c:pt>
                <c:pt idx="56">
                  <c:v>12169.699906191368</c:v>
                </c:pt>
                <c:pt idx="57">
                  <c:v>12260.313602251406</c:v>
                </c:pt>
                <c:pt idx="58">
                  <c:v>12350.927298311444</c:v>
                </c:pt>
                <c:pt idx="59">
                  <c:v>12441.54099437148</c:v>
                </c:pt>
                <c:pt idx="60">
                  <c:v>12532.154690431518</c:v>
                </c:pt>
                <c:pt idx="61">
                  <c:v>12622.768386491556</c:v>
                </c:pt>
                <c:pt idx="62">
                  <c:v>12713.382082551594</c:v>
                </c:pt>
                <c:pt idx="63">
                  <c:v>12803.995778611632</c:v>
                </c:pt>
                <c:pt idx="64">
                  <c:v>12894.60947467167</c:v>
                </c:pt>
                <c:pt idx="65">
                  <c:v>12985.223170731708</c:v>
                </c:pt>
                <c:pt idx="66">
                  <c:v>13075.836866791744</c:v>
                </c:pt>
                <c:pt idx="67">
                  <c:v>13166.450562851782</c:v>
                </c:pt>
                <c:pt idx="68">
                  <c:v>13257.064258911818</c:v>
                </c:pt>
                <c:pt idx="69">
                  <c:v>13347.677954971856</c:v>
                </c:pt>
                <c:pt idx="70">
                  <c:v>13438.291651031894</c:v>
                </c:pt>
                <c:pt idx="71">
                  <c:v>13528.905347091932</c:v>
                </c:pt>
                <c:pt idx="72">
                  <c:v>13619.51904315197</c:v>
                </c:pt>
                <c:pt idx="73">
                  <c:v>13710.132739212007</c:v>
                </c:pt>
                <c:pt idx="74">
                  <c:v>13800.746435272045</c:v>
                </c:pt>
                <c:pt idx="75">
                  <c:v>13891.360131332081</c:v>
                </c:pt>
                <c:pt idx="76">
                  <c:v>13981.973827392119</c:v>
                </c:pt>
                <c:pt idx="77">
                  <c:v>14072.587523452157</c:v>
                </c:pt>
                <c:pt idx="78">
                  <c:v>14163.201219512193</c:v>
                </c:pt>
                <c:pt idx="79">
                  <c:v>14253.814915572231</c:v>
                </c:pt>
                <c:pt idx="80">
                  <c:v>14344.428611632269</c:v>
                </c:pt>
                <c:pt idx="81">
                  <c:v>14435.042307692307</c:v>
                </c:pt>
                <c:pt idx="82">
                  <c:v>14525.656003752345</c:v>
                </c:pt>
                <c:pt idx="83">
                  <c:v>14616.269699812383</c:v>
                </c:pt>
                <c:pt idx="84">
                  <c:v>14706.883395872421</c:v>
                </c:pt>
                <c:pt idx="85">
                  <c:v>14797.497091932457</c:v>
                </c:pt>
                <c:pt idx="86">
                  <c:v>14888.110787992495</c:v>
                </c:pt>
                <c:pt idx="87">
                  <c:v>14978.724484052531</c:v>
                </c:pt>
                <c:pt idx="88">
                  <c:v>15069.338180112569</c:v>
                </c:pt>
                <c:pt idx="89">
                  <c:v>15159.951876172607</c:v>
                </c:pt>
                <c:pt idx="90">
                  <c:v>15250.565572232645</c:v>
                </c:pt>
                <c:pt idx="91">
                  <c:v>15341.179268292683</c:v>
                </c:pt>
                <c:pt idx="92">
                  <c:v>15431.79296435272</c:v>
                </c:pt>
                <c:pt idx="93">
                  <c:v>15522.406660412757</c:v>
                </c:pt>
                <c:pt idx="94">
                  <c:v>15613.020356472794</c:v>
                </c:pt>
                <c:pt idx="95">
                  <c:v>15703.634052532832</c:v>
                </c:pt>
                <c:pt idx="96">
                  <c:v>15794.24774859287</c:v>
                </c:pt>
                <c:pt idx="97">
                  <c:v>15884.861444652908</c:v>
                </c:pt>
                <c:pt idx="98">
                  <c:v>15975.475140712944</c:v>
                </c:pt>
                <c:pt idx="99">
                  <c:v>16066.088836772982</c:v>
                </c:pt>
                <c:pt idx="100">
                  <c:v>16156.70253283302</c:v>
                </c:pt>
                <c:pt idx="101">
                  <c:v>16247.316228893058</c:v>
                </c:pt>
                <c:pt idx="102">
                  <c:v>16337.929924953094</c:v>
                </c:pt>
                <c:pt idx="103">
                  <c:v>16428.54362101313</c:v>
                </c:pt>
                <c:pt idx="104">
                  <c:v>16519.157317073172</c:v>
                </c:pt>
                <c:pt idx="105">
                  <c:v>16609.771013133206</c:v>
                </c:pt>
                <c:pt idx="106">
                  <c:v>16700.384709193248</c:v>
                </c:pt>
                <c:pt idx="107">
                  <c:v>16790.998405253282</c:v>
                </c:pt>
                <c:pt idx="108">
                  <c:v>16881.61210131332</c:v>
                </c:pt>
                <c:pt idx="109">
                  <c:v>16972.225797373358</c:v>
                </c:pt>
                <c:pt idx="110">
                  <c:v>17062.839493433396</c:v>
                </c:pt>
                <c:pt idx="111">
                  <c:v>17153.453189493433</c:v>
                </c:pt>
                <c:pt idx="112">
                  <c:v>17244.066885553468</c:v>
                </c:pt>
                <c:pt idx="113">
                  <c:v>17334.680581613509</c:v>
                </c:pt>
                <c:pt idx="114">
                  <c:v>17425.294277673544</c:v>
                </c:pt>
                <c:pt idx="115">
                  <c:v>17515.907973733585</c:v>
                </c:pt>
                <c:pt idx="116">
                  <c:v>17606.521669793619</c:v>
                </c:pt>
                <c:pt idx="117">
                  <c:v>17697.135365853657</c:v>
                </c:pt>
                <c:pt idx="118">
                  <c:v>17787.749061913695</c:v>
                </c:pt>
                <c:pt idx="119">
                  <c:v>17878.362757973733</c:v>
                </c:pt>
                <c:pt idx="120">
                  <c:v>17968.976454033771</c:v>
                </c:pt>
                <c:pt idx="121">
                  <c:v>18059.590150093805</c:v>
                </c:pt>
                <c:pt idx="122">
                  <c:v>18150.203846153847</c:v>
                </c:pt>
                <c:pt idx="123">
                  <c:v>18240.817542213881</c:v>
                </c:pt>
                <c:pt idx="124">
                  <c:v>18331.431238273923</c:v>
                </c:pt>
                <c:pt idx="125">
                  <c:v>18422.044934333957</c:v>
                </c:pt>
                <c:pt idx="126">
                  <c:v>18512.658630393995</c:v>
                </c:pt>
                <c:pt idx="127">
                  <c:v>18603.272326454033</c:v>
                </c:pt>
              </c:numCache>
            </c:numRef>
          </c:val>
          <c:smooth val="0"/>
          <c:extLst>
            <c:ext xmlns:c16="http://schemas.microsoft.com/office/drawing/2014/chart" uri="{C3380CC4-5D6E-409C-BE32-E72D297353CC}">
              <c16:uniqueId val="{00000015-F54F-414C-8D6E-1864EFE47EFB}"/>
            </c:ext>
          </c:extLst>
        </c:ser>
        <c:ser>
          <c:idx val="22"/>
          <c:order val="22"/>
          <c:tx>
            <c:strRef>
              <c:f>'Exposure Personal linear'!$AA$3</c:f>
              <c:strCache>
                <c:ptCount val="1"/>
                <c:pt idx="0">
                  <c:v>SSH</c:v>
                </c:pt>
              </c:strCache>
            </c:strRef>
          </c:tx>
          <c:spPr>
            <a:ln w="28575" cap="rnd">
              <a:solidFill>
                <a:schemeClr val="accent5">
                  <a:lumMod val="80000"/>
                </a:schemeClr>
              </a:solidFill>
              <a:round/>
            </a:ln>
            <a:effectLst/>
          </c:spPr>
          <c:marker>
            <c:symbol val="none"/>
          </c:marker>
          <c:cat>
            <c:strRef>
              <c:f>('Exposure Personal linear'!$C$4:$C$54,'Exposure Personal linear'!$C$55:$C$116,'Exposure Personal linear'!$C$117:$C$131)</c:f>
              <c:strCache>
                <c:ptCount val="128"/>
                <c:pt idx="0">
                  <c:v>2009_1</c:v>
                </c:pt>
                <c:pt idx="1">
                  <c:v>2009_2</c:v>
                </c:pt>
                <c:pt idx="2">
                  <c:v>2009_3</c:v>
                </c:pt>
                <c:pt idx="3">
                  <c:v>2009_4</c:v>
                </c:pt>
                <c:pt idx="4">
                  <c:v>2010_1</c:v>
                </c:pt>
                <c:pt idx="5">
                  <c:v>2010_2</c:v>
                </c:pt>
                <c:pt idx="6">
                  <c:v>2010_3</c:v>
                </c:pt>
                <c:pt idx="7">
                  <c:v>2010_4</c:v>
                </c:pt>
                <c:pt idx="8">
                  <c:v>2011_1</c:v>
                </c:pt>
                <c:pt idx="9">
                  <c:v>2011_2</c:v>
                </c:pt>
                <c:pt idx="10">
                  <c:v>2011_3</c:v>
                </c:pt>
                <c:pt idx="11">
                  <c:v>2011_4</c:v>
                </c:pt>
                <c:pt idx="12">
                  <c:v>2012_1</c:v>
                </c:pt>
                <c:pt idx="13">
                  <c:v>2012_2</c:v>
                </c:pt>
                <c:pt idx="14">
                  <c:v>2012_3</c:v>
                </c:pt>
                <c:pt idx="15">
                  <c:v>2012_4</c:v>
                </c:pt>
                <c:pt idx="16">
                  <c:v>2013_1</c:v>
                </c:pt>
                <c:pt idx="17">
                  <c:v>2013_2</c:v>
                </c:pt>
                <c:pt idx="18">
                  <c:v>2013_3</c:v>
                </c:pt>
                <c:pt idx="19">
                  <c:v>2013_4</c:v>
                </c:pt>
                <c:pt idx="20">
                  <c:v>2014_1</c:v>
                </c:pt>
                <c:pt idx="21">
                  <c:v>2014_2</c:v>
                </c:pt>
                <c:pt idx="22">
                  <c:v>2014_3</c:v>
                </c:pt>
                <c:pt idx="23">
                  <c:v>2014_4</c:v>
                </c:pt>
                <c:pt idx="24">
                  <c:v>2015_1</c:v>
                </c:pt>
                <c:pt idx="25">
                  <c:v>2015_2</c:v>
                </c:pt>
                <c:pt idx="26">
                  <c:v>2015_3</c:v>
                </c:pt>
                <c:pt idx="27">
                  <c:v>2015_4</c:v>
                </c:pt>
                <c:pt idx="28">
                  <c:v>2016_1</c:v>
                </c:pt>
                <c:pt idx="29">
                  <c:v>2016_2</c:v>
                </c:pt>
                <c:pt idx="30">
                  <c:v>2016_3</c:v>
                </c:pt>
                <c:pt idx="31">
                  <c:v>2016_4</c:v>
                </c:pt>
                <c:pt idx="32">
                  <c:v>2017_1</c:v>
                </c:pt>
                <c:pt idx="33">
                  <c:v>2017_2</c:v>
                </c:pt>
                <c:pt idx="34">
                  <c:v>2017_3</c:v>
                </c:pt>
                <c:pt idx="35">
                  <c:v>2017_4</c:v>
                </c:pt>
                <c:pt idx="36">
                  <c:v>2018_1</c:v>
                </c:pt>
                <c:pt idx="37">
                  <c:v>2018_2</c:v>
                </c:pt>
                <c:pt idx="38">
                  <c:v>2018_3</c:v>
                </c:pt>
                <c:pt idx="39">
                  <c:v>2018_4</c:v>
                </c:pt>
                <c:pt idx="40">
                  <c:v>2019_1</c:v>
                </c:pt>
                <c:pt idx="41">
                  <c:v>2019_2</c:v>
                </c:pt>
                <c:pt idx="42">
                  <c:v>2019_3</c:v>
                </c:pt>
                <c:pt idx="43">
                  <c:v>2019_4</c:v>
                </c:pt>
                <c:pt idx="44">
                  <c:v>2020_1</c:v>
                </c:pt>
                <c:pt idx="45">
                  <c:v>2020_2</c:v>
                </c:pt>
                <c:pt idx="46">
                  <c:v>2020_3</c:v>
                </c:pt>
                <c:pt idx="47">
                  <c:v>2020_4</c:v>
                </c:pt>
                <c:pt idx="48">
                  <c:v>2021_1</c:v>
                </c:pt>
                <c:pt idx="49">
                  <c:v>2021_2</c:v>
                </c:pt>
                <c:pt idx="50">
                  <c:v>2021_3</c:v>
                </c:pt>
                <c:pt idx="51">
                  <c:v>2021_4</c:v>
                </c:pt>
                <c:pt idx="52">
                  <c:v>2022_1</c:v>
                </c:pt>
                <c:pt idx="53">
                  <c:v>2022_2</c:v>
                </c:pt>
                <c:pt idx="54">
                  <c:v>2022_3</c:v>
                </c:pt>
                <c:pt idx="55">
                  <c:v>2022_4</c:v>
                </c:pt>
                <c:pt idx="56">
                  <c:v>2023_1</c:v>
                </c:pt>
                <c:pt idx="57">
                  <c:v>2023_2</c:v>
                </c:pt>
                <c:pt idx="58">
                  <c:v>2023_3</c:v>
                </c:pt>
                <c:pt idx="59">
                  <c:v>2023_4</c:v>
                </c:pt>
                <c:pt idx="60">
                  <c:v>2024_1</c:v>
                </c:pt>
                <c:pt idx="61">
                  <c:v>2024_2</c:v>
                </c:pt>
                <c:pt idx="62">
                  <c:v>2024_3</c:v>
                </c:pt>
                <c:pt idx="63">
                  <c:v>2024_4</c:v>
                </c:pt>
                <c:pt idx="64">
                  <c:v>2025_1</c:v>
                </c:pt>
                <c:pt idx="65">
                  <c:v>2025_2</c:v>
                </c:pt>
                <c:pt idx="66">
                  <c:v>2025_3</c:v>
                </c:pt>
                <c:pt idx="67">
                  <c:v>2025_4</c:v>
                </c:pt>
                <c:pt idx="68">
                  <c:v>2026_1</c:v>
                </c:pt>
                <c:pt idx="69">
                  <c:v>2026_2</c:v>
                </c:pt>
                <c:pt idx="70">
                  <c:v>2026_3</c:v>
                </c:pt>
                <c:pt idx="71">
                  <c:v>2026_4</c:v>
                </c:pt>
                <c:pt idx="72">
                  <c:v>2027_1</c:v>
                </c:pt>
                <c:pt idx="73">
                  <c:v>2027_2</c:v>
                </c:pt>
                <c:pt idx="74">
                  <c:v>2027_3</c:v>
                </c:pt>
                <c:pt idx="75">
                  <c:v>2027_4</c:v>
                </c:pt>
                <c:pt idx="76">
                  <c:v>2028_1</c:v>
                </c:pt>
                <c:pt idx="77">
                  <c:v>2028_2</c:v>
                </c:pt>
                <c:pt idx="78">
                  <c:v>2028_3</c:v>
                </c:pt>
                <c:pt idx="79">
                  <c:v>2028_4</c:v>
                </c:pt>
                <c:pt idx="80">
                  <c:v>2029_1</c:v>
                </c:pt>
                <c:pt idx="81">
                  <c:v>2029_2</c:v>
                </c:pt>
                <c:pt idx="82">
                  <c:v>2029_3</c:v>
                </c:pt>
                <c:pt idx="83">
                  <c:v>2029_4</c:v>
                </c:pt>
                <c:pt idx="84">
                  <c:v>2030_1</c:v>
                </c:pt>
                <c:pt idx="85">
                  <c:v>2030_2</c:v>
                </c:pt>
                <c:pt idx="86">
                  <c:v>2030_3</c:v>
                </c:pt>
                <c:pt idx="87">
                  <c:v>2030_4</c:v>
                </c:pt>
                <c:pt idx="88">
                  <c:v>2031_1</c:v>
                </c:pt>
                <c:pt idx="89">
                  <c:v>2031_2</c:v>
                </c:pt>
                <c:pt idx="90">
                  <c:v>2031_3</c:v>
                </c:pt>
                <c:pt idx="91">
                  <c:v>2031_4</c:v>
                </c:pt>
                <c:pt idx="92">
                  <c:v>2032_1</c:v>
                </c:pt>
                <c:pt idx="93">
                  <c:v>2032_2</c:v>
                </c:pt>
                <c:pt idx="94">
                  <c:v>2032_3</c:v>
                </c:pt>
                <c:pt idx="95">
                  <c:v>2032_4</c:v>
                </c:pt>
                <c:pt idx="96">
                  <c:v>2033_1</c:v>
                </c:pt>
                <c:pt idx="97">
                  <c:v>2033_2</c:v>
                </c:pt>
                <c:pt idx="98">
                  <c:v>2033_3</c:v>
                </c:pt>
                <c:pt idx="99">
                  <c:v>2033_4</c:v>
                </c:pt>
                <c:pt idx="100">
                  <c:v>2034_1</c:v>
                </c:pt>
                <c:pt idx="101">
                  <c:v>2034_2</c:v>
                </c:pt>
                <c:pt idx="102">
                  <c:v>2034_3</c:v>
                </c:pt>
                <c:pt idx="103">
                  <c:v>2034_4</c:v>
                </c:pt>
                <c:pt idx="104">
                  <c:v>2035_1</c:v>
                </c:pt>
                <c:pt idx="105">
                  <c:v>2035_2</c:v>
                </c:pt>
                <c:pt idx="106">
                  <c:v>2035_3</c:v>
                </c:pt>
                <c:pt idx="107">
                  <c:v>2035_4</c:v>
                </c:pt>
                <c:pt idx="108">
                  <c:v>2036_1</c:v>
                </c:pt>
                <c:pt idx="109">
                  <c:v>2036_2</c:v>
                </c:pt>
                <c:pt idx="110">
                  <c:v>2036_3</c:v>
                </c:pt>
                <c:pt idx="111">
                  <c:v>2036_4</c:v>
                </c:pt>
                <c:pt idx="112">
                  <c:v>2037_1</c:v>
                </c:pt>
                <c:pt idx="113">
                  <c:v>2037_2</c:v>
                </c:pt>
                <c:pt idx="114">
                  <c:v>2037_3</c:v>
                </c:pt>
                <c:pt idx="115">
                  <c:v>2037_4</c:v>
                </c:pt>
                <c:pt idx="116">
                  <c:v>2038_1</c:v>
                </c:pt>
                <c:pt idx="117">
                  <c:v>2038_2</c:v>
                </c:pt>
                <c:pt idx="118">
                  <c:v>2038_3</c:v>
                </c:pt>
                <c:pt idx="119">
                  <c:v>2038_4</c:v>
                </c:pt>
                <c:pt idx="120">
                  <c:v>2039_1</c:v>
                </c:pt>
                <c:pt idx="121">
                  <c:v>2039_2</c:v>
                </c:pt>
                <c:pt idx="122">
                  <c:v>2039_3</c:v>
                </c:pt>
                <c:pt idx="123">
                  <c:v>2039_4</c:v>
                </c:pt>
                <c:pt idx="124">
                  <c:v>2040_1</c:v>
                </c:pt>
                <c:pt idx="125">
                  <c:v>2040_2</c:v>
                </c:pt>
                <c:pt idx="126">
                  <c:v>2040_3</c:v>
                </c:pt>
                <c:pt idx="127">
                  <c:v>2040_4</c:v>
                </c:pt>
              </c:strCache>
            </c:strRef>
          </c:cat>
          <c:val>
            <c:numRef>
              <c:f>('Exposure Personal linear'!$AA$4:$AA$54,'Exposure Personal linear'!$AA$55:$AA$116,'Exposure Personal linear'!$AA$117:$AA$131)</c:f>
              <c:numCache>
                <c:formatCode>General</c:formatCode>
                <c:ptCount val="128"/>
                <c:pt idx="0">
                  <c:v>11120</c:v>
                </c:pt>
                <c:pt idx="1">
                  <c:v>11353</c:v>
                </c:pt>
                <c:pt idx="2">
                  <c:v>11553</c:v>
                </c:pt>
                <c:pt idx="3">
                  <c:v>11753</c:v>
                </c:pt>
                <c:pt idx="4">
                  <c:v>11845</c:v>
                </c:pt>
                <c:pt idx="5">
                  <c:v>11637</c:v>
                </c:pt>
                <c:pt idx="6">
                  <c:v>11789</c:v>
                </c:pt>
                <c:pt idx="7">
                  <c:v>11967</c:v>
                </c:pt>
                <c:pt idx="8">
                  <c:v>12296</c:v>
                </c:pt>
                <c:pt idx="9">
                  <c:v>12360</c:v>
                </c:pt>
                <c:pt idx="10">
                  <c:v>12756</c:v>
                </c:pt>
                <c:pt idx="11">
                  <c:v>13074</c:v>
                </c:pt>
                <c:pt idx="12">
                  <c:v>13349</c:v>
                </c:pt>
                <c:pt idx="13">
                  <c:v>13709</c:v>
                </c:pt>
                <c:pt idx="14">
                  <c:v>14022</c:v>
                </c:pt>
                <c:pt idx="15">
                  <c:v>13966</c:v>
                </c:pt>
                <c:pt idx="16">
                  <c:v>14266</c:v>
                </c:pt>
                <c:pt idx="17">
                  <c:v>14621</c:v>
                </c:pt>
                <c:pt idx="18">
                  <c:v>14759</c:v>
                </c:pt>
                <c:pt idx="19">
                  <c:v>15042</c:v>
                </c:pt>
                <c:pt idx="20">
                  <c:v>15287</c:v>
                </c:pt>
                <c:pt idx="21">
                  <c:v>15579</c:v>
                </c:pt>
                <c:pt idx="22">
                  <c:v>15725</c:v>
                </c:pt>
                <c:pt idx="23">
                  <c:v>15877</c:v>
                </c:pt>
                <c:pt idx="24">
                  <c:v>15962</c:v>
                </c:pt>
                <c:pt idx="25">
                  <c:v>16195</c:v>
                </c:pt>
                <c:pt idx="26">
                  <c:v>16365</c:v>
                </c:pt>
                <c:pt idx="27">
                  <c:v>16573</c:v>
                </c:pt>
                <c:pt idx="28">
                  <c:v>16753</c:v>
                </c:pt>
                <c:pt idx="29">
                  <c:v>17028</c:v>
                </c:pt>
                <c:pt idx="30">
                  <c:v>17208</c:v>
                </c:pt>
                <c:pt idx="31">
                  <c:v>17387</c:v>
                </c:pt>
                <c:pt idx="32">
                  <c:v>17495</c:v>
                </c:pt>
                <c:pt idx="33">
                  <c:v>17683</c:v>
                </c:pt>
                <c:pt idx="34">
                  <c:v>17791</c:v>
                </c:pt>
                <c:pt idx="35">
                  <c:v>17906</c:v>
                </c:pt>
                <c:pt idx="36">
                  <c:v>17971</c:v>
                </c:pt>
                <c:pt idx="37">
                  <c:v>18110</c:v>
                </c:pt>
                <c:pt idx="38">
                  <c:v>18031</c:v>
                </c:pt>
                <c:pt idx="39">
                  <c:v>17962</c:v>
                </c:pt>
                <c:pt idx="40">
                  <c:v>18978.465384615385</c:v>
                </c:pt>
                <c:pt idx="41">
                  <c:v>19177.262476547843</c:v>
                </c:pt>
                <c:pt idx="42">
                  <c:v>19376.059568480297</c:v>
                </c:pt>
                <c:pt idx="43">
                  <c:v>19574.856660412755</c:v>
                </c:pt>
                <c:pt idx="44">
                  <c:v>19773.653752345213</c:v>
                </c:pt>
                <c:pt idx="45">
                  <c:v>19972.450844277671</c:v>
                </c:pt>
                <c:pt idx="46">
                  <c:v>20171.247936210129</c:v>
                </c:pt>
                <c:pt idx="47">
                  <c:v>20370.045028142587</c:v>
                </c:pt>
                <c:pt idx="48">
                  <c:v>20568.842120075045</c:v>
                </c:pt>
                <c:pt idx="49">
                  <c:v>20767.639212007503</c:v>
                </c:pt>
                <c:pt idx="50">
                  <c:v>20966.436303939961</c:v>
                </c:pt>
                <c:pt idx="51">
                  <c:v>21165.233395872419</c:v>
                </c:pt>
                <c:pt idx="52">
                  <c:v>21364.030487804877</c:v>
                </c:pt>
                <c:pt idx="53">
                  <c:v>21562.827579737335</c:v>
                </c:pt>
                <c:pt idx="54">
                  <c:v>21761.624671669793</c:v>
                </c:pt>
                <c:pt idx="55">
                  <c:v>21960.421763602251</c:v>
                </c:pt>
                <c:pt idx="56">
                  <c:v>22159.218855534709</c:v>
                </c:pt>
                <c:pt idx="57">
                  <c:v>22358.015947467167</c:v>
                </c:pt>
                <c:pt idx="58">
                  <c:v>22556.813039399625</c:v>
                </c:pt>
                <c:pt idx="59">
                  <c:v>22755.610131332083</c:v>
                </c:pt>
                <c:pt idx="60">
                  <c:v>22954.407223264541</c:v>
                </c:pt>
                <c:pt idx="61">
                  <c:v>23153.204315196999</c:v>
                </c:pt>
                <c:pt idx="62">
                  <c:v>23352.001407129457</c:v>
                </c:pt>
                <c:pt idx="63">
                  <c:v>23550.798499061915</c:v>
                </c:pt>
                <c:pt idx="64">
                  <c:v>23749.595590994373</c:v>
                </c:pt>
                <c:pt idx="65">
                  <c:v>23948.392682926831</c:v>
                </c:pt>
                <c:pt idx="66">
                  <c:v>24147.189774859289</c:v>
                </c:pt>
                <c:pt idx="67">
                  <c:v>24345.986866791747</c:v>
                </c:pt>
                <c:pt idx="68">
                  <c:v>24544.783958724205</c:v>
                </c:pt>
                <c:pt idx="69">
                  <c:v>24743.581050656659</c:v>
                </c:pt>
                <c:pt idx="70">
                  <c:v>24942.378142589117</c:v>
                </c:pt>
                <c:pt idx="71">
                  <c:v>25141.175234521575</c:v>
                </c:pt>
                <c:pt idx="72">
                  <c:v>25339.972326454033</c:v>
                </c:pt>
                <c:pt idx="73">
                  <c:v>25538.769418386491</c:v>
                </c:pt>
                <c:pt idx="74">
                  <c:v>25737.566510318949</c:v>
                </c:pt>
                <c:pt idx="75">
                  <c:v>25936.363602251407</c:v>
                </c:pt>
                <c:pt idx="76">
                  <c:v>26135.160694183865</c:v>
                </c:pt>
                <c:pt idx="77">
                  <c:v>26333.957786116323</c:v>
                </c:pt>
                <c:pt idx="78">
                  <c:v>26532.754878048778</c:v>
                </c:pt>
                <c:pt idx="79">
                  <c:v>26731.551969981236</c:v>
                </c:pt>
                <c:pt idx="80">
                  <c:v>26930.349061913694</c:v>
                </c:pt>
                <c:pt idx="81">
                  <c:v>27129.146153846152</c:v>
                </c:pt>
                <c:pt idx="82">
                  <c:v>27327.94324577861</c:v>
                </c:pt>
                <c:pt idx="83">
                  <c:v>27526.740337711068</c:v>
                </c:pt>
                <c:pt idx="84">
                  <c:v>27725.537429643526</c:v>
                </c:pt>
                <c:pt idx="85">
                  <c:v>27924.334521575984</c:v>
                </c:pt>
                <c:pt idx="86">
                  <c:v>28123.131613508442</c:v>
                </c:pt>
                <c:pt idx="87">
                  <c:v>28321.9287054409</c:v>
                </c:pt>
                <c:pt idx="88">
                  <c:v>28520.725797373358</c:v>
                </c:pt>
                <c:pt idx="89">
                  <c:v>28719.522889305816</c:v>
                </c:pt>
                <c:pt idx="90">
                  <c:v>28918.319981238274</c:v>
                </c:pt>
                <c:pt idx="91">
                  <c:v>29117.117073170732</c:v>
                </c:pt>
                <c:pt idx="92">
                  <c:v>29315.91416510319</c:v>
                </c:pt>
                <c:pt idx="93">
                  <c:v>29514.711257035648</c:v>
                </c:pt>
                <c:pt idx="94">
                  <c:v>29713.508348968106</c:v>
                </c:pt>
                <c:pt idx="95">
                  <c:v>29912.305440900564</c:v>
                </c:pt>
                <c:pt idx="96">
                  <c:v>30111.102532833022</c:v>
                </c:pt>
                <c:pt idx="97">
                  <c:v>30309.89962476548</c:v>
                </c:pt>
                <c:pt idx="98">
                  <c:v>30508.696716697938</c:v>
                </c:pt>
                <c:pt idx="99">
                  <c:v>30707.493808630396</c:v>
                </c:pt>
                <c:pt idx="100">
                  <c:v>30906.290900562853</c:v>
                </c:pt>
                <c:pt idx="101">
                  <c:v>31105.087992495308</c:v>
                </c:pt>
                <c:pt idx="102">
                  <c:v>31303.885084427766</c:v>
                </c:pt>
                <c:pt idx="103">
                  <c:v>31502.682176360224</c:v>
                </c:pt>
                <c:pt idx="104">
                  <c:v>31701.479268292682</c:v>
                </c:pt>
                <c:pt idx="105">
                  <c:v>31900.27636022514</c:v>
                </c:pt>
                <c:pt idx="106">
                  <c:v>32099.073452157598</c:v>
                </c:pt>
                <c:pt idx="107">
                  <c:v>32297.870544090056</c:v>
                </c:pt>
                <c:pt idx="108">
                  <c:v>32496.667636022514</c:v>
                </c:pt>
                <c:pt idx="109">
                  <c:v>32695.464727954972</c:v>
                </c:pt>
                <c:pt idx="110">
                  <c:v>32894.261819887426</c:v>
                </c:pt>
                <c:pt idx="111">
                  <c:v>33093.058911819884</c:v>
                </c:pt>
                <c:pt idx="112">
                  <c:v>33291.856003752342</c:v>
                </c:pt>
                <c:pt idx="113">
                  <c:v>33490.6530956848</c:v>
                </c:pt>
                <c:pt idx="114">
                  <c:v>33689.450187617258</c:v>
                </c:pt>
                <c:pt idx="115">
                  <c:v>33888.247279549716</c:v>
                </c:pt>
                <c:pt idx="116">
                  <c:v>34087.044371482174</c:v>
                </c:pt>
                <c:pt idx="117">
                  <c:v>34285.841463414632</c:v>
                </c:pt>
                <c:pt idx="118">
                  <c:v>34484.63855534709</c:v>
                </c:pt>
                <c:pt idx="119">
                  <c:v>34683.435647279548</c:v>
                </c:pt>
                <c:pt idx="120">
                  <c:v>34882.232739212006</c:v>
                </c:pt>
                <c:pt idx="121">
                  <c:v>35081.029831144464</c:v>
                </c:pt>
                <c:pt idx="122">
                  <c:v>35279.826923076922</c:v>
                </c:pt>
                <c:pt idx="123">
                  <c:v>35478.62401500938</c:v>
                </c:pt>
                <c:pt idx="124">
                  <c:v>35677.421106941838</c:v>
                </c:pt>
                <c:pt idx="125">
                  <c:v>35876.218198874296</c:v>
                </c:pt>
                <c:pt idx="126">
                  <c:v>36075.015290806754</c:v>
                </c:pt>
                <c:pt idx="127">
                  <c:v>36273.812382739212</c:v>
                </c:pt>
              </c:numCache>
            </c:numRef>
          </c:val>
          <c:smooth val="0"/>
          <c:extLst>
            <c:ext xmlns:c16="http://schemas.microsoft.com/office/drawing/2014/chart" uri="{C3380CC4-5D6E-409C-BE32-E72D297353CC}">
              <c16:uniqueId val="{00000016-F54F-414C-8D6E-1864EFE47EFB}"/>
            </c:ext>
          </c:extLst>
        </c:ser>
        <c:ser>
          <c:idx val="23"/>
          <c:order val="23"/>
          <c:tx>
            <c:strRef>
              <c:f>'Exposure Personal linear'!$AB$3</c:f>
              <c:strCache>
                <c:ptCount val="1"/>
                <c:pt idx="0">
                  <c:v>SSL</c:v>
                </c:pt>
              </c:strCache>
            </c:strRef>
          </c:tx>
          <c:spPr>
            <a:ln w="28575" cap="rnd">
              <a:solidFill>
                <a:schemeClr val="accent6">
                  <a:lumMod val="80000"/>
                </a:schemeClr>
              </a:solidFill>
              <a:round/>
            </a:ln>
            <a:effectLst/>
          </c:spPr>
          <c:marker>
            <c:symbol val="none"/>
          </c:marker>
          <c:cat>
            <c:strRef>
              <c:f>('Exposure Personal linear'!$C$4:$C$54,'Exposure Personal linear'!$C$55:$C$116,'Exposure Personal linear'!$C$117:$C$131)</c:f>
              <c:strCache>
                <c:ptCount val="128"/>
                <c:pt idx="0">
                  <c:v>2009_1</c:v>
                </c:pt>
                <c:pt idx="1">
                  <c:v>2009_2</c:v>
                </c:pt>
                <c:pt idx="2">
                  <c:v>2009_3</c:v>
                </c:pt>
                <c:pt idx="3">
                  <c:v>2009_4</c:v>
                </c:pt>
                <c:pt idx="4">
                  <c:v>2010_1</c:v>
                </c:pt>
                <c:pt idx="5">
                  <c:v>2010_2</c:v>
                </c:pt>
                <c:pt idx="6">
                  <c:v>2010_3</c:v>
                </c:pt>
                <c:pt idx="7">
                  <c:v>2010_4</c:v>
                </c:pt>
                <c:pt idx="8">
                  <c:v>2011_1</c:v>
                </c:pt>
                <c:pt idx="9">
                  <c:v>2011_2</c:v>
                </c:pt>
                <c:pt idx="10">
                  <c:v>2011_3</c:v>
                </c:pt>
                <c:pt idx="11">
                  <c:v>2011_4</c:v>
                </c:pt>
                <c:pt idx="12">
                  <c:v>2012_1</c:v>
                </c:pt>
                <c:pt idx="13">
                  <c:v>2012_2</c:v>
                </c:pt>
                <c:pt idx="14">
                  <c:v>2012_3</c:v>
                </c:pt>
                <c:pt idx="15">
                  <c:v>2012_4</c:v>
                </c:pt>
                <c:pt idx="16">
                  <c:v>2013_1</c:v>
                </c:pt>
                <c:pt idx="17">
                  <c:v>2013_2</c:v>
                </c:pt>
                <c:pt idx="18">
                  <c:v>2013_3</c:v>
                </c:pt>
                <c:pt idx="19">
                  <c:v>2013_4</c:v>
                </c:pt>
                <c:pt idx="20">
                  <c:v>2014_1</c:v>
                </c:pt>
                <c:pt idx="21">
                  <c:v>2014_2</c:v>
                </c:pt>
                <c:pt idx="22">
                  <c:v>2014_3</c:v>
                </c:pt>
                <c:pt idx="23">
                  <c:v>2014_4</c:v>
                </c:pt>
                <c:pt idx="24">
                  <c:v>2015_1</c:v>
                </c:pt>
                <c:pt idx="25">
                  <c:v>2015_2</c:v>
                </c:pt>
                <c:pt idx="26">
                  <c:v>2015_3</c:v>
                </c:pt>
                <c:pt idx="27">
                  <c:v>2015_4</c:v>
                </c:pt>
                <c:pt idx="28">
                  <c:v>2016_1</c:v>
                </c:pt>
                <c:pt idx="29">
                  <c:v>2016_2</c:v>
                </c:pt>
                <c:pt idx="30">
                  <c:v>2016_3</c:v>
                </c:pt>
                <c:pt idx="31">
                  <c:v>2016_4</c:v>
                </c:pt>
                <c:pt idx="32">
                  <c:v>2017_1</c:v>
                </c:pt>
                <c:pt idx="33">
                  <c:v>2017_2</c:v>
                </c:pt>
                <c:pt idx="34">
                  <c:v>2017_3</c:v>
                </c:pt>
                <c:pt idx="35">
                  <c:v>2017_4</c:v>
                </c:pt>
                <c:pt idx="36">
                  <c:v>2018_1</c:v>
                </c:pt>
                <c:pt idx="37">
                  <c:v>2018_2</c:v>
                </c:pt>
                <c:pt idx="38">
                  <c:v>2018_3</c:v>
                </c:pt>
                <c:pt idx="39">
                  <c:v>2018_4</c:v>
                </c:pt>
                <c:pt idx="40">
                  <c:v>2019_1</c:v>
                </c:pt>
                <c:pt idx="41">
                  <c:v>2019_2</c:v>
                </c:pt>
                <c:pt idx="42">
                  <c:v>2019_3</c:v>
                </c:pt>
                <c:pt idx="43">
                  <c:v>2019_4</c:v>
                </c:pt>
                <c:pt idx="44">
                  <c:v>2020_1</c:v>
                </c:pt>
                <c:pt idx="45">
                  <c:v>2020_2</c:v>
                </c:pt>
                <c:pt idx="46">
                  <c:v>2020_3</c:v>
                </c:pt>
                <c:pt idx="47">
                  <c:v>2020_4</c:v>
                </c:pt>
                <c:pt idx="48">
                  <c:v>2021_1</c:v>
                </c:pt>
                <c:pt idx="49">
                  <c:v>2021_2</c:v>
                </c:pt>
                <c:pt idx="50">
                  <c:v>2021_3</c:v>
                </c:pt>
                <c:pt idx="51">
                  <c:v>2021_4</c:v>
                </c:pt>
                <c:pt idx="52">
                  <c:v>2022_1</c:v>
                </c:pt>
                <c:pt idx="53">
                  <c:v>2022_2</c:v>
                </c:pt>
                <c:pt idx="54">
                  <c:v>2022_3</c:v>
                </c:pt>
                <c:pt idx="55">
                  <c:v>2022_4</c:v>
                </c:pt>
                <c:pt idx="56">
                  <c:v>2023_1</c:v>
                </c:pt>
                <c:pt idx="57">
                  <c:v>2023_2</c:v>
                </c:pt>
                <c:pt idx="58">
                  <c:v>2023_3</c:v>
                </c:pt>
                <c:pt idx="59">
                  <c:v>2023_4</c:v>
                </c:pt>
                <c:pt idx="60">
                  <c:v>2024_1</c:v>
                </c:pt>
                <c:pt idx="61">
                  <c:v>2024_2</c:v>
                </c:pt>
                <c:pt idx="62">
                  <c:v>2024_3</c:v>
                </c:pt>
                <c:pt idx="63">
                  <c:v>2024_4</c:v>
                </c:pt>
                <c:pt idx="64">
                  <c:v>2025_1</c:v>
                </c:pt>
                <c:pt idx="65">
                  <c:v>2025_2</c:v>
                </c:pt>
                <c:pt idx="66">
                  <c:v>2025_3</c:v>
                </c:pt>
                <c:pt idx="67">
                  <c:v>2025_4</c:v>
                </c:pt>
                <c:pt idx="68">
                  <c:v>2026_1</c:v>
                </c:pt>
                <c:pt idx="69">
                  <c:v>2026_2</c:v>
                </c:pt>
                <c:pt idx="70">
                  <c:v>2026_3</c:v>
                </c:pt>
                <c:pt idx="71">
                  <c:v>2026_4</c:v>
                </c:pt>
                <c:pt idx="72">
                  <c:v>2027_1</c:v>
                </c:pt>
                <c:pt idx="73">
                  <c:v>2027_2</c:v>
                </c:pt>
                <c:pt idx="74">
                  <c:v>2027_3</c:v>
                </c:pt>
                <c:pt idx="75">
                  <c:v>2027_4</c:v>
                </c:pt>
                <c:pt idx="76">
                  <c:v>2028_1</c:v>
                </c:pt>
                <c:pt idx="77">
                  <c:v>2028_2</c:v>
                </c:pt>
                <c:pt idx="78">
                  <c:v>2028_3</c:v>
                </c:pt>
                <c:pt idx="79">
                  <c:v>2028_4</c:v>
                </c:pt>
                <c:pt idx="80">
                  <c:v>2029_1</c:v>
                </c:pt>
                <c:pt idx="81">
                  <c:v>2029_2</c:v>
                </c:pt>
                <c:pt idx="82">
                  <c:v>2029_3</c:v>
                </c:pt>
                <c:pt idx="83">
                  <c:v>2029_4</c:v>
                </c:pt>
                <c:pt idx="84">
                  <c:v>2030_1</c:v>
                </c:pt>
                <c:pt idx="85">
                  <c:v>2030_2</c:v>
                </c:pt>
                <c:pt idx="86">
                  <c:v>2030_3</c:v>
                </c:pt>
                <c:pt idx="87">
                  <c:v>2030_4</c:v>
                </c:pt>
                <c:pt idx="88">
                  <c:v>2031_1</c:v>
                </c:pt>
                <c:pt idx="89">
                  <c:v>2031_2</c:v>
                </c:pt>
                <c:pt idx="90">
                  <c:v>2031_3</c:v>
                </c:pt>
                <c:pt idx="91">
                  <c:v>2031_4</c:v>
                </c:pt>
                <c:pt idx="92">
                  <c:v>2032_1</c:v>
                </c:pt>
                <c:pt idx="93">
                  <c:v>2032_2</c:v>
                </c:pt>
                <c:pt idx="94">
                  <c:v>2032_3</c:v>
                </c:pt>
                <c:pt idx="95">
                  <c:v>2032_4</c:v>
                </c:pt>
                <c:pt idx="96">
                  <c:v>2033_1</c:v>
                </c:pt>
                <c:pt idx="97">
                  <c:v>2033_2</c:v>
                </c:pt>
                <c:pt idx="98">
                  <c:v>2033_3</c:v>
                </c:pt>
                <c:pt idx="99">
                  <c:v>2033_4</c:v>
                </c:pt>
                <c:pt idx="100">
                  <c:v>2034_1</c:v>
                </c:pt>
                <c:pt idx="101">
                  <c:v>2034_2</c:v>
                </c:pt>
                <c:pt idx="102">
                  <c:v>2034_3</c:v>
                </c:pt>
                <c:pt idx="103">
                  <c:v>2034_4</c:v>
                </c:pt>
                <c:pt idx="104">
                  <c:v>2035_1</c:v>
                </c:pt>
                <c:pt idx="105">
                  <c:v>2035_2</c:v>
                </c:pt>
                <c:pt idx="106">
                  <c:v>2035_3</c:v>
                </c:pt>
                <c:pt idx="107">
                  <c:v>2035_4</c:v>
                </c:pt>
                <c:pt idx="108">
                  <c:v>2036_1</c:v>
                </c:pt>
                <c:pt idx="109">
                  <c:v>2036_2</c:v>
                </c:pt>
                <c:pt idx="110">
                  <c:v>2036_3</c:v>
                </c:pt>
                <c:pt idx="111">
                  <c:v>2036_4</c:v>
                </c:pt>
                <c:pt idx="112">
                  <c:v>2037_1</c:v>
                </c:pt>
                <c:pt idx="113">
                  <c:v>2037_2</c:v>
                </c:pt>
                <c:pt idx="114">
                  <c:v>2037_3</c:v>
                </c:pt>
                <c:pt idx="115">
                  <c:v>2037_4</c:v>
                </c:pt>
                <c:pt idx="116">
                  <c:v>2038_1</c:v>
                </c:pt>
                <c:pt idx="117">
                  <c:v>2038_2</c:v>
                </c:pt>
                <c:pt idx="118">
                  <c:v>2038_3</c:v>
                </c:pt>
                <c:pt idx="119">
                  <c:v>2038_4</c:v>
                </c:pt>
                <c:pt idx="120">
                  <c:v>2039_1</c:v>
                </c:pt>
                <c:pt idx="121">
                  <c:v>2039_2</c:v>
                </c:pt>
                <c:pt idx="122">
                  <c:v>2039_3</c:v>
                </c:pt>
                <c:pt idx="123">
                  <c:v>2039_4</c:v>
                </c:pt>
                <c:pt idx="124">
                  <c:v>2040_1</c:v>
                </c:pt>
                <c:pt idx="125">
                  <c:v>2040_2</c:v>
                </c:pt>
                <c:pt idx="126">
                  <c:v>2040_3</c:v>
                </c:pt>
                <c:pt idx="127">
                  <c:v>2040_4</c:v>
                </c:pt>
              </c:strCache>
            </c:strRef>
          </c:cat>
          <c:val>
            <c:numRef>
              <c:f>('Exposure Personal linear'!$AB$4:$AB$54,'Exposure Personal linear'!$AB$55:$AB$116,'Exposure Personal linear'!$AB$117:$AB$131)</c:f>
              <c:numCache>
                <c:formatCode>General</c:formatCode>
                <c:ptCount val="128"/>
                <c:pt idx="0">
                  <c:v>12368</c:v>
                </c:pt>
                <c:pt idx="1">
                  <c:v>12665</c:v>
                </c:pt>
                <c:pt idx="2">
                  <c:v>12792</c:v>
                </c:pt>
                <c:pt idx="3">
                  <c:v>12847</c:v>
                </c:pt>
                <c:pt idx="4">
                  <c:v>13076</c:v>
                </c:pt>
                <c:pt idx="5">
                  <c:v>12942</c:v>
                </c:pt>
                <c:pt idx="6">
                  <c:v>13022</c:v>
                </c:pt>
                <c:pt idx="7">
                  <c:v>13260</c:v>
                </c:pt>
                <c:pt idx="8">
                  <c:v>13514</c:v>
                </c:pt>
                <c:pt idx="9">
                  <c:v>13577</c:v>
                </c:pt>
                <c:pt idx="10">
                  <c:v>13960</c:v>
                </c:pt>
                <c:pt idx="11">
                  <c:v>14267</c:v>
                </c:pt>
                <c:pt idx="12">
                  <c:v>14531</c:v>
                </c:pt>
                <c:pt idx="13">
                  <c:v>14876</c:v>
                </c:pt>
                <c:pt idx="14">
                  <c:v>15242</c:v>
                </c:pt>
                <c:pt idx="15">
                  <c:v>15122</c:v>
                </c:pt>
                <c:pt idx="16">
                  <c:v>15408</c:v>
                </c:pt>
                <c:pt idx="17">
                  <c:v>15676</c:v>
                </c:pt>
                <c:pt idx="18">
                  <c:v>15993</c:v>
                </c:pt>
                <c:pt idx="19">
                  <c:v>16181</c:v>
                </c:pt>
                <c:pt idx="20">
                  <c:v>16377</c:v>
                </c:pt>
                <c:pt idx="21">
                  <c:v>16564</c:v>
                </c:pt>
                <c:pt idx="22">
                  <c:v>16632</c:v>
                </c:pt>
                <c:pt idx="23">
                  <c:v>16759</c:v>
                </c:pt>
                <c:pt idx="24">
                  <c:v>16771</c:v>
                </c:pt>
                <c:pt idx="25">
                  <c:v>16982</c:v>
                </c:pt>
                <c:pt idx="26">
                  <c:v>17106</c:v>
                </c:pt>
                <c:pt idx="27">
                  <c:v>17197</c:v>
                </c:pt>
                <c:pt idx="28">
                  <c:v>17242</c:v>
                </c:pt>
                <c:pt idx="29">
                  <c:v>17405</c:v>
                </c:pt>
                <c:pt idx="30">
                  <c:v>17479</c:v>
                </c:pt>
                <c:pt idx="31">
                  <c:v>17604</c:v>
                </c:pt>
                <c:pt idx="32">
                  <c:v>17569</c:v>
                </c:pt>
                <c:pt idx="33">
                  <c:v>17714</c:v>
                </c:pt>
                <c:pt idx="34">
                  <c:v>17791</c:v>
                </c:pt>
                <c:pt idx="35">
                  <c:v>17899</c:v>
                </c:pt>
                <c:pt idx="36">
                  <c:v>17815</c:v>
                </c:pt>
                <c:pt idx="37">
                  <c:v>17996</c:v>
                </c:pt>
                <c:pt idx="38">
                  <c:v>18032</c:v>
                </c:pt>
                <c:pt idx="39">
                  <c:v>18014</c:v>
                </c:pt>
                <c:pt idx="40">
                  <c:v>18976.961538461539</c:v>
                </c:pt>
                <c:pt idx="41">
                  <c:v>19136.487711069418</c:v>
                </c:pt>
                <c:pt idx="42">
                  <c:v>19296.013883677297</c:v>
                </c:pt>
                <c:pt idx="43">
                  <c:v>19455.540056285179</c:v>
                </c:pt>
                <c:pt idx="44">
                  <c:v>19615.066228893058</c:v>
                </c:pt>
                <c:pt idx="45">
                  <c:v>19774.592401500937</c:v>
                </c:pt>
                <c:pt idx="46">
                  <c:v>19934.118574108819</c:v>
                </c:pt>
                <c:pt idx="47">
                  <c:v>20093.644746716698</c:v>
                </c:pt>
                <c:pt idx="48">
                  <c:v>20253.170919324577</c:v>
                </c:pt>
                <c:pt idx="49">
                  <c:v>20412.697091932459</c:v>
                </c:pt>
                <c:pt idx="50">
                  <c:v>20572.223264540338</c:v>
                </c:pt>
                <c:pt idx="51">
                  <c:v>20731.749437148217</c:v>
                </c:pt>
                <c:pt idx="52">
                  <c:v>20891.2756097561</c:v>
                </c:pt>
                <c:pt idx="53">
                  <c:v>21050.801782363975</c:v>
                </c:pt>
                <c:pt idx="54">
                  <c:v>21210.327954971857</c:v>
                </c:pt>
                <c:pt idx="55">
                  <c:v>21369.85412757974</c:v>
                </c:pt>
                <c:pt idx="56">
                  <c:v>21529.380300187615</c:v>
                </c:pt>
                <c:pt idx="57">
                  <c:v>21688.906472795497</c:v>
                </c:pt>
                <c:pt idx="58">
                  <c:v>21848.432645403376</c:v>
                </c:pt>
                <c:pt idx="59">
                  <c:v>22007.958818011255</c:v>
                </c:pt>
                <c:pt idx="60">
                  <c:v>22167.484990619138</c:v>
                </c:pt>
                <c:pt idx="61">
                  <c:v>22327.011163227016</c:v>
                </c:pt>
                <c:pt idx="62">
                  <c:v>22486.537335834895</c:v>
                </c:pt>
                <c:pt idx="63">
                  <c:v>22646.063508442778</c:v>
                </c:pt>
                <c:pt idx="64">
                  <c:v>22805.589681050657</c:v>
                </c:pt>
                <c:pt idx="65">
                  <c:v>22965.115853658535</c:v>
                </c:pt>
                <c:pt idx="66">
                  <c:v>23124.642026266418</c:v>
                </c:pt>
                <c:pt idx="67">
                  <c:v>23284.168198874297</c:v>
                </c:pt>
                <c:pt idx="68">
                  <c:v>23443.694371482175</c:v>
                </c:pt>
                <c:pt idx="69">
                  <c:v>23603.220544090058</c:v>
                </c:pt>
                <c:pt idx="70">
                  <c:v>23762.746716697937</c:v>
                </c:pt>
                <c:pt idx="71">
                  <c:v>23922.272889305816</c:v>
                </c:pt>
                <c:pt idx="72">
                  <c:v>24081.799061913698</c:v>
                </c:pt>
                <c:pt idx="73">
                  <c:v>24241.325234521573</c:v>
                </c:pt>
                <c:pt idx="74">
                  <c:v>24400.851407129456</c:v>
                </c:pt>
                <c:pt idx="75">
                  <c:v>24560.377579737338</c:v>
                </c:pt>
                <c:pt idx="76">
                  <c:v>24719.903752345213</c:v>
                </c:pt>
                <c:pt idx="77">
                  <c:v>24879.429924953096</c:v>
                </c:pt>
                <c:pt idx="78">
                  <c:v>25038.956097560975</c:v>
                </c:pt>
                <c:pt idx="79">
                  <c:v>25198.482270168854</c:v>
                </c:pt>
                <c:pt idx="80">
                  <c:v>25358.008442776736</c:v>
                </c:pt>
                <c:pt idx="81">
                  <c:v>25517.534615384615</c:v>
                </c:pt>
                <c:pt idx="82">
                  <c:v>25677.060787992494</c:v>
                </c:pt>
                <c:pt idx="83">
                  <c:v>25836.586960600376</c:v>
                </c:pt>
                <c:pt idx="84">
                  <c:v>25996.113133208255</c:v>
                </c:pt>
                <c:pt idx="85">
                  <c:v>26155.639305816134</c:v>
                </c:pt>
                <c:pt idx="86">
                  <c:v>26315.165478424016</c:v>
                </c:pt>
                <c:pt idx="87">
                  <c:v>26474.691651031895</c:v>
                </c:pt>
                <c:pt idx="88">
                  <c:v>26634.217823639774</c:v>
                </c:pt>
                <c:pt idx="89">
                  <c:v>26793.743996247656</c:v>
                </c:pt>
                <c:pt idx="90">
                  <c:v>26953.270168855532</c:v>
                </c:pt>
                <c:pt idx="91">
                  <c:v>27112.796341463414</c:v>
                </c:pt>
                <c:pt idx="92">
                  <c:v>27272.322514071297</c:v>
                </c:pt>
                <c:pt idx="93">
                  <c:v>27431.848686679172</c:v>
                </c:pt>
                <c:pt idx="94">
                  <c:v>27591.374859287054</c:v>
                </c:pt>
                <c:pt idx="95">
                  <c:v>27750.901031894933</c:v>
                </c:pt>
                <c:pt idx="96">
                  <c:v>27910.427204502812</c:v>
                </c:pt>
                <c:pt idx="97">
                  <c:v>28069.953377110694</c:v>
                </c:pt>
                <c:pt idx="98">
                  <c:v>28229.479549718573</c:v>
                </c:pt>
                <c:pt idx="99">
                  <c:v>28389.005722326452</c:v>
                </c:pt>
                <c:pt idx="100">
                  <c:v>28548.531894934335</c:v>
                </c:pt>
                <c:pt idx="101">
                  <c:v>28708.058067542213</c:v>
                </c:pt>
                <c:pt idx="102">
                  <c:v>28867.584240150092</c:v>
                </c:pt>
                <c:pt idx="103">
                  <c:v>29027.110412757975</c:v>
                </c:pt>
                <c:pt idx="104">
                  <c:v>29186.636585365854</c:v>
                </c:pt>
                <c:pt idx="105">
                  <c:v>29346.162757973732</c:v>
                </c:pt>
                <c:pt idx="106">
                  <c:v>29505.688930581611</c:v>
                </c:pt>
                <c:pt idx="107">
                  <c:v>29665.215103189494</c:v>
                </c:pt>
                <c:pt idx="108">
                  <c:v>29824.741275797373</c:v>
                </c:pt>
                <c:pt idx="109">
                  <c:v>29984.267448405251</c:v>
                </c:pt>
                <c:pt idx="110">
                  <c:v>30143.793621013134</c:v>
                </c:pt>
                <c:pt idx="111">
                  <c:v>30303.319793621013</c:v>
                </c:pt>
                <c:pt idx="112">
                  <c:v>30462.845966228891</c:v>
                </c:pt>
                <c:pt idx="113">
                  <c:v>30622.372138836774</c:v>
                </c:pt>
                <c:pt idx="114">
                  <c:v>30781.898311444653</c:v>
                </c:pt>
                <c:pt idx="115">
                  <c:v>30941.424484052532</c:v>
                </c:pt>
                <c:pt idx="116">
                  <c:v>31100.95065666041</c:v>
                </c:pt>
                <c:pt idx="117">
                  <c:v>31260.476829268293</c:v>
                </c:pt>
                <c:pt idx="118">
                  <c:v>31420.003001876172</c:v>
                </c:pt>
                <c:pt idx="119">
                  <c:v>31579.529174484051</c:v>
                </c:pt>
                <c:pt idx="120">
                  <c:v>31739.055347091933</c:v>
                </c:pt>
                <c:pt idx="121">
                  <c:v>31898.581519699812</c:v>
                </c:pt>
                <c:pt idx="122">
                  <c:v>32058.107692307691</c:v>
                </c:pt>
                <c:pt idx="123">
                  <c:v>32217.633864915573</c:v>
                </c:pt>
                <c:pt idx="124">
                  <c:v>32377.160037523452</c:v>
                </c:pt>
                <c:pt idx="125">
                  <c:v>32536.686210131331</c:v>
                </c:pt>
                <c:pt idx="126">
                  <c:v>32696.21238273921</c:v>
                </c:pt>
                <c:pt idx="127">
                  <c:v>32855.738555347096</c:v>
                </c:pt>
              </c:numCache>
            </c:numRef>
          </c:val>
          <c:smooth val="0"/>
          <c:extLst>
            <c:ext xmlns:c16="http://schemas.microsoft.com/office/drawing/2014/chart" uri="{C3380CC4-5D6E-409C-BE32-E72D297353CC}">
              <c16:uniqueId val="{00000017-F54F-414C-8D6E-1864EFE47EFB}"/>
            </c:ext>
          </c:extLst>
        </c:ser>
        <c:ser>
          <c:idx val="24"/>
          <c:order val="24"/>
          <c:tx>
            <c:strRef>
              <c:f>'Exposure Personal linear'!$AC$3</c:f>
              <c:strCache>
                <c:ptCount val="1"/>
                <c:pt idx="0">
                  <c:v>SYA</c:v>
                </c:pt>
              </c:strCache>
            </c:strRef>
          </c:tx>
          <c:spPr>
            <a:ln w="28575" cap="rnd">
              <a:solidFill>
                <a:schemeClr val="accent1">
                  <a:lumMod val="60000"/>
                  <a:lumOff val="40000"/>
                </a:schemeClr>
              </a:solidFill>
              <a:round/>
            </a:ln>
            <a:effectLst/>
          </c:spPr>
          <c:marker>
            <c:symbol val="none"/>
          </c:marker>
          <c:cat>
            <c:strRef>
              <c:f>('Exposure Personal linear'!$C$4:$C$54,'Exposure Personal linear'!$C$55:$C$116,'Exposure Personal linear'!$C$117:$C$131)</c:f>
              <c:strCache>
                <c:ptCount val="128"/>
                <c:pt idx="0">
                  <c:v>2009_1</c:v>
                </c:pt>
                <c:pt idx="1">
                  <c:v>2009_2</c:v>
                </c:pt>
                <c:pt idx="2">
                  <c:v>2009_3</c:v>
                </c:pt>
                <c:pt idx="3">
                  <c:v>2009_4</c:v>
                </c:pt>
                <c:pt idx="4">
                  <c:v>2010_1</c:v>
                </c:pt>
                <c:pt idx="5">
                  <c:v>2010_2</c:v>
                </c:pt>
                <c:pt idx="6">
                  <c:v>2010_3</c:v>
                </c:pt>
                <c:pt idx="7">
                  <c:v>2010_4</c:v>
                </c:pt>
                <c:pt idx="8">
                  <c:v>2011_1</c:v>
                </c:pt>
                <c:pt idx="9">
                  <c:v>2011_2</c:v>
                </c:pt>
                <c:pt idx="10">
                  <c:v>2011_3</c:v>
                </c:pt>
                <c:pt idx="11">
                  <c:v>2011_4</c:v>
                </c:pt>
                <c:pt idx="12">
                  <c:v>2012_1</c:v>
                </c:pt>
                <c:pt idx="13">
                  <c:v>2012_2</c:v>
                </c:pt>
                <c:pt idx="14">
                  <c:v>2012_3</c:v>
                </c:pt>
                <c:pt idx="15">
                  <c:v>2012_4</c:v>
                </c:pt>
                <c:pt idx="16">
                  <c:v>2013_1</c:v>
                </c:pt>
                <c:pt idx="17">
                  <c:v>2013_2</c:v>
                </c:pt>
                <c:pt idx="18">
                  <c:v>2013_3</c:v>
                </c:pt>
                <c:pt idx="19">
                  <c:v>2013_4</c:v>
                </c:pt>
                <c:pt idx="20">
                  <c:v>2014_1</c:v>
                </c:pt>
                <c:pt idx="21">
                  <c:v>2014_2</c:v>
                </c:pt>
                <c:pt idx="22">
                  <c:v>2014_3</c:v>
                </c:pt>
                <c:pt idx="23">
                  <c:v>2014_4</c:v>
                </c:pt>
                <c:pt idx="24">
                  <c:v>2015_1</c:v>
                </c:pt>
                <c:pt idx="25">
                  <c:v>2015_2</c:v>
                </c:pt>
                <c:pt idx="26">
                  <c:v>2015_3</c:v>
                </c:pt>
                <c:pt idx="27">
                  <c:v>2015_4</c:v>
                </c:pt>
                <c:pt idx="28">
                  <c:v>2016_1</c:v>
                </c:pt>
                <c:pt idx="29">
                  <c:v>2016_2</c:v>
                </c:pt>
                <c:pt idx="30">
                  <c:v>2016_3</c:v>
                </c:pt>
                <c:pt idx="31">
                  <c:v>2016_4</c:v>
                </c:pt>
                <c:pt idx="32">
                  <c:v>2017_1</c:v>
                </c:pt>
                <c:pt idx="33">
                  <c:v>2017_2</c:v>
                </c:pt>
                <c:pt idx="34">
                  <c:v>2017_3</c:v>
                </c:pt>
                <c:pt idx="35">
                  <c:v>2017_4</c:v>
                </c:pt>
                <c:pt idx="36">
                  <c:v>2018_1</c:v>
                </c:pt>
                <c:pt idx="37">
                  <c:v>2018_2</c:v>
                </c:pt>
                <c:pt idx="38">
                  <c:v>2018_3</c:v>
                </c:pt>
                <c:pt idx="39">
                  <c:v>2018_4</c:v>
                </c:pt>
                <c:pt idx="40">
                  <c:v>2019_1</c:v>
                </c:pt>
                <c:pt idx="41">
                  <c:v>2019_2</c:v>
                </c:pt>
                <c:pt idx="42">
                  <c:v>2019_3</c:v>
                </c:pt>
                <c:pt idx="43">
                  <c:v>2019_4</c:v>
                </c:pt>
                <c:pt idx="44">
                  <c:v>2020_1</c:v>
                </c:pt>
                <c:pt idx="45">
                  <c:v>2020_2</c:v>
                </c:pt>
                <c:pt idx="46">
                  <c:v>2020_3</c:v>
                </c:pt>
                <c:pt idx="47">
                  <c:v>2020_4</c:v>
                </c:pt>
                <c:pt idx="48">
                  <c:v>2021_1</c:v>
                </c:pt>
                <c:pt idx="49">
                  <c:v>2021_2</c:v>
                </c:pt>
                <c:pt idx="50">
                  <c:v>2021_3</c:v>
                </c:pt>
                <c:pt idx="51">
                  <c:v>2021_4</c:v>
                </c:pt>
                <c:pt idx="52">
                  <c:v>2022_1</c:v>
                </c:pt>
                <c:pt idx="53">
                  <c:v>2022_2</c:v>
                </c:pt>
                <c:pt idx="54">
                  <c:v>2022_3</c:v>
                </c:pt>
                <c:pt idx="55">
                  <c:v>2022_4</c:v>
                </c:pt>
                <c:pt idx="56">
                  <c:v>2023_1</c:v>
                </c:pt>
                <c:pt idx="57">
                  <c:v>2023_2</c:v>
                </c:pt>
                <c:pt idx="58">
                  <c:v>2023_3</c:v>
                </c:pt>
                <c:pt idx="59">
                  <c:v>2023_4</c:v>
                </c:pt>
                <c:pt idx="60">
                  <c:v>2024_1</c:v>
                </c:pt>
                <c:pt idx="61">
                  <c:v>2024_2</c:v>
                </c:pt>
                <c:pt idx="62">
                  <c:v>2024_3</c:v>
                </c:pt>
                <c:pt idx="63">
                  <c:v>2024_4</c:v>
                </c:pt>
                <c:pt idx="64">
                  <c:v>2025_1</c:v>
                </c:pt>
                <c:pt idx="65">
                  <c:v>2025_2</c:v>
                </c:pt>
                <c:pt idx="66">
                  <c:v>2025_3</c:v>
                </c:pt>
                <c:pt idx="67">
                  <c:v>2025_4</c:v>
                </c:pt>
                <c:pt idx="68">
                  <c:v>2026_1</c:v>
                </c:pt>
                <c:pt idx="69">
                  <c:v>2026_2</c:v>
                </c:pt>
                <c:pt idx="70">
                  <c:v>2026_3</c:v>
                </c:pt>
                <c:pt idx="71">
                  <c:v>2026_4</c:v>
                </c:pt>
                <c:pt idx="72">
                  <c:v>2027_1</c:v>
                </c:pt>
                <c:pt idx="73">
                  <c:v>2027_2</c:v>
                </c:pt>
                <c:pt idx="74">
                  <c:v>2027_3</c:v>
                </c:pt>
                <c:pt idx="75">
                  <c:v>2027_4</c:v>
                </c:pt>
                <c:pt idx="76">
                  <c:v>2028_1</c:v>
                </c:pt>
                <c:pt idx="77">
                  <c:v>2028_2</c:v>
                </c:pt>
                <c:pt idx="78">
                  <c:v>2028_3</c:v>
                </c:pt>
                <c:pt idx="79">
                  <c:v>2028_4</c:v>
                </c:pt>
                <c:pt idx="80">
                  <c:v>2029_1</c:v>
                </c:pt>
                <c:pt idx="81">
                  <c:v>2029_2</c:v>
                </c:pt>
                <c:pt idx="82">
                  <c:v>2029_3</c:v>
                </c:pt>
                <c:pt idx="83">
                  <c:v>2029_4</c:v>
                </c:pt>
                <c:pt idx="84">
                  <c:v>2030_1</c:v>
                </c:pt>
                <c:pt idx="85">
                  <c:v>2030_2</c:v>
                </c:pt>
                <c:pt idx="86">
                  <c:v>2030_3</c:v>
                </c:pt>
                <c:pt idx="87">
                  <c:v>2030_4</c:v>
                </c:pt>
                <c:pt idx="88">
                  <c:v>2031_1</c:v>
                </c:pt>
                <c:pt idx="89">
                  <c:v>2031_2</c:v>
                </c:pt>
                <c:pt idx="90">
                  <c:v>2031_3</c:v>
                </c:pt>
                <c:pt idx="91">
                  <c:v>2031_4</c:v>
                </c:pt>
                <c:pt idx="92">
                  <c:v>2032_1</c:v>
                </c:pt>
                <c:pt idx="93">
                  <c:v>2032_2</c:v>
                </c:pt>
                <c:pt idx="94">
                  <c:v>2032_3</c:v>
                </c:pt>
                <c:pt idx="95">
                  <c:v>2032_4</c:v>
                </c:pt>
                <c:pt idx="96">
                  <c:v>2033_1</c:v>
                </c:pt>
                <c:pt idx="97">
                  <c:v>2033_2</c:v>
                </c:pt>
                <c:pt idx="98">
                  <c:v>2033_3</c:v>
                </c:pt>
                <c:pt idx="99">
                  <c:v>2033_4</c:v>
                </c:pt>
                <c:pt idx="100">
                  <c:v>2034_1</c:v>
                </c:pt>
                <c:pt idx="101">
                  <c:v>2034_2</c:v>
                </c:pt>
                <c:pt idx="102">
                  <c:v>2034_3</c:v>
                </c:pt>
                <c:pt idx="103">
                  <c:v>2034_4</c:v>
                </c:pt>
                <c:pt idx="104">
                  <c:v>2035_1</c:v>
                </c:pt>
                <c:pt idx="105">
                  <c:v>2035_2</c:v>
                </c:pt>
                <c:pt idx="106">
                  <c:v>2035_3</c:v>
                </c:pt>
                <c:pt idx="107">
                  <c:v>2035_4</c:v>
                </c:pt>
                <c:pt idx="108">
                  <c:v>2036_1</c:v>
                </c:pt>
                <c:pt idx="109">
                  <c:v>2036_2</c:v>
                </c:pt>
                <c:pt idx="110">
                  <c:v>2036_3</c:v>
                </c:pt>
                <c:pt idx="111">
                  <c:v>2036_4</c:v>
                </c:pt>
                <c:pt idx="112">
                  <c:v>2037_1</c:v>
                </c:pt>
                <c:pt idx="113">
                  <c:v>2037_2</c:v>
                </c:pt>
                <c:pt idx="114">
                  <c:v>2037_3</c:v>
                </c:pt>
                <c:pt idx="115">
                  <c:v>2037_4</c:v>
                </c:pt>
                <c:pt idx="116">
                  <c:v>2038_1</c:v>
                </c:pt>
                <c:pt idx="117">
                  <c:v>2038_2</c:v>
                </c:pt>
                <c:pt idx="118">
                  <c:v>2038_3</c:v>
                </c:pt>
                <c:pt idx="119">
                  <c:v>2038_4</c:v>
                </c:pt>
                <c:pt idx="120">
                  <c:v>2039_1</c:v>
                </c:pt>
                <c:pt idx="121">
                  <c:v>2039_2</c:v>
                </c:pt>
                <c:pt idx="122">
                  <c:v>2039_3</c:v>
                </c:pt>
                <c:pt idx="123">
                  <c:v>2039_4</c:v>
                </c:pt>
                <c:pt idx="124">
                  <c:v>2040_1</c:v>
                </c:pt>
                <c:pt idx="125">
                  <c:v>2040_2</c:v>
                </c:pt>
                <c:pt idx="126">
                  <c:v>2040_3</c:v>
                </c:pt>
                <c:pt idx="127">
                  <c:v>2040_4</c:v>
                </c:pt>
              </c:strCache>
            </c:strRef>
          </c:cat>
          <c:val>
            <c:numRef>
              <c:f>('Exposure Personal linear'!$AC$4:$AC$54,'Exposure Personal linear'!$AC$55:$AC$116,'Exposure Personal linear'!$AC$117:$AC$131)</c:f>
              <c:numCache>
                <c:formatCode>General</c:formatCode>
                <c:ptCount val="128"/>
                <c:pt idx="0">
                  <c:v>5491</c:v>
                </c:pt>
                <c:pt idx="1">
                  <c:v>5665</c:v>
                </c:pt>
                <c:pt idx="2">
                  <c:v>5701</c:v>
                </c:pt>
                <c:pt idx="3">
                  <c:v>5745</c:v>
                </c:pt>
                <c:pt idx="4">
                  <c:v>5808</c:v>
                </c:pt>
                <c:pt idx="5">
                  <c:v>5759</c:v>
                </c:pt>
                <c:pt idx="6">
                  <c:v>5796</c:v>
                </c:pt>
                <c:pt idx="7">
                  <c:v>5856</c:v>
                </c:pt>
                <c:pt idx="8">
                  <c:v>6026</c:v>
                </c:pt>
                <c:pt idx="9">
                  <c:v>6091</c:v>
                </c:pt>
                <c:pt idx="10">
                  <c:v>6235</c:v>
                </c:pt>
                <c:pt idx="11">
                  <c:v>6320</c:v>
                </c:pt>
                <c:pt idx="12">
                  <c:v>6502</c:v>
                </c:pt>
                <c:pt idx="13">
                  <c:v>6665</c:v>
                </c:pt>
                <c:pt idx="14">
                  <c:v>6836</c:v>
                </c:pt>
                <c:pt idx="15">
                  <c:v>6780</c:v>
                </c:pt>
                <c:pt idx="16">
                  <c:v>6884</c:v>
                </c:pt>
                <c:pt idx="17">
                  <c:v>7118</c:v>
                </c:pt>
                <c:pt idx="18">
                  <c:v>7252</c:v>
                </c:pt>
                <c:pt idx="19">
                  <c:v>7356</c:v>
                </c:pt>
                <c:pt idx="20">
                  <c:v>7371</c:v>
                </c:pt>
                <c:pt idx="21">
                  <c:v>7475</c:v>
                </c:pt>
                <c:pt idx="22">
                  <c:v>7532</c:v>
                </c:pt>
                <c:pt idx="23">
                  <c:v>7551</c:v>
                </c:pt>
                <c:pt idx="24">
                  <c:v>7555</c:v>
                </c:pt>
                <c:pt idx="25">
                  <c:v>7663</c:v>
                </c:pt>
                <c:pt idx="26">
                  <c:v>7726</c:v>
                </c:pt>
                <c:pt idx="27">
                  <c:v>7746</c:v>
                </c:pt>
                <c:pt idx="28">
                  <c:v>7797</c:v>
                </c:pt>
                <c:pt idx="29">
                  <c:v>7913</c:v>
                </c:pt>
                <c:pt idx="30">
                  <c:v>7981</c:v>
                </c:pt>
                <c:pt idx="31">
                  <c:v>7986</c:v>
                </c:pt>
                <c:pt idx="32">
                  <c:v>7988</c:v>
                </c:pt>
                <c:pt idx="33">
                  <c:v>8064</c:v>
                </c:pt>
                <c:pt idx="34">
                  <c:v>8108</c:v>
                </c:pt>
                <c:pt idx="35">
                  <c:v>8102</c:v>
                </c:pt>
                <c:pt idx="36">
                  <c:v>8086</c:v>
                </c:pt>
                <c:pt idx="37">
                  <c:v>8165</c:v>
                </c:pt>
                <c:pt idx="38">
                  <c:v>8182</c:v>
                </c:pt>
                <c:pt idx="39">
                  <c:v>8136</c:v>
                </c:pt>
                <c:pt idx="40">
                  <c:v>8635.4346153846145</c:v>
                </c:pt>
                <c:pt idx="41">
                  <c:v>8711.5375234521562</c:v>
                </c:pt>
                <c:pt idx="42">
                  <c:v>8787.6404315196996</c:v>
                </c:pt>
                <c:pt idx="43">
                  <c:v>8863.7433395872413</c:v>
                </c:pt>
                <c:pt idx="44">
                  <c:v>8939.8462476547829</c:v>
                </c:pt>
                <c:pt idx="45">
                  <c:v>9015.9491557223264</c:v>
                </c:pt>
                <c:pt idx="46">
                  <c:v>9092.052063789868</c:v>
                </c:pt>
                <c:pt idx="47">
                  <c:v>9168.1549718574097</c:v>
                </c:pt>
                <c:pt idx="48">
                  <c:v>9244.2578799249532</c:v>
                </c:pt>
                <c:pt idx="49">
                  <c:v>9320.3607879924948</c:v>
                </c:pt>
                <c:pt idx="50">
                  <c:v>9396.4636960600365</c:v>
                </c:pt>
                <c:pt idx="51">
                  <c:v>9472.5666041275799</c:v>
                </c:pt>
                <c:pt idx="52">
                  <c:v>9548.6695121951216</c:v>
                </c:pt>
                <c:pt idx="53">
                  <c:v>9624.7724202626632</c:v>
                </c:pt>
                <c:pt idx="54">
                  <c:v>9700.8753283302067</c:v>
                </c:pt>
                <c:pt idx="55">
                  <c:v>9776.9782363977483</c:v>
                </c:pt>
                <c:pt idx="56">
                  <c:v>9853.08114446529</c:v>
                </c:pt>
                <c:pt idx="57">
                  <c:v>9929.1840525328334</c:v>
                </c:pt>
                <c:pt idx="58">
                  <c:v>10005.286960600373</c:v>
                </c:pt>
                <c:pt idx="59">
                  <c:v>10081.389868667917</c:v>
                </c:pt>
                <c:pt idx="60">
                  <c:v>10157.49277673546</c:v>
                </c:pt>
                <c:pt idx="61">
                  <c:v>10233.595684803</c:v>
                </c:pt>
                <c:pt idx="62">
                  <c:v>10309.698592870544</c:v>
                </c:pt>
                <c:pt idx="63">
                  <c:v>10385.801500938085</c:v>
                </c:pt>
                <c:pt idx="64">
                  <c:v>10461.904409005627</c:v>
                </c:pt>
                <c:pt idx="65">
                  <c:v>10538.00731707317</c:v>
                </c:pt>
                <c:pt idx="66">
                  <c:v>10614.110225140712</c:v>
                </c:pt>
                <c:pt idx="67">
                  <c:v>10690.213133208254</c:v>
                </c:pt>
                <c:pt idx="68">
                  <c:v>10766.316041275797</c:v>
                </c:pt>
                <c:pt idx="69">
                  <c:v>10842.418949343339</c:v>
                </c:pt>
                <c:pt idx="70">
                  <c:v>10918.52185741088</c:v>
                </c:pt>
                <c:pt idx="71">
                  <c:v>10994.624765478424</c:v>
                </c:pt>
                <c:pt idx="72">
                  <c:v>11070.727673545965</c:v>
                </c:pt>
                <c:pt idx="73">
                  <c:v>11146.830581613507</c:v>
                </c:pt>
                <c:pt idx="74">
                  <c:v>11222.933489681051</c:v>
                </c:pt>
                <c:pt idx="75">
                  <c:v>11299.036397748592</c:v>
                </c:pt>
                <c:pt idx="76">
                  <c:v>11375.139305816134</c:v>
                </c:pt>
                <c:pt idx="77">
                  <c:v>11451.242213883677</c:v>
                </c:pt>
                <c:pt idx="78">
                  <c:v>11527.345121951219</c:v>
                </c:pt>
                <c:pt idx="79">
                  <c:v>11603.448030018761</c:v>
                </c:pt>
                <c:pt idx="80">
                  <c:v>11679.550938086304</c:v>
                </c:pt>
                <c:pt idx="81">
                  <c:v>11755.653846153844</c:v>
                </c:pt>
                <c:pt idx="82">
                  <c:v>11831.756754221387</c:v>
                </c:pt>
                <c:pt idx="83">
                  <c:v>11907.859662288931</c:v>
                </c:pt>
                <c:pt idx="84">
                  <c:v>11983.962570356471</c:v>
                </c:pt>
                <c:pt idx="85">
                  <c:v>12060.065478424014</c:v>
                </c:pt>
                <c:pt idx="86">
                  <c:v>12136.168386491556</c:v>
                </c:pt>
                <c:pt idx="87">
                  <c:v>12212.271294559097</c:v>
                </c:pt>
                <c:pt idx="88">
                  <c:v>12288.374202626641</c:v>
                </c:pt>
                <c:pt idx="89">
                  <c:v>12364.477110694183</c:v>
                </c:pt>
                <c:pt idx="90">
                  <c:v>12440.580018761724</c:v>
                </c:pt>
                <c:pt idx="91">
                  <c:v>12516.682926829268</c:v>
                </c:pt>
                <c:pt idx="92">
                  <c:v>12592.785834896809</c:v>
                </c:pt>
                <c:pt idx="93">
                  <c:v>12668.888742964351</c:v>
                </c:pt>
                <c:pt idx="94">
                  <c:v>12744.991651031894</c:v>
                </c:pt>
                <c:pt idx="95">
                  <c:v>12821.094559099436</c:v>
                </c:pt>
                <c:pt idx="96">
                  <c:v>12897.197467166978</c:v>
                </c:pt>
                <c:pt idx="97">
                  <c:v>12973.300375234521</c:v>
                </c:pt>
                <c:pt idx="98">
                  <c:v>13049.403283302063</c:v>
                </c:pt>
                <c:pt idx="99">
                  <c:v>13125.506191369604</c:v>
                </c:pt>
                <c:pt idx="100">
                  <c:v>13201.609099437148</c:v>
                </c:pt>
                <c:pt idx="101">
                  <c:v>13277.71200750469</c:v>
                </c:pt>
                <c:pt idx="102">
                  <c:v>13353.814915572231</c:v>
                </c:pt>
                <c:pt idx="103">
                  <c:v>13429.917823639775</c:v>
                </c:pt>
                <c:pt idx="104">
                  <c:v>13506.020731707315</c:v>
                </c:pt>
                <c:pt idx="105">
                  <c:v>13582.123639774858</c:v>
                </c:pt>
                <c:pt idx="106">
                  <c:v>13658.226547842401</c:v>
                </c:pt>
                <c:pt idx="107">
                  <c:v>13734.329455909941</c:v>
                </c:pt>
                <c:pt idx="108">
                  <c:v>13810.432363977485</c:v>
                </c:pt>
                <c:pt idx="109">
                  <c:v>13886.535272045026</c:v>
                </c:pt>
                <c:pt idx="110">
                  <c:v>13962.63818011257</c:v>
                </c:pt>
                <c:pt idx="111">
                  <c:v>14038.741088180112</c:v>
                </c:pt>
                <c:pt idx="112">
                  <c:v>14114.843996247653</c:v>
                </c:pt>
                <c:pt idx="113">
                  <c:v>14190.946904315195</c:v>
                </c:pt>
                <c:pt idx="114">
                  <c:v>14267.049812382738</c:v>
                </c:pt>
                <c:pt idx="115">
                  <c:v>14343.15272045028</c:v>
                </c:pt>
                <c:pt idx="116">
                  <c:v>14419.255628517822</c:v>
                </c:pt>
                <c:pt idx="117">
                  <c:v>14495.358536585365</c:v>
                </c:pt>
                <c:pt idx="118">
                  <c:v>14571.461444652907</c:v>
                </c:pt>
                <c:pt idx="119">
                  <c:v>14647.564352720448</c:v>
                </c:pt>
                <c:pt idx="120">
                  <c:v>14723.667260787992</c:v>
                </c:pt>
                <c:pt idx="121">
                  <c:v>14799.770168855533</c:v>
                </c:pt>
                <c:pt idx="122">
                  <c:v>14875.873076923075</c:v>
                </c:pt>
                <c:pt idx="123">
                  <c:v>14951.975984990617</c:v>
                </c:pt>
                <c:pt idx="124">
                  <c:v>15028.07889305816</c:v>
                </c:pt>
                <c:pt idx="125">
                  <c:v>15104.181801125702</c:v>
                </c:pt>
                <c:pt idx="126">
                  <c:v>15180.284709193244</c:v>
                </c:pt>
                <c:pt idx="127">
                  <c:v>15256.387617260787</c:v>
                </c:pt>
              </c:numCache>
            </c:numRef>
          </c:val>
          <c:smooth val="0"/>
          <c:extLst>
            <c:ext xmlns:c16="http://schemas.microsoft.com/office/drawing/2014/chart" uri="{C3380CC4-5D6E-409C-BE32-E72D297353CC}">
              <c16:uniqueId val="{00000018-F54F-414C-8D6E-1864EFE47EFB}"/>
            </c:ext>
          </c:extLst>
        </c:ser>
        <c:ser>
          <c:idx val="25"/>
          <c:order val="25"/>
          <c:tx>
            <c:strRef>
              <c:f>'Exposure Personal linear'!$AD$3</c:f>
              <c:strCache>
                <c:ptCount val="1"/>
                <c:pt idx="0">
                  <c:v>SYH</c:v>
                </c:pt>
              </c:strCache>
            </c:strRef>
          </c:tx>
          <c:spPr>
            <a:ln w="28575" cap="rnd">
              <a:solidFill>
                <a:schemeClr val="accent2">
                  <a:lumMod val="60000"/>
                  <a:lumOff val="40000"/>
                </a:schemeClr>
              </a:solidFill>
              <a:round/>
            </a:ln>
            <a:effectLst/>
          </c:spPr>
          <c:marker>
            <c:symbol val="none"/>
          </c:marker>
          <c:cat>
            <c:strRef>
              <c:f>('Exposure Personal linear'!$C$4:$C$54,'Exposure Personal linear'!$C$55:$C$116,'Exposure Personal linear'!$C$117:$C$131)</c:f>
              <c:strCache>
                <c:ptCount val="128"/>
                <c:pt idx="0">
                  <c:v>2009_1</c:v>
                </c:pt>
                <c:pt idx="1">
                  <c:v>2009_2</c:v>
                </c:pt>
                <c:pt idx="2">
                  <c:v>2009_3</c:v>
                </c:pt>
                <c:pt idx="3">
                  <c:v>2009_4</c:v>
                </c:pt>
                <c:pt idx="4">
                  <c:v>2010_1</c:v>
                </c:pt>
                <c:pt idx="5">
                  <c:v>2010_2</c:v>
                </c:pt>
                <c:pt idx="6">
                  <c:v>2010_3</c:v>
                </c:pt>
                <c:pt idx="7">
                  <c:v>2010_4</c:v>
                </c:pt>
                <c:pt idx="8">
                  <c:v>2011_1</c:v>
                </c:pt>
                <c:pt idx="9">
                  <c:v>2011_2</c:v>
                </c:pt>
                <c:pt idx="10">
                  <c:v>2011_3</c:v>
                </c:pt>
                <c:pt idx="11">
                  <c:v>2011_4</c:v>
                </c:pt>
                <c:pt idx="12">
                  <c:v>2012_1</c:v>
                </c:pt>
                <c:pt idx="13">
                  <c:v>2012_2</c:v>
                </c:pt>
                <c:pt idx="14">
                  <c:v>2012_3</c:v>
                </c:pt>
                <c:pt idx="15">
                  <c:v>2012_4</c:v>
                </c:pt>
                <c:pt idx="16">
                  <c:v>2013_1</c:v>
                </c:pt>
                <c:pt idx="17">
                  <c:v>2013_2</c:v>
                </c:pt>
                <c:pt idx="18">
                  <c:v>2013_3</c:v>
                </c:pt>
                <c:pt idx="19">
                  <c:v>2013_4</c:v>
                </c:pt>
                <c:pt idx="20">
                  <c:v>2014_1</c:v>
                </c:pt>
                <c:pt idx="21">
                  <c:v>2014_2</c:v>
                </c:pt>
                <c:pt idx="22">
                  <c:v>2014_3</c:v>
                </c:pt>
                <c:pt idx="23">
                  <c:v>2014_4</c:v>
                </c:pt>
                <c:pt idx="24">
                  <c:v>2015_1</c:v>
                </c:pt>
                <c:pt idx="25">
                  <c:v>2015_2</c:v>
                </c:pt>
                <c:pt idx="26">
                  <c:v>2015_3</c:v>
                </c:pt>
                <c:pt idx="27">
                  <c:v>2015_4</c:v>
                </c:pt>
                <c:pt idx="28">
                  <c:v>2016_1</c:v>
                </c:pt>
                <c:pt idx="29">
                  <c:v>2016_2</c:v>
                </c:pt>
                <c:pt idx="30">
                  <c:v>2016_3</c:v>
                </c:pt>
                <c:pt idx="31">
                  <c:v>2016_4</c:v>
                </c:pt>
                <c:pt idx="32">
                  <c:v>2017_1</c:v>
                </c:pt>
                <c:pt idx="33">
                  <c:v>2017_2</c:v>
                </c:pt>
                <c:pt idx="34">
                  <c:v>2017_3</c:v>
                </c:pt>
                <c:pt idx="35">
                  <c:v>2017_4</c:v>
                </c:pt>
                <c:pt idx="36">
                  <c:v>2018_1</c:v>
                </c:pt>
                <c:pt idx="37">
                  <c:v>2018_2</c:v>
                </c:pt>
                <c:pt idx="38">
                  <c:v>2018_3</c:v>
                </c:pt>
                <c:pt idx="39">
                  <c:v>2018_4</c:v>
                </c:pt>
                <c:pt idx="40">
                  <c:v>2019_1</c:v>
                </c:pt>
                <c:pt idx="41">
                  <c:v>2019_2</c:v>
                </c:pt>
                <c:pt idx="42">
                  <c:v>2019_3</c:v>
                </c:pt>
                <c:pt idx="43">
                  <c:v>2019_4</c:v>
                </c:pt>
                <c:pt idx="44">
                  <c:v>2020_1</c:v>
                </c:pt>
                <c:pt idx="45">
                  <c:v>2020_2</c:v>
                </c:pt>
                <c:pt idx="46">
                  <c:v>2020_3</c:v>
                </c:pt>
                <c:pt idx="47">
                  <c:v>2020_4</c:v>
                </c:pt>
                <c:pt idx="48">
                  <c:v>2021_1</c:v>
                </c:pt>
                <c:pt idx="49">
                  <c:v>2021_2</c:v>
                </c:pt>
                <c:pt idx="50">
                  <c:v>2021_3</c:v>
                </c:pt>
                <c:pt idx="51">
                  <c:v>2021_4</c:v>
                </c:pt>
                <c:pt idx="52">
                  <c:v>2022_1</c:v>
                </c:pt>
                <c:pt idx="53">
                  <c:v>2022_2</c:v>
                </c:pt>
                <c:pt idx="54">
                  <c:v>2022_3</c:v>
                </c:pt>
                <c:pt idx="55">
                  <c:v>2022_4</c:v>
                </c:pt>
                <c:pt idx="56">
                  <c:v>2023_1</c:v>
                </c:pt>
                <c:pt idx="57">
                  <c:v>2023_2</c:v>
                </c:pt>
                <c:pt idx="58">
                  <c:v>2023_3</c:v>
                </c:pt>
                <c:pt idx="59">
                  <c:v>2023_4</c:v>
                </c:pt>
                <c:pt idx="60">
                  <c:v>2024_1</c:v>
                </c:pt>
                <c:pt idx="61">
                  <c:v>2024_2</c:v>
                </c:pt>
                <c:pt idx="62">
                  <c:v>2024_3</c:v>
                </c:pt>
                <c:pt idx="63">
                  <c:v>2024_4</c:v>
                </c:pt>
                <c:pt idx="64">
                  <c:v>2025_1</c:v>
                </c:pt>
                <c:pt idx="65">
                  <c:v>2025_2</c:v>
                </c:pt>
                <c:pt idx="66">
                  <c:v>2025_3</c:v>
                </c:pt>
                <c:pt idx="67">
                  <c:v>2025_4</c:v>
                </c:pt>
                <c:pt idx="68">
                  <c:v>2026_1</c:v>
                </c:pt>
                <c:pt idx="69">
                  <c:v>2026_2</c:v>
                </c:pt>
                <c:pt idx="70">
                  <c:v>2026_3</c:v>
                </c:pt>
                <c:pt idx="71">
                  <c:v>2026_4</c:v>
                </c:pt>
                <c:pt idx="72">
                  <c:v>2027_1</c:v>
                </c:pt>
                <c:pt idx="73">
                  <c:v>2027_2</c:v>
                </c:pt>
                <c:pt idx="74">
                  <c:v>2027_3</c:v>
                </c:pt>
                <c:pt idx="75">
                  <c:v>2027_4</c:v>
                </c:pt>
                <c:pt idx="76">
                  <c:v>2028_1</c:v>
                </c:pt>
                <c:pt idx="77">
                  <c:v>2028_2</c:v>
                </c:pt>
                <c:pt idx="78">
                  <c:v>2028_3</c:v>
                </c:pt>
                <c:pt idx="79">
                  <c:v>2028_4</c:v>
                </c:pt>
                <c:pt idx="80">
                  <c:v>2029_1</c:v>
                </c:pt>
                <c:pt idx="81">
                  <c:v>2029_2</c:v>
                </c:pt>
                <c:pt idx="82">
                  <c:v>2029_3</c:v>
                </c:pt>
                <c:pt idx="83">
                  <c:v>2029_4</c:v>
                </c:pt>
                <c:pt idx="84">
                  <c:v>2030_1</c:v>
                </c:pt>
                <c:pt idx="85">
                  <c:v>2030_2</c:v>
                </c:pt>
                <c:pt idx="86">
                  <c:v>2030_3</c:v>
                </c:pt>
                <c:pt idx="87">
                  <c:v>2030_4</c:v>
                </c:pt>
                <c:pt idx="88">
                  <c:v>2031_1</c:v>
                </c:pt>
                <c:pt idx="89">
                  <c:v>2031_2</c:v>
                </c:pt>
                <c:pt idx="90">
                  <c:v>2031_3</c:v>
                </c:pt>
                <c:pt idx="91">
                  <c:v>2031_4</c:v>
                </c:pt>
                <c:pt idx="92">
                  <c:v>2032_1</c:v>
                </c:pt>
                <c:pt idx="93">
                  <c:v>2032_2</c:v>
                </c:pt>
                <c:pt idx="94">
                  <c:v>2032_3</c:v>
                </c:pt>
                <c:pt idx="95">
                  <c:v>2032_4</c:v>
                </c:pt>
                <c:pt idx="96">
                  <c:v>2033_1</c:v>
                </c:pt>
                <c:pt idx="97">
                  <c:v>2033_2</c:v>
                </c:pt>
                <c:pt idx="98">
                  <c:v>2033_3</c:v>
                </c:pt>
                <c:pt idx="99">
                  <c:v>2033_4</c:v>
                </c:pt>
                <c:pt idx="100">
                  <c:v>2034_1</c:v>
                </c:pt>
                <c:pt idx="101">
                  <c:v>2034_2</c:v>
                </c:pt>
                <c:pt idx="102">
                  <c:v>2034_3</c:v>
                </c:pt>
                <c:pt idx="103">
                  <c:v>2034_4</c:v>
                </c:pt>
                <c:pt idx="104">
                  <c:v>2035_1</c:v>
                </c:pt>
                <c:pt idx="105">
                  <c:v>2035_2</c:v>
                </c:pt>
                <c:pt idx="106">
                  <c:v>2035_3</c:v>
                </c:pt>
                <c:pt idx="107">
                  <c:v>2035_4</c:v>
                </c:pt>
                <c:pt idx="108">
                  <c:v>2036_1</c:v>
                </c:pt>
                <c:pt idx="109">
                  <c:v>2036_2</c:v>
                </c:pt>
                <c:pt idx="110">
                  <c:v>2036_3</c:v>
                </c:pt>
                <c:pt idx="111">
                  <c:v>2036_4</c:v>
                </c:pt>
                <c:pt idx="112">
                  <c:v>2037_1</c:v>
                </c:pt>
                <c:pt idx="113">
                  <c:v>2037_2</c:v>
                </c:pt>
                <c:pt idx="114">
                  <c:v>2037_3</c:v>
                </c:pt>
                <c:pt idx="115">
                  <c:v>2037_4</c:v>
                </c:pt>
                <c:pt idx="116">
                  <c:v>2038_1</c:v>
                </c:pt>
                <c:pt idx="117">
                  <c:v>2038_2</c:v>
                </c:pt>
                <c:pt idx="118">
                  <c:v>2038_3</c:v>
                </c:pt>
                <c:pt idx="119">
                  <c:v>2038_4</c:v>
                </c:pt>
                <c:pt idx="120">
                  <c:v>2039_1</c:v>
                </c:pt>
                <c:pt idx="121">
                  <c:v>2039_2</c:v>
                </c:pt>
                <c:pt idx="122">
                  <c:v>2039_3</c:v>
                </c:pt>
                <c:pt idx="123">
                  <c:v>2039_4</c:v>
                </c:pt>
                <c:pt idx="124">
                  <c:v>2040_1</c:v>
                </c:pt>
                <c:pt idx="125">
                  <c:v>2040_2</c:v>
                </c:pt>
                <c:pt idx="126">
                  <c:v>2040_3</c:v>
                </c:pt>
                <c:pt idx="127">
                  <c:v>2040_4</c:v>
                </c:pt>
              </c:strCache>
            </c:strRef>
          </c:cat>
          <c:val>
            <c:numRef>
              <c:f>('Exposure Personal linear'!$AD$4:$AD$54,'Exposure Personal linear'!$AD$55:$AD$116,'Exposure Personal linear'!$AD$117:$AD$131)</c:f>
              <c:numCache>
                <c:formatCode>General</c:formatCode>
                <c:ptCount val="128"/>
                <c:pt idx="0">
                  <c:v>5387</c:v>
                </c:pt>
                <c:pt idx="1">
                  <c:v>5469</c:v>
                </c:pt>
                <c:pt idx="2">
                  <c:v>5542</c:v>
                </c:pt>
                <c:pt idx="3">
                  <c:v>5619</c:v>
                </c:pt>
                <c:pt idx="4">
                  <c:v>5675</c:v>
                </c:pt>
                <c:pt idx="5">
                  <c:v>5601</c:v>
                </c:pt>
                <c:pt idx="6">
                  <c:v>5622</c:v>
                </c:pt>
                <c:pt idx="7">
                  <c:v>5742</c:v>
                </c:pt>
                <c:pt idx="8">
                  <c:v>5880</c:v>
                </c:pt>
                <c:pt idx="9">
                  <c:v>5920</c:v>
                </c:pt>
                <c:pt idx="10">
                  <c:v>6037</c:v>
                </c:pt>
                <c:pt idx="11">
                  <c:v>6191</c:v>
                </c:pt>
                <c:pt idx="12">
                  <c:v>6357</c:v>
                </c:pt>
                <c:pt idx="13">
                  <c:v>6576</c:v>
                </c:pt>
                <c:pt idx="14">
                  <c:v>6692</c:v>
                </c:pt>
                <c:pt idx="15">
                  <c:v>6635</c:v>
                </c:pt>
                <c:pt idx="16">
                  <c:v>6771</c:v>
                </c:pt>
                <c:pt idx="17">
                  <c:v>6975</c:v>
                </c:pt>
                <c:pt idx="18">
                  <c:v>7133</c:v>
                </c:pt>
                <c:pt idx="19">
                  <c:v>7158</c:v>
                </c:pt>
                <c:pt idx="20">
                  <c:v>7230</c:v>
                </c:pt>
                <c:pt idx="21">
                  <c:v>7303</c:v>
                </c:pt>
                <c:pt idx="22">
                  <c:v>7300</c:v>
                </c:pt>
                <c:pt idx="23">
                  <c:v>7304</c:v>
                </c:pt>
                <c:pt idx="24">
                  <c:v>7320</c:v>
                </c:pt>
                <c:pt idx="25">
                  <c:v>7414</c:v>
                </c:pt>
                <c:pt idx="26">
                  <c:v>7422</c:v>
                </c:pt>
                <c:pt idx="27">
                  <c:v>7465</c:v>
                </c:pt>
                <c:pt idx="28">
                  <c:v>7587</c:v>
                </c:pt>
                <c:pt idx="29">
                  <c:v>7707</c:v>
                </c:pt>
                <c:pt idx="30">
                  <c:v>7758</c:v>
                </c:pt>
                <c:pt idx="31">
                  <c:v>7779</c:v>
                </c:pt>
                <c:pt idx="32">
                  <c:v>7827</c:v>
                </c:pt>
                <c:pt idx="33">
                  <c:v>7898</c:v>
                </c:pt>
                <c:pt idx="34">
                  <c:v>7916</c:v>
                </c:pt>
                <c:pt idx="35">
                  <c:v>7938</c:v>
                </c:pt>
                <c:pt idx="36">
                  <c:v>7958</c:v>
                </c:pt>
                <c:pt idx="37">
                  <c:v>8016</c:v>
                </c:pt>
                <c:pt idx="38">
                  <c:v>7970</c:v>
                </c:pt>
                <c:pt idx="39">
                  <c:v>7923</c:v>
                </c:pt>
                <c:pt idx="40">
                  <c:v>8422.5076923076922</c:v>
                </c:pt>
                <c:pt idx="41">
                  <c:v>8496.7556285178252</c:v>
                </c:pt>
                <c:pt idx="42">
                  <c:v>8571.0035647279547</c:v>
                </c:pt>
                <c:pt idx="43">
                  <c:v>8645.2515009380877</c:v>
                </c:pt>
                <c:pt idx="44">
                  <c:v>8719.4994371482189</c:v>
                </c:pt>
                <c:pt idx="45">
                  <c:v>8793.7473733583502</c:v>
                </c:pt>
                <c:pt idx="46">
                  <c:v>8867.9953095684814</c:v>
                </c:pt>
                <c:pt idx="47">
                  <c:v>8942.2432457786126</c:v>
                </c:pt>
                <c:pt idx="48">
                  <c:v>9016.4911819887438</c:v>
                </c:pt>
                <c:pt idx="49">
                  <c:v>9090.7391181988751</c:v>
                </c:pt>
                <c:pt idx="50">
                  <c:v>9164.9870544090063</c:v>
                </c:pt>
                <c:pt idx="51">
                  <c:v>9239.2349906191375</c:v>
                </c:pt>
                <c:pt idx="52">
                  <c:v>9313.4829268292688</c:v>
                </c:pt>
                <c:pt idx="53">
                  <c:v>9387.7308630394</c:v>
                </c:pt>
                <c:pt idx="54">
                  <c:v>9461.978799249533</c:v>
                </c:pt>
                <c:pt idx="55">
                  <c:v>9536.2267354596625</c:v>
                </c:pt>
                <c:pt idx="56">
                  <c:v>9610.4746716697955</c:v>
                </c:pt>
                <c:pt idx="57">
                  <c:v>9684.7226078799249</c:v>
                </c:pt>
                <c:pt idx="58">
                  <c:v>9758.970544090058</c:v>
                </c:pt>
                <c:pt idx="59">
                  <c:v>9833.2184803001874</c:v>
                </c:pt>
                <c:pt idx="60">
                  <c:v>9907.4664165103204</c:v>
                </c:pt>
                <c:pt idx="61">
                  <c:v>9981.7143527204516</c:v>
                </c:pt>
                <c:pt idx="62">
                  <c:v>10055.962288930583</c:v>
                </c:pt>
                <c:pt idx="63">
                  <c:v>10130.210225140714</c:v>
                </c:pt>
                <c:pt idx="64">
                  <c:v>10204.458161350845</c:v>
                </c:pt>
                <c:pt idx="65">
                  <c:v>10278.706097560977</c:v>
                </c:pt>
                <c:pt idx="66">
                  <c:v>10352.954033771108</c:v>
                </c:pt>
                <c:pt idx="67">
                  <c:v>10427.201969981239</c:v>
                </c:pt>
                <c:pt idx="68">
                  <c:v>10501.44990619137</c:v>
                </c:pt>
                <c:pt idx="69">
                  <c:v>10575.697842401503</c:v>
                </c:pt>
                <c:pt idx="70">
                  <c:v>10649.945778611633</c:v>
                </c:pt>
                <c:pt idx="71">
                  <c:v>10724.193714821766</c:v>
                </c:pt>
                <c:pt idx="72">
                  <c:v>10798.441651031895</c:v>
                </c:pt>
                <c:pt idx="73">
                  <c:v>10872.689587242028</c:v>
                </c:pt>
                <c:pt idx="74">
                  <c:v>10946.937523452158</c:v>
                </c:pt>
                <c:pt idx="75">
                  <c:v>11021.185459662291</c:v>
                </c:pt>
                <c:pt idx="76">
                  <c:v>11095.433395872422</c:v>
                </c:pt>
                <c:pt idx="77">
                  <c:v>11169.681332082553</c:v>
                </c:pt>
                <c:pt idx="78">
                  <c:v>11243.929268292684</c:v>
                </c:pt>
                <c:pt idx="79">
                  <c:v>11318.177204502816</c:v>
                </c:pt>
                <c:pt idx="80">
                  <c:v>11392.425140712947</c:v>
                </c:pt>
                <c:pt idx="81">
                  <c:v>11466.673076923078</c:v>
                </c:pt>
                <c:pt idx="82">
                  <c:v>11540.921013133209</c:v>
                </c:pt>
                <c:pt idx="83">
                  <c:v>11615.168949343341</c:v>
                </c:pt>
                <c:pt idx="84">
                  <c:v>11689.416885553472</c:v>
                </c:pt>
                <c:pt idx="85">
                  <c:v>11763.664821763603</c:v>
                </c:pt>
                <c:pt idx="86">
                  <c:v>11837.912757973736</c:v>
                </c:pt>
                <c:pt idx="87">
                  <c:v>11912.160694183865</c:v>
                </c:pt>
                <c:pt idx="88">
                  <c:v>11986.408630393998</c:v>
                </c:pt>
                <c:pt idx="89">
                  <c:v>12060.656566604128</c:v>
                </c:pt>
                <c:pt idx="90">
                  <c:v>12134.904502814261</c:v>
                </c:pt>
                <c:pt idx="91">
                  <c:v>12209.15243902439</c:v>
                </c:pt>
                <c:pt idx="92">
                  <c:v>12283.400375234523</c:v>
                </c:pt>
                <c:pt idx="93">
                  <c:v>12357.648311444655</c:v>
                </c:pt>
                <c:pt idx="94">
                  <c:v>12431.896247654786</c:v>
                </c:pt>
                <c:pt idx="95">
                  <c:v>12506.144183864917</c:v>
                </c:pt>
                <c:pt idx="96">
                  <c:v>12580.392120075048</c:v>
                </c:pt>
                <c:pt idx="97">
                  <c:v>12654.64005628518</c:v>
                </c:pt>
                <c:pt idx="98">
                  <c:v>12728.887992495311</c:v>
                </c:pt>
                <c:pt idx="99">
                  <c:v>12803.135928705442</c:v>
                </c:pt>
                <c:pt idx="100">
                  <c:v>12877.383864915573</c:v>
                </c:pt>
                <c:pt idx="101">
                  <c:v>12951.631801125706</c:v>
                </c:pt>
                <c:pt idx="102">
                  <c:v>13025.879737335836</c:v>
                </c:pt>
                <c:pt idx="103">
                  <c:v>13100.127673545969</c:v>
                </c:pt>
                <c:pt idx="104">
                  <c:v>13174.375609756098</c:v>
                </c:pt>
                <c:pt idx="105">
                  <c:v>13248.623545966231</c:v>
                </c:pt>
                <c:pt idx="106">
                  <c:v>13322.871482176361</c:v>
                </c:pt>
                <c:pt idx="107">
                  <c:v>13397.119418386494</c:v>
                </c:pt>
                <c:pt idx="108">
                  <c:v>13471.367354596625</c:v>
                </c:pt>
                <c:pt idx="109">
                  <c:v>13545.615290806756</c:v>
                </c:pt>
                <c:pt idx="110">
                  <c:v>13619.863227016887</c:v>
                </c:pt>
                <c:pt idx="111">
                  <c:v>13694.111163227019</c:v>
                </c:pt>
                <c:pt idx="112">
                  <c:v>13768.35909943715</c:v>
                </c:pt>
                <c:pt idx="113">
                  <c:v>13842.607035647281</c:v>
                </c:pt>
                <c:pt idx="114">
                  <c:v>13916.854971857412</c:v>
                </c:pt>
                <c:pt idx="115">
                  <c:v>13991.102908067543</c:v>
                </c:pt>
                <c:pt idx="116">
                  <c:v>14065.350844277675</c:v>
                </c:pt>
                <c:pt idx="117">
                  <c:v>14139.598780487806</c:v>
                </c:pt>
                <c:pt idx="118">
                  <c:v>14213.846716697937</c:v>
                </c:pt>
                <c:pt idx="119">
                  <c:v>14288.094652908068</c:v>
                </c:pt>
                <c:pt idx="120">
                  <c:v>14362.342589118201</c:v>
                </c:pt>
                <c:pt idx="121">
                  <c:v>14436.590525328333</c:v>
                </c:pt>
                <c:pt idx="122">
                  <c:v>14510.838461538464</c:v>
                </c:pt>
                <c:pt idx="123">
                  <c:v>14585.086397748595</c:v>
                </c:pt>
                <c:pt idx="124">
                  <c:v>14659.334333958726</c:v>
                </c:pt>
                <c:pt idx="125">
                  <c:v>14733.582270168858</c:v>
                </c:pt>
                <c:pt idx="126">
                  <c:v>14807.830206378989</c:v>
                </c:pt>
                <c:pt idx="127">
                  <c:v>14882.07814258912</c:v>
                </c:pt>
              </c:numCache>
            </c:numRef>
          </c:val>
          <c:smooth val="0"/>
          <c:extLst>
            <c:ext xmlns:c16="http://schemas.microsoft.com/office/drawing/2014/chart" uri="{C3380CC4-5D6E-409C-BE32-E72D297353CC}">
              <c16:uniqueId val="{00000019-F54F-414C-8D6E-1864EFE47EFB}"/>
            </c:ext>
          </c:extLst>
        </c:ser>
        <c:ser>
          <c:idx val="26"/>
          <c:order val="26"/>
          <c:tx>
            <c:strRef>
              <c:f>'Exposure Personal linear'!$AE$3</c:f>
              <c:strCache>
                <c:ptCount val="1"/>
                <c:pt idx="0">
                  <c:v>SYL</c:v>
                </c:pt>
              </c:strCache>
            </c:strRef>
          </c:tx>
          <c:spPr>
            <a:ln w="28575" cap="rnd">
              <a:solidFill>
                <a:schemeClr val="accent3">
                  <a:lumMod val="60000"/>
                  <a:lumOff val="40000"/>
                </a:schemeClr>
              </a:solidFill>
              <a:round/>
            </a:ln>
            <a:effectLst/>
          </c:spPr>
          <c:marker>
            <c:symbol val="none"/>
          </c:marker>
          <c:cat>
            <c:strRef>
              <c:f>('Exposure Personal linear'!$C$4:$C$54,'Exposure Personal linear'!$C$55:$C$116,'Exposure Personal linear'!$C$117:$C$131)</c:f>
              <c:strCache>
                <c:ptCount val="128"/>
                <c:pt idx="0">
                  <c:v>2009_1</c:v>
                </c:pt>
                <c:pt idx="1">
                  <c:v>2009_2</c:v>
                </c:pt>
                <c:pt idx="2">
                  <c:v>2009_3</c:v>
                </c:pt>
                <c:pt idx="3">
                  <c:v>2009_4</c:v>
                </c:pt>
                <c:pt idx="4">
                  <c:v>2010_1</c:v>
                </c:pt>
                <c:pt idx="5">
                  <c:v>2010_2</c:v>
                </c:pt>
                <c:pt idx="6">
                  <c:v>2010_3</c:v>
                </c:pt>
                <c:pt idx="7">
                  <c:v>2010_4</c:v>
                </c:pt>
                <c:pt idx="8">
                  <c:v>2011_1</c:v>
                </c:pt>
                <c:pt idx="9">
                  <c:v>2011_2</c:v>
                </c:pt>
                <c:pt idx="10">
                  <c:v>2011_3</c:v>
                </c:pt>
                <c:pt idx="11">
                  <c:v>2011_4</c:v>
                </c:pt>
                <c:pt idx="12">
                  <c:v>2012_1</c:v>
                </c:pt>
                <c:pt idx="13">
                  <c:v>2012_2</c:v>
                </c:pt>
                <c:pt idx="14">
                  <c:v>2012_3</c:v>
                </c:pt>
                <c:pt idx="15">
                  <c:v>2012_4</c:v>
                </c:pt>
                <c:pt idx="16">
                  <c:v>2013_1</c:v>
                </c:pt>
                <c:pt idx="17">
                  <c:v>2013_2</c:v>
                </c:pt>
                <c:pt idx="18">
                  <c:v>2013_3</c:v>
                </c:pt>
                <c:pt idx="19">
                  <c:v>2013_4</c:v>
                </c:pt>
                <c:pt idx="20">
                  <c:v>2014_1</c:v>
                </c:pt>
                <c:pt idx="21">
                  <c:v>2014_2</c:v>
                </c:pt>
                <c:pt idx="22">
                  <c:v>2014_3</c:v>
                </c:pt>
                <c:pt idx="23">
                  <c:v>2014_4</c:v>
                </c:pt>
                <c:pt idx="24">
                  <c:v>2015_1</c:v>
                </c:pt>
                <c:pt idx="25">
                  <c:v>2015_2</c:v>
                </c:pt>
                <c:pt idx="26">
                  <c:v>2015_3</c:v>
                </c:pt>
                <c:pt idx="27">
                  <c:v>2015_4</c:v>
                </c:pt>
                <c:pt idx="28">
                  <c:v>2016_1</c:v>
                </c:pt>
                <c:pt idx="29">
                  <c:v>2016_2</c:v>
                </c:pt>
                <c:pt idx="30">
                  <c:v>2016_3</c:v>
                </c:pt>
                <c:pt idx="31">
                  <c:v>2016_4</c:v>
                </c:pt>
                <c:pt idx="32">
                  <c:v>2017_1</c:v>
                </c:pt>
                <c:pt idx="33">
                  <c:v>2017_2</c:v>
                </c:pt>
                <c:pt idx="34">
                  <c:v>2017_3</c:v>
                </c:pt>
                <c:pt idx="35">
                  <c:v>2017_4</c:v>
                </c:pt>
                <c:pt idx="36">
                  <c:v>2018_1</c:v>
                </c:pt>
                <c:pt idx="37">
                  <c:v>2018_2</c:v>
                </c:pt>
                <c:pt idx="38">
                  <c:v>2018_3</c:v>
                </c:pt>
                <c:pt idx="39">
                  <c:v>2018_4</c:v>
                </c:pt>
                <c:pt idx="40">
                  <c:v>2019_1</c:v>
                </c:pt>
                <c:pt idx="41">
                  <c:v>2019_2</c:v>
                </c:pt>
                <c:pt idx="42">
                  <c:v>2019_3</c:v>
                </c:pt>
                <c:pt idx="43">
                  <c:v>2019_4</c:v>
                </c:pt>
                <c:pt idx="44">
                  <c:v>2020_1</c:v>
                </c:pt>
                <c:pt idx="45">
                  <c:v>2020_2</c:v>
                </c:pt>
                <c:pt idx="46">
                  <c:v>2020_3</c:v>
                </c:pt>
                <c:pt idx="47">
                  <c:v>2020_4</c:v>
                </c:pt>
                <c:pt idx="48">
                  <c:v>2021_1</c:v>
                </c:pt>
                <c:pt idx="49">
                  <c:v>2021_2</c:v>
                </c:pt>
                <c:pt idx="50">
                  <c:v>2021_3</c:v>
                </c:pt>
                <c:pt idx="51">
                  <c:v>2021_4</c:v>
                </c:pt>
                <c:pt idx="52">
                  <c:v>2022_1</c:v>
                </c:pt>
                <c:pt idx="53">
                  <c:v>2022_2</c:v>
                </c:pt>
                <c:pt idx="54">
                  <c:v>2022_3</c:v>
                </c:pt>
                <c:pt idx="55">
                  <c:v>2022_4</c:v>
                </c:pt>
                <c:pt idx="56">
                  <c:v>2023_1</c:v>
                </c:pt>
                <c:pt idx="57">
                  <c:v>2023_2</c:v>
                </c:pt>
                <c:pt idx="58">
                  <c:v>2023_3</c:v>
                </c:pt>
                <c:pt idx="59">
                  <c:v>2023_4</c:v>
                </c:pt>
                <c:pt idx="60">
                  <c:v>2024_1</c:v>
                </c:pt>
                <c:pt idx="61">
                  <c:v>2024_2</c:v>
                </c:pt>
                <c:pt idx="62">
                  <c:v>2024_3</c:v>
                </c:pt>
                <c:pt idx="63">
                  <c:v>2024_4</c:v>
                </c:pt>
                <c:pt idx="64">
                  <c:v>2025_1</c:v>
                </c:pt>
                <c:pt idx="65">
                  <c:v>2025_2</c:v>
                </c:pt>
                <c:pt idx="66">
                  <c:v>2025_3</c:v>
                </c:pt>
                <c:pt idx="67">
                  <c:v>2025_4</c:v>
                </c:pt>
                <c:pt idx="68">
                  <c:v>2026_1</c:v>
                </c:pt>
                <c:pt idx="69">
                  <c:v>2026_2</c:v>
                </c:pt>
                <c:pt idx="70">
                  <c:v>2026_3</c:v>
                </c:pt>
                <c:pt idx="71">
                  <c:v>2026_4</c:v>
                </c:pt>
                <c:pt idx="72">
                  <c:v>2027_1</c:v>
                </c:pt>
                <c:pt idx="73">
                  <c:v>2027_2</c:v>
                </c:pt>
                <c:pt idx="74">
                  <c:v>2027_3</c:v>
                </c:pt>
                <c:pt idx="75">
                  <c:v>2027_4</c:v>
                </c:pt>
                <c:pt idx="76">
                  <c:v>2028_1</c:v>
                </c:pt>
                <c:pt idx="77">
                  <c:v>2028_2</c:v>
                </c:pt>
                <c:pt idx="78">
                  <c:v>2028_3</c:v>
                </c:pt>
                <c:pt idx="79">
                  <c:v>2028_4</c:v>
                </c:pt>
                <c:pt idx="80">
                  <c:v>2029_1</c:v>
                </c:pt>
                <c:pt idx="81">
                  <c:v>2029_2</c:v>
                </c:pt>
                <c:pt idx="82">
                  <c:v>2029_3</c:v>
                </c:pt>
                <c:pt idx="83">
                  <c:v>2029_4</c:v>
                </c:pt>
                <c:pt idx="84">
                  <c:v>2030_1</c:v>
                </c:pt>
                <c:pt idx="85">
                  <c:v>2030_2</c:v>
                </c:pt>
                <c:pt idx="86">
                  <c:v>2030_3</c:v>
                </c:pt>
                <c:pt idx="87">
                  <c:v>2030_4</c:v>
                </c:pt>
                <c:pt idx="88">
                  <c:v>2031_1</c:v>
                </c:pt>
                <c:pt idx="89">
                  <c:v>2031_2</c:v>
                </c:pt>
                <c:pt idx="90">
                  <c:v>2031_3</c:v>
                </c:pt>
                <c:pt idx="91">
                  <c:v>2031_4</c:v>
                </c:pt>
                <c:pt idx="92">
                  <c:v>2032_1</c:v>
                </c:pt>
                <c:pt idx="93">
                  <c:v>2032_2</c:v>
                </c:pt>
                <c:pt idx="94">
                  <c:v>2032_3</c:v>
                </c:pt>
                <c:pt idx="95">
                  <c:v>2032_4</c:v>
                </c:pt>
                <c:pt idx="96">
                  <c:v>2033_1</c:v>
                </c:pt>
                <c:pt idx="97">
                  <c:v>2033_2</c:v>
                </c:pt>
                <c:pt idx="98">
                  <c:v>2033_3</c:v>
                </c:pt>
                <c:pt idx="99">
                  <c:v>2033_4</c:v>
                </c:pt>
                <c:pt idx="100">
                  <c:v>2034_1</c:v>
                </c:pt>
                <c:pt idx="101">
                  <c:v>2034_2</c:v>
                </c:pt>
                <c:pt idx="102">
                  <c:v>2034_3</c:v>
                </c:pt>
                <c:pt idx="103">
                  <c:v>2034_4</c:v>
                </c:pt>
                <c:pt idx="104">
                  <c:v>2035_1</c:v>
                </c:pt>
                <c:pt idx="105">
                  <c:v>2035_2</c:v>
                </c:pt>
                <c:pt idx="106">
                  <c:v>2035_3</c:v>
                </c:pt>
                <c:pt idx="107">
                  <c:v>2035_4</c:v>
                </c:pt>
                <c:pt idx="108">
                  <c:v>2036_1</c:v>
                </c:pt>
                <c:pt idx="109">
                  <c:v>2036_2</c:v>
                </c:pt>
                <c:pt idx="110">
                  <c:v>2036_3</c:v>
                </c:pt>
                <c:pt idx="111">
                  <c:v>2036_4</c:v>
                </c:pt>
                <c:pt idx="112">
                  <c:v>2037_1</c:v>
                </c:pt>
                <c:pt idx="113">
                  <c:v>2037_2</c:v>
                </c:pt>
                <c:pt idx="114">
                  <c:v>2037_3</c:v>
                </c:pt>
                <c:pt idx="115">
                  <c:v>2037_4</c:v>
                </c:pt>
                <c:pt idx="116">
                  <c:v>2038_1</c:v>
                </c:pt>
                <c:pt idx="117">
                  <c:v>2038_2</c:v>
                </c:pt>
                <c:pt idx="118">
                  <c:v>2038_3</c:v>
                </c:pt>
                <c:pt idx="119">
                  <c:v>2038_4</c:v>
                </c:pt>
                <c:pt idx="120">
                  <c:v>2039_1</c:v>
                </c:pt>
                <c:pt idx="121">
                  <c:v>2039_2</c:v>
                </c:pt>
                <c:pt idx="122">
                  <c:v>2039_3</c:v>
                </c:pt>
                <c:pt idx="123">
                  <c:v>2039_4</c:v>
                </c:pt>
                <c:pt idx="124">
                  <c:v>2040_1</c:v>
                </c:pt>
                <c:pt idx="125">
                  <c:v>2040_2</c:v>
                </c:pt>
                <c:pt idx="126">
                  <c:v>2040_3</c:v>
                </c:pt>
                <c:pt idx="127">
                  <c:v>2040_4</c:v>
                </c:pt>
              </c:strCache>
            </c:strRef>
          </c:cat>
          <c:val>
            <c:numRef>
              <c:f>('Exposure Personal linear'!$AE$4:$AE$54,'Exposure Personal linear'!$AE$55:$AE$116,'Exposure Personal linear'!$AE$117:$AE$131)</c:f>
              <c:numCache>
                <c:formatCode>General</c:formatCode>
                <c:ptCount val="128"/>
                <c:pt idx="0">
                  <c:v>2602</c:v>
                </c:pt>
                <c:pt idx="1">
                  <c:v>2639</c:v>
                </c:pt>
                <c:pt idx="2">
                  <c:v>2654</c:v>
                </c:pt>
                <c:pt idx="3">
                  <c:v>2671</c:v>
                </c:pt>
                <c:pt idx="4">
                  <c:v>2689</c:v>
                </c:pt>
                <c:pt idx="5">
                  <c:v>2681</c:v>
                </c:pt>
                <c:pt idx="6">
                  <c:v>2682</c:v>
                </c:pt>
                <c:pt idx="7">
                  <c:v>2728</c:v>
                </c:pt>
                <c:pt idx="8">
                  <c:v>2741</c:v>
                </c:pt>
                <c:pt idx="9">
                  <c:v>2749</c:v>
                </c:pt>
                <c:pt idx="10">
                  <c:v>2794</c:v>
                </c:pt>
                <c:pt idx="11">
                  <c:v>2837</c:v>
                </c:pt>
                <c:pt idx="12">
                  <c:v>2861</c:v>
                </c:pt>
                <c:pt idx="13">
                  <c:v>2901</c:v>
                </c:pt>
                <c:pt idx="14">
                  <c:v>2942</c:v>
                </c:pt>
                <c:pt idx="15">
                  <c:v>2929</c:v>
                </c:pt>
                <c:pt idx="16">
                  <c:v>2961</c:v>
                </c:pt>
                <c:pt idx="17">
                  <c:v>3010</c:v>
                </c:pt>
                <c:pt idx="18">
                  <c:v>3042</c:v>
                </c:pt>
                <c:pt idx="19">
                  <c:v>3066</c:v>
                </c:pt>
                <c:pt idx="20">
                  <c:v>3069</c:v>
                </c:pt>
                <c:pt idx="21">
                  <c:v>3105</c:v>
                </c:pt>
                <c:pt idx="22">
                  <c:v>3130</c:v>
                </c:pt>
                <c:pt idx="23">
                  <c:v>3133</c:v>
                </c:pt>
                <c:pt idx="24">
                  <c:v>3129</c:v>
                </c:pt>
                <c:pt idx="25">
                  <c:v>3173</c:v>
                </c:pt>
                <c:pt idx="26">
                  <c:v>3214</c:v>
                </c:pt>
                <c:pt idx="27">
                  <c:v>3226</c:v>
                </c:pt>
                <c:pt idx="28">
                  <c:v>3245</c:v>
                </c:pt>
                <c:pt idx="29">
                  <c:v>3297</c:v>
                </c:pt>
                <c:pt idx="30">
                  <c:v>3336</c:v>
                </c:pt>
                <c:pt idx="31">
                  <c:v>3343</c:v>
                </c:pt>
                <c:pt idx="32">
                  <c:v>3329</c:v>
                </c:pt>
                <c:pt idx="33">
                  <c:v>3361</c:v>
                </c:pt>
                <c:pt idx="34">
                  <c:v>3382</c:v>
                </c:pt>
                <c:pt idx="35">
                  <c:v>3373</c:v>
                </c:pt>
                <c:pt idx="36">
                  <c:v>3340</c:v>
                </c:pt>
                <c:pt idx="37">
                  <c:v>3365</c:v>
                </c:pt>
                <c:pt idx="38">
                  <c:v>3377</c:v>
                </c:pt>
                <c:pt idx="39">
                  <c:v>3356</c:v>
                </c:pt>
                <c:pt idx="40">
                  <c:v>3492.5346153846158</c:v>
                </c:pt>
                <c:pt idx="41">
                  <c:v>3514.777767354597</c:v>
                </c:pt>
                <c:pt idx="42">
                  <c:v>3537.0209193245782</c:v>
                </c:pt>
                <c:pt idx="43">
                  <c:v>3559.2640712945595</c:v>
                </c:pt>
                <c:pt idx="44">
                  <c:v>3581.5072232645407</c:v>
                </c:pt>
                <c:pt idx="45">
                  <c:v>3603.7503752345219</c:v>
                </c:pt>
                <c:pt idx="46">
                  <c:v>3625.9935272045032</c:v>
                </c:pt>
                <c:pt idx="47">
                  <c:v>3648.2366791744844</c:v>
                </c:pt>
                <c:pt idx="48">
                  <c:v>3670.4798311444656</c:v>
                </c:pt>
                <c:pt idx="49">
                  <c:v>3692.7229831144468</c:v>
                </c:pt>
                <c:pt idx="50">
                  <c:v>3714.9661350844281</c:v>
                </c:pt>
                <c:pt idx="51">
                  <c:v>3737.2092870544093</c:v>
                </c:pt>
                <c:pt idx="52">
                  <c:v>3759.4524390243905</c:v>
                </c:pt>
                <c:pt idx="53">
                  <c:v>3781.6955909943717</c:v>
                </c:pt>
                <c:pt idx="54">
                  <c:v>3803.938742964353</c:v>
                </c:pt>
                <c:pt idx="55">
                  <c:v>3826.1818949343342</c:v>
                </c:pt>
                <c:pt idx="56">
                  <c:v>3848.4250469043154</c:v>
                </c:pt>
                <c:pt idx="57">
                  <c:v>3870.6681988742966</c:v>
                </c:pt>
                <c:pt idx="58">
                  <c:v>3892.9113508442779</c:v>
                </c:pt>
                <c:pt idx="59">
                  <c:v>3915.1545028142591</c:v>
                </c:pt>
                <c:pt idx="60">
                  <c:v>3937.3976547842403</c:v>
                </c:pt>
                <c:pt idx="61">
                  <c:v>3959.6408067542216</c:v>
                </c:pt>
                <c:pt idx="62">
                  <c:v>3981.8839587242028</c:v>
                </c:pt>
                <c:pt idx="63">
                  <c:v>4004.127110694184</c:v>
                </c:pt>
                <c:pt idx="64">
                  <c:v>4026.3702626641652</c:v>
                </c:pt>
                <c:pt idx="65">
                  <c:v>4048.6134146341465</c:v>
                </c:pt>
                <c:pt idx="66">
                  <c:v>4070.8565666041277</c:v>
                </c:pt>
                <c:pt idx="67">
                  <c:v>4093.0997185741089</c:v>
                </c:pt>
                <c:pt idx="68">
                  <c:v>4115.3428705440901</c:v>
                </c:pt>
                <c:pt idx="69">
                  <c:v>4137.5860225140714</c:v>
                </c:pt>
                <c:pt idx="70">
                  <c:v>4159.8291744840526</c:v>
                </c:pt>
                <c:pt idx="71">
                  <c:v>4182.0723264540338</c:v>
                </c:pt>
                <c:pt idx="72">
                  <c:v>4204.3154784240151</c:v>
                </c:pt>
                <c:pt idx="73">
                  <c:v>4226.5586303939963</c:v>
                </c:pt>
                <c:pt idx="74">
                  <c:v>4248.8017823639775</c:v>
                </c:pt>
                <c:pt idx="75">
                  <c:v>4271.0449343339587</c:v>
                </c:pt>
                <c:pt idx="76">
                  <c:v>4293.28808630394</c:v>
                </c:pt>
                <c:pt idx="77">
                  <c:v>4315.5312382739212</c:v>
                </c:pt>
                <c:pt idx="78">
                  <c:v>4337.7743902439024</c:v>
                </c:pt>
                <c:pt idx="79">
                  <c:v>4360.0175422138836</c:v>
                </c:pt>
                <c:pt idx="80">
                  <c:v>4382.2606941838649</c:v>
                </c:pt>
                <c:pt idx="81">
                  <c:v>4404.5038461538461</c:v>
                </c:pt>
                <c:pt idx="82">
                  <c:v>4426.7469981238273</c:v>
                </c:pt>
                <c:pt idx="83">
                  <c:v>4448.9901500938086</c:v>
                </c:pt>
                <c:pt idx="84">
                  <c:v>4471.2333020637898</c:v>
                </c:pt>
                <c:pt idx="85">
                  <c:v>4493.476454033771</c:v>
                </c:pt>
                <c:pt idx="86">
                  <c:v>4515.7196060037522</c:v>
                </c:pt>
                <c:pt idx="87">
                  <c:v>4537.9627579737335</c:v>
                </c:pt>
                <c:pt idx="88">
                  <c:v>4560.2059099437147</c:v>
                </c:pt>
                <c:pt idx="89">
                  <c:v>4582.4490619136959</c:v>
                </c:pt>
                <c:pt idx="90">
                  <c:v>4604.6922138836771</c:v>
                </c:pt>
                <c:pt idx="91">
                  <c:v>4626.9353658536584</c:v>
                </c:pt>
                <c:pt idx="92">
                  <c:v>4649.1785178236396</c:v>
                </c:pt>
                <c:pt idx="93">
                  <c:v>4671.4216697936208</c:v>
                </c:pt>
                <c:pt idx="94">
                  <c:v>4693.664821763602</c:v>
                </c:pt>
                <c:pt idx="95">
                  <c:v>4715.9079737335833</c:v>
                </c:pt>
                <c:pt idx="96">
                  <c:v>4738.1511257035654</c:v>
                </c:pt>
                <c:pt idx="97">
                  <c:v>4760.3942776735457</c:v>
                </c:pt>
                <c:pt idx="98">
                  <c:v>4782.6374296435279</c:v>
                </c:pt>
                <c:pt idx="99">
                  <c:v>4804.8805816135082</c:v>
                </c:pt>
                <c:pt idx="100">
                  <c:v>4827.1237335834903</c:v>
                </c:pt>
                <c:pt idx="101">
                  <c:v>4849.3668855534706</c:v>
                </c:pt>
                <c:pt idx="102">
                  <c:v>4871.6100375234528</c:v>
                </c:pt>
                <c:pt idx="103">
                  <c:v>4893.8531894934331</c:v>
                </c:pt>
                <c:pt idx="104">
                  <c:v>4916.0963414634152</c:v>
                </c:pt>
                <c:pt idx="105">
                  <c:v>4938.3394934333955</c:v>
                </c:pt>
                <c:pt idx="106">
                  <c:v>4960.5826454033777</c:v>
                </c:pt>
                <c:pt idx="107">
                  <c:v>4982.825797373358</c:v>
                </c:pt>
                <c:pt idx="108">
                  <c:v>5005.0689493433401</c:v>
                </c:pt>
                <c:pt idx="109">
                  <c:v>5027.3121013133205</c:v>
                </c:pt>
                <c:pt idx="110">
                  <c:v>5049.5552532833026</c:v>
                </c:pt>
                <c:pt idx="111">
                  <c:v>5071.7984052532829</c:v>
                </c:pt>
                <c:pt idx="112">
                  <c:v>5094.041557223265</c:v>
                </c:pt>
                <c:pt idx="113">
                  <c:v>5116.2847091932454</c:v>
                </c:pt>
                <c:pt idx="114">
                  <c:v>5138.5278611632275</c:v>
                </c:pt>
                <c:pt idx="115">
                  <c:v>5160.7710131332078</c:v>
                </c:pt>
                <c:pt idx="116">
                  <c:v>5183.01416510319</c:v>
                </c:pt>
                <c:pt idx="117">
                  <c:v>5205.2573170731703</c:v>
                </c:pt>
                <c:pt idx="118">
                  <c:v>5227.5004690431524</c:v>
                </c:pt>
                <c:pt idx="119">
                  <c:v>5249.7436210131327</c:v>
                </c:pt>
                <c:pt idx="120">
                  <c:v>5271.9867729831149</c:v>
                </c:pt>
                <c:pt idx="121">
                  <c:v>5294.2299249530952</c:v>
                </c:pt>
                <c:pt idx="122">
                  <c:v>5316.4730769230773</c:v>
                </c:pt>
                <c:pt idx="123">
                  <c:v>5338.7162288930576</c:v>
                </c:pt>
                <c:pt idx="124">
                  <c:v>5360.9593808630398</c:v>
                </c:pt>
                <c:pt idx="125">
                  <c:v>5383.2025328330201</c:v>
                </c:pt>
                <c:pt idx="126">
                  <c:v>5405.4456848030022</c:v>
                </c:pt>
                <c:pt idx="127">
                  <c:v>5427.6888367729825</c:v>
                </c:pt>
              </c:numCache>
            </c:numRef>
          </c:val>
          <c:smooth val="0"/>
          <c:extLst>
            <c:ext xmlns:c16="http://schemas.microsoft.com/office/drawing/2014/chart" uri="{C3380CC4-5D6E-409C-BE32-E72D297353CC}">
              <c16:uniqueId val="{0000001A-F54F-414C-8D6E-1864EFE47EFB}"/>
            </c:ext>
          </c:extLst>
        </c:ser>
        <c:dLbls>
          <c:showLegendKey val="0"/>
          <c:showVal val="0"/>
          <c:showCatName val="0"/>
          <c:showSerName val="0"/>
          <c:showPercent val="0"/>
          <c:showBubbleSize val="0"/>
        </c:dLbls>
        <c:smooth val="0"/>
        <c:axId val="2065066767"/>
        <c:axId val="2083875343"/>
      </c:lineChart>
      <c:catAx>
        <c:axId val="2065066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3875343"/>
        <c:crosses val="autoZero"/>
        <c:auto val="1"/>
        <c:lblAlgn val="ctr"/>
        <c:lblOffset val="100"/>
        <c:noMultiLvlLbl val="0"/>
      </c:catAx>
      <c:valAx>
        <c:axId val="20838753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50667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Exposure Commercial data and prediction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'Exposure Commercial linear'!$E$3</c:f>
              <c:strCache>
                <c:ptCount val="1"/>
                <c:pt idx="0">
                  <c:v>LMA</c:v>
                </c:pt>
              </c:strCache>
            </c:strRef>
          </c:tx>
          <c:spPr>
            <a:ln w="28575" cap="rnd">
              <a:solidFill>
                <a:schemeClr val="accent1"/>
              </a:solidFill>
              <a:round/>
            </a:ln>
            <a:effectLst/>
          </c:spPr>
          <c:marker>
            <c:symbol val="none"/>
          </c:marker>
          <c:cat>
            <c:strRef>
              <c:f>('Exposure Commercial linear'!$C$4:$C$54,'Exposure Commercial linear'!$C$55:$C$116,'Exposure Commercial linear'!$C$117:$C$131)</c:f>
              <c:strCache>
                <c:ptCount val="128"/>
                <c:pt idx="0">
                  <c:v>2009_1</c:v>
                </c:pt>
                <c:pt idx="1">
                  <c:v>2009_2</c:v>
                </c:pt>
                <c:pt idx="2">
                  <c:v>2009_3</c:v>
                </c:pt>
                <c:pt idx="3">
                  <c:v>2009_4</c:v>
                </c:pt>
                <c:pt idx="4">
                  <c:v>2010_1</c:v>
                </c:pt>
                <c:pt idx="5">
                  <c:v>2010_2</c:v>
                </c:pt>
                <c:pt idx="6">
                  <c:v>2010_3</c:v>
                </c:pt>
                <c:pt idx="7">
                  <c:v>2010_4</c:v>
                </c:pt>
                <c:pt idx="8">
                  <c:v>2011_1</c:v>
                </c:pt>
                <c:pt idx="9">
                  <c:v>2011_2</c:v>
                </c:pt>
                <c:pt idx="10">
                  <c:v>2011_3</c:v>
                </c:pt>
                <c:pt idx="11">
                  <c:v>2011_4</c:v>
                </c:pt>
                <c:pt idx="12">
                  <c:v>2012_1</c:v>
                </c:pt>
                <c:pt idx="13">
                  <c:v>2012_2</c:v>
                </c:pt>
                <c:pt idx="14">
                  <c:v>2012_3</c:v>
                </c:pt>
                <c:pt idx="15">
                  <c:v>2012_4</c:v>
                </c:pt>
                <c:pt idx="16">
                  <c:v>2013_1</c:v>
                </c:pt>
                <c:pt idx="17">
                  <c:v>2013_2</c:v>
                </c:pt>
                <c:pt idx="18">
                  <c:v>2013_3</c:v>
                </c:pt>
                <c:pt idx="19">
                  <c:v>2013_4</c:v>
                </c:pt>
                <c:pt idx="20">
                  <c:v>2014_1</c:v>
                </c:pt>
                <c:pt idx="21">
                  <c:v>2014_2</c:v>
                </c:pt>
                <c:pt idx="22">
                  <c:v>2014_3</c:v>
                </c:pt>
                <c:pt idx="23">
                  <c:v>2014_4</c:v>
                </c:pt>
                <c:pt idx="24">
                  <c:v>2015_1</c:v>
                </c:pt>
                <c:pt idx="25">
                  <c:v>2015_2</c:v>
                </c:pt>
                <c:pt idx="26">
                  <c:v>2015_3</c:v>
                </c:pt>
                <c:pt idx="27">
                  <c:v>2015_4</c:v>
                </c:pt>
                <c:pt idx="28">
                  <c:v>2016_1</c:v>
                </c:pt>
                <c:pt idx="29">
                  <c:v>2016_2</c:v>
                </c:pt>
                <c:pt idx="30">
                  <c:v>2016_3</c:v>
                </c:pt>
                <c:pt idx="31">
                  <c:v>2016_4</c:v>
                </c:pt>
                <c:pt idx="32">
                  <c:v>2017_1</c:v>
                </c:pt>
                <c:pt idx="33">
                  <c:v>2017_2</c:v>
                </c:pt>
                <c:pt idx="34">
                  <c:v>2017_3</c:v>
                </c:pt>
                <c:pt idx="35">
                  <c:v>2017_4</c:v>
                </c:pt>
                <c:pt idx="36">
                  <c:v>2018_1</c:v>
                </c:pt>
                <c:pt idx="37">
                  <c:v>2018_2</c:v>
                </c:pt>
                <c:pt idx="38">
                  <c:v>2018_3</c:v>
                </c:pt>
                <c:pt idx="39">
                  <c:v>2018_4</c:v>
                </c:pt>
                <c:pt idx="40">
                  <c:v>2019_1</c:v>
                </c:pt>
                <c:pt idx="41">
                  <c:v>2019_2</c:v>
                </c:pt>
                <c:pt idx="42">
                  <c:v>2019_3</c:v>
                </c:pt>
                <c:pt idx="43">
                  <c:v>2019_4</c:v>
                </c:pt>
                <c:pt idx="44">
                  <c:v>2020_1</c:v>
                </c:pt>
                <c:pt idx="45">
                  <c:v>2020_2</c:v>
                </c:pt>
                <c:pt idx="46">
                  <c:v>2020_3</c:v>
                </c:pt>
                <c:pt idx="47">
                  <c:v>2020_4</c:v>
                </c:pt>
                <c:pt idx="48">
                  <c:v>2021_1</c:v>
                </c:pt>
                <c:pt idx="49">
                  <c:v>2021_2</c:v>
                </c:pt>
                <c:pt idx="50">
                  <c:v>2021_3</c:v>
                </c:pt>
                <c:pt idx="51">
                  <c:v>2021_4</c:v>
                </c:pt>
                <c:pt idx="52">
                  <c:v>2022_1</c:v>
                </c:pt>
                <c:pt idx="53">
                  <c:v>2022_2</c:v>
                </c:pt>
                <c:pt idx="54">
                  <c:v>2022_3</c:v>
                </c:pt>
                <c:pt idx="55">
                  <c:v>2022_4</c:v>
                </c:pt>
                <c:pt idx="56">
                  <c:v>2023_1</c:v>
                </c:pt>
                <c:pt idx="57">
                  <c:v>2023_2</c:v>
                </c:pt>
                <c:pt idx="58">
                  <c:v>2023_3</c:v>
                </c:pt>
                <c:pt idx="59">
                  <c:v>2023_4</c:v>
                </c:pt>
                <c:pt idx="60">
                  <c:v>2024_1</c:v>
                </c:pt>
                <c:pt idx="61">
                  <c:v>2024_2</c:v>
                </c:pt>
                <c:pt idx="62">
                  <c:v>2024_3</c:v>
                </c:pt>
                <c:pt idx="63">
                  <c:v>2024_4</c:v>
                </c:pt>
                <c:pt idx="64">
                  <c:v>2025_1</c:v>
                </c:pt>
                <c:pt idx="65">
                  <c:v>2025_2</c:v>
                </c:pt>
                <c:pt idx="66">
                  <c:v>2025_3</c:v>
                </c:pt>
                <c:pt idx="67">
                  <c:v>2025_4</c:v>
                </c:pt>
                <c:pt idx="68">
                  <c:v>2026_1</c:v>
                </c:pt>
                <c:pt idx="69">
                  <c:v>2026_2</c:v>
                </c:pt>
                <c:pt idx="70">
                  <c:v>2026_3</c:v>
                </c:pt>
                <c:pt idx="71">
                  <c:v>2026_4</c:v>
                </c:pt>
                <c:pt idx="72">
                  <c:v>2027_1</c:v>
                </c:pt>
                <c:pt idx="73">
                  <c:v>2027_2</c:v>
                </c:pt>
                <c:pt idx="74">
                  <c:v>2027_3</c:v>
                </c:pt>
                <c:pt idx="75">
                  <c:v>2027_4</c:v>
                </c:pt>
                <c:pt idx="76">
                  <c:v>2028_1</c:v>
                </c:pt>
                <c:pt idx="77">
                  <c:v>2028_2</c:v>
                </c:pt>
                <c:pt idx="78">
                  <c:v>2028_3</c:v>
                </c:pt>
                <c:pt idx="79">
                  <c:v>2028_4</c:v>
                </c:pt>
                <c:pt idx="80">
                  <c:v>2029_1</c:v>
                </c:pt>
                <c:pt idx="81">
                  <c:v>2029_2</c:v>
                </c:pt>
                <c:pt idx="82">
                  <c:v>2029_3</c:v>
                </c:pt>
                <c:pt idx="83">
                  <c:v>2029_4</c:v>
                </c:pt>
                <c:pt idx="84">
                  <c:v>2030_1</c:v>
                </c:pt>
                <c:pt idx="85">
                  <c:v>2030_2</c:v>
                </c:pt>
                <c:pt idx="86">
                  <c:v>2030_3</c:v>
                </c:pt>
                <c:pt idx="87">
                  <c:v>2030_4</c:v>
                </c:pt>
                <c:pt idx="88">
                  <c:v>2031_1</c:v>
                </c:pt>
                <c:pt idx="89">
                  <c:v>2031_2</c:v>
                </c:pt>
                <c:pt idx="90">
                  <c:v>2031_3</c:v>
                </c:pt>
                <c:pt idx="91">
                  <c:v>2031_4</c:v>
                </c:pt>
                <c:pt idx="92">
                  <c:v>2032_1</c:v>
                </c:pt>
                <c:pt idx="93">
                  <c:v>2032_2</c:v>
                </c:pt>
                <c:pt idx="94">
                  <c:v>2032_3</c:v>
                </c:pt>
                <c:pt idx="95">
                  <c:v>2032_4</c:v>
                </c:pt>
                <c:pt idx="96">
                  <c:v>2033_1</c:v>
                </c:pt>
                <c:pt idx="97">
                  <c:v>2033_2</c:v>
                </c:pt>
                <c:pt idx="98">
                  <c:v>2033_3</c:v>
                </c:pt>
                <c:pt idx="99">
                  <c:v>2033_4</c:v>
                </c:pt>
                <c:pt idx="100">
                  <c:v>2034_1</c:v>
                </c:pt>
                <c:pt idx="101">
                  <c:v>2034_2</c:v>
                </c:pt>
                <c:pt idx="102">
                  <c:v>2034_3</c:v>
                </c:pt>
                <c:pt idx="103">
                  <c:v>2034_4</c:v>
                </c:pt>
                <c:pt idx="104">
                  <c:v>2035_1</c:v>
                </c:pt>
                <c:pt idx="105">
                  <c:v>2035_2</c:v>
                </c:pt>
                <c:pt idx="106">
                  <c:v>2035_3</c:v>
                </c:pt>
                <c:pt idx="107">
                  <c:v>2035_4</c:v>
                </c:pt>
                <c:pt idx="108">
                  <c:v>2036_1</c:v>
                </c:pt>
                <c:pt idx="109">
                  <c:v>2036_2</c:v>
                </c:pt>
                <c:pt idx="110">
                  <c:v>2036_3</c:v>
                </c:pt>
                <c:pt idx="111">
                  <c:v>2036_4</c:v>
                </c:pt>
                <c:pt idx="112">
                  <c:v>2037_1</c:v>
                </c:pt>
                <c:pt idx="113">
                  <c:v>2037_2</c:v>
                </c:pt>
                <c:pt idx="114">
                  <c:v>2037_3</c:v>
                </c:pt>
                <c:pt idx="115">
                  <c:v>2037_4</c:v>
                </c:pt>
                <c:pt idx="116">
                  <c:v>2038_1</c:v>
                </c:pt>
                <c:pt idx="117">
                  <c:v>2038_2</c:v>
                </c:pt>
                <c:pt idx="118">
                  <c:v>2038_3</c:v>
                </c:pt>
                <c:pt idx="119">
                  <c:v>2038_4</c:v>
                </c:pt>
                <c:pt idx="120">
                  <c:v>2039_1</c:v>
                </c:pt>
                <c:pt idx="121">
                  <c:v>2039_2</c:v>
                </c:pt>
                <c:pt idx="122">
                  <c:v>2039_3</c:v>
                </c:pt>
                <c:pt idx="123">
                  <c:v>2039_4</c:v>
                </c:pt>
                <c:pt idx="124">
                  <c:v>2040_1</c:v>
                </c:pt>
                <c:pt idx="125">
                  <c:v>2040_2</c:v>
                </c:pt>
                <c:pt idx="126">
                  <c:v>2040_3</c:v>
                </c:pt>
                <c:pt idx="127">
                  <c:v>2040_4</c:v>
                </c:pt>
              </c:strCache>
            </c:strRef>
          </c:cat>
          <c:val>
            <c:numRef>
              <c:f>('Exposure Commercial linear'!$E$4:$E$54,'Exposure Commercial linear'!$E$55:$E$116,'Exposure Commercial linear'!$E$117:$E$131)</c:f>
              <c:numCache>
                <c:formatCode>General</c:formatCode>
                <c:ptCount val="128"/>
                <c:pt idx="0">
                  <c:v>5161</c:v>
                </c:pt>
                <c:pt idx="1">
                  <c:v>5140</c:v>
                </c:pt>
                <c:pt idx="2">
                  <c:v>5354</c:v>
                </c:pt>
                <c:pt idx="3">
                  <c:v>5364</c:v>
                </c:pt>
                <c:pt idx="4">
                  <c:v>5424</c:v>
                </c:pt>
                <c:pt idx="5">
                  <c:v>5305</c:v>
                </c:pt>
                <c:pt idx="6">
                  <c:v>5478</c:v>
                </c:pt>
                <c:pt idx="7">
                  <c:v>5456</c:v>
                </c:pt>
                <c:pt idx="8">
                  <c:v>5547</c:v>
                </c:pt>
                <c:pt idx="9">
                  <c:v>5531</c:v>
                </c:pt>
                <c:pt idx="10">
                  <c:v>5778</c:v>
                </c:pt>
                <c:pt idx="11">
                  <c:v>5823</c:v>
                </c:pt>
                <c:pt idx="12">
                  <c:v>5917</c:v>
                </c:pt>
                <c:pt idx="13">
                  <c:v>5972</c:v>
                </c:pt>
                <c:pt idx="14">
                  <c:v>6213</c:v>
                </c:pt>
                <c:pt idx="15">
                  <c:v>6161</c:v>
                </c:pt>
                <c:pt idx="16">
                  <c:v>6229</c:v>
                </c:pt>
                <c:pt idx="17">
                  <c:v>6184</c:v>
                </c:pt>
                <c:pt idx="18">
                  <c:v>6441</c:v>
                </c:pt>
                <c:pt idx="19">
                  <c:v>6493</c:v>
                </c:pt>
                <c:pt idx="20">
                  <c:v>6644</c:v>
                </c:pt>
                <c:pt idx="21">
                  <c:v>6609</c:v>
                </c:pt>
                <c:pt idx="22">
                  <c:v>6837</c:v>
                </c:pt>
                <c:pt idx="23">
                  <c:v>6780</c:v>
                </c:pt>
                <c:pt idx="24">
                  <c:v>6748</c:v>
                </c:pt>
                <c:pt idx="25">
                  <c:v>6713</c:v>
                </c:pt>
                <c:pt idx="26">
                  <c:v>6950</c:v>
                </c:pt>
                <c:pt idx="27">
                  <c:v>6892</c:v>
                </c:pt>
                <c:pt idx="28">
                  <c:v>7043</c:v>
                </c:pt>
                <c:pt idx="29">
                  <c:v>7011</c:v>
                </c:pt>
                <c:pt idx="30">
                  <c:v>7260</c:v>
                </c:pt>
                <c:pt idx="31">
                  <c:v>7186</c:v>
                </c:pt>
                <c:pt idx="32">
                  <c:v>7159</c:v>
                </c:pt>
                <c:pt idx="33">
                  <c:v>7090</c:v>
                </c:pt>
                <c:pt idx="34">
                  <c:v>7320</c:v>
                </c:pt>
                <c:pt idx="35">
                  <c:v>7236</c:v>
                </c:pt>
                <c:pt idx="36">
                  <c:v>7308</c:v>
                </c:pt>
                <c:pt idx="37">
                  <c:v>7240</c:v>
                </c:pt>
                <c:pt idx="38">
                  <c:v>7451</c:v>
                </c:pt>
                <c:pt idx="39">
                  <c:v>7331</c:v>
                </c:pt>
                <c:pt idx="40">
                  <c:v>7673.4692307692312</c:v>
                </c:pt>
                <c:pt idx="41">
                  <c:v>7735.8591932457784</c:v>
                </c:pt>
                <c:pt idx="42">
                  <c:v>7798.2491557223266</c:v>
                </c:pt>
                <c:pt idx="43">
                  <c:v>7860.6391181988747</c:v>
                </c:pt>
                <c:pt idx="44">
                  <c:v>7923.0290806754219</c:v>
                </c:pt>
                <c:pt idx="45">
                  <c:v>7985.4190431519701</c:v>
                </c:pt>
                <c:pt idx="46">
                  <c:v>8047.8090056285182</c:v>
                </c:pt>
                <c:pt idx="47">
                  <c:v>8110.1989681050654</c:v>
                </c:pt>
                <c:pt idx="48">
                  <c:v>8172.5889305816136</c:v>
                </c:pt>
                <c:pt idx="49">
                  <c:v>8234.9788930581617</c:v>
                </c:pt>
                <c:pt idx="50">
                  <c:v>8297.3688555347089</c:v>
                </c:pt>
                <c:pt idx="51">
                  <c:v>8359.758818011258</c:v>
                </c:pt>
                <c:pt idx="52">
                  <c:v>8422.1487804878052</c:v>
                </c:pt>
                <c:pt idx="53">
                  <c:v>8484.5387429643524</c:v>
                </c:pt>
                <c:pt idx="54">
                  <c:v>8546.9287054408996</c:v>
                </c:pt>
                <c:pt idx="55">
                  <c:v>8609.3186679174487</c:v>
                </c:pt>
                <c:pt idx="56">
                  <c:v>8671.7086303939959</c:v>
                </c:pt>
                <c:pt idx="57">
                  <c:v>8734.098592870545</c:v>
                </c:pt>
                <c:pt idx="58">
                  <c:v>8796.4885553470922</c:v>
                </c:pt>
                <c:pt idx="59">
                  <c:v>8858.8785178236394</c:v>
                </c:pt>
                <c:pt idx="60">
                  <c:v>8921.2684803001866</c:v>
                </c:pt>
                <c:pt idx="61">
                  <c:v>8983.6584427767357</c:v>
                </c:pt>
                <c:pt idx="62">
                  <c:v>9046.0484052532829</c:v>
                </c:pt>
                <c:pt idx="63">
                  <c:v>9108.438367729832</c:v>
                </c:pt>
                <c:pt idx="64">
                  <c:v>9170.8283302063792</c:v>
                </c:pt>
                <c:pt idx="65">
                  <c:v>9233.2182926829264</c:v>
                </c:pt>
                <c:pt idx="66">
                  <c:v>9295.6082551594736</c:v>
                </c:pt>
                <c:pt idx="67">
                  <c:v>9357.9982176360227</c:v>
                </c:pt>
                <c:pt idx="68">
                  <c:v>9420.3881801125717</c:v>
                </c:pt>
                <c:pt idx="69">
                  <c:v>9482.7781425891189</c:v>
                </c:pt>
                <c:pt idx="70">
                  <c:v>9545.1681050656662</c:v>
                </c:pt>
                <c:pt idx="71">
                  <c:v>9607.5580675422134</c:v>
                </c:pt>
                <c:pt idx="72">
                  <c:v>9669.9480300187624</c:v>
                </c:pt>
                <c:pt idx="73">
                  <c:v>9732.3379924953097</c:v>
                </c:pt>
                <c:pt idx="74">
                  <c:v>9794.7279549718587</c:v>
                </c:pt>
                <c:pt idx="75">
                  <c:v>9857.1179174484059</c:v>
                </c:pt>
                <c:pt idx="76">
                  <c:v>9919.5078799249532</c:v>
                </c:pt>
                <c:pt idx="77">
                  <c:v>9981.8978424015004</c:v>
                </c:pt>
                <c:pt idx="78">
                  <c:v>10044.287804878049</c:v>
                </c:pt>
                <c:pt idx="79">
                  <c:v>10106.677767354597</c:v>
                </c:pt>
                <c:pt idx="80">
                  <c:v>10169.067729831146</c:v>
                </c:pt>
                <c:pt idx="81">
                  <c:v>10231.457692307693</c:v>
                </c:pt>
                <c:pt idx="82">
                  <c:v>10293.84765478424</c:v>
                </c:pt>
                <c:pt idx="83">
                  <c:v>10356.237617260787</c:v>
                </c:pt>
                <c:pt idx="84">
                  <c:v>10418.627579737336</c:v>
                </c:pt>
                <c:pt idx="85">
                  <c:v>10481.017542213884</c:v>
                </c:pt>
                <c:pt idx="86">
                  <c:v>10543.407504690433</c:v>
                </c:pt>
                <c:pt idx="87">
                  <c:v>10605.79746716698</c:v>
                </c:pt>
                <c:pt idx="88">
                  <c:v>10668.187429643527</c:v>
                </c:pt>
                <c:pt idx="89">
                  <c:v>10730.577392120074</c:v>
                </c:pt>
                <c:pt idx="90">
                  <c:v>10792.967354596623</c:v>
                </c:pt>
                <c:pt idx="91">
                  <c:v>10855.357317073172</c:v>
                </c:pt>
                <c:pt idx="92">
                  <c:v>10917.74727954972</c:v>
                </c:pt>
                <c:pt idx="93">
                  <c:v>10980.137242026267</c:v>
                </c:pt>
                <c:pt idx="94">
                  <c:v>11042.527204502814</c:v>
                </c:pt>
                <c:pt idx="95">
                  <c:v>11104.917166979361</c:v>
                </c:pt>
                <c:pt idx="96">
                  <c:v>11167.30712945591</c:v>
                </c:pt>
                <c:pt idx="97">
                  <c:v>11229.697091932459</c:v>
                </c:pt>
                <c:pt idx="98">
                  <c:v>11292.087054409007</c:v>
                </c:pt>
                <c:pt idx="99">
                  <c:v>11354.477016885554</c:v>
                </c:pt>
                <c:pt idx="100">
                  <c:v>11416.866979362101</c:v>
                </c:pt>
                <c:pt idx="101">
                  <c:v>11479.256941838648</c:v>
                </c:pt>
                <c:pt idx="102">
                  <c:v>11541.646904315197</c:v>
                </c:pt>
                <c:pt idx="103">
                  <c:v>11604.036866791746</c:v>
                </c:pt>
                <c:pt idx="104">
                  <c:v>11666.426829268294</c:v>
                </c:pt>
                <c:pt idx="105">
                  <c:v>11728.816791744841</c:v>
                </c:pt>
                <c:pt idx="106">
                  <c:v>11791.206754221388</c:v>
                </c:pt>
                <c:pt idx="107">
                  <c:v>11853.596716697937</c:v>
                </c:pt>
                <c:pt idx="108">
                  <c:v>11915.986679174484</c:v>
                </c:pt>
                <c:pt idx="109">
                  <c:v>11978.376641651033</c:v>
                </c:pt>
                <c:pt idx="110">
                  <c:v>12040.766604127581</c:v>
                </c:pt>
                <c:pt idx="111">
                  <c:v>12103.156566604128</c:v>
                </c:pt>
                <c:pt idx="112">
                  <c:v>12165.546529080675</c:v>
                </c:pt>
                <c:pt idx="113">
                  <c:v>12227.936491557224</c:v>
                </c:pt>
                <c:pt idx="114">
                  <c:v>12290.326454033771</c:v>
                </c:pt>
                <c:pt idx="115">
                  <c:v>12352.71641651032</c:v>
                </c:pt>
                <c:pt idx="116">
                  <c:v>12415.106378986868</c:v>
                </c:pt>
                <c:pt idx="117">
                  <c:v>12477.496341463415</c:v>
                </c:pt>
                <c:pt idx="118">
                  <c:v>12539.886303939962</c:v>
                </c:pt>
                <c:pt idx="119">
                  <c:v>12602.276266416511</c:v>
                </c:pt>
                <c:pt idx="120">
                  <c:v>12664.666228893058</c:v>
                </c:pt>
                <c:pt idx="121">
                  <c:v>12727.056191369607</c:v>
                </c:pt>
                <c:pt idx="122">
                  <c:v>12789.446153846155</c:v>
                </c:pt>
                <c:pt idx="123">
                  <c:v>12851.836116322702</c:v>
                </c:pt>
                <c:pt idx="124">
                  <c:v>12914.226078799249</c:v>
                </c:pt>
                <c:pt idx="125">
                  <c:v>12976.616041275798</c:v>
                </c:pt>
                <c:pt idx="126">
                  <c:v>13039.006003752347</c:v>
                </c:pt>
                <c:pt idx="127">
                  <c:v>13101.395966228894</c:v>
                </c:pt>
              </c:numCache>
            </c:numRef>
          </c:val>
          <c:smooth val="0"/>
          <c:extLst>
            <c:ext xmlns:c16="http://schemas.microsoft.com/office/drawing/2014/chart" uri="{C3380CC4-5D6E-409C-BE32-E72D297353CC}">
              <c16:uniqueId val="{00000000-067A-0A4B-9762-97A31EED44E0}"/>
            </c:ext>
          </c:extLst>
        </c:ser>
        <c:ser>
          <c:idx val="1"/>
          <c:order val="1"/>
          <c:tx>
            <c:strRef>
              <c:f>'Exposure Commercial linear'!$F$3</c:f>
              <c:strCache>
                <c:ptCount val="1"/>
                <c:pt idx="0">
                  <c:v>LMH</c:v>
                </c:pt>
              </c:strCache>
            </c:strRef>
          </c:tx>
          <c:spPr>
            <a:ln w="28575" cap="rnd">
              <a:solidFill>
                <a:schemeClr val="accent2"/>
              </a:solidFill>
              <a:round/>
            </a:ln>
            <a:effectLst/>
          </c:spPr>
          <c:marker>
            <c:symbol val="none"/>
          </c:marker>
          <c:cat>
            <c:strRef>
              <c:f>('Exposure Commercial linear'!$C$4:$C$54,'Exposure Commercial linear'!$C$55:$C$116,'Exposure Commercial linear'!$C$117:$C$131)</c:f>
              <c:strCache>
                <c:ptCount val="128"/>
                <c:pt idx="0">
                  <c:v>2009_1</c:v>
                </c:pt>
                <c:pt idx="1">
                  <c:v>2009_2</c:v>
                </c:pt>
                <c:pt idx="2">
                  <c:v>2009_3</c:v>
                </c:pt>
                <c:pt idx="3">
                  <c:v>2009_4</c:v>
                </c:pt>
                <c:pt idx="4">
                  <c:v>2010_1</c:v>
                </c:pt>
                <c:pt idx="5">
                  <c:v>2010_2</c:v>
                </c:pt>
                <c:pt idx="6">
                  <c:v>2010_3</c:v>
                </c:pt>
                <c:pt idx="7">
                  <c:v>2010_4</c:v>
                </c:pt>
                <c:pt idx="8">
                  <c:v>2011_1</c:v>
                </c:pt>
                <c:pt idx="9">
                  <c:v>2011_2</c:v>
                </c:pt>
                <c:pt idx="10">
                  <c:v>2011_3</c:v>
                </c:pt>
                <c:pt idx="11">
                  <c:v>2011_4</c:v>
                </c:pt>
                <c:pt idx="12">
                  <c:v>2012_1</c:v>
                </c:pt>
                <c:pt idx="13">
                  <c:v>2012_2</c:v>
                </c:pt>
                <c:pt idx="14">
                  <c:v>2012_3</c:v>
                </c:pt>
                <c:pt idx="15">
                  <c:v>2012_4</c:v>
                </c:pt>
                <c:pt idx="16">
                  <c:v>2013_1</c:v>
                </c:pt>
                <c:pt idx="17">
                  <c:v>2013_2</c:v>
                </c:pt>
                <c:pt idx="18">
                  <c:v>2013_3</c:v>
                </c:pt>
                <c:pt idx="19">
                  <c:v>2013_4</c:v>
                </c:pt>
                <c:pt idx="20">
                  <c:v>2014_1</c:v>
                </c:pt>
                <c:pt idx="21">
                  <c:v>2014_2</c:v>
                </c:pt>
                <c:pt idx="22">
                  <c:v>2014_3</c:v>
                </c:pt>
                <c:pt idx="23">
                  <c:v>2014_4</c:v>
                </c:pt>
                <c:pt idx="24">
                  <c:v>2015_1</c:v>
                </c:pt>
                <c:pt idx="25">
                  <c:v>2015_2</c:v>
                </c:pt>
                <c:pt idx="26">
                  <c:v>2015_3</c:v>
                </c:pt>
                <c:pt idx="27">
                  <c:v>2015_4</c:v>
                </c:pt>
                <c:pt idx="28">
                  <c:v>2016_1</c:v>
                </c:pt>
                <c:pt idx="29">
                  <c:v>2016_2</c:v>
                </c:pt>
                <c:pt idx="30">
                  <c:v>2016_3</c:v>
                </c:pt>
                <c:pt idx="31">
                  <c:v>2016_4</c:v>
                </c:pt>
                <c:pt idx="32">
                  <c:v>2017_1</c:v>
                </c:pt>
                <c:pt idx="33">
                  <c:v>2017_2</c:v>
                </c:pt>
                <c:pt idx="34">
                  <c:v>2017_3</c:v>
                </c:pt>
                <c:pt idx="35">
                  <c:v>2017_4</c:v>
                </c:pt>
                <c:pt idx="36">
                  <c:v>2018_1</c:v>
                </c:pt>
                <c:pt idx="37">
                  <c:v>2018_2</c:v>
                </c:pt>
                <c:pt idx="38">
                  <c:v>2018_3</c:v>
                </c:pt>
                <c:pt idx="39">
                  <c:v>2018_4</c:v>
                </c:pt>
                <c:pt idx="40">
                  <c:v>2019_1</c:v>
                </c:pt>
                <c:pt idx="41">
                  <c:v>2019_2</c:v>
                </c:pt>
                <c:pt idx="42">
                  <c:v>2019_3</c:v>
                </c:pt>
                <c:pt idx="43">
                  <c:v>2019_4</c:v>
                </c:pt>
                <c:pt idx="44">
                  <c:v>2020_1</c:v>
                </c:pt>
                <c:pt idx="45">
                  <c:v>2020_2</c:v>
                </c:pt>
                <c:pt idx="46">
                  <c:v>2020_3</c:v>
                </c:pt>
                <c:pt idx="47">
                  <c:v>2020_4</c:v>
                </c:pt>
                <c:pt idx="48">
                  <c:v>2021_1</c:v>
                </c:pt>
                <c:pt idx="49">
                  <c:v>2021_2</c:v>
                </c:pt>
                <c:pt idx="50">
                  <c:v>2021_3</c:v>
                </c:pt>
                <c:pt idx="51">
                  <c:v>2021_4</c:v>
                </c:pt>
                <c:pt idx="52">
                  <c:v>2022_1</c:v>
                </c:pt>
                <c:pt idx="53">
                  <c:v>2022_2</c:v>
                </c:pt>
                <c:pt idx="54">
                  <c:v>2022_3</c:v>
                </c:pt>
                <c:pt idx="55">
                  <c:v>2022_4</c:v>
                </c:pt>
                <c:pt idx="56">
                  <c:v>2023_1</c:v>
                </c:pt>
                <c:pt idx="57">
                  <c:v>2023_2</c:v>
                </c:pt>
                <c:pt idx="58">
                  <c:v>2023_3</c:v>
                </c:pt>
                <c:pt idx="59">
                  <c:v>2023_4</c:v>
                </c:pt>
                <c:pt idx="60">
                  <c:v>2024_1</c:v>
                </c:pt>
                <c:pt idx="61">
                  <c:v>2024_2</c:v>
                </c:pt>
                <c:pt idx="62">
                  <c:v>2024_3</c:v>
                </c:pt>
                <c:pt idx="63">
                  <c:v>2024_4</c:v>
                </c:pt>
                <c:pt idx="64">
                  <c:v>2025_1</c:v>
                </c:pt>
                <c:pt idx="65">
                  <c:v>2025_2</c:v>
                </c:pt>
                <c:pt idx="66">
                  <c:v>2025_3</c:v>
                </c:pt>
                <c:pt idx="67">
                  <c:v>2025_4</c:v>
                </c:pt>
                <c:pt idx="68">
                  <c:v>2026_1</c:v>
                </c:pt>
                <c:pt idx="69">
                  <c:v>2026_2</c:v>
                </c:pt>
                <c:pt idx="70">
                  <c:v>2026_3</c:v>
                </c:pt>
                <c:pt idx="71">
                  <c:v>2026_4</c:v>
                </c:pt>
                <c:pt idx="72">
                  <c:v>2027_1</c:v>
                </c:pt>
                <c:pt idx="73">
                  <c:v>2027_2</c:v>
                </c:pt>
                <c:pt idx="74">
                  <c:v>2027_3</c:v>
                </c:pt>
                <c:pt idx="75">
                  <c:v>2027_4</c:v>
                </c:pt>
                <c:pt idx="76">
                  <c:v>2028_1</c:v>
                </c:pt>
                <c:pt idx="77">
                  <c:v>2028_2</c:v>
                </c:pt>
                <c:pt idx="78">
                  <c:v>2028_3</c:v>
                </c:pt>
                <c:pt idx="79">
                  <c:v>2028_4</c:v>
                </c:pt>
                <c:pt idx="80">
                  <c:v>2029_1</c:v>
                </c:pt>
                <c:pt idx="81">
                  <c:v>2029_2</c:v>
                </c:pt>
                <c:pt idx="82">
                  <c:v>2029_3</c:v>
                </c:pt>
                <c:pt idx="83">
                  <c:v>2029_4</c:v>
                </c:pt>
                <c:pt idx="84">
                  <c:v>2030_1</c:v>
                </c:pt>
                <c:pt idx="85">
                  <c:v>2030_2</c:v>
                </c:pt>
                <c:pt idx="86">
                  <c:v>2030_3</c:v>
                </c:pt>
                <c:pt idx="87">
                  <c:v>2030_4</c:v>
                </c:pt>
                <c:pt idx="88">
                  <c:v>2031_1</c:v>
                </c:pt>
                <c:pt idx="89">
                  <c:v>2031_2</c:v>
                </c:pt>
                <c:pt idx="90">
                  <c:v>2031_3</c:v>
                </c:pt>
                <c:pt idx="91">
                  <c:v>2031_4</c:v>
                </c:pt>
                <c:pt idx="92">
                  <c:v>2032_1</c:v>
                </c:pt>
                <c:pt idx="93">
                  <c:v>2032_2</c:v>
                </c:pt>
                <c:pt idx="94">
                  <c:v>2032_3</c:v>
                </c:pt>
                <c:pt idx="95">
                  <c:v>2032_4</c:v>
                </c:pt>
                <c:pt idx="96">
                  <c:v>2033_1</c:v>
                </c:pt>
                <c:pt idx="97">
                  <c:v>2033_2</c:v>
                </c:pt>
                <c:pt idx="98">
                  <c:v>2033_3</c:v>
                </c:pt>
                <c:pt idx="99">
                  <c:v>2033_4</c:v>
                </c:pt>
                <c:pt idx="100">
                  <c:v>2034_1</c:v>
                </c:pt>
                <c:pt idx="101">
                  <c:v>2034_2</c:v>
                </c:pt>
                <c:pt idx="102">
                  <c:v>2034_3</c:v>
                </c:pt>
                <c:pt idx="103">
                  <c:v>2034_4</c:v>
                </c:pt>
                <c:pt idx="104">
                  <c:v>2035_1</c:v>
                </c:pt>
                <c:pt idx="105">
                  <c:v>2035_2</c:v>
                </c:pt>
                <c:pt idx="106">
                  <c:v>2035_3</c:v>
                </c:pt>
                <c:pt idx="107">
                  <c:v>2035_4</c:v>
                </c:pt>
                <c:pt idx="108">
                  <c:v>2036_1</c:v>
                </c:pt>
                <c:pt idx="109">
                  <c:v>2036_2</c:v>
                </c:pt>
                <c:pt idx="110">
                  <c:v>2036_3</c:v>
                </c:pt>
                <c:pt idx="111">
                  <c:v>2036_4</c:v>
                </c:pt>
                <c:pt idx="112">
                  <c:v>2037_1</c:v>
                </c:pt>
                <c:pt idx="113">
                  <c:v>2037_2</c:v>
                </c:pt>
                <c:pt idx="114">
                  <c:v>2037_3</c:v>
                </c:pt>
                <c:pt idx="115">
                  <c:v>2037_4</c:v>
                </c:pt>
                <c:pt idx="116">
                  <c:v>2038_1</c:v>
                </c:pt>
                <c:pt idx="117">
                  <c:v>2038_2</c:v>
                </c:pt>
                <c:pt idx="118">
                  <c:v>2038_3</c:v>
                </c:pt>
                <c:pt idx="119">
                  <c:v>2038_4</c:v>
                </c:pt>
                <c:pt idx="120">
                  <c:v>2039_1</c:v>
                </c:pt>
                <c:pt idx="121">
                  <c:v>2039_2</c:v>
                </c:pt>
                <c:pt idx="122">
                  <c:v>2039_3</c:v>
                </c:pt>
                <c:pt idx="123">
                  <c:v>2039_4</c:v>
                </c:pt>
                <c:pt idx="124">
                  <c:v>2040_1</c:v>
                </c:pt>
                <c:pt idx="125">
                  <c:v>2040_2</c:v>
                </c:pt>
                <c:pt idx="126">
                  <c:v>2040_3</c:v>
                </c:pt>
                <c:pt idx="127">
                  <c:v>2040_4</c:v>
                </c:pt>
              </c:strCache>
            </c:strRef>
          </c:cat>
          <c:val>
            <c:numRef>
              <c:f>('Exposure Commercial linear'!$F$4:$F$54,'Exposure Commercial linear'!$F$55:$F$116,'Exposure Commercial linear'!$F$117:$F$131)</c:f>
              <c:numCache>
                <c:formatCode>General</c:formatCode>
                <c:ptCount val="128"/>
                <c:pt idx="0">
                  <c:v>4633</c:v>
                </c:pt>
                <c:pt idx="1">
                  <c:v>4616</c:v>
                </c:pt>
                <c:pt idx="2">
                  <c:v>4795</c:v>
                </c:pt>
                <c:pt idx="3">
                  <c:v>4790</c:v>
                </c:pt>
                <c:pt idx="4">
                  <c:v>4828</c:v>
                </c:pt>
                <c:pt idx="5">
                  <c:v>4723</c:v>
                </c:pt>
                <c:pt idx="6">
                  <c:v>4908</c:v>
                </c:pt>
                <c:pt idx="7">
                  <c:v>4931</c:v>
                </c:pt>
                <c:pt idx="8">
                  <c:v>4988</c:v>
                </c:pt>
                <c:pt idx="9">
                  <c:v>4933</c:v>
                </c:pt>
                <c:pt idx="10">
                  <c:v>5144</c:v>
                </c:pt>
                <c:pt idx="11">
                  <c:v>5175</c:v>
                </c:pt>
                <c:pt idx="12">
                  <c:v>5220</c:v>
                </c:pt>
                <c:pt idx="13">
                  <c:v>5251</c:v>
                </c:pt>
                <c:pt idx="14">
                  <c:v>5463</c:v>
                </c:pt>
                <c:pt idx="15">
                  <c:v>5404</c:v>
                </c:pt>
                <c:pt idx="16">
                  <c:v>5507</c:v>
                </c:pt>
                <c:pt idx="17">
                  <c:v>5522</c:v>
                </c:pt>
                <c:pt idx="18">
                  <c:v>5729</c:v>
                </c:pt>
                <c:pt idx="19">
                  <c:v>5750</c:v>
                </c:pt>
                <c:pt idx="20">
                  <c:v>5848</c:v>
                </c:pt>
                <c:pt idx="21">
                  <c:v>5785</c:v>
                </c:pt>
                <c:pt idx="22">
                  <c:v>5980</c:v>
                </c:pt>
                <c:pt idx="23">
                  <c:v>5919</c:v>
                </c:pt>
                <c:pt idx="24">
                  <c:v>5853</c:v>
                </c:pt>
                <c:pt idx="25">
                  <c:v>5785</c:v>
                </c:pt>
                <c:pt idx="26">
                  <c:v>5982</c:v>
                </c:pt>
                <c:pt idx="27">
                  <c:v>5924</c:v>
                </c:pt>
                <c:pt idx="28">
                  <c:v>6011</c:v>
                </c:pt>
                <c:pt idx="29">
                  <c:v>5961</c:v>
                </c:pt>
                <c:pt idx="30">
                  <c:v>6166</c:v>
                </c:pt>
                <c:pt idx="31">
                  <c:v>6093</c:v>
                </c:pt>
                <c:pt idx="32">
                  <c:v>6053</c:v>
                </c:pt>
                <c:pt idx="33">
                  <c:v>5980</c:v>
                </c:pt>
                <c:pt idx="34">
                  <c:v>6179</c:v>
                </c:pt>
                <c:pt idx="35">
                  <c:v>6112</c:v>
                </c:pt>
                <c:pt idx="36">
                  <c:v>6158</c:v>
                </c:pt>
                <c:pt idx="37">
                  <c:v>6080</c:v>
                </c:pt>
                <c:pt idx="38">
                  <c:v>6266</c:v>
                </c:pt>
                <c:pt idx="39">
                  <c:v>6175</c:v>
                </c:pt>
                <c:pt idx="40">
                  <c:v>6458.6884615384615</c:v>
                </c:pt>
                <c:pt idx="41">
                  <c:v>6502.2586303939961</c:v>
                </c:pt>
                <c:pt idx="42">
                  <c:v>6545.8287992495307</c:v>
                </c:pt>
                <c:pt idx="43">
                  <c:v>6589.3989681050662</c:v>
                </c:pt>
                <c:pt idx="44">
                  <c:v>6632.9691369606007</c:v>
                </c:pt>
                <c:pt idx="45">
                  <c:v>6676.5393058161353</c:v>
                </c:pt>
                <c:pt idx="46">
                  <c:v>6720.1094746716699</c:v>
                </c:pt>
                <c:pt idx="47">
                  <c:v>6763.6796435272045</c:v>
                </c:pt>
                <c:pt idx="48">
                  <c:v>6807.249812382739</c:v>
                </c:pt>
                <c:pt idx="49">
                  <c:v>6850.8199812382736</c:v>
                </c:pt>
                <c:pt idx="50">
                  <c:v>6894.3901500938082</c:v>
                </c:pt>
                <c:pt idx="51">
                  <c:v>6937.9603189493428</c:v>
                </c:pt>
                <c:pt idx="52">
                  <c:v>6981.5304878048773</c:v>
                </c:pt>
                <c:pt idx="53">
                  <c:v>7025.1006566604128</c:v>
                </c:pt>
                <c:pt idx="54">
                  <c:v>7068.6708255159474</c:v>
                </c:pt>
                <c:pt idx="55">
                  <c:v>7112.240994371482</c:v>
                </c:pt>
                <c:pt idx="56">
                  <c:v>7155.8111632270175</c:v>
                </c:pt>
                <c:pt idx="57">
                  <c:v>7199.381332082552</c:v>
                </c:pt>
                <c:pt idx="58">
                  <c:v>7242.9515009380866</c:v>
                </c:pt>
                <c:pt idx="59">
                  <c:v>7286.5216697936212</c:v>
                </c:pt>
                <c:pt idx="60">
                  <c:v>7330.0918386491558</c:v>
                </c:pt>
                <c:pt idx="61">
                  <c:v>7373.6620075046903</c:v>
                </c:pt>
                <c:pt idx="62">
                  <c:v>7417.2321763602249</c:v>
                </c:pt>
                <c:pt idx="63">
                  <c:v>7460.8023452157595</c:v>
                </c:pt>
                <c:pt idx="64">
                  <c:v>7504.3725140712941</c:v>
                </c:pt>
                <c:pt idx="65">
                  <c:v>7547.9426829268286</c:v>
                </c:pt>
                <c:pt idx="66">
                  <c:v>7591.5128517823641</c:v>
                </c:pt>
                <c:pt idx="67">
                  <c:v>7635.0830206378987</c:v>
                </c:pt>
                <c:pt idx="68">
                  <c:v>7678.6531894934333</c:v>
                </c:pt>
                <c:pt idx="69">
                  <c:v>7722.2233583489678</c:v>
                </c:pt>
                <c:pt idx="70">
                  <c:v>7765.7935272045033</c:v>
                </c:pt>
                <c:pt idx="71">
                  <c:v>7809.3636960600379</c:v>
                </c:pt>
                <c:pt idx="72">
                  <c:v>7852.9338649155725</c:v>
                </c:pt>
                <c:pt idx="73">
                  <c:v>7896.5040337711071</c:v>
                </c:pt>
                <c:pt idx="74">
                  <c:v>7940.0742026266416</c:v>
                </c:pt>
                <c:pt idx="75">
                  <c:v>7983.6443714821762</c:v>
                </c:pt>
                <c:pt idx="76">
                  <c:v>8027.2145403377108</c:v>
                </c:pt>
                <c:pt idx="77">
                  <c:v>8070.7847091932454</c:v>
                </c:pt>
                <c:pt idx="78">
                  <c:v>8114.3548780487799</c:v>
                </c:pt>
                <c:pt idx="79">
                  <c:v>8157.9250469043145</c:v>
                </c:pt>
                <c:pt idx="80">
                  <c:v>8201.4952157598491</c:v>
                </c:pt>
                <c:pt idx="81">
                  <c:v>8245.0653846153837</c:v>
                </c:pt>
                <c:pt idx="82">
                  <c:v>8288.6355534709182</c:v>
                </c:pt>
                <c:pt idx="83">
                  <c:v>8332.2057223264546</c:v>
                </c:pt>
                <c:pt idx="84">
                  <c:v>8375.7758911819892</c:v>
                </c:pt>
                <c:pt idx="85">
                  <c:v>8419.3460600375238</c:v>
                </c:pt>
                <c:pt idx="86">
                  <c:v>8462.9162288930584</c:v>
                </c:pt>
                <c:pt idx="87">
                  <c:v>8506.4863977485929</c:v>
                </c:pt>
                <c:pt idx="88">
                  <c:v>8550.0565666041275</c:v>
                </c:pt>
                <c:pt idx="89">
                  <c:v>8593.6267354596621</c:v>
                </c:pt>
                <c:pt idx="90">
                  <c:v>8637.1969043151967</c:v>
                </c:pt>
                <c:pt idx="91">
                  <c:v>8680.7670731707312</c:v>
                </c:pt>
                <c:pt idx="92">
                  <c:v>8724.3372420262658</c:v>
                </c:pt>
                <c:pt idx="93">
                  <c:v>8767.9074108818022</c:v>
                </c:pt>
                <c:pt idx="94">
                  <c:v>8811.4775797373368</c:v>
                </c:pt>
                <c:pt idx="95">
                  <c:v>8855.0477485928714</c:v>
                </c:pt>
                <c:pt idx="96">
                  <c:v>8898.6179174484059</c:v>
                </c:pt>
                <c:pt idx="97">
                  <c:v>8942.1880863039405</c:v>
                </c:pt>
                <c:pt idx="98">
                  <c:v>8985.7582551594751</c:v>
                </c:pt>
                <c:pt idx="99">
                  <c:v>9029.3284240150097</c:v>
                </c:pt>
                <c:pt idx="100">
                  <c:v>9072.8985928705442</c:v>
                </c:pt>
                <c:pt idx="101">
                  <c:v>9116.4687617260788</c:v>
                </c:pt>
                <c:pt idx="102">
                  <c:v>9160.0389305816134</c:v>
                </c:pt>
                <c:pt idx="103">
                  <c:v>9203.609099437148</c:v>
                </c:pt>
                <c:pt idx="104">
                  <c:v>9247.1792682926825</c:v>
                </c:pt>
                <c:pt idx="105">
                  <c:v>9290.7494371482171</c:v>
                </c:pt>
                <c:pt idx="106">
                  <c:v>9334.3196060037517</c:v>
                </c:pt>
                <c:pt idx="107">
                  <c:v>9377.8897748592863</c:v>
                </c:pt>
                <c:pt idx="108">
                  <c:v>9421.4599437148208</c:v>
                </c:pt>
                <c:pt idx="109">
                  <c:v>9465.0301125703554</c:v>
                </c:pt>
                <c:pt idx="110">
                  <c:v>9508.60028142589</c:v>
                </c:pt>
                <c:pt idx="111">
                  <c:v>9552.1704502814246</c:v>
                </c:pt>
                <c:pt idx="112">
                  <c:v>9595.740619136961</c:v>
                </c:pt>
                <c:pt idx="113">
                  <c:v>9639.3107879924955</c:v>
                </c:pt>
                <c:pt idx="114">
                  <c:v>9682.8809568480301</c:v>
                </c:pt>
                <c:pt idx="115">
                  <c:v>9726.4511257035647</c:v>
                </c:pt>
                <c:pt idx="116">
                  <c:v>9770.0212945590993</c:v>
                </c:pt>
                <c:pt idx="117">
                  <c:v>9813.5914634146338</c:v>
                </c:pt>
                <c:pt idx="118">
                  <c:v>9857.1616322701702</c:v>
                </c:pt>
                <c:pt idx="119">
                  <c:v>9900.7318011257048</c:v>
                </c:pt>
                <c:pt idx="120">
                  <c:v>9944.3019699812394</c:v>
                </c:pt>
                <c:pt idx="121">
                  <c:v>9987.872138836774</c:v>
                </c:pt>
                <c:pt idx="122">
                  <c:v>10031.442307692309</c:v>
                </c:pt>
                <c:pt idx="123">
                  <c:v>10075.012476547843</c:v>
                </c:pt>
                <c:pt idx="124">
                  <c:v>10118.582645403378</c:v>
                </c:pt>
                <c:pt idx="125">
                  <c:v>10162.152814258912</c:v>
                </c:pt>
                <c:pt idx="126">
                  <c:v>10205.722983114447</c:v>
                </c:pt>
                <c:pt idx="127">
                  <c:v>10249.293151969981</c:v>
                </c:pt>
              </c:numCache>
            </c:numRef>
          </c:val>
          <c:smooth val="0"/>
          <c:extLst>
            <c:ext xmlns:c16="http://schemas.microsoft.com/office/drawing/2014/chart" uri="{C3380CC4-5D6E-409C-BE32-E72D297353CC}">
              <c16:uniqueId val="{00000001-067A-0A4B-9762-97A31EED44E0}"/>
            </c:ext>
          </c:extLst>
        </c:ser>
        <c:ser>
          <c:idx val="2"/>
          <c:order val="2"/>
          <c:tx>
            <c:strRef>
              <c:f>'Exposure Commercial linear'!$G$3</c:f>
              <c:strCache>
                <c:ptCount val="1"/>
                <c:pt idx="0">
                  <c:v>LML</c:v>
                </c:pt>
              </c:strCache>
            </c:strRef>
          </c:tx>
          <c:spPr>
            <a:ln w="28575" cap="rnd">
              <a:solidFill>
                <a:schemeClr val="accent3"/>
              </a:solidFill>
              <a:round/>
            </a:ln>
            <a:effectLst/>
          </c:spPr>
          <c:marker>
            <c:symbol val="none"/>
          </c:marker>
          <c:cat>
            <c:strRef>
              <c:f>('Exposure Commercial linear'!$C$4:$C$54,'Exposure Commercial linear'!$C$55:$C$116,'Exposure Commercial linear'!$C$117:$C$131)</c:f>
              <c:strCache>
                <c:ptCount val="128"/>
                <c:pt idx="0">
                  <c:v>2009_1</c:v>
                </c:pt>
                <c:pt idx="1">
                  <c:v>2009_2</c:v>
                </c:pt>
                <c:pt idx="2">
                  <c:v>2009_3</c:v>
                </c:pt>
                <c:pt idx="3">
                  <c:v>2009_4</c:v>
                </c:pt>
                <c:pt idx="4">
                  <c:v>2010_1</c:v>
                </c:pt>
                <c:pt idx="5">
                  <c:v>2010_2</c:v>
                </c:pt>
                <c:pt idx="6">
                  <c:v>2010_3</c:v>
                </c:pt>
                <c:pt idx="7">
                  <c:v>2010_4</c:v>
                </c:pt>
                <c:pt idx="8">
                  <c:v>2011_1</c:v>
                </c:pt>
                <c:pt idx="9">
                  <c:v>2011_2</c:v>
                </c:pt>
                <c:pt idx="10">
                  <c:v>2011_3</c:v>
                </c:pt>
                <c:pt idx="11">
                  <c:v>2011_4</c:v>
                </c:pt>
                <c:pt idx="12">
                  <c:v>2012_1</c:v>
                </c:pt>
                <c:pt idx="13">
                  <c:v>2012_2</c:v>
                </c:pt>
                <c:pt idx="14">
                  <c:v>2012_3</c:v>
                </c:pt>
                <c:pt idx="15">
                  <c:v>2012_4</c:v>
                </c:pt>
                <c:pt idx="16">
                  <c:v>2013_1</c:v>
                </c:pt>
                <c:pt idx="17">
                  <c:v>2013_2</c:v>
                </c:pt>
                <c:pt idx="18">
                  <c:v>2013_3</c:v>
                </c:pt>
                <c:pt idx="19">
                  <c:v>2013_4</c:v>
                </c:pt>
                <c:pt idx="20">
                  <c:v>2014_1</c:v>
                </c:pt>
                <c:pt idx="21">
                  <c:v>2014_2</c:v>
                </c:pt>
                <c:pt idx="22">
                  <c:v>2014_3</c:v>
                </c:pt>
                <c:pt idx="23">
                  <c:v>2014_4</c:v>
                </c:pt>
                <c:pt idx="24">
                  <c:v>2015_1</c:v>
                </c:pt>
                <c:pt idx="25">
                  <c:v>2015_2</c:v>
                </c:pt>
                <c:pt idx="26">
                  <c:v>2015_3</c:v>
                </c:pt>
                <c:pt idx="27">
                  <c:v>2015_4</c:v>
                </c:pt>
                <c:pt idx="28">
                  <c:v>2016_1</c:v>
                </c:pt>
                <c:pt idx="29">
                  <c:v>2016_2</c:v>
                </c:pt>
                <c:pt idx="30">
                  <c:v>2016_3</c:v>
                </c:pt>
                <c:pt idx="31">
                  <c:v>2016_4</c:v>
                </c:pt>
                <c:pt idx="32">
                  <c:v>2017_1</c:v>
                </c:pt>
                <c:pt idx="33">
                  <c:v>2017_2</c:v>
                </c:pt>
                <c:pt idx="34">
                  <c:v>2017_3</c:v>
                </c:pt>
                <c:pt idx="35">
                  <c:v>2017_4</c:v>
                </c:pt>
                <c:pt idx="36">
                  <c:v>2018_1</c:v>
                </c:pt>
                <c:pt idx="37">
                  <c:v>2018_2</c:v>
                </c:pt>
                <c:pt idx="38">
                  <c:v>2018_3</c:v>
                </c:pt>
                <c:pt idx="39">
                  <c:v>2018_4</c:v>
                </c:pt>
                <c:pt idx="40">
                  <c:v>2019_1</c:v>
                </c:pt>
                <c:pt idx="41">
                  <c:v>2019_2</c:v>
                </c:pt>
                <c:pt idx="42">
                  <c:v>2019_3</c:v>
                </c:pt>
                <c:pt idx="43">
                  <c:v>2019_4</c:v>
                </c:pt>
                <c:pt idx="44">
                  <c:v>2020_1</c:v>
                </c:pt>
                <c:pt idx="45">
                  <c:v>2020_2</c:v>
                </c:pt>
                <c:pt idx="46">
                  <c:v>2020_3</c:v>
                </c:pt>
                <c:pt idx="47">
                  <c:v>2020_4</c:v>
                </c:pt>
                <c:pt idx="48">
                  <c:v>2021_1</c:v>
                </c:pt>
                <c:pt idx="49">
                  <c:v>2021_2</c:v>
                </c:pt>
                <c:pt idx="50">
                  <c:v>2021_3</c:v>
                </c:pt>
                <c:pt idx="51">
                  <c:v>2021_4</c:v>
                </c:pt>
                <c:pt idx="52">
                  <c:v>2022_1</c:v>
                </c:pt>
                <c:pt idx="53">
                  <c:v>2022_2</c:v>
                </c:pt>
                <c:pt idx="54">
                  <c:v>2022_3</c:v>
                </c:pt>
                <c:pt idx="55">
                  <c:v>2022_4</c:v>
                </c:pt>
                <c:pt idx="56">
                  <c:v>2023_1</c:v>
                </c:pt>
                <c:pt idx="57">
                  <c:v>2023_2</c:v>
                </c:pt>
                <c:pt idx="58">
                  <c:v>2023_3</c:v>
                </c:pt>
                <c:pt idx="59">
                  <c:v>2023_4</c:v>
                </c:pt>
                <c:pt idx="60">
                  <c:v>2024_1</c:v>
                </c:pt>
                <c:pt idx="61">
                  <c:v>2024_2</c:v>
                </c:pt>
                <c:pt idx="62">
                  <c:v>2024_3</c:v>
                </c:pt>
                <c:pt idx="63">
                  <c:v>2024_4</c:v>
                </c:pt>
                <c:pt idx="64">
                  <c:v>2025_1</c:v>
                </c:pt>
                <c:pt idx="65">
                  <c:v>2025_2</c:v>
                </c:pt>
                <c:pt idx="66">
                  <c:v>2025_3</c:v>
                </c:pt>
                <c:pt idx="67">
                  <c:v>2025_4</c:v>
                </c:pt>
                <c:pt idx="68">
                  <c:v>2026_1</c:v>
                </c:pt>
                <c:pt idx="69">
                  <c:v>2026_2</c:v>
                </c:pt>
                <c:pt idx="70">
                  <c:v>2026_3</c:v>
                </c:pt>
                <c:pt idx="71">
                  <c:v>2026_4</c:v>
                </c:pt>
                <c:pt idx="72">
                  <c:v>2027_1</c:v>
                </c:pt>
                <c:pt idx="73">
                  <c:v>2027_2</c:v>
                </c:pt>
                <c:pt idx="74">
                  <c:v>2027_3</c:v>
                </c:pt>
                <c:pt idx="75">
                  <c:v>2027_4</c:v>
                </c:pt>
                <c:pt idx="76">
                  <c:v>2028_1</c:v>
                </c:pt>
                <c:pt idx="77">
                  <c:v>2028_2</c:v>
                </c:pt>
                <c:pt idx="78">
                  <c:v>2028_3</c:v>
                </c:pt>
                <c:pt idx="79">
                  <c:v>2028_4</c:v>
                </c:pt>
                <c:pt idx="80">
                  <c:v>2029_1</c:v>
                </c:pt>
                <c:pt idx="81">
                  <c:v>2029_2</c:v>
                </c:pt>
                <c:pt idx="82">
                  <c:v>2029_3</c:v>
                </c:pt>
                <c:pt idx="83">
                  <c:v>2029_4</c:v>
                </c:pt>
                <c:pt idx="84">
                  <c:v>2030_1</c:v>
                </c:pt>
                <c:pt idx="85">
                  <c:v>2030_2</c:v>
                </c:pt>
                <c:pt idx="86">
                  <c:v>2030_3</c:v>
                </c:pt>
                <c:pt idx="87">
                  <c:v>2030_4</c:v>
                </c:pt>
                <c:pt idx="88">
                  <c:v>2031_1</c:v>
                </c:pt>
                <c:pt idx="89">
                  <c:v>2031_2</c:v>
                </c:pt>
                <c:pt idx="90">
                  <c:v>2031_3</c:v>
                </c:pt>
                <c:pt idx="91">
                  <c:v>2031_4</c:v>
                </c:pt>
                <c:pt idx="92">
                  <c:v>2032_1</c:v>
                </c:pt>
                <c:pt idx="93">
                  <c:v>2032_2</c:v>
                </c:pt>
                <c:pt idx="94">
                  <c:v>2032_3</c:v>
                </c:pt>
                <c:pt idx="95">
                  <c:v>2032_4</c:v>
                </c:pt>
                <c:pt idx="96">
                  <c:v>2033_1</c:v>
                </c:pt>
                <c:pt idx="97">
                  <c:v>2033_2</c:v>
                </c:pt>
                <c:pt idx="98">
                  <c:v>2033_3</c:v>
                </c:pt>
                <c:pt idx="99">
                  <c:v>2033_4</c:v>
                </c:pt>
                <c:pt idx="100">
                  <c:v>2034_1</c:v>
                </c:pt>
                <c:pt idx="101">
                  <c:v>2034_2</c:v>
                </c:pt>
                <c:pt idx="102">
                  <c:v>2034_3</c:v>
                </c:pt>
                <c:pt idx="103">
                  <c:v>2034_4</c:v>
                </c:pt>
                <c:pt idx="104">
                  <c:v>2035_1</c:v>
                </c:pt>
                <c:pt idx="105">
                  <c:v>2035_2</c:v>
                </c:pt>
                <c:pt idx="106">
                  <c:v>2035_3</c:v>
                </c:pt>
                <c:pt idx="107">
                  <c:v>2035_4</c:v>
                </c:pt>
                <c:pt idx="108">
                  <c:v>2036_1</c:v>
                </c:pt>
                <c:pt idx="109">
                  <c:v>2036_2</c:v>
                </c:pt>
                <c:pt idx="110">
                  <c:v>2036_3</c:v>
                </c:pt>
                <c:pt idx="111">
                  <c:v>2036_4</c:v>
                </c:pt>
                <c:pt idx="112">
                  <c:v>2037_1</c:v>
                </c:pt>
                <c:pt idx="113">
                  <c:v>2037_2</c:v>
                </c:pt>
                <c:pt idx="114">
                  <c:v>2037_3</c:v>
                </c:pt>
                <c:pt idx="115">
                  <c:v>2037_4</c:v>
                </c:pt>
                <c:pt idx="116">
                  <c:v>2038_1</c:v>
                </c:pt>
                <c:pt idx="117">
                  <c:v>2038_2</c:v>
                </c:pt>
                <c:pt idx="118">
                  <c:v>2038_3</c:v>
                </c:pt>
                <c:pt idx="119">
                  <c:v>2038_4</c:v>
                </c:pt>
                <c:pt idx="120">
                  <c:v>2039_1</c:v>
                </c:pt>
                <c:pt idx="121">
                  <c:v>2039_2</c:v>
                </c:pt>
                <c:pt idx="122">
                  <c:v>2039_3</c:v>
                </c:pt>
                <c:pt idx="123">
                  <c:v>2039_4</c:v>
                </c:pt>
                <c:pt idx="124">
                  <c:v>2040_1</c:v>
                </c:pt>
                <c:pt idx="125">
                  <c:v>2040_2</c:v>
                </c:pt>
                <c:pt idx="126">
                  <c:v>2040_3</c:v>
                </c:pt>
                <c:pt idx="127">
                  <c:v>2040_4</c:v>
                </c:pt>
              </c:strCache>
            </c:strRef>
          </c:cat>
          <c:val>
            <c:numRef>
              <c:f>('Exposure Commercial linear'!$G$4:$G$54,'Exposure Commercial linear'!$G$55:$G$116,'Exposure Commercial linear'!$G$117:$G$131)</c:f>
              <c:numCache>
                <c:formatCode>General</c:formatCode>
                <c:ptCount val="128"/>
                <c:pt idx="0">
                  <c:v>5088</c:v>
                </c:pt>
                <c:pt idx="1">
                  <c:v>5094</c:v>
                </c:pt>
                <c:pt idx="2">
                  <c:v>5305</c:v>
                </c:pt>
                <c:pt idx="3">
                  <c:v>5252</c:v>
                </c:pt>
                <c:pt idx="4">
                  <c:v>5392</c:v>
                </c:pt>
                <c:pt idx="5">
                  <c:v>5238</c:v>
                </c:pt>
                <c:pt idx="6">
                  <c:v>5414</c:v>
                </c:pt>
                <c:pt idx="7">
                  <c:v>5323</c:v>
                </c:pt>
                <c:pt idx="8">
                  <c:v>5521</c:v>
                </c:pt>
                <c:pt idx="9">
                  <c:v>5492</c:v>
                </c:pt>
                <c:pt idx="10">
                  <c:v>5800</c:v>
                </c:pt>
                <c:pt idx="11">
                  <c:v>5747</c:v>
                </c:pt>
                <c:pt idx="12">
                  <c:v>5915</c:v>
                </c:pt>
                <c:pt idx="13">
                  <c:v>6003</c:v>
                </c:pt>
                <c:pt idx="14">
                  <c:v>6317</c:v>
                </c:pt>
                <c:pt idx="15">
                  <c:v>6199</c:v>
                </c:pt>
                <c:pt idx="16">
                  <c:v>6344</c:v>
                </c:pt>
                <c:pt idx="17">
                  <c:v>6400</c:v>
                </c:pt>
                <c:pt idx="18">
                  <c:v>6658</c:v>
                </c:pt>
                <c:pt idx="19">
                  <c:v>6571</c:v>
                </c:pt>
                <c:pt idx="20">
                  <c:v>6827</c:v>
                </c:pt>
                <c:pt idx="21">
                  <c:v>6834</c:v>
                </c:pt>
                <c:pt idx="22">
                  <c:v>7096</c:v>
                </c:pt>
                <c:pt idx="23">
                  <c:v>6931</c:v>
                </c:pt>
                <c:pt idx="24">
                  <c:v>6810</c:v>
                </c:pt>
                <c:pt idx="25">
                  <c:v>6846</c:v>
                </c:pt>
                <c:pt idx="26">
                  <c:v>7119</c:v>
                </c:pt>
                <c:pt idx="27">
                  <c:v>6945</c:v>
                </c:pt>
                <c:pt idx="28">
                  <c:v>7040</c:v>
                </c:pt>
                <c:pt idx="29">
                  <c:v>7085</c:v>
                </c:pt>
                <c:pt idx="30">
                  <c:v>7373</c:v>
                </c:pt>
                <c:pt idx="31">
                  <c:v>7202</c:v>
                </c:pt>
                <c:pt idx="32">
                  <c:v>7142</c:v>
                </c:pt>
                <c:pt idx="33">
                  <c:v>7159</c:v>
                </c:pt>
                <c:pt idx="34">
                  <c:v>7417</c:v>
                </c:pt>
                <c:pt idx="35">
                  <c:v>7211</c:v>
                </c:pt>
                <c:pt idx="36">
                  <c:v>7202</c:v>
                </c:pt>
                <c:pt idx="37">
                  <c:v>7220</c:v>
                </c:pt>
                <c:pt idx="38">
                  <c:v>7461</c:v>
                </c:pt>
                <c:pt idx="39">
                  <c:v>7230</c:v>
                </c:pt>
                <c:pt idx="40">
                  <c:v>7755.326923076922</c:v>
                </c:pt>
                <c:pt idx="41">
                  <c:v>7819.9489681050654</c:v>
                </c:pt>
                <c:pt idx="42">
                  <c:v>7884.5710131332071</c:v>
                </c:pt>
                <c:pt idx="43">
                  <c:v>7949.1930581613506</c:v>
                </c:pt>
                <c:pt idx="44">
                  <c:v>8013.8151031894922</c:v>
                </c:pt>
                <c:pt idx="45">
                  <c:v>8078.4371482176357</c:v>
                </c:pt>
                <c:pt idx="46">
                  <c:v>8143.0591932457774</c:v>
                </c:pt>
                <c:pt idx="47">
                  <c:v>8207.6812382739208</c:v>
                </c:pt>
                <c:pt idx="48">
                  <c:v>8272.3032833020625</c:v>
                </c:pt>
                <c:pt idx="49">
                  <c:v>8336.925328330206</c:v>
                </c:pt>
                <c:pt idx="50">
                  <c:v>8401.5473733583494</c:v>
                </c:pt>
                <c:pt idx="51">
                  <c:v>8466.1694183864911</c:v>
                </c:pt>
                <c:pt idx="52">
                  <c:v>8530.7914634146327</c:v>
                </c:pt>
                <c:pt idx="53">
                  <c:v>8595.4135084427762</c:v>
                </c:pt>
                <c:pt idx="54">
                  <c:v>8660.0355534709197</c:v>
                </c:pt>
                <c:pt idx="55">
                  <c:v>8724.6575984990614</c:v>
                </c:pt>
                <c:pt idx="56">
                  <c:v>8789.279643527203</c:v>
                </c:pt>
                <c:pt idx="57">
                  <c:v>8853.9016885553465</c:v>
                </c:pt>
                <c:pt idx="58">
                  <c:v>8918.52373358349</c:v>
                </c:pt>
                <c:pt idx="59">
                  <c:v>8983.1457786116316</c:v>
                </c:pt>
                <c:pt idx="60">
                  <c:v>9047.7678236397733</c:v>
                </c:pt>
                <c:pt idx="61">
                  <c:v>9112.3898686679167</c:v>
                </c:pt>
                <c:pt idx="62">
                  <c:v>9177.0119136960602</c:v>
                </c:pt>
                <c:pt idx="63">
                  <c:v>9241.6339587242019</c:v>
                </c:pt>
                <c:pt idx="64">
                  <c:v>9306.2560037523435</c:v>
                </c:pt>
                <c:pt idx="65">
                  <c:v>9370.878048780487</c:v>
                </c:pt>
                <c:pt idx="66">
                  <c:v>9435.5000938086305</c:v>
                </c:pt>
                <c:pt idx="67">
                  <c:v>9500.1221388367721</c:v>
                </c:pt>
                <c:pt idx="68">
                  <c:v>9564.7441838649138</c:v>
                </c:pt>
                <c:pt idx="69">
                  <c:v>9629.3662288930573</c:v>
                </c:pt>
                <c:pt idx="70">
                  <c:v>9693.9882739212007</c:v>
                </c:pt>
                <c:pt idx="71">
                  <c:v>9758.6103189493424</c:v>
                </c:pt>
                <c:pt idx="72">
                  <c:v>9823.2323639774841</c:v>
                </c:pt>
                <c:pt idx="73">
                  <c:v>9887.8544090056275</c:v>
                </c:pt>
                <c:pt idx="74">
                  <c:v>9952.476454033771</c:v>
                </c:pt>
                <c:pt idx="75">
                  <c:v>10017.098499061913</c:v>
                </c:pt>
                <c:pt idx="76">
                  <c:v>10081.720544090054</c:v>
                </c:pt>
                <c:pt idx="77">
                  <c:v>10146.342589118198</c:v>
                </c:pt>
                <c:pt idx="78">
                  <c:v>10210.964634146341</c:v>
                </c:pt>
                <c:pt idx="79">
                  <c:v>10275.586679174483</c:v>
                </c:pt>
                <c:pt idx="80">
                  <c:v>10340.208724202625</c:v>
                </c:pt>
                <c:pt idx="81">
                  <c:v>10404.830769230768</c:v>
                </c:pt>
                <c:pt idx="82">
                  <c:v>10469.452814258912</c:v>
                </c:pt>
                <c:pt idx="83">
                  <c:v>10534.074859287053</c:v>
                </c:pt>
                <c:pt idx="84">
                  <c:v>10598.696904315195</c:v>
                </c:pt>
                <c:pt idx="85">
                  <c:v>10663.318949343338</c:v>
                </c:pt>
                <c:pt idx="86">
                  <c:v>10727.940994371482</c:v>
                </c:pt>
                <c:pt idx="87">
                  <c:v>10792.563039399623</c:v>
                </c:pt>
                <c:pt idx="88">
                  <c:v>10857.185084427765</c:v>
                </c:pt>
                <c:pt idx="89">
                  <c:v>10921.807129455909</c:v>
                </c:pt>
                <c:pt idx="90">
                  <c:v>10986.429174484052</c:v>
                </c:pt>
                <c:pt idx="91">
                  <c:v>11051.051219512194</c:v>
                </c:pt>
                <c:pt idx="92">
                  <c:v>11115.673264540335</c:v>
                </c:pt>
                <c:pt idx="93">
                  <c:v>11180.295309568479</c:v>
                </c:pt>
                <c:pt idx="94">
                  <c:v>11244.917354596622</c:v>
                </c:pt>
                <c:pt idx="95">
                  <c:v>11309.539399624764</c:v>
                </c:pt>
                <c:pt idx="96">
                  <c:v>11374.161444652907</c:v>
                </c:pt>
                <c:pt idx="97">
                  <c:v>11438.783489681049</c:v>
                </c:pt>
                <c:pt idx="98">
                  <c:v>11503.405534709193</c:v>
                </c:pt>
                <c:pt idx="99">
                  <c:v>11568.027579737336</c:v>
                </c:pt>
                <c:pt idx="100">
                  <c:v>11632.649624765478</c:v>
                </c:pt>
                <c:pt idx="101">
                  <c:v>11697.271669793619</c:v>
                </c:pt>
                <c:pt idx="102">
                  <c:v>11761.893714821763</c:v>
                </c:pt>
                <c:pt idx="103">
                  <c:v>11826.515759849906</c:v>
                </c:pt>
                <c:pt idx="104">
                  <c:v>11891.137804878048</c:v>
                </c:pt>
                <c:pt idx="105">
                  <c:v>11955.75984990619</c:v>
                </c:pt>
                <c:pt idx="106">
                  <c:v>12020.381894934333</c:v>
                </c:pt>
                <c:pt idx="107">
                  <c:v>12085.003939962477</c:v>
                </c:pt>
                <c:pt idx="108">
                  <c:v>12149.625984990618</c:v>
                </c:pt>
                <c:pt idx="109">
                  <c:v>12214.24803001876</c:v>
                </c:pt>
                <c:pt idx="110">
                  <c:v>12278.870075046903</c:v>
                </c:pt>
                <c:pt idx="111">
                  <c:v>12343.492120075047</c:v>
                </c:pt>
                <c:pt idx="112">
                  <c:v>12408.114165103188</c:v>
                </c:pt>
                <c:pt idx="113">
                  <c:v>12472.73621013133</c:v>
                </c:pt>
                <c:pt idx="114">
                  <c:v>12537.358255159474</c:v>
                </c:pt>
                <c:pt idx="115">
                  <c:v>12601.980300187617</c:v>
                </c:pt>
                <c:pt idx="116">
                  <c:v>12666.602345215759</c:v>
                </c:pt>
                <c:pt idx="117">
                  <c:v>12731.2243902439</c:v>
                </c:pt>
                <c:pt idx="118">
                  <c:v>12795.846435272044</c:v>
                </c:pt>
                <c:pt idx="119">
                  <c:v>12860.468480300187</c:v>
                </c:pt>
                <c:pt idx="120">
                  <c:v>12925.090525328329</c:v>
                </c:pt>
                <c:pt idx="121">
                  <c:v>12989.712570356471</c:v>
                </c:pt>
                <c:pt idx="122">
                  <c:v>13054.334615384614</c:v>
                </c:pt>
                <c:pt idx="123">
                  <c:v>13118.956660412758</c:v>
                </c:pt>
                <c:pt idx="124">
                  <c:v>13183.578705440899</c:v>
                </c:pt>
                <c:pt idx="125">
                  <c:v>13248.200750469041</c:v>
                </c:pt>
                <c:pt idx="126">
                  <c:v>13312.822795497184</c:v>
                </c:pt>
                <c:pt idx="127">
                  <c:v>13377.444840525326</c:v>
                </c:pt>
              </c:numCache>
            </c:numRef>
          </c:val>
          <c:smooth val="0"/>
          <c:extLst>
            <c:ext xmlns:c16="http://schemas.microsoft.com/office/drawing/2014/chart" uri="{C3380CC4-5D6E-409C-BE32-E72D297353CC}">
              <c16:uniqueId val="{00000002-067A-0A4B-9762-97A31EED44E0}"/>
            </c:ext>
          </c:extLst>
        </c:ser>
        <c:ser>
          <c:idx val="3"/>
          <c:order val="3"/>
          <c:tx>
            <c:strRef>
              <c:f>'Exposure Commercial linear'!$H$3</c:f>
              <c:strCache>
                <c:ptCount val="1"/>
                <c:pt idx="0">
                  <c:v>LSA</c:v>
                </c:pt>
              </c:strCache>
            </c:strRef>
          </c:tx>
          <c:spPr>
            <a:ln w="28575" cap="rnd">
              <a:solidFill>
                <a:schemeClr val="accent4"/>
              </a:solidFill>
              <a:round/>
            </a:ln>
            <a:effectLst/>
          </c:spPr>
          <c:marker>
            <c:symbol val="none"/>
          </c:marker>
          <c:cat>
            <c:strRef>
              <c:f>('Exposure Commercial linear'!$C$4:$C$54,'Exposure Commercial linear'!$C$55:$C$116,'Exposure Commercial linear'!$C$117:$C$131)</c:f>
              <c:strCache>
                <c:ptCount val="128"/>
                <c:pt idx="0">
                  <c:v>2009_1</c:v>
                </c:pt>
                <c:pt idx="1">
                  <c:v>2009_2</c:v>
                </c:pt>
                <c:pt idx="2">
                  <c:v>2009_3</c:v>
                </c:pt>
                <c:pt idx="3">
                  <c:v>2009_4</c:v>
                </c:pt>
                <c:pt idx="4">
                  <c:v>2010_1</c:v>
                </c:pt>
                <c:pt idx="5">
                  <c:v>2010_2</c:v>
                </c:pt>
                <c:pt idx="6">
                  <c:v>2010_3</c:v>
                </c:pt>
                <c:pt idx="7">
                  <c:v>2010_4</c:v>
                </c:pt>
                <c:pt idx="8">
                  <c:v>2011_1</c:v>
                </c:pt>
                <c:pt idx="9">
                  <c:v>2011_2</c:v>
                </c:pt>
                <c:pt idx="10">
                  <c:v>2011_3</c:v>
                </c:pt>
                <c:pt idx="11">
                  <c:v>2011_4</c:v>
                </c:pt>
                <c:pt idx="12">
                  <c:v>2012_1</c:v>
                </c:pt>
                <c:pt idx="13">
                  <c:v>2012_2</c:v>
                </c:pt>
                <c:pt idx="14">
                  <c:v>2012_3</c:v>
                </c:pt>
                <c:pt idx="15">
                  <c:v>2012_4</c:v>
                </c:pt>
                <c:pt idx="16">
                  <c:v>2013_1</c:v>
                </c:pt>
                <c:pt idx="17">
                  <c:v>2013_2</c:v>
                </c:pt>
                <c:pt idx="18">
                  <c:v>2013_3</c:v>
                </c:pt>
                <c:pt idx="19">
                  <c:v>2013_4</c:v>
                </c:pt>
                <c:pt idx="20">
                  <c:v>2014_1</c:v>
                </c:pt>
                <c:pt idx="21">
                  <c:v>2014_2</c:v>
                </c:pt>
                <c:pt idx="22">
                  <c:v>2014_3</c:v>
                </c:pt>
                <c:pt idx="23">
                  <c:v>2014_4</c:v>
                </c:pt>
                <c:pt idx="24">
                  <c:v>2015_1</c:v>
                </c:pt>
                <c:pt idx="25">
                  <c:v>2015_2</c:v>
                </c:pt>
                <c:pt idx="26">
                  <c:v>2015_3</c:v>
                </c:pt>
                <c:pt idx="27">
                  <c:v>2015_4</c:v>
                </c:pt>
                <c:pt idx="28">
                  <c:v>2016_1</c:v>
                </c:pt>
                <c:pt idx="29">
                  <c:v>2016_2</c:v>
                </c:pt>
                <c:pt idx="30">
                  <c:v>2016_3</c:v>
                </c:pt>
                <c:pt idx="31">
                  <c:v>2016_4</c:v>
                </c:pt>
                <c:pt idx="32">
                  <c:v>2017_1</c:v>
                </c:pt>
                <c:pt idx="33">
                  <c:v>2017_2</c:v>
                </c:pt>
                <c:pt idx="34">
                  <c:v>2017_3</c:v>
                </c:pt>
                <c:pt idx="35">
                  <c:v>2017_4</c:v>
                </c:pt>
                <c:pt idx="36">
                  <c:v>2018_1</c:v>
                </c:pt>
                <c:pt idx="37">
                  <c:v>2018_2</c:v>
                </c:pt>
                <c:pt idx="38">
                  <c:v>2018_3</c:v>
                </c:pt>
                <c:pt idx="39">
                  <c:v>2018_4</c:v>
                </c:pt>
                <c:pt idx="40">
                  <c:v>2019_1</c:v>
                </c:pt>
                <c:pt idx="41">
                  <c:v>2019_2</c:v>
                </c:pt>
                <c:pt idx="42">
                  <c:v>2019_3</c:v>
                </c:pt>
                <c:pt idx="43">
                  <c:v>2019_4</c:v>
                </c:pt>
                <c:pt idx="44">
                  <c:v>2020_1</c:v>
                </c:pt>
                <c:pt idx="45">
                  <c:v>2020_2</c:v>
                </c:pt>
                <c:pt idx="46">
                  <c:v>2020_3</c:v>
                </c:pt>
                <c:pt idx="47">
                  <c:v>2020_4</c:v>
                </c:pt>
                <c:pt idx="48">
                  <c:v>2021_1</c:v>
                </c:pt>
                <c:pt idx="49">
                  <c:v>2021_2</c:v>
                </c:pt>
                <c:pt idx="50">
                  <c:v>2021_3</c:v>
                </c:pt>
                <c:pt idx="51">
                  <c:v>2021_4</c:v>
                </c:pt>
                <c:pt idx="52">
                  <c:v>2022_1</c:v>
                </c:pt>
                <c:pt idx="53">
                  <c:v>2022_2</c:v>
                </c:pt>
                <c:pt idx="54">
                  <c:v>2022_3</c:v>
                </c:pt>
                <c:pt idx="55">
                  <c:v>2022_4</c:v>
                </c:pt>
                <c:pt idx="56">
                  <c:v>2023_1</c:v>
                </c:pt>
                <c:pt idx="57">
                  <c:v>2023_2</c:v>
                </c:pt>
                <c:pt idx="58">
                  <c:v>2023_3</c:v>
                </c:pt>
                <c:pt idx="59">
                  <c:v>2023_4</c:v>
                </c:pt>
                <c:pt idx="60">
                  <c:v>2024_1</c:v>
                </c:pt>
                <c:pt idx="61">
                  <c:v>2024_2</c:v>
                </c:pt>
                <c:pt idx="62">
                  <c:v>2024_3</c:v>
                </c:pt>
                <c:pt idx="63">
                  <c:v>2024_4</c:v>
                </c:pt>
                <c:pt idx="64">
                  <c:v>2025_1</c:v>
                </c:pt>
                <c:pt idx="65">
                  <c:v>2025_2</c:v>
                </c:pt>
                <c:pt idx="66">
                  <c:v>2025_3</c:v>
                </c:pt>
                <c:pt idx="67">
                  <c:v>2025_4</c:v>
                </c:pt>
                <c:pt idx="68">
                  <c:v>2026_1</c:v>
                </c:pt>
                <c:pt idx="69">
                  <c:v>2026_2</c:v>
                </c:pt>
                <c:pt idx="70">
                  <c:v>2026_3</c:v>
                </c:pt>
                <c:pt idx="71">
                  <c:v>2026_4</c:v>
                </c:pt>
                <c:pt idx="72">
                  <c:v>2027_1</c:v>
                </c:pt>
                <c:pt idx="73">
                  <c:v>2027_2</c:v>
                </c:pt>
                <c:pt idx="74">
                  <c:v>2027_3</c:v>
                </c:pt>
                <c:pt idx="75">
                  <c:v>2027_4</c:v>
                </c:pt>
                <c:pt idx="76">
                  <c:v>2028_1</c:v>
                </c:pt>
                <c:pt idx="77">
                  <c:v>2028_2</c:v>
                </c:pt>
                <c:pt idx="78">
                  <c:v>2028_3</c:v>
                </c:pt>
                <c:pt idx="79">
                  <c:v>2028_4</c:v>
                </c:pt>
                <c:pt idx="80">
                  <c:v>2029_1</c:v>
                </c:pt>
                <c:pt idx="81">
                  <c:v>2029_2</c:v>
                </c:pt>
                <c:pt idx="82">
                  <c:v>2029_3</c:v>
                </c:pt>
                <c:pt idx="83">
                  <c:v>2029_4</c:v>
                </c:pt>
                <c:pt idx="84">
                  <c:v>2030_1</c:v>
                </c:pt>
                <c:pt idx="85">
                  <c:v>2030_2</c:v>
                </c:pt>
                <c:pt idx="86">
                  <c:v>2030_3</c:v>
                </c:pt>
                <c:pt idx="87">
                  <c:v>2030_4</c:v>
                </c:pt>
                <c:pt idx="88">
                  <c:v>2031_1</c:v>
                </c:pt>
                <c:pt idx="89">
                  <c:v>2031_2</c:v>
                </c:pt>
                <c:pt idx="90">
                  <c:v>2031_3</c:v>
                </c:pt>
                <c:pt idx="91">
                  <c:v>2031_4</c:v>
                </c:pt>
                <c:pt idx="92">
                  <c:v>2032_1</c:v>
                </c:pt>
                <c:pt idx="93">
                  <c:v>2032_2</c:v>
                </c:pt>
                <c:pt idx="94">
                  <c:v>2032_3</c:v>
                </c:pt>
                <c:pt idx="95">
                  <c:v>2032_4</c:v>
                </c:pt>
                <c:pt idx="96">
                  <c:v>2033_1</c:v>
                </c:pt>
                <c:pt idx="97">
                  <c:v>2033_2</c:v>
                </c:pt>
                <c:pt idx="98">
                  <c:v>2033_3</c:v>
                </c:pt>
                <c:pt idx="99">
                  <c:v>2033_4</c:v>
                </c:pt>
                <c:pt idx="100">
                  <c:v>2034_1</c:v>
                </c:pt>
                <c:pt idx="101">
                  <c:v>2034_2</c:v>
                </c:pt>
                <c:pt idx="102">
                  <c:v>2034_3</c:v>
                </c:pt>
                <c:pt idx="103">
                  <c:v>2034_4</c:v>
                </c:pt>
                <c:pt idx="104">
                  <c:v>2035_1</c:v>
                </c:pt>
                <c:pt idx="105">
                  <c:v>2035_2</c:v>
                </c:pt>
                <c:pt idx="106">
                  <c:v>2035_3</c:v>
                </c:pt>
                <c:pt idx="107">
                  <c:v>2035_4</c:v>
                </c:pt>
                <c:pt idx="108">
                  <c:v>2036_1</c:v>
                </c:pt>
                <c:pt idx="109">
                  <c:v>2036_2</c:v>
                </c:pt>
                <c:pt idx="110">
                  <c:v>2036_3</c:v>
                </c:pt>
                <c:pt idx="111">
                  <c:v>2036_4</c:v>
                </c:pt>
                <c:pt idx="112">
                  <c:v>2037_1</c:v>
                </c:pt>
                <c:pt idx="113">
                  <c:v>2037_2</c:v>
                </c:pt>
                <c:pt idx="114">
                  <c:v>2037_3</c:v>
                </c:pt>
                <c:pt idx="115">
                  <c:v>2037_4</c:v>
                </c:pt>
                <c:pt idx="116">
                  <c:v>2038_1</c:v>
                </c:pt>
                <c:pt idx="117">
                  <c:v>2038_2</c:v>
                </c:pt>
                <c:pt idx="118">
                  <c:v>2038_3</c:v>
                </c:pt>
                <c:pt idx="119">
                  <c:v>2038_4</c:v>
                </c:pt>
                <c:pt idx="120">
                  <c:v>2039_1</c:v>
                </c:pt>
                <c:pt idx="121">
                  <c:v>2039_2</c:v>
                </c:pt>
                <c:pt idx="122">
                  <c:v>2039_3</c:v>
                </c:pt>
                <c:pt idx="123">
                  <c:v>2039_4</c:v>
                </c:pt>
                <c:pt idx="124">
                  <c:v>2040_1</c:v>
                </c:pt>
                <c:pt idx="125">
                  <c:v>2040_2</c:v>
                </c:pt>
                <c:pt idx="126">
                  <c:v>2040_3</c:v>
                </c:pt>
                <c:pt idx="127">
                  <c:v>2040_4</c:v>
                </c:pt>
              </c:strCache>
            </c:strRef>
          </c:cat>
          <c:val>
            <c:numRef>
              <c:f>('Exposure Commercial linear'!$H$4:$H$54,'Exposure Commercial linear'!$H$55:$H$116,'Exposure Commercial linear'!$H$117:$H$131)</c:f>
              <c:numCache>
                <c:formatCode>General</c:formatCode>
                <c:ptCount val="128"/>
                <c:pt idx="0">
                  <c:v>5526</c:v>
                </c:pt>
                <c:pt idx="1">
                  <c:v>5545</c:v>
                </c:pt>
                <c:pt idx="2">
                  <c:v>5748</c:v>
                </c:pt>
                <c:pt idx="3">
                  <c:v>5766</c:v>
                </c:pt>
                <c:pt idx="4">
                  <c:v>5834</c:v>
                </c:pt>
                <c:pt idx="5">
                  <c:v>5671</c:v>
                </c:pt>
                <c:pt idx="6">
                  <c:v>5859</c:v>
                </c:pt>
                <c:pt idx="7">
                  <c:v>5951</c:v>
                </c:pt>
                <c:pt idx="8">
                  <c:v>6013</c:v>
                </c:pt>
                <c:pt idx="9">
                  <c:v>6000</c:v>
                </c:pt>
                <c:pt idx="10">
                  <c:v>6247</c:v>
                </c:pt>
                <c:pt idx="11">
                  <c:v>6305</c:v>
                </c:pt>
                <c:pt idx="12">
                  <c:v>6417</c:v>
                </c:pt>
                <c:pt idx="13">
                  <c:v>6437</c:v>
                </c:pt>
                <c:pt idx="14">
                  <c:v>6763</c:v>
                </c:pt>
                <c:pt idx="15">
                  <c:v>6641</c:v>
                </c:pt>
                <c:pt idx="16">
                  <c:v>6787</c:v>
                </c:pt>
                <c:pt idx="17">
                  <c:v>6782</c:v>
                </c:pt>
                <c:pt idx="18">
                  <c:v>7125</c:v>
                </c:pt>
                <c:pt idx="19">
                  <c:v>7119</c:v>
                </c:pt>
                <c:pt idx="20">
                  <c:v>7274</c:v>
                </c:pt>
                <c:pt idx="21">
                  <c:v>7190</c:v>
                </c:pt>
                <c:pt idx="22">
                  <c:v>7427</c:v>
                </c:pt>
                <c:pt idx="23">
                  <c:v>7356</c:v>
                </c:pt>
                <c:pt idx="24">
                  <c:v>7287</c:v>
                </c:pt>
                <c:pt idx="25">
                  <c:v>7207</c:v>
                </c:pt>
                <c:pt idx="26">
                  <c:v>7446</c:v>
                </c:pt>
                <c:pt idx="27">
                  <c:v>7389</c:v>
                </c:pt>
                <c:pt idx="28">
                  <c:v>7510</c:v>
                </c:pt>
                <c:pt idx="29">
                  <c:v>7441</c:v>
                </c:pt>
                <c:pt idx="30">
                  <c:v>7711</c:v>
                </c:pt>
                <c:pt idx="31">
                  <c:v>7669</c:v>
                </c:pt>
                <c:pt idx="32">
                  <c:v>7652</c:v>
                </c:pt>
                <c:pt idx="33">
                  <c:v>7557</c:v>
                </c:pt>
                <c:pt idx="34">
                  <c:v>7798</c:v>
                </c:pt>
                <c:pt idx="35">
                  <c:v>7755</c:v>
                </c:pt>
                <c:pt idx="36">
                  <c:v>7849</c:v>
                </c:pt>
                <c:pt idx="37">
                  <c:v>7756</c:v>
                </c:pt>
                <c:pt idx="38">
                  <c:v>7979</c:v>
                </c:pt>
                <c:pt idx="39">
                  <c:v>7900</c:v>
                </c:pt>
                <c:pt idx="40">
                  <c:v>8227.6307692307691</c:v>
                </c:pt>
                <c:pt idx="41">
                  <c:v>8292.7725140712937</c:v>
                </c:pt>
                <c:pt idx="42">
                  <c:v>8357.9142589118201</c:v>
                </c:pt>
                <c:pt idx="43">
                  <c:v>8423.0560037523464</c:v>
                </c:pt>
                <c:pt idx="44">
                  <c:v>8488.197748592871</c:v>
                </c:pt>
                <c:pt idx="45">
                  <c:v>8553.3394934333955</c:v>
                </c:pt>
                <c:pt idx="46">
                  <c:v>8618.4812382739219</c:v>
                </c:pt>
                <c:pt idx="47">
                  <c:v>8683.6229831144465</c:v>
                </c:pt>
                <c:pt idx="48">
                  <c:v>8748.764727954971</c:v>
                </c:pt>
                <c:pt idx="49">
                  <c:v>8813.9064727954974</c:v>
                </c:pt>
                <c:pt idx="50">
                  <c:v>8879.0482176360238</c:v>
                </c:pt>
                <c:pt idx="51">
                  <c:v>8944.1899624765483</c:v>
                </c:pt>
                <c:pt idx="52">
                  <c:v>9009.3317073170729</c:v>
                </c:pt>
                <c:pt idx="53">
                  <c:v>9074.4734521575992</c:v>
                </c:pt>
                <c:pt idx="54">
                  <c:v>9139.6151969981238</c:v>
                </c:pt>
                <c:pt idx="55">
                  <c:v>9204.7569418386502</c:v>
                </c:pt>
                <c:pt idx="56">
                  <c:v>9269.8986866791747</c:v>
                </c:pt>
                <c:pt idx="57">
                  <c:v>9335.0404315197011</c:v>
                </c:pt>
                <c:pt idx="58">
                  <c:v>9400.1821763602256</c:v>
                </c:pt>
                <c:pt idx="59">
                  <c:v>9465.3239212007502</c:v>
                </c:pt>
                <c:pt idx="60">
                  <c:v>9530.4656660412766</c:v>
                </c:pt>
                <c:pt idx="61">
                  <c:v>9595.6074108818011</c:v>
                </c:pt>
                <c:pt idx="62">
                  <c:v>9660.7491557223275</c:v>
                </c:pt>
                <c:pt idx="63">
                  <c:v>9725.890900562852</c:v>
                </c:pt>
                <c:pt idx="64">
                  <c:v>9791.0326454033784</c:v>
                </c:pt>
                <c:pt idx="65">
                  <c:v>9856.174390243903</c:v>
                </c:pt>
                <c:pt idx="66">
                  <c:v>9921.3161350844275</c:v>
                </c:pt>
                <c:pt idx="67">
                  <c:v>9986.4578799249539</c:v>
                </c:pt>
                <c:pt idx="68">
                  <c:v>10051.599624765478</c:v>
                </c:pt>
                <c:pt idx="69">
                  <c:v>10116.741369606003</c:v>
                </c:pt>
                <c:pt idx="70">
                  <c:v>10181.883114446529</c:v>
                </c:pt>
                <c:pt idx="71">
                  <c:v>10247.024859287056</c:v>
                </c:pt>
                <c:pt idx="72">
                  <c:v>10312.16660412758</c:v>
                </c:pt>
                <c:pt idx="73">
                  <c:v>10377.308348968105</c:v>
                </c:pt>
                <c:pt idx="74">
                  <c:v>10442.450093808631</c:v>
                </c:pt>
                <c:pt idx="75">
                  <c:v>10507.591838649156</c:v>
                </c:pt>
                <c:pt idx="76">
                  <c:v>10572.73358348968</c:v>
                </c:pt>
                <c:pt idx="77">
                  <c:v>10637.875328330207</c:v>
                </c:pt>
                <c:pt idx="78">
                  <c:v>10703.017073170733</c:v>
                </c:pt>
                <c:pt idx="79">
                  <c:v>10768.158818011258</c:v>
                </c:pt>
                <c:pt idx="80">
                  <c:v>10833.300562851782</c:v>
                </c:pt>
                <c:pt idx="81">
                  <c:v>10898.442307692309</c:v>
                </c:pt>
                <c:pt idx="82">
                  <c:v>10963.584052532833</c:v>
                </c:pt>
                <c:pt idx="83">
                  <c:v>11028.725797373358</c:v>
                </c:pt>
                <c:pt idx="84">
                  <c:v>11093.867542213884</c:v>
                </c:pt>
                <c:pt idx="85">
                  <c:v>11159.00928705441</c:v>
                </c:pt>
                <c:pt idx="86">
                  <c:v>11224.151031894935</c:v>
                </c:pt>
                <c:pt idx="87">
                  <c:v>11289.292776735459</c:v>
                </c:pt>
                <c:pt idx="88">
                  <c:v>11354.434521575986</c:v>
                </c:pt>
                <c:pt idx="89">
                  <c:v>11419.57626641651</c:v>
                </c:pt>
                <c:pt idx="90">
                  <c:v>11484.718011257035</c:v>
                </c:pt>
                <c:pt idx="91">
                  <c:v>11549.859756097561</c:v>
                </c:pt>
                <c:pt idx="92">
                  <c:v>11615.001500938088</c:v>
                </c:pt>
                <c:pt idx="93">
                  <c:v>11680.143245778612</c:v>
                </c:pt>
                <c:pt idx="94">
                  <c:v>11745.284990619137</c:v>
                </c:pt>
                <c:pt idx="95">
                  <c:v>11810.426735459663</c:v>
                </c:pt>
                <c:pt idx="96">
                  <c:v>11875.568480300188</c:v>
                </c:pt>
                <c:pt idx="97">
                  <c:v>11940.710225140712</c:v>
                </c:pt>
                <c:pt idx="98">
                  <c:v>12005.851969981239</c:v>
                </c:pt>
                <c:pt idx="99">
                  <c:v>12070.993714821765</c:v>
                </c:pt>
                <c:pt idx="100">
                  <c:v>12136.13545966229</c:v>
                </c:pt>
                <c:pt idx="101">
                  <c:v>12201.277204502814</c:v>
                </c:pt>
                <c:pt idx="102">
                  <c:v>12266.418949343341</c:v>
                </c:pt>
                <c:pt idx="103">
                  <c:v>12331.560694183867</c:v>
                </c:pt>
                <c:pt idx="104">
                  <c:v>12396.70243902439</c:v>
                </c:pt>
                <c:pt idx="105">
                  <c:v>12461.844183864916</c:v>
                </c:pt>
                <c:pt idx="106">
                  <c:v>12526.985928705442</c:v>
                </c:pt>
                <c:pt idx="107">
                  <c:v>12592.127673545967</c:v>
                </c:pt>
                <c:pt idx="108">
                  <c:v>12657.269418386491</c:v>
                </c:pt>
                <c:pt idx="109">
                  <c:v>12722.411163227018</c:v>
                </c:pt>
                <c:pt idx="110">
                  <c:v>12787.552908067544</c:v>
                </c:pt>
                <c:pt idx="111">
                  <c:v>12852.694652908067</c:v>
                </c:pt>
                <c:pt idx="112">
                  <c:v>12917.836397748593</c:v>
                </c:pt>
                <c:pt idx="113">
                  <c:v>12982.97814258912</c:v>
                </c:pt>
                <c:pt idx="114">
                  <c:v>13048.119887429644</c:v>
                </c:pt>
                <c:pt idx="115">
                  <c:v>13113.261632270169</c:v>
                </c:pt>
                <c:pt idx="116">
                  <c:v>13178.403377110695</c:v>
                </c:pt>
                <c:pt idx="117">
                  <c:v>13243.545121951222</c:v>
                </c:pt>
                <c:pt idx="118">
                  <c:v>13308.686866791744</c:v>
                </c:pt>
                <c:pt idx="119">
                  <c:v>13373.828611632271</c:v>
                </c:pt>
                <c:pt idx="120">
                  <c:v>13438.970356472797</c:v>
                </c:pt>
                <c:pt idx="121">
                  <c:v>13504.112101313322</c:v>
                </c:pt>
                <c:pt idx="122">
                  <c:v>13569.253846153846</c:v>
                </c:pt>
                <c:pt idx="123">
                  <c:v>13634.395590994372</c:v>
                </c:pt>
                <c:pt idx="124">
                  <c:v>13699.537335834899</c:v>
                </c:pt>
                <c:pt idx="125">
                  <c:v>13764.679080675422</c:v>
                </c:pt>
                <c:pt idx="126">
                  <c:v>13829.820825515948</c:v>
                </c:pt>
                <c:pt idx="127">
                  <c:v>13894.962570356474</c:v>
                </c:pt>
              </c:numCache>
            </c:numRef>
          </c:val>
          <c:smooth val="0"/>
          <c:extLst>
            <c:ext xmlns:c16="http://schemas.microsoft.com/office/drawing/2014/chart" uri="{C3380CC4-5D6E-409C-BE32-E72D297353CC}">
              <c16:uniqueId val="{00000003-067A-0A4B-9762-97A31EED44E0}"/>
            </c:ext>
          </c:extLst>
        </c:ser>
        <c:ser>
          <c:idx val="4"/>
          <c:order val="4"/>
          <c:tx>
            <c:strRef>
              <c:f>'Exposure Commercial linear'!$I$3</c:f>
              <c:strCache>
                <c:ptCount val="1"/>
                <c:pt idx="0">
                  <c:v>LSH</c:v>
                </c:pt>
              </c:strCache>
            </c:strRef>
          </c:tx>
          <c:spPr>
            <a:ln w="28575" cap="rnd">
              <a:solidFill>
                <a:schemeClr val="accent5"/>
              </a:solidFill>
              <a:round/>
            </a:ln>
            <a:effectLst/>
          </c:spPr>
          <c:marker>
            <c:symbol val="none"/>
          </c:marker>
          <c:cat>
            <c:strRef>
              <c:f>('Exposure Commercial linear'!$C$4:$C$54,'Exposure Commercial linear'!$C$55:$C$116,'Exposure Commercial linear'!$C$117:$C$131)</c:f>
              <c:strCache>
                <c:ptCount val="128"/>
                <c:pt idx="0">
                  <c:v>2009_1</c:v>
                </c:pt>
                <c:pt idx="1">
                  <c:v>2009_2</c:v>
                </c:pt>
                <c:pt idx="2">
                  <c:v>2009_3</c:v>
                </c:pt>
                <c:pt idx="3">
                  <c:v>2009_4</c:v>
                </c:pt>
                <c:pt idx="4">
                  <c:v>2010_1</c:v>
                </c:pt>
                <c:pt idx="5">
                  <c:v>2010_2</c:v>
                </c:pt>
                <c:pt idx="6">
                  <c:v>2010_3</c:v>
                </c:pt>
                <c:pt idx="7">
                  <c:v>2010_4</c:v>
                </c:pt>
                <c:pt idx="8">
                  <c:v>2011_1</c:v>
                </c:pt>
                <c:pt idx="9">
                  <c:v>2011_2</c:v>
                </c:pt>
                <c:pt idx="10">
                  <c:v>2011_3</c:v>
                </c:pt>
                <c:pt idx="11">
                  <c:v>2011_4</c:v>
                </c:pt>
                <c:pt idx="12">
                  <c:v>2012_1</c:v>
                </c:pt>
                <c:pt idx="13">
                  <c:v>2012_2</c:v>
                </c:pt>
                <c:pt idx="14">
                  <c:v>2012_3</c:v>
                </c:pt>
                <c:pt idx="15">
                  <c:v>2012_4</c:v>
                </c:pt>
                <c:pt idx="16">
                  <c:v>2013_1</c:v>
                </c:pt>
                <c:pt idx="17">
                  <c:v>2013_2</c:v>
                </c:pt>
                <c:pt idx="18">
                  <c:v>2013_3</c:v>
                </c:pt>
                <c:pt idx="19">
                  <c:v>2013_4</c:v>
                </c:pt>
                <c:pt idx="20">
                  <c:v>2014_1</c:v>
                </c:pt>
                <c:pt idx="21">
                  <c:v>2014_2</c:v>
                </c:pt>
                <c:pt idx="22">
                  <c:v>2014_3</c:v>
                </c:pt>
                <c:pt idx="23">
                  <c:v>2014_4</c:v>
                </c:pt>
                <c:pt idx="24">
                  <c:v>2015_1</c:v>
                </c:pt>
                <c:pt idx="25">
                  <c:v>2015_2</c:v>
                </c:pt>
                <c:pt idx="26">
                  <c:v>2015_3</c:v>
                </c:pt>
                <c:pt idx="27">
                  <c:v>2015_4</c:v>
                </c:pt>
                <c:pt idx="28">
                  <c:v>2016_1</c:v>
                </c:pt>
                <c:pt idx="29">
                  <c:v>2016_2</c:v>
                </c:pt>
                <c:pt idx="30">
                  <c:v>2016_3</c:v>
                </c:pt>
                <c:pt idx="31">
                  <c:v>2016_4</c:v>
                </c:pt>
                <c:pt idx="32">
                  <c:v>2017_1</c:v>
                </c:pt>
                <c:pt idx="33">
                  <c:v>2017_2</c:v>
                </c:pt>
                <c:pt idx="34">
                  <c:v>2017_3</c:v>
                </c:pt>
                <c:pt idx="35">
                  <c:v>2017_4</c:v>
                </c:pt>
                <c:pt idx="36">
                  <c:v>2018_1</c:v>
                </c:pt>
                <c:pt idx="37">
                  <c:v>2018_2</c:v>
                </c:pt>
                <c:pt idx="38">
                  <c:v>2018_3</c:v>
                </c:pt>
                <c:pt idx="39">
                  <c:v>2018_4</c:v>
                </c:pt>
                <c:pt idx="40">
                  <c:v>2019_1</c:v>
                </c:pt>
                <c:pt idx="41">
                  <c:v>2019_2</c:v>
                </c:pt>
                <c:pt idx="42">
                  <c:v>2019_3</c:v>
                </c:pt>
                <c:pt idx="43">
                  <c:v>2019_4</c:v>
                </c:pt>
                <c:pt idx="44">
                  <c:v>2020_1</c:v>
                </c:pt>
                <c:pt idx="45">
                  <c:v>2020_2</c:v>
                </c:pt>
                <c:pt idx="46">
                  <c:v>2020_3</c:v>
                </c:pt>
                <c:pt idx="47">
                  <c:v>2020_4</c:v>
                </c:pt>
                <c:pt idx="48">
                  <c:v>2021_1</c:v>
                </c:pt>
                <c:pt idx="49">
                  <c:v>2021_2</c:v>
                </c:pt>
                <c:pt idx="50">
                  <c:v>2021_3</c:v>
                </c:pt>
                <c:pt idx="51">
                  <c:v>2021_4</c:v>
                </c:pt>
                <c:pt idx="52">
                  <c:v>2022_1</c:v>
                </c:pt>
                <c:pt idx="53">
                  <c:v>2022_2</c:v>
                </c:pt>
                <c:pt idx="54">
                  <c:v>2022_3</c:v>
                </c:pt>
                <c:pt idx="55">
                  <c:v>2022_4</c:v>
                </c:pt>
                <c:pt idx="56">
                  <c:v>2023_1</c:v>
                </c:pt>
                <c:pt idx="57">
                  <c:v>2023_2</c:v>
                </c:pt>
                <c:pt idx="58">
                  <c:v>2023_3</c:v>
                </c:pt>
                <c:pt idx="59">
                  <c:v>2023_4</c:v>
                </c:pt>
                <c:pt idx="60">
                  <c:v>2024_1</c:v>
                </c:pt>
                <c:pt idx="61">
                  <c:v>2024_2</c:v>
                </c:pt>
                <c:pt idx="62">
                  <c:v>2024_3</c:v>
                </c:pt>
                <c:pt idx="63">
                  <c:v>2024_4</c:v>
                </c:pt>
                <c:pt idx="64">
                  <c:v>2025_1</c:v>
                </c:pt>
                <c:pt idx="65">
                  <c:v>2025_2</c:v>
                </c:pt>
                <c:pt idx="66">
                  <c:v>2025_3</c:v>
                </c:pt>
                <c:pt idx="67">
                  <c:v>2025_4</c:v>
                </c:pt>
                <c:pt idx="68">
                  <c:v>2026_1</c:v>
                </c:pt>
                <c:pt idx="69">
                  <c:v>2026_2</c:v>
                </c:pt>
                <c:pt idx="70">
                  <c:v>2026_3</c:v>
                </c:pt>
                <c:pt idx="71">
                  <c:v>2026_4</c:v>
                </c:pt>
                <c:pt idx="72">
                  <c:v>2027_1</c:v>
                </c:pt>
                <c:pt idx="73">
                  <c:v>2027_2</c:v>
                </c:pt>
                <c:pt idx="74">
                  <c:v>2027_3</c:v>
                </c:pt>
                <c:pt idx="75">
                  <c:v>2027_4</c:v>
                </c:pt>
                <c:pt idx="76">
                  <c:v>2028_1</c:v>
                </c:pt>
                <c:pt idx="77">
                  <c:v>2028_2</c:v>
                </c:pt>
                <c:pt idx="78">
                  <c:v>2028_3</c:v>
                </c:pt>
                <c:pt idx="79">
                  <c:v>2028_4</c:v>
                </c:pt>
                <c:pt idx="80">
                  <c:v>2029_1</c:v>
                </c:pt>
                <c:pt idx="81">
                  <c:v>2029_2</c:v>
                </c:pt>
                <c:pt idx="82">
                  <c:v>2029_3</c:v>
                </c:pt>
                <c:pt idx="83">
                  <c:v>2029_4</c:v>
                </c:pt>
                <c:pt idx="84">
                  <c:v>2030_1</c:v>
                </c:pt>
                <c:pt idx="85">
                  <c:v>2030_2</c:v>
                </c:pt>
                <c:pt idx="86">
                  <c:v>2030_3</c:v>
                </c:pt>
                <c:pt idx="87">
                  <c:v>2030_4</c:v>
                </c:pt>
                <c:pt idx="88">
                  <c:v>2031_1</c:v>
                </c:pt>
                <c:pt idx="89">
                  <c:v>2031_2</c:v>
                </c:pt>
                <c:pt idx="90">
                  <c:v>2031_3</c:v>
                </c:pt>
                <c:pt idx="91">
                  <c:v>2031_4</c:v>
                </c:pt>
                <c:pt idx="92">
                  <c:v>2032_1</c:v>
                </c:pt>
                <c:pt idx="93">
                  <c:v>2032_2</c:v>
                </c:pt>
                <c:pt idx="94">
                  <c:v>2032_3</c:v>
                </c:pt>
                <c:pt idx="95">
                  <c:v>2032_4</c:v>
                </c:pt>
                <c:pt idx="96">
                  <c:v>2033_1</c:v>
                </c:pt>
                <c:pt idx="97">
                  <c:v>2033_2</c:v>
                </c:pt>
                <c:pt idx="98">
                  <c:v>2033_3</c:v>
                </c:pt>
                <c:pt idx="99">
                  <c:v>2033_4</c:v>
                </c:pt>
                <c:pt idx="100">
                  <c:v>2034_1</c:v>
                </c:pt>
                <c:pt idx="101">
                  <c:v>2034_2</c:v>
                </c:pt>
                <c:pt idx="102">
                  <c:v>2034_3</c:v>
                </c:pt>
                <c:pt idx="103">
                  <c:v>2034_4</c:v>
                </c:pt>
                <c:pt idx="104">
                  <c:v>2035_1</c:v>
                </c:pt>
                <c:pt idx="105">
                  <c:v>2035_2</c:v>
                </c:pt>
                <c:pt idx="106">
                  <c:v>2035_3</c:v>
                </c:pt>
                <c:pt idx="107">
                  <c:v>2035_4</c:v>
                </c:pt>
                <c:pt idx="108">
                  <c:v>2036_1</c:v>
                </c:pt>
                <c:pt idx="109">
                  <c:v>2036_2</c:v>
                </c:pt>
                <c:pt idx="110">
                  <c:v>2036_3</c:v>
                </c:pt>
                <c:pt idx="111">
                  <c:v>2036_4</c:v>
                </c:pt>
                <c:pt idx="112">
                  <c:v>2037_1</c:v>
                </c:pt>
                <c:pt idx="113">
                  <c:v>2037_2</c:v>
                </c:pt>
                <c:pt idx="114">
                  <c:v>2037_3</c:v>
                </c:pt>
                <c:pt idx="115">
                  <c:v>2037_4</c:v>
                </c:pt>
                <c:pt idx="116">
                  <c:v>2038_1</c:v>
                </c:pt>
                <c:pt idx="117">
                  <c:v>2038_2</c:v>
                </c:pt>
                <c:pt idx="118">
                  <c:v>2038_3</c:v>
                </c:pt>
                <c:pt idx="119">
                  <c:v>2038_4</c:v>
                </c:pt>
                <c:pt idx="120">
                  <c:v>2039_1</c:v>
                </c:pt>
                <c:pt idx="121">
                  <c:v>2039_2</c:v>
                </c:pt>
                <c:pt idx="122">
                  <c:v>2039_3</c:v>
                </c:pt>
                <c:pt idx="123">
                  <c:v>2039_4</c:v>
                </c:pt>
                <c:pt idx="124">
                  <c:v>2040_1</c:v>
                </c:pt>
                <c:pt idx="125">
                  <c:v>2040_2</c:v>
                </c:pt>
                <c:pt idx="126">
                  <c:v>2040_3</c:v>
                </c:pt>
                <c:pt idx="127">
                  <c:v>2040_4</c:v>
                </c:pt>
              </c:strCache>
            </c:strRef>
          </c:cat>
          <c:val>
            <c:numRef>
              <c:f>('Exposure Commercial linear'!$I$4:$I$54,'Exposure Commercial linear'!$I$55:$I$116,'Exposure Commercial linear'!$I$117:$I$131)</c:f>
              <c:numCache>
                <c:formatCode>General</c:formatCode>
                <c:ptCount val="128"/>
                <c:pt idx="0">
                  <c:v>1739</c:v>
                </c:pt>
                <c:pt idx="1">
                  <c:v>1738</c:v>
                </c:pt>
                <c:pt idx="2">
                  <c:v>1820</c:v>
                </c:pt>
                <c:pt idx="3">
                  <c:v>1832</c:v>
                </c:pt>
                <c:pt idx="4">
                  <c:v>1841</c:v>
                </c:pt>
                <c:pt idx="5">
                  <c:v>1800</c:v>
                </c:pt>
                <c:pt idx="6">
                  <c:v>1872</c:v>
                </c:pt>
                <c:pt idx="7">
                  <c:v>1877</c:v>
                </c:pt>
                <c:pt idx="8">
                  <c:v>1924</c:v>
                </c:pt>
                <c:pt idx="9">
                  <c:v>1922</c:v>
                </c:pt>
                <c:pt idx="10">
                  <c:v>2011</c:v>
                </c:pt>
                <c:pt idx="11">
                  <c:v>2039</c:v>
                </c:pt>
                <c:pt idx="12">
                  <c:v>2082</c:v>
                </c:pt>
                <c:pt idx="13">
                  <c:v>2098</c:v>
                </c:pt>
                <c:pt idx="14">
                  <c:v>2215</c:v>
                </c:pt>
                <c:pt idx="15">
                  <c:v>2171</c:v>
                </c:pt>
                <c:pt idx="16">
                  <c:v>2227</c:v>
                </c:pt>
                <c:pt idx="17">
                  <c:v>2230</c:v>
                </c:pt>
                <c:pt idx="18">
                  <c:v>2356</c:v>
                </c:pt>
                <c:pt idx="19">
                  <c:v>2348</c:v>
                </c:pt>
                <c:pt idx="20">
                  <c:v>2415</c:v>
                </c:pt>
                <c:pt idx="21">
                  <c:v>2403</c:v>
                </c:pt>
                <c:pt idx="22">
                  <c:v>2486</c:v>
                </c:pt>
                <c:pt idx="23">
                  <c:v>2466</c:v>
                </c:pt>
                <c:pt idx="24">
                  <c:v>2454</c:v>
                </c:pt>
                <c:pt idx="25">
                  <c:v>2442</c:v>
                </c:pt>
                <c:pt idx="26">
                  <c:v>2529</c:v>
                </c:pt>
                <c:pt idx="27">
                  <c:v>2508</c:v>
                </c:pt>
                <c:pt idx="28">
                  <c:v>2563</c:v>
                </c:pt>
                <c:pt idx="29">
                  <c:v>2553</c:v>
                </c:pt>
                <c:pt idx="30">
                  <c:v>2644</c:v>
                </c:pt>
                <c:pt idx="31">
                  <c:v>2617</c:v>
                </c:pt>
                <c:pt idx="32">
                  <c:v>2607</c:v>
                </c:pt>
                <c:pt idx="33">
                  <c:v>2583</c:v>
                </c:pt>
                <c:pt idx="34">
                  <c:v>2667</c:v>
                </c:pt>
                <c:pt idx="35">
                  <c:v>2637</c:v>
                </c:pt>
                <c:pt idx="36">
                  <c:v>2663</c:v>
                </c:pt>
                <c:pt idx="37">
                  <c:v>2639</c:v>
                </c:pt>
                <c:pt idx="38">
                  <c:v>2716</c:v>
                </c:pt>
                <c:pt idx="39">
                  <c:v>2671</c:v>
                </c:pt>
                <c:pt idx="40">
                  <c:v>2835.8807692307691</c:v>
                </c:pt>
                <c:pt idx="41">
                  <c:v>2862.7469043151968</c:v>
                </c:pt>
                <c:pt idx="42">
                  <c:v>2889.6130393996245</c:v>
                </c:pt>
                <c:pt idx="43">
                  <c:v>2916.4791744840522</c:v>
                </c:pt>
                <c:pt idx="44">
                  <c:v>2943.3453095684804</c:v>
                </c:pt>
                <c:pt idx="45">
                  <c:v>2970.2114446529081</c:v>
                </c:pt>
                <c:pt idx="46">
                  <c:v>2997.0775797373358</c:v>
                </c:pt>
                <c:pt idx="47">
                  <c:v>3023.9437148217639</c:v>
                </c:pt>
                <c:pt idx="48">
                  <c:v>3050.8098499061916</c:v>
                </c:pt>
                <c:pt idx="49">
                  <c:v>3077.6759849906193</c:v>
                </c:pt>
                <c:pt idx="50">
                  <c:v>3104.542120075047</c:v>
                </c:pt>
                <c:pt idx="51">
                  <c:v>3131.4082551594747</c:v>
                </c:pt>
                <c:pt idx="52">
                  <c:v>3158.2743902439024</c:v>
                </c:pt>
                <c:pt idx="53">
                  <c:v>3185.1405253283301</c:v>
                </c:pt>
                <c:pt idx="54">
                  <c:v>3212.0066604127578</c:v>
                </c:pt>
                <c:pt idx="55">
                  <c:v>3238.8727954971855</c:v>
                </c:pt>
                <c:pt idx="56">
                  <c:v>3265.7389305816137</c:v>
                </c:pt>
                <c:pt idx="57">
                  <c:v>3292.6050656660414</c:v>
                </c:pt>
                <c:pt idx="58">
                  <c:v>3319.4712007504691</c:v>
                </c:pt>
                <c:pt idx="59">
                  <c:v>3346.3373358348967</c:v>
                </c:pt>
                <c:pt idx="60">
                  <c:v>3373.2034709193249</c:v>
                </c:pt>
                <c:pt idx="61">
                  <c:v>3400.0696060037526</c:v>
                </c:pt>
                <c:pt idx="62">
                  <c:v>3426.9357410881803</c:v>
                </c:pt>
                <c:pt idx="63">
                  <c:v>3453.801876172608</c:v>
                </c:pt>
                <c:pt idx="64">
                  <c:v>3480.6680112570357</c:v>
                </c:pt>
                <c:pt idx="65">
                  <c:v>3507.5341463414634</c:v>
                </c:pt>
                <c:pt idx="66">
                  <c:v>3534.4002814258911</c:v>
                </c:pt>
                <c:pt idx="67">
                  <c:v>3561.2664165103188</c:v>
                </c:pt>
                <c:pt idx="68">
                  <c:v>3588.1325515947465</c:v>
                </c:pt>
                <c:pt idx="69">
                  <c:v>3614.9986866791746</c:v>
                </c:pt>
                <c:pt idx="70">
                  <c:v>3641.8648217636023</c:v>
                </c:pt>
                <c:pt idx="71">
                  <c:v>3668.73095684803</c:v>
                </c:pt>
                <c:pt idx="72">
                  <c:v>3695.5970919324577</c:v>
                </c:pt>
                <c:pt idx="73">
                  <c:v>3722.4632270168859</c:v>
                </c:pt>
                <c:pt idx="74">
                  <c:v>3749.3293621013136</c:v>
                </c:pt>
                <c:pt idx="75">
                  <c:v>3776.1954971857413</c:v>
                </c:pt>
                <c:pt idx="76">
                  <c:v>3803.061632270169</c:v>
                </c:pt>
                <c:pt idx="77">
                  <c:v>3829.9277673545967</c:v>
                </c:pt>
                <c:pt idx="78">
                  <c:v>3856.7939024390244</c:v>
                </c:pt>
                <c:pt idx="79">
                  <c:v>3883.660037523452</c:v>
                </c:pt>
                <c:pt idx="80">
                  <c:v>3910.5261726078797</c:v>
                </c:pt>
                <c:pt idx="81">
                  <c:v>3937.3923076923079</c:v>
                </c:pt>
                <c:pt idx="82">
                  <c:v>3964.2584427767356</c:v>
                </c:pt>
                <c:pt idx="83">
                  <c:v>3991.1245778611633</c:v>
                </c:pt>
                <c:pt idx="84">
                  <c:v>4017.990712945591</c:v>
                </c:pt>
                <c:pt idx="85">
                  <c:v>4044.8568480300187</c:v>
                </c:pt>
                <c:pt idx="86">
                  <c:v>4071.7229831144464</c:v>
                </c:pt>
                <c:pt idx="87">
                  <c:v>4098.5891181988745</c:v>
                </c:pt>
                <c:pt idx="88">
                  <c:v>4125.4552532833022</c:v>
                </c:pt>
                <c:pt idx="89">
                  <c:v>4152.3213883677299</c:v>
                </c:pt>
                <c:pt idx="90">
                  <c:v>4179.1875234521576</c:v>
                </c:pt>
                <c:pt idx="91">
                  <c:v>4206.0536585365853</c:v>
                </c:pt>
                <c:pt idx="92">
                  <c:v>4232.919793621013</c:v>
                </c:pt>
                <c:pt idx="93">
                  <c:v>4259.7859287054416</c:v>
                </c:pt>
                <c:pt idx="94">
                  <c:v>4286.6520637898684</c:v>
                </c:pt>
                <c:pt idx="95">
                  <c:v>4313.518198874297</c:v>
                </c:pt>
                <c:pt idx="96">
                  <c:v>4340.3843339587238</c:v>
                </c:pt>
                <c:pt idx="97">
                  <c:v>4367.2504690431524</c:v>
                </c:pt>
                <c:pt idx="98">
                  <c:v>4394.1166041275792</c:v>
                </c:pt>
                <c:pt idx="99">
                  <c:v>4420.9827392120078</c:v>
                </c:pt>
                <c:pt idx="100">
                  <c:v>4447.8488742964355</c:v>
                </c:pt>
                <c:pt idx="101">
                  <c:v>4474.7150093808632</c:v>
                </c:pt>
                <c:pt idx="102">
                  <c:v>4501.5811444652909</c:v>
                </c:pt>
                <c:pt idx="103">
                  <c:v>4528.4472795497186</c:v>
                </c:pt>
                <c:pt idx="104">
                  <c:v>4555.3134146341463</c:v>
                </c:pt>
                <c:pt idx="105">
                  <c:v>4582.179549718574</c:v>
                </c:pt>
                <c:pt idx="106">
                  <c:v>4609.0456848030026</c:v>
                </c:pt>
                <c:pt idx="107">
                  <c:v>4635.9118198874294</c:v>
                </c:pt>
                <c:pt idx="108">
                  <c:v>4662.777954971858</c:v>
                </c:pt>
                <c:pt idx="109">
                  <c:v>4689.6440900562848</c:v>
                </c:pt>
                <c:pt idx="110">
                  <c:v>4716.5102251407134</c:v>
                </c:pt>
                <c:pt idx="111">
                  <c:v>4743.3763602251402</c:v>
                </c:pt>
                <c:pt idx="112">
                  <c:v>4770.2424953095688</c:v>
                </c:pt>
                <c:pt idx="113">
                  <c:v>4797.1086303939965</c:v>
                </c:pt>
                <c:pt idx="114">
                  <c:v>4823.9747654784242</c:v>
                </c:pt>
                <c:pt idx="115">
                  <c:v>4850.8409005628519</c:v>
                </c:pt>
                <c:pt idx="116">
                  <c:v>4877.7070356472796</c:v>
                </c:pt>
                <c:pt idx="117">
                  <c:v>4904.5731707317073</c:v>
                </c:pt>
                <c:pt idx="118">
                  <c:v>4931.4393058161349</c:v>
                </c:pt>
                <c:pt idx="119">
                  <c:v>4958.3054409005636</c:v>
                </c:pt>
                <c:pt idx="120">
                  <c:v>4985.1715759849903</c:v>
                </c:pt>
                <c:pt idx="121">
                  <c:v>5012.0377110694189</c:v>
                </c:pt>
                <c:pt idx="122">
                  <c:v>5038.9038461538457</c:v>
                </c:pt>
                <c:pt idx="123">
                  <c:v>5065.7699812382743</c:v>
                </c:pt>
                <c:pt idx="124">
                  <c:v>5092.6361163227011</c:v>
                </c:pt>
                <c:pt idx="125">
                  <c:v>5119.5022514071297</c:v>
                </c:pt>
                <c:pt idx="126">
                  <c:v>5146.3683864915574</c:v>
                </c:pt>
                <c:pt idx="127">
                  <c:v>5173.2345215759851</c:v>
                </c:pt>
              </c:numCache>
            </c:numRef>
          </c:val>
          <c:smooth val="0"/>
          <c:extLst>
            <c:ext xmlns:c16="http://schemas.microsoft.com/office/drawing/2014/chart" uri="{C3380CC4-5D6E-409C-BE32-E72D297353CC}">
              <c16:uniqueId val="{00000004-067A-0A4B-9762-97A31EED44E0}"/>
            </c:ext>
          </c:extLst>
        </c:ser>
        <c:ser>
          <c:idx val="5"/>
          <c:order val="5"/>
          <c:tx>
            <c:strRef>
              <c:f>'Exposure Commercial linear'!$J$3</c:f>
              <c:strCache>
                <c:ptCount val="1"/>
                <c:pt idx="0">
                  <c:v>LSL</c:v>
                </c:pt>
              </c:strCache>
            </c:strRef>
          </c:tx>
          <c:spPr>
            <a:ln w="28575" cap="rnd">
              <a:solidFill>
                <a:schemeClr val="accent6"/>
              </a:solidFill>
              <a:round/>
            </a:ln>
            <a:effectLst/>
          </c:spPr>
          <c:marker>
            <c:symbol val="none"/>
          </c:marker>
          <c:cat>
            <c:strRef>
              <c:f>('Exposure Commercial linear'!$C$4:$C$54,'Exposure Commercial linear'!$C$55:$C$116,'Exposure Commercial linear'!$C$117:$C$131)</c:f>
              <c:strCache>
                <c:ptCount val="128"/>
                <c:pt idx="0">
                  <c:v>2009_1</c:v>
                </c:pt>
                <c:pt idx="1">
                  <c:v>2009_2</c:v>
                </c:pt>
                <c:pt idx="2">
                  <c:v>2009_3</c:v>
                </c:pt>
                <c:pt idx="3">
                  <c:v>2009_4</c:v>
                </c:pt>
                <c:pt idx="4">
                  <c:v>2010_1</c:v>
                </c:pt>
                <c:pt idx="5">
                  <c:v>2010_2</c:v>
                </c:pt>
                <c:pt idx="6">
                  <c:v>2010_3</c:v>
                </c:pt>
                <c:pt idx="7">
                  <c:v>2010_4</c:v>
                </c:pt>
                <c:pt idx="8">
                  <c:v>2011_1</c:v>
                </c:pt>
                <c:pt idx="9">
                  <c:v>2011_2</c:v>
                </c:pt>
                <c:pt idx="10">
                  <c:v>2011_3</c:v>
                </c:pt>
                <c:pt idx="11">
                  <c:v>2011_4</c:v>
                </c:pt>
                <c:pt idx="12">
                  <c:v>2012_1</c:v>
                </c:pt>
                <c:pt idx="13">
                  <c:v>2012_2</c:v>
                </c:pt>
                <c:pt idx="14">
                  <c:v>2012_3</c:v>
                </c:pt>
                <c:pt idx="15">
                  <c:v>2012_4</c:v>
                </c:pt>
                <c:pt idx="16">
                  <c:v>2013_1</c:v>
                </c:pt>
                <c:pt idx="17">
                  <c:v>2013_2</c:v>
                </c:pt>
                <c:pt idx="18">
                  <c:v>2013_3</c:v>
                </c:pt>
                <c:pt idx="19">
                  <c:v>2013_4</c:v>
                </c:pt>
                <c:pt idx="20">
                  <c:v>2014_1</c:v>
                </c:pt>
                <c:pt idx="21">
                  <c:v>2014_2</c:v>
                </c:pt>
                <c:pt idx="22">
                  <c:v>2014_3</c:v>
                </c:pt>
                <c:pt idx="23">
                  <c:v>2014_4</c:v>
                </c:pt>
                <c:pt idx="24">
                  <c:v>2015_1</c:v>
                </c:pt>
                <c:pt idx="25">
                  <c:v>2015_2</c:v>
                </c:pt>
                <c:pt idx="26">
                  <c:v>2015_3</c:v>
                </c:pt>
                <c:pt idx="27">
                  <c:v>2015_4</c:v>
                </c:pt>
                <c:pt idx="28">
                  <c:v>2016_1</c:v>
                </c:pt>
                <c:pt idx="29">
                  <c:v>2016_2</c:v>
                </c:pt>
                <c:pt idx="30">
                  <c:v>2016_3</c:v>
                </c:pt>
                <c:pt idx="31">
                  <c:v>2016_4</c:v>
                </c:pt>
                <c:pt idx="32">
                  <c:v>2017_1</c:v>
                </c:pt>
                <c:pt idx="33">
                  <c:v>2017_2</c:v>
                </c:pt>
                <c:pt idx="34">
                  <c:v>2017_3</c:v>
                </c:pt>
                <c:pt idx="35">
                  <c:v>2017_4</c:v>
                </c:pt>
                <c:pt idx="36">
                  <c:v>2018_1</c:v>
                </c:pt>
                <c:pt idx="37">
                  <c:v>2018_2</c:v>
                </c:pt>
                <c:pt idx="38">
                  <c:v>2018_3</c:v>
                </c:pt>
                <c:pt idx="39">
                  <c:v>2018_4</c:v>
                </c:pt>
                <c:pt idx="40">
                  <c:v>2019_1</c:v>
                </c:pt>
                <c:pt idx="41">
                  <c:v>2019_2</c:v>
                </c:pt>
                <c:pt idx="42">
                  <c:v>2019_3</c:v>
                </c:pt>
                <c:pt idx="43">
                  <c:v>2019_4</c:v>
                </c:pt>
                <c:pt idx="44">
                  <c:v>2020_1</c:v>
                </c:pt>
                <c:pt idx="45">
                  <c:v>2020_2</c:v>
                </c:pt>
                <c:pt idx="46">
                  <c:v>2020_3</c:v>
                </c:pt>
                <c:pt idx="47">
                  <c:v>2020_4</c:v>
                </c:pt>
                <c:pt idx="48">
                  <c:v>2021_1</c:v>
                </c:pt>
                <c:pt idx="49">
                  <c:v>2021_2</c:v>
                </c:pt>
                <c:pt idx="50">
                  <c:v>2021_3</c:v>
                </c:pt>
                <c:pt idx="51">
                  <c:v>2021_4</c:v>
                </c:pt>
                <c:pt idx="52">
                  <c:v>2022_1</c:v>
                </c:pt>
                <c:pt idx="53">
                  <c:v>2022_2</c:v>
                </c:pt>
                <c:pt idx="54">
                  <c:v>2022_3</c:v>
                </c:pt>
                <c:pt idx="55">
                  <c:v>2022_4</c:v>
                </c:pt>
                <c:pt idx="56">
                  <c:v>2023_1</c:v>
                </c:pt>
                <c:pt idx="57">
                  <c:v>2023_2</c:v>
                </c:pt>
                <c:pt idx="58">
                  <c:v>2023_3</c:v>
                </c:pt>
                <c:pt idx="59">
                  <c:v>2023_4</c:v>
                </c:pt>
                <c:pt idx="60">
                  <c:v>2024_1</c:v>
                </c:pt>
                <c:pt idx="61">
                  <c:v>2024_2</c:v>
                </c:pt>
                <c:pt idx="62">
                  <c:v>2024_3</c:v>
                </c:pt>
                <c:pt idx="63">
                  <c:v>2024_4</c:v>
                </c:pt>
                <c:pt idx="64">
                  <c:v>2025_1</c:v>
                </c:pt>
                <c:pt idx="65">
                  <c:v>2025_2</c:v>
                </c:pt>
                <c:pt idx="66">
                  <c:v>2025_3</c:v>
                </c:pt>
                <c:pt idx="67">
                  <c:v>2025_4</c:v>
                </c:pt>
                <c:pt idx="68">
                  <c:v>2026_1</c:v>
                </c:pt>
                <c:pt idx="69">
                  <c:v>2026_2</c:v>
                </c:pt>
                <c:pt idx="70">
                  <c:v>2026_3</c:v>
                </c:pt>
                <c:pt idx="71">
                  <c:v>2026_4</c:v>
                </c:pt>
                <c:pt idx="72">
                  <c:v>2027_1</c:v>
                </c:pt>
                <c:pt idx="73">
                  <c:v>2027_2</c:v>
                </c:pt>
                <c:pt idx="74">
                  <c:v>2027_3</c:v>
                </c:pt>
                <c:pt idx="75">
                  <c:v>2027_4</c:v>
                </c:pt>
                <c:pt idx="76">
                  <c:v>2028_1</c:v>
                </c:pt>
                <c:pt idx="77">
                  <c:v>2028_2</c:v>
                </c:pt>
                <c:pt idx="78">
                  <c:v>2028_3</c:v>
                </c:pt>
                <c:pt idx="79">
                  <c:v>2028_4</c:v>
                </c:pt>
                <c:pt idx="80">
                  <c:v>2029_1</c:v>
                </c:pt>
                <c:pt idx="81">
                  <c:v>2029_2</c:v>
                </c:pt>
                <c:pt idx="82">
                  <c:v>2029_3</c:v>
                </c:pt>
                <c:pt idx="83">
                  <c:v>2029_4</c:v>
                </c:pt>
                <c:pt idx="84">
                  <c:v>2030_1</c:v>
                </c:pt>
                <c:pt idx="85">
                  <c:v>2030_2</c:v>
                </c:pt>
                <c:pt idx="86">
                  <c:v>2030_3</c:v>
                </c:pt>
                <c:pt idx="87">
                  <c:v>2030_4</c:v>
                </c:pt>
                <c:pt idx="88">
                  <c:v>2031_1</c:v>
                </c:pt>
                <c:pt idx="89">
                  <c:v>2031_2</c:v>
                </c:pt>
                <c:pt idx="90">
                  <c:v>2031_3</c:v>
                </c:pt>
                <c:pt idx="91">
                  <c:v>2031_4</c:v>
                </c:pt>
                <c:pt idx="92">
                  <c:v>2032_1</c:v>
                </c:pt>
                <c:pt idx="93">
                  <c:v>2032_2</c:v>
                </c:pt>
                <c:pt idx="94">
                  <c:v>2032_3</c:v>
                </c:pt>
                <c:pt idx="95">
                  <c:v>2032_4</c:v>
                </c:pt>
                <c:pt idx="96">
                  <c:v>2033_1</c:v>
                </c:pt>
                <c:pt idx="97">
                  <c:v>2033_2</c:v>
                </c:pt>
                <c:pt idx="98">
                  <c:v>2033_3</c:v>
                </c:pt>
                <c:pt idx="99">
                  <c:v>2033_4</c:v>
                </c:pt>
                <c:pt idx="100">
                  <c:v>2034_1</c:v>
                </c:pt>
                <c:pt idx="101">
                  <c:v>2034_2</c:v>
                </c:pt>
                <c:pt idx="102">
                  <c:v>2034_3</c:v>
                </c:pt>
                <c:pt idx="103">
                  <c:v>2034_4</c:v>
                </c:pt>
                <c:pt idx="104">
                  <c:v>2035_1</c:v>
                </c:pt>
                <c:pt idx="105">
                  <c:v>2035_2</c:v>
                </c:pt>
                <c:pt idx="106">
                  <c:v>2035_3</c:v>
                </c:pt>
                <c:pt idx="107">
                  <c:v>2035_4</c:v>
                </c:pt>
                <c:pt idx="108">
                  <c:v>2036_1</c:v>
                </c:pt>
                <c:pt idx="109">
                  <c:v>2036_2</c:v>
                </c:pt>
                <c:pt idx="110">
                  <c:v>2036_3</c:v>
                </c:pt>
                <c:pt idx="111">
                  <c:v>2036_4</c:v>
                </c:pt>
                <c:pt idx="112">
                  <c:v>2037_1</c:v>
                </c:pt>
                <c:pt idx="113">
                  <c:v>2037_2</c:v>
                </c:pt>
                <c:pt idx="114">
                  <c:v>2037_3</c:v>
                </c:pt>
                <c:pt idx="115">
                  <c:v>2037_4</c:v>
                </c:pt>
                <c:pt idx="116">
                  <c:v>2038_1</c:v>
                </c:pt>
                <c:pt idx="117">
                  <c:v>2038_2</c:v>
                </c:pt>
                <c:pt idx="118">
                  <c:v>2038_3</c:v>
                </c:pt>
                <c:pt idx="119">
                  <c:v>2038_4</c:v>
                </c:pt>
                <c:pt idx="120">
                  <c:v>2039_1</c:v>
                </c:pt>
                <c:pt idx="121">
                  <c:v>2039_2</c:v>
                </c:pt>
                <c:pt idx="122">
                  <c:v>2039_3</c:v>
                </c:pt>
                <c:pt idx="123">
                  <c:v>2039_4</c:v>
                </c:pt>
                <c:pt idx="124">
                  <c:v>2040_1</c:v>
                </c:pt>
                <c:pt idx="125">
                  <c:v>2040_2</c:v>
                </c:pt>
                <c:pt idx="126">
                  <c:v>2040_3</c:v>
                </c:pt>
                <c:pt idx="127">
                  <c:v>2040_4</c:v>
                </c:pt>
              </c:strCache>
            </c:strRef>
          </c:cat>
          <c:val>
            <c:numRef>
              <c:f>('Exposure Commercial linear'!$J$4:$J$54,'Exposure Commercial linear'!$J$55:$J$116,'Exposure Commercial linear'!$J$117:$J$131)</c:f>
              <c:numCache>
                <c:formatCode>General</c:formatCode>
                <c:ptCount val="128"/>
                <c:pt idx="0">
                  <c:v>689</c:v>
                </c:pt>
                <c:pt idx="1">
                  <c:v>683</c:v>
                </c:pt>
                <c:pt idx="2">
                  <c:v>703</c:v>
                </c:pt>
                <c:pt idx="3">
                  <c:v>703</c:v>
                </c:pt>
                <c:pt idx="4">
                  <c:v>709</c:v>
                </c:pt>
                <c:pt idx="5">
                  <c:v>692</c:v>
                </c:pt>
                <c:pt idx="6">
                  <c:v>713</c:v>
                </c:pt>
                <c:pt idx="7">
                  <c:v>704</c:v>
                </c:pt>
                <c:pt idx="8">
                  <c:v>719</c:v>
                </c:pt>
                <c:pt idx="9">
                  <c:v>707</c:v>
                </c:pt>
                <c:pt idx="10">
                  <c:v>736</c:v>
                </c:pt>
                <c:pt idx="11">
                  <c:v>727</c:v>
                </c:pt>
                <c:pt idx="12">
                  <c:v>732</c:v>
                </c:pt>
                <c:pt idx="13">
                  <c:v>736</c:v>
                </c:pt>
                <c:pt idx="14">
                  <c:v>765</c:v>
                </c:pt>
                <c:pt idx="15">
                  <c:v>754</c:v>
                </c:pt>
                <c:pt idx="16">
                  <c:v>764</c:v>
                </c:pt>
                <c:pt idx="17">
                  <c:v>759</c:v>
                </c:pt>
                <c:pt idx="18">
                  <c:v>781</c:v>
                </c:pt>
                <c:pt idx="19">
                  <c:v>783</c:v>
                </c:pt>
                <c:pt idx="20">
                  <c:v>796</c:v>
                </c:pt>
                <c:pt idx="21">
                  <c:v>798</c:v>
                </c:pt>
                <c:pt idx="22">
                  <c:v>832</c:v>
                </c:pt>
                <c:pt idx="23">
                  <c:v>822</c:v>
                </c:pt>
                <c:pt idx="24">
                  <c:v>816</c:v>
                </c:pt>
                <c:pt idx="25">
                  <c:v>818</c:v>
                </c:pt>
                <c:pt idx="26">
                  <c:v>851</c:v>
                </c:pt>
                <c:pt idx="27">
                  <c:v>839</c:v>
                </c:pt>
                <c:pt idx="28">
                  <c:v>860</c:v>
                </c:pt>
                <c:pt idx="29">
                  <c:v>858</c:v>
                </c:pt>
                <c:pt idx="30">
                  <c:v>889</c:v>
                </c:pt>
                <c:pt idx="31">
                  <c:v>868</c:v>
                </c:pt>
                <c:pt idx="32">
                  <c:v>859</c:v>
                </c:pt>
                <c:pt idx="33">
                  <c:v>852</c:v>
                </c:pt>
                <c:pt idx="34">
                  <c:v>876</c:v>
                </c:pt>
                <c:pt idx="35">
                  <c:v>849</c:v>
                </c:pt>
                <c:pt idx="36">
                  <c:v>846</c:v>
                </c:pt>
                <c:pt idx="37">
                  <c:v>835</c:v>
                </c:pt>
                <c:pt idx="38">
                  <c:v>861</c:v>
                </c:pt>
                <c:pt idx="39">
                  <c:v>833</c:v>
                </c:pt>
                <c:pt idx="40">
                  <c:v>892.63461538461524</c:v>
                </c:pt>
                <c:pt idx="41">
                  <c:v>897.86435272045014</c:v>
                </c:pt>
                <c:pt idx="42">
                  <c:v>903.09409005628504</c:v>
                </c:pt>
                <c:pt idx="43">
                  <c:v>908.32382739211994</c:v>
                </c:pt>
                <c:pt idx="44">
                  <c:v>913.55356472795484</c:v>
                </c:pt>
                <c:pt idx="45">
                  <c:v>918.78330206378973</c:v>
                </c:pt>
                <c:pt idx="46">
                  <c:v>924.01303939962463</c:v>
                </c:pt>
                <c:pt idx="47">
                  <c:v>929.24277673545953</c:v>
                </c:pt>
                <c:pt idx="48">
                  <c:v>934.47251407129443</c:v>
                </c:pt>
                <c:pt idx="49">
                  <c:v>939.70225140712932</c:v>
                </c:pt>
                <c:pt idx="50">
                  <c:v>944.93198874296422</c:v>
                </c:pt>
                <c:pt idx="51">
                  <c:v>950.16172607879912</c:v>
                </c:pt>
                <c:pt idx="52">
                  <c:v>955.39146341463402</c:v>
                </c:pt>
                <c:pt idx="53">
                  <c:v>960.62120075046892</c:v>
                </c:pt>
                <c:pt idx="54">
                  <c:v>965.85093808630381</c:v>
                </c:pt>
                <c:pt idx="55">
                  <c:v>971.08067542213871</c:v>
                </c:pt>
                <c:pt idx="56">
                  <c:v>976.31041275797361</c:v>
                </c:pt>
                <c:pt idx="57">
                  <c:v>981.54015009380851</c:v>
                </c:pt>
                <c:pt idx="58">
                  <c:v>986.7698874296434</c:v>
                </c:pt>
                <c:pt idx="59">
                  <c:v>991.9996247654783</c:v>
                </c:pt>
                <c:pt idx="60">
                  <c:v>997.2293621013132</c:v>
                </c:pt>
                <c:pt idx="61">
                  <c:v>1002.4590994371481</c:v>
                </c:pt>
                <c:pt idx="62">
                  <c:v>1007.688836772983</c:v>
                </c:pt>
                <c:pt idx="63">
                  <c:v>1012.9185741088179</c:v>
                </c:pt>
                <c:pt idx="64">
                  <c:v>1018.1483114446528</c:v>
                </c:pt>
                <c:pt idx="65">
                  <c:v>1023.3780487804877</c:v>
                </c:pt>
                <c:pt idx="66">
                  <c:v>1028.6077861163226</c:v>
                </c:pt>
                <c:pt idx="67">
                  <c:v>1033.8375234521575</c:v>
                </c:pt>
                <c:pt idx="68">
                  <c:v>1039.0672607879924</c:v>
                </c:pt>
                <c:pt idx="69">
                  <c:v>1044.2969981238273</c:v>
                </c:pt>
                <c:pt idx="70">
                  <c:v>1049.5267354596622</c:v>
                </c:pt>
                <c:pt idx="71">
                  <c:v>1054.7564727954971</c:v>
                </c:pt>
                <c:pt idx="72">
                  <c:v>1059.986210131332</c:v>
                </c:pt>
                <c:pt idx="73">
                  <c:v>1065.2159474671669</c:v>
                </c:pt>
                <c:pt idx="74">
                  <c:v>1070.4456848030018</c:v>
                </c:pt>
                <c:pt idx="75">
                  <c:v>1075.6754221388367</c:v>
                </c:pt>
                <c:pt idx="76">
                  <c:v>1080.9051594746716</c:v>
                </c:pt>
                <c:pt idx="77">
                  <c:v>1086.1348968105065</c:v>
                </c:pt>
                <c:pt idx="78">
                  <c:v>1091.3646341463414</c:v>
                </c:pt>
                <c:pt idx="79">
                  <c:v>1096.5943714821763</c:v>
                </c:pt>
                <c:pt idx="80">
                  <c:v>1101.8241088180112</c:v>
                </c:pt>
                <c:pt idx="81">
                  <c:v>1107.0538461538461</c:v>
                </c:pt>
                <c:pt idx="82">
                  <c:v>1112.283583489681</c:v>
                </c:pt>
                <c:pt idx="83">
                  <c:v>1117.5133208255158</c:v>
                </c:pt>
                <c:pt idx="84">
                  <c:v>1122.7430581613507</c:v>
                </c:pt>
                <c:pt idx="85">
                  <c:v>1127.9727954971856</c:v>
                </c:pt>
                <c:pt idx="86">
                  <c:v>1133.2025328330205</c:v>
                </c:pt>
                <c:pt idx="87">
                  <c:v>1138.4322701688554</c:v>
                </c:pt>
                <c:pt idx="88">
                  <c:v>1143.6620075046903</c:v>
                </c:pt>
                <c:pt idx="89">
                  <c:v>1148.8917448405252</c:v>
                </c:pt>
                <c:pt idx="90">
                  <c:v>1154.1214821763601</c:v>
                </c:pt>
                <c:pt idx="91">
                  <c:v>1159.351219512195</c:v>
                </c:pt>
                <c:pt idx="92">
                  <c:v>1164.5809568480299</c:v>
                </c:pt>
                <c:pt idx="93">
                  <c:v>1169.8106941838648</c:v>
                </c:pt>
                <c:pt idx="94">
                  <c:v>1175.0404315196997</c:v>
                </c:pt>
                <c:pt idx="95">
                  <c:v>1180.2701688555346</c:v>
                </c:pt>
                <c:pt idx="96">
                  <c:v>1185.4999061913695</c:v>
                </c:pt>
                <c:pt idx="97">
                  <c:v>1190.7296435272044</c:v>
                </c:pt>
                <c:pt idx="98">
                  <c:v>1195.9593808630393</c:v>
                </c:pt>
                <c:pt idx="99">
                  <c:v>1201.189118198874</c:v>
                </c:pt>
                <c:pt idx="100">
                  <c:v>1206.4188555347091</c:v>
                </c:pt>
                <c:pt idx="101">
                  <c:v>1211.6485928705438</c:v>
                </c:pt>
                <c:pt idx="102">
                  <c:v>1216.8783302063789</c:v>
                </c:pt>
                <c:pt idx="103">
                  <c:v>1222.1080675422136</c:v>
                </c:pt>
                <c:pt idx="104">
                  <c:v>1227.3378048780487</c:v>
                </c:pt>
                <c:pt idx="105">
                  <c:v>1232.5675422138834</c:v>
                </c:pt>
                <c:pt idx="106">
                  <c:v>1237.7972795497185</c:v>
                </c:pt>
                <c:pt idx="107">
                  <c:v>1243.0270168855532</c:v>
                </c:pt>
                <c:pt idx="108">
                  <c:v>1248.2567542213883</c:v>
                </c:pt>
                <c:pt idx="109">
                  <c:v>1253.486491557223</c:v>
                </c:pt>
                <c:pt idx="110">
                  <c:v>1258.7162288930581</c:v>
                </c:pt>
                <c:pt idx="111">
                  <c:v>1263.9459662288928</c:v>
                </c:pt>
                <c:pt idx="112">
                  <c:v>1269.1757035647279</c:v>
                </c:pt>
                <c:pt idx="113">
                  <c:v>1274.4054409005626</c:v>
                </c:pt>
                <c:pt idx="114">
                  <c:v>1279.6351782363977</c:v>
                </c:pt>
                <c:pt idx="115">
                  <c:v>1284.8649155722323</c:v>
                </c:pt>
                <c:pt idx="116">
                  <c:v>1290.0946529080675</c:v>
                </c:pt>
                <c:pt idx="117">
                  <c:v>1295.3243902439021</c:v>
                </c:pt>
                <c:pt idx="118">
                  <c:v>1300.5541275797373</c:v>
                </c:pt>
                <c:pt idx="119">
                  <c:v>1305.7838649155719</c:v>
                </c:pt>
                <c:pt idx="120">
                  <c:v>1311.0136022514071</c:v>
                </c:pt>
                <c:pt idx="121">
                  <c:v>1316.2433395872417</c:v>
                </c:pt>
                <c:pt idx="122">
                  <c:v>1321.4730769230769</c:v>
                </c:pt>
                <c:pt idx="123">
                  <c:v>1326.7028142589115</c:v>
                </c:pt>
                <c:pt idx="124">
                  <c:v>1331.9325515947467</c:v>
                </c:pt>
                <c:pt idx="125">
                  <c:v>1337.1622889305813</c:v>
                </c:pt>
                <c:pt idx="126">
                  <c:v>1342.3920262664165</c:v>
                </c:pt>
                <c:pt idx="127">
                  <c:v>1347.6217636022511</c:v>
                </c:pt>
              </c:numCache>
            </c:numRef>
          </c:val>
          <c:smooth val="0"/>
          <c:extLst>
            <c:ext xmlns:c16="http://schemas.microsoft.com/office/drawing/2014/chart" uri="{C3380CC4-5D6E-409C-BE32-E72D297353CC}">
              <c16:uniqueId val="{00000005-067A-0A4B-9762-97A31EED44E0}"/>
            </c:ext>
          </c:extLst>
        </c:ser>
        <c:ser>
          <c:idx val="6"/>
          <c:order val="6"/>
          <c:tx>
            <c:strRef>
              <c:f>'Exposure Commercial linear'!$K$3</c:f>
              <c:strCache>
                <c:ptCount val="1"/>
                <c:pt idx="0">
                  <c:v>LYA</c:v>
                </c:pt>
              </c:strCache>
            </c:strRef>
          </c:tx>
          <c:spPr>
            <a:ln w="28575" cap="rnd">
              <a:solidFill>
                <a:schemeClr val="accent1">
                  <a:lumMod val="60000"/>
                </a:schemeClr>
              </a:solidFill>
              <a:round/>
            </a:ln>
            <a:effectLst/>
          </c:spPr>
          <c:marker>
            <c:symbol val="none"/>
          </c:marker>
          <c:cat>
            <c:strRef>
              <c:f>('Exposure Commercial linear'!$C$4:$C$54,'Exposure Commercial linear'!$C$55:$C$116,'Exposure Commercial linear'!$C$117:$C$131)</c:f>
              <c:strCache>
                <c:ptCount val="128"/>
                <c:pt idx="0">
                  <c:v>2009_1</c:v>
                </c:pt>
                <c:pt idx="1">
                  <c:v>2009_2</c:v>
                </c:pt>
                <c:pt idx="2">
                  <c:v>2009_3</c:v>
                </c:pt>
                <c:pt idx="3">
                  <c:v>2009_4</c:v>
                </c:pt>
                <c:pt idx="4">
                  <c:v>2010_1</c:v>
                </c:pt>
                <c:pt idx="5">
                  <c:v>2010_2</c:v>
                </c:pt>
                <c:pt idx="6">
                  <c:v>2010_3</c:v>
                </c:pt>
                <c:pt idx="7">
                  <c:v>2010_4</c:v>
                </c:pt>
                <c:pt idx="8">
                  <c:v>2011_1</c:v>
                </c:pt>
                <c:pt idx="9">
                  <c:v>2011_2</c:v>
                </c:pt>
                <c:pt idx="10">
                  <c:v>2011_3</c:v>
                </c:pt>
                <c:pt idx="11">
                  <c:v>2011_4</c:v>
                </c:pt>
                <c:pt idx="12">
                  <c:v>2012_1</c:v>
                </c:pt>
                <c:pt idx="13">
                  <c:v>2012_2</c:v>
                </c:pt>
                <c:pt idx="14">
                  <c:v>2012_3</c:v>
                </c:pt>
                <c:pt idx="15">
                  <c:v>2012_4</c:v>
                </c:pt>
                <c:pt idx="16">
                  <c:v>2013_1</c:v>
                </c:pt>
                <c:pt idx="17">
                  <c:v>2013_2</c:v>
                </c:pt>
                <c:pt idx="18">
                  <c:v>2013_3</c:v>
                </c:pt>
                <c:pt idx="19">
                  <c:v>2013_4</c:v>
                </c:pt>
                <c:pt idx="20">
                  <c:v>2014_1</c:v>
                </c:pt>
                <c:pt idx="21">
                  <c:v>2014_2</c:v>
                </c:pt>
                <c:pt idx="22">
                  <c:v>2014_3</c:v>
                </c:pt>
                <c:pt idx="23">
                  <c:v>2014_4</c:v>
                </c:pt>
                <c:pt idx="24">
                  <c:v>2015_1</c:v>
                </c:pt>
                <c:pt idx="25">
                  <c:v>2015_2</c:v>
                </c:pt>
                <c:pt idx="26">
                  <c:v>2015_3</c:v>
                </c:pt>
                <c:pt idx="27">
                  <c:v>2015_4</c:v>
                </c:pt>
                <c:pt idx="28">
                  <c:v>2016_1</c:v>
                </c:pt>
                <c:pt idx="29">
                  <c:v>2016_2</c:v>
                </c:pt>
                <c:pt idx="30">
                  <c:v>2016_3</c:v>
                </c:pt>
                <c:pt idx="31">
                  <c:v>2016_4</c:v>
                </c:pt>
                <c:pt idx="32">
                  <c:v>2017_1</c:v>
                </c:pt>
                <c:pt idx="33">
                  <c:v>2017_2</c:v>
                </c:pt>
                <c:pt idx="34">
                  <c:v>2017_3</c:v>
                </c:pt>
                <c:pt idx="35">
                  <c:v>2017_4</c:v>
                </c:pt>
                <c:pt idx="36">
                  <c:v>2018_1</c:v>
                </c:pt>
                <c:pt idx="37">
                  <c:v>2018_2</c:v>
                </c:pt>
                <c:pt idx="38">
                  <c:v>2018_3</c:v>
                </c:pt>
                <c:pt idx="39">
                  <c:v>2018_4</c:v>
                </c:pt>
                <c:pt idx="40">
                  <c:v>2019_1</c:v>
                </c:pt>
                <c:pt idx="41">
                  <c:v>2019_2</c:v>
                </c:pt>
                <c:pt idx="42">
                  <c:v>2019_3</c:v>
                </c:pt>
                <c:pt idx="43">
                  <c:v>2019_4</c:v>
                </c:pt>
                <c:pt idx="44">
                  <c:v>2020_1</c:v>
                </c:pt>
                <c:pt idx="45">
                  <c:v>2020_2</c:v>
                </c:pt>
                <c:pt idx="46">
                  <c:v>2020_3</c:v>
                </c:pt>
                <c:pt idx="47">
                  <c:v>2020_4</c:v>
                </c:pt>
                <c:pt idx="48">
                  <c:v>2021_1</c:v>
                </c:pt>
                <c:pt idx="49">
                  <c:v>2021_2</c:v>
                </c:pt>
                <c:pt idx="50">
                  <c:v>2021_3</c:v>
                </c:pt>
                <c:pt idx="51">
                  <c:v>2021_4</c:v>
                </c:pt>
                <c:pt idx="52">
                  <c:v>2022_1</c:v>
                </c:pt>
                <c:pt idx="53">
                  <c:v>2022_2</c:v>
                </c:pt>
                <c:pt idx="54">
                  <c:v>2022_3</c:v>
                </c:pt>
                <c:pt idx="55">
                  <c:v>2022_4</c:v>
                </c:pt>
                <c:pt idx="56">
                  <c:v>2023_1</c:v>
                </c:pt>
                <c:pt idx="57">
                  <c:v>2023_2</c:v>
                </c:pt>
                <c:pt idx="58">
                  <c:v>2023_3</c:v>
                </c:pt>
                <c:pt idx="59">
                  <c:v>2023_4</c:v>
                </c:pt>
                <c:pt idx="60">
                  <c:v>2024_1</c:v>
                </c:pt>
                <c:pt idx="61">
                  <c:v>2024_2</c:v>
                </c:pt>
                <c:pt idx="62">
                  <c:v>2024_3</c:v>
                </c:pt>
                <c:pt idx="63">
                  <c:v>2024_4</c:v>
                </c:pt>
                <c:pt idx="64">
                  <c:v>2025_1</c:v>
                </c:pt>
                <c:pt idx="65">
                  <c:v>2025_2</c:v>
                </c:pt>
                <c:pt idx="66">
                  <c:v>2025_3</c:v>
                </c:pt>
                <c:pt idx="67">
                  <c:v>2025_4</c:v>
                </c:pt>
                <c:pt idx="68">
                  <c:v>2026_1</c:v>
                </c:pt>
                <c:pt idx="69">
                  <c:v>2026_2</c:v>
                </c:pt>
                <c:pt idx="70">
                  <c:v>2026_3</c:v>
                </c:pt>
                <c:pt idx="71">
                  <c:v>2026_4</c:v>
                </c:pt>
                <c:pt idx="72">
                  <c:v>2027_1</c:v>
                </c:pt>
                <c:pt idx="73">
                  <c:v>2027_2</c:v>
                </c:pt>
                <c:pt idx="74">
                  <c:v>2027_3</c:v>
                </c:pt>
                <c:pt idx="75">
                  <c:v>2027_4</c:v>
                </c:pt>
                <c:pt idx="76">
                  <c:v>2028_1</c:v>
                </c:pt>
                <c:pt idx="77">
                  <c:v>2028_2</c:v>
                </c:pt>
                <c:pt idx="78">
                  <c:v>2028_3</c:v>
                </c:pt>
                <c:pt idx="79">
                  <c:v>2028_4</c:v>
                </c:pt>
                <c:pt idx="80">
                  <c:v>2029_1</c:v>
                </c:pt>
                <c:pt idx="81">
                  <c:v>2029_2</c:v>
                </c:pt>
                <c:pt idx="82">
                  <c:v>2029_3</c:v>
                </c:pt>
                <c:pt idx="83">
                  <c:v>2029_4</c:v>
                </c:pt>
                <c:pt idx="84">
                  <c:v>2030_1</c:v>
                </c:pt>
                <c:pt idx="85">
                  <c:v>2030_2</c:v>
                </c:pt>
                <c:pt idx="86">
                  <c:v>2030_3</c:v>
                </c:pt>
                <c:pt idx="87">
                  <c:v>2030_4</c:v>
                </c:pt>
                <c:pt idx="88">
                  <c:v>2031_1</c:v>
                </c:pt>
                <c:pt idx="89">
                  <c:v>2031_2</c:v>
                </c:pt>
                <c:pt idx="90">
                  <c:v>2031_3</c:v>
                </c:pt>
                <c:pt idx="91">
                  <c:v>2031_4</c:v>
                </c:pt>
                <c:pt idx="92">
                  <c:v>2032_1</c:v>
                </c:pt>
                <c:pt idx="93">
                  <c:v>2032_2</c:v>
                </c:pt>
                <c:pt idx="94">
                  <c:v>2032_3</c:v>
                </c:pt>
                <c:pt idx="95">
                  <c:v>2032_4</c:v>
                </c:pt>
                <c:pt idx="96">
                  <c:v>2033_1</c:v>
                </c:pt>
                <c:pt idx="97">
                  <c:v>2033_2</c:v>
                </c:pt>
                <c:pt idx="98">
                  <c:v>2033_3</c:v>
                </c:pt>
                <c:pt idx="99">
                  <c:v>2033_4</c:v>
                </c:pt>
                <c:pt idx="100">
                  <c:v>2034_1</c:v>
                </c:pt>
                <c:pt idx="101">
                  <c:v>2034_2</c:v>
                </c:pt>
                <c:pt idx="102">
                  <c:v>2034_3</c:v>
                </c:pt>
                <c:pt idx="103">
                  <c:v>2034_4</c:v>
                </c:pt>
                <c:pt idx="104">
                  <c:v>2035_1</c:v>
                </c:pt>
                <c:pt idx="105">
                  <c:v>2035_2</c:v>
                </c:pt>
                <c:pt idx="106">
                  <c:v>2035_3</c:v>
                </c:pt>
                <c:pt idx="107">
                  <c:v>2035_4</c:v>
                </c:pt>
                <c:pt idx="108">
                  <c:v>2036_1</c:v>
                </c:pt>
                <c:pt idx="109">
                  <c:v>2036_2</c:v>
                </c:pt>
                <c:pt idx="110">
                  <c:v>2036_3</c:v>
                </c:pt>
                <c:pt idx="111">
                  <c:v>2036_4</c:v>
                </c:pt>
                <c:pt idx="112">
                  <c:v>2037_1</c:v>
                </c:pt>
                <c:pt idx="113">
                  <c:v>2037_2</c:v>
                </c:pt>
                <c:pt idx="114">
                  <c:v>2037_3</c:v>
                </c:pt>
                <c:pt idx="115">
                  <c:v>2037_4</c:v>
                </c:pt>
                <c:pt idx="116">
                  <c:v>2038_1</c:v>
                </c:pt>
                <c:pt idx="117">
                  <c:v>2038_2</c:v>
                </c:pt>
                <c:pt idx="118">
                  <c:v>2038_3</c:v>
                </c:pt>
                <c:pt idx="119">
                  <c:v>2038_4</c:v>
                </c:pt>
                <c:pt idx="120">
                  <c:v>2039_1</c:v>
                </c:pt>
                <c:pt idx="121">
                  <c:v>2039_2</c:v>
                </c:pt>
                <c:pt idx="122">
                  <c:v>2039_3</c:v>
                </c:pt>
                <c:pt idx="123">
                  <c:v>2039_4</c:v>
                </c:pt>
                <c:pt idx="124">
                  <c:v>2040_1</c:v>
                </c:pt>
                <c:pt idx="125">
                  <c:v>2040_2</c:v>
                </c:pt>
                <c:pt idx="126">
                  <c:v>2040_3</c:v>
                </c:pt>
                <c:pt idx="127">
                  <c:v>2040_4</c:v>
                </c:pt>
              </c:strCache>
            </c:strRef>
          </c:cat>
          <c:val>
            <c:numRef>
              <c:f>('Exposure Commercial linear'!$K$4:$K$54,'Exposure Commercial linear'!$K$55:$K$116,'Exposure Commercial linear'!$K$117:$K$131)</c:f>
              <c:numCache>
                <c:formatCode>General</c:formatCode>
                <c:ptCount val="128"/>
                <c:pt idx="0">
                  <c:v>1181</c:v>
                </c:pt>
                <c:pt idx="1">
                  <c:v>1162</c:v>
                </c:pt>
                <c:pt idx="2">
                  <c:v>1212</c:v>
                </c:pt>
                <c:pt idx="3">
                  <c:v>1213</c:v>
                </c:pt>
                <c:pt idx="4">
                  <c:v>1224</c:v>
                </c:pt>
                <c:pt idx="5">
                  <c:v>1194</c:v>
                </c:pt>
                <c:pt idx="6">
                  <c:v>1236</c:v>
                </c:pt>
                <c:pt idx="7">
                  <c:v>1224</c:v>
                </c:pt>
                <c:pt idx="8">
                  <c:v>1248</c:v>
                </c:pt>
                <c:pt idx="9">
                  <c:v>1235</c:v>
                </c:pt>
                <c:pt idx="10">
                  <c:v>1283</c:v>
                </c:pt>
                <c:pt idx="11">
                  <c:v>1285</c:v>
                </c:pt>
                <c:pt idx="12">
                  <c:v>1300</c:v>
                </c:pt>
                <c:pt idx="13">
                  <c:v>1294</c:v>
                </c:pt>
                <c:pt idx="14">
                  <c:v>1349</c:v>
                </c:pt>
                <c:pt idx="15">
                  <c:v>1328</c:v>
                </c:pt>
                <c:pt idx="16">
                  <c:v>1349</c:v>
                </c:pt>
                <c:pt idx="17">
                  <c:v>1346</c:v>
                </c:pt>
                <c:pt idx="18">
                  <c:v>1391</c:v>
                </c:pt>
                <c:pt idx="19">
                  <c:v>1393</c:v>
                </c:pt>
                <c:pt idx="20">
                  <c:v>1416</c:v>
                </c:pt>
                <c:pt idx="21">
                  <c:v>1399</c:v>
                </c:pt>
                <c:pt idx="22">
                  <c:v>1444</c:v>
                </c:pt>
                <c:pt idx="23">
                  <c:v>1438</c:v>
                </c:pt>
                <c:pt idx="24">
                  <c:v>1436</c:v>
                </c:pt>
                <c:pt idx="25">
                  <c:v>1418</c:v>
                </c:pt>
                <c:pt idx="26">
                  <c:v>1465</c:v>
                </c:pt>
                <c:pt idx="27">
                  <c:v>1463</c:v>
                </c:pt>
                <c:pt idx="28">
                  <c:v>1504</c:v>
                </c:pt>
                <c:pt idx="29">
                  <c:v>1489</c:v>
                </c:pt>
                <c:pt idx="30">
                  <c:v>1542</c:v>
                </c:pt>
                <c:pt idx="31">
                  <c:v>1540</c:v>
                </c:pt>
                <c:pt idx="32">
                  <c:v>1532</c:v>
                </c:pt>
                <c:pt idx="33">
                  <c:v>1506</c:v>
                </c:pt>
                <c:pt idx="34">
                  <c:v>1553</c:v>
                </c:pt>
                <c:pt idx="35">
                  <c:v>1549</c:v>
                </c:pt>
                <c:pt idx="36">
                  <c:v>1572</c:v>
                </c:pt>
                <c:pt idx="37">
                  <c:v>1551</c:v>
                </c:pt>
                <c:pt idx="38">
                  <c:v>1600</c:v>
                </c:pt>
                <c:pt idx="39">
                  <c:v>1584</c:v>
                </c:pt>
                <c:pt idx="40">
                  <c:v>1615.9500000000003</c:v>
                </c:pt>
                <c:pt idx="41">
                  <c:v>1627.1573170731708</c:v>
                </c:pt>
                <c:pt idx="42">
                  <c:v>1638.3646341463416</c:v>
                </c:pt>
                <c:pt idx="43">
                  <c:v>1649.5719512195124</c:v>
                </c:pt>
                <c:pt idx="44">
                  <c:v>1660.7792682926831</c:v>
                </c:pt>
                <c:pt idx="45">
                  <c:v>1671.9865853658539</c:v>
                </c:pt>
                <c:pt idx="46">
                  <c:v>1683.1939024390244</c:v>
                </c:pt>
                <c:pt idx="47">
                  <c:v>1694.4012195121954</c:v>
                </c:pt>
                <c:pt idx="48">
                  <c:v>1705.608536585366</c:v>
                </c:pt>
                <c:pt idx="49">
                  <c:v>1716.8158536585368</c:v>
                </c:pt>
                <c:pt idx="50">
                  <c:v>1728.0231707317075</c:v>
                </c:pt>
                <c:pt idx="51">
                  <c:v>1739.2304878048781</c:v>
                </c:pt>
                <c:pt idx="52">
                  <c:v>1750.4378048780491</c:v>
                </c:pt>
                <c:pt idx="53">
                  <c:v>1761.6451219512196</c:v>
                </c:pt>
                <c:pt idx="54">
                  <c:v>1772.8524390243904</c:v>
                </c:pt>
                <c:pt idx="55">
                  <c:v>1784.0597560975611</c:v>
                </c:pt>
                <c:pt idx="56">
                  <c:v>1795.2670731707319</c:v>
                </c:pt>
                <c:pt idx="57">
                  <c:v>1806.4743902439027</c:v>
                </c:pt>
                <c:pt idx="58">
                  <c:v>1817.6817073170732</c:v>
                </c:pt>
                <c:pt idx="59">
                  <c:v>1828.8890243902442</c:v>
                </c:pt>
                <c:pt idx="60">
                  <c:v>1840.0963414634148</c:v>
                </c:pt>
                <c:pt idx="61">
                  <c:v>1851.3036585365855</c:v>
                </c:pt>
                <c:pt idx="62">
                  <c:v>1862.5109756097563</c:v>
                </c:pt>
                <c:pt idx="63">
                  <c:v>1873.7182926829269</c:v>
                </c:pt>
                <c:pt idx="64">
                  <c:v>1884.9256097560979</c:v>
                </c:pt>
                <c:pt idx="65">
                  <c:v>1896.1329268292684</c:v>
                </c:pt>
                <c:pt idx="66">
                  <c:v>1907.3402439024392</c:v>
                </c:pt>
                <c:pt idx="67">
                  <c:v>1918.5475609756099</c:v>
                </c:pt>
                <c:pt idx="68">
                  <c:v>1929.7548780487807</c:v>
                </c:pt>
                <c:pt idx="69">
                  <c:v>1940.9621951219515</c:v>
                </c:pt>
                <c:pt idx="70">
                  <c:v>1952.169512195122</c:v>
                </c:pt>
                <c:pt idx="71">
                  <c:v>1963.376829268293</c:v>
                </c:pt>
                <c:pt idx="72">
                  <c:v>1974.5841463414636</c:v>
                </c:pt>
                <c:pt idx="73">
                  <c:v>1985.7914634146343</c:v>
                </c:pt>
                <c:pt idx="74">
                  <c:v>1996.9987804878051</c:v>
                </c:pt>
                <c:pt idx="75">
                  <c:v>2008.2060975609756</c:v>
                </c:pt>
                <c:pt idx="76">
                  <c:v>2019.4134146341466</c:v>
                </c:pt>
                <c:pt idx="77">
                  <c:v>2030.6207317073172</c:v>
                </c:pt>
                <c:pt idx="78">
                  <c:v>2041.828048780488</c:v>
                </c:pt>
                <c:pt idx="79">
                  <c:v>2053.0353658536587</c:v>
                </c:pt>
                <c:pt idx="80">
                  <c:v>2064.2426829268297</c:v>
                </c:pt>
                <c:pt idx="81">
                  <c:v>2075.4500000000003</c:v>
                </c:pt>
                <c:pt idx="82">
                  <c:v>2086.6573170731708</c:v>
                </c:pt>
                <c:pt idx="83">
                  <c:v>2097.8646341463418</c:v>
                </c:pt>
                <c:pt idx="84">
                  <c:v>2109.0719512195124</c:v>
                </c:pt>
                <c:pt idx="85">
                  <c:v>2120.2792682926829</c:v>
                </c:pt>
                <c:pt idx="86">
                  <c:v>2131.4865853658539</c:v>
                </c:pt>
                <c:pt idx="87">
                  <c:v>2142.6939024390244</c:v>
                </c:pt>
                <c:pt idx="88">
                  <c:v>2153.9012195121954</c:v>
                </c:pt>
                <c:pt idx="89">
                  <c:v>2165.108536585366</c:v>
                </c:pt>
                <c:pt idx="90">
                  <c:v>2176.315853658537</c:v>
                </c:pt>
                <c:pt idx="91">
                  <c:v>2187.5231707317075</c:v>
                </c:pt>
                <c:pt idx="92">
                  <c:v>2198.7304878048781</c:v>
                </c:pt>
                <c:pt idx="93">
                  <c:v>2209.9378048780491</c:v>
                </c:pt>
                <c:pt idx="94">
                  <c:v>2221.1451219512201</c:v>
                </c:pt>
                <c:pt idx="95">
                  <c:v>2232.3524390243902</c:v>
                </c:pt>
                <c:pt idx="96">
                  <c:v>2243.5597560975611</c:v>
                </c:pt>
                <c:pt idx="97">
                  <c:v>2254.7670731707321</c:v>
                </c:pt>
                <c:pt idx="98">
                  <c:v>2265.9743902439027</c:v>
                </c:pt>
                <c:pt idx="99">
                  <c:v>2277.1817073170732</c:v>
                </c:pt>
                <c:pt idx="100">
                  <c:v>2288.3890243902442</c:v>
                </c:pt>
                <c:pt idx="101">
                  <c:v>2299.5963414634148</c:v>
                </c:pt>
                <c:pt idx="102">
                  <c:v>2310.8036585365853</c:v>
                </c:pt>
                <c:pt idx="103">
                  <c:v>2322.0109756097563</c:v>
                </c:pt>
                <c:pt idx="104">
                  <c:v>2333.2182926829273</c:v>
                </c:pt>
                <c:pt idx="105">
                  <c:v>2344.4256097560979</c:v>
                </c:pt>
                <c:pt idx="106">
                  <c:v>2355.6329268292684</c:v>
                </c:pt>
                <c:pt idx="107">
                  <c:v>2366.8402439024394</c:v>
                </c:pt>
                <c:pt idx="108">
                  <c:v>2378.0475609756099</c:v>
                </c:pt>
                <c:pt idx="109">
                  <c:v>2389.2548780487805</c:v>
                </c:pt>
                <c:pt idx="110">
                  <c:v>2400.4621951219515</c:v>
                </c:pt>
                <c:pt idx="111">
                  <c:v>2411.6695121951225</c:v>
                </c:pt>
                <c:pt idx="112">
                  <c:v>2422.876829268293</c:v>
                </c:pt>
                <c:pt idx="113">
                  <c:v>2434.0841463414636</c:v>
                </c:pt>
                <c:pt idx="114">
                  <c:v>2445.2914634146346</c:v>
                </c:pt>
                <c:pt idx="115">
                  <c:v>2456.4987804878051</c:v>
                </c:pt>
                <c:pt idx="116">
                  <c:v>2467.7060975609756</c:v>
                </c:pt>
                <c:pt idx="117">
                  <c:v>2478.9134146341466</c:v>
                </c:pt>
                <c:pt idx="118">
                  <c:v>2490.1207317073176</c:v>
                </c:pt>
                <c:pt idx="119">
                  <c:v>2501.3280487804877</c:v>
                </c:pt>
                <c:pt idx="120">
                  <c:v>2512.5353658536587</c:v>
                </c:pt>
                <c:pt idx="121">
                  <c:v>2523.7426829268297</c:v>
                </c:pt>
                <c:pt idx="122">
                  <c:v>2534.9500000000003</c:v>
                </c:pt>
                <c:pt idx="123">
                  <c:v>2546.1573170731708</c:v>
                </c:pt>
                <c:pt idx="124">
                  <c:v>2557.3646341463418</c:v>
                </c:pt>
                <c:pt idx="125">
                  <c:v>2568.5719512195124</c:v>
                </c:pt>
                <c:pt idx="126">
                  <c:v>2579.7792682926829</c:v>
                </c:pt>
                <c:pt idx="127">
                  <c:v>2590.9865853658539</c:v>
                </c:pt>
              </c:numCache>
            </c:numRef>
          </c:val>
          <c:smooth val="0"/>
          <c:extLst>
            <c:ext xmlns:c16="http://schemas.microsoft.com/office/drawing/2014/chart" uri="{C3380CC4-5D6E-409C-BE32-E72D297353CC}">
              <c16:uniqueId val="{00000006-067A-0A4B-9762-97A31EED44E0}"/>
            </c:ext>
          </c:extLst>
        </c:ser>
        <c:ser>
          <c:idx val="7"/>
          <c:order val="7"/>
          <c:tx>
            <c:strRef>
              <c:f>'Exposure Commercial linear'!$L$3</c:f>
              <c:strCache>
                <c:ptCount val="1"/>
                <c:pt idx="0">
                  <c:v>LYH</c:v>
                </c:pt>
              </c:strCache>
            </c:strRef>
          </c:tx>
          <c:spPr>
            <a:ln w="28575" cap="rnd">
              <a:solidFill>
                <a:schemeClr val="accent2">
                  <a:lumMod val="60000"/>
                </a:schemeClr>
              </a:solidFill>
              <a:round/>
            </a:ln>
            <a:effectLst/>
          </c:spPr>
          <c:marker>
            <c:symbol val="none"/>
          </c:marker>
          <c:cat>
            <c:strRef>
              <c:f>('Exposure Commercial linear'!$C$4:$C$54,'Exposure Commercial linear'!$C$55:$C$116,'Exposure Commercial linear'!$C$117:$C$131)</c:f>
              <c:strCache>
                <c:ptCount val="128"/>
                <c:pt idx="0">
                  <c:v>2009_1</c:v>
                </c:pt>
                <c:pt idx="1">
                  <c:v>2009_2</c:v>
                </c:pt>
                <c:pt idx="2">
                  <c:v>2009_3</c:v>
                </c:pt>
                <c:pt idx="3">
                  <c:v>2009_4</c:v>
                </c:pt>
                <c:pt idx="4">
                  <c:v>2010_1</c:v>
                </c:pt>
                <c:pt idx="5">
                  <c:v>2010_2</c:v>
                </c:pt>
                <c:pt idx="6">
                  <c:v>2010_3</c:v>
                </c:pt>
                <c:pt idx="7">
                  <c:v>2010_4</c:v>
                </c:pt>
                <c:pt idx="8">
                  <c:v>2011_1</c:v>
                </c:pt>
                <c:pt idx="9">
                  <c:v>2011_2</c:v>
                </c:pt>
                <c:pt idx="10">
                  <c:v>2011_3</c:v>
                </c:pt>
                <c:pt idx="11">
                  <c:v>2011_4</c:v>
                </c:pt>
                <c:pt idx="12">
                  <c:v>2012_1</c:v>
                </c:pt>
                <c:pt idx="13">
                  <c:v>2012_2</c:v>
                </c:pt>
                <c:pt idx="14">
                  <c:v>2012_3</c:v>
                </c:pt>
                <c:pt idx="15">
                  <c:v>2012_4</c:v>
                </c:pt>
                <c:pt idx="16">
                  <c:v>2013_1</c:v>
                </c:pt>
                <c:pt idx="17">
                  <c:v>2013_2</c:v>
                </c:pt>
                <c:pt idx="18">
                  <c:v>2013_3</c:v>
                </c:pt>
                <c:pt idx="19">
                  <c:v>2013_4</c:v>
                </c:pt>
                <c:pt idx="20">
                  <c:v>2014_1</c:v>
                </c:pt>
                <c:pt idx="21">
                  <c:v>2014_2</c:v>
                </c:pt>
                <c:pt idx="22">
                  <c:v>2014_3</c:v>
                </c:pt>
                <c:pt idx="23">
                  <c:v>2014_4</c:v>
                </c:pt>
                <c:pt idx="24">
                  <c:v>2015_1</c:v>
                </c:pt>
                <c:pt idx="25">
                  <c:v>2015_2</c:v>
                </c:pt>
                <c:pt idx="26">
                  <c:v>2015_3</c:v>
                </c:pt>
                <c:pt idx="27">
                  <c:v>2015_4</c:v>
                </c:pt>
                <c:pt idx="28">
                  <c:v>2016_1</c:v>
                </c:pt>
                <c:pt idx="29">
                  <c:v>2016_2</c:v>
                </c:pt>
                <c:pt idx="30">
                  <c:v>2016_3</c:v>
                </c:pt>
                <c:pt idx="31">
                  <c:v>2016_4</c:v>
                </c:pt>
                <c:pt idx="32">
                  <c:v>2017_1</c:v>
                </c:pt>
                <c:pt idx="33">
                  <c:v>2017_2</c:v>
                </c:pt>
                <c:pt idx="34">
                  <c:v>2017_3</c:v>
                </c:pt>
                <c:pt idx="35">
                  <c:v>2017_4</c:v>
                </c:pt>
                <c:pt idx="36">
                  <c:v>2018_1</c:v>
                </c:pt>
                <c:pt idx="37">
                  <c:v>2018_2</c:v>
                </c:pt>
                <c:pt idx="38">
                  <c:v>2018_3</c:v>
                </c:pt>
                <c:pt idx="39">
                  <c:v>2018_4</c:v>
                </c:pt>
                <c:pt idx="40">
                  <c:v>2019_1</c:v>
                </c:pt>
                <c:pt idx="41">
                  <c:v>2019_2</c:v>
                </c:pt>
                <c:pt idx="42">
                  <c:v>2019_3</c:v>
                </c:pt>
                <c:pt idx="43">
                  <c:v>2019_4</c:v>
                </c:pt>
                <c:pt idx="44">
                  <c:v>2020_1</c:v>
                </c:pt>
                <c:pt idx="45">
                  <c:v>2020_2</c:v>
                </c:pt>
                <c:pt idx="46">
                  <c:v>2020_3</c:v>
                </c:pt>
                <c:pt idx="47">
                  <c:v>2020_4</c:v>
                </c:pt>
                <c:pt idx="48">
                  <c:v>2021_1</c:v>
                </c:pt>
                <c:pt idx="49">
                  <c:v>2021_2</c:v>
                </c:pt>
                <c:pt idx="50">
                  <c:v>2021_3</c:v>
                </c:pt>
                <c:pt idx="51">
                  <c:v>2021_4</c:v>
                </c:pt>
                <c:pt idx="52">
                  <c:v>2022_1</c:v>
                </c:pt>
                <c:pt idx="53">
                  <c:v>2022_2</c:v>
                </c:pt>
                <c:pt idx="54">
                  <c:v>2022_3</c:v>
                </c:pt>
                <c:pt idx="55">
                  <c:v>2022_4</c:v>
                </c:pt>
                <c:pt idx="56">
                  <c:v>2023_1</c:v>
                </c:pt>
                <c:pt idx="57">
                  <c:v>2023_2</c:v>
                </c:pt>
                <c:pt idx="58">
                  <c:v>2023_3</c:v>
                </c:pt>
                <c:pt idx="59">
                  <c:v>2023_4</c:v>
                </c:pt>
                <c:pt idx="60">
                  <c:v>2024_1</c:v>
                </c:pt>
                <c:pt idx="61">
                  <c:v>2024_2</c:v>
                </c:pt>
                <c:pt idx="62">
                  <c:v>2024_3</c:v>
                </c:pt>
                <c:pt idx="63">
                  <c:v>2024_4</c:v>
                </c:pt>
                <c:pt idx="64">
                  <c:v>2025_1</c:v>
                </c:pt>
                <c:pt idx="65">
                  <c:v>2025_2</c:v>
                </c:pt>
                <c:pt idx="66">
                  <c:v>2025_3</c:v>
                </c:pt>
                <c:pt idx="67">
                  <c:v>2025_4</c:v>
                </c:pt>
                <c:pt idx="68">
                  <c:v>2026_1</c:v>
                </c:pt>
                <c:pt idx="69">
                  <c:v>2026_2</c:v>
                </c:pt>
                <c:pt idx="70">
                  <c:v>2026_3</c:v>
                </c:pt>
                <c:pt idx="71">
                  <c:v>2026_4</c:v>
                </c:pt>
                <c:pt idx="72">
                  <c:v>2027_1</c:v>
                </c:pt>
                <c:pt idx="73">
                  <c:v>2027_2</c:v>
                </c:pt>
                <c:pt idx="74">
                  <c:v>2027_3</c:v>
                </c:pt>
                <c:pt idx="75">
                  <c:v>2027_4</c:v>
                </c:pt>
                <c:pt idx="76">
                  <c:v>2028_1</c:v>
                </c:pt>
                <c:pt idx="77">
                  <c:v>2028_2</c:v>
                </c:pt>
                <c:pt idx="78">
                  <c:v>2028_3</c:v>
                </c:pt>
                <c:pt idx="79">
                  <c:v>2028_4</c:v>
                </c:pt>
                <c:pt idx="80">
                  <c:v>2029_1</c:v>
                </c:pt>
                <c:pt idx="81">
                  <c:v>2029_2</c:v>
                </c:pt>
                <c:pt idx="82">
                  <c:v>2029_3</c:v>
                </c:pt>
                <c:pt idx="83">
                  <c:v>2029_4</c:v>
                </c:pt>
                <c:pt idx="84">
                  <c:v>2030_1</c:v>
                </c:pt>
                <c:pt idx="85">
                  <c:v>2030_2</c:v>
                </c:pt>
                <c:pt idx="86">
                  <c:v>2030_3</c:v>
                </c:pt>
                <c:pt idx="87">
                  <c:v>2030_4</c:v>
                </c:pt>
                <c:pt idx="88">
                  <c:v>2031_1</c:v>
                </c:pt>
                <c:pt idx="89">
                  <c:v>2031_2</c:v>
                </c:pt>
                <c:pt idx="90">
                  <c:v>2031_3</c:v>
                </c:pt>
                <c:pt idx="91">
                  <c:v>2031_4</c:v>
                </c:pt>
                <c:pt idx="92">
                  <c:v>2032_1</c:v>
                </c:pt>
                <c:pt idx="93">
                  <c:v>2032_2</c:v>
                </c:pt>
                <c:pt idx="94">
                  <c:v>2032_3</c:v>
                </c:pt>
                <c:pt idx="95">
                  <c:v>2032_4</c:v>
                </c:pt>
                <c:pt idx="96">
                  <c:v>2033_1</c:v>
                </c:pt>
                <c:pt idx="97">
                  <c:v>2033_2</c:v>
                </c:pt>
                <c:pt idx="98">
                  <c:v>2033_3</c:v>
                </c:pt>
                <c:pt idx="99">
                  <c:v>2033_4</c:v>
                </c:pt>
                <c:pt idx="100">
                  <c:v>2034_1</c:v>
                </c:pt>
                <c:pt idx="101">
                  <c:v>2034_2</c:v>
                </c:pt>
                <c:pt idx="102">
                  <c:v>2034_3</c:v>
                </c:pt>
                <c:pt idx="103">
                  <c:v>2034_4</c:v>
                </c:pt>
                <c:pt idx="104">
                  <c:v>2035_1</c:v>
                </c:pt>
                <c:pt idx="105">
                  <c:v>2035_2</c:v>
                </c:pt>
                <c:pt idx="106">
                  <c:v>2035_3</c:v>
                </c:pt>
                <c:pt idx="107">
                  <c:v>2035_4</c:v>
                </c:pt>
                <c:pt idx="108">
                  <c:v>2036_1</c:v>
                </c:pt>
                <c:pt idx="109">
                  <c:v>2036_2</c:v>
                </c:pt>
                <c:pt idx="110">
                  <c:v>2036_3</c:v>
                </c:pt>
                <c:pt idx="111">
                  <c:v>2036_4</c:v>
                </c:pt>
                <c:pt idx="112">
                  <c:v>2037_1</c:v>
                </c:pt>
                <c:pt idx="113">
                  <c:v>2037_2</c:v>
                </c:pt>
                <c:pt idx="114">
                  <c:v>2037_3</c:v>
                </c:pt>
                <c:pt idx="115">
                  <c:v>2037_4</c:v>
                </c:pt>
                <c:pt idx="116">
                  <c:v>2038_1</c:v>
                </c:pt>
                <c:pt idx="117">
                  <c:v>2038_2</c:v>
                </c:pt>
                <c:pt idx="118">
                  <c:v>2038_3</c:v>
                </c:pt>
                <c:pt idx="119">
                  <c:v>2038_4</c:v>
                </c:pt>
                <c:pt idx="120">
                  <c:v>2039_1</c:v>
                </c:pt>
                <c:pt idx="121">
                  <c:v>2039_2</c:v>
                </c:pt>
                <c:pt idx="122">
                  <c:v>2039_3</c:v>
                </c:pt>
                <c:pt idx="123">
                  <c:v>2039_4</c:v>
                </c:pt>
                <c:pt idx="124">
                  <c:v>2040_1</c:v>
                </c:pt>
                <c:pt idx="125">
                  <c:v>2040_2</c:v>
                </c:pt>
                <c:pt idx="126">
                  <c:v>2040_3</c:v>
                </c:pt>
                <c:pt idx="127">
                  <c:v>2040_4</c:v>
                </c:pt>
              </c:strCache>
            </c:strRef>
          </c:cat>
          <c:val>
            <c:numRef>
              <c:f>('Exposure Commercial linear'!$L$4:$L$54,'Exposure Commercial linear'!$L$55:$L$116,'Exposure Commercial linear'!$L$117:$L$131)</c:f>
              <c:numCache>
                <c:formatCode>General</c:formatCode>
                <c:ptCount val="128"/>
                <c:pt idx="0">
                  <c:v>780</c:v>
                </c:pt>
                <c:pt idx="1">
                  <c:v>779</c:v>
                </c:pt>
                <c:pt idx="2">
                  <c:v>806</c:v>
                </c:pt>
                <c:pt idx="3">
                  <c:v>807</c:v>
                </c:pt>
                <c:pt idx="4">
                  <c:v>815</c:v>
                </c:pt>
                <c:pt idx="5">
                  <c:v>794</c:v>
                </c:pt>
                <c:pt idx="6">
                  <c:v>821</c:v>
                </c:pt>
                <c:pt idx="7">
                  <c:v>826</c:v>
                </c:pt>
                <c:pt idx="8">
                  <c:v>835</c:v>
                </c:pt>
                <c:pt idx="9">
                  <c:v>828</c:v>
                </c:pt>
                <c:pt idx="10">
                  <c:v>862</c:v>
                </c:pt>
                <c:pt idx="11">
                  <c:v>866</c:v>
                </c:pt>
                <c:pt idx="12">
                  <c:v>881</c:v>
                </c:pt>
                <c:pt idx="13">
                  <c:v>879</c:v>
                </c:pt>
                <c:pt idx="14">
                  <c:v>917</c:v>
                </c:pt>
                <c:pt idx="15">
                  <c:v>902</c:v>
                </c:pt>
                <c:pt idx="16">
                  <c:v>918</c:v>
                </c:pt>
                <c:pt idx="17">
                  <c:v>912</c:v>
                </c:pt>
                <c:pt idx="18">
                  <c:v>946</c:v>
                </c:pt>
                <c:pt idx="19">
                  <c:v>949</c:v>
                </c:pt>
                <c:pt idx="20">
                  <c:v>973</c:v>
                </c:pt>
                <c:pt idx="21">
                  <c:v>967</c:v>
                </c:pt>
                <c:pt idx="22">
                  <c:v>1000</c:v>
                </c:pt>
                <c:pt idx="23">
                  <c:v>998</c:v>
                </c:pt>
                <c:pt idx="24">
                  <c:v>993</c:v>
                </c:pt>
                <c:pt idx="25">
                  <c:v>987</c:v>
                </c:pt>
                <c:pt idx="26">
                  <c:v>1022</c:v>
                </c:pt>
                <c:pt idx="27">
                  <c:v>1017</c:v>
                </c:pt>
                <c:pt idx="28">
                  <c:v>1037</c:v>
                </c:pt>
                <c:pt idx="29">
                  <c:v>1031</c:v>
                </c:pt>
                <c:pt idx="30">
                  <c:v>1070</c:v>
                </c:pt>
                <c:pt idx="31">
                  <c:v>1063</c:v>
                </c:pt>
                <c:pt idx="32">
                  <c:v>1064</c:v>
                </c:pt>
                <c:pt idx="33">
                  <c:v>1053</c:v>
                </c:pt>
                <c:pt idx="34">
                  <c:v>1092</c:v>
                </c:pt>
                <c:pt idx="35">
                  <c:v>1087</c:v>
                </c:pt>
                <c:pt idx="36">
                  <c:v>1104</c:v>
                </c:pt>
                <c:pt idx="37">
                  <c:v>1088</c:v>
                </c:pt>
                <c:pt idx="38">
                  <c:v>1115</c:v>
                </c:pt>
                <c:pt idx="39">
                  <c:v>1103</c:v>
                </c:pt>
                <c:pt idx="40">
                  <c:v>1136.226923076923</c:v>
                </c:pt>
                <c:pt idx="41">
                  <c:v>1145.3270168855533</c:v>
                </c:pt>
                <c:pt idx="42">
                  <c:v>1154.4271106941837</c:v>
                </c:pt>
                <c:pt idx="43">
                  <c:v>1163.5272045028141</c:v>
                </c:pt>
                <c:pt idx="44">
                  <c:v>1172.6272983114445</c:v>
                </c:pt>
                <c:pt idx="45">
                  <c:v>1181.7273921200749</c:v>
                </c:pt>
                <c:pt idx="46">
                  <c:v>1190.8274859287053</c:v>
                </c:pt>
                <c:pt idx="47">
                  <c:v>1199.9275797373357</c:v>
                </c:pt>
                <c:pt idx="48">
                  <c:v>1209.0276735459661</c:v>
                </c:pt>
                <c:pt idx="49">
                  <c:v>1218.1277673545965</c:v>
                </c:pt>
                <c:pt idx="50">
                  <c:v>1227.2278611632269</c:v>
                </c:pt>
                <c:pt idx="51">
                  <c:v>1236.3279549718573</c:v>
                </c:pt>
                <c:pt idx="52">
                  <c:v>1245.4280487804876</c:v>
                </c:pt>
                <c:pt idx="53">
                  <c:v>1254.528142589118</c:v>
                </c:pt>
                <c:pt idx="54">
                  <c:v>1263.6282363977484</c:v>
                </c:pt>
                <c:pt idx="55">
                  <c:v>1272.7283302063788</c:v>
                </c:pt>
                <c:pt idx="56">
                  <c:v>1281.8284240150092</c:v>
                </c:pt>
                <c:pt idx="57">
                  <c:v>1290.9285178236396</c:v>
                </c:pt>
                <c:pt idx="58">
                  <c:v>1300.02861163227</c:v>
                </c:pt>
                <c:pt idx="59">
                  <c:v>1309.1287054409004</c:v>
                </c:pt>
                <c:pt idx="60">
                  <c:v>1318.2287992495308</c:v>
                </c:pt>
                <c:pt idx="61">
                  <c:v>1327.3288930581612</c:v>
                </c:pt>
                <c:pt idx="62">
                  <c:v>1336.4289868667915</c:v>
                </c:pt>
                <c:pt idx="63">
                  <c:v>1345.5290806754219</c:v>
                </c:pt>
                <c:pt idx="64">
                  <c:v>1354.6291744840523</c:v>
                </c:pt>
                <c:pt idx="65">
                  <c:v>1363.7292682926827</c:v>
                </c:pt>
                <c:pt idx="66">
                  <c:v>1372.8293621013131</c:v>
                </c:pt>
                <c:pt idx="67">
                  <c:v>1381.9294559099435</c:v>
                </c:pt>
                <c:pt idx="68">
                  <c:v>1391.0295497185739</c:v>
                </c:pt>
                <c:pt idx="69">
                  <c:v>1400.1296435272043</c:v>
                </c:pt>
                <c:pt idx="70">
                  <c:v>1409.2297373358347</c:v>
                </c:pt>
                <c:pt idx="71">
                  <c:v>1418.3298311444651</c:v>
                </c:pt>
                <c:pt idx="72">
                  <c:v>1427.4299249530955</c:v>
                </c:pt>
                <c:pt idx="73">
                  <c:v>1436.5300187617258</c:v>
                </c:pt>
                <c:pt idx="74">
                  <c:v>1445.6301125703562</c:v>
                </c:pt>
                <c:pt idx="75">
                  <c:v>1454.7302063789866</c:v>
                </c:pt>
                <c:pt idx="76">
                  <c:v>1463.830300187617</c:v>
                </c:pt>
                <c:pt idx="77">
                  <c:v>1472.9303939962474</c:v>
                </c:pt>
                <c:pt idx="78">
                  <c:v>1482.0304878048778</c:v>
                </c:pt>
                <c:pt idx="79">
                  <c:v>1491.1305816135082</c:v>
                </c:pt>
                <c:pt idx="80">
                  <c:v>1500.2306754221386</c:v>
                </c:pt>
                <c:pt idx="81">
                  <c:v>1509.330769230769</c:v>
                </c:pt>
                <c:pt idx="82">
                  <c:v>1518.4308630393994</c:v>
                </c:pt>
                <c:pt idx="83">
                  <c:v>1527.5309568480297</c:v>
                </c:pt>
                <c:pt idx="84">
                  <c:v>1536.6310506566601</c:v>
                </c:pt>
                <c:pt idx="85">
                  <c:v>1545.7311444652905</c:v>
                </c:pt>
                <c:pt idx="86">
                  <c:v>1554.8312382739209</c:v>
                </c:pt>
                <c:pt idx="87">
                  <c:v>1563.9313320825513</c:v>
                </c:pt>
                <c:pt idx="88">
                  <c:v>1573.0314258911817</c:v>
                </c:pt>
                <c:pt idx="89">
                  <c:v>1582.1315196998121</c:v>
                </c:pt>
                <c:pt idx="90">
                  <c:v>1591.2316135084425</c:v>
                </c:pt>
                <c:pt idx="91">
                  <c:v>1600.3317073170729</c:v>
                </c:pt>
                <c:pt idx="92">
                  <c:v>1609.4318011257033</c:v>
                </c:pt>
                <c:pt idx="93">
                  <c:v>1618.5318949343336</c:v>
                </c:pt>
                <c:pt idx="94">
                  <c:v>1627.631988742964</c:v>
                </c:pt>
                <c:pt idx="95">
                  <c:v>1636.7320825515944</c:v>
                </c:pt>
                <c:pt idx="96">
                  <c:v>1645.832176360225</c:v>
                </c:pt>
                <c:pt idx="97">
                  <c:v>1654.9322701688554</c:v>
                </c:pt>
                <c:pt idx="98">
                  <c:v>1664.0323639774858</c:v>
                </c:pt>
                <c:pt idx="99">
                  <c:v>1673.1324577861162</c:v>
                </c:pt>
                <c:pt idx="100">
                  <c:v>1682.2325515947466</c:v>
                </c:pt>
                <c:pt idx="101">
                  <c:v>1691.332645403377</c:v>
                </c:pt>
                <c:pt idx="102">
                  <c:v>1700.4327392120074</c:v>
                </c:pt>
                <c:pt idx="103">
                  <c:v>1709.5328330206378</c:v>
                </c:pt>
                <c:pt idx="104">
                  <c:v>1718.6329268292682</c:v>
                </c:pt>
                <c:pt idx="105">
                  <c:v>1727.7330206378986</c:v>
                </c:pt>
                <c:pt idx="106">
                  <c:v>1736.833114446529</c:v>
                </c:pt>
                <c:pt idx="107">
                  <c:v>1745.9332082551593</c:v>
                </c:pt>
                <c:pt idx="108">
                  <c:v>1755.0333020637897</c:v>
                </c:pt>
                <c:pt idx="109">
                  <c:v>1764.1333958724201</c:v>
                </c:pt>
                <c:pt idx="110">
                  <c:v>1773.2334896810505</c:v>
                </c:pt>
                <c:pt idx="111">
                  <c:v>1782.3335834896809</c:v>
                </c:pt>
                <c:pt idx="112">
                  <c:v>1791.4336772983113</c:v>
                </c:pt>
                <c:pt idx="113">
                  <c:v>1800.5337711069417</c:v>
                </c:pt>
                <c:pt idx="114">
                  <c:v>1809.6338649155721</c:v>
                </c:pt>
                <c:pt idx="115">
                  <c:v>1818.7339587242025</c:v>
                </c:pt>
                <c:pt idx="116">
                  <c:v>1827.8340525328329</c:v>
                </c:pt>
                <c:pt idx="117">
                  <c:v>1836.9341463414632</c:v>
                </c:pt>
                <c:pt idx="118">
                  <c:v>1846.0342401500936</c:v>
                </c:pt>
                <c:pt idx="119">
                  <c:v>1855.134333958724</c:v>
                </c:pt>
                <c:pt idx="120">
                  <c:v>1864.2344277673544</c:v>
                </c:pt>
                <c:pt idx="121">
                  <c:v>1873.3345215759848</c:v>
                </c:pt>
                <c:pt idx="122">
                  <c:v>1882.4346153846152</c:v>
                </c:pt>
                <c:pt idx="123">
                  <c:v>1891.5347091932456</c:v>
                </c:pt>
                <c:pt idx="124">
                  <c:v>1900.634803001876</c:v>
                </c:pt>
                <c:pt idx="125">
                  <c:v>1909.7348968105064</c:v>
                </c:pt>
                <c:pt idx="126">
                  <c:v>1918.8349906191368</c:v>
                </c:pt>
                <c:pt idx="127">
                  <c:v>1927.9350844277672</c:v>
                </c:pt>
              </c:numCache>
            </c:numRef>
          </c:val>
          <c:smooth val="0"/>
          <c:extLst>
            <c:ext xmlns:c16="http://schemas.microsoft.com/office/drawing/2014/chart" uri="{C3380CC4-5D6E-409C-BE32-E72D297353CC}">
              <c16:uniqueId val="{00000007-067A-0A4B-9762-97A31EED44E0}"/>
            </c:ext>
          </c:extLst>
        </c:ser>
        <c:ser>
          <c:idx val="8"/>
          <c:order val="8"/>
          <c:tx>
            <c:strRef>
              <c:f>'Exposure Commercial linear'!$M$3</c:f>
              <c:strCache>
                <c:ptCount val="1"/>
                <c:pt idx="0">
                  <c:v>LYL</c:v>
                </c:pt>
              </c:strCache>
            </c:strRef>
          </c:tx>
          <c:spPr>
            <a:ln w="28575" cap="rnd">
              <a:solidFill>
                <a:schemeClr val="accent3">
                  <a:lumMod val="60000"/>
                </a:schemeClr>
              </a:solidFill>
              <a:round/>
            </a:ln>
            <a:effectLst/>
          </c:spPr>
          <c:marker>
            <c:symbol val="none"/>
          </c:marker>
          <c:cat>
            <c:strRef>
              <c:f>('Exposure Commercial linear'!$C$4:$C$54,'Exposure Commercial linear'!$C$55:$C$116,'Exposure Commercial linear'!$C$117:$C$131)</c:f>
              <c:strCache>
                <c:ptCount val="128"/>
                <c:pt idx="0">
                  <c:v>2009_1</c:v>
                </c:pt>
                <c:pt idx="1">
                  <c:v>2009_2</c:v>
                </c:pt>
                <c:pt idx="2">
                  <c:v>2009_3</c:v>
                </c:pt>
                <c:pt idx="3">
                  <c:v>2009_4</c:v>
                </c:pt>
                <c:pt idx="4">
                  <c:v>2010_1</c:v>
                </c:pt>
                <c:pt idx="5">
                  <c:v>2010_2</c:v>
                </c:pt>
                <c:pt idx="6">
                  <c:v>2010_3</c:v>
                </c:pt>
                <c:pt idx="7">
                  <c:v>2010_4</c:v>
                </c:pt>
                <c:pt idx="8">
                  <c:v>2011_1</c:v>
                </c:pt>
                <c:pt idx="9">
                  <c:v>2011_2</c:v>
                </c:pt>
                <c:pt idx="10">
                  <c:v>2011_3</c:v>
                </c:pt>
                <c:pt idx="11">
                  <c:v>2011_4</c:v>
                </c:pt>
                <c:pt idx="12">
                  <c:v>2012_1</c:v>
                </c:pt>
                <c:pt idx="13">
                  <c:v>2012_2</c:v>
                </c:pt>
                <c:pt idx="14">
                  <c:v>2012_3</c:v>
                </c:pt>
                <c:pt idx="15">
                  <c:v>2012_4</c:v>
                </c:pt>
                <c:pt idx="16">
                  <c:v>2013_1</c:v>
                </c:pt>
                <c:pt idx="17">
                  <c:v>2013_2</c:v>
                </c:pt>
                <c:pt idx="18">
                  <c:v>2013_3</c:v>
                </c:pt>
                <c:pt idx="19">
                  <c:v>2013_4</c:v>
                </c:pt>
                <c:pt idx="20">
                  <c:v>2014_1</c:v>
                </c:pt>
                <c:pt idx="21">
                  <c:v>2014_2</c:v>
                </c:pt>
                <c:pt idx="22">
                  <c:v>2014_3</c:v>
                </c:pt>
                <c:pt idx="23">
                  <c:v>2014_4</c:v>
                </c:pt>
                <c:pt idx="24">
                  <c:v>2015_1</c:v>
                </c:pt>
                <c:pt idx="25">
                  <c:v>2015_2</c:v>
                </c:pt>
                <c:pt idx="26">
                  <c:v>2015_3</c:v>
                </c:pt>
                <c:pt idx="27">
                  <c:v>2015_4</c:v>
                </c:pt>
                <c:pt idx="28">
                  <c:v>2016_1</c:v>
                </c:pt>
                <c:pt idx="29">
                  <c:v>2016_2</c:v>
                </c:pt>
                <c:pt idx="30">
                  <c:v>2016_3</c:v>
                </c:pt>
                <c:pt idx="31">
                  <c:v>2016_4</c:v>
                </c:pt>
                <c:pt idx="32">
                  <c:v>2017_1</c:v>
                </c:pt>
                <c:pt idx="33">
                  <c:v>2017_2</c:v>
                </c:pt>
                <c:pt idx="34">
                  <c:v>2017_3</c:v>
                </c:pt>
                <c:pt idx="35">
                  <c:v>2017_4</c:v>
                </c:pt>
                <c:pt idx="36">
                  <c:v>2018_1</c:v>
                </c:pt>
                <c:pt idx="37">
                  <c:v>2018_2</c:v>
                </c:pt>
                <c:pt idx="38">
                  <c:v>2018_3</c:v>
                </c:pt>
                <c:pt idx="39">
                  <c:v>2018_4</c:v>
                </c:pt>
                <c:pt idx="40">
                  <c:v>2019_1</c:v>
                </c:pt>
                <c:pt idx="41">
                  <c:v>2019_2</c:v>
                </c:pt>
                <c:pt idx="42">
                  <c:v>2019_3</c:v>
                </c:pt>
                <c:pt idx="43">
                  <c:v>2019_4</c:v>
                </c:pt>
                <c:pt idx="44">
                  <c:v>2020_1</c:v>
                </c:pt>
                <c:pt idx="45">
                  <c:v>2020_2</c:v>
                </c:pt>
                <c:pt idx="46">
                  <c:v>2020_3</c:v>
                </c:pt>
                <c:pt idx="47">
                  <c:v>2020_4</c:v>
                </c:pt>
                <c:pt idx="48">
                  <c:v>2021_1</c:v>
                </c:pt>
                <c:pt idx="49">
                  <c:v>2021_2</c:v>
                </c:pt>
                <c:pt idx="50">
                  <c:v>2021_3</c:v>
                </c:pt>
                <c:pt idx="51">
                  <c:v>2021_4</c:v>
                </c:pt>
                <c:pt idx="52">
                  <c:v>2022_1</c:v>
                </c:pt>
                <c:pt idx="53">
                  <c:v>2022_2</c:v>
                </c:pt>
                <c:pt idx="54">
                  <c:v>2022_3</c:v>
                </c:pt>
                <c:pt idx="55">
                  <c:v>2022_4</c:v>
                </c:pt>
                <c:pt idx="56">
                  <c:v>2023_1</c:v>
                </c:pt>
                <c:pt idx="57">
                  <c:v>2023_2</c:v>
                </c:pt>
                <c:pt idx="58">
                  <c:v>2023_3</c:v>
                </c:pt>
                <c:pt idx="59">
                  <c:v>2023_4</c:v>
                </c:pt>
                <c:pt idx="60">
                  <c:v>2024_1</c:v>
                </c:pt>
                <c:pt idx="61">
                  <c:v>2024_2</c:v>
                </c:pt>
                <c:pt idx="62">
                  <c:v>2024_3</c:v>
                </c:pt>
                <c:pt idx="63">
                  <c:v>2024_4</c:v>
                </c:pt>
                <c:pt idx="64">
                  <c:v>2025_1</c:v>
                </c:pt>
                <c:pt idx="65">
                  <c:v>2025_2</c:v>
                </c:pt>
                <c:pt idx="66">
                  <c:v>2025_3</c:v>
                </c:pt>
                <c:pt idx="67">
                  <c:v>2025_4</c:v>
                </c:pt>
                <c:pt idx="68">
                  <c:v>2026_1</c:v>
                </c:pt>
                <c:pt idx="69">
                  <c:v>2026_2</c:v>
                </c:pt>
                <c:pt idx="70">
                  <c:v>2026_3</c:v>
                </c:pt>
                <c:pt idx="71">
                  <c:v>2026_4</c:v>
                </c:pt>
                <c:pt idx="72">
                  <c:v>2027_1</c:v>
                </c:pt>
                <c:pt idx="73">
                  <c:v>2027_2</c:v>
                </c:pt>
                <c:pt idx="74">
                  <c:v>2027_3</c:v>
                </c:pt>
                <c:pt idx="75">
                  <c:v>2027_4</c:v>
                </c:pt>
                <c:pt idx="76">
                  <c:v>2028_1</c:v>
                </c:pt>
                <c:pt idx="77">
                  <c:v>2028_2</c:v>
                </c:pt>
                <c:pt idx="78">
                  <c:v>2028_3</c:v>
                </c:pt>
                <c:pt idx="79">
                  <c:v>2028_4</c:v>
                </c:pt>
                <c:pt idx="80">
                  <c:v>2029_1</c:v>
                </c:pt>
                <c:pt idx="81">
                  <c:v>2029_2</c:v>
                </c:pt>
                <c:pt idx="82">
                  <c:v>2029_3</c:v>
                </c:pt>
                <c:pt idx="83">
                  <c:v>2029_4</c:v>
                </c:pt>
                <c:pt idx="84">
                  <c:v>2030_1</c:v>
                </c:pt>
                <c:pt idx="85">
                  <c:v>2030_2</c:v>
                </c:pt>
                <c:pt idx="86">
                  <c:v>2030_3</c:v>
                </c:pt>
                <c:pt idx="87">
                  <c:v>2030_4</c:v>
                </c:pt>
                <c:pt idx="88">
                  <c:v>2031_1</c:v>
                </c:pt>
                <c:pt idx="89">
                  <c:v>2031_2</c:v>
                </c:pt>
                <c:pt idx="90">
                  <c:v>2031_3</c:v>
                </c:pt>
                <c:pt idx="91">
                  <c:v>2031_4</c:v>
                </c:pt>
                <c:pt idx="92">
                  <c:v>2032_1</c:v>
                </c:pt>
                <c:pt idx="93">
                  <c:v>2032_2</c:v>
                </c:pt>
                <c:pt idx="94">
                  <c:v>2032_3</c:v>
                </c:pt>
                <c:pt idx="95">
                  <c:v>2032_4</c:v>
                </c:pt>
                <c:pt idx="96">
                  <c:v>2033_1</c:v>
                </c:pt>
                <c:pt idx="97">
                  <c:v>2033_2</c:v>
                </c:pt>
                <c:pt idx="98">
                  <c:v>2033_3</c:v>
                </c:pt>
                <c:pt idx="99">
                  <c:v>2033_4</c:v>
                </c:pt>
                <c:pt idx="100">
                  <c:v>2034_1</c:v>
                </c:pt>
                <c:pt idx="101">
                  <c:v>2034_2</c:v>
                </c:pt>
                <c:pt idx="102">
                  <c:v>2034_3</c:v>
                </c:pt>
                <c:pt idx="103">
                  <c:v>2034_4</c:v>
                </c:pt>
                <c:pt idx="104">
                  <c:v>2035_1</c:v>
                </c:pt>
                <c:pt idx="105">
                  <c:v>2035_2</c:v>
                </c:pt>
                <c:pt idx="106">
                  <c:v>2035_3</c:v>
                </c:pt>
                <c:pt idx="107">
                  <c:v>2035_4</c:v>
                </c:pt>
                <c:pt idx="108">
                  <c:v>2036_1</c:v>
                </c:pt>
                <c:pt idx="109">
                  <c:v>2036_2</c:v>
                </c:pt>
                <c:pt idx="110">
                  <c:v>2036_3</c:v>
                </c:pt>
                <c:pt idx="111">
                  <c:v>2036_4</c:v>
                </c:pt>
                <c:pt idx="112">
                  <c:v>2037_1</c:v>
                </c:pt>
                <c:pt idx="113">
                  <c:v>2037_2</c:v>
                </c:pt>
                <c:pt idx="114">
                  <c:v>2037_3</c:v>
                </c:pt>
                <c:pt idx="115">
                  <c:v>2037_4</c:v>
                </c:pt>
                <c:pt idx="116">
                  <c:v>2038_1</c:v>
                </c:pt>
                <c:pt idx="117">
                  <c:v>2038_2</c:v>
                </c:pt>
                <c:pt idx="118">
                  <c:v>2038_3</c:v>
                </c:pt>
                <c:pt idx="119">
                  <c:v>2038_4</c:v>
                </c:pt>
                <c:pt idx="120">
                  <c:v>2039_1</c:v>
                </c:pt>
                <c:pt idx="121">
                  <c:v>2039_2</c:v>
                </c:pt>
                <c:pt idx="122">
                  <c:v>2039_3</c:v>
                </c:pt>
                <c:pt idx="123">
                  <c:v>2039_4</c:v>
                </c:pt>
                <c:pt idx="124">
                  <c:v>2040_1</c:v>
                </c:pt>
                <c:pt idx="125">
                  <c:v>2040_2</c:v>
                </c:pt>
                <c:pt idx="126">
                  <c:v>2040_3</c:v>
                </c:pt>
                <c:pt idx="127">
                  <c:v>2040_4</c:v>
                </c:pt>
              </c:strCache>
            </c:strRef>
          </c:cat>
          <c:val>
            <c:numRef>
              <c:f>('Exposure Commercial linear'!$M$4:$M$54,'Exposure Commercial linear'!$M$55:$M$116,'Exposure Commercial linear'!$M$117:$M$131)</c:f>
              <c:numCache>
                <c:formatCode>General</c:formatCode>
                <c:ptCount val="128"/>
                <c:pt idx="0">
                  <c:v>796</c:v>
                </c:pt>
                <c:pt idx="1">
                  <c:v>786</c:v>
                </c:pt>
                <c:pt idx="2">
                  <c:v>827</c:v>
                </c:pt>
                <c:pt idx="3">
                  <c:v>834</c:v>
                </c:pt>
                <c:pt idx="4">
                  <c:v>844</c:v>
                </c:pt>
                <c:pt idx="5">
                  <c:v>820</c:v>
                </c:pt>
                <c:pt idx="6">
                  <c:v>847</c:v>
                </c:pt>
                <c:pt idx="7">
                  <c:v>857</c:v>
                </c:pt>
                <c:pt idx="8">
                  <c:v>868</c:v>
                </c:pt>
                <c:pt idx="9">
                  <c:v>860</c:v>
                </c:pt>
                <c:pt idx="10">
                  <c:v>908</c:v>
                </c:pt>
                <c:pt idx="11">
                  <c:v>918</c:v>
                </c:pt>
                <c:pt idx="12">
                  <c:v>940</c:v>
                </c:pt>
                <c:pt idx="13">
                  <c:v>940</c:v>
                </c:pt>
                <c:pt idx="14">
                  <c:v>984</c:v>
                </c:pt>
                <c:pt idx="15">
                  <c:v>988</c:v>
                </c:pt>
                <c:pt idx="16">
                  <c:v>1011</c:v>
                </c:pt>
                <c:pt idx="17">
                  <c:v>1004</c:v>
                </c:pt>
                <c:pt idx="18">
                  <c:v>1039</c:v>
                </c:pt>
                <c:pt idx="19">
                  <c:v>1042</c:v>
                </c:pt>
                <c:pt idx="20">
                  <c:v>1069</c:v>
                </c:pt>
                <c:pt idx="21">
                  <c:v>1065</c:v>
                </c:pt>
                <c:pt idx="22">
                  <c:v>1104</c:v>
                </c:pt>
                <c:pt idx="23">
                  <c:v>1094</c:v>
                </c:pt>
                <c:pt idx="24">
                  <c:v>1090</c:v>
                </c:pt>
                <c:pt idx="25">
                  <c:v>1079</c:v>
                </c:pt>
                <c:pt idx="26">
                  <c:v>1116</c:v>
                </c:pt>
                <c:pt idx="27">
                  <c:v>1105</c:v>
                </c:pt>
                <c:pt idx="28">
                  <c:v>1126</c:v>
                </c:pt>
                <c:pt idx="29">
                  <c:v>1117</c:v>
                </c:pt>
                <c:pt idx="30">
                  <c:v>1154</c:v>
                </c:pt>
                <c:pt idx="31">
                  <c:v>1143</c:v>
                </c:pt>
                <c:pt idx="32">
                  <c:v>1139</c:v>
                </c:pt>
                <c:pt idx="33">
                  <c:v>1122</c:v>
                </c:pt>
                <c:pt idx="34">
                  <c:v>1154</c:v>
                </c:pt>
                <c:pt idx="35">
                  <c:v>1139</c:v>
                </c:pt>
                <c:pt idx="36">
                  <c:v>1152</c:v>
                </c:pt>
                <c:pt idx="37">
                  <c:v>1140</c:v>
                </c:pt>
                <c:pt idx="38">
                  <c:v>1170</c:v>
                </c:pt>
                <c:pt idx="39">
                  <c:v>1152</c:v>
                </c:pt>
                <c:pt idx="40">
                  <c:v>1226.5846153846155</c:v>
                </c:pt>
                <c:pt idx="41">
                  <c:v>1236.9753283302066</c:v>
                </c:pt>
                <c:pt idx="42">
                  <c:v>1247.3660412757974</c:v>
                </c:pt>
                <c:pt idx="43">
                  <c:v>1257.7567542213885</c:v>
                </c:pt>
                <c:pt idx="44">
                  <c:v>1268.1474671669794</c:v>
                </c:pt>
                <c:pt idx="45">
                  <c:v>1278.5381801125704</c:v>
                </c:pt>
                <c:pt idx="46">
                  <c:v>1288.9288930581615</c:v>
                </c:pt>
                <c:pt idx="47">
                  <c:v>1299.3196060037526</c:v>
                </c:pt>
                <c:pt idx="48">
                  <c:v>1309.7103189493434</c:v>
                </c:pt>
                <c:pt idx="49">
                  <c:v>1320.1010318949345</c:v>
                </c:pt>
                <c:pt idx="50">
                  <c:v>1330.4917448405254</c:v>
                </c:pt>
                <c:pt idx="51">
                  <c:v>1340.8824577861164</c:v>
                </c:pt>
                <c:pt idx="52">
                  <c:v>1351.2731707317075</c:v>
                </c:pt>
                <c:pt idx="53">
                  <c:v>1361.6638836772986</c:v>
                </c:pt>
                <c:pt idx="54">
                  <c:v>1372.0545966228894</c:v>
                </c:pt>
                <c:pt idx="55">
                  <c:v>1382.4453095684803</c:v>
                </c:pt>
                <c:pt idx="56">
                  <c:v>1392.8360225140714</c:v>
                </c:pt>
                <c:pt idx="57">
                  <c:v>1403.2267354596625</c:v>
                </c:pt>
                <c:pt idx="58">
                  <c:v>1413.6174484052535</c:v>
                </c:pt>
                <c:pt idx="59">
                  <c:v>1424.0081613508446</c:v>
                </c:pt>
                <c:pt idx="60">
                  <c:v>1434.3988742964355</c:v>
                </c:pt>
                <c:pt idx="61">
                  <c:v>1444.7895872420263</c:v>
                </c:pt>
                <c:pt idx="62">
                  <c:v>1455.1803001876174</c:v>
                </c:pt>
                <c:pt idx="63">
                  <c:v>1465.5710131332085</c:v>
                </c:pt>
                <c:pt idx="64">
                  <c:v>1475.9617260787995</c:v>
                </c:pt>
                <c:pt idx="65">
                  <c:v>1486.3524390243904</c:v>
                </c:pt>
                <c:pt idx="66">
                  <c:v>1496.7431519699815</c:v>
                </c:pt>
                <c:pt idx="67">
                  <c:v>1507.1338649155723</c:v>
                </c:pt>
                <c:pt idx="68">
                  <c:v>1517.5245778611634</c:v>
                </c:pt>
                <c:pt idx="69">
                  <c:v>1527.9152908067545</c:v>
                </c:pt>
                <c:pt idx="70">
                  <c:v>1538.3060037523455</c:v>
                </c:pt>
                <c:pt idx="71">
                  <c:v>1548.6967166979364</c:v>
                </c:pt>
                <c:pt idx="72">
                  <c:v>1559.0874296435272</c:v>
                </c:pt>
                <c:pt idx="73">
                  <c:v>1569.4781425891183</c:v>
                </c:pt>
                <c:pt idx="74">
                  <c:v>1579.8688555347094</c:v>
                </c:pt>
                <c:pt idx="75">
                  <c:v>1590.2595684803005</c:v>
                </c:pt>
                <c:pt idx="76">
                  <c:v>1600.6502814258915</c:v>
                </c:pt>
                <c:pt idx="77">
                  <c:v>1611.0409943714824</c:v>
                </c:pt>
                <c:pt idx="78">
                  <c:v>1621.4317073170732</c:v>
                </c:pt>
                <c:pt idx="79">
                  <c:v>1631.8224202626643</c:v>
                </c:pt>
                <c:pt idx="80">
                  <c:v>1642.2131332082554</c:v>
                </c:pt>
                <c:pt idx="81">
                  <c:v>1652.6038461538465</c:v>
                </c:pt>
                <c:pt idx="82">
                  <c:v>1662.9945590994373</c:v>
                </c:pt>
                <c:pt idx="83">
                  <c:v>1673.3852720450284</c:v>
                </c:pt>
                <c:pt idx="84">
                  <c:v>1683.7759849906192</c:v>
                </c:pt>
                <c:pt idx="85">
                  <c:v>1694.1666979362103</c:v>
                </c:pt>
                <c:pt idx="86">
                  <c:v>1704.5574108818014</c:v>
                </c:pt>
                <c:pt idx="87">
                  <c:v>1714.9481238273925</c:v>
                </c:pt>
                <c:pt idx="88">
                  <c:v>1725.3388367729833</c:v>
                </c:pt>
                <c:pt idx="89">
                  <c:v>1735.7295497185742</c:v>
                </c:pt>
                <c:pt idx="90">
                  <c:v>1746.1202626641652</c:v>
                </c:pt>
                <c:pt idx="91">
                  <c:v>1756.5109756097563</c:v>
                </c:pt>
                <c:pt idx="92">
                  <c:v>1766.9016885553474</c:v>
                </c:pt>
                <c:pt idx="93">
                  <c:v>1777.2924015009385</c:v>
                </c:pt>
                <c:pt idx="94">
                  <c:v>1787.6831144465293</c:v>
                </c:pt>
                <c:pt idx="95">
                  <c:v>1798.0738273921202</c:v>
                </c:pt>
                <c:pt idx="96">
                  <c:v>1808.4645403377112</c:v>
                </c:pt>
                <c:pt idx="97">
                  <c:v>1818.8552532833023</c:v>
                </c:pt>
                <c:pt idx="98">
                  <c:v>1829.2459662288934</c:v>
                </c:pt>
                <c:pt idx="99">
                  <c:v>1839.6366791744842</c:v>
                </c:pt>
                <c:pt idx="100">
                  <c:v>1850.0273921200753</c:v>
                </c:pt>
                <c:pt idx="101">
                  <c:v>1860.4181050656662</c:v>
                </c:pt>
                <c:pt idx="102">
                  <c:v>1870.8088180112572</c:v>
                </c:pt>
                <c:pt idx="103">
                  <c:v>1881.1995309568483</c:v>
                </c:pt>
                <c:pt idx="104">
                  <c:v>1891.5902439024392</c:v>
                </c:pt>
                <c:pt idx="105">
                  <c:v>1901.9809568480302</c:v>
                </c:pt>
                <c:pt idx="106">
                  <c:v>1912.3716697936213</c:v>
                </c:pt>
                <c:pt idx="107">
                  <c:v>1922.7623827392122</c:v>
                </c:pt>
                <c:pt idx="108">
                  <c:v>1933.1530956848032</c:v>
                </c:pt>
                <c:pt idx="109">
                  <c:v>1943.5438086303943</c:v>
                </c:pt>
                <c:pt idx="110">
                  <c:v>1953.9345215759852</c:v>
                </c:pt>
                <c:pt idx="111">
                  <c:v>1964.3252345215762</c:v>
                </c:pt>
                <c:pt idx="112">
                  <c:v>1974.7159474671673</c:v>
                </c:pt>
                <c:pt idx="113">
                  <c:v>1985.1066604127582</c:v>
                </c:pt>
                <c:pt idx="114">
                  <c:v>1995.4973733583493</c:v>
                </c:pt>
                <c:pt idx="115">
                  <c:v>2005.8880863039403</c:v>
                </c:pt>
                <c:pt idx="116">
                  <c:v>2016.2787992495312</c:v>
                </c:pt>
                <c:pt idx="117">
                  <c:v>2026.6695121951223</c:v>
                </c:pt>
                <c:pt idx="118">
                  <c:v>2037.0602251407133</c:v>
                </c:pt>
                <c:pt idx="119">
                  <c:v>2047.4509380863042</c:v>
                </c:pt>
                <c:pt idx="120">
                  <c:v>2057.8416510318953</c:v>
                </c:pt>
                <c:pt idx="121">
                  <c:v>2068.2323639774859</c:v>
                </c:pt>
                <c:pt idx="122">
                  <c:v>2078.623076923077</c:v>
                </c:pt>
                <c:pt idx="123">
                  <c:v>2089.013789868668</c:v>
                </c:pt>
                <c:pt idx="124">
                  <c:v>2099.4045028142591</c:v>
                </c:pt>
                <c:pt idx="125">
                  <c:v>2109.7952157598502</c:v>
                </c:pt>
                <c:pt idx="126">
                  <c:v>2120.1859287054413</c:v>
                </c:pt>
                <c:pt idx="127">
                  <c:v>2130.5766416510323</c:v>
                </c:pt>
              </c:numCache>
            </c:numRef>
          </c:val>
          <c:smooth val="0"/>
          <c:extLst>
            <c:ext xmlns:c16="http://schemas.microsoft.com/office/drawing/2014/chart" uri="{C3380CC4-5D6E-409C-BE32-E72D297353CC}">
              <c16:uniqueId val="{00000008-067A-0A4B-9762-97A31EED44E0}"/>
            </c:ext>
          </c:extLst>
        </c:ser>
        <c:ser>
          <c:idx val="9"/>
          <c:order val="9"/>
          <c:tx>
            <c:strRef>
              <c:f>'Exposure Commercial linear'!$N$3</c:f>
              <c:strCache>
                <c:ptCount val="1"/>
                <c:pt idx="0">
                  <c:v>MMA</c:v>
                </c:pt>
              </c:strCache>
            </c:strRef>
          </c:tx>
          <c:spPr>
            <a:ln w="28575" cap="rnd">
              <a:solidFill>
                <a:schemeClr val="accent4">
                  <a:lumMod val="60000"/>
                </a:schemeClr>
              </a:solidFill>
              <a:round/>
            </a:ln>
            <a:effectLst/>
          </c:spPr>
          <c:marker>
            <c:symbol val="none"/>
          </c:marker>
          <c:cat>
            <c:strRef>
              <c:f>('Exposure Commercial linear'!$C$4:$C$54,'Exposure Commercial linear'!$C$55:$C$116,'Exposure Commercial linear'!$C$117:$C$131)</c:f>
              <c:strCache>
                <c:ptCount val="128"/>
                <c:pt idx="0">
                  <c:v>2009_1</c:v>
                </c:pt>
                <c:pt idx="1">
                  <c:v>2009_2</c:v>
                </c:pt>
                <c:pt idx="2">
                  <c:v>2009_3</c:v>
                </c:pt>
                <c:pt idx="3">
                  <c:v>2009_4</c:v>
                </c:pt>
                <c:pt idx="4">
                  <c:v>2010_1</c:v>
                </c:pt>
                <c:pt idx="5">
                  <c:v>2010_2</c:v>
                </c:pt>
                <c:pt idx="6">
                  <c:v>2010_3</c:v>
                </c:pt>
                <c:pt idx="7">
                  <c:v>2010_4</c:v>
                </c:pt>
                <c:pt idx="8">
                  <c:v>2011_1</c:v>
                </c:pt>
                <c:pt idx="9">
                  <c:v>2011_2</c:v>
                </c:pt>
                <c:pt idx="10">
                  <c:v>2011_3</c:v>
                </c:pt>
                <c:pt idx="11">
                  <c:v>2011_4</c:v>
                </c:pt>
                <c:pt idx="12">
                  <c:v>2012_1</c:v>
                </c:pt>
                <c:pt idx="13">
                  <c:v>2012_2</c:v>
                </c:pt>
                <c:pt idx="14">
                  <c:v>2012_3</c:v>
                </c:pt>
                <c:pt idx="15">
                  <c:v>2012_4</c:v>
                </c:pt>
                <c:pt idx="16">
                  <c:v>2013_1</c:v>
                </c:pt>
                <c:pt idx="17">
                  <c:v>2013_2</c:v>
                </c:pt>
                <c:pt idx="18">
                  <c:v>2013_3</c:v>
                </c:pt>
                <c:pt idx="19">
                  <c:v>2013_4</c:v>
                </c:pt>
                <c:pt idx="20">
                  <c:v>2014_1</c:v>
                </c:pt>
                <c:pt idx="21">
                  <c:v>2014_2</c:v>
                </c:pt>
                <c:pt idx="22">
                  <c:v>2014_3</c:v>
                </c:pt>
                <c:pt idx="23">
                  <c:v>2014_4</c:v>
                </c:pt>
                <c:pt idx="24">
                  <c:v>2015_1</c:v>
                </c:pt>
                <c:pt idx="25">
                  <c:v>2015_2</c:v>
                </c:pt>
                <c:pt idx="26">
                  <c:v>2015_3</c:v>
                </c:pt>
                <c:pt idx="27">
                  <c:v>2015_4</c:v>
                </c:pt>
                <c:pt idx="28">
                  <c:v>2016_1</c:v>
                </c:pt>
                <c:pt idx="29">
                  <c:v>2016_2</c:v>
                </c:pt>
                <c:pt idx="30">
                  <c:v>2016_3</c:v>
                </c:pt>
                <c:pt idx="31">
                  <c:v>2016_4</c:v>
                </c:pt>
                <c:pt idx="32">
                  <c:v>2017_1</c:v>
                </c:pt>
                <c:pt idx="33">
                  <c:v>2017_2</c:v>
                </c:pt>
                <c:pt idx="34">
                  <c:v>2017_3</c:v>
                </c:pt>
                <c:pt idx="35">
                  <c:v>2017_4</c:v>
                </c:pt>
                <c:pt idx="36">
                  <c:v>2018_1</c:v>
                </c:pt>
                <c:pt idx="37">
                  <c:v>2018_2</c:v>
                </c:pt>
                <c:pt idx="38">
                  <c:v>2018_3</c:v>
                </c:pt>
                <c:pt idx="39">
                  <c:v>2018_4</c:v>
                </c:pt>
                <c:pt idx="40">
                  <c:v>2019_1</c:v>
                </c:pt>
                <c:pt idx="41">
                  <c:v>2019_2</c:v>
                </c:pt>
                <c:pt idx="42">
                  <c:v>2019_3</c:v>
                </c:pt>
                <c:pt idx="43">
                  <c:v>2019_4</c:v>
                </c:pt>
                <c:pt idx="44">
                  <c:v>2020_1</c:v>
                </c:pt>
                <c:pt idx="45">
                  <c:v>2020_2</c:v>
                </c:pt>
                <c:pt idx="46">
                  <c:v>2020_3</c:v>
                </c:pt>
                <c:pt idx="47">
                  <c:v>2020_4</c:v>
                </c:pt>
                <c:pt idx="48">
                  <c:v>2021_1</c:v>
                </c:pt>
                <c:pt idx="49">
                  <c:v>2021_2</c:v>
                </c:pt>
                <c:pt idx="50">
                  <c:v>2021_3</c:v>
                </c:pt>
                <c:pt idx="51">
                  <c:v>2021_4</c:v>
                </c:pt>
                <c:pt idx="52">
                  <c:v>2022_1</c:v>
                </c:pt>
                <c:pt idx="53">
                  <c:v>2022_2</c:v>
                </c:pt>
                <c:pt idx="54">
                  <c:v>2022_3</c:v>
                </c:pt>
                <c:pt idx="55">
                  <c:v>2022_4</c:v>
                </c:pt>
                <c:pt idx="56">
                  <c:v>2023_1</c:v>
                </c:pt>
                <c:pt idx="57">
                  <c:v>2023_2</c:v>
                </c:pt>
                <c:pt idx="58">
                  <c:v>2023_3</c:v>
                </c:pt>
                <c:pt idx="59">
                  <c:v>2023_4</c:v>
                </c:pt>
                <c:pt idx="60">
                  <c:v>2024_1</c:v>
                </c:pt>
                <c:pt idx="61">
                  <c:v>2024_2</c:v>
                </c:pt>
                <c:pt idx="62">
                  <c:v>2024_3</c:v>
                </c:pt>
                <c:pt idx="63">
                  <c:v>2024_4</c:v>
                </c:pt>
                <c:pt idx="64">
                  <c:v>2025_1</c:v>
                </c:pt>
                <c:pt idx="65">
                  <c:v>2025_2</c:v>
                </c:pt>
                <c:pt idx="66">
                  <c:v>2025_3</c:v>
                </c:pt>
                <c:pt idx="67">
                  <c:v>2025_4</c:v>
                </c:pt>
                <c:pt idx="68">
                  <c:v>2026_1</c:v>
                </c:pt>
                <c:pt idx="69">
                  <c:v>2026_2</c:v>
                </c:pt>
                <c:pt idx="70">
                  <c:v>2026_3</c:v>
                </c:pt>
                <c:pt idx="71">
                  <c:v>2026_4</c:v>
                </c:pt>
                <c:pt idx="72">
                  <c:v>2027_1</c:v>
                </c:pt>
                <c:pt idx="73">
                  <c:v>2027_2</c:v>
                </c:pt>
                <c:pt idx="74">
                  <c:v>2027_3</c:v>
                </c:pt>
                <c:pt idx="75">
                  <c:v>2027_4</c:v>
                </c:pt>
                <c:pt idx="76">
                  <c:v>2028_1</c:v>
                </c:pt>
                <c:pt idx="77">
                  <c:v>2028_2</c:v>
                </c:pt>
                <c:pt idx="78">
                  <c:v>2028_3</c:v>
                </c:pt>
                <c:pt idx="79">
                  <c:v>2028_4</c:v>
                </c:pt>
                <c:pt idx="80">
                  <c:v>2029_1</c:v>
                </c:pt>
                <c:pt idx="81">
                  <c:v>2029_2</c:v>
                </c:pt>
                <c:pt idx="82">
                  <c:v>2029_3</c:v>
                </c:pt>
                <c:pt idx="83">
                  <c:v>2029_4</c:v>
                </c:pt>
                <c:pt idx="84">
                  <c:v>2030_1</c:v>
                </c:pt>
                <c:pt idx="85">
                  <c:v>2030_2</c:v>
                </c:pt>
                <c:pt idx="86">
                  <c:v>2030_3</c:v>
                </c:pt>
                <c:pt idx="87">
                  <c:v>2030_4</c:v>
                </c:pt>
                <c:pt idx="88">
                  <c:v>2031_1</c:v>
                </c:pt>
                <c:pt idx="89">
                  <c:v>2031_2</c:v>
                </c:pt>
                <c:pt idx="90">
                  <c:v>2031_3</c:v>
                </c:pt>
                <c:pt idx="91">
                  <c:v>2031_4</c:v>
                </c:pt>
                <c:pt idx="92">
                  <c:v>2032_1</c:v>
                </c:pt>
                <c:pt idx="93">
                  <c:v>2032_2</c:v>
                </c:pt>
                <c:pt idx="94">
                  <c:v>2032_3</c:v>
                </c:pt>
                <c:pt idx="95">
                  <c:v>2032_4</c:v>
                </c:pt>
                <c:pt idx="96">
                  <c:v>2033_1</c:v>
                </c:pt>
                <c:pt idx="97">
                  <c:v>2033_2</c:v>
                </c:pt>
                <c:pt idx="98">
                  <c:v>2033_3</c:v>
                </c:pt>
                <c:pt idx="99">
                  <c:v>2033_4</c:v>
                </c:pt>
                <c:pt idx="100">
                  <c:v>2034_1</c:v>
                </c:pt>
                <c:pt idx="101">
                  <c:v>2034_2</c:v>
                </c:pt>
                <c:pt idx="102">
                  <c:v>2034_3</c:v>
                </c:pt>
                <c:pt idx="103">
                  <c:v>2034_4</c:v>
                </c:pt>
                <c:pt idx="104">
                  <c:v>2035_1</c:v>
                </c:pt>
                <c:pt idx="105">
                  <c:v>2035_2</c:v>
                </c:pt>
                <c:pt idx="106">
                  <c:v>2035_3</c:v>
                </c:pt>
                <c:pt idx="107">
                  <c:v>2035_4</c:v>
                </c:pt>
                <c:pt idx="108">
                  <c:v>2036_1</c:v>
                </c:pt>
                <c:pt idx="109">
                  <c:v>2036_2</c:v>
                </c:pt>
                <c:pt idx="110">
                  <c:v>2036_3</c:v>
                </c:pt>
                <c:pt idx="111">
                  <c:v>2036_4</c:v>
                </c:pt>
                <c:pt idx="112">
                  <c:v>2037_1</c:v>
                </c:pt>
                <c:pt idx="113">
                  <c:v>2037_2</c:v>
                </c:pt>
                <c:pt idx="114">
                  <c:v>2037_3</c:v>
                </c:pt>
                <c:pt idx="115">
                  <c:v>2037_4</c:v>
                </c:pt>
                <c:pt idx="116">
                  <c:v>2038_1</c:v>
                </c:pt>
                <c:pt idx="117">
                  <c:v>2038_2</c:v>
                </c:pt>
                <c:pt idx="118">
                  <c:v>2038_3</c:v>
                </c:pt>
                <c:pt idx="119">
                  <c:v>2038_4</c:v>
                </c:pt>
                <c:pt idx="120">
                  <c:v>2039_1</c:v>
                </c:pt>
                <c:pt idx="121">
                  <c:v>2039_2</c:v>
                </c:pt>
                <c:pt idx="122">
                  <c:v>2039_3</c:v>
                </c:pt>
                <c:pt idx="123">
                  <c:v>2039_4</c:v>
                </c:pt>
                <c:pt idx="124">
                  <c:v>2040_1</c:v>
                </c:pt>
                <c:pt idx="125">
                  <c:v>2040_2</c:v>
                </c:pt>
                <c:pt idx="126">
                  <c:v>2040_3</c:v>
                </c:pt>
                <c:pt idx="127">
                  <c:v>2040_4</c:v>
                </c:pt>
              </c:strCache>
            </c:strRef>
          </c:cat>
          <c:val>
            <c:numRef>
              <c:f>('Exposure Commercial linear'!$N$4:$N$54,'Exposure Commercial linear'!$N$55:$N$116,'Exposure Commercial linear'!$N$117:$N$131)</c:f>
              <c:numCache>
                <c:formatCode>General</c:formatCode>
                <c:ptCount val="128"/>
                <c:pt idx="0">
                  <c:v>5550</c:v>
                </c:pt>
                <c:pt idx="1">
                  <c:v>5527</c:v>
                </c:pt>
                <c:pt idx="2">
                  <c:v>5757</c:v>
                </c:pt>
                <c:pt idx="3">
                  <c:v>5768</c:v>
                </c:pt>
                <c:pt idx="4">
                  <c:v>5832</c:v>
                </c:pt>
                <c:pt idx="5">
                  <c:v>5674</c:v>
                </c:pt>
                <c:pt idx="6">
                  <c:v>5850</c:v>
                </c:pt>
                <c:pt idx="7">
                  <c:v>5830</c:v>
                </c:pt>
                <c:pt idx="8">
                  <c:v>5949</c:v>
                </c:pt>
                <c:pt idx="9">
                  <c:v>5906</c:v>
                </c:pt>
                <c:pt idx="10">
                  <c:v>6211</c:v>
                </c:pt>
                <c:pt idx="11">
                  <c:v>6258</c:v>
                </c:pt>
                <c:pt idx="12">
                  <c:v>6359</c:v>
                </c:pt>
                <c:pt idx="13">
                  <c:v>6366</c:v>
                </c:pt>
                <c:pt idx="14">
                  <c:v>6675</c:v>
                </c:pt>
                <c:pt idx="15">
                  <c:v>6559</c:v>
                </c:pt>
                <c:pt idx="16">
                  <c:v>6692</c:v>
                </c:pt>
                <c:pt idx="17">
                  <c:v>6679</c:v>
                </c:pt>
                <c:pt idx="18">
                  <c:v>6938</c:v>
                </c:pt>
                <c:pt idx="19">
                  <c:v>6970</c:v>
                </c:pt>
                <c:pt idx="20">
                  <c:v>7136</c:v>
                </c:pt>
                <c:pt idx="21">
                  <c:v>7082</c:v>
                </c:pt>
                <c:pt idx="22">
                  <c:v>7313</c:v>
                </c:pt>
                <c:pt idx="23">
                  <c:v>7253</c:v>
                </c:pt>
                <c:pt idx="24">
                  <c:v>7212</c:v>
                </c:pt>
                <c:pt idx="25">
                  <c:v>7163</c:v>
                </c:pt>
                <c:pt idx="26">
                  <c:v>7406</c:v>
                </c:pt>
                <c:pt idx="27">
                  <c:v>7348</c:v>
                </c:pt>
                <c:pt idx="28">
                  <c:v>7501</c:v>
                </c:pt>
                <c:pt idx="29">
                  <c:v>7458</c:v>
                </c:pt>
                <c:pt idx="30">
                  <c:v>7717</c:v>
                </c:pt>
                <c:pt idx="31">
                  <c:v>7654</c:v>
                </c:pt>
                <c:pt idx="32">
                  <c:v>7626</c:v>
                </c:pt>
                <c:pt idx="33">
                  <c:v>7550</c:v>
                </c:pt>
                <c:pt idx="34">
                  <c:v>7795</c:v>
                </c:pt>
                <c:pt idx="35">
                  <c:v>7716</c:v>
                </c:pt>
                <c:pt idx="36">
                  <c:v>7790</c:v>
                </c:pt>
                <c:pt idx="37">
                  <c:v>7714</c:v>
                </c:pt>
                <c:pt idx="38">
                  <c:v>7935</c:v>
                </c:pt>
                <c:pt idx="39">
                  <c:v>7817</c:v>
                </c:pt>
                <c:pt idx="40">
                  <c:v>8170.7230769230764</c:v>
                </c:pt>
                <c:pt idx="41">
                  <c:v>8235.7144465290803</c:v>
                </c:pt>
                <c:pt idx="42">
                  <c:v>8300.7058161350833</c:v>
                </c:pt>
                <c:pt idx="43">
                  <c:v>8365.6971857410881</c:v>
                </c:pt>
                <c:pt idx="44">
                  <c:v>8430.6885553470911</c:v>
                </c:pt>
                <c:pt idx="45">
                  <c:v>8495.6799249530959</c:v>
                </c:pt>
                <c:pt idx="46">
                  <c:v>8560.6712945590989</c:v>
                </c:pt>
                <c:pt idx="47">
                  <c:v>8625.6626641651019</c:v>
                </c:pt>
                <c:pt idx="48">
                  <c:v>8690.6540337711067</c:v>
                </c:pt>
                <c:pt idx="49">
                  <c:v>8755.6454033771097</c:v>
                </c:pt>
                <c:pt idx="50">
                  <c:v>8820.6367729831145</c:v>
                </c:pt>
                <c:pt idx="51">
                  <c:v>8885.6281425891175</c:v>
                </c:pt>
                <c:pt idx="52">
                  <c:v>8950.6195121951205</c:v>
                </c:pt>
                <c:pt idx="53">
                  <c:v>9015.6108818011253</c:v>
                </c:pt>
                <c:pt idx="54">
                  <c:v>9080.6022514071283</c:v>
                </c:pt>
                <c:pt idx="55">
                  <c:v>9145.5936210131331</c:v>
                </c:pt>
                <c:pt idx="56">
                  <c:v>9210.5849906191361</c:v>
                </c:pt>
                <c:pt idx="57">
                  <c:v>9275.5763602251391</c:v>
                </c:pt>
                <c:pt idx="58">
                  <c:v>9340.5677298311439</c:v>
                </c:pt>
                <c:pt idx="59">
                  <c:v>9405.5590994371487</c:v>
                </c:pt>
                <c:pt idx="60">
                  <c:v>9470.5504690431517</c:v>
                </c:pt>
                <c:pt idx="61">
                  <c:v>9535.5418386491547</c:v>
                </c:pt>
                <c:pt idx="62">
                  <c:v>9600.5332082551595</c:v>
                </c:pt>
                <c:pt idx="63">
                  <c:v>9665.5245778611625</c:v>
                </c:pt>
                <c:pt idx="64">
                  <c:v>9730.5159474671673</c:v>
                </c:pt>
                <c:pt idx="65">
                  <c:v>9795.5073170731703</c:v>
                </c:pt>
                <c:pt idx="66">
                  <c:v>9860.4986866791733</c:v>
                </c:pt>
                <c:pt idx="67">
                  <c:v>9925.4900562851763</c:v>
                </c:pt>
                <c:pt idx="68">
                  <c:v>9990.4814258911811</c:v>
                </c:pt>
                <c:pt idx="69">
                  <c:v>10055.472795497186</c:v>
                </c:pt>
                <c:pt idx="70">
                  <c:v>10120.464165103189</c:v>
                </c:pt>
                <c:pt idx="71">
                  <c:v>10185.455534709192</c:v>
                </c:pt>
                <c:pt idx="72">
                  <c:v>10250.446904315197</c:v>
                </c:pt>
                <c:pt idx="73">
                  <c:v>10315.4382739212</c:v>
                </c:pt>
                <c:pt idx="74">
                  <c:v>10380.429643527204</c:v>
                </c:pt>
                <c:pt idx="75">
                  <c:v>10445.421013133207</c:v>
                </c:pt>
                <c:pt idx="76">
                  <c:v>10510.41238273921</c:v>
                </c:pt>
                <c:pt idx="77">
                  <c:v>10575.403752345215</c:v>
                </c:pt>
                <c:pt idx="78">
                  <c:v>10640.39512195122</c:v>
                </c:pt>
                <c:pt idx="79">
                  <c:v>10705.386491557223</c:v>
                </c:pt>
                <c:pt idx="80">
                  <c:v>10770.377861163226</c:v>
                </c:pt>
                <c:pt idx="81">
                  <c:v>10835.369230769229</c:v>
                </c:pt>
                <c:pt idx="82">
                  <c:v>10900.360600375234</c:v>
                </c:pt>
                <c:pt idx="83">
                  <c:v>10965.351969981239</c:v>
                </c:pt>
                <c:pt idx="84">
                  <c:v>11030.343339587242</c:v>
                </c:pt>
                <c:pt idx="85">
                  <c:v>11095.334709193245</c:v>
                </c:pt>
                <c:pt idx="86">
                  <c:v>11160.326078799248</c:v>
                </c:pt>
                <c:pt idx="87">
                  <c:v>11225.317448405252</c:v>
                </c:pt>
                <c:pt idx="88">
                  <c:v>11290.308818011257</c:v>
                </c:pt>
                <c:pt idx="89">
                  <c:v>11355.30018761726</c:v>
                </c:pt>
                <c:pt idx="90">
                  <c:v>11420.291557223263</c:v>
                </c:pt>
                <c:pt idx="91">
                  <c:v>11485.282926829266</c:v>
                </c:pt>
                <c:pt idx="92">
                  <c:v>11550.274296435271</c:v>
                </c:pt>
                <c:pt idx="93">
                  <c:v>11615.265666041276</c:v>
                </c:pt>
                <c:pt idx="94">
                  <c:v>11680.257035647279</c:v>
                </c:pt>
                <c:pt idx="95">
                  <c:v>11745.248405253282</c:v>
                </c:pt>
                <c:pt idx="96">
                  <c:v>11810.239774859287</c:v>
                </c:pt>
                <c:pt idx="97">
                  <c:v>11875.23114446529</c:v>
                </c:pt>
                <c:pt idx="98">
                  <c:v>11940.222514071294</c:v>
                </c:pt>
                <c:pt idx="99">
                  <c:v>12005.213883677297</c:v>
                </c:pt>
                <c:pt idx="100">
                  <c:v>12070.2052532833</c:v>
                </c:pt>
                <c:pt idx="101">
                  <c:v>12135.196622889305</c:v>
                </c:pt>
                <c:pt idx="102">
                  <c:v>12200.187992495308</c:v>
                </c:pt>
                <c:pt idx="103">
                  <c:v>12265.179362101313</c:v>
                </c:pt>
                <c:pt idx="104">
                  <c:v>12330.170731707316</c:v>
                </c:pt>
                <c:pt idx="105">
                  <c:v>12395.162101313319</c:v>
                </c:pt>
                <c:pt idx="106">
                  <c:v>12460.153470919324</c:v>
                </c:pt>
                <c:pt idx="107">
                  <c:v>12525.144840525329</c:v>
                </c:pt>
                <c:pt idx="108">
                  <c:v>12590.136210131332</c:v>
                </c:pt>
                <c:pt idx="109">
                  <c:v>12655.127579737335</c:v>
                </c:pt>
                <c:pt idx="110">
                  <c:v>12720.118949343338</c:v>
                </c:pt>
                <c:pt idx="111">
                  <c:v>12785.110318949342</c:v>
                </c:pt>
                <c:pt idx="112">
                  <c:v>12850.101688555347</c:v>
                </c:pt>
                <c:pt idx="113">
                  <c:v>12915.09305816135</c:v>
                </c:pt>
                <c:pt idx="114">
                  <c:v>12980.084427767353</c:v>
                </c:pt>
                <c:pt idx="115">
                  <c:v>13045.075797373356</c:v>
                </c:pt>
                <c:pt idx="116">
                  <c:v>13110.067166979361</c:v>
                </c:pt>
                <c:pt idx="117">
                  <c:v>13175.058536585366</c:v>
                </c:pt>
                <c:pt idx="118">
                  <c:v>13240.049906191369</c:v>
                </c:pt>
                <c:pt idx="119">
                  <c:v>13305.041275797372</c:v>
                </c:pt>
                <c:pt idx="120">
                  <c:v>13370.032645403375</c:v>
                </c:pt>
                <c:pt idx="121">
                  <c:v>13435.02401500938</c:v>
                </c:pt>
                <c:pt idx="122">
                  <c:v>13500.015384615384</c:v>
                </c:pt>
                <c:pt idx="123">
                  <c:v>13565.006754221387</c:v>
                </c:pt>
                <c:pt idx="124">
                  <c:v>13629.99812382739</c:v>
                </c:pt>
                <c:pt idx="125">
                  <c:v>13694.989493433395</c:v>
                </c:pt>
                <c:pt idx="126">
                  <c:v>13759.980863039398</c:v>
                </c:pt>
                <c:pt idx="127">
                  <c:v>13824.972232645403</c:v>
                </c:pt>
              </c:numCache>
            </c:numRef>
          </c:val>
          <c:smooth val="0"/>
          <c:extLst>
            <c:ext xmlns:c16="http://schemas.microsoft.com/office/drawing/2014/chart" uri="{C3380CC4-5D6E-409C-BE32-E72D297353CC}">
              <c16:uniqueId val="{00000009-067A-0A4B-9762-97A31EED44E0}"/>
            </c:ext>
          </c:extLst>
        </c:ser>
        <c:ser>
          <c:idx val="10"/>
          <c:order val="10"/>
          <c:tx>
            <c:strRef>
              <c:f>'Exposure Commercial linear'!$O$3</c:f>
              <c:strCache>
                <c:ptCount val="1"/>
                <c:pt idx="0">
                  <c:v>MMH</c:v>
                </c:pt>
              </c:strCache>
            </c:strRef>
          </c:tx>
          <c:spPr>
            <a:ln w="28575" cap="rnd">
              <a:solidFill>
                <a:schemeClr val="accent5">
                  <a:lumMod val="60000"/>
                </a:schemeClr>
              </a:solidFill>
              <a:round/>
            </a:ln>
            <a:effectLst/>
          </c:spPr>
          <c:marker>
            <c:symbol val="none"/>
          </c:marker>
          <c:cat>
            <c:strRef>
              <c:f>('Exposure Commercial linear'!$C$4:$C$54,'Exposure Commercial linear'!$C$55:$C$116,'Exposure Commercial linear'!$C$117:$C$131)</c:f>
              <c:strCache>
                <c:ptCount val="128"/>
                <c:pt idx="0">
                  <c:v>2009_1</c:v>
                </c:pt>
                <c:pt idx="1">
                  <c:v>2009_2</c:v>
                </c:pt>
                <c:pt idx="2">
                  <c:v>2009_3</c:v>
                </c:pt>
                <c:pt idx="3">
                  <c:v>2009_4</c:v>
                </c:pt>
                <c:pt idx="4">
                  <c:v>2010_1</c:v>
                </c:pt>
                <c:pt idx="5">
                  <c:v>2010_2</c:v>
                </c:pt>
                <c:pt idx="6">
                  <c:v>2010_3</c:v>
                </c:pt>
                <c:pt idx="7">
                  <c:v>2010_4</c:v>
                </c:pt>
                <c:pt idx="8">
                  <c:v>2011_1</c:v>
                </c:pt>
                <c:pt idx="9">
                  <c:v>2011_2</c:v>
                </c:pt>
                <c:pt idx="10">
                  <c:v>2011_3</c:v>
                </c:pt>
                <c:pt idx="11">
                  <c:v>2011_4</c:v>
                </c:pt>
                <c:pt idx="12">
                  <c:v>2012_1</c:v>
                </c:pt>
                <c:pt idx="13">
                  <c:v>2012_2</c:v>
                </c:pt>
                <c:pt idx="14">
                  <c:v>2012_3</c:v>
                </c:pt>
                <c:pt idx="15">
                  <c:v>2012_4</c:v>
                </c:pt>
                <c:pt idx="16">
                  <c:v>2013_1</c:v>
                </c:pt>
                <c:pt idx="17">
                  <c:v>2013_2</c:v>
                </c:pt>
                <c:pt idx="18">
                  <c:v>2013_3</c:v>
                </c:pt>
                <c:pt idx="19">
                  <c:v>2013_4</c:v>
                </c:pt>
                <c:pt idx="20">
                  <c:v>2014_1</c:v>
                </c:pt>
                <c:pt idx="21">
                  <c:v>2014_2</c:v>
                </c:pt>
                <c:pt idx="22">
                  <c:v>2014_3</c:v>
                </c:pt>
                <c:pt idx="23">
                  <c:v>2014_4</c:v>
                </c:pt>
                <c:pt idx="24">
                  <c:v>2015_1</c:v>
                </c:pt>
                <c:pt idx="25">
                  <c:v>2015_2</c:v>
                </c:pt>
                <c:pt idx="26">
                  <c:v>2015_3</c:v>
                </c:pt>
                <c:pt idx="27">
                  <c:v>2015_4</c:v>
                </c:pt>
                <c:pt idx="28">
                  <c:v>2016_1</c:v>
                </c:pt>
                <c:pt idx="29">
                  <c:v>2016_2</c:v>
                </c:pt>
                <c:pt idx="30">
                  <c:v>2016_3</c:v>
                </c:pt>
                <c:pt idx="31">
                  <c:v>2016_4</c:v>
                </c:pt>
                <c:pt idx="32">
                  <c:v>2017_1</c:v>
                </c:pt>
                <c:pt idx="33">
                  <c:v>2017_2</c:v>
                </c:pt>
                <c:pt idx="34">
                  <c:v>2017_3</c:v>
                </c:pt>
                <c:pt idx="35">
                  <c:v>2017_4</c:v>
                </c:pt>
                <c:pt idx="36">
                  <c:v>2018_1</c:v>
                </c:pt>
                <c:pt idx="37">
                  <c:v>2018_2</c:v>
                </c:pt>
                <c:pt idx="38">
                  <c:v>2018_3</c:v>
                </c:pt>
                <c:pt idx="39">
                  <c:v>2018_4</c:v>
                </c:pt>
                <c:pt idx="40">
                  <c:v>2019_1</c:v>
                </c:pt>
                <c:pt idx="41">
                  <c:v>2019_2</c:v>
                </c:pt>
                <c:pt idx="42">
                  <c:v>2019_3</c:v>
                </c:pt>
                <c:pt idx="43">
                  <c:v>2019_4</c:v>
                </c:pt>
                <c:pt idx="44">
                  <c:v>2020_1</c:v>
                </c:pt>
                <c:pt idx="45">
                  <c:v>2020_2</c:v>
                </c:pt>
                <c:pt idx="46">
                  <c:v>2020_3</c:v>
                </c:pt>
                <c:pt idx="47">
                  <c:v>2020_4</c:v>
                </c:pt>
                <c:pt idx="48">
                  <c:v>2021_1</c:v>
                </c:pt>
                <c:pt idx="49">
                  <c:v>2021_2</c:v>
                </c:pt>
                <c:pt idx="50">
                  <c:v>2021_3</c:v>
                </c:pt>
                <c:pt idx="51">
                  <c:v>2021_4</c:v>
                </c:pt>
                <c:pt idx="52">
                  <c:v>2022_1</c:v>
                </c:pt>
                <c:pt idx="53">
                  <c:v>2022_2</c:v>
                </c:pt>
                <c:pt idx="54">
                  <c:v>2022_3</c:v>
                </c:pt>
                <c:pt idx="55">
                  <c:v>2022_4</c:v>
                </c:pt>
                <c:pt idx="56">
                  <c:v>2023_1</c:v>
                </c:pt>
                <c:pt idx="57">
                  <c:v>2023_2</c:v>
                </c:pt>
                <c:pt idx="58">
                  <c:v>2023_3</c:v>
                </c:pt>
                <c:pt idx="59">
                  <c:v>2023_4</c:v>
                </c:pt>
                <c:pt idx="60">
                  <c:v>2024_1</c:v>
                </c:pt>
                <c:pt idx="61">
                  <c:v>2024_2</c:v>
                </c:pt>
                <c:pt idx="62">
                  <c:v>2024_3</c:v>
                </c:pt>
                <c:pt idx="63">
                  <c:v>2024_4</c:v>
                </c:pt>
                <c:pt idx="64">
                  <c:v>2025_1</c:v>
                </c:pt>
                <c:pt idx="65">
                  <c:v>2025_2</c:v>
                </c:pt>
                <c:pt idx="66">
                  <c:v>2025_3</c:v>
                </c:pt>
                <c:pt idx="67">
                  <c:v>2025_4</c:v>
                </c:pt>
                <c:pt idx="68">
                  <c:v>2026_1</c:v>
                </c:pt>
                <c:pt idx="69">
                  <c:v>2026_2</c:v>
                </c:pt>
                <c:pt idx="70">
                  <c:v>2026_3</c:v>
                </c:pt>
                <c:pt idx="71">
                  <c:v>2026_4</c:v>
                </c:pt>
                <c:pt idx="72">
                  <c:v>2027_1</c:v>
                </c:pt>
                <c:pt idx="73">
                  <c:v>2027_2</c:v>
                </c:pt>
                <c:pt idx="74">
                  <c:v>2027_3</c:v>
                </c:pt>
                <c:pt idx="75">
                  <c:v>2027_4</c:v>
                </c:pt>
                <c:pt idx="76">
                  <c:v>2028_1</c:v>
                </c:pt>
                <c:pt idx="77">
                  <c:v>2028_2</c:v>
                </c:pt>
                <c:pt idx="78">
                  <c:v>2028_3</c:v>
                </c:pt>
                <c:pt idx="79">
                  <c:v>2028_4</c:v>
                </c:pt>
                <c:pt idx="80">
                  <c:v>2029_1</c:v>
                </c:pt>
                <c:pt idx="81">
                  <c:v>2029_2</c:v>
                </c:pt>
                <c:pt idx="82">
                  <c:v>2029_3</c:v>
                </c:pt>
                <c:pt idx="83">
                  <c:v>2029_4</c:v>
                </c:pt>
                <c:pt idx="84">
                  <c:v>2030_1</c:v>
                </c:pt>
                <c:pt idx="85">
                  <c:v>2030_2</c:v>
                </c:pt>
                <c:pt idx="86">
                  <c:v>2030_3</c:v>
                </c:pt>
                <c:pt idx="87">
                  <c:v>2030_4</c:v>
                </c:pt>
                <c:pt idx="88">
                  <c:v>2031_1</c:v>
                </c:pt>
                <c:pt idx="89">
                  <c:v>2031_2</c:v>
                </c:pt>
                <c:pt idx="90">
                  <c:v>2031_3</c:v>
                </c:pt>
                <c:pt idx="91">
                  <c:v>2031_4</c:v>
                </c:pt>
                <c:pt idx="92">
                  <c:v>2032_1</c:v>
                </c:pt>
                <c:pt idx="93">
                  <c:v>2032_2</c:v>
                </c:pt>
                <c:pt idx="94">
                  <c:v>2032_3</c:v>
                </c:pt>
                <c:pt idx="95">
                  <c:v>2032_4</c:v>
                </c:pt>
                <c:pt idx="96">
                  <c:v>2033_1</c:v>
                </c:pt>
                <c:pt idx="97">
                  <c:v>2033_2</c:v>
                </c:pt>
                <c:pt idx="98">
                  <c:v>2033_3</c:v>
                </c:pt>
                <c:pt idx="99">
                  <c:v>2033_4</c:v>
                </c:pt>
                <c:pt idx="100">
                  <c:v>2034_1</c:v>
                </c:pt>
                <c:pt idx="101">
                  <c:v>2034_2</c:v>
                </c:pt>
                <c:pt idx="102">
                  <c:v>2034_3</c:v>
                </c:pt>
                <c:pt idx="103">
                  <c:v>2034_4</c:v>
                </c:pt>
                <c:pt idx="104">
                  <c:v>2035_1</c:v>
                </c:pt>
                <c:pt idx="105">
                  <c:v>2035_2</c:v>
                </c:pt>
                <c:pt idx="106">
                  <c:v>2035_3</c:v>
                </c:pt>
                <c:pt idx="107">
                  <c:v>2035_4</c:v>
                </c:pt>
                <c:pt idx="108">
                  <c:v>2036_1</c:v>
                </c:pt>
                <c:pt idx="109">
                  <c:v>2036_2</c:v>
                </c:pt>
                <c:pt idx="110">
                  <c:v>2036_3</c:v>
                </c:pt>
                <c:pt idx="111">
                  <c:v>2036_4</c:v>
                </c:pt>
                <c:pt idx="112">
                  <c:v>2037_1</c:v>
                </c:pt>
                <c:pt idx="113">
                  <c:v>2037_2</c:v>
                </c:pt>
                <c:pt idx="114">
                  <c:v>2037_3</c:v>
                </c:pt>
                <c:pt idx="115">
                  <c:v>2037_4</c:v>
                </c:pt>
                <c:pt idx="116">
                  <c:v>2038_1</c:v>
                </c:pt>
                <c:pt idx="117">
                  <c:v>2038_2</c:v>
                </c:pt>
                <c:pt idx="118">
                  <c:v>2038_3</c:v>
                </c:pt>
                <c:pt idx="119">
                  <c:v>2038_4</c:v>
                </c:pt>
                <c:pt idx="120">
                  <c:v>2039_1</c:v>
                </c:pt>
                <c:pt idx="121">
                  <c:v>2039_2</c:v>
                </c:pt>
                <c:pt idx="122">
                  <c:v>2039_3</c:v>
                </c:pt>
                <c:pt idx="123">
                  <c:v>2039_4</c:v>
                </c:pt>
                <c:pt idx="124">
                  <c:v>2040_1</c:v>
                </c:pt>
                <c:pt idx="125">
                  <c:v>2040_2</c:v>
                </c:pt>
                <c:pt idx="126">
                  <c:v>2040_3</c:v>
                </c:pt>
                <c:pt idx="127">
                  <c:v>2040_4</c:v>
                </c:pt>
              </c:strCache>
            </c:strRef>
          </c:cat>
          <c:val>
            <c:numRef>
              <c:f>('Exposure Commercial linear'!$O$4:$O$54,'Exposure Commercial linear'!$O$55:$O$116,'Exposure Commercial linear'!$O$117:$O$131)</c:f>
              <c:numCache>
                <c:formatCode>General</c:formatCode>
                <c:ptCount val="128"/>
                <c:pt idx="0">
                  <c:v>3872</c:v>
                </c:pt>
                <c:pt idx="1">
                  <c:v>3892</c:v>
                </c:pt>
                <c:pt idx="2">
                  <c:v>4065</c:v>
                </c:pt>
                <c:pt idx="3">
                  <c:v>4069</c:v>
                </c:pt>
                <c:pt idx="4">
                  <c:v>4105</c:v>
                </c:pt>
                <c:pt idx="5">
                  <c:v>4007</c:v>
                </c:pt>
                <c:pt idx="6">
                  <c:v>4121</c:v>
                </c:pt>
                <c:pt idx="7">
                  <c:v>4154</c:v>
                </c:pt>
                <c:pt idx="8">
                  <c:v>4241</c:v>
                </c:pt>
                <c:pt idx="9">
                  <c:v>4208</c:v>
                </c:pt>
                <c:pt idx="10">
                  <c:v>4368</c:v>
                </c:pt>
                <c:pt idx="11">
                  <c:v>4444</c:v>
                </c:pt>
                <c:pt idx="12">
                  <c:v>4550</c:v>
                </c:pt>
                <c:pt idx="13">
                  <c:v>4552</c:v>
                </c:pt>
                <c:pt idx="14">
                  <c:v>4785</c:v>
                </c:pt>
                <c:pt idx="15">
                  <c:v>4723</c:v>
                </c:pt>
                <c:pt idx="16">
                  <c:v>4847</c:v>
                </c:pt>
                <c:pt idx="17">
                  <c:v>4843</c:v>
                </c:pt>
                <c:pt idx="18">
                  <c:v>5041</c:v>
                </c:pt>
                <c:pt idx="19">
                  <c:v>5065</c:v>
                </c:pt>
                <c:pt idx="20">
                  <c:v>5203</c:v>
                </c:pt>
                <c:pt idx="21">
                  <c:v>5144</c:v>
                </c:pt>
                <c:pt idx="22">
                  <c:v>5292</c:v>
                </c:pt>
                <c:pt idx="23">
                  <c:v>5251</c:v>
                </c:pt>
                <c:pt idx="24">
                  <c:v>5222</c:v>
                </c:pt>
                <c:pt idx="25">
                  <c:v>5158</c:v>
                </c:pt>
                <c:pt idx="26">
                  <c:v>5306</c:v>
                </c:pt>
                <c:pt idx="27">
                  <c:v>5257</c:v>
                </c:pt>
                <c:pt idx="28">
                  <c:v>5349</c:v>
                </c:pt>
                <c:pt idx="29">
                  <c:v>5294</c:v>
                </c:pt>
                <c:pt idx="30">
                  <c:v>5460</c:v>
                </c:pt>
                <c:pt idx="31">
                  <c:v>5417</c:v>
                </c:pt>
                <c:pt idx="32">
                  <c:v>5397</c:v>
                </c:pt>
                <c:pt idx="33">
                  <c:v>5327</c:v>
                </c:pt>
                <c:pt idx="34">
                  <c:v>5488</c:v>
                </c:pt>
                <c:pt idx="35">
                  <c:v>5445</c:v>
                </c:pt>
                <c:pt idx="36">
                  <c:v>5512</c:v>
                </c:pt>
                <c:pt idx="37">
                  <c:v>5438</c:v>
                </c:pt>
                <c:pt idx="38">
                  <c:v>5593</c:v>
                </c:pt>
                <c:pt idx="39">
                  <c:v>5526</c:v>
                </c:pt>
                <c:pt idx="40">
                  <c:v>5822.0884615384612</c:v>
                </c:pt>
                <c:pt idx="41">
                  <c:v>5868.2500938086305</c:v>
                </c:pt>
                <c:pt idx="42">
                  <c:v>5914.4117260787989</c:v>
                </c:pt>
                <c:pt idx="43">
                  <c:v>5960.5733583489682</c:v>
                </c:pt>
                <c:pt idx="44">
                  <c:v>6006.7349906191366</c:v>
                </c:pt>
                <c:pt idx="45">
                  <c:v>6052.8966228893059</c:v>
                </c:pt>
                <c:pt idx="46">
                  <c:v>6099.0582551594744</c:v>
                </c:pt>
                <c:pt idx="47">
                  <c:v>6145.2198874296428</c:v>
                </c:pt>
                <c:pt idx="48">
                  <c:v>6191.3815196998121</c:v>
                </c:pt>
                <c:pt idx="49">
                  <c:v>6237.5431519699814</c:v>
                </c:pt>
                <c:pt idx="50">
                  <c:v>6283.7047842401498</c:v>
                </c:pt>
                <c:pt idx="51">
                  <c:v>6329.8664165103182</c:v>
                </c:pt>
                <c:pt idx="52">
                  <c:v>6376.0280487804876</c:v>
                </c:pt>
                <c:pt idx="53">
                  <c:v>6422.1896810506569</c:v>
                </c:pt>
                <c:pt idx="54">
                  <c:v>6468.3513133208253</c:v>
                </c:pt>
                <c:pt idx="55">
                  <c:v>6514.5129455909937</c:v>
                </c:pt>
                <c:pt idx="56">
                  <c:v>6560.674577861163</c:v>
                </c:pt>
                <c:pt idx="57">
                  <c:v>6606.8362101313323</c:v>
                </c:pt>
                <c:pt idx="58">
                  <c:v>6652.9978424015007</c:v>
                </c:pt>
                <c:pt idx="59">
                  <c:v>6699.1594746716692</c:v>
                </c:pt>
                <c:pt idx="60">
                  <c:v>6745.3211069418385</c:v>
                </c:pt>
                <c:pt idx="61">
                  <c:v>6791.4827392120078</c:v>
                </c:pt>
                <c:pt idx="62">
                  <c:v>6837.6443714821762</c:v>
                </c:pt>
                <c:pt idx="63">
                  <c:v>6883.8060037523446</c:v>
                </c:pt>
                <c:pt idx="64">
                  <c:v>6929.9676360225139</c:v>
                </c:pt>
                <c:pt idx="65">
                  <c:v>6976.1292682926833</c:v>
                </c:pt>
                <c:pt idx="66">
                  <c:v>7022.2909005628517</c:v>
                </c:pt>
                <c:pt idx="67">
                  <c:v>7068.4525328330201</c:v>
                </c:pt>
                <c:pt idx="68">
                  <c:v>7114.6141651031894</c:v>
                </c:pt>
                <c:pt idx="69">
                  <c:v>7160.7757973733587</c:v>
                </c:pt>
                <c:pt idx="70">
                  <c:v>7206.9374296435271</c:v>
                </c:pt>
                <c:pt idx="71">
                  <c:v>7253.0990619136956</c:v>
                </c:pt>
                <c:pt idx="72">
                  <c:v>7299.2606941838649</c:v>
                </c:pt>
                <c:pt idx="73">
                  <c:v>7345.4223264540342</c:v>
                </c:pt>
                <c:pt idx="74">
                  <c:v>7391.5839587242026</c:v>
                </c:pt>
                <c:pt idx="75">
                  <c:v>7437.745590994371</c:v>
                </c:pt>
                <c:pt idx="76">
                  <c:v>7483.9072232645403</c:v>
                </c:pt>
                <c:pt idx="77">
                  <c:v>7530.0688555347097</c:v>
                </c:pt>
                <c:pt idx="78">
                  <c:v>7576.2304878048781</c:v>
                </c:pt>
                <c:pt idx="79">
                  <c:v>7622.3921200750465</c:v>
                </c:pt>
                <c:pt idx="80">
                  <c:v>7668.5537523452158</c:v>
                </c:pt>
                <c:pt idx="81">
                  <c:v>7714.7153846153851</c:v>
                </c:pt>
                <c:pt idx="82">
                  <c:v>7760.8770168855535</c:v>
                </c:pt>
                <c:pt idx="83">
                  <c:v>7807.0386491557219</c:v>
                </c:pt>
                <c:pt idx="84">
                  <c:v>7853.2002814258913</c:v>
                </c:pt>
                <c:pt idx="85">
                  <c:v>7899.3619136960606</c:v>
                </c:pt>
                <c:pt idx="86">
                  <c:v>7945.523545966229</c:v>
                </c:pt>
                <c:pt idx="87">
                  <c:v>7991.6851782363974</c:v>
                </c:pt>
                <c:pt idx="88">
                  <c:v>8037.8468105065667</c:v>
                </c:pt>
                <c:pt idx="89">
                  <c:v>8084.008442776736</c:v>
                </c:pt>
                <c:pt idx="90">
                  <c:v>8130.1700750469045</c:v>
                </c:pt>
                <c:pt idx="91">
                  <c:v>8176.3317073170729</c:v>
                </c:pt>
                <c:pt idx="92">
                  <c:v>8222.4933395872413</c:v>
                </c:pt>
                <c:pt idx="93">
                  <c:v>8268.6549718574115</c:v>
                </c:pt>
                <c:pt idx="94">
                  <c:v>8314.8166041275799</c:v>
                </c:pt>
                <c:pt idx="95">
                  <c:v>8360.9782363977483</c:v>
                </c:pt>
                <c:pt idx="96">
                  <c:v>8407.1398686679167</c:v>
                </c:pt>
                <c:pt idx="97">
                  <c:v>8453.301500938087</c:v>
                </c:pt>
                <c:pt idx="98">
                  <c:v>8499.4631332082554</c:v>
                </c:pt>
                <c:pt idx="99">
                  <c:v>8545.6247654784238</c:v>
                </c:pt>
                <c:pt idx="100">
                  <c:v>8591.7863977485922</c:v>
                </c:pt>
                <c:pt idx="101">
                  <c:v>8637.9480300187624</c:v>
                </c:pt>
                <c:pt idx="102">
                  <c:v>8684.1096622889308</c:v>
                </c:pt>
                <c:pt idx="103">
                  <c:v>8730.2712945590993</c:v>
                </c:pt>
                <c:pt idx="104">
                  <c:v>8776.4329268292677</c:v>
                </c:pt>
                <c:pt idx="105">
                  <c:v>8822.5945590994379</c:v>
                </c:pt>
                <c:pt idx="106">
                  <c:v>8868.7561913696063</c:v>
                </c:pt>
                <c:pt idx="107">
                  <c:v>8914.9178236397747</c:v>
                </c:pt>
                <c:pt idx="108">
                  <c:v>8961.0794559099431</c:v>
                </c:pt>
                <c:pt idx="109">
                  <c:v>9007.2410881801134</c:v>
                </c:pt>
                <c:pt idx="110">
                  <c:v>9053.4027204502818</c:v>
                </c:pt>
                <c:pt idx="111">
                  <c:v>9099.5643527204502</c:v>
                </c:pt>
                <c:pt idx="112">
                  <c:v>9145.7259849906186</c:v>
                </c:pt>
                <c:pt idx="113">
                  <c:v>9191.8876172607888</c:v>
                </c:pt>
                <c:pt idx="114">
                  <c:v>9238.0492495309572</c:v>
                </c:pt>
                <c:pt idx="115">
                  <c:v>9284.2108818011257</c:v>
                </c:pt>
                <c:pt idx="116">
                  <c:v>9330.3725140712941</c:v>
                </c:pt>
                <c:pt idx="117">
                  <c:v>9376.5341463414643</c:v>
                </c:pt>
                <c:pt idx="118">
                  <c:v>9422.6957786116327</c:v>
                </c:pt>
                <c:pt idx="119">
                  <c:v>9468.8574108818011</c:v>
                </c:pt>
                <c:pt idx="120">
                  <c:v>9515.0190431519695</c:v>
                </c:pt>
                <c:pt idx="121">
                  <c:v>9561.1806754221398</c:v>
                </c:pt>
                <c:pt idx="122">
                  <c:v>9607.3423076923082</c:v>
                </c:pt>
                <c:pt idx="123">
                  <c:v>9653.5039399624766</c:v>
                </c:pt>
                <c:pt idx="124">
                  <c:v>9699.665572232645</c:v>
                </c:pt>
                <c:pt idx="125">
                  <c:v>9745.8272045028152</c:v>
                </c:pt>
                <c:pt idx="126">
                  <c:v>9791.9888367729836</c:v>
                </c:pt>
                <c:pt idx="127">
                  <c:v>9838.150469043152</c:v>
                </c:pt>
              </c:numCache>
            </c:numRef>
          </c:val>
          <c:smooth val="0"/>
          <c:extLst>
            <c:ext xmlns:c16="http://schemas.microsoft.com/office/drawing/2014/chart" uri="{C3380CC4-5D6E-409C-BE32-E72D297353CC}">
              <c16:uniqueId val="{0000000A-067A-0A4B-9762-97A31EED44E0}"/>
            </c:ext>
          </c:extLst>
        </c:ser>
        <c:ser>
          <c:idx val="11"/>
          <c:order val="11"/>
          <c:tx>
            <c:strRef>
              <c:f>'Exposure Commercial linear'!$P$3</c:f>
              <c:strCache>
                <c:ptCount val="1"/>
                <c:pt idx="0">
                  <c:v>MML</c:v>
                </c:pt>
              </c:strCache>
            </c:strRef>
          </c:tx>
          <c:spPr>
            <a:ln w="28575" cap="rnd">
              <a:solidFill>
                <a:schemeClr val="accent6">
                  <a:lumMod val="60000"/>
                </a:schemeClr>
              </a:solidFill>
              <a:round/>
            </a:ln>
            <a:effectLst/>
          </c:spPr>
          <c:marker>
            <c:symbol val="none"/>
          </c:marker>
          <c:cat>
            <c:strRef>
              <c:f>('Exposure Commercial linear'!$C$4:$C$54,'Exposure Commercial linear'!$C$55:$C$116,'Exposure Commercial linear'!$C$117:$C$131)</c:f>
              <c:strCache>
                <c:ptCount val="128"/>
                <c:pt idx="0">
                  <c:v>2009_1</c:v>
                </c:pt>
                <c:pt idx="1">
                  <c:v>2009_2</c:v>
                </c:pt>
                <c:pt idx="2">
                  <c:v>2009_3</c:v>
                </c:pt>
                <c:pt idx="3">
                  <c:v>2009_4</c:v>
                </c:pt>
                <c:pt idx="4">
                  <c:v>2010_1</c:v>
                </c:pt>
                <c:pt idx="5">
                  <c:v>2010_2</c:v>
                </c:pt>
                <c:pt idx="6">
                  <c:v>2010_3</c:v>
                </c:pt>
                <c:pt idx="7">
                  <c:v>2010_4</c:v>
                </c:pt>
                <c:pt idx="8">
                  <c:v>2011_1</c:v>
                </c:pt>
                <c:pt idx="9">
                  <c:v>2011_2</c:v>
                </c:pt>
                <c:pt idx="10">
                  <c:v>2011_3</c:v>
                </c:pt>
                <c:pt idx="11">
                  <c:v>2011_4</c:v>
                </c:pt>
                <c:pt idx="12">
                  <c:v>2012_1</c:v>
                </c:pt>
                <c:pt idx="13">
                  <c:v>2012_2</c:v>
                </c:pt>
                <c:pt idx="14">
                  <c:v>2012_3</c:v>
                </c:pt>
                <c:pt idx="15">
                  <c:v>2012_4</c:v>
                </c:pt>
                <c:pt idx="16">
                  <c:v>2013_1</c:v>
                </c:pt>
                <c:pt idx="17">
                  <c:v>2013_2</c:v>
                </c:pt>
                <c:pt idx="18">
                  <c:v>2013_3</c:v>
                </c:pt>
                <c:pt idx="19">
                  <c:v>2013_4</c:v>
                </c:pt>
                <c:pt idx="20">
                  <c:v>2014_1</c:v>
                </c:pt>
                <c:pt idx="21">
                  <c:v>2014_2</c:v>
                </c:pt>
                <c:pt idx="22">
                  <c:v>2014_3</c:v>
                </c:pt>
                <c:pt idx="23">
                  <c:v>2014_4</c:v>
                </c:pt>
                <c:pt idx="24">
                  <c:v>2015_1</c:v>
                </c:pt>
                <c:pt idx="25">
                  <c:v>2015_2</c:v>
                </c:pt>
                <c:pt idx="26">
                  <c:v>2015_3</c:v>
                </c:pt>
                <c:pt idx="27">
                  <c:v>2015_4</c:v>
                </c:pt>
                <c:pt idx="28">
                  <c:v>2016_1</c:v>
                </c:pt>
                <c:pt idx="29">
                  <c:v>2016_2</c:v>
                </c:pt>
                <c:pt idx="30">
                  <c:v>2016_3</c:v>
                </c:pt>
                <c:pt idx="31">
                  <c:v>2016_4</c:v>
                </c:pt>
                <c:pt idx="32">
                  <c:v>2017_1</c:v>
                </c:pt>
                <c:pt idx="33">
                  <c:v>2017_2</c:v>
                </c:pt>
                <c:pt idx="34">
                  <c:v>2017_3</c:v>
                </c:pt>
                <c:pt idx="35">
                  <c:v>2017_4</c:v>
                </c:pt>
                <c:pt idx="36">
                  <c:v>2018_1</c:v>
                </c:pt>
                <c:pt idx="37">
                  <c:v>2018_2</c:v>
                </c:pt>
                <c:pt idx="38">
                  <c:v>2018_3</c:v>
                </c:pt>
                <c:pt idx="39">
                  <c:v>2018_4</c:v>
                </c:pt>
                <c:pt idx="40">
                  <c:v>2019_1</c:v>
                </c:pt>
                <c:pt idx="41">
                  <c:v>2019_2</c:v>
                </c:pt>
                <c:pt idx="42">
                  <c:v>2019_3</c:v>
                </c:pt>
                <c:pt idx="43">
                  <c:v>2019_4</c:v>
                </c:pt>
                <c:pt idx="44">
                  <c:v>2020_1</c:v>
                </c:pt>
                <c:pt idx="45">
                  <c:v>2020_2</c:v>
                </c:pt>
                <c:pt idx="46">
                  <c:v>2020_3</c:v>
                </c:pt>
                <c:pt idx="47">
                  <c:v>2020_4</c:v>
                </c:pt>
                <c:pt idx="48">
                  <c:v>2021_1</c:v>
                </c:pt>
                <c:pt idx="49">
                  <c:v>2021_2</c:v>
                </c:pt>
                <c:pt idx="50">
                  <c:v>2021_3</c:v>
                </c:pt>
                <c:pt idx="51">
                  <c:v>2021_4</c:v>
                </c:pt>
                <c:pt idx="52">
                  <c:v>2022_1</c:v>
                </c:pt>
                <c:pt idx="53">
                  <c:v>2022_2</c:v>
                </c:pt>
                <c:pt idx="54">
                  <c:v>2022_3</c:v>
                </c:pt>
                <c:pt idx="55">
                  <c:v>2022_4</c:v>
                </c:pt>
                <c:pt idx="56">
                  <c:v>2023_1</c:v>
                </c:pt>
                <c:pt idx="57">
                  <c:v>2023_2</c:v>
                </c:pt>
                <c:pt idx="58">
                  <c:v>2023_3</c:v>
                </c:pt>
                <c:pt idx="59">
                  <c:v>2023_4</c:v>
                </c:pt>
                <c:pt idx="60">
                  <c:v>2024_1</c:v>
                </c:pt>
                <c:pt idx="61">
                  <c:v>2024_2</c:v>
                </c:pt>
                <c:pt idx="62">
                  <c:v>2024_3</c:v>
                </c:pt>
                <c:pt idx="63">
                  <c:v>2024_4</c:v>
                </c:pt>
                <c:pt idx="64">
                  <c:v>2025_1</c:v>
                </c:pt>
                <c:pt idx="65">
                  <c:v>2025_2</c:v>
                </c:pt>
                <c:pt idx="66">
                  <c:v>2025_3</c:v>
                </c:pt>
                <c:pt idx="67">
                  <c:v>2025_4</c:v>
                </c:pt>
                <c:pt idx="68">
                  <c:v>2026_1</c:v>
                </c:pt>
                <c:pt idx="69">
                  <c:v>2026_2</c:v>
                </c:pt>
                <c:pt idx="70">
                  <c:v>2026_3</c:v>
                </c:pt>
                <c:pt idx="71">
                  <c:v>2026_4</c:v>
                </c:pt>
                <c:pt idx="72">
                  <c:v>2027_1</c:v>
                </c:pt>
                <c:pt idx="73">
                  <c:v>2027_2</c:v>
                </c:pt>
                <c:pt idx="74">
                  <c:v>2027_3</c:v>
                </c:pt>
                <c:pt idx="75">
                  <c:v>2027_4</c:v>
                </c:pt>
                <c:pt idx="76">
                  <c:v>2028_1</c:v>
                </c:pt>
                <c:pt idx="77">
                  <c:v>2028_2</c:v>
                </c:pt>
                <c:pt idx="78">
                  <c:v>2028_3</c:v>
                </c:pt>
                <c:pt idx="79">
                  <c:v>2028_4</c:v>
                </c:pt>
                <c:pt idx="80">
                  <c:v>2029_1</c:v>
                </c:pt>
                <c:pt idx="81">
                  <c:v>2029_2</c:v>
                </c:pt>
                <c:pt idx="82">
                  <c:v>2029_3</c:v>
                </c:pt>
                <c:pt idx="83">
                  <c:v>2029_4</c:v>
                </c:pt>
                <c:pt idx="84">
                  <c:v>2030_1</c:v>
                </c:pt>
                <c:pt idx="85">
                  <c:v>2030_2</c:v>
                </c:pt>
                <c:pt idx="86">
                  <c:v>2030_3</c:v>
                </c:pt>
                <c:pt idx="87">
                  <c:v>2030_4</c:v>
                </c:pt>
                <c:pt idx="88">
                  <c:v>2031_1</c:v>
                </c:pt>
                <c:pt idx="89">
                  <c:v>2031_2</c:v>
                </c:pt>
                <c:pt idx="90">
                  <c:v>2031_3</c:v>
                </c:pt>
                <c:pt idx="91">
                  <c:v>2031_4</c:v>
                </c:pt>
                <c:pt idx="92">
                  <c:v>2032_1</c:v>
                </c:pt>
                <c:pt idx="93">
                  <c:v>2032_2</c:v>
                </c:pt>
                <c:pt idx="94">
                  <c:v>2032_3</c:v>
                </c:pt>
                <c:pt idx="95">
                  <c:v>2032_4</c:v>
                </c:pt>
                <c:pt idx="96">
                  <c:v>2033_1</c:v>
                </c:pt>
                <c:pt idx="97">
                  <c:v>2033_2</c:v>
                </c:pt>
                <c:pt idx="98">
                  <c:v>2033_3</c:v>
                </c:pt>
                <c:pt idx="99">
                  <c:v>2033_4</c:v>
                </c:pt>
                <c:pt idx="100">
                  <c:v>2034_1</c:v>
                </c:pt>
                <c:pt idx="101">
                  <c:v>2034_2</c:v>
                </c:pt>
                <c:pt idx="102">
                  <c:v>2034_3</c:v>
                </c:pt>
                <c:pt idx="103">
                  <c:v>2034_4</c:v>
                </c:pt>
                <c:pt idx="104">
                  <c:v>2035_1</c:v>
                </c:pt>
                <c:pt idx="105">
                  <c:v>2035_2</c:v>
                </c:pt>
                <c:pt idx="106">
                  <c:v>2035_3</c:v>
                </c:pt>
                <c:pt idx="107">
                  <c:v>2035_4</c:v>
                </c:pt>
                <c:pt idx="108">
                  <c:v>2036_1</c:v>
                </c:pt>
                <c:pt idx="109">
                  <c:v>2036_2</c:v>
                </c:pt>
                <c:pt idx="110">
                  <c:v>2036_3</c:v>
                </c:pt>
                <c:pt idx="111">
                  <c:v>2036_4</c:v>
                </c:pt>
                <c:pt idx="112">
                  <c:v>2037_1</c:v>
                </c:pt>
                <c:pt idx="113">
                  <c:v>2037_2</c:v>
                </c:pt>
                <c:pt idx="114">
                  <c:v>2037_3</c:v>
                </c:pt>
                <c:pt idx="115">
                  <c:v>2037_4</c:v>
                </c:pt>
                <c:pt idx="116">
                  <c:v>2038_1</c:v>
                </c:pt>
                <c:pt idx="117">
                  <c:v>2038_2</c:v>
                </c:pt>
                <c:pt idx="118">
                  <c:v>2038_3</c:v>
                </c:pt>
                <c:pt idx="119">
                  <c:v>2038_4</c:v>
                </c:pt>
                <c:pt idx="120">
                  <c:v>2039_1</c:v>
                </c:pt>
                <c:pt idx="121">
                  <c:v>2039_2</c:v>
                </c:pt>
                <c:pt idx="122">
                  <c:v>2039_3</c:v>
                </c:pt>
                <c:pt idx="123">
                  <c:v>2039_4</c:v>
                </c:pt>
                <c:pt idx="124">
                  <c:v>2040_1</c:v>
                </c:pt>
                <c:pt idx="125">
                  <c:v>2040_2</c:v>
                </c:pt>
                <c:pt idx="126">
                  <c:v>2040_3</c:v>
                </c:pt>
                <c:pt idx="127">
                  <c:v>2040_4</c:v>
                </c:pt>
              </c:strCache>
            </c:strRef>
          </c:cat>
          <c:val>
            <c:numRef>
              <c:f>('Exposure Commercial linear'!$P$4:$P$54,'Exposure Commercial linear'!$P$55:$P$116,'Exposure Commercial linear'!$P$117:$P$131)</c:f>
              <c:numCache>
                <c:formatCode>General</c:formatCode>
                <c:ptCount val="128"/>
                <c:pt idx="0">
                  <c:v>4531</c:v>
                </c:pt>
                <c:pt idx="1">
                  <c:v>4499</c:v>
                </c:pt>
                <c:pt idx="2">
                  <c:v>4697</c:v>
                </c:pt>
                <c:pt idx="3">
                  <c:v>4705</c:v>
                </c:pt>
                <c:pt idx="4">
                  <c:v>4757</c:v>
                </c:pt>
                <c:pt idx="5">
                  <c:v>4647</c:v>
                </c:pt>
                <c:pt idx="6">
                  <c:v>4815</c:v>
                </c:pt>
                <c:pt idx="7">
                  <c:v>4840</c:v>
                </c:pt>
                <c:pt idx="8">
                  <c:v>4886</c:v>
                </c:pt>
                <c:pt idx="9">
                  <c:v>4814</c:v>
                </c:pt>
                <c:pt idx="10">
                  <c:v>5060</c:v>
                </c:pt>
                <c:pt idx="11">
                  <c:v>5096</c:v>
                </c:pt>
                <c:pt idx="12">
                  <c:v>5214</c:v>
                </c:pt>
                <c:pt idx="13">
                  <c:v>5199</c:v>
                </c:pt>
                <c:pt idx="14">
                  <c:v>5430</c:v>
                </c:pt>
                <c:pt idx="15">
                  <c:v>5337</c:v>
                </c:pt>
                <c:pt idx="16">
                  <c:v>5443</c:v>
                </c:pt>
                <c:pt idx="17">
                  <c:v>5466</c:v>
                </c:pt>
                <c:pt idx="18">
                  <c:v>5699</c:v>
                </c:pt>
                <c:pt idx="19">
                  <c:v>5700</c:v>
                </c:pt>
                <c:pt idx="20">
                  <c:v>5799</c:v>
                </c:pt>
                <c:pt idx="21">
                  <c:v>5763</c:v>
                </c:pt>
                <c:pt idx="22">
                  <c:v>5962</c:v>
                </c:pt>
                <c:pt idx="23">
                  <c:v>5921</c:v>
                </c:pt>
                <c:pt idx="24">
                  <c:v>5887</c:v>
                </c:pt>
                <c:pt idx="25">
                  <c:v>5841</c:v>
                </c:pt>
                <c:pt idx="26">
                  <c:v>6045</c:v>
                </c:pt>
                <c:pt idx="27">
                  <c:v>6000</c:v>
                </c:pt>
                <c:pt idx="28">
                  <c:v>6131</c:v>
                </c:pt>
                <c:pt idx="29">
                  <c:v>6082</c:v>
                </c:pt>
                <c:pt idx="30">
                  <c:v>6296</c:v>
                </c:pt>
                <c:pt idx="31">
                  <c:v>6237</c:v>
                </c:pt>
                <c:pt idx="32">
                  <c:v>6178</c:v>
                </c:pt>
                <c:pt idx="33">
                  <c:v>6114</c:v>
                </c:pt>
                <c:pt idx="34">
                  <c:v>6338</c:v>
                </c:pt>
                <c:pt idx="35">
                  <c:v>6287</c:v>
                </c:pt>
                <c:pt idx="36">
                  <c:v>6336</c:v>
                </c:pt>
                <c:pt idx="37">
                  <c:v>6313</c:v>
                </c:pt>
                <c:pt idx="38">
                  <c:v>6534</c:v>
                </c:pt>
                <c:pt idx="39">
                  <c:v>6473</c:v>
                </c:pt>
                <c:pt idx="40">
                  <c:v>6668.9000000000005</c:v>
                </c:pt>
                <c:pt idx="41">
                  <c:v>6721.8073170731714</c:v>
                </c:pt>
                <c:pt idx="42">
                  <c:v>6774.7146341463413</c:v>
                </c:pt>
                <c:pt idx="43">
                  <c:v>6827.621951219513</c:v>
                </c:pt>
                <c:pt idx="44">
                  <c:v>6880.5292682926829</c:v>
                </c:pt>
                <c:pt idx="45">
                  <c:v>6933.4365853658546</c:v>
                </c:pt>
                <c:pt idx="46">
                  <c:v>6986.3439024390245</c:v>
                </c:pt>
                <c:pt idx="47">
                  <c:v>7039.2512195121963</c:v>
                </c:pt>
                <c:pt idx="48">
                  <c:v>7092.1585365853662</c:v>
                </c:pt>
                <c:pt idx="49">
                  <c:v>7145.065853658537</c:v>
                </c:pt>
                <c:pt idx="50">
                  <c:v>7197.9731707317078</c:v>
                </c:pt>
                <c:pt idx="51">
                  <c:v>7250.8804878048786</c:v>
                </c:pt>
                <c:pt idx="52">
                  <c:v>7303.7878048780494</c:v>
                </c:pt>
                <c:pt idx="53">
                  <c:v>7356.6951219512202</c:v>
                </c:pt>
                <c:pt idx="54">
                  <c:v>7409.6024390243911</c:v>
                </c:pt>
                <c:pt idx="55">
                  <c:v>7462.509756097561</c:v>
                </c:pt>
                <c:pt idx="56">
                  <c:v>7515.4170731707327</c:v>
                </c:pt>
                <c:pt idx="57">
                  <c:v>7568.3243902439026</c:v>
                </c:pt>
                <c:pt idx="58">
                  <c:v>7621.2317073170743</c:v>
                </c:pt>
                <c:pt idx="59">
                  <c:v>7674.1390243902442</c:v>
                </c:pt>
                <c:pt idx="60">
                  <c:v>7727.046341463416</c:v>
                </c:pt>
                <c:pt idx="61">
                  <c:v>7779.9536585365859</c:v>
                </c:pt>
                <c:pt idx="62">
                  <c:v>7832.8609756097567</c:v>
                </c:pt>
                <c:pt idx="63">
                  <c:v>7885.7682926829275</c:v>
                </c:pt>
                <c:pt idx="64">
                  <c:v>7938.6756097560983</c:v>
                </c:pt>
                <c:pt idx="65">
                  <c:v>7991.5829268292691</c:v>
                </c:pt>
                <c:pt idx="66">
                  <c:v>8044.4902439024399</c:v>
                </c:pt>
                <c:pt idx="67">
                  <c:v>8097.3975609756108</c:v>
                </c:pt>
                <c:pt idx="68">
                  <c:v>8150.3048780487807</c:v>
                </c:pt>
                <c:pt idx="69">
                  <c:v>8203.2121951219524</c:v>
                </c:pt>
                <c:pt idx="70">
                  <c:v>8256.1195121951223</c:v>
                </c:pt>
                <c:pt idx="71">
                  <c:v>8309.026829268294</c:v>
                </c:pt>
                <c:pt idx="72">
                  <c:v>8361.9341463414639</c:v>
                </c:pt>
                <c:pt idx="73">
                  <c:v>8414.8414634146357</c:v>
                </c:pt>
                <c:pt idx="74">
                  <c:v>8467.7487804878056</c:v>
                </c:pt>
                <c:pt idx="75">
                  <c:v>8520.6560975609755</c:v>
                </c:pt>
                <c:pt idx="76">
                  <c:v>8573.5634146341472</c:v>
                </c:pt>
                <c:pt idx="77">
                  <c:v>8626.4707317073189</c:v>
                </c:pt>
                <c:pt idx="78">
                  <c:v>8679.3780487804888</c:v>
                </c:pt>
                <c:pt idx="79">
                  <c:v>8732.2853658536587</c:v>
                </c:pt>
                <c:pt idx="80">
                  <c:v>8785.1926829268305</c:v>
                </c:pt>
                <c:pt idx="81">
                  <c:v>8838.1000000000022</c:v>
                </c:pt>
                <c:pt idx="82">
                  <c:v>8891.0073170731721</c:v>
                </c:pt>
                <c:pt idx="83">
                  <c:v>8943.914634146342</c:v>
                </c:pt>
                <c:pt idx="84">
                  <c:v>8996.8219512195137</c:v>
                </c:pt>
                <c:pt idx="85">
                  <c:v>9049.7292682926836</c:v>
                </c:pt>
                <c:pt idx="86">
                  <c:v>9102.6365853658535</c:v>
                </c:pt>
                <c:pt idx="87">
                  <c:v>9155.5439024390253</c:v>
                </c:pt>
                <c:pt idx="88">
                  <c:v>9208.451219512197</c:v>
                </c:pt>
                <c:pt idx="89">
                  <c:v>9261.3585365853669</c:v>
                </c:pt>
                <c:pt idx="90">
                  <c:v>9314.2658536585368</c:v>
                </c:pt>
                <c:pt idx="91">
                  <c:v>9367.1731707317085</c:v>
                </c:pt>
                <c:pt idx="92">
                  <c:v>9420.0804878048802</c:v>
                </c:pt>
                <c:pt idx="93">
                  <c:v>9472.9878048780502</c:v>
                </c:pt>
                <c:pt idx="94">
                  <c:v>9525.8951219512201</c:v>
                </c:pt>
                <c:pt idx="95">
                  <c:v>9578.8024390243918</c:v>
                </c:pt>
                <c:pt idx="96">
                  <c:v>9631.7097560975617</c:v>
                </c:pt>
                <c:pt idx="97">
                  <c:v>9684.6170731707316</c:v>
                </c:pt>
                <c:pt idx="98">
                  <c:v>9737.5243902439033</c:v>
                </c:pt>
                <c:pt idx="99">
                  <c:v>9790.4317073170751</c:v>
                </c:pt>
                <c:pt idx="100">
                  <c:v>9843.339024390245</c:v>
                </c:pt>
                <c:pt idx="101">
                  <c:v>9896.2463414634149</c:v>
                </c:pt>
                <c:pt idx="102">
                  <c:v>9949.1536585365866</c:v>
                </c:pt>
                <c:pt idx="103">
                  <c:v>10002.060975609758</c:v>
                </c:pt>
                <c:pt idx="104">
                  <c:v>10054.968292682928</c:v>
                </c:pt>
                <c:pt idx="105">
                  <c:v>10107.875609756098</c:v>
                </c:pt>
                <c:pt idx="106">
                  <c:v>10160.78292682927</c:v>
                </c:pt>
                <c:pt idx="107">
                  <c:v>10213.690243902442</c:v>
                </c:pt>
                <c:pt idx="108">
                  <c:v>10266.597560975611</c:v>
                </c:pt>
                <c:pt idx="109">
                  <c:v>10319.504878048781</c:v>
                </c:pt>
                <c:pt idx="110">
                  <c:v>10372.412195121953</c:v>
                </c:pt>
                <c:pt idx="111">
                  <c:v>10425.319512195123</c:v>
                </c:pt>
                <c:pt idx="112">
                  <c:v>10478.226829268293</c:v>
                </c:pt>
                <c:pt idx="113">
                  <c:v>10531.134146341465</c:v>
                </c:pt>
                <c:pt idx="114">
                  <c:v>10584.041463414636</c:v>
                </c:pt>
                <c:pt idx="115">
                  <c:v>10636.948780487806</c:v>
                </c:pt>
                <c:pt idx="116">
                  <c:v>10689.856097560976</c:v>
                </c:pt>
                <c:pt idx="117">
                  <c:v>10742.763414634148</c:v>
                </c:pt>
                <c:pt idx="118">
                  <c:v>10795.67073170732</c:v>
                </c:pt>
                <c:pt idx="119">
                  <c:v>10848.57804878049</c:v>
                </c:pt>
                <c:pt idx="120">
                  <c:v>10901.485365853659</c:v>
                </c:pt>
                <c:pt idx="121">
                  <c:v>10954.392682926831</c:v>
                </c:pt>
                <c:pt idx="122">
                  <c:v>11007.300000000001</c:v>
                </c:pt>
                <c:pt idx="123">
                  <c:v>11060.207317073171</c:v>
                </c:pt>
                <c:pt idx="124">
                  <c:v>11113.114634146343</c:v>
                </c:pt>
                <c:pt idx="125">
                  <c:v>11166.021951219514</c:v>
                </c:pt>
                <c:pt idx="126">
                  <c:v>11218.929268292684</c:v>
                </c:pt>
                <c:pt idx="127">
                  <c:v>11271.836585365854</c:v>
                </c:pt>
              </c:numCache>
            </c:numRef>
          </c:val>
          <c:smooth val="0"/>
          <c:extLst>
            <c:ext xmlns:c16="http://schemas.microsoft.com/office/drawing/2014/chart" uri="{C3380CC4-5D6E-409C-BE32-E72D297353CC}">
              <c16:uniqueId val="{0000000B-067A-0A4B-9762-97A31EED44E0}"/>
            </c:ext>
          </c:extLst>
        </c:ser>
        <c:ser>
          <c:idx val="12"/>
          <c:order val="12"/>
          <c:tx>
            <c:strRef>
              <c:f>'Exposure Commercial linear'!$Q$3</c:f>
              <c:strCache>
                <c:ptCount val="1"/>
                <c:pt idx="0">
                  <c:v>MSA</c:v>
                </c:pt>
              </c:strCache>
            </c:strRef>
          </c:tx>
          <c:spPr>
            <a:ln w="28575" cap="rnd">
              <a:solidFill>
                <a:schemeClr val="accent1">
                  <a:lumMod val="80000"/>
                  <a:lumOff val="20000"/>
                </a:schemeClr>
              </a:solidFill>
              <a:round/>
            </a:ln>
            <a:effectLst/>
          </c:spPr>
          <c:marker>
            <c:symbol val="none"/>
          </c:marker>
          <c:cat>
            <c:strRef>
              <c:f>('Exposure Commercial linear'!$C$4:$C$54,'Exposure Commercial linear'!$C$55:$C$116,'Exposure Commercial linear'!$C$117:$C$131)</c:f>
              <c:strCache>
                <c:ptCount val="128"/>
                <c:pt idx="0">
                  <c:v>2009_1</c:v>
                </c:pt>
                <c:pt idx="1">
                  <c:v>2009_2</c:v>
                </c:pt>
                <c:pt idx="2">
                  <c:v>2009_3</c:v>
                </c:pt>
                <c:pt idx="3">
                  <c:v>2009_4</c:v>
                </c:pt>
                <c:pt idx="4">
                  <c:v>2010_1</c:v>
                </c:pt>
                <c:pt idx="5">
                  <c:v>2010_2</c:v>
                </c:pt>
                <c:pt idx="6">
                  <c:v>2010_3</c:v>
                </c:pt>
                <c:pt idx="7">
                  <c:v>2010_4</c:v>
                </c:pt>
                <c:pt idx="8">
                  <c:v>2011_1</c:v>
                </c:pt>
                <c:pt idx="9">
                  <c:v>2011_2</c:v>
                </c:pt>
                <c:pt idx="10">
                  <c:v>2011_3</c:v>
                </c:pt>
                <c:pt idx="11">
                  <c:v>2011_4</c:v>
                </c:pt>
                <c:pt idx="12">
                  <c:v>2012_1</c:v>
                </c:pt>
                <c:pt idx="13">
                  <c:v>2012_2</c:v>
                </c:pt>
                <c:pt idx="14">
                  <c:v>2012_3</c:v>
                </c:pt>
                <c:pt idx="15">
                  <c:v>2012_4</c:v>
                </c:pt>
                <c:pt idx="16">
                  <c:v>2013_1</c:v>
                </c:pt>
                <c:pt idx="17">
                  <c:v>2013_2</c:v>
                </c:pt>
                <c:pt idx="18">
                  <c:v>2013_3</c:v>
                </c:pt>
                <c:pt idx="19">
                  <c:v>2013_4</c:v>
                </c:pt>
                <c:pt idx="20">
                  <c:v>2014_1</c:v>
                </c:pt>
                <c:pt idx="21">
                  <c:v>2014_2</c:v>
                </c:pt>
                <c:pt idx="22">
                  <c:v>2014_3</c:v>
                </c:pt>
                <c:pt idx="23">
                  <c:v>2014_4</c:v>
                </c:pt>
                <c:pt idx="24">
                  <c:v>2015_1</c:v>
                </c:pt>
                <c:pt idx="25">
                  <c:v>2015_2</c:v>
                </c:pt>
                <c:pt idx="26">
                  <c:v>2015_3</c:v>
                </c:pt>
                <c:pt idx="27">
                  <c:v>2015_4</c:v>
                </c:pt>
                <c:pt idx="28">
                  <c:v>2016_1</c:v>
                </c:pt>
                <c:pt idx="29">
                  <c:v>2016_2</c:v>
                </c:pt>
                <c:pt idx="30">
                  <c:v>2016_3</c:v>
                </c:pt>
                <c:pt idx="31">
                  <c:v>2016_4</c:v>
                </c:pt>
                <c:pt idx="32">
                  <c:v>2017_1</c:v>
                </c:pt>
                <c:pt idx="33">
                  <c:v>2017_2</c:v>
                </c:pt>
                <c:pt idx="34">
                  <c:v>2017_3</c:v>
                </c:pt>
                <c:pt idx="35">
                  <c:v>2017_4</c:v>
                </c:pt>
                <c:pt idx="36">
                  <c:v>2018_1</c:v>
                </c:pt>
                <c:pt idx="37">
                  <c:v>2018_2</c:v>
                </c:pt>
                <c:pt idx="38">
                  <c:v>2018_3</c:v>
                </c:pt>
                <c:pt idx="39">
                  <c:v>2018_4</c:v>
                </c:pt>
                <c:pt idx="40">
                  <c:v>2019_1</c:v>
                </c:pt>
                <c:pt idx="41">
                  <c:v>2019_2</c:v>
                </c:pt>
                <c:pt idx="42">
                  <c:v>2019_3</c:v>
                </c:pt>
                <c:pt idx="43">
                  <c:v>2019_4</c:v>
                </c:pt>
                <c:pt idx="44">
                  <c:v>2020_1</c:v>
                </c:pt>
                <c:pt idx="45">
                  <c:v>2020_2</c:v>
                </c:pt>
                <c:pt idx="46">
                  <c:v>2020_3</c:v>
                </c:pt>
                <c:pt idx="47">
                  <c:v>2020_4</c:v>
                </c:pt>
                <c:pt idx="48">
                  <c:v>2021_1</c:v>
                </c:pt>
                <c:pt idx="49">
                  <c:v>2021_2</c:v>
                </c:pt>
                <c:pt idx="50">
                  <c:v>2021_3</c:v>
                </c:pt>
                <c:pt idx="51">
                  <c:v>2021_4</c:v>
                </c:pt>
                <c:pt idx="52">
                  <c:v>2022_1</c:v>
                </c:pt>
                <c:pt idx="53">
                  <c:v>2022_2</c:v>
                </c:pt>
                <c:pt idx="54">
                  <c:v>2022_3</c:v>
                </c:pt>
                <c:pt idx="55">
                  <c:v>2022_4</c:v>
                </c:pt>
                <c:pt idx="56">
                  <c:v>2023_1</c:v>
                </c:pt>
                <c:pt idx="57">
                  <c:v>2023_2</c:v>
                </c:pt>
                <c:pt idx="58">
                  <c:v>2023_3</c:v>
                </c:pt>
                <c:pt idx="59">
                  <c:v>2023_4</c:v>
                </c:pt>
                <c:pt idx="60">
                  <c:v>2024_1</c:v>
                </c:pt>
                <c:pt idx="61">
                  <c:v>2024_2</c:v>
                </c:pt>
                <c:pt idx="62">
                  <c:v>2024_3</c:v>
                </c:pt>
                <c:pt idx="63">
                  <c:v>2024_4</c:v>
                </c:pt>
                <c:pt idx="64">
                  <c:v>2025_1</c:v>
                </c:pt>
                <c:pt idx="65">
                  <c:v>2025_2</c:v>
                </c:pt>
                <c:pt idx="66">
                  <c:v>2025_3</c:v>
                </c:pt>
                <c:pt idx="67">
                  <c:v>2025_4</c:v>
                </c:pt>
                <c:pt idx="68">
                  <c:v>2026_1</c:v>
                </c:pt>
                <c:pt idx="69">
                  <c:v>2026_2</c:v>
                </c:pt>
                <c:pt idx="70">
                  <c:v>2026_3</c:v>
                </c:pt>
                <c:pt idx="71">
                  <c:v>2026_4</c:v>
                </c:pt>
                <c:pt idx="72">
                  <c:v>2027_1</c:v>
                </c:pt>
                <c:pt idx="73">
                  <c:v>2027_2</c:v>
                </c:pt>
                <c:pt idx="74">
                  <c:v>2027_3</c:v>
                </c:pt>
                <c:pt idx="75">
                  <c:v>2027_4</c:v>
                </c:pt>
                <c:pt idx="76">
                  <c:v>2028_1</c:v>
                </c:pt>
                <c:pt idx="77">
                  <c:v>2028_2</c:v>
                </c:pt>
                <c:pt idx="78">
                  <c:v>2028_3</c:v>
                </c:pt>
                <c:pt idx="79">
                  <c:v>2028_4</c:v>
                </c:pt>
                <c:pt idx="80">
                  <c:v>2029_1</c:v>
                </c:pt>
                <c:pt idx="81">
                  <c:v>2029_2</c:v>
                </c:pt>
                <c:pt idx="82">
                  <c:v>2029_3</c:v>
                </c:pt>
                <c:pt idx="83">
                  <c:v>2029_4</c:v>
                </c:pt>
                <c:pt idx="84">
                  <c:v>2030_1</c:v>
                </c:pt>
                <c:pt idx="85">
                  <c:v>2030_2</c:v>
                </c:pt>
                <c:pt idx="86">
                  <c:v>2030_3</c:v>
                </c:pt>
                <c:pt idx="87">
                  <c:v>2030_4</c:v>
                </c:pt>
                <c:pt idx="88">
                  <c:v>2031_1</c:v>
                </c:pt>
                <c:pt idx="89">
                  <c:v>2031_2</c:v>
                </c:pt>
                <c:pt idx="90">
                  <c:v>2031_3</c:v>
                </c:pt>
                <c:pt idx="91">
                  <c:v>2031_4</c:v>
                </c:pt>
                <c:pt idx="92">
                  <c:v>2032_1</c:v>
                </c:pt>
                <c:pt idx="93">
                  <c:v>2032_2</c:v>
                </c:pt>
                <c:pt idx="94">
                  <c:v>2032_3</c:v>
                </c:pt>
                <c:pt idx="95">
                  <c:v>2032_4</c:v>
                </c:pt>
                <c:pt idx="96">
                  <c:v>2033_1</c:v>
                </c:pt>
                <c:pt idx="97">
                  <c:v>2033_2</c:v>
                </c:pt>
                <c:pt idx="98">
                  <c:v>2033_3</c:v>
                </c:pt>
                <c:pt idx="99">
                  <c:v>2033_4</c:v>
                </c:pt>
                <c:pt idx="100">
                  <c:v>2034_1</c:v>
                </c:pt>
                <c:pt idx="101">
                  <c:v>2034_2</c:v>
                </c:pt>
                <c:pt idx="102">
                  <c:v>2034_3</c:v>
                </c:pt>
                <c:pt idx="103">
                  <c:v>2034_4</c:v>
                </c:pt>
                <c:pt idx="104">
                  <c:v>2035_1</c:v>
                </c:pt>
                <c:pt idx="105">
                  <c:v>2035_2</c:v>
                </c:pt>
                <c:pt idx="106">
                  <c:v>2035_3</c:v>
                </c:pt>
                <c:pt idx="107">
                  <c:v>2035_4</c:v>
                </c:pt>
                <c:pt idx="108">
                  <c:v>2036_1</c:v>
                </c:pt>
                <c:pt idx="109">
                  <c:v>2036_2</c:v>
                </c:pt>
                <c:pt idx="110">
                  <c:v>2036_3</c:v>
                </c:pt>
                <c:pt idx="111">
                  <c:v>2036_4</c:v>
                </c:pt>
                <c:pt idx="112">
                  <c:v>2037_1</c:v>
                </c:pt>
                <c:pt idx="113">
                  <c:v>2037_2</c:v>
                </c:pt>
                <c:pt idx="114">
                  <c:v>2037_3</c:v>
                </c:pt>
                <c:pt idx="115">
                  <c:v>2037_4</c:v>
                </c:pt>
                <c:pt idx="116">
                  <c:v>2038_1</c:v>
                </c:pt>
                <c:pt idx="117">
                  <c:v>2038_2</c:v>
                </c:pt>
                <c:pt idx="118">
                  <c:v>2038_3</c:v>
                </c:pt>
                <c:pt idx="119">
                  <c:v>2038_4</c:v>
                </c:pt>
                <c:pt idx="120">
                  <c:v>2039_1</c:v>
                </c:pt>
                <c:pt idx="121">
                  <c:v>2039_2</c:v>
                </c:pt>
                <c:pt idx="122">
                  <c:v>2039_3</c:v>
                </c:pt>
                <c:pt idx="123">
                  <c:v>2039_4</c:v>
                </c:pt>
                <c:pt idx="124">
                  <c:v>2040_1</c:v>
                </c:pt>
                <c:pt idx="125">
                  <c:v>2040_2</c:v>
                </c:pt>
                <c:pt idx="126">
                  <c:v>2040_3</c:v>
                </c:pt>
                <c:pt idx="127">
                  <c:v>2040_4</c:v>
                </c:pt>
              </c:strCache>
            </c:strRef>
          </c:cat>
          <c:val>
            <c:numRef>
              <c:f>('Exposure Commercial linear'!$Q$4:$Q$54,'Exposure Commercial linear'!$Q$55:$Q$116,'Exposure Commercial linear'!$Q$117:$Q$131)</c:f>
              <c:numCache>
                <c:formatCode>General</c:formatCode>
                <c:ptCount val="128"/>
                <c:pt idx="0">
                  <c:v>4143</c:v>
                </c:pt>
                <c:pt idx="1">
                  <c:v>4118</c:v>
                </c:pt>
                <c:pt idx="2">
                  <c:v>4279</c:v>
                </c:pt>
                <c:pt idx="3">
                  <c:v>4225</c:v>
                </c:pt>
                <c:pt idx="4">
                  <c:v>4278</c:v>
                </c:pt>
                <c:pt idx="5">
                  <c:v>4176</c:v>
                </c:pt>
                <c:pt idx="6">
                  <c:v>4303</c:v>
                </c:pt>
                <c:pt idx="7">
                  <c:v>4242</c:v>
                </c:pt>
                <c:pt idx="8">
                  <c:v>4369</c:v>
                </c:pt>
                <c:pt idx="9">
                  <c:v>4310</c:v>
                </c:pt>
                <c:pt idx="10">
                  <c:v>4463</c:v>
                </c:pt>
                <c:pt idx="11">
                  <c:v>4377</c:v>
                </c:pt>
                <c:pt idx="12">
                  <c:v>4512</c:v>
                </c:pt>
                <c:pt idx="13">
                  <c:v>4484</c:v>
                </c:pt>
                <c:pt idx="14">
                  <c:v>4665</c:v>
                </c:pt>
                <c:pt idx="15">
                  <c:v>4537</c:v>
                </c:pt>
                <c:pt idx="16">
                  <c:v>4662</c:v>
                </c:pt>
                <c:pt idx="17">
                  <c:v>4643</c:v>
                </c:pt>
                <c:pt idx="18">
                  <c:v>4775</c:v>
                </c:pt>
                <c:pt idx="19">
                  <c:v>4622</c:v>
                </c:pt>
                <c:pt idx="20">
                  <c:v>4876</c:v>
                </c:pt>
                <c:pt idx="21">
                  <c:v>4911</c:v>
                </c:pt>
                <c:pt idx="22">
                  <c:v>5034</c:v>
                </c:pt>
                <c:pt idx="23">
                  <c:v>4858</c:v>
                </c:pt>
                <c:pt idx="24">
                  <c:v>4888</c:v>
                </c:pt>
                <c:pt idx="25">
                  <c:v>4928</c:v>
                </c:pt>
                <c:pt idx="26">
                  <c:v>5064</c:v>
                </c:pt>
                <c:pt idx="27">
                  <c:v>4872</c:v>
                </c:pt>
                <c:pt idx="28">
                  <c:v>5009</c:v>
                </c:pt>
                <c:pt idx="29">
                  <c:v>5063</c:v>
                </c:pt>
                <c:pt idx="30">
                  <c:v>5207</c:v>
                </c:pt>
                <c:pt idx="31">
                  <c:v>5005</c:v>
                </c:pt>
                <c:pt idx="32">
                  <c:v>5047</c:v>
                </c:pt>
                <c:pt idx="33">
                  <c:v>5083</c:v>
                </c:pt>
                <c:pt idx="34">
                  <c:v>5217</c:v>
                </c:pt>
                <c:pt idx="35">
                  <c:v>5014</c:v>
                </c:pt>
                <c:pt idx="36">
                  <c:v>5144</c:v>
                </c:pt>
                <c:pt idx="37">
                  <c:v>5174</c:v>
                </c:pt>
                <c:pt idx="38">
                  <c:v>5292</c:v>
                </c:pt>
                <c:pt idx="39">
                  <c:v>5065</c:v>
                </c:pt>
                <c:pt idx="40">
                  <c:v>5326.8653846153848</c:v>
                </c:pt>
                <c:pt idx="41">
                  <c:v>5356.3051594746721</c:v>
                </c:pt>
                <c:pt idx="42">
                  <c:v>5385.7449343339586</c:v>
                </c:pt>
                <c:pt idx="43">
                  <c:v>5415.1847091932459</c:v>
                </c:pt>
                <c:pt idx="44">
                  <c:v>5444.6244840525324</c:v>
                </c:pt>
                <c:pt idx="45">
                  <c:v>5474.0642589118197</c:v>
                </c:pt>
                <c:pt idx="46">
                  <c:v>5503.5040337711071</c:v>
                </c:pt>
                <c:pt idx="47">
                  <c:v>5532.9438086303944</c:v>
                </c:pt>
                <c:pt idx="48">
                  <c:v>5562.3835834896809</c:v>
                </c:pt>
                <c:pt idx="49">
                  <c:v>5591.8233583489682</c:v>
                </c:pt>
                <c:pt idx="50">
                  <c:v>5621.2631332082547</c:v>
                </c:pt>
                <c:pt idx="51">
                  <c:v>5650.702908067542</c:v>
                </c:pt>
                <c:pt idx="52">
                  <c:v>5680.1426829268294</c:v>
                </c:pt>
                <c:pt idx="53">
                  <c:v>5709.5824577861167</c:v>
                </c:pt>
                <c:pt idx="54">
                  <c:v>5739.0222326454032</c:v>
                </c:pt>
                <c:pt idx="55">
                  <c:v>5768.4620075046905</c:v>
                </c:pt>
                <c:pt idx="56">
                  <c:v>5797.901782363977</c:v>
                </c:pt>
                <c:pt idx="57">
                  <c:v>5827.3415572232643</c:v>
                </c:pt>
                <c:pt idx="58">
                  <c:v>5856.7813320825517</c:v>
                </c:pt>
                <c:pt idx="59">
                  <c:v>5886.221106941839</c:v>
                </c:pt>
                <c:pt idx="60">
                  <c:v>5915.6608818011255</c:v>
                </c:pt>
                <c:pt idx="61">
                  <c:v>5945.1006566604128</c:v>
                </c:pt>
                <c:pt idx="62">
                  <c:v>5974.5404315197002</c:v>
                </c:pt>
                <c:pt idx="63">
                  <c:v>6003.9802063789866</c:v>
                </c:pt>
                <c:pt idx="64">
                  <c:v>6033.419981238274</c:v>
                </c:pt>
                <c:pt idx="65">
                  <c:v>6062.8597560975613</c:v>
                </c:pt>
                <c:pt idx="66">
                  <c:v>6092.2995309568478</c:v>
                </c:pt>
                <c:pt idx="67">
                  <c:v>6121.7393058161351</c:v>
                </c:pt>
                <c:pt idx="68">
                  <c:v>6151.1790806754225</c:v>
                </c:pt>
                <c:pt idx="69">
                  <c:v>6180.6188555347089</c:v>
                </c:pt>
                <c:pt idx="70">
                  <c:v>6210.0586303939963</c:v>
                </c:pt>
                <c:pt idx="71">
                  <c:v>6239.4984052532836</c:v>
                </c:pt>
                <c:pt idx="72">
                  <c:v>6268.938180112571</c:v>
                </c:pt>
                <c:pt idx="73">
                  <c:v>6298.3779549718574</c:v>
                </c:pt>
                <c:pt idx="74">
                  <c:v>6327.8177298311439</c:v>
                </c:pt>
                <c:pt idx="75">
                  <c:v>6357.2575046904312</c:v>
                </c:pt>
                <c:pt idx="76">
                  <c:v>6386.6972795497186</c:v>
                </c:pt>
                <c:pt idx="77">
                  <c:v>6416.1370544090059</c:v>
                </c:pt>
                <c:pt idx="78">
                  <c:v>6445.5768292682933</c:v>
                </c:pt>
                <c:pt idx="79">
                  <c:v>6475.0166041275797</c:v>
                </c:pt>
                <c:pt idx="80">
                  <c:v>6504.4563789868671</c:v>
                </c:pt>
                <c:pt idx="81">
                  <c:v>6533.8961538461535</c:v>
                </c:pt>
                <c:pt idx="82">
                  <c:v>6563.3359287054409</c:v>
                </c:pt>
                <c:pt idx="83">
                  <c:v>6592.7757035647282</c:v>
                </c:pt>
                <c:pt idx="84">
                  <c:v>6622.2154784240156</c:v>
                </c:pt>
                <c:pt idx="85">
                  <c:v>6651.655253283302</c:v>
                </c:pt>
                <c:pt idx="86">
                  <c:v>6681.0950281425894</c:v>
                </c:pt>
                <c:pt idx="87">
                  <c:v>6710.5348030018758</c:v>
                </c:pt>
                <c:pt idx="88">
                  <c:v>6739.9745778611632</c:v>
                </c:pt>
                <c:pt idx="89">
                  <c:v>6769.4143527204506</c:v>
                </c:pt>
                <c:pt idx="90">
                  <c:v>6798.8541275797379</c:v>
                </c:pt>
                <c:pt idx="91">
                  <c:v>6828.2939024390244</c:v>
                </c:pt>
                <c:pt idx="92">
                  <c:v>6857.7336772983117</c:v>
                </c:pt>
                <c:pt idx="93">
                  <c:v>6887.1734521575981</c:v>
                </c:pt>
                <c:pt idx="94">
                  <c:v>6916.6132270168855</c:v>
                </c:pt>
                <c:pt idx="95">
                  <c:v>6946.0530018761729</c:v>
                </c:pt>
                <c:pt idx="96">
                  <c:v>6975.4927767354602</c:v>
                </c:pt>
                <c:pt idx="97">
                  <c:v>7004.9325515947467</c:v>
                </c:pt>
                <c:pt idx="98">
                  <c:v>7034.372326454034</c:v>
                </c:pt>
                <c:pt idx="99">
                  <c:v>7063.8121013133205</c:v>
                </c:pt>
                <c:pt idx="100">
                  <c:v>7093.2518761726078</c:v>
                </c:pt>
                <c:pt idx="101">
                  <c:v>7122.6916510318952</c:v>
                </c:pt>
                <c:pt idx="102">
                  <c:v>7152.1314258911825</c:v>
                </c:pt>
                <c:pt idx="103">
                  <c:v>7181.571200750469</c:v>
                </c:pt>
                <c:pt idx="104">
                  <c:v>7211.0109756097563</c:v>
                </c:pt>
                <c:pt idx="105">
                  <c:v>7240.4507504690428</c:v>
                </c:pt>
                <c:pt idx="106">
                  <c:v>7269.8905253283301</c:v>
                </c:pt>
                <c:pt idx="107">
                  <c:v>7299.3303001876175</c:v>
                </c:pt>
                <c:pt idx="108">
                  <c:v>7328.7700750469048</c:v>
                </c:pt>
                <c:pt idx="109">
                  <c:v>7358.2098499061913</c:v>
                </c:pt>
                <c:pt idx="110">
                  <c:v>7387.6496247654786</c:v>
                </c:pt>
                <c:pt idx="111">
                  <c:v>7417.0893996247651</c:v>
                </c:pt>
                <c:pt idx="112">
                  <c:v>7446.5291744840524</c:v>
                </c:pt>
                <c:pt idx="113">
                  <c:v>7475.9689493433398</c:v>
                </c:pt>
                <c:pt idx="114">
                  <c:v>7505.4087242026271</c:v>
                </c:pt>
                <c:pt idx="115">
                  <c:v>7534.8484990619145</c:v>
                </c:pt>
                <c:pt idx="116">
                  <c:v>7564.2882739212009</c:v>
                </c:pt>
                <c:pt idx="117">
                  <c:v>7593.7280487804874</c:v>
                </c:pt>
                <c:pt idx="118">
                  <c:v>7623.1678236397747</c:v>
                </c:pt>
                <c:pt idx="119">
                  <c:v>7652.6075984990621</c:v>
                </c:pt>
                <c:pt idx="120">
                  <c:v>7682.0473733583494</c:v>
                </c:pt>
                <c:pt idx="121">
                  <c:v>7711.4871482176368</c:v>
                </c:pt>
                <c:pt idx="122">
                  <c:v>7740.9269230769232</c:v>
                </c:pt>
                <c:pt idx="123">
                  <c:v>7770.3666979362097</c:v>
                </c:pt>
                <c:pt idx="124">
                  <c:v>7799.806472795497</c:v>
                </c:pt>
                <c:pt idx="125">
                  <c:v>7829.2462476547844</c:v>
                </c:pt>
                <c:pt idx="126">
                  <c:v>7858.6860225140717</c:v>
                </c:pt>
                <c:pt idx="127">
                  <c:v>7888.1257973733591</c:v>
                </c:pt>
              </c:numCache>
            </c:numRef>
          </c:val>
          <c:smooth val="0"/>
          <c:extLst>
            <c:ext xmlns:c16="http://schemas.microsoft.com/office/drawing/2014/chart" uri="{C3380CC4-5D6E-409C-BE32-E72D297353CC}">
              <c16:uniqueId val="{0000000C-067A-0A4B-9762-97A31EED44E0}"/>
            </c:ext>
          </c:extLst>
        </c:ser>
        <c:ser>
          <c:idx val="13"/>
          <c:order val="13"/>
          <c:tx>
            <c:strRef>
              <c:f>'Exposure Commercial linear'!$R$3</c:f>
              <c:strCache>
                <c:ptCount val="1"/>
                <c:pt idx="0">
                  <c:v>MSH</c:v>
                </c:pt>
              </c:strCache>
            </c:strRef>
          </c:tx>
          <c:spPr>
            <a:ln w="28575" cap="rnd">
              <a:solidFill>
                <a:schemeClr val="accent2">
                  <a:lumMod val="80000"/>
                  <a:lumOff val="20000"/>
                </a:schemeClr>
              </a:solidFill>
              <a:round/>
            </a:ln>
            <a:effectLst/>
          </c:spPr>
          <c:marker>
            <c:symbol val="none"/>
          </c:marker>
          <c:cat>
            <c:strRef>
              <c:f>('Exposure Commercial linear'!$C$4:$C$54,'Exposure Commercial linear'!$C$55:$C$116,'Exposure Commercial linear'!$C$117:$C$131)</c:f>
              <c:strCache>
                <c:ptCount val="128"/>
                <c:pt idx="0">
                  <c:v>2009_1</c:v>
                </c:pt>
                <c:pt idx="1">
                  <c:v>2009_2</c:v>
                </c:pt>
                <c:pt idx="2">
                  <c:v>2009_3</c:v>
                </c:pt>
                <c:pt idx="3">
                  <c:v>2009_4</c:v>
                </c:pt>
                <c:pt idx="4">
                  <c:v>2010_1</c:v>
                </c:pt>
                <c:pt idx="5">
                  <c:v>2010_2</c:v>
                </c:pt>
                <c:pt idx="6">
                  <c:v>2010_3</c:v>
                </c:pt>
                <c:pt idx="7">
                  <c:v>2010_4</c:v>
                </c:pt>
                <c:pt idx="8">
                  <c:v>2011_1</c:v>
                </c:pt>
                <c:pt idx="9">
                  <c:v>2011_2</c:v>
                </c:pt>
                <c:pt idx="10">
                  <c:v>2011_3</c:v>
                </c:pt>
                <c:pt idx="11">
                  <c:v>2011_4</c:v>
                </c:pt>
                <c:pt idx="12">
                  <c:v>2012_1</c:v>
                </c:pt>
                <c:pt idx="13">
                  <c:v>2012_2</c:v>
                </c:pt>
                <c:pt idx="14">
                  <c:v>2012_3</c:v>
                </c:pt>
                <c:pt idx="15">
                  <c:v>2012_4</c:v>
                </c:pt>
                <c:pt idx="16">
                  <c:v>2013_1</c:v>
                </c:pt>
                <c:pt idx="17">
                  <c:v>2013_2</c:v>
                </c:pt>
                <c:pt idx="18">
                  <c:v>2013_3</c:v>
                </c:pt>
                <c:pt idx="19">
                  <c:v>2013_4</c:v>
                </c:pt>
                <c:pt idx="20">
                  <c:v>2014_1</c:v>
                </c:pt>
                <c:pt idx="21">
                  <c:v>2014_2</c:v>
                </c:pt>
                <c:pt idx="22">
                  <c:v>2014_3</c:v>
                </c:pt>
                <c:pt idx="23">
                  <c:v>2014_4</c:v>
                </c:pt>
                <c:pt idx="24">
                  <c:v>2015_1</c:v>
                </c:pt>
                <c:pt idx="25">
                  <c:v>2015_2</c:v>
                </c:pt>
                <c:pt idx="26">
                  <c:v>2015_3</c:v>
                </c:pt>
                <c:pt idx="27">
                  <c:v>2015_4</c:v>
                </c:pt>
                <c:pt idx="28">
                  <c:v>2016_1</c:v>
                </c:pt>
                <c:pt idx="29">
                  <c:v>2016_2</c:v>
                </c:pt>
                <c:pt idx="30">
                  <c:v>2016_3</c:v>
                </c:pt>
                <c:pt idx="31">
                  <c:v>2016_4</c:v>
                </c:pt>
                <c:pt idx="32">
                  <c:v>2017_1</c:v>
                </c:pt>
                <c:pt idx="33">
                  <c:v>2017_2</c:v>
                </c:pt>
                <c:pt idx="34">
                  <c:v>2017_3</c:v>
                </c:pt>
                <c:pt idx="35">
                  <c:v>2017_4</c:v>
                </c:pt>
                <c:pt idx="36">
                  <c:v>2018_1</c:v>
                </c:pt>
                <c:pt idx="37">
                  <c:v>2018_2</c:v>
                </c:pt>
                <c:pt idx="38">
                  <c:v>2018_3</c:v>
                </c:pt>
                <c:pt idx="39">
                  <c:v>2018_4</c:v>
                </c:pt>
                <c:pt idx="40">
                  <c:v>2019_1</c:v>
                </c:pt>
                <c:pt idx="41">
                  <c:v>2019_2</c:v>
                </c:pt>
                <c:pt idx="42">
                  <c:v>2019_3</c:v>
                </c:pt>
                <c:pt idx="43">
                  <c:v>2019_4</c:v>
                </c:pt>
                <c:pt idx="44">
                  <c:v>2020_1</c:v>
                </c:pt>
                <c:pt idx="45">
                  <c:v>2020_2</c:v>
                </c:pt>
                <c:pt idx="46">
                  <c:v>2020_3</c:v>
                </c:pt>
                <c:pt idx="47">
                  <c:v>2020_4</c:v>
                </c:pt>
                <c:pt idx="48">
                  <c:v>2021_1</c:v>
                </c:pt>
                <c:pt idx="49">
                  <c:v>2021_2</c:v>
                </c:pt>
                <c:pt idx="50">
                  <c:v>2021_3</c:v>
                </c:pt>
                <c:pt idx="51">
                  <c:v>2021_4</c:v>
                </c:pt>
                <c:pt idx="52">
                  <c:v>2022_1</c:v>
                </c:pt>
                <c:pt idx="53">
                  <c:v>2022_2</c:v>
                </c:pt>
                <c:pt idx="54">
                  <c:v>2022_3</c:v>
                </c:pt>
                <c:pt idx="55">
                  <c:v>2022_4</c:v>
                </c:pt>
                <c:pt idx="56">
                  <c:v>2023_1</c:v>
                </c:pt>
                <c:pt idx="57">
                  <c:v>2023_2</c:v>
                </c:pt>
                <c:pt idx="58">
                  <c:v>2023_3</c:v>
                </c:pt>
                <c:pt idx="59">
                  <c:v>2023_4</c:v>
                </c:pt>
                <c:pt idx="60">
                  <c:v>2024_1</c:v>
                </c:pt>
                <c:pt idx="61">
                  <c:v>2024_2</c:v>
                </c:pt>
                <c:pt idx="62">
                  <c:v>2024_3</c:v>
                </c:pt>
                <c:pt idx="63">
                  <c:v>2024_4</c:v>
                </c:pt>
                <c:pt idx="64">
                  <c:v>2025_1</c:v>
                </c:pt>
                <c:pt idx="65">
                  <c:v>2025_2</c:v>
                </c:pt>
                <c:pt idx="66">
                  <c:v>2025_3</c:v>
                </c:pt>
                <c:pt idx="67">
                  <c:v>2025_4</c:v>
                </c:pt>
                <c:pt idx="68">
                  <c:v>2026_1</c:v>
                </c:pt>
                <c:pt idx="69">
                  <c:v>2026_2</c:v>
                </c:pt>
                <c:pt idx="70">
                  <c:v>2026_3</c:v>
                </c:pt>
                <c:pt idx="71">
                  <c:v>2026_4</c:v>
                </c:pt>
                <c:pt idx="72">
                  <c:v>2027_1</c:v>
                </c:pt>
                <c:pt idx="73">
                  <c:v>2027_2</c:v>
                </c:pt>
                <c:pt idx="74">
                  <c:v>2027_3</c:v>
                </c:pt>
                <c:pt idx="75">
                  <c:v>2027_4</c:v>
                </c:pt>
                <c:pt idx="76">
                  <c:v>2028_1</c:v>
                </c:pt>
                <c:pt idx="77">
                  <c:v>2028_2</c:v>
                </c:pt>
                <c:pt idx="78">
                  <c:v>2028_3</c:v>
                </c:pt>
                <c:pt idx="79">
                  <c:v>2028_4</c:v>
                </c:pt>
                <c:pt idx="80">
                  <c:v>2029_1</c:v>
                </c:pt>
                <c:pt idx="81">
                  <c:v>2029_2</c:v>
                </c:pt>
                <c:pt idx="82">
                  <c:v>2029_3</c:v>
                </c:pt>
                <c:pt idx="83">
                  <c:v>2029_4</c:v>
                </c:pt>
                <c:pt idx="84">
                  <c:v>2030_1</c:v>
                </c:pt>
                <c:pt idx="85">
                  <c:v>2030_2</c:v>
                </c:pt>
                <c:pt idx="86">
                  <c:v>2030_3</c:v>
                </c:pt>
                <c:pt idx="87">
                  <c:v>2030_4</c:v>
                </c:pt>
                <c:pt idx="88">
                  <c:v>2031_1</c:v>
                </c:pt>
                <c:pt idx="89">
                  <c:v>2031_2</c:v>
                </c:pt>
                <c:pt idx="90">
                  <c:v>2031_3</c:v>
                </c:pt>
                <c:pt idx="91">
                  <c:v>2031_4</c:v>
                </c:pt>
                <c:pt idx="92">
                  <c:v>2032_1</c:v>
                </c:pt>
                <c:pt idx="93">
                  <c:v>2032_2</c:v>
                </c:pt>
                <c:pt idx="94">
                  <c:v>2032_3</c:v>
                </c:pt>
                <c:pt idx="95">
                  <c:v>2032_4</c:v>
                </c:pt>
                <c:pt idx="96">
                  <c:v>2033_1</c:v>
                </c:pt>
                <c:pt idx="97">
                  <c:v>2033_2</c:v>
                </c:pt>
                <c:pt idx="98">
                  <c:v>2033_3</c:v>
                </c:pt>
                <c:pt idx="99">
                  <c:v>2033_4</c:v>
                </c:pt>
                <c:pt idx="100">
                  <c:v>2034_1</c:v>
                </c:pt>
                <c:pt idx="101">
                  <c:v>2034_2</c:v>
                </c:pt>
                <c:pt idx="102">
                  <c:v>2034_3</c:v>
                </c:pt>
                <c:pt idx="103">
                  <c:v>2034_4</c:v>
                </c:pt>
                <c:pt idx="104">
                  <c:v>2035_1</c:v>
                </c:pt>
                <c:pt idx="105">
                  <c:v>2035_2</c:v>
                </c:pt>
                <c:pt idx="106">
                  <c:v>2035_3</c:v>
                </c:pt>
                <c:pt idx="107">
                  <c:v>2035_4</c:v>
                </c:pt>
                <c:pt idx="108">
                  <c:v>2036_1</c:v>
                </c:pt>
                <c:pt idx="109">
                  <c:v>2036_2</c:v>
                </c:pt>
                <c:pt idx="110">
                  <c:v>2036_3</c:v>
                </c:pt>
                <c:pt idx="111">
                  <c:v>2036_4</c:v>
                </c:pt>
                <c:pt idx="112">
                  <c:v>2037_1</c:v>
                </c:pt>
                <c:pt idx="113">
                  <c:v>2037_2</c:v>
                </c:pt>
                <c:pt idx="114">
                  <c:v>2037_3</c:v>
                </c:pt>
                <c:pt idx="115">
                  <c:v>2037_4</c:v>
                </c:pt>
                <c:pt idx="116">
                  <c:v>2038_1</c:v>
                </c:pt>
                <c:pt idx="117">
                  <c:v>2038_2</c:v>
                </c:pt>
                <c:pt idx="118">
                  <c:v>2038_3</c:v>
                </c:pt>
                <c:pt idx="119">
                  <c:v>2038_4</c:v>
                </c:pt>
                <c:pt idx="120">
                  <c:v>2039_1</c:v>
                </c:pt>
                <c:pt idx="121">
                  <c:v>2039_2</c:v>
                </c:pt>
                <c:pt idx="122">
                  <c:v>2039_3</c:v>
                </c:pt>
                <c:pt idx="123">
                  <c:v>2039_4</c:v>
                </c:pt>
                <c:pt idx="124">
                  <c:v>2040_1</c:v>
                </c:pt>
                <c:pt idx="125">
                  <c:v>2040_2</c:v>
                </c:pt>
                <c:pt idx="126">
                  <c:v>2040_3</c:v>
                </c:pt>
                <c:pt idx="127">
                  <c:v>2040_4</c:v>
                </c:pt>
              </c:strCache>
            </c:strRef>
          </c:cat>
          <c:val>
            <c:numRef>
              <c:f>('Exposure Commercial linear'!$R$4:$R$54,'Exposure Commercial linear'!$R$55:$R$116,'Exposure Commercial linear'!$R$117:$R$131)</c:f>
              <c:numCache>
                <c:formatCode>General</c:formatCode>
                <c:ptCount val="128"/>
                <c:pt idx="0">
                  <c:v>4532</c:v>
                </c:pt>
                <c:pt idx="1">
                  <c:v>4531</c:v>
                </c:pt>
                <c:pt idx="2">
                  <c:v>4691</c:v>
                </c:pt>
                <c:pt idx="3">
                  <c:v>4695</c:v>
                </c:pt>
                <c:pt idx="4">
                  <c:v>4745</c:v>
                </c:pt>
                <c:pt idx="5">
                  <c:v>4620</c:v>
                </c:pt>
                <c:pt idx="6">
                  <c:v>4768</c:v>
                </c:pt>
                <c:pt idx="7">
                  <c:v>4766</c:v>
                </c:pt>
                <c:pt idx="8">
                  <c:v>4867</c:v>
                </c:pt>
                <c:pt idx="9">
                  <c:v>4850</c:v>
                </c:pt>
                <c:pt idx="10">
                  <c:v>5033</c:v>
                </c:pt>
                <c:pt idx="11">
                  <c:v>5064</c:v>
                </c:pt>
                <c:pt idx="12">
                  <c:v>5186</c:v>
                </c:pt>
                <c:pt idx="13">
                  <c:v>5138</c:v>
                </c:pt>
                <c:pt idx="14">
                  <c:v>5379</c:v>
                </c:pt>
                <c:pt idx="15">
                  <c:v>5345</c:v>
                </c:pt>
                <c:pt idx="16">
                  <c:v>5389</c:v>
                </c:pt>
                <c:pt idx="17">
                  <c:v>5405</c:v>
                </c:pt>
                <c:pt idx="18">
                  <c:v>5602</c:v>
                </c:pt>
                <c:pt idx="19">
                  <c:v>5628</c:v>
                </c:pt>
                <c:pt idx="20">
                  <c:v>5725</c:v>
                </c:pt>
                <c:pt idx="21">
                  <c:v>5695</c:v>
                </c:pt>
                <c:pt idx="22">
                  <c:v>5892</c:v>
                </c:pt>
                <c:pt idx="23">
                  <c:v>5843</c:v>
                </c:pt>
                <c:pt idx="24">
                  <c:v>5815</c:v>
                </c:pt>
                <c:pt idx="25">
                  <c:v>5786</c:v>
                </c:pt>
                <c:pt idx="26">
                  <c:v>5990</c:v>
                </c:pt>
                <c:pt idx="27">
                  <c:v>5941</c:v>
                </c:pt>
                <c:pt idx="28">
                  <c:v>6071</c:v>
                </c:pt>
                <c:pt idx="29">
                  <c:v>6044</c:v>
                </c:pt>
                <c:pt idx="30">
                  <c:v>6259</c:v>
                </c:pt>
                <c:pt idx="31">
                  <c:v>6195</c:v>
                </c:pt>
                <c:pt idx="32">
                  <c:v>6172</c:v>
                </c:pt>
                <c:pt idx="33">
                  <c:v>6113</c:v>
                </c:pt>
                <c:pt idx="34">
                  <c:v>6312</c:v>
                </c:pt>
                <c:pt idx="35">
                  <c:v>6239</c:v>
                </c:pt>
                <c:pt idx="36">
                  <c:v>6302</c:v>
                </c:pt>
                <c:pt idx="37">
                  <c:v>6243</c:v>
                </c:pt>
                <c:pt idx="38">
                  <c:v>6425</c:v>
                </c:pt>
                <c:pt idx="39">
                  <c:v>6322</c:v>
                </c:pt>
                <c:pt idx="40">
                  <c:v>6593.6115384615377</c:v>
                </c:pt>
                <c:pt idx="41">
                  <c:v>6644.9852720450272</c:v>
                </c:pt>
                <c:pt idx="42">
                  <c:v>6696.3590056285175</c:v>
                </c:pt>
                <c:pt idx="43">
                  <c:v>6747.7327392120069</c:v>
                </c:pt>
                <c:pt idx="44">
                  <c:v>6799.1064727954963</c:v>
                </c:pt>
                <c:pt idx="45">
                  <c:v>6850.4802063789866</c:v>
                </c:pt>
                <c:pt idx="46">
                  <c:v>6901.853939962476</c:v>
                </c:pt>
                <c:pt idx="47">
                  <c:v>6953.2276735459654</c:v>
                </c:pt>
                <c:pt idx="48">
                  <c:v>7004.6014071294558</c:v>
                </c:pt>
                <c:pt idx="49">
                  <c:v>7055.9751407129452</c:v>
                </c:pt>
                <c:pt idx="50">
                  <c:v>7107.3488742964346</c:v>
                </c:pt>
                <c:pt idx="51">
                  <c:v>7158.7226078799249</c:v>
                </c:pt>
                <c:pt idx="52">
                  <c:v>7210.0963414634134</c:v>
                </c:pt>
                <c:pt idx="53">
                  <c:v>7261.4700750469037</c:v>
                </c:pt>
                <c:pt idx="54">
                  <c:v>7312.8438086303931</c:v>
                </c:pt>
                <c:pt idx="55">
                  <c:v>7364.2175422138826</c:v>
                </c:pt>
                <c:pt idx="56">
                  <c:v>7415.5912757973729</c:v>
                </c:pt>
                <c:pt idx="57">
                  <c:v>7466.9650093808623</c:v>
                </c:pt>
                <c:pt idx="58">
                  <c:v>7518.3387429643517</c:v>
                </c:pt>
                <c:pt idx="59">
                  <c:v>7569.712476547842</c:v>
                </c:pt>
                <c:pt idx="60">
                  <c:v>7621.0862101313314</c:v>
                </c:pt>
                <c:pt idx="61">
                  <c:v>7672.4599437148208</c:v>
                </c:pt>
                <c:pt idx="62">
                  <c:v>7723.8336772983112</c:v>
                </c:pt>
                <c:pt idx="63">
                  <c:v>7775.2074108817997</c:v>
                </c:pt>
                <c:pt idx="64">
                  <c:v>7826.58114446529</c:v>
                </c:pt>
                <c:pt idx="65">
                  <c:v>7877.9548780487803</c:v>
                </c:pt>
                <c:pt idx="66">
                  <c:v>7929.3286116322688</c:v>
                </c:pt>
                <c:pt idx="67">
                  <c:v>7980.7023452157591</c:v>
                </c:pt>
                <c:pt idx="68">
                  <c:v>8032.0760787992485</c:v>
                </c:pt>
                <c:pt idx="69">
                  <c:v>8083.4498123827379</c:v>
                </c:pt>
                <c:pt idx="70">
                  <c:v>8134.8235459662283</c:v>
                </c:pt>
                <c:pt idx="71">
                  <c:v>8186.1972795497177</c:v>
                </c:pt>
                <c:pt idx="72">
                  <c:v>8237.5710131332071</c:v>
                </c:pt>
                <c:pt idx="73">
                  <c:v>8288.9447467166974</c:v>
                </c:pt>
                <c:pt idx="74">
                  <c:v>8340.3184803001859</c:v>
                </c:pt>
                <c:pt idx="75">
                  <c:v>8391.6922138836762</c:v>
                </c:pt>
                <c:pt idx="76">
                  <c:v>8443.0659474671666</c:v>
                </c:pt>
                <c:pt idx="77">
                  <c:v>8494.4396810506551</c:v>
                </c:pt>
                <c:pt idx="78">
                  <c:v>8545.8134146341454</c:v>
                </c:pt>
                <c:pt idx="79">
                  <c:v>8597.1871482176357</c:v>
                </c:pt>
                <c:pt idx="80">
                  <c:v>8648.5608818011242</c:v>
                </c:pt>
                <c:pt idx="81">
                  <c:v>8699.9346153846145</c:v>
                </c:pt>
                <c:pt idx="82">
                  <c:v>8751.3083489681048</c:v>
                </c:pt>
                <c:pt idx="83">
                  <c:v>8802.6820825515933</c:v>
                </c:pt>
                <c:pt idx="84">
                  <c:v>8854.0558161350837</c:v>
                </c:pt>
                <c:pt idx="85">
                  <c:v>8905.429549718574</c:v>
                </c:pt>
                <c:pt idx="86">
                  <c:v>8956.8032833020625</c:v>
                </c:pt>
                <c:pt idx="87">
                  <c:v>9008.177016885551</c:v>
                </c:pt>
                <c:pt idx="88">
                  <c:v>9059.5507504690431</c:v>
                </c:pt>
                <c:pt idx="89">
                  <c:v>9110.9244840525316</c:v>
                </c:pt>
                <c:pt idx="90">
                  <c:v>9162.2982176360201</c:v>
                </c:pt>
                <c:pt idx="91">
                  <c:v>9213.6719512195123</c:v>
                </c:pt>
                <c:pt idx="92">
                  <c:v>9265.0456848030008</c:v>
                </c:pt>
                <c:pt idx="93">
                  <c:v>9316.4194183864893</c:v>
                </c:pt>
                <c:pt idx="94">
                  <c:v>9367.7931519699796</c:v>
                </c:pt>
                <c:pt idx="95">
                  <c:v>9419.1668855534699</c:v>
                </c:pt>
                <c:pt idx="96">
                  <c:v>9470.5406191369584</c:v>
                </c:pt>
                <c:pt idx="97">
                  <c:v>9521.9143527204487</c:v>
                </c:pt>
                <c:pt idx="98">
                  <c:v>9573.2880863039391</c:v>
                </c:pt>
                <c:pt idx="99">
                  <c:v>9624.6618198874276</c:v>
                </c:pt>
                <c:pt idx="100">
                  <c:v>9676.0355534709179</c:v>
                </c:pt>
                <c:pt idx="101">
                  <c:v>9727.4092870544082</c:v>
                </c:pt>
                <c:pt idx="102">
                  <c:v>9778.7830206378967</c:v>
                </c:pt>
                <c:pt idx="103">
                  <c:v>9830.156754221387</c:v>
                </c:pt>
                <c:pt idx="104">
                  <c:v>9881.5304878048773</c:v>
                </c:pt>
                <c:pt idx="105">
                  <c:v>9932.9042213883658</c:v>
                </c:pt>
                <c:pt idx="106">
                  <c:v>9984.2779549718562</c:v>
                </c:pt>
                <c:pt idx="107">
                  <c:v>10035.651688555346</c:v>
                </c:pt>
                <c:pt idx="108">
                  <c:v>10087.025422138835</c:v>
                </c:pt>
                <c:pt idx="109">
                  <c:v>10138.399155722325</c:v>
                </c:pt>
                <c:pt idx="110">
                  <c:v>10189.772889305816</c:v>
                </c:pt>
                <c:pt idx="111">
                  <c:v>10241.146622889304</c:v>
                </c:pt>
                <c:pt idx="112">
                  <c:v>10292.520356472794</c:v>
                </c:pt>
                <c:pt idx="113">
                  <c:v>10343.894090056285</c:v>
                </c:pt>
                <c:pt idx="114">
                  <c:v>10395.267823639773</c:v>
                </c:pt>
                <c:pt idx="115">
                  <c:v>10446.641557223262</c:v>
                </c:pt>
                <c:pt idx="116">
                  <c:v>10498.015290806754</c:v>
                </c:pt>
                <c:pt idx="117">
                  <c:v>10549.389024390242</c:v>
                </c:pt>
                <c:pt idx="118">
                  <c:v>10600.762757973731</c:v>
                </c:pt>
                <c:pt idx="119">
                  <c:v>10652.136491557221</c:v>
                </c:pt>
                <c:pt idx="120">
                  <c:v>10703.510225140712</c:v>
                </c:pt>
                <c:pt idx="121">
                  <c:v>10754.8839587242</c:v>
                </c:pt>
                <c:pt idx="122">
                  <c:v>10806.25769230769</c:v>
                </c:pt>
                <c:pt idx="123">
                  <c:v>10857.631425891181</c:v>
                </c:pt>
                <c:pt idx="124">
                  <c:v>10909.005159474669</c:v>
                </c:pt>
                <c:pt idx="125">
                  <c:v>10960.37889305816</c:v>
                </c:pt>
                <c:pt idx="126">
                  <c:v>11011.75262664165</c:v>
                </c:pt>
                <c:pt idx="127">
                  <c:v>11063.126360225138</c:v>
                </c:pt>
              </c:numCache>
            </c:numRef>
          </c:val>
          <c:smooth val="0"/>
          <c:extLst>
            <c:ext xmlns:c16="http://schemas.microsoft.com/office/drawing/2014/chart" uri="{C3380CC4-5D6E-409C-BE32-E72D297353CC}">
              <c16:uniqueId val="{0000000D-067A-0A4B-9762-97A31EED44E0}"/>
            </c:ext>
          </c:extLst>
        </c:ser>
        <c:ser>
          <c:idx val="14"/>
          <c:order val="14"/>
          <c:tx>
            <c:strRef>
              <c:f>'Exposure Commercial linear'!$S$3</c:f>
              <c:strCache>
                <c:ptCount val="1"/>
                <c:pt idx="0">
                  <c:v>MSL</c:v>
                </c:pt>
              </c:strCache>
            </c:strRef>
          </c:tx>
          <c:spPr>
            <a:ln w="28575" cap="rnd">
              <a:solidFill>
                <a:schemeClr val="accent3">
                  <a:lumMod val="80000"/>
                  <a:lumOff val="20000"/>
                </a:schemeClr>
              </a:solidFill>
              <a:round/>
            </a:ln>
            <a:effectLst/>
          </c:spPr>
          <c:marker>
            <c:symbol val="none"/>
          </c:marker>
          <c:cat>
            <c:strRef>
              <c:f>('Exposure Commercial linear'!$C$4:$C$54,'Exposure Commercial linear'!$C$55:$C$116,'Exposure Commercial linear'!$C$117:$C$131)</c:f>
              <c:strCache>
                <c:ptCount val="128"/>
                <c:pt idx="0">
                  <c:v>2009_1</c:v>
                </c:pt>
                <c:pt idx="1">
                  <c:v>2009_2</c:v>
                </c:pt>
                <c:pt idx="2">
                  <c:v>2009_3</c:v>
                </c:pt>
                <c:pt idx="3">
                  <c:v>2009_4</c:v>
                </c:pt>
                <c:pt idx="4">
                  <c:v>2010_1</c:v>
                </c:pt>
                <c:pt idx="5">
                  <c:v>2010_2</c:v>
                </c:pt>
                <c:pt idx="6">
                  <c:v>2010_3</c:v>
                </c:pt>
                <c:pt idx="7">
                  <c:v>2010_4</c:v>
                </c:pt>
                <c:pt idx="8">
                  <c:v>2011_1</c:v>
                </c:pt>
                <c:pt idx="9">
                  <c:v>2011_2</c:v>
                </c:pt>
                <c:pt idx="10">
                  <c:v>2011_3</c:v>
                </c:pt>
                <c:pt idx="11">
                  <c:v>2011_4</c:v>
                </c:pt>
                <c:pt idx="12">
                  <c:v>2012_1</c:v>
                </c:pt>
                <c:pt idx="13">
                  <c:v>2012_2</c:v>
                </c:pt>
                <c:pt idx="14">
                  <c:v>2012_3</c:v>
                </c:pt>
                <c:pt idx="15">
                  <c:v>2012_4</c:v>
                </c:pt>
                <c:pt idx="16">
                  <c:v>2013_1</c:v>
                </c:pt>
                <c:pt idx="17">
                  <c:v>2013_2</c:v>
                </c:pt>
                <c:pt idx="18">
                  <c:v>2013_3</c:v>
                </c:pt>
                <c:pt idx="19">
                  <c:v>2013_4</c:v>
                </c:pt>
                <c:pt idx="20">
                  <c:v>2014_1</c:v>
                </c:pt>
                <c:pt idx="21">
                  <c:v>2014_2</c:v>
                </c:pt>
                <c:pt idx="22">
                  <c:v>2014_3</c:v>
                </c:pt>
                <c:pt idx="23">
                  <c:v>2014_4</c:v>
                </c:pt>
                <c:pt idx="24">
                  <c:v>2015_1</c:v>
                </c:pt>
                <c:pt idx="25">
                  <c:v>2015_2</c:v>
                </c:pt>
                <c:pt idx="26">
                  <c:v>2015_3</c:v>
                </c:pt>
                <c:pt idx="27">
                  <c:v>2015_4</c:v>
                </c:pt>
                <c:pt idx="28">
                  <c:v>2016_1</c:v>
                </c:pt>
                <c:pt idx="29">
                  <c:v>2016_2</c:v>
                </c:pt>
                <c:pt idx="30">
                  <c:v>2016_3</c:v>
                </c:pt>
                <c:pt idx="31">
                  <c:v>2016_4</c:v>
                </c:pt>
                <c:pt idx="32">
                  <c:v>2017_1</c:v>
                </c:pt>
                <c:pt idx="33">
                  <c:v>2017_2</c:v>
                </c:pt>
                <c:pt idx="34">
                  <c:v>2017_3</c:v>
                </c:pt>
                <c:pt idx="35">
                  <c:v>2017_4</c:v>
                </c:pt>
                <c:pt idx="36">
                  <c:v>2018_1</c:v>
                </c:pt>
                <c:pt idx="37">
                  <c:v>2018_2</c:v>
                </c:pt>
                <c:pt idx="38">
                  <c:v>2018_3</c:v>
                </c:pt>
                <c:pt idx="39">
                  <c:v>2018_4</c:v>
                </c:pt>
                <c:pt idx="40">
                  <c:v>2019_1</c:v>
                </c:pt>
                <c:pt idx="41">
                  <c:v>2019_2</c:v>
                </c:pt>
                <c:pt idx="42">
                  <c:v>2019_3</c:v>
                </c:pt>
                <c:pt idx="43">
                  <c:v>2019_4</c:v>
                </c:pt>
                <c:pt idx="44">
                  <c:v>2020_1</c:v>
                </c:pt>
                <c:pt idx="45">
                  <c:v>2020_2</c:v>
                </c:pt>
                <c:pt idx="46">
                  <c:v>2020_3</c:v>
                </c:pt>
                <c:pt idx="47">
                  <c:v>2020_4</c:v>
                </c:pt>
                <c:pt idx="48">
                  <c:v>2021_1</c:v>
                </c:pt>
                <c:pt idx="49">
                  <c:v>2021_2</c:v>
                </c:pt>
                <c:pt idx="50">
                  <c:v>2021_3</c:v>
                </c:pt>
                <c:pt idx="51">
                  <c:v>2021_4</c:v>
                </c:pt>
                <c:pt idx="52">
                  <c:v>2022_1</c:v>
                </c:pt>
                <c:pt idx="53">
                  <c:v>2022_2</c:v>
                </c:pt>
                <c:pt idx="54">
                  <c:v>2022_3</c:v>
                </c:pt>
                <c:pt idx="55">
                  <c:v>2022_4</c:v>
                </c:pt>
                <c:pt idx="56">
                  <c:v>2023_1</c:v>
                </c:pt>
                <c:pt idx="57">
                  <c:v>2023_2</c:v>
                </c:pt>
                <c:pt idx="58">
                  <c:v>2023_3</c:v>
                </c:pt>
                <c:pt idx="59">
                  <c:v>2023_4</c:v>
                </c:pt>
                <c:pt idx="60">
                  <c:v>2024_1</c:v>
                </c:pt>
                <c:pt idx="61">
                  <c:v>2024_2</c:v>
                </c:pt>
                <c:pt idx="62">
                  <c:v>2024_3</c:v>
                </c:pt>
                <c:pt idx="63">
                  <c:v>2024_4</c:v>
                </c:pt>
                <c:pt idx="64">
                  <c:v>2025_1</c:v>
                </c:pt>
                <c:pt idx="65">
                  <c:v>2025_2</c:v>
                </c:pt>
                <c:pt idx="66">
                  <c:v>2025_3</c:v>
                </c:pt>
                <c:pt idx="67">
                  <c:v>2025_4</c:v>
                </c:pt>
                <c:pt idx="68">
                  <c:v>2026_1</c:v>
                </c:pt>
                <c:pt idx="69">
                  <c:v>2026_2</c:v>
                </c:pt>
                <c:pt idx="70">
                  <c:v>2026_3</c:v>
                </c:pt>
                <c:pt idx="71">
                  <c:v>2026_4</c:v>
                </c:pt>
                <c:pt idx="72">
                  <c:v>2027_1</c:v>
                </c:pt>
                <c:pt idx="73">
                  <c:v>2027_2</c:v>
                </c:pt>
                <c:pt idx="74">
                  <c:v>2027_3</c:v>
                </c:pt>
                <c:pt idx="75">
                  <c:v>2027_4</c:v>
                </c:pt>
                <c:pt idx="76">
                  <c:v>2028_1</c:v>
                </c:pt>
                <c:pt idx="77">
                  <c:v>2028_2</c:v>
                </c:pt>
                <c:pt idx="78">
                  <c:v>2028_3</c:v>
                </c:pt>
                <c:pt idx="79">
                  <c:v>2028_4</c:v>
                </c:pt>
                <c:pt idx="80">
                  <c:v>2029_1</c:v>
                </c:pt>
                <c:pt idx="81">
                  <c:v>2029_2</c:v>
                </c:pt>
                <c:pt idx="82">
                  <c:v>2029_3</c:v>
                </c:pt>
                <c:pt idx="83">
                  <c:v>2029_4</c:v>
                </c:pt>
                <c:pt idx="84">
                  <c:v>2030_1</c:v>
                </c:pt>
                <c:pt idx="85">
                  <c:v>2030_2</c:v>
                </c:pt>
                <c:pt idx="86">
                  <c:v>2030_3</c:v>
                </c:pt>
                <c:pt idx="87">
                  <c:v>2030_4</c:v>
                </c:pt>
                <c:pt idx="88">
                  <c:v>2031_1</c:v>
                </c:pt>
                <c:pt idx="89">
                  <c:v>2031_2</c:v>
                </c:pt>
                <c:pt idx="90">
                  <c:v>2031_3</c:v>
                </c:pt>
                <c:pt idx="91">
                  <c:v>2031_4</c:v>
                </c:pt>
                <c:pt idx="92">
                  <c:v>2032_1</c:v>
                </c:pt>
                <c:pt idx="93">
                  <c:v>2032_2</c:v>
                </c:pt>
                <c:pt idx="94">
                  <c:v>2032_3</c:v>
                </c:pt>
                <c:pt idx="95">
                  <c:v>2032_4</c:v>
                </c:pt>
                <c:pt idx="96">
                  <c:v>2033_1</c:v>
                </c:pt>
                <c:pt idx="97">
                  <c:v>2033_2</c:v>
                </c:pt>
                <c:pt idx="98">
                  <c:v>2033_3</c:v>
                </c:pt>
                <c:pt idx="99">
                  <c:v>2033_4</c:v>
                </c:pt>
                <c:pt idx="100">
                  <c:v>2034_1</c:v>
                </c:pt>
                <c:pt idx="101">
                  <c:v>2034_2</c:v>
                </c:pt>
                <c:pt idx="102">
                  <c:v>2034_3</c:v>
                </c:pt>
                <c:pt idx="103">
                  <c:v>2034_4</c:v>
                </c:pt>
                <c:pt idx="104">
                  <c:v>2035_1</c:v>
                </c:pt>
                <c:pt idx="105">
                  <c:v>2035_2</c:v>
                </c:pt>
                <c:pt idx="106">
                  <c:v>2035_3</c:v>
                </c:pt>
                <c:pt idx="107">
                  <c:v>2035_4</c:v>
                </c:pt>
                <c:pt idx="108">
                  <c:v>2036_1</c:v>
                </c:pt>
                <c:pt idx="109">
                  <c:v>2036_2</c:v>
                </c:pt>
                <c:pt idx="110">
                  <c:v>2036_3</c:v>
                </c:pt>
                <c:pt idx="111">
                  <c:v>2036_4</c:v>
                </c:pt>
                <c:pt idx="112">
                  <c:v>2037_1</c:v>
                </c:pt>
                <c:pt idx="113">
                  <c:v>2037_2</c:v>
                </c:pt>
                <c:pt idx="114">
                  <c:v>2037_3</c:v>
                </c:pt>
                <c:pt idx="115">
                  <c:v>2037_4</c:v>
                </c:pt>
                <c:pt idx="116">
                  <c:v>2038_1</c:v>
                </c:pt>
                <c:pt idx="117">
                  <c:v>2038_2</c:v>
                </c:pt>
                <c:pt idx="118">
                  <c:v>2038_3</c:v>
                </c:pt>
                <c:pt idx="119">
                  <c:v>2038_4</c:v>
                </c:pt>
                <c:pt idx="120">
                  <c:v>2039_1</c:v>
                </c:pt>
                <c:pt idx="121">
                  <c:v>2039_2</c:v>
                </c:pt>
                <c:pt idx="122">
                  <c:v>2039_3</c:v>
                </c:pt>
                <c:pt idx="123">
                  <c:v>2039_4</c:v>
                </c:pt>
                <c:pt idx="124">
                  <c:v>2040_1</c:v>
                </c:pt>
                <c:pt idx="125">
                  <c:v>2040_2</c:v>
                </c:pt>
                <c:pt idx="126">
                  <c:v>2040_3</c:v>
                </c:pt>
                <c:pt idx="127">
                  <c:v>2040_4</c:v>
                </c:pt>
              </c:strCache>
            </c:strRef>
          </c:cat>
          <c:val>
            <c:numRef>
              <c:f>('Exposure Commercial linear'!$S$4:$S$54,'Exposure Commercial linear'!$S$55:$S$116,'Exposure Commercial linear'!$S$117:$S$131)</c:f>
              <c:numCache>
                <c:formatCode>General</c:formatCode>
                <c:ptCount val="128"/>
                <c:pt idx="0">
                  <c:v>2212</c:v>
                </c:pt>
                <c:pt idx="1">
                  <c:v>2201</c:v>
                </c:pt>
                <c:pt idx="2">
                  <c:v>2284</c:v>
                </c:pt>
                <c:pt idx="3">
                  <c:v>2276</c:v>
                </c:pt>
                <c:pt idx="4">
                  <c:v>2307</c:v>
                </c:pt>
                <c:pt idx="5">
                  <c:v>2248</c:v>
                </c:pt>
                <c:pt idx="6">
                  <c:v>2319</c:v>
                </c:pt>
                <c:pt idx="7">
                  <c:v>2319</c:v>
                </c:pt>
                <c:pt idx="8">
                  <c:v>2361</c:v>
                </c:pt>
                <c:pt idx="9">
                  <c:v>2347</c:v>
                </c:pt>
                <c:pt idx="10">
                  <c:v>2436</c:v>
                </c:pt>
                <c:pt idx="11">
                  <c:v>2447</c:v>
                </c:pt>
                <c:pt idx="12">
                  <c:v>2481</c:v>
                </c:pt>
                <c:pt idx="13">
                  <c:v>2476</c:v>
                </c:pt>
                <c:pt idx="14">
                  <c:v>2587</c:v>
                </c:pt>
                <c:pt idx="15">
                  <c:v>2569</c:v>
                </c:pt>
                <c:pt idx="16">
                  <c:v>2590</c:v>
                </c:pt>
                <c:pt idx="17">
                  <c:v>2571</c:v>
                </c:pt>
                <c:pt idx="18">
                  <c:v>2668</c:v>
                </c:pt>
                <c:pt idx="19">
                  <c:v>2694</c:v>
                </c:pt>
                <c:pt idx="20">
                  <c:v>2740</c:v>
                </c:pt>
                <c:pt idx="21">
                  <c:v>2692</c:v>
                </c:pt>
                <c:pt idx="22">
                  <c:v>2759</c:v>
                </c:pt>
                <c:pt idx="23">
                  <c:v>2733</c:v>
                </c:pt>
                <c:pt idx="24">
                  <c:v>2710</c:v>
                </c:pt>
                <c:pt idx="25">
                  <c:v>2670</c:v>
                </c:pt>
                <c:pt idx="26">
                  <c:v>2748</c:v>
                </c:pt>
                <c:pt idx="27">
                  <c:v>2720</c:v>
                </c:pt>
                <c:pt idx="28">
                  <c:v>2771</c:v>
                </c:pt>
                <c:pt idx="29">
                  <c:v>2741</c:v>
                </c:pt>
                <c:pt idx="30">
                  <c:v>2825</c:v>
                </c:pt>
                <c:pt idx="31">
                  <c:v>2800</c:v>
                </c:pt>
                <c:pt idx="32">
                  <c:v>2782</c:v>
                </c:pt>
                <c:pt idx="33">
                  <c:v>2742</c:v>
                </c:pt>
                <c:pt idx="34">
                  <c:v>2821</c:v>
                </c:pt>
                <c:pt idx="35">
                  <c:v>2784</c:v>
                </c:pt>
                <c:pt idx="36">
                  <c:v>2798</c:v>
                </c:pt>
                <c:pt idx="37">
                  <c:v>2754</c:v>
                </c:pt>
                <c:pt idx="38">
                  <c:v>2817</c:v>
                </c:pt>
                <c:pt idx="39">
                  <c:v>2770</c:v>
                </c:pt>
                <c:pt idx="40">
                  <c:v>2926.6153846153848</c:v>
                </c:pt>
                <c:pt idx="41">
                  <c:v>2943.0722326454033</c:v>
                </c:pt>
                <c:pt idx="42">
                  <c:v>2959.5290806754224</c:v>
                </c:pt>
                <c:pt idx="43">
                  <c:v>2975.985928705441</c:v>
                </c:pt>
                <c:pt idx="44">
                  <c:v>2992.44277673546</c:v>
                </c:pt>
                <c:pt idx="45">
                  <c:v>3008.8996247654786</c:v>
                </c:pt>
                <c:pt idx="46">
                  <c:v>3025.3564727954972</c:v>
                </c:pt>
                <c:pt idx="47">
                  <c:v>3041.8133208255158</c:v>
                </c:pt>
                <c:pt idx="48">
                  <c:v>3058.2701688555348</c:v>
                </c:pt>
                <c:pt idx="49">
                  <c:v>3074.7270168855539</c:v>
                </c:pt>
                <c:pt idx="50">
                  <c:v>3091.1838649155725</c:v>
                </c:pt>
                <c:pt idx="51">
                  <c:v>3107.6407129455911</c:v>
                </c:pt>
                <c:pt idx="52">
                  <c:v>3124.0975609756097</c:v>
                </c:pt>
                <c:pt idx="53">
                  <c:v>3140.5544090056287</c:v>
                </c:pt>
                <c:pt idx="54">
                  <c:v>3157.0112570356473</c:v>
                </c:pt>
                <c:pt idx="55">
                  <c:v>3173.4681050656664</c:v>
                </c:pt>
                <c:pt idx="56">
                  <c:v>3189.9249530956849</c:v>
                </c:pt>
                <c:pt idx="57">
                  <c:v>3206.3818011257035</c:v>
                </c:pt>
                <c:pt idx="58">
                  <c:v>3222.8386491557226</c:v>
                </c:pt>
                <c:pt idx="59">
                  <c:v>3239.2954971857412</c:v>
                </c:pt>
                <c:pt idx="60">
                  <c:v>3255.7523452157602</c:v>
                </c:pt>
                <c:pt idx="61">
                  <c:v>3272.2091932457788</c:v>
                </c:pt>
                <c:pt idx="62">
                  <c:v>3288.6660412757974</c:v>
                </c:pt>
                <c:pt idx="63">
                  <c:v>3305.122889305816</c:v>
                </c:pt>
                <c:pt idx="64">
                  <c:v>3321.579737335835</c:v>
                </c:pt>
                <c:pt idx="65">
                  <c:v>3338.0365853658541</c:v>
                </c:pt>
                <c:pt idx="66">
                  <c:v>3354.4934333958727</c:v>
                </c:pt>
                <c:pt idx="67">
                  <c:v>3370.9502814258913</c:v>
                </c:pt>
                <c:pt idx="68">
                  <c:v>3387.4071294559099</c:v>
                </c:pt>
                <c:pt idx="69">
                  <c:v>3403.8639774859289</c:v>
                </c:pt>
                <c:pt idx="70">
                  <c:v>3420.3208255159475</c:v>
                </c:pt>
                <c:pt idx="71">
                  <c:v>3436.7776735459665</c:v>
                </c:pt>
                <c:pt idx="72">
                  <c:v>3453.2345215759851</c:v>
                </c:pt>
                <c:pt idx="73">
                  <c:v>3469.6913696060037</c:v>
                </c:pt>
                <c:pt idx="74">
                  <c:v>3486.1482176360228</c:v>
                </c:pt>
                <c:pt idx="75">
                  <c:v>3502.6050656660414</c:v>
                </c:pt>
                <c:pt idx="76">
                  <c:v>3519.0619136960604</c:v>
                </c:pt>
                <c:pt idx="77">
                  <c:v>3535.518761726079</c:v>
                </c:pt>
                <c:pt idx="78">
                  <c:v>3551.9756097560976</c:v>
                </c:pt>
                <c:pt idx="79">
                  <c:v>3568.4324577861162</c:v>
                </c:pt>
                <c:pt idx="80">
                  <c:v>3584.8893058161352</c:v>
                </c:pt>
                <c:pt idx="81">
                  <c:v>3601.3461538461543</c:v>
                </c:pt>
                <c:pt idx="82">
                  <c:v>3617.8030018761729</c:v>
                </c:pt>
                <c:pt idx="83">
                  <c:v>3634.2598499061914</c:v>
                </c:pt>
                <c:pt idx="84">
                  <c:v>3650.71669793621</c:v>
                </c:pt>
                <c:pt idx="85">
                  <c:v>3667.1735459662291</c:v>
                </c:pt>
                <c:pt idx="86">
                  <c:v>3683.6303939962477</c:v>
                </c:pt>
                <c:pt idx="87">
                  <c:v>3700.0872420262667</c:v>
                </c:pt>
                <c:pt idx="88">
                  <c:v>3716.5440900562853</c:v>
                </c:pt>
                <c:pt idx="89">
                  <c:v>3733.0009380863039</c:v>
                </c:pt>
                <c:pt idx="90">
                  <c:v>3749.4577861163229</c:v>
                </c:pt>
                <c:pt idx="91">
                  <c:v>3765.9146341463415</c:v>
                </c:pt>
                <c:pt idx="92">
                  <c:v>3782.3714821763606</c:v>
                </c:pt>
                <c:pt idx="93">
                  <c:v>3798.8283302063792</c:v>
                </c:pt>
                <c:pt idx="94">
                  <c:v>3815.2851782363978</c:v>
                </c:pt>
                <c:pt idx="95">
                  <c:v>3831.7420262664164</c:v>
                </c:pt>
                <c:pt idx="96">
                  <c:v>3848.1988742964354</c:v>
                </c:pt>
                <c:pt idx="97">
                  <c:v>3864.6557223264545</c:v>
                </c:pt>
                <c:pt idx="98">
                  <c:v>3881.112570356473</c:v>
                </c:pt>
                <c:pt idx="99">
                  <c:v>3897.5694183864916</c:v>
                </c:pt>
                <c:pt idx="100">
                  <c:v>3914.0262664165102</c:v>
                </c:pt>
                <c:pt idx="101">
                  <c:v>3930.4831144465293</c:v>
                </c:pt>
                <c:pt idx="102">
                  <c:v>3946.9399624765479</c:v>
                </c:pt>
                <c:pt idx="103">
                  <c:v>3963.3968105065669</c:v>
                </c:pt>
                <c:pt idx="104">
                  <c:v>3979.8536585365855</c:v>
                </c:pt>
                <c:pt idx="105">
                  <c:v>3996.3105065666041</c:v>
                </c:pt>
                <c:pt idx="106">
                  <c:v>4012.7673545966231</c:v>
                </c:pt>
                <c:pt idx="107">
                  <c:v>4029.2242026266417</c:v>
                </c:pt>
                <c:pt idx="108">
                  <c:v>4045.6810506566608</c:v>
                </c:pt>
                <c:pt idx="109">
                  <c:v>4062.1378986866794</c:v>
                </c:pt>
                <c:pt idx="110">
                  <c:v>4078.594746716698</c:v>
                </c:pt>
                <c:pt idx="111">
                  <c:v>4095.0515947467165</c:v>
                </c:pt>
                <c:pt idx="112">
                  <c:v>4111.508442776736</c:v>
                </c:pt>
                <c:pt idx="113">
                  <c:v>4127.9652908067546</c:v>
                </c:pt>
                <c:pt idx="114">
                  <c:v>4144.4221388367732</c:v>
                </c:pt>
                <c:pt idx="115">
                  <c:v>4160.8789868667918</c:v>
                </c:pt>
                <c:pt idx="116">
                  <c:v>4177.3358348968104</c:v>
                </c:pt>
                <c:pt idx="117">
                  <c:v>4193.792682926829</c:v>
                </c:pt>
                <c:pt idx="118">
                  <c:v>4210.2495309568476</c:v>
                </c:pt>
                <c:pt idx="119">
                  <c:v>4226.7063789868671</c:v>
                </c:pt>
                <c:pt idx="120">
                  <c:v>4243.1632270168857</c:v>
                </c:pt>
                <c:pt idx="121">
                  <c:v>4259.6200750469043</c:v>
                </c:pt>
                <c:pt idx="122">
                  <c:v>4276.0769230769238</c:v>
                </c:pt>
                <c:pt idx="123">
                  <c:v>4292.5337711069424</c:v>
                </c:pt>
                <c:pt idx="124">
                  <c:v>4308.990619136961</c:v>
                </c:pt>
                <c:pt idx="125">
                  <c:v>4325.4474671669795</c:v>
                </c:pt>
                <c:pt idx="126">
                  <c:v>4341.9043151969981</c:v>
                </c:pt>
                <c:pt idx="127">
                  <c:v>4358.3611632270167</c:v>
                </c:pt>
              </c:numCache>
            </c:numRef>
          </c:val>
          <c:smooth val="0"/>
          <c:extLst>
            <c:ext xmlns:c16="http://schemas.microsoft.com/office/drawing/2014/chart" uri="{C3380CC4-5D6E-409C-BE32-E72D297353CC}">
              <c16:uniqueId val="{0000000E-067A-0A4B-9762-97A31EED44E0}"/>
            </c:ext>
          </c:extLst>
        </c:ser>
        <c:ser>
          <c:idx val="15"/>
          <c:order val="15"/>
          <c:tx>
            <c:strRef>
              <c:f>'Exposure Commercial linear'!$T$3</c:f>
              <c:strCache>
                <c:ptCount val="1"/>
                <c:pt idx="0">
                  <c:v>MYA</c:v>
                </c:pt>
              </c:strCache>
            </c:strRef>
          </c:tx>
          <c:spPr>
            <a:ln w="28575" cap="rnd">
              <a:solidFill>
                <a:schemeClr val="accent4">
                  <a:lumMod val="80000"/>
                  <a:lumOff val="20000"/>
                </a:schemeClr>
              </a:solidFill>
              <a:round/>
            </a:ln>
            <a:effectLst/>
          </c:spPr>
          <c:marker>
            <c:symbol val="none"/>
          </c:marker>
          <c:cat>
            <c:strRef>
              <c:f>('Exposure Commercial linear'!$C$4:$C$54,'Exposure Commercial linear'!$C$55:$C$116,'Exposure Commercial linear'!$C$117:$C$131)</c:f>
              <c:strCache>
                <c:ptCount val="128"/>
                <c:pt idx="0">
                  <c:v>2009_1</c:v>
                </c:pt>
                <c:pt idx="1">
                  <c:v>2009_2</c:v>
                </c:pt>
                <c:pt idx="2">
                  <c:v>2009_3</c:v>
                </c:pt>
                <c:pt idx="3">
                  <c:v>2009_4</c:v>
                </c:pt>
                <c:pt idx="4">
                  <c:v>2010_1</c:v>
                </c:pt>
                <c:pt idx="5">
                  <c:v>2010_2</c:v>
                </c:pt>
                <c:pt idx="6">
                  <c:v>2010_3</c:v>
                </c:pt>
                <c:pt idx="7">
                  <c:v>2010_4</c:v>
                </c:pt>
                <c:pt idx="8">
                  <c:v>2011_1</c:v>
                </c:pt>
                <c:pt idx="9">
                  <c:v>2011_2</c:v>
                </c:pt>
                <c:pt idx="10">
                  <c:v>2011_3</c:v>
                </c:pt>
                <c:pt idx="11">
                  <c:v>2011_4</c:v>
                </c:pt>
                <c:pt idx="12">
                  <c:v>2012_1</c:v>
                </c:pt>
                <c:pt idx="13">
                  <c:v>2012_2</c:v>
                </c:pt>
                <c:pt idx="14">
                  <c:v>2012_3</c:v>
                </c:pt>
                <c:pt idx="15">
                  <c:v>2012_4</c:v>
                </c:pt>
                <c:pt idx="16">
                  <c:v>2013_1</c:v>
                </c:pt>
                <c:pt idx="17">
                  <c:v>2013_2</c:v>
                </c:pt>
                <c:pt idx="18">
                  <c:v>2013_3</c:v>
                </c:pt>
                <c:pt idx="19">
                  <c:v>2013_4</c:v>
                </c:pt>
                <c:pt idx="20">
                  <c:v>2014_1</c:v>
                </c:pt>
                <c:pt idx="21">
                  <c:v>2014_2</c:v>
                </c:pt>
                <c:pt idx="22">
                  <c:v>2014_3</c:v>
                </c:pt>
                <c:pt idx="23">
                  <c:v>2014_4</c:v>
                </c:pt>
                <c:pt idx="24">
                  <c:v>2015_1</c:v>
                </c:pt>
                <c:pt idx="25">
                  <c:v>2015_2</c:v>
                </c:pt>
                <c:pt idx="26">
                  <c:v>2015_3</c:v>
                </c:pt>
                <c:pt idx="27">
                  <c:v>2015_4</c:v>
                </c:pt>
                <c:pt idx="28">
                  <c:v>2016_1</c:v>
                </c:pt>
                <c:pt idx="29">
                  <c:v>2016_2</c:v>
                </c:pt>
                <c:pt idx="30">
                  <c:v>2016_3</c:v>
                </c:pt>
                <c:pt idx="31">
                  <c:v>2016_4</c:v>
                </c:pt>
                <c:pt idx="32">
                  <c:v>2017_1</c:v>
                </c:pt>
                <c:pt idx="33">
                  <c:v>2017_2</c:v>
                </c:pt>
                <c:pt idx="34">
                  <c:v>2017_3</c:v>
                </c:pt>
                <c:pt idx="35">
                  <c:v>2017_4</c:v>
                </c:pt>
                <c:pt idx="36">
                  <c:v>2018_1</c:v>
                </c:pt>
                <c:pt idx="37">
                  <c:v>2018_2</c:v>
                </c:pt>
                <c:pt idx="38">
                  <c:v>2018_3</c:v>
                </c:pt>
                <c:pt idx="39">
                  <c:v>2018_4</c:v>
                </c:pt>
                <c:pt idx="40">
                  <c:v>2019_1</c:v>
                </c:pt>
                <c:pt idx="41">
                  <c:v>2019_2</c:v>
                </c:pt>
                <c:pt idx="42">
                  <c:v>2019_3</c:v>
                </c:pt>
                <c:pt idx="43">
                  <c:v>2019_4</c:v>
                </c:pt>
                <c:pt idx="44">
                  <c:v>2020_1</c:v>
                </c:pt>
                <c:pt idx="45">
                  <c:v>2020_2</c:v>
                </c:pt>
                <c:pt idx="46">
                  <c:v>2020_3</c:v>
                </c:pt>
                <c:pt idx="47">
                  <c:v>2020_4</c:v>
                </c:pt>
                <c:pt idx="48">
                  <c:v>2021_1</c:v>
                </c:pt>
                <c:pt idx="49">
                  <c:v>2021_2</c:v>
                </c:pt>
                <c:pt idx="50">
                  <c:v>2021_3</c:v>
                </c:pt>
                <c:pt idx="51">
                  <c:v>2021_4</c:v>
                </c:pt>
                <c:pt idx="52">
                  <c:v>2022_1</c:v>
                </c:pt>
                <c:pt idx="53">
                  <c:v>2022_2</c:v>
                </c:pt>
                <c:pt idx="54">
                  <c:v>2022_3</c:v>
                </c:pt>
                <c:pt idx="55">
                  <c:v>2022_4</c:v>
                </c:pt>
                <c:pt idx="56">
                  <c:v>2023_1</c:v>
                </c:pt>
                <c:pt idx="57">
                  <c:v>2023_2</c:v>
                </c:pt>
                <c:pt idx="58">
                  <c:v>2023_3</c:v>
                </c:pt>
                <c:pt idx="59">
                  <c:v>2023_4</c:v>
                </c:pt>
                <c:pt idx="60">
                  <c:v>2024_1</c:v>
                </c:pt>
                <c:pt idx="61">
                  <c:v>2024_2</c:v>
                </c:pt>
                <c:pt idx="62">
                  <c:v>2024_3</c:v>
                </c:pt>
                <c:pt idx="63">
                  <c:v>2024_4</c:v>
                </c:pt>
                <c:pt idx="64">
                  <c:v>2025_1</c:v>
                </c:pt>
                <c:pt idx="65">
                  <c:v>2025_2</c:v>
                </c:pt>
                <c:pt idx="66">
                  <c:v>2025_3</c:v>
                </c:pt>
                <c:pt idx="67">
                  <c:v>2025_4</c:v>
                </c:pt>
                <c:pt idx="68">
                  <c:v>2026_1</c:v>
                </c:pt>
                <c:pt idx="69">
                  <c:v>2026_2</c:v>
                </c:pt>
                <c:pt idx="70">
                  <c:v>2026_3</c:v>
                </c:pt>
                <c:pt idx="71">
                  <c:v>2026_4</c:v>
                </c:pt>
                <c:pt idx="72">
                  <c:v>2027_1</c:v>
                </c:pt>
                <c:pt idx="73">
                  <c:v>2027_2</c:v>
                </c:pt>
                <c:pt idx="74">
                  <c:v>2027_3</c:v>
                </c:pt>
                <c:pt idx="75">
                  <c:v>2027_4</c:v>
                </c:pt>
                <c:pt idx="76">
                  <c:v>2028_1</c:v>
                </c:pt>
                <c:pt idx="77">
                  <c:v>2028_2</c:v>
                </c:pt>
                <c:pt idx="78">
                  <c:v>2028_3</c:v>
                </c:pt>
                <c:pt idx="79">
                  <c:v>2028_4</c:v>
                </c:pt>
                <c:pt idx="80">
                  <c:v>2029_1</c:v>
                </c:pt>
                <c:pt idx="81">
                  <c:v>2029_2</c:v>
                </c:pt>
                <c:pt idx="82">
                  <c:v>2029_3</c:v>
                </c:pt>
                <c:pt idx="83">
                  <c:v>2029_4</c:v>
                </c:pt>
                <c:pt idx="84">
                  <c:v>2030_1</c:v>
                </c:pt>
                <c:pt idx="85">
                  <c:v>2030_2</c:v>
                </c:pt>
                <c:pt idx="86">
                  <c:v>2030_3</c:v>
                </c:pt>
                <c:pt idx="87">
                  <c:v>2030_4</c:v>
                </c:pt>
                <c:pt idx="88">
                  <c:v>2031_1</c:v>
                </c:pt>
                <c:pt idx="89">
                  <c:v>2031_2</c:v>
                </c:pt>
                <c:pt idx="90">
                  <c:v>2031_3</c:v>
                </c:pt>
                <c:pt idx="91">
                  <c:v>2031_4</c:v>
                </c:pt>
                <c:pt idx="92">
                  <c:v>2032_1</c:v>
                </c:pt>
                <c:pt idx="93">
                  <c:v>2032_2</c:v>
                </c:pt>
                <c:pt idx="94">
                  <c:v>2032_3</c:v>
                </c:pt>
                <c:pt idx="95">
                  <c:v>2032_4</c:v>
                </c:pt>
                <c:pt idx="96">
                  <c:v>2033_1</c:v>
                </c:pt>
                <c:pt idx="97">
                  <c:v>2033_2</c:v>
                </c:pt>
                <c:pt idx="98">
                  <c:v>2033_3</c:v>
                </c:pt>
                <c:pt idx="99">
                  <c:v>2033_4</c:v>
                </c:pt>
                <c:pt idx="100">
                  <c:v>2034_1</c:v>
                </c:pt>
                <c:pt idx="101">
                  <c:v>2034_2</c:v>
                </c:pt>
                <c:pt idx="102">
                  <c:v>2034_3</c:v>
                </c:pt>
                <c:pt idx="103">
                  <c:v>2034_4</c:v>
                </c:pt>
                <c:pt idx="104">
                  <c:v>2035_1</c:v>
                </c:pt>
                <c:pt idx="105">
                  <c:v>2035_2</c:v>
                </c:pt>
                <c:pt idx="106">
                  <c:v>2035_3</c:v>
                </c:pt>
                <c:pt idx="107">
                  <c:v>2035_4</c:v>
                </c:pt>
                <c:pt idx="108">
                  <c:v>2036_1</c:v>
                </c:pt>
                <c:pt idx="109">
                  <c:v>2036_2</c:v>
                </c:pt>
                <c:pt idx="110">
                  <c:v>2036_3</c:v>
                </c:pt>
                <c:pt idx="111">
                  <c:v>2036_4</c:v>
                </c:pt>
                <c:pt idx="112">
                  <c:v>2037_1</c:v>
                </c:pt>
                <c:pt idx="113">
                  <c:v>2037_2</c:v>
                </c:pt>
                <c:pt idx="114">
                  <c:v>2037_3</c:v>
                </c:pt>
                <c:pt idx="115">
                  <c:v>2037_4</c:v>
                </c:pt>
                <c:pt idx="116">
                  <c:v>2038_1</c:v>
                </c:pt>
                <c:pt idx="117">
                  <c:v>2038_2</c:v>
                </c:pt>
                <c:pt idx="118">
                  <c:v>2038_3</c:v>
                </c:pt>
                <c:pt idx="119">
                  <c:v>2038_4</c:v>
                </c:pt>
                <c:pt idx="120">
                  <c:v>2039_1</c:v>
                </c:pt>
                <c:pt idx="121">
                  <c:v>2039_2</c:v>
                </c:pt>
                <c:pt idx="122">
                  <c:v>2039_3</c:v>
                </c:pt>
                <c:pt idx="123">
                  <c:v>2039_4</c:v>
                </c:pt>
                <c:pt idx="124">
                  <c:v>2040_1</c:v>
                </c:pt>
                <c:pt idx="125">
                  <c:v>2040_2</c:v>
                </c:pt>
                <c:pt idx="126">
                  <c:v>2040_3</c:v>
                </c:pt>
                <c:pt idx="127">
                  <c:v>2040_4</c:v>
                </c:pt>
              </c:strCache>
            </c:strRef>
          </c:cat>
          <c:val>
            <c:numRef>
              <c:f>('Exposure Commercial linear'!$T$4:$T$54,'Exposure Commercial linear'!$T$55:$T$116,'Exposure Commercial linear'!$T$117:$T$131)</c:f>
              <c:numCache>
                <c:formatCode>General</c:formatCode>
                <c:ptCount val="128"/>
                <c:pt idx="0">
                  <c:v>742</c:v>
                </c:pt>
                <c:pt idx="1">
                  <c:v>739</c:v>
                </c:pt>
                <c:pt idx="2">
                  <c:v>764</c:v>
                </c:pt>
                <c:pt idx="3">
                  <c:v>763</c:v>
                </c:pt>
                <c:pt idx="4">
                  <c:v>770</c:v>
                </c:pt>
                <c:pt idx="5">
                  <c:v>751</c:v>
                </c:pt>
                <c:pt idx="6">
                  <c:v>778</c:v>
                </c:pt>
                <c:pt idx="7">
                  <c:v>773</c:v>
                </c:pt>
                <c:pt idx="8">
                  <c:v>786</c:v>
                </c:pt>
                <c:pt idx="9">
                  <c:v>773</c:v>
                </c:pt>
                <c:pt idx="10">
                  <c:v>808</c:v>
                </c:pt>
                <c:pt idx="11">
                  <c:v>810</c:v>
                </c:pt>
                <c:pt idx="12">
                  <c:v>816</c:v>
                </c:pt>
                <c:pt idx="13">
                  <c:v>816</c:v>
                </c:pt>
                <c:pt idx="14">
                  <c:v>851</c:v>
                </c:pt>
                <c:pt idx="15">
                  <c:v>846</c:v>
                </c:pt>
                <c:pt idx="16">
                  <c:v>851</c:v>
                </c:pt>
                <c:pt idx="17">
                  <c:v>842</c:v>
                </c:pt>
                <c:pt idx="18">
                  <c:v>874</c:v>
                </c:pt>
                <c:pt idx="19">
                  <c:v>875</c:v>
                </c:pt>
                <c:pt idx="20">
                  <c:v>895</c:v>
                </c:pt>
                <c:pt idx="21">
                  <c:v>890</c:v>
                </c:pt>
                <c:pt idx="22">
                  <c:v>921</c:v>
                </c:pt>
                <c:pt idx="23">
                  <c:v>914</c:v>
                </c:pt>
                <c:pt idx="24">
                  <c:v>910</c:v>
                </c:pt>
                <c:pt idx="25">
                  <c:v>905</c:v>
                </c:pt>
                <c:pt idx="26">
                  <c:v>938</c:v>
                </c:pt>
                <c:pt idx="27">
                  <c:v>930</c:v>
                </c:pt>
                <c:pt idx="28">
                  <c:v>951</c:v>
                </c:pt>
                <c:pt idx="29">
                  <c:v>947</c:v>
                </c:pt>
                <c:pt idx="30">
                  <c:v>981</c:v>
                </c:pt>
                <c:pt idx="31">
                  <c:v>971</c:v>
                </c:pt>
                <c:pt idx="32">
                  <c:v>967</c:v>
                </c:pt>
                <c:pt idx="33">
                  <c:v>958</c:v>
                </c:pt>
                <c:pt idx="34">
                  <c:v>989</c:v>
                </c:pt>
                <c:pt idx="35">
                  <c:v>978</c:v>
                </c:pt>
                <c:pt idx="36">
                  <c:v>988</c:v>
                </c:pt>
                <c:pt idx="37">
                  <c:v>979</c:v>
                </c:pt>
                <c:pt idx="38">
                  <c:v>1007</c:v>
                </c:pt>
                <c:pt idx="39">
                  <c:v>991</c:v>
                </c:pt>
                <c:pt idx="40">
                  <c:v>1023.3884615384616</c:v>
                </c:pt>
                <c:pt idx="41">
                  <c:v>1030.5805816135085</c:v>
                </c:pt>
                <c:pt idx="42">
                  <c:v>1037.7727016885556</c:v>
                </c:pt>
                <c:pt idx="43">
                  <c:v>1044.9648217636022</c:v>
                </c:pt>
                <c:pt idx="44">
                  <c:v>1052.1569418386493</c:v>
                </c:pt>
                <c:pt idx="45">
                  <c:v>1059.3490619136962</c:v>
                </c:pt>
                <c:pt idx="46">
                  <c:v>1066.5411819887431</c:v>
                </c:pt>
                <c:pt idx="47">
                  <c:v>1073.73330206379</c:v>
                </c:pt>
                <c:pt idx="48">
                  <c:v>1080.9254221388369</c:v>
                </c:pt>
                <c:pt idx="49">
                  <c:v>1088.1175422138838</c:v>
                </c:pt>
                <c:pt idx="50">
                  <c:v>1095.3096622889307</c:v>
                </c:pt>
                <c:pt idx="51">
                  <c:v>1102.5017823639776</c:v>
                </c:pt>
                <c:pt idx="52">
                  <c:v>1109.6939024390244</c:v>
                </c:pt>
                <c:pt idx="53">
                  <c:v>1116.8860225140713</c:v>
                </c:pt>
                <c:pt idx="54">
                  <c:v>1124.0781425891182</c:v>
                </c:pt>
                <c:pt idx="55">
                  <c:v>1131.2702626641653</c:v>
                </c:pt>
                <c:pt idx="56">
                  <c:v>1138.462382739212</c:v>
                </c:pt>
                <c:pt idx="57">
                  <c:v>1145.6545028142591</c:v>
                </c:pt>
                <c:pt idx="58">
                  <c:v>1152.846622889306</c:v>
                </c:pt>
                <c:pt idx="59">
                  <c:v>1160.0387429643529</c:v>
                </c:pt>
                <c:pt idx="60">
                  <c:v>1167.2308630393998</c:v>
                </c:pt>
                <c:pt idx="61">
                  <c:v>1174.4229831144467</c:v>
                </c:pt>
                <c:pt idx="62">
                  <c:v>1181.6151031894935</c:v>
                </c:pt>
                <c:pt idx="63">
                  <c:v>1188.8072232645404</c:v>
                </c:pt>
                <c:pt idx="64">
                  <c:v>1195.9993433395873</c:v>
                </c:pt>
                <c:pt idx="65">
                  <c:v>1203.1914634146342</c:v>
                </c:pt>
                <c:pt idx="66">
                  <c:v>1210.3835834896813</c:v>
                </c:pt>
                <c:pt idx="67">
                  <c:v>1217.575703564728</c:v>
                </c:pt>
                <c:pt idx="68">
                  <c:v>1224.7678236397751</c:v>
                </c:pt>
                <c:pt idx="69">
                  <c:v>1231.959943714822</c:v>
                </c:pt>
                <c:pt idx="70">
                  <c:v>1239.1520637898689</c:v>
                </c:pt>
                <c:pt idx="71">
                  <c:v>1246.3441838649157</c:v>
                </c:pt>
                <c:pt idx="72">
                  <c:v>1253.5363039399626</c:v>
                </c:pt>
                <c:pt idx="73">
                  <c:v>1260.7284240150095</c:v>
                </c:pt>
                <c:pt idx="74">
                  <c:v>1267.9205440900564</c:v>
                </c:pt>
                <c:pt idx="75">
                  <c:v>1275.1126641651033</c:v>
                </c:pt>
                <c:pt idx="76">
                  <c:v>1282.3047842401502</c:v>
                </c:pt>
                <c:pt idx="77">
                  <c:v>1289.4969043151973</c:v>
                </c:pt>
                <c:pt idx="78">
                  <c:v>1296.689024390244</c:v>
                </c:pt>
                <c:pt idx="79">
                  <c:v>1303.8811444652911</c:v>
                </c:pt>
                <c:pt idx="80">
                  <c:v>1311.0732645403377</c:v>
                </c:pt>
                <c:pt idx="81">
                  <c:v>1318.2653846153848</c:v>
                </c:pt>
                <c:pt idx="82">
                  <c:v>1325.4575046904315</c:v>
                </c:pt>
                <c:pt idx="83">
                  <c:v>1332.6496247654786</c:v>
                </c:pt>
                <c:pt idx="84">
                  <c:v>1339.8417448405255</c:v>
                </c:pt>
                <c:pt idx="85">
                  <c:v>1347.0338649155724</c:v>
                </c:pt>
                <c:pt idx="86">
                  <c:v>1354.2259849906193</c:v>
                </c:pt>
                <c:pt idx="87">
                  <c:v>1361.4181050656662</c:v>
                </c:pt>
                <c:pt idx="88">
                  <c:v>1368.6102251407131</c:v>
                </c:pt>
                <c:pt idx="89">
                  <c:v>1375.8023452157599</c:v>
                </c:pt>
                <c:pt idx="90">
                  <c:v>1382.9944652908071</c:v>
                </c:pt>
                <c:pt idx="91">
                  <c:v>1390.1865853658537</c:v>
                </c:pt>
                <c:pt idx="92">
                  <c:v>1397.3787054409008</c:v>
                </c:pt>
                <c:pt idx="93">
                  <c:v>1404.5708255159475</c:v>
                </c:pt>
                <c:pt idx="94">
                  <c:v>1411.7629455909946</c:v>
                </c:pt>
                <c:pt idx="95">
                  <c:v>1418.9550656660415</c:v>
                </c:pt>
                <c:pt idx="96">
                  <c:v>1426.1471857410884</c:v>
                </c:pt>
                <c:pt idx="97">
                  <c:v>1433.3393058161353</c:v>
                </c:pt>
                <c:pt idx="98">
                  <c:v>1440.5314258911822</c:v>
                </c:pt>
                <c:pt idx="99">
                  <c:v>1447.723545966229</c:v>
                </c:pt>
                <c:pt idx="100">
                  <c:v>1454.9156660412759</c:v>
                </c:pt>
                <c:pt idx="101">
                  <c:v>1462.107786116323</c:v>
                </c:pt>
                <c:pt idx="102">
                  <c:v>1469.2999061913697</c:v>
                </c:pt>
                <c:pt idx="103">
                  <c:v>1476.4920262664168</c:v>
                </c:pt>
                <c:pt idx="104">
                  <c:v>1483.6841463414635</c:v>
                </c:pt>
                <c:pt idx="105">
                  <c:v>1490.8762664165106</c:v>
                </c:pt>
                <c:pt idx="106">
                  <c:v>1498.0683864915572</c:v>
                </c:pt>
                <c:pt idx="107">
                  <c:v>1505.2605065666044</c:v>
                </c:pt>
                <c:pt idx="108">
                  <c:v>1512.4526266416512</c:v>
                </c:pt>
                <c:pt idx="109">
                  <c:v>1519.6447467166981</c:v>
                </c:pt>
                <c:pt idx="110">
                  <c:v>1526.836866791745</c:v>
                </c:pt>
                <c:pt idx="111">
                  <c:v>1534.0289868667919</c:v>
                </c:pt>
                <c:pt idx="112">
                  <c:v>1541.2211069418388</c:v>
                </c:pt>
                <c:pt idx="113">
                  <c:v>1548.4132270168857</c:v>
                </c:pt>
                <c:pt idx="114">
                  <c:v>1555.6053470919328</c:v>
                </c:pt>
                <c:pt idx="115">
                  <c:v>1562.7974671669795</c:v>
                </c:pt>
                <c:pt idx="116">
                  <c:v>1569.9895872420266</c:v>
                </c:pt>
                <c:pt idx="117">
                  <c:v>1577.1817073170732</c:v>
                </c:pt>
                <c:pt idx="118">
                  <c:v>1584.3738273921203</c:v>
                </c:pt>
                <c:pt idx="119">
                  <c:v>1591.5659474671672</c:v>
                </c:pt>
                <c:pt idx="120">
                  <c:v>1598.7580675422141</c:v>
                </c:pt>
                <c:pt idx="121">
                  <c:v>1605.950187617261</c:v>
                </c:pt>
                <c:pt idx="122">
                  <c:v>1613.1423076923079</c:v>
                </c:pt>
                <c:pt idx="123">
                  <c:v>1620.3344277673548</c:v>
                </c:pt>
                <c:pt idx="124">
                  <c:v>1627.5265478424017</c:v>
                </c:pt>
                <c:pt idx="125">
                  <c:v>1634.7186679174488</c:v>
                </c:pt>
                <c:pt idx="126">
                  <c:v>1641.9107879924954</c:v>
                </c:pt>
                <c:pt idx="127">
                  <c:v>1649.1029080675426</c:v>
                </c:pt>
              </c:numCache>
            </c:numRef>
          </c:val>
          <c:smooth val="0"/>
          <c:extLst>
            <c:ext xmlns:c16="http://schemas.microsoft.com/office/drawing/2014/chart" uri="{C3380CC4-5D6E-409C-BE32-E72D297353CC}">
              <c16:uniqueId val="{0000000F-067A-0A4B-9762-97A31EED44E0}"/>
            </c:ext>
          </c:extLst>
        </c:ser>
        <c:ser>
          <c:idx val="16"/>
          <c:order val="16"/>
          <c:tx>
            <c:strRef>
              <c:f>'Exposure Commercial linear'!$U$3</c:f>
              <c:strCache>
                <c:ptCount val="1"/>
                <c:pt idx="0">
                  <c:v>MYH</c:v>
                </c:pt>
              </c:strCache>
            </c:strRef>
          </c:tx>
          <c:spPr>
            <a:ln w="28575" cap="rnd">
              <a:solidFill>
                <a:schemeClr val="accent5">
                  <a:lumMod val="80000"/>
                  <a:lumOff val="20000"/>
                </a:schemeClr>
              </a:solidFill>
              <a:round/>
            </a:ln>
            <a:effectLst/>
          </c:spPr>
          <c:marker>
            <c:symbol val="none"/>
          </c:marker>
          <c:cat>
            <c:strRef>
              <c:f>('Exposure Commercial linear'!$C$4:$C$54,'Exposure Commercial linear'!$C$55:$C$116,'Exposure Commercial linear'!$C$117:$C$131)</c:f>
              <c:strCache>
                <c:ptCount val="128"/>
                <c:pt idx="0">
                  <c:v>2009_1</c:v>
                </c:pt>
                <c:pt idx="1">
                  <c:v>2009_2</c:v>
                </c:pt>
                <c:pt idx="2">
                  <c:v>2009_3</c:v>
                </c:pt>
                <c:pt idx="3">
                  <c:v>2009_4</c:v>
                </c:pt>
                <c:pt idx="4">
                  <c:v>2010_1</c:v>
                </c:pt>
                <c:pt idx="5">
                  <c:v>2010_2</c:v>
                </c:pt>
                <c:pt idx="6">
                  <c:v>2010_3</c:v>
                </c:pt>
                <c:pt idx="7">
                  <c:v>2010_4</c:v>
                </c:pt>
                <c:pt idx="8">
                  <c:v>2011_1</c:v>
                </c:pt>
                <c:pt idx="9">
                  <c:v>2011_2</c:v>
                </c:pt>
                <c:pt idx="10">
                  <c:v>2011_3</c:v>
                </c:pt>
                <c:pt idx="11">
                  <c:v>2011_4</c:v>
                </c:pt>
                <c:pt idx="12">
                  <c:v>2012_1</c:v>
                </c:pt>
                <c:pt idx="13">
                  <c:v>2012_2</c:v>
                </c:pt>
                <c:pt idx="14">
                  <c:v>2012_3</c:v>
                </c:pt>
                <c:pt idx="15">
                  <c:v>2012_4</c:v>
                </c:pt>
                <c:pt idx="16">
                  <c:v>2013_1</c:v>
                </c:pt>
                <c:pt idx="17">
                  <c:v>2013_2</c:v>
                </c:pt>
                <c:pt idx="18">
                  <c:v>2013_3</c:v>
                </c:pt>
                <c:pt idx="19">
                  <c:v>2013_4</c:v>
                </c:pt>
                <c:pt idx="20">
                  <c:v>2014_1</c:v>
                </c:pt>
                <c:pt idx="21">
                  <c:v>2014_2</c:v>
                </c:pt>
                <c:pt idx="22">
                  <c:v>2014_3</c:v>
                </c:pt>
                <c:pt idx="23">
                  <c:v>2014_4</c:v>
                </c:pt>
                <c:pt idx="24">
                  <c:v>2015_1</c:v>
                </c:pt>
                <c:pt idx="25">
                  <c:v>2015_2</c:v>
                </c:pt>
                <c:pt idx="26">
                  <c:v>2015_3</c:v>
                </c:pt>
                <c:pt idx="27">
                  <c:v>2015_4</c:v>
                </c:pt>
                <c:pt idx="28">
                  <c:v>2016_1</c:v>
                </c:pt>
                <c:pt idx="29">
                  <c:v>2016_2</c:v>
                </c:pt>
                <c:pt idx="30">
                  <c:v>2016_3</c:v>
                </c:pt>
                <c:pt idx="31">
                  <c:v>2016_4</c:v>
                </c:pt>
                <c:pt idx="32">
                  <c:v>2017_1</c:v>
                </c:pt>
                <c:pt idx="33">
                  <c:v>2017_2</c:v>
                </c:pt>
                <c:pt idx="34">
                  <c:v>2017_3</c:v>
                </c:pt>
                <c:pt idx="35">
                  <c:v>2017_4</c:v>
                </c:pt>
                <c:pt idx="36">
                  <c:v>2018_1</c:v>
                </c:pt>
                <c:pt idx="37">
                  <c:v>2018_2</c:v>
                </c:pt>
                <c:pt idx="38">
                  <c:v>2018_3</c:v>
                </c:pt>
                <c:pt idx="39">
                  <c:v>2018_4</c:v>
                </c:pt>
                <c:pt idx="40">
                  <c:v>2019_1</c:v>
                </c:pt>
                <c:pt idx="41">
                  <c:v>2019_2</c:v>
                </c:pt>
                <c:pt idx="42">
                  <c:v>2019_3</c:v>
                </c:pt>
                <c:pt idx="43">
                  <c:v>2019_4</c:v>
                </c:pt>
                <c:pt idx="44">
                  <c:v>2020_1</c:v>
                </c:pt>
                <c:pt idx="45">
                  <c:v>2020_2</c:v>
                </c:pt>
                <c:pt idx="46">
                  <c:v>2020_3</c:v>
                </c:pt>
                <c:pt idx="47">
                  <c:v>2020_4</c:v>
                </c:pt>
                <c:pt idx="48">
                  <c:v>2021_1</c:v>
                </c:pt>
                <c:pt idx="49">
                  <c:v>2021_2</c:v>
                </c:pt>
                <c:pt idx="50">
                  <c:v>2021_3</c:v>
                </c:pt>
                <c:pt idx="51">
                  <c:v>2021_4</c:v>
                </c:pt>
                <c:pt idx="52">
                  <c:v>2022_1</c:v>
                </c:pt>
                <c:pt idx="53">
                  <c:v>2022_2</c:v>
                </c:pt>
                <c:pt idx="54">
                  <c:v>2022_3</c:v>
                </c:pt>
                <c:pt idx="55">
                  <c:v>2022_4</c:v>
                </c:pt>
                <c:pt idx="56">
                  <c:v>2023_1</c:v>
                </c:pt>
                <c:pt idx="57">
                  <c:v>2023_2</c:v>
                </c:pt>
                <c:pt idx="58">
                  <c:v>2023_3</c:v>
                </c:pt>
                <c:pt idx="59">
                  <c:v>2023_4</c:v>
                </c:pt>
                <c:pt idx="60">
                  <c:v>2024_1</c:v>
                </c:pt>
                <c:pt idx="61">
                  <c:v>2024_2</c:v>
                </c:pt>
                <c:pt idx="62">
                  <c:v>2024_3</c:v>
                </c:pt>
                <c:pt idx="63">
                  <c:v>2024_4</c:v>
                </c:pt>
                <c:pt idx="64">
                  <c:v>2025_1</c:v>
                </c:pt>
                <c:pt idx="65">
                  <c:v>2025_2</c:v>
                </c:pt>
                <c:pt idx="66">
                  <c:v>2025_3</c:v>
                </c:pt>
                <c:pt idx="67">
                  <c:v>2025_4</c:v>
                </c:pt>
                <c:pt idx="68">
                  <c:v>2026_1</c:v>
                </c:pt>
                <c:pt idx="69">
                  <c:v>2026_2</c:v>
                </c:pt>
                <c:pt idx="70">
                  <c:v>2026_3</c:v>
                </c:pt>
                <c:pt idx="71">
                  <c:v>2026_4</c:v>
                </c:pt>
                <c:pt idx="72">
                  <c:v>2027_1</c:v>
                </c:pt>
                <c:pt idx="73">
                  <c:v>2027_2</c:v>
                </c:pt>
                <c:pt idx="74">
                  <c:v>2027_3</c:v>
                </c:pt>
                <c:pt idx="75">
                  <c:v>2027_4</c:v>
                </c:pt>
                <c:pt idx="76">
                  <c:v>2028_1</c:v>
                </c:pt>
                <c:pt idx="77">
                  <c:v>2028_2</c:v>
                </c:pt>
                <c:pt idx="78">
                  <c:v>2028_3</c:v>
                </c:pt>
                <c:pt idx="79">
                  <c:v>2028_4</c:v>
                </c:pt>
                <c:pt idx="80">
                  <c:v>2029_1</c:v>
                </c:pt>
                <c:pt idx="81">
                  <c:v>2029_2</c:v>
                </c:pt>
                <c:pt idx="82">
                  <c:v>2029_3</c:v>
                </c:pt>
                <c:pt idx="83">
                  <c:v>2029_4</c:v>
                </c:pt>
                <c:pt idx="84">
                  <c:v>2030_1</c:v>
                </c:pt>
                <c:pt idx="85">
                  <c:v>2030_2</c:v>
                </c:pt>
                <c:pt idx="86">
                  <c:v>2030_3</c:v>
                </c:pt>
                <c:pt idx="87">
                  <c:v>2030_4</c:v>
                </c:pt>
                <c:pt idx="88">
                  <c:v>2031_1</c:v>
                </c:pt>
                <c:pt idx="89">
                  <c:v>2031_2</c:v>
                </c:pt>
                <c:pt idx="90">
                  <c:v>2031_3</c:v>
                </c:pt>
                <c:pt idx="91">
                  <c:v>2031_4</c:v>
                </c:pt>
                <c:pt idx="92">
                  <c:v>2032_1</c:v>
                </c:pt>
                <c:pt idx="93">
                  <c:v>2032_2</c:v>
                </c:pt>
                <c:pt idx="94">
                  <c:v>2032_3</c:v>
                </c:pt>
                <c:pt idx="95">
                  <c:v>2032_4</c:v>
                </c:pt>
                <c:pt idx="96">
                  <c:v>2033_1</c:v>
                </c:pt>
                <c:pt idx="97">
                  <c:v>2033_2</c:v>
                </c:pt>
                <c:pt idx="98">
                  <c:v>2033_3</c:v>
                </c:pt>
                <c:pt idx="99">
                  <c:v>2033_4</c:v>
                </c:pt>
                <c:pt idx="100">
                  <c:v>2034_1</c:v>
                </c:pt>
                <c:pt idx="101">
                  <c:v>2034_2</c:v>
                </c:pt>
                <c:pt idx="102">
                  <c:v>2034_3</c:v>
                </c:pt>
                <c:pt idx="103">
                  <c:v>2034_4</c:v>
                </c:pt>
                <c:pt idx="104">
                  <c:v>2035_1</c:v>
                </c:pt>
                <c:pt idx="105">
                  <c:v>2035_2</c:v>
                </c:pt>
                <c:pt idx="106">
                  <c:v>2035_3</c:v>
                </c:pt>
                <c:pt idx="107">
                  <c:v>2035_4</c:v>
                </c:pt>
                <c:pt idx="108">
                  <c:v>2036_1</c:v>
                </c:pt>
                <c:pt idx="109">
                  <c:v>2036_2</c:v>
                </c:pt>
                <c:pt idx="110">
                  <c:v>2036_3</c:v>
                </c:pt>
                <c:pt idx="111">
                  <c:v>2036_4</c:v>
                </c:pt>
                <c:pt idx="112">
                  <c:v>2037_1</c:v>
                </c:pt>
                <c:pt idx="113">
                  <c:v>2037_2</c:v>
                </c:pt>
                <c:pt idx="114">
                  <c:v>2037_3</c:v>
                </c:pt>
                <c:pt idx="115">
                  <c:v>2037_4</c:v>
                </c:pt>
                <c:pt idx="116">
                  <c:v>2038_1</c:v>
                </c:pt>
                <c:pt idx="117">
                  <c:v>2038_2</c:v>
                </c:pt>
                <c:pt idx="118">
                  <c:v>2038_3</c:v>
                </c:pt>
                <c:pt idx="119">
                  <c:v>2038_4</c:v>
                </c:pt>
                <c:pt idx="120">
                  <c:v>2039_1</c:v>
                </c:pt>
                <c:pt idx="121">
                  <c:v>2039_2</c:v>
                </c:pt>
                <c:pt idx="122">
                  <c:v>2039_3</c:v>
                </c:pt>
                <c:pt idx="123">
                  <c:v>2039_4</c:v>
                </c:pt>
                <c:pt idx="124">
                  <c:v>2040_1</c:v>
                </c:pt>
                <c:pt idx="125">
                  <c:v>2040_2</c:v>
                </c:pt>
                <c:pt idx="126">
                  <c:v>2040_3</c:v>
                </c:pt>
                <c:pt idx="127">
                  <c:v>2040_4</c:v>
                </c:pt>
              </c:strCache>
            </c:strRef>
          </c:cat>
          <c:val>
            <c:numRef>
              <c:f>('Exposure Commercial linear'!$U$4:$U$54,'Exposure Commercial linear'!$U$55:$U$116,'Exposure Commercial linear'!$U$117:$U$131)</c:f>
              <c:numCache>
                <c:formatCode>General</c:formatCode>
                <c:ptCount val="128"/>
                <c:pt idx="0">
                  <c:v>1234</c:v>
                </c:pt>
                <c:pt idx="1">
                  <c:v>1223</c:v>
                </c:pt>
                <c:pt idx="2">
                  <c:v>1293</c:v>
                </c:pt>
                <c:pt idx="3">
                  <c:v>1301</c:v>
                </c:pt>
                <c:pt idx="4">
                  <c:v>1318</c:v>
                </c:pt>
                <c:pt idx="5">
                  <c:v>1278</c:v>
                </c:pt>
                <c:pt idx="6">
                  <c:v>1322</c:v>
                </c:pt>
                <c:pt idx="7">
                  <c:v>1351</c:v>
                </c:pt>
                <c:pt idx="8">
                  <c:v>1368</c:v>
                </c:pt>
                <c:pt idx="9">
                  <c:v>1349</c:v>
                </c:pt>
                <c:pt idx="10">
                  <c:v>1431</c:v>
                </c:pt>
                <c:pt idx="11">
                  <c:v>1451</c:v>
                </c:pt>
                <c:pt idx="12">
                  <c:v>1482</c:v>
                </c:pt>
                <c:pt idx="13">
                  <c:v>1494</c:v>
                </c:pt>
                <c:pt idx="14">
                  <c:v>1578</c:v>
                </c:pt>
                <c:pt idx="15">
                  <c:v>1547</c:v>
                </c:pt>
                <c:pt idx="16">
                  <c:v>1587</c:v>
                </c:pt>
                <c:pt idx="17">
                  <c:v>1596</c:v>
                </c:pt>
                <c:pt idx="18">
                  <c:v>1655</c:v>
                </c:pt>
                <c:pt idx="19">
                  <c:v>1686</c:v>
                </c:pt>
                <c:pt idx="20">
                  <c:v>1722</c:v>
                </c:pt>
                <c:pt idx="21">
                  <c:v>1713</c:v>
                </c:pt>
                <c:pt idx="22">
                  <c:v>1773</c:v>
                </c:pt>
                <c:pt idx="23">
                  <c:v>1758</c:v>
                </c:pt>
                <c:pt idx="24">
                  <c:v>1749</c:v>
                </c:pt>
                <c:pt idx="25">
                  <c:v>1740</c:v>
                </c:pt>
                <c:pt idx="26">
                  <c:v>1802</c:v>
                </c:pt>
                <c:pt idx="27">
                  <c:v>1787</c:v>
                </c:pt>
                <c:pt idx="28">
                  <c:v>1826</c:v>
                </c:pt>
                <c:pt idx="29">
                  <c:v>1818</c:v>
                </c:pt>
                <c:pt idx="30">
                  <c:v>1883</c:v>
                </c:pt>
                <c:pt idx="31">
                  <c:v>1863</c:v>
                </c:pt>
                <c:pt idx="32">
                  <c:v>1856</c:v>
                </c:pt>
                <c:pt idx="33">
                  <c:v>1839</c:v>
                </c:pt>
                <c:pt idx="34">
                  <c:v>1898</c:v>
                </c:pt>
                <c:pt idx="35">
                  <c:v>1877</c:v>
                </c:pt>
                <c:pt idx="36">
                  <c:v>1895</c:v>
                </c:pt>
                <c:pt idx="37">
                  <c:v>1878</c:v>
                </c:pt>
                <c:pt idx="38">
                  <c:v>1932</c:v>
                </c:pt>
                <c:pt idx="39">
                  <c:v>1901</c:v>
                </c:pt>
                <c:pt idx="40">
                  <c:v>2020.6076923076921</c:v>
                </c:pt>
                <c:pt idx="41">
                  <c:v>2039.839774859287</c:v>
                </c:pt>
                <c:pt idx="42">
                  <c:v>2059.0718574108814</c:v>
                </c:pt>
                <c:pt idx="43">
                  <c:v>2078.3039399624763</c:v>
                </c:pt>
                <c:pt idx="44">
                  <c:v>2097.5360225140712</c:v>
                </c:pt>
                <c:pt idx="45">
                  <c:v>2116.7681050656656</c:v>
                </c:pt>
                <c:pt idx="46">
                  <c:v>2136.0001876172605</c:v>
                </c:pt>
                <c:pt idx="47">
                  <c:v>2155.2322701688554</c:v>
                </c:pt>
                <c:pt idx="48">
                  <c:v>2174.4643527204498</c:v>
                </c:pt>
                <c:pt idx="49">
                  <c:v>2193.6964352720447</c:v>
                </c:pt>
                <c:pt idx="50">
                  <c:v>2212.9285178236396</c:v>
                </c:pt>
                <c:pt idx="51">
                  <c:v>2232.160600375234</c:v>
                </c:pt>
                <c:pt idx="52">
                  <c:v>2251.3926829268289</c:v>
                </c:pt>
                <c:pt idx="53">
                  <c:v>2270.6247654784238</c:v>
                </c:pt>
                <c:pt idx="54">
                  <c:v>2289.8568480300182</c:v>
                </c:pt>
                <c:pt idx="55">
                  <c:v>2309.0889305816136</c:v>
                </c:pt>
                <c:pt idx="56">
                  <c:v>2328.321013133208</c:v>
                </c:pt>
                <c:pt idx="57">
                  <c:v>2347.5530956848024</c:v>
                </c:pt>
                <c:pt idx="58">
                  <c:v>2366.7851782363978</c:v>
                </c:pt>
                <c:pt idx="59">
                  <c:v>2386.0172607879922</c:v>
                </c:pt>
                <c:pt idx="60">
                  <c:v>2405.2493433395866</c:v>
                </c:pt>
                <c:pt idx="61">
                  <c:v>2424.481425891182</c:v>
                </c:pt>
                <c:pt idx="62">
                  <c:v>2443.7135084427764</c:v>
                </c:pt>
                <c:pt idx="63">
                  <c:v>2462.9455909943713</c:v>
                </c:pt>
                <c:pt idx="64">
                  <c:v>2482.1776735459662</c:v>
                </c:pt>
                <c:pt idx="65">
                  <c:v>2501.4097560975606</c:v>
                </c:pt>
                <c:pt idx="66">
                  <c:v>2520.6418386491555</c:v>
                </c:pt>
                <c:pt idx="67">
                  <c:v>2539.8739212007504</c:v>
                </c:pt>
                <c:pt idx="68">
                  <c:v>2559.1060037523448</c:v>
                </c:pt>
                <c:pt idx="69">
                  <c:v>2578.3380863039397</c:v>
                </c:pt>
                <c:pt idx="70">
                  <c:v>2597.5701688555346</c:v>
                </c:pt>
                <c:pt idx="71">
                  <c:v>2616.802251407129</c:v>
                </c:pt>
                <c:pt idx="72">
                  <c:v>2636.0343339587239</c:v>
                </c:pt>
                <c:pt idx="73">
                  <c:v>2655.2664165103188</c:v>
                </c:pt>
                <c:pt idx="74">
                  <c:v>2674.4984990619132</c:v>
                </c:pt>
                <c:pt idx="75">
                  <c:v>2693.7305816135081</c:v>
                </c:pt>
                <c:pt idx="76">
                  <c:v>2712.962664165103</c:v>
                </c:pt>
                <c:pt idx="77">
                  <c:v>2732.1947467166974</c:v>
                </c:pt>
                <c:pt idx="78">
                  <c:v>2751.4268292682923</c:v>
                </c:pt>
                <c:pt idx="79">
                  <c:v>2770.6589118198872</c:v>
                </c:pt>
                <c:pt idx="80">
                  <c:v>2789.8909943714816</c:v>
                </c:pt>
                <c:pt idx="81">
                  <c:v>2809.1230769230765</c:v>
                </c:pt>
                <c:pt idx="82">
                  <c:v>2828.3551594746714</c:v>
                </c:pt>
                <c:pt idx="83">
                  <c:v>2847.5872420262658</c:v>
                </c:pt>
                <c:pt idx="84">
                  <c:v>2866.8193245778612</c:v>
                </c:pt>
                <c:pt idx="85">
                  <c:v>2886.0514071294556</c:v>
                </c:pt>
                <c:pt idx="86">
                  <c:v>2905.28348968105</c:v>
                </c:pt>
                <c:pt idx="87">
                  <c:v>2924.5155722326454</c:v>
                </c:pt>
                <c:pt idx="88">
                  <c:v>2943.7476547842398</c:v>
                </c:pt>
                <c:pt idx="89">
                  <c:v>2962.9797373358342</c:v>
                </c:pt>
                <c:pt idx="90">
                  <c:v>2982.2118198874296</c:v>
                </c:pt>
                <c:pt idx="91">
                  <c:v>3001.443902439024</c:v>
                </c:pt>
                <c:pt idx="92">
                  <c:v>3020.6759849906184</c:v>
                </c:pt>
                <c:pt idx="93">
                  <c:v>3039.9080675422138</c:v>
                </c:pt>
                <c:pt idx="94">
                  <c:v>3059.1401500938082</c:v>
                </c:pt>
                <c:pt idx="95">
                  <c:v>3078.3722326454031</c:v>
                </c:pt>
                <c:pt idx="96">
                  <c:v>3097.604315196998</c:v>
                </c:pt>
                <c:pt idx="97">
                  <c:v>3116.8363977485924</c:v>
                </c:pt>
                <c:pt idx="98">
                  <c:v>3136.0684803001873</c:v>
                </c:pt>
                <c:pt idx="99">
                  <c:v>3155.3005628517822</c:v>
                </c:pt>
                <c:pt idx="100">
                  <c:v>3174.5326454033766</c:v>
                </c:pt>
                <c:pt idx="101">
                  <c:v>3193.7647279549715</c:v>
                </c:pt>
                <c:pt idx="102">
                  <c:v>3212.9968105065664</c:v>
                </c:pt>
                <c:pt idx="103">
                  <c:v>3232.2288930581608</c:v>
                </c:pt>
                <c:pt idx="104">
                  <c:v>3251.4609756097557</c:v>
                </c:pt>
                <c:pt idx="105">
                  <c:v>3270.6930581613506</c:v>
                </c:pt>
                <c:pt idx="106">
                  <c:v>3289.925140712945</c:v>
                </c:pt>
                <c:pt idx="107">
                  <c:v>3309.1572232645403</c:v>
                </c:pt>
                <c:pt idx="108">
                  <c:v>3328.3893058161348</c:v>
                </c:pt>
                <c:pt idx="109">
                  <c:v>3347.6213883677292</c:v>
                </c:pt>
                <c:pt idx="110">
                  <c:v>3366.8534709193245</c:v>
                </c:pt>
                <c:pt idx="111">
                  <c:v>3386.085553470919</c:v>
                </c:pt>
                <c:pt idx="112">
                  <c:v>3405.3176360225134</c:v>
                </c:pt>
                <c:pt idx="113">
                  <c:v>3424.5497185741087</c:v>
                </c:pt>
                <c:pt idx="114">
                  <c:v>3443.7818011257032</c:v>
                </c:pt>
                <c:pt idx="115">
                  <c:v>3463.0138836772976</c:v>
                </c:pt>
                <c:pt idx="116">
                  <c:v>3482.2459662288929</c:v>
                </c:pt>
                <c:pt idx="117">
                  <c:v>3501.4780487804874</c:v>
                </c:pt>
                <c:pt idx="118">
                  <c:v>3520.7101313320818</c:v>
                </c:pt>
                <c:pt idx="119">
                  <c:v>3539.9422138836771</c:v>
                </c:pt>
                <c:pt idx="120">
                  <c:v>3559.1742964352716</c:v>
                </c:pt>
                <c:pt idx="121">
                  <c:v>3578.406378986866</c:v>
                </c:pt>
                <c:pt idx="122">
                  <c:v>3597.6384615384613</c:v>
                </c:pt>
                <c:pt idx="123">
                  <c:v>3616.8705440900558</c:v>
                </c:pt>
                <c:pt idx="124">
                  <c:v>3636.1026266416502</c:v>
                </c:pt>
                <c:pt idx="125">
                  <c:v>3655.3347091932455</c:v>
                </c:pt>
                <c:pt idx="126">
                  <c:v>3674.56679174484</c:v>
                </c:pt>
                <c:pt idx="127">
                  <c:v>3693.7988742964344</c:v>
                </c:pt>
              </c:numCache>
            </c:numRef>
          </c:val>
          <c:smooth val="0"/>
          <c:extLst>
            <c:ext xmlns:c16="http://schemas.microsoft.com/office/drawing/2014/chart" uri="{C3380CC4-5D6E-409C-BE32-E72D297353CC}">
              <c16:uniqueId val="{00000010-067A-0A4B-9762-97A31EED44E0}"/>
            </c:ext>
          </c:extLst>
        </c:ser>
        <c:ser>
          <c:idx val="17"/>
          <c:order val="17"/>
          <c:tx>
            <c:strRef>
              <c:f>'Exposure Commercial linear'!$V$3</c:f>
              <c:strCache>
                <c:ptCount val="1"/>
                <c:pt idx="0">
                  <c:v>MYL</c:v>
                </c:pt>
              </c:strCache>
            </c:strRef>
          </c:tx>
          <c:spPr>
            <a:ln w="28575" cap="rnd">
              <a:solidFill>
                <a:schemeClr val="accent6">
                  <a:lumMod val="80000"/>
                  <a:lumOff val="20000"/>
                </a:schemeClr>
              </a:solidFill>
              <a:round/>
            </a:ln>
            <a:effectLst/>
          </c:spPr>
          <c:marker>
            <c:symbol val="none"/>
          </c:marker>
          <c:cat>
            <c:strRef>
              <c:f>('Exposure Commercial linear'!$C$4:$C$54,'Exposure Commercial linear'!$C$55:$C$116,'Exposure Commercial linear'!$C$117:$C$131)</c:f>
              <c:strCache>
                <c:ptCount val="128"/>
                <c:pt idx="0">
                  <c:v>2009_1</c:v>
                </c:pt>
                <c:pt idx="1">
                  <c:v>2009_2</c:v>
                </c:pt>
                <c:pt idx="2">
                  <c:v>2009_3</c:v>
                </c:pt>
                <c:pt idx="3">
                  <c:v>2009_4</c:v>
                </c:pt>
                <c:pt idx="4">
                  <c:v>2010_1</c:v>
                </c:pt>
                <c:pt idx="5">
                  <c:v>2010_2</c:v>
                </c:pt>
                <c:pt idx="6">
                  <c:v>2010_3</c:v>
                </c:pt>
                <c:pt idx="7">
                  <c:v>2010_4</c:v>
                </c:pt>
                <c:pt idx="8">
                  <c:v>2011_1</c:v>
                </c:pt>
                <c:pt idx="9">
                  <c:v>2011_2</c:v>
                </c:pt>
                <c:pt idx="10">
                  <c:v>2011_3</c:v>
                </c:pt>
                <c:pt idx="11">
                  <c:v>2011_4</c:v>
                </c:pt>
                <c:pt idx="12">
                  <c:v>2012_1</c:v>
                </c:pt>
                <c:pt idx="13">
                  <c:v>2012_2</c:v>
                </c:pt>
                <c:pt idx="14">
                  <c:v>2012_3</c:v>
                </c:pt>
                <c:pt idx="15">
                  <c:v>2012_4</c:v>
                </c:pt>
                <c:pt idx="16">
                  <c:v>2013_1</c:v>
                </c:pt>
                <c:pt idx="17">
                  <c:v>2013_2</c:v>
                </c:pt>
                <c:pt idx="18">
                  <c:v>2013_3</c:v>
                </c:pt>
                <c:pt idx="19">
                  <c:v>2013_4</c:v>
                </c:pt>
                <c:pt idx="20">
                  <c:v>2014_1</c:v>
                </c:pt>
                <c:pt idx="21">
                  <c:v>2014_2</c:v>
                </c:pt>
                <c:pt idx="22">
                  <c:v>2014_3</c:v>
                </c:pt>
                <c:pt idx="23">
                  <c:v>2014_4</c:v>
                </c:pt>
                <c:pt idx="24">
                  <c:v>2015_1</c:v>
                </c:pt>
                <c:pt idx="25">
                  <c:v>2015_2</c:v>
                </c:pt>
                <c:pt idx="26">
                  <c:v>2015_3</c:v>
                </c:pt>
                <c:pt idx="27">
                  <c:v>2015_4</c:v>
                </c:pt>
                <c:pt idx="28">
                  <c:v>2016_1</c:v>
                </c:pt>
                <c:pt idx="29">
                  <c:v>2016_2</c:v>
                </c:pt>
                <c:pt idx="30">
                  <c:v>2016_3</c:v>
                </c:pt>
                <c:pt idx="31">
                  <c:v>2016_4</c:v>
                </c:pt>
                <c:pt idx="32">
                  <c:v>2017_1</c:v>
                </c:pt>
                <c:pt idx="33">
                  <c:v>2017_2</c:v>
                </c:pt>
                <c:pt idx="34">
                  <c:v>2017_3</c:v>
                </c:pt>
                <c:pt idx="35">
                  <c:v>2017_4</c:v>
                </c:pt>
                <c:pt idx="36">
                  <c:v>2018_1</c:v>
                </c:pt>
                <c:pt idx="37">
                  <c:v>2018_2</c:v>
                </c:pt>
                <c:pt idx="38">
                  <c:v>2018_3</c:v>
                </c:pt>
                <c:pt idx="39">
                  <c:v>2018_4</c:v>
                </c:pt>
                <c:pt idx="40">
                  <c:v>2019_1</c:v>
                </c:pt>
                <c:pt idx="41">
                  <c:v>2019_2</c:v>
                </c:pt>
                <c:pt idx="42">
                  <c:v>2019_3</c:v>
                </c:pt>
                <c:pt idx="43">
                  <c:v>2019_4</c:v>
                </c:pt>
                <c:pt idx="44">
                  <c:v>2020_1</c:v>
                </c:pt>
                <c:pt idx="45">
                  <c:v>2020_2</c:v>
                </c:pt>
                <c:pt idx="46">
                  <c:v>2020_3</c:v>
                </c:pt>
                <c:pt idx="47">
                  <c:v>2020_4</c:v>
                </c:pt>
                <c:pt idx="48">
                  <c:v>2021_1</c:v>
                </c:pt>
                <c:pt idx="49">
                  <c:v>2021_2</c:v>
                </c:pt>
                <c:pt idx="50">
                  <c:v>2021_3</c:v>
                </c:pt>
                <c:pt idx="51">
                  <c:v>2021_4</c:v>
                </c:pt>
                <c:pt idx="52">
                  <c:v>2022_1</c:v>
                </c:pt>
                <c:pt idx="53">
                  <c:v>2022_2</c:v>
                </c:pt>
                <c:pt idx="54">
                  <c:v>2022_3</c:v>
                </c:pt>
                <c:pt idx="55">
                  <c:v>2022_4</c:v>
                </c:pt>
                <c:pt idx="56">
                  <c:v>2023_1</c:v>
                </c:pt>
                <c:pt idx="57">
                  <c:v>2023_2</c:v>
                </c:pt>
                <c:pt idx="58">
                  <c:v>2023_3</c:v>
                </c:pt>
                <c:pt idx="59">
                  <c:v>2023_4</c:v>
                </c:pt>
                <c:pt idx="60">
                  <c:v>2024_1</c:v>
                </c:pt>
                <c:pt idx="61">
                  <c:v>2024_2</c:v>
                </c:pt>
                <c:pt idx="62">
                  <c:v>2024_3</c:v>
                </c:pt>
                <c:pt idx="63">
                  <c:v>2024_4</c:v>
                </c:pt>
                <c:pt idx="64">
                  <c:v>2025_1</c:v>
                </c:pt>
                <c:pt idx="65">
                  <c:v>2025_2</c:v>
                </c:pt>
                <c:pt idx="66">
                  <c:v>2025_3</c:v>
                </c:pt>
                <c:pt idx="67">
                  <c:v>2025_4</c:v>
                </c:pt>
                <c:pt idx="68">
                  <c:v>2026_1</c:v>
                </c:pt>
                <c:pt idx="69">
                  <c:v>2026_2</c:v>
                </c:pt>
                <c:pt idx="70">
                  <c:v>2026_3</c:v>
                </c:pt>
                <c:pt idx="71">
                  <c:v>2026_4</c:v>
                </c:pt>
                <c:pt idx="72">
                  <c:v>2027_1</c:v>
                </c:pt>
                <c:pt idx="73">
                  <c:v>2027_2</c:v>
                </c:pt>
                <c:pt idx="74">
                  <c:v>2027_3</c:v>
                </c:pt>
                <c:pt idx="75">
                  <c:v>2027_4</c:v>
                </c:pt>
                <c:pt idx="76">
                  <c:v>2028_1</c:v>
                </c:pt>
                <c:pt idx="77">
                  <c:v>2028_2</c:v>
                </c:pt>
                <c:pt idx="78">
                  <c:v>2028_3</c:v>
                </c:pt>
                <c:pt idx="79">
                  <c:v>2028_4</c:v>
                </c:pt>
                <c:pt idx="80">
                  <c:v>2029_1</c:v>
                </c:pt>
                <c:pt idx="81">
                  <c:v>2029_2</c:v>
                </c:pt>
                <c:pt idx="82">
                  <c:v>2029_3</c:v>
                </c:pt>
                <c:pt idx="83">
                  <c:v>2029_4</c:v>
                </c:pt>
                <c:pt idx="84">
                  <c:v>2030_1</c:v>
                </c:pt>
                <c:pt idx="85">
                  <c:v>2030_2</c:v>
                </c:pt>
                <c:pt idx="86">
                  <c:v>2030_3</c:v>
                </c:pt>
                <c:pt idx="87">
                  <c:v>2030_4</c:v>
                </c:pt>
                <c:pt idx="88">
                  <c:v>2031_1</c:v>
                </c:pt>
                <c:pt idx="89">
                  <c:v>2031_2</c:v>
                </c:pt>
                <c:pt idx="90">
                  <c:v>2031_3</c:v>
                </c:pt>
                <c:pt idx="91">
                  <c:v>2031_4</c:v>
                </c:pt>
                <c:pt idx="92">
                  <c:v>2032_1</c:v>
                </c:pt>
                <c:pt idx="93">
                  <c:v>2032_2</c:v>
                </c:pt>
                <c:pt idx="94">
                  <c:v>2032_3</c:v>
                </c:pt>
                <c:pt idx="95">
                  <c:v>2032_4</c:v>
                </c:pt>
                <c:pt idx="96">
                  <c:v>2033_1</c:v>
                </c:pt>
                <c:pt idx="97">
                  <c:v>2033_2</c:v>
                </c:pt>
                <c:pt idx="98">
                  <c:v>2033_3</c:v>
                </c:pt>
                <c:pt idx="99">
                  <c:v>2033_4</c:v>
                </c:pt>
                <c:pt idx="100">
                  <c:v>2034_1</c:v>
                </c:pt>
                <c:pt idx="101">
                  <c:v>2034_2</c:v>
                </c:pt>
                <c:pt idx="102">
                  <c:v>2034_3</c:v>
                </c:pt>
                <c:pt idx="103">
                  <c:v>2034_4</c:v>
                </c:pt>
                <c:pt idx="104">
                  <c:v>2035_1</c:v>
                </c:pt>
                <c:pt idx="105">
                  <c:v>2035_2</c:v>
                </c:pt>
                <c:pt idx="106">
                  <c:v>2035_3</c:v>
                </c:pt>
                <c:pt idx="107">
                  <c:v>2035_4</c:v>
                </c:pt>
                <c:pt idx="108">
                  <c:v>2036_1</c:v>
                </c:pt>
                <c:pt idx="109">
                  <c:v>2036_2</c:v>
                </c:pt>
                <c:pt idx="110">
                  <c:v>2036_3</c:v>
                </c:pt>
                <c:pt idx="111">
                  <c:v>2036_4</c:v>
                </c:pt>
                <c:pt idx="112">
                  <c:v>2037_1</c:v>
                </c:pt>
                <c:pt idx="113">
                  <c:v>2037_2</c:v>
                </c:pt>
                <c:pt idx="114">
                  <c:v>2037_3</c:v>
                </c:pt>
                <c:pt idx="115">
                  <c:v>2037_4</c:v>
                </c:pt>
                <c:pt idx="116">
                  <c:v>2038_1</c:v>
                </c:pt>
                <c:pt idx="117">
                  <c:v>2038_2</c:v>
                </c:pt>
                <c:pt idx="118">
                  <c:v>2038_3</c:v>
                </c:pt>
                <c:pt idx="119">
                  <c:v>2038_4</c:v>
                </c:pt>
                <c:pt idx="120">
                  <c:v>2039_1</c:v>
                </c:pt>
                <c:pt idx="121">
                  <c:v>2039_2</c:v>
                </c:pt>
                <c:pt idx="122">
                  <c:v>2039_3</c:v>
                </c:pt>
                <c:pt idx="123">
                  <c:v>2039_4</c:v>
                </c:pt>
                <c:pt idx="124">
                  <c:v>2040_1</c:v>
                </c:pt>
                <c:pt idx="125">
                  <c:v>2040_2</c:v>
                </c:pt>
                <c:pt idx="126">
                  <c:v>2040_3</c:v>
                </c:pt>
                <c:pt idx="127">
                  <c:v>2040_4</c:v>
                </c:pt>
              </c:strCache>
            </c:strRef>
          </c:cat>
          <c:val>
            <c:numRef>
              <c:f>('Exposure Commercial linear'!$V$4:$V$54,'Exposure Commercial linear'!$V$55:$V$116,'Exposure Commercial linear'!$V$117:$V$131)</c:f>
              <c:numCache>
                <c:formatCode>General</c:formatCode>
                <c:ptCount val="128"/>
                <c:pt idx="0">
                  <c:v>488</c:v>
                </c:pt>
                <c:pt idx="1">
                  <c:v>487</c:v>
                </c:pt>
                <c:pt idx="2">
                  <c:v>506</c:v>
                </c:pt>
                <c:pt idx="3">
                  <c:v>505</c:v>
                </c:pt>
                <c:pt idx="4">
                  <c:v>510</c:v>
                </c:pt>
                <c:pt idx="5">
                  <c:v>498</c:v>
                </c:pt>
                <c:pt idx="6">
                  <c:v>513</c:v>
                </c:pt>
                <c:pt idx="7">
                  <c:v>520</c:v>
                </c:pt>
                <c:pt idx="8">
                  <c:v>523</c:v>
                </c:pt>
                <c:pt idx="9">
                  <c:v>518</c:v>
                </c:pt>
                <c:pt idx="10">
                  <c:v>540</c:v>
                </c:pt>
                <c:pt idx="11">
                  <c:v>545</c:v>
                </c:pt>
                <c:pt idx="12">
                  <c:v>553</c:v>
                </c:pt>
                <c:pt idx="13">
                  <c:v>551</c:v>
                </c:pt>
                <c:pt idx="14">
                  <c:v>576</c:v>
                </c:pt>
                <c:pt idx="15">
                  <c:v>569</c:v>
                </c:pt>
                <c:pt idx="16">
                  <c:v>578</c:v>
                </c:pt>
                <c:pt idx="17">
                  <c:v>579</c:v>
                </c:pt>
                <c:pt idx="18">
                  <c:v>599</c:v>
                </c:pt>
                <c:pt idx="19">
                  <c:v>600</c:v>
                </c:pt>
                <c:pt idx="20">
                  <c:v>613</c:v>
                </c:pt>
                <c:pt idx="21">
                  <c:v>609</c:v>
                </c:pt>
                <c:pt idx="22">
                  <c:v>631</c:v>
                </c:pt>
                <c:pt idx="23">
                  <c:v>625</c:v>
                </c:pt>
                <c:pt idx="24">
                  <c:v>622</c:v>
                </c:pt>
                <c:pt idx="25">
                  <c:v>619</c:v>
                </c:pt>
                <c:pt idx="26">
                  <c:v>643</c:v>
                </c:pt>
                <c:pt idx="27">
                  <c:v>639</c:v>
                </c:pt>
                <c:pt idx="28">
                  <c:v>654</c:v>
                </c:pt>
                <c:pt idx="29">
                  <c:v>654</c:v>
                </c:pt>
                <c:pt idx="30">
                  <c:v>681</c:v>
                </c:pt>
                <c:pt idx="31">
                  <c:v>675</c:v>
                </c:pt>
                <c:pt idx="32">
                  <c:v>671</c:v>
                </c:pt>
                <c:pt idx="33">
                  <c:v>667</c:v>
                </c:pt>
                <c:pt idx="34">
                  <c:v>692</c:v>
                </c:pt>
                <c:pt idx="35">
                  <c:v>686</c:v>
                </c:pt>
                <c:pt idx="36">
                  <c:v>692</c:v>
                </c:pt>
                <c:pt idx="37">
                  <c:v>686</c:v>
                </c:pt>
                <c:pt idx="38">
                  <c:v>708</c:v>
                </c:pt>
                <c:pt idx="39">
                  <c:v>697</c:v>
                </c:pt>
                <c:pt idx="40">
                  <c:v>718.85769230769222</c:v>
                </c:pt>
                <c:pt idx="41">
                  <c:v>724.75075046904317</c:v>
                </c:pt>
                <c:pt idx="42">
                  <c:v>730.64380863039401</c:v>
                </c:pt>
                <c:pt idx="43">
                  <c:v>736.53686679174484</c:v>
                </c:pt>
                <c:pt idx="44">
                  <c:v>742.42992495309568</c:v>
                </c:pt>
                <c:pt idx="45">
                  <c:v>748.32298311444652</c:v>
                </c:pt>
                <c:pt idx="46">
                  <c:v>754.21604127579735</c:v>
                </c:pt>
                <c:pt idx="47">
                  <c:v>760.10909943714819</c:v>
                </c:pt>
                <c:pt idx="48">
                  <c:v>766.00215759849902</c:v>
                </c:pt>
                <c:pt idx="49">
                  <c:v>771.89521575984986</c:v>
                </c:pt>
                <c:pt idx="50">
                  <c:v>777.7882739212007</c:v>
                </c:pt>
                <c:pt idx="51">
                  <c:v>783.68133208255153</c:v>
                </c:pt>
                <c:pt idx="52">
                  <c:v>789.57439024390237</c:v>
                </c:pt>
                <c:pt idx="53">
                  <c:v>795.46744840525321</c:v>
                </c:pt>
                <c:pt idx="54">
                  <c:v>801.36050656660404</c:v>
                </c:pt>
                <c:pt idx="55">
                  <c:v>807.25356472795488</c:v>
                </c:pt>
                <c:pt idx="56">
                  <c:v>813.14662288930572</c:v>
                </c:pt>
                <c:pt idx="57">
                  <c:v>819.03968105065655</c:v>
                </c:pt>
                <c:pt idx="58">
                  <c:v>824.93273921200739</c:v>
                </c:pt>
                <c:pt idx="59">
                  <c:v>830.82579737335823</c:v>
                </c:pt>
                <c:pt idx="60">
                  <c:v>836.71885553470906</c:v>
                </c:pt>
                <c:pt idx="61">
                  <c:v>842.61191369606001</c:v>
                </c:pt>
                <c:pt idx="62">
                  <c:v>848.50497185741085</c:v>
                </c:pt>
                <c:pt idx="63">
                  <c:v>854.39803001876169</c:v>
                </c:pt>
                <c:pt idx="64">
                  <c:v>860.29108818011252</c:v>
                </c:pt>
                <c:pt idx="65">
                  <c:v>866.18414634146336</c:v>
                </c:pt>
                <c:pt idx="66">
                  <c:v>872.0772045028142</c:v>
                </c:pt>
                <c:pt idx="67">
                  <c:v>877.97026266416503</c:v>
                </c:pt>
                <c:pt idx="68">
                  <c:v>883.86332082551598</c:v>
                </c:pt>
                <c:pt idx="69">
                  <c:v>889.75637898686682</c:v>
                </c:pt>
                <c:pt idx="70">
                  <c:v>895.64943714821766</c:v>
                </c:pt>
                <c:pt idx="71">
                  <c:v>901.54249530956849</c:v>
                </c:pt>
                <c:pt idx="72">
                  <c:v>907.43555347091933</c:v>
                </c:pt>
                <c:pt idx="73">
                  <c:v>913.32861163227017</c:v>
                </c:pt>
                <c:pt idx="74">
                  <c:v>919.221669793621</c:v>
                </c:pt>
                <c:pt idx="75">
                  <c:v>925.11472795497184</c:v>
                </c:pt>
                <c:pt idx="76">
                  <c:v>931.00778611632268</c:v>
                </c:pt>
                <c:pt idx="77">
                  <c:v>936.90084427767351</c:v>
                </c:pt>
                <c:pt idx="78">
                  <c:v>942.79390243902435</c:v>
                </c:pt>
                <c:pt idx="79">
                  <c:v>948.68696060037519</c:v>
                </c:pt>
                <c:pt idx="80">
                  <c:v>954.58001876172602</c:v>
                </c:pt>
                <c:pt idx="81">
                  <c:v>960.47307692307686</c:v>
                </c:pt>
                <c:pt idx="82">
                  <c:v>966.3661350844277</c:v>
                </c:pt>
                <c:pt idx="83">
                  <c:v>972.25919324577853</c:v>
                </c:pt>
                <c:pt idx="84">
                  <c:v>978.15225140712937</c:v>
                </c:pt>
                <c:pt idx="85">
                  <c:v>984.04530956848021</c:v>
                </c:pt>
                <c:pt idx="86">
                  <c:v>989.93836772983104</c:v>
                </c:pt>
                <c:pt idx="87">
                  <c:v>995.83142589118188</c:v>
                </c:pt>
                <c:pt idx="88">
                  <c:v>1001.7244840525327</c:v>
                </c:pt>
                <c:pt idx="89">
                  <c:v>1007.6175422138836</c:v>
                </c:pt>
                <c:pt idx="90">
                  <c:v>1013.5106003752344</c:v>
                </c:pt>
                <c:pt idx="91">
                  <c:v>1019.4036585365852</c:v>
                </c:pt>
                <c:pt idx="92">
                  <c:v>1025.2967166979361</c:v>
                </c:pt>
                <c:pt idx="93">
                  <c:v>1031.1897748592871</c:v>
                </c:pt>
                <c:pt idx="94">
                  <c:v>1037.082833020638</c:v>
                </c:pt>
                <c:pt idx="95">
                  <c:v>1042.9758911819888</c:v>
                </c:pt>
                <c:pt idx="96">
                  <c:v>1048.8689493433396</c:v>
                </c:pt>
                <c:pt idx="97">
                  <c:v>1054.7620075046905</c:v>
                </c:pt>
                <c:pt idx="98">
                  <c:v>1060.6550656660413</c:v>
                </c:pt>
                <c:pt idx="99">
                  <c:v>1066.5481238273921</c:v>
                </c:pt>
                <c:pt idx="100">
                  <c:v>1072.441181988743</c:v>
                </c:pt>
                <c:pt idx="101">
                  <c:v>1078.3342401500938</c:v>
                </c:pt>
                <c:pt idx="102">
                  <c:v>1084.2272983114447</c:v>
                </c:pt>
                <c:pt idx="103">
                  <c:v>1090.1203564727955</c:v>
                </c:pt>
                <c:pt idx="104">
                  <c:v>1096.0134146341463</c:v>
                </c:pt>
                <c:pt idx="105">
                  <c:v>1101.9064727954972</c:v>
                </c:pt>
                <c:pt idx="106">
                  <c:v>1107.799530956848</c:v>
                </c:pt>
                <c:pt idx="107">
                  <c:v>1113.6925891181988</c:v>
                </c:pt>
                <c:pt idx="108">
                  <c:v>1119.5856472795497</c:v>
                </c:pt>
                <c:pt idx="109">
                  <c:v>1125.4787054409005</c:v>
                </c:pt>
                <c:pt idx="110">
                  <c:v>1131.3717636022513</c:v>
                </c:pt>
                <c:pt idx="111">
                  <c:v>1137.2648217636022</c:v>
                </c:pt>
                <c:pt idx="112">
                  <c:v>1143.157879924953</c:v>
                </c:pt>
                <c:pt idx="113">
                  <c:v>1149.0509380863039</c:v>
                </c:pt>
                <c:pt idx="114">
                  <c:v>1154.9439962476547</c:v>
                </c:pt>
                <c:pt idx="115">
                  <c:v>1160.8370544090055</c:v>
                </c:pt>
                <c:pt idx="116">
                  <c:v>1166.7301125703564</c:v>
                </c:pt>
                <c:pt idx="117">
                  <c:v>1172.6231707317072</c:v>
                </c:pt>
                <c:pt idx="118">
                  <c:v>1178.516228893058</c:v>
                </c:pt>
                <c:pt idx="119">
                  <c:v>1184.4092870544089</c:v>
                </c:pt>
                <c:pt idx="120">
                  <c:v>1190.3023452157597</c:v>
                </c:pt>
                <c:pt idx="121">
                  <c:v>1196.1954033771108</c:v>
                </c:pt>
                <c:pt idx="122">
                  <c:v>1202.0884615384616</c:v>
                </c:pt>
                <c:pt idx="123">
                  <c:v>1207.9815196998125</c:v>
                </c:pt>
                <c:pt idx="124">
                  <c:v>1213.8745778611633</c:v>
                </c:pt>
                <c:pt idx="125">
                  <c:v>1219.7676360225141</c:v>
                </c:pt>
                <c:pt idx="126">
                  <c:v>1225.660694183865</c:v>
                </c:pt>
                <c:pt idx="127">
                  <c:v>1231.5537523452158</c:v>
                </c:pt>
              </c:numCache>
            </c:numRef>
          </c:val>
          <c:smooth val="0"/>
          <c:extLst>
            <c:ext xmlns:c16="http://schemas.microsoft.com/office/drawing/2014/chart" uri="{C3380CC4-5D6E-409C-BE32-E72D297353CC}">
              <c16:uniqueId val="{00000011-067A-0A4B-9762-97A31EED44E0}"/>
            </c:ext>
          </c:extLst>
        </c:ser>
        <c:ser>
          <c:idx val="18"/>
          <c:order val="18"/>
          <c:tx>
            <c:strRef>
              <c:f>'Exposure Commercial linear'!$W$3</c:f>
              <c:strCache>
                <c:ptCount val="1"/>
                <c:pt idx="0">
                  <c:v>SMA</c:v>
                </c:pt>
              </c:strCache>
            </c:strRef>
          </c:tx>
          <c:spPr>
            <a:ln w="28575" cap="rnd">
              <a:solidFill>
                <a:schemeClr val="accent1">
                  <a:lumMod val="80000"/>
                </a:schemeClr>
              </a:solidFill>
              <a:round/>
            </a:ln>
            <a:effectLst/>
          </c:spPr>
          <c:marker>
            <c:symbol val="none"/>
          </c:marker>
          <c:cat>
            <c:strRef>
              <c:f>('Exposure Commercial linear'!$C$4:$C$54,'Exposure Commercial linear'!$C$55:$C$116,'Exposure Commercial linear'!$C$117:$C$131)</c:f>
              <c:strCache>
                <c:ptCount val="128"/>
                <c:pt idx="0">
                  <c:v>2009_1</c:v>
                </c:pt>
                <c:pt idx="1">
                  <c:v>2009_2</c:v>
                </c:pt>
                <c:pt idx="2">
                  <c:v>2009_3</c:v>
                </c:pt>
                <c:pt idx="3">
                  <c:v>2009_4</c:v>
                </c:pt>
                <c:pt idx="4">
                  <c:v>2010_1</c:v>
                </c:pt>
                <c:pt idx="5">
                  <c:v>2010_2</c:v>
                </c:pt>
                <c:pt idx="6">
                  <c:v>2010_3</c:v>
                </c:pt>
                <c:pt idx="7">
                  <c:v>2010_4</c:v>
                </c:pt>
                <c:pt idx="8">
                  <c:v>2011_1</c:v>
                </c:pt>
                <c:pt idx="9">
                  <c:v>2011_2</c:v>
                </c:pt>
                <c:pt idx="10">
                  <c:v>2011_3</c:v>
                </c:pt>
                <c:pt idx="11">
                  <c:v>2011_4</c:v>
                </c:pt>
                <c:pt idx="12">
                  <c:v>2012_1</c:v>
                </c:pt>
                <c:pt idx="13">
                  <c:v>2012_2</c:v>
                </c:pt>
                <c:pt idx="14">
                  <c:v>2012_3</c:v>
                </c:pt>
                <c:pt idx="15">
                  <c:v>2012_4</c:v>
                </c:pt>
                <c:pt idx="16">
                  <c:v>2013_1</c:v>
                </c:pt>
                <c:pt idx="17">
                  <c:v>2013_2</c:v>
                </c:pt>
                <c:pt idx="18">
                  <c:v>2013_3</c:v>
                </c:pt>
                <c:pt idx="19">
                  <c:v>2013_4</c:v>
                </c:pt>
                <c:pt idx="20">
                  <c:v>2014_1</c:v>
                </c:pt>
                <c:pt idx="21">
                  <c:v>2014_2</c:v>
                </c:pt>
                <c:pt idx="22">
                  <c:v>2014_3</c:v>
                </c:pt>
                <c:pt idx="23">
                  <c:v>2014_4</c:v>
                </c:pt>
                <c:pt idx="24">
                  <c:v>2015_1</c:v>
                </c:pt>
                <c:pt idx="25">
                  <c:v>2015_2</c:v>
                </c:pt>
                <c:pt idx="26">
                  <c:v>2015_3</c:v>
                </c:pt>
                <c:pt idx="27">
                  <c:v>2015_4</c:v>
                </c:pt>
                <c:pt idx="28">
                  <c:v>2016_1</c:v>
                </c:pt>
                <c:pt idx="29">
                  <c:v>2016_2</c:v>
                </c:pt>
                <c:pt idx="30">
                  <c:v>2016_3</c:v>
                </c:pt>
                <c:pt idx="31">
                  <c:v>2016_4</c:v>
                </c:pt>
                <c:pt idx="32">
                  <c:v>2017_1</c:v>
                </c:pt>
                <c:pt idx="33">
                  <c:v>2017_2</c:v>
                </c:pt>
                <c:pt idx="34">
                  <c:v>2017_3</c:v>
                </c:pt>
                <c:pt idx="35">
                  <c:v>2017_4</c:v>
                </c:pt>
                <c:pt idx="36">
                  <c:v>2018_1</c:v>
                </c:pt>
                <c:pt idx="37">
                  <c:v>2018_2</c:v>
                </c:pt>
                <c:pt idx="38">
                  <c:v>2018_3</c:v>
                </c:pt>
                <c:pt idx="39">
                  <c:v>2018_4</c:v>
                </c:pt>
                <c:pt idx="40">
                  <c:v>2019_1</c:v>
                </c:pt>
                <c:pt idx="41">
                  <c:v>2019_2</c:v>
                </c:pt>
                <c:pt idx="42">
                  <c:v>2019_3</c:v>
                </c:pt>
                <c:pt idx="43">
                  <c:v>2019_4</c:v>
                </c:pt>
                <c:pt idx="44">
                  <c:v>2020_1</c:v>
                </c:pt>
                <c:pt idx="45">
                  <c:v>2020_2</c:v>
                </c:pt>
                <c:pt idx="46">
                  <c:v>2020_3</c:v>
                </c:pt>
                <c:pt idx="47">
                  <c:v>2020_4</c:v>
                </c:pt>
                <c:pt idx="48">
                  <c:v>2021_1</c:v>
                </c:pt>
                <c:pt idx="49">
                  <c:v>2021_2</c:v>
                </c:pt>
                <c:pt idx="50">
                  <c:v>2021_3</c:v>
                </c:pt>
                <c:pt idx="51">
                  <c:v>2021_4</c:v>
                </c:pt>
                <c:pt idx="52">
                  <c:v>2022_1</c:v>
                </c:pt>
                <c:pt idx="53">
                  <c:v>2022_2</c:v>
                </c:pt>
                <c:pt idx="54">
                  <c:v>2022_3</c:v>
                </c:pt>
                <c:pt idx="55">
                  <c:v>2022_4</c:v>
                </c:pt>
                <c:pt idx="56">
                  <c:v>2023_1</c:v>
                </c:pt>
                <c:pt idx="57">
                  <c:v>2023_2</c:v>
                </c:pt>
                <c:pt idx="58">
                  <c:v>2023_3</c:v>
                </c:pt>
                <c:pt idx="59">
                  <c:v>2023_4</c:v>
                </c:pt>
                <c:pt idx="60">
                  <c:v>2024_1</c:v>
                </c:pt>
                <c:pt idx="61">
                  <c:v>2024_2</c:v>
                </c:pt>
                <c:pt idx="62">
                  <c:v>2024_3</c:v>
                </c:pt>
                <c:pt idx="63">
                  <c:v>2024_4</c:v>
                </c:pt>
                <c:pt idx="64">
                  <c:v>2025_1</c:v>
                </c:pt>
                <c:pt idx="65">
                  <c:v>2025_2</c:v>
                </c:pt>
                <c:pt idx="66">
                  <c:v>2025_3</c:v>
                </c:pt>
                <c:pt idx="67">
                  <c:v>2025_4</c:v>
                </c:pt>
                <c:pt idx="68">
                  <c:v>2026_1</c:v>
                </c:pt>
                <c:pt idx="69">
                  <c:v>2026_2</c:v>
                </c:pt>
                <c:pt idx="70">
                  <c:v>2026_3</c:v>
                </c:pt>
                <c:pt idx="71">
                  <c:v>2026_4</c:v>
                </c:pt>
                <c:pt idx="72">
                  <c:v>2027_1</c:v>
                </c:pt>
                <c:pt idx="73">
                  <c:v>2027_2</c:v>
                </c:pt>
                <c:pt idx="74">
                  <c:v>2027_3</c:v>
                </c:pt>
                <c:pt idx="75">
                  <c:v>2027_4</c:v>
                </c:pt>
                <c:pt idx="76">
                  <c:v>2028_1</c:v>
                </c:pt>
                <c:pt idx="77">
                  <c:v>2028_2</c:v>
                </c:pt>
                <c:pt idx="78">
                  <c:v>2028_3</c:v>
                </c:pt>
                <c:pt idx="79">
                  <c:v>2028_4</c:v>
                </c:pt>
                <c:pt idx="80">
                  <c:v>2029_1</c:v>
                </c:pt>
                <c:pt idx="81">
                  <c:v>2029_2</c:v>
                </c:pt>
                <c:pt idx="82">
                  <c:v>2029_3</c:v>
                </c:pt>
                <c:pt idx="83">
                  <c:v>2029_4</c:v>
                </c:pt>
                <c:pt idx="84">
                  <c:v>2030_1</c:v>
                </c:pt>
                <c:pt idx="85">
                  <c:v>2030_2</c:v>
                </c:pt>
                <c:pt idx="86">
                  <c:v>2030_3</c:v>
                </c:pt>
                <c:pt idx="87">
                  <c:v>2030_4</c:v>
                </c:pt>
                <c:pt idx="88">
                  <c:v>2031_1</c:v>
                </c:pt>
                <c:pt idx="89">
                  <c:v>2031_2</c:v>
                </c:pt>
                <c:pt idx="90">
                  <c:v>2031_3</c:v>
                </c:pt>
                <c:pt idx="91">
                  <c:v>2031_4</c:v>
                </c:pt>
                <c:pt idx="92">
                  <c:v>2032_1</c:v>
                </c:pt>
                <c:pt idx="93">
                  <c:v>2032_2</c:v>
                </c:pt>
                <c:pt idx="94">
                  <c:v>2032_3</c:v>
                </c:pt>
                <c:pt idx="95">
                  <c:v>2032_4</c:v>
                </c:pt>
                <c:pt idx="96">
                  <c:v>2033_1</c:v>
                </c:pt>
                <c:pt idx="97">
                  <c:v>2033_2</c:v>
                </c:pt>
                <c:pt idx="98">
                  <c:v>2033_3</c:v>
                </c:pt>
                <c:pt idx="99">
                  <c:v>2033_4</c:v>
                </c:pt>
                <c:pt idx="100">
                  <c:v>2034_1</c:v>
                </c:pt>
                <c:pt idx="101">
                  <c:v>2034_2</c:v>
                </c:pt>
                <c:pt idx="102">
                  <c:v>2034_3</c:v>
                </c:pt>
                <c:pt idx="103">
                  <c:v>2034_4</c:v>
                </c:pt>
                <c:pt idx="104">
                  <c:v>2035_1</c:v>
                </c:pt>
                <c:pt idx="105">
                  <c:v>2035_2</c:v>
                </c:pt>
                <c:pt idx="106">
                  <c:v>2035_3</c:v>
                </c:pt>
                <c:pt idx="107">
                  <c:v>2035_4</c:v>
                </c:pt>
                <c:pt idx="108">
                  <c:v>2036_1</c:v>
                </c:pt>
                <c:pt idx="109">
                  <c:v>2036_2</c:v>
                </c:pt>
                <c:pt idx="110">
                  <c:v>2036_3</c:v>
                </c:pt>
                <c:pt idx="111">
                  <c:v>2036_4</c:v>
                </c:pt>
                <c:pt idx="112">
                  <c:v>2037_1</c:v>
                </c:pt>
                <c:pt idx="113">
                  <c:v>2037_2</c:v>
                </c:pt>
                <c:pt idx="114">
                  <c:v>2037_3</c:v>
                </c:pt>
                <c:pt idx="115">
                  <c:v>2037_4</c:v>
                </c:pt>
                <c:pt idx="116">
                  <c:v>2038_1</c:v>
                </c:pt>
                <c:pt idx="117">
                  <c:v>2038_2</c:v>
                </c:pt>
                <c:pt idx="118">
                  <c:v>2038_3</c:v>
                </c:pt>
                <c:pt idx="119">
                  <c:v>2038_4</c:v>
                </c:pt>
                <c:pt idx="120">
                  <c:v>2039_1</c:v>
                </c:pt>
                <c:pt idx="121">
                  <c:v>2039_2</c:v>
                </c:pt>
                <c:pt idx="122">
                  <c:v>2039_3</c:v>
                </c:pt>
                <c:pt idx="123">
                  <c:v>2039_4</c:v>
                </c:pt>
                <c:pt idx="124">
                  <c:v>2040_1</c:v>
                </c:pt>
                <c:pt idx="125">
                  <c:v>2040_2</c:v>
                </c:pt>
                <c:pt idx="126">
                  <c:v>2040_3</c:v>
                </c:pt>
                <c:pt idx="127">
                  <c:v>2040_4</c:v>
                </c:pt>
              </c:strCache>
            </c:strRef>
          </c:cat>
          <c:val>
            <c:numRef>
              <c:f>('Exposure Commercial linear'!$W$4:$W$54,'Exposure Commercial linear'!$W$55:$W$116,'Exposure Commercial linear'!$W$117:$W$131)</c:f>
              <c:numCache>
                <c:formatCode>General</c:formatCode>
                <c:ptCount val="128"/>
                <c:pt idx="0">
                  <c:v>4999</c:v>
                </c:pt>
                <c:pt idx="1">
                  <c:v>4994</c:v>
                </c:pt>
                <c:pt idx="2">
                  <c:v>5180</c:v>
                </c:pt>
                <c:pt idx="3">
                  <c:v>5169</c:v>
                </c:pt>
                <c:pt idx="4">
                  <c:v>5223</c:v>
                </c:pt>
                <c:pt idx="5">
                  <c:v>5107</c:v>
                </c:pt>
                <c:pt idx="6">
                  <c:v>5291</c:v>
                </c:pt>
                <c:pt idx="7">
                  <c:v>5304</c:v>
                </c:pt>
                <c:pt idx="8">
                  <c:v>5350</c:v>
                </c:pt>
                <c:pt idx="9">
                  <c:v>5268</c:v>
                </c:pt>
                <c:pt idx="10">
                  <c:v>5524</c:v>
                </c:pt>
                <c:pt idx="11">
                  <c:v>5554</c:v>
                </c:pt>
                <c:pt idx="12">
                  <c:v>5654</c:v>
                </c:pt>
                <c:pt idx="13">
                  <c:v>5626</c:v>
                </c:pt>
                <c:pt idx="14">
                  <c:v>5841</c:v>
                </c:pt>
                <c:pt idx="15">
                  <c:v>5838</c:v>
                </c:pt>
                <c:pt idx="16">
                  <c:v>5892</c:v>
                </c:pt>
                <c:pt idx="17">
                  <c:v>5902</c:v>
                </c:pt>
                <c:pt idx="18">
                  <c:v>6073</c:v>
                </c:pt>
                <c:pt idx="19">
                  <c:v>6138</c:v>
                </c:pt>
                <c:pt idx="20">
                  <c:v>6243</c:v>
                </c:pt>
                <c:pt idx="21">
                  <c:v>6214</c:v>
                </c:pt>
                <c:pt idx="22">
                  <c:v>6431</c:v>
                </c:pt>
                <c:pt idx="23">
                  <c:v>6378</c:v>
                </c:pt>
                <c:pt idx="24">
                  <c:v>6348</c:v>
                </c:pt>
                <c:pt idx="25">
                  <c:v>6320</c:v>
                </c:pt>
                <c:pt idx="26">
                  <c:v>6545</c:v>
                </c:pt>
                <c:pt idx="27">
                  <c:v>6492</c:v>
                </c:pt>
                <c:pt idx="28">
                  <c:v>6636</c:v>
                </c:pt>
                <c:pt idx="29">
                  <c:v>6610</c:v>
                </c:pt>
                <c:pt idx="30">
                  <c:v>6848</c:v>
                </c:pt>
                <c:pt idx="31">
                  <c:v>6779</c:v>
                </c:pt>
                <c:pt idx="32">
                  <c:v>6753</c:v>
                </c:pt>
                <c:pt idx="33">
                  <c:v>6692</c:v>
                </c:pt>
                <c:pt idx="34">
                  <c:v>6911</c:v>
                </c:pt>
                <c:pt idx="35">
                  <c:v>6831</c:v>
                </c:pt>
                <c:pt idx="36">
                  <c:v>6898</c:v>
                </c:pt>
                <c:pt idx="37">
                  <c:v>6837</c:v>
                </c:pt>
                <c:pt idx="38">
                  <c:v>7037</c:v>
                </c:pt>
                <c:pt idx="39">
                  <c:v>6922</c:v>
                </c:pt>
                <c:pt idx="40">
                  <c:v>7196.8423076923082</c:v>
                </c:pt>
                <c:pt idx="41">
                  <c:v>7251.9907129455914</c:v>
                </c:pt>
                <c:pt idx="42">
                  <c:v>7307.1391181988747</c:v>
                </c:pt>
                <c:pt idx="43">
                  <c:v>7362.287523452158</c:v>
                </c:pt>
                <c:pt idx="44">
                  <c:v>7417.4359287054413</c:v>
                </c:pt>
                <c:pt idx="45">
                  <c:v>7472.5843339587245</c:v>
                </c:pt>
                <c:pt idx="46">
                  <c:v>7527.7327392120078</c:v>
                </c:pt>
                <c:pt idx="47">
                  <c:v>7582.8811444652911</c:v>
                </c:pt>
                <c:pt idx="48">
                  <c:v>7638.0295497185743</c:v>
                </c:pt>
                <c:pt idx="49">
                  <c:v>7693.1779549718576</c:v>
                </c:pt>
                <c:pt idx="50">
                  <c:v>7748.3263602251409</c:v>
                </c:pt>
                <c:pt idx="51">
                  <c:v>7803.4747654784242</c:v>
                </c:pt>
                <c:pt idx="52">
                  <c:v>7858.6231707317074</c:v>
                </c:pt>
                <c:pt idx="53">
                  <c:v>7913.7715759849907</c:v>
                </c:pt>
                <c:pt idx="54">
                  <c:v>7968.919981238274</c:v>
                </c:pt>
                <c:pt idx="55">
                  <c:v>8024.0683864915572</c:v>
                </c:pt>
                <c:pt idx="56">
                  <c:v>8079.2167917448405</c:v>
                </c:pt>
                <c:pt idx="57">
                  <c:v>8134.3651969981238</c:v>
                </c:pt>
                <c:pt idx="58">
                  <c:v>8189.5136022514071</c:v>
                </c:pt>
                <c:pt idx="59">
                  <c:v>8244.6620075046922</c:v>
                </c:pt>
                <c:pt idx="60">
                  <c:v>8299.8104127579754</c:v>
                </c:pt>
                <c:pt idx="61">
                  <c:v>8354.9588180112587</c:v>
                </c:pt>
                <c:pt idx="62">
                  <c:v>8410.107223264542</c:v>
                </c:pt>
                <c:pt idx="63">
                  <c:v>8465.2556285178252</c:v>
                </c:pt>
                <c:pt idx="64">
                  <c:v>8520.4040337711085</c:v>
                </c:pt>
                <c:pt idx="65">
                  <c:v>8575.5524390243918</c:v>
                </c:pt>
                <c:pt idx="66">
                  <c:v>8630.7008442776751</c:v>
                </c:pt>
                <c:pt idx="67">
                  <c:v>8685.8492495309583</c:v>
                </c:pt>
                <c:pt idx="68">
                  <c:v>8740.9976547842416</c:v>
                </c:pt>
                <c:pt idx="69">
                  <c:v>8796.1460600375249</c:v>
                </c:pt>
                <c:pt idx="70">
                  <c:v>8851.2944652908081</c:v>
                </c:pt>
                <c:pt idx="71">
                  <c:v>8906.4428705440914</c:v>
                </c:pt>
                <c:pt idx="72">
                  <c:v>8961.5912757973747</c:v>
                </c:pt>
                <c:pt idx="73">
                  <c:v>9016.739681050658</c:v>
                </c:pt>
                <c:pt idx="74">
                  <c:v>9071.8880863039412</c:v>
                </c:pt>
                <c:pt idx="75">
                  <c:v>9127.0364915572245</c:v>
                </c:pt>
                <c:pt idx="76">
                  <c:v>9182.1848968105078</c:v>
                </c:pt>
                <c:pt idx="77">
                  <c:v>9237.3333020637911</c:v>
                </c:pt>
                <c:pt idx="78">
                  <c:v>9292.4817073170743</c:v>
                </c:pt>
                <c:pt idx="79">
                  <c:v>9347.6301125703576</c:v>
                </c:pt>
                <c:pt idx="80">
                  <c:v>9402.7785178236409</c:v>
                </c:pt>
                <c:pt idx="81">
                  <c:v>9457.9269230769241</c:v>
                </c:pt>
                <c:pt idx="82">
                  <c:v>9513.0753283302074</c:v>
                </c:pt>
                <c:pt idx="83">
                  <c:v>9568.2237335834907</c:v>
                </c:pt>
                <c:pt idx="84">
                  <c:v>9623.372138836774</c:v>
                </c:pt>
                <c:pt idx="85">
                  <c:v>9678.5205440900572</c:v>
                </c:pt>
                <c:pt idx="86">
                  <c:v>9733.6689493433405</c:v>
                </c:pt>
                <c:pt idx="87">
                  <c:v>9788.8173545966238</c:v>
                </c:pt>
                <c:pt idx="88">
                  <c:v>9843.965759849907</c:v>
                </c:pt>
                <c:pt idx="89">
                  <c:v>9899.1141651031903</c:v>
                </c:pt>
                <c:pt idx="90">
                  <c:v>9954.2625703564736</c:v>
                </c:pt>
                <c:pt idx="91">
                  <c:v>10009.410975609757</c:v>
                </c:pt>
                <c:pt idx="92">
                  <c:v>10064.55938086304</c:v>
                </c:pt>
                <c:pt idx="93">
                  <c:v>10119.707786116323</c:v>
                </c:pt>
                <c:pt idx="94">
                  <c:v>10174.856191369607</c:v>
                </c:pt>
                <c:pt idx="95">
                  <c:v>10230.00459662289</c:v>
                </c:pt>
                <c:pt idx="96">
                  <c:v>10285.153001876173</c:v>
                </c:pt>
                <c:pt idx="97">
                  <c:v>10340.301407129456</c:v>
                </c:pt>
                <c:pt idx="98">
                  <c:v>10395.44981238274</c:v>
                </c:pt>
                <c:pt idx="99">
                  <c:v>10450.598217636023</c:v>
                </c:pt>
                <c:pt idx="100">
                  <c:v>10505.746622889306</c:v>
                </c:pt>
                <c:pt idx="101">
                  <c:v>10560.89502814259</c:v>
                </c:pt>
                <c:pt idx="102">
                  <c:v>10616.043433395873</c:v>
                </c:pt>
                <c:pt idx="103">
                  <c:v>10671.191838649156</c:v>
                </c:pt>
                <c:pt idx="104">
                  <c:v>10726.340243902439</c:v>
                </c:pt>
                <c:pt idx="105">
                  <c:v>10781.488649155723</c:v>
                </c:pt>
                <c:pt idx="106">
                  <c:v>10836.637054409006</c:v>
                </c:pt>
                <c:pt idx="107">
                  <c:v>10891.785459662289</c:v>
                </c:pt>
                <c:pt idx="108">
                  <c:v>10946.933864915572</c:v>
                </c:pt>
                <c:pt idx="109">
                  <c:v>11002.082270168856</c:v>
                </c:pt>
                <c:pt idx="110">
                  <c:v>11057.230675422139</c:v>
                </c:pt>
                <c:pt idx="111">
                  <c:v>11112.379080675422</c:v>
                </c:pt>
                <c:pt idx="112">
                  <c:v>11167.527485928706</c:v>
                </c:pt>
                <c:pt idx="113">
                  <c:v>11222.675891181989</c:v>
                </c:pt>
                <c:pt idx="114">
                  <c:v>11277.824296435272</c:v>
                </c:pt>
                <c:pt idx="115">
                  <c:v>11332.972701688555</c:v>
                </c:pt>
                <c:pt idx="116">
                  <c:v>11388.121106941839</c:v>
                </c:pt>
                <c:pt idx="117">
                  <c:v>11443.269512195122</c:v>
                </c:pt>
                <c:pt idx="118">
                  <c:v>11498.417917448407</c:v>
                </c:pt>
                <c:pt idx="119">
                  <c:v>11553.56632270169</c:v>
                </c:pt>
                <c:pt idx="120">
                  <c:v>11608.714727954974</c:v>
                </c:pt>
                <c:pt idx="121">
                  <c:v>11663.863133208257</c:v>
                </c:pt>
                <c:pt idx="122">
                  <c:v>11719.01153846154</c:v>
                </c:pt>
                <c:pt idx="123">
                  <c:v>11774.159943714823</c:v>
                </c:pt>
                <c:pt idx="124">
                  <c:v>11829.308348968107</c:v>
                </c:pt>
                <c:pt idx="125">
                  <c:v>11884.45675422139</c:v>
                </c:pt>
                <c:pt idx="126">
                  <c:v>11939.605159474673</c:v>
                </c:pt>
                <c:pt idx="127">
                  <c:v>11994.753564727956</c:v>
                </c:pt>
              </c:numCache>
            </c:numRef>
          </c:val>
          <c:smooth val="0"/>
          <c:extLst>
            <c:ext xmlns:c16="http://schemas.microsoft.com/office/drawing/2014/chart" uri="{C3380CC4-5D6E-409C-BE32-E72D297353CC}">
              <c16:uniqueId val="{00000012-067A-0A4B-9762-97A31EED44E0}"/>
            </c:ext>
          </c:extLst>
        </c:ser>
        <c:ser>
          <c:idx val="19"/>
          <c:order val="19"/>
          <c:tx>
            <c:strRef>
              <c:f>'Exposure Commercial linear'!$X$3</c:f>
              <c:strCache>
                <c:ptCount val="1"/>
                <c:pt idx="0">
                  <c:v>SMH</c:v>
                </c:pt>
              </c:strCache>
            </c:strRef>
          </c:tx>
          <c:spPr>
            <a:ln w="28575" cap="rnd">
              <a:solidFill>
                <a:schemeClr val="accent2">
                  <a:lumMod val="80000"/>
                </a:schemeClr>
              </a:solidFill>
              <a:round/>
            </a:ln>
            <a:effectLst/>
          </c:spPr>
          <c:marker>
            <c:symbol val="none"/>
          </c:marker>
          <c:cat>
            <c:strRef>
              <c:f>('Exposure Commercial linear'!$C$4:$C$54,'Exposure Commercial linear'!$C$55:$C$116,'Exposure Commercial linear'!$C$117:$C$131)</c:f>
              <c:strCache>
                <c:ptCount val="128"/>
                <c:pt idx="0">
                  <c:v>2009_1</c:v>
                </c:pt>
                <c:pt idx="1">
                  <c:v>2009_2</c:v>
                </c:pt>
                <c:pt idx="2">
                  <c:v>2009_3</c:v>
                </c:pt>
                <c:pt idx="3">
                  <c:v>2009_4</c:v>
                </c:pt>
                <c:pt idx="4">
                  <c:v>2010_1</c:v>
                </c:pt>
                <c:pt idx="5">
                  <c:v>2010_2</c:v>
                </c:pt>
                <c:pt idx="6">
                  <c:v>2010_3</c:v>
                </c:pt>
                <c:pt idx="7">
                  <c:v>2010_4</c:v>
                </c:pt>
                <c:pt idx="8">
                  <c:v>2011_1</c:v>
                </c:pt>
                <c:pt idx="9">
                  <c:v>2011_2</c:v>
                </c:pt>
                <c:pt idx="10">
                  <c:v>2011_3</c:v>
                </c:pt>
                <c:pt idx="11">
                  <c:v>2011_4</c:v>
                </c:pt>
                <c:pt idx="12">
                  <c:v>2012_1</c:v>
                </c:pt>
                <c:pt idx="13">
                  <c:v>2012_2</c:v>
                </c:pt>
                <c:pt idx="14">
                  <c:v>2012_3</c:v>
                </c:pt>
                <c:pt idx="15">
                  <c:v>2012_4</c:v>
                </c:pt>
                <c:pt idx="16">
                  <c:v>2013_1</c:v>
                </c:pt>
                <c:pt idx="17">
                  <c:v>2013_2</c:v>
                </c:pt>
                <c:pt idx="18">
                  <c:v>2013_3</c:v>
                </c:pt>
                <c:pt idx="19">
                  <c:v>2013_4</c:v>
                </c:pt>
                <c:pt idx="20">
                  <c:v>2014_1</c:v>
                </c:pt>
                <c:pt idx="21">
                  <c:v>2014_2</c:v>
                </c:pt>
                <c:pt idx="22">
                  <c:v>2014_3</c:v>
                </c:pt>
                <c:pt idx="23">
                  <c:v>2014_4</c:v>
                </c:pt>
                <c:pt idx="24">
                  <c:v>2015_1</c:v>
                </c:pt>
                <c:pt idx="25">
                  <c:v>2015_2</c:v>
                </c:pt>
                <c:pt idx="26">
                  <c:v>2015_3</c:v>
                </c:pt>
                <c:pt idx="27">
                  <c:v>2015_4</c:v>
                </c:pt>
                <c:pt idx="28">
                  <c:v>2016_1</c:v>
                </c:pt>
                <c:pt idx="29">
                  <c:v>2016_2</c:v>
                </c:pt>
                <c:pt idx="30">
                  <c:v>2016_3</c:v>
                </c:pt>
                <c:pt idx="31">
                  <c:v>2016_4</c:v>
                </c:pt>
                <c:pt idx="32">
                  <c:v>2017_1</c:v>
                </c:pt>
                <c:pt idx="33">
                  <c:v>2017_2</c:v>
                </c:pt>
                <c:pt idx="34">
                  <c:v>2017_3</c:v>
                </c:pt>
                <c:pt idx="35">
                  <c:v>2017_4</c:v>
                </c:pt>
                <c:pt idx="36">
                  <c:v>2018_1</c:v>
                </c:pt>
                <c:pt idx="37">
                  <c:v>2018_2</c:v>
                </c:pt>
                <c:pt idx="38">
                  <c:v>2018_3</c:v>
                </c:pt>
                <c:pt idx="39">
                  <c:v>2018_4</c:v>
                </c:pt>
                <c:pt idx="40">
                  <c:v>2019_1</c:v>
                </c:pt>
                <c:pt idx="41">
                  <c:v>2019_2</c:v>
                </c:pt>
                <c:pt idx="42">
                  <c:v>2019_3</c:v>
                </c:pt>
                <c:pt idx="43">
                  <c:v>2019_4</c:v>
                </c:pt>
                <c:pt idx="44">
                  <c:v>2020_1</c:v>
                </c:pt>
                <c:pt idx="45">
                  <c:v>2020_2</c:v>
                </c:pt>
                <c:pt idx="46">
                  <c:v>2020_3</c:v>
                </c:pt>
                <c:pt idx="47">
                  <c:v>2020_4</c:v>
                </c:pt>
                <c:pt idx="48">
                  <c:v>2021_1</c:v>
                </c:pt>
                <c:pt idx="49">
                  <c:v>2021_2</c:v>
                </c:pt>
                <c:pt idx="50">
                  <c:v>2021_3</c:v>
                </c:pt>
                <c:pt idx="51">
                  <c:v>2021_4</c:v>
                </c:pt>
                <c:pt idx="52">
                  <c:v>2022_1</c:v>
                </c:pt>
                <c:pt idx="53">
                  <c:v>2022_2</c:v>
                </c:pt>
                <c:pt idx="54">
                  <c:v>2022_3</c:v>
                </c:pt>
                <c:pt idx="55">
                  <c:v>2022_4</c:v>
                </c:pt>
                <c:pt idx="56">
                  <c:v>2023_1</c:v>
                </c:pt>
                <c:pt idx="57">
                  <c:v>2023_2</c:v>
                </c:pt>
                <c:pt idx="58">
                  <c:v>2023_3</c:v>
                </c:pt>
                <c:pt idx="59">
                  <c:v>2023_4</c:v>
                </c:pt>
                <c:pt idx="60">
                  <c:v>2024_1</c:v>
                </c:pt>
                <c:pt idx="61">
                  <c:v>2024_2</c:v>
                </c:pt>
                <c:pt idx="62">
                  <c:v>2024_3</c:v>
                </c:pt>
                <c:pt idx="63">
                  <c:v>2024_4</c:v>
                </c:pt>
                <c:pt idx="64">
                  <c:v>2025_1</c:v>
                </c:pt>
                <c:pt idx="65">
                  <c:v>2025_2</c:v>
                </c:pt>
                <c:pt idx="66">
                  <c:v>2025_3</c:v>
                </c:pt>
                <c:pt idx="67">
                  <c:v>2025_4</c:v>
                </c:pt>
                <c:pt idx="68">
                  <c:v>2026_1</c:v>
                </c:pt>
                <c:pt idx="69">
                  <c:v>2026_2</c:v>
                </c:pt>
                <c:pt idx="70">
                  <c:v>2026_3</c:v>
                </c:pt>
                <c:pt idx="71">
                  <c:v>2026_4</c:v>
                </c:pt>
                <c:pt idx="72">
                  <c:v>2027_1</c:v>
                </c:pt>
                <c:pt idx="73">
                  <c:v>2027_2</c:v>
                </c:pt>
                <c:pt idx="74">
                  <c:v>2027_3</c:v>
                </c:pt>
                <c:pt idx="75">
                  <c:v>2027_4</c:v>
                </c:pt>
                <c:pt idx="76">
                  <c:v>2028_1</c:v>
                </c:pt>
                <c:pt idx="77">
                  <c:v>2028_2</c:v>
                </c:pt>
                <c:pt idx="78">
                  <c:v>2028_3</c:v>
                </c:pt>
                <c:pt idx="79">
                  <c:v>2028_4</c:v>
                </c:pt>
                <c:pt idx="80">
                  <c:v>2029_1</c:v>
                </c:pt>
                <c:pt idx="81">
                  <c:v>2029_2</c:v>
                </c:pt>
                <c:pt idx="82">
                  <c:v>2029_3</c:v>
                </c:pt>
                <c:pt idx="83">
                  <c:v>2029_4</c:v>
                </c:pt>
                <c:pt idx="84">
                  <c:v>2030_1</c:v>
                </c:pt>
                <c:pt idx="85">
                  <c:v>2030_2</c:v>
                </c:pt>
                <c:pt idx="86">
                  <c:v>2030_3</c:v>
                </c:pt>
                <c:pt idx="87">
                  <c:v>2030_4</c:v>
                </c:pt>
                <c:pt idx="88">
                  <c:v>2031_1</c:v>
                </c:pt>
                <c:pt idx="89">
                  <c:v>2031_2</c:v>
                </c:pt>
                <c:pt idx="90">
                  <c:v>2031_3</c:v>
                </c:pt>
                <c:pt idx="91">
                  <c:v>2031_4</c:v>
                </c:pt>
                <c:pt idx="92">
                  <c:v>2032_1</c:v>
                </c:pt>
                <c:pt idx="93">
                  <c:v>2032_2</c:v>
                </c:pt>
                <c:pt idx="94">
                  <c:v>2032_3</c:v>
                </c:pt>
                <c:pt idx="95">
                  <c:v>2032_4</c:v>
                </c:pt>
                <c:pt idx="96">
                  <c:v>2033_1</c:v>
                </c:pt>
                <c:pt idx="97">
                  <c:v>2033_2</c:v>
                </c:pt>
                <c:pt idx="98">
                  <c:v>2033_3</c:v>
                </c:pt>
                <c:pt idx="99">
                  <c:v>2033_4</c:v>
                </c:pt>
                <c:pt idx="100">
                  <c:v>2034_1</c:v>
                </c:pt>
                <c:pt idx="101">
                  <c:v>2034_2</c:v>
                </c:pt>
                <c:pt idx="102">
                  <c:v>2034_3</c:v>
                </c:pt>
                <c:pt idx="103">
                  <c:v>2034_4</c:v>
                </c:pt>
                <c:pt idx="104">
                  <c:v>2035_1</c:v>
                </c:pt>
                <c:pt idx="105">
                  <c:v>2035_2</c:v>
                </c:pt>
                <c:pt idx="106">
                  <c:v>2035_3</c:v>
                </c:pt>
                <c:pt idx="107">
                  <c:v>2035_4</c:v>
                </c:pt>
                <c:pt idx="108">
                  <c:v>2036_1</c:v>
                </c:pt>
                <c:pt idx="109">
                  <c:v>2036_2</c:v>
                </c:pt>
                <c:pt idx="110">
                  <c:v>2036_3</c:v>
                </c:pt>
                <c:pt idx="111">
                  <c:v>2036_4</c:v>
                </c:pt>
                <c:pt idx="112">
                  <c:v>2037_1</c:v>
                </c:pt>
                <c:pt idx="113">
                  <c:v>2037_2</c:v>
                </c:pt>
                <c:pt idx="114">
                  <c:v>2037_3</c:v>
                </c:pt>
                <c:pt idx="115">
                  <c:v>2037_4</c:v>
                </c:pt>
                <c:pt idx="116">
                  <c:v>2038_1</c:v>
                </c:pt>
                <c:pt idx="117">
                  <c:v>2038_2</c:v>
                </c:pt>
                <c:pt idx="118">
                  <c:v>2038_3</c:v>
                </c:pt>
                <c:pt idx="119">
                  <c:v>2038_4</c:v>
                </c:pt>
                <c:pt idx="120">
                  <c:v>2039_1</c:v>
                </c:pt>
                <c:pt idx="121">
                  <c:v>2039_2</c:v>
                </c:pt>
                <c:pt idx="122">
                  <c:v>2039_3</c:v>
                </c:pt>
                <c:pt idx="123">
                  <c:v>2039_4</c:v>
                </c:pt>
                <c:pt idx="124">
                  <c:v>2040_1</c:v>
                </c:pt>
                <c:pt idx="125">
                  <c:v>2040_2</c:v>
                </c:pt>
                <c:pt idx="126">
                  <c:v>2040_3</c:v>
                </c:pt>
                <c:pt idx="127">
                  <c:v>2040_4</c:v>
                </c:pt>
              </c:strCache>
            </c:strRef>
          </c:cat>
          <c:val>
            <c:numRef>
              <c:f>('Exposure Commercial linear'!$X$4:$X$54,'Exposure Commercial linear'!$X$55:$X$116,'Exposure Commercial linear'!$X$117:$X$131)</c:f>
              <c:numCache>
                <c:formatCode>General</c:formatCode>
                <c:ptCount val="128"/>
                <c:pt idx="0">
                  <c:v>2032</c:v>
                </c:pt>
                <c:pt idx="1">
                  <c:v>2025</c:v>
                </c:pt>
                <c:pt idx="2">
                  <c:v>2093</c:v>
                </c:pt>
                <c:pt idx="3">
                  <c:v>2091</c:v>
                </c:pt>
                <c:pt idx="4">
                  <c:v>2111</c:v>
                </c:pt>
                <c:pt idx="5">
                  <c:v>2058</c:v>
                </c:pt>
                <c:pt idx="6">
                  <c:v>2123</c:v>
                </c:pt>
                <c:pt idx="7">
                  <c:v>2139</c:v>
                </c:pt>
                <c:pt idx="8">
                  <c:v>2156</c:v>
                </c:pt>
                <c:pt idx="9">
                  <c:v>2122</c:v>
                </c:pt>
                <c:pt idx="10">
                  <c:v>2219</c:v>
                </c:pt>
                <c:pt idx="11">
                  <c:v>2226</c:v>
                </c:pt>
                <c:pt idx="12">
                  <c:v>2263</c:v>
                </c:pt>
                <c:pt idx="13">
                  <c:v>2246</c:v>
                </c:pt>
                <c:pt idx="14">
                  <c:v>2343</c:v>
                </c:pt>
                <c:pt idx="15">
                  <c:v>2306</c:v>
                </c:pt>
                <c:pt idx="16">
                  <c:v>2344</c:v>
                </c:pt>
                <c:pt idx="17">
                  <c:v>2342</c:v>
                </c:pt>
                <c:pt idx="18">
                  <c:v>2409</c:v>
                </c:pt>
                <c:pt idx="19">
                  <c:v>2428</c:v>
                </c:pt>
                <c:pt idx="20">
                  <c:v>2469</c:v>
                </c:pt>
                <c:pt idx="21">
                  <c:v>2517</c:v>
                </c:pt>
                <c:pt idx="22">
                  <c:v>2680</c:v>
                </c:pt>
                <c:pt idx="23">
                  <c:v>2722</c:v>
                </c:pt>
                <c:pt idx="24">
                  <c:v>2731</c:v>
                </c:pt>
                <c:pt idx="25">
                  <c:v>2776</c:v>
                </c:pt>
                <c:pt idx="26">
                  <c:v>2929</c:v>
                </c:pt>
                <c:pt idx="27">
                  <c:v>2955</c:v>
                </c:pt>
                <c:pt idx="28">
                  <c:v>3022</c:v>
                </c:pt>
                <c:pt idx="29">
                  <c:v>3036</c:v>
                </c:pt>
                <c:pt idx="30">
                  <c:v>3169</c:v>
                </c:pt>
                <c:pt idx="31">
                  <c:v>3149</c:v>
                </c:pt>
                <c:pt idx="32">
                  <c:v>3118</c:v>
                </c:pt>
                <c:pt idx="33">
                  <c:v>3082</c:v>
                </c:pt>
                <c:pt idx="34">
                  <c:v>3208</c:v>
                </c:pt>
                <c:pt idx="35">
                  <c:v>3196</c:v>
                </c:pt>
                <c:pt idx="36">
                  <c:v>3218</c:v>
                </c:pt>
                <c:pt idx="37">
                  <c:v>3212</c:v>
                </c:pt>
                <c:pt idx="38">
                  <c:v>3348</c:v>
                </c:pt>
                <c:pt idx="39">
                  <c:v>3325</c:v>
                </c:pt>
                <c:pt idx="40">
                  <c:v>3366.75</c:v>
                </c:pt>
                <c:pt idx="41">
                  <c:v>3404.2280487804874</c:v>
                </c:pt>
                <c:pt idx="42">
                  <c:v>3441.7060975609756</c:v>
                </c:pt>
                <c:pt idx="43">
                  <c:v>3479.184146341463</c:v>
                </c:pt>
                <c:pt idx="44">
                  <c:v>3516.6621951219508</c:v>
                </c:pt>
                <c:pt idx="45">
                  <c:v>3554.1402439024387</c:v>
                </c:pt>
                <c:pt idx="46">
                  <c:v>3591.6182926829265</c:v>
                </c:pt>
                <c:pt idx="47">
                  <c:v>3629.0963414634143</c:v>
                </c:pt>
                <c:pt idx="48">
                  <c:v>3666.5743902439021</c:v>
                </c:pt>
                <c:pt idx="49">
                  <c:v>3704.05243902439</c:v>
                </c:pt>
                <c:pt idx="50">
                  <c:v>3741.5304878048778</c:v>
                </c:pt>
                <c:pt idx="51">
                  <c:v>3779.0085365853656</c:v>
                </c:pt>
                <c:pt idx="52">
                  <c:v>3816.4865853658534</c:v>
                </c:pt>
                <c:pt idx="53">
                  <c:v>3853.9646341463413</c:v>
                </c:pt>
                <c:pt idx="54">
                  <c:v>3891.4426829268286</c:v>
                </c:pt>
                <c:pt idx="55">
                  <c:v>3928.9207317073169</c:v>
                </c:pt>
                <c:pt idx="56">
                  <c:v>3966.3987804878043</c:v>
                </c:pt>
                <c:pt idx="57">
                  <c:v>4003.8768292682921</c:v>
                </c:pt>
                <c:pt idx="58">
                  <c:v>4041.3548780487799</c:v>
                </c:pt>
                <c:pt idx="59">
                  <c:v>4078.8329268292678</c:v>
                </c:pt>
                <c:pt idx="60">
                  <c:v>4116.3109756097556</c:v>
                </c:pt>
                <c:pt idx="61">
                  <c:v>4153.7890243902439</c:v>
                </c:pt>
                <c:pt idx="62">
                  <c:v>4191.2670731707312</c:v>
                </c:pt>
                <c:pt idx="63">
                  <c:v>4228.7451219512186</c:v>
                </c:pt>
                <c:pt idx="64">
                  <c:v>4266.2231707317069</c:v>
                </c:pt>
                <c:pt idx="65">
                  <c:v>4303.7012195121952</c:v>
                </c:pt>
                <c:pt idx="66">
                  <c:v>4341.1792682926825</c:v>
                </c:pt>
                <c:pt idx="67">
                  <c:v>4378.6573170731699</c:v>
                </c:pt>
                <c:pt idx="68">
                  <c:v>4416.1353658536582</c:v>
                </c:pt>
                <c:pt idx="69">
                  <c:v>4453.6134146341465</c:v>
                </c:pt>
                <c:pt idx="70">
                  <c:v>4491.0914634146338</c:v>
                </c:pt>
                <c:pt idx="71">
                  <c:v>4528.5695121951212</c:v>
                </c:pt>
                <c:pt idx="72">
                  <c:v>4566.0475609756095</c:v>
                </c:pt>
                <c:pt idx="73">
                  <c:v>4603.5256097560969</c:v>
                </c:pt>
                <c:pt idx="74">
                  <c:v>4641.0036585365851</c:v>
                </c:pt>
                <c:pt idx="75">
                  <c:v>4678.4817073170725</c:v>
                </c:pt>
                <c:pt idx="76">
                  <c:v>4715.9597560975599</c:v>
                </c:pt>
                <c:pt idx="77">
                  <c:v>4753.4378048780482</c:v>
                </c:pt>
                <c:pt idx="78">
                  <c:v>4790.9158536585364</c:v>
                </c:pt>
                <c:pt idx="79">
                  <c:v>4828.3939024390238</c:v>
                </c:pt>
                <c:pt idx="80">
                  <c:v>4865.8719512195112</c:v>
                </c:pt>
                <c:pt idx="81">
                  <c:v>4903.3499999999995</c:v>
                </c:pt>
                <c:pt idx="82">
                  <c:v>4940.8280487804877</c:v>
                </c:pt>
                <c:pt idx="83">
                  <c:v>4978.3060975609751</c:v>
                </c:pt>
                <c:pt idx="84">
                  <c:v>5015.7841463414625</c:v>
                </c:pt>
                <c:pt idx="85">
                  <c:v>5053.2621951219508</c:v>
                </c:pt>
                <c:pt idx="86">
                  <c:v>5090.740243902439</c:v>
                </c:pt>
                <c:pt idx="87">
                  <c:v>5128.2182926829264</c:v>
                </c:pt>
                <c:pt idx="88">
                  <c:v>5165.6963414634138</c:v>
                </c:pt>
                <c:pt idx="89">
                  <c:v>5203.1743902439011</c:v>
                </c:pt>
                <c:pt idx="90">
                  <c:v>5240.6524390243894</c:v>
                </c:pt>
                <c:pt idx="91">
                  <c:v>5278.1304878048777</c:v>
                </c:pt>
                <c:pt idx="92">
                  <c:v>5315.6085365853651</c:v>
                </c:pt>
                <c:pt idx="93">
                  <c:v>5353.0865853658524</c:v>
                </c:pt>
                <c:pt idx="94">
                  <c:v>5390.5646341463407</c:v>
                </c:pt>
                <c:pt idx="95">
                  <c:v>5428.042682926829</c:v>
                </c:pt>
                <c:pt idx="96">
                  <c:v>5465.5207317073164</c:v>
                </c:pt>
                <c:pt idx="97">
                  <c:v>5502.9987804878037</c:v>
                </c:pt>
                <c:pt idx="98">
                  <c:v>5540.476829268292</c:v>
                </c:pt>
                <c:pt idx="99">
                  <c:v>5577.9548780487803</c:v>
                </c:pt>
                <c:pt idx="100">
                  <c:v>5615.4329268292677</c:v>
                </c:pt>
                <c:pt idx="101">
                  <c:v>5652.910975609755</c:v>
                </c:pt>
                <c:pt idx="102">
                  <c:v>5690.3890243902433</c:v>
                </c:pt>
                <c:pt idx="103">
                  <c:v>5727.8670731707316</c:v>
                </c:pt>
                <c:pt idx="104">
                  <c:v>5765.345121951219</c:v>
                </c:pt>
                <c:pt idx="105">
                  <c:v>5802.8231707317063</c:v>
                </c:pt>
                <c:pt idx="106">
                  <c:v>5840.3012195121937</c:v>
                </c:pt>
                <c:pt idx="107">
                  <c:v>5877.779268292682</c:v>
                </c:pt>
                <c:pt idx="108">
                  <c:v>5915.2573170731703</c:v>
                </c:pt>
                <c:pt idx="109">
                  <c:v>5952.7353658536576</c:v>
                </c:pt>
                <c:pt idx="110">
                  <c:v>5990.2134146341459</c:v>
                </c:pt>
                <c:pt idx="111">
                  <c:v>6027.6914634146333</c:v>
                </c:pt>
                <c:pt idx="112">
                  <c:v>6065.1695121951207</c:v>
                </c:pt>
                <c:pt idx="113">
                  <c:v>6102.6475609756089</c:v>
                </c:pt>
                <c:pt idx="114">
                  <c:v>6140.1256097560963</c:v>
                </c:pt>
                <c:pt idx="115">
                  <c:v>6177.6036585365846</c:v>
                </c:pt>
                <c:pt idx="116">
                  <c:v>6215.081707317072</c:v>
                </c:pt>
                <c:pt idx="117">
                  <c:v>6252.5597560975602</c:v>
                </c:pt>
                <c:pt idx="118">
                  <c:v>6290.0378048780476</c:v>
                </c:pt>
                <c:pt idx="119">
                  <c:v>6327.5158536585359</c:v>
                </c:pt>
                <c:pt idx="120">
                  <c:v>6364.9939024390233</c:v>
                </c:pt>
                <c:pt idx="121">
                  <c:v>6402.4719512195115</c:v>
                </c:pt>
                <c:pt idx="122">
                  <c:v>6439.9499999999989</c:v>
                </c:pt>
                <c:pt idx="123">
                  <c:v>6477.4280487804872</c:v>
                </c:pt>
                <c:pt idx="124">
                  <c:v>6514.9060975609746</c:v>
                </c:pt>
                <c:pt idx="125">
                  <c:v>6552.3841463414628</c:v>
                </c:pt>
                <c:pt idx="126">
                  <c:v>6589.8621951219502</c:v>
                </c:pt>
                <c:pt idx="127">
                  <c:v>6627.3402439024385</c:v>
                </c:pt>
              </c:numCache>
            </c:numRef>
          </c:val>
          <c:smooth val="0"/>
          <c:extLst>
            <c:ext xmlns:c16="http://schemas.microsoft.com/office/drawing/2014/chart" uri="{C3380CC4-5D6E-409C-BE32-E72D297353CC}">
              <c16:uniqueId val="{00000013-067A-0A4B-9762-97A31EED44E0}"/>
            </c:ext>
          </c:extLst>
        </c:ser>
        <c:ser>
          <c:idx val="20"/>
          <c:order val="20"/>
          <c:tx>
            <c:strRef>
              <c:f>'Exposure Commercial linear'!$Y$3</c:f>
              <c:strCache>
                <c:ptCount val="1"/>
                <c:pt idx="0">
                  <c:v>SML</c:v>
                </c:pt>
              </c:strCache>
            </c:strRef>
          </c:tx>
          <c:spPr>
            <a:ln w="28575" cap="rnd">
              <a:solidFill>
                <a:schemeClr val="accent3">
                  <a:lumMod val="80000"/>
                </a:schemeClr>
              </a:solidFill>
              <a:round/>
            </a:ln>
            <a:effectLst/>
          </c:spPr>
          <c:marker>
            <c:symbol val="none"/>
          </c:marker>
          <c:cat>
            <c:strRef>
              <c:f>('Exposure Commercial linear'!$C$4:$C$54,'Exposure Commercial linear'!$C$55:$C$116,'Exposure Commercial linear'!$C$117:$C$131)</c:f>
              <c:strCache>
                <c:ptCount val="128"/>
                <c:pt idx="0">
                  <c:v>2009_1</c:v>
                </c:pt>
                <c:pt idx="1">
                  <c:v>2009_2</c:v>
                </c:pt>
                <c:pt idx="2">
                  <c:v>2009_3</c:v>
                </c:pt>
                <c:pt idx="3">
                  <c:v>2009_4</c:v>
                </c:pt>
                <c:pt idx="4">
                  <c:v>2010_1</c:v>
                </c:pt>
                <c:pt idx="5">
                  <c:v>2010_2</c:v>
                </c:pt>
                <c:pt idx="6">
                  <c:v>2010_3</c:v>
                </c:pt>
                <c:pt idx="7">
                  <c:v>2010_4</c:v>
                </c:pt>
                <c:pt idx="8">
                  <c:v>2011_1</c:v>
                </c:pt>
                <c:pt idx="9">
                  <c:v>2011_2</c:v>
                </c:pt>
                <c:pt idx="10">
                  <c:v>2011_3</c:v>
                </c:pt>
                <c:pt idx="11">
                  <c:v>2011_4</c:v>
                </c:pt>
                <c:pt idx="12">
                  <c:v>2012_1</c:v>
                </c:pt>
                <c:pt idx="13">
                  <c:v>2012_2</c:v>
                </c:pt>
                <c:pt idx="14">
                  <c:v>2012_3</c:v>
                </c:pt>
                <c:pt idx="15">
                  <c:v>2012_4</c:v>
                </c:pt>
                <c:pt idx="16">
                  <c:v>2013_1</c:v>
                </c:pt>
                <c:pt idx="17">
                  <c:v>2013_2</c:v>
                </c:pt>
                <c:pt idx="18">
                  <c:v>2013_3</c:v>
                </c:pt>
                <c:pt idx="19">
                  <c:v>2013_4</c:v>
                </c:pt>
                <c:pt idx="20">
                  <c:v>2014_1</c:v>
                </c:pt>
                <c:pt idx="21">
                  <c:v>2014_2</c:v>
                </c:pt>
                <c:pt idx="22">
                  <c:v>2014_3</c:v>
                </c:pt>
                <c:pt idx="23">
                  <c:v>2014_4</c:v>
                </c:pt>
                <c:pt idx="24">
                  <c:v>2015_1</c:v>
                </c:pt>
                <c:pt idx="25">
                  <c:v>2015_2</c:v>
                </c:pt>
                <c:pt idx="26">
                  <c:v>2015_3</c:v>
                </c:pt>
                <c:pt idx="27">
                  <c:v>2015_4</c:v>
                </c:pt>
                <c:pt idx="28">
                  <c:v>2016_1</c:v>
                </c:pt>
                <c:pt idx="29">
                  <c:v>2016_2</c:v>
                </c:pt>
                <c:pt idx="30">
                  <c:v>2016_3</c:v>
                </c:pt>
                <c:pt idx="31">
                  <c:v>2016_4</c:v>
                </c:pt>
                <c:pt idx="32">
                  <c:v>2017_1</c:v>
                </c:pt>
                <c:pt idx="33">
                  <c:v>2017_2</c:v>
                </c:pt>
                <c:pt idx="34">
                  <c:v>2017_3</c:v>
                </c:pt>
                <c:pt idx="35">
                  <c:v>2017_4</c:v>
                </c:pt>
                <c:pt idx="36">
                  <c:v>2018_1</c:v>
                </c:pt>
                <c:pt idx="37">
                  <c:v>2018_2</c:v>
                </c:pt>
                <c:pt idx="38">
                  <c:v>2018_3</c:v>
                </c:pt>
                <c:pt idx="39">
                  <c:v>2018_4</c:v>
                </c:pt>
                <c:pt idx="40">
                  <c:v>2019_1</c:v>
                </c:pt>
                <c:pt idx="41">
                  <c:v>2019_2</c:v>
                </c:pt>
                <c:pt idx="42">
                  <c:v>2019_3</c:v>
                </c:pt>
                <c:pt idx="43">
                  <c:v>2019_4</c:v>
                </c:pt>
                <c:pt idx="44">
                  <c:v>2020_1</c:v>
                </c:pt>
                <c:pt idx="45">
                  <c:v>2020_2</c:v>
                </c:pt>
                <c:pt idx="46">
                  <c:v>2020_3</c:v>
                </c:pt>
                <c:pt idx="47">
                  <c:v>2020_4</c:v>
                </c:pt>
                <c:pt idx="48">
                  <c:v>2021_1</c:v>
                </c:pt>
                <c:pt idx="49">
                  <c:v>2021_2</c:v>
                </c:pt>
                <c:pt idx="50">
                  <c:v>2021_3</c:v>
                </c:pt>
                <c:pt idx="51">
                  <c:v>2021_4</c:v>
                </c:pt>
                <c:pt idx="52">
                  <c:v>2022_1</c:v>
                </c:pt>
                <c:pt idx="53">
                  <c:v>2022_2</c:v>
                </c:pt>
                <c:pt idx="54">
                  <c:v>2022_3</c:v>
                </c:pt>
                <c:pt idx="55">
                  <c:v>2022_4</c:v>
                </c:pt>
                <c:pt idx="56">
                  <c:v>2023_1</c:v>
                </c:pt>
                <c:pt idx="57">
                  <c:v>2023_2</c:v>
                </c:pt>
                <c:pt idx="58">
                  <c:v>2023_3</c:v>
                </c:pt>
                <c:pt idx="59">
                  <c:v>2023_4</c:v>
                </c:pt>
                <c:pt idx="60">
                  <c:v>2024_1</c:v>
                </c:pt>
                <c:pt idx="61">
                  <c:v>2024_2</c:v>
                </c:pt>
                <c:pt idx="62">
                  <c:v>2024_3</c:v>
                </c:pt>
                <c:pt idx="63">
                  <c:v>2024_4</c:v>
                </c:pt>
                <c:pt idx="64">
                  <c:v>2025_1</c:v>
                </c:pt>
                <c:pt idx="65">
                  <c:v>2025_2</c:v>
                </c:pt>
                <c:pt idx="66">
                  <c:v>2025_3</c:v>
                </c:pt>
                <c:pt idx="67">
                  <c:v>2025_4</c:v>
                </c:pt>
                <c:pt idx="68">
                  <c:v>2026_1</c:v>
                </c:pt>
                <c:pt idx="69">
                  <c:v>2026_2</c:v>
                </c:pt>
                <c:pt idx="70">
                  <c:v>2026_3</c:v>
                </c:pt>
                <c:pt idx="71">
                  <c:v>2026_4</c:v>
                </c:pt>
                <c:pt idx="72">
                  <c:v>2027_1</c:v>
                </c:pt>
                <c:pt idx="73">
                  <c:v>2027_2</c:v>
                </c:pt>
                <c:pt idx="74">
                  <c:v>2027_3</c:v>
                </c:pt>
                <c:pt idx="75">
                  <c:v>2027_4</c:v>
                </c:pt>
                <c:pt idx="76">
                  <c:v>2028_1</c:v>
                </c:pt>
                <c:pt idx="77">
                  <c:v>2028_2</c:v>
                </c:pt>
                <c:pt idx="78">
                  <c:v>2028_3</c:v>
                </c:pt>
                <c:pt idx="79">
                  <c:v>2028_4</c:v>
                </c:pt>
                <c:pt idx="80">
                  <c:v>2029_1</c:v>
                </c:pt>
                <c:pt idx="81">
                  <c:v>2029_2</c:v>
                </c:pt>
                <c:pt idx="82">
                  <c:v>2029_3</c:v>
                </c:pt>
                <c:pt idx="83">
                  <c:v>2029_4</c:v>
                </c:pt>
                <c:pt idx="84">
                  <c:v>2030_1</c:v>
                </c:pt>
                <c:pt idx="85">
                  <c:v>2030_2</c:v>
                </c:pt>
                <c:pt idx="86">
                  <c:v>2030_3</c:v>
                </c:pt>
                <c:pt idx="87">
                  <c:v>2030_4</c:v>
                </c:pt>
                <c:pt idx="88">
                  <c:v>2031_1</c:v>
                </c:pt>
                <c:pt idx="89">
                  <c:v>2031_2</c:v>
                </c:pt>
                <c:pt idx="90">
                  <c:v>2031_3</c:v>
                </c:pt>
                <c:pt idx="91">
                  <c:v>2031_4</c:v>
                </c:pt>
                <c:pt idx="92">
                  <c:v>2032_1</c:v>
                </c:pt>
                <c:pt idx="93">
                  <c:v>2032_2</c:v>
                </c:pt>
                <c:pt idx="94">
                  <c:v>2032_3</c:v>
                </c:pt>
                <c:pt idx="95">
                  <c:v>2032_4</c:v>
                </c:pt>
                <c:pt idx="96">
                  <c:v>2033_1</c:v>
                </c:pt>
                <c:pt idx="97">
                  <c:v>2033_2</c:v>
                </c:pt>
                <c:pt idx="98">
                  <c:v>2033_3</c:v>
                </c:pt>
                <c:pt idx="99">
                  <c:v>2033_4</c:v>
                </c:pt>
                <c:pt idx="100">
                  <c:v>2034_1</c:v>
                </c:pt>
                <c:pt idx="101">
                  <c:v>2034_2</c:v>
                </c:pt>
                <c:pt idx="102">
                  <c:v>2034_3</c:v>
                </c:pt>
                <c:pt idx="103">
                  <c:v>2034_4</c:v>
                </c:pt>
                <c:pt idx="104">
                  <c:v>2035_1</c:v>
                </c:pt>
                <c:pt idx="105">
                  <c:v>2035_2</c:v>
                </c:pt>
                <c:pt idx="106">
                  <c:v>2035_3</c:v>
                </c:pt>
                <c:pt idx="107">
                  <c:v>2035_4</c:v>
                </c:pt>
                <c:pt idx="108">
                  <c:v>2036_1</c:v>
                </c:pt>
                <c:pt idx="109">
                  <c:v>2036_2</c:v>
                </c:pt>
                <c:pt idx="110">
                  <c:v>2036_3</c:v>
                </c:pt>
                <c:pt idx="111">
                  <c:v>2036_4</c:v>
                </c:pt>
                <c:pt idx="112">
                  <c:v>2037_1</c:v>
                </c:pt>
                <c:pt idx="113">
                  <c:v>2037_2</c:v>
                </c:pt>
                <c:pt idx="114">
                  <c:v>2037_3</c:v>
                </c:pt>
                <c:pt idx="115">
                  <c:v>2037_4</c:v>
                </c:pt>
                <c:pt idx="116">
                  <c:v>2038_1</c:v>
                </c:pt>
                <c:pt idx="117">
                  <c:v>2038_2</c:v>
                </c:pt>
                <c:pt idx="118">
                  <c:v>2038_3</c:v>
                </c:pt>
                <c:pt idx="119">
                  <c:v>2038_4</c:v>
                </c:pt>
                <c:pt idx="120">
                  <c:v>2039_1</c:v>
                </c:pt>
                <c:pt idx="121">
                  <c:v>2039_2</c:v>
                </c:pt>
                <c:pt idx="122">
                  <c:v>2039_3</c:v>
                </c:pt>
                <c:pt idx="123">
                  <c:v>2039_4</c:v>
                </c:pt>
                <c:pt idx="124">
                  <c:v>2040_1</c:v>
                </c:pt>
                <c:pt idx="125">
                  <c:v>2040_2</c:v>
                </c:pt>
                <c:pt idx="126">
                  <c:v>2040_3</c:v>
                </c:pt>
                <c:pt idx="127">
                  <c:v>2040_4</c:v>
                </c:pt>
              </c:strCache>
            </c:strRef>
          </c:cat>
          <c:val>
            <c:numRef>
              <c:f>('Exposure Commercial linear'!$Y$4:$Y$54,'Exposure Commercial linear'!$Y$55:$Y$116,'Exposure Commercial linear'!$Y$117:$Y$131)</c:f>
              <c:numCache>
                <c:formatCode>General</c:formatCode>
                <c:ptCount val="128"/>
                <c:pt idx="0">
                  <c:v>4579</c:v>
                </c:pt>
                <c:pt idx="1">
                  <c:v>4568</c:v>
                </c:pt>
                <c:pt idx="2">
                  <c:v>4786</c:v>
                </c:pt>
                <c:pt idx="3">
                  <c:v>4812</c:v>
                </c:pt>
                <c:pt idx="4">
                  <c:v>4856</c:v>
                </c:pt>
                <c:pt idx="5">
                  <c:v>4781</c:v>
                </c:pt>
                <c:pt idx="6">
                  <c:v>4947</c:v>
                </c:pt>
                <c:pt idx="7">
                  <c:v>4904</c:v>
                </c:pt>
                <c:pt idx="8">
                  <c:v>5004</c:v>
                </c:pt>
                <c:pt idx="9">
                  <c:v>5020</c:v>
                </c:pt>
                <c:pt idx="10">
                  <c:v>5268</c:v>
                </c:pt>
                <c:pt idx="11">
                  <c:v>5292</c:v>
                </c:pt>
                <c:pt idx="12">
                  <c:v>5401</c:v>
                </c:pt>
                <c:pt idx="13">
                  <c:v>5446</c:v>
                </c:pt>
                <c:pt idx="14">
                  <c:v>5751</c:v>
                </c:pt>
                <c:pt idx="15">
                  <c:v>5751</c:v>
                </c:pt>
                <c:pt idx="16">
                  <c:v>5806</c:v>
                </c:pt>
                <c:pt idx="17">
                  <c:v>5786</c:v>
                </c:pt>
                <c:pt idx="18">
                  <c:v>6044</c:v>
                </c:pt>
                <c:pt idx="19">
                  <c:v>6126</c:v>
                </c:pt>
                <c:pt idx="20">
                  <c:v>6278</c:v>
                </c:pt>
                <c:pt idx="21">
                  <c:v>6219</c:v>
                </c:pt>
                <c:pt idx="22">
                  <c:v>6424</c:v>
                </c:pt>
                <c:pt idx="23">
                  <c:v>6404</c:v>
                </c:pt>
                <c:pt idx="24">
                  <c:v>6415</c:v>
                </c:pt>
                <c:pt idx="25">
                  <c:v>6363</c:v>
                </c:pt>
                <c:pt idx="26">
                  <c:v>6589</c:v>
                </c:pt>
                <c:pt idx="27">
                  <c:v>6593</c:v>
                </c:pt>
                <c:pt idx="28">
                  <c:v>6798</c:v>
                </c:pt>
                <c:pt idx="29">
                  <c:v>6756</c:v>
                </c:pt>
                <c:pt idx="30">
                  <c:v>6991</c:v>
                </c:pt>
                <c:pt idx="31">
                  <c:v>6976</c:v>
                </c:pt>
                <c:pt idx="32">
                  <c:v>7013</c:v>
                </c:pt>
                <c:pt idx="33">
                  <c:v>6937</c:v>
                </c:pt>
                <c:pt idx="34">
                  <c:v>7161</c:v>
                </c:pt>
                <c:pt idx="35">
                  <c:v>7140</c:v>
                </c:pt>
                <c:pt idx="36">
                  <c:v>7268</c:v>
                </c:pt>
                <c:pt idx="37">
                  <c:v>7189</c:v>
                </c:pt>
                <c:pt idx="38">
                  <c:v>7415</c:v>
                </c:pt>
                <c:pt idx="39">
                  <c:v>7373</c:v>
                </c:pt>
                <c:pt idx="40">
                  <c:v>7607.4</c:v>
                </c:pt>
                <c:pt idx="41">
                  <c:v>7684.3097560975602</c:v>
                </c:pt>
                <c:pt idx="42">
                  <c:v>7761.2195121951218</c:v>
                </c:pt>
                <c:pt idx="43">
                  <c:v>7838.1292682926833</c:v>
                </c:pt>
                <c:pt idx="44">
                  <c:v>7915.0390243902439</c:v>
                </c:pt>
                <c:pt idx="45">
                  <c:v>7991.9487804878045</c:v>
                </c:pt>
                <c:pt idx="46">
                  <c:v>8068.8585365853651</c:v>
                </c:pt>
                <c:pt idx="47">
                  <c:v>8145.7682926829266</c:v>
                </c:pt>
                <c:pt idx="48">
                  <c:v>8222.6780487804881</c:v>
                </c:pt>
                <c:pt idx="49">
                  <c:v>8299.5878048780487</c:v>
                </c:pt>
                <c:pt idx="50">
                  <c:v>8376.4975609756093</c:v>
                </c:pt>
                <c:pt idx="51">
                  <c:v>8453.4073170731699</c:v>
                </c:pt>
                <c:pt idx="52">
                  <c:v>8530.3170731707323</c:v>
                </c:pt>
                <c:pt idx="53">
                  <c:v>8607.2268292682929</c:v>
                </c:pt>
                <c:pt idx="54">
                  <c:v>8684.1365853658535</c:v>
                </c:pt>
                <c:pt idx="55">
                  <c:v>8761.0463414634141</c:v>
                </c:pt>
                <c:pt idx="56">
                  <c:v>8837.9560975609747</c:v>
                </c:pt>
                <c:pt idx="57">
                  <c:v>8914.8658536585353</c:v>
                </c:pt>
                <c:pt idx="58">
                  <c:v>8991.7756097560978</c:v>
                </c:pt>
                <c:pt idx="59">
                  <c:v>9068.6853658536584</c:v>
                </c:pt>
                <c:pt idx="60">
                  <c:v>9145.595121951219</c:v>
                </c:pt>
                <c:pt idx="61">
                  <c:v>9222.5048780487814</c:v>
                </c:pt>
                <c:pt idx="62">
                  <c:v>9299.414634146342</c:v>
                </c:pt>
                <c:pt idx="63">
                  <c:v>9376.3243902439026</c:v>
                </c:pt>
                <c:pt idx="64">
                  <c:v>9453.2341463414632</c:v>
                </c:pt>
                <c:pt idx="65">
                  <c:v>9530.1439024390238</c:v>
                </c:pt>
                <c:pt idx="66">
                  <c:v>9607.0536585365844</c:v>
                </c:pt>
                <c:pt idx="67">
                  <c:v>9683.963414634145</c:v>
                </c:pt>
                <c:pt idx="68">
                  <c:v>9760.8731707317074</c:v>
                </c:pt>
                <c:pt idx="69">
                  <c:v>9837.782926829268</c:v>
                </c:pt>
                <c:pt idx="70">
                  <c:v>9914.6926829268286</c:v>
                </c:pt>
                <c:pt idx="71">
                  <c:v>9991.6024390243911</c:v>
                </c:pt>
                <c:pt idx="72">
                  <c:v>10068.512195121952</c:v>
                </c:pt>
                <c:pt idx="73">
                  <c:v>10145.421951219512</c:v>
                </c:pt>
                <c:pt idx="74">
                  <c:v>10222.331707317073</c:v>
                </c:pt>
                <c:pt idx="75">
                  <c:v>10299.241463414633</c:v>
                </c:pt>
                <c:pt idx="76">
                  <c:v>10376.151219512194</c:v>
                </c:pt>
                <c:pt idx="77">
                  <c:v>10453.060975609755</c:v>
                </c:pt>
                <c:pt idx="78">
                  <c:v>10529.970731707317</c:v>
                </c:pt>
                <c:pt idx="79">
                  <c:v>10606.880487804878</c:v>
                </c:pt>
                <c:pt idx="80">
                  <c:v>10683.790243902438</c:v>
                </c:pt>
                <c:pt idx="81">
                  <c:v>10760.7</c:v>
                </c:pt>
                <c:pt idx="82">
                  <c:v>10837.609756097561</c:v>
                </c:pt>
                <c:pt idx="83">
                  <c:v>10914.519512195122</c:v>
                </c:pt>
                <c:pt idx="84">
                  <c:v>10991.429268292683</c:v>
                </c:pt>
                <c:pt idx="85">
                  <c:v>11068.339024390243</c:v>
                </c:pt>
                <c:pt idx="86">
                  <c:v>11145.248780487804</c:v>
                </c:pt>
                <c:pt idx="87">
                  <c:v>11222.158536585364</c:v>
                </c:pt>
                <c:pt idx="88">
                  <c:v>11299.068292682927</c:v>
                </c:pt>
                <c:pt idx="89">
                  <c:v>11375.978048780487</c:v>
                </c:pt>
                <c:pt idx="90">
                  <c:v>11452.88780487805</c:v>
                </c:pt>
                <c:pt idx="91">
                  <c:v>11529.79756097561</c:v>
                </c:pt>
                <c:pt idx="92">
                  <c:v>11606.707317073171</c:v>
                </c:pt>
                <c:pt idx="93">
                  <c:v>11683.617073170732</c:v>
                </c:pt>
                <c:pt idx="94">
                  <c:v>11760.526829268292</c:v>
                </c:pt>
                <c:pt idx="95">
                  <c:v>11837.436585365853</c:v>
                </c:pt>
                <c:pt idx="96">
                  <c:v>11914.346341463413</c:v>
                </c:pt>
                <c:pt idx="97">
                  <c:v>11991.256097560974</c:v>
                </c:pt>
                <c:pt idx="98">
                  <c:v>12068.165853658536</c:v>
                </c:pt>
                <c:pt idx="99">
                  <c:v>12145.075609756097</c:v>
                </c:pt>
                <c:pt idx="100">
                  <c:v>12221.985365853659</c:v>
                </c:pt>
                <c:pt idx="101">
                  <c:v>12298.89512195122</c:v>
                </c:pt>
                <c:pt idx="102">
                  <c:v>12375.804878048781</c:v>
                </c:pt>
                <c:pt idx="103">
                  <c:v>12452.714634146341</c:v>
                </c:pt>
                <c:pt idx="104">
                  <c:v>12529.624390243902</c:v>
                </c:pt>
                <c:pt idx="105">
                  <c:v>12606.534146341462</c:v>
                </c:pt>
                <c:pt idx="106">
                  <c:v>12683.443902439023</c:v>
                </c:pt>
                <c:pt idx="107">
                  <c:v>12760.353658536585</c:v>
                </c:pt>
                <c:pt idx="108">
                  <c:v>12837.263414634146</c:v>
                </c:pt>
                <c:pt idx="109">
                  <c:v>12914.173170731707</c:v>
                </c:pt>
                <c:pt idx="110">
                  <c:v>12991.082926829267</c:v>
                </c:pt>
                <c:pt idx="111">
                  <c:v>13067.99268292683</c:v>
                </c:pt>
                <c:pt idx="112">
                  <c:v>13144.90243902439</c:v>
                </c:pt>
                <c:pt idx="113">
                  <c:v>13221.812195121951</c:v>
                </c:pt>
                <c:pt idx="114">
                  <c:v>13298.721951219512</c:v>
                </c:pt>
                <c:pt idx="115">
                  <c:v>13375.631707317072</c:v>
                </c:pt>
                <c:pt idx="116">
                  <c:v>13452.541463414635</c:v>
                </c:pt>
                <c:pt idx="117">
                  <c:v>13529.451219512195</c:v>
                </c:pt>
                <c:pt idx="118">
                  <c:v>13606.360975609756</c:v>
                </c:pt>
                <c:pt idx="119">
                  <c:v>13683.270731707316</c:v>
                </c:pt>
                <c:pt idx="120">
                  <c:v>13760.180487804877</c:v>
                </c:pt>
                <c:pt idx="121">
                  <c:v>13837.090243902439</c:v>
                </c:pt>
                <c:pt idx="122">
                  <c:v>13914</c:v>
                </c:pt>
                <c:pt idx="123">
                  <c:v>13990.909756097561</c:v>
                </c:pt>
                <c:pt idx="124">
                  <c:v>14067.819512195121</c:v>
                </c:pt>
                <c:pt idx="125">
                  <c:v>14144.729268292682</c:v>
                </c:pt>
                <c:pt idx="126">
                  <c:v>14221.639024390244</c:v>
                </c:pt>
                <c:pt idx="127">
                  <c:v>14298.548780487805</c:v>
                </c:pt>
              </c:numCache>
            </c:numRef>
          </c:val>
          <c:smooth val="0"/>
          <c:extLst>
            <c:ext xmlns:c16="http://schemas.microsoft.com/office/drawing/2014/chart" uri="{C3380CC4-5D6E-409C-BE32-E72D297353CC}">
              <c16:uniqueId val="{00000014-067A-0A4B-9762-97A31EED44E0}"/>
            </c:ext>
          </c:extLst>
        </c:ser>
        <c:ser>
          <c:idx val="21"/>
          <c:order val="21"/>
          <c:tx>
            <c:strRef>
              <c:f>'Exposure Commercial linear'!$Z$3</c:f>
              <c:strCache>
                <c:ptCount val="1"/>
                <c:pt idx="0">
                  <c:v>SSA</c:v>
                </c:pt>
              </c:strCache>
            </c:strRef>
          </c:tx>
          <c:spPr>
            <a:ln w="28575" cap="rnd">
              <a:solidFill>
                <a:schemeClr val="accent4">
                  <a:lumMod val="80000"/>
                </a:schemeClr>
              </a:solidFill>
              <a:round/>
            </a:ln>
            <a:effectLst/>
          </c:spPr>
          <c:marker>
            <c:symbol val="none"/>
          </c:marker>
          <c:cat>
            <c:strRef>
              <c:f>('Exposure Commercial linear'!$C$4:$C$54,'Exposure Commercial linear'!$C$55:$C$116,'Exposure Commercial linear'!$C$117:$C$131)</c:f>
              <c:strCache>
                <c:ptCount val="128"/>
                <c:pt idx="0">
                  <c:v>2009_1</c:v>
                </c:pt>
                <c:pt idx="1">
                  <c:v>2009_2</c:v>
                </c:pt>
                <c:pt idx="2">
                  <c:v>2009_3</c:v>
                </c:pt>
                <c:pt idx="3">
                  <c:v>2009_4</c:v>
                </c:pt>
                <c:pt idx="4">
                  <c:v>2010_1</c:v>
                </c:pt>
                <c:pt idx="5">
                  <c:v>2010_2</c:v>
                </c:pt>
                <c:pt idx="6">
                  <c:v>2010_3</c:v>
                </c:pt>
                <c:pt idx="7">
                  <c:v>2010_4</c:v>
                </c:pt>
                <c:pt idx="8">
                  <c:v>2011_1</c:v>
                </c:pt>
                <c:pt idx="9">
                  <c:v>2011_2</c:v>
                </c:pt>
                <c:pt idx="10">
                  <c:v>2011_3</c:v>
                </c:pt>
                <c:pt idx="11">
                  <c:v>2011_4</c:v>
                </c:pt>
                <c:pt idx="12">
                  <c:v>2012_1</c:v>
                </c:pt>
                <c:pt idx="13">
                  <c:v>2012_2</c:v>
                </c:pt>
                <c:pt idx="14">
                  <c:v>2012_3</c:v>
                </c:pt>
                <c:pt idx="15">
                  <c:v>2012_4</c:v>
                </c:pt>
                <c:pt idx="16">
                  <c:v>2013_1</c:v>
                </c:pt>
                <c:pt idx="17">
                  <c:v>2013_2</c:v>
                </c:pt>
                <c:pt idx="18">
                  <c:v>2013_3</c:v>
                </c:pt>
                <c:pt idx="19">
                  <c:v>2013_4</c:v>
                </c:pt>
                <c:pt idx="20">
                  <c:v>2014_1</c:v>
                </c:pt>
                <c:pt idx="21">
                  <c:v>2014_2</c:v>
                </c:pt>
                <c:pt idx="22">
                  <c:v>2014_3</c:v>
                </c:pt>
                <c:pt idx="23">
                  <c:v>2014_4</c:v>
                </c:pt>
                <c:pt idx="24">
                  <c:v>2015_1</c:v>
                </c:pt>
                <c:pt idx="25">
                  <c:v>2015_2</c:v>
                </c:pt>
                <c:pt idx="26">
                  <c:v>2015_3</c:v>
                </c:pt>
                <c:pt idx="27">
                  <c:v>2015_4</c:v>
                </c:pt>
                <c:pt idx="28">
                  <c:v>2016_1</c:v>
                </c:pt>
                <c:pt idx="29">
                  <c:v>2016_2</c:v>
                </c:pt>
                <c:pt idx="30">
                  <c:v>2016_3</c:v>
                </c:pt>
                <c:pt idx="31">
                  <c:v>2016_4</c:v>
                </c:pt>
                <c:pt idx="32">
                  <c:v>2017_1</c:v>
                </c:pt>
                <c:pt idx="33">
                  <c:v>2017_2</c:v>
                </c:pt>
                <c:pt idx="34">
                  <c:v>2017_3</c:v>
                </c:pt>
                <c:pt idx="35">
                  <c:v>2017_4</c:v>
                </c:pt>
                <c:pt idx="36">
                  <c:v>2018_1</c:v>
                </c:pt>
                <c:pt idx="37">
                  <c:v>2018_2</c:v>
                </c:pt>
                <c:pt idx="38">
                  <c:v>2018_3</c:v>
                </c:pt>
                <c:pt idx="39">
                  <c:v>2018_4</c:v>
                </c:pt>
                <c:pt idx="40">
                  <c:v>2019_1</c:v>
                </c:pt>
                <c:pt idx="41">
                  <c:v>2019_2</c:v>
                </c:pt>
                <c:pt idx="42">
                  <c:v>2019_3</c:v>
                </c:pt>
                <c:pt idx="43">
                  <c:v>2019_4</c:v>
                </c:pt>
                <c:pt idx="44">
                  <c:v>2020_1</c:v>
                </c:pt>
                <c:pt idx="45">
                  <c:v>2020_2</c:v>
                </c:pt>
                <c:pt idx="46">
                  <c:v>2020_3</c:v>
                </c:pt>
                <c:pt idx="47">
                  <c:v>2020_4</c:v>
                </c:pt>
                <c:pt idx="48">
                  <c:v>2021_1</c:v>
                </c:pt>
                <c:pt idx="49">
                  <c:v>2021_2</c:v>
                </c:pt>
                <c:pt idx="50">
                  <c:v>2021_3</c:v>
                </c:pt>
                <c:pt idx="51">
                  <c:v>2021_4</c:v>
                </c:pt>
                <c:pt idx="52">
                  <c:v>2022_1</c:v>
                </c:pt>
                <c:pt idx="53">
                  <c:v>2022_2</c:v>
                </c:pt>
                <c:pt idx="54">
                  <c:v>2022_3</c:v>
                </c:pt>
                <c:pt idx="55">
                  <c:v>2022_4</c:v>
                </c:pt>
                <c:pt idx="56">
                  <c:v>2023_1</c:v>
                </c:pt>
                <c:pt idx="57">
                  <c:v>2023_2</c:v>
                </c:pt>
                <c:pt idx="58">
                  <c:v>2023_3</c:v>
                </c:pt>
                <c:pt idx="59">
                  <c:v>2023_4</c:v>
                </c:pt>
                <c:pt idx="60">
                  <c:v>2024_1</c:v>
                </c:pt>
                <c:pt idx="61">
                  <c:v>2024_2</c:v>
                </c:pt>
                <c:pt idx="62">
                  <c:v>2024_3</c:v>
                </c:pt>
                <c:pt idx="63">
                  <c:v>2024_4</c:v>
                </c:pt>
                <c:pt idx="64">
                  <c:v>2025_1</c:v>
                </c:pt>
                <c:pt idx="65">
                  <c:v>2025_2</c:v>
                </c:pt>
                <c:pt idx="66">
                  <c:v>2025_3</c:v>
                </c:pt>
                <c:pt idx="67">
                  <c:v>2025_4</c:v>
                </c:pt>
                <c:pt idx="68">
                  <c:v>2026_1</c:v>
                </c:pt>
                <c:pt idx="69">
                  <c:v>2026_2</c:v>
                </c:pt>
                <c:pt idx="70">
                  <c:v>2026_3</c:v>
                </c:pt>
                <c:pt idx="71">
                  <c:v>2026_4</c:v>
                </c:pt>
                <c:pt idx="72">
                  <c:v>2027_1</c:v>
                </c:pt>
                <c:pt idx="73">
                  <c:v>2027_2</c:v>
                </c:pt>
                <c:pt idx="74">
                  <c:v>2027_3</c:v>
                </c:pt>
                <c:pt idx="75">
                  <c:v>2027_4</c:v>
                </c:pt>
                <c:pt idx="76">
                  <c:v>2028_1</c:v>
                </c:pt>
                <c:pt idx="77">
                  <c:v>2028_2</c:v>
                </c:pt>
                <c:pt idx="78">
                  <c:v>2028_3</c:v>
                </c:pt>
                <c:pt idx="79">
                  <c:v>2028_4</c:v>
                </c:pt>
                <c:pt idx="80">
                  <c:v>2029_1</c:v>
                </c:pt>
                <c:pt idx="81">
                  <c:v>2029_2</c:v>
                </c:pt>
                <c:pt idx="82">
                  <c:v>2029_3</c:v>
                </c:pt>
                <c:pt idx="83">
                  <c:v>2029_4</c:v>
                </c:pt>
                <c:pt idx="84">
                  <c:v>2030_1</c:v>
                </c:pt>
                <c:pt idx="85">
                  <c:v>2030_2</c:v>
                </c:pt>
                <c:pt idx="86">
                  <c:v>2030_3</c:v>
                </c:pt>
                <c:pt idx="87">
                  <c:v>2030_4</c:v>
                </c:pt>
                <c:pt idx="88">
                  <c:v>2031_1</c:v>
                </c:pt>
                <c:pt idx="89">
                  <c:v>2031_2</c:v>
                </c:pt>
                <c:pt idx="90">
                  <c:v>2031_3</c:v>
                </c:pt>
                <c:pt idx="91">
                  <c:v>2031_4</c:v>
                </c:pt>
                <c:pt idx="92">
                  <c:v>2032_1</c:v>
                </c:pt>
                <c:pt idx="93">
                  <c:v>2032_2</c:v>
                </c:pt>
                <c:pt idx="94">
                  <c:v>2032_3</c:v>
                </c:pt>
                <c:pt idx="95">
                  <c:v>2032_4</c:v>
                </c:pt>
                <c:pt idx="96">
                  <c:v>2033_1</c:v>
                </c:pt>
                <c:pt idx="97">
                  <c:v>2033_2</c:v>
                </c:pt>
                <c:pt idx="98">
                  <c:v>2033_3</c:v>
                </c:pt>
                <c:pt idx="99">
                  <c:v>2033_4</c:v>
                </c:pt>
                <c:pt idx="100">
                  <c:v>2034_1</c:v>
                </c:pt>
                <c:pt idx="101">
                  <c:v>2034_2</c:v>
                </c:pt>
                <c:pt idx="102">
                  <c:v>2034_3</c:v>
                </c:pt>
                <c:pt idx="103">
                  <c:v>2034_4</c:v>
                </c:pt>
                <c:pt idx="104">
                  <c:v>2035_1</c:v>
                </c:pt>
                <c:pt idx="105">
                  <c:v>2035_2</c:v>
                </c:pt>
                <c:pt idx="106">
                  <c:v>2035_3</c:v>
                </c:pt>
                <c:pt idx="107">
                  <c:v>2035_4</c:v>
                </c:pt>
                <c:pt idx="108">
                  <c:v>2036_1</c:v>
                </c:pt>
                <c:pt idx="109">
                  <c:v>2036_2</c:v>
                </c:pt>
                <c:pt idx="110">
                  <c:v>2036_3</c:v>
                </c:pt>
                <c:pt idx="111">
                  <c:v>2036_4</c:v>
                </c:pt>
                <c:pt idx="112">
                  <c:v>2037_1</c:v>
                </c:pt>
                <c:pt idx="113">
                  <c:v>2037_2</c:v>
                </c:pt>
                <c:pt idx="114">
                  <c:v>2037_3</c:v>
                </c:pt>
                <c:pt idx="115">
                  <c:v>2037_4</c:v>
                </c:pt>
                <c:pt idx="116">
                  <c:v>2038_1</c:v>
                </c:pt>
                <c:pt idx="117">
                  <c:v>2038_2</c:v>
                </c:pt>
                <c:pt idx="118">
                  <c:v>2038_3</c:v>
                </c:pt>
                <c:pt idx="119">
                  <c:v>2038_4</c:v>
                </c:pt>
                <c:pt idx="120">
                  <c:v>2039_1</c:v>
                </c:pt>
                <c:pt idx="121">
                  <c:v>2039_2</c:v>
                </c:pt>
                <c:pt idx="122">
                  <c:v>2039_3</c:v>
                </c:pt>
                <c:pt idx="123">
                  <c:v>2039_4</c:v>
                </c:pt>
                <c:pt idx="124">
                  <c:v>2040_1</c:v>
                </c:pt>
                <c:pt idx="125">
                  <c:v>2040_2</c:v>
                </c:pt>
                <c:pt idx="126">
                  <c:v>2040_3</c:v>
                </c:pt>
                <c:pt idx="127">
                  <c:v>2040_4</c:v>
                </c:pt>
              </c:strCache>
            </c:strRef>
          </c:cat>
          <c:val>
            <c:numRef>
              <c:f>('Exposure Commercial linear'!$Z$4:$Z$54,'Exposure Commercial linear'!$Z$55:$Z$116,'Exposure Commercial linear'!$Z$117:$Z$131)</c:f>
              <c:numCache>
                <c:formatCode>General</c:formatCode>
                <c:ptCount val="128"/>
                <c:pt idx="0">
                  <c:v>1264</c:v>
                </c:pt>
                <c:pt idx="1">
                  <c:v>1270</c:v>
                </c:pt>
                <c:pt idx="2">
                  <c:v>1318</c:v>
                </c:pt>
                <c:pt idx="3">
                  <c:v>1323</c:v>
                </c:pt>
                <c:pt idx="4">
                  <c:v>1339</c:v>
                </c:pt>
                <c:pt idx="5">
                  <c:v>1301</c:v>
                </c:pt>
                <c:pt idx="6">
                  <c:v>1344</c:v>
                </c:pt>
                <c:pt idx="7">
                  <c:v>1368</c:v>
                </c:pt>
                <c:pt idx="8">
                  <c:v>1383</c:v>
                </c:pt>
                <c:pt idx="9">
                  <c:v>1363</c:v>
                </c:pt>
                <c:pt idx="10">
                  <c:v>1439</c:v>
                </c:pt>
                <c:pt idx="11">
                  <c:v>1454</c:v>
                </c:pt>
                <c:pt idx="12">
                  <c:v>1481</c:v>
                </c:pt>
                <c:pt idx="13">
                  <c:v>1488</c:v>
                </c:pt>
                <c:pt idx="14">
                  <c:v>1565</c:v>
                </c:pt>
                <c:pt idx="15">
                  <c:v>1536</c:v>
                </c:pt>
                <c:pt idx="16">
                  <c:v>1572</c:v>
                </c:pt>
                <c:pt idx="17">
                  <c:v>1568</c:v>
                </c:pt>
                <c:pt idx="18">
                  <c:v>1632</c:v>
                </c:pt>
                <c:pt idx="19">
                  <c:v>1627</c:v>
                </c:pt>
                <c:pt idx="20">
                  <c:v>1690</c:v>
                </c:pt>
                <c:pt idx="21">
                  <c:v>1682</c:v>
                </c:pt>
                <c:pt idx="22">
                  <c:v>1740</c:v>
                </c:pt>
                <c:pt idx="23">
                  <c:v>1726</c:v>
                </c:pt>
                <c:pt idx="24">
                  <c:v>1717</c:v>
                </c:pt>
                <c:pt idx="25">
                  <c:v>1709</c:v>
                </c:pt>
                <c:pt idx="26">
                  <c:v>1770</c:v>
                </c:pt>
                <c:pt idx="27">
                  <c:v>1755</c:v>
                </c:pt>
                <c:pt idx="28">
                  <c:v>1794</c:v>
                </c:pt>
                <c:pt idx="29">
                  <c:v>1786</c:v>
                </c:pt>
                <c:pt idx="30">
                  <c:v>1850</c:v>
                </c:pt>
                <c:pt idx="31">
                  <c:v>1831</c:v>
                </c:pt>
                <c:pt idx="32">
                  <c:v>1824</c:v>
                </c:pt>
                <c:pt idx="33">
                  <c:v>1807</c:v>
                </c:pt>
                <c:pt idx="34">
                  <c:v>1866</c:v>
                </c:pt>
                <c:pt idx="35">
                  <c:v>1845</c:v>
                </c:pt>
                <c:pt idx="36">
                  <c:v>1863</c:v>
                </c:pt>
                <c:pt idx="37">
                  <c:v>1846</c:v>
                </c:pt>
                <c:pt idx="38">
                  <c:v>1900</c:v>
                </c:pt>
                <c:pt idx="39">
                  <c:v>1869</c:v>
                </c:pt>
                <c:pt idx="40">
                  <c:v>1968.8192307692307</c:v>
                </c:pt>
                <c:pt idx="41">
                  <c:v>1986.1945590994371</c:v>
                </c:pt>
                <c:pt idx="42">
                  <c:v>2003.5698874296436</c:v>
                </c:pt>
                <c:pt idx="43">
                  <c:v>2020.9452157598498</c:v>
                </c:pt>
                <c:pt idx="44">
                  <c:v>2038.3205440900563</c:v>
                </c:pt>
                <c:pt idx="45">
                  <c:v>2055.6958724202627</c:v>
                </c:pt>
                <c:pt idx="46">
                  <c:v>2073.071200750469</c:v>
                </c:pt>
                <c:pt idx="47">
                  <c:v>2090.4465290806756</c:v>
                </c:pt>
                <c:pt idx="48">
                  <c:v>2107.8218574108819</c:v>
                </c:pt>
                <c:pt idx="49">
                  <c:v>2125.1971857410881</c:v>
                </c:pt>
                <c:pt idx="50">
                  <c:v>2142.5725140712948</c:v>
                </c:pt>
                <c:pt idx="51">
                  <c:v>2159.947842401501</c:v>
                </c:pt>
                <c:pt idx="52">
                  <c:v>2177.3231707317073</c:v>
                </c:pt>
                <c:pt idx="53">
                  <c:v>2194.6984990619139</c:v>
                </c:pt>
                <c:pt idx="54">
                  <c:v>2212.0738273921202</c:v>
                </c:pt>
                <c:pt idx="55">
                  <c:v>2229.4491557223264</c:v>
                </c:pt>
                <c:pt idx="56">
                  <c:v>2246.8244840525331</c:v>
                </c:pt>
                <c:pt idx="57">
                  <c:v>2264.1998123827393</c:v>
                </c:pt>
                <c:pt idx="58">
                  <c:v>2281.5751407129455</c:v>
                </c:pt>
                <c:pt idx="59">
                  <c:v>2298.9504690431522</c:v>
                </c:pt>
                <c:pt idx="60">
                  <c:v>2316.325797373358</c:v>
                </c:pt>
                <c:pt idx="61">
                  <c:v>2333.7011257035647</c:v>
                </c:pt>
                <c:pt idx="62">
                  <c:v>2351.0764540337714</c:v>
                </c:pt>
                <c:pt idx="63">
                  <c:v>2368.4517823639771</c:v>
                </c:pt>
                <c:pt idx="64">
                  <c:v>2385.8271106941838</c:v>
                </c:pt>
                <c:pt idx="65">
                  <c:v>2403.2024390243905</c:v>
                </c:pt>
                <c:pt idx="66">
                  <c:v>2420.5777673545963</c:v>
                </c:pt>
                <c:pt idx="67">
                  <c:v>2437.953095684803</c:v>
                </c:pt>
                <c:pt idx="68">
                  <c:v>2455.3284240150097</c:v>
                </c:pt>
                <c:pt idx="69">
                  <c:v>2472.7037523452154</c:v>
                </c:pt>
                <c:pt idx="70">
                  <c:v>2490.0790806754221</c:v>
                </c:pt>
                <c:pt idx="71">
                  <c:v>2507.4544090056288</c:v>
                </c:pt>
                <c:pt idx="72">
                  <c:v>2524.8297373358346</c:v>
                </c:pt>
                <c:pt idx="73">
                  <c:v>2542.2050656660413</c:v>
                </c:pt>
                <c:pt idx="74">
                  <c:v>2559.5803939962479</c:v>
                </c:pt>
                <c:pt idx="75">
                  <c:v>2576.9557223264537</c:v>
                </c:pt>
                <c:pt idx="76">
                  <c:v>2594.3310506566604</c:v>
                </c:pt>
                <c:pt idx="77">
                  <c:v>2611.7063789868671</c:v>
                </c:pt>
                <c:pt idx="78">
                  <c:v>2629.0817073170729</c:v>
                </c:pt>
                <c:pt idx="79">
                  <c:v>2646.4570356472796</c:v>
                </c:pt>
                <c:pt idx="80">
                  <c:v>2663.8323639774858</c:v>
                </c:pt>
                <c:pt idx="81">
                  <c:v>2681.207692307692</c:v>
                </c:pt>
                <c:pt idx="82">
                  <c:v>2698.5830206378987</c:v>
                </c:pt>
                <c:pt idx="83">
                  <c:v>2715.9583489681049</c:v>
                </c:pt>
                <c:pt idx="84">
                  <c:v>2733.3336772983112</c:v>
                </c:pt>
                <c:pt idx="85">
                  <c:v>2750.7090056285178</c:v>
                </c:pt>
                <c:pt idx="86">
                  <c:v>2768.0843339587241</c:v>
                </c:pt>
                <c:pt idx="87">
                  <c:v>2785.4596622889303</c:v>
                </c:pt>
                <c:pt idx="88">
                  <c:v>2802.834990619137</c:v>
                </c:pt>
                <c:pt idx="89">
                  <c:v>2820.2103189493432</c:v>
                </c:pt>
                <c:pt idx="90">
                  <c:v>2837.5856472795494</c:v>
                </c:pt>
                <c:pt idx="91">
                  <c:v>2854.9609756097561</c:v>
                </c:pt>
                <c:pt idx="92">
                  <c:v>2872.3363039399624</c:v>
                </c:pt>
                <c:pt idx="93">
                  <c:v>2889.7116322701686</c:v>
                </c:pt>
                <c:pt idx="94">
                  <c:v>2907.0869606003753</c:v>
                </c:pt>
                <c:pt idx="95">
                  <c:v>2924.4622889305815</c:v>
                </c:pt>
                <c:pt idx="96">
                  <c:v>2941.8376172607877</c:v>
                </c:pt>
                <c:pt idx="97">
                  <c:v>2959.2129455909944</c:v>
                </c:pt>
                <c:pt idx="98">
                  <c:v>2976.5882739212007</c:v>
                </c:pt>
                <c:pt idx="99">
                  <c:v>2993.9636022514069</c:v>
                </c:pt>
                <c:pt idx="100">
                  <c:v>3011.3389305816136</c:v>
                </c:pt>
                <c:pt idx="101">
                  <c:v>3028.7142589118198</c:v>
                </c:pt>
                <c:pt idx="102">
                  <c:v>3046.089587242026</c:v>
                </c:pt>
                <c:pt idx="103">
                  <c:v>3063.4649155722327</c:v>
                </c:pt>
                <c:pt idx="104">
                  <c:v>3080.8402439024389</c:v>
                </c:pt>
                <c:pt idx="105">
                  <c:v>3098.2155722326452</c:v>
                </c:pt>
                <c:pt idx="106">
                  <c:v>3115.5909005628519</c:v>
                </c:pt>
                <c:pt idx="107">
                  <c:v>3132.9662288930581</c:v>
                </c:pt>
                <c:pt idx="108">
                  <c:v>3150.3415572232643</c:v>
                </c:pt>
                <c:pt idx="109">
                  <c:v>3167.716885553471</c:v>
                </c:pt>
                <c:pt idx="110">
                  <c:v>3185.0922138836772</c:v>
                </c:pt>
                <c:pt idx="111">
                  <c:v>3202.4675422138835</c:v>
                </c:pt>
                <c:pt idx="112">
                  <c:v>3219.8428705440901</c:v>
                </c:pt>
                <c:pt idx="113">
                  <c:v>3237.2181988742964</c:v>
                </c:pt>
                <c:pt idx="114">
                  <c:v>3254.5935272045026</c:v>
                </c:pt>
                <c:pt idx="115">
                  <c:v>3271.9688555347093</c:v>
                </c:pt>
                <c:pt idx="116">
                  <c:v>3289.3441838649155</c:v>
                </c:pt>
                <c:pt idx="117">
                  <c:v>3306.7195121951218</c:v>
                </c:pt>
                <c:pt idx="118">
                  <c:v>3324.0948405253284</c:v>
                </c:pt>
                <c:pt idx="119">
                  <c:v>3341.4701688555347</c:v>
                </c:pt>
                <c:pt idx="120">
                  <c:v>3358.8454971857409</c:v>
                </c:pt>
                <c:pt idx="121">
                  <c:v>3376.2208255159476</c:v>
                </c:pt>
                <c:pt idx="122">
                  <c:v>3393.5961538461538</c:v>
                </c:pt>
                <c:pt idx="123">
                  <c:v>3410.97148217636</c:v>
                </c:pt>
                <c:pt idx="124">
                  <c:v>3428.3468105065667</c:v>
                </c:pt>
                <c:pt idx="125">
                  <c:v>3445.722138836773</c:v>
                </c:pt>
                <c:pt idx="126">
                  <c:v>3463.0974671669792</c:v>
                </c:pt>
                <c:pt idx="127">
                  <c:v>3480.4727954971859</c:v>
                </c:pt>
              </c:numCache>
            </c:numRef>
          </c:val>
          <c:smooth val="0"/>
          <c:extLst>
            <c:ext xmlns:c16="http://schemas.microsoft.com/office/drawing/2014/chart" uri="{C3380CC4-5D6E-409C-BE32-E72D297353CC}">
              <c16:uniqueId val="{00000015-067A-0A4B-9762-97A31EED44E0}"/>
            </c:ext>
          </c:extLst>
        </c:ser>
        <c:ser>
          <c:idx val="22"/>
          <c:order val="22"/>
          <c:tx>
            <c:strRef>
              <c:f>'Exposure Commercial linear'!$AA$3</c:f>
              <c:strCache>
                <c:ptCount val="1"/>
                <c:pt idx="0">
                  <c:v>SSH</c:v>
                </c:pt>
              </c:strCache>
            </c:strRef>
          </c:tx>
          <c:spPr>
            <a:ln w="28575" cap="rnd">
              <a:solidFill>
                <a:schemeClr val="accent5">
                  <a:lumMod val="80000"/>
                </a:schemeClr>
              </a:solidFill>
              <a:round/>
            </a:ln>
            <a:effectLst/>
          </c:spPr>
          <c:marker>
            <c:symbol val="none"/>
          </c:marker>
          <c:cat>
            <c:strRef>
              <c:f>('Exposure Commercial linear'!$C$4:$C$54,'Exposure Commercial linear'!$C$55:$C$116,'Exposure Commercial linear'!$C$117:$C$131)</c:f>
              <c:strCache>
                <c:ptCount val="128"/>
                <c:pt idx="0">
                  <c:v>2009_1</c:v>
                </c:pt>
                <c:pt idx="1">
                  <c:v>2009_2</c:v>
                </c:pt>
                <c:pt idx="2">
                  <c:v>2009_3</c:v>
                </c:pt>
                <c:pt idx="3">
                  <c:v>2009_4</c:v>
                </c:pt>
                <c:pt idx="4">
                  <c:v>2010_1</c:v>
                </c:pt>
                <c:pt idx="5">
                  <c:v>2010_2</c:v>
                </c:pt>
                <c:pt idx="6">
                  <c:v>2010_3</c:v>
                </c:pt>
                <c:pt idx="7">
                  <c:v>2010_4</c:v>
                </c:pt>
                <c:pt idx="8">
                  <c:v>2011_1</c:v>
                </c:pt>
                <c:pt idx="9">
                  <c:v>2011_2</c:v>
                </c:pt>
                <c:pt idx="10">
                  <c:v>2011_3</c:v>
                </c:pt>
                <c:pt idx="11">
                  <c:v>2011_4</c:v>
                </c:pt>
                <c:pt idx="12">
                  <c:v>2012_1</c:v>
                </c:pt>
                <c:pt idx="13">
                  <c:v>2012_2</c:v>
                </c:pt>
                <c:pt idx="14">
                  <c:v>2012_3</c:v>
                </c:pt>
                <c:pt idx="15">
                  <c:v>2012_4</c:v>
                </c:pt>
                <c:pt idx="16">
                  <c:v>2013_1</c:v>
                </c:pt>
                <c:pt idx="17">
                  <c:v>2013_2</c:v>
                </c:pt>
                <c:pt idx="18">
                  <c:v>2013_3</c:v>
                </c:pt>
                <c:pt idx="19">
                  <c:v>2013_4</c:v>
                </c:pt>
                <c:pt idx="20">
                  <c:v>2014_1</c:v>
                </c:pt>
                <c:pt idx="21">
                  <c:v>2014_2</c:v>
                </c:pt>
                <c:pt idx="22">
                  <c:v>2014_3</c:v>
                </c:pt>
                <c:pt idx="23">
                  <c:v>2014_4</c:v>
                </c:pt>
                <c:pt idx="24">
                  <c:v>2015_1</c:v>
                </c:pt>
                <c:pt idx="25">
                  <c:v>2015_2</c:v>
                </c:pt>
                <c:pt idx="26">
                  <c:v>2015_3</c:v>
                </c:pt>
                <c:pt idx="27">
                  <c:v>2015_4</c:v>
                </c:pt>
                <c:pt idx="28">
                  <c:v>2016_1</c:v>
                </c:pt>
                <c:pt idx="29">
                  <c:v>2016_2</c:v>
                </c:pt>
                <c:pt idx="30">
                  <c:v>2016_3</c:v>
                </c:pt>
                <c:pt idx="31">
                  <c:v>2016_4</c:v>
                </c:pt>
                <c:pt idx="32">
                  <c:v>2017_1</c:v>
                </c:pt>
                <c:pt idx="33">
                  <c:v>2017_2</c:v>
                </c:pt>
                <c:pt idx="34">
                  <c:v>2017_3</c:v>
                </c:pt>
                <c:pt idx="35">
                  <c:v>2017_4</c:v>
                </c:pt>
                <c:pt idx="36">
                  <c:v>2018_1</c:v>
                </c:pt>
                <c:pt idx="37">
                  <c:v>2018_2</c:v>
                </c:pt>
                <c:pt idx="38">
                  <c:v>2018_3</c:v>
                </c:pt>
                <c:pt idx="39">
                  <c:v>2018_4</c:v>
                </c:pt>
                <c:pt idx="40">
                  <c:v>2019_1</c:v>
                </c:pt>
                <c:pt idx="41">
                  <c:v>2019_2</c:v>
                </c:pt>
                <c:pt idx="42">
                  <c:v>2019_3</c:v>
                </c:pt>
                <c:pt idx="43">
                  <c:v>2019_4</c:v>
                </c:pt>
                <c:pt idx="44">
                  <c:v>2020_1</c:v>
                </c:pt>
                <c:pt idx="45">
                  <c:v>2020_2</c:v>
                </c:pt>
                <c:pt idx="46">
                  <c:v>2020_3</c:v>
                </c:pt>
                <c:pt idx="47">
                  <c:v>2020_4</c:v>
                </c:pt>
                <c:pt idx="48">
                  <c:v>2021_1</c:v>
                </c:pt>
                <c:pt idx="49">
                  <c:v>2021_2</c:v>
                </c:pt>
                <c:pt idx="50">
                  <c:v>2021_3</c:v>
                </c:pt>
                <c:pt idx="51">
                  <c:v>2021_4</c:v>
                </c:pt>
                <c:pt idx="52">
                  <c:v>2022_1</c:v>
                </c:pt>
                <c:pt idx="53">
                  <c:v>2022_2</c:v>
                </c:pt>
                <c:pt idx="54">
                  <c:v>2022_3</c:v>
                </c:pt>
                <c:pt idx="55">
                  <c:v>2022_4</c:v>
                </c:pt>
                <c:pt idx="56">
                  <c:v>2023_1</c:v>
                </c:pt>
                <c:pt idx="57">
                  <c:v>2023_2</c:v>
                </c:pt>
                <c:pt idx="58">
                  <c:v>2023_3</c:v>
                </c:pt>
                <c:pt idx="59">
                  <c:v>2023_4</c:v>
                </c:pt>
                <c:pt idx="60">
                  <c:v>2024_1</c:v>
                </c:pt>
                <c:pt idx="61">
                  <c:v>2024_2</c:v>
                </c:pt>
                <c:pt idx="62">
                  <c:v>2024_3</c:v>
                </c:pt>
                <c:pt idx="63">
                  <c:v>2024_4</c:v>
                </c:pt>
                <c:pt idx="64">
                  <c:v>2025_1</c:v>
                </c:pt>
                <c:pt idx="65">
                  <c:v>2025_2</c:v>
                </c:pt>
                <c:pt idx="66">
                  <c:v>2025_3</c:v>
                </c:pt>
                <c:pt idx="67">
                  <c:v>2025_4</c:v>
                </c:pt>
                <c:pt idx="68">
                  <c:v>2026_1</c:v>
                </c:pt>
                <c:pt idx="69">
                  <c:v>2026_2</c:v>
                </c:pt>
                <c:pt idx="70">
                  <c:v>2026_3</c:v>
                </c:pt>
                <c:pt idx="71">
                  <c:v>2026_4</c:v>
                </c:pt>
                <c:pt idx="72">
                  <c:v>2027_1</c:v>
                </c:pt>
                <c:pt idx="73">
                  <c:v>2027_2</c:v>
                </c:pt>
                <c:pt idx="74">
                  <c:v>2027_3</c:v>
                </c:pt>
                <c:pt idx="75">
                  <c:v>2027_4</c:v>
                </c:pt>
                <c:pt idx="76">
                  <c:v>2028_1</c:v>
                </c:pt>
                <c:pt idx="77">
                  <c:v>2028_2</c:v>
                </c:pt>
                <c:pt idx="78">
                  <c:v>2028_3</c:v>
                </c:pt>
                <c:pt idx="79">
                  <c:v>2028_4</c:v>
                </c:pt>
                <c:pt idx="80">
                  <c:v>2029_1</c:v>
                </c:pt>
                <c:pt idx="81">
                  <c:v>2029_2</c:v>
                </c:pt>
                <c:pt idx="82">
                  <c:v>2029_3</c:v>
                </c:pt>
                <c:pt idx="83">
                  <c:v>2029_4</c:v>
                </c:pt>
                <c:pt idx="84">
                  <c:v>2030_1</c:v>
                </c:pt>
                <c:pt idx="85">
                  <c:v>2030_2</c:v>
                </c:pt>
                <c:pt idx="86">
                  <c:v>2030_3</c:v>
                </c:pt>
                <c:pt idx="87">
                  <c:v>2030_4</c:v>
                </c:pt>
                <c:pt idx="88">
                  <c:v>2031_1</c:v>
                </c:pt>
                <c:pt idx="89">
                  <c:v>2031_2</c:v>
                </c:pt>
                <c:pt idx="90">
                  <c:v>2031_3</c:v>
                </c:pt>
                <c:pt idx="91">
                  <c:v>2031_4</c:v>
                </c:pt>
                <c:pt idx="92">
                  <c:v>2032_1</c:v>
                </c:pt>
                <c:pt idx="93">
                  <c:v>2032_2</c:v>
                </c:pt>
                <c:pt idx="94">
                  <c:v>2032_3</c:v>
                </c:pt>
                <c:pt idx="95">
                  <c:v>2032_4</c:v>
                </c:pt>
                <c:pt idx="96">
                  <c:v>2033_1</c:v>
                </c:pt>
                <c:pt idx="97">
                  <c:v>2033_2</c:v>
                </c:pt>
                <c:pt idx="98">
                  <c:v>2033_3</c:v>
                </c:pt>
                <c:pt idx="99">
                  <c:v>2033_4</c:v>
                </c:pt>
                <c:pt idx="100">
                  <c:v>2034_1</c:v>
                </c:pt>
                <c:pt idx="101">
                  <c:v>2034_2</c:v>
                </c:pt>
                <c:pt idx="102">
                  <c:v>2034_3</c:v>
                </c:pt>
                <c:pt idx="103">
                  <c:v>2034_4</c:v>
                </c:pt>
                <c:pt idx="104">
                  <c:v>2035_1</c:v>
                </c:pt>
                <c:pt idx="105">
                  <c:v>2035_2</c:v>
                </c:pt>
                <c:pt idx="106">
                  <c:v>2035_3</c:v>
                </c:pt>
                <c:pt idx="107">
                  <c:v>2035_4</c:v>
                </c:pt>
                <c:pt idx="108">
                  <c:v>2036_1</c:v>
                </c:pt>
                <c:pt idx="109">
                  <c:v>2036_2</c:v>
                </c:pt>
                <c:pt idx="110">
                  <c:v>2036_3</c:v>
                </c:pt>
                <c:pt idx="111">
                  <c:v>2036_4</c:v>
                </c:pt>
                <c:pt idx="112">
                  <c:v>2037_1</c:v>
                </c:pt>
                <c:pt idx="113">
                  <c:v>2037_2</c:v>
                </c:pt>
                <c:pt idx="114">
                  <c:v>2037_3</c:v>
                </c:pt>
                <c:pt idx="115">
                  <c:v>2037_4</c:v>
                </c:pt>
                <c:pt idx="116">
                  <c:v>2038_1</c:v>
                </c:pt>
                <c:pt idx="117">
                  <c:v>2038_2</c:v>
                </c:pt>
                <c:pt idx="118">
                  <c:v>2038_3</c:v>
                </c:pt>
                <c:pt idx="119">
                  <c:v>2038_4</c:v>
                </c:pt>
                <c:pt idx="120">
                  <c:v>2039_1</c:v>
                </c:pt>
                <c:pt idx="121">
                  <c:v>2039_2</c:v>
                </c:pt>
                <c:pt idx="122">
                  <c:v>2039_3</c:v>
                </c:pt>
                <c:pt idx="123">
                  <c:v>2039_4</c:v>
                </c:pt>
                <c:pt idx="124">
                  <c:v>2040_1</c:v>
                </c:pt>
                <c:pt idx="125">
                  <c:v>2040_2</c:v>
                </c:pt>
                <c:pt idx="126">
                  <c:v>2040_3</c:v>
                </c:pt>
                <c:pt idx="127">
                  <c:v>2040_4</c:v>
                </c:pt>
              </c:strCache>
            </c:strRef>
          </c:cat>
          <c:val>
            <c:numRef>
              <c:f>('Exposure Commercial linear'!$AA$4:$AA$54,'Exposure Commercial linear'!$AA$55:$AA$116,'Exposure Commercial linear'!$AA$117:$AA$131)</c:f>
              <c:numCache>
                <c:formatCode>General</c:formatCode>
                <c:ptCount val="128"/>
                <c:pt idx="0">
                  <c:v>1915</c:v>
                </c:pt>
                <c:pt idx="1">
                  <c:v>1918</c:v>
                </c:pt>
                <c:pt idx="2">
                  <c:v>2005</c:v>
                </c:pt>
                <c:pt idx="3">
                  <c:v>2018</c:v>
                </c:pt>
                <c:pt idx="4">
                  <c:v>2044</c:v>
                </c:pt>
                <c:pt idx="5">
                  <c:v>1971</c:v>
                </c:pt>
                <c:pt idx="6">
                  <c:v>2051</c:v>
                </c:pt>
                <c:pt idx="7">
                  <c:v>2060</c:v>
                </c:pt>
                <c:pt idx="8">
                  <c:v>2121</c:v>
                </c:pt>
                <c:pt idx="9">
                  <c:v>2093</c:v>
                </c:pt>
                <c:pt idx="10">
                  <c:v>2218</c:v>
                </c:pt>
                <c:pt idx="11">
                  <c:v>2249</c:v>
                </c:pt>
                <c:pt idx="12">
                  <c:v>2298</c:v>
                </c:pt>
                <c:pt idx="13">
                  <c:v>2316</c:v>
                </c:pt>
                <c:pt idx="14">
                  <c:v>2433</c:v>
                </c:pt>
                <c:pt idx="15">
                  <c:v>2397</c:v>
                </c:pt>
                <c:pt idx="16">
                  <c:v>2459</c:v>
                </c:pt>
                <c:pt idx="17">
                  <c:v>2474</c:v>
                </c:pt>
                <c:pt idx="18">
                  <c:v>2565</c:v>
                </c:pt>
                <c:pt idx="19">
                  <c:v>2586</c:v>
                </c:pt>
                <c:pt idx="20">
                  <c:v>2668</c:v>
                </c:pt>
                <c:pt idx="21">
                  <c:v>2669</c:v>
                </c:pt>
                <c:pt idx="22">
                  <c:v>2767</c:v>
                </c:pt>
                <c:pt idx="23">
                  <c:v>2764</c:v>
                </c:pt>
                <c:pt idx="24">
                  <c:v>2764</c:v>
                </c:pt>
                <c:pt idx="25">
                  <c:v>2752</c:v>
                </c:pt>
                <c:pt idx="26">
                  <c:v>2856</c:v>
                </c:pt>
                <c:pt idx="27">
                  <c:v>2862</c:v>
                </c:pt>
                <c:pt idx="28">
                  <c:v>2938</c:v>
                </c:pt>
                <c:pt idx="29">
                  <c:v>2930</c:v>
                </c:pt>
                <c:pt idx="30">
                  <c:v>3042</c:v>
                </c:pt>
                <c:pt idx="31">
                  <c:v>3040</c:v>
                </c:pt>
                <c:pt idx="32">
                  <c:v>3047</c:v>
                </c:pt>
                <c:pt idx="33">
                  <c:v>3022</c:v>
                </c:pt>
                <c:pt idx="34">
                  <c:v>3123</c:v>
                </c:pt>
                <c:pt idx="35">
                  <c:v>3110</c:v>
                </c:pt>
                <c:pt idx="36">
                  <c:v>3158</c:v>
                </c:pt>
                <c:pt idx="37">
                  <c:v>3123</c:v>
                </c:pt>
                <c:pt idx="38">
                  <c:v>3194</c:v>
                </c:pt>
                <c:pt idx="39">
                  <c:v>3147</c:v>
                </c:pt>
                <c:pt idx="40">
                  <c:v>3313.6923076923076</c:v>
                </c:pt>
                <c:pt idx="41">
                  <c:v>3349.5224202626641</c:v>
                </c:pt>
                <c:pt idx="42">
                  <c:v>3385.3525328330206</c:v>
                </c:pt>
                <c:pt idx="43">
                  <c:v>3421.1826454033771</c:v>
                </c:pt>
                <c:pt idx="44">
                  <c:v>3457.0127579737336</c:v>
                </c:pt>
                <c:pt idx="45">
                  <c:v>3492.8428705440901</c:v>
                </c:pt>
                <c:pt idx="46">
                  <c:v>3528.6729831144467</c:v>
                </c:pt>
                <c:pt idx="47">
                  <c:v>3564.5030956848032</c:v>
                </c:pt>
                <c:pt idx="48">
                  <c:v>3600.3332082551597</c:v>
                </c:pt>
                <c:pt idx="49">
                  <c:v>3636.1633208255162</c:v>
                </c:pt>
                <c:pt idx="50">
                  <c:v>3671.9934333958727</c:v>
                </c:pt>
                <c:pt idx="51">
                  <c:v>3707.8235459662292</c:v>
                </c:pt>
                <c:pt idx="52">
                  <c:v>3743.6536585365857</c:v>
                </c:pt>
                <c:pt idx="53">
                  <c:v>3779.4837711069422</c:v>
                </c:pt>
                <c:pt idx="54">
                  <c:v>3815.3138836772987</c:v>
                </c:pt>
                <c:pt idx="55">
                  <c:v>3851.1439962476552</c:v>
                </c:pt>
                <c:pt idx="56">
                  <c:v>3886.9741088180117</c:v>
                </c:pt>
                <c:pt idx="57">
                  <c:v>3922.8042213883682</c:v>
                </c:pt>
                <c:pt idx="58">
                  <c:v>3958.6343339587243</c:v>
                </c:pt>
                <c:pt idx="59">
                  <c:v>3994.4644465290808</c:v>
                </c:pt>
                <c:pt idx="60">
                  <c:v>4030.2945590994373</c:v>
                </c:pt>
                <c:pt idx="61">
                  <c:v>4066.1246716697938</c:v>
                </c:pt>
                <c:pt idx="62">
                  <c:v>4101.9547842401498</c:v>
                </c:pt>
                <c:pt idx="63">
                  <c:v>4137.7848968105063</c:v>
                </c:pt>
                <c:pt idx="64">
                  <c:v>4173.6150093808628</c:v>
                </c:pt>
                <c:pt idx="65">
                  <c:v>4209.4451219512193</c:v>
                </c:pt>
                <c:pt idx="66">
                  <c:v>4245.2752345215758</c:v>
                </c:pt>
                <c:pt idx="67">
                  <c:v>4281.1053470919323</c:v>
                </c:pt>
                <c:pt idx="68">
                  <c:v>4316.9354596622888</c:v>
                </c:pt>
                <c:pt idx="69">
                  <c:v>4352.7655722326454</c:v>
                </c:pt>
                <c:pt idx="70">
                  <c:v>4388.5956848030019</c:v>
                </c:pt>
                <c:pt idx="71">
                  <c:v>4424.4257973733584</c:v>
                </c:pt>
                <c:pt idx="72">
                  <c:v>4460.2559099437149</c:v>
                </c:pt>
                <c:pt idx="73">
                  <c:v>4496.0860225140714</c:v>
                </c:pt>
                <c:pt idx="74">
                  <c:v>4531.9161350844279</c:v>
                </c:pt>
                <c:pt idx="75">
                  <c:v>4567.7462476547844</c:v>
                </c:pt>
                <c:pt idx="76">
                  <c:v>4603.5763602251409</c:v>
                </c:pt>
                <c:pt idx="77">
                  <c:v>4639.4064727954974</c:v>
                </c:pt>
                <c:pt idx="78">
                  <c:v>4675.2365853658539</c:v>
                </c:pt>
                <c:pt idx="79">
                  <c:v>4711.0666979362104</c:v>
                </c:pt>
                <c:pt idx="80">
                  <c:v>4746.8968105065669</c:v>
                </c:pt>
                <c:pt idx="81">
                  <c:v>4782.7269230769234</c:v>
                </c:pt>
                <c:pt idx="82">
                  <c:v>4818.5570356472799</c:v>
                </c:pt>
                <c:pt idx="83">
                  <c:v>4854.3871482176364</c:v>
                </c:pt>
                <c:pt idx="84">
                  <c:v>4890.2172607879929</c:v>
                </c:pt>
                <c:pt idx="85">
                  <c:v>4926.0473733583494</c:v>
                </c:pt>
                <c:pt idx="86">
                  <c:v>4961.8774859287059</c:v>
                </c:pt>
                <c:pt idx="87">
                  <c:v>4997.7075984990624</c:v>
                </c:pt>
                <c:pt idx="88">
                  <c:v>5033.5377110694189</c:v>
                </c:pt>
                <c:pt idx="89">
                  <c:v>5069.3678236397755</c:v>
                </c:pt>
                <c:pt idx="90">
                  <c:v>5105.197936210132</c:v>
                </c:pt>
                <c:pt idx="91">
                  <c:v>5141.0280487804885</c:v>
                </c:pt>
                <c:pt idx="92">
                  <c:v>5176.858161350845</c:v>
                </c:pt>
                <c:pt idx="93">
                  <c:v>5212.6882739212015</c:v>
                </c:pt>
                <c:pt idx="94">
                  <c:v>5248.518386491558</c:v>
                </c:pt>
                <c:pt idx="95">
                  <c:v>5284.3484990619145</c:v>
                </c:pt>
                <c:pt idx="96">
                  <c:v>5320.178611632271</c:v>
                </c:pt>
                <c:pt idx="97">
                  <c:v>5356.0087242026275</c:v>
                </c:pt>
                <c:pt idx="98">
                  <c:v>5391.838836772984</c:v>
                </c:pt>
                <c:pt idx="99">
                  <c:v>5427.6689493433405</c:v>
                </c:pt>
                <c:pt idx="100">
                  <c:v>5463.499061913697</c:v>
                </c:pt>
                <c:pt idx="101">
                  <c:v>5499.3291744840535</c:v>
                </c:pt>
                <c:pt idx="102">
                  <c:v>5535.15928705441</c:v>
                </c:pt>
                <c:pt idx="103">
                  <c:v>5570.9893996247665</c:v>
                </c:pt>
                <c:pt idx="104">
                  <c:v>5606.819512195123</c:v>
                </c:pt>
                <c:pt idx="105">
                  <c:v>5642.6496247654786</c:v>
                </c:pt>
                <c:pt idx="106">
                  <c:v>5678.4797373358351</c:v>
                </c:pt>
                <c:pt idx="107">
                  <c:v>5714.3098499061916</c:v>
                </c:pt>
                <c:pt idx="108">
                  <c:v>5750.1399624765481</c:v>
                </c:pt>
                <c:pt idx="109">
                  <c:v>5785.9700750469046</c:v>
                </c:pt>
                <c:pt idx="110">
                  <c:v>5821.8001876172611</c:v>
                </c:pt>
                <c:pt idx="111">
                  <c:v>5857.6303001876176</c:v>
                </c:pt>
                <c:pt idx="112">
                  <c:v>5893.4604127579742</c:v>
                </c:pt>
                <c:pt idx="113">
                  <c:v>5929.2905253283307</c:v>
                </c:pt>
                <c:pt idx="114">
                  <c:v>5965.1206378986872</c:v>
                </c:pt>
                <c:pt idx="115">
                  <c:v>6000.9507504690428</c:v>
                </c:pt>
                <c:pt idx="116">
                  <c:v>6036.7808630393993</c:v>
                </c:pt>
                <c:pt idx="117">
                  <c:v>6072.6109756097558</c:v>
                </c:pt>
                <c:pt idx="118">
                  <c:v>6108.4410881801123</c:v>
                </c:pt>
                <c:pt idx="119">
                  <c:v>6144.2712007504688</c:v>
                </c:pt>
                <c:pt idx="120">
                  <c:v>6180.1013133208253</c:v>
                </c:pt>
                <c:pt idx="121">
                  <c:v>6215.9314258911818</c:v>
                </c:pt>
                <c:pt idx="122">
                  <c:v>6251.7615384615383</c:v>
                </c:pt>
                <c:pt idx="123">
                  <c:v>6287.5916510318948</c:v>
                </c:pt>
                <c:pt idx="124">
                  <c:v>6323.4217636022513</c:v>
                </c:pt>
                <c:pt idx="125">
                  <c:v>6359.2518761726078</c:v>
                </c:pt>
                <c:pt idx="126">
                  <c:v>6395.0819887429643</c:v>
                </c:pt>
                <c:pt idx="127">
                  <c:v>6430.9121013133208</c:v>
                </c:pt>
              </c:numCache>
            </c:numRef>
          </c:val>
          <c:smooth val="0"/>
          <c:extLst>
            <c:ext xmlns:c16="http://schemas.microsoft.com/office/drawing/2014/chart" uri="{C3380CC4-5D6E-409C-BE32-E72D297353CC}">
              <c16:uniqueId val="{00000016-067A-0A4B-9762-97A31EED44E0}"/>
            </c:ext>
          </c:extLst>
        </c:ser>
        <c:ser>
          <c:idx val="23"/>
          <c:order val="23"/>
          <c:tx>
            <c:strRef>
              <c:f>'Exposure Commercial linear'!$AB$3</c:f>
              <c:strCache>
                <c:ptCount val="1"/>
                <c:pt idx="0">
                  <c:v>SSL</c:v>
                </c:pt>
              </c:strCache>
            </c:strRef>
          </c:tx>
          <c:spPr>
            <a:ln w="28575" cap="rnd">
              <a:solidFill>
                <a:schemeClr val="accent6">
                  <a:lumMod val="80000"/>
                </a:schemeClr>
              </a:solidFill>
              <a:round/>
            </a:ln>
            <a:effectLst/>
          </c:spPr>
          <c:marker>
            <c:symbol val="none"/>
          </c:marker>
          <c:cat>
            <c:strRef>
              <c:f>('Exposure Commercial linear'!$C$4:$C$54,'Exposure Commercial linear'!$C$55:$C$116,'Exposure Commercial linear'!$C$117:$C$131)</c:f>
              <c:strCache>
                <c:ptCount val="128"/>
                <c:pt idx="0">
                  <c:v>2009_1</c:v>
                </c:pt>
                <c:pt idx="1">
                  <c:v>2009_2</c:v>
                </c:pt>
                <c:pt idx="2">
                  <c:v>2009_3</c:v>
                </c:pt>
                <c:pt idx="3">
                  <c:v>2009_4</c:v>
                </c:pt>
                <c:pt idx="4">
                  <c:v>2010_1</c:v>
                </c:pt>
                <c:pt idx="5">
                  <c:v>2010_2</c:v>
                </c:pt>
                <c:pt idx="6">
                  <c:v>2010_3</c:v>
                </c:pt>
                <c:pt idx="7">
                  <c:v>2010_4</c:v>
                </c:pt>
                <c:pt idx="8">
                  <c:v>2011_1</c:v>
                </c:pt>
                <c:pt idx="9">
                  <c:v>2011_2</c:v>
                </c:pt>
                <c:pt idx="10">
                  <c:v>2011_3</c:v>
                </c:pt>
                <c:pt idx="11">
                  <c:v>2011_4</c:v>
                </c:pt>
                <c:pt idx="12">
                  <c:v>2012_1</c:v>
                </c:pt>
                <c:pt idx="13">
                  <c:v>2012_2</c:v>
                </c:pt>
                <c:pt idx="14">
                  <c:v>2012_3</c:v>
                </c:pt>
                <c:pt idx="15">
                  <c:v>2012_4</c:v>
                </c:pt>
                <c:pt idx="16">
                  <c:v>2013_1</c:v>
                </c:pt>
                <c:pt idx="17">
                  <c:v>2013_2</c:v>
                </c:pt>
                <c:pt idx="18">
                  <c:v>2013_3</c:v>
                </c:pt>
                <c:pt idx="19">
                  <c:v>2013_4</c:v>
                </c:pt>
                <c:pt idx="20">
                  <c:v>2014_1</c:v>
                </c:pt>
                <c:pt idx="21">
                  <c:v>2014_2</c:v>
                </c:pt>
                <c:pt idx="22">
                  <c:v>2014_3</c:v>
                </c:pt>
                <c:pt idx="23">
                  <c:v>2014_4</c:v>
                </c:pt>
                <c:pt idx="24">
                  <c:v>2015_1</c:v>
                </c:pt>
                <c:pt idx="25">
                  <c:v>2015_2</c:v>
                </c:pt>
                <c:pt idx="26">
                  <c:v>2015_3</c:v>
                </c:pt>
                <c:pt idx="27">
                  <c:v>2015_4</c:v>
                </c:pt>
                <c:pt idx="28">
                  <c:v>2016_1</c:v>
                </c:pt>
                <c:pt idx="29">
                  <c:v>2016_2</c:v>
                </c:pt>
                <c:pt idx="30">
                  <c:v>2016_3</c:v>
                </c:pt>
                <c:pt idx="31">
                  <c:v>2016_4</c:v>
                </c:pt>
                <c:pt idx="32">
                  <c:v>2017_1</c:v>
                </c:pt>
                <c:pt idx="33">
                  <c:v>2017_2</c:v>
                </c:pt>
                <c:pt idx="34">
                  <c:v>2017_3</c:v>
                </c:pt>
                <c:pt idx="35">
                  <c:v>2017_4</c:v>
                </c:pt>
                <c:pt idx="36">
                  <c:v>2018_1</c:v>
                </c:pt>
                <c:pt idx="37">
                  <c:v>2018_2</c:v>
                </c:pt>
                <c:pt idx="38">
                  <c:v>2018_3</c:v>
                </c:pt>
                <c:pt idx="39">
                  <c:v>2018_4</c:v>
                </c:pt>
                <c:pt idx="40">
                  <c:v>2019_1</c:v>
                </c:pt>
                <c:pt idx="41">
                  <c:v>2019_2</c:v>
                </c:pt>
                <c:pt idx="42">
                  <c:v>2019_3</c:v>
                </c:pt>
                <c:pt idx="43">
                  <c:v>2019_4</c:v>
                </c:pt>
                <c:pt idx="44">
                  <c:v>2020_1</c:v>
                </c:pt>
                <c:pt idx="45">
                  <c:v>2020_2</c:v>
                </c:pt>
                <c:pt idx="46">
                  <c:v>2020_3</c:v>
                </c:pt>
                <c:pt idx="47">
                  <c:v>2020_4</c:v>
                </c:pt>
                <c:pt idx="48">
                  <c:v>2021_1</c:v>
                </c:pt>
                <c:pt idx="49">
                  <c:v>2021_2</c:v>
                </c:pt>
                <c:pt idx="50">
                  <c:v>2021_3</c:v>
                </c:pt>
                <c:pt idx="51">
                  <c:v>2021_4</c:v>
                </c:pt>
                <c:pt idx="52">
                  <c:v>2022_1</c:v>
                </c:pt>
                <c:pt idx="53">
                  <c:v>2022_2</c:v>
                </c:pt>
                <c:pt idx="54">
                  <c:v>2022_3</c:v>
                </c:pt>
                <c:pt idx="55">
                  <c:v>2022_4</c:v>
                </c:pt>
                <c:pt idx="56">
                  <c:v>2023_1</c:v>
                </c:pt>
                <c:pt idx="57">
                  <c:v>2023_2</c:v>
                </c:pt>
                <c:pt idx="58">
                  <c:v>2023_3</c:v>
                </c:pt>
                <c:pt idx="59">
                  <c:v>2023_4</c:v>
                </c:pt>
                <c:pt idx="60">
                  <c:v>2024_1</c:v>
                </c:pt>
                <c:pt idx="61">
                  <c:v>2024_2</c:v>
                </c:pt>
                <c:pt idx="62">
                  <c:v>2024_3</c:v>
                </c:pt>
                <c:pt idx="63">
                  <c:v>2024_4</c:v>
                </c:pt>
                <c:pt idx="64">
                  <c:v>2025_1</c:v>
                </c:pt>
                <c:pt idx="65">
                  <c:v>2025_2</c:v>
                </c:pt>
                <c:pt idx="66">
                  <c:v>2025_3</c:v>
                </c:pt>
                <c:pt idx="67">
                  <c:v>2025_4</c:v>
                </c:pt>
                <c:pt idx="68">
                  <c:v>2026_1</c:v>
                </c:pt>
                <c:pt idx="69">
                  <c:v>2026_2</c:v>
                </c:pt>
                <c:pt idx="70">
                  <c:v>2026_3</c:v>
                </c:pt>
                <c:pt idx="71">
                  <c:v>2026_4</c:v>
                </c:pt>
                <c:pt idx="72">
                  <c:v>2027_1</c:v>
                </c:pt>
                <c:pt idx="73">
                  <c:v>2027_2</c:v>
                </c:pt>
                <c:pt idx="74">
                  <c:v>2027_3</c:v>
                </c:pt>
                <c:pt idx="75">
                  <c:v>2027_4</c:v>
                </c:pt>
                <c:pt idx="76">
                  <c:v>2028_1</c:v>
                </c:pt>
                <c:pt idx="77">
                  <c:v>2028_2</c:v>
                </c:pt>
                <c:pt idx="78">
                  <c:v>2028_3</c:v>
                </c:pt>
                <c:pt idx="79">
                  <c:v>2028_4</c:v>
                </c:pt>
                <c:pt idx="80">
                  <c:v>2029_1</c:v>
                </c:pt>
                <c:pt idx="81">
                  <c:v>2029_2</c:v>
                </c:pt>
                <c:pt idx="82">
                  <c:v>2029_3</c:v>
                </c:pt>
                <c:pt idx="83">
                  <c:v>2029_4</c:v>
                </c:pt>
                <c:pt idx="84">
                  <c:v>2030_1</c:v>
                </c:pt>
                <c:pt idx="85">
                  <c:v>2030_2</c:v>
                </c:pt>
                <c:pt idx="86">
                  <c:v>2030_3</c:v>
                </c:pt>
                <c:pt idx="87">
                  <c:v>2030_4</c:v>
                </c:pt>
                <c:pt idx="88">
                  <c:v>2031_1</c:v>
                </c:pt>
                <c:pt idx="89">
                  <c:v>2031_2</c:v>
                </c:pt>
                <c:pt idx="90">
                  <c:v>2031_3</c:v>
                </c:pt>
                <c:pt idx="91">
                  <c:v>2031_4</c:v>
                </c:pt>
                <c:pt idx="92">
                  <c:v>2032_1</c:v>
                </c:pt>
                <c:pt idx="93">
                  <c:v>2032_2</c:v>
                </c:pt>
                <c:pt idx="94">
                  <c:v>2032_3</c:v>
                </c:pt>
                <c:pt idx="95">
                  <c:v>2032_4</c:v>
                </c:pt>
                <c:pt idx="96">
                  <c:v>2033_1</c:v>
                </c:pt>
                <c:pt idx="97">
                  <c:v>2033_2</c:v>
                </c:pt>
                <c:pt idx="98">
                  <c:v>2033_3</c:v>
                </c:pt>
                <c:pt idx="99">
                  <c:v>2033_4</c:v>
                </c:pt>
                <c:pt idx="100">
                  <c:v>2034_1</c:v>
                </c:pt>
                <c:pt idx="101">
                  <c:v>2034_2</c:v>
                </c:pt>
                <c:pt idx="102">
                  <c:v>2034_3</c:v>
                </c:pt>
                <c:pt idx="103">
                  <c:v>2034_4</c:v>
                </c:pt>
                <c:pt idx="104">
                  <c:v>2035_1</c:v>
                </c:pt>
                <c:pt idx="105">
                  <c:v>2035_2</c:v>
                </c:pt>
                <c:pt idx="106">
                  <c:v>2035_3</c:v>
                </c:pt>
                <c:pt idx="107">
                  <c:v>2035_4</c:v>
                </c:pt>
                <c:pt idx="108">
                  <c:v>2036_1</c:v>
                </c:pt>
                <c:pt idx="109">
                  <c:v>2036_2</c:v>
                </c:pt>
                <c:pt idx="110">
                  <c:v>2036_3</c:v>
                </c:pt>
                <c:pt idx="111">
                  <c:v>2036_4</c:v>
                </c:pt>
                <c:pt idx="112">
                  <c:v>2037_1</c:v>
                </c:pt>
                <c:pt idx="113">
                  <c:v>2037_2</c:v>
                </c:pt>
                <c:pt idx="114">
                  <c:v>2037_3</c:v>
                </c:pt>
                <c:pt idx="115">
                  <c:v>2037_4</c:v>
                </c:pt>
                <c:pt idx="116">
                  <c:v>2038_1</c:v>
                </c:pt>
                <c:pt idx="117">
                  <c:v>2038_2</c:v>
                </c:pt>
                <c:pt idx="118">
                  <c:v>2038_3</c:v>
                </c:pt>
                <c:pt idx="119">
                  <c:v>2038_4</c:v>
                </c:pt>
                <c:pt idx="120">
                  <c:v>2039_1</c:v>
                </c:pt>
                <c:pt idx="121">
                  <c:v>2039_2</c:v>
                </c:pt>
                <c:pt idx="122">
                  <c:v>2039_3</c:v>
                </c:pt>
                <c:pt idx="123">
                  <c:v>2039_4</c:v>
                </c:pt>
                <c:pt idx="124">
                  <c:v>2040_1</c:v>
                </c:pt>
                <c:pt idx="125">
                  <c:v>2040_2</c:v>
                </c:pt>
                <c:pt idx="126">
                  <c:v>2040_3</c:v>
                </c:pt>
                <c:pt idx="127">
                  <c:v>2040_4</c:v>
                </c:pt>
              </c:strCache>
            </c:strRef>
          </c:cat>
          <c:val>
            <c:numRef>
              <c:f>('Exposure Commercial linear'!$AB$4:$AB$54,'Exposure Commercial linear'!$AB$55:$AB$116,'Exposure Commercial linear'!$AB$117:$AB$131)</c:f>
              <c:numCache>
                <c:formatCode>General</c:formatCode>
                <c:ptCount val="128"/>
                <c:pt idx="0">
                  <c:v>2306</c:v>
                </c:pt>
                <c:pt idx="1">
                  <c:v>2318</c:v>
                </c:pt>
                <c:pt idx="2">
                  <c:v>2405</c:v>
                </c:pt>
                <c:pt idx="3">
                  <c:v>2389</c:v>
                </c:pt>
                <c:pt idx="4">
                  <c:v>2445</c:v>
                </c:pt>
                <c:pt idx="5">
                  <c:v>2375</c:v>
                </c:pt>
                <c:pt idx="6">
                  <c:v>2454</c:v>
                </c:pt>
                <c:pt idx="7">
                  <c:v>2472</c:v>
                </c:pt>
                <c:pt idx="8">
                  <c:v>2525</c:v>
                </c:pt>
                <c:pt idx="9">
                  <c:v>2490</c:v>
                </c:pt>
                <c:pt idx="10">
                  <c:v>2629</c:v>
                </c:pt>
                <c:pt idx="11">
                  <c:v>2658</c:v>
                </c:pt>
                <c:pt idx="12">
                  <c:v>2709</c:v>
                </c:pt>
                <c:pt idx="13">
                  <c:v>2722</c:v>
                </c:pt>
                <c:pt idx="14">
                  <c:v>2865</c:v>
                </c:pt>
                <c:pt idx="15">
                  <c:v>2811</c:v>
                </c:pt>
                <c:pt idx="16">
                  <c:v>2877</c:v>
                </c:pt>
                <c:pt idx="17">
                  <c:v>2873</c:v>
                </c:pt>
                <c:pt idx="18">
                  <c:v>3010</c:v>
                </c:pt>
                <c:pt idx="19">
                  <c:v>3013</c:v>
                </c:pt>
                <c:pt idx="20">
                  <c:v>3097</c:v>
                </c:pt>
                <c:pt idx="21">
                  <c:v>3074</c:v>
                </c:pt>
                <c:pt idx="22">
                  <c:v>3170</c:v>
                </c:pt>
                <c:pt idx="23">
                  <c:v>3160</c:v>
                </c:pt>
                <c:pt idx="24">
                  <c:v>3145</c:v>
                </c:pt>
                <c:pt idx="25">
                  <c:v>3126</c:v>
                </c:pt>
                <c:pt idx="26">
                  <c:v>3234</c:v>
                </c:pt>
                <c:pt idx="27">
                  <c:v>3216</c:v>
                </c:pt>
                <c:pt idx="28">
                  <c:v>3275</c:v>
                </c:pt>
                <c:pt idx="29">
                  <c:v>3244</c:v>
                </c:pt>
                <c:pt idx="30">
                  <c:v>3346</c:v>
                </c:pt>
                <c:pt idx="31">
                  <c:v>3334</c:v>
                </c:pt>
                <c:pt idx="32">
                  <c:v>3314</c:v>
                </c:pt>
                <c:pt idx="33">
                  <c:v>3279</c:v>
                </c:pt>
                <c:pt idx="34">
                  <c:v>3383</c:v>
                </c:pt>
                <c:pt idx="35">
                  <c:v>3367</c:v>
                </c:pt>
                <c:pt idx="36">
                  <c:v>3391</c:v>
                </c:pt>
                <c:pt idx="37">
                  <c:v>3361</c:v>
                </c:pt>
                <c:pt idx="38">
                  <c:v>3460</c:v>
                </c:pt>
                <c:pt idx="39">
                  <c:v>3419</c:v>
                </c:pt>
                <c:pt idx="40">
                  <c:v>3589.6076923076926</c:v>
                </c:pt>
                <c:pt idx="41">
                  <c:v>3621.1239212007504</c:v>
                </c:pt>
                <c:pt idx="42">
                  <c:v>3652.6401500938091</c:v>
                </c:pt>
                <c:pt idx="43">
                  <c:v>3684.1563789868669</c:v>
                </c:pt>
                <c:pt idx="44">
                  <c:v>3715.6726078799252</c:v>
                </c:pt>
                <c:pt idx="45">
                  <c:v>3747.1888367729834</c:v>
                </c:pt>
                <c:pt idx="46">
                  <c:v>3778.7050656660413</c:v>
                </c:pt>
                <c:pt idx="47">
                  <c:v>3810.2212945591</c:v>
                </c:pt>
                <c:pt idx="48">
                  <c:v>3841.7375234521578</c:v>
                </c:pt>
                <c:pt idx="49">
                  <c:v>3873.2537523452161</c:v>
                </c:pt>
                <c:pt idx="50">
                  <c:v>3904.7699812382743</c:v>
                </c:pt>
                <c:pt idx="51">
                  <c:v>3936.2862101313322</c:v>
                </c:pt>
                <c:pt idx="52">
                  <c:v>3967.8024390243904</c:v>
                </c:pt>
                <c:pt idx="53">
                  <c:v>3999.3186679174487</c:v>
                </c:pt>
                <c:pt idx="54">
                  <c:v>4030.834896810507</c:v>
                </c:pt>
                <c:pt idx="55">
                  <c:v>4062.3511257035652</c:v>
                </c:pt>
                <c:pt idx="56">
                  <c:v>4093.867354596623</c:v>
                </c:pt>
                <c:pt idx="57">
                  <c:v>4125.3835834896818</c:v>
                </c:pt>
                <c:pt idx="58">
                  <c:v>4156.8998123827396</c:v>
                </c:pt>
                <c:pt idx="59">
                  <c:v>4188.4160412757974</c:v>
                </c:pt>
                <c:pt idx="60">
                  <c:v>4219.9322701688561</c:v>
                </c:pt>
                <c:pt idx="61">
                  <c:v>4251.4484990619139</c:v>
                </c:pt>
                <c:pt idx="62">
                  <c:v>4282.9647279549717</c:v>
                </c:pt>
                <c:pt idx="63">
                  <c:v>4314.4809568480305</c:v>
                </c:pt>
                <c:pt idx="64">
                  <c:v>4345.9971857410883</c:v>
                </c:pt>
                <c:pt idx="65">
                  <c:v>4377.5134146341461</c:v>
                </c:pt>
                <c:pt idx="66">
                  <c:v>4409.0296435272048</c:v>
                </c:pt>
                <c:pt idx="67">
                  <c:v>4440.5458724202635</c:v>
                </c:pt>
                <c:pt idx="68">
                  <c:v>4472.0621013133214</c:v>
                </c:pt>
                <c:pt idx="69">
                  <c:v>4503.5783302063792</c:v>
                </c:pt>
                <c:pt idx="70">
                  <c:v>4535.0945590994379</c:v>
                </c:pt>
                <c:pt idx="71">
                  <c:v>4566.6107879924957</c:v>
                </c:pt>
                <c:pt idx="72">
                  <c:v>4598.1270168855535</c:v>
                </c:pt>
                <c:pt idx="73">
                  <c:v>4629.6432457786123</c:v>
                </c:pt>
                <c:pt idx="74">
                  <c:v>4661.1594746716701</c:v>
                </c:pt>
                <c:pt idx="75">
                  <c:v>4692.6757035647279</c:v>
                </c:pt>
                <c:pt idx="76">
                  <c:v>4724.1919324577866</c:v>
                </c:pt>
                <c:pt idx="77">
                  <c:v>4755.7081613508453</c:v>
                </c:pt>
                <c:pt idx="78">
                  <c:v>4787.2243902439022</c:v>
                </c:pt>
                <c:pt idx="79">
                  <c:v>4818.740619136961</c:v>
                </c:pt>
                <c:pt idx="80">
                  <c:v>4850.2568480300197</c:v>
                </c:pt>
                <c:pt idx="81">
                  <c:v>4881.7730769230775</c:v>
                </c:pt>
                <c:pt idx="82">
                  <c:v>4913.2893058161353</c:v>
                </c:pt>
                <c:pt idx="83">
                  <c:v>4944.805534709194</c:v>
                </c:pt>
                <c:pt idx="84">
                  <c:v>4976.3217636022518</c:v>
                </c:pt>
                <c:pt idx="85">
                  <c:v>5007.8379924953097</c:v>
                </c:pt>
                <c:pt idx="86">
                  <c:v>5039.3542213883684</c:v>
                </c:pt>
                <c:pt idx="87">
                  <c:v>5070.8704502814262</c:v>
                </c:pt>
                <c:pt idx="88">
                  <c:v>5102.386679174484</c:v>
                </c:pt>
                <c:pt idx="89">
                  <c:v>5133.9029080675427</c:v>
                </c:pt>
                <c:pt idx="90">
                  <c:v>5165.4191369606015</c:v>
                </c:pt>
                <c:pt idx="91">
                  <c:v>5196.9353658536584</c:v>
                </c:pt>
                <c:pt idx="92">
                  <c:v>5228.4515947467171</c:v>
                </c:pt>
                <c:pt idx="93">
                  <c:v>5259.9678236397758</c:v>
                </c:pt>
                <c:pt idx="94">
                  <c:v>5291.4840525328336</c:v>
                </c:pt>
                <c:pt idx="95">
                  <c:v>5323.0002814258914</c:v>
                </c:pt>
                <c:pt idx="96">
                  <c:v>5354.5165103189502</c:v>
                </c:pt>
                <c:pt idx="97">
                  <c:v>5386.032739212008</c:v>
                </c:pt>
                <c:pt idx="98">
                  <c:v>5417.5489681050658</c:v>
                </c:pt>
                <c:pt idx="99">
                  <c:v>5449.0651969981245</c:v>
                </c:pt>
                <c:pt idx="100">
                  <c:v>5480.5814258911823</c:v>
                </c:pt>
                <c:pt idx="101">
                  <c:v>5512.0976547842401</c:v>
                </c:pt>
                <c:pt idx="102">
                  <c:v>5543.6138836772989</c:v>
                </c:pt>
                <c:pt idx="103">
                  <c:v>5575.1301125703576</c:v>
                </c:pt>
                <c:pt idx="104">
                  <c:v>5606.6463414634145</c:v>
                </c:pt>
                <c:pt idx="105">
                  <c:v>5638.1625703564732</c:v>
                </c:pt>
                <c:pt idx="106">
                  <c:v>5669.6787992495319</c:v>
                </c:pt>
                <c:pt idx="107">
                  <c:v>5701.1950281425898</c:v>
                </c:pt>
                <c:pt idx="108">
                  <c:v>5732.7112570356476</c:v>
                </c:pt>
                <c:pt idx="109">
                  <c:v>5764.2274859287063</c:v>
                </c:pt>
                <c:pt idx="110">
                  <c:v>5795.7437148217641</c:v>
                </c:pt>
                <c:pt idx="111">
                  <c:v>5827.2599437148219</c:v>
                </c:pt>
                <c:pt idx="112">
                  <c:v>5858.7761726078807</c:v>
                </c:pt>
                <c:pt idx="113">
                  <c:v>5890.2924015009385</c:v>
                </c:pt>
                <c:pt idx="114">
                  <c:v>5921.8086303939963</c:v>
                </c:pt>
                <c:pt idx="115">
                  <c:v>5953.324859287055</c:v>
                </c:pt>
                <c:pt idx="116">
                  <c:v>5984.8410881801137</c:v>
                </c:pt>
                <c:pt idx="117">
                  <c:v>6016.3573170731706</c:v>
                </c:pt>
                <c:pt idx="118">
                  <c:v>6047.8735459662294</c:v>
                </c:pt>
                <c:pt idx="119">
                  <c:v>6079.3897748592881</c:v>
                </c:pt>
                <c:pt idx="120">
                  <c:v>6110.9060037523459</c:v>
                </c:pt>
                <c:pt idx="121">
                  <c:v>6142.4222326454037</c:v>
                </c:pt>
                <c:pt idx="122">
                  <c:v>6173.9384615384624</c:v>
                </c:pt>
                <c:pt idx="123">
                  <c:v>6205.4546904315202</c:v>
                </c:pt>
                <c:pt idx="124">
                  <c:v>6236.9709193245781</c:v>
                </c:pt>
                <c:pt idx="125">
                  <c:v>6268.4871482176368</c:v>
                </c:pt>
                <c:pt idx="126">
                  <c:v>6300.0033771106946</c:v>
                </c:pt>
                <c:pt idx="127">
                  <c:v>6331.5196060037524</c:v>
                </c:pt>
              </c:numCache>
            </c:numRef>
          </c:val>
          <c:smooth val="0"/>
          <c:extLst>
            <c:ext xmlns:c16="http://schemas.microsoft.com/office/drawing/2014/chart" uri="{C3380CC4-5D6E-409C-BE32-E72D297353CC}">
              <c16:uniqueId val="{00000017-067A-0A4B-9762-97A31EED44E0}"/>
            </c:ext>
          </c:extLst>
        </c:ser>
        <c:ser>
          <c:idx val="24"/>
          <c:order val="24"/>
          <c:tx>
            <c:strRef>
              <c:f>'Exposure Commercial linear'!$AC$3</c:f>
              <c:strCache>
                <c:ptCount val="1"/>
                <c:pt idx="0">
                  <c:v>SYA</c:v>
                </c:pt>
              </c:strCache>
            </c:strRef>
          </c:tx>
          <c:spPr>
            <a:ln w="28575" cap="rnd">
              <a:solidFill>
                <a:schemeClr val="accent1">
                  <a:lumMod val="60000"/>
                  <a:lumOff val="40000"/>
                </a:schemeClr>
              </a:solidFill>
              <a:round/>
            </a:ln>
            <a:effectLst/>
          </c:spPr>
          <c:marker>
            <c:symbol val="none"/>
          </c:marker>
          <c:cat>
            <c:strRef>
              <c:f>('Exposure Commercial linear'!$C$4:$C$54,'Exposure Commercial linear'!$C$55:$C$116,'Exposure Commercial linear'!$C$117:$C$131)</c:f>
              <c:strCache>
                <c:ptCount val="128"/>
                <c:pt idx="0">
                  <c:v>2009_1</c:v>
                </c:pt>
                <c:pt idx="1">
                  <c:v>2009_2</c:v>
                </c:pt>
                <c:pt idx="2">
                  <c:v>2009_3</c:v>
                </c:pt>
                <c:pt idx="3">
                  <c:v>2009_4</c:v>
                </c:pt>
                <c:pt idx="4">
                  <c:v>2010_1</c:v>
                </c:pt>
                <c:pt idx="5">
                  <c:v>2010_2</c:v>
                </c:pt>
                <c:pt idx="6">
                  <c:v>2010_3</c:v>
                </c:pt>
                <c:pt idx="7">
                  <c:v>2010_4</c:v>
                </c:pt>
                <c:pt idx="8">
                  <c:v>2011_1</c:v>
                </c:pt>
                <c:pt idx="9">
                  <c:v>2011_2</c:v>
                </c:pt>
                <c:pt idx="10">
                  <c:v>2011_3</c:v>
                </c:pt>
                <c:pt idx="11">
                  <c:v>2011_4</c:v>
                </c:pt>
                <c:pt idx="12">
                  <c:v>2012_1</c:v>
                </c:pt>
                <c:pt idx="13">
                  <c:v>2012_2</c:v>
                </c:pt>
                <c:pt idx="14">
                  <c:v>2012_3</c:v>
                </c:pt>
                <c:pt idx="15">
                  <c:v>2012_4</c:v>
                </c:pt>
                <c:pt idx="16">
                  <c:v>2013_1</c:v>
                </c:pt>
                <c:pt idx="17">
                  <c:v>2013_2</c:v>
                </c:pt>
                <c:pt idx="18">
                  <c:v>2013_3</c:v>
                </c:pt>
                <c:pt idx="19">
                  <c:v>2013_4</c:v>
                </c:pt>
                <c:pt idx="20">
                  <c:v>2014_1</c:v>
                </c:pt>
                <c:pt idx="21">
                  <c:v>2014_2</c:v>
                </c:pt>
                <c:pt idx="22">
                  <c:v>2014_3</c:v>
                </c:pt>
                <c:pt idx="23">
                  <c:v>2014_4</c:v>
                </c:pt>
                <c:pt idx="24">
                  <c:v>2015_1</c:v>
                </c:pt>
                <c:pt idx="25">
                  <c:v>2015_2</c:v>
                </c:pt>
                <c:pt idx="26">
                  <c:v>2015_3</c:v>
                </c:pt>
                <c:pt idx="27">
                  <c:v>2015_4</c:v>
                </c:pt>
                <c:pt idx="28">
                  <c:v>2016_1</c:v>
                </c:pt>
                <c:pt idx="29">
                  <c:v>2016_2</c:v>
                </c:pt>
                <c:pt idx="30">
                  <c:v>2016_3</c:v>
                </c:pt>
                <c:pt idx="31">
                  <c:v>2016_4</c:v>
                </c:pt>
                <c:pt idx="32">
                  <c:v>2017_1</c:v>
                </c:pt>
                <c:pt idx="33">
                  <c:v>2017_2</c:v>
                </c:pt>
                <c:pt idx="34">
                  <c:v>2017_3</c:v>
                </c:pt>
                <c:pt idx="35">
                  <c:v>2017_4</c:v>
                </c:pt>
                <c:pt idx="36">
                  <c:v>2018_1</c:v>
                </c:pt>
                <c:pt idx="37">
                  <c:v>2018_2</c:v>
                </c:pt>
                <c:pt idx="38">
                  <c:v>2018_3</c:v>
                </c:pt>
                <c:pt idx="39">
                  <c:v>2018_4</c:v>
                </c:pt>
                <c:pt idx="40">
                  <c:v>2019_1</c:v>
                </c:pt>
                <c:pt idx="41">
                  <c:v>2019_2</c:v>
                </c:pt>
                <c:pt idx="42">
                  <c:v>2019_3</c:v>
                </c:pt>
                <c:pt idx="43">
                  <c:v>2019_4</c:v>
                </c:pt>
                <c:pt idx="44">
                  <c:v>2020_1</c:v>
                </c:pt>
                <c:pt idx="45">
                  <c:v>2020_2</c:v>
                </c:pt>
                <c:pt idx="46">
                  <c:v>2020_3</c:v>
                </c:pt>
                <c:pt idx="47">
                  <c:v>2020_4</c:v>
                </c:pt>
                <c:pt idx="48">
                  <c:v>2021_1</c:v>
                </c:pt>
                <c:pt idx="49">
                  <c:v>2021_2</c:v>
                </c:pt>
                <c:pt idx="50">
                  <c:v>2021_3</c:v>
                </c:pt>
                <c:pt idx="51">
                  <c:v>2021_4</c:v>
                </c:pt>
                <c:pt idx="52">
                  <c:v>2022_1</c:v>
                </c:pt>
                <c:pt idx="53">
                  <c:v>2022_2</c:v>
                </c:pt>
                <c:pt idx="54">
                  <c:v>2022_3</c:v>
                </c:pt>
                <c:pt idx="55">
                  <c:v>2022_4</c:v>
                </c:pt>
                <c:pt idx="56">
                  <c:v>2023_1</c:v>
                </c:pt>
                <c:pt idx="57">
                  <c:v>2023_2</c:v>
                </c:pt>
                <c:pt idx="58">
                  <c:v>2023_3</c:v>
                </c:pt>
                <c:pt idx="59">
                  <c:v>2023_4</c:v>
                </c:pt>
                <c:pt idx="60">
                  <c:v>2024_1</c:v>
                </c:pt>
                <c:pt idx="61">
                  <c:v>2024_2</c:v>
                </c:pt>
                <c:pt idx="62">
                  <c:v>2024_3</c:v>
                </c:pt>
                <c:pt idx="63">
                  <c:v>2024_4</c:v>
                </c:pt>
                <c:pt idx="64">
                  <c:v>2025_1</c:v>
                </c:pt>
                <c:pt idx="65">
                  <c:v>2025_2</c:v>
                </c:pt>
                <c:pt idx="66">
                  <c:v>2025_3</c:v>
                </c:pt>
                <c:pt idx="67">
                  <c:v>2025_4</c:v>
                </c:pt>
                <c:pt idx="68">
                  <c:v>2026_1</c:v>
                </c:pt>
                <c:pt idx="69">
                  <c:v>2026_2</c:v>
                </c:pt>
                <c:pt idx="70">
                  <c:v>2026_3</c:v>
                </c:pt>
                <c:pt idx="71">
                  <c:v>2026_4</c:v>
                </c:pt>
                <c:pt idx="72">
                  <c:v>2027_1</c:v>
                </c:pt>
                <c:pt idx="73">
                  <c:v>2027_2</c:v>
                </c:pt>
                <c:pt idx="74">
                  <c:v>2027_3</c:v>
                </c:pt>
                <c:pt idx="75">
                  <c:v>2027_4</c:v>
                </c:pt>
                <c:pt idx="76">
                  <c:v>2028_1</c:v>
                </c:pt>
                <c:pt idx="77">
                  <c:v>2028_2</c:v>
                </c:pt>
                <c:pt idx="78">
                  <c:v>2028_3</c:v>
                </c:pt>
                <c:pt idx="79">
                  <c:v>2028_4</c:v>
                </c:pt>
                <c:pt idx="80">
                  <c:v>2029_1</c:v>
                </c:pt>
                <c:pt idx="81">
                  <c:v>2029_2</c:v>
                </c:pt>
                <c:pt idx="82">
                  <c:v>2029_3</c:v>
                </c:pt>
                <c:pt idx="83">
                  <c:v>2029_4</c:v>
                </c:pt>
                <c:pt idx="84">
                  <c:v>2030_1</c:v>
                </c:pt>
                <c:pt idx="85">
                  <c:v>2030_2</c:v>
                </c:pt>
                <c:pt idx="86">
                  <c:v>2030_3</c:v>
                </c:pt>
                <c:pt idx="87">
                  <c:v>2030_4</c:v>
                </c:pt>
                <c:pt idx="88">
                  <c:v>2031_1</c:v>
                </c:pt>
                <c:pt idx="89">
                  <c:v>2031_2</c:v>
                </c:pt>
                <c:pt idx="90">
                  <c:v>2031_3</c:v>
                </c:pt>
                <c:pt idx="91">
                  <c:v>2031_4</c:v>
                </c:pt>
                <c:pt idx="92">
                  <c:v>2032_1</c:v>
                </c:pt>
                <c:pt idx="93">
                  <c:v>2032_2</c:v>
                </c:pt>
                <c:pt idx="94">
                  <c:v>2032_3</c:v>
                </c:pt>
                <c:pt idx="95">
                  <c:v>2032_4</c:v>
                </c:pt>
                <c:pt idx="96">
                  <c:v>2033_1</c:v>
                </c:pt>
                <c:pt idx="97">
                  <c:v>2033_2</c:v>
                </c:pt>
                <c:pt idx="98">
                  <c:v>2033_3</c:v>
                </c:pt>
                <c:pt idx="99">
                  <c:v>2033_4</c:v>
                </c:pt>
                <c:pt idx="100">
                  <c:v>2034_1</c:v>
                </c:pt>
                <c:pt idx="101">
                  <c:v>2034_2</c:v>
                </c:pt>
                <c:pt idx="102">
                  <c:v>2034_3</c:v>
                </c:pt>
                <c:pt idx="103">
                  <c:v>2034_4</c:v>
                </c:pt>
                <c:pt idx="104">
                  <c:v>2035_1</c:v>
                </c:pt>
                <c:pt idx="105">
                  <c:v>2035_2</c:v>
                </c:pt>
                <c:pt idx="106">
                  <c:v>2035_3</c:v>
                </c:pt>
                <c:pt idx="107">
                  <c:v>2035_4</c:v>
                </c:pt>
                <c:pt idx="108">
                  <c:v>2036_1</c:v>
                </c:pt>
                <c:pt idx="109">
                  <c:v>2036_2</c:v>
                </c:pt>
                <c:pt idx="110">
                  <c:v>2036_3</c:v>
                </c:pt>
                <c:pt idx="111">
                  <c:v>2036_4</c:v>
                </c:pt>
                <c:pt idx="112">
                  <c:v>2037_1</c:v>
                </c:pt>
                <c:pt idx="113">
                  <c:v>2037_2</c:v>
                </c:pt>
                <c:pt idx="114">
                  <c:v>2037_3</c:v>
                </c:pt>
                <c:pt idx="115">
                  <c:v>2037_4</c:v>
                </c:pt>
                <c:pt idx="116">
                  <c:v>2038_1</c:v>
                </c:pt>
                <c:pt idx="117">
                  <c:v>2038_2</c:v>
                </c:pt>
                <c:pt idx="118">
                  <c:v>2038_3</c:v>
                </c:pt>
                <c:pt idx="119">
                  <c:v>2038_4</c:v>
                </c:pt>
                <c:pt idx="120">
                  <c:v>2039_1</c:v>
                </c:pt>
                <c:pt idx="121">
                  <c:v>2039_2</c:v>
                </c:pt>
                <c:pt idx="122">
                  <c:v>2039_3</c:v>
                </c:pt>
                <c:pt idx="123">
                  <c:v>2039_4</c:v>
                </c:pt>
                <c:pt idx="124">
                  <c:v>2040_1</c:v>
                </c:pt>
                <c:pt idx="125">
                  <c:v>2040_2</c:v>
                </c:pt>
                <c:pt idx="126">
                  <c:v>2040_3</c:v>
                </c:pt>
                <c:pt idx="127">
                  <c:v>2040_4</c:v>
                </c:pt>
              </c:strCache>
            </c:strRef>
          </c:cat>
          <c:val>
            <c:numRef>
              <c:f>('Exposure Commercial linear'!$AC$4:$AC$54,'Exposure Commercial linear'!$AC$55:$AC$116,'Exposure Commercial linear'!$AC$117:$AC$131)</c:f>
              <c:numCache>
                <c:formatCode>General</c:formatCode>
                <c:ptCount val="128"/>
                <c:pt idx="0">
                  <c:v>1147</c:v>
                </c:pt>
                <c:pt idx="1">
                  <c:v>1161</c:v>
                </c:pt>
                <c:pt idx="2">
                  <c:v>1200</c:v>
                </c:pt>
                <c:pt idx="3">
                  <c:v>1197</c:v>
                </c:pt>
                <c:pt idx="4">
                  <c:v>1216</c:v>
                </c:pt>
                <c:pt idx="5">
                  <c:v>1184</c:v>
                </c:pt>
                <c:pt idx="6">
                  <c:v>1224</c:v>
                </c:pt>
                <c:pt idx="7">
                  <c:v>1223</c:v>
                </c:pt>
                <c:pt idx="8">
                  <c:v>1261</c:v>
                </c:pt>
                <c:pt idx="9">
                  <c:v>1251</c:v>
                </c:pt>
                <c:pt idx="10">
                  <c:v>1315</c:v>
                </c:pt>
                <c:pt idx="11">
                  <c:v>1319</c:v>
                </c:pt>
                <c:pt idx="12">
                  <c:v>1358</c:v>
                </c:pt>
                <c:pt idx="13">
                  <c:v>1366</c:v>
                </c:pt>
                <c:pt idx="14">
                  <c:v>1439</c:v>
                </c:pt>
                <c:pt idx="15">
                  <c:v>1412</c:v>
                </c:pt>
                <c:pt idx="16">
                  <c:v>1440</c:v>
                </c:pt>
                <c:pt idx="17">
                  <c:v>1461</c:v>
                </c:pt>
                <c:pt idx="18">
                  <c:v>1529</c:v>
                </c:pt>
                <c:pt idx="19">
                  <c:v>1534</c:v>
                </c:pt>
                <c:pt idx="20">
                  <c:v>1561</c:v>
                </c:pt>
                <c:pt idx="21">
                  <c:v>1554</c:v>
                </c:pt>
                <c:pt idx="22">
                  <c:v>1608</c:v>
                </c:pt>
                <c:pt idx="23">
                  <c:v>1595</c:v>
                </c:pt>
                <c:pt idx="24">
                  <c:v>1587</c:v>
                </c:pt>
                <c:pt idx="25">
                  <c:v>1580</c:v>
                </c:pt>
                <c:pt idx="26">
                  <c:v>1636</c:v>
                </c:pt>
                <c:pt idx="27">
                  <c:v>1623</c:v>
                </c:pt>
                <c:pt idx="28">
                  <c:v>1659</c:v>
                </c:pt>
                <c:pt idx="29">
                  <c:v>1652</c:v>
                </c:pt>
                <c:pt idx="30">
                  <c:v>1711</c:v>
                </c:pt>
                <c:pt idx="31">
                  <c:v>1694</c:v>
                </c:pt>
                <c:pt idx="32">
                  <c:v>1688</c:v>
                </c:pt>
                <c:pt idx="33">
                  <c:v>1672</c:v>
                </c:pt>
                <c:pt idx="34">
                  <c:v>1727</c:v>
                </c:pt>
                <c:pt idx="35">
                  <c:v>1707</c:v>
                </c:pt>
                <c:pt idx="36">
                  <c:v>1724</c:v>
                </c:pt>
                <c:pt idx="37">
                  <c:v>1708</c:v>
                </c:pt>
                <c:pt idx="38">
                  <c:v>1758</c:v>
                </c:pt>
                <c:pt idx="39">
                  <c:v>1730</c:v>
                </c:pt>
                <c:pt idx="40">
                  <c:v>1829.5461538461541</c:v>
                </c:pt>
                <c:pt idx="41">
                  <c:v>1846.3398686679177</c:v>
                </c:pt>
                <c:pt idx="42">
                  <c:v>1863.1335834896813</c:v>
                </c:pt>
                <c:pt idx="43">
                  <c:v>1879.9272983114449</c:v>
                </c:pt>
                <c:pt idx="44">
                  <c:v>1896.7210131332085</c:v>
                </c:pt>
                <c:pt idx="45">
                  <c:v>1913.5147279549722</c:v>
                </c:pt>
                <c:pt idx="46">
                  <c:v>1930.3084427767358</c:v>
                </c:pt>
                <c:pt idx="47">
                  <c:v>1947.1021575984994</c:v>
                </c:pt>
                <c:pt idx="48">
                  <c:v>1963.895872420263</c:v>
                </c:pt>
                <c:pt idx="49">
                  <c:v>1980.6895872420264</c:v>
                </c:pt>
                <c:pt idx="50">
                  <c:v>1997.4833020637902</c:v>
                </c:pt>
                <c:pt idx="51">
                  <c:v>2014.2770168855536</c:v>
                </c:pt>
                <c:pt idx="52">
                  <c:v>2031.0707317073175</c:v>
                </c:pt>
                <c:pt idx="53">
                  <c:v>2047.8644465290809</c:v>
                </c:pt>
                <c:pt idx="54">
                  <c:v>2064.6581613508447</c:v>
                </c:pt>
                <c:pt idx="55">
                  <c:v>2081.4518761726081</c:v>
                </c:pt>
                <c:pt idx="56">
                  <c:v>2098.2455909943719</c:v>
                </c:pt>
                <c:pt idx="57">
                  <c:v>2115.0393058161353</c:v>
                </c:pt>
                <c:pt idx="58">
                  <c:v>2131.8330206378992</c:v>
                </c:pt>
                <c:pt idx="59">
                  <c:v>2148.6267354596625</c:v>
                </c:pt>
                <c:pt idx="60">
                  <c:v>2165.4204502814264</c:v>
                </c:pt>
                <c:pt idx="61">
                  <c:v>2182.2141651031898</c:v>
                </c:pt>
                <c:pt idx="62">
                  <c:v>2199.0078799249532</c:v>
                </c:pt>
                <c:pt idx="63">
                  <c:v>2215.801594746717</c:v>
                </c:pt>
                <c:pt idx="64">
                  <c:v>2232.5953095684808</c:v>
                </c:pt>
                <c:pt idx="65">
                  <c:v>2249.3890243902442</c:v>
                </c:pt>
                <c:pt idx="66">
                  <c:v>2266.1827392120076</c:v>
                </c:pt>
                <c:pt idx="67">
                  <c:v>2282.9764540337715</c:v>
                </c:pt>
                <c:pt idx="68">
                  <c:v>2299.7701688555353</c:v>
                </c:pt>
                <c:pt idx="69">
                  <c:v>2316.5638836772987</c:v>
                </c:pt>
                <c:pt idx="70">
                  <c:v>2333.3575984990621</c:v>
                </c:pt>
                <c:pt idx="71">
                  <c:v>2350.1513133208259</c:v>
                </c:pt>
                <c:pt idx="72">
                  <c:v>2366.9450281425898</c:v>
                </c:pt>
                <c:pt idx="73">
                  <c:v>2383.7387429643532</c:v>
                </c:pt>
                <c:pt idx="74">
                  <c:v>2400.5324577861165</c:v>
                </c:pt>
                <c:pt idx="75">
                  <c:v>2417.3261726078799</c:v>
                </c:pt>
                <c:pt idx="76">
                  <c:v>2434.1198874296438</c:v>
                </c:pt>
                <c:pt idx="77">
                  <c:v>2450.9136022514076</c:v>
                </c:pt>
                <c:pt idx="78">
                  <c:v>2467.707317073171</c:v>
                </c:pt>
                <c:pt idx="79">
                  <c:v>2484.5010318949344</c:v>
                </c:pt>
                <c:pt idx="80">
                  <c:v>2501.2947467166982</c:v>
                </c:pt>
                <c:pt idx="81">
                  <c:v>2518.0884615384621</c:v>
                </c:pt>
                <c:pt idx="82">
                  <c:v>2534.8821763602255</c:v>
                </c:pt>
                <c:pt idx="83">
                  <c:v>2551.6758911819888</c:v>
                </c:pt>
                <c:pt idx="84">
                  <c:v>2568.4696060037527</c:v>
                </c:pt>
                <c:pt idx="85">
                  <c:v>2585.2633208255165</c:v>
                </c:pt>
                <c:pt idx="86">
                  <c:v>2602.0570356472799</c:v>
                </c:pt>
                <c:pt idx="87">
                  <c:v>2618.8507504690433</c:v>
                </c:pt>
                <c:pt idx="88">
                  <c:v>2635.6444652908071</c:v>
                </c:pt>
                <c:pt idx="89">
                  <c:v>2652.438180112571</c:v>
                </c:pt>
                <c:pt idx="90">
                  <c:v>2669.2318949343344</c:v>
                </c:pt>
                <c:pt idx="91">
                  <c:v>2686.0256097560978</c:v>
                </c:pt>
                <c:pt idx="92">
                  <c:v>2702.8193245778616</c:v>
                </c:pt>
                <c:pt idx="93">
                  <c:v>2719.6130393996254</c:v>
                </c:pt>
                <c:pt idx="94">
                  <c:v>2736.4067542213888</c:v>
                </c:pt>
                <c:pt idx="95">
                  <c:v>2753.2004690431522</c:v>
                </c:pt>
                <c:pt idx="96">
                  <c:v>2769.9941838649161</c:v>
                </c:pt>
                <c:pt idx="97">
                  <c:v>2786.7878986866795</c:v>
                </c:pt>
                <c:pt idx="98">
                  <c:v>2803.5816135084433</c:v>
                </c:pt>
                <c:pt idx="99">
                  <c:v>2820.3753283302067</c:v>
                </c:pt>
                <c:pt idx="100">
                  <c:v>2837.1690431519701</c:v>
                </c:pt>
                <c:pt idx="101">
                  <c:v>2853.9627579737339</c:v>
                </c:pt>
                <c:pt idx="102">
                  <c:v>2870.7564727954978</c:v>
                </c:pt>
                <c:pt idx="103">
                  <c:v>2887.5501876172611</c:v>
                </c:pt>
                <c:pt idx="104">
                  <c:v>2904.3439024390245</c:v>
                </c:pt>
                <c:pt idx="105">
                  <c:v>2921.1376172607884</c:v>
                </c:pt>
                <c:pt idx="106">
                  <c:v>2937.9313320825522</c:v>
                </c:pt>
                <c:pt idx="107">
                  <c:v>2954.7250469043156</c:v>
                </c:pt>
                <c:pt idx="108">
                  <c:v>2971.518761726079</c:v>
                </c:pt>
                <c:pt idx="109">
                  <c:v>2988.3124765478428</c:v>
                </c:pt>
                <c:pt idx="110">
                  <c:v>3005.1061913696067</c:v>
                </c:pt>
                <c:pt idx="111">
                  <c:v>3021.8999061913701</c:v>
                </c:pt>
                <c:pt idx="112">
                  <c:v>3038.6936210131335</c:v>
                </c:pt>
                <c:pt idx="113">
                  <c:v>3055.4873358348973</c:v>
                </c:pt>
                <c:pt idx="114">
                  <c:v>3072.2810506566611</c:v>
                </c:pt>
                <c:pt idx="115">
                  <c:v>3089.0747654784245</c:v>
                </c:pt>
                <c:pt idx="116">
                  <c:v>3105.8684803001879</c:v>
                </c:pt>
                <c:pt idx="117">
                  <c:v>3122.6621951219518</c:v>
                </c:pt>
                <c:pt idx="118">
                  <c:v>3139.4559099437151</c:v>
                </c:pt>
                <c:pt idx="119">
                  <c:v>3156.249624765479</c:v>
                </c:pt>
                <c:pt idx="120">
                  <c:v>3173.0433395872424</c:v>
                </c:pt>
                <c:pt idx="121">
                  <c:v>3189.8370544090058</c:v>
                </c:pt>
                <c:pt idx="122">
                  <c:v>3206.6307692307696</c:v>
                </c:pt>
                <c:pt idx="123">
                  <c:v>3223.4244840525334</c:v>
                </c:pt>
                <c:pt idx="124">
                  <c:v>3240.2181988742968</c:v>
                </c:pt>
                <c:pt idx="125">
                  <c:v>3257.0119136960607</c:v>
                </c:pt>
                <c:pt idx="126">
                  <c:v>3273.8056285178241</c:v>
                </c:pt>
                <c:pt idx="127">
                  <c:v>3290.5993433395879</c:v>
                </c:pt>
              </c:numCache>
            </c:numRef>
          </c:val>
          <c:smooth val="0"/>
          <c:extLst>
            <c:ext xmlns:c16="http://schemas.microsoft.com/office/drawing/2014/chart" uri="{C3380CC4-5D6E-409C-BE32-E72D297353CC}">
              <c16:uniqueId val="{00000018-067A-0A4B-9762-97A31EED44E0}"/>
            </c:ext>
          </c:extLst>
        </c:ser>
        <c:ser>
          <c:idx val="25"/>
          <c:order val="25"/>
          <c:tx>
            <c:strRef>
              <c:f>'Exposure Commercial linear'!$AD$3</c:f>
              <c:strCache>
                <c:ptCount val="1"/>
                <c:pt idx="0">
                  <c:v>SYH</c:v>
                </c:pt>
              </c:strCache>
            </c:strRef>
          </c:tx>
          <c:spPr>
            <a:ln w="28575" cap="rnd">
              <a:solidFill>
                <a:schemeClr val="accent2">
                  <a:lumMod val="60000"/>
                  <a:lumOff val="40000"/>
                </a:schemeClr>
              </a:solidFill>
              <a:round/>
            </a:ln>
            <a:effectLst/>
          </c:spPr>
          <c:marker>
            <c:symbol val="none"/>
          </c:marker>
          <c:cat>
            <c:strRef>
              <c:f>('Exposure Commercial linear'!$C$4:$C$54,'Exposure Commercial linear'!$C$55:$C$116,'Exposure Commercial linear'!$C$117:$C$131)</c:f>
              <c:strCache>
                <c:ptCount val="128"/>
                <c:pt idx="0">
                  <c:v>2009_1</c:v>
                </c:pt>
                <c:pt idx="1">
                  <c:v>2009_2</c:v>
                </c:pt>
                <c:pt idx="2">
                  <c:v>2009_3</c:v>
                </c:pt>
                <c:pt idx="3">
                  <c:v>2009_4</c:v>
                </c:pt>
                <c:pt idx="4">
                  <c:v>2010_1</c:v>
                </c:pt>
                <c:pt idx="5">
                  <c:v>2010_2</c:v>
                </c:pt>
                <c:pt idx="6">
                  <c:v>2010_3</c:v>
                </c:pt>
                <c:pt idx="7">
                  <c:v>2010_4</c:v>
                </c:pt>
                <c:pt idx="8">
                  <c:v>2011_1</c:v>
                </c:pt>
                <c:pt idx="9">
                  <c:v>2011_2</c:v>
                </c:pt>
                <c:pt idx="10">
                  <c:v>2011_3</c:v>
                </c:pt>
                <c:pt idx="11">
                  <c:v>2011_4</c:v>
                </c:pt>
                <c:pt idx="12">
                  <c:v>2012_1</c:v>
                </c:pt>
                <c:pt idx="13">
                  <c:v>2012_2</c:v>
                </c:pt>
                <c:pt idx="14">
                  <c:v>2012_3</c:v>
                </c:pt>
                <c:pt idx="15">
                  <c:v>2012_4</c:v>
                </c:pt>
                <c:pt idx="16">
                  <c:v>2013_1</c:v>
                </c:pt>
                <c:pt idx="17">
                  <c:v>2013_2</c:v>
                </c:pt>
                <c:pt idx="18">
                  <c:v>2013_3</c:v>
                </c:pt>
                <c:pt idx="19">
                  <c:v>2013_4</c:v>
                </c:pt>
                <c:pt idx="20">
                  <c:v>2014_1</c:v>
                </c:pt>
                <c:pt idx="21">
                  <c:v>2014_2</c:v>
                </c:pt>
                <c:pt idx="22">
                  <c:v>2014_3</c:v>
                </c:pt>
                <c:pt idx="23">
                  <c:v>2014_4</c:v>
                </c:pt>
                <c:pt idx="24">
                  <c:v>2015_1</c:v>
                </c:pt>
                <c:pt idx="25">
                  <c:v>2015_2</c:v>
                </c:pt>
                <c:pt idx="26">
                  <c:v>2015_3</c:v>
                </c:pt>
                <c:pt idx="27">
                  <c:v>2015_4</c:v>
                </c:pt>
                <c:pt idx="28">
                  <c:v>2016_1</c:v>
                </c:pt>
                <c:pt idx="29">
                  <c:v>2016_2</c:v>
                </c:pt>
                <c:pt idx="30">
                  <c:v>2016_3</c:v>
                </c:pt>
                <c:pt idx="31">
                  <c:v>2016_4</c:v>
                </c:pt>
                <c:pt idx="32">
                  <c:v>2017_1</c:v>
                </c:pt>
                <c:pt idx="33">
                  <c:v>2017_2</c:v>
                </c:pt>
                <c:pt idx="34">
                  <c:v>2017_3</c:v>
                </c:pt>
                <c:pt idx="35">
                  <c:v>2017_4</c:v>
                </c:pt>
                <c:pt idx="36">
                  <c:v>2018_1</c:v>
                </c:pt>
                <c:pt idx="37">
                  <c:v>2018_2</c:v>
                </c:pt>
                <c:pt idx="38">
                  <c:v>2018_3</c:v>
                </c:pt>
                <c:pt idx="39">
                  <c:v>2018_4</c:v>
                </c:pt>
                <c:pt idx="40">
                  <c:v>2019_1</c:v>
                </c:pt>
                <c:pt idx="41">
                  <c:v>2019_2</c:v>
                </c:pt>
                <c:pt idx="42">
                  <c:v>2019_3</c:v>
                </c:pt>
                <c:pt idx="43">
                  <c:v>2019_4</c:v>
                </c:pt>
                <c:pt idx="44">
                  <c:v>2020_1</c:v>
                </c:pt>
                <c:pt idx="45">
                  <c:v>2020_2</c:v>
                </c:pt>
                <c:pt idx="46">
                  <c:v>2020_3</c:v>
                </c:pt>
                <c:pt idx="47">
                  <c:v>2020_4</c:v>
                </c:pt>
                <c:pt idx="48">
                  <c:v>2021_1</c:v>
                </c:pt>
                <c:pt idx="49">
                  <c:v>2021_2</c:v>
                </c:pt>
                <c:pt idx="50">
                  <c:v>2021_3</c:v>
                </c:pt>
                <c:pt idx="51">
                  <c:v>2021_4</c:v>
                </c:pt>
                <c:pt idx="52">
                  <c:v>2022_1</c:v>
                </c:pt>
                <c:pt idx="53">
                  <c:v>2022_2</c:v>
                </c:pt>
                <c:pt idx="54">
                  <c:v>2022_3</c:v>
                </c:pt>
                <c:pt idx="55">
                  <c:v>2022_4</c:v>
                </c:pt>
                <c:pt idx="56">
                  <c:v>2023_1</c:v>
                </c:pt>
                <c:pt idx="57">
                  <c:v>2023_2</c:v>
                </c:pt>
                <c:pt idx="58">
                  <c:v>2023_3</c:v>
                </c:pt>
                <c:pt idx="59">
                  <c:v>2023_4</c:v>
                </c:pt>
                <c:pt idx="60">
                  <c:v>2024_1</c:v>
                </c:pt>
                <c:pt idx="61">
                  <c:v>2024_2</c:v>
                </c:pt>
                <c:pt idx="62">
                  <c:v>2024_3</c:v>
                </c:pt>
                <c:pt idx="63">
                  <c:v>2024_4</c:v>
                </c:pt>
                <c:pt idx="64">
                  <c:v>2025_1</c:v>
                </c:pt>
                <c:pt idx="65">
                  <c:v>2025_2</c:v>
                </c:pt>
                <c:pt idx="66">
                  <c:v>2025_3</c:v>
                </c:pt>
                <c:pt idx="67">
                  <c:v>2025_4</c:v>
                </c:pt>
                <c:pt idx="68">
                  <c:v>2026_1</c:v>
                </c:pt>
                <c:pt idx="69">
                  <c:v>2026_2</c:v>
                </c:pt>
                <c:pt idx="70">
                  <c:v>2026_3</c:v>
                </c:pt>
                <c:pt idx="71">
                  <c:v>2026_4</c:v>
                </c:pt>
                <c:pt idx="72">
                  <c:v>2027_1</c:v>
                </c:pt>
                <c:pt idx="73">
                  <c:v>2027_2</c:v>
                </c:pt>
                <c:pt idx="74">
                  <c:v>2027_3</c:v>
                </c:pt>
                <c:pt idx="75">
                  <c:v>2027_4</c:v>
                </c:pt>
                <c:pt idx="76">
                  <c:v>2028_1</c:v>
                </c:pt>
                <c:pt idx="77">
                  <c:v>2028_2</c:v>
                </c:pt>
                <c:pt idx="78">
                  <c:v>2028_3</c:v>
                </c:pt>
                <c:pt idx="79">
                  <c:v>2028_4</c:v>
                </c:pt>
                <c:pt idx="80">
                  <c:v>2029_1</c:v>
                </c:pt>
                <c:pt idx="81">
                  <c:v>2029_2</c:v>
                </c:pt>
                <c:pt idx="82">
                  <c:v>2029_3</c:v>
                </c:pt>
                <c:pt idx="83">
                  <c:v>2029_4</c:v>
                </c:pt>
                <c:pt idx="84">
                  <c:v>2030_1</c:v>
                </c:pt>
                <c:pt idx="85">
                  <c:v>2030_2</c:v>
                </c:pt>
                <c:pt idx="86">
                  <c:v>2030_3</c:v>
                </c:pt>
                <c:pt idx="87">
                  <c:v>2030_4</c:v>
                </c:pt>
                <c:pt idx="88">
                  <c:v>2031_1</c:v>
                </c:pt>
                <c:pt idx="89">
                  <c:v>2031_2</c:v>
                </c:pt>
                <c:pt idx="90">
                  <c:v>2031_3</c:v>
                </c:pt>
                <c:pt idx="91">
                  <c:v>2031_4</c:v>
                </c:pt>
                <c:pt idx="92">
                  <c:v>2032_1</c:v>
                </c:pt>
                <c:pt idx="93">
                  <c:v>2032_2</c:v>
                </c:pt>
                <c:pt idx="94">
                  <c:v>2032_3</c:v>
                </c:pt>
                <c:pt idx="95">
                  <c:v>2032_4</c:v>
                </c:pt>
                <c:pt idx="96">
                  <c:v>2033_1</c:v>
                </c:pt>
                <c:pt idx="97">
                  <c:v>2033_2</c:v>
                </c:pt>
                <c:pt idx="98">
                  <c:v>2033_3</c:v>
                </c:pt>
                <c:pt idx="99">
                  <c:v>2033_4</c:v>
                </c:pt>
                <c:pt idx="100">
                  <c:v>2034_1</c:v>
                </c:pt>
                <c:pt idx="101">
                  <c:v>2034_2</c:v>
                </c:pt>
                <c:pt idx="102">
                  <c:v>2034_3</c:v>
                </c:pt>
                <c:pt idx="103">
                  <c:v>2034_4</c:v>
                </c:pt>
                <c:pt idx="104">
                  <c:v>2035_1</c:v>
                </c:pt>
                <c:pt idx="105">
                  <c:v>2035_2</c:v>
                </c:pt>
                <c:pt idx="106">
                  <c:v>2035_3</c:v>
                </c:pt>
                <c:pt idx="107">
                  <c:v>2035_4</c:v>
                </c:pt>
                <c:pt idx="108">
                  <c:v>2036_1</c:v>
                </c:pt>
                <c:pt idx="109">
                  <c:v>2036_2</c:v>
                </c:pt>
                <c:pt idx="110">
                  <c:v>2036_3</c:v>
                </c:pt>
                <c:pt idx="111">
                  <c:v>2036_4</c:v>
                </c:pt>
                <c:pt idx="112">
                  <c:v>2037_1</c:v>
                </c:pt>
                <c:pt idx="113">
                  <c:v>2037_2</c:v>
                </c:pt>
                <c:pt idx="114">
                  <c:v>2037_3</c:v>
                </c:pt>
                <c:pt idx="115">
                  <c:v>2037_4</c:v>
                </c:pt>
                <c:pt idx="116">
                  <c:v>2038_1</c:v>
                </c:pt>
                <c:pt idx="117">
                  <c:v>2038_2</c:v>
                </c:pt>
                <c:pt idx="118">
                  <c:v>2038_3</c:v>
                </c:pt>
                <c:pt idx="119">
                  <c:v>2038_4</c:v>
                </c:pt>
                <c:pt idx="120">
                  <c:v>2039_1</c:v>
                </c:pt>
                <c:pt idx="121">
                  <c:v>2039_2</c:v>
                </c:pt>
                <c:pt idx="122">
                  <c:v>2039_3</c:v>
                </c:pt>
                <c:pt idx="123">
                  <c:v>2039_4</c:v>
                </c:pt>
                <c:pt idx="124">
                  <c:v>2040_1</c:v>
                </c:pt>
                <c:pt idx="125">
                  <c:v>2040_2</c:v>
                </c:pt>
                <c:pt idx="126">
                  <c:v>2040_3</c:v>
                </c:pt>
                <c:pt idx="127">
                  <c:v>2040_4</c:v>
                </c:pt>
              </c:strCache>
            </c:strRef>
          </c:cat>
          <c:val>
            <c:numRef>
              <c:f>('Exposure Commercial linear'!$AD$4:$AD$54,'Exposure Commercial linear'!$AD$55:$AD$116,'Exposure Commercial linear'!$AD$117:$AD$131)</c:f>
              <c:numCache>
                <c:formatCode>General</c:formatCode>
                <c:ptCount val="128"/>
                <c:pt idx="0">
                  <c:v>919</c:v>
                </c:pt>
                <c:pt idx="1">
                  <c:v>916</c:v>
                </c:pt>
                <c:pt idx="2">
                  <c:v>954</c:v>
                </c:pt>
                <c:pt idx="3">
                  <c:v>956</c:v>
                </c:pt>
                <c:pt idx="4">
                  <c:v>971</c:v>
                </c:pt>
                <c:pt idx="5">
                  <c:v>941</c:v>
                </c:pt>
                <c:pt idx="6">
                  <c:v>970</c:v>
                </c:pt>
                <c:pt idx="7">
                  <c:v>980</c:v>
                </c:pt>
                <c:pt idx="8">
                  <c:v>1006</c:v>
                </c:pt>
                <c:pt idx="9">
                  <c:v>994</c:v>
                </c:pt>
                <c:pt idx="10">
                  <c:v>1041</c:v>
                </c:pt>
                <c:pt idx="11">
                  <c:v>1056</c:v>
                </c:pt>
                <c:pt idx="12">
                  <c:v>1085</c:v>
                </c:pt>
                <c:pt idx="13">
                  <c:v>1101</c:v>
                </c:pt>
                <c:pt idx="14">
                  <c:v>1151</c:v>
                </c:pt>
                <c:pt idx="15">
                  <c:v>1129</c:v>
                </c:pt>
                <c:pt idx="16">
                  <c:v>1157</c:v>
                </c:pt>
                <c:pt idx="17">
                  <c:v>1170</c:v>
                </c:pt>
                <c:pt idx="18">
                  <c:v>1229</c:v>
                </c:pt>
                <c:pt idx="19">
                  <c:v>1220</c:v>
                </c:pt>
                <c:pt idx="20">
                  <c:v>1251</c:v>
                </c:pt>
                <c:pt idx="21">
                  <c:v>1240</c:v>
                </c:pt>
                <c:pt idx="22">
                  <c:v>1274</c:v>
                </c:pt>
                <c:pt idx="23">
                  <c:v>1261</c:v>
                </c:pt>
                <c:pt idx="24">
                  <c:v>1257</c:v>
                </c:pt>
                <c:pt idx="25">
                  <c:v>1249</c:v>
                </c:pt>
                <c:pt idx="26">
                  <c:v>1285</c:v>
                </c:pt>
                <c:pt idx="27">
                  <c:v>1278</c:v>
                </c:pt>
                <c:pt idx="28">
                  <c:v>1319</c:v>
                </c:pt>
                <c:pt idx="29">
                  <c:v>1315</c:v>
                </c:pt>
                <c:pt idx="30">
                  <c:v>1359</c:v>
                </c:pt>
                <c:pt idx="31">
                  <c:v>1349</c:v>
                </c:pt>
                <c:pt idx="32">
                  <c:v>1351</c:v>
                </c:pt>
                <c:pt idx="33">
                  <c:v>1338</c:v>
                </c:pt>
                <c:pt idx="34">
                  <c:v>1378</c:v>
                </c:pt>
                <c:pt idx="35">
                  <c:v>1367</c:v>
                </c:pt>
                <c:pt idx="36">
                  <c:v>1386</c:v>
                </c:pt>
                <c:pt idx="37">
                  <c:v>1371</c:v>
                </c:pt>
                <c:pt idx="38">
                  <c:v>1400</c:v>
                </c:pt>
                <c:pt idx="39">
                  <c:v>1376</c:v>
                </c:pt>
                <c:pt idx="40">
                  <c:v>1458.2423076923078</c:v>
                </c:pt>
                <c:pt idx="41">
                  <c:v>1471.632176360225</c:v>
                </c:pt>
                <c:pt idx="42">
                  <c:v>1485.0220450281427</c:v>
                </c:pt>
                <c:pt idx="43">
                  <c:v>1498.4119136960601</c:v>
                </c:pt>
                <c:pt idx="44">
                  <c:v>1511.8017823639775</c:v>
                </c:pt>
                <c:pt idx="45">
                  <c:v>1525.1916510318949</c:v>
                </c:pt>
                <c:pt idx="46">
                  <c:v>1538.5815196998124</c:v>
                </c:pt>
                <c:pt idx="47">
                  <c:v>1551.97138836773</c:v>
                </c:pt>
                <c:pt idx="48">
                  <c:v>1565.3612570356472</c:v>
                </c:pt>
                <c:pt idx="49">
                  <c:v>1578.7511257035649</c:v>
                </c:pt>
                <c:pt idx="50">
                  <c:v>1592.1409943714821</c:v>
                </c:pt>
                <c:pt idx="51">
                  <c:v>1605.5308630393997</c:v>
                </c:pt>
                <c:pt idx="52">
                  <c:v>1618.9207317073171</c:v>
                </c:pt>
                <c:pt idx="53">
                  <c:v>1632.3106003752346</c:v>
                </c:pt>
                <c:pt idx="54">
                  <c:v>1645.700469043152</c:v>
                </c:pt>
                <c:pt idx="55">
                  <c:v>1659.0903377110694</c:v>
                </c:pt>
                <c:pt idx="56">
                  <c:v>1672.4802063789868</c:v>
                </c:pt>
                <c:pt idx="57">
                  <c:v>1685.8700750469043</c:v>
                </c:pt>
                <c:pt idx="58">
                  <c:v>1699.2599437148219</c:v>
                </c:pt>
                <c:pt idx="59">
                  <c:v>1712.6498123827391</c:v>
                </c:pt>
                <c:pt idx="60">
                  <c:v>1726.0396810506568</c:v>
                </c:pt>
                <c:pt idx="61">
                  <c:v>1739.429549718574</c:v>
                </c:pt>
                <c:pt idx="62">
                  <c:v>1752.8194183864916</c:v>
                </c:pt>
                <c:pt idx="63">
                  <c:v>1766.2092870544091</c:v>
                </c:pt>
                <c:pt idx="64">
                  <c:v>1779.5991557223265</c:v>
                </c:pt>
                <c:pt idx="65">
                  <c:v>1792.9890243902439</c:v>
                </c:pt>
                <c:pt idx="66">
                  <c:v>1806.3788930581613</c:v>
                </c:pt>
                <c:pt idx="67">
                  <c:v>1819.768761726079</c:v>
                </c:pt>
                <c:pt idx="68">
                  <c:v>1833.1586303939962</c:v>
                </c:pt>
                <c:pt idx="69">
                  <c:v>1846.5484990619138</c:v>
                </c:pt>
                <c:pt idx="70">
                  <c:v>1859.938367729831</c:v>
                </c:pt>
                <c:pt idx="71">
                  <c:v>1873.3282363977487</c:v>
                </c:pt>
                <c:pt idx="72">
                  <c:v>1886.7181050656661</c:v>
                </c:pt>
                <c:pt idx="73">
                  <c:v>1900.1079737335835</c:v>
                </c:pt>
                <c:pt idx="74">
                  <c:v>1913.497842401501</c:v>
                </c:pt>
                <c:pt idx="75">
                  <c:v>1926.8877110694184</c:v>
                </c:pt>
                <c:pt idx="76">
                  <c:v>1940.2775797373358</c:v>
                </c:pt>
                <c:pt idx="77">
                  <c:v>1953.6674484052533</c:v>
                </c:pt>
                <c:pt idx="78">
                  <c:v>1967.0573170731709</c:v>
                </c:pt>
                <c:pt idx="79">
                  <c:v>1980.4471857410881</c:v>
                </c:pt>
                <c:pt idx="80">
                  <c:v>1993.8370544090058</c:v>
                </c:pt>
                <c:pt idx="81">
                  <c:v>2007.226923076923</c:v>
                </c:pt>
                <c:pt idx="82">
                  <c:v>2020.6167917448406</c:v>
                </c:pt>
                <c:pt idx="83">
                  <c:v>2034.0066604127578</c:v>
                </c:pt>
                <c:pt idx="84">
                  <c:v>2047.3965290806755</c:v>
                </c:pt>
                <c:pt idx="85">
                  <c:v>2060.7863977485931</c:v>
                </c:pt>
                <c:pt idx="86">
                  <c:v>2074.1762664165103</c:v>
                </c:pt>
                <c:pt idx="87">
                  <c:v>2087.566135084428</c:v>
                </c:pt>
                <c:pt idx="88">
                  <c:v>2100.9560037523452</c:v>
                </c:pt>
                <c:pt idx="89">
                  <c:v>2114.3458724202628</c:v>
                </c:pt>
                <c:pt idx="90">
                  <c:v>2127.73574108818</c:v>
                </c:pt>
                <c:pt idx="91">
                  <c:v>2141.1256097560977</c:v>
                </c:pt>
                <c:pt idx="92">
                  <c:v>2154.5154784240149</c:v>
                </c:pt>
                <c:pt idx="93">
                  <c:v>2167.9053470919325</c:v>
                </c:pt>
                <c:pt idx="94">
                  <c:v>2181.2952157598502</c:v>
                </c:pt>
                <c:pt idx="95">
                  <c:v>2194.6850844277674</c:v>
                </c:pt>
                <c:pt idx="96">
                  <c:v>2208.074953095685</c:v>
                </c:pt>
                <c:pt idx="97">
                  <c:v>2221.4648217636022</c:v>
                </c:pt>
                <c:pt idx="98">
                  <c:v>2234.8546904315199</c:v>
                </c:pt>
                <c:pt idx="99">
                  <c:v>2248.2445590994371</c:v>
                </c:pt>
                <c:pt idx="100">
                  <c:v>2261.6344277673547</c:v>
                </c:pt>
                <c:pt idx="101">
                  <c:v>2275.0242964352719</c:v>
                </c:pt>
                <c:pt idx="102">
                  <c:v>2288.4141651031896</c:v>
                </c:pt>
                <c:pt idx="103">
                  <c:v>2301.8040337711068</c:v>
                </c:pt>
                <c:pt idx="104">
                  <c:v>2315.1939024390244</c:v>
                </c:pt>
                <c:pt idx="105">
                  <c:v>2328.5837711069421</c:v>
                </c:pt>
                <c:pt idx="106">
                  <c:v>2341.9736397748593</c:v>
                </c:pt>
                <c:pt idx="107">
                  <c:v>2355.3635084427769</c:v>
                </c:pt>
                <c:pt idx="108">
                  <c:v>2368.7533771106941</c:v>
                </c:pt>
                <c:pt idx="109">
                  <c:v>2382.1432457786118</c:v>
                </c:pt>
                <c:pt idx="110">
                  <c:v>2395.533114446529</c:v>
                </c:pt>
                <c:pt idx="111">
                  <c:v>2408.9229831144467</c:v>
                </c:pt>
                <c:pt idx="112">
                  <c:v>2422.3128517823639</c:v>
                </c:pt>
                <c:pt idx="113">
                  <c:v>2435.7027204502815</c:v>
                </c:pt>
                <c:pt idx="114">
                  <c:v>2449.0925891181992</c:v>
                </c:pt>
                <c:pt idx="115">
                  <c:v>2462.4824577861164</c:v>
                </c:pt>
                <c:pt idx="116">
                  <c:v>2475.872326454034</c:v>
                </c:pt>
                <c:pt idx="117">
                  <c:v>2489.2621951219512</c:v>
                </c:pt>
                <c:pt idx="118">
                  <c:v>2502.6520637898689</c:v>
                </c:pt>
                <c:pt idx="119">
                  <c:v>2516.0419324577861</c:v>
                </c:pt>
                <c:pt idx="120">
                  <c:v>2529.4318011257037</c:v>
                </c:pt>
                <c:pt idx="121">
                  <c:v>2542.8216697936209</c:v>
                </c:pt>
                <c:pt idx="122">
                  <c:v>2556.2115384615386</c:v>
                </c:pt>
                <c:pt idx="123">
                  <c:v>2569.6014071294558</c:v>
                </c:pt>
                <c:pt idx="124">
                  <c:v>2582.9912757973734</c:v>
                </c:pt>
                <c:pt idx="125">
                  <c:v>2596.3811444652911</c:v>
                </c:pt>
                <c:pt idx="126">
                  <c:v>2609.7710131332083</c:v>
                </c:pt>
                <c:pt idx="127">
                  <c:v>2623.1608818011259</c:v>
                </c:pt>
              </c:numCache>
            </c:numRef>
          </c:val>
          <c:smooth val="0"/>
          <c:extLst>
            <c:ext xmlns:c16="http://schemas.microsoft.com/office/drawing/2014/chart" uri="{C3380CC4-5D6E-409C-BE32-E72D297353CC}">
              <c16:uniqueId val="{00000019-067A-0A4B-9762-97A31EED44E0}"/>
            </c:ext>
          </c:extLst>
        </c:ser>
        <c:ser>
          <c:idx val="26"/>
          <c:order val="26"/>
          <c:tx>
            <c:strRef>
              <c:f>'Exposure Commercial linear'!$AE$3</c:f>
              <c:strCache>
                <c:ptCount val="1"/>
                <c:pt idx="0">
                  <c:v>SYL</c:v>
                </c:pt>
              </c:strCache>
            </c:strRef>
          </c:tx>
          <c:spPr>
            <a:ln w="28575" cap="rnd">
              <a:solidFill>
                <a:schemeClr val="accent3">
                  <a:lumMod val="60000"/>
                  <a:lumOff val="40000"/>
                </a:schemeClr>
              </a:solidFill>
              <a:round/>
            </a:ln>
            <a:effectLst/>
          </c:spPr>
          <c:marker>
            <c:symbol val="none"/>
          </c:marker>
          <c:cat>
            <c:strRef>
              <c:f>('Exposure Commercial linear'!$C$4:$C$54,'Exposure Commercial linear'!$C$55:$C$116,'Exposure Commercial linear'!$C$117:$C$131)</c:f>
              <c:strCache>
                <c:ptCount val="128"/>
                <c:pt idx="0">
                  <c:v>2009_1</c:v>
                </c:pt>
                <c:pt idx="1">
                  <c:v>2009_2</c:v>
                </c:pt>
                <c:pt idx="2">
                  <c:v>2009_3</c:v>
                </c:pt>
                <c:pt idx="3">
                  <c:v>2009_4</c:v>
                </c:pt>
                <c:pt idx="4">
                  <c:v>2010_1</c:v>
                </c:pt>
                <c:pt idx="5">
                  <c:v>2010_2</c:v>
                </c:pt>
                <c:pt idx="6">
                  <c:v>2010_3</c:v>
                </c:pt>
                <c:pt idx="7">
                  <c:v>2010_4</c:v>
                </c:pt>
                <c:pt idx="8">
                  <c:v>2011_1</c:v>
                </c:pt>
                <c:pt idx="9">
                  <c:v>2011_2</c:v>
                </c:pt>
                <c:pt idx="10">
                  <c:v>2011_3</c:v>
                </c:pt>
                <c:pt idx="11">
                  <c:v>2011_4</c:v>
                </c:pt>
                <c:pt idx="12">
                  <c:v>2012_1</c:v>
                </c:pt>
                <c:pt idx="13">
                  <c:v>2012_2</c:v>
                </c:pt>
                <c:pt idx="14">
                  <c:v>2012_3</c:v>
                </c:pt>
                <c:pt idx="15">
                  <c:v>2012_4</c:v>
                </c:pt>
                <c:pt idx="16">
                  <c:v>2013_1</c:v>
                </c:pt>
                <c:pt idx="17">
                  <c:v>2013_2</c:v>
                </c:pt>
                <c:pt idx="18">
                  <c:v>2013_3</c:v>
                </c:pt>
                <c:pt idx="19">
                  <c:v>2013_4</c:v>
                </c:pt>
                <c:pt idx="20">
                  <c:v>2014_1</c:v>
                </c:pt>
                <c:pt idx="21">
                  <c:v>2014_2</c:v>
                </c:pt>
                <c:pt idx="22">
                  <c:v>2014_3</c:v>
                </c:pt>
                <c:pt idx="23">
                  <c:v>2014_4</c:v>
                </c:pt>
                <c:pt idx="24">
                  <c:v>2015_1</c:v>
                </c:pt>
                <c:pt idx="25">
                  <c:v>2015_2</c:v>
                </c:pt>
                <c:pt idx="26">
                  <c:v>2015_3</c:v>
                </c:pt>
                <c:pt idx="27">
                  <c:v>2015_4</c:v>
                </c:pt>
                <c:pt idx="28">
                  <c:v>2016_1</c:v>
                </c:pt>
                <c:pt idx="29">
                  <c:v>2016_2</c:v>
                </c:pt>
                <c:pt idx="30">
                  <c:v>2016_3</c:v>
                </c:pt>
                <c:pt idx="31">
                  <c:v>2016_4</c:v>
                </c:pt>
                <c:pt idx="32">
                  <c:v>2017_1</c:v>
                </c:pt>
                <c:pt idx="33">
                  <c:v>2017_2</c:v>
                </c:pt>
                <c:pt idx="34">
                  <c:v>2017_3</c:v>
                </c:pt>
                <c:pt idx="35">
                  <c:v>2017_4</c:v>
                </c:pt>
                <c:pt idx="36">
                  <c:v>2018_1</c:v>
                </c:pt>
                <c:pt idx="37">
                  <c:v>2018_2</c:v>
                </c:pt>
                <c:pt idx="38">
                  <c:v>2018_3</c:v>
                </c:pt>
                <c:pt idx="39">
                  <c:v>2018_4</c:v>
                </c:pt>
                <c:pt idx="40">
                  <c:v>2019_1</c:v>
                </c:pt>
                <c:pt idx="41">
                  <c:v>2019_2</c:v>
                </c:pt>
                <c:pt idx="42">
                  <c:v>2019_3</c:v>
                </c:pt>
                <c:pt idx="43">
                  <c:v>2019_4</c:v>
                </c:pt>
                <c:pt idx="44">
                  <c:v>2020_1</c:v>
                </c:pt>
                <c:pt idx="45">
                  <c:v>2020_2</c:v>
                </c:pt>
                <c:pt idx="46">
                  <c:v>2020_3</c:v>
                </c:pt>
                <c:pt idx="47">
                  <c:v>2020_4</c:v>
                </c:pt>
                <c:pt idx="48">
                  <c:v>2021_1</c:v>
                </c:pt>
                <c:pt idx="49">
                  <c:v>2021_2</c:v>
                </c:pt>
                <c:pt idx="50">
                  <c:v>2021_3</c:v>
                </c:pt>
                <c:pt idx="51">
                  <c:v>2021_4</c:v>
                </c:pt>
                <c:pt idx="52">
                  <c:v>2022_1</c:v>
                </c:pt>
                <c:pt idx="53">
                  <c:v>2022_2</c:v>
                </c:pt>
                <c:pt idx="54">
                  <c:v>2022_3</c:v>
                </c:pt>
                <c:pt idx="55">
                  <c:v>2022_4</c:v>
                </c:pt>
                <c:pt idx="56">
                  <c:v>2023_1</c:v>
                </c:pt>
                <c:pt idx="57">
                  <c:v>2023_2</c:v>
                </c:pt>
                <c:pt idx="58">
                  <c:v>2023_3</c:v>
                </c:pt>
                <c:pt idx="59">
                  <c:v>2023_4</c:v>
                </c:pt>
                <c:pt idx="60">
                  <c:v>2024_1</c:v>
                </c:pt>
                <c:pt idx="61">
                  <c:v>2024_2</c:v>
                </c:pt>
                <c:pt idx="62">
                  <c:v>2024_3</c:v>
                </c:pt>
                <c:pt idx="63">
                  <c:v>2024_4</c:v>
                </c:pt>
                <c:pt idx="64">
                  <c:v>2025_1</c:v>
                </c:pt>
                <c:pt idx="65">
                  <c:v>2025_2</c:v>
                </c:pt>
                <c:pt idx="66">
                  <c:v>2025_3</c:v>
                </c:pt>
                <c:pt idx="67">
                  <c:v>2025_4</c:v>
                </c:pt>
                <c:pt idx="68">
                  <c:v>2026_1</c:v>
                </c:pt>
                <c:pt idx="69">
                  <c:v>2026_2</c:v>
                </c:pt>
                <c:pt idx="70">
                  <c:v>2026_3</c:v>
                </c:pt>
                <c:pt idx="71">
                  <c:v>2026_4</c:v>
                </c:pt>
                <c:pt idx="72">
                  <c:v>2027_1</c:v>
                </c:pt>
                <c:pt idx="73">
                  <c:v>2027_2</c:v>
                </c:pt>
                <c:pt idx="74">
                  <c:v>2027_3</c:v>
                </c:pt>
                <c:pt idx="75">
                  <c:v>2027_4</c:v>
                </c:pt>
                <c:pt idx="76">
                  <c:v>2028_1</c:v>
                </c:pt>
                <c:pt idx="77">
                  <c:v>2028_2</c:v>
                </c:pt>
                <c:pt idx="78">
                  <c:v>2028_3</c:v>
                </c:pt>
                <c:pt idx="79">
                  <c:v>2028_4</c:v>
                </c:pt>
                <c:pt idx="80">
                  <c:v>2029_1</c:v>
                </c:pt>
                <c:pt idx="81">
                  <c:v>2029_2</c:v>
                </c:pt>
                <c:pt idx="82">
                  <c:v>2029_3</c:v>
                </c:pt>
                <c:pt idx="83">
                  <c:v>2029_4</c:v>
                </c:pt>
                <c:pt idx="84">
                  <c:v>2030_1</c:v>
                </c:pt>
                <c:pt idx="85">
                  <c:v>2030_2</c:v>
                </c:pt>
                <c:pt idx="86">
                  <c:v>2030_3</c:v>
                </c:pt>
                <c:pt idx="87">
                  <c:v>2030_4</c:v>
                </c:pt>
                <c:pt idx="88">
                  <c:v>2031_1</c:v>
                </c:pt>
                <c:pt idx="89">
                  <c:v>2031_2</c:v>
                </c:pt>
                <c:pt idx="90">
                  <c:v>2031_3</c:v>
                </c:pt>
                <c:pt idx="91">
                  <c:v>2031_4</c:v>
                </c:pt>
                <c:pt idx="92">
                  <c:v>2032_1</c:v>
                </c:pt>
                <c:pt idx="93">
                  <c:v>2032_2</c:v>
                </c:pt>
                <c:pt idx="94">
                  <c:v>2032_3</c:v>
                </c:pt>
                <c:pt idx="95">
                  <c:v>2032_4</c:v>
                </c:pt>
                <c:pt idx="96">
                  <c:v>2033_1</c:v>
                </c:pt>
                <c:pt idx="97">
                  <c:v>2033_2</c:v>
                </c:pt>
                <c:pt idx="98">
                  <c:v>2033_3</c:v>
                </c:pt>
                <c:pt idx="99">
                  <c:v>2033_4</c:v>
                </c:pt>
                <c:pt idx="100">
                  <c:v>2034_1</c:v>
                </c:pt>
                <c:pt idx="101">
                  <c:v>2034_2</c:v>
                </c:pt>
                <c:pt idx="102">
                  <c:v>2034_3</c:v>
                </c:pt>
                <c:pt idx="103">
                  <c:v>2034_4</c:v>
                </c:pt>
                <c:pt idx="104">
                  <c:v>2035_1</c:v>
                </c:pt>
                <c:pt idx="105">
                  <c:v>2035_2</c:v>
                </c:pt>
                <c:pt idx="106">
                  <c:v>2035_3</c:v>
                </c:pt>
                <c:pt idx="107">
                  <c:v>2035_4</c:v>
                </c:pt>
                <c:pt idx="108">
                  <c:v>2036_1</c:v>
                </c:pt>
                <c:pt idx="109">
                  <c:v>2036_2</c:v>
                </c:pt>
                <c:pt idx="110">
                  <c:v>2036_3</c:v>
                </c:pt>
                <c:pt idx="111">
                  <c:v>2036_4</c:v>
                </c:pt>
                <c:pt idx="112">
                  <c:v>2037_1</c:v>
                </c:pt>
                <c:pt idx="113">
                  <c:v>2037_2</c:v>
                </c:pt>
                <c:pt idx="114">
                  <c:v>2037_3</c:v>
                </c:pt>
                <c:pt idx="115">
                  <c:v>2037_4</c:v>
                </c:pt>
                <c:pt idx="116">
                  <c:v>2038_1</c:v>
                </c:pt>
                <c:pt idx="117">
                  <c:v>2038_2</c:v>
                </c:pt>
                <c:pt idx="118">
                  <c:v>2038_3</c:v>
                </c:pt>
                <c:pt idx="119">
                  <c:v>2038_4</c:v>
                </c:pt>
                <c:pt idx="120">
                  <c:v>2039_1</c:v>
                </c:pt>
                <c:pt idx="121">
                  <c:v>2039_2</c:v>
                </c:pt>
                <c:pt idx="122">
                  <c:v>2039_3</c:v>
                </c:pt>
                <c:pt idx="123">
                  <c:v>2039_4</c:v>
                </c:pt>
                <c:pt idx="124">
                  <c:v>2040_1</c:v>
                </c:pt>
                <c:pt idx="125">
                  <c:v>2040_2</c:v>
                </c:pt>
                <c:pt idx="126">
                  <c:v>2040_3</c:v>
                </c:pt>
                <c:pt idx="127">
                  <c:v>2040_4</c:v>
                </c:pt>
              </c:strCache>
            </c:strRef>
          </c:cat>
          <c:val>
            <c:numRef>
              <c:f>('Exposure Commercial linear'!$AE$4:$AE$54,'Exposure Commercial linear'!$AE$55:$AE$116,'Exposure Commercial linear'!$AE$117:$AE$131)</c:f>
              <c:numCache>
                <c:formatCode>General</c:formatCode>
                <c:ptCount val="128"/>
                <c:pt idx="0">
                  <c:v>722</c:v>
                </c:pt>
                <c:pt idx="1">
                  <c:v>718</c:v>
                </c:pt>
                <c:pt idx="2">
                  <c:v>742</c:v>
                </c:pt>
                <c:pt idx="3">
                  <c:v>739</c:v>
                </c:pt>
                <c:pt idx="4">
                  <c:v>748</c:v>
                </c:pt>
                <c:pt idx="5">
                  <c:v>732</c:v>
                </c:pt>
                <c:pt idx="6">
                  <c:v>752</c:v>
                </c:pt>
                <c:pt idx="7">
                  <c:v>756</c:v>
                </c:pt>
                <c:pt idx="8">
                  <c:v>762</c:v>
                </c:pt>
                <c:pt idx="9">
                  <c:v>750</c:v>
                </c:pt>
                <c:pt idx="10">
                  <c:v>783</c:v>
                </c:pt>
                <c:pt idx="11">
                  <c:v>786</c:v>
                </c:pt>
                <c:pt idx="12">
                  <c:v>793</c:v>
                </c:pt>
                <c:pt idx="13">
                  <c:v>789</c:v>
                </c:pt>
                <c:pt idx="14">
                  <c:v>822</c:v>
                </c:pt>
                <c:pt idx="15">
                  <c:v>810</c:v>
                </c:pt>
                <c:pt idx="16">
                  <c:v>822</c:v>
                </c:pt>
                <c:pt idx="17">
                  <c:v>820</c:v>
                </c:pt>
                <c:pt idx="18">
                  <c:v>851</c:v>
                </c:pt>
                <c:pt idx="19">
                  <c:v>849</c:v>
                </c:pt>
                <c:pt idx="20">
                  <c:v>863</c:v>
                </c:pt>
                <c:pt idx="21">
                  <c:v>857</c:v>
                </c:pt>
                <c:pt idx="22">
                  <c:v>887</c:v>
                </c:pt>
                <c:pt idx="23">
                  <c:v>879</c:v>
                </c:pt>
                <c:pt idx="24">
                  <c:v>873</c:v>
                </c:pt>
                <c:pt idx="25">
                  <c:v>869</c:v>
                </c:pt>
                <c:pt idx="26">
                  <c:v>904</c:v>
                </c:pt>
                <c:pt idx="27">
                  <c:v>897</c:v>
                </c:pt>
                <c:pt idx="28">
                  <c:v>916</c:v>
                </c:pt>
                <c:pt idx="29">
                  <c:v>914</c:v>
                </c:pt>
                <c:pt idx="30">
                  <c:v>950</c:v>
                </c:pt>
                <c:pt idx="31">
                  <c:v>942</c:v>
                </c:pt>
                <c:pt idx="32">
                  <c:v>934</c:v>
                </c:pt>
                <c:pt idx="33">
                  <c:v>925</c:v>
                </c:pt>
                <c:pt idx="34">
                  <c:v>957</c:v>
                </c:pt>
                <c:pt idx="35">
                  <c:v>944</c:v>
                </c:pt>
                <c:pt idx="36">
                  <c:v>945</c:v>
                </c:pt>
                <c:pt idx="37">
                  <c:v>935</c:v>
                </c:pt>
                <c:pt idx="38">
                  <c:v>964</c:v>
                </c:pt>
                <c:pt idx="39">
                  <c:v>947</c:v>
                </c:pt>
                <c:pt idx="40">
                  <c:v>982.92307692307713</c:v>
                </c:pt>
                <c:pt idx="41">
                  <c:v>989.59249530956868</c:v>
                </c:pt>
                <c:pt idx="42">
                  <c:v>996.26191369606022</c:v>
                </c:pt>
                <c:pt idx="43">
                  <c:v>1002.9313320825518</c:v>
                </c:pt>
                <c:pt idx="44">
                  <c:v>1009.6007504690433</c:v>
                </c:pt>
                <c:pt idx="45">
                  <c:v>1016.2701688555348</c:v>
                </c:pt>
                <c:pt idx="46">
                  <c:v>1022.9395872420264</c:v>
                </c:pt>
                <c:pt idx="47">
                  <c:v>1029.6090056285179</c:v>
                </c:pt>
                <c:pt idx="48">
                  <c:v>1036.2784240150095</c:v>
                </c:pt>
                <c:pt idx="49">
                  <c:v>1042.947842401501</c:v>
                </c:pt>
                <c:pt idx="50">
                  <c:v>1049.6172607879926</c:v>
                </c:pt>
                <c:pt idx="51">
                  <c:v>1056.2866791744841</c:v>
                </c:pt>
                <c:pt idx="52">
                  <c:v>1062.9560975609756</c:v>
                </c:pt>
                <c:pt idx="53">
                  <c:v>1069.6255159474672</c:v>
                </c:pt>
                <c:pt idx="54">
                  <c:v>1076.2949343339587</c:v>
                </c:pt>
                <c:pt idx="55">
                  <c:v>1082.9643527204505</c:v>
                </c:pt>
                <c:pt idx="56">
                  <c:v>1089.633771106942</c:v>
                </c:pt>
                <c:pt idx="57">
                  <c:v>1096.3031894934336</c:v>
                </c:pt>
                <c:pt idx="58">
                  <c:v>1102.9726078799251</c:v>
                </c:pt>
                <c:pt idx="59">
                  <c:v>1109.6420262664167</c:v>
                </c:pt>
                <c:pt idx="60">
                  <c:v>1116.3114446529082</c:v>
                </c:pt>
                <c:pt idx="61">
                  <c:v>1122.9808630393998</c:v>
                </c:pt>
                <c:pt idx="62">
                  <c:v>1129.6502814258913</c:v>
                </c:pt>
                <c:pt idx="63">
                  <c:v>1136.3196998123829</c:v>
                </c:pt>
                <c:pt idx="64">
                  <c:v>1142.9891181988744</c:v>
                </c:pt>
                <c:pt idx="65">
                  <c:v>1149.6585365853659</c:v>
                </c:pt>
                <c:pt idx="66">
                  <c:v>1156.3279549718577</c:v>
                </c:pt>
                <c:pt idx="67">
                  <c:v>1162.9973733583493</c:v>
                </c:pt>
                <c:pt idx="68">
                  <c:v>1169.6667917448408</c:v>
                </c:pt>
                <c:pt idx="69">
                  <c:v>1176.3362101313323</c:v>
                </c:pt>
                <c:pt idx="70">
                  <c:v>1183.0056285178239</c:v>
                </c:pt>
                <c:pt idx="71">
                  <c:v>1189.6750469043154</c:v>
                </c:pt>
                <c:pt idx="72">
                  <c:v>1196.344465290807</c:v>
                </c:pt>
                <c:pt idx="73">
                  <c:v>1203.0138836772985</c:v>
                </c:pt>
                <c:pt idx="74">
                  <c:v>1209.6833020637901</c:v>
                </c:pt>
                <c:pt idx="75">
                  <c:v>1216.3527204502816</c:v>
                </c:pt>
                <c:pt idx="76">
                  <c:v>1223.0221388367731</c:v>
                </c:pt>
                <c:pt idx="77">
                  <c:v>1229.6915572232647</c:v>
                </c:pt>
                <c:pt idx="78">
                  <c:v>1236.3609756097562</c:v>
                </c:pt>
                <c:pt idx="79">
                  <c:v>1243.0303939962478</c:v>
                </c:pt>
                <c:pt idx="80">
                  <c:v>1249.6998123827393</c:v>
                </c:pt>
                <c:pt idx="81">
                  <c:v>1256.3692307692309</c:v>
                </c:pt>
                <c:pt idx="82">
                  <c:v>1263.0386491557224</c:v>
                </c:pt>
                <c:pt idx="83">
                  <c:v>1269.7080675422139</c:v>
                </c:pt>
                <c:pt idx="84">
                  <c:v>1276.3774859287055</c:v>
                </c:pt>
                <c:pt idx="85">
                  <c:v>1283.046904315197</c:v>
                </c:pt>
                <c:pt idx="86">
                  <c:v>1289.7163227016886</c:v>
                </c:pt>
                <c:pt idx="87">
                  <c:v>1296.3857410881803</c:v>
                </c:pt>
                <c:pt idx="88">
                  <c:v>1303.0551594746719</c:v>
                </c:pt>
                <c:pt idx="89">
                  <c:v>1309.7245778611634</c:v>
                </c:pt>
                <c:pt idx="90">
                  <c:v>1316.393996247655</c:v>
                </c:pt>
                <c:pt idx="91">
                  <c:v>1323.0634146341465</c:v>
                </c:pt>
                <c:pt idx="92">
                  <c:v>1329.7328330206381</c:v>
                </c:pt>
                <c:pt idx="93">
                  <c:v>1336.4022514071296</c:v>
                </c:pt>
                <c:pt idx="94">
                  <c:v>1343.0716697936211</c:v>
                </c:pt>
                <c:pt idx="95">
                  <c:v>1349.7410881801129</c:v>
                </c:pt>
                <c:pt idx="96">
                  <c:v>1356.4105065666045</c:v>
                </c:pt>
                <c:pt idx="97">
                  <c:v>1363.079924953096</c:v>
                </c:pt>
                <c:pt idx="98">
                  <c:v>1369.7493433395875</c:v>
                </c:pt>
                <c:pt idx="99">
                  <c:v>1376.4187617260791</c:v>
                </c:pt>
                <c:pt idx="100">
                  <c:v>1383.0881801125706</c:v>
                </c:pt>
                <c:pt idx="101">
                  <c:v>1389.7575984990622</c:v>
                </c:pt>
                <c:pt idx="102">
                  <c:v>1396.4270168855537</c:v>
                </c:pt>
                <c:pt idx="103">
                  <c:v>1403.0964352720453</c:v>
                </c:pt>
                <c:pt idx="104">
                  <c:v>1409.7658536585368</c:v>
                </c:pt>
                <c:pt idx="105">
                  <c:v>1416.4352720450283</c:v>
                </c:pt>
                <c:pt idx="106">
                  <c:v>1423.1046904315199</c:v>
                </c:pt>
                <c:pt idx="107">
                  <c:v>1429.7741088180114</c:v>
                </c:pt>
                <c:pt idx="108">
                  <c:v>1436.443527204503</c:v>
                </c:pt>
                <c:pt idx="109">
                  <c:v>1443.1129455909945</c:v>
                </c:pt>
                <c:pt idx="110">
                  <c:v>1449.7823639774861</c:v>
                </c:pt>
                <c:pt idx="111">
                  <c:v>1456.4517823639776</c:v>
                </c:pt>
                <c:pt idx="112">
                  <c:v>1463.1212007504691</c:v>
                </c:pt>
                <c:pt idx="113">
                  <c:v>1469.7906191369607</c:v>
                </c:pt>
                <c:pt idx="114">
                  <c:v>1476.4600375234522</c:v>
                </c:pt>
                <c:pt idx="115">
                  <c:v>1483.1294559099438</c:v>
                </c:pt>
                <c:pt idx="116">
                  <c:v>1489.7988742964353</c:v>
                </c:pt>
                <c:pt idx="117">
                  <c:v>1496.4682926829271</c:v>
                </c:pt>
                <c:pt idx="118">
                  <c:v>1503.1377110694186</c:v>
                </c:pt>
                <c:pt idx="119">
                  <c:v>1509.8071294559102</c:v>
                </c:pt>
                <c:pt idx="120">
                  <c:v>1516.4765478424017</c:v>
                </c:pt>
                <c:pt idx="121">
                  <c:v>1523.1459662288933</c:v>
                </c:pt>
                <c:pt idx="122">
                  <c:v>1529.8153846153848</c:v>
                </c:pt>
                <c:pt idx="123">
                  <c:v>1536.4848030018763</c:v>
                </c:pt>
                <c:pt idx="124">
                  <c:v>1543.1542213883679</c:v>
                </c:pt>
                <c:pt idx="125">
                  <c:v>1549.8236397748597</c:v>
                </c:pt>
                <c:pt idx="126">
                  <c:v>1556.4930581613512</c:v>
                </c:pt>
                <c:pt idx="127">
                  <c:v>1563.1624765478427</c:v>
                </c:pt>
              </c:numCache>
            </c:numRef>
          </c:val>
          <c:smooth val="0"/>
          <c:extLst>
            <c:ext xmlns:c16="http://schemas.microsoft.com/office/drawing/2014/chart" uri="{C3380CC4-5D6E-409C-BE32-E72D297353CC}">
              <c16:uniqueId val="{0000001A-067A-0A4B-9762-97A31EED44E0}"/>
            </c:ext>
          </c:extLst>
        </c:ser>
        <c:dLbls>
          <c:showLegendKey val="0"/>
          <c:showVal val="0"/>
          <c:showCatName val="0"/>
          <c:showSerName val="0"/>
          <c:showPercent val="0"/>
          <c:showBubbleSize val="0"/>
        </c:dLbls>
        <c:smooth val="0"/>
        <c:axId val="2065066767"/>
        <c:axId val="2083875343"/>
      </c:lineChart>
      <c:catAx>
        <c:axId val="2065066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3875343"/>
        <c:crosses val="autoZero"/>
        <c:auto val="1"/>
        <c:lblAlgn val="ctr"/>
        <c:lblOffset val="100"/>
        <c:noMultiLvlLbl val="0"/>
      </c:catAx>
      <c:valAx>
        <c:axId val="20838753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50667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6</xdr:col>
      <xdr:colOff>133350</xdr:colOff>
      <xdr:row>0</xdr:row>
      <xdr:rowOff>57150</xdr:rowOff>
    </xdr:from>
    <xdr:to>
      <xdr:col>13</xdr:col>
      <xdr:colOff>76200</xdr:colOff>
      <xdr:row>18</xdr:row>
      <xdr:rowOff>185738</xdr:rowOff>
    </xdr:to>
    <xdr:graphicFrame macro="">
      <xdr:nvGraphicFramePr>
        <xdr:cNvPr id="9" name="Chart 8">
          <a:extLst>
            <a:ext uri="{FF2B5EF4-FFF2-40B4-BE49-F238E27FC236}">
              <a16:creationId xmlns:a16="http://schemas.microsoft.com/office/drawing/2014/main" id="{CD4DAC21-7984-47BE-A834-5AD85CA9D0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0</xdr:colOff>
      <xdr:row>36</xdr:row>
      <xdr:rowOff>0</xdr:rowOff>
    </xdr:from>
    <xdr:to>
      <xdr:col>6</xdr:col>
      <xdr:colOff>847725</xdr:colOff>
      <xdr:row>52</xdr:row>
      <xdr:rowOff>52388</xdr:rowOff>
    </xdr:to>
    <xdr:graphicFrame macro="">
      <xdr:nvGraphicFramePr>
        <xdr:cNvPr id="10" name="Chart 9">
          <a:extLst>
            <a:ext uri="{FF2B5EF4-FFF2-40B4-BE49-F238E27FC236}">
              <a16:creationId xmlns:a16="http://schemas.microsoft.com/office/drawing/2014/main" id="{AC361C30-CADD-4B1C-95AA-857CB09BC8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990600</xdr:colOff>
      <xdr:row>36</xdr:row>
      <xdr:rowOff>0</xdr:rowOff>
    </xdr:from>
    <xdr:to>
      <xdr:col>14</xdr:col>
      <xdr:colOff>1038225</xdr:colOff>
      <xdr:row>52</xdr:row>
      <xdr:rowOff>52388</xdr:rowOff>
    </xdr:to>
    <xdr:graphicFrame macro="">
      <xdr:nvGraphicFramePr>
        <xdr:cNvPr id="11" name="Chart 10">
          <a:extLst>
            <a:ext uri="{FF2B5EF4-FFF2-40B4-BE49-F238E27FC236}">
              <a16:creationId xmlns:a16="http://schemas.microsoft.com/office/drawing/2014/main" id="{AAC3D629-126A-4326-B5E4-8B7607EC7F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0</xdr:colOff>
      <xdr:row>53</xdr:row>
      <xdr:rowOff>0</xdr:rowOff>
    </xdr:from>
    <xdr:to>
      <xdr:col>6</xdr:col>
      <xdr:colOff>847725</xdr:colOff>
      <xdr:row>80</xdr:row>
      <xdr:rowOff>42863</xdr:rowOff>
    </xdr:to>
    <xdr:graphicFrame macro="">
      <xdr:nvGraphicFramePr>
        <xdr:cNvPr id="13" name="Chart 12">
          <a:extLst>
            <a:ext uri="{FF2B5EF4-FFF2-40B4-BE49-F238E27FC236}">
              <a16:creationId xmlns:a16="http://schemas.microsoft.com/office/drawing/2014/main" id="{18B69688-7783-4AF8-B210-217A540AC2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990600</xdr:colOff>
      <xdr:row>53</xdr:row>
      <xdr:rowOff>0</xdr:rowOff>
    </xdr:from>
    <xdr:to>
      <xdr:col>14</xdr:col>
      <xdr:colOff>1038225</xdr:colOff>
      <xdr:row>69</xdr:row>
      <xdr:rowOff>52388</xdr:rowOff>
    </xdr:to>
    <xdr:graphicFrame macro="">
      <xdr:nvGraphicFramePr>
        <xdr:cNvPr id="14" name="Chart 13">
          <a:extLst>
            <a:ext uri="{FF2B5EF4-FFF2-40B4-BE49-F238E27FC236}">
              <a16:creationId xmlns:a16="http://schemas.microsoft.com/office/drawing/2014/main" id="{59C36523-5D18-44DE-871E-221C472FEF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453035</xdr:colOff>
      <xdr:row>12</xdr:row>
      <xdr:rowOff>114300</xdr:rowOff>
    </xdr:to>
    <mc:AlternateContent xmlns:mc="http://schemas.openxmlformats.org/markup-compatibility/2006" xmlns:a14="http://schemas.microsoft.com/office/drawing/2010/main">
      <mc:Choice Requires="a14">
        <xdr:graphicFrame macro="">
          <xdr:nvGraphicFramePr>
            <xdr:cNvPr id="6" name="Risk Class">
              <a:extLst>
                <a:ext uri="{FF2B5EF4-FFF2-40B4-BE49-F238E27FC236}">
                  <a16:creationId xmlns:a16="http://schemas.microsoft.com/office/drawing/2014/main" id="{CA63DD6D-B515-4505-96D7-68E70E544D14}"/>
                </a:ext>
              </a:extLst>
            </xdr:cNvPr>
            <xdr:cNvGraphicFramePr/>
          </xdr:nvGraphicFramePr>
          <xdr:xfrm>
            <a:off x="0" y="0"/>
            <a:ext cx="0" cy="0"/>
          </xdr:xfrm>
          <a:graphic>
            <a:graphicData uri="http://schemas.microsoft.com/office/drawing/2010/slicer">
              <sle:slicer xmlns:sle="http://schemas.microsoft.com/office/drawing/2010/slicer" name="Risk Class"/>
            </a:graphicData>
          </a:graphic>
        </xdr:graphicFrame>
      </mc:Choice>
      <mc:Fallback xmlns="">
        <xdr:sp macro="" textlink="">
          <xdr:nvSpPr>
            <xdr:cNvPr id="0" name=""/>
            <xdr:cNvSpPr>
              <a:spLocks noTextEdit="1"/>
            </xdr:cNvSpPr>
          </xdr:nvSpPr>
          <xdr:spPr>
            <a:xfrm>
              <a:off x="0" y="0"/>
              <a:ext cx="1371600" cy="1828800"/>
            </a:xfrm>
            <a:prstGeom prst="rect">
              <a:avLst/>
            </a:prstGeom>
            <a:solidFill>
              <a:prstClr val="white"/>
            </a:solidFill>
            <a:ln w="1">
              <a:solidFill>
                <a:prstClr val="green"/>
              </a:solidFill>
            </a:ln>
          </xdr:spPr>
          <xdr:txBody>
            <a:bodyPr vertOverflow="clip" horzOverflow="clip"/>
            <a:lstStyle/>
            <a:p>
              <a:r>
                <a:rPr lang="pt-B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29</xdr:col>
      <xdr:colOff>414617</xdr:colOff>
      <xdr:row>153</xdr:row>
      <xdr:rowOff>124385</xdr:rowOff>
    </xdr:from>
    <xdr:to>
      <xdr:col>33</xdr:col>
      <xdr:colOff>806823</xdr:colOff>
      <xdr:row>168</xdr:row>
      <xdr:rowOff>10085</xdr:rowOff>
    </xdr:to>
    <xdr:graphicFrame macro="">
      <xdr:nvGraphicFramePr>
        <xdr:cNvPr id="3" name="Chart 2">
          <a:extLst>
            <a:ext uri="{FF2B5EF4-FFF2-40B4-BE49-F238E27FC236}">
              <a16:creationId xmlns:a16="http://schemas.microsoft.com/office/drawing/2014/main" id="{2DDA48FA-7319-4DA6-86E1-ACE1893ED1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187960</xdr:colOff>
      <xdr:row>4</xdr:row>
      <xdr:rowOff>15240</xdr:rowOff>
    </xdr:to>
    <xdr:pic>
      <xdr:nvPicPr>
        <xdr:cNvPr id="2" name="Picture 1">
          <a:extLst>
            <a:ext uri="{FF2B5EF4-FFF2-40B4-BE49-F238E27FC236}">
              <a16:creationId xmlns:a16="http://schemas.microsoft.com/office/drawing/2014/main" id="{B7E3B99A-8F1F-43D0-BFF1-E0FCEF08F36B}"/>
            </a:ext>
          </a:extLst>
        </xdr:cNvPr>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19900" b="15998"/>
        <a:stretch/>
      </xdr:blipFill>
      <xdr:spPr bwMode="auto">
        <a:xfrm>
          <a:off x="0" y="0"/>
          <a:ext cx="1588135" cy="586740"/>
        </a:xfrm>
        <a:prstGeom prst="rect">
          <a:avLst/>
        </a:prstGeom>
        <a:ln>
          <a:noFill/>
        </a:ln>
        <a:extLst>
          <a:ext uri="{53640926-AAD7-44D8-BBD7-CCE9431645EC}">
            <a14:shadowObscured xmlns:a14="http://schemas.microsoft.com/office/drawing/2010/main"/>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3</xdr:col>
      <xdr:colOff>474404</xdr:colOff>
      <xdr:row>4</xdr:row>
      <xdr:rowOff>86341</xdr:rowOff>
    </xdr:from>
    <xdr:to>
      <xdr:col>25</xdr:col>
      <xdr:colOff>355871</xdr:colOff>
      <xdr:row>48</xdr:row>
      <xdr:rowOff>52476</xdr:rowOff>
    </xdr:to>
    <xdr:graphicFrame macro="">
      <xdr:nvGraphicFramePr>
        <xdr:cNvPr id="4" name="Chart 3">
          <a:extLst>
            <a:ext uri="{FF2B5EF4-FFF2-40B4-BE49-F238E27FC236}">
              <a16:creationId xmlns:a16="http://schemas.microsoft.com/office/drawing/2014/main" id="{9AABEF27-9D91-C845-832A-1D880E52FA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771961</xdr:colOff>
      <xdr:row>2</xdr:row>
      <xdr:rowOff>10956</xdr:rowOff>
    </xdr:from>
    <xdr:to>
      <xdr:col>29</xdr:col>
      <xdr:colOff>653426</xdr:colOff>
      <xdr:row>45</xdr:row>
      <xdr:rowOff>163357</xdr:rowOff>
    </xdr:to>
    <xdr:graphicFrame macro="">
      <xdr:nvGraphicFramePr>
        <xdr:cNvPr id="2" name="Chart 1">
          <a:extLst>
            <a:ext uri="{FF2B5EF4-FFF2-40B4-BE49-F238E27FC236}">
              <a16:creationId xmlns:a16="http://schemas.microsoft.com/office/drawing/2014/main" id="{A924420D-5009-0949-9569-44B38DBF65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848360</xdr:colOff>
      <xdr:row>3</xdr:row>
      <xdr:rowOff>30480</xdr:rowOff>
    </xdr:to>
    <xdr:pic>
      <xdr:nvPicPr>
        <xdr:cNvPr id="2" name="Picture 1">
          <a:extLst>
            <a:ext uri="{FF2B5EF4-FFF2-40B4-BE49-F238E27FC236}">
              <a16:creationId xmlns:a16="http://schemas.microsoft.com/office/drawing/2014/main" id="{13B1415F-E86E-4C04-93BB-205361855043}"/>
            </a:ext>
          </a:extLst>
        </xdr:cNvPr>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19900" b="15998"/>
        <a:stretch/>
      </xdr:blipFill>
      <xdr:spPr bwMode="auto">
        <a:xfrm>
          <a:off x="0" y="0"/>
          <a:ext cx="1581785" cy="516255"/>
        </a:xfrm>
        <a:prstGeom prst="rect">
          <a:avLst/>
        </a:prstGeom>
        <a:ln>
          <a:noFill/>
        </a:ln>
        <a:extLst>
          <a:ext uri="{53640926-AAD7-44D8-BBD7-CCE9431645EC}">
            <a14:shadowObscured xmlns:a14="http://schemas.microsoft.com/office/drawing/2010/main"/>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1308100</xdr:colOff>
      <xdr:row>3</xdr:row>
      <xdr:rowOff>15240</xdr:rowOff>
    </xdr:to>
    <xdr:pic>
      <xdr:nvPicPr>
        <xdr:cNvPr id="2" name="Picture 1">
          <a:extLst>
            <a:ext uri="{FF2B5EF4-FFF2-40B4-BE49-F238E27FC236}">
              <a16:creationId xmlns:a16="http://schemas.microsoft.com/office/drawing/2014/main" id="{01868A1A-D986-49CD-BA60-2324B685B614}"/>
            </a:ext>
          </a:extLst>
        </xdr:cNvPr>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19900" b="15998"/>
        <a:stretch/>
      </xdr:blipFill>
      <xdr:spPr bwMode="auto">
        <a:xfrm>
          <a:off x="0" y="0"/>
          <a:ext cx="1622425" cy="586740"/>
        </a:xfrm>
        <a:prstGeom prst="rect">
          <a:avLst/>
        </a:prstGeom>
        <a:ln>
          <a:noFill/>
        </a:ln>
        <a:extLst>
          <a:ext uri="{53640926-AAD7-44D8-BBD7-CCE9431645EC}">
            <a14:shadowObscured xmlns:a14="http://schemas.microsoft.com/office/drawing/2010/main"/>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ilipe Bello" refreshedDate="43493.754210995372" createdVersion="6" refreshedVersion="6" minRefreshableVersion="3" recordCount="2160" xr:uid="{71A217B4-74A4-4B1F-A957-ACFA2F9D7A96}">
  <cacheSource type="worksheet">
    <worksheetSource ref="A10:W2170" sheet="ClaimsData"/>
  </cacheSource>
  <cacheFields count="23">
    <cacheField name="Link" numFmtId="0">
      <sharedItems count="40">
        <s v="2009_1"/>
        <s v="2009_2"/>
        <s v="2009_3"/>
        <s v="2009_4"/>
        <s v="2010_1"/>
        <s v="2010_2"/>
        <s v="2010_3"/>
        <s v="2010_4"/>
        <s v="2011_1"/>
        <s v="2011_2"/>
        <s v="2011_3"/>
        <s v="2011_4"/>
        <s v="2012_1"/>
        <s v="2012_2"/>
        <s v="2012_3"/>
        <s v="2012_4"/>
        <s v="2013_1"/>
        <s v="2013_2"/>
        <s v="2013_3"/>
        <s v="2013_4"/>
        <s v="2014_1"/>
        <s v="2014_2"/>
        <s v="2014_3"/>
        <s v="2014_4"/>
        <s v="2015_1"/>
        <s v="2015_2"/>
        <s v="2015_3"/>
        <s v="2015_4"/>
        <s v="2016_1"/>
        <s v="2016_2"/>
        <s v="2016_3"/>
        <s v="2016_4"/>
        <s v="2017_1"/>
        <s v="2017_2"/>
        <s v="2017_3"/>
        <s v="2017_4"/>
        <s v="2018_1"/>
        <s v="2018_2"/>
        <s v="2018_3"/>
        <s v="2018_4"/>
      </sharedItems>
    </cacheField>
    <cacheField name="Year" numFmtId="1">
      <sharedItems containsSemiMixedTypes="0" containsString="0" containsNumber="1" containsInteger="1" minValue="2009" maxValue="2018" count="10">
        <n v="2009"/>
        <n v="2010"/>
        <n v="2011"/>
        <n v="2012"/>
        <n v="2013"/>
        <n v="2014"/>
        <n v="2015"/>
        <n v="2016"/>
        <n v="2017"/>
        <n v="2018"/>
      </sharedItems>
    </cacheField>
    <cacheField name="Qtr" numFmtId="1">
      <sharedItems containsSemiMixedTypes="0" containsString="0" containsNumber="1" containsInteger="1" minValue="1" maxValue="4"/>
    </cacheField>
    <cacheField name="Risk_Type" numFmtId="1">
      <sharedItems/>
    </cacheField>
    <cacheField name="Risk Class" numFmtId="0">
      <sharedItems count="27">
        <s v="SML"/>
        <s v="LSL"/>
        <s v="MYA"/>
        <s v="SMA"/>
        <s v="MSL"/>
        <s v="LYL"/>
        <s v="LSA"/>
        <s v="LMA"/>
        <s v="SYL"/>
        <s v="MYL"/>
        <s v="MYH"/>
        <s v="LML"/>
        <s v="MSA"/>
        <s v="LYA"/>
        <s v="MMA"/>
        <s v="LYH"/>
        <s v="SSA"/>
        <s v="MML"/>
        <s v="LMH"/>
        <s v="SSL"/>
        <s v="SSH"/>
        <s v="MMH"/>
        <s v="SYA"/>
        <s v="LSH"/>
        <s v="SYH"/>
        <s v="MSH"/>
        <s v="SMH"/>
      </sharedItems>
    </cacheField>
    <cacheField name="Type" numFmtId="0">
      <sharedItems/>
    </cacheField>
    <cacheField name="Car-quarter of Exposure" numFmtId="165">
      <sharedItems containsSemiMixedTypes="0" containsString="0" containsNumber="1" containsInteger="1" minValue="1948" maxValue="192612"/>
    </cacheField>
    <cacheField name="Car-years of Exposure" numFmtId="165">
      <sharedItems containsSemiMixedTypes="0" containsString="0" containsNumber="1" containsInteger="1" minValue="487" maxValue="48153"/>
    </cacheField>
    <cacheField name="N Bodily Injury" numFmtId="165">
      <sharedItems containsSemiMixedTypes="0" containsString="0" containsNumber="1" containsInteger="1" minValue="3" maxValue="1332"/>
    </cacheField>
    <cacheField name="N Property Damage" numFmtId="165">
      <sharedItems containsSemiMixedTypes="0" containsString="0" containsNumber="1" containsInteger="1" minValue="54" maxValue="5256"/>
    </cacheField>
    <cacheField name="N Comprehensive" numFmtId="165">
      <sharedItems containsSemiMixedTypes="0" containsString="0" containsNumber="1" containsInteger="1" minValue="53" maxValue="12262"/>
    </cacheField>
    <cacheField name="N Collision" numFmtId="165">
      <sharedItems containsSemiMixedTypes="0" containsString="0" containsNumber="1" containsInteger="1" minValue="61" maxValue="9077"/>
    </cacheField>
    <cacheField name="N Personal Injury" numFmtId="165">
      <sharedItems containsSemiMixedTypes="0" containsString="0" containsNumber="1" containsInteger="1" minValue="6" maxValue="4152"/>
    </cacheField>
    <cacheField name="T Bodily Injury" numFmtId="165">
      <sharedItems containsSemiMixedTypes="0" containsString="0" containsNumber="1" containsInteger="1" minValue="61078" maxValue="21660742"/>
    </cacheField>
    <cacheField name="T Property Damage" numFmtId="165">
      <sharedItems containsSemiMixedTypes="0" containsString="0" containsNumber="1" containsInteger="1" minValue="153682" maxValue="19460278"/>
    </cacheField>
    <cacheField name="T Comprehensive" numFmtId="165">
      <sharedItems containsSemiMixedTypes="0" containsString="0" containsNumber="1" containsInteger="1" minValue="51146" maxValue="34158115"/>
    </cacheField>
    <cacheField name="T Collision" numFmtId="165">
      <sharedItems containsSemiMixedTypes="0" containsString="0" containsNumber="1" containsInteger="1" minValue="191317" maxValue="33754129"/>
    </cacheField>
    <cacheField name="T Personal Injury" numFmtId="165">
      <sharedItems containsSemiMixedTypes="0" containsString="0" containsNumber="1" containsInteger="1" minValue="33730" maxValue="23942571"/>
    </cacheField>
    <cacheField name="A Bodily Injury" numFmtId="165">
      <sharedItems containsSemiMixedTypes="0" containsString="0" containsNumber="1" minValue="9181.2190476190481" maxValue="44251.697916666664"/>
    </cacheField>
    <cacheField name="A Property Damage" numFmtId="165">
      <sharedItems containsSemiMixedTypes="0" containsString="0" containsNumber="1" minValue="1468.9118881118882" maxValue="5282.1023255813952"/>
    </cacheField>
    <cacheField name="A Comprehensive" numFmtId="165">
      <sharedItems containsSemiMixedTypes="0" containsString="0" containsNumber="1" minValue="382.32339511146927" maxValue="6741.6787330316738"/>
    </cacheField>
    <cacheField name="A Collision" numFmtId="165">
      <sharedItems containsSemiMixedTypes="0" containsString="0" containsNumber="1" minValue="1401.2767441860465" maxValue="5087.4353846153845"/>
    </cacheField>
    <cacheField name="A Personal Injury" numFmtId="165">
      <sharedItems containsSemiMixedTypes="0" containsString="0" containsNumber="1" minValue="1608.0118063754428" maxValue="13316.599264705883"/>
    </cacheField>
  </cacheFields>
  <extLst>
    <ext xmlns:x14="http://schemas.microsoft.com/office/spreadsheetml/2009/9/main" uri="{725AE2AE-9491-48be-B2B4-4EB974FC3084}">
      <x14:pivotCacheDefinition pivotCacheId="182279450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ilipe Bello" refreshedDate="43493.754217361115" createdVersion="6" refreshedVersion="6" minRefreshableVersion="3" recordCount="2160" xr:uid="{46F6A062-52BD-4DFE-997F-4D11F493D8E3}">
  <cacheSource type="worksheet">
    <worksheetSource ref="A10:AQ2170" sheet="ClaimsData"/>
  </cacheSource>
  <cacheFields count="43">
    <cacheField name="Link" numFmtId="0">
      <sharedItems count="40">
        <s v="2009_1"/>
        <s v="2009_2"/>
        <s v="2009_3"/>
        <s v="2009_4"/>
        <s v="2010_1"/>
        <s v="2010_2"/>
        <s v="2010_3"/>
        <s v="2010_4"/>
        <s v="2011_1"/>
        <s v="2011_2"/>
        <s v="2011_3"/>
        <s v="2011_4"/>
        <s v="2012_1"/>
        <s v="2012_2"/>
        <s v="2012_3"/>
        <s v="2012_4"/>
        <s v="2013_1"/>
        <s v="2013_2"/>
        <s v="2013_3"/>
        <s v="2013_4"/>
        <s v="2014_1"/>
        <s v="2014_2"/>
        <s v="2014_3"/>
        <s v="2014_4"/>
        <s v="2015_1"/>
        <s v="2015_2"/>
        <s v="2015_3"/>
        <s v="2015_4"/>
        <s v="2016_1"/>
        <s v="2016_2"/>
        <s v="2016_3"/>
        <s v="2016_4"/>
        <s v="2017_1"/>
        <s v="2017_2"/>
        <s v="2017_3"/>
        <s v="2017_4"/>
        <s v="2018_1"/>
        <s v="2018_2"/>
        <s v="2018_3"/>
        <s v="2018_4"/>
      </sharedItems>
    </cacheField>
    <cacheField name="Year" numFmtId="1">
      <sharedItems containsSemiMixedTypes="0" containsString="0" containsNumber="1" containsInteger="1" minValue="2009" maxValue="2018" count="10">
        <n v="2009"/>
        <n v="2010"/>
        <n v="2011"/>
        <n v="2012"/>
        <n v="2013"/>
        <n v="2014"/>
        <n v="2015"/>
        <n v="2016"/>
        <n v="2017"/>
        <n v="2018"/>
      </sharedItems>
    </cacheField>
    <cacheField name="Qtr" numFmtId="1">
      <sharedItems containsSemiMixedTypes="0" containsString="0" containsNumber="1" containsInteger="1" minValue="1" maxValue="4"/>
    </cacheField>
    <cacheField name="Risk_Type" numFmtId="1">
      <sharedItems count="54">
        <s v="SML_Personal"/>
        <s v="LSL_Personal"/>
        <s v="MYA_Personal"/>
        <s v="SMA_Personal"/>
        <s v="MSL_Personal"/>
        <s v="LYL_Personal"/>
        <s v="LSA_Personal"/>
        <s v="LMA_Personal"/>
        <s v="SYL_Personal"/>
        <s v="MYL_Personal"/>
        <s v="MYH_Personal"/>
        <s v="LML_Personal"/>
        <s v="MSA_Personal"/>
        <s v="LYA_Personal"/>
        <s v="MMA_Personal"/>
        <s v="LYH_Personal"/>
        <s v="SSA_Personal"/>
        <s v="MML_Personal"/>
        <s v="LMH_Personal"/>
        <s v="SSL_Personal"/>
        <s v="SSH_Personal"/>
        <s v="MMH_Personal"/>
        <s v="SYA_Personal"/>
        <s v="LSH_Personal"/>
        <s v="SYH_Personal"/>
        <s v="MSH_Personal"/>
        <s v="SMH_Personal"/>
        <s v="SML_Commercial"/>
        <s v="LSL_Commercial"/>
        <s v="MYA_Commercial"/>
        <s v="SMA_Commercial"/>
        <s v="MSL_Commercial"/>
        <s v="LYL_Commercial"/>
        <s v="LSA_Commercial"/>
        <s v="LMA_Commercial"/>
        <s v="SYL_Commercial"/>
        <s v="MYL_Commercial"/>
        <s v="MYH_Commercial"/>
        <s v="LML_Commercial"/>
        <s v="MSA_Commercial"/>
        <s v="LYA_Commercial"/>
        <s v="MMA_Commercial"/>
        <s v="LYH_Commercial"/>
        <s v="SSA_Commercial"/>
        <s v="MML_Commercial"/>
        <s v="LMH_Commercial"/>
        <s v="SSL_Commercial"/>
        <s v="SSH_Commercial"/>
        <s v="MMH_Commercial"/>
        <s v="SYA_Commercial"/>
        <s v="LSH_Commercial"/>
        <s v="SYH_Commercial"/>
        <s v="MSH_Commercial"/>
        <s v="SMH_Commercial"/>
      </sharedItems>
    </cacheField>
    <cacheField name="Risk Class" numFmtId="0">
      <sharedItems count="27">
        <s v="SML"/>
        <s v="LSL"/>
        <s v="MYA"/>
        <s v="SMA"/>
        <s v="MSL"/>
        <s v="LYL"/>
        <s v="LSA"/>
        <s v="LMA"/>
        <s v="SYL"/>
        <s v="MYL"/>
        <s v="MYH"/>
        <s v="LML"/>
        <s v="MSA"/>
        <s v="LYA"/>
        <s v="MMA"/>
        <s v="LYH"/>
        <s v="SSA"/>
        <s v="MML"/>
        <s v="LMH"/>
        <s v="SSL"/>
        <s v="SSH"/>
        <s v="MMH"/>
        <s v="SYA"/>
        <s v="LSH"/>
        <s v="SYH"/>
        <s v="MSH"/>
        <s v="SMH"/>
      </sharedItems>
    </cacheField>
    <cacheField name="Type" numFmtId="0">
      <sharedItems count="2">
        <s v="Personal"/>
        <s v="Commercial"/>
      </sharedItems>
    </cacheField>
    <cacheField name="Car-quarter of Exposure" numFmtId="165">
      <sharedItems containsSemiMixedTypes="0" containsString="0" containsNumber="1" containsInteger="1" minValue="1948" maxValue="192612"/>
    </cacheField>
    <cacheField name="Car-years of Exposure" numFmtId="165">
      <sharedItems containsSemiMixedTypes="0" containsString="0" containsNumber="1" containsInteger="1" minValue="487" maxValue="48153"/>
    </cacheField>
    <cacheField name="N Bodily Injury" numFmtId="165">
      <sharedItems containsSemiMixedTypes="0" containsString="0" containsNumber="1" containsInteger="1" minValue="3" maxValue="1332"/>
    </cacheField>
    <cacheField name="N Property Damage" numFmtId="165">
      <sharedItems containsSemiMixedTypes="0" containsString="0" containsNumber="1" containsInteger="1" minValue="54" maxValue="5256"/>
    </cacheField>
    <cacheField name="N Comprehensive" numFmtId="165">
      <sharedItems containsSemiMixedTypes="0" containsString="0" containsNumber="1" containsInteger="1" minValue="53" maxValue="12262"/>
    </cacheField>
    <cacheField name="N Collision" numFmtId="165">
      <sharedItems containsSemiMixedTypes="0" containsString="0" containsNumber="1" containsInteger="1" minValue="61" maxValue="9077"/>
    </cacheField>
    <cacheField name="N Personal Injury" numFmtId="165">
      <sharedItems containsSemiMixedTypes="0" containsString="0" containsNumber="1" containsInteger="1" minValue="6" maxValue="4152"/>
    </cacheField>
    <cacheField name="T Bodily Injury" numFmtId="165">
      <sharedItems containsSemiMixedTypes="0" containsString="0" containsNumber="1" containsInteger="1" minValue="61078" maxValue="21660742"/>
    </cacheField>
    <cacheField name="T Property Damage" numFmtId="165">
      <sharedItems containsSemiMixedTypes="0" containsString="0" containsNumber="1" containsInteger="1" minValue="153682" maxValue="19460278"/>
    </cacheField>
    <cacheField name="T Comprehensive" numFmtId="165">
      <sharedItems containsSemiMixedTypes="0" containsString="0" containsNumber="1" containsInteger="1" minValue="51146" maxValue="34158115"/>
    </cacheField>
    <cacheField name="T Collision" numFmtId="165">
      <sharedItems containsSemiMixedTypes="0" containsString="0" containsNumber="1" containsInteger="1" minValue="191317" maxValue="33754129"/>
    </cacheField>
    <cacheField name="T Personal Injury" numFmtId="165">
      <sharedItems containsSemiMixedTypes="0" containsString="0" containsNumber="1" containsInteger="1" minValue="33730" maxValue="23942571"/>
    </cacheField>
    <cacheField name="A Bodily Injury" numFmtId="165">
      <sharedItems containsSemiMixedTypes="0" containsString="0" containsNumber="1" minValue="9181.2190476190481" maxValue="44251.697916666664"/>
    </cacheField>
    <cacheField name="A Property Damage" numFmtId="165">
      <sharedItems containsSemiMixedTypes="0" containsString="0" containsNumber="1" minValue="1468.9118881118882" maxValue="5282.1023255813952"/>
    </cacheField>
    <cacheField name="A Comprehensive" numFmtId="165">
      <sharedItems containsSemiMixedTypes="0" containsString="0" containsNumber="1" minValue="382.32339511146927" maxValue="6741.6787330316738"/>
    </cacheField>
    <cacheField name="A Collision" numFmtId="165">
      <sharedItems containsSemiMixedTypes="0" containsString="0" containsNumber="1" minValue="1401.2767441860465" maxValue="5087.4353846153845"/>
    </cacheField>
    <cacheField name="A Personal Injury" numFmtId="165">
      <sharedItems containsSemiMixedTypes="0" containsString="0" containsNumber="1" minValue="1608.0118063754428" maxValue="13316.599264705883"/>
    </cacheField>
    <cacheField name="RR Bodily Injury" numFmtId="9">
      <sharedItems containsSemiMixedTypes="0" containsString="0" containsNumber="1" minValue="7.3814356892415575E-4" maxValue="1.4329896907216495E-2"/>
    </cacheField>
    <cacheField name="RR Property Damage" numFmtId="9">
      <sharedItems containsSemiMixedTypes="0" containsString="0" containsNumber="1" minValue="1.5788523998556479E-2" maxValue="5.6693489392831017E-2"/>
    </cacheField>
    <cacheField name="RR Comprehensive" numFmtId="9">
      <sharedItems containsSemiMixedTypes="0" containsString="0" containsNumber="1" minValue="8.629215705667095E-3" maxValue="0.15138980807412311"/>
    </cacheField>
    <cacheField name="RR Collision" numFmtId="9">
      <sharedItems containsSemiMixedTypes="0" containsString="0" containsNumber="1" minValue="2.1604150718720763E-2" maxValue="0.1122408293460925"/>
    </cacheField>
    <cacheField name="RR Personal Injury" numFmtId="9">
      <sharedItems containsSemiMixedTypes="0" containsString="0" containsNumber="1" minValue="1.2316826680141486E-3" maxValue="4.7220176730486008E-2"/>
    </cacheField>
    <cacheField name="PR Bodily Injury" numFmtId="9">
      <sharedItems containsSemiMixedTypes="0" containsString="0" containsNumber="1" minValue="1.1679534792386639E-3" maxValue="1.7402799681800959E-2"/>
    </cacheField>
    <cacheField name="PR Property Damage" numFmtId="9">
      <sharedItems containsSemiMixedTypes="0" containsString="0" containsNumber="1" minValue="1.7739301071353051E-2" maxValue="6.3980252955859407E-2"/>
    </cacheField>
    <cacheField name="PR Comprehensive" numFmtId="9">
      <sharedItems containsSemiMixedTypes="0" containsString="0" containsNumber="1" minValue="9.3869511333114983E-3" maxValue="0.15898574126435483"/>
    </cacheField>
    <cacheField name="PR Collision" numFmtId="9">
      <sharedItems containsSemiMixedTypes="0" containsString="0" containsNumber="1" minValue="2.2708708827991503E-2" maxValue="0.12477102371434677"/>
    </cacheField>
    <cacheField name="PR Personal Injury" numFmtId="9">
      <sharedItems containsSemiMixedTypes="0" containsString="0" containsNumber="1" minValue="1.6909386547272634E-3" maxValue="5.1961735332457931E-2"/>
    </cacheField>
    <cacheField name="RP Bodily Injury" numFmtId="165">
      <sharedItems containsSemiMixedTypes="0" containsString="0" containsNumber="1" minValue="17.344057193923145" maxValue="253.77332937920127"/>
    </cacheField>
    <cacheField name="RP Property Damage" numFmtId="165">
      <sharedItems containsSemiMixedTypes="0" containsString="0" containsNumber="1" minValue="36.042589564441805" maxValue="194.97649439601494"/>
    </cacheField>
    <cacheField name="RP Comprehensive" numFmtId="165">
      <sharedItems containsSemiMixedTypes="0" containsString="0" containsNumber="1" minValue="7.2227771733755315" maxValue="583.08977770820286"/>
    </cacheField>
    <cacheField name="RP Collision" numFmtId="165">
      <sharedItems containsSemiMixedTypes="0" containsString="0" containsNumber="1" minValue="38.624688691232528" maxValue="439.95582395764393"/>
    </cacheField>
    <cacheField name="RP Personal Injury" numFmtId="165">
      <sharedItems containsSemiMixedTypes="0" containsString="0" containsNumber="1" minValue="6.0590813233161986" maxValue="308.18897859556893"/>
    </cacheField>
    <cacheField name="PP Bodily Injury" numFmtId="165">
      <sharedItems containsSemiMixedTypes="0" containsString="0" containsNumber="1" minValue="17.401562057143494" maxValue="254.61472424037808"/>
    </cacheField>
    <cacheField name="PP Property Damage" numFmtId="165">
      <sharedItems containsSemiMixedTypes="0" containsString="0" containsNumber="1" minValue="36.162090103435446" maxValue="195.62294617578388"/>
    </cacheField>
    <cacheField name="PP Comprehensive" numFmtId="165">
      <sharedItems containsSemiMixedTypes="0" containsString="0" containsNumber="1" minValue="7.2467245582798858" maxValue="585.02303343593667"/>
    </cacheField>
    <cacheField name="PP Collision" numFmtId="165">
      <sharedItems containsSemiMixedTypes="0" containsString="0" containsNumber="1" minValue="38.752750275398434" maxValue="441.41451376688559"/>
    </cacheField>
    <cacheField name="PP Personal Injury" numFmtId="165">
      <sharedItems containsSemiMixedTypes="0" containsString="0" containsNumber="1" minValue="6.0791704315820745" maxValue="309.21079055467425"/>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60">
  <r>
    <x v="0"/>
    <x v="0"/>
    <n v="1"/>
    <s v="SML_Personal"/>
    <x v="0"/>
    <s v="Personal"/>
    <n v="60144"/>
    <n v="15036"/>
    <n v="95"/>
    <n v="1538"/>
    <n v="654"/>
    <n v="2580"/>
    <n v="374"/>
    <n v="1121863"/>
    <n v="2412223"/>
    <n v="996955"/>
    <n v="3615294"/>
    <n v="930279"/>
    <n v="11809.084210526316"/>
    <n v="1568.4154746423926"/>
    <n v="1524.3960244648317"/>
    <n v="1401.2767441860465"/>
    <n v="2487.3770053475937"/>
  </r>
  <r>
    <x v="0"/>
    <x v="0"/>
    <n v="1"/>
    <s v="LSL_Personal"/>
    <x v="1"/>
    <s v="Personal"/>
    <n v="18252"/>
    <n v="4563"/>
    <n v="21"/>
    <n v="390"/>
    <n v="504"/>
    <n v="776"/>
    <n v="88"/>
    <n v="372898"/>
    <n v="1122037"/>
    <n v="606967"/>
    <n v="2024342"/>
    <n v="393510"/>
    <n v="17757.047619047618"/>
    <n v="2877.0179487179489"/>
    <n v="1204.2996031746031"/>
    <n v="2608.6881443298971"/>
    <n v="4471.704545454545"/>
  </r>
  <r>
    <x v="0"/>
    <x v="0"/>
    <n v="1"/>
    <s v="MYA_Personal"/>
    <x v="2"/>
    <s v="Personal"/>
    <n v="17288"/>
    <n v="4322"/>
    <n v="82"/>
    <n v="481"/>
    <n v="346"/>
    <n v="1267"/>
    <n v="126"/>
    <n v="824822"/>
    <n v="1550493"/>
    <n v="354668"/>
    <n v="3018488"/>
    <n v="518928"/>
    <n v="10058.804878048781"/>
    <n v="3223.4781704781703"/>
    <n v="1025.0520231213873"/>
    <n v="2382.3898973954224"/>
    <n v="4118.4761904761908"/>
  </r>
  <r>
    <x v="0"/>
    <x v="0"/>
    <n v="1"/>
    <s v="SMA_Personal"/>
    <x v="3"/>
    <s v="Personal"/>
    <n v="67204"/>
    <n v="16801"/>
    <n v="96"/>
    <n v="1285"/>
    <n v="1527"/>
    <n v="2697"/>
    <n v="393"/>
    <n v="1671255"/>
    <n v="4726670"/>
    <n v="1372117"/>
    <n v="8035608"/>
    <n v="1692704"/>
    <n v="17408.90625"/>
    <n v="3678.3424124513617"/>
    <n v="898.5703994760969"/>
    <n v="2979.4616240266964"/>
    <n v="4307.1348600508909"/>
  </r>
  <r>
    <x v="0"/>
    <x v="0"/>
    <n v="1"/>
    <s v="MSL_Personal"/>
    <x v="4"/>
    <s v="Personal"/>
    <n v="55916"/>
    <n v="13979"/>
    <n v="151"/>
    <n v="1086"/>
    <n v="1137"/>
    <n v="2076"/>
    <n v="382"/>
    <n v="2939597"/>
    <n v="3176738"/>
    <n v="1517652"/>
    <n v="5563673"/>
    <n v="816301"/>
    <n v="19467.529801324505"/>
    <n v="2925.1731123388581"/>
    <n v="1334.7862796833774"/>
    <n v="2679.9966281310212"/>
    <n v="2136.913612565445"/>
  </r>
  <r>
    <x v="0"/>
    <x v="0"/>
    <n v="1"/>
    <s v="LYL_Personal"/>
    <x v="5"/>
    <s v="Personal"/>
    <n v="12544"/>
    <n v="3136"/>
    <n v="63"/>
    <n v="248"/>
    <n v="345"/>
    <n v="486"/>
    <n v="114"/>
    <n v="1111884"/>
    <n v="724685"/>
    <n v="417530"/>
    <n v="1557539"/>
    <n v="513072"/>
    <n v="17648.952380952382"/>
    <n v="2922.1169354838707"/>
    <n v="1210.231884057971"/>
    <n v="3204.812757201646"/>
    <n v="4500.6315789473683"/>
  </r>
  <r>
    <x v="0"/>
    <x v="0"/>
    <n v="1"/>
    <s v="LSA_Personal"/>
    <x v="6"/>
    <s v="Personal"/>
    <n v="82544"/>
    <n v="20636"/>
    <n v="285"/>
    <n v="2117"/>
    <n v="1535"/>
    <n v="3634"/>
    <n v="631"/>
    <n v="6661795"/>
    <n v="5378776"/>
    <n v="1276285"/>
    <n v="7800120"/>
    <n v="4673025"/>
    <n v="23374.719298245614"/>
    <n v="2540.7538970240907"/>
    <n v="831.45602605863189"/>
    <n v="2146.4281783159054"/>
    <n v="7405.7448494453247"/>
  </r>
  <r>
    <x v="0"/>
    <x v="0"/>
    <n v="1"/>
    <s v="LMA_Personal"/>
    <x v="7"/>
    <s v="Personal"/>
    <n v="101272"/>
    <n v="25318"/>
    <n v="729"/>
    <n v="2119"/>
    <n v="2582"/>
    <n v="3919"/>
    <n v="630"/>
    <n v="11019847"/>
    <n v="5011755"/>
    <n v="2431109"/>
    <n v="9769326"/>
    <n v="2621198"/>
    <n v="15116.388203017832"/>
    <n v="2365.1510146295423"/>
    <n v="941.56041828040281"/>
    <n v="2492.8109211533556"/>
    <n v="4160.6317460317459"/>
  </r>
  <r>
    <x v="0"/>
    <x v="0"/>
    <n v="1"/>
    <s v="SYL_Personal"/>
    <x v="8"/>
    <s v="Personal"/>
    <n v="10408"/>
    <n v="2602"/>
    <n v="92"/>
    <n v="230"/>
    <n v="257"/>
    <n v="329"/>
    <n v="119"/>
    <n v="965951"/>
    <n v="639967"/>
    <n v="204284"/>
    <n v="815522"/>
    <n v="368611"/>
    <n v="10499.467391304348"/>
    <n v="2782.4652173913041"/>
    <n v="794.87937743190662"/>
    <n v="2478.7902735562311"/>
    <n v="3097.5714285714284"/>
  </r>
  <r>
    <x v="0"/>
    <x v="0"/>
    <n v="1"/>
    <s v="MYL_Personal"/>
    <x v="9"/>
    <s v="Personal"/>
    <n v="10300"/>
    <n v="2575"/>
    <n v="84"/>
    <n v="246"/>
    <n v="437"/>
    <n v="419"/>
    <n v="84"/>
    <n v="1142445"/>
    <n v="740437"/>
    <n v="299252"/>
    <n v="1079089"/>
    <n v="307770"/>
    <n v="13600.535714285714"/>
    <n v="3009.9065040650407"/>
    <n v="684.78718535469102"/>
    <n v="2575.3914081145585"/>
    <n v="3663.9285714285716"/>
  </r>
  <r>
    <x v="0"/>
    <x v="0"/>
    <n v="1"/>
    <s v="MYH_Personal"/>
    <x v="10"/>
    <s v="Personal"/>
    <n v="26964"/>
    <n v="6741"/>
    <n v="202"/>
    <n v="615"/>
    <n v="789"/>
    <n v="1319"/>
    <n v="180"/>
    <n v="3863682"/>
    <n v="2643665"/>
    <n v="951281"/>
    <n v="3300612"/>
    <n v="792972"/>
    <n v="19127.138613861385"/>
    <n v="4298.6422764227646"/>
    <n v="1205.6793409378961"/>
    <n v="2502.3593631539043"/>
    <n v="4405.3999999999996"/>
  </r>
  <r>
    <x v="0"/>
    <x v="0"/>
    <n v="1"/>
    <s v="LML_Personal"/>
    <x v="11"/>
    <s v="Personal"/>
    <n v="77148"/>
    <n v="19287"/>
    <n v="145"/>
    <n v="1585"/>
    <n v="3391"/>
    <n v="3188"/>
    <n v="625"/>
    <n v="2150029"/>
    <n v="2884540"/>
    <n v="3047356"/>
    <n v="5123048"/>
    <n v="2326556"/>
    <n v="14827.786206896551"/>
    <n v="1819.8990536277602"/>
    <n v="898.65998230610444"/>
    <n v="1606.9786700125471"/>
    <n v="3722.4895999999999"/>
  </r>
  <r>
    <x v="0"/>
    <x v="0"/>
    <n v="1"/>
    <s v="MSA_Personal"/>
    <x v="12"/>
    <s v="Personal"/>
    <n v="85948"/>
    <n v="21487"/>
    <n v="309"/>
    <n v="2050"/>
    <n v="2321"/>
    <n v="4951"/>
    <n v="890"/>
    <n v="5395998"/>
    <n v="6225875"/>
    <n v="2925362"/>
    <n v="11853573"/>
    <n v="2730638"/>
    <n v="17462.776699029127"/>
    <n v="3037.0121951219512"/>
    <n v="1260.3886255924172"/>
    <n v="2394.1775398909313"/>
    <n v="3068.1325842696629"/>
  </r>
  <r>
    <x v="0"/>
    <x v="0"/>
    <n v="1"/>
    <s v="LYA_Personal"/>
    <x v="13"/>
    <s v="Personal"/>
    <n v="21448"/>
    <n v="5362"/>
    <n v="150"/>
    <n v="523"/>
    <n v="681"/>
    <n v="888"/>
    <n v="236"/>
    <n v="2729809"/>
    <n v="1485120"/>
    <n v="550251"/>
    <n v="2180302"/>
    <n v="1516782"/>
    <n v="18198.726666666666"/>
    <n v="2839.6175908221799"/>
    <n v="808.00440528634363"/>
    <n v="2455.2950450450448"/>
    <n v="6427.0423728813557"/>
  </r>
  <r>
    <x v="0"/>
    <x v="0"/>
    <n v="1"/>
    <s v="MMA_Personal"/>
    <x v="14"/>
    <s v="Personal"/>
    <n v="138604"/>
    <n v="34651"/>
    <n v="936"/>
    <n v="3389"/>
    <n v="5250"/>
    <n v="6778"/>
    <n v="1341"/>
    <n v="11525164"/>
    <n v="10152164"/>
    <n v="5667125"/>
    <n v="17957902"/>
    <n v="10491112"/>
    <n v="12313.209401709402"/>
    <n v="2995.622307465329"/>
    <n v="1079.452380952381"/>
    <n v="2649.4396577161406"/>
    <n v="7823.349739000746"/>
  </r>
  <r>
    <x v="0"/>
    <x v="0"/>
    <n v="1"/>
    <s v="LYH_Personal"/>
    <x v="15"/>
    <s v="Personal"/>
    <n v="15072"/>
    <n v="3768"/>
    <n v="121"/>
    <n v="407"/>
    <n v="458"/>
    <n v="787"/>
    <n v="190"/>
    <n v="1932044"/>
    <n v="1225833"/>
    <n v="577973"/>
    <n v="1922440"/>
    <n v="1055362"/>
    <n v="15967.305785123966"/>
    <n v="3011.8746928746928"/>
    <n v="1261.9497816593887"/>
    <n v="2442.7445997458703"/>
    <n v="5554.5368421052635"/>
  </r>
  <r>
    <x v="0"/>
    <x v="0"/>
    <n v="1"/>
    <s v="SSA_Personal"/>
    <x v="16"/>
    <s v="Personal"/>
    <n v="27932"/>
    <n v="6983"/>
    <n v="214"/>
    <n v="679"/>
    <n v="1416"/>
    <n v="1605"/>
    <n v="247"/>
    <n v="4251019"/>
    <n v="1245173"/>
    <n v="1201957"/>
    <n v="5221645"/>
    <n v="1172115"/>
    <n v="19864.574766355141"/>
    <n v="1833.8335787923418"/>
    <n v="848.83968926553678"/>
    <n v="3253.3613707165109"/>
    <n v="4745.4048582995947"/>
  </r>
  <r>
    <x v="0"/>
    <x v="0"/>
    <n v="1"/>
    <s v="MML_Personal"/>
    <x v="17"/>
    <s v="Personal"/>
    <n v="92956"/>
    <n v="23239"/>
    <n v="537"/>
    <n v="2468"/>
    <n v="5041"/>
    <n v="3995"/>
    <n v="823"/>
    <n v="7653564"/>
    <n v="7182832"/>
    <n v="2809154"/>
    <n v="10849808"/>
    <n v="1360243"/>
    <n v="14252.446927374302"/>
    <n v="2910.3857374392219"/>
    <n v="557.26125768696693"/>
    <n v="2715.8468085106383"/>
    <n v="1652.7861482381531"/>
  </r>
  <r>
    <x v="0"/>
    <x v="0"/>
    <n v="1"/>
    <s v="LMH_Personal"/>
    <x v="18"/>
    <s v="Personal"/>
    <n v="66040"/>
    <n v="16510"/>
    <n v="258"/>
    <n v="1927"/>
    <n v="3190"/>
    <n v="4155"/>
    <n v="748"/>
    <n v="7862441"/>
    <n v="6373091"/>
    <n v="1301780"/>
    <n v="12085964"/>
    <n v="5431067"/>
    <n v="30474.577519379844"/>
    <n v="3307.2605085625323"/>
    <n v="408.08150470219437"/>
    <n v="2908.7759326113119"/>
    <n v="7260.7847593582892"/>
  </r>
  <r>
    <x v="0"/>
    <x v="0"/>
    <n v="1"/>
    <s v="SSL_Personal"/>
    <x v="19"/>
    <s v="Personal"/>
    <n v="49472"/>
    <n v="12368"/>
    <n v="419"/>
    <n v="1135"/>
    <n v="3046"/>
    <n v="2000"/>
    <n v="412"/>
    <n v="4661392"/>
    <n v="3144547"/>
    <n v="2609611"/>
    <n v="4821219"/>
    <n v="816552"/>
    <n v="11125.040572792363"/>
    <n v="2770.5259911894273"/>
    <n v="856.7337491792515"/>
    <n v="2410.6095"/>
    <n v="1981.9223300970873"/>
  </r>
  <r>
    <x v="0"/>
    <x v="0"/>
    <n v="1"/>
    <s v="SSH_Personal"/>
    <x v="20"/>
    <s v="Personal"/>
    <n v="44480"/>
    <n v="11120"/>
    <n v="297"/>
    <n v="1321"/>
    <n v="1671"/>
    <n v="2032"/>
    <n v="307"/>
    <n v="3772861"/>
    <n v="4951332"/>
    <n v="1674145"/>
    <n v="6887676"/>
    <n v="929751"/>
    <n v="12703.23569023569"/>
    <n v="3748.1695685087057"/>
    <n v="1001.8821065230401"/>
    <n v="3389.6043307086616"/>
    <n v="3028.5048859934855"/>
  </r>
  <r>
    <x v="0"/>
    <x v="0"/>
    <n v="1"/>
    <s v="MMH_Personal"/>
    <x v="21"/>
    <s v="Personal"/>
    <n v="79120"/>
    <n v="19780"/>
    <n v="795"/>
    <n v="2510"/>
    <n v="2475"/>
    <n v="5002"/>
    <n v="1021"/>
    <n v="8496442"/>
    <n v="7252768"/>
    <n v="3122770"/>
    <n v="11701024"/>
    <n v="2270631"/>
    <n v="10687.348427672956"/>
    <n v="2889.5490039840638"/>
    <n v="1261.7252525252525"/>
    <n v="2339.2690923630548"/>
    <n v="2223.9285014691477"/>
  </r>
  <r>
    <x v="0"/>
    <x v="0"/>
    <n v="1"/>
    <s v="SYA_Personal"/>
    <x v="22"/>
    <s v="Personal"/>
    <n v="21964"/>
    <n v="5491"/>
    <n v="224"/>
    <n v="707"/>
    <n v="928"/>
    <n v="1247"/>
    <n v="138"/>
    <n v="3383908"/>
    <n v="2582072"/>
    <n v="852781"/>
    <n v="4052853"/>
    <n v="603018"/>
    <n v="15106.732142857143"/>
    <n v="3652.152758132956"/>
    <n v="918.94504310344826"/>
    <n v="3250.082598235766"/>
    <n v="4369.695652173913"/>
  </r>
  <r>
    <x v="0"/>
    <x v="0"/>
    <n v="1"/>
    <s v="LSH_Personal"/>
    <x v="23"/>
    <s v="Personal"/>
    <n v="40332"/>
    <n v="10083"/>
    <n v="426"/>
    <n v="1491"/>
    <n v="1697"/>
    <n v="3267"/>
    <n v="550"/>
    <n v="7251783"/>
    <n v="4373551"/>
    <n v="2075425"/>
    <n v="8669393"/>
    <n v="2608494"/>
    <n v="17022.964788732395"/>
    <n v="2933.3004694835681"/>
    <n v="1222.9964643488509"/>
    <n v="2653.6250382614021"/>
    <n v="4742.7163636363639"/>
  </r>
  <r>
    <x v="0"/>
    <x v="0"/>
    <n v="1"/>
    <s v="SYH_Personal"/>
    <x v="24"/>
    <s v="Personal"/>
    <n v="21548"/>
    <n v="5387"/>
    <n v="236"/>
    <n v="813"/>
    <n v="538"/>
    <n v="1650"/>
    <n v="42"/>
    <n v="2223747"/>
    <n v="1888447"/>
    <n v="1010395"/>
    <n v="3851956"/>
    <n v="171278"/>
    <n v="9422.6567796610161"/>
    <n v="2322.8130381303813"/>
    <n v="1878.0576208178438"/>
    <n v="2334.5187878787879"/>
    <n v="4078.0476190476193"/>
  </r>
  <r>
    <x v="0"/>
    <x v="0"/>
    <n v="1"/>
    <s v="MSH_Personal"/>
    <x v="25"/>
    <s v="Personal"/>
    <n v="59112"/>
    <n v="14778"/>
    <n v="687"/>
    <n v="2270"/>
    <n v="2456"/>
    <n v="2066"/>
    <n v="421"/>
    <n v="9558890"/>
    <n v="6091175"/>
    <n v="2318090"/>
    <n v="5046859"/>
    <n v="1802789"/>
    <n v="13913.959243085881"/>
    <n v="2683.3370044052863"/>
    <n v="943.84771986970679"/>
    <n v="2442.8165537270088"/>
    <n v="4282.1591448931113"/>
  </r>
  <r>
    <x v="0"/>
    <x v="0"/>
    <n v="1"/>
    <s v="SMH_Personal"/>
    <x v="26"/>
    <s v="Personal"/>
    <n v="39500"/>
    <n v="9875"/>
    <n v="358"/>
    <n v="1493"/>
    <n v="3205"/>
    <n v="3333"/>
    <n v="498"/>
    <n v="4008488"/>
    <n v="4935848"/>
    <n v="2196592"/>
    <n v="11121287"/>
    <n v="1022427"/>
    <n v="11196.893854748603"/>
    <n v="3305.9933020763565"/>
    <n v="685.36411856474263"/>
    <n v="3336.7197719771975"/>
    <n v="2053.0662650602408"/>
  </r>
  <r>
    <x v="1"/>
    <x v="0"/>
    <n v="2"/>
    <s v="SML_Personal"/>
    <x v="0"/>
    <s v="Personal"/>
    <n v="61140"/>
    <n v="15285"/>
    <n v="101"/>
    <n v="1687"/>
    <n v="926"/>
    <n v="2582"/>
    <n v="381"/>
    <n v="1378723"/>
    <n v="2699268"/>
    <n v="1211855"/>
    <n v="4124911"/>
    <n v="1091927"/>
    <n v="13650.722772277228"/>
    <n v="1600.0403082394785"/>
    <n v="1308.6987041036716"/>
    <n v="1597.5642912470953"/>
    <n v="2865.9501312335956"/>
  </r>
  <r>
    <x v="1"/>
    <x v="0"/>
    <n v="2"/>
    <s v="LSL_Personal"/>
    <x v="1"/>
    <s v="Personal"/>
    <n v="18452"/>
    <n v="4613"/>
    <n v="21"/>
    <n v="321"/>
    <n v="826"/>
    <n v="447"/>
    <n v="93"/>
    <n v="499405"/>
    <n v="924697"/>
    <n v="1080336"/>
    <n v="1174183"/>
    <n v="450988"/>
    <n v="23781.190476190477"/>
    <n v="2880.6760124610591"/>
    <n v="1307.9128329297821"/>
    <n v="2626.8076062639821"/>
    <n v="4849.333333333333"/>
  </r>
  <r>
    <x v="1"/>
    <x v="0"/>
    <n v="2"/>
    <s v="MYA_Personal"/>
    <x v="2"/>
    <s v="Personal"/>
    <n v="17540"/>
    <n v="4385"/>
    <n v="87"/>
    <n v="521"/>
    <n v="1217"/>
    <n v="1604"/>
    <n v="92"/>
    <n v="807449"/>
    <n v="1834839"/>
    <n v="1181919"/>
    <n v="4669150"/>
    <n v="400091"/>
    <n v="9281.022988505747"/>
    <n v="3521.7639155470251"/>
    <n v="971.17419884963022"/>
    <n v="2910.9413965087283"/>
    <n v="4348.815217391304"/>
  </r>
  <r>
    <x v="1"/>
    <x v="0"/>
    <n v="2"/>
    <s v="SMA_Personal"/>
    <x v="3"/>
    <s v="Personal"/>
    <n v="68396"/>
    <n v="17099"/>
    <n v="97"/>
    <n v="1493"/>
    <n v="4955"/>
    <n v="2057"/>
    <n v="344"/>
    <n v="1565412"/>
    <n v="5999494"/>
    <n v="4221490"/>
    <n v="6324041"/>
    <n v="1557178"/>
    <n v="16138.268041237114"/>
    <n v="4018.4152712659074"/>
    <n v="851.9656912209889"/>
    <n v="3074.4000972289741"/>
    <n v="4526.6802325581393"/>
  </r>
  <r>
    <x v="1"/>
    <x v="0"/>
    <n v="2"/>
    <s v="MSL_Personal"/>
    <x v="4"/>
    <s v="Personal"/>
    <n v="56684"/>
    <n v="14171"/>
    <n v="162"/>
    <n v="1135"/>
    <n v="4264"/>
    <n v="1637"/>
    <n v="353"/>
    <n v="3136899"/>
    <n v="3449913"/>
    <n v="7747694"/>
    <n v="5200218"/>
    <n v="876172"/>
    <n v="19363.574074074073"/>
    <n v="3039.5709251101321"/>
    <n v="1817.0014071294559"/>
    <n v="3176.6756261453879"/>
    <n v="2482.0736543909347"/>
  </r>
  <r>
    <x v="1"/>
    <x v="0"/>
    <n v="2"/>
    <s v="LYL_Personal"/>
    <x v="5"/>
    <s v="Personal"/>
    <n v="12620"/>
    <n v="3155"/>
    <n v="64"/>
    <n v="269"/>
    <n v="485"/>
    <n v="357"/>
    <n v="111"/>
    <n v="1225869"/>
    <n v="829471"/>
    <n v="595982"/>
    <n v="1013657"/>
    <n v="511101"/>
    <n v="19154.203125"/>
    <n v="3083.5353159851302"/>
    <n v="1228.8288659793814"/>
    <n v="2839.3753501400561"/>
    <n v="4604.5135135135133"/>
  </r>
  <r>
    <x v="1"/>
    <x v="0"/>
    <n v="2"/>
    <s v="LSA_Personal"/>
    <x v="6"/>
    <s v="Personal"/>
    <n v="84384"/>
    <n v="21096"/>
    <n v="335"/>
    <n v="2354"/>
    <n v="1696"/>
    <n v="3475"/>
    <n v="715"/>
    <n v="8207727"/>
    <n v="6268448"/>
    <n v="1425199"/>
    <n v="8397741"/>
    <n v="5450024"/>
    <n v="24500.6776119403"/>
    <n v="2662.8920985556501"/>
    <n v="840.3295990566038"/>
    <n v="2416.6161151079136"/>
    <n v="7622.4111888111884"/>
  </r>
  <r>
    <x v="1"/>
    <x v="0"/>
    <n v="2"/>
    <s v="LMA_Personal"/>
    <x v="7"/>
    <s v="Personal"/>
    <n v="102776"/>
    <n v="25694"/>
    <n v="779"/>
    <n v="2320"/>
    <n v="4070"/>
    <n v="3723"/>
    <n v="1411"/>
    <n v="10831523"/>
    <n v="5764215"/>
    <n v="3632706"/>
    <n v="11338234"/>
    <n v="6171479"/>
    <n v="13904.394094993582"/>
    <n v="2484.5754310344828"/>
    <n v="892.55675675675673"/>
    <n v="3045.4563524039754"/>
    <n v="4373.8334514528706"/>
  </r>
  <r>
    <x v="1"/>
    <x v="0"/>
    <n v="2"/>
    <s v="SYL_Personal"/>
    <x v="8"/>
    <s v="Personal"/>
    <n v="10556"/>
    <n v="2639"/>
    <n v="106"/>
    <n v="237"/>
    <n v="347"/>
    <n v="234"/>
    <n v="109"/>
    <n v="1220866"/>
    <n v="681470"/>
    <n v="260099"/>
    <n v="643025"/>
    <n v="323302"/>
    <n v="11517.603773584906"/>
    <n v="2875.4008438818564"/>
    <n v="749.56484149855908"/>
    <n v="2747.9700854700855"/>
    <n v="2966.0733944954127"/>
  </r>
  <r>
    <x v="1"/>
    <x v="0"/>
    <n v="2"/>
    <s v="MYL_Personal"/>
    <x v="9"/>
    <s v="Personal"/>
    <n v="10488"/>
    <n v="2622"/>
    <n v="90"/>
    <n v="260"/>
    <n v="522"/>
    <n v="291"/>
    <n v="87"/>
    <n v="1212992"/>
    <n v="791969"/>
    <n v="329692"/>
    <n v="867152"/>
    <n v="328043"/>
    <n v="13477.68888888889"/>
    <n v="3046.0346153846153"/>
    <n v="631.59386973180074"/>
    <n v="2979.9037800687283"/>
    <n v="3770.6091954022991"/>
  </r>
  <r>
    <x v="1"/>
    <x v="0"/>
    <n v="2"/>
    <s v="MYH_Personal"/>
    <x v="10"/>
    <s v="Personal"/>
    <n v="27236"/>
    <n v="6809"/>
    <n v="214"/>
    <n v="664"/>
    <n v="308"/>
    <n v="672"/>
    <n v="135"/>
    <n v="3773334"/>
    <n v="3119798"/>
    <n v="352734"/>
    <n v="2055299"/>
    <n v="620841"/>
    <n v="17632.401869158879"/>
    <n v="4698.4909638554218"/>
    <n v="1145.2402597402597"/>
    <n v="3058.4806547619046"/>
    <n v="4598.8222222222221"/>
  </r>
  <r>
    <x v="1"/>
    <x v="0"/>
    <n v="2"/>
    <s v="LML_Personal"/>
    <x v="11"/>
    <s v="Personal"/>
    <n v="78700"/>
    <n v="19675"/>
    <n v="159"/>
    <n v="1576"/>
    <n v="5843"/>
    <n v="1735"/>
    <n v="602"/>
    <n v="2221285"/>
    <n v="3001182"/>
    <n v="4781528"/>
    <n v="3039763"/>
    <n v="2463516"/>
    <n v="13970.345911949686"/>
    <n v="1904.3032994923858"/>
    <n v="818.33441725141199"/>
    <n v="1752.0247838616715"/>
    <n v="4092.21926910299"/>
  </r>
  <r>
    <x v="1"/>
    <x v="0"/>
    <n v="2"/>
    <s v="MSA_Personal"/>
    <x v="12"/>
    <s v="Personal"/>
    <n v="87036"/>
    <n v="21759"/>
    <n v="333"/>
    <n v="2180"/>
    <n v="3133"/>
    <n v="4126"/>
    <n v="855"/>
    <n v="6355746"/>
    <n v="6743900"/>
    <n v="3555119"/>
    <n v="11571465"/>
    <n v="2950874"/>
    <n v="19086.324324324323"/>
    <n v="3093.5321100917431"/>
    <n v="1134.7331631024576"/>
    <n v="2804.523751817741"/>
    <n v="3451.3146198830409"/>
  </r>
  <r>
    <x v="1"/>
    <x v="0"/>
    <n v="2"/>
    <s v="LYA_Personal"/>
    <x v="13"/>
    <s v="Personal"/>
    <n v="21496"/>
    <n v="5374"/>
    <n v="166"/>
    <n v="579"/>
    <n v="885"/>
    <n v="767"/>
    <n v="237"/>
    <n v="3286541"/>
    <n v="1720329"/>
    <n v="824673"/>
    <n v="2363845"/>
    <n v="1719497"/>
    <n v="19798.439759036144"/>
    <n v="2971.2072538860102"/>
    <n v="931.83389830508474"/>
    <n v="3081.9361147327249"/>
    <n v="7255.2616033755276"/>
  </r>
  <r>
    <x v="1"/>
    <x v="0"/>
    <n v="2"/>
    <s v="MMA_Personal"/>
    <x v="14"/>
    <s v="Personal"/>
    <n v="140632"/>
    <n v="35158"/>
    <n v="1013"/>
    <n v="3544"/>
    <n v="7478"/>
    <n v="4789"/>
    <n v="1276"/>
    <n v="12942924"/>
    <n v="11034332"/>
    <n v="9702493"/>
    <n v="14779795"/>
    <n v="11372728"/>
    <n v="12776.825271470878"/>
    <n v="3113.5248306997742"/>
    <n v="1297.4716501738433"/>
    <n v="3086.1964919607435"/>
    <n v="8912.7962382445148"/>
  </r>
  <r>
    <x v="1"/>
    <x v="0"/>
    <n v="2"/>
    <s v="LYH_Personal"/>
    <x v="15"/>
    <s v="Personal"/>
    <n v="15336"/>
    <n v="3834"/>
    <n v="133"/>
    <n v="432"/>
    <n v="574"/>
    <n v="472"/>
    <n v="170"/>
    <n v="1995500"/>
    <n v="1362989"/>
    <n v="589085"/>
    <n v="1340260"/>
    <n v="1121941"/>
    <n v="15003.75939849624"/>
    <n v="3155.0671296296296"/>
    <n v="1026.280487804878"/>
    <n v="2839.5338983050847"/>
    <n v="6599.6529411764704"/>
  </r>
  <r>
    <x v="1"/>
    <x v="0"/>
    <n v="2"/>
    <s v="SSA_Personal"/>
    <x v="16"/>
    <s v="Personal"/>
    <n v="28592"/>
    <n v="7148"/>
    <n v="221"/>
    <n v="791"/>
    <n v="618"/>
    <n v="1520"/>
    <n v="819"/>
    <n v="4046486"/>
    <n v="1586326"/>
    <n v="496965"/>
    <n v="4054527"/>
    <n v="4086124"/>
    <n v="18309.891402714933"/>
    <n v="2005.4690265486727"/>
    <n v="804.15048543689318"/>
    <n v="2667.4519736842103"/>
    <n v="4989.1623931623935"/>
  </r>
  <r>
    <x v="1"/>
    <x v="0"/>
    <n v="2"/>
    <s v="MML_Personal"/>
    <x v="17"/>
    <s v="Personal"/>
    <n v="94056"/>
    <n v="23514"/>
    <n v="593"/>
    <n v="2293"/>
    <n v="8508"/>
    <n v="2032"/>
    <n v="847"/>
    <n v="8333855"/>
    <n v="7030954"/>
    <n v="4296127"/>
    <n v="6007170"/>
    <n v="1361986"/>
    <n v="14053.718381112985"/>
    <n v="3066.2686436982121"/>
    <n v="504.95145745181009"/>
    <n v="2956.2844488188975"/>
    <n v="1608.0118063754428"/>
  </r>
  <r>
    <x v="1"/>
    <x v="0"/>
    <n v="2"/>
    <s v="LMH_Personal"/>
    <x v="18"/>
    <s v="Personal"/>
    <n v="67040"/>
    <n v="16760"/>
    <n v="277"/>
    <n v="2046"/>
    <n v="3776"/>
    <n v="2720"/>
    <n v="684"/>
    <n v="8684818"/>
    <n v="7098483"/>
    <n v="2788899"/>
    <n v="7712257"/>
    <n v="5005376"/>
    <n v="31353.133574007221"/>
    <n v="3469.4442815249267"/>
    <n v="738.58554025423734"/>
    <n v="2835.3886029411765"/>
    <n v="7317.8011695906434"/>
  </r>
  <r>
    <x v="1"/>
    <x v="0"/>
    <n v="2"/>
    <s v="SSL_Personal"/>
    <x v="19"/>
    <s v="Personal"/>
    <n v="50660"/>
    <n v="12665"/>
    <n v="475"/>
    <n v="1269"/>
    <n v="4031"/>
    <n v="1474"/>
    <n v="441"/>
    <n v="5300402"/>
    <n v="3788696"/>
    <n v="3342839"/>
    <n v="4335327"/>
    <n v="991100"/>
    <n v="11158.74105263158"/>
    <n v="2985.5760441292355"/>
    <n v="829.28280823616967"/>
    <n v="2941.1987788331071"/>
    <n v="2247.3922902494332"/>
  </r>
  <r>
    <x v="1"/>
    <x v="0"/>
    <n v="2"/>
    <s v="SSH_Personal"/>
    <x v="20"/>
    <s v="Personal"/>
    <n v="45412"/>
    <n v="11353"/>
    <n v="344"/>
    <n v="1478"/>
    <n v="3035"/>
    <n v="2006"/>
    <n v="327"/>
    <n v="4623384"/>
    <n v="5705336"/>
    <n v="5317084"/>
    <n v="6713737"/>
    <n v="1062455"/>
    <n v="13440.069767441861"/>
    <n v="3860.173207036536"/>
    <n v="1751.9222405271828"/>
    <n v="3346.8280159521437"/>
    <n v="3249.0978593272171"/>
  </r>
  <r>
    <x v="1"/>
    <x v="0"/>
    <n v="2"/>
    <s v="MMH_Personal"/>
    <x v="21"/>
    <s v="Personal"/>
    <n v="81024"/>
    <n v="20256"/>
    <n v="863"/>
    <n v="2783"/>
    <n v="3464"/>
    <n v="4108"/>
    <n v="948"/>
    <n v="9678804"/>
    <n v="8112666"/>
    <n v="3540917"/>
    <n v="11017217"/>
    <n v="2271890"/>
    <n v="11215.300115874856"/>
    <n v="2915.0794107078691"/>
    <n v="1022.2046766743649"/>
    <n v="2681.8931353456669"/>
    <n v="2396.5084388185655"/>
  </r>
  <r>
    <x v="1"/>
    <x v="0"/>
    <n v="2"/>
    <s v="SYA_Personal"/>
    <x v="22"/>
    <s v="Personal"/>
    <n v="22660"/>
    <n v="5665"/>
    <n v="243"/>
    <n v="772"/>
    <n v="1917"/>
    <n v="1356"/>
    <n v="279"/>
    <n v="3379719"/>
    <n v="3080373"/>
    <n v="1671059"/>
    <n v="3576857"/>
    <n v="1278633"/>
    <n v="13908.308641975309"/>
    <n v="3990.1204663212434"/>
    <n v="871.70526864893066"/>
    <n v="2637.8001474926255"/>
    <n v="4582.9139784946237"/>
  </r>
  <r>
    <x v="1"/>
    <x v="0"/>
    <n v="2"/>
    <s v="LSH_Personal"/>
    <x v="23"/>
    <s v="Personal"/>
    <n v="41080"/>
    <n v="10270"/>
    <n v="456"/>
    <n v="1707"/>
    <n v="2443"/>
    <n v="1766"/>
    <n v="626"/>
    <n v="7137806"/>
    <n v="5470124"/>
    <n v="2833203"/>
    <n v="5194960"/>
    <n v="3118830"/>
    <n v="15653.083333333334"/>
    <n v="3204.5248974809606"/>
    <n v="1159.7228817028245"/>
    <n v="2941.6534541336355"/>
    <n v="4982.1565495207669"/>
  </r>
  <r>
    <x v="1"/>
    <x v="0"/>
    <n v="2"/>
    <s v="SYH_Personal"/>
    <x v="24"/>
    <s v="Personal"/>
    <n v="21876"/>
    <n v="5469"/>
    <n v="251"/>
    <n v="938"/>
    <n v="722"/>
    <n v="1477"/>
    <n v="34"/>
    <n v="2628082"/>
    <n v="2288225"/>
    <n v="1026709"/>
    <n v="3546155"/>
    <n v="227175"/>
    <n v="10470.446215139442"/>
    <n v="2439.4722814498932"/>
    <n v="1422.0346260387812"/>
    <n v="2400.9174001354095"/>
    <n v="6681.6176470588234"/>
  </r>
  <r>
    <x v="1"/>
    <x v="0"/>
    <n v="2"/>
    <s v="MSH_Personal"/>
    <x v="25"/>
    <s v="Personal"/>
    <n v="60220"/>
    <n v="15055"/>
    <n v="781"/>
    <n v="2425"/>
    <n v="3347"/>
    <n v="2534"/>
    <n v="303"/>
    <n v="10005699"/>
    <n v="7112223"/>
    <n v="2994861"/>
    <n v="6802126"/>
    <n v="1362776"/>
    <n v="12811.394366197183"/>
    <n v="2932.8754639175258"/>
    <n v="894.7896623842247"/>
    <n v="2684.3433307024466"/>
    <n v="4497.6105610561053"/>
  </r>
  <r>
    <x v="1"/>
    <x v="0"/>
    <n v="2"/>
    <s v="SMH_Personal"/>
    <x v="26"/>
    <s v="Personal"/>
    <n v="40108"/>
    <n v="10027"/>
    <n v="403"/>
    <n v="1552"/>
    <n v="3796"/>
    <n v="2515"/>
    <n v="394"/>
    <n v="4849170"/>
    <n v="5146762"/>
    <n v="2508138"/>
    <n v="7191741"/>
    <n v="893885"/>
    <n v="12032.679900744417"/>
    <n v="3316.2126288659792"/>
    <n v="660.73182297154904"/>
    <n v="2859.5391650099405"/>
    <n v="2268.743654822335"/>
  </r>
  <r>
    <x v="2"/>
    <x v="0"/>
    <n v="3"/>
    <s v="SML_Personal"/>
    <x v="0"/>
    <s v="Personal"/>
    <n v="62364"/>
    <n v="15591"/>
    <n v="98"/>
    <n v="1810"/>
    <n v="739"/>
    <n v="2839"/>
    <n v="374"/>
    <n v="1875416"/>
    <n v="2882823"/>
    <n v="994287"/>
    <n v="4114512"/>
    <n v="1213939"/>
    <n v="19136.897959183672"/>
    <n v="1592.7198895027625"/>
    <n v="1345.4492557510148"/>
    <n v="1449.2821415991546"/>
    <n v="3245.8262032085563"/>
  </r>
  <r>
    <x v="2"/>
    <x v="0"/>
    <n v="3"/>
    <s v="LSL_Personal"/>
    <x v="1"/>
    <s v="Personal"/>
    <n v="18484"/>
    <n v="4621"/>
    <n v="21"/>
    <n v="312"/>
    <n v="1232"/>
    <n v="632"/>
    <n v="68"/>
    <n v="646888"/>
    <n v="921705"/>
    <n v="1974756"/>
    <n v="1505062"/>
    <n v="433939"/>
    <n v="30804.190476190477"/>
    <n v="2954.1826923076924"/>
    <n v="1602.8863636363637"/>
    <n v="2381.4272151898736"/>
    <n v="6381.4558823529414"/>
  </r>
  <r>
    <x v="2"/>
    <x v="0"/>
    <n v="3"/>
    <s v="MYA_Personal"/>
    <x v="2"/>
    <s v="Personal"/>
    <n v="17648"/>
    <n v="4412"/>
    <n v="82"/>
    <n v="514"/>
    <n v="514"/>
    <n v="952"/>
    <n v="77"/>
    <n v="874700"/>
    <n v="1642073"/>
    <n v="483207"/>
    <n v="2472768"/>
    <n v="442252"/>
    <n v="10667.073170731708"/>
    <n v="3194.6945525291831"/>
    <n v="940.09143968871592"/>
    <n v="2597.4453781512607"/>
    <n v="5743.5324675324673"/>
  </r>
  <r>
    <x v="2"/>
    <x v="0"/>
    <n v="3"/>
    <s v="SMA_Personal"/>
    <x v="3"/>
    <s v="Personal"/>
    <n v="69072"/>
    <n v="17268"/>
    <n v="98"/>
    <n v="1533"/>
    <n v="1259"/>
    <n v="2922"/>
    <n v="1782"/>
    <n v="1657410"/>
    <n v="5594882"/>
    <n v="1038966"/>
    <n v="8536828"/>
    <n v="10716133"/>
    <n v="16912.34693877551"/>
    <n v="3649.6294846705805"/>
    <n v="825.231135822081"/>
    <n v="2921.5701574264203"/>
    <n v="6013.5426487093155"/>
  </r>
  <r>
    <x v="2"/>
    <x v="0"/>
    <n v="3"/>
    <s v="MSL_Personal"/>
    <x v="4"/>
    <s v="Personal"/>
    <n v="57276"/>
    <n v="14319"/>
    <n v="142"/>
    <n v="1164"/>
    <n v="3016"/>
    <n v="1809"/>
    <n v="326"/>
    <n v="2903857"/>
    <n v="3466410"/>
    <n v="6469909"/>
    <n v="5135437"/>
    <n v="785955"/>
    <n v="20449.697183098593"/>
    <n v="2978.0154639175257"/>
    <n v="2145.1952917771882"/>
    <n v="2838.8264234383637"/>
    <n v="2410.90490797546"/>
  </r>
  <r>
    <x v="2"/>
    <x v="0"/>
    <n v="3"/>
    <s v="LYL_Personal"/>
    <x v="5"/>
    <s v="Personal"/>
    <n v="12916"/>
    <n v="3229"/>
    <n v="66"/>
    <n v="279"/>
    <n v="415"/>
    <n v="452"/>
    <n v="99"/>
    <n v="1328140"/>
    <n v="852615"/>
    <n v="451516"/>
    <n v="1407778"/>
    <n v="535215"/>
    <n v="20123.333333333332"/>
    <n v="3055.9677419354839"/>
    <n v="1087.990361445783"/>
    <n v="3114.5530973451328"/>
    <n v="5406.212121212121"/>
  </r>
  <r>
    <x v="2"/>
    <x v="0"/>
    <n v="3"/>
    <s v="LSA_Personal"/>
    <x v="6"/>
    <s v="Personal"/>
    <n v="85172"/>
    <n v="21293"/>
    <n v="319"/>
    <n v="2510"/>
    <n v="1520"/>
    <n v="4229"/>
    <n v="645"/>
    <n v="7992205"/>
    <n v="6444484"/>
    <n v="2295319"/>
    <n v="9512670"/>
    <n v="5657077"/>
    <n v="25053.934169278997"/>
    <n v="2567.5235059760957"/>
    <n v="1510.0782894736842"/>
    <n v="2249.3899266966187"/>
    <n v="8770.6620155038763"/>
  </r>
  <r>
    <x v="2"/>
    <x v="0"/>
    <n v="3"/>
    <s v="LMA_Personal"/>
    <x v="7"/>
    <s v="Personal"/>
    <n v="104216"/>
    <n v="26054"/>
    <n v="782"/>
    <n v="2251"/>
    <n v="2728"/>
    <n v="4174"/>
    <n v="453"/>
    <n v="13632531"/>
    <n v="5281527"/>
    <n v="2358870"/>
    <n v="11342820"/>
    <n v="2632293"/>
    <n v="17432.904092071611"/>
    <n v="2346.3025322079075"/>
    <n v="864.68841642228745"/>
    <n v="2717.4940105414471"/>
    <n v="5810.8013245033117"/>
  </r>
  <r>
    <x v="2"/>
    <x v="0"/>
    <n v="3"/>
    <s v="SYL_Personal"/>
    <x v="8"/>
    <s v="Personal"/>
    <n v="10616"/>
    <n v="2654"/>
    <n v="92"/>
    <n v="249"/>
    <n v="318"/>
    <n v="323"/>
    <n v="119"/>
    <n v="1164006"/>
    <n v="683857"/>
    <n v="267819"/>
    <n v="836301"/>
    <n v="496206"/>
    <n v="12652.239130434782"/>
    <n v="2746.4136546184741"/>
    <n v="842.19811320754718"/>
    <n v="2589.1671826625388"/>
    <n v="4169.7983193277314"/>
  </r>
  <r>
    <x v="2"/>
    <x v="0"/>
    <n v="3"/>
    <s v="MYL_Personal"/>
    <x v="9"/>
    <s v="Personal"/>
    <n v="10604"/>
    <n v="2651"/>
    <n v="87"/>
    <n v="263"/>
    <n v="522"/>
    <n v="333"/>
    <n v="69"/>
    <n v="1248852"/>
    <n v="760995"/>
    <n v="339616"/>
    <n v="907488"/>
    <n v="328170"/>
    <n v="14354.620689655172"/>
    <n v="2893.5171102661598"/>
    <n v="650.60536398467434"/>
    <n v="2725.1891891891892"/>
    <n v="4756.086956521739"/>
  </r>
  <r>
    <x v="2"/>
    <x v="0"/>
    <n v="3"/>
    <s v="MYH_Personal"/>
    <x v="10"/>
    <s v="Personal"/>
    <n v="28016"/>
    <n v="7004"/>
    <n v="210"/>
    <n v="752"/>
    <n v="1126"/>
    <n v="1526"/>
    <n v="145"/>
    <n v="4004258"/>
    <n v="3209256"/>
    <n v="1247952"/>
    <n v="4163521"/>
    <n v="886483"/>
    <n v="19067.89523809524"/>
    <n v="4267.6276595744685"/>
    <n v="1108.3055062166964"/>
    <n v="2728.388597640891"/>
    <n v="6113.6758620689652"/>
  </r>
  <r>
    <x v="2"/>
    <x v="0"/>
    <n v="3"/>
    <s v="LML_Personal"/>
    <x v="11"/>
    <s v="Personal"/>
    <n v="79788"/>
    <n v="19947"/>
    <n v="150"/>
    <n v="1616"/>
    <n v="6876"/>
    <n v="2639"/>
    <n v="592"/>
    <n v="2159496"/>
    <n v="3032059"/>
    <n v="9302984"/>
    <n v="4345887"/>
    <n v="3162240"/>
    <n v="14396.64"/>
    <n v="1876.2741336633662"/>
    <n v="1352.9645142524723"/>
    <n v="1646.7931034482758"/>
    <n v="5341.6216216216217"/>
  </r>
  <r>
    <x v="2"/>
    <x v="0"/>
    <n v="3"/>
    <s v="MSA_Personal"/>
    <x v="12"/>
    <s v="Personal"/>
    <n v="88052"/>
    <n v="22013"/>
    <n v="310"/>
    <n v="2325"/>
    <n v="2589"/>
    <n v="4279"/>
    <n v="713"/>
    <n v="6640980"/>
    <n v="7044091"/>
    <n v="3096495"/>
    <n v="11518593"/>
    <n v="3320362"/>
    <n v="21422.516129032258"/>
    <n v="3029.7165591397847"/>
    <n v="1196.0196987253767"/>
    <n v="2691.8889927553168"/>
    <n v="4656.8892005610096"/>
  </r>
  <r>
    <x v="2"/>
    <x v="0"/>
    <n v="3"/>
    <s v="LYA_Personal"/>
    <x v="13"/>
    <s v="Personal"/>
    <n v="21836"/>
    <n v="5459"/>
    <n v="159"/>
    <n v="598"/>
    <n v="799"/>
    <n v="845"/>
    <n v="182"/>
    <n v="3042581"/>
    <n v="1736770"/>
    <n v="738443"/>
    <n v="2450109"/>
    <n v="1363916"/>
    <n v="19135.729559748426"/>
    <n v="2904.2976588628762"/>
    <n v="924.20901126408012"/>
    <n v="2899.5372781065089"/>
    <n v="7494.0439560439563"/>
  </r>
  <r>
    <x v="2"/>
    <x v="0"/>
    <n v="3"/>
    <s v="MMA_Personal"/>
    <x v="14"/>
    <s v="Personal"/>
    <n v="142616"/>
    <n v="35654"/>
    <n v="973"/>
    <n v="3540"/>
    <n v="6525"/>
    <n v="5188"/>
    <n v="1155"/>
    <n v="13537663"/>
    <n v="10753652"/>
    <n v="7139001"/>
    <n v="14924494"/>
    <n v="11115554"/>
    <n v="13913.322713257965"/>
    <n v="3037.7548022598871"/>
    <n v="1094.0997701149424"/>
    <n v="2876.7336160370087"/>
    <n v="9623.8562770562767"/>
  </r>
  <r>
    <x v="2"/>
    <x v="0"/>
    <n v="3"/>
    <s v="LYH_Personal"/>
    <x v="15"/>
    <s v="Personal"/>
    <n v="15448"/>
    <n v="3862"/>
    <n v="124"/>
    <n v="452"/>
    <n v="574"/>
    <n v="586"/>
    <n v="174"/>
    <n v="1908904"/>
    <n v="1406827"/>
    <n v="655183"/>
    <n v="1468491"/>
    <n v="1518463"/>
    <n v="15394.387096774193"/>
    <n v="3112.4491150442477"/>
    <n v="1141.4337979094078"/>
    <n v="2505.9573378839591"/>
    <n v="8726.7988505747126"/>
  </r>
  <r>
    <x v="2"/>
    <x v="0"/>
    <n v="3"/>
    <s v="SSA_Personal"/>
    <x v="16"/>
    <s v="Personal"/>
    <n v="28872"/>
    <n v="7218"/>
    <n v="221"/>
    <n v="784"/>
    <n v="723"/>
    <n v="996"/>
    <n v="223"/>
    <n v="5072827"/>
    <n v="1426664"/>
    <n v="563874"/>
    <n v="2904020"/>
    <n v="1476566"/>
    <n v="22953.968325791855"/>
    <n v="1819.7244897959183"/>
    <n v="779.90871369294609"/>
    <n v="2915.6827309236946"/>
    <n v="6621.3721973094171"/>
  </r>
  <r>
    <x v="2"/>
    <x v="0"/>
    <n v="3"/>
    <s v="MML_Personal"/>
    <x v="17"/>
    <s v="Personal"/>
    <n v="95592"/>
    <n v="23898"/>
    <n v="552"/>
    <n v="2165"/>
    <n v="6976"/>
    <n v="3384"/>
    <n v="660"/>
    <n v="8040558"/>
    <n v="6407419"/>
    <n v="3812543"/>
    <n v="9770619"/>
    <n v="1679209"/>
    <n v="14566.228260869566"/>
    <n v="2959.5468822170901"/>
    <n v="546.52279243119267"/>
    <n v="2887.2987588652481"/>
    <n v="2544.2560606060606"/>
  </r>
  <r>
    <x v="2"/>
    <x v="0"/>
    <n v="3"/>
    <s v="LMH_Personal"/>
    <x v="18"/>
    <s v="Personal"/>
    <n v="67800"/>
    <n v="16950"/>
    <n v="249"/>
    <n v="2141"/>
    <n v="3427"/>
    <n v="3768"/>
    <n v="717"/>
    <n v="7928600"/>
    <n v="7183660"/>
    <n v="3160632"/>
    <n v="11893867"/>
    <n v="5900768"/>
    <n v="31841.767068273093"/>
    <n v="3355.2825782344698"/>
    <n v="922.27370878319232"/>
    <n v="3156.5464437367305"/>
    <n v="8229.8019525801956"/>
  </r>
  <r>
    <x v="2"/>
    <x v="0"/>
    <n v="3"/>
    <s v="SSL_Personal"/>
    <x v="19"/>
    <s v="Personal"/>
    <n v="51168"/>
    <n v="12792"/>
    <n v="445"/>
    <n v="1324"/>
    <n v="3550"/>
    <n v="2141"/>
    <n v="361"/>
    <n v="5462991"/>
    <n v="3837344"/>
    <n v="2846788"/>
    <n v="5539905"/>
    <n v="856037"/>
    <n v="12276.384269662922"/>
    <n v="2898.2960725075527"/>
    <n v="801.91211267605638"/>
    <n v="2587.5315273236806"/>
    <n v="2371.2936288088645"/>
  </r>
  <r>
    <x v="2"/>
    <x v="0"/>
    <n v="3"/>
    <s v="SSH_Personal"/>
    <x v="20"/>
    <s v="Personal"/>
    <n v="46212"/>
    <n v="11553"/>
    <n v="326"/>
    <n v="1546"/>
    <n v="2190"/>
    <n v="2340"/>
    <n v="284"/>
    <n v="4831019"/>
    <n v="5874332"/>
    <n v="2334045"/>
    <n v="8869823"/>
    <n v="1056873"/>
    <n v="14819.076687116565"/>
    <n v="3799.6972833117725"/>
    <n v="1065.7739726027398"/>
    <n v="3790.5226495726497"/>
    <n v="3721.3838028169016"/>
  </r>
  <r>
    <x v="2"/>
    <x v="0"/>
    <n v="3"/>
    <s v="MMH_Personal"/>
    <x v="21"/>
    <s v="Personal"/>
    <n v="82400"/>
    <n v="20600"/>
    <n v="865"/>
    <n v="2898"/>
    <n v="3294"/>
    <n v="4097"/>
    <n v="946"/>
    <n v="10100172"/>
    <n v="8301799"/>
    <n v="3206570"/>
    <n v="10455653"/>
    <n v="3059378"/>
    <n v="11676.499421965318"/>
    <n v="2864.6649413388545"/>
    <n v="973.4578020643595"/>
    <n v="2552.0266048328044"/>
    <n v="3234.014799154334"/>
  </r>
  <r>
    <x v="2"/>
    <x v="0"/>
    <n v="3"/>
    <s v="SYA_Personal"/>
    <x v="22"/>
    <s v="Personal"/>
    <n v="22804"/>
    <n v="5701"/>
    <n v="234"/>
    <n v="802"/>
    <n v="1348"/>
    <n v="1389"/>
    <n v="99"/>
    <n v="4085624"/>
    <n v="2907187"/>
    <n v="1138122"/>
    <n v="4011630"/>
    <n v="604335"/>
    <n v="17459.931623931625"/>
    <n v="3624.9214463840399"/>
    <n v="844.30415430267067"/>
    <n v="2888.1425485961122"/>
    <n v="6104.393939393939"/>
  </r>
  <r>
    <x v="2"/>
    <x v="0"/>
    <n v="3"/>
    <s v="LSH_Personal"/>
    <x v="23"/>
    <s v="Personal"/>
    <n v="41884"/>
    <n v="10471"/>
    <n v="446"/>
    <n v="1850"/>
    <n v="3163"/>
    <n v="2956"/>
    <n v="767"/>
    <n v="8753156"/>
    <n v="5383273"/>
    <n v="3553714"/>
    <n v="8552390"/>
    <n v="5072475"/>
    <n v="19625.910313901346"/>
    <n v="2909.8772972972974"/>
    <n v="1123.5263989883022"/>
    <n v="2893.2307171853859"/>
    <n v="6613.3963494132986"/>
  </r>
  <r>
    <x v="2"/>
    <x v="0"/>
    <n v="3"/>
    <s v="SYH_Personal"/>
    <x v="24"/>
    <s v="Personal"/>
    <n v="22168"/>
    <n v="5542"/>
    <n v="238"/>
    <n v="1019"/>
    <n v="727"/>
    <n v="1924"/>
    <n v="43"/>
    <n v="2480594"/>
    <n v="2502533"/>
    <n v="992456"/>
    <n v="4510170"/>
    <n v="297636"/>
    <n v="10422.663865546219"/>
    <n v="2455.8714425907751"/>
    <n v="1365.1389270976617"/>
    <n v="2344.1632016632016"/>
    <n v="6921.7674418604647"/>
  </r>
  <r>
    <x v="2"/>
    <x v="0"/>
    <n v="3"/>
    <s v="MSH_Personal"/>
    <x v="25"/>
    <s v="Personal"/>
    <n v="60692"/>
    <n v="15173"/>
    <n v="728"/>
    <n v="2490"/>
    <n v="5157"/>
    <n v="4638"/>
    <n v="1320"/>
    <n v="11691705"/>
    <n v="6628786"/>
    <n v="4470966"/>
    <n v="12353105"/>
    <n v="7892058"/>
    <n v="16060.03434065934"/>
    <n v="2662.1630522088353"/>
    <n v="866.97033158813258"/>
    <n v="2663.4551530832255"/>
    <n v="5978.8318181818186"/>
  </r>
  <r>
    <x v="2"/>
    <x v="0"/>
    <n v="3"/>
    <s v="SMH_Personal"/>
    <x v="26"/>
    <s v="Personal"/>
    <n v="40368"/>
    <n v="10092"/>
    <n v="382"/>
    <n v="1602"/>
    <n v="3055"/>
    <n v="2885"/>
    <n v="360"/>
    <n v="4667935"/>
    <n v="5327620"/>
    <n v="2111569"/>
    <n v="9296931"/>
    <n v="1055939"/>
    <n v="12219.725130890052"/>
    <n v="3325.605493133583"/>
    <n v="691.18461538461543"/>
    <n v="3222.5064124783362"/>
    <n v="2933.1638888888888"/>
  </r>
  <r>
    <x v="3"/>
    <x v="0"/>
    <n v="4"/>
    <s v="SML_Personal"/>
    <x v="0"/>
    <s v="Personal"/>
    <n v="63388"/>
    <n v="15847"/>
    <n v="109"/>
    <n v="1735"/>
    <n v="984"/>
    <n v="2453"/>
    <n v="490"/>
    <n v="1351880"/>
    <n v="2807534"/>
    <n v="1462579"/>
    <n v="3949204"/>
    <n v="1308199"/>
    <n v="12402.56880733945"/>
    <n v="1618.1752161383286"/>
    <n v="1486.3607723577236"/>
    <n v="1609.9486343253159"/>
    <n v="2669.7938775510206"/>
  </r>
  <r>
    <x v="3"/>
    <x v="0"/>
    <n v="4"/>
    <s v="LSL_Personal"/>
    <x v="1"/>
    <s v="Personal"/>
    <n v="18668"/>
    <n v="4667"/>
    <n v="17"/>
    <n v="353"/>
    <n v="996"/>
    <n v="479"/>
    <n v="97"/>
    <n v="363130"/>
    <n v="1005074"/>
    <n v="1437162"/>
    <n v="1518375"/>
    <n v="503591"/>
    <n v="21360.588235294119"/>
    <n v="2847.2351274787534"/>
    <n v="1442.933734939759"/>
    <n v="3169.8851774530272"/>
    <n v="5191.6597938144332"/>
  </r>
  <r>
    <x v="3"/>
    <x v="0"/>
    <n v="4"/>
    <s v="MYA_Personal"/>
    <x v="2"/>
    <s v="Personal"/>
    <n v="17812"/>
    <n v="4453"/>
    <n v="79"/>
    <n v="540"/>
    <n v="246"/>
    <n v="1216"/>
    <n v="99"/>
    <n v="822582"/>
    <n v="1723586"/>
    <n v="235788"/>
    <n v="3585179"/>
    <n v="417668"/>
    <n v="10412.430379746835"/>
    <n v="3191.8259259259257"/>
    <n v="958.48780487804879"/>
    <n v="2948.3379934210525"/>
    <n v="4218.8686868686873"/>
  </r>
  <r>
    <x v="3"/>
    <x v="0"/>
    <n v="4"/>
    <s v="SMA_Personal"/>
    <x v="3"/>
    <s v="Personal"/>
    <n v="69680"/>
    <n v="17420"/>
    <n v="94"/>
    <n v="1542"/>
    <n v="2451"/>
    <n v="1871"/>
    <n v="251"/>
    <n v="1695645"/>
    <n v="5617867"/>
    <n v="2061813"/>
    <n v="5643077"/>
    <n v="1105899"/>
    <n v="18038.776595744679"/>
    <n v="3643.2341115434501"/>
    <n v="841.21297429620563"/>
    <n v="3016.075360769642"/>
    <n v="4405.972111553785"/>
  </r>
  <r>
    <x v="3"/>
    <x v="0"/>
    <n v="4"/>
    <s v="MSL_Personal"/>
    <x v="4"/>
    <s v="Personal"/>
    <n v="57708"/>
    <n v="14427"/>
    <n v="134"/>
    <n v="1255"/>
    <n v="2346"/>
    <n v="1714"/>
    <n v="433"/>
    <n v="2687525"/>
    <n v="3866202"/>
    <n v="3714168"/>
    <n v="5703367"/>
    <n v="1107216"/>
    <n v="20056.156716417911"/>
    <n v="3080.6390438247013"/>
    <n v="1583.1918158567776"/>
    <n v="3327.5186697782965"/>
    <n v="2557.0808314087758"/>
  </r>
  <r>
    <x v="3"/>
    <x v="0"/>
    <n v="4"/>
    <s v="LYL_Personal"/>
    <x v="5"/>
    <s v="Personal"/>
    <n v="13172"/>
    <n v="3293"/>
    <n v="66"/>
    <n v="288"/>
    <n v="591"/>
    <n v="378"/>
    <n v="135"/>
    <n v="1304939"/>
    <n v="862711"/>
    <n v="895186"/>
    <n v="1305084"/>
    <n v="666977"/>
    <n v="19771.803030303032"/>
    <n v="2995.5243055555557"/>
    <n v="1514.6971235194585"/>
    <n v="3452.6031746031745"/>
    <n v="4940.5703703703703"/>
  </r>
  <r>
    <x v="3"/>
    <x v="0"/>
    <n v="4"/>
    <s v="LSA_Personal"/>
    <x v="6"/>
    <s v="Personal"/>
    <n v="86376"/>
    <n v="21594"/>
    <n v="298"/>
    <n v="2429"/>
    <n v="2080"/>
    <n v="3868"/>
    <n v="862"/>
    <n v="7565570"/>
    <n v="6154727"/>
    <n v="3588717"/>
    <n v="9439504"/>
    <n v="6651797"/>
    <n v="25387.818791946309"/>
    <n v="2533.8522025524908"/>
    <n v="1725.3447115384615"/>
    <n v="2440.4095139607034"/>
    <n v="7716.701856148492"/>
  </r>
  <r>
    <x v="3"/>
    <x v="0"/>
    <n v="4"/>
    <s v="LMA_Personal"/>
    <x v="7"/>
    <s v="Personal"/>
    <n v="105564"/>
    <n v="26391"/>
    <n v="736"/>
    <n v="2439"/>
    <n v="7537"/>
    <n v="4529"/>
    <n v="570"/>
    <n v="11491760"/>
    <n v="5714038"/>
    <n v="6643243"/>
    <n v="13967931"/>
    <n v="2426614"/>
    <n v="15613.804347826086"/>
    <n v="2342.7790077900777"/>
    <n v="881.41740745654772"/>
    <n v="3084.1092956502539"/>
    <n v="4257.2175438596487"/>
  </r>
  <r>
    <x v="3"/>
    <x v="0"/>
    <n v="4"/>
    <s v="SYL_Personal"/>
    <x v="8"/>
    <s v="Personal"/>
    <n v="10684"/>
    <n v="2671"/>
    <n v="97"/>
    <n v="278"/>
    <n v="387"/>
    <n v="290"/>
    <n v="155"/>
    <n v="1097924"/>
    <n v="738271"/>
    <n v="360066"/>
    <n v="885182"/>
    <n v="521605"/>
    <n v="11318.804123711339"/>
    <n v="2655.6510791366904"/>
    <n v="930.40310077519382"/>
    <n v="3052.3517241379309"/>
    <n v="3365.1935483870966"/>
  </r>
  <r>
    <x v="3"/>
    <x v="0"/>
    <n v="4"/>
    <s v="MYL_Personal"/>
    <x v="9"/>
    <s v="Personal"/>
    <n v="10692"/>
    <n v="2673"/>
    <n v="86"/>
    <n v="285"/>
    <n v="533"/>
    <n v="334"/>
    <n v="85"/>
    <n v="1218165"/>
    <n v="809682"/>
    <n v="381542"/>
    <n v="1055615"/>
    <n v="354559"/>
    <n v="14164.709302325582"/>
    <n v="2840.9894736842107"/>
    <n v="715.83864915572235"/>
    <n v="3160.5239520958085"/>
    <n v="4171.2823529411762"/>
  </r>
  <r>
    <x v="3"/>
    <x v="0"/>
    <n v="4"/>
    <s v="MYH_Personal"/>
    <x v="10"/>
    <s v="Personal"/>
    <n v="28504"/>
    <n v="7126"/>
    <n v="203"/>
    <n v="738"/>
    <n v="389"/>
    <n v="1514"/>
    <n v="205"/>
    <n v="3907845"/>
    <n v="3142551"/>
    <n v="439393"/>
    <n v="4688205"/>
    <n v="919559"/>
    <n v="19250.467980295565"/>
    <n v="4258.1991869918702"/>
    <n v="1129.5449871465296"/>
    <n v="3096.5686922060768"/>
    <n v="4485.6536585365857"/>
  </r>
  <r>
    <x v="3"/>
    <x v="0"/>
    <n v="4"/>
    <s v="LML_Personal"/>
    <x v="11"/>
    <s v="Personal"/>
    <n v="79852"/>
    <n v="19963"/>
    <n v="144"/>
    <n v="1665"/>
    <n v="5917"/>
    <n v="2096"/>
    <n v="773"/>
    <n v="2138892"/>
    <n v="3043068"/>
    <n v="6268723"/>
    <n v="4103678"/>
    <n v="3270444"/>
    <n v="14853.416666666666"/>
    <n v="1827.6684684684685"/>
    <n v="1059.4427919553827"/>
    <n v="1957.8616412213742"/>
    <n v="4230.8460543337642"/>
  </r>
  <r>
    <x v="3"/>
    <x v="0"/>
    <n v="4"/>
    <s v="MSA_Personal"/>
    <x v="12"/>
    <s v="Personal"/>
    <n v="87896"/>
    <n v="21974"/>
    <n v="310"/>
    <n v="2307"/>
    <n v="4048"/>
    <n v="3731"/>
    <n v="943"/>
    <n v="6264040"/>
    <n v="6901043"/>
    <n v="6414056"/>
    <n v="9533921"/>
    <n v="3489410"/>
    <n v="20206.580645161292"/>
    <n v="2991.3493714781102"/>
    <n v="1584.5"/>
    <n v="2555.3259179844545"/>
    <n v="3700.3287380699894"/>
  </r>
  <r>
    <x v="3"/>
    <x v="0"/>
    <n v="4"/>
    <s v="LYA_Personal"/>
    <x v="13"/>
    <s v="Personal"/>
    <n v="22084"/>
    <n v="5521"/>
    <n v="154"/>
    <n v="608"/>
    <n v="828"/>
    <n v="785"/>
    <n v="239"/>
    <n v="3016825"/>
    <n v="1717711"/>
    <n v="704302"/>
    <n v="2419567"/>
    <n v="1711167"/>
    <n v="19589.772727272728"/>
    <n v="2825.1825657894738"/>
    <n v="850.60628019323667"/>
    <n v="3082.2509554140129"/>
    <n v="7159.6945606694562"/>
  </r>
  <r>
    <x v="3"/>
    <x v="0"/>
    <n v="4"/>
    <s v="MMA_Personal"/>
    <x v="14"/>
    <s v="Personal"/>
    <n v="144452"/>
    <n v="36113"/>
    <n v="953"/>
    <n v="3813"/>
    <n v="6793"/>
    <n v="5341"/>
    <n v="1560"/>
    <n v="12824412"/>
    <n v="11395381"/>
    <n v="7952535"/>
    <n v="15002335"/>
    <n v="14111301"/>
    <n v="13456.885624344177"/>
    <n v="2988.5604510883818"/>
    <n v="1170.6955689680553"/>
    <n v="2808.9000187230854"/>
    <n v="9045.7057692307699"/>
  </r>
  <r>
    <x v="3"/>
    <x v="0"/>
    <n v="4"/>
    <s v="LYH_Personal"/>
    <x v="15"/>
    <s v="Personal"/>
    <n v="15620"/>
    <n v="3905"/>
    <n v="128"/>
    <n v="453"/>
    <n v="629"/>
    <n v="568"/>
    <n v="251"/>
    <n v="2141140"/>
    <n v="1342160"/>
    <n v="849662"/>
    <n v="1580223"/>
    <n v="1658620"/>
    <n v="16727.65625"/>
    <n v="2962.8256070640177"/>
    <n v="1350.8139904610493"/>
    <n v="2782.0827464788731"/>
    <n v="6608.0478087649399"/>
  </r>
  <r>
    <x v="3"/>
    <x v="0"/>
    <n v="4"/>
    <s v="SSA_Personal"/>
    <x v="16"/>
    <s v="Personal"/>
    <n v="29308"/>
    <n v="7327"/>
    <n v="213"/>
    <n v="809"/>
    <n v="2106"/>
    <n v="1833"/>
    <n v="114"/>
    <n v="4381449"/>
    <n v="1470406"/>
    <n v="1673389"/>
    <n v="6068420"/>
    <n v="554454"/>
    <n v="20570.183098591548"/>
    <n v="1817.5599505562423"/>
    <n v="794.58167141500473"/>
    <n v="3310.6492089470812"/>
    <n v="4863.6315789473683"/>
  </r>
  <r>
    <x v="3"/>
    <x v="0"/>
    <n v="4"/>
    <s v="MML_Personal"/>
    <x v="17"/>
    <s v="Personal"/>
    <n v="96796"/>
    <n v="24199"/>
    <n v="537"/>
    <n v="2541"/>
    <n v="7151"/>
    <n v="2635"/>
    <n v="842"/>
    <n v="8245896"/>
    <n v="7553723"/>
    <n v="4290754"/>
    <n v="8607182"/>
    <n v="1614744"/>
    <n v="15355.486033519554"/>
    <n v="2972.7363242817787"/>
    <n v="600.02153544958742"/>
    <n v="3266.4827324478179"/>
    <n v="1917.7482185273159"/>
  </r>
  <r>
    <x v="3"/>
    <x v="0"/>
    <n v="4"/>
    <s v="LMH_Personal"/>
    <x v="18"/>
    <s v="Personal"/>
    <n v="68460"/>
    <n v="17115"/>
    <n v="246"/>
    <n v="2136"/>
    <n v="3307"/>
    <n v="3040"/>
    <n v="965"/>
    <n v="8379714"/>
    <n v="7177555"/>
    <n v="3879237"/>
    <n v="9439179"/>
    <n v="7791689"/>
    <n v="34063.878048780491"/>
    <n v="3360.2785580524346"/>
    <n v="1173.0381009978832"/>
    <n v="3104.9930921052633"/>
    <n v="8074.2891191709841"/>
  </r>
  <r>
    <x v="3"/>
    <x v="0"/>
    <n v="4"/>
    <s v="SSL_Personal"/>
    <x v="19"/>
    <s v="Personal"/>
    <n v="51388"/>
    <n v="12847"/>
    <n v="424"/>
    <n v="1299"/>
    <n v="4301"/>
    <n v="1611"/>
    <n v="489"/>
    <n v="5126147"/>
    <n v="3667378"/>
    <n v="4078972"/>
    <n v="4536552"/>
    <n v="958764"/>
    <n v="12089.969339622641"/>
    <n v="2823.2317167051579"/>
    <n v="948.37758660776558"/>
    <n v="2815.9851024208565"/>
    <n v="1960.6625766871166"/>
  </r>
  <r>
    <x v="3"/>
    <x v="0"/>
    <n v="4"/>
    <s v="SSH_Personal"/>
    <x v="20"/>
    <s v="Personal"/>
    <n v="47012"/>
    <n v="11753"/>
    <n v="314"/>
    <n v="1569"/>
    <n v="2570"/>
    <n v="2098"/>
    <n v="374"/>
    <n v="4480343"/>
    <n v="5788689"/>
    <n v="2710718"/>
    <n v="8512355"/>
    <n v="1285308"/>
    <n v="14268.608280254777"/>
    <n v="3689.4130019120457"/>
    <n v="1054.7540856031128"/>
    <n v="4057.3665395614871"/>
    <n v="3436.6524064171122"/>
  </r>
  <r>
    <x v="3"/>
    <x v="0"/>
    <n v="4"/>
    <s v="MMH_Personal"/>
    <x v="21"/>
    <s v="Personal"/>
    <n v="83372"/>
    <n v="20843"/>
    <n v="844"/>
    <n v="2933"/>
    <n v="3983"/>
    <n v="4058"/>
    <n v="1319"/>
    <n v="9637109"/>
    <n v="8407707"/>
    <n v="5206123"/>
    <n v="11222937"/>
    <n v="3285154"/>
    <n v="11418.375592417062"/>
    <n v="2866.5894988066825"/>
    <n v="1307.0858649259353"/>
    <n v="2765.6325776244457"/>
    <n v="2490.6398786959817"/>
  </r>
  <r>
    <x v="3"/>
    <x v="0"/>
    <n v="4"/>
    <s v="SYA_Personal"/>
    <x v="22"/>
    <s v="Personal"/>
    <n v="22980"/>
    <n v="5745"/>
    <n v="222"/>
    <n v="817"/>
    <n v="829"/>
    <n v="1406"/>
    <n v="622"/>
    <n v="3468392"/>
    <n v="2957211"/>
    <n v="713560"/>
    <n v="4610920"/>
    <n v="2776787"/>
    <n v="15623.387387387387"/>
    <n v="3619.5973072215425"/>
    <n v="860.74788902291914"/>
    <n v="3279.4594594594596"/>
    <n v="4464.287781350482"/>
  </r>
  <r>
    <x v="3"/>
    <x v="0"/>
    <n v="4"/>
    <s v="LSH_Personal"/>
    <x v="23"/>
    <s v="Personal"/>
    <n v="42600"/>
    <n v="10650"/>
    <n v="441"/>
    <n v="1751"/>
    <n v="2530"/>
    <n v="1847"/>
    <n v="1454"/>
    <n v="7495352"/>
    <n v="5087591"/>
    <n v="2897465"/>
    <n v="5510303"/>
    <n v="7052379"/>
    <n v="16996.263038548754"/>
    <n v="2905.5345516847515"/>
    <n v="1145.2430830039525"/>
    <n v="2983.3800757985923"/>
    <n v="4850.3294360385144"/>
  </r>
  <r>
    <x v="3"/>
    <x v="0"/>
    <n v="4"/>
    <s v="SYH_Personal"/>
    <x v="24"/>
    <s v="Personal"/>
    <n v="22476"/>
    <n v="5619"/>
    <n v="251"/>
    <n v="959"/>
    <n v="819"/>
    <n v="1387"/>
    <n v="56"/>
    <n v="2798601"/>
    <n v="2282456"/>
    <n v="1287294"/>
    <n v="3288679"/>
    <n v="323354"/>
    <n v="11149.804780876493"/>
    <n v="2380.0375391032326"/>
    <n v="1571.7875457875457"/>
    <n v="2371.0735400144195"/>
    <n v="5774.1785714285716"/>
  </r>
  <r>
    <x v="3"/>
    <x v="0"/>
    <n v="4"/>
    <s v="MSH_Personal"/>
    <x v="25"/>
    <s v="Personal"/>
    <n v="61412"/>
    <n v="15353"/>
    <n v="691"/>
    <n v="2593"/>
    <n v="5601"/>
    <n v="3095"/>
    <n v="419"/>
    <n v="9096804"/>
    <n v="6894740"/>
    <n v="4949294"/>
    <n v="8427557"/>
    <n v="1837019"/>
    <n v="13164.69464544139"/>
    <n v="2658.9818742768994"/>
    <n v="883.64470630244602"/>
    <n v="2722.9586429725364"/>
    <n v="4384.2935560859187"/>
  </r>
  <r>
    <x v="3"/>
    <x v="0"/>
    <n v="4"/>
    <s v="SMH_Personal"/>
    <x v="26"/>
    <s v="Personal"/>
    <n v="40764"/>
    <n v="10191"/>
    <n v="339"/>
    <n v="1602"/>
    <n v="3069"/>
    <n v="2088"/>
    <n v="403"/>
    <n v="4465731"/>
    <n v="5297718"/>
    <n v="2167336"/>
    <n v="6582401"/>
    <n v="909529"/>
    <n v="13173.247787610619"/>
    <n v="3306.940074906367"/>
    <n v="706.2026718800912"/>
    <n v="3152.4909003831417"/>
    <n v="2256.8957816377169"/>
  </r>
  <r>
    <x v="4"/>
    <x v="1"/>
    <n v="1"/>
    <s v="SML_Personal"/>
    <x v="0"/>
    <s v="Personal"/>
    <n v="63632"/>
    <n v="15908"/>
    <n v="105"/>
    <n v="1675"/>
    <n v="663"/>
    <n v="2978"/>
    <n v="391"/>
    <n v="1259173"/>
    <n v="2731190"/>
    <n v="1005321"/>
    <n v="4438000"/>
    <n v="967481"/>
    <n v="11992.12380952381"/>
    <n v="1630.5611940298506"/>
    <n v="1516.3212669683257"/>
    <n v="1490.2619207521827"/>
    <n v="2474.3759590792838"/>
  </r>
  <r>
    <x v="4"/>
    <x v="1"/>
    <n v="1"/>
    <s v="LSL_Personal"/>
    <x v="1"/>
    <s v="Personal"/>
    <n v="18728"/>
    <n v="4682"/>
    <n v="21"/>
    <n v="412"/>
    <n v="537"/>
    <n v="750"/>
    <n v="88"/>
    <n v="358212"/>
    <n v="1171731"/>
    <n v="642957"/>
    <n v="1985125"/>
    <n v="474915"/>
    <n v="17057.714285714286"/>
    <n v="2844.0072815533981"/>
    <n v="1197.3128491620112"/>
    <n v="2646.8333333333335"/>
    <n v="5396.761363636364"/>
  </r>
  <r>
    <x v="4"/>
    <x v="1"/>
    <n v="1"/>
    <s v="MYA_Personal"/>
    <x v="2"/>
    <s v="Personal"/>
    <n v="17888"/>
    <n v="4472"/>
    <n v="86"/>
    <n v="508"/>
    <n v="345"/>
    <n v="1237"/>
    <n v="134"/>
    <n v="878670"/>
    <n v="1622458"/>
    <n v="351237"/>
    <n v="3135245"/>
    <n v="550815"/>
    <n v="10217.093023255815"/>
    <n v="3193.8149606299212"/>
    <n v="1018.0782608695653"/>
    <n v="2534.5553759094582"/>
    <n v="4110.559701492537"/>
  </r>
  <r>
    <x v="4"/>
    <x v="1"/>
    <n v="1"/>
    <s v="SMA_Personal"/>
    <x v="3"/>
    <s v="Personal"/>
    <n v="70036"/>
    <n v="17509"/>
    <n v="105"/>
    <n v="1376"/>
    <n v="1571"/>
    <n v="2674"/>
    <n v="541"/>
    <n v="1856612"/>
    <n v="5010455"/>
    <n v="1403134"/>
    <n v="7620853"/>
    <n v="2317559"/>
    <n v="17682.019047619047"/>
    <n v="3641.3190406976746"/>
    <n v="893.14704010184596"/>
    <n v="2849.9824233358263"/>
    <n v="4283.8428835489831"/>
  </r>
  <r>
    <x v="4"/>
    <x v="1"/>
    <n v="1"/>
    <s v="MSL_Personal"/>
    <x v="4"/>
    <s v="Personal"/>
    <n v="58180"/>
    <n v="14545"/>
    <n v="161"/>
    <n v="1156"/>
    <n v="2622"/>
    <n v="2042"/>
    <n v="380"/>
    <n v="3185456"/>
    <n v="3347881"/>
    <n v="3481943"/>
    <n v="5820978"/>
    <n v="808024"/>
    <n v="19785.440993788819"/>
    <n v="2896.0908304498271"/>
    <n v="1327.9721586575133"/>
    <n v="2850.6258570029381"/>
    <n v="2126.378947368421"/>
  </r>
  <r>
    <x v="4"/>
    <x v="1"/>
    <n v="1"/>
    <s v="LYL_Personal"/>
    <x v="5"/>
    <s v="Personal"/>
    <n v="13264"/>
    <n v="3316"/>
    <n v="68"/>
    <n v="270"/>
    <n v="356"/>
    <n v="441"/>
    <n v="118"/>
    <n v="1209114"/>
    <n v="778462"/>
    <n v="428132"/>
    <n v="1533522"/>
    <n v="530584"/>
    <n v="17781.088235294119"/>
    <n v="2883.1925925925925"/>
    <n v="1202.6179775280898"/>
    <n v="3477.3741496598641"/>
    <n v="4496.4745762711864"/>
  </r>
  <r>
    <x v="4"/>
    <x v="1"/>
    <n v="1"/>
    <s v="LSA_Personal"/>
    <x v="6"/>
    <s v="Personal"/>
    <n v="86928"/>
    <n v="21732"/>
    <n v="306"/>
    <n v="2288"/>
    <n v="1571"/>
    <n v="4427"/>
    <n v="639"/>
    <n v="7263723"/>
    <n v="5755301"/>
    <n v="1298692"/>
    <n v="10106218"/>
    <n v="4705183"/>
    <n v="23737.656862745098"/>
    <n v="2515.4287587412587"/>
    <n v="826.66581795035006"/>
    <n v="2282.859272645132"/>
    <n v="7363.3536776212832"/>
  </r>
  <r>
    <x v="4"/>
    <x v="1"/>
    <n v="1"/>
    <s v="LMA_Personal"/>
    <x v="7"/>
    <s v="Personal"/>
    <n v="106180"/>
    <n v="26545"/>
    <n v="773"/>
    <n v="2278"/>
    <n v="2437"/>
    <n v="4221"/>
    <n v="1481"/>
    <n v="11829313"/>
    <n v="5332389"/>
    <n v="2281077"/>
    <n v="11189804"/>
    <n v="6127636"/>
    <n v="15303.121604139715"/>
    <n v="2340.8204565408255"/>
    <n v="936.01846532622073"/>
    <n v="2650.9841269841268"/>
    <n v="4137.4989871708303"/>
  </r>
  <r>
    <x v="4"/>
    <x v="1"/>
    <n v="1"/>
    <s v="SYL_Personal"/>
    <x v="8"/>
    <s v="Personal"/>
    <n v="10756"/>
    <n v="2689"/>
    <n v="98"/>
    <n v="244"/>
    <n v="259"/>
    <n v="359"/>
    <n v="109"/>
    <n v="1045582"/>
    <n v="670119"/>
    <n v="204678"/>
    <n v="945174"/>
    <n v="336482"/>
    <n v="10669.204081632653"/>
    <n v="2746.3893442622953"/>
    <n v="790.26254826254831"/>
    <n v="2632.7966573816157"/>
    <n v="3086.9908256880735"/>
  </r>
  <r>
    <x v="4"/>
    <x v="1"/>
    <n v="1"/>
    <s v="MYL_Personal"/>
    <x v="9"/>
    <s v="Personal"/>
    <n v="10748"/>
    <n v="2687"/>
    <n v="89"/>
    <n v="263"/>
    <n v="473"/>
    <n v="416"/>
    <n v="95"/>
    <n v="1219095"/>
    <n v="781718"/>
    <n v="322562"/>
    <n v="1140050"/>
    <n v="345964"/>
    <n v="13697.696629213484"/>
    <n v="2972.3117870722435"/>
    <n v="681.9492600422833"/>
    <n v="2740.5048076923076"/>
    <n v="3641.7263157894736"/>
  </r>
  <r>
    <x v="4"/>
    <x v="1"/>
    <n v="1"/>
    <s v="MYH_Personal"/>
    <x v="10"/>
    <s v="Personal"/>
    <n v="28728"/>
    <n v="7182"/>
    <n v="220"/>
    <n v="674"/>
    <n v="789"/>
    <n v="1336"/>
    <n v="166"/>
    <n v="4256053"/>
    <n v="2870977"/>
    <n v="945902"/>
    <n v="3556767"/>
    <n v="722402"/>
    <n v="19345.695454545454"/>
    <n v="4259.6097922848667"/>
    <n v="1198.8618504435995"/>
    <n v="2662.2507485029942"/>
    <n v="4351.8192771084341"/>
  </r>
  <r>
    <x v="4"/>
    <x v="1"/>
    <n v="1"/>
    <s v="LML_Personal"/>
    <x v="11"/>
    <s v="Personal"/>
    <n v="81556"/>
    <n v="20389"/>
    <n v="153"/>
    <n v="1725"/>
    <n v="3719"/>
    <n v="3181"/>
    <n v="587"/>
    <n v="2302714"/>
    <n v="3106941"/>
    <n v="3323523"/>
    <n v="6075549"/>
    <n v="2174837"/>
    <n v="15050.418300653595"/>
    <n v="1801.1252173913044"/>
    <n v="893.6603925786502"/>
    <n v="1909.9493869852247"/>
    <n v="3705.0034071550253"/>
  </r>
  <r>
    <x v="4"/>
    <x v="1"/>
    <n v="1"/>
    <s v="MSA_Personal"/>
    <x v="12"/>
    <s v="Personal"/>
    <n v="88524"/>
    <n v="22131"/>
    <n v="325"/>
    <n v="2171"/>
    <n v="2310"/>
    <n v="4867"/>
    <n v="910"/>
    <n v="5748955"/>
    <n v="6527377"/>
    <n v="2896181"/>
    <n v="14508518"/>
    <n v="3323796"/>
    <n v="17689.092307692306"/>
    <n v="3006.622293873791"/>
    <n v="1253.7580086580087"/>
    <n v="2980.9981508115884"/>
    <n v="3652.523076923077"/>
  </r>
  <r>
    <x v="4"/>
    <x v="1"/>
    <n v="1"/>
    <s v="LYA_Personal"/>
    <x v="13"/>
    <s v="Personal"/>
    <n v="22176"/>
    <n v="5544"/>
    <n v="158"/>
    <n v="556"/>
    <n v="717"/>
    <n v="870"/>
    <n v="268"/>
    <n v="2920933"/>
    <n v="1578566"/>
    <n v="576293"/>
    <n v="2271457"/>
    <n v="1754829"/>
    <n v="18486.917721518988"/>
    <n v="2839.1474820143885"/>
    <n v="803.75592747559278"/>
    <n v="2610.8701149425287"/>
    <n v="6547.8694029850749"/>
  </r>
  <r>
    <x v="4"/>
    <x v="1"/>
    <n v="1"/>
    <s v="MMA_Personal"/>
    <x v="14"/>
    <s v="Personal"/>
    <n v="145288"/>
    <n v="36322"/>
    <n v="992"/>
    <n v="3629"/>
    <n v="5623"/>
    <n v="6767"/>
    <n v="1362"/>
    <n v="12375596"/>
    <n v="10760864"/>
    <n v="6035385"/>
    <n v="21776087"/>
    <n v="11963845"/>
    <n v="12475.399193548386"/>
    <n v="2965.2422154863598"/>
    <n v="1073.3389649653211"/>
    <n v="3217.9824146593764"/>
    <n v="8784.0271659324517"/>
  </r>
  <r>
    <x v="4"/>
    <x v="1"/>
    <n v="1"/>
    <s v="LYH_Personal"/>
    <x v="15"/>
    <s v="Personal"/>
    <n v="15700"/>
    <n v="3925"/>
    <n v="128"/>
    <n v="433"/>
    <n v="495"/>
    <n v="773"/>
    <n v="177"/>
    <n v="2077523"/>
    <n v="1292430"/>
    <n v="620926"/>
    <n v="2007965"/>
    <n v="977261"/>
    <n v="16230.6484375"/>
    <n v="2984.8267898383374"/>
    <n v="1254.3959595959595"/>
    <n v="2597.6261319534283"/>
    <n v="5521.2485875706216"/>
  </r>
  <r>
    <x v="4"/>
    <x v="1"/>
    <n v="1"/>
    <s v="SSA_Personal"/>
    <x v="16"/>
    <s v="Personal"/>
    <n v="29504"/>
    <n v="7376"/>
    <n v="228"/>
    <n v="739"/>
    <n v="1553"/>
    <n v="1611"/>
    <n v="325"/>
    <n v="4594797"/>
    <n v="1342236"/>
    <n v="1311072"/>
    <n v="5353850"/>
    <n v="1534707"/>
    <n v="20152.61842105263"/>
    <n v="1816.2868741542625"/>
    <n v="844.21893110109465"/>
    <n v="3323.308504034761"/>
    <n v="4722.1753846153842"/>
  </r>
  <r>
    <x v="4"/>
    <x v="1"/>
    <n v="1"/>
    <s v="MML_Personal"/>
    <x v="17"/>
    <s v="Personal"/>
    <n v="97348"/>
    <n v="24337"/>
    <n v="577"/>
    <n v="2643"/>
    <n v="5366"/>
    <n v="3935"/>
    <n v="883"/>
    <n v="8332632"/>
    <n v="7615211"/>
    <n v="2973811"/>
    <n v="12155074"/>
    <n v="1453361"/>
    <n v="14441.303292894281"/>
    <n v="2881.2754445705636"/>
    <n v="554.19511740588894"/>
    <n v="3088.9641677255399"/>
    <n v="1645.9354473386184"/>
  </r>
  <r>
    <x v="4"/>
    <x v="1"/>
    <n v="1"/>
    <s v="LMH_Personal"/>
    <x v="18"/>
    <s v="Personal"/>
    <n v="68644"/>
    <n v="17161"/>
    <n v="268"/>
    <n v="2054"/>
    <n v="3387"/>
    <n v="4108"/>
    <n v="690"/>
    <n v="8277530"/>
    <n v="6726188"/>
    <n v="1374691"/>
    <n v="14352058"/>
    <n v="5471369"/>
    <n v="30886.305970149253"/>
    <n v="3274.6777020447907"/>
    <n v="405.87274874520222"/>
    <n v="3493.6850048685492"/>
    <n v="7929.5202898550724"/>
  </r>
  <r>
    <x v="4"/>
    <x v="1"/>
    <n v="1"/>
    <s v="SSL_Personal"/>
    <x v="19"/>
    <s v="Personal"/>
    <n v="52304"/>
    <n v="13076"/>
    <n v="451"/>
    <n v="1232"/>
    <n v="3134"/>
    <n v="2012"/>
    <n v="435"/>
    <n v="5080631"/>
    <n v="3377007"/>
    <n v="2669970"/>
    <n v="5159812"/>
    <n v="858840"/>
    <n v="11265.257206208425"/>
    <n v="2741.0771103896104"/>
    <n v="851.93682195277597"/>
    <n v="2564.5188866799203"/>
    <n v="1974.344827586207"/>
  </r>
  <r>
    <x v="4"/>
    <x v="1"/>
    <n v="1"/>
    <s v="SSH_Personal"/>
    <x v="20"/>
    <s v="Personal"/>
    <n v="47380"/>
    <n v="11845"/>
    <n v="323"/>
    <n v="1443"/>
    <n v="1762"/>
    <n v="2178"/>
    <n v="323"/>
    <n v="4241722"/>
    <n v="5352942"/>
    <n v="1755445"/>
    <n v="8900396"/>
    <n v="1013680"/>
    <n v="13132.26625386997"/>
    <n v="3709.5925155925156"/>
    <n v="996.27979568671958"/>
    <n v="4086.4995408631771"/>
    <n v="3138.328173374613"/>
  </r>
  <r>
    <x v="4"/>
    <x v="1"/>
    <n v="1"/>
    <s v="MMH_Personal"/>
    <x v="21"/>
    <s v="Personal"/>
    <n v="83664"/>
    <n v="20916"/>
    <n v="847"/>
    <n v="2717"/>
    <n v="2629"/>
    <n v="5039"/>
    <n v="1010"/>
    <n v="9084594"/>
    <n v="7771704"/>
    <n v="3299225"/>
    <n v="12535831"/>
    <n v="2236277"/>
    <n v="10725.612750885479"/>
    <n v="2860.3989694516008"/>
    <n v="1254.9353366298974"/>
    <n v="2487.761659059337"/>
    <n v="2214.1356435643565"/>
  </r>
  <r>
    <x v="4"/>
    <x v="1"/>
    <n v="1"/>
    <s v="SYA_Personal"/>
    <x v="22"/>
    <s v="Personal"/>
    <n v="23232"/>
    <n v="5808"/>
    <n v="240"/>
    <n v="765"/>
    <n v="1016"/>
    <n v="1258"/>
    <n v="152"/>
    <n v="3679105"/>
    <n v="2766247"/>
    <n v="928594"/>
    <n v="4174102"/>
    <n v="657676"/>
    <n v="15329.604166666666"/>
    <n v="3616.0091503267972"/>
    <n v="913.97047244094483"/>
    <n v="3318.0461049284577"/>
    <n v="4326.8157894736842"/>
  </r>
  <r>
    <x v="4"/>
    <x v="1"/>
    <n v="1"/>
    <s v="LSH_Personal"/>
    <x v="23"/>
    <s v="Personal"/>
    <n v="42592"/>
    <n v="10648"/>
    <n v="460"/>
    <n v="1623"/>
    <n v="1814"/>
    <n v="3252"/>
    <n v="617"/>
    <n v="7926029"/>
    <n v="4711236"/>
    <n v="2206528"/>
    <n v="9178934"/>
    <n v="2906920"/>
    <n v="17230.497826086958"/>
    <n v="2902.7948243992605"/>
    <n v="1216.38809261301"/>
    <n v="2822.550430504305"/>
    <n v="4711.3776337115069"/>
  </r>
  <r>
    <x v="4"/>
    <x v="1"/>
    <n v="1"/>
    <s v="SYH_Personal"/>
    <x v="24"/>
    <s v="Personal"/>
    <n v="22700"/>
    <n v="5675"/>
    <n v="250"/>
    <n v="959"/>
    <n v="560"/>
    <n v="1645"/>
    <n v="38"/>
    <n v="2390706"/>
    <n v="2204648"/>
    <n v="1045714"/>
    <n v="3558986"/>
    <n v="212270"/>
    <n v="9562.8240000000005"/>
    <n v="2298.903023983316"/>
    <n v="1867.3464285714285"/>
    <n v="2163.5173252279637"/>
    <n v="5586.0526315789475"/>
  </r>
  <r>
    <x v="4"/>
    <x v="1"/>
    <n v="1"/>
    <s v="MSH_Personal"/>
    <x v="25"/>
    <s v="Personal"/>
    <n v="61744"/>
    <n v="15436"/>
    <n v="736"/>
    <n v="2426"/>
    <n v="2630"/>
    <n v="2186"/>
    <n v="491"/>
    <n v="9935424"/>
    <n v="6446090"/>
    <n v="2468424"/>
    <n v="5678877"/>
    <n v="2090684"/>
    <n v="13499.217391304348"/>
    <n v="2657.085737840066"/>
    <n v="938.56425855513305"/>
    <n v="2597.8394327538886"/>
    <n v="4258.012219959267"/>
  </r>
  <r>
    <x v="4"/>
    <x v="1"/>
    <n v="1"/>
    <s v="SMH_Personal"/>
    <x v="26"/>
    <s v="Personal"/>
    <n v="40944"/>
    <n v="10236"/>
    <n v="381"/>
    <n v="1591"/>
    <n v="3421"/>
    <n v="3267"/>
    <n v="534"/>
    <n v="4452106"/>
    <n v="5205093"/>
    <n v="2330974"/>
    <n v="11496344"/>
    <n v="1091972"/>
    <n v="11685.317585301837"/>
    <n v="3271.5857950974232"/>
    <n v="681.37211341712953"/>
    <n v="3518.9299051117232"/>
    <n v="2044.8913857677903"/>
  </r>
  <r>
    <x v="5"/>
    <x v="1"/>
    <n v="2"/>
    <s v="SML_Personal"/>
    <x v="0"/>
    <s v="Personal"/>
    <n v="63836"/>
    <n v="15959"/>
    <n v="105"/>
    <n v="1685"/>
    <n v="929"/>
    <n v="2652"/>
    <n v="388"/>
    <n v="1427922"/>
    <n v="2797028"/>
    <n v="1154894"/>
    <n v="4481644"/>
    <n v="1191831"/>
    <n v="13599.257142857143"/>
    <n v="1659.9572700296735"/>
    <n v="1243.1582346609257"/>
    <n v="1689.9110105580694"/>
    <n v="3071.7293814432992"/>
  </r>
  <r>
    <x v="5"/>
    <x v="1"/>
    <n v="2"/>
    <s v="LSL_Personal"/>
    <x v="1"/>
    <s v="Personal"/>
    <n v="18640"/>
    <n v="4660"/>
    <n v="21"/>
    <n v="377"/>
    <n v="773"/>
    <n v="547"/>
    <n v="91"/>
    <n v="502606"/>
    <n v="1071337"/>
    <n v="960660"/>
    <n v="1518223"/>
    <n v="473699"/>
    <n v="23933.619047619046"/>
    <n v="2841.7427055702919"/>
    <n v="1242.7684346701164"/>
    <n v="2775.5447897623399"/>
    <n v="5205.4835164835167"/>
  </r>
  <r>
    <x v="5"/>
    <x v="1"/>
    <n v="2"/>
    <s v="MYA_Personal"/>
    <x v="2"/>
    <s v="Personal"/>
    <n v="17776"/>
    <n v="4444"/>
    <n v="88"/>
    <n v="516"/>
    <n v="1181"/>
    <n v="911"/>
    <n v="91"/>
    <n v="812136"/>
    <n v="1791334"/>
    <n v="1090359"/>
    <n v="2803824"/>
    <n v="422142"/>
    <n v="9228.818181818182"/>
    <n v="3471.5775193798449"/>
    <n v="923.25063505503806"/>
    <n v="3077.7431394072446"/>
    <n v="4638.9230769230771"/>
  </r>
  <r>
    <x v="5"/>
    <x v="1"/>
    <n v="2"/>
    <s v="SMA_Personal"/>
    <x v="3"/>
    <s v="Personal"/>
    <n v="69784"/>
    <n v="17446"/>
    <n v="99"/>
    <n v="1466"/>
    <n v="4784"/>
    <n v="2334"/>
    <n v="345"/>
    <n v="1585706"/>
    <n v="5806302"/>
    <n v="3873090"/>
    <n v="7149039"/>
    <n v="1676509"/>
    <n v="16017.232323232323"/>
    <n v="3960.6425648021827"/>
    <n v="809.59239130434787"/>
    <n v="3062.9987146529561"/>
    <n v="4859.4463768115938"/>
  </r>
  <r>
    <x v="5"/>
    <x v="1"/>
    <n v="2"/>
    <s v="MSL_Personal"/>
    <x v="4"/>
    <s v="Personal"/>
    <n v="57756"/>
    <n v="14439"/>
    <n v="165"/>
    <n v="1131"/>
    <n v="4180"/>
    <n v="1542"/>
    <n v="351"/>
    <n v="3174294"/>
    <n v="3387170"/>
    <n v="9602083"/>
    <n v="5181348"/>
    <n v="933512"/>
    <n v="19238.145454545454"/>
    <n v="2994.8452696728559"/>
    <n v="2297.1490430622011"/>
    <n v="3360.1478599221791"/>
    <n v="2659.5783475783478"/>
  </r>
  <r>
    <x v="5"/>
    <x v="1"/>
    <n v="2"/>
    <s v="LYL_Personal"/>
    <x v="5"/>
    <s v="Personal"/>
    <n v="13128"/>
    <n v="3282"/>
    <n v="67"/>
    <n v="271"/>
    <n v="479"/>
    <n v="383"/>
    <n v="112"/>
    <n v="1264909"/>
    <n v="823676"/>
    <n v="560214"/>
    <n v="1120706"/>
    <n v="555207"/>
    <n v="18879.238805970148"/>
    <n v="3039.3948339483395"/>
    <n v="1169.5490605427974"/>
    <n v="2926.1253263707572"/>
    <n v="4957.2053571428569"/>
  </r>
  <r>
    <x v="5"/>
    <x v="1"/>
    <n v="2"/>
    <s v="LSA_Personal"/>
    <x v="6"/>
    <s v="Personal"/>
    <n v="86100"/>
    <n v="21525"/>
    <n v="342"/>
    <n v="2325"/>
    <n v="1647"/>
    <n v="3849"/>
    <n v="710"/>
    <n v="8569999"/>
    <n v="6101710"/>
    <n v="1315055"/>
    <n v="9836935"/>
    <n v="5550254"/>
    <n v="25058.476608187135"/>
    <n v="2624.3913978494625"/>
    <n v="798.45476624165144"/>
    <n v="2555.7118732138219"/>
    <n v="7817.2591549295776"/>
  </r>
  <r>
    <x v="5"/>
    <x v="1"/>
    <n v="2"/>
    <s v="LMA_Personal"/>
    <x v="7"/>
    <s v="Personal"/>
    <n v="105816"/>
    <n v="26454"/>
    <n v="802"/>
    <n v="2333"/>
    <n v="2802"/>
    <n v="5246"/>
    <n v="1810"/>
    <n v="11072795"/>
    <n v="5501103"/>
    <n v="2376574"/>
    <n v="14796408"/>
    <n v="8481687"/>
    <n v="13806.477556109725"/>
    <n v="2357.9524217745393"/>
    <n v="848.17059243397568"/>
    <n v="2820.5123903926801"/>
    <n v="4686.0149171270714"/>
  </r>
  <r>
    <x v="5"/>
    <x v="1"/>
    <n v="2"/>
    <s v="SYL_Personal"/>
    <x v="8"/>
    <s v="Personal"/>
    <n v="10724"/>
    <n v="2681"/>
    <n v="106"/>
    <n v="235"/>
    <n v="336"/>
    <n v="274"/>
    <n v="107"/>
    <n v="1212309"/>
    <n v="666647"/>
    <n v="239133"/>
    <n v="795785"/>
    <n v="341468"/>
    <n v="11436.877358490567"/>
    <n v="2836.7957446808509"/>
    <n v="711.70535714285711"/>
    <n v="2904.324817518248"/>
    <n v="3191.2897196261683"/>
  </r>
  <r>
    <x v="5"/>
    <x v="1"/>
    <n v="2"/>
    <s v="MYL_Personal"/>
    <x v="9"/>
    <s v="Personal"/>
    <n v="10700"/>
    <n v="2675"/>
    <n v="91"/>
    <n v="258"/>
    <n v="493"/>
    <n v="329"/>
    <n v="88"/>
    <n v="1227039"/>
    <n v="777375"/>
    <n v="296099"/>
    <n v="1036567"/>
    <n v="352027"/>
    <n v="13483.945054945056"/>
    <n v="3013.0813953488373"/>
    <n v="600.606490872211"/>
    <n v="3150.6595744680849"/>
    <n v="4000.306818181818"/>
  </r>
  <r>
    <x v="5"/>
    <x v="1"/>
    <n v="2"/>
    <s v="MYH_Personal"/>
    <x v="10"/>
    <s v="Personal"/>
    <n v="28392"/>
    <n v="7098"/>
    <n v="221"/>
    <n v="664"/>
    <n v="311"/>
    <n v="784"/>
    <n v="136"/>
    <n v="3869174"/>
    <n v="3077529"/>
    <n v="337982"/>
    <n v="2534419"/>
    <n v="672074"/>
    <n v="17507.574660633483"/>
    <n v="4634.8328313253014"/>
    <n v="1086.7588424437299"/>
    <n v="3232.6772959183672"/>
    <n v="4941.7205882352937"/>
  </r>
  <r>
    <x v="5"/>
    <x v="1"/>
    <n v="2"/>
    <s v="LML_Personal"/>
    <x v="11"/>
    <s v="Personal"/>
    <n v="80724"/>
    <n v="20181"/>
    <n v="164"/>
    <n v="1550"/>
    <n v="5552"/>
    <n v="2125"/>
    <n v="599"/>
    <n v="2263862"/>
    <n v="2909502"/>
    <n v="4317557"/>
    <n v="3651879"/>
    <n v="2788361"/>
    <n v="13804.036585365853"/>
    <n v="1877.0980645161289"/>
    <n v="777.65796109510086"/>
    <n v="1718.5312941176471"/>
    <n v="4655.0267111853091"/>
  </r>
  <r>
    <x v="5"/>
    <x v="1"/>
    <n v="2"/>
    <s v="MSA_Personal"/>
    <x v="12"/>
    <s v="Personal"/>
    <n v="88044"/>
    <n v="22011"/>
    <n v="337"/>
    <n v="2120"/>
    <n v="3031"/>
    <n v="3612"/>
    <n v="845"/>
    <n v="6382856"/>
    <n v="6463466"/>
    <n v="3268328"/>
    <n v="11116689"/>
    <n v="3124808"/>
    <n v="18940.225519287833"/>
    <n v="3048.8047169811321"/>
    <n v="1078.3002309468823"/>
    <n v="3077.7101328903655"/>
    <n v="3697.9976331360945"/>
  </r>
  <r>
    <x v="5"/>
    <x v="1"/>
    <n v="2"/>
    <s v="LYA_Personal"/>
    <x v="13"/>
    <s v="Personal"/>
    <n v="22040"/>
    <n v="5510"/>
    <n v="169"/>
    <n v="570"/>
    <n v="846"/>
    <n v="825"/>
    <n v="238"/>
    <n v="3313035"/>
    <n v="1670921"/>
    <n v="749441"/>
    <n v="2687269"/>
    <n v="1564281"/>
    <n v="19603.757396449702"/>
    <n v="2931.4403508771929"/>
    <n v="885.86406619385343"/>
    <n v="3257.2957575757578"/>
    <n v="6572.6092436974786"/>
  </r>
  <r>
    <x v="5"/>
    <x v="1"/>
    <n v="2"/>
    <s v="MMA_Personal"/>
    <x v="14"/>
    <s v="Personal"/>
    <n v="144032"/>
    <n v="36008"/>
    <n v="1037"/>
    <n v="3554"/>
    <n v="7140"/>
    <n v="5380"/>
    <n v="1275"/>
    <n v="13161381"/>
    <n v="10908447"/>
    <n v="8804679"/>
    <n v="17558796"/>
    <n v="12169994"/>
    <n v="12691.784956605594"/>
    <n v="3069.3435565559935"/>
    <n v="1233.1483193277311"/>
    <n v="3263.7167286245353"/>
    <n v="9545.0933333333342"/>
  </r>
  <r>
    <x v="5"/>
    <x v="1"/>
    <n v="2"/>
    <s v="LYH_Personal"/>
    <x v="15"/>
    <s v="Personal"/>
    <n v="15584"/>
    <n v="3896"/>
    <n v="134"/>
    <n v="431"/>
    <n v="540"/>
    <n v="582"/>
    <n v="168"/>
    <n v="1996067"/>
    <n v="1339756"/>
    <n v="526691"/>
    <n v="1748867"/>
    <n v="1188205"/>
    <n v="14896.022388059702"/>
    <n v="3108.4825986078886"/>
    <n v="975.35370370370367"/>
    <n v="3004.9261168384878"/>
    <n v="7072.6488095238092"/>
  </r>
  <r>
    <x v="5"/>
    <x v="1"/>
    <n v="2"/>
    <s v="SSA_Personal"/>
    <x v="16"/>
    <s v="Personal"/>
    <n v="29208"/>
    <n v="7302"/>
    <n v="226"/>
    <n v="773"/>
    <n v="585"/>
    <n v="1755"/>
    <n v="602"/>
    <n v="4104697"/>
    <n v="1528153"/>
    <n v="447376"/>
    <n v="5318271"/>
    <n v="3219610"/>
    <n v="18162.37610619469"/>
    <n v="1976.9120310478654"/>
    <n v="764.7452991452991"/>
    <n v="3030.353846153846"/>
    <n v="5348.1893687707643"/>
  </r>
  <r>
    <x v="5"/>
    <x v="1"/>
    <n v="2"/>
    <s v="MML_Personal"/>
    <x v="17"/>
    <s v="Personal"/>
    <n v="96896"/>
    <n v="24224"/>
    <n v="603"/>
    <n v="2311"/>
    <n v="6831"/>
    <n v="2580"/>
    <n v="850"/>
    <n v="8422064"/>
    <n v="6986740"/>
    <n v="3278480"/>
    <n v="8066533"/>
    <n v="1465499"/>
    <n v="13966.93864013267"/>
    <n v="3023.2540025962785"/>
    <n v="479.94144341970429"/>
    <n v="3126.5631782945738"/>
    <n v="1724.1164705882352"/>
  </r>
  <r>
    <x v="5"/>
    <x v="1"/>
    <n v="2"/>
    <s v="LMH_Personal"/>
    <x v="18"/>
    <s v="Personal"/>
    <n v="68420"/>
    <n v="17105"/>
    <n v="282"/>
    <n v="2027"/>
    <n v="3592"/>
    <n v="3089"/>
    <n v="677"/>
    <n v="9363495"/>
    <n v="6931337"/>
    <n v="2521390"/>
    <n v="9333005"/>
    <n v="5312234"/>
    <n v="33203.882978723406"/>
    <n v="3419.5051800690676"/>
    <n v="701.945991091314"/>
    <n v="3021.3677565555195"/>
    <n v="7846.7267355982276"/>
  </r>
  <r>
    <x v="5"/>
    <x v="1"/>
    <n v="2"/>
    <s v="SSL_Personal"/>
    <x v="19"/>
    <s v="Personal"/>
    <n v="51768"/>
    <n v="12942"/>
    <n v="481"/>
    <n v="1254"/>
    <n v="3972"/>
    <n v="1677"/>
    <n v="439"/>
    <n v="5336175"/>
    <n v="3691314"/>
    <n v="3130295"/>
    <n v="5216025"/>
    <n v="963122"/>
    <n v="11093.918918918918"/>
    <n v="2943.6315789473683"/>
    <n v="788.09038267875121"/>
    <n v="3110.3309481216456"/>
    <n v="2193.8997722095673"/>
  </r>
  <r>
    <x v="5"/>
    <x v="1"/>
    <n v="2"/>
    <s v="SSH_Personal"/>
    <x v="20"/>
    <s v="Personal"/>
    <n v="46548"/>
    <n v="11637"/>
    <n v="349"/>
    <n v="1466"/>
    <n v="2939"/>
    <n v="1868"/>
    <n v="328"/>
    <n v="4660113"/>
    <n v="5579190"/>
    <n v="4894902"/>
    <n v="7584250"/>
    <n v="1142698"/>
    <n v="13352.759312320917"/>
    <n v="3805.7230559345157"/>
    <n v="1665.4991493705343"/>
    <n v="4060.0910064239829"/>
    <n v="3483.8353658536585"/>
  </r>
  <r>
    <x v="5"/>
    <x v="1"/>
    <n v="2"/>
    <s v="MMH_Personal"/>
    <x v="21"/>
    <s v="Personal"/>
    <n v="83224"/>
    <n v="20806"/>
    <n v="886"/>
    <n v="2790"/>
    <n v="3339"/>
    <n v="4163"/>
    <n v="949"/>
    <n v="9871346"/>
    <n v="8017405"/>
    <n v="3244414"/>
    <n v="10975094"/>
    <n v="2537901"/>
    <n v="11141.474040632054"/>
    <n v="2873.6218637992833"/>
    <n v="971.67235699311175"/>
    <n v="2636.3425414364642"/>
    <n v="2674.2897787144361"/>
  </r>
  <r>
    <x v="5"/>
    <x v="1"/>
    <n v="2"/>
    <s v="SYA_Personal"/>
    <x v="22"/>
    <s v="Personal"/>
    <n v="23036"/>
    <n v="5759"/>
    <n v="245"/>
    <n v="786"/>
    <n v="1363"/>
    <n v="1505"/>
    <n v="276"/>
    <n v="3386961"/>
    <n v="3094019"/>
    <n v="1129436"/>
    <n v="4549777"/>
    <n v="1358226"/>
    <n v="13824.330612244898"/>
    <n v="3936.4109414758268"/>
    <n v="828.63976522377106"/>
    <n v="3023.1076411960134"/>
    <n v="4921.108695652174"/>
  </r>
  <r>
    <x v="5"/>
    <x v="1"/>
    <n v="2"/>
    <s v="LSH_Personal"/>
    <x v="23"/>
    <s v="Personal"/>
    <n v="42436"/>
    <n v="10609"/>
    <n v="468"/>
    <n v="1816"/>
    <n v="2362"/>
    <n v="2193"/>
    <n v="633"/>
    <n v="7272750"/>
    <n v="5738038"/>
    <n v="2602608"/>
    <n v="6861180"/>
    <n v="3383384"/>
    <n v="15540.064102564103"/>
    <n v="3159.7125550660794"/>
    <n v="1101.8662150719729"/>
    <n v="3128.673050615595"/>
    <n v="5344.998420221169"/>
  </r>
  <r>
    <x v="5"/>
    <x v="1"/>
    <n v="2"/>
    <s v="SYH_Personal"/>
    <x v="24"/>
    <s v="Personal"/>
    <n v="22404"/>
    <n v="5601"/>
    <n v="257"/>
    <n v="933"/>
    <n v="699"/>
    <n v="1504"/>
    <n v="34"/>
    <n v="2874635"/>
    <n v="2241658"/>
    <n v="944949"/>
    <n v="3669076"/>
    <n v="176978"/>
    <n v="11185.35019455253"/>
    <n v="2402.6345123258307"/>
    <n v="1351.8583690987125"/>
    <n v="2439.5452127659573"/>
    <n v="5205.2352941176468"/>
  </r>
  <r>
    <x v="5"/>
    <x v="1"/>
    <n v="2"/>
    <s v="MSH_Personal"/>
    <x v="25"/>
    <s v="Personal"/>
    <n v="61248"/>
    <n v="15312"/>
    <n v="786"/>
    <n v="2412"/>
    <n v="3170"/>
    <n v="2650"/>
    <n v="299"/>
    <n v="9988974"/>
    <n v="6971762"/>
    <n v="2695745"/>
    <n v="8365763"/>
    <n v="1441155"/>
    <n v="12708.618320610687"/>
    <n v="2890.4485903814261"/>
    <n v="850.39274447949526"/>
    <n v="3156.8916981132074"/>
    <n v="4819.9163879598664"/>
  </r>
  <r>
    <x v="5"/>
    <x v="1"/>
    <n v="2"/>
    <s v="SMH_Personal"/>
    <x v="26"/>
    <s v="Personal"/>
    <n v="40672"/>
    <n v="10168"/>
    <n v="406"/>
    <n v="1516"/>
    <n v="2999"/>
    <n v="2266"/>
    <n v="390"/>
    <n v="4846960"/>
    <n v="4955752"/>
    <n v="1882861"/>
    <n v="6916900"/>
    <n v="948860"/>
    <n v="11938.32512315271"/>
    <n v="3268.9656992084433"/>
    <n v="627.8296098699567"/>
    <n v="3052.4713150926741"/>
    <n v="2432.9743589743589"/>
  </r>
  <r>
    <x v="6"/>
    <x v="1"/>
    <n v="3"/>
    <s v="SML_Personal"/>
    <x v="0"/>
    <s v="Personal"/>
    <n v="64300"/>
    <n v="16075"/>
    <n v="96"/>
    <n v="1847"/>
    <n v="2156"/>
    <n v="2966"/>
    <n v="381"/>
    <n v="1601192"/>
    <n v="2975527"/>
    <n v="5234994"/>
    <n v="4375622"/>
    <n v="1137412"/>
    <n v="16679.083333333332"/>
    <n v="1611.0054141851651"/>
    <n v="2428.1048237476807"/>
    <n v="1475.26028320971"/>
    <n v="2985.3333333333335"/>
  </r>
  <r>
    <x v="6"/>
    <x v="1"/>
    <n v="3"/>
    <s v="LSL_Personal"/>
    <x v="1"/>
    <s v="Personal"/>
    <n v="18692"/>
    <n v="4673"/>
    <n v="21"/>
    <n v="355"/>
    <n v="1978"/>
    <n v="540"/>
    <n v="67"/>
    <n v="438403"/>
    <n v="1060434"/>
    <n v="5050562"/>
    <n v="1416535"/>
    <n v="362447"/>
    <n v="20876.333333333332"/>
    <n v="2987.138028169014"/>
    <n v="2553.3680485338728"/>
    <n v="2623.212962962963"/>
    <n v="5409.6567164179105"/>
  </r>
  <r>
    <x v="6"/>
    <x v="1"/>
    <n v="3"/>
    <s v="MYA_Personal"/>
    <x v="2"/>
    <s v="Personal"/>
    <n v="17916"/>
    <n v="4479"/>
    <n v="81"/>
    <n v="524"/>
    <n v="1231"/>
    <n v="1395"/>
    <n v="78"/>
    <n v="936331"/>
    <n v="1695053"/>
    <n v="1573545"/>
    <n v="3689383"/>
    <n v="413749"/>
    <n v="11559.641975308641"/>
    <n v="3234.8339694656488"/>
    <n v="1278.2656376929326"/>
    <n v="2644.7189964157706"/>
    <n v="5304.4743589743593"/>
  </r>
  <r>
    <x v="6"/>
    <x v="1"/>
    <n v="3"/>
    <s v="SMA_Personal"/>
    <x v="3"/>
    <s v="Personal"/>
    <n v="70384"/>
    <n v="17596"/>
    <n v="95"/>
    <n v="1552"/>
    <n v="3436"/>
    <n v="2682"/>
    <n v="771"/>
    <n v="1906214"/>
    <n v="5727892"/>
    <n v="5164626"/>
    <n v="7976193"/>
    <n v="4265724"/>
    <n v="20065.410526315791"/>
    <n v="3690.6520618556701"/>
    <n v="1503.092549476135"/>
    <n v="2973.9720357941833"/>
    <n v="5532.7159533073927"/>
  </r>
  <r>
    <x v="6"/>
    <x v="1"/>
    <n v="3"/>
    <s v="MSL_Personal"/>
    <x v="4"/>
    <s v="Personal"/>
    <n v="58008"/>
    <n v="14502"/>
    <n v="139"/>
    <n v="1183"/>
    <n v="5469"/>
    <n v="1775"/>
    <n v="322"/>
    <n v="3183715"/>
    <n v="3564757"/>
    <n v="21949820"/>
    <n v="5131308"/>
    <n v="962448"/>
    <n v="22904.424460431655"/>
    <n v="3013.3195266272191"/>
    <n v="4013.4978972389836"/>
    <n v="2890.8777464788732"/>
    <n v="2988.9689440993789"/>
  </r>
  <r>
    <x v="6"/>
    <x v="1"/>
    <n v="3"/>
    <s v="LYL_Personal"/>
    <x v="5"/>
    <s v="Personal"/>
    <n v="13208"/>
    <n v="3302"/>
    <n v="65"/>
    <n v="285"/>
    <n v="946"/>
    <n v="424"/>
    <n v="99"/>
    <n v="1245764"/>
    <n v="881964"/>
    <n v="1975783"/>
    <n v="1342703"/>
    <n v="505173"/>
    <n v="19165.599999999999"/>
    <n v="3094.6105263157897"/>
    <n v="2088.5655391120508"/>
    <n v="3166.7523584905662"/>
    <n v="5102.757575757576"/>
  </r>
  <r>
    <x v="6"/>
    <x v="1"/>
    <n v="3"/>
    <s v="LSA_Personal"/>
    <x v="6"/>
    <s v="Personal"/>
    <n v="86596"/>
    <n v="21649"/>
    <n v="312"/>
    <n v="2552"/>
    <n v="2942"/>
    <n v="3897"/>
    <n v="643"/>
    <n v="8467589"/>
    <n v="6627821"/>
    <n v="7155128"/>
    <n v="8923717"/>
    <n v="5115578"/>
    <n v="27139.708333333332"/>
    <n v="2597.1085423197492"/>
    <n v="2432.0625424881032"/>
    <n v="2289.8940210418273"/>
    <n v="7955.7978227060657"/>
  </r>
  <r>
    <x v="6"/>
    <x v="1"/>
    <n v="3"/>
    <s v="LMA_Personal"/>
    <x v="7"/>
    <s v="Personal"/>
    <n v="106372"/>
    <n v="26593"/>
    <n v="774"/>
    <n v="2306"/>
    <n v="6877"/>
    <n v="4292"/>
    <n v="463"/>
    <n v="13437208"/>
    <n v="5471944"/>
    <n v="10784198"/>
    <n v="11873849"/>
    <n v="2472979"/>
    <n v="17360.7338501292"/>
    <n v="2372.9158716392021"/>
    <n v="1568.1544278028209"/>
    <n v="2766.5072227399814"/>
    <n v="5341.2073434125268"/>
  </r>
  <r>
    <x v="6"/>
    <x v="1"/>
    <n v="3"/>
    <s v="SYL_Personal"/>
    <x v="8"/>
    <s v="Personal"/>
    <n v="10728"/>
    <n v="2682"/>
    <n v="90"/>
    <n v="254"/>
    <n v="744"/>
    <n v="327"/>
    <n v="116"/>
    <n v="1130858"/>
    <n v="703825"/>
    <n v="1190898"/>
    <n v="864314"/>
    <n v="446479"/>
    <n v="12565.088888888889"/>
    <n v="2770.964566929134"/>
    <n v="1600.6693548387098"/>
    <n v="2643.1620795107033"/>
    <n v="3848.9568965517242"/>
  </r>
  <r>
    <x v="6"/>
    <x v="1"/>
    <n v="3"/>
    <s v="MYL_Personal"/>
    <x v="9"/>
    <s v="Personal"/>
    <n v="10712"/>
    <n v="2678"/>
    <n v="85"/>
    <n v="267"/>
    <n v="942"/>
    <n v="362"/>
    <n v="70"/>
    <n v="1221335"/>
    <n v="779631"/>
    <n v="1008167"/>
    <n v="1002230"/>
    <n v="305115"/>
    <n v="14368.64705882353"/>
    <n v="2919.9662921348313"/>
    <n v="1070.2409766454352"/>
    <n v="2768.5911602209944"/>
    <n v="4358.7857142857147"/>
  </r>
  <r>
    <x v="6"/>
    <x v="1"/>
    <n v="3"/>
    <s v="MYH_Personal"/>
    <x v="10"/>
    <s v="Personal"/>
    <n v="28592"/>
    <n v="7148"/>
    <n v="208"/>
    <n v="763"/>
    <n v="2322"/>
    <n v="1396"/>
    <n v="142"/>
    <n v="4568446"/>
    <n v="3294760"/>
    <n v="3428973"/>
    <n v="3878799"/>
    <n v="796257"/>
    <n v="21963.682692307691"/>
    <n v="4318.1651376146792"/>
    <n v="1476.7325581395348"/>
    <n v="2778.5093123209167"/>
    <n v="5607.4436619718308"/>
  </r>
  <r>
    <x v="6"/>
    <x v="1"/>
    <n v="3"/>
    <s v="LML_Personal"/>
    <x v="11"/>
    <s v="Personal"/>
    <n v="81220"/>
    <n v="20305"/>
    <n v="146"/>
    <n v="1633"/>
    <n v="9972"/>
    <n v="2284"/>
    <n v="579"/>
    <n v="2392346"/>
    <n v="3099069"/>
    <n v="19380599"/>
    <n v="4135841"/>
    <n v="2843225"/>
    <n v="16385.931506849316"/>
    <n v="1897.7764849969381"/>
    <n v="1943.5017047733654"/>
    <n v="1810.7885288966725"/>
    <n v="4910.5785837651119"/>
  </r>
  <r>
    <x v="6"/>
    <x v="1"/>
    <n v="3"/>
    <s v="MSA_Personal"/>
    <x v="12"/>
    <s v="Personal"/>
    <n v="88332"/>
    <n v="22083"/>
    <n v="298"/>
    <n v="2319"/>
    <n v="6088"/>
    <n v="3942"/>
    <n v="709"/>
    <n v="6349697"/>
    <n v="6875767"/>
    <n v="11764860"/>
    <n v="10315677"/>
    <n v="2753447"/>
    <n v="21307.708053691276"/>
    <n v="2964.9706770159551"/>
    <n v="1932.4671484888304"/>
    <n v="2616.8637747336379"/>
    <n v="3883.5641748942171"/>
  </r>
  <r>
    <x v="6"/>
    <x v="1"/>
    <n v="3"/>
    <s v="LYA_Personal"/>
    <x v="13"/>
    <s v="Personal"/>
    <n v="22212"/>
    <n v="5553"/>
    <n v="157"/>
    <n v="605"/>
    <n v="1676"/>
    <n v="821"/>
    <n v="187"/>
    <n v="2906980"/>
    <n v="1777870"/>
    <n v="2944040"/>
    <n v="2424451"/>
    <n v="1428989"/>
    <n v="18515.79617834395"/>
    <n v="2938.6280991735539"/>
    <n v="1756.5871121718378"/>
    <n v="2953.0462850182703"/>
    <n v="7641.6524064171126"/>
  </r>
  <r>
    <x v="6"/>
    <x v="1"/>
    <n v="3"/>
    <s v="MMA_Personal"/>
    <x v="14"/>
    <s v="Personal"/>
    <n v="144560"/>
    <n v="36140"/>
    <n v="954"/>
    <n v="3610"/>
    <n v="12262"/>
    <n v="5876"/>
    <n v="1149"/>
    <n v="12257275"/>
    <n v="11093283"/>
    <n v="23919372"/>
    <n v="17210566"/>
    <n v="11145409"/>
    <n v="12848.296645702307"/>
    <n v="3072.9315789473685"/>
    <n v="1950.6909150220192"/>
    <n v="2928.9594962559563"/>
    <n v="9700.0948651000872"/>
  </r>
  <r>
    <x v="6"/>
    <x v="1"/>
    <n v="3"/>
    <s v="LYH_Personal"/>
    <x v="15"/>
    <s v="Personal"/>
    <n v="15684"/>
    <n v="3921"/>
    <n v="121"/>
    <n v="462"/>
    <n v="1186"/>
    <n v="699"/>
    <n v="171"/>
    <n v="1917490"/>
    <n v="1455743"/>
    <n v="2544023"/>
    <n v="1781612"/>
    <n v="1371740"/>
    <n v="15847.024793388429"/>
    <n v="3150.9588744588746"/>
    <n v="2145.0446880269815"/>
    <n v="2548.8011444921317"/>
    <n v="8021.8713450292398"/>
  </r>
  <r>
    <x v="6"/>
    <x v="1"/>
    <n v="3"/>
    <s v="SSA_Personal"/>
    <x v="16"/>
    <s v="Personal"/>
    <n v="29384"/>
    <n v="7346"/>
    <n v="218"/>
    <n v="791"/>
    <n v="2087"/>
    <n v="901"/>
    <n v="234"/>
    <n v="4986792"/>
    <n v="1456592"/>
    <n v="2597337"/>
    <n v="2941446"/>
    <n v="1423919"/>
    <n v="22875.19266055046"/>
    <n v="1841.456384323641"/>
    <n v="1244.5313847628174"/>
    <n v="3264.6459489456161"/>
    <n v="6085.1239316239316"/>
  </r>
  <r>
    <x v="6"/>
    <x v="1"/>
    <n v="3"/>
    <s v="MML_Personal"/>
    <x v="17"/>
    <s v="Personal"/>
    <n v="97764"/>
    <n v="24441"/>
    <n v="543"/>
    <n v="2229"/>
    <n v="8865"/>
    <n v="2882"/>
    <n v="667"/>
    <n v="7869626"/>
    <n v="6672733"/>
    <n v="5958559"/>
    <n v="8758453"/>
    <n v="1563644"/>
    <n v="14492.865561694291"/>
    <n v="2993.5993719156572"/>
    <n v="672.14427523970676"/>
    <n v="3039.0190839694656"/>
    <n v="2344.2938530734632"/>
  </r>
  <r>
    <x v="6"/>
    <x v="1"/>
    <n v="3"/>
    <s v="LMH_Personal"/>
    <x v="18"/>
    <s v="Personal"/>
    <n v="69216"/>
    <n v="17304"/>
    <n v="249"/>
    <n v="2185"/>
    <n v="6214"/>
    <n v="3468"/>
    <n v="706"/>
    <n v="8389340"/>
    <n v="7418450"/>
    <n v="10884084"/>
    <n v="11143325"/>
    <n v="5905300"/>
    <n v="33692.128514056225"/>
    <n v="3395.1716247139589"/>
    <n v="1751.5423237850016"/>
    <n v="3213.1848327566322"/>
    <n v="8364.4475920679888"/>
  </r>
  <r>
    <x v="6"/>
    <x v="1"/>
    <n v="3"/>
    <s v="SSL_Personal"/>
    <x v="19"/>
    <s v="Personal"/>
    <n v="52088"/>
    <n v="13022"/>
    <n v="438"/>
    <n v="1344"/>
    <n v="4985"/>
    <n v="1961"/>
    <n v="363"/>
    <n v="5213954"/>
    <n v="3940077"/>
    <n v="6555812"/>
    <n v="5164904"/>
    <n v="887963"/>
    <n v="11904.004566210046"/>
    <n v="2931.6049107142858"/>
    <n v="1315.1077231695085"/>
    <n v="2633.8113207547171"/>
    <n v="2446.1790633608816"/>
  </r>
  <r>
    <x v="6"/>
    <x v="1"/>
    <n v="3"/>
    <s v="SSH_Personal"/>
    <x v="20"/>
    <s v="Personal"/>
    <n v="47156"/>
    <n v="11789"/>
    <n v="322"/>
    <n v="1574"/>
    <n v="3063"/>
    <n v="2048"/>
    <n v="286"/>
    <n v="4211447"/>
    <n v="6049988"/>
    <n v="5976066"/>
    <n v="7903677"/>
    <n v="1032782"/>
    <n v="13079.027950310559"/>
    <n v="3843.7026683608642"/>
    <n v="1951.0499510284035"/>
    <n v="3859.21728515625"/>
    <n v="3611.1258741258739"/>
  </r>
  <r>
    <x v="6"/>
    <x v="1"/>
    <n v="3"/>
    <s v="MMH_Personal"/>
    <x v="21"/>
    <s v="Personal"/>
    <n v="83320"/>
    <n v="20830"/>
    <n v="850"/>
    <n v="2943"/>
    <n v="7230"/>
    <n v="4380"/>
    <n v="931"/>
    <n v="9877336"/>
    <n v="8527744"/>
    <n v="11246875"/>
    <n v="11379559"/>
    <n v="2307439"/>
    <n v="11620.395294117647"/>
    <n v="2897.6364254162418"/>
    <n v="1555.5843706777316"/>
    <n v="2598.0728310502282"/>
    <n v="2478.4522019334049"/>
  </r>
  <r>
    <x v="6"/>
    <x v="1"/>
    <n v="3"/>
    <s v="SYA_Personal"/>
    <x v="22"/>
    <s v="Personal"/>
    <n v="23184"/>
    <n v="5796"/>
    <n v="231"/>
    <n v="817"/>
    <n v="2276"/>
    <n v="1033"/>
    <n v="101"/>
    <n v="3551869"/>
    <n v="2996810"/>
    <n v="2423352"/>
    <n v="3347632"/>
    <n v="564879"/>
    <n v="15376.056277056277"/>
    <n v="3668.0660954712362"/>
    <n v="1064.7416520210895"/>
    <n v="3240.6892545982573"/>
    <n v="5592.8613861386139"/>
  </r>
  <r>
    <x v="6"/>
    <x v="1"/>
    <n v="3"/>
    <s v="LSH_Personal"/>
    <x v="23"/>
    <s v="Personal"/>
    <n v="42952"/>
    <n v="10738"/>
    <n v="441"/>
    <n v="1878"/>
    <n v="4020"/>
    <n v="2567"/>
    <n v="786"/>
    <n v="8622157"/>
    <n v="5527624"/>
    <n v="6925386"/>
    <n v="8075791"/>
    <n v="4788253"/>
    <n v="19551.376417233561"/>
    <n v="2943.3567625133119"/>
    <n v="1722.7328358208956"/>
    <n v="3146.003506038177"/>
    <n v="6091.9249363867684"/>
  </r>
  <r>
    <x v="6"/>
    <x v="1"/>
    <n v="3"/>
    <s v="SYH_Personal"/>
    <x v="24"/>
    <s v="Personal"/>
    <n v="22488"/>
    <n v="5622"/>
    <n v="234"/>
    <n v="1000"/>
    <n v="1503"/>
    <n v="1693"/>
    <n v="42"/>
    <n v="2434918"/>
    <n v="2483880"/>
    <n v="2601095"/>
    <n v="3917447"/>
    <n v="266861"/>
    <n v="10405.632478632479"/>
    <n v="2483.88"/>
    <n v="1730.602129075183"/>
    <n v="2313.9084465445953"/>
    <n v="6353.833333333333"/>
  </r>
  <r>
    <x v="6"/>
    <x v="1"/>
    <n v="3"/>
    <s v="MSH_Personal"/>
    <x v="25"/>
    <s v="Personal"/>
    <n v="61544"/>
    <n v="15386"/>
    <n v="711"/>
    <n v="2539"/>
    <n v="7311"/>
    <n v="3905"/>
    <n v="1297"/>
    <n v="11361235"/>
    <n v="6837135"/>
    <n v="9819595"/>
    <n v="11368607"/>
    <n v="7137760"/>
    <n v="15979.23347398031"/>
    <n v="2692.8456085072862"/>
    <n v="1343.1261113390781"/>
    <n v="2911.2950064020488"/>
    <n v="5503.2845026985351"/>
  </r>
  <r>
    <x v="6"/>
    <x v="1"/>
    <n v="3"/>
    <s v="SMH_Personal"/>
    <x v="26"/>
    <s v="Personal"/>
    <n v="40836"/>
    <n v="10209"/>
    <n v="374"/>
    <n v="1614"/>
    <n v="4101"/>
    <n v="2527"/>
    <n v="361"/>
    <n v="4998607"/>
    <n v="5430770"/>
    <n v="4517826"/>
    <n v="8287991"/>
    <n v="974942"/>
    <n v="13365.259358288769"/>
    <n v="3364.7893432465921"/>
    <n v="1101.6400877834674"/>
    <n v="3279.7748318163831"/>
    <n v="2700.6703601108034"/>
  </r>
  <r>
    <x v="7"/>
    <x v="1"/>
    <n v="4"/>
    <s v="SML_Personal"/>
    <x v="0"/>
    <s v="Personal"/>
    <n v="64436"/>
    <n v="16109"/>
    <n v="116"/>
    <n v="1817"/>
    <n v="1078"/>
    <n v="2706"/>
    <n v="507"/>
    <n v="2048598"/>
    <n v="2990081"/>
    <n v="1586253"/>
    <n v="4448035"/>
    <n v="1317312"/>
    <n v="17660.327586206895"/>
    <n v="1645.6141992294993"/>
    <n v="1471.4777365491652"/>
    <n v="1643.7675535846267"/>
    <n v="2598.248520710059"/>
  </r>
  <r>
    <x v="7"/>
    <x v="1"/>
    <n v="4"/>
    <s v="LSL_Personal"/>
    <x v="1"/>
    <s v="Personal"/>
    <n v="18664"/>
    <n v="4666"/>
    <n v="17"/>
    <n v="389"/>
    <n v="1068"/>
    <n v="505"/>
    <n v="98"/>
    <n v="449021"/>
    <n v="1128046"/>
    <n v="1526909"/>
    <n v="1484297"/>
    <n v="555362"/>
    <n v="26413"/>
    <n v="2899.8611825192802"/>
    <n v="1429.690074906367"/>
    <n v="2939.20198019802"/>
    <n v="5666.9591836734689"/>
  </r>
  <r>
    <x v="7"/>
    <x v="1"/>
    <n v="4"/>
    <s v="MYA_Personal"/>
    <x v="2"/>
    <s v="Personal"/>
    <n v="18012"/>
    <n v="4503"/>
    <n v="82"/>
    <n v="566"/>
    <n v="267"/>
    <n v="1302"/>
    <n v="107"/>
    <n v="889053"/>
    <n v="1838405"/>
    <n v="253979"/>
    <n v="3920405"/>
    <n v="438155"/>
    <n v="10842.109756097561"/>
    <n v="3248.0653710247348"/>
    <n v="951.2322097378277"/>
    <n v="3011.0637480798773"/>
    <n v="4094.9065420560746"/>
  </r>
  <r>
    <x v="7"/>
    <x v="1"/>
    <n v="4"/>
    <s v="SMA_Personal"/>
    <x v="3"/>
    <s v="Personal"/>
    <n v="71320"/>
    <n v="17830"/>
    <n v="102"/>
    <n v="1626"/>
    <n v="2696"/>
    <n v="2070"/>
    <n v="364"/>
    <n v="1892535"/>
    <n v="6026327"/>
    <n v="2245940"/>
    <n v="6594444"/>
    <n v="1558344"/>
    <n v="18554.264705882353"/>
    <n v="3706.228167281673"/>
    <n v="833.06379821958456"/>
    <n v="3185.7217391304348"/>
    <n v="4281.1648351648355"/>
  </r>
  <r>
    <x v="7"/>
    <x v="1"/>
    <n v="4"/>
    <s v="MSL_Personal"/>
    <x v="4"/>
    <s v="Personal"/>
    <n v="58644"/>
    <n v="14661"/>
    <n v="145"/>
    <n v="1324"/>
    <n v="2564"/>
    <n v="1671"/>
    <n v="435"/>
    <n v="2918326"/>
    <n v="4146876"/>
    <n v="4020600"/>
    <n v="5677875"/>
    <n v="1082431"/>
    <n v="20126.38620689655"/>
    <n v="3132.0815709969788"/>
    <n v="1568.0967238689548"/>
    <n v="3397.890484739677"/>
    <n v="2488.3471264367818"/>
  </r>
  <r>
    <x v="7"/>
    <x v="1"/>
    <n v="4"/>
    <s v="LYL_Personal"/>
    <x v="5"/>
    <s v="Personal"/>
    <n v="13508"/>
    <n v="3377"/>
    <n v="70"/>
    <n v="306"/>
    <n v="651"/>
    <n v="422"/>
    <n v="141"/>
    <n v="1352374"/>
    <n v="930630"/>
    <n v="977259"/>
    <n v="1402754"/>
    <n v="674417"/>
    <n v="19319.628571428573"/>
    <n v="3041.2745098039218"/>
    <n v="1501.1658986175116"/>
    <n v="3324.0616113744077"/>
    <n v="4783.0992907801419"/>
  </r>
  <r>
    <x v="7"/>
    <x v="1"/>
    <n v="4"/>
    <s v="LSA_Personal"/>
    <x v="6"/>
    <s v="Personal"/>
    <n v="88924"/>
    <n v="22231"/>
    <n v="320"/>
    <n v="2588"/>
    <n v="2301"/>
    <n v="3882"/>
    <n v="880"/>
    <n v="8139028"/>
    <n v="6667823"/>
    <n v="3932192"/>
    <n v="9672649"/>
    <n v="6606031"/>
    <n v="25434.462500000001"/>
    <n v="2576.4385625965997"/>
    <n v="1708.9056931768796"/>
    <n v="2491.6664090674908"/>
    <n v="7506.8534090909088"/>
  </r>
  <r>
    <x v="7"/>
    <x v="1"/>
    <n v="4"/>
    <s v="LMA_Personal"/>
    <x v="7"/>
    <s v="Personal"/>
    <n v="107108"/>
    <n v="26777"/>
    <n v="771"/>
    <n v="2563"/>
    <n v="8218"/>
    <n v="4049"/>
    <n v="1269"/>
    <n v="10891985"/>
    <n v="6106888"/>
    <n v="7172877"/>
    <n v="12749068"/>
    <n v="5251163"/>
    <n v="14127.088197146562"/>
    <n v="2382.7108856808427"/>
    <n v="872.82513993672421"/>
    <n v="3148.6954803655221"/>
    <n v="4138.0323089046497"/>
  </r>
  <r>
    <x v="7"/>
    <x v="1"/>
    <n v="4"/>
    <s v="SYL_Personal"/>
    <x v="8"/>
    <s v="Personal"/>
    <n v="10912"/>
    <n v="2728"/>
    <n v="104"/>
    <n v="295"/>
    <n v="425"/>
    <n v="317"/>
    <n v="144"/>
    <n v="1214463"/>
    <n v="795447"/>
    <n v="391408"/>
    <n v="986610"/>
    <n v="472108"/>
    <n v="11677.528846153846"/>
    <n v="2696.4305084745761"/>
    <n v="920.96"/>
    <n v="3112.3343848580444"/>
    <n v="3278.5277777777778"/>
  </r>
  <r>
    <x v="7"/>
    <x v="1"/>
    <n v="4"/>
    <s v="MYL_Personal"/>
    <x v="9"/>
    <s v="Personal"/>
    <n v="10988"/>
    <n v="2747"/>
    <n v="91"/>
    <n v="304"/>
    <n v="588"/>
    <n v="372"/>
    <n v="99"/>
    <n v="1340603"/>
    <n v="877173"/>
    <n v="416925"/>
    <n v="1198249"/>
    <n v="400821"/>
    <n v="14731.901098901099"/>
    <n v="2885.4375"/>
    <n v="709.05612244897964"/>
    <n v="3221.0994623655915"/>
    <n v="4048.6969696969695"/>
  </r>
  <r>
    <x v="7"/>
    <x v="1"/>
    <n v="4"/>
    <s v="MYH_Personal"/>
    <x v="10"/>
    <s v="Personal"/>
    <n v="29536"/>
    <n v="7384"/>
    <n v="219"/>
    <n v="789"/>
    <n v="678"/>
    <n v="1695"/>
    <n v="191"/>
    <n v="4253879"/>
    <n v="3417469"/>
    <n v="758155"/>
    <n v="5359404"/>
    <n v="829756"/>
    <n v="19424.105022831049"/>
    <n v="4331.3929024081117"/>
    <n v="1118.2227138643068"/>
    <n v="3161.8902654867256"/>
    <n v="4344.2722513089002"/>
  </r>
  <r>
    <x v="7"/>
    <x v="1"/>
    <n v="4"/>
    <s v="LML_Personal"/>
    <x v="11"/>
    <s v="Personal"/>
    <n v="80732"/>
    <n v="20183"/>
    <n v="151"/>
    <n v="1732"/>
    <n v="6424"/>
    <n v="2246"/>
    <n v="714"/>
    <n v="2227828"/>
    <n v="3218986"/>
    <n v="6740268"/>
    <n v="4490254"/>
    <n v="2939661"/>
    <n v="14753.827814569537"/>
    <n v="1858.5369515011548"/>
    <n v="1049.2322540473226"/>
    <n v="1999.2226179875333"/>
    <n v="4117.1722689075632"/>
  </r>
  <r>
    <x v="7"/>
    <x v="1"/>
    <n v="4"/>
    <s v="MSA_Personal"/>
    <x v="12"/>
    <s v="Personal"/>
    <n v="88020"/>
    <n v="22005"/>
    <n v="324"/>
    <n v="2383"/>
    <n v="4357"/>
    <n v="4067"/>
    <n v="977"/>
    <n v="6757942"/>
    <n v="7249306"/>
    <n v="6837433"/>
    <n v="11737899"/>
    <n v="3515462"/>
    <n v="20857.845679012345"/>
    <n v="3042.0923206042803"/>
    <n v="1569.2983704383751"/>
    <n v="2886.1320383575116"/>
    <n v="3598.2210849539406"/>
  </r>
  <r>
    <x v="7"/>
    <x v="1"/>
    <n v="4"/>
    <s v="LYA_Personal"/>
    <x v="13"/>
    <s v="Personal"/>
    <n v="22240"/>
    <n v="5560"/>
    <n v="162"/>
    <n v="631"/>
    <n v="896"/>
    <n v="789"/>
    <n v="277"/>
    <n v="3442537"/>
    <n v="1812122"/>
    <n v="754304"/>
    <n v="2482628"/>
    <n v="1930614"/>
    <n v="21250.228395061727"/>
    <n v="2871.8256735340728"/>
    <n v="841.85714285714289"/>
    <n v="3146.5500633713564"/>
    <n v="6969.7256317689535"/>
  </r>
  <r>
    <x v="7"/>
    <x v="1"/>
    <n v="4"/>
    <s v="MMA_Personal"/>
    <x v="14"/>
    <s v="Personal"/>
    <n v="145640"/>
    <n v="36410"/>
    <n v="994"/>
    <n v="3998"/>
    <n v="7351"/>
    <n v="5844"/>
    <n v="1573"/>
    <n v="12819071"/>
    <n v="12149636"/>
    <n v="8522904"/>
    <n v="18561156"/>
    <n v="13828795"/>
    <n v="12896.449698189135"/>
    <n v="3038.9284642321159"/>
    <n v="1159.4210311522243"/>
    <n v="3176.1047227926078"/>
    <n v="8791.3509218054678"/>
  </r>
  <r>
    <x v="7"/>
    <x v="1"/>
    <n v="4"/>
    <s v="LYH_Personal"/>
    <x v="15"/>
    <s v="Personal"/>
    <n v="15956"/>
    <n v="3989"/>
    <n v="136"/>
    <n v="481"/>
    <n v="690"/>
    <n v="685"/>
    <n v="235"/>
    <n v="2226024"/>
    <n v="1448022"/>
    <n v="923434"/>
    <n v="1806735"/>
    <n v="1507692"/>
    <n v="16367.823529411764"/>
    <n v="3010.4407484407484"/>
    <n v="1338.3101449275362"/>
    <n v="2637.5693430656934"/>
    <n v="6415.7106382978727"/>
  </r>
  <r>
    <x v="7"/>
    <x v="1"/>
    <n v="4"/>
    <s v="SSA_Personal"/>
    <x v="16"/>
    <s v="Personal"/>
    <n v="30224"/>
    <n v="7556"/>
    <n v="227"/>
    <n v="859"/>
    <n v="2333"/>
    <n v="2036"/>
    <n v="156"/>
    <n v="4811783"/>
    <n v="1588081"/>
    <n v="1835662"/>
    <n v="6829051"/>
    <n v="737691"/>
    <n v="21197.281938325992"/>
    <n v="1848.755529685681"/>
    <n v="786.82468924132024"/>
    <n v="3354.150785854617"/>
    <n v="4728.7884615384619"/>
  </r>
  <r>
    <x v="7"/>
    <x v="1"/>
    <n v="4"/>
    <s v="MML_Personal"/>
    <x v="17"/>
    <s v="Personal"/>
    <n v="99344"/>
    <n v="24836"/>
    <n v="581"/>
    <n v="2712"/>
    <n v="7883"/>
    <n v="2846"/>
    <n v="924"/>
    <n v="8402355"/>
    <n v="8199947"/>
    <n v="4684224"/>
    <n v="9491195"/>
    <n v="1721835"/>
    <n v="14461.884681583477"/>
    <n v="3023.5792772861355"/>
    <n v="594.21844475453508"/>
    <n v="3334.9244553759663"/>
    <n v="1863.4577922077922"/>
  </r>
  <r>
    <x v="7"/>
    <x v="1"/>
    <n v="4"/>
    <s v="LMH_Personal"/>
    <x v="18"/>
    <s v="Personal"/>
    <n v="70300"/>
    <n v="17575"/>
    <n v="264"/>
    <n v="2272"/>
    <n v="4023"/>
    <n v="3380"/>
    <n v="902"/>
    <n v="8734835"/>
    <n v="7765699"/>
    <n v="4672960"/>
    <n v="11749889"/>
    <n v="7073422"/>
    <n v="33086.496212121216"/>
    <n v="3418.0013204225352"/>
    <n v="1161.5610241113598"/>
    <n v="3476.2985207100592"/>
    <n v="7841.9312638580932"/>
  </r>
  <r>
    <x v="7"/>
    <x v="1"/>
    <n v="4"/>
    <s v="SSL_Personal"/>
    <x v="19"/>
    <s v="Personal"/>
    <n v="53040"/>
    <n v="13260"/>
    <n v="458"/>
    <n v="1384"/>
    <n v="3918"/>
    <n v="1798"/>
    <n v="525"/>
    <n v="4983527"/>
    <n v="3975435"/>
    <n v="3679837"/>
    <n v="5169415"/>
    <n v="1104874"/>
    <n v="10881.063318777293"/>
    <n v="2872.4241329479769"/>
    <n v="939.21311893823383"/>
    <n v="2875.091768631813"/>
    <n v="2104.5219047619048"/>
  </r>
  <r>
    <x v="7"/>
    <x v="1"/>
    <n v="4"/>
    <s v="SSH_Personal"/>
    <x v="20"/>
    <s v="Personal"/>
    <n v="47868"/>
    <n v="11967"/>
    <n v="334"/>
    <n v="1651"/>
    <n v="2815"/>
    <n v="1960"/>
    <n v="391"/>
    <n v="4445236"/>
    <n v="6196606"/>
    <n v="2939588"/>
    <n v="8360884"/>
    <n v="1307748"/>
    <n v="13309.089820359281"/>
    <n v="3753.2440944881891"/>
    <n v="1044.2586145648313"/>
    <n v="4265.7571428571428"/>
    <n v="3344.6240409207162"/>
  </r>
  <r>
    <x v="7"/>
    <x v="1"/>
    <n v="4"/>
    <s v="MMH_Personal"/>
    <x v="21"/>
    <s v="Personal"/>
    <n v="84900"/>
    <n v="21225"/>
    <n v="892"/>
    <n v="3101"/>
    <n v="4362"/>
    <n v="4483"/>
    <n v="1299"/>
    <n v="10514141"/>
    <n v="9041865"/>
    <n v="5645835"/>
    <n v="12657141"/>
    <n v="3143894"/>
    <n v="11787.153587443947"/>
    <n v="2915.7900677200905"/>
    <n v="1294.3225584594222"/>
    <n v="2823.3640419362036"/>
    <n v="2420.2417244033873"/>
  </r>
  <r>
    <x v="7"/>
    <x v="1"/>
    <n v="4"/>
    <s v="SYA_Personal"/>
    <x v="22"/>
    <s v="Personal"/>
    <n v="23424"/>
    <n v="5856"/>
    <n v="235"/>
    <n v="863"/>
    <n v="907"/>
    <n v="943"/>
    <n v="683"/>
    <n v="3793034"/>
    <n v="3175562"/>
    <n v="772764"/>
    <n v="3157764"/>
    <n v="2964308"/>
    <n v="16140.570212765957"/>
    <n v="3679.6778679026652"/>
    <n v="852"/>
    <n v="3348.6362672322375"/>
    <n v="4340.1288433382142"/>
  </r>
  <r>
    <x v="7"/>
    <x v="1"/>
    <n v="4"/>
    <s v="LSH_Personal"/>
    <x v="23"/>
    <s v="Personal"/>
    <n v="43556"/>
    <n v="10889"/>
    <n v="470"/>
    <n v="1843"/>
    <n v="2780"/>
    <n v="1996"/>
    <n v="1643"/>
    <n v="8534425"/>
    <n v="5445166"/>
    <n v="3152600"/>
    <n v="6492204"/>
    <n v="7747725"/>
    <n v="18158.351063829788"/>
    <n v="2954.5122083559413"/>
    <n v="1134.0287769784172"/>
    <n v="3252.6072144288578"/>
    <n v="4715.5964698721855"/>
  </r>
  <r>
    <x v="7"/>
    <x v="1"/>
    <n v="4"/>
    <s v="SYH_Personal"/>
    <x v="24"/>
    <s v="Personal"/>
    <n v="22968"/>
    <n v="5742"/>
    <n v="265"/>
    <n v="1015"/>
    <n v="899"/>
    <n v="1595"/>
    <n v="50"/>
    <n v="3273266"/>
    <n v="2455476"/>
    <n v="1399204"/>
    <n v="3860431"/>
    <n v="282619"/>
    <n v="12351.947169811321"/>
    <n v="2419.1881773399014"/>
    <n v="1556.400444938821"/>
    <n v="2420.3329153605014"/>
    <n v="5652.38"/>
  </r>
  <r>
    <x v="7"/>
    <x v="1"/>
    <n v="4"/>
    <s v="MSH_Personal"/>
    <x v="25"/>
    <s v="Personal"/>
    <n v="62192"/>
    <n v="15548"/>
    <n v="732"/>
    <n v="2521"/>
    <n v="6092"/>
    <n v="2309"/>
    <n v="452"/>
    <n v="11125783"/>
    <n v="6816729"/>
    <n v="5330707"/>
    <n v="6894547"/>
    <n v="1927434"/>
    <n v="15199.157103825137"/>
    <n v="2703.9781832606109"/>
    <n v="875.03397898883782"/>
    <n v="2985.9449978345606"/>
    <n v="4264.2345132743367"/>
  </r>
  <r>
    <x v="7"/>
    <x v="1"/>
    <n v="4"/>
    <s v="SMH_Personal"/>
    <x v="26"/>
    <s v="Personal"/>
    <n v="41596"/>
    <n v="10399"/>
    <n v="362"/>
    <n v="1688"/>
    <n v="3363"/>
    <n v="2271"/>
    <n v="443"/>
    <n v="4445129"/>
    <n v="5676525"/>
    <n v="2351603"/>
    <n v="8144029"/>
    <n v="970524"/>
    <n v="12279.361878453039"/>
    <n v="3362.870260663507"/>
    <n v="699.25750817722269"/>
    <n v="3586.0981946279171"/>
    <n v="2190.7990970654628"/>
  </r>
  <r>
    <x v="8"/>
    <x v="2"/>
    <n v="1"/>
    <s v="SML_Personal"/>
    <x v="0"/>
    <s v="Personal"/>
    <n v="65600"/>
    <n v="16400"/>
    <n v="108"/>
    <n v="1732"/>
    <n v="802"/>
    <n v="3006"/>
    <n v="399"/>
    <n v="1319990"/>
    <n v="2645820"/>
    <n v="1207988"/>
    <n v="4381584"/>
    <n v="1035685"/>
    <n v="12222.12962962963"/>
    <n v="1527.6096997690531"/>
    <n v="1506.219451371571"/>
    <n v="1457.6127744510977"/>
    <n v="2595.7017543859647"/>
  </r>
  <r>
    <x v="8"/>
    <x v="2"/>
    <n v="1"/>
    <s v="LSL_Personal"/>
    <x v="1"/>
    <s v="Personal"/>
    <n v="19020"/>
    <n v="4755"/>
    <n v="21"/>
    <n v="419"/>
    <n v="563"/>
    <n v="713"/>
    <n v="90"/>
    <n v="376387"/>
    <n v="1174677"/>
    <n v="670889"/>
    <n v="2273775"/>
    <n v="386041"/>
    <n v="17923.190476190477"/>
    <n v="2803.5250596658711"/>
    <n v="1191.632326820604"/>
    <n v="3189.0252454417951"/>
    <n v="4289.3444444444449"/>
  </r>
  <r>
    <x v="8"/>
    <x v="2"/>
    <n v="1"/>
    <s v="MYA_Personal"/>
    <x v="2"/>
    <s v="Personal"/>
    <n v="18256"/>
    <n v="4564"/>
    <n v="86"/>
    <n v="520"/>
    <n v="408"/>
    <n v="997"/>
    <n v="131"/>
    <n v="811836"/>
    <n v="1633595"/>
    <n v="413023"/>
    <n v="2470830"/>
    <n v="567395"/>
    <n v="9439.9534883720935"/>
    <n v="3141.5288461538462"/>
    <n v="1012.3112745098039"/>
    <n v="2478.2647943831494"/>
    <n v="4331.259541984733"/>
  </r>
  <r>
    <x v="8"/>
    <x v="2"/>
    <n v="1"/>
    <s v="SMA_Personal"/>
    <x v="3"/>
    <s v="Personal"/>
    <n v="71772"/>
    <n v="17943"/>
    <n v="108"/>
    <n v="1416"/>
    <n v="1787"/>
    <n v="2675"/>
    <n v="1556"/>
    <n v="1763957"/>
    <n v="5072268"/>
    <n v="1586909"/>
    <n v="8528774"/>
    <n v="7004309"/>
    <n v="16332.935185185184"/>
    <n v="3582.1101694915255"/>
    <n v="888.02965864577504"/>
    <n v="3188.3267289719624"/>
    <n v="4501.4839331619542"/>
  </r>
  <r>
    <x v="8"/>
    <x v="2"/>
    <n v="1"/>
    <s v="MSL_Personal"/>
    <x v="4"/>
    <s v="Personal"/>
    <n v="59564"/>
    <n v="14891"/>
    <n v="161"/>
    <n v="1184"/>
    <n v="1362"/>
    <n v="1988"/>
    <n v="393"/>
    <n v="3228713"/>
    <n v="3373257"/>
    <n v="1798092"/>
    <n v="5542504"/>
    <n v="879248"/>
    <n v="20054.118012422361"/>
    <n v="2849.0346283783783"/>
    <n v="1320.1850220264316"/>
    <n v="2787.9798792756537"/>
    <n v="2237.2722646310431"/>
  </r>
  <r>
    <x v="8"/>
    <x v="2"/>
    <n v="1"/>
    <s v="LYL_Personal"/>
    <x v="5"/>
    <s v="Personal"/>
    <n v="13652"/>
    <n v="3413"/>
    <n v="69"/>
    <n v="278"/>
    <n v="416"/>
    <n v="499"/>
    <n v="121"/>
    <n v="1247623"/>
    <n v="791556"/>
    <n v="496809"/>
    <n v="1752493"/>
    <n v="569491"/>
    <n v="18081.492753623188"/>
    <n v="2847.3237410071943"/>
    <n v="1194.2524038461538"/>
    <n v="3512.0100200400802"/>
    <n v="4706.5371900826449"/>
  </r>
  <r>
    <x v="8"/>
    <x v="2"/>
    <n v="1"/>
    <s v="LSA_Personal"/>
    <x v="6"/>
    <s v="Personal"/>
    <n v="89632"/>
    <n v="22408"/>
    <n v="309"/>
    <n v="2366"/>
    <n v="1842"/>
    <n v="4470"/>
    <n v="666"/>
    <n v="7687437"/>
    <n v="5856472"/>
    <n v="1513223"/>
    <n v="9981867"/>
    <n v="5150736"/>
    <n v="24878.436893203885"/>
    <n v="2475.2628909551986"/>
    <n v="821.51085776330081"/>
    <n v="2233.0798657718119"/>
    <n v="7733.8378378378375"/>
  </r>
  <r>
    <x v="8"/>
    <x v="2"/>
    <n v="1"/>
    <s v="LMA_Personal"/>
    <x v="7"/>
    <s v="Personal"/>
    <n v="108644"/>
    <n v="27161"/>
    <n v="774"/>
    <n v="2330"/>
    <n v="3007"/>
    <n v="4009"/>
    <n v="676"/>
    <n v="10894585"/>
    <n v="5369241"/>
    <n v="2797448"/>
    <n v="11998437"/>
    <n v="2940517"/>
    <n v="14075.691214470284"/>
    <n v="2304.395278969957"/>
    <n v="930.31193880944465"/>
    <n v="2992.875280618608"/>
    <n v="4349.8772189349111"/>
  </r>
  <r>
    <x v="8"/>
    <x v="2"/>
    <n v="1"/>
    <s v="SYL_Personal"/>
    <x v="8"/>
    <s v="Personal"/>
    <n v="10964"/>
    <n v="2741"/>
    <n v="99"/>
    <n v="248"/>
    <n v="299"/>
    <n v="350"/>
    <n v="118"/>
    <n v="1066495"/>
    <n v="672353"/>
    <n v="235230"/>
    <n v="902430"/>
    <n v="381805"/>
    <n v="10772.676767676769"/>
    <n v="2711.1008064516127"/>
    <n v="786.72240802675583"/>
    <n v="2578.3714285714286"/>
    <n v="3235.6355932203392"/>
  </r>
  <r>
    <x v="8"/>
    <x v="2"/>
    <n v="1"/>
    <s v="MYL_Personal"/>
    <x v="9"/>
    <s v="Personal"/>
    <n v="11020"/>
    <n v="2755"/>
    <n v="89"/>
    <n v="270"/>
    <n v="502"/>
    <n v="417"/>
    <n v="92"/>
    <n v="1249745"/>
    <n v="791423"/>
    <n v="339947"/>
    <n v="1119147"/>
    <n v="350737"/>
    <n v="14042.078651685393"/>
    <n v="2931.1962962962962"/>
    <n v="677.18525896414337"/>
    <n v="2683.8057553956833"/>
    <n v="3812.358695652174"/>
  </r>
  <r>
    <x v="8"/>
    <x v="2"/>
    <n v="1"/>
    <s v="MYH_Personal"/>
    <x v="10"/>
    <s v="Personal"/>
    <n v="29824"/>
    <n v="7456"/>
    <n v="224"/>
    <n v="702"/>
    <n v="989"/>
    <n v="1349"/>
    <n v="186"/>
    <n v="4406069"/>
    <n v="2942649"/>
    <n v="1178645"/>
    <n v="3512576"/>
    <n v="849539"/>
    <n v="19669.950892857141"/>
    <n v="4191.8076923076924"/>
    <n v="1191.7542972699696"/>
    <n v="2603.8369162342474"/>
    <n v="4567.4139784946237"/>
  </r>
  <r>
    <x v="8"/>
    <x v="2"/>
    <n v="1"/>
    <s v="LML_Personal"/>
    <x v="11"/>
    <s v="Personal"/>
    <n v="83540"/>
    <n v="20885"/>
    <n v="157"/>
    <n v="1773"/>
    <n v="3941"/>
    <n v="3064"/>
    <n v="639"/>
    <n v="2400017"/>
    <n v="3261722"/>
    <n v="3500390"/>
    <n v="5942294"/>
    <n v="2487816"/>
    <n v="15286.732484076432"/>
    <n v="1839.6627185561197"/>
    <n v="888.19842679522969"/>
    <n v="1939.3909921671018"/>
    <n v="3893.2957746478874"/>
  </r>
  <r>
    <x v="8"/>
    <x v="2"/>
    <n v="1"/>
    <s v="MSA_Personal"/>
    <x v="12"/>
    <s v="Personal"/>
    <n v="90460"/>
    <n v="22615"/>
    <n v="326"/>
    <n v="2225"/>
    <n v="2721"/>
    <n v="4912"/>
    <n v="916"/>
    <n v="5852340"/>
    <n v="6584351"/>
    <n v="3389620"/>
    <n v="14570808"/>
    <n v="3122968"/>
    <n v="17951.963190184048"/>
    <n v="2959.2588764044945"/>
    <n v="1245.7258360896728"/>
    <n v="2966.3697068403908"/>
    <n v="3409.3537117903929"/>
  </r>
  <r>
    <x v="8"/>
    <x v="2"/>
    <n v="1"/>
    <s v="LYA_Personal"/>
    <x v="13"/>
    <s v="Personal"/>
    <n v="22616"/>
    <n v="5654"/>
    <n v="158"/>
    <n v="568"/>
    <n v="777"/>
    <n v="848"/>
    <n v="254"/>
    <n v="2965641"/>
    <n v="1572324"/>
    <n v="620781"/>
    <n v="2166158"/>
    <n v="1706228"/>
    <n v="18769.879746835442"/>
    <n v="2768.176056338028"/>
    <n v="798.94594594594594"/>
    <n v="2554.4316037735848"/>
    <n v="6717.4330708661419"/>
  </r>
  <r>
    <x v="8"/>
    <x v="2"/>
    <n v="1"/>
    <s v="MMA_Personal"/>
    <x v="14"/>
    <s v="Personal"/>
    <n v="148284"/>
    <n v="37071"/>
    <n v="990"/>
    <n v="3703"/>
    <n v="6061"/>
    <n v="6795"/>
    <n v="1390"/>
    <n v="12564214"/>
    <n v="10807578"/>
    <n v="6466320"/>
    <n v="22125737"/>
    <n v="12484232"/>
    <n v="12691.125252525253"/>
    <n v="2918.6005941128815"/>
    <n v="1066.8734532255403"/>
    <n v="3256.1791022810889"/>
    <n v="8981.4618705035973"/>
  </r>
  <r>
    <x v="8"/>
    <x v="2"/>
    <n v="1"/>
    <s v="LYH_Personal"/>
    <x v="15"/>
    <s v="Personal"/>
    <n v="16088"/>
    <n v="4022"/>
    <n v="129"/>
    <n v="444"/>
    <n v="524"/>
    <n v="859"/>
    <n v="192"/>
    <n v="2124587"/>
    <n v="1303119"/>
    <n v="653306"/>
    <n v="2183826"/>
    <n v="1114939"/>
    <n v="16469.666666666668"/>
    <n v="2934.9527027027025"/>
    <n v="1246.7671755725191"/>
    <n v="2542.2887077997671"/>
    <n v="5806.973958333333"/>
  </r>
  <r>
    <x v="8"/>
    <x v="2"/>
    <n v="1"/>
    <s v="SSA_Personal"/>
    <x v="16"/>
    <s v="Personal"/>
    <n v="30480"/>
    <n v="7620"/>
    <n v="231"/>
    <n v="766"/>
    <n v="1660"/>
    <n v="1612"/>
    <n v="295"/>
    <n v="4733687"/>
    <n v="1368691"/>
    <n v="1392105"/>
    <n v="5415757"/>
    <n v="1461596"/>
    <n v="20492.151515151516"/>
    <n v="1786.8028720626633"/>
    <n v="838.61746987951813"/>
    <n v="3359.6507444168733"/>
    <n v="4954.562711864407"/>
  </r>
  <r>
    <x v="8"/>
    <x v="2"/>
    <n v="1"/>
    <s v="MML_Personal"/>
    <x v="17"/>
    <s v="Personal"/>
    <n v="100048"/>
    <n v="25012"/>
    <n v="578"/>
    <n v="2716"/>
    <n v="7068"/>
    <n v="3752"/>
    <n v="878"/>
    <n v="7738473"/>
    <n v="7701767"/>
    <n v="3893237"/>
    <n v="11350615"/>
    <n v="1517958"/>
    <n v="13388.361591695502"/>
    <n v="2835.7021354933727"/>
    <n v="550.82583474816067"/>
    <n v="3025.2172174840084"/>
    <n v="1728.8815489749431"/>
  </r>
  <r>
    <x v="8"/>
    <x v="2"/>
    <n v="1"/>
    <s v="LMH_Personal"/>
    <x v="18"/>
    <s v="Personal"/>
    <n v="70956"/>
    <n v="17739"/>
    <n v="271"/>
    <n v="2129"/>
    <n v="3704"/>
    <n v="4146"/>
    <n v="761"/>
    <n v="8918074"/>
    <n v="6859285"/>
    <n v="1493944"/>
    <n v="12542373"/>
    <n v="6048624"/>
    <n v="32908.022140221401"/>
    <n v="3221.8341944574918"/>
    <n v="403.33261339092871"/>
    <n v="3025.1743849493487"/>
    <n v="7948.2575558475692"/>
  </r>
  <r>
    <x v="8"/>
    <x v="2"/>
    <n v="1"/>
    <s v="SSL_Personal"/>
    <x v="19"/>
    <s v="Personal"/>
    <n v="54056"/>
    <n v="13514"/>
    <n v="458"/>
    <n v="1277"/>
    <n v="2802"/>
    <n v="2031"/>
    <n v="442"/>
    <n v="5247742"/>
    <n v="3445715"/>
    <n v="2371980"/>
    <n v="5093913"/>
    <n v="916233"/>
    <n v="11457.951965065502"/>
    <n v="2698.288958496476"/>
    <n v="846.53104925053537"/>
    <n v="2508.0812407680946"/>
    <n v="2072.9253393665158"/>
  </r>
  <r>
    <x v="8"/>
    <x v="2"/>
    <n v="1"/>
    <s v="SSH_Personal"/>
    <x v="20"/>
    <s v="Personal"/>
    <n v="49184"/>
    <n v="12296"/>
    <n v="328"/>
    <n v="1501"/>
    <n v="2029"/>
    <n v="2139"/>
    <n v="332"/>
    <n v="4379657"/>
    <n v="5482042"/>
    <n v="2008371"/>
    <n v="7545595"/>
    <n v="1051590"/>
    <n v="13352.612804878048"/>
    <n v="3652.2598267821454"/>
    <n v="989.83292262198131"/>
    <n v="3527.6273959794298"/>
    <n v="3167.4397590361446"/>
  </r>
  <r>
    <x v="8"/>
    <x v="2"/>
    <n v="1"/>
    <s v="MMH_Personal"/>
    <x v="21"/>
    <s v="Personal"/>
    <n v="86480"/>
    <n v="21620"/>
    <n v="856"/>
    <n v="2815"/>
    <n v="2945"/>
    <n v="5117"/>
    <n v="1070"/>
    <n v="9337740"/>
    <n v="7923634"/>
    <n v="3672530"/>
    <n v="12452065"/>
    <n v="2489599"/>
    <n v="10908.574766355141"/>
    <n v="2814.790053285968"/>
    <n v="1247.0390492359932"/>
    <n v="2433.4698065272619"/>
    <n v="2326.7280373831777"/>
  </r>
  <r>
    <x v="8"/>
    <x v="2"/>
    <n v="1"/>
    <s v="SYA_Personal"/>
    <x v="22"/>
    <s v="Personal"/>
    <n v="24104"/>
    <n v="6026"/>
    <n v="244"/>
    <n v="795"/>
    <n v="1096"/>
    <n v="909"/>
    <n v="152"/>
    <n v="3798711"/>
    <n v="2831408"/>
    <n v="995586"/>
    <n v="3052002"/>
    <n v="692456"/>
    <n v="15568.487704918032"/>
    <n v="3561.519496855346"/>
    <n v="908.3813868613139"/>
    <n v="3357.5379537953795"/>
    <n v="4555.6315789473683"/>
  </r>
  <r>
    <x v="8"/>
    <x v="2"/>
    <n v="1"/>
    <s v="LSH_Personal"/>
    <x v="23"/>
    <s v="Personal"/>
    <n v="44540"/>
    <n v="11135"/>
    <n v="471"/>
    <n v="1700"/>
    <n v="2031"/>
    <n v="3190"/>
    <n v="611"/>
    <n v="8252985"/>
    <n v="4858344"/>
    <n v="2455055"/>
    <n v="9764453"/>
    <n v="3029345"/>
    <n v="17522.261146496814"/>
    <n v="2857.849411764706"/>
    <n v="1208.7912358444116"/>
    <n v="3060.9570532915359"/>
    <n v="4958.0114566284783"/>
  </r>
  <r>
    <x v="8"/>
    <x v="2"/>
    <n v="1"/>
    <s v="SYH_Personal"/>
    <x v="24"/>
    <s v="Personal"/>
    <n v="23520"/>
    <n v="5880"/>
    <n v="254"/>
    <n v="1015"/>
    <n v="646"/>
    <n v="1625"/>
    <n v="42"/>
    <n v="2466965"/>
    <n v="2297617"/>
    <n v="1197812"/>
    <n v="3438479"/>
    <n v="180291"/>
    <n v="9712.4606299212592"/>
    <n v="2263.6620689655174"/>
    <n v="1854.1981424148607"/>
    <n v="2115.987076923077"/>
    <n v="4292.6428571428569"/>
  </r>
  <r>
    <x v="8"/>
    <x v="2"/>
    <n v="1"/>
    <s v="MSH_Personal"/>
    <x v="25"/>
    <s v="Personal"/>
    <n v="63360"/>
    <n v="15840"/>
    <n v="741"/>
    <n v="2495"/>
    <n v="2837"/>
    <n v="3279"/>
    <n v="428"/>
    <n v="9885665"/>
    <n v="6522230"/>
    <n v="2646157"/>
    <n v="8331988"/>
    <n v="1914552"/>
    <n v="13340.978407557355"/>
    <n v="2614.1202404809619"/>
    <n v="932.73070144518863"/>
    <n v="2541.0149435803601"/>
    <n v="4473.2523364485978"/>
  </r>
  <r>
    <x v="8"/>
    <x v="2"/>
    <n v="1"/>
    <s v="SMH_Personal"/>
    <x v="26"/>
    <s v="Personal"/>
    <n v="41824"/>
    <n v="10456"/>
    <n v="383"/>
    <n v="1628"/>
    <n v="3654"/>
    <n v="2641"/>
    <n v="527"/>
    <n v="4409816"/>
    <n v="5242736"/>
    <n v="2474934"/>
    <n v="9750983"/>
    <n v="1131961"/>
    <n v="11513.879895561358"/>
    <n v="3220.3538083538083"/>
    <n v="677.32183908045977"/>
    <n v="3692.1556228701252"/>
    <n v="2147.933586337761"/>
  </r>
  <r>
    <x v="9"/>
    <x v="2"/>
    <n v="2"/>
    <s v="SML_Personal"/>
    <x v="0"/>
    <s v="Personal"/>
    <n v="67048"/>
    <n v="16762"/>
    <n v="111"/>
    <n v="1921"/>
    <n v="1091"/>
    <n v="2811"/>
    <n v="397"/>
    <n v="1500845"/>
    <n v="3302165"/>
    <n v="1361364"/>
    <n v="4941024"/>
    <n v="1176855"/>
    <n v="13521.126126126126"/>
    <n v="1718.9823008849557"/>
    <n v="1247.8130155820347"/>
    <n v="1757.7459978655284"/>
    <n v="2964.3702770780856"/>
  </r>
  <r>
    <x v="9"/>
    <x v="2"/>
    <n v="2"/>
    <s v="LSL_Personal"/>
    <x v="1"/>
    <s v="Personal"/>
    <n v="19060"/>
    <n v="4765"/>
    <n v="21"/>
    <n v="419"/>
    <n v="781"/>
    <n v="618"/>
    <n v="91"/>
    <n v="512921"/>
    <n v="1231407"/>
    <n v="973112"/>
    <n v="1846259"/>
    <n v="459353"/>
    <n v="24424.809523809523"/>
    <n v="2938.9188544152744"/>
    <n v="1245.9820742637644"/>
    <n v="2987.4741100323627"/>
    <n v="5047.8351648351645"/>
  </r>
  <r>
    <x v="9"/>
    <x v="2"/>
    <n v="2"/>
    <s v="MYA_Personal"/>
    <x v="2"/>
    <s v="Personal"/>
    <n v="18308"/>
    <n v="4577"/>
    <n v="89"/>
    <n v="564"/>
    <n v="1344"/>
    <n v="1752"/>
    <n v="92"/>
    <n v="824196"/>
    <n v="2029485"/>
    <n v="1244929"/>
    <n v="5612036"/>
    <n v="412501"/>
    <n v="9260.6292134831456"/>
    <n v="3598.377659574468"/>
    <n v="926.28645833333337"/>
    <n v="3203.216894977169"/>
    <n v="4483.70652173913"/>
  </r>
  <r>
    <x v="9"/>
    <x v="2"/>
    <n v="2"/>
    <s v="SMA_Personal"/>
    <x v="3"/>
    <s v="Personal"/>
    <n v="72020"/>
    <n v="18005"/>
    <n v="103"/>
    <n v="1637"/>
    <n v="5234"/>
    <n v="2452"/>
    <n v="362"/>
    <n v="1637912"/>
    <n v="6715592"/>
    <n v="4251759"/>
    <n v="7852612"/>
    <n v="1693062"/>
    <n v="15902.058252427185"/>
    <n v="4102.3775198533904"/>
    <n v="812.33454337027126"/>
    <n v="3202.5334420880913"/>
    <n v="4676.9668508287295"/>
  </r>
  <r>
    <x v="9"/>
    <x v="2"/>
    <n v="2"/>
    <s v="MSL_Personal"/>
    <x v="4"/>
    <s v="Personal"/>
    <n v="60320"/>
    <n v="15080"/>
    <n v="167"/>
    <n v="1253"/>
    <n v="4004"/>
    <n v="1724"/>
    <n v="357"/>
    <n v="3229929"/>
    <n v="3888656"/>
    <n v="6825622"/>
    <n v="6024779"/>
    <n v="916568"/>
    <n v="19340.892215568863"/>
    <n v="3103.4764565043893"/>
    <n v="1704.7007992007991"/>
    <n v="3494.6513921113688"/>
    <n v="2567.4173669467787"/>
  </r>
  <r>
    <x v="9"/>
    <x v="2"/>
    <n v="2"/>
    <s v="LYL_Personal"/>
    <x v="5"/>
    <s v="Personal"/>
    <n v="13772"/>
    <n v="3443"/>
    <n v="69"/>
    <n v="305"/>
    <n v="543"/>
    <n v="402"/>
    <n v="116"/>
    <n v="1307918"/>
    <n v="959826"/>
    <n v="636940"/>
    <n v="1191321"/>
    <n v="562672"/>
    <n v="18955.333333333332"/>
    <n v="3146.9704918032785"/>
    <n v="1173.0018416206262"/>
    <n v="2963.4850746268658"/>
    <n v="4850.6206896551721"/>
  </r>
  <r>
    <x v="9"/>
    <x v="2"/>
    <n v="2"/>
    <s v="LSA_Personal"/>
    <x v="6"/>
    <s v="Personal"/>
    <n v="91140"/>
    <n v="22785"/>
    <n v="355"/>
    <n v="2638"/>
    <n v="1893"/>
    <n v="4252"/>
    <n v="731"/>
    <n v="9170764"/>
    <n v="7172428"/>
    <n v="1517093"/>
    <n v="11304994"/>
    <n v="5507333"/>
    <n v="25833.138028169014"/>
    <n v="2718.888551933283"/>
    <n v="801.42260961436875"/>
    <n v="2658.7474129821262"/>
    <n v="7533.9712722298218"/>
  </r>
  <r>
    <x v="9"/>
    <x v="2"/>
    <n v="2"/>
    <s v="LMA_Personal"/>
    <x v="7"/>
    <s v="Personal"/>
    <n v="110380"/>
    <n v="27595"/>
    <n v="828"/>
    <n v="2583"/>
    <n v="4148"/>
    <n v="5489"/>
    <n v="2277"/>
    <n v="11442260"/>
    <n v="6815289"/>
    <n v="3530103"/>
    <n v="16742621"/>
    <n v="10284292"/>
    <n v="13819.154589371981"/>
    <n v="2638.5168408826944"/>
    <n v="851.03736740597878"/>
    <n v="3050.2133357624339"/>
    <n v="4516.5972771190163"/>
  </r>
  <r>
    <x v="9"/>
    <x v="2"/>
    <n v="2"/>
    <s v="SYL_Personal"/>
    <x v="8"/>
    <s v="Personal"/>
    <n v="10996"/>
    <n v="2749"/>
    <n v="107"/>
    <n v="256"/>
    <n v="373"/>
    <n v="297"/>
    <n v="106"/>
    <n v="1225730"/>
    <n v="751344"/>
    <n v="266012"/>
    <n v="896304"/>
    <n v="327375"/>
    <n v="11455.420560747663"/>
    <n v="2934.9375"/>
    <n v="713.16890080428959"/>
    <n v="3017.8585858585857"/>
    <n v="3088.4433962264152"/>
  </r>
  <r>
    <x v="9"/>
    <x v="2"/>
    <n v="2"/>
    <s v="MYL_Personal"/>
    <x v="9"/>
    <s v="Personal"/>
    <n v="11136"/>
    <n v="2784"/>
    <n v="94"/>
    <n v="286"/>
    <n v="506"/>
    <n v="347"/>
    <n v="90"/>
    <n v="1267148"/>
    <n v="889738"/>
    <n v="305102"/>
    <n v="1138442"/>
    <n v="349589"/>
    <n v="13480.297872340425"/>
    <n v="3110.9720279720282"/>
    <n v="602.96837944664037"/>
    <n v="3280.8126801152739"/>
    <n v="3884.3222222222221"/>
  </r>
  <r>
    <x v="9"/>
    <x v="2"/>
    <n v="2"/>
    <s v="MYH_Personal"/>
    <x v="10"/>
    <s v="Personal"/>
    <n v="29984"/>
    <n v="7496"/>
    <n v="232"/>
    <n v="758"/>
    <n v="441"/>
    <n v="848"/>
    <n v="139"/>
    <n v="4047338"/>
    <n v="3636119"/>
    <n v="480645"/>
    <n v="2852273"/>
    <n v="663040"/>
    <n v="17445.422413793105"/>
    <n v="4796.9907651715039"/>
    <n v="1089.8979591836735"/>
    <n v="3363.5294811320755"/>
    <n v="4770.0719424460431"/>
  </r>
  <r>
    <x v="9"/>
    <x v="2"/>
    <n v="2"/>
    <s v="LML_Personal"/>
    <x v="11"/>
    <s v="Personal"/>
    <n v="84672"/>
    <n v="21168"/>
    <n v="172"/>
    <n v="1759"/>
    <n v="5754"/>
    <n v="2439"/>
    <n v="610"/>
    <n v="2375556"/>
    <n v="3420324"/>
    <n v="4489461"/>
    <n v="4046032"/>
    <n v="2576326"/>
    <n v="13811.372093023256"/>
    <n v="1944.4707220011371"/>
    <n v="780.23305526590195"/>
    <n v="1658.8897088970889"/>
    <n v="4223.4852459016392"/>
  </r>
  <r>
    <x v="9"/>
    <x v="2"/>
    <n v="2"/>
    <s v="MSA_Personal"/>
    <x v="12"/>
    <s v="Personal"/>
    <n v="90924"/>
    <n v="22731"/>
    <n v="341"/>
    <n v="2366"/>
    <n v="3437"/>
    <n v="4944"/>
    <n v="859"/>
    <n v="6465782"/>
    <n v="7473280"/>
    <n v="3718662"/>
    <n v="15608079"/>
    <n v="3061499"/>
    <n v="18961.237536656892"/>
    <n v="3158.6136939983094"/>
    <n v="1081.9499563572883"/>
    <n v="3156.9739077669901"/>
    <n v="3564.0267753201397"/>
  </r>
  <r>
    <x v="9"/>
    <x v="2"/>
    <n v="2"/>
    <s v="LYA_Personal"/>
    <x v="13"/>
    <s v="Personal"/>
    <n v="22812"/>
    <n v="5703"/>
    <n v="173"/>
    <n v="638"/>
    <n v="888"/>
    <n v="792"/>
    <n v="245"/>
    <n v="3397322"/>
    <n v="1936643"/>
    <n v="788881"/>
    <n v="2684511"/>
    <n v="1832161"/>
    <n v="19637.699421965317"/>
    <n v="3035.4905956112852"/>
    <n v="888.37950450450455"/>
    <n v="3389.534090909091"/>
    <n v="7478.2081632653062"/>
  </r>
  <r>
    <x v="9"/>
    <x v="2"/>
    <n v="2"/>
    <s v="MMA_Personal"/>
    <x v="14"/>
    <s v="Personal"/>
    <n v="149984"/>
    <n v="37496"/>
    <n v="1069"/>
    <n v="3915"/>
    <n v="7503"/>
    <n v="5636"/>
    <n v="1294"/>
    <n v="13569892"/>
    <n v="12444807"/>
    <n v="9282811"/>
    <n v="19136188"/>
    <n v="11903047"/>
    <n v="12694.005612722171"/>
    <n v="3178.7501915708813"/>
    <n v="1237.2132480341197"/>
    <n v="3395.3491838183108"/>
    <n v="9198.6452859350848"/>
  </r>
  <r>
    <x v="9"/>
    <x v="2"/>
    <n v="2"/>
    <s v="LYH_Personal"/>
    <x v="15"/>
    <s v="Personal"/>
    <n v="16260"/>
    <n v="4065"/>
    <n v="139"/>
    <n v="476"/>
    <n v="556"/>
    <n v="674"/>
    <n v="170"/>
    <n v="2204758"/>
    <n v="1530397"/>
    <n v="544202"/>
    <n v="1838427"/>
    <n v="1153737"/>
    <n v="15861.568345323742"/>
    <n v="3215.1197478991598"/>
    <n v="978.7805755395683"/>
    <n v="2727.6364985163204"/>
    <n v="6786.6882352941175"/>
  </r>
  <r>
    <x v="9"/>
    <x v="2"/>
    <n v="2"/>
    <s v="SSA_Personal"/>
    <x v="16"/>
    <s v="Personal"/>
    <n v="30616"/>
    <n v="7654"/>
    <n v="234"/>
    <n v="882"/>
    <n v="703"/>
    <n v="1904"/>
    <n v="912"/>
    <n v="4262202"/>
    <n v="1804793"/>
    <n v="539221"/>
    <n v="5668328"/>
    <n v="4695936"/>
    <n v="18214.538461538461"/>
    <n v="2046.2505668934241"/>
    <n v="767.02844950213375"/>
    <n v="2977.0630252100841"/>
    <n v="5149.0526315789475"/>
  </r>
  <r>
    <x v="9"/>
    <x v="2"/>
    <n v="2"/>
    <s v="MML_Personal"/>
    <x v="17"/>
    <s v="Personal"/>
    <n v="100432"/>
    <n v="25108"/>
    <n v="618"/>
    <n v="2531"/>
    <n v="7193"/>
    <n v="3013"/>
    <n v="866"/>
    <n v="8629793"/>
    <n v="7924842"/>
    <n v="3463948"/>
    <n v="9499227"/>
    <n v="1438924"/>
    <n v="13964.066343042072"/>
    <n v="3131.1110233109443"/>
    <n v="481.57208397052688"/>
    <n v="3152.7470959176899"/>
    <n v="1661.5750577367205"/>
  </r>
  <r>
    <x v="9"/>
    <x v="2"/>
    <n v="2"/>
    <s v="LMH_Personal"/>
    <x v="18"/>
    <s v="Personal"/>
    <n v="71488"/>
    <n v="17872"/>
    <n v="290"/>
    <n v="2263"/>
    <n v="3785"/>
    <n v="3287"/>
    <n v="686"/>
    <n v="9609927"/>
    <n v="8013779"/>
    <n v="2665963"/>
    <n v="11697513"/>
    <n v="5530669"/>
    <n v="33137.679310344829"/>
    <n v="3541.2191780821918"/>
    <n v="704.34953764861291"/>
    <n v="3558.7201095223609"/>
    <n v="8062.1997084548102"/>
  </r>
  <r>
    <x v="9"/>
    <x v="2"/>
    <n v="2"/>
    <s v="SSL_Personal"/>
    <x v="19"/>
    <s v="Personal"/>
    <n v="54308"/>
    <n v="13577"/>
    <n v="497"/>
    <n v="1413"/>
    <n v="3690"/>
    <n v="1792"/>
    <n v="452"/>
    <n v="5509676"/>
    <n v="4308346"/>
    <n v="2918110"/>
    <n v="5798039"/>
    <n v="956369"/>
    <n v="11085.867203219315"/>
    <n v="3049.0771408351025"/>
    <n v="790.81571815718155"/>
    <n v="3235.5128348214284"/>
    <n v="2115.8606194690265"/>
  </r>
  <r>
    <x v="9"/>
    <x v="2"/>
    <n v="2"/>
    <s v="SSH_Personal"/>
    <x v="20"/>
    <s v="Personal"/>
    <n v="49440"/>
    <n v="12360"/>
    <n v="367"/>
    <n v="1669"/>
    <n v="3300"/>
    <n v="2099"/>
    <n v="341"/>
    <n v="4901791"/>
    <n v="6576176"/>
    <n v="5514008"/>
    <n v="8382208"/>
    <n v="1144997"/>
    <n v="13356.378746594006"/>
    <n v="3940.1893349310963"/>
    <n v="1670.9115151515152"/>
    <n v="3993.4292520247736"/>
    <n v="3357.7624633431087"/>
  </r>
  <r>
    <x v="9"/>
    <x v="2"/>
    <n v="2"/>
    <s v="MMH_Personal"/>
    <x v="21"/>
    <s v="Personal"/>
    <n v="87440"/>
    <n v="21860"/>
    <n v="918"/>
    <n v="3115"/>
    <n v="3633"/>
    <n v="4407"/>
    <n v="971"/>
    <n v="10230519"/>
    <n v="9270676"/>
    <n v="3541549"/>
    <n v="11239453"/>
    <n v="2308144"/>
    <n v="11144.356209150326"/>
    <n v="2976.1399678972712"/>
    <n v="974.82769061381782"/>
    <n v="2550.3637395053324"/>
    <n v="2377.07929969104"/>
  </r>
  <r>
    <x v="9"/>
    <x v="2"/>
    <n v="2"/>
    <s v="SYA_Personal"/>
    <x v="22"/>
    <s v="Personal"/>
    <n v="24364"/>
    <n v="6091"/>
    <n v="256"/>
    <n v="859"/>
    <n v="1895"/>
    <n v="1590"/>
    <n v="289"/>
    <n v="3533757"/>
    <n v="3500666"/>
    <n v="1575095"/>
    <n v="4707657"/>
    <n v="1367382"/>
    <n v="13803.73828125"/>
    <n v="4075.2805587892899"/>
    <n v="831.18469656992079"/>
    <n v="2960.790566037736"/>
    <n v="4731.4256055363321"/>
  </r>
  <r>
    <x v="9"/>
    <x v="2"/>
    <n v="2"/>
    <s v="LSH_Personal"/>
    <x v="23"/>
    <s v="Personal"/>
    <n v="45332"/>
    <n v="11333"/>
    <n v="493"/>
    <n v="1958"/>
    <n v="2577"/>
    <n v="2581"/>
    <n v="670"/>
    <n v="7666203"/>
    <n v="6407858"/>
    <n v="2849676"/>
    <n v="8018193"/>
    <n v="3448226"/>
    <n v="15550.107505070993"/>
    <n v="3272.6547497446372"/>
    <n v="1105.8114086146682"/>
    <n v="3106.6226268888026"/>
    <n v="5146.6059701492541"/>
  </r>
  <r>
    <x v="9"/>
    <x v="2"/>
    <n v="2"/>
    <s v="SYH_Personal"/>
    <x v="24"/>
    <s v="Personal"/>
    <n v="23680"/>
    <n v="5920"/>
    <n v="268"/>
    <n v="1053"/>
    <n v="783"/>
    <n v="1543"/>
    <n v="34"/>
    <n v="2921091"/>
    <n v="2622139"/>
    <n v="1062413"/>
    <n v="3614642"/>
    <n v="216313"/>
    <n v="10899.593283582089"/>
    <n v="2490.1604938271603"/>
    <n v="1356.8492975734355"/>
    <n v="2342.6066104990277"/>
    <n v="6362.1470588235297"/>
  </r>
  <r>
    <x v="9"/>
    <x v="2"/>
    <n v="2"/>
    <s v="MSH_Personal"/>
    <x v="25"/>
    <s v="Personal"/>
    <n v="64332"/>
    <n v="16083"/>
    <n v="815"/>
    <n v="2688"/>
    <n v="3344"/>
    <n v="3151"/>
    <n v="304"/>
    <n v="10373467"/>
    <n v="8046830"/>
    <n v="2853364"/>
    <n v="10345292"/>
    <n v="1413695"/>
    <n v="12728.180368098159"/>
    <n v="2993.6123511904761"/>
    <n v="853.27870813397124"/>
    <n v="3283.1774039987304"/>
    <n v="4650.3125"/>
  </r>
  <r>
    <x v="9"/>
    <x v="2"/>
    <n v="2"/>
    <s v="SMH_Personal"/>
    <x v="26"/>
    <s v="Personal"/>
    <n v="41948"/>
    <n v="10487"/>
    <n v="412"/>
    <n v="1683"/>
    <n v="3684"/>
    <n v="2501"/>
    <n v="396"/>
    <n v="4926413"/>
    <n v="5698128"/>
    <n v="2321057"/>
    <n v="7388620"/>
    <n v="928258"/>
    <n v="11957.313106796117"/>
    <n v="3385.6969696969695"/>
    <n v="630.03718783930515"/>
    <n v="2954.2662934826071"/>
    <n v="2344.0858585858587"/>
  </r>
  <r>
    <x v="10"/>
    <x v="2"/>
    <n v="3"/>
    <s v="SML_Personal"/>
    <x v="0"/>
    <s v="Personal"/>
    <n v="68504"/>
    <n v="17126"/>
    <n v="108"/>
    <n v="2024"/>
    <n v="976"/>
    <n v="3026"/>
    <n v="437"/>
    <n v="1881570"/>
    <n v="3201934"/>
    <n v="1199247"/>
    <n v="4640754"/>
    <n v="1249779"/>
    <n v="17421.944444444445"/>
    <n v="1581.9832015810277"/>
    <n v="1228.736680327869"/>
    <n v="1533.6265697290153"/>
    <n v="2859.9061784897026"/>
  </r>
  <r>
    <x v="10"/>
    <x v="2"/>
    <n v="3"/>
    <s v="LSL_Personal"/>
    <x v="1"/>
    <s v="Personal"/>
    <n v="19308"/>
    <n v="4827"/>
    <n v="22"/>
    <n v="376"/>
    <n v="1364"/>
    <n v="695"/>
    <n v="75"/>
    <n v="418342"/>
    <n v="1146810"/>
    <n v="1995752"/>
    <n v="1751457"/>
    <n v="447303"/>
    <n v="19015.545454545456"/>
    <n v="3050.0265957446809"/>
    <n v="1463.1612903225807"/>
    <n v="2520.0820143884894"/>
    <n v="5964.04"/>
  </r>
  <r>
    <x v="10"/>
    <x v="2"/>
    <n v="3"/>
    <s v="MYA_Personal"/>
    <x v="2"/>
    <s v="Personal"/>
    <n v="18624"/>
    <n v="4656"/>
    <n v="87"/>
    <n v="564"/>
    <n v="645"/>
    <n v="1145"/>
    <n v="84"/>
    <n v="986745"/>
    <n v="1860369"/>
    <n v="554420"/>
    <n v="3149147"/>
    <n v="426517"/>
    <n v="11341.896551724138"/>
    <n v="3298.5265957446809"/>
    <n v="859.5658914728682"/>
    <n v="2750.3467248908296"/>
    <n v="5077.583333333333"/>
  </r>
  <r>
    <x v="10"/>
    <x v="2"/>
    <n v="3"/>
    <s v="SMA_Personal"/>
    <x v="3"/>
    <s v="Personal"/>
    <n v="73520"/>
    <n v="18380"/>
    <n v="105"/>
    <n v="1671"/>
    <n v="943"/>
    <n v="3171"/>
    <n v="232"/>
    <n v="2059260"/>
    <n v="6284463"/>
    <n v="710579"/>
    <n v="9803243"/>
    <n v="1228567"/>
    <n v="19612"/>
    <n v="3760.8994614003591"/>
    <n v="753.5302226935313"/>
    <n v="3091.5304320403657"/>
    <n v="5295.5474137931033"/>
  </r>
  <r>
    <x v="10"/>
    <x v="2"/>
    <n v="3"/>
    <s v="MSL_Personal"/>
    <x v="4"/>
    <s v="Personal"/>
    <n v="60956"/>
    <n v="15239"/>
    <n v="155"/>
    <n v="1289"/>
    <n v="3891"/>
    <n v="2236"/>
    <n v="370"/>
    <n v="3254814"/>
    <n v="3957809"/>
    <n v="7622036"/>
    <n v="6718047"/>
    <n v="1060972"/>
    <n v="20998.799999999999"/>
    <n v="3070.4491854150506"/>
    <n v="1958.8887175533282"/>
    <n v="3004.493291592129"/>
    <n v="2867.491891891892"/>
  </r>
  <r>
    <x v="10"/>
    <x v="2"/>
    <n v="3"/>
    <s v="LYL_Personal"/>
    <x v="5"/>
    <s v="Personal"/>
    <n v="14160"/>
    <n v="3540"/>
    <n v="72"/>
    <n v="316"/>
    <n v="530"/>
    <n v="503"/>
    <n v="115"/>
    <n v="1420662"/>
    <n v="996733"/>
    <n v="526848"/>
    <n v="1657085"/>
    <n v="574240"/>
    <n v="19731.416666666668"/>
    <n v="3154.2183544303798"/>
    <n v="994.0528301886792"/>
    <n v="3294.403578528827"/>
    <n v="4993.391304347826"/>
  </r>
  <r>
    <x v="10"/>
    <x v="2"/>
    <n v="3"/>
    <s v="LSA_Personal"/>
    <x v="6"/>
    <s v="Personal"/>
    <n v="92376"/>
    <n v="23094"/>
    <n v="340"/>
    <n v="2813"/>
    <n v="1926"/>
    <n v="4254"/>
    <n v="748"/>
    <n v="8914569"/>
    <n v="7443999"/>
    <n v="2655252"/>
    <n v="10126313"/>
    <n v="6172740"/>
    <n v="26219.320588235296"/>
    <n v="2646.2847493778886"/>
    <n v="1378.6355140186915"/>
    <n v="2380.4214856605549"/>
    <n v="8252.3262032085568"/>
  </r>
  <r>
    <x v="10"/>
    <x v="2"/>
    <n v="3"/>
    <s v="LMA_Personal"/>
    <x v="7"/>
    <s v="Personal"/>
    <n v="112256"/>
    <n v="28064"/>
    <n v="834"/>
    <n v="2526"/>
    <n v="3216"/>
    <n v="5043"/>
    <n v="505"/>
    <n v="14195018"/>
    <n v="6109209"/>
    <n v="2539527"/>
    <n v="14503191"/>
    <n v="2587876"/>
    <n v="17020.405275779376"/>
    <n v="2418.5308788598577"/>
    <n v="789.65391791044772"/>
    <n v="2875.9054134443782"/>
    <n v="5124.5069306930691"/>
  </r>
  <r>
    <x v="10"/>
    <x v="2"/>
    <n v="3"/>
    <s v="SYL_Personal"/>
    <x v="8"/>
    <s v="Personal"/>
    <n v="11176"/>
    <n v="2794"/>
    <n v="99"/>
    <n v="274"/>
    <n v="390"/>
    <n v="328"/>
    <n v="140"/>
    <n v="1217444"/>
    <n v="775499"/>
    <n v="300057"/>
    <n v="899217"/>
    <n v="516891"/>
    <n v="12297.414141414141"/>
    <n v="2830.2883211678832"/>
    <n v="769.37692307692305"/>
    <n v="2741.5152439024391"/>
    <n v="3692.0785714285716"/>
  </r>
  <r>
    <x v="10"/>
    <x v="2"/>
    <n v="3"/>
    <s v="MYL_Personal"/>
    <x v="9"/>
    <s v="Personal"/>
    <n v="11296"/>
    <n v="2824"/>
    <n v="92"/>
    <n v="291"/>
    <n v="589"/>
    <n v="396"/>
    <n v="75"/>
    <n v="1288299"/>
    <n v="868357"/>
    <n v="349971"/>
    <n v="1142243"/>
    <n v="312406"/>
    <n v="14003.25"/>
    <n v="2984.044673539519"/>
    <n v="594.17826825127338"/>
    <n v="2884.4520202020203"/>
    <n v="4165.413333333333"/>
  </r>
  <r>
    <x v="10"/>
    <x v="2"/>
    <n v="3"/>
    <s v="MYH_Personal"/>
    <x v="10"/>
    <s v="Personal"/>
    <n v="30948"/>
    <n v="7737"/>
    <n v="234"/>
    <n v="852"/>
    <n v="1541"/>
    <n v="1722"/>
    <n v="490"/>
    <n v="5046760"/>
    <n v="3746287"/>
    <n v="1559228"/>
    <n v="4973678"/>
    <n v="2640889"/>
    <n v="21567.350427350426"/>
    <n v="4397.0504694835681"/>
    <n v="1011.8286826735886"/>
    <n v="2888.3147502903598"/>
    <n v="5389.5693877551021"/>
  </r>
  <r>
    <x v="10"/>
    <x v="2"/>
    <n v="3"/>
    <s v="LML_Personal"/>
    <x v="11"/>
    <s v="Personal"/>
    <n v="87056"/>
    <n v="21764"/>
    <n v="163"/>
    <n v="1802"/>
    <n v="6634"/>
    <n v="3010"/>
    <n v="718"/>
    <n v="2401430"/>
    <n v="3486301"/>
    <n v="8195572"/>
    <n v="5245273"/>
    <n v="3382101"/>
    <n v="14732.699386503067"/>
    <n v="1934.6842397336293"/>
    <n v="1235.3892071148628"/>
    <n v="1742.6156146179403"/>
    <n v="4710.4470752089137"/>
  </r>
  <r>
    <x v="10"/>
    <x v="2"/>
    <n v="3"/>
    <s v="MSA_Personal"/>
    <x v="12"/>
    <s v="Personal"/>
    <n v="91652"/>
    <n v="22913"/>
    <n v="323"/>
    <n v="2482"/>
    <n v="3190"/>
    <n v="4523"/>
    <n v="784"/>
    <n v="6750264"/>
    <n v="7752156"/>
    <n v="3483767"/>
    <n v="12506020"/>
    <n v="2904794"/>
    <n v="20898.650154798761"/>
    <n v="3123.3505237711524"/>
    <n v="1092.0899686520377"/>
    <n v="2764.9834180853418"/>
    <n v="3705.0943877551022"/>
  </r>
  <r>
    <x v="10"/>
    <x v="2"/>
    <n v="3"/>
    <s v="LYA_Personal"/>
    <x v="13"/>
    <s v="Personal"/>
    <n v="23060"/>
    <n v="5765"/>
    <n v="170"/>
    <n v="647"/>
    <n v="920"/>
    <n v="875"/>
    <n v="194"/>
    <n v="3382025"/>
    <n v="1937677"/>
    <n v="776354"/>
    <n v="2685157"/>
    <n v="1491687"/>
    <n v="19894.264705882353"/>
    <n v="2994.8639876352395"/>
    <n v="843.86304347826092"/>
    <n v="3068.7508571428571"/>
    <n v="7689.1082474226805"/>
  </r>
  <r>
    <x v="10"/>
    <x v="2"/>
    <n v="3"/>
    <s v="MMA_Personal"/>
    <x v="14"/>
    <s v="Personal"/>
    <n v="153556"/>
    <n v="38389"/>
    <n v="1048"/>
    <n v="3985"/>
    <n v="7624"/>
    <n v="6046"/>
    <n v="1324"/>
    <n v="14231136"/>
    <n v="12477547"/>
    <n v="7617258"/>
    <n v="18407719"/>
    <n v="12521924"/>
    <n v="13579.32824427481"/>
    <n v="3131.1284818067752"/>
    <n v="999.11568730325291"/>
    <n v="3044.6111478663579"/>
    <n v="9457.6465256797583"/>
  </r>
  <r>
    <x v="10"/>
    <x v="2"/>
    <n v="3"/>
    <s v="LYH_Personal"/>
    <x v="15"/>
    <s v="Personal"/>
    <n v="16476"/>
    <n v="4119"/>
    <n v="132"/>
    <n v="462"/>
    <n v="403"/>
    <n v="709"/>
    <n v="208"/>
    <n v="2243900"/>
    <n v="1483572"/>
    <n v="420112"/>
    <n v="1879805"/>
    <n v="1601010"/>
    <n v="16999.242424242424"/>
    <n v="3211.1948051948052"/>
    <n v="1042.4615384615386"/>
    <n v="2651.3469675599436"/>
    <n v="7697.1634615384619"/>
  </r>
  <r>
    <x v="10"/>
    <x v="2"/>
    <n v="3"/>
    <s v="SSA_Personal"/>
    <x v="16"/>
    <s v="Personal"/>
    <n v="31468"/>
    <n v="7867"/>
    <n v="238"/>
    <n v="871"/>
    <n v="1090"/>
    <n v="1114"/>
    <n v="706"/>
    <n v="5345348"/>
    <n v="1633899"/>
    <n v="776221"/>
    <n v="3440583"/>
    <n v="4121812"/>
    <n v="22459.44537815126"/>
    <n v="1875.8886337543054"/>
    <n v="712.12935779816519"/>
    <n v="3088.4946140035909"/>
    <n v="5838.260623229462"/>
  </r>
  <r>
    <x v="10"/>
    <x v="2"/>
    <n v="3"/>
    <s v="MML_Personal"/>
    <x v="17"/>
    <s v="Personal"/>
    <n v="102776"/>
    <n v="25694"/>
    <n v="601"/>
    <n v="2436"/>
    <n v="8202"/>
    <n v="3854"/>
    <n v="732"/>
    <n v="8551472"/>
    <n v="7431565"/>
    <n v="4093100"/>
    <n v="11776119"/>
    <n v="1645114"/>
    <n v="14228.738768718802"/>
    <n v="3050.7245484400655"/>
    <n v="499.03682028773471"/>
    <n v="3055.5576024909187"/>
    <n v="2247.4234972677596"/>
  </r>
  <r>
    <x v="10"/>
    <x v="2"/>
    <n v="3"/>
    <s v="LMH_Personal"/>
    <x v="18"/>
    <s v="Personal"/>
    <n v="72580"/>
    <n v="18145"/>
    <n v="267"/>
    <n v="2373"/>
    <n v="6320"/>
    <n v="4115"/>
    <n v="860"/>
    <n v="9066149"/>
    <n v="8210704"/>
    <n v="5321971"/>
    <n v="13746830"/>
    <n v="7307633"/>
    <n v="33955.614232209737"/>
    <n v="3460.0522545301305"/>
    <n v="842.08401898734178"/>
    <n v="3340.6634264884569"/>
    <n v="8497.2476744186042"/>
  </r>
  <r>
    <x v="10"/>
    <x v="2"/>
    <n v="3"/>
    <s v="SSL_Personal"/>
    <x v="19"/>
    <s v="Personal"/>
    <n v="55840"/>
    <n v="13960"/>
    <n v="486"/>
    <n v="1487"/>
    <n v="2818"/>
    <n v="2383"/>
    <n v="415"/>
    <n v="5820380"/>
    <n v="4442066"/>
    <n v="2064001"/>
    <n v="6523703"/>
    <n v="967802"/>
    <n v="11976.090534979425"/>
    <n v="2987.2669804976463"/>
    <n v="732.43470546486867"/>
    <n v="2737.6009232060428"/>
    <n v="2332.0530120481926"/>
  </r>
  <r>
    <x v="10"/>
    <x v="2"/>
    <n v="3"/>
    <s v="SSH_Personal"/>
    <x v="20"/>
    <s v="Personal"/>
    <n v="51024"/>
    <n v="12756"/>
    <n v="360"/>
    <n v="1760"/>
    <n v="2755"/>
    <n v="2307"/>
    <n v="333"/>
    <n v="4862173"/>
    <n v="6896161"/>
    <n v="2680782"/>
    <n v="9257767"/>
    <n v="1144032"/>
    <n v="13506.036111111111"/>
    <n v="3918.2732954545454"/>
    <n v="973.06061705989111"/>
    <n v="4012.9029042045945"/>
    <n v="3435.5315315315315"/>
  </r>
  <r>
    <x v="10"/>
    <x v="2"/>
    <n v="3"/>
    <s v="MMH_Personal"/>
    <x v="21"/>
    <s v="Personal"/>
    <n v="88356"/>
    <n v="22089"/>
    <n v="921"/>
    <n v="3234"/>
    <n v="3936"/>
    <n v="4619"/>
    <n v="1100"/>
    <n v="10498288"/>
    <n v="9548974"/>
    <n v="3498930"/>
    <n v="12472824"/>
    <n v="3140546"/>
    <n v="11398.792616720955"/>
    <n v="2952.6821273964133"/>
    <n v="888.95579268292681"/>
    <n v="2700.3299415457891"/>
    <n v="2855.0418181818181"/>
  </r>
  <r>
    <x v="10"/>
    <x v="2"/>
    <n v="3"/>
    <s v="SYA_Personal"/>
    <x v="22"/>
    <s v="Personal"/>
    <n v="24940"/>
    <n v="6235"/>
    <n v="256"/>
    <n v="911"/>
    <n v="1569"/>
    <n v="1541"/>
    <n v="112"/>
    <n v="4360862"/>
    <n v="3403554"/>
    <n v="1210151"/>
    <n v="4711771"/>
    <n v="603150"/>
    <n v="17034.6171875"/>
    <n v="3736.0636663007685"/>
    <n v="771.28808158062463"/>
    <n v="3057.6060999351071"/>
    <n v="5385.2678571428569"/>
  </r>
  <r>
    <x v="10"/>
    <x v="2"/>
    <n v="3"/>
    <s v="LSH_Personal"/>
    <x v="23"/>
    <s v="Personal"/>
    <n v="46188"/>
    <n v="11547"/>
    <n v="495"/>
    <n v="2078"/>
    <n v="3835"/>
    <n v="3423"/>
    <n v="866"/>
    <n v="9490633"/>
    <n v="6234198"/>
    <n v="3933753"/>
    <n v="10479153"/>
    <n v="5056678"/>
    <n v="19172.995959595959"/>
    <n v="3000.0952839268525"/>
    <n v="1025.7504563233376"/>
    <n v="3061.3943908851884"/>
    <n v="5839.1200923787528"/>
  </r>
  <r>
    <x v="10"/>
    <x v="2"/>
    <n v="3"/>
    <s v="SYH_Personal"/>
    <x v="24"/>
    <s v="Personal"/>
    <n v="24148"/>
    <n v="6037"/>
    <n v="257"/>
    <n v="1110"/>
    <n v="904"/>
    <n v="2171"/>
    <n v="54"/>
    <n v="2620268"/>
    <n v="2809906"/>
    <n v="1127122"/>
    <n v="4996652"/>
    <n v="329746"/>
    <n v="10195.595330739299"/>
    <n v="2531.4468468468467"/>
    <n v="1246.8163716814158"/>
    <n v="2301.5439889451864"/>
    <n v="6106.4074074074078"/>
  </r>
  <r>
    <x v="10"/>
    <x v="2"/>
    <n v="3"/>
    <s v="MSH_Personal"/>
    <x v="25"/>
    <s v="Personal"/>
    <n v="64988"/>
    <n v="16247"/>
    <n v="785"/>
    <n v="2783"/>
    <n v="6736"/>
    <n v="5283"/>
    <n v="1565"/>
    <n v="12299898"/>
    <n v="7638331"/>
    <n v="5332388"/>
    <n v="14890692"/>
    <n v="8252628"/>
    <n v="15668.659872611464"/>
    <n v="2744.6392382321237"/>
    <n v="791.62529691211398"/>
    <n v="2818.6053378762067"/>
    <n v="5273.2447284345044"/>
  </r>
  <r>
    <x v="10"/>
    <x v="2"/>
    <n v="3"/>
    <s v="SMH_Personal"/>
    <x v="26"/>
    <s v="Personal"/>
    <n v="42708"/>
    <n v="10677"/>
    <n v="407"/>
    <n v="1742"/>
    <n v="3469"/>
    <n v="3168"/>
    <n v="394"/>
    <n v="4946514"/>
    <n v="5975308"/>
    <n v="2189478"/>
    <n v="10801724"/>
    <n v="1018927"/>
    <n v="12153.597051597051"/>
    <n v="3430.1423650975889"/>
    <n v="631.15537618910344"/>
    <n v="3409.6351010101012"/>
    <n v="2586.1091370558374"/>
  </r>
  <r>
    <x v="11"/>
    <x v="2"/>
    <n v="4"/>
    <s v="SML_Personal"/>
    <x v="0"/>
    <s v="Personal"/>
    <n v="69564"/>
    <n v="17391"/>
    <n v="130"/>
    <n v="2024"/>
    <n v="1127"/>
    <n v="2916"/>
    <n v="501"/>
    <n v="2048502"/>
    <n v="3178845"/>
    <n v="1706842"/>
    <n v="4671886"/>
    <n v="1408504"/>
    <n v="15757.707692307693"/>
    <n v="1570.5755928853755"/>
    <n v="1514.5004436557231"/>
    <n v="1602.1556927297668"/>
    <n v="2811.3852295409183"/>
  </r>
  <r>
    <x v="11"/>
    <x v="2"/>
    <n v="4"/>
    <s v="LSL_Personal"/>
    <x v="1"/>
    <s v="Personal"/>
    <n v="19280"/>
    <n v="4820"/>
    <n v="17"/>
    <n v="386"/>
    <n v="1034"/>
    <n v="541"/>
    <n v="93"/>
    <n v="457426"/>
    <n v="1108392"/>
    <n v="1520898"/>
    <n v="1652443"/>
    <n v="507802"/>
    <n v="26907.411764705881"/>
    <n v="2871.481865284974"/>
    <n v="1470.8878143133463"/>
    <n v="3054.4232902033273"/>
    <n v="5460.2365591397847"/>
  </r>
  <r>
    <x v="11"/>
    <x v="2"/>
    <n v="4"/>
    <s v="MYA_Personal"/>
    <x v="2"/>
    <s v="Personal"/>
    <n v="18872"/>
    <n v="4718"/>
    <n v="88"/>
    <n v="600"/>
    <n v="270"/>
    <n v="1407"/>
    <n v="101"/>
    <n v="936110"/>
    <n v="1931367"/>
    <n v="264211"/>
    <n v="4128504"/>
    <n v="447111"/>
    <n v="10637.613636363636"/>
    <n v="3218.9450000000002"/>
    <n v="978.55925925925931"/>
    <n v="2934.2601279317696"/>
    <n v="4426.8415841584156"/>
  </r>
  <r>
    <x v="11"/>
    <x v="2"/>
    <n v="4"/>
    <s v="SMA_Personal"/>
    <x v="3"/>
    <s v="Personal"/>
    <n v="74716"/>
    <n v="18679"/>
    <n v="112"/>
    <n v="1748"/>
    <n v="2695"/>
    <n v="2174"/>
    <n v="319"/>
    <n v="2065316"/>
    <n v="6419481"/>
    <n v="2310541"/>
    <n v="6761023"/>
    <n v="1482374"/>
    <n v="18440.321428571428"/>
    <n v="3672.4719679633868"/>
    <n v="857.34359925788499"/>
    <n v="3109.9461821527138"/>
    <n v="4646.9404388714729"/>
  </r>
  <r>
    <x v="11"/>
    <x v="2"/>
    <n v="4"/>
    <s v="MSL_Personal"/>
    <x v="4"/>
    <s v="Personal"/>
    <n v="61908"/>
    <n v="15477"/>
    <n v="158"/>
    <n v="1416"/>
    <n v="2628"/>
    <n v="1806"/>
    <n v="423"/>
    <n v="3233584"/>
    <n v="4395372"/>
    <n v="4240092"/>
    <n v="5980485"/>
    <n v="1137567"/>
    <n v="20465.721518987342"/>
    <n v="3104.0762711864409"/>
    <n v="1613.4292237442921"/>
    <n v="3311.453488372093"/>
    <n v="2689.2836879432625"/>
  </r>
  <r>
    <x v="11"/>
    <x v="2"/>
    <n v="4"/>
    <s v="LYL_Personal"/>
    <x v="5"/>
    <s v="Personal"/>
    <n v="14468"/>
    <n v="3617"/>
    <n v="76"/>
    <n v="334"/>
    <n v="670"/>
    <n v="450"/>
    <n v="138"/>
    <n v="1530795"/>
    <n v="1007285"/>
    <n v="1033887"/>
    <n v="1545538"/>
    <n v="714403"/>
    <n v="20142.03947368421"/>
    <n v="3015.8233532934132"/>
    <n v="1543.1149253731344"/>
    <n v="3434.528888888889"/>
    <n v="5176.833333333333"/>
  </r>
  <r>
    <x v="11"/>
    <x v="2"/>
    <n v="4"/>
    <s v="LSA_Personal"/>
    <x v="6"/>
    <s v="Personal"/>
    <n v="94260"/>
    <n v="23565"/>
    <n v="346"/>
    <n v="2792"/>
    <n v="2347"/>
    <n v="4114"/>
    <n v="855"/>
    <n v="8703033"/>
    <n v="7128827"/>
    <n v="4127352"/>
    <n v="9992367"/>
    <n v="6951637"/>
    <n v="25153.274566473989"/>
    <n v="2553.3047994269341"/>
    <n v="1758.5649765658288"/>
    <n v="2428.8689839572194"/>
    <n v="8130.5695906432748"/>
  </r>
  <r>
    <x v="11"/>
    <x v="2"/>
    <n v="4"/>
    <s v="LMA_Personal"/>
    <x v="7"/>
    <s v="Personal"/>
    <n v="114352"/>
    <n v="28588"/>
    <n v="832"/>
    <n v="2770"/>
    <n v="8285"/>
    <n v="5669"/>
    <n v="600"/>
    <n v="13267962"/>
    <n v="6540755"/>
    <n v="7440935"/>
    <n v="16548108"/>
    <n v="2689752"/>
    <n v="15947.069711538461"/>
    <n v="2361.2833935018052"/>
    <n v="898.12130356065177"/>
    <n v="2919.0523901922738"/>
    <n v="4482.92"/>
  </r>
  <r>
    <x v="11"/>
    <x v="2"/>
    <n v="4"/>
    <s v="SYL_Personal"/>
    <x v="8"/>
    <s v="Personal"/>
    <n v="11348"/>
    <n v="2837"/>
    <n v="111"/>
    <n v="310"/>
    <n v="424"/>
    <n v="335"/>
    <n v="141"/>
    <n v="1288665"/>
    <n v="828936"/>
    <n v="401952"/>
    <n v="1018085"/>
    <n v="501343"/>
    <n v="11609.594594594595"/>
    <n v="2673.9870967741936"/>
    <n v="948"/>
    <n v="3039.0597014925374"/>
    <n v="3555.6241134751772"/>
  </r>
  <r>
    <x v="11"/>
    <x v="2"/>
    <n v="4"/>
    <s v="MYL_Personal"/>
    <x v="9"/>
    <s v="Personal"/>
    <n v="11524"/>
    <n v="2881"/>
    <n v="96"/>
    <n v="323"/>
    <n v="578"/>
    <n v="398"/>
    <n v="92"/>
    <n v="1390991"/>
    <n v="923896"/>
    <n v="421554"/>
    <n v="1251823"/>
    <n v="402107"/>
    <n v="14489.489583333334"/>
    <n v="2860.3591331269349"/>
    <n v="729.33217993079586"/>
    <n v="3145.28391959799"/>
    <n v="4370.728260869565"/>
  </r>
  <r>
    <x v="11"/>
    <x v="2"/>
    <n v="4"/>
    <s v="MYH_Personal"/>
    <x v="10"/>
    <s v="Personal"/>
    <n v="31724"/>
    <n v="7931"/>
    <n v="240"/>
    <n v="871"/>
    <n v="454"/>
    <n v="1830"/>
    <n v="195"/>
    <n v="4845280"/>
    <n v="3738771"/>
    <n v="522979"/>
    <n v="5638800"/>
    <n v="920392"/>
    <n v="20188.666666666668"/>
    <n v="4292.5040183696901"/>
    <n v="1151.9361233480176"/>
    <n v="3081.311475409836"/>
    <n v="4719.958974358974"/>
  </r>
  <r>
    <x v="11"/>
    <x v="2"/>
    <n v="4"/>
    <s v="LML_Personal"/>
    <x v="11"/>
    <s v="Personal"/>
    <n v="87204"/>
    <n v="21801"/>
    <n v="164"/>
    <n v="1923"/>
    <n v="6501"/>
    <n v="2505"/>
    <n v="732"/>
    <n v="2378539"/>
    <n v="3541242"/>
    <n v="7018242"/>
    <n v="4879653"/>
    <n v="3264050"/>
    <n v="14503.286585365853"/>
    <n v="1841.5195007800312"/>
    <n v="1079.5634517766498"/>
    <n v="1947.9652694610779"/>
    <n v="4459.0846994535523"/>
  </r>
  <r>
    <x v="11"/>
    <x v="2"/>
    <n v="4"/>
    <s v="MSA_Personal"/>
    <x v="12"/>
    <s v="Personal"/>
    <n v="90872"/>
    <n v="22718"/>
    <n v="341"/>
    <n v="2522"/>
    <n v="4335"/>
    <n v="4171"/>
    <n v="913"/>
    <n v="7040146"/>
    <n v="7600142"/>
    <n v="6999372"/>
    <n v="12367992"/>
    <n v="3467076"/>
    <n v="20645.58944281525"/>
    <n v="3013.53766851705"/>
    <n v="1614.6186851211073"/>
    <n v="2965.2342363941502"/>
    <n v="3797.4545454545455"/>
  </r>
  <r>
    <x v="11"/>
    <x v="2"/>
    <n v="4"/>
    <s v="LYA_Personal"/>
    <x v="13"/>
    <s v="Personal"/>
    <n v="23360"/>
    <n v="5840"/>
    <n v="173"/>
    <n v="680"/>
    <n v="888"/>
    <n v="873"/>
    <n v="256"/>
    <n v="3302626"/>
    <n v="1935715"/>
    <n v="769730"/>
    <n v="2676713"/>
    <n v="1931193"/>
    <n v="19090.323699421966"/>
    <n v="2846.6397058823532"/>
    <n v="866.81306306306305"/>
    <n v="3066.1088201603666"/>
    <n v="7543.72265625"/>
  </r>
  <r>
    <x v="11"/>
    <x v="2"/>
    <n v="4"/>
    <s v="MMA_Personal"/>
    <x v="14"/>
    <s v="Personal"/>
    <n v="156408"/>
    <n v="39102"/>
    <n v="1079"/>
    <n v="4329"/>
    <n v="7437"/>
    <n v="6264"/>
    <n v="1548"/>
    <n v="14834623"/>
    <n v="13033639"/>
    <n v="8872380"/>
    <n v="20001150"/>
    <n v="14742936"/>
    <n v="13748.492122335496"/>
    <n v="3010.7736197736199"/>
    <n v="1193.0052440500201"/>
    <n v="3193.0316091954023"/>
    <n v="9523.8604651162786"/>
  </r>
  <r>
    <x v="11"/>
    <x v="2"/>
    <n v="4"/>
    <s v="LYH_Personal"/>
    <x v="15"/>
    <s v="Personal"/>
    <n v="16740"/>
    <n v="4185"/>
    <n v="146"/>
    <n v="508"/>
    <n v="930"/>
    <n v="668"/>
    <n v="232"/>
    <n v="2495006"/>
    <n v="1516496"/>
    <n v="1280406"/>
    <n v="1848183"/>
    <n v="1617194"/>
    <n v="17089.082191780821"/>
    <n v="2985.2283464566931"/>
    <n v="1376.7806451612903"/>
    <n v="2766.7410179640719"/>
    <n v="6970.6637931034484"/>
  </r>
  <r>
    <x v="11"/>
    <x v="2"/>
    <n v="4"/>
    <s v="SSA_Personal"/>
    <x v="16"/>
    <s v="Personal"/>
    <n v="32148"/>
    <n v="8037"/>
    <n v="243"/>
    <n v="943"/>
    <n v="2324"/>
    <n v="2184"/>
    <n v="142"/>
    <n v="5112173"/>
    <n v="1726769"/>
    <n v="1882155"/>
    <n v="7168982"/>
    <n v="726663"/>
    <n v="21037.748971193414"/>
    <n v="1831.1442205726405"/>
    <n v="809.87736660929431"/>
    <n v="3282.5009157509157"/>
    <n v="5117.3450704225352"/>
  </r>
  <r>
    <x v="11"/>
    <x v="2"/>
    <n v="4"/>
    <s v="MML_Personal"/>
    <x v="17"/>
    <s v="Personal"/>
    <n v="104648"/>
    <n v="26162"/>
    <n v="636"/>
    <n v="2880"/>
    <n v="7841"/>
    <n v="3132"/>
    <n v="871"/>
    <n v="9272764"/>
    <n v="8628378"/>
    <n v="4794118"/>
    <n v="10177377"/>
    <n v="1758453"/>
    <n v="14579.817610062893"/>
    <n v="2995.9645833333334"/>
    <n v="611.41665603877061"/>
    <n v="3249.4818007662834"/>
    <n v="2018.8897818599312"/>
  </r>
  <r>
    <x v="11"/>
    <x v="2"/>
    <n v="4"/>
    <s v="LMH_Personal"/>
    <x v="18"/>
    <s v="Personal"/>
    <n v="73820"/>
    <n v="18455"/>
    <n v="277"/>
    <n v="2425"/>
    <n v="3981"/>
    <n v="3560"/>
    <n v="897"/>
    <n v="9618589"/>
    <n v="8211200"/>
    <n v="4081378"/>
    <n v="12062872"/>
    <n v="7621074"/>
    <n v="34724.148014440434"/>
    <n v="3386.0618556701029"/>
    <n v="1025.2142677719166"/>
    <n v="3388.4471910112361"/>
    <n v="8496.1806020066888"/>
  </r>
  <r>
    <x v="11"/>
    <x v="2"/>
    <n v="4"/>
    <s v="SSL_Personal"/>
    <x v="19"/>
    <s v="Personal"/>
    <n v="57068"/>
    <n v="14267"/>
    <n v="505"/>
    <n v="1524"/>
    <n v="4066"/>
    <n v="1939"/>
    <n v="514"/>
    <n v="6239785"/>
    <n v="4335095"/>
    <n v="3929320"/>
    <n v="5432744"/>
    <n v="1059136"/>
    <n v="12356.009900990099"/>
    <n v="2844.5505249343832"/>
    <n v="966.3846532218397"/>
    <n v="2801.8277462609594"/>
    <n v="2060.5758754863814"/>
  </r>
  <r>
    <x v="11"/>
    <x v="2"/>
    <n v="4"/>
    <s v="SSH_Personal"/>
    <x v="20"/>
    <s v="Personal"/>
    <n v="52296"/>
    <n v="13074"/>
    <n v="373"/>
    <n v="1840"/>
    <n v="2934"/>
    <n v="2118"/>
    <n v="388"/>
    <n v="5080553"/>
    <n v="6838941"/>
    <n v="3152792"/>
    <n v="8804352"/>
    <n v="1405613"/>
    <n v="13620.785522788205"/>
    <n v="3716.8157608695651"/>
    <n v="1074.5712338104977"/>
    <n v="4156.9178470254956"/>
    <n v="3622.713917525773"/>
  </r>
  <r>
    <x v="11"/>
    <x v="2"/>
    <n v="4"/>
    <s v="MMH_Personal"/>
    <x v="21"/>
    <s v="Personal"/>
    <n v="90888"/>
    <n v="22722"/>
    <n v="961"/>
    <n v="3361"/>
    <n v="4431"/>
    <n v="4792"/>
    <n v="1288"/>
    <n v="11211347"/>
    <n v="9708255"/>
    <n v="5901330"/>
    <n v="13186647"/>
    <n v="3376505"/>
    <n v="11666.334027055151"/>
    <n v="2888.5019339482296"/>
    <n v="1331.8280297901151"/>
    <n v="2751.8044657762939"/>
    <n v="2621.5100931677021"/>
  </r>
  <r>
    <x v="11"/>
    <x v="2"/>
    <n v="4"/>
    <s v="SYA_Personal"/>
    <x v="22"/>
    <s v="Personal"/>
    <n v="25280"/>
    <n v="6320"/>
    <n v="258"/>
    <n v="946"/>
    <n v="918"/>
    <n v="1674"/>
    <n v="662"/>
    <n v="4111074"/>
    <n v="3451134"/>
    <n v="804979"/>
    <n v="5462223"/>
    <n v="3108983"/>
    <n v="15934.39534883721"/>
    <n v="3648.1331923890061"/>
    <n v="876.88344226579522"/>
    <n v="3262.9767025089604"/>
    <n v="4696.348942598187"/>
  </r>
  <r>
    <x v="11"/>
    <x v="2"/>
    <n v="4"/>
    <s v="LSH_Personal"/>
    <x v="23"/>
    <s v="Personal"/>
    <n v="47328"/>
    <n v="11832"/>
    <n v="522"/>
    <n v="2066"/>
    <n v="2857"/>
    <n v="2243"/>
    <n v="1590"/>
    <n v="8528713"/>
    <n v="6048738"/>
    <n v="3334100"/>
    <n v="7330111"/>
    <n v="8120361"/>
    <n v="16338.530651340996"/>
    <n v="2927.753146176186"/>
    <n v="1166.9933496674835"/>
    <n v="3267.9942041908157"/>
    <n v="5107.1452830188682"/>
  </r>
  <r>
    <x v="11"/>
    <x v="2"/>
    <n v="4"/>
    <s v="SYH_Personal"/>
    <x v="24"/>
    <s v="Personal"/>
    <n v="24764"/>
    <n v="6191"/>
    <n v="288"/>
    <n v="1112"/>
    <n v="927"/>
    <n v="1605"/>
    <n v="52"/>
    <n v="3224867"/>
    <n v="2667475"/>
    <n v="1483675"/>
    <n v="3784484"/>
    <n v="286908"/>
    <n v="11197.454861111111"/>
    <n v="2398.80845323741"/>
    <n v="1600.512405609493"/>
    <n v="2357.9339563862927"/>
    <n v="5517.4615384615381"/>
  </r>
  <r>
    <x v="11"/>
    <x v="2"/>
    <n v="4"/>
    <s v="MSH_Personal"/>
    <x v="25"/>
    <s v="Personal"/>
    <n v="66104"/>
    <n v="16526"/>
    <n v="798"/>
    <n v="2925"/>
    <n v="6093"/>
    <n v="3064"/>
    <n v="397"/>
    <n v="10918986"/>
    <n v="7836714"/>
    <n v="5486514"/>
    <n v="9215323"/>
    <n v="1829668"/>
    <n v="13682.939849624061"/>
    <n v="2679.2184615384617"/>
    <n v="900.46184145741017"/>
    <n v="3007.6119451697127"/>
    <n v="4608.7355163727962"/>
  </r>
  <r>
    <x v="11"/>
    <x v="2"/>
    <n v="4"/>
    <s v="SMH_Personal"/>
    <x v="26"/>
    <s v="Personal"/>
    <n v="43312"/>
    <n v="10828"/>
    <n v="387"/>
    <n v="1800"/>
    <n v="3291"/>
    <n v="2420"/>
    <n v="413"/>
    <n v="4828686"/>
    <n v="5996919"/>
    <n v="2367657"/>
    <n v="8457260"/>
    <n v="978968"/>
    <n v="12477.22480620155"/>
    <n v="3331.6216666666664"/>
    <n v="719.43391066545121"/>
    <n v="3494.7355371900826"/>
    <n v="2370.3825665859563"/>
  </r>
  <r>
    <x v="12"/>
    <x v="3"/>
    <n v="1"/>
    <s v="SML_Personal"/>
    <x v="0"/>
    <s v="Personal"/>
    <n v="70960"/>
    <n v="17740"/>
    <n v="112"/>
    <n v="2033"/>
    <n v="921"/>
    <n v="3198"/>
    <n v="447"/>
    <n v="1368338"/>
    <n v="3090382"/>
    <n v="1314619"/>
    <n v="4848784"/>
    <n v="1279787"/>
    <n v="12217.303571428571"/>
    <n v="1520.109198229218"/>
    <n v="1427.3821932681867"/>
    <n v="1516.1926203877424"/>
    <n v="2863.0581655480983"/>
  </r>
  <r>
    <x v="12"/>
    <x v="3"/>
    <n v="1"/>
    <s v="LSL_Personal"/>
    <x v="1"/>
    <s v="Personal"/>
    <n v="19388"/>
    <n v="4847"/>
    <n v="22"/>
    <n v="464"/>
    <n v="538"/>
    <n v="788"/>
    <n v="95"/>
    <n v="409484"/>
    <n v="1293298"/>
    <n v="607355"/>
    <n v="2515966"/>
    <n v="479397"/>
    <n v="18612.909090909092"/>
    <n v="2787.280172413793"/>
    <n v="1128.9126394052046"/>
    <n v="3192.8502538071066"/>
    <n v="5046.2842105263162"/>
  </r>
  <r>
    <x v="12"/>
    <x v="3"/>
    <n v="1"/>
    <s v="MYA_Personal"/>
    <x v="2"/>
    <s v="Personal"/>
    <n v="19012"/>
    <n v="4753"/>
    <n v="87"/>
    <n v="572"/>
    <n v="446"/>
    <n v="994"/>
    <n v="145"/>
    <n v="909124"/>
    <n v="1786401"/>
    <n v="428333"/>
    <n v="2562628"/>
    <n v="691726"/>
    <n v="10449.701149425287"/>
    <n v="3123.0786713286711"/>
    <n v="960.38789237668163"/>
    <n v="2578.0965794768613"/>
    <n v="4770.5241379310346"/>
  </r>
  <r>
    <x v="12"/>
    <x v="3"/>
    <n v="1"/>
    <s v="SMA_Personal"/>
    <x v="3"/>
    <s v="Personal"/>
    <n v="76020"/>
    <n v="19005"/>
    <n v="108"/>
    <n v="1619"/>
    <n v="1904"/>
    <n v="2777"/>
    <n v="1328"/>
    <n v="1956894"/>
    <n v="5772623"/>
    <n v="1602928"/>
    <n v="8051004"/>
    <n v="6590105"/>
    <n v="18119.388888888891"/>
    <n v="3565.5484867201976"/>
    <n v="841.8739495798319"/>
    <n v="2899.1732084983796"/>
    <n v="4962.4284638554218"/>
  </r>
  <r>
    <x v="12"/>
    <x v="3"/>
    <n v="1"/>
    <s v="MSL_Personal"/>
    <x v="4"/>
    <s v="Personal"/>
    <n v="62744"/>
    <n v="15686"/>
    <n v="165"/>
    <n v="1318"/>
    <n v="1534"/>
    <n v="2179"/>
    <n v="419"/>
    <n v="3318303"/>
    <n v="3735463"/>
    <n v="1919024"/>
    <n v="6317540"/>
    <n v="1031880"/>
    <n v="20110.927272727273"/>
    <n v="2834.1904400606982"/>
    <n v="1250.9934810951761"/>
    <n v="2899.2840752638826"/>
    <n v="2462.7207637231504"/>
  </r>
  <r>
    <x v="12"/>
    <x v="3"/>
    <n v="1"/>
    <s v="LYL_Personal"/>
    <x v="5"/>
    <s v="Personal"/>
    <n v="14808"/>
    <n v="3702"/>
    <n v="72"/>
    <n v="322"/>
    <n v="463"/>
    <n v="519"/>
    <n v="134"/>
    <n v="1319278"/>
    <n v="910751"/>
    <n v="524715"/>
    <n v="1831595"/>
    <n v="697985"/>
    <n v="18323.305555555555"/>
    <n v="2828.4192546583849"/>
    <n v="1133.2937365010798"/>
    <n v="3529.0847784200387"/>
    <n v="5208.8432835820895"/>
  </r>
  <r>
    <x v="12"/>
    <x v="3"/>
    <n v="1"/>
    <s v="LSA_Personal"/>
    <x v="6"/>
    <s v="Personal"/>
    <n v="95880"/>
    <n v="23970"/>
    <n v="324"/>
    <n v="2704"/>
    <n v="2035"/>
    <n v="4653"/>
    <n v="726"/>
    <n v="7832129"/>
    <n v="6658434"/>
    <n v="1584787"/>
    <n v="10804884"/>
    <n v="6193111"/>
    <n v="24173.237654320987"/>
    <n v="2462.4386094674555"/>
    <n v="778.7651105651106"/>
    <n v="2322.1328175370727"/>
    <n v="8530.4559228650141"/>
  </r>
  <r>
    <x v="12"/>
    <x v="3"/>
    <n v="1"/>
    <s v="LMA_Personal"/>
    <x v="7"/>
    <s v="Personal"/>
    <n v="116148"/>
    <n v="29037"/>
    <n v="802"/>
    <n v="2631"/>
    <n v="3101"/>
    <n v="4382"/>
    <n v="775"/>
    <n v="11733367"/>
    <n v="6030840"/>
    <n v="2735019"/>
    <n v="12999950"/>
    <n v="3713969"/>
    <n v="14630.133416458853"/>
    <n v="2292.2234891676167"/>
    <n v="881.97968397291197"/>
    <n v="2966.6704701049748"/>
    <n v="4792.2180645161288"/>
  </r>
  <r>
    <x v="12"/>
    <x v="3"/>
    <n v="1"/>
    <s v="SYL_Personal"/>
    <x v="8"/>
    <s v="Personal"/>
    <n v="11444"/>
    <n v="2861"/>
    <n v="100"/>
    <n v="274"/>
    <n v="321"/>
    <n v="374"/>
    <n v="118"/>
    <n v="1080037"/>
    <n v="737626"/>
    <n v="239147"/>
    <n v="1002345"/>
    <n v="423674"/>
    <n v="10800.37"/>
    <n v="2692.0656934306571"/>
    <n v="745.00623052959497"/>
    <n v="2680.066844919786"/>
    <n v="3590.4576271186443"/>
  </r>
  <r>
    <x v="12"/>
    <x v="3"/>
    <n v="1"/>
    <s v="MYL_Personal"/>
    <x v="9"/>
    <s v="Personal"/>
    <n v="11684"/>
    <n v="2921"/>
    <n v="92"/>
    <n v="303"/>
    <n v="499"/>
    <n v="433"/>
    <n v="107"/>
    <n v="1292306"/>
    <n v="883302"/>
    <n v="320272"/>
    <n v="1207325"/>
    <n v="450747"/>
    <n v="14046.804347826086"/>
    <n v="2915.1881188118814"/>
    <n v="641.82765531062125"/>
    <n v="2788.2794457274827"/>
    <n v="4212.5887850467288"/>
  </r>
  <r>
    <x v="12"/>
    <x v="3"/>
    <n v="1"/>
    <s v="MYH_Personal"/>
    <x v="10"/>
    <s v="Personal"/>
    <n v="32392"/>
    <n v="8098"/>
    <n v="236"/>
    <n v="823"/>
    <n v="1176"/>
    <n v="1448"/>
    <n v="192"/>
    <n v="4659701"/>
    <n v="3432767"/>
    <n v="1328804"/>
    <n v="3921424"/>
    <n v="967779"/>
    <n v="19744.495762711864"/>
    <n v="4171.0413122721748"/>
    <n v="1129.9353741496598"/>
    <n v="2708.1657458563536"/>
    <n v="5040.515625"/>
  </r>
  <r>
    <x v="12"/>
    <x v="3"/>
    <n v="1"/>
    <s v="LML_Personal"/>
    <x v="11"/>
    <s v="Personal"/>
    <n v="89708"/>
    <n v="22427"/>
    <n v="161"/>
    <n v="2059"/>
    <n v="3970"/>
    <n v="3519"/>
    <n v="659"/>
    <n v="2342610"/>
    <n v="3631179"/>
    <n v="3342408"/>
    <n v="6825010"/>
    <n v="2828117"/>
    <n v="14550.372670807454"/>
    <n v="1763.5643516270034"/>
    <n v="841.91637279596978"/>
    <n v="1939.4742824666098"/>
    <n v="4291.5280728376329"/>
  </r>
  <r>
    <x v="12"/>
    <x v="3"/>
    <n v="1"/>
    <s v="MSA_Personal"/>
    <x v="12"/>
    <s v="Personal"/>
    <n v="93624"/>
    <n v="23406"/>
    <n v="330"/>
    <n v="2479"/>
    <n v="2935"/>
    <n v="4859"/>
    <n v="983"/>
    <n v="5954958"/>
    <n v="7297491"/>
    <n v="3466441"/>
    <n v="14692813"/>
    <n v="3476682"/>
    <n v="18045.327272727274"/>
    <n v="2943.7236789027834"/>
    <n v="1181.0701873935263"/>
    <n v="3023.8347396583658"/>
    <n v="3536.8077314343846"/>
  </r>
  <r>
    <x v="12"/>
    <x v="3"/>
    <n v="1"/>
    <s v="LYA_Personal"/>
    <x v="13"/>
    <s v="Personal"/>
    <n v="23620"/>
    <n v="5905"/>
    <n v="159"/>
    <n v="640"/>
    <n v="781"/>
    <n v="912"/>
    <n v="294"/>
    <n v="3009662"/>
    <n v="1760650"/>
    <n v="591751"/>
    <n v="2423293"/>
    <n v="2172704"/>
    <n v="18928.691823899371"/>
    <n v="2751.015625"/>
    <n v="757.6837387964149"/>
    <n v="2657.1195175438597"/>
    <n v="7390.149659863946"/>
  </r>
  <r>
    <x v="12"/>
    <x v="3"/>
    <n v="1"/>
    <s v="MMA_Personal"/>
    <x v="14"/>
    <s v="Personal"/>
    <n v="158852"/>
    <n v="39713"/>
    <n v="1037"/>
    <n v="4170"/>
    <n v="6219"/>
    <n v="7029"/>
    <n v="1525"/>
    <n v="13212398"/>
    <n v="12525546"/>
    <n v="6289480"/>
    <n v="22961394"/>
    <n v="13744746"/>
    <n v="12740.981677917069"/>
    <n v="3003.7280575539567"/>
    <n v="1011.3330117382216"/>
    <n v="3266.6658130601791"/>
    <n v="9012.9481967213123"/>
  </r>
  <r>
    <x v="12"/>
    <x v="3"/>
    <n v="1"/>
    <s v="LYH_Personal"/>
    <x v="15"/>
    <s v="Personal"/>
    <n v="17012"/>
    <n v="4253"/>
    <n v="133"/>
    <n v="493"/>
    <n v="519"/>
    <n v="851"/>
    <n v="197"/>
    <n v="2113938"/>
    <n v="1438493"/>
    <n v="614160"/>
    <n v="2250245"/>
    <n v="1258916"/>
    <n v="15894.270676691729"/>
    <n v="2917.83569979716"/>
    <n v="1183.3526011560693"/>
    <n v="2644.2361927144534"/>
    <n v="6390.4365482233507"/>
  </r>
  <r>
    <x v="12"/>
    <x v="3"/>
    <n v="1"/>
    <s v="SSA_Personal"/>
    <x v="16"/>
    <s v="Personal"/>
    <n v="32732"/>
    <n v="8183"/>
    <n v="241"/>
    <n v="894"/>
    <n v="1672"/>
    <n v="1731"/>
    <n v="724"/>
    <n v="4952237"/>
    <n v="1589160"/>
    <n v="1329317"/>
    <n v="5860844"/>
    <n v="3955581"/>
    <n v="20548.701244813277"/>
    <n v="1777.5838926174497"/>
    <n v="795.04605263157896"/>
    <n v="3385.8139803581744"/>
    <n v="5463.5096685082872"/>
  </r>
  <r>
    <x v="12"/>
    <x v="3"/>
    <n v="1"/>
    <s v="MML_Personal"/>
    <x v="17"/>
    <s v="Personal"/>
    <n v="106996"/>
    <n v="26749"/>
    <n v="602"/>
    <n v="3057"/>
    <n v="6067"/>
    <n v="4446"/>
    <n v="995"/>
    <n v="8880119"/>
    <n v="8625828"/>
    <n v="3167516"/>
    <n v="13508526"/>
    <n v="1895704"/>
    <n v="14751.028239202658"/>
    <n v="2821.664376840039"/>
    <n v="522.08933575078288"/>
    <n v="3038.3549257759782"/>
    <n v="1905.2301507537688"/>
  </r>
  <r>
    <x v="12"/>
    <x v="3"/>
    <n v="1"/>
    <s v="LMH_Personal"/>
    <x v="18"/>
    <s v="Personal"/>
    <n v="74416"/>
    <n v="18604"/>
    <n v="279"/>
    <n v="2372"/>
    <n v="3723"/>
    <n v="4264"/>
    <n v="770"/>
    <n v="9174970"/>
    <n v="7605645"/>
    <n v="1423390"/>
    <n v="13418162"/>
    <n v="6327342"/>
    <n v="32885.197132616486"/>
    <n v="3206.4270657672851"/>
    <n v="382.32339511146927"/>
    <n v="3146.8484990619136"/>
    <n v="8217.3272727272724"/>
  </r>
  <r>
    <x v="12"/>
    <x v="3"/>
    <n v="1"/>
    <s v="SSL_Personal"/>
    <x v="19"/>
    <s v="Personal"/>
    <n v="58124"/>
    <n v="14531"/>
    <n v="480"/>
    <n v="1469"/>
    <n v="3152"/>
    <n v="2145"/>
    <n v="497"/>
    <n v="5515933"/>
    <n v="3943790"/>
    <n v="2529507"/>
    <n v="5593831"/>
    <n v="1135163"/>
    <n v="11491.527083333332"/>
    <n v="2684.6766507828456"/>
    <n v="802.50856598984774"/>
    <n v="2607.84662004662"/>
    <n v="2284.030181086519"/>
  </r>
  <r>
    <x v="12"/>
    <x v="3"/>
    <n v="1"/>
    <s v="SSH_Personal"/>
    <x v="20"/>
    <s v="Personal"/>
    <n v="53396"/>
    <n v="13349"/>
    <n v="344"/>
    <n v="1742"/>
    <n v="2211"/>
    <n v="2451"/>
    <n v="372"/>
    <n v="4613511"/>
    <n v="6329010"/>
    <n v="2074471"/>
    <n v="8990103"/>
    <n v="1299858"/>
    <n v="13411.369186046511"/>
    <n v="3633.1859931113663"/>
    <n v="938.25011307100863"/>
    <n v="3667.9326805385558"/>
    <n v="3494.2419354838707"/>
  </r>
  <r>
    <x v="12"/>
    <x v="3"/>
    <n v="1"/>
    <s v="MMH_Personal"/>
    <x v="21"/>
    <s v="Personal"/>
    <n v="93004"/>
    <n v="23251"/>
    <n v="893"/>
    <n v="3202"/>
    <n v="3111"/>
    <n v="5329"/>
    <n v="1151"/>
    <n v="9778244"/>
    <n v="8967465"/>
    <n v="3677940"/>
    <n v="13486780"/>
    <n v="2719878"/>
    <n v="10949.881298992161"/>
    <n v="2800.5824484697064"/>
    <n v="1182.2372227579556"/>
    <n v="2530.8275473822482"/>
    <n v="2363.0564726324933"/>
  </r>
  <r>
    <x v="12"/>
    <x v="3"/>
    <n v="1"/>
    <s v="SYA_Personal"/>
    <x v="22"/>
    <s v="Personal"/>
    <n v="26008"/>
    <n v="6502"/>
    <n v="256"/>
    <n v="911"/>
    <n v="1114"/>
    <n v="1334"/>
    <n v="176"/>
    <n v="3993935"/>
    <n v="3226309"/>
    <n v="959428"/>
    <n v="4492105"/>
    <n v="881776"/>
    <n v="15601.30859375"/>
    <n v="3541.502744237102"/>
    <n v="861.24596050269304"/>
    <n v="3367.3950524737629"/>
    <n v="5010.090909090909"/>
  </r>
  <r>
    <x v="12"/>
    <x v="3"/>
    <n v="1"/>
    <s v="LSH_Personal"/>
    <x v="23"/>
    <s v="Personal"/>
    <n v="48308"/>
    <n v="12077"/>
    <n v="496"/>
    <n v="2150"/>
    <n v="1192"/>
    <n v="3728"/>
    <n v="1225"/>
    <n v="8537030"/>
    <n v="6110834"/>
    <n v="1365736"/>
    <n v="10704706"/>
    <n v="6685337"/>
    <n v="17211.754032258064"/>
    <n v="2842.2483720930231"/>
    <n v="1145.7516778523491"/>
    <n v="2871.4340128755366"/>
    <n v="5457.4179591836737"/>
  </r>
  <r>
    <x v="12"/>
    <x v="3"/>
    <n v="1"/>
    <s v="SYH_Personal"/>
    <x v="24"/>
    <s v="Personal"/>
    <n v="25428"/>
    <n v="6357"/>
    <n v="267"/>
    <n v="1077"/>
    <n v="704"/>
    <n v="1821"/>
    <n v="44"/>
    <n v="2604208"/>
    <n v="2426438"/>
    <n v="1237639"/>
    <n v="4009285"/>
    <n v="249698"/>
    <n v="9753.5880149812729"/>
    <n v="2252.9600742804087"/>
    <n v="1758.0099431818182"/>
    <n v="2201.6941241076333"/>
    <n v="5674.954545454545"/>
  </r>
  <r>
    <x v="12"/>
    <x v="3"/>
    <n v="1"/>
    <s v="MSH_Personal"/>
    <x v="25"/>
    <s v="Personal"/>
    <n v="67656"/>
    <n v="16914"/>
    <n v="766"/>
    <n v="2811"/>
    <n v="2887"/>
    <n v="2654"/>
    <n v="446"/>
    <n v="11029814"/>
    <n v="7312326"/>
    <n v="2552938"/>
    <n v="7916431"/>
    <n v="2201959"/>
    <n v="14399.23498694517"/>
    <n v="2601.325506937033"/>
    <n v="884.2874956702459"/>
    <n v="2982.8300678221553"/>
    <n v="4937.1278026905829"/>
  </r>
  <r>
    <x v="12"/>
    <x v="3"/>
    <n v="1"/>
    <s v="SMH_Personal"/>
    <x v="26"/>
    <s v="Personal"/>
    <n v="44012"/>
    <n v="11003"/>
    <n v="389"/>
    <n v="1842"/>
    <n v="3647"/>
    <n v="3476"/>
    <n v="591"/>
    <n v="4507519"/>
    <n v="5902029"/>
    <n v="2341680"/>
    <n v="10744039"/>
    <n v="1398275"/>
    <n v="11587.452442159383"/>
    <n v="3204.1416938110751"/>
    <n v="642.08390457910616"/>
    <n v="3090.9203107019562"/>
    <n v="2365.947546531303"/>
  </r>
  <r>
    <x v="13"/>
    <x v="3"/>
    <n v="2"/>
    <s v="SML_Personal"/>
    <x v="0"/>
    <s v="Personal"/>
    <n v="72900"/>
    <n v="18225"/>
    <n v="115"/>
    <n v="2182"/>
    <n v="1301"/>
    <n v="3182"/>
    <n v="405"/>
    <n v="1582684"/>
    <n v="3444560"/>
    <n v="1535157"/>
    <n v="5627129"/>
    <n v="1341936"/>
    <n v="13762.46956521739"/>
    <n v="1578.6251145737856"/>
    <n v="1179.9823212913143"/>
    <n v="1768.4252042740416"/>
    <n v="3313.4222222222224"/>
  </r>
  <r>
    <x v="13"/>
    <x v="3"/>
    <n v="2"/>
    <s v="LSL_Personal"/>
    <x v="1"/>
    <s v="Personal"/>
    <n v="19884"/>
    <n v="4971"/>
    <n v="22"/>
    <n v="456"/>
    <n v="814"/>
    <n v="722"/>
    <n v="89"/>
    <n v="544942"/>
    <n v="1325988"/>
    <n v="959908"/>
    <n v="2170566"/>
    <n v="503335"/>
    <n v="24770.090909090908"/>
    <n v="2907.8684210526317"/>
    <n v="1179.2481572481572"/>
    <n v="3006.3240997229918"/>
    <n v="5655.4494382022476"/>
  </r>
  <r>
    <x v="13"/>
    <x v="3"/>
    <n v="2"/>
    <s v="MYA_Personal"/>
    <x v="2"/>
    <s v="Personal"/>
    <n v="19364"/>
    <n v="4841"/>
    <n v="92"/>
    <n v="622"/>
    <n v="1550"/>
    <n v="1018"/>
    <n v="90"/>
    <n v="859688"/>
    <n v="2209222"/>
    <n v="1357146"/>
    <n v="3280722"/>
    <n v="452058"/>
    <n v="9344.434782608696"/>
    <n v="3551.8038585209001"/>
    <n v="875.57806451612907"/>
    <n v="3222.7131630648332"/>
    <n v="5022.8666666666668"/>
  </r>
  <r>
    <x v="13"/>
    <x v="3"/>
    <n v="2"/>
    <s v="SMA_Personal"/>
    <x v="3"/>
    <s v="Personal"/>
    <n v="77072"/>
    <n v="19268"/>
    <n v="104"/>
    <n v="1827"/>
    <n v="5913"/>
    <n v="2752"/>
    <n v="335"/>
    <n v="1686735"/>
    <n v="7407348"/>
    <n v="4542247"/>
    <n v="9420709"/>
    <n v="1756472"/>
    <n v="16218.60576923077"/>
    <n v="4054.3776683087026"/>
    <n v="768.17977338068658"/>
    <n v="3423.2227470930234"/>
    <n v="5243.2"/>
  </r>
  <r>
    <x v="13"/>
    <x v="3"/>
    <n v="2"/>
    <s v="MSL_Personal"/>
    <x v="4"/>
    <s v="Personal"/>
    <n v="63784"/>
    <n v="15946"/>
    <n v="167"/>
    <n v="1378"/>
    <n v="5731"/>
    <n v="1985"/>
    <n v="359"/>
    <n v="3281442"/>
    <n v="4225225"/>
    <n v="12489885"/>
    <n v="6980872"/>
    <n v="1030352"/>
    <n v="19649.353293413173"/>
    <n v="3066.2010159651668"/>
    <n v="2179.3552608619789"/>
    <n v="3516.8120906801009"/>
    <n v="2870.0612813370471"/>
  </r>
  <r>
    <x v="13"/>
    <x v="3"/>
    <n v="2"/>
    <s v="LYL_Personal"/>
    <x v="5"/>
    <s v="Personal"/>
    <n v="15088"/>
    <n v="3772"/>
    <n v="74"/>
    <n v="347"/>
    <n v="638"/>
    <n v="510"/>
    <n v="119"/>
    <n v="1412162"/>
    <n v="1081540"/>
    <n v="707658"/>
    <n v="1574934"/>
    <n v="634289"/>
    <n v="19083.27027027027"/>
    <n v="3116.8299711815562"/>
    <n v="1109.1818181818182"/>
    <n v="3088.1058823529411"/>
    <n v="5330.1596638655465"/>
  </r>
  <r>
    <x v="13"/>
    <x v="3"/>
    <n v="2"/>
    <s v="LSA_Personal"/>
    <x v="6"/>
    <s v="Personal"/>
    <n v="98000"/>
    <n v="24500"/>
    <n v="368"/>
    <n v="2955"/>
    <n v="2190"/>
    <n v="4234"/>
    <n v="742"/>
    <n v="9081356"/>
    <n v="7938067"/>
    <n v="1659481"/>
    <n v="11324319"/>
    <n v="6258946"/>
    <n v="24677.597826086956"/>
    <n v="2686.3170896785109"/>
    <n v="757.75388127853876"/>
    <n v="2674.6147850732168"/>
    <n v="8435.2371967654981"/>
  </r>
  <r>
    <x v="13"/>
    <x v="3"/>
    <n v="2"/>
    <s v="LMA_Personal"/>
    <x v="7"/>
    <s v="Personal"/>
    <n v="119428"/>
    <n v="29857"/>
    <n v="869"/>
    <n v="2911"/>
    <n v="4595"/>
    <n v="6154"/>
    <n v="1854"/>
    <n v="12200773"/>
    <n v="7591577"/>
    <n v="3698120"/>
    <n v="20740143"/>
    <n v="9379287"/>
    <n v="14040.01495972382"/>
    <n v="2607.8931638612162"/>
    <n v="804.81392818280744"/>
    <n v="3370.1889827754308"/>
    <n v="5058.9466019417478"/>
  </r>
  <r>
    <x v="13"/>
    <x v="3"/>
    <n v="2"/>
    <s v="SYL_Personal"/>
    <x v="8"/>
    <s v="Personal"/>
    <n v="11604"/>
    <n v="2901"/>
    <n v="107"/>
    <n v="280"/>
    <n v="421"/>
    <n v="338"/>
    <n v="110"/>
    <n v="1242027"/>
    <n v="813706"/>
    <n v="284222"/>
    <n v="1025375"/>
    <n v="377674"/>
    <n v="11607.728971962617"/>
    <n v="2906.0928571428572"/>
    <n v="675.11163895486936"/>
    <n v="3033.6538461538462"/>
    <n v="3433.4"/>
  </r>
  <r>
    <x v="13"/>
    <x v="3"/>
    <n v="2"/>
    <s v="MYL_Personal"/>
    <x v="9"/>
    <s v="Personal"/>
    <n v="11860"/>
    <n v="2965"/>
    <n v="98"/>
    <n v="317"/>
    <n v="539"/>
    <n v="387"/>
    <n v="87"/>
    <n v="1335108"/>
    <n v="975007"/>
    <n v="307246"/>
    <n v="1275888"/>
    <n v="378690"/>
    <n v="13623.551020408164"/>
    <n v="3075.731861198738"/>
    <n v="570.02968460111322"/>
    <n v="3296.8682170542634"/>
    <n v="4352.7586206896549"/>
  </r>
  <r>
    <x v="13"/>
    <x v="3"/>
    <n v="2"/>
    <s v="MYH_Personal"/>
    <x v="10"/>
    <s v="Personal"/>
    <n v="33268"/>
    <n v="8317"/>
    <n v="247"/>
    <n v="878"/>
    <n v="519"/>
    <n v="991"/>
    <n v="152"/>
    <n v="4385350"/>
    <n v="4165122"/>
    <n v="535183"/>
    <n v="3353168"/>
    <n v="810276"/>
    <n v="17754.453441295547"/>
    <n v="4743.874715261959"/>
    <n v="1031.1811175337186"/>
    <n v="3383.6205852674066"/>
    <n v="5330.7631578947367"/>
  </r>
  <r>
    <x v="13"/>
    <x v="3"/>
    <n v="2"/>
    <s v="LML_Personal"/>
    <x v="11"/>
    <s v="Personal"/>
    <n v="92756"/>
    <n v="23189"/>
    <n v="181"/>
    <n v="2011"/>
    <n v="6310"/>
    <n v="2964"/>
    <n v="654"/>
    <n v="2545443"/>
    <n v="3863427"/>
    <n v="4655434"/>
    <n v="5149566"/>
    <n v="3094183"/>
    <n v="14063.220994475138"/>
    <n v="1921.1471904525113"/>
    <n v="737.78668779714735"/>
    <n v="1737.3704453441296"/>
    <n v="4731.166666666667"/>
  </r>
  <r>
    <x v="13"/>
    <x v="3"/>
    <n v="2"/>
    <s v="MSA_Personal"/>
    <x v="12"/>
    <s v="Personal"/>
    <n v="94800"/>
    <n v="23700"/>
    <n v="341"/>
    <n v="2574"/>
    <n v="3889"/>
    <n v="3989"/>
    <n v="839"/>
    <n v="6576994"/>
    <n v="8033785"/>
    <n v="3978846"/>
    <n v="11171065"/>
    <n v="3347690"/>
    <n v="19287.372434017594"/>
    <n v="3121.1285936285935"/>
    <n v="1023.1025970686552"/>
    <n v="2800.4675357232391"/>
    <n v="3990.0953516090585"/>
  </r>
  <r>
    <x v="13"/>
    <x v="3"/>
    <n v="2"/>
    <s v="LYA_Personal"/>
    <x v="13"/>
    <s v="Personal"/>
    <n v="23952"/>
    <n v="5988"/>
    <n v="174"/>
    <n v="699"/>
    <n v="952"/>
    <n v="902"/>
    <n v="232"/>
    <n v="3307972"/>
    <n v="2026312"/>
    <n v="799921"/>
    <n v="3074779"/>
    <n v="1943534"/>
    <n v="19011.333333333332"/>
    <n v="2898.8726752503576"/>
    <n v="840.25315126050418"/>
    <n v="3408.8458980044347"/>
    <n v="8377.3017241379312"/>
  </r>
  <r>
    <x v="13"/>
    <x v="3"/>
    <n v="2"/>
    <s v="MMA_Personal"/>
    <x v="14"/>
    <s v="Personal"/>
    <n v="162044"/>
    <n v="40511"/>
    <n v="1118"/>
    <n v="4400"/>
    <n v="8252"/>
    <n v="6320"/>
    <n v="1325"/>
    <n v="14423879"/>
    <n v="13822217"/>
    <n v="9653626"/>
    <n v="19691362"/>
    <n v="12588990"/>
    <n v="12901.501788908765"/>
    <n v="3141.4129545454543"/>
    <n v="1169.8528841492971"/>
    <n v="3115.7218354430379"/>
    <n v="9501.124528301887"/>
  </r>
  <r>
    <x v="13"/>
    <x v="3"/>
    <n v="2"/>
    <s v="LYH_Personal"/>
    <x v="15"/>
    <s v="Personal"/>
    <n v="17308"/>
    <n v="4327"/>
    <n v="143"/>
    <n v="526"/>
    <n v="593"/>
    <n v="808"/>
    <n v="177"/>
    <n v="2155747"/>
    <n v="1671868"/>
    <n v="549035"/>
    <n v="2539489"/>
    <n v="1345244"/>
    <n v="15075.153846153846"/>
    <n v="3178.4562737642586"/>
    <n v="925.86003372681284"/>
    <n v="3142.9319306930693"/>
    <n v="7600.2485875706216"/>
  </r>
  <r>
    <x v="13"/>
    <x v="3"/>
    <n v="2"/>
    <s v="SSA_Personal"/>
    <x v="16"/>
    <s v="Personal"/>
    <n v="33500"/>
    <n v="8375"/>
    <n v="249"/>
    <n v="1007"/>
    <n v="663"/>
    <n v="2211"/>
    <n v="824"/>
    <n v="4599358"/>
    <n v="2037971"/>
    <n v="481318"/>
    <n v="6429504"/>
    <n v="4752824"/>
    <n v="18471.317269076306"/>
    <n v="2023.8043694141013"/>
    <n v="725.9698340874811"/>
    <n v="2907.9620081411126"/>
    <n v="5767.9902912621355"/>
  </r>
  <r>
    <x v="13"/>
    <x v="3"/>
    <n v="2"/>
    <s v="MML_Personal"/>
    <x v="17"/>
    <s v="Personal"/>
    <n v="108716"/>
    <n v="27179"/>
    <n v="636"/>
    <n v="2846"/>
    <n v="7966"/>
    <n v="3702"/>
    <n v="864"/>
    <n v="9027744"/>
    <n v="8805918"/>
    <n v="3627143"/>
    <n v="12113093"/>
    <n v="1607857"/>
    <n v="14194.566037735849"/>
    <n v="3094.1384399156709"/>
    <n v="455.32801908109468"/>
    <n v="3272.0402485143168"/>
    <n v="1860.945601851852"/>
  </r>
  <r>
    <x v="13"/>
    <x v="3"/>
    <n v="2"/>
    <s v="LMH_Personal"/>
    <x v="18"/>
    <s v="Personal"/>
    <n v="76272"/>
    <n v="19068"/>
    <n v="303"/>
    <n v="2517"/>
    <n v="4113"/>
    <n v="3672"/>
    <n v="715"/>
    <n v="10225859"/>
    <n v="8809799"/>
    <n v="2738999"/>
    <n v="13148446"/>
    <n v="6051684"/>
    <n v="33748.709570957093"/>
    <n v="3500.118792212952"/>
    <n v="665.93702893265254"/>
    <n v="3580.7314814814813"/>
    <n v="8463.8937062937057"/>
  </r>
  <r>
    <x v="13"/>
    <x v="3"/>
    <n v="2"/>
    <s v="SSL_Personal"/>
    <x v="19"/>
    <s v="Personal"/>
    <n v="59504"/>
    <n v="14876"/>
    <n v="522"/>
    <n v="1616"/>
    <n v="4392"/>
    <n v="2057"/>
    <n v="464"/>
    <n v="5883022"/>
    <n v="4867350"/>
    <n v="3283583"/>
    <n v="6696185"/>
    <n v="1099420"/>
    <n v="11270.157088122605"/>
    <n v="3011.97400990099"/>
    <n v="747.62818761384335"/>
    <n v="3255.3159941662616"/>
    <n v="2369.4396551724139"/>
  </r>
  <r>
    <x v="13"/>
    <x v="3"/>
    <n v="2"/>
    <s v="SSH_Personal"/>
    <x v="20"/>
    <s v="Personal"/>
    <n v="54836"/>
    <n v="13709"/>
    <n v="391"/>
    <n v="1929"/>
    <n v="3858"/>
    <n v="2427"/>
    <n v="354"/>
    <n v="5300948"/>
    <n v="7512812"/>
    <n v="6094770"/>
    <n v="10921479"/>
    <n v="1328942"/>
    <n v="13557.411764705883"/>
    <n v="3894.6666666666665"/>
    <n v="1579.7744945567651"/>
    <n v="4499.9913473423976"/>
    <n v="3754.0734463276835"/>
  </r>
  <r>
    <x v="13"/>
    <x v="3"/>
    <n v="2"/>
    <s v="MMH_Personal"/>
    <x v="21"/>
    <s v="Personal"/>
    <n v="94804"/>
    <n v="23701"/>
    <n v="967"/>
    <n v="3512"/>
    <n v="4088"/>
    <n v="4963"/>
    <n v="1010"/>
    <n v="10946803"/>
    <n v="10331128"/>
    <n v="3768378"/>
    <n v="14730482"/>
    <n v="2914684"/>
    <n v="11320.37538779731"/>
    <n v="2941.6651480637815"/>
    <n v="921.81457925636005"/>
    <n v="2968.0600443280273"/>
    <n v="2885.8257425742572"/>
  </r>
  <r>
    <x v="13"/>
    <x v="3"/>
    <n v="2"/>
    <s v="SYA_Personal"/>
    <x v="22"/>
    <s v="Personal"/>
    <n v="26660"/>
    <n v="6665"/>
    <n v="270"/>
    <n v="978"/>
    <n v="2083"/>
    <n v="1796"/>
    <n v="292"/>
    <n v="3788584"/>
    <n v="3939072"/>
    <n v="1637568"/>
    <n v="5176283"/>
    <n v="1548214"/>
    <n v="14031.792592592592"/>
    <n v="4027.6809815950919"/>
    <n v="786.15842534805574"/>
    <n v="2882.1174832962138"/>
    <n v="5302.1027397260277"/>
  </r>
  <r>
    <x v="13"/>
    <x v="3"/>
    <n v="2"/>
    <s v="LSH_Personal"/>
    <x v="23"/>
    <s v="Personal"/>
    <n v="49600"/>
    <n v="12400"/>
    <n v="517"/>
    <n v="2239"/>
    <n v="2898"/>
    <n v="3151"/>
    <n v="670"/>
    <n v="8168932"/>
    <n v="7241426"/>
    <n v="3029740"/>
    <n v="11306035"/>
    <n v="3860366"/>
    <n v="15800.642166344294"/>
    <n v="3234.2233139794553"/>
    <n v="1045.4589371980676"/>
    <n v="3588.0783878133925"/>
    <n v="5761.7402985074623"/>
  </r>
  <r>
    <x v="13"/>
    <x v="3"/>
    <n v="2"/>
    <s v="SYH_Personal"/>
    <x v="24"/>
    <s v="Personal"/>
    <n v="26304"/>
    <n v="6576"/>
    <n v="290"/>
    <n v="1219"/>
    <n v="919"/>
    <n v="1864"/>
    <n v="38"/>
    <n v="3010809"/>
    <n v="2999620"/>
    <n v="1178916"/>
    <n v="4582060"/>
    <n v="237384"/>
    <n v="10382.1"/>
    <n v="2460.7219031993436"/>
    <n v="1282.8248095756257"/>
    <n v="2458.1866952789701"/>
    <n v="6246.9473684210525"/>
  </r>
  <r>
    <x v="13"/>
    <x v="3"/>
    <n v="2"/>
    <s v="MSH_Personal"/>
    <x v="25"/>
    <s v="Personal"/>
    <n v="68304"/>
    <n v="17076"/>
    <n v="825"/>
    <n v="2966"/>
    <n v="3601"/>
    <n v="3945"/>
    <n v="312"/>
    <n v="10660152"/>
    <n v="8776956"/>
    <n v="2905865"/>
    <n v="12161877"/>
    <n v="1627471"/>
    <n v="12921.396363636364"/>
    <n v="2959.1894807821982"/>
    <n v="806.96056650930302"/>
    <n v="3082.8585551330798"/>
    <n v="5216.2532051282051"/>
  </r>
  <r>
    <x v="13"/>
    <x v="3"/>
    <n v="2"/>
    <s v="SMH_Personal"/>
    <x v="26"/>
    <s v="Personal"/>
    <n v="44496"/>
    <n v="11124"/>
    <n v="420"/>
    <n v="1862"/>
    <n v="4332"/>
    <n v="2893"/>
    <n v="387"/>
    <n v="5105288"/>
    <n v="6230490"/>
    <n v="2580421"/>
    <n v="10693797"/>
    <n v="1015190"/>
    <n v="12155.44761904762"/>
    <n v="3346.1278195488721"/>
    <n v="595.66505078485693"/>
    <n v="3696.4386450051848"/>
    <n v="2623.2299741602069"/>
  </r>
  <r>
    <x v="14"/>
    <x v="3"/>
    <n v="3"/>
    <s v="SML_Personal"/>
    <x v="0"/>
    <s v="Personal"/>
    <n v="74952"/>
    <n v="18738"/>
    <n v="118"/>
    <n v="2209"/>
    <n v="1040"/>
    <n v="3727"/>
    <n v="512"/>
    <n v="2214798"/>
    <n v="3529740"/>
    <n v="1338980"/>
    <n v="6253779"/>
    <n v="1613566"/>
    <n v="18769.474576271186"/>
    <n v="1597.8904481665911"/>
    <n v="1287.4807692307693"/>
    <n v="1677.965924335927"/>
    <n v="3151.49609375"/>
  </r>
  <r>
    <x v="14"/>
    <x v="3"/>
    <n v="3"/>
    <s v="LSL_Personal"/>
    <x v="1"/>
    <s v="Personal"/>
    <n v="20112"/>
    <n v="5028"/>
    <n v="23"/>
    <n v="391"/>
    <n v="1385"/>
    <n v="635"/>
    <n v="84"/>
    <n v="691678"/>
    <n v="1157973"/>
    <n v="2123367"/>
    <n v="1625537"/>
    <n v="549922"/>
    <n v="30072.956521739132"/>
    <n v="2961.5677749360616"/>
    <n v="1533.1169675090252"/>
    <n v="2559.9007874015747"/>
    <n v="6546.6904761904761"/>
  </r>
  <r>
    <x v="14"/>
    <x v="3"/>
    <n v="3"/>
    <s v="MYA_Personal"/>
    <x v="2"/>
    <s v="Personal"/>
    <n v="19656"/>
    <n v="4914"/>
    <n v="93"/>
    <n v="603"/>
    <n v="662"/>
    <n v="1051"/>
    <n v="99"/>
    <n v="1064525"/>
    <n v="1934438"/>
    <n v="596105"/>
    <n v="2935988"/>
    <n v="554006"/>
    <n v="11446.505376344086"/>
    <n v="3208.0232172470978"/>
    <n v="900.46072507552867"/>
    <n v="2793.5185537583252"/>
    <n v="5596.0202020202023"/>
  </r>
  <r>
    <x v="14"/>
    <x v="3"/>
    <n v="3"/>
    <s v="SMA_Personal"/>
    <x v="3"/>
    <s v="Personal"/>
    <n v="77916"/>
    <n v="19479"/>
    <n v="111"/>
    <n v="1771"/>
    <n v="1514"/>
    <n v="3494"/>
    <n v="1496"/>
    <n v="2198925"/>
    <n v="6481314"/>
    <n v="1195515"/>
    <n v="10976085"/>
    <n v="8746587"/>
    <n v="19810.135135135137"/>
    <n v="3659.691699604743"/>
    <n v="789.64002642007927"/>
    <n v="3141.4095592444191"/>
    <n v="5846.6490641711234"/>
  </r>
  <r>
    <x v="14"/>
    <x v="3"/>
    <n v="3"/>
    <s v="MSL_Personal"/>
    <x v="4"/>
    <s v="Personal"/>
    <n v="64900"/>
    <n v="16225"/>
    <n v="165"/>
    <n v="1387"/>
    <n v="4021"/>
    <n v="2156"/>
    <n v="414"/>
    <n v="3326706"/>
    <n v="4144439"/>
    <n v="8255655"/>
    <n v="6582433"/>
    <n v="1306283"/>
    <n v="20161.854545454546"/>
    <n v="2988.0598413842827"/>
    <n v="2053.1347923402141"/>
    <n v="3053.0765306122448"/>
    <n v="3155.2729468599032"/>
  </r>
  <r>
    <x v="14"/>
    <x v="3"/>
    <n v="3"/>
    <s v="LYL_Personal"/>
    <x v="5"/>
    <s v="Personal"/>
    <n v="15376"/>
    <n v="3844"/>
    <n v="80"/>
    <n v="346"/>
    <n v="559"/>
    <n v="533"/>
    <n v="133"/>
    <n v="1575133"/>
    <n v="1060562"/>
    <n v="582841"/>
    <n v="1781738"/>
    <n v="733802"/>
    <n v="19689.162499999999"/>
    <n v="3065.2080924855491"/>
    <n v="1042.649373881932"/>
    <n v="3342.8480300187616"/>
    <n v="5517.3082706766918"/>
  </r>
  <r>
    <x v="14"/>
    <x v="3"/>
    <n v="3"/>
    <s v="LSA_Personal"/>
    <x v="6"/>
    <s v="Personal"/>
    <n v="100236"/>
    <n v="25059"/>
    <n v="368"/>
    <n v="3067"/>
    <n v="2030"/>
    <n v="4864"/>
    <n v="850"/>
    <n v="9328372"/>
    <n v="7899475"/>
    <n v="2932945"/>
    <n v="11762587"/>
    <n v="7411486"/>
    <n v="25348.83695652174"/>
    <n v="2575.6358004564722"/>
    <n v="1444.8004926108374"/>
    <n v="2418.2950246710525"/>
    <n v="8719.3952941176467"/>
  </r>
  <r>
    <x v="14"/>
    <x v="3"/>
    <n v="3"/>
    <s v="LMA_Personal"/>
    <x v="7"/>
    <s v="Personal"/>
    <n v="120968"/>
    <n v="30242"/>
    <n v="907"/>
    <n v="2749"/>
    <n v="3375"/>
    <n v="5262"/>
    <n v="608"/>
    <n v="15563131"/>
    <n v="6470993"/>
    <n v="2793133"/>
    <n v="15373196"/>
    <n v="3432157"/>
    <n v="17158.909592061744"/>
    <n v="2353.9443433975989"/>
    <n v="827.594962962963"/>
    <n v="2921.5499809958192"/>
    <n v="5644.9950657894733"/>
  </r>
  <r>
    <x v="14"/>
    <x v="3"/>
    <n v="3"/>
    <s v="SYL_Personal"/>
    <x v="8"/>
    <s v="Personal"/>
    <n v="11768"/>
    <n v="2942"/>
    <n v="105"/>
    <n v="292"/>
    <n v="399"/>
    <n v="389"/>
    <n v="146"/>
    <n v="1300824"/>
    <n v="804421"/>
    <n v="321953"/>
    <n v="1084805"/>
    <n v="592425"/>
    <n v="12388.8"/>
    <n v="2754.8664383561645"/>
    <n v="806.89974937343356"/>
    <n v="2788.7017994858611"/>
    <n v="4057.705479452055"/>
  </r>
  <r>
    <x v="14"/>
    <x v="3"/>
    <n v="3"/>
    <s v="MYL_Personal"/>
    <x v="9"/>
    <s v="Personal"/>
    <n v="12080"/>
    <n v="3020"/>
    <n v="99"/>
    <n v="315"/>
    <n v="613"/>
    <n v="440"/>
    <n v="92"/>
    <n v="1398800"/>
    <n v="914069"/>
    <n v="382161"/>
    <n v="1289045"/>
    <n v="426321"/>
    <n v="14129.292929292929"/>
    <n v="2901.8063492063493"/>
    <n v="623.42740619902122"/>
    <n v="2929.6477272727275"/>
    <n v="4633.923913043478"/>
  </r>
  <r>
    <x v="14"/>
    <x v="3"/>
    <n v="3"/>
    <s v="MYH_Personal"/>
    <x v="10"/>
    <s v="Personal"/>
    <n v="34204"/>
    <n v="8551"/>
    <n v="262"/>
    <n v="941"/>
    <n v="1652"/>
    <n v="1803"/>
    <n v="195"/>
    <n v="5675371"/>
    <n v="4029331"/>
    <n v="1751847"/>
    <n v="5290909"/>
    <n v="1158996"/>
    <n v="21661.721374045803"/>
    <n v="4281.9670563230602"/>
    <n v="1060.4400726392253"/>
    <n v="2934.5030504714364"/>
    <n v="5943.5692307692307"/>
  </r>
  <r>
    <x v="14"/>
    <x v="3"/>
    <n v="3"/>
    <s v="LML_Personal"/>
    <x v="11"/>
    <s v="Personal"/>
    <n v="95032"/>
    <n v="23758"/>
    <n v="178"/>
    <n v="1967"/>
    <n v="8902"/>
    <n v="2908"/>
    <n v="770"/>
    <n v="2881292"/>
    <n v="3703561"/>
    <n v="11527430"/>
    <n v="5148143"/>
    <n v="3994610"/>
    <n v="16187.033707865168"/>
    <n v="1882.8474834773767"/>
    <n v="1294.9258593574477"/>
    <n v="1770.3380330123796"/>
    <n v="5187.8051948051952"/>
  </r>
  <r>
    <x v="14"/>
    <x v="3"/>
    <n v="3"/>
    <s v="MSA_Personal"/>
    <x v="12"/>
    <s v="Personal"/>
    <n v="96032"/>
    <n v="24008"/>
    <n v="339"/>
    <n v="2600"/>
    <n v="3248"/>
    <n v="4631"/>
    <n v="886"/>
    <n v="7123101"/>
    <n v="7904737"/>
    <n v="3718598"/>
    <n v="13152396"/>
    <n v="3566891"/>
    <n v="21012.097345132745"/>
    <n v="3040.2834615384613"/>
    <n v="1144.8885467980297"/>
    <n v="2840.0768732455194"/>
    <n v="4025.8363431151242"/>
  </r>
  <r>
    <x v="14"/>
    <x v="3"/>
    <n v="3"/>
    <s v="LYA_Personal"/>
    <x v="13"/>
    <s v="Personal"/>
    <n v="24304"/>
    <n v="6076"/>
    <n v="180"/>
    <n v="682"/>
    <n v="944"/>
    <n v="975"/>
    <n v="239"/>
    <n v="3392195"/>
    <n v="1987339"/>
    <n v="835015"/>
    <n v="3039813"/>
    <n v="1945469"/>
    <n v="18845.527777777777"/>
    <n v="2913.9868035190616"/>
    <n v="884.54978813559319"/>
    <n v="3117.7569230769232"/>
    <n v="8140.0376569037653"/>
  </r>
  <r>
    <x v="14"/>
    <x v="3"/>
    <n v="3"/>
    <s v="MMA_Personal"/>
    <x v="14"/>
    <s v="Personal"/>
    <n v="165408"/>
    <n v="41352"/>
    <n v="1141"/>
    <n v="4354"/>
    <n v="8002"/>
    <n v="6637"/>
    <n v="1501"/>
    <n v="15609241"/>
    <n v="13269181"/>
    <n v="8379074"/>
    <n v="20526852"/>
    <n v="16964110"/>
    <n v="13680.31638913234"/>
    <n v="3047.5840606338998"/>
    <n v="1047.1224693826543"/>
    <n v="3092.790718698207"/>
    <n v="11301.872085276482"/>
  </r>
  <r>
    <x v="14"/>
    <x v="3"/>
    <n v="3"/>
    <s v="LYH_Personal"/>
    <x v="15"/>
    <s v="Personal"/>
    <n v="17576"/>
    <n v="4394"/>
    <n v="142"/>
    <n v="546"/>
    <n v="676"/>
    <n v="776"/>
    <n v="219"/>
    <n v="2434894"/>
    <n v="1704382"/>
    <n v="739242"/>
    <n v="2090596"/>
    <n v="1859570"/>
    <n v="17147.140845070422"/>
    <n v="3121.5787545787548"/>
    <n v="1093.5532544378698"/>
    <n v="2694.0670103092784"/>
    <n v="8491.1872146118712"/>
  </r>
  <r>
    <x v="14"/>
    <x v="3"/>
    <n v="3"/>
    <s v="SSA_Personal"/>
    <x v="16"/>
    <s v="Personal"/>
    <n v="34308"/>
    <n v="8577"/>
    <n v="263"/>
    <n v="947"/>
    <n v="1158"/>
    <n v="1137"/>
    <n v="329"/>
    <n v="5927757"/>
    <n v="1729149"/>
    <n v="864032"/>
    <n v="3557890"/>
    <n v="2120704"/>
    <n v="22539"/>
    <n v="1825.922914466737"/>
    <n v="746.1416234887738"/>
    <n v="3129.1908531222516"/>
    <n v="6445.9088145896658"/>
  </r>
  <r>
    <x v="14"/>
    <x v="3"/>
    <n v="3"/>
    <s v="MML_Personal"/>
    <x v="17"/>
    <s v="Personal"/>
    <n v="110548"/>
    <n v="27637"/>
    <n v="647"/>
    <n v="2653"/>
    <n v="8590"/>
    <n v="3574"/>
    <n v="871"/>
    <n v="9263036"/>
    <n v="7877358"/>
    <n v="4493027"/>
    <n v="11092287"/>
    <n v="2155077"/>
    <n v="14316.902627511592"/>
    <n v="2969.2265359969847"/>
    <n v="523.05320139697324"/>
    <n v="3103.6057638500279"/>
    <n v="2474.2560275545352"/>
  </r>
  <r>
    <x v="14"/>
    <x v="3"/>
    <n v="3"/>
    <s v="LMH_Personal"/>
    <x v="18"/>
    <s v="Personal"/>
    <n v="77264"/>
    <n v="19316"/>
    <n v="284"/>
    <n v="2544"/>
    <n v="4591"/>
    <n v="4178"/>
    <n v="898"/>
    <n v="9721285"/>
    <n v="8564110"/>
    <n v="4051801"/>
    <n v="14177986"/>
    <n v="8051967"/>
    <n v="34229.876760563384"/>
    <n v="3366.3954402515724"/>
    <n v="882.55303855369198"/>
    <n v="3393.4863571086644"/>
    <n v="8966.5556792873049"/>
  </r>
  <r>
    <x v="14"/>
    <x v="3"/>
    <n v="3"/>
    <s v="SSL_Personal"/>
    <x v="19"/>
    <s v="Personal"/>
    <n v="60968"/>
    <n v="15242"/>
    <n v="535"/>
    <n v="1628"/>
    <n v="3823"/>
    <n v="2478"/>
    <n v="489"/>
    <n v="6455453"/>
    <n v="4733682"/>
    <n v="2934152"/>
    <n v="6892858"/>
    <n v="1366757"/>
    <n v="12066.267289719626"/>
    <n v="2907.6670761670762"/>
    <n v="767.4998692126602"/>
    <n v="2781.6214689265535"/>
    <n v="2795.0040899795499"/>
  </r>
  <r>
    <x v="14"/>
    <x v="3"/>
    <n v="3"/>
    <s v="SSH_Personal"/>
    <x v="20"/>
    <s v="Personal"/>
    <n v="56088"/>
    <n v="14022"/>
    <n v="400"/>
    <n v="1943"/>
    <n v="2945"/>
    <n v="2646"/>
    <n v="395"/>
    <n v="5491335"/>
    <n v="7409323"/>
    <n v="3002982"/>
    <n v="10784535"/>
    <n v="1469164"/>
    <n v="13728.3375"/>
    <n v="3813.341739577972"/>
    <n v="1019.6882852292021"/>
    <n v="4075.7879818594106"/>
    <n v="3719.4025316455695"/>
  </r>
  <r>
    <x v="14"/>
    <x v="3"/>
    <n v="3"/>
    <s v="MMH_Personal"/>
    <x v="21"/>
    <s v="Personal"/>
    <n v="97012"/>
    <n v="24253"/>
    <n v="1019"/>
    <n v="3594"/>
    <n v="4205"/>
    <n v="5806"/>
    <n v="1244"/>
    <n v="11694435"/>
    <n v="10328387"/>
    <n v="3918017"/>
    <n v="15927761"/>
    <n v="3540998"/>
    <n v="11476.383709519136"/>
    <n v="2873.7860322760157"/>
    <n v="931.75196195005947"/>
    <n v="2743.3277643816741"/>
    <n v="2846.461414790997"/>
  </r>
  <r>
    <x v="14"/>
    <x v="3"/>
    <n v="3"/>
    <s v="SYA_Personal"/>
    <x v="22"/>
    <s v="Personal"/>
    <n v="27344"/>
    <n v="6836"/>
    <n v="283"/>
    <n v="1007"/>
    <n v="1678"/>
    <n v="1645"/>
    <n v="137"/>
    <n v="4853223"/>
    <n v="3662028"/>
    <n v="1355987"/>
    <n v="5108343"/>
    <n v="813886"/>
    <n v="17149.197879858657"/>
    <n v="3636.5719960278052"/>
    <n v="808.09713945172825"/>
    <n v="3105.3756838905774"/>
    <n v="5940.7737226277368"/>
  </r>
  <r>
    <x v="14"/>
    <x v="3"/>
    <n v="3"/>
    <s v="LSH_Personal"/>
    <x v="23"/>
    <s v="Personal"/>
    <n v="50964"/>
    <n v="12741"/>
    <n v="550"/>
    <n v="2286"/>
    <n v="4121"/>
    <n v="3322"/>
    <n v="1468"/>
    <n v="10623769"/>
    <n v="6672215"/>
    <n v="4430449"/>
    <n v="10331629"/>
    <n v="9444581"/>
    <n v="19315.943636363638"/>
    <n v="2918.7292213473315"/>
    <n v="1075.0907546711962"/>
    <n v="3110.0629139072848"/>
    <n v="6433.6382833787466"/>
  </r>
  <r>
    <x v="14"/>
    <x v="3"/>
    <n v="3"/>
    <s v="SYH_Personal"/>
    <x v="24"/>
    <s v="Personal"/>
    <n v="26768"/>
    <n v="6692"/>
    <n v="287"/>
    <n v="1241"/>
    <n v="974"/>
    <n v="2186"/>
    <n v="58"/>
    <n v="2946659"/>
    <n v="3056316"/>
    <n v="1272879"/>
    <n v="5111035"/>
    <n v="366324"/>
    <n v="10267.104529616725"/>
    <n v="2462.7848509266719"/>
    <n v="1306.8572895277207"/>
    <n v="2338.0763952424518"/>
    <n v="6315.9310344827591"/>
  </r>
  <r>
    <x v="14"/>
    <x v="3"/>
    <n v="3"/>
    <s v="MSH_Personal"/>
    <x v="25"/>
    <s v="Personal"/>
    <n v="69616"/>
    <n v="17404"/>
    <n v="846"/>
    <n v="3018"/>
    <n v="6213"/>
    <n v="3890"/>
    <n v="1676"/>
    <n v="13354711"/>
    <n v="8060560"/>
    <n v="5155278"/>
    <n v="11136850"/>
    <n v="9742625"/>
    <n v="15785.710401891252"/>
    <n v="2670.8283631544068"/>
    <n v="829.75663930468374"/>
    <n v="2862.9434447300773"/>
    <n v="5813.0220763723146"/>
  </r>
  <r>
    <x v="14"/>
    <x v="3"/>
    <n v="3"/>
    <s v="SMH_Personal"/>
    <x v="26"/>
    <s v="Personal"/>
    <n v="45196"/>
    <n v="11299"/>
    <n v="434"/>
    <n v="1847"/>
    <n v="3576"/>
    <n v="3034"/>
    <n v="464"/>
    <n v="5732679"/>
    <n v="6165454"/>
    <n v="2365809"/>
    <n v="10509168"/>
    <n v="1323628"/>
    <n v="13208.937788018433"/>
    <n v="3338.0909583107741"/>
    <n v="661.57969798657723"/>
    <n v="3463.7996044825313"/>
    <n v="2852.6465517241381"/>
  </r>
  <r>
    <x v="15"/>
    <x v="3"/>
    <n v="4"/>
    <s v="SML_Personal"/>
    <x v="0"/>
    <s v="Personal"/>
    <n v="75768"/>
    <n v="18942"/>
    <n v="136"/>
    <n v="2137"/>
    <n v="1142"/>
    <n v="3324"/>
    <n v="506"/>
    <n v="2143497"/>
    <n v="3506728"/>
    <n v="1849102"/>
    <n v="4895364"/>
    <n v="1461933"/>
    <n v="15761.007352941177"/>
    <n v="1640.9583528310716"/>
    <n v="1619.1786339754817"/>
    <n v="1472.7328519855596"/>
    <n v="2889.195652173913"/>
  </r>
  <r>
    <x v="15"/>
    <x v="3"/>
    <n v="4"/>
    <s v="LSL_Personal"/>
    <x v="1"/>
    <s v="Personal"/>
    <n v="20036"/>
    <n v="5009"/>
    <n v="18"/>
    <n v="388"/>
    <n v="1037"/>
    <n v="568"/>
    <n v="90"/>
    <n v="368287"/>
    <n v="1120610"/>
    <n v="1630496"/>
    <n v="1647906"/>
    <n v="508535"/>
    <n v="20460.388888888891"/>
    <n v="2888.1701030927834"/>
    <n v="1572.3201542912248"/>
    <n v="2901.2429577464791"/>
    <n v="5650.3888888888887"/>
  </r>
  <r>
    <x v="15"/>
    <x v="3"/>
    <n v="4"/>
    <s v="MYA_Personal"/>
    <x v="2"/>
    <s v="Personal"/>
    <n v="19748"/>
    <n v="4937"/>
    <n v="89"/>
    <n v="604"/>
    <n v="264"/>
    <n v="1496"/>
    <n v="96"/>
    <n v="949241"/>
    <n v="1957798"/>
    <n v="275388"/>
    <n v="4034906"/>
    <n v="440373"/>
    <n v="10665.629213483146"/>
    <n v="3241.3874172185429"/>
    <n v="1043.1363636363637"/>
    <n v="2697.1296791443851"/>
    <n v="4587.21875"/>
  </r>
  <r>
    <x v="15"/>
    <x v="3"/>
    <n v="4"/>
    <s v="SMA_Personal"/>
    <x v="3"/>
    <s v="Personal"/>
    <n v="78716"/>
    <n v="19679"/>
    <n v="112"/>
    <n v="1783"/>
    <n v="2680"/>
    <n v="2391"/>
    <n v="295"/>
    <n v="2067903"/>
    <n v="6589937"/>
    <n v="2455825"/>
    <n v="7252587"/>
    <n v="1407522"/>
    <n v="18463.419642857141"/>
    <n v="3695.9826135726303"/>
    <n v="916.35261194029852"/>
    <n v="3033.2860727728985"/>
    <n v="4771.2610169491527"/>
  </r>
  <r>
    <x v="15"/>
    <x v="3"/>
    <n v="4"/>
    <s v="MSL_Personal"/>
    <x v="4"/>
    <s v="Personal"/>
    <n v="65132"/>
    <n v="16283"/>
    <n v="161"/>
    <n v="1431"/>
    <n v="2560"/>
    <n v="1944"/>
    <n v="415"/>
    <n v="3303650"/>
    <n v="4471360"/>
    <n v="4414065"/>
    <n v="5917267"/>
    <n v="1149135"/>
    <n v="20519.565217391304"/>
    <n v="3124.6401118099229"/>
    <n v="1724.244140625"/>
    <n v="3043.8616255144034"/>
    <n v="2769"/>
  </r>
  <r>
    <x v="15"/>
    <x v="3"/>
    <n v="4"/>
    <s v="LYL_Personal"/>
    <x v="5"/>
    <s v="Personal"/>
    <n v="15616"/>
    <n v="3904"/>
    <n v="80"/>
    <n v="348"/>
    <n v="677"/>
    <n v="598"/>
    <n v="138"/>
    <n v="1606102"/>
    <n v="1055605"/>
    <n v="1117339"/>
    <n v="1886655"/>
    <n v="736557"/>
    <n v="20076.275000000001"/>
    <n v="3033.3477011494251"/>
    <n v="1650.4268833087149"/>
    <n v="3154.9414715719063"/>
    <n v="5337.369565217391"/>
  </r>
  <r>
    <x v="15"/>
    <x v="3"/>
    <n v="4"/>
    <s v="LSA_Personal"/>
    <x v="6"/>
    <s v="Personal"/>
    <n v="99500"/>
    <n v="24875"/>
    <n v="351"/>
    <n v="2843"/>
    <n v="2321"/>
    <n v="4537"/>
    <n v="843"/>
    <n v="9086806"/>
    <n v="7306780"/>
    <n v="4362401"/>
    <n v="10129376"/>
    <n v="7043693"/>
    <n v="25888.336182336181"/>
    <n v="2570.0949701020049"/>
    <n v="1879.5351141749245"/>
    <n v="2232.6153846153848"/>
    <n v="8355.5077105575328"/>
  </r>
  <r>
    <x v="15"/>
    <x v="3"/>
    <n v="4"/>
    <s v="LMA_Personal"/>
    <x v="7"/>
    <s v="Personal"/>
    <n v="121280"/>
    <n v="30320"/>
    <n v="855"/>
    <n v="2829"/>
    <n v="8396"/>
    <n v="4439"/>
    <n v="582"/>
    <n v="13653475"/>
    <n v="6723615"/>
    <n v="8059615"/>
    <n v="13010906"/>
    <n v="2680919"/>
    <n v="15968.976608187135"/>
    <n v="2376.675503711559"/>
    <n v="959.93508813720814"/>
    <n v="2931.0443793647219"/>
    <n v="4606.3900343642608"/>
  </r>
  <r>
    <x v="15"/>
    <x v="3"/>
    <n v="4"/>
    <s v="SYL_Personal"/>
    <x v="8"/>
    <s v="Personal"/>
    <n v="11716"/>
    <n v="2929"/>
    <n v="110"/>
    <n v="307"/>
    <n v="410"/>
    <n v="356"/>
    <n v="140"/>
    <n v="1270828"/>
    <n v="828031"/>
    <n v="415875"/>
    <n v="993314"/>
    <n v="509701"/>
    <n v="11552.981818181817"/>
    <n v="2697.169381107492"/>
    <n v="1014.329268292683"/>
    <n v="2790.2078651685392"/>
    <n v="3640.7214285714285"/>
  </r>
  <r>
    <x v="15"/>
    <x v="3"/>
    <n v="4"/>
    <s v="MYL_Personal"/>
    <x v="9"/>
    <s v="Personal"/>
    <n v="12064"/>
    <n v="3016"/>
    <n v="98"/>
    <n v="326"/>
    <n v="585"/>
    <n v="427"/>
    <n v="87"/>
    <n v="1419165"/>
    <n v="937282"/>
    <n v="455501"/>
    <n v="1233623"/>
    <n v="391830"/>
    <n v="14481.275510204081"/>
    <n v="2875.0981595092026"/>
    <n v="778.63418803418801"/>
    <n v="2889.0468384074943"/>
    <n v="4503.7931034482763"/>
  </r>
  <r>
    <x v="15"/>
    <x v="3"/>
    <n v="4"/>
    <s v="MYH_Personal"/>
    <x v="10"/>
    <s v="Personal"/>
    <n v="33896"/>
    <n v="8474"/>
    <n v="247"/>
    <n v="900"/>
    <n v="447"/>
    <n v="2034"/>
    <n v="201"/>
    <n v="4485490"/>
    <n v="3889463"/>
    <n v="550387"/>
    <n v="5761770"/>
    <n v="973198"/>
    <n v="18159.878542510123"/>
    <n v="4321.6255555555554"/>
    <n v="1231.2908277404922"/>
    <n v="2832.7286135693216"/>
    <n v="4841.7810945273632"/>
  </r>
  <r>
    <x v="15"/>
    <x v="3"/>
    <n v="4"/>
    <s v="LML_Personal"/>
    <x v="11"/>
    <s v="Personal"/>
    <n v="94284"/>
    <n v="23571"/>
    <n v="170"/>
    <n v="2008"/>
    <n v="6781"/>
    <n v="2751"/>
    <n v="757"/>
    <n v="2698889"/>
    <n v="3723096"/>
    <n v="7825236"/>
    <n v="4925850"/>
    <n v="3465343"/>
    <n v="15875.817647058824"/>
    <n v="1854.1314741035856"/>
    <n v="1153.9943961067688"/>
    <n v="1790.5670665212649"/>
    <n v="4577.7318361955085"/>
  </r>
  <r>
    <x v="15"/>
    <x v="3"/>
    <n v="4"/>
    <s v="MSA_Personal"/>
    <x v="12"/>
    <s v="Personal"/>
    <n v="94400"/>
    <n v="23600"/>
    <n v="340"/>
    <n v="2535"/>
    <n v="4198"/>
    <n v="4552"/>
    <n v="878"/>
    <n v="7028692"/>
    <n v="7689703"/>
    <n v="7246584"/>
    <n v="12239756"/>
    <n v="3516299"/>
    <n v="20672.623529411765"/>
    <n v="3033.4134122287969"/>
    <n v="1726.1991424487851"/>
    <n v="2688.8743409490335"/>
    <n v="4004.8963553530753"/>
  </r>
  <r>
    <x v="15"/>
    <x v="3"/>
    <n v="4"/>
    <s v="LYA_Personal"/>
    <x v="13"/>
    <s v="Personal"/>
    <n v="24188"/>
    <n v="6047"/>
    <n v="172"/>
    <n v="680"/>
    <n v="880"/>
    <n v="905"/>
    <n v="240"/>
    <n v="3630523"/>
    <n v="1950176"/>
    <n v="814963"/>
    <n v="2551727"/>
    <n v="1858998"/>
    <n v="21107.691860465115"/>
    <n v="2867.9058823529413"/>
    <n v="926.09431818181815"/>
    <n v="2819.5878453038672"/>
    <n v="7745.8249999999998"/>
  </r>
  <r>
    <x v="15"/>
    <x v="3"/>
    <n v="4"/>
    <s v="MMA_Personal"/>
    <x v="14"/>
    <s v="Personal"/>
    <n v="164304"/>
    <n v="41076"/>
    <n v="1097"/>
    <n v="4375"/>
    <n v="7480"/>
    <n v="6901"/>
    <n v="1516"/>
    <n v="15094050"/>
    <n v="13259396"/>
    <n v="9538124"/>
    <n v="20254842"/>
    <n v="14834696"/>
    <n v="13759.389243391066"/>
    <n v="3030.7190857142859"/>
    <n v="1275.1502673796792"/>
    <n v="2935.058976959861"/>
    <n v="9785.4195250659632"/>
  </r>
  <r>
    <x v="15"/>
    <x v="3"/>
    <n v="4"/>
    <s v="LYH_Personal"/>
    <x v="15"/>
    <s v="Personal"/>
    <n v="17476"/>
    <n v="4369"/>
    <n v="147"/>
    <n v="510"/>
    <n v="684"/>
    <n v="704"/>
    <n v="232"/>
    <n v="2297267"/>
    <n v="1530352"/>
    <n v="1006161"/>
    <n v="1790100"/>
    <n v="1660274"/>
    <n v="15627.666666666666"/>
    <n v="3000.6901960784312"/>
    <n v="1470.9956140350878"/>
    <n v="2542.755681818182"/>
    <n v="7156.3534482758623"/>
  </r>
  <r>
    <x v="15"/>
    <x v="3"/>
    <n v="4"/>
    <s v="SSA_Personal"/>
    <x v="16"/>
    <s v="Personal"/>
    <n v="34044"/>
    <n v="8511"/>
    <n v="250"/>
    <n v="968"/>
    <n v="2375"/>
    <n v="2398"/>
    <n v="133"/>
    <n v="5259859"/>
    <n v="1784189"/>
    <n v="2055283"/>
    <n v="7936205"/>
    <n v="696930"/>
    <n v="21039.436000000002"/>
    <n v="1843.1704545454545"/>
    <n v="865.38231578947364"/>
    <n v="3309.5100083402835"/>
    <n v="5240.0751879699246"/>
  </r>
  <r>
    <x v="15"/>
    <x v="3"/>
    <n v="4"/>
    <s v="MML_Personal"/>
    <x v="17"/>
    <s v="Personal"/>
    <n v="109824"/>
    <n v="27456"/>
    <n v="642"/>
    <n v="2908"/>
    <n v="7866"/>
    <n v="3303"/>
    <n v="840"/>
    <n v="10090111"/>
    <n v="8768020"/>
    <n v="5140942"/>
    <n v="9867904"/>
    <n v="1742996"/>
    <n v="15716.683800623054"/>
    <n v="3015.1375515818431"/>
    <n v="653.56496313246885"/>
    <n v="2987.5579775961246"/>
    <n v="2074.9952380952382"/>
  </r>
  <r>
    <x v="15"/>
    <x v="3"/>
    <n v="4"/>
    <s v="LMH_Personal"/>
    <x v="18"/>
    <s v="Personal"/>
    <n v="77252"/>
    <n v="19313"/>
    <n v="284"/>
    <n v="2445"/>
    <n v="3992"/>
    <n v="3888"/>
    <n v="898"/>
    <n v="9879076"/>
    <n v="8333499"/>
    <n v="5099968"/>
    <n v="12109167"/>
    <n v="7843323"/>
    <n v="34785.478873239437"/>
    <n v="3408.3840490797547"/>
    <n v="1277.5470941883768"/>
    <n v="3114.4976851851852"/>
    <n v="8734.2126948775058"/>
  </r>
  <r>
    <x v="15"/>
    <x v="3"/>
    <n v="4"/>
    <s v="SSL_Personal"/>
    <x v="19"/>
    <s v="Personal"/>
    <n v="60488"/>
    <n v="15122"/>
    <n v="517"/>
    <n v="1561"/>
    <n v="4019"/>
    <n v="2141"/>
    <n v="504"/>
    <n v="6398293"/>
    <n v="4469751"/>
    <n v="4151799"/>
    <n v="5515475"/>
    <n v="1067298"/>
    <n v="12375.808510638299"/>
    <n v="2863.3894939141578"/>
    <n v="1033.0427967156008"/>
    <n v="2576.1209715086407"/>
    <n v="2117.6547619047619"/>
  </r>
  <r>
    <x v="15"/>
    <x v="3"/>
    <n v="4"/>
    <s v="SSH_Personal"/>
    <x v="20"/>
    <s v="Personal"/>
    <n v="55864"/>
    <n v="13966"/>
    <n v="385"/>
    <n v="1894"/>
    <n v="2958"/>
    <n v="2309"/>
    <n v="385"/>
    <n v="5492526"/>
    <n v="7087131"/>
    <n v="3397615"/>
    <n v="8821475"/>
    <n v="1433864"/>
    <n v="14266.301298701299"/>
    <n v="3741.8854276663146"/>
    <n v="1148.6189993238675"/>
    <n v="3820.4742312689477"/>
    <n v="3724.3220779220778"/>
  </r>
  <r>
    <x v="15"/>
    <x v="3"/>
    <n v="4"/>
    <s v="MMH_Personal"/>
    <x v="21"/>
    <s v="Personal"/>
    <n v="96800"/>
    <n v="24200"/>
    <n v="995"/>
    <n v="3441"/>
    <n v="4479"/>
    <n v="5343"/>
    <n v="1292"/>
    <n v="11616192"/>
    <n v="10007250"/>
    <n v="6376731"/>
    <n v="13516046"/>
    <n v="3481200"/>
    <n v="11674.564824120604"/>
    <n v="2908.2388840453355"/>
    <n v="1423.695244474213"/>
    <n v="2529.6735916151974"/>
    <n v="2694.4272445820434"/>
  </r>
  <r>
    <x v="15"/>
    <x v="3"/>
    <n v="4"/>
    <s v="SYA_Personal"/>
    <x v="22"/>
    <s v="Personal"/>
    <n v="27120"/>
    <n v="6780"/>
    <n v="269"/>
    <n v="978"/>
    <n v="948"/>
    <n v="1343"/>
    <n v="653"/>
    <n v="4286057"/>
    <n v="3592293"/>
    <n v="888648"/>
    <n v="4430188"/>
    <n v="3153065"/>
    <n v="15933.297397769516"/>
    <n v="3673.1012269938651"/>
    <n v="937.39240506329111"/>
    <n v="3298.7252419955325"/>
    <n v="4828.5834609494641"/>
  </r>
  <r>
    <x v="15"/>
    <x v="3"/>
    <n v="4"/>
    <s v="LSH_Personal"/>
    <x v="23"/>
    <s v="Personal"/>
    <n v="50516"/>
    <n v="12629"/>
    <n v="538"/>
    <n v="2137"/>
    <n v="2910"/>
    <n v="2425"/>
    <n v="1553"/>
    <n v="9667090"/>
    <n v="6298127"/>
    <n v="3628849"/>
    <n v="7282757"/>
    <n v="8152759"/>
    <n v="17968.568773234201"/>
    <n v="2947.1815629386992"/>
    <n v="1247.027147766323"/>
    <n v="3003.1987628865982"/>
    <n v="5249.6838377334188"/>
  </r>
  <r>
    <x v="15"/>
    <x v="3"/>
    <n v="4"/>
    <s v="SYH_Personal"/>
    <x v="24"/>
    <s v="Personal"/>
    <n v="26540"/>
    <n v="6635"/>
    <n v="301"/>
    <n v="1149"/>
    <n v="936"/>
    <n v="1764"/>
    <n v="54"/>
    <n v="3672778"/>
    <n v="2772383"/>
    <n v="1601192"/>
    <n v="3824010"/>
    <n v="338396"/>
    <n v="12201.920265780731"/>
    <n v="2412.8659704090514"/>
    <n v="1710.6752136752136"/>
    <n v="2167.8061224489797"/>
    <n v="6266.5925925925922"/>
  </r>
  <r>
    <x v="15"/>
    <x v="3"/>
    <n v="4"/>
    <s v="MSH_Personal"/>
    <x v="25"/>
    <s v="Personal"/>
    <n v="69932"/>
    <n v="17483"/>
    <n v="813"/>
    <n v="2974"/>
    <n v="6184"/>
    <n v="4825"/>
    <n v="399"/>
    <n v="11949936"/>
    <n v="8020525"/>
    <n v="5951722"/>
    <n v="13341355"/>
    <n v="1889971"/>
    <n v="14698.568265682658"/>
    <n v="2696.8813046402151"/>
    <n v="962.43887451487706"/>
    <n v="2765.0476683937823"/>
    <n v="4736.769423558897"/>
  </r>
  <r>
    <x v="15"/>
    <x v="3"/>
    <n v="4"/>
    <s v="SMH_Personal"/>
    <x v="26"/>
    <s v="Personal"/>
    <n v="44968"/>
    <n v="11242"/>
    <n v="388"/>
    <n v="1804"/>
    <n v="3285"/>
    <n v="2573"/>
    <n v="395"/>
    <n v="4851076"/>
    <n v="6052707"/>
    <n v="2526430"/>
    <n v="8267277"/>
    <n v="962557"/>
    <n v="12502.773195876289"/>
    <n v="3355.159090909091"/>
    <n v="769.08066971080666"/>
    <n v="3213.0886125145744"/>
    <n v="2436.8531645569619"/>
  </r>
  <r>
    <x v="16"/>
    <x v="4"/>
    <n v="1"/>
    <s v="SML_Personal"/>
    <x v="0"/>
    <s v="Personal"/>
    <n v="76172"/>
    <n v="19043"/>
    <n v="126"/>
    <n v="2257"/>
    <n v="1000"/>
    <n v="3262"/>
    <n v="526"/>
    <n v="1568057"/>
    <n v="3563875"/>
    <n v="1398306"/>
    <n v="5461978"/>
    <n v="1669698"/>
    <n v="12444.896825396825"/>
    <n v="1579.0319007532123"/>
    <n v="1398.306"/>
    <n v="1674.4261189454323"/>
    <n v="3174.3307984790877"/>
  </r>
  <r>
    <x v="16"/>
    <x v="4"/>
    <n v="1"/>
    <s v="LSL_Personal"/>
    <x v="1"/>
    <s v="Personal"/>
    <n v="20212"/>
    <n v="5053"/>
    <n v="24"/>
    <n v="500"/>
    <n v="561"/>
    <n v="847"/>
    <n v="108"/>
    <n v="462438"/>
    <n v="1448687"/>
    <n v="620292"/>
    <n v="2519710"/>
    <n v="618016"/>
    <n v="19268.25"/>
    <n v="2897.3739999999998"/>
    <n v="1105.6898395721926"/>
    <n v="2974.8642266824086"/>
    <n v="5722.3703703703704"/>
  </r>
  <r>
    <x v="16"/>
    <x v="4"/>
    <n v="1"/>
    <s v="MYA_Personal"/>
    <x v="2"/>
    <s v="Personal"/>
    <n v="19788"/>
    <n v="4947"/>
    <n v="95"/>
    <n v="610"/>
    <n v="469"/>
    <n v="1180"/>
    <n v="165"/>
    <n v="1010778"/>
    <n v="1980050"/>
    <n v="440874"/>
    <n v="3360341"/>
    <n v="869561"/>
    <n v="10639.768421052631"/>
    <n v="3245.9836065573772"/>
    <n v="940.02985074626861"/>
    <n v="2847.7466101694913"/>
    <n v="5270.0666666666666"/>
  </r>
  <r>
    <x v="16"/>
    <x v="4"/>
    <n v="1"/>
    <s v="SMA_Personal"/>
    <x v="3"/>
    <s v="Personal"/>
    <n v="79108"/>
    <n v="19777"/>
    <n v="119"/>
    <n v="1738"/>
    <n v="1994"/>
    <n v="2937"/>
    <n v="706"/>
    <n v="2183319"/>
    <n v="6438751"/>
    <n v="1643703"/>
    <n v="9405809"/>
    <n v="3886562"/>
    <n v="18347.218487394959"/>
    <n v="3704.6898734177216"/>
    <n v="824.3244734202608"/>
    <n v="3202.5226421518555"/>
    <n v="5505.0453257790368"/>
  </r>
  <r>
    <x v="16"/>
    <x v="4"/>
    <n v="1"/>
    <s v="MSL_Personal"/>
    <x v="4"/>
    <s v="Personal"/>
    <n v="65404"/>
    <n v="16351"/>
    <n v="181"/>
    <n v="1408"/>
    <n v="1614"/>
    <n v="2330"/>
    <n v="476"/>
    <n v="3723991"/>
    <n v="4146962"/>
    <n v="1977461"/>
    <n v="7462518"/>
    <n v="1301272"/>
    <n v="20574.535911602208"/>
    <n v="2945.2855113636365"/>
    <n v="1225.1926889714994"/>
    <n v="3202.7974248927039"/>
    <n v="2733.7647058823532"/>
  </r>
  <r>
    <x v="16"/>
    <x v="4"/>
    <n v="1"/>
    <s v="LYL_Personal"/>
    <x v="5"/>
    <s v="Personal"/>
    <n v="15908"/>
    <n v="3977"/>
    <n v="81"/>
    <n v="355"/>
    <n v="501"/>
    <n v="564"/>
    <n v="158"/>
    <n v="1507509"/>
    <n v="1044551"/>
    <n v="556061"/>
    <n v="1889958"/>
    <n v="907679"/>
    <n v="18611.222222222223"/>
    <n v="2942.3971830985915"/>
    <n v="1109.9021956087824"/>
    <n v="3350.9893617021276"/>
    <n v="5744.8037974683548"/>
  </r>
  <r>
    <x v="16"/>
    <x v="4"/>
    <n v="1"/>
    <s v="LSA_Personal"/>
    <x v="6"/>
    <s v="Personal"/>
    <n v="101252"/>
    <n v="25313"/>
    <n v="357"/>
    <n v="2939"/>
    <n v="2164"/>
    <n v="4989"/>
    <n v="835"/>
    <n v="8797205"/>
    <n v="7519205"/>
    <n v="1650876"/>
    <n v="12797396"/>
    <n v="6989668"/>
    <n v="24642.030812324931"/>
    <n v="2558.4229329703981"/>
    <n v="762.88170055452861"/>
    <n v="2565.122469432752"/>
    <n v="8370.8598802395209"/>
  </r>
  <r>
    <x v="16"/>
    <x v="4"/>
    <n v="1"/>
    <s v="LMA_Personal"/>
    <x v="7"/>
    <s v="Personal"/>
    <n v="122092"/>
    <n v="30523"/>
    <n v="879"/>
    <n v="2839"/>
    <n v="3269"/>
    <n v="4670"/>
    <n v="888"/>
    <n v="14000050"/>
    <n v="6760931"/>
    <n v="2823958"/>
    <n v="13910516"/>
    <n v="4721210"/>
    <n v="15927.246871444824"/>
    <n v="2381.448045086298"/>
    <n v="863.85989599265827"/>
    <n v="2978.6972162740899"/>
    <n v="5316.6779279279281"/>
  </r>
  <r>
    <x v="16"/>
    <x v="4"/>
    <n v="1"/>
    <s v="SYL_Personal"/>
    <x v="8"/>
    <s v="Personal"/>
    <n v="11844"/>
    <n v="2961"/>
    <n v="110"/>
    <n v="291"/>
    <n v="335"/>
    <n v="396"/>
    <n v="134"/>
    <n v="1217415"/>
    <n v="812982"/>
    <n v="244359"/>
    <n v="1172126"/>
    <n v="532392"/>
    <n v="11067.40909090909"/>
    <n v="2793.7525773195875"/>
    <n v="729.4298507462687"/>
    <n v="2959.9141414141413"/>
    <n v="3973.0746268656717"/>
  </r>
  <r>
    <x v="16"/>
    <x v="4"/>
    <n v="1"/>
    <s v="MYL_Personal"/>
    <x v="9"/>
    <s v="Personal"/>
    <n v="12184"/>
    <n v="3046"/>
    <n v="100"/>
    <n v="324"/>
    <n v="519"/>
    <n v="459"/>
    <n v="122"/>
    <n v="1424179"/>
    <n v="981684"/>
    <n v="326475"/>
    <n v="1412405"/>
    <n v="568281"/>
    <n v="14241.79"/>
    <n v="3029.8888888888887"/>
    <n v="629.04624277456651"/>
    <n v="3077.1350762527231"/>
    <n v="4658.0409836065573"/>
  </r>
  <r>
    <x v="16"/>
    <x v="4"/>
    <n v="1"/>
    <s v="MYH_Personal"/>
    <x v="10"/>
    <s v="Personal"/>
    <n v="34628"/>
    <n v="8657"/>
    <n v="265"/>
    <n v="909"/>
    <n v="1272"/>
    <n v="1574"/>
    <n v="226"/>
    <n v="4857671"/>
    <n v="3936350"/>
    <n v="1408486"/>
    <n v="4707765"/>
    <n v="1264291"/>
    <n v="18330.833962264151"/>
    <n v="4330.4180418041806"/>
    <n v="1107.3003144654087"/>
    <n v="2990.9561626429481"/>
    <n v="5594.2079646017701"/>
  </r>
  <r>
    <x v="16"/>
    <x v="4"/>
    <n v="1"/>
    <s v="LML_Personal"/>
    <x v="11"/>
    <s v="Personal"/>
    <n v="96064"/>
    <n v="24016"/>
    <n v="180"/>
    <n v="2277"/>
    <n v="4244"/>
    <n v="3876"/>
    <n v="771"/>
    <n v="2460489"/>
    <n v="4171795"/>
    <n v="3499848"/>
    <n v="7443144"/>
    <n v="3669406"/>
    <n v="13669.383333333333"/>
    <n v="1832.1453667105841"/>
    <n v="824.65786993402446"/>
    <n v="1920.3157894736842"/>
    <n v="4759.2814526588845"/>
  </r>
  <r>
    <x v="16"/>
    <x v="4"/>
    <n v="1"/>
    <s v="MSA_Personal"/>
    <x v="12"/>
    <s v="Personal"/>
    <n v="96588"/>
    <n v="24147"/>
    <n v="362"/>
    <n v="2637"/>
    <n v="3050"/>
    <n v="5078"/>
    <n v="1108"/>
    <n v="6655956"/>
    <n v="8223858"/>
    <n v="3528023"/>
    <n v="14459528"/>
    <n v="4349804"/>
    <n v="18386.618784530387"/>
    <n v="3118.641638225256"/>
    <n v="1156.7288524590165"/>
    <n v="2847.4848365498228"/>
    <n v="3925.8158844765344"/>
  </r>
  <r>
    <x v="16"/>
    <x v="4"/>
    <n v="1"/>
    <s v="LYA_Personal"/>
    <x v="13"/>
    <s v="Personal"/>
    <n v="24464"/>
    <n v="6116"/>
    <n v="174"/>
    <n v="683"/>
    <n v="811"/>
    <n v="967"/>
    <n v="332"/>
    <n v="3350104"/>
    <n v="1952168"/>
    <n v="601641"/>
    <n v="2836757"/>
    <n v="2723332"/>
    <n v="19253.471264367818"/>
    <n v="2858.225475841874"/>
    <n v="741.85080147965471"/>
    <n v="2933.5646328852122"/>
    <n v="8202.8072289156626"/>
  </r>
  <r>
    <x v="16"/>
    <x v="4"/>
    <n v="1"/>
    <s v="MMA_Personal"/>
    <x v="14"/>
    <s v="Personal"/>
    <n v="166936"/>
    <n v="41734"/>
    <n v="1139"/>
    <n v="4482"/>
    <n v="6535"/>
    <n v="7487"/>
    <n v="1753"/>
    <n v="14788624"/>
    <n v="13791449"/>
    <n v="6473981"/>
    <n v="23705604"/>
    <n v="17530647"/>
    <n v="12983.866549604916"/>
    <n v="3077.0747434181171"/>
    <n v="990.66273909716904"/>
    <n v="3166.2353412581811"/>
    <n v="10000.369081574443"/>
  </r>
  <r>
    <x v="16"/>
    <x v="4"/>
    <n v="1"/>
    <s v="LYH_Personal"/>
    <x v="15"/>
    <s v="Personal"/>
    <n v="17716"/>
    <n v="4429"/>
    <n v="146"/>
    <n v="525"/>
    <n v="541"/>
    <n v="914"/>
    <n v="225"/>
    <n v="2460019"/>
    <n v="1592661"/>
    <n v="626545"/>
    <n v="2669821"/>
    <n v="1596020"/>
    <n v="16849.445205479453"/>
    <n v="3033.64"/>
    <n v="1158.1238447319779"/>
    <n v="2921.0295404814005"/>
    <n v="7093.4222222222224"/>
  </r>
  <r>
    <x v="16"/>
    <x v="4"/>
    <n v="1"/>
    <s v="SSA_Personal"/>
    <x v="16"/>
    <s v="Personal"/>
    <n v="34676"/>
    <n v="8669"/>
    <n v="265"/>
    <n v="978"/>
    <n v="1768"/>
    <n v="1867"/>
    <n v="437"/>
    <n v="5562659"/>
    <n v="1806778"/>
    <n v="1377416"/>
    <n v="6299777"/>
    <n v="2648293"/>
    <n v="20991.166037735849"/>
    <n v="1847.4212678936606"/>
    <n v="779.08144796380088"/>
    <n v="3374.2779860739156"/>
    <n v="6060.1670480549201"/>
  </r>
  <r>
    <x v="16"/>
    <x v="4"/>
    <n v="1"/>
    <s v="MML_Personal"/>
    <x v="17"/>
    <s v="Personal"/>
    <n v="111548"/>
    <n v="27887"/>
    <n v="669"/>
    <n v="3263"/>
    <n v="6333"/>
    <n v="4794"/>
    <n v="1129"/>
    <n v="10056921"/>
    <n v="9563808"/>
    <n v="3238852"/>
    <n v="15558898"/>
    <n v="2387475"/>
    <n v="15032.766816143498"/>
    <n v="2930.9862090101133"/>
    <n v="511.42460129480497"/>
    <n v="3245.4939507717982"/>
    <n v="2114.6811337466784"/>
  </r>
  <r>
    <x v="16"/>
    <x v="4"/>
    <n v="1"/>
    <s v="LMH_Personal"/>
    <x v="18"/>
    <s v="Personal"/>
    <n v="78392"/>
    <n v="19598"/>
    <n v="306"/>
    <n v="2563"/>
    <n v="3927"/>
    <n v="4562"/>
    <n v="888"/>
    <n v="9833923"/>
    <n v="8539454"/>
    <n v="2649084"/>
    <n v="15856982"/>
    <n v="7284564"/>
    <n v="32137.003267973858"/>
    <n v="3331.8197424892705"/>
    <n v="674.58212375859432"/>
    <n v="3475.8838228846998"/>
    <n v="8203.3378378378384"/>
  </r>
  <r>
    <x v="16"/>
    <x v="4"/>
    <n v="1"/>
    <s v="SSL_Personal"/>
    <x v="19"/>
    <s v="Personal"/>
    <n v="61632"/>
    <n v="15408"/>
    <n v="536"/>
    <n v="1604"/>
    <n v="3647"/>
    <n v="2311"/>
    <n v="578"/>
    <n v="6281336"/>
    <n v="4473837"/>
    <n v="2867163"/>
    <n v="6658416"/>
    <n v="1464430"/>
    <n v="11718.910447761195"/>
    <n v="2789.1751870324188"/>
    <n v="786.17027693995067"/>
    <n v="2881.1839030722631"/>
    <n v="2533.6159169550174"/>
  </r>
  <r>
    <x v="16"/>
    <x v="4"/>
    <n v="1"/>
    <s v="SSH_Personal"/>
    <x v="20"/>
    <s v="Personal"/>
    <n v="57064"/>
    <n v="14266"/>
    <n v="389"/>
    <n v="1917"/>
    <n v="2375"/>
    <n v="2688"/>
    <n v="437"/>
    <n v="5313107"/>
    <n v="7237156"/>
    <n v="2183273"/>
    <n v="10566868"/>
    <n v="1690810"/>
    <n v="13658.372750642673"/>
    <n v="3775.2509128847155"/>
    <n v="919.27284210526318"/>
    <n v="3931.1264880952381"/>
    <n v="3869.1304347826085"/>
  </r>
  <r>
    <x v="16"/>
    <x v="4"/>
    <n v="1"/>
    <s v="MMH_Personal"/>
    <x v="21"/>
    <s v="Personal"/>
    <n v="98920"/>
    <n v="24730"/>
    <n v="987"/>
    <n v="3487"/>
    <n v="3316"/>
    <n v="5750"/>
    <n v="1343"/>
    <n v="11005382"/>
    <n v="10146635"/>
    <n v="3840365"/>
    <n v="16071910"/>
    <n v="3819621"/>
    <n v="11150.33637284701"/>
    <n v="2909.8465729853742"/>
    <n v="1158.1317852834741"/>
    <n v="2795.1147826086958"/>
    <n v="2844.096053611318"/>
  </r>
  <r>
    <x v="16"/>
    <x v="4"/>
    <n v="1"/>
    <s v="SYA_Personal"/>
    <x v="22"/>
    <s v="Personal"/>
    <n v="27536"/>
    <n v="6884"/>
    <n v="285"/>
    <n v="989"/>
    <n v="1179"/>
    <n v="1245"/>
    <n v="202"/>
    <n v="4537441"/>
    <n v="3639938"/>
    <n v="994920"/>
    <n v="4192786"/>
    <n v="1128324"/>
    <n v="15920.845614035088"/>
    <n v="3680.4226491405461"/>
    <n v="843.86768447837153"/>
    <n v="3367.6995983935744"/>
    <n v="5585.7623762376234"/>
  </r>
  <r>
    <x v="16"/>
    <x v="4"/>
    <n v="1"/>
    <s v="LSH_Personal"/>
    <x v="23"/>
    <s v="Personal"/>
    <n v="51588"/>
    <n v="12897"/>
    <n v="561"/>
    <n v="2213"/>
    <n v="2287"/>
    <n v="4101"/>
    <n v="836"/>
    <n v="10052375"/>
    <n v="6536583"/>
    <n v="2566274"/>
    <n v="13006255"/>
    <n v="5062562"/>
    <n v="17918.67201426025"/>
    <n v="2953.7202892001806"/>
    <n v="1122.113686051596"/>
    <n v="3171.4837844428189"/>
    <n v="6055.696172248804"/>
  </r>
  <r>
    <x v="16"/>
    <x v="4"/>
    <n v="1"/>
    <s v="SYH_Personal"/>
    <x v="24"/>
    <s v="Personal"/>
    <n v="27084"/>
    <n v="6771"/>
    <n v="297"/>
    <n v="1148"/>
    <n v="754"/>
    <n v="1987"/>
    <n v="51"/>
    <n v="3241930"/>
    <n v="2685389"/>
    <n v="1298374"/>
    <n v="4830319"/>
    <n v="264958"/>
    <n v="10915.589225589225"/>
    <n v="2339.189024390244"/>
    <n v="1721.9814323607427"/>
    <n v="2430.9607448414695"/>
    <n v="5195.2549019607841"/>
  </r>
  <r>
    <x v="16"/>
    <x v="4"/>
    <n v="1"/>
    <s v="MSH_Personal"/>
    <x v="25"/>
    <s v="Personal"/>
    <n v="70208"/>
    <n v="17552"/>
    <n v="843"/>
    <n v="2986"/>
    <n v="2996"/>
    <n v="3723"/>
    <n v="506"/>
    <n v="12350652"/>
    <n v="8068961"/>
    <n v="2594927"/>
    <n v="10867980"/>
    <n v="2766856"/>
    <n v="14650.832740213524"/>
    <n v="2702.2642330877429"/>
    <n v="866.13050734312412"/>
    <n v="2919.1458501208704"/>
    <n v="5468.094861660079"/>
  </r>
  <r>
    <x v="16"/>
    <x v="4"/>
    <n v="1"/>
    <s v="SMH_Personal"/>
    <x v="26"/>
    <s v="Personal"/>
    <n v="45516"/>
    <n v="11379"/>
    <n v="427"/>
    <n v="1963"/>
    <n v="3772"/>
    <n v="3683"/>
    <n v="666"/>
    <n v="5146873"/>
    <n v="6534640"/>
    <n v="2372035"/>
    <n v="12575313"/>
    <n v="1748381"/>
    <n v="12053.566744730679"/>
    <n v="3328.9047376464596"/>
    <n v="628.85339342523855"/>
    <n v="3414.4211240836275"/>
    <n v="2625.1966966966966"/>
  </r>
  <r>
    <x v="17"/>
    <x v="4"/>
    <n v="2"/>
    <s v="SML_Personal"/>
    <x v="0"/>
    <s v="Personal"/>
    <n v="77344"/>
    <n v="19336"/>
    <n v="116"/>
    <n v="2257"/>
    <n v="1160"/>
    <n v="3440"/>
    <n v="481"/>
    <n v="1458625"/>
    <n v="3582465"/>
    <n v="1501331"/>
    <n v="5734037"/>
    <n v="1776816"/>
    <n v="12574.353448275862"/>
    <n v="1587.2684980062029"/>
    <n v="1294.2508620689655"/>
    <n v="1666.8712209302325"/>
    <n v="3694.0041580041579"/>
  </r>
  <r>
    <x v="17"/>
    <x v="4"/>
    <n v="2"/>
    <s v="LSL_Personal"/>
    <x v="1"/>
    <s v="Personal"/>
    <n v="20472"/>
    <n v="5118"/>
    <n v="22"/>
    <n v="458"/>
    <n v="828"/>
    <n v="716"/>
    <n v="103"/>
    <n v="523799"/>
    <n v="1312981"/>
    <n v="1070323"/>
    <n v="1960859"/>
    <n v="664779"/>
    <n v="23809.045454545456"/>
    <n v="2866.7707423580787"/>
    <n v="1292.6606280193237"/>
    <n v="2738.6298882681563"/>
    <n v="6454.1650485436894"/>
  </r>
  <r>
    <x v="17"/>
    <x v="4"/>
    <n v="2"/>
    <s v="MYA_Personal"/>
    <x v="2"/>
    <s v="Personal"/>
    <n v="19940"/>
    <n v="4985"/>
    <n v="90"/>
    <n v="621"/>
    <n v="1356"/>
    <n v="1551"/>
    <n v="108"/>
    <n v="841463"/>
    <n v="2178091"/>
    <n v="1303083"/>
    <n v="4711354"/>
    <n v="601570"/>
    <n v="9349.5888888888894"/>
    <n v="3507.3929146537844"/>
    <n v="960.97566371681421"/>
    <n v="3037.6234687298515"/>
    <n v="5570.0925925925922"/>
  </r>
  <r>
    <x v="17"/>
    <x v="4"/>
    <n v="2"/>
    <s v="SMA_Personal"/>
    <x v="3"/>
    <s v="Personal"/>
    <n v="80748"/>
    <n v="20187"/>
    <n v="103"/>
    <n v="1865"/>
    <n v="5535"/>
    <n v="2919"/>
    <n v="521"/>
    <n v="1666323"/>
    <n v="7469236"/>
    <n v="4663777"/>
    <n v="9533717"/>
    <n v="3035675"/>
    <n v="16177.893203883496"/>
    <n v="4004.9522788203753"/>
    <n v="842.59747064137309"/>
    <n v="3266.0900993490923"/>
    <n v="5826.6314779270633"/>
  </r>
  <r>
    <x v="17"/>
    <x v="4"/>
    <n v="2"/>
    <s v="MSL_Personal"/>
    <x v="4"/>
    <s v="Personal"/>
    <n v="66144"/>
    <n v="16536"/>
    <n v="164"/>
    <n v="1389"/>
    <n v="4946"/>
    <n v="2019"/>
    <n v="407"/>
    <n v="3203037"/>
    <n v="4206607"/>
    <n v="6877648"/>
    <n v="6692624"/>
    <n v="1299899"/>
    <n v="19530.713414634145"/>
    <n v="3028.5147588192945"/>
    <n v="1390.5475131419328"/>
    <n v="3314.8211986131751"/>
    <n v="3193.8550368550368"/>
  </r>
  <r>
    <x v="17"/>
    <x v="4"/>
    <n v="2"/>
    <s v="LYL_Personal"/>
    <x v="5"/>
    <s v="Personal"/>
    <n v="16092"/>
    <n v="4023"/>
    <n v="75"/>
    <n v="361"/>
    <n v="594"/>
    <n v="497"/>
    <n v="141"/>
    <n v="1434434"/>
    <n v="1109739"/>
    <n v="722101"/>
    <n v="1681184"/>
    <n v="824652"/>
    <n v="19125.786666666667"/>
    <n v="3074.0692520775624"/>
    <n v="1215.6582491582492"/>
    <n v="3382.6639839034206"/>
    <n v="5848.5957446808507"/>
  </r>
  <r>
    <x v="17"/>
    <x v="4"/>
    <n v="2"/>
    <s v="LSA_Personal"/>
    <x v="6"/>
    <s v="Personal"/>
    <n v="103096"/>
    <n v="25774"/>
    <n v="363"/>
    <n v="3023"/>
    <n v="1995"/>
    <n v="4523"/>
    <n v="851"/>
    <n v="9513342"/>
    <n v="8020558"/>
    <n v="1658005"/>
    <n v="11406058"/>
    <n v="7048359"/>
    <n v="26207.553719008265"/>
    <n v="2653.1782997022824"/>
    <n v="831.0802005012531"/>
    <n v="2521.7904045987175"/>
    <n v="8282.4430082256167"/>
  </r>
  <r>
    <x v="17"/>
    <x v="4"/>
    <n v="2"/>
    <s v="LMA_Personal"/>
    <x v="7"/>
    <s v="Personal"/>
    <n v="123496"/>
    <n v="30874"/>
    <n v="852"/>
    <n v="2927"/>
    <n v="4492"/>
    <n v="4928"/>
    <n v="1788"/>
    <n v="11950683"/>
    <n v="7536789"/>
    <n v="3965697"/>
    <n v="15656252"/>
    <n v="10061987"/>
    <n v="14026.62323943662"/>
    <n v="2574.9193713700033"/>
    <n v="882.83548530721282"/>
    <n v="3176.9991883116882"/>
    <n v="5627.5095078299773"/>
  </r>
  <r>
    <x v="17"/>
    <x v="4"/>
    <n v="2"/>
    <s v="SYL_Personal"/>
    <x v="8"/>
    <s v="Personal"/>
    <n v="12040"/>
    <n v="3010"/>
    <n v="104"/>
    <n v="283"/>
    <n v="381"/>
    <n v="347"/>
    <n v="115"/>
    <n v="1204635"/>
    <n v="810734"/>
    <n v="282021"/>
    <n v="992257"/>
    <n v="439557"/>
    <n v="11583.028846153846"/>
    <n v="2864.7844522968198"/>
    <n v="740.2125984251968"/>
    <n v="2859.5302593659944"/>
    <n v="3822.2347826086957"/>
  </r>
  <r>
    <x v="17"/>
    <x v="4"/>
    <n v="2"/>
    <s v="MYL_Personal"/>
    <x v="9"/>
    <s v="Personal"/>
    <n v="12440"/>
    <n v="3110"/>
    <n v="98"/>
    <n v="323"/>
    <n v="558"/>
    <n v="411"/>
    <n v="112"/>
    <n v="1335215"/>
    <n v="981514"/>
    <n v="348931"/>
    <n v="1278916"/>
    <n v="541081"/>
    <n v="13624.642857142857"/>
    <n v="3038.7430340557275"/>
    <n v="625.3243727598566"/>
    <n v="3111.7177615571777"/>
    <n v="4831.0803571428569"/>
  </r>
  <r>
    <x v="17"/>
    <x v="4"/>
    <n v="2"/>
    <s v="MYH_Personal"/>
    <x v="10"/>
    <s v="Personal"/>
    <n v="35496"/>
    <n v="8874"/>
    <n v="248"/>
    <n v="913"/>
    <n v="620"/>
    <n v="1065"/>
    <n v="160"/>
    <n v="4391849"/>
    <n v="4276144"/>
    <n v="701710"/>
    <n v="3397755"/>
    <n v="946380"/>
    <n v="17709.068548387098"/>
    <n v="4683.6188389923327"/>
    <n v="1131.7903225806451"/>
    <n v="3190.3802816901407"/>
    <n v="5914.875"/>
  </r>
  <r>
    <x v="17"/>
    <x v="4"/>
    <n v="2"/>
    <s v="LML_Personal"/>
    <x v="11"/>
    <s v="Personal"/>
    <n v="98744"/>
    <n v="24686"/>
    <n v="185"/>
    <n v="2089"/>
    <n v="6621"/>
    <n v="3059"/>
    <n v="704"/>
    <n v="2601035"/>
    <n v="3962967"/>
    <n v="5358411"/>
    <n v="5589694"/>
    <n v="3703810"/>
    <n v="14059.648648648648"/>
    <n v="1897.0641455241741"/>
    <n v="809.30539193475306"/>
    <n v="1827.294540699575"/>
    <n v="5261.09375"/>
  </r>
  <r>
    <x v="17"/>
    <x v="4"/>
    <n v="2"/>
    <s v="MSA_Personal"/>
    <x v="12"/>
    <s v="Personal"/>
    <n v="98016"/>
    <n v="24504"/>
    <n v="331"/>
    <n v="2595"/>
    <n v="3440"/>
    <n v="4381"/>
    <n v="978"/>
    <n v="6366069"/>
    <n v="7997819"/>
    <n v="3860806"/>
    <n v="12765575"/>
    <n v="3949808"/>
    <n v="19232.836858006041"/>
    <n v="3082.0111753371871"/>
    <n v="1122.3273255813954"/>
    <n v="2913.8495777219814"/>
    <n v="4038.6584867075667"/>
  </r>
  <r>
    <x v="17"/>
    <x v="4"/>
    <n v="2"/>
    <s v="LYA_Personal"/>
    <x v="13"/>
    <s v="Personal"/>
    <n v="24868"/>
    <n v="6217"/>
    <n v="170"/>
    <n v="707"/>
    <n v="938"/>
    <n v="923"/>
    <n v="298"/>
    <n v="3385399"/>
    <n v="2093564"/>
    <n v="864552"/>
    <n v="2967403"/>
    <n v="2487371"/>
    <n v="19914.111764705882"/>
    <n v="2961.1937765205093"/>
    <n v="921.69722814498937"/>
    <n v="3214.9544962080172"/>
    <n v="8346.8825503355711"/>
  </r>
  <r>
    <x v="17"/>
    <x v="4"/>
    <n v="2"/>
    <s v="MMA_Personal"/>
    <x v="14"/>
    <s v="Personal"/>
    <n v="169756"/>
    <n v="42439"/>
    <n v="1108"/>
    <n v="4469"/>
    <n v="8263"/>
    <n v="6761"/>
    <n v="1528"/>
    <n v="14270950"/>
    <n v="13863960"/>
    <n v="10603252"/>
    <n v="21769673"/>
    <n v="14612941"/>
    <n v="12879.918772563176"/>
    <n v="3102.2510628776013"/>
    <n v="1283.220622050103"/>
    <n v="3219.889513385594"/>
    <n v="9563.4430628272257"/>
  </r>
  <r>
    <x v="17"/>
    <x v="4"/>
    <n v="2"/>
    <s v="LYH_Personal"/>
    <x v="15"/>
    <s v="Personal"/>
    <n v="17932"/>
    <n v="4483"/>
    <n v="140"/>
    <n v="529"/>
    <n v="606"/>
    <n v="803"/>
    <n v="186"/>
    <n v="2108517"/>
    <n v="1659707"/>
    <n v="615608"/>
    <n v="2380253"/>
    <n v="1574003"/>
    <n v="15060.835714285715"/>
    <n v="3137.4423440453688"/>
    <n v="1015.8547854785479"/>
    <n v="2964.2004981320051"/>
    <n v="8462.3817204301067"/>
  </r>
  <r>
    <x v="17"/>
    <x v="4"/>
    <n v="2"/>
    <s v="SSA_Personal"/>
    <x v="16"/>
    <s v="Personal"/>
    <n v="35260"/>
    <n v="8815"/>
    <n v="249"/>
    <n v="1034"/>
    <n v="1055"/>
    <n v="2332"/>
    <n v="849"/>
    <n v="4590571"/>
    <n v="2065277"/>
    <n v="839759"/>
    <n v="7440589"/>
    <n v="5447481"/>
    <n v="18436.0281124498"/>
    <n v="1997.3665377176017"/>
    <n v="795.98009478672986"/>
    <n v="3190.6470840480274"/>
    <n v="6416.349823321555"/>
  </r>
  <r>
    <x v="17"/>
    <x v="4"/>
    <n v="2"/>
    <s v="MML_Personal"/>
    <x v="17"/>
    <s v="Personal"/>
    <n v="114132"/>
    <n v="28533"/>
    <n v="625"/>
    <n v="2902"/>
    <n v="7909"/>
    <n v="3698"/>
    <n v="1053"/>
    <n v="8856811"/>
    <n v="8867085"/>
    <n v="3950300"/>
    <n v="11406776"/>
    <n v="2179085"/>
    <n v="14170.8976"/>
    <n v="3055.5082701585116"/>
    <n v="499.46895941332662"/>
    <n v="3084.5797728501893"/>
    <n v="2069.4064577397912"/>
  </r>
  <r>
    <x v="17"/>
    <x v="4"/>
    <n v="2"/>
    <s v="LMH_Personal"/>
    <x v="18"/>
    <s v="Personal"/>
    <n v="80096"/>
    <n v="20024"/>
    <n v="300"/>
    <n v="2571"/>
    <n v="4127"/>
    <n v="3905"/>
    <n v="757"/>
    <n v="10113059"/>
    <n v="8886647"/>
    <n v="3014674"/>
    <n v="13179278"/>
    <n v="6371079"/>
    <n v="33710.196666666663"/>
    <n v="3456.4943601711398"/>
    <n v="730.47589047734436"/>
    <n v="3374.9751600512163"/>
    <n v="8416.2206076618222"/>
  </r>
  <r>
    <x v="17"/>
    <x v="4"/>
    <n v="2"/>
    <s v="SSL_Personal"/>
    <x v="19"/>
    <s v="Personal"/>
    <n v="62704"/>
    <n v="15676"/>
    <n v="517"/>
    <n v="1655"/>
    <n v="3950"/>
    <n v="2191"/>
    <n v="550"/>
    <n v="5819961"/>
    <n v="4924630"/>
    <n v="3240023"/>
    <n v="6723474"/>
    <n v="1450272"/>
    <n v="11257.177949709865"/>
    <n v="2975.6072507552872"/>
    <n v="820.25898734177213"/>
    <n v="3068.6782291191239"/>
    <n v="2636.8581818181819"/>
  </r>
  <r>
    <x v="17"/>
    <x v="4"/>
    <n v="2"/>
    <s v="SSH_Personal"/>
    <x v="20"/>
    <s v="Personal"/>
    <n v="58484"/>
    <n v="14621"/>
    <n v="395"/>
    <n v="2000"/>
    <n v="3689"/>
    <n v="2522"/>
    <n v="421"/>
    <n v="5348803"/>
    <n v="7692716"/>
    <n v="6392647"/>
    <n v="9762434"/>
    <n v="1760871"/>
    <n v="13541.273417721519"/>
    <n v="3846.3580000000002"/>
    <n v="1732.8942802927622"/>
    <n v="3870.9095955590801"/>
    <n v="4182.5914489311162"/>
  </r>
  <r>
    <x v="17"/>
    <x v="4"/>
    <n v="2"/>
    <s v="MMH_Personal"/>
    <x v="21"/>
    <s v="Personal"/>
    <n v="100708"/>
    <n v="25177"/>
    <n v="974"/>
    <n v="3625"/>
    <n v="4003"/>
    <n v="5378"/>
    <n v="1133"/>
    <n v="11015923"/>
    <n v="10529764"/>
    <n v="4047293"/>
    <n v="15046534"/>
    <n v="3638879"/>
    <n v="11309.982546201232"/>
    <n v="2904.7624827586205"/>
    <n v="1011.0649512865351"/>
    <n v="2797.7936035701005"/>
    <n v="3211.7202118270079"/>
  </r>
  <r>
    <x v="17"/>
    <x v="4"/>
    <n v="2"/>
    <s v="SYA_Personal"/>
    <x v="22"/>
    <s v="Personal"/>
    <n v="28472"/>
    <n v="7118"/>
    <n v="273"/>
    <n v="1014"/>
    <n v="2180"/>
    <n v="1967"/>
    <n v="365"/>
    <n v="4103851"/>
    <n v="4035058"/>
    <n v="1879687"/>
    <n v="6248965"/>
    <n v="2154810"/>
    <n v="15032.421245421245"/>
    <n v="3979.3471400394478"/>
    <n v="862.24174311926606"/>
    <n v="3176.9013726487037"/>
    <n v="5903.58904109589"/>
  </r>
  <r>
    <x v="17"/>
    <x v="4"/>
    <n v="2"/>
    <s v="LSH_Personal"/>
    <x v="23"/>
    <s v="Personal"/>
    <n v="52648"/>
    <n v="13162"/>
    <n v="517"/>
    <n v="2318"/>
    <n v="2886"/>
    <n v="3226"/>
    <n v="655"/>
    <n v="8162332"/>
    <n v="7401019"/>
    <n v="3310389"/>
    <n v="10912378"/>
    <n v="4204708"/>
    <n v="15787.876208897485"/>
    <n v="3192.846850733391"/>
    <n v="1147.0509355509355"/>
    <n v="3382.6342219466833"/>
    <n v="6419.4015267175573"/>
  </r>
  <r>
    <x v="17"/>
    <x v="4"/>
    <n v="2"/>
    <s v="SYH_Personal"/>
    <x v="24"/>
    <s v="Personal"/>
    <n v="27900"/>
    <n v="6975"/>
    <n v="293"/>
    <n v="1258"/>
    <n v="871"/>
    <n v="1944"/>
    <n v="38"/>
    <n v="3329328"/>
    <n v="3055564"/>
    <n v="1224639"/>
    <n v="4870519"/>
    <n v="263107"/>
    <n v="11362.894197952219"/>
    <n v="2428.9062003179652"/>
    <n v="1406.0149253731342"/>
    <n v="2505.4110082304528"/>
    <n v="6923.8684210526317"/>
  </r>
  <r>
    <x v="17"/>
    <x v="4"/>
    <n v="2"/>
    <s v="MSH_Personal"/>
    <x v="25"/>
    <s v="Personal"/>
    <n v="71744"/>
    <n v="17936"/>
    <n v="813"/>
    <n v="3024"/>
    <n v="3643"/>
    <n v="4288"/>
    <n v="339"/>
    <n v="10488557"/>
    <n v="8835886"/>
    <n v="3224169"/>
    <n v="12067054"/>
    <n v="1964222"/>
    <n v="12901.054120541205"/>
    <n v="2921.9199735449733"/>
    <n v="885.0312928904749"/>
    <n v="2814.1450559701493"/>
    <n v="5794.1651917404133"/>
  </r>
  <r>
    <x v="17"/>
    <x v="4"/>
    <n v="2"/>
    <s v="SMH_Personal"/>
    <x v="26"/>
    <s v="Personal"/>
    <n v="46332"/>
    <n v="11583"/>
    <n v="414"/>
    <n v="1887"/>
    <n v="3986"/>
    <n v="2957"/>
    <n v="473"/>
    <n v="5015211"/>
    <n v="6234263"/>
    <n v="2604561"/>
    <n v="10303865"/>
    <n v="1379211"/>
    <n v="12114.036231884058"/>
    <n v="3303.7959724430311"/>
    <n v="653.42724535875561"/>
    <n v="3484.5671288468043"/>
    <n v="2915.879492600423"/>
  </r>
  <r>
    <x v="18"/>
    <x v="4"/>
    <n v="3"/>
    <s v="SML_Personal"/>
    <x v="0"/>
    <s v="Personal"/>
    <n v="78664"/>
    <n v="19666"/>
    <n v="124"/>
    <n v="2212"/>
    <n v="1186"/>
    <n v="3858"/>
    <n v="519"/>
    <n v="1989975"/>
    <n v="3573023"/>
    <n v="1618807"/>
    <n v="5627955"/>
    <n v="1653614"/>
    <n v="16048.185483870968"/>
    <n v="1615.2906871609403"/>
    <n v="1364.9300168634063"/>
    <n v="1458.7752721617419"/>
    <n v="3186.1541425818882"/>
  </r>
  <r>
    <x v="18"/>
    <x v="4"/>
    <n v="3"/>
    <s v="LSL_Personal"/>
    <x v="1"/>
    <s v="Personal"/>
    <n v="20496"/>
    <n v="5124"/>
    <n v="23"/>
    <n v="380"/>
    <n v="1363"/>
    <n v="633"/>
    <n v="83"/>
    <n v="623731"/>
    <n v="1137741"/>
    <n v="2216931"/>
    <n v="1517892"/>
    <n v="498587"/>
    <n v="27118.739130434784"/>
    <n v="2994.0552631578948"/>
    <n v="1626.5084372707263"/>
    <n v="2397.9336492890993"/>
    <n v="6007.0722891566265"/>
  </r>
  <r>
    <x v="18"/>
    <x v="4"/>
    <n v="3"/>
    <s v="MYA_Personal"/>
    <x v="2"/>
    <s v="Personal"/>
    <n v="20156"/>
    <n v="5039"/>
    <n v="94"/>
    <n v="606"/>
    <n v="730"/>
    <n v="1675"/>
    <n v="98"/>
    <n v="1058271"/>
    <n v="1965749"/>
    <n v="697255"/>
    <n v="4380638"/>
    <n v="556319"/>
    <n v="11258.202127659575"/>
    <n v="3243.8102310231025"/>
    <n v="955.14383561643831"/>
    <n v="2615.3062686567164"/>
    <n v="5676.7244897959181"/>
  </r>
  <r>
    <x v="18"/>
    <x v="4"/>
    <n v="3"/>
    <s v="SMA_Personal"/>
    <x v="3"/>
    <s v="Personal"/>
    <n v="80888"/>
    <n v="20222"/>
    <n v="115"/>
    <n v="1765"/>
    <n v="698"/>
    <n v="3276"/>
    <n v="346"/>
    <n v="2245004"/>
    <n v="6532068"/>
    <n v="584236"/>
    <n v="9634159"/>
    <n v="2041914"/>
    <n v="19521.773913043478"/>
    <n v="3700.888385269122"/>
    <n v="837.01432664756442"/>
    <n v="2940.8299755799758"/>
    <n v="5901.4855491329481"/>
  </r>
  <r>
    <x v="18"/>
    <x v="4"/>
    <n v="3"/>
    <s v="MSL_Personal"/>
    <x v="4"/>
    <s v="Personal"/>
    <n v="66816"/>
    <n v="16704"/>
    <n v="170"/>
    <n v="1398"/>
    <n v="4530"/>
    <n v="2180"/>
    <n v="411"/>
    <n v="3704734"/>
    <n v="4222126"/>
    <n v="8050431"/>
    <n v="6230065"/>
    <n v="1310282"/>
    <n v="21792.552941176469"/>
    <n v="3020.1187410586554"/>
    <n v="1777.1370860927152"/>
    <n v="2857.8279816513759"/>
    <n v="3188.0340632603406"/>
  </r>
  <r>
    <x v="18"/>
    <x v="4"/>
    <n v="3"/>
    <s v="LYL_Personal"/>
    <x v="5"/>
    <s v="Personal"/>
    <n v="16216"/>
    <n v="4054"/>
    <n v="83"/>
    <n v="354"/>
    <n v="621"/>
    <n v="555"/>
    <n v="135"/>
    <n v="1612264"/>
    <n v="1096731"/>
    <n v="686633"/>
    <n v="1736559"/>
    <n v="809420"/>
    <n v="19424.867469879518"/>
    <n v="3098.1101694915255"/>
    <n v="1105.6892109500805"/>
    <n v="3128.9351351351352"/>
    <n v="5995.7037037037035"/>
  </r>
  <r>
    <x v="18"/>
    <x v="4"/>
    <n v="3"/>
    <s v="LSA_Personal"/>
    <x v="6"/>
    <s v="Personal"/>
    <n v="105452"/>
    <n v="26363"/>
    <n v="380"/>
    <n v="3132"/>
    <n v="2262"/>
    <n v="5046"/>
    <n v="862"/>
    <n v="10019463"/>
    <n v="8153082"/>
    <n v="3465489"/>
    <n v="11424883"/>
    <n v="7222908"/>
    <n v="26367.007894736842"/>
    <n v="2603.155172413793"/>
    <n v="1532.0464190981431"/>
    <n v="2264.1464526357513"/>
    <n v="8379.2436194895599"/>
  </r>
  <r>
    <x v="18"/>
    <x v="4"/>
    <n v="3"/>
    <s v="LMA_Personal"/>
    <x v="7"/>
    <s v="Personal"/>
    <n v="125244"/>
    <n v="31311"/>
    <n v="921"/>
    <n v="2790"/>
    <n v="3476"/>
    <n v="5382"/>
    <n v="611"/>
    <n v="15532121"/>
    <n v="6637724"/>
    <n v="3049612"/>
    <n v="14721828"/>
    <n v="3481287"/>
    <n v="16864.409337676439"/>
    <n v="2379.1125448028674"/>
    <n v="877.33371691599541"/>
    <n v="2735.3823857302118"/>
    <n v="5697.6873977086743"/>
  </r>
  <r>
    <x v="18"/>
    <x v="4"/>
    <n v="3"/>
    <s v="SYL_Personal"/>
    <x v="8"/>
    <s v="Personal"/>
    <n v="12168"/>
    <n v="3042"/>
    <n v="108"/>
    <n v="297"/>
    <n v="434"/>
    <n v="395"/>
    <n v="142"/>
    <n v="1312090"/>
    <n v="825177"/>
    <n v="371655"/>
    <n v="1031001"/>
    <n v="585057"/>
    <n v="12148.981481481482"/>
    <n v="2778.3737373737372"/>
    <n v="856.34792626728108"/>
    <n v="2610.1291139240507"/>
    <n v="4120.1197183098593"/>
  </r>
  <r>
    <x v="18"/>
    <x v="4"/>
    <n v="3"/>
    <s v="MYL_Personal"/>
    <x v="9"/>
    <s v="Personal"/>
    <n v="12544"/>
    <n v="3136"/>
    <n v="101"/>
    <n v="321"/>
    <n v="615"/>
    <n v="451"/>
    <n v="94"/>
    <n v="1403381"/>
    <n v="939932"/>
    <n v="406295"/>
    <n v="1234497"/>
    <n v="438368"/>
    <n v="13894.861386138615"/>
    <n v="2928.1370716510905"/>
    <n v="660.64227642276421"/>
    <n v="2737.2439024390242"/>
    <n v="4663.489361702128"/>
  </r>
  <r>
    <x v="18"/>
    <x v="4"/>
    <n v="3"/>
    <s v="MYH_Personal"/>
    <x v="10"/>
    <s v="Personal"/>
    <n v="35828"/>
    <n v="8957"/>
    <n v="269"/>
    <n v="946"/>
    <n v="1935"/>
    <n v="1862"/>
    <n v="193"/>
    <n v="5732444"/>
    <n v="4092186"/>
    <n v="2175196"/>
    <n v="5115168"/>
    <n v="1161222"/>
    <n v="21310.200743494424"/>
    <n v="4325.7780126849893"/>
    <n v="1124.1322997416021"/>
    <n v="2747.1364124597208"/>
    <n v="6016.6943005181347"/>
  </r>
  <r>
    <x v="18"/>
    <x v="4"/>
    <n v="3"/>
    <s v="LML_Personal"/>
    <x v="11"/>
    <s v="Personal"/>
    <n v="100024"/>
    <n v="25006"/>
    <n v="188"/>
    <n v="1980"/>
    <n v="9040"/>
    <n v="3001"/>
    <n v="765"/>
    <n v="2983621"/>
    <n v="3768832"/>
    <n v="12410911"/>
    <n v="4973839"/>
    <n v="4010660"/>
    <n v="15870.324468085106"/>
    <n v="1903.4505050505049"/>
    <n v="1372.8883849557521"/>
    <n v="1657.3938687104298"/>
    <n v="5242.6928104575163"/>
  </r>
  <r>
    <x v="18"/>
    <x v="4"/>
    <n v="3"/>
    <s v="MSA_Personal"/>
    <x v="12"/>
    <s v="Personal"/>
    <n v="98136"/>
    <n v="24534"/>
    <n v="339"/>
    <n v="2554"/>
    <n v="3555"/>
    <n v="4674"/>
    <n v="876"/>
    <n v="7007273"/>
    <n v="7848478"/>
    <n v="4314941"/>
    <n v="12172294"/>
    <n v="3653120"/>
    <n v="20670.421828908555"/>
    <n v="3073.0140955364136"/>
    <n v="1213.7668073136429"/>
    <n v="2604.2563115104836"/>
    <n v="4170.2283105022834"/>
  </r>
  <r>
    <x v="18"/>
    <x v="4"/>
    <n v="3"/>
    <s v="LYA_Personal"/>
    <x v="13"/>
    <s v="Personal"/>
    <n v="25036"/>
    <n v="6259"/>
    <n v="184"/>
    <n v="674"/>
    <n v="963"/>
    <n v="988"/>
    <n v="242"/>
    <n v="3763693"/>
    <n v="1986499"/>
    <n v="903173"/>
    <n v="2882405"/>
    <n v="1994757"/>
    <n v="20454.853260869564"/>
    <n v="2947.3278931750742"/>
    <n v="937.87435098650053"/>
    <n v="2917.4139676113359"/>
    <n v="8242.7975206611573"/>
  </r>
  <r>
    <x v="18"/>
    <x v="4"/>
    <n v="3"/>
    <s v="MMA_Personal"/>
    <x v="14"/>
    <s v="Personal"/>
    <n v="171668"/>
    <n v="42917"/>
    <n v="1159"/>
    <n v="4455"/>
    <n v="8201"/>
    <n v="7442"/>
    <n v="1506"/>
    <n v="15590875"/>
    <n v="13721541"/>
    <n v="9105702"/>
    <n v="21548633"/>
    <n v="14179909"/>
    <n v="13452.006039689388"/>
    <n v="3080.0316498316497"/>
    <n v="1110.3160590171931"/>
    <n v="2895.5432679387263"/>
    <n v="9415.6102257636121"/>
  </r>
  <r>
    <x v="18"/>
    <x v="4"/>
    <n v="3"/>
    <s v="LYH_Personal"/>
    <x v="15"/>
    <s v="Personal"/>
    <n v="18112"/>
    <n v="4528"/>
    <n v="144"/>
    <n v="554"/>
    <n v="674"/>
    <n v="863"/>
    <n v="213"/>
    <n v="2423565"/>
    <n v="1749727"/>
    <n v="781025"/>
    <n v="2174386"/>
    <n v="1829912"/>
    <n v="16830.3125"/>
    <n v="3158.3519855595669"/>
    <n v="1158.7908011869436"/>
    <n v="2519.5666280417149"/>
    <n v="8591.1361502347427"/>
  </r>
  <r>
    <x v="18"/>
    <x v="4"/>
    <n v="3"/>
    <s v="SSA_Personal"/>
    <x v="16"/>
    <s v="Personal"/>
    <n v="35716"/>
    <n v="8929"/>
    <n v="268"/>
    <n v="940"/>
    <n v="1165"/>
    <n v="1165"/>
    <n v="346"/>
    <n v="5949549"/>
    <n v="1735401"/>
    <n v="921852"/>
    <n v="3420981"/>
    <n v="2246364"/>
    <n v="22199.809701492537"/>
    <n v="1846.1712765957448"/>
    <n v="791.28927038626614"/>
    <n v="2936.4643776824032"/>
    <n v="6492.3815028901736"/>
  </r>
  <r>
    <x v="18"/>
    <x v="4"/>
    <n v="3"/>
    <s v="MML_Personal"/>
    <x v="17"/>
    <s v="Personal"/>
    <n v="115848"/>
    <n v="28962"/>
    <n v="669"/>
    <n v="2737"/>
    <n v="11148"/>
    <n v="3658"/>
    <n v="886"/>
    <n v="9428059"/>
    <n v="8213591"/>
    <n v="6182292"/>
    <n v="10630574"/>
    <n v="2215606"/>
    <n v="14092.763826606875"/>
    <n v="3000.9466569236392"/>
    <n v="554.5651237890205"/>
    <n v="2906.1164570803717"/>
    <n v="2500.6839729119638"/>
  </r>
  <r>
    <x v="18"/>
    <x v="4"/>
    <n v="3"/>
    <s v="LMH_Personal"/>
    <x v="18"/>
    <s v="Personal"/>
    <n v="80896"/>
    <n v="20224"/>
    <n v="291"/>
    <n v="2591"/>
    <n v="4265"/>
    <n v="4314"/>
    <n v="892"/>
    <n v="9808417"/>
    <n v="8816100"/>
    <n v="3991454"/>
    <n v="13705696"/>
    <n v="7542985"/>
    <n v="33705.900343642614"/>
    <n v="3402.5858741798534"/>
    <n v="935.8626025791325"/>
    <n v="3177.0273528048215"/>
    <n v="8456.2612107623318"/>
  </r>
  <r>
    <x v="18"/>
    <x v="4"/>
    <n v="3"/>
    <s v="SSL_Personal"/>
    <x v="19"/>
    <s v="Personal"/>
    <n v="63972"/>
    <n v="15993"/>
    <n v="552"/>
    <n v="1650"/>
    <n v="4304"/>
    <n v="2562"/>
    <n v="499"/>
    <n v="6549921"/>
    <n v="4850999"/>
    <n v="3502541"/>
    <n v="6671479"/>
    <n v="1407531"/>
    <n v="11865.798913043478"/>
    <n v="2939.9993939393939"/>
    <n v="813.78740706319707"/>
    <n v="2604.0120999219362"/>
    <n v="2820.7034068136272"/>
  </r>
  <r>
    <x v="18"/>
    <x v="4"/>
    <n v="3"/>
    <s v="SSH_Personal"/>
    <x v="20"/>
    <s v="Personal"/>
    <n v="59036"/>
    <n v="14759"/>
    <n v="412"/>
    <n v="1979"/>
    <n v="3201"/>
    <n v="2732"/>
    <n v="403"/>
    <n v="5906951"/>
    <n v="7626818"/>
    <n v="3461221"/>
    <n v="10424592"/>
    <n v="1756217"/>
    <n v="14337.259708737864"/>
    <n v="3853.8746841839311"/>
    <n v="1081.2936582318025"/>
    <n v="3815.7364568081989"/>
    <n v="4357.8585607940449"/>
  </r>
  <r>
    <x v="18"/>
    <x v="4"/>
    <n v="3"/>
    <s v="MMH_Personal"/>
    <x v="21"/>
    <s v="Personal"/>
    <n v="102052"/>
    <n v="25513"/>
    <n v="1049"/>
    <n v="3705"/>
    <n v="4478"/>
    <n v="6031"/>
    <n v="1255"/>
    <n v="11842637"/>
    <n v="10760244"/>
    <n v="4422903"/>
    <n v="15491014"/>
    <n v="3988123"/>
    <n v="11289.453765490944"/>
    <n v="2904.2493927125506"/>
    <n v="987.69606967396157"/>
    <n v="2568.5647487978777"/>
    <n v="3177.7872509960162"/>
  </r>
  <r>
    <x v="18"/>
    <x v="4"/>
    <n v="3"/>
    <s v="SYA_Personal"/>
    <x v="22"/>
    <s v="Personal"/>
    <n v="29008"/>
    <n v="7252"/>
    <n v="296"/>
    <n v="1042"/>
    <n v="1727"/>
    <n v="1723"/>
    <n v="141"/>
    <n v="4989173"/>
    <n v="3830699"/>
    <n v="1480399"/>
    <n v="5010282"/>
    <n v="845377"/>
    <n v="16855.31418918919"/>
    <n v="3676.2946257197696"/>
    <n v="857.20845396641573"/>
    <n v="2907.8827626233315"/>
    <n v="5995.5815602836883"/>
  </r>
  <r>
    <x v="18"/>
    <x v="4"/>
    <n v="3"/>
    <s v="LSH_Personal"/>
    <x v="23"/>
    <s v="Personal"/>
    <n v="54132"/>
    <n v="13533"/>
    <n v="577"/>
    <n v="2314"/>
    <n v="4372"/>
    <n v="3455"/>
    <n v="1129"/>
    <n v="10945394"/>
    <n v="6827634"/>
    <n v="4984496"/>
    <n v="10061176"/>
    <n v="7334580"/>
    <n v="18969.487001733101"/>
    <n v="2950.5764909248055"/>
    <n v="1140.0951509606587"/>
    <n v="2912.062518089725"/>
    <n v="6496.5279007971658"/>
  </r>
  <r>
    <x v="18"/>
    <x v="4"/>
    <n v="3"/>
    <s v="SYH_Personal"/>
    <x v="24"/>
    <s v="Personal"/>
    <n v="28532"/>
    <n v="7133"/>
    <n v="300"/>
    <n v="1286"/>
    <n v="1074"/>
    <n v="2287"/>
    <n v="58"/>
    <n v="3024531"/>
    <n v="3202240"/>
    <n v="1488890"/>
    <n v="5006472"/>
    <n v="390638"/>
    <n v="10081.77"/>
    <n v="2490.077760497667"/>
    <n v="1386.3035381750465"/>
    <n v="2189.1001311762134"/>
    <n v="6735.1379310344828"/>
  </r>
  <r>
    <x v="18"/>
    <x v="4"/>
    <n v="3"/>
    <s v="MSH_Personal"/>
    <x v="25"/>
    <s v="Personal"/>
    <n v="72400"/>
    <n v="18100"/>
    <n v="869"/>
    <n v="3079"/>
    <n v="6348"/>
    <n v="4930"/>
    <n v="1656"/>
    <n v="13494145"/>
    <n v="8311951"/>
    <n v="5584111"/>
    <n v="13216475"/>
    <n v="9722331"/>
    <n v="15528.360184119678"/>
    <n v="2699.5618707372523"/>
    <n v="879.66461877756774"/>
    <n v="2680.8265720081135"/>
    <n v="5870.972826086957"/>
  </r>
  <r>
    <x v="18"/>
    <x v="4"/>
    <n v="3"/>
    <s v="SMH_Personal"/>
    <x v="26"/>
    <s v="Personal"/>
    <n v="46404"/>
    <n v="11601"/>
    <n v="438"/>
    <n v="1827"/>
    <n v="3588"/>
    <n v="3056"/>
    <n v="466"/>
    <n v="5699512"/>
    <n v="6163484"/>
    <n v="2516701"/>
    <n v="9910101"/>
    <n v="1342371"/>
    <n v="13012.584474885845"/>
    <n v="3373.5544608648056"/>
    <n v="701.4216833890747"/>
    <n v="3242.8340968586385"/>
    <n v="2880.6244635193134"/>
  </r>
  <r>
    <x v="19"/>
    <x v="4"/>
    <n v="4"/>
    <s v="SML_Personal"/>
    <x v="0"/>
    <s v="Personal"/>
    <n v="80592"/>
    <n v="20148"/>
    <n v="157"/>
    <n v="2382"/>
    <n v="1124"/>
    <n v="3645"/>
    <n v="586"/>
    <n v="2541474"/>
    <n v="4077720"/>
    <n v="1721735"/>
    <n v="5723614"/>
    <n v="1766467"/>
    <n v="16187.732484076432"/>
    <n v="1711.8891687657431"/>
    <n v="1531.7927046263346"/>
    <n v="1570.2644718792867"/>
    <n v="3014.4488054607509"/>
  </r>
  <r>
    <x v="19"/>
    <x v="4"/>
    <n v="4"/>
    <s v="LSL_Personal"/>
    <x v="1"/>
    <s v="Personal"/>
    <n v="20776"/>
    <n v="5194"/>
    <n v="20"/>
    <n v="380"/>
    <n v="1052"/>
    <n v="684"/>
    <n v="103"/>
    <n v="535261"/>
    <n v="1145043"/>
    <n v="1564448"/>
    <n v="2115968"/>
    <n v="605009"/>
    <n v="26763.05"/>
    <n v="3013.2710526315791"/>
    <n v="1487.1178707224335"/>
    <n v="3093.5204678362575"/>
    <n v="5873.8737864077666"/>
  </r>
  <r>
    <x v="19"/>
    <x v="4"/>
    <n v="4"/>
    <s v="MYA_Personal"/>
    <x v="2"/>
    <s v="Personal"/>
    <n v="20408"/>
    <n v="5102"/>
    <n v="98"/>
    <n v="640"/>
    <n v="253"/>
    <n v="1768"/>
    <n v="110"/>
    <n v="1076075"/>
    <n v="2162217"/>
    <n v="249608"/>
    <n v="5085440"/>
    <n v="525106"/>
    <n v="10980.357142857143"/>
    <n v="3378.4640625000002"/>
    <n v="986.59288537549412"/>
    <n v="2876.3800904977375"/>
    <n v="4773.6909090909094"/>
  </r>
  <r>
    <x v="19"/>
    <x v="4"/>
    <n v="4"/>
    <s v="SMA_Personal"/>
    <x v="3"/>
    <s v="Personal"/>
    <n v="82648"/>
    <n v="20662"/>
    <n v="124"/>
    <n v="1953"/>
    <n v="880"/>
    <n v="2616"/>
    <n v="378"/>
    <n v="2352194"/>
    <n v="7529402"/>
    <n v="762975"/>
    <n v="8461730"/>
    <n v="1879961"/>
    <n v="18969.306451612902"/>
    <n v="3855.3005632360473"/>
    <n v="867.0170454545455"/>
    <n v="3234.6062691131497"/>
    <n v="4973.4417989417989"/>
  </r>
  <r>
    <x v="19"/>
    <x v="4"/>
    <n v="4"/>
    <s v="MSL_Personal"/>
    <x v="4"/>
    <s v="Personal"/>
    <n v="68212"/>
    <n v="17053"/>
    <n v="184"/>
    <n v="1535"/>
    <n v="2471"/>
    <n v="2266"/>
    <n v="471"/>
    <n v="3884334"/>
    <n v="5002516"/>
    <n v="4031461"/>
    <n v="7355999"/>
    <n v="1357804"/>
    <n v="21110.510869565216"/>
    <n v="3258.9680781758957"/>
    <n v="1631.5099150141643"/>
    <n v="3246.2484554280672"/>
    <n v="2882.8110403397027"/>
  </r>
  <r>
    <x v="19"/>
    <x v="4"/>
    <n v="4"/>
    <s v="LYL_Personal"/>
    <x v="5"/>
    <s v="Personal"/>
    <n v="16440"/>
    <n v="4110"/>
    <n v="89"/>
    <n v="379"/>
    <n v="668"/>
    <n v="547"/>
    <n v="159"/>
    <n v="1840313"/>
    <n v="1198335"/>
    <n v="1043319"/>
    <n v="1841503"/>
    <n v="883706"/>
    <n v="20677.674157303372"/>
    <n v="3161.8337730870712"/>
    <n v="1561.8547904191616"/>
    <n v="3366.5502742230346"/>
    <n v="5557.8993710691821"/>
  </r>
  <r>
    <x v="19"/>
    <x v="4"/>
    <n v="4"/>
    <s v="LSA_Personal"/>
    <x v="6"/>
    <s v="Personal"/>
    <n v="106508"/>
    <n v="26627"/>
    <n v="399"/>
    <n v="3147"/>
    <n v="2325"/>
    <n v="5024"/>
    <n v="975"/>
    <n v="10950644"/>
    <n v="8438215"/>
    <n v="4133649"/>
    <n v="11962272"/>
    <n v="8485917"/>
    <n v="27445.223057644111"/>
    <n v="2681.3520813473151"/>
    <n v="1777.9135483870969"/>
    <n v="2381.0254777070063"/>
    <n v="8703.504615384616"/>
  </r>
  <r>
    <x v="19"/>
    <x v="4"/>
    <n v="4"/>
    <s v="LMA_Personal"/>
    <x v="7"/>
    <s v="Personal"/>
    <n v="127624"/>
    <n v="31906"/>
    <n v="948"/>
    <n v="3053"/>
    <n v="8519"/>
    <n v="7916"/>
    <n v="689"/>
    <n v="15562577"/>
    <n v="7571394"/>
    <n v="7737084"/>
    <n v="23815558"/>
    <n v="3308787"/>
    <n v="16416.220464135022"/>
    <n v="2479.9849328529317"/>
    <n v="908.21504871463787"/>
    <n v="3008.5343607882769"/>
    <n v="4802.303338171263"/>
  </r>
  <r>
    <x v="19"/>
    <x v="4"/>
    <n v="4"/>
    <s v="SYL_Personal"/>
    <x v="8"/>
    <s v="Personal"/>
    <n v="12264"/>
    <n v="3066"/>
    <n v="125"/>
    <n v="329"/>
    <n v="403"/>
    <n v="407"/>
    <n v="153"/>
    <n v="1488552"/>
    <n v="925227"/>
    <n v="386202"/>
    <n v="1212659"/>
    <n v="580298"/>
    <n v="11908.415999999999"/>
    <n v="2812.2401215805471"/>
    <n v="958.31761786600498"/>
    <n v="2979.5061425061426"/>
    <n v="3792.7973856209151"/>
  </r>
  <r>
    <x v="19"/>
    <x v="4"/>
    <n v="4"/>
    <s v="MYL_Personal"/>
    <x v="9"/>
    <s v="Personal"/>
    <n v="12696"/>
    <n v="3174"/>
    <n v="109"/>
    <n v="351"/>
    <n v="602"/>
    <n v="467"/>
    <n v="104"/>
    <n v="1620395"/>
    <n v="1054738"/>
    <n v="443636"/>
    <n v="1439763"/>
    <n v="488162"/>
    <n v="14866.009174311926"/>
    <n v="3004.9515669515667"/>
    <n v="736.93687707641197"/>
    <n v="3083.0042826552462"/>
    <n v="4693.8653846153848"/>
  </r>
  <r>
    <x v="19"/>
    <x v="4"/>
    <n v="4"/>
    <s v="MYH_Personal"/>
    <x v="10"/>
    <s v="Personal"/>
    <n v="36888"/>
    <n v="9222"/>
    <n v="288"/>
    <n v="1021"/>
    <n v="445"/>
    <n v="2327"/>
    <n v="227"/>
    <n v="5974462"/>
    <n v="4603179"/>
    <n v="518427"/>
    <n v="7030333"/>
    <n v="1146059"/>
    <n v="20744.659722222223"/>
    <n v="4508.5004897159652"/>
    <n v="1165.0044943820226"/>
    <n v="3021.2002578427159"/>
    <n v="5048.7180616740088"/>
  </r>
  <r>
    <x v="19"/>
    <x v="4"/>
    <n v="4"/>
    <s v="LML_Personal"/>
    <x v="11"/>
    <s v="Personal"/>
    <n v="99796"/>
    <n v="24949"/>
    <n v="195"/>
    <n v="2223"/>
    <n v="7013"/>
    <n v="3331"/>
    <n v="838"/>
    <n v="3183018"/>
    <n v="4299593"/>
    <n v="7656254"/>
    <n v="6360517"/>
    <n v="4002694"/>
    <n v="16323.16923076923"/>
    <n v="1934.1399010346379"/>
    <n v="1091.7230856979895"/>
    <n v="1909.4917442209546"/>
    <n v="4776.4844868735081"/>
  </r>
  <r>
    <x v="19"/>
    <x v="4"/>
    <n v="4"/>
    <s v="MSA_Personal"/>
    <x v="12"/>
    <s v="Personal"/>
    <n v="96028"/>
    <n v="24007"/>
    <n v="375"/>
    <n v="2686"/>
    <n v="3976"/>
    <n v="4696"/>
    <n v="979"/>
    <n v="7966551"/>
    <n v="8503237"/>
    <n v="6491884"/>
    <n v="13212779"/>
    <n v="4089201"/>
    <n v="21244.135999999999"/>
    <n v="3165.7620997766194"/>
    <n v="1632.7676056338028"/>
    <n v="2813.6241482112437"/>
    <n v="4176.9162410623085"/>
  </r>
  <r>
    <x v="19"/>
    <x v="4"/>
    <n v="4"/>
    <s v="LYA_Personal"/>
    <x v="13"/>
    <s v="Personal"/>
    <n v="25340"/>
    <n v="6335"/>
    <n v="194"/>
    <n v="743"/>
    <n v="889"/>
    <n v="992"/>
    <n v="287"/>
    <n v="4200518"/>
    <n v="2222107"/>
    <n v="779363"/>
    <n v="2982181"/>
    <n v="2321787"/>
    <n v="21652.154639175256"/>
    <n v="2990.7227456258411"/>
    <n v="876.67379077615294"/>
    <n v="3006.2308467741937"/>
    <n v="8089.8501742160279"/>
  </r>
  <r>
    <x v="19"/>
    <x v="4"/>
    <n v="4"/>
    <s v="MMA_Personal"/>
    <x v="14"/>
    <s v="Personal"/>
    <n v="174356"/>
    <n v="43589"/>
    <n v="1229"/>
    <n v="4734"/>
    <n v="7676"/>
    <n v="7506"/>
    <n v="1752"/>
    <n v="17396364"/>
    <n v="14968701"/>
    <n v="9260076"/>
    <n v="23494480"/>
    <n v="17876212"/>
    <n v="14154.893409275834"/>
    <n v="3161.9562737642586"/>
    <n v="1206.3673788431474"/>
    <n v="3130.0932587263524"/>
    <n v="10203.317351598174"/>
  </r>
  <r>
    <x v="19"/>
    <x v="4"/>
    <n v="4"/>
    <s v="LYH_Personal"/>
    <x v="15"/>
    <s v="Personal"/>
    <n v="18352"/>
    <n v="4588"/>
    <n v="165"/>
    <n v="545"/>
    <n v="702"/>
    <n v="865"/>
    <n v="256"/>
    <n v="2749579"/>
    <n v="1707512"/>
    <n v="977042"/>
    <n v="2344982"/>
    <n v="1910338"/>
    <n v="16664.115151515151"/>
    <n v="3133.0495412844039"/>
    <n v="1391.7977207977208"/>
    <n v="2710.9618497109827"/>
    <n v="7462.2578125"/>
  </r>
  <r>
    <x v="19"/>
    <x v="4"/>
    <n v="4"/>
    <s v="SSA_Personal"/>
    <x v="16"/>
    <s v="Personal"/>
    <n v="36004"/>
    <n v="9001"/>
    <n v="281"/>
    <n v="1075"/>
    <n v="2454"/>
    <n v="2700"/>
    <n v="170"/>
    <n v="6071868"/>
    <n v="2067135"/>
    <n v="2009925"/>
    <n v="8714912"/>
    <n v="931100"/>
    <n v="21608.071174377223"/>
    <n v="1922.9162790697674"/>
    <n v="819.04034229828846"/>
    <n v="3227.7451851851852"/>
    <n v="5477.0588235294117"/>
  </r>
  <r>
    <x v="19"/>
    <x v="4"/>
    <n v="4"/>
    <s v="MML_Personal"/>
    <x v="17"/>
    <s v="Personal"/>
    <n v="117140"/>
    <n v="29285"/>
    <n v="738"/>
    <n v="3163"/>
    <n v="8091"/>
    <n v="4199"/>
    <n v="1002"/>
    <n v="11918255"/>
    <n v="9949885"/>
    <n v="5003018"/>
    <n v="13379500"/>
    <n v="2166014"/>
    <n v="16149.39701897019"/>
    <n v="3145.7113499841921"/>
    <n v="618.34359164503769"/>
    <n v="3186.3538937842345"/>
    <n v="2161.690618762475"/>
  </r>
  <r>
    <x v="19"/>
    <x v="4"/>
    <n v="4"/>
    <s v="LMH_Personal"/>
    <x v="18"/>
    <s v="Personal"/>
    <n v="82080"/>
    <n v="20520"/>
    <n v="320"/>
    <n v="2678"/>
    <n v="4100"/>
    <n v="4303"/>
    <n v="997"/>
    <n v="11456617"/>
    <n v="9522496"/>
    <n v="4955426"/>
    <n v="14293408"/>
    <n v="8081112"/>
    <n v="35801.928124999999"/>
    <n v="3555.8237490664674"/>
    <n v="1208.6404878048781"/>
    <n v="3321.7308854287708"/>
    <n v="8105.4282848545636"/>
  </r>
  <r>
    <x v="19"/>
    <x v="4"/>
    <n v="4"/>
    <s v="SSL_Personal"/>
    <x v="19"/>
    <s v="Personal"/>
    <n v="64724"/>
    <n v="16181"/>
    <n v="592"/>
    <n v="1733"/>
    <n v="4000"/>
    <n v="2393"/>
    <n v="592"/>
    <n v="7534413"/>
    <n v="5178121"/>
    <n v="3908901"/>
    <n v="6573723"/>
    <n v="1308353"/>
    <n v="12727.048986486487"/>
    <n v="2987.9521061742644"/>
    <n v="977.22524999999996"/>
    <n v="2747.0635185959045"/>
    <n v="2210.0557432432433"/>
  </r>
  <r>
    <x v="19"/>
    <x v="4"/>
    <n v="4"/>
    <s v="SSH_Personal"/>
    <x v="20"/>
    <s v="Personal"/>
    <n v="60168"/>
    <n v="15042"/>
    <n v="442"/>
    <n v="2112"/>
    <n v="3014"/>
    <n v="2807"/>
    <n v="456"/>
    <n v="6830704"/>
    <n v="8245407"/>
    <n v="3275713"/>
    <n v="11437943"/>
    <n v="1767228"/>
    <n v="15454.081447963801"/>
    <n v="3904.075284090909"/>
    <n v="1086.8324485733244"/>
    <n v="4074.7926612041324"/>
    <n v="3875.5"/>
  </r>
  <r>
    <x v="19"/>
    <x v="4"/>
    <n v="4"/>
    <s v="MMH_Personal"/>
    <x v="21"/>
    <s v="Personal"/>
    <n v="103668"/>
    <n v="25917"/>
    <n v="1127"/>
    <n v="3771"/>
    <n v="4587"/>
    <n v="5886"/>
    <n v="1485"/>
    <n v="13541295"/>
    <n v="11440534"/>
    <n v="6178467"/>
    <n v="15877431"/>
    <n v="4170618"/>
    <n v="12015.346051464065"/>
    <n v="3033.8196764783879"/>
    <n v="1346.95160235448"/>
    <n v="2697.4908256880735"/>
    <n v="2808.4969696969697"/>
  </r>
  <r>
    <x v="19"/>
    <x v="4"/>
    <n v="4"/>
    <s v="SYA_Personal"/>
    <x v="22"/>
    <s v="Personal"/>
    <n v="29424"/>
    <n v="7356"/>
    <n v="309"/>
    <n v="1092"/>
    <n v="1004"/>
    <n v="1538"/>
    <n v="790"/>
    <n v="5071700"/>
    <n v="4184295"/>
    <n v="890649"/>
    <n v="4919052"/>
    <n v="3976708"/>
    <n v="16413.268608414241"/>
    <n v="3831.7719780219782"/>
    <n v="887.10059760956176"/>
    <n v="3198.3433029908974"/>
    <n v="5033.8075949367085"/>
  </r>
  <r>
    <x v="19"/>
    <x v="4"/>
    <n v="4"/>
    <s v="LSH_Personal"/>
    <x v="23"/>
    <s v="Personal"/>
    <n v="54548"/>
    <n v="13637"/>
    <n v="622"/>
    <n v="2422"/>
    <n v="3023"/>
    <n v="3023"/>
    <n v="1890"/>
    <n v="11490682"/>
    <n v="7447577"/>
    <n v="3567313"/>
    <n v="9684144"/>
    <n v="10341485"/>
    <n v="18473.765273311896"/>
    <n v="3074.9698596201488"/>
    <n v="1180.0572279192854"/>
    <n v="3203.4879259014224"/>
    <n v="5471.6851851851852"/>
  </r>
  <r>
    <x v="19"/>
    <x v="4"/>
    <n v="4"/>
    <s v="SYH_Personal"/>
    <x v="24"/>
    <s v="Personal"/>
    <n v="28632"/>
    <n v="7158"/>
    <n v="341"/>
    <n v="1278"/>
    <n v="954"/>
    <n v="2107"/>
    <n v="60"/>
    <n v="4290581"/>
    <n v="3217757"/>
    <n v="1543867"/>
    <n v="4871137"/>
    <n v="394085"/>
    <n v="12582.348973607039"/>
    <n v="2517.806729264476"/>
    <n v="1618.3092243186584"/>
    <n v="2311.8827717133363"/>
    <n v="6568.083333333333"/>
  </r>
  <r>
    <x v="19"/>
    <x v="4"/>
    <n v="4"/>
    <s v="MSH_Personal"/>
    <x v="25"/>
    <s v="Personal"/>
    <n v="73528"/>
    <n v="18382"/>
    <n v="921"/>
    <n v="3198"/>
    <n v="6303"/>
    <n v="3441"/>
    <n v="381"/>
    <n v="13920332"/>
    <n v="8999419"/>
    <n v="5739523"/>
    <n v="10146447"/>
    <n v="1880861"/>
    <n v="15114.366992399566"/>
    <n v="2814.0772357723577"/>
    <n v="910.60177693161984"/>
    <n v="2948.6913687881429"/>
    <n v="4936.6430446194227"/>
  </r>
  <r>
    <x v="19"/>
    <x v="4"/>
    <n v="4"/>
    <s v="SMH_Personal"/>
    <x v="26"/>
    <s v="Personal"/>
    <n v="47280"/>
    <n v="11820"/>
    <n v="436"/>
    <n v="1972"/>
    <n v="3358"/>
    <n v="3011"/>
    <n v="465"/>
    <n v="6148094"/>
    <n v="6900110"/>
    <n v="2443377"/>
    <n v="10314468"/>
    <n v="1180992"/>
    <n v="14101.133027522936"/>
    <n v="3499.0415821501015"/>
    <n v="727.62864800476473"/>
    <n v="3425.5954832281632"/>
    <n v="2539.7677419354841"/>
  </r>
  <r>
    <x v="20"/>
    <x v="5"/>
    <n v="1"/>
    <s v="SML_Personal"/>
    <x v="0"/>
    <s v="Personal"/>
    <n v="81328"/>
    <n v="20332"/>
    <n v="130"/>
    <n v="2339"/>
    <n v="1247"/>
    <n v="4023"/>
    <n v="527"/>
    <n v="1651476"/>
    <n v="3723890"/>
    <n v="1853166"/>
    <n v="7118869"/>
    <n v="1681551"/>
    <n v="12703.661538461538"/>
    <n v="1592.0863616930312"/>
    <n v="1486.0994386527666"/>
    <n v="1769.5423813074819"/>
    <n v="3190.7988614800761"/>
  </r>
  <r>
    <x v="20"/>
    <x v="5"/>
    <n v="1"/>
    <s v="LSL_Personal"/>
    <x v="1"/>
    <s v="Personal"/>
    <n v="20796"/>
    <n v="5199"/>
    <n v="24"/>
    <n v="500"/>
    <n v="592"/>
    <n v="820"/>
    <n v="105"/>
    <n v="466349"/>
    <n v="1459954"/>
    <n v="694782"/>
    <n v="2576328"/>
    <n v="606866"/>
    <n v="19431.208333333332"/>
    <n v="2919.9079999999999"/>
    <n v="1173.6182432432433"/>
    <n v="3141.8634146341465"/>
    <n v="5779.6761904761906"/>
  </r>
  <r>
    <x v="20"/>
    <x v="5"/>
    <n v="1"/>
    <s v="MYA_Personal"/>
    <x v="2"/>
    <s v="Personal"/>
    <n v="20548"/>
    <n v="5137"/>
    <n v="95"/>
    <n v="615"/>
    <n v="562"/>
    <n v="1388"/>
    <n v="156"/>
    <n v="1037332"/>
    <n v="2012041"/>
    <n v="561587"/>
    <n v="4178163"/>
    <n v="824955"/>
    <n v="10919.284210526315"/>
    <n v="3271.611382113821"/>
    <n v="999.26512455516013"/>
    <n v="3010.2038904899136"/>
    <n v="5288.1730769230771"/>
  </r>
  <r>
    <x v="20"/>
    <x v="5"/>
    <n v="1"/>
    <s v="SMA_Personal"/>
    <x v="3"/>
    <s v="Personal"/>
    <n v="82772"/>
    <n v="20693"/>
    <n v="118"/>
    <n v="1763"/>
    <n v="2309"/>
    <n v="3011"/>
    <n v="577"/>
    <n v="2214400"/>
    <n v="6582641"/>
    <n v="2022723"/>
    <n v="10189134"/>
    <n v="3191513"/>
    <n v="18766.101694915254"/>
    <n v="3733.7725467952355"/>
    <n v="876.01689042875705"/>
    <n v="3383.97010959814"/>
    <n v="5531.218370883882"/>
  </r>
  <r>
    <x v="20"/>
    <x v="5"/>
    <n v="1"/>
    <s v="MSL_Personal"/>
    <x v="4"/>
    <s v="Personal"/>
    <n v="68312"/>
    <n v="17078"/>
    <n v="183"/>
    <n v="1430"/>
    <n v="1988"/>
    <n v="2323"/>
    <n v="480"/>
    <n v="3828721"/>
    <n v="4244819"/>
    <n v="2587760"/>
    <n v="7860895"/>
    <n v="1316678"/>
    <n v="20921.97267759563"/>
    <n v="2968.4048951048953"/>
    <n v="1301.6901408450703"/>
    <n v="3383.9410245372364"/>
    <n v="2743.0791666666669"/>
  </r>
  <r>
    <x v="20"/>
    <x v="5"/>
    <n v="1"/>
    <s v="LYL_Personal"/>
    <x v="5"/>
    <s v="Personal"/>
    <n v="16608"/>
    <n v="4152"/>
    <n v="82"/>
    <n v="361"/>
    <n v="591"/>
    <n v="583"/>
    <n v="156"/>
    <n v="1561945"/>
    <n v="1068728"/>
    <n v="696329"/>
    <n v="2062985"/>
    <n v="904161"/>
    <n v="19048.109756097561"/>
    <n v="2960.465373961219"/>
    <n v="1178.2216582064298"/>
    <n v="3538.5677530017151"/>
    <n v="5795.9038461538457"/>
  </r>
  <r>
    <x v="20"/>
    <x v="5"/>
    <n v="1"/>
    <s v="LSA_Personal"/>
    <x v="6"/>
    <s v="Personal"/>
    <n v="107156"/>
    <n v="26789"/>
    <n v="369"/>
    <n v="3022"/>
    <n v="2596"/>
    <n v="5187"/>
    <n v="856"/>
    <n v="9292259"/>
    <n v="7794640"/>
    <n v="2103668"/>
    <n v="14058634"/>
    <n v="8134134"/>
    <n v="25182.273712737126"/>
    <n v="2579.2984778292521"/>
    <n v="810.34976887519258"/>
    <n v="2710.3593599383071"/>
    <n v="9502.4929906542056"/>
  </r>
  <r>
    <x v="20"/>
    <x v="5"/>
    <n v="1"/>
    <s v="LMA_Personal"/>
    <x v="7"/>
    <s v="Personal"/>
    <n v="128592"/>
    <n v="32148"/>
    <n v="907"/>
    <n v="2903"/>
    <n v="3636"/>
    <n v="4851"/>
    <n v="849"/>
    <n v="14729428"/>
    <n v="6969718"/>
    <n v="3336593"/>
    <n v="15269254"/>
    <n v="4530101"/>
    <n v="16239.722160970232"/>
    <n v="2400.8673785738893"/>
    <n v="917.65484048404835"/>
    <n v="3147.6507936507937"/>
    <n v="5335.8080094228508"/>
  </r>
  <r>
    <x v="20"/>
    <x v="5"/>
    <n v="1"/>
    <s v="SYL_Personal"/>
    <x v="8"/>
    <s v="Personal"/>
    <n v="12276"/>
    <n v="3069"/>
    <n v="110"/>
    <n v="293"/>
    <n v="392"/>
    <n v="395"/>
    <n v="144"/>
    <n v="1243647"/>
    <n v="825460"/>
    <n v="304180"/>
    <n v="1233755"/>
    <n v="572552"/>
    <n v="11305.881818181819"/>
    <n v="2817.2696245733787"/>
    <n v="775.96938775510205"/>
    <n v="3123.4303797468356"/>
    <n v="3976.0555555555557"/>
  </r>
  <r>
    <x v="20"/>
    <x v="5"/>
    <n v="1"/>
    <s v="MYL_Personal"/>
    <x v="9"/>
    <s v="Personal"/>
    <n v="12764"/>
    <n v="3191"/>
    <n v="102"/>
    <n v="330"/>
    <n v="557"/>
    <n v="472"/>
    <n v="112"/>
    <n v="1483674"/>
    <n v="1005399"/>
    <n v="372442"/>
    <n v="1534378"/>
    <n v="525939"/>
    <n v="14545.823529411764"/>
    <n v="3046.6636363636362"/>
    <n v="668.65709156193896"/>
    <n v="3250.8008474576272"/>
    <n v="4695.8839285714284"/>
  </r>
  <r>
    <x v="20"/>
    <x v="5"/>
    <n v="1"/>
    <s v="MYH_Personal"/>
    <x v="10"/>
    <s v="Personal"/>
    <n v="37116"/>
    <n v="9279"/>
    <n v="276"/>
    <n v="946"/>
    <n v="1645"/>
    <n v="1645"/>
    <n v="256"/>
    <n v="5661104"/>
    <n v="4131888"/>
    <n v="1934438"/>
    <n v="5200320"/>
    <n v="1438663"/>
    <n v="20511.246376811596"/>
    <n v="4367.7463002114164"/>
    <n v="1175.9501519756839"/>
    <n v="3161.288753799392"/>
    <n v="5619.77734375"/>
  </r>
  <r>
    <x v="20"/>
    <x v="5"/>
    <n v="1"/>
    <s v="LML_Personal"/>
    <x v="11"/>
    <s v="Personal"/>
    <n v="102092"/>
    <n v="25523"/>
    <n v="184"/>
    <n v="2346"/>
    <n v="4627"/>
    <n v="3892"/>
    <n v="850"/>
    <n v="2942465"/>
    <n v="4333165"/>
    <n v="4053668"/>
    <n v="7897160"/>
    <n v="4064032"/>
    <n v="15991.657608695652"/>
    <n v="1847.0439045183291"/>
    <n v="876.0899070672142"/>
    <n v="2029.0750256937308"/>
    <n v="4781.2141176470586"/>
  </r>
  <r>
    <x v="20"/>
    <x v="5"/>
    <n v="1"/>
    <s v="MSA_Personal"/>
    <x v="12"/>
    <s v="Personal"/>
    <n v="99768"/>
    <n v="24942"/>
    <n v="366"/>
    <n v="2645"/>
    <n v="3614"/>
    <n v="5196"/>
    <n v="1072"/>
    <n v="6858993"/>
    <n v="8155681"/>
    <n v="4441123"/>
    <n v="16106382"/>
    <n v="4224437"/>
    <n v="18740.418032786885"/>
    <n v="3083.4332703213609"/>
    <n v="1228.8663530713891"/>
    <n v="3099.7655889145499"/>
    <n v="3940.7061567164178"/>
  </r>
  <r>
    <x v="20"/>
    <x v="5"/>
    <n v="1"/>
    <s v="LYA_Personal"/>
    <x v="13"/>
    <s v="Personal"/>
    <n v="25372"/>
    <n v="6343"/>
    <n v="176"/>
    <n v="687"/>
    <n v="886"/>
    <n v="962"/>
    <n v="300"/>
    <n v="3456381"/>
    <n v="1981625"/>
    <n v="698154"/>
    <n v="2982804"/>
    <n v="2467182"/>
    <n v="19638.528409090908"/>
    <n v="2884.4614264919942"/>
    <n v="787.98419864559821"/>
    <n v="3100.6278586278586"/>
    <n v="8223.94"/>
  </r>
  <r>
    <x v="20"/>
    <x v="5"/>
    <n v="1"/>
    <s v="MMA_Personal"/>
    <x v="14"/>
    <s v="Personal"/>
    <n v="175776"/>
    <n v="43944"/>
    <n v="1164"/>
    <n v="4588"/>
    <n v="7220"/>
    <n v="7770"/>
    <n v="1769"/>
    <n v="15416269"/>
    <n v="13951703"/>
    <n v="7597765"/>
    <n v="25996480"/>
    <n v="17769422"/>
    <n v="13244.21735395189"/>
    <n v="3040.9117262423715"/>
    <n v="1052.3220221606648"/>
    <n v="3345.7503217503217"/>
    <n v="10044.896551724138"/>
  </r>
  <r>
    <x v="20"/>
    <x v="5"/>
    <n v="1"/>
    <s v="LYH_Personal"/>
    <x v="15"/>
    <s v="Personal"/>
    <n v="18532"/>
    <n v="4633"/>
    <n v="149"/>
    <n v="533"/>
    <n v="580"/>
    <n v="896"/>
    <n v="242"/>
    <n v="2553109"/>
    <n v="1629910"/>
    <n v="714330"/>
    <n v="2765857"/>
    <n v="1727548"/>
    <n v="17134.959731543626"/>
    <n v="3057.9924953095683"/>
    <n v="1231.6034482758621"/>
    <n v="3086.8939732142858"/>
    <n v="7138.6280991735539"/>
  </r>
  <r>
    <x v="20"/>
    <x v="5"/>
    <n v="1"/>
    <s v="SSA_Personal"/>
    <x v="16"/>
    <s v="Personal"/>
    <n v="36824"/>
    <n v="9206"/>
    <n v="273"/>
    <n v="1008"/>
    <n v="1925"/>
    <n v="1925"/>
    <n v="373"/>
    <n v="5849012"/>
    <n v="1877400"/>
    <n v="1592610"/>
    <n v="6484391"/>
    <n v="2269053"/>
    <n v="21424.952380952382"/>
    <n v="1862.5"/>
    <n v="827.32987012987007"/>
    <n v="3368.5148051948054"/>
    <n v="6083.2520107238606"/>
  </r>
  <r>
    <x v="20"/>
    <x v="5"/>
    <n v="1"/>
    <s v="MML_Personal"/>
    <x v="17"/>
    <s v="Personal"/>
    <n v="117336"/>
    <n v="29334"/>
    <n v="681"/>
    <n v="3337"/>
    <n v="7045"/>
    <n v="4700"/>
    <n v="1084"/>
    <n v="10438708"/>
    <n v="9859292"/>
    <n v="3827457"/>
    <n v="16119149"/>
    <n v="2301411"/>
    <n v="15328.499265785609"/>
    <n v="2954.5376086305064"/>
    <n v="543.28701206529456"/>
    <n v="3429.6061702127658"/>
    <n v="2123.0728782287824"/>
  </r>
  <r>
    <x v="20"/>
    <x v="5"/>
    <n v="1"/>
    <s v="LMH_Personal"/>
    <x v="18"/>
    <s v="Personal"/>
    <n v="82212"/>
    <n v="20553"/>
    <n v="310"/>
    <n v="2611"/>
    <n v="4320"/>
    <n v="4687"/>
    <n v="970"/>
    <n v="10184670"/>
    <n v="8768600"/>
    <n v="1718772"/>
    <n v="17214492"/>
    <n v="7799457"/>
    <n v="32853.774193548386"/>
    <n v="3358.330141708158"/>
    <n v="397.86388888888888"/>
    <n v="3672.8167271175594"/>
    <n v="8040.6773195876285"/>
  </r>
  <r>
    <x v="20"/>
    <x v="5"/>
    <n v="1"/>
    <s v="SSL_Personal"/>
    <x v="19"/>
    <s v="Personal"/>
    <n v="65508"/>
    <n v="16377"/>
    <n v="556"/>
    <n v="1655"/>
    <n v="4123"/>
    <n v="2402"/>
    <n v="572"/>
    <n v="6639447"/>
    <n v="4653966"/>
    <n v="3442925"/>
    <n v="7312864"/>
    <n v="1455554"/>
    <n v="11941.451438848921"/>
    <n v="2812.0640483383686"/>
    <n v="835.05335920446282"/>
    <n v="3044.489592006661"/>
    <n v="2544.6748251748254"/>
  </r>
  <r>
    <x v="20"/>
    <x v="5"/>
    <n v="1"/>
    <s v="SSH_Personal"/>
    <x v="20"/>
    <s v="Personal"/>
    <n v="61148"/>
    <n v="15287"/>
    <n v="405"/>
    <n v="1995"/>
    <n v="2808"/>
    <n v="2737"/>
    <n v="441"/>
    <n v="5635036"/>
    <n v="7591135"/>
    <n v="2742234"/>
    <n v="11716424"/>
    <n v="1716353"/>
    <n v="13913.669135802469"/>
    <n v="3805.0802005012533"/>
    <n v="976.57905982905982"/>
    <n v="4280.754110339788"/>
    <n v="3891.956916099773"/>
  </r>
  <r>
    <x v="20"/>
    <x v="5"/>
    <n v="1"/>
    <s v="MMH_Personal"/>
    <x v="21"/>
    <s v="Personal"/>
    <n v="104864"/>
    <n v="26216"/>
    <n v="1021"/>
    <n v="3588"/>
    <n v="3786"/>
    <n v="6002"/>
    <n v="1408"/>
    <n v="11616971"/>
    <n v="10523680"/>
    <n v="4657028"/>
    <n v="17728524"/>
    <n v="4021430"/>
    <n v="11378.032321253673"/>
    <n v="2933.0211817168338"/>
    <n v="1230.0655044902271"/>
    <n v="2953.7694101966013"/>
    <n v="2856.1292613636365"/>
  </r>
  <r>
    <x v="20"/>
    <x v="5"/>
    <n v="1"/>
    <s v="SYA_Personal"/>
    <x v="22"/>
    <s v="Personal"/>
    <n v="29484"/>
    <n v="7371"/>
    <n v="296"/>
    <n v="1028"/>
    <n v="1300"/>
    <n v="1515"/>
    <n v="197"/>
    <n v="4813502"/>
    <n v="3814160"/>
    <n v="1165425"/>
    <n v="5068521"/>
    <n v="1101672"/>
    <n v="16261.831081081082"/>
    <n v="3710.2723735408558"/>
    <n v="896.48076923076928"/>
    <n v="3345.5584158415841"/>
    <n v="5592.243654822335"/>
  </r>
  <r>
    <x v="20"/>
    <x v="5"/>
    <n v="1"/>
    <s v="LSH_Personal"/>
    <x v="23"/>
    <s v="Personal"/>
    <n v="55232"/>
    <n v="13808"/>
    <n v="584"/>
    <n v="2299"/>
    <n v="2601"/>
    <n v="4134"/>
    <n v="800"/>
    <n v="10678262"/>
    <n v="6845189"/>
    <n v="3101510"/>
    <n v="13854242"/>
    <n v="4863874"/>
    <n v="18284.695205479453"/>
    <n v="2977.463679860809"/>
    <n v="1192.4298346789697"/>
    <n v="3351.2922109337205"/>
    <n v="6079.8424999999997"/>
  </r>
  <r>
    <x v="20"/>
    <x v="5"/>
    <n v="1"/>
    <s v="SYH_Personal"/>
    <x v="24"/>
    <s v="Personal"/>
    <n v="28920"/>
    <n v="7230"/>
    <n v="308"/>
    <n v="1190"/>
    <n v="891"/>
    <n v="2029"/>
    <n v="59"/>
    <n v="3124239"/>
    <n v="2806428"/>
    <n v="1631377"/>
    <n v="5213480"/>
    <n v="307837"/>
    <n v="10143.633116883117"/>
    <n v="2358.3428571428572"/>
    <n v="1830.9506172839506"/>
    <n v="2569.4825036964021"/>
    <n v="5217.5762711864409"/>
  </r>
  <r>
    <x v="20"/>
    <x v="5"/>
    <n v="1"/>
    <s v="MSH_Personal"/>
    <x v="25"/>
    <s v="Personal"/>
    <n v="73644"/>
    <n v="18411"/>
    <n v="856"/>
    <n v="3043"/>
    <n v="3281"/>
    <n v="4093"/>
    <n v="541"/>
    <n v="12803866"/>
    <n v="8291130"/>
    <n v="3018559"/>
    <n v="12625450"/>
    <n v="2974558"/>
    <n v="14957.787383177571"/>
    <n v="2724.6565888925402"/>
    <n v="920.01188661993297"/>
    <n v="3084.6445150256536"/>
    <n v="5498.2587800369683"/>
  </r>
  <r>
    <x v="20"/>
    <x v="5"/>
    <n v="1"/>
    <s v="SMH_Personal"/>
    <x v="26"/>
    <s v="Personal"/>
    <n v="47340"/>
    <n v="11835"/>
    <n v="430"/>
    <n v="1981"/>
    <n v="4071"/>
    <n v="3658"/>
    <n v="629"/>
    <n v="5174711"/>
    <n v="6649796"/>
    <n v="2719269"/>
    <n v="13198757"/>
    <n v="1658545"/>
    <n v="12034.211627906976"/>
    <n v="3356.7874810701665"/>
    <n v="667.96094325718502"/>
    <n v="3608.1894477856754"/>
    <n v="2636.7965023847378"/>
  </r>
  <r>
    <x v="21"/>
    <x v="5"/>
    <n v="2"/>
    <s v="SML_Personal"/>
    <x v="0"/>
    <s v="Personal"/>
    <n v="82084"/>
    <n v="20521"/>
    <n v="131"/>
    <n v="2291"/>
    <n v="1317"/>
    <n v="3815"/>
    <n v="536"/>
    <n v="1893470"/>
    <n v="3737811"/>
    <n v="1660899"/>
    <n v="6032774"/>
    <n v="1791274"/>
    <n v="14453.969465648855"/>
    <n v="1631.5194238323877"/>
    <n v="1261.1230068337129"/>
    <n v="1581.3300131061599"/>
    <n v="3341.9291044776119"/>
  </r>
  <r>
    <x v="21"/>
    <x v="5"/>
    <n v="2"/>
    <s v="LSL_Personal"/>
    <x v="1"/>
    <s v="Personal"/>
    <n v="21244"/>
    <n v="5311"/>
    <n v="23"/>
    <n v="455"/>
    <n v="878"/>
    <n v="762"/>
    <n v="113"/>
    <n v="590895"/>
    <n v="1269041"/>
    <n v="1106443"/>
    <n v="1979642"/>
    <n v="637719"/>
    <n v="25691.08695652174"/>
    <n v="2789.1010989010988"/>
    <n v="1260.1856492027334"/>
    <n v="2597.9553805774276"/>
    <n v="5643.5309734513276"/>
  </r>
  <r>
    <x v="21"/>
    <x v="5"/>
    <n v="2"/>
    <s v="MYA_Personal"/>
    <x v="2"/>
    <s v="Personal"/>
    <n v="20836"/>
    <n v="5209"/>
    <n v="98"/>
    <n v="633"/>
    <n v="1508"/>
    <n v="1665"/>
    <n v="113"/>
    <n v="966133"/>
    <n v="2159734"/>
    <n v="1411311"/>
    <n v="4797589"/>
    <n v="569896"/>
    <n v="9858.5"/>
    <n v="3411.9020537124802"/>
    <n v="935.88262599469499"/>
    <n v="2881.4348348348349"/>
    <n v="5043.3274336283184"/>
  </r>
  <r>
    <x v="21"/>
    <x v="5"/>
    <n v="2"/>
    <s v="SMA_Personal"/>
    <x v="3"/>
    <s v="Personal"/>
    <n v="83948"/>
    <n v="20987"/>
    <n v="115"/>
    <n v="1863"/>
    <n v="6043"/>
    <n v="3165"/>
    <n v="453"/>
    <n v="1957349"/>
    <n v="7256093"/>
    <n v="4960775"/>
    <n v="10254388"/>
    <n v="2388318"/>
    <n v="17020.426086956522"/>
    <n v="3894.8432635534086"/>
    <n v="820.91262617905011"/>
    <n v="3239.933017377567"/>
    <n v="5272.2251655629143"/>
  </r>
  <r>
    <x v="21"/>
    <x v="5"/>
    <n v="2"/>
    <s v="MSL_Personal"/>
    <x v="4"/>
    <s v="Personal"/>
    <n v="68376"/>
    <n v="17094"/>
    <n v="179"/>
    <n v="1398"/>
    <n v="5478"/>
    <n v="2152"/>
    <n v="449"/>
    <n v="3698437"/>
    <n v="4118493"/>
    <n v="12758566"/>
    <n v="6766269"/>
    <n v="1298639"/>
    <n v="20661.659217877095"/>
    <n v="2945.9892703862661"/>
    <n v="2329.0554947060973"/>
    <n v="3144.1770446096652"/>
    <n v="2892.2917594654787"/>
  </r>
  <r>
    <x v="21"/>
    <x v="5"/>
    <n v="2"/>
    <s v="LYL_Personal"/>
    <x v="5"/>
    <s v="Personal"/>
    <n v="16864"/>
    <n v="4216"/>
    <n v="81"/>
    <n v="366"/>
    <n v="657"/>
    <n v="546"/>
    <n v="155"/>
    <n v="1626259"/>
    <n v="1094694"/>
    <n v="778988"/>
    <n v="1750869"/>
    <n v="835062"/>
    <n v="20077.271604938273"/>
    <n v="2990.967213114754"/>
    <n v="1185.6742770167427"/>
    <n v="3206.7197802197802"/>
    <n v="5387.4967741935479"/>
  </r>
  <r>
    <x v="21"/>
    <x v="5"/>
    <n v="2"/>
    <s v="LSA_Personal"/>
    <x v="6"/>
    <s v="Personal"/>
    <n v="107924"/>
    <n v="26981"/>
    <n v="390"/>
    <n v="3064"/>
    <n v="2210"/>
    <n v="4941"/>
    <n v="952"/>
    <n v="10761169"/>
    <n v="7904271"/>
    <n v="1789561"/>
    <n v="11816754"/>
    <n v="8083265"/>
    <n v="27592.741025641026"/>
    <n v="2579.7229112271539"/>
    <n v="809.75610859728511"/>
    <n v="2391.5713418336368"/>
    <n v="8490.8245798319331"/>
  </r>
  <r>
    <x v="21"/>
    <x v="5"/>
    <n v="2"/>
    <s v="LMA_Personal"/>
    <x v="7"/>
    <s v="Personal"/>
    <n v="130328"/>
    <n v="32582"/>
    <n v="926"/>
    <n v="3011"/>
    <n v="4903"/>
    <n v="7171"/>
    <n v="2359"/>
    <n v="13676267"/>
    <n v="7540126"/>
    <n v="4216872"/>
    <n v="21609868"/>
    <n v="12018319"/>
    <n v="14769.186825053996"/>
    <n v="2504.1932912653601"/>
    <n v="860.05955537426064"/>
    <n v="3013.5082973086041"/>
    <n v="5094.6668079694782"/>
  </r>
  <r>
    <x v="21"/>
    <x v="5"/>
    <n v="2"/>
    <s v="SYL_Personal"/>
    <x v="8"/>
    <s v="Personal"/>
    <n v="12420"/>
    <n v="3105"/>
    <n v="113"/>
    <n v="285"/>
    <n v="415"/>
    <n v="371"/>
    <n v="138"/>
    <n v="1379455"/>
    <n v="794674"/>
    <n v="299601"/>
    <n v="1006177"/>
    <n v="480361"/>
    <n v="12207.566371681416"/>
    <n v="2788.3298245614037"/>
    <n v="721.9301204819277"/>
    <n v="2712.0673854447441"/>
    <n v="3480.876811594203"/>
  </r>
  <r>
    <x v="21"/>
    <x v="5"/>
    <n v="2"/>
    <s v="MYL_Personal"/>
    <x v="9"/>
    <s v="Personal"/>
    <n v="12932"/>
    <n v="3233"/>
    <n v="105"/>
    <n v="327"/>
    <n v="593"/>
    <n v="446"/>
    <n v="112"/>
    <n v="1506249"/>
    <n v="966099"/>
    <n v="361439"/>
    <n v="1314616"/>
    <n v="488444"/>
    <n v="14345.228571428572"/>
    <n v="2954.4311926605506"/>
    <n v="609.50927487352442"/>
    <n v="2947.5695067264573"/>
    <n v="4361.1071428571431"/>
  </r>
  <r>
    <x v="21"/>
    <x v="5"/>
    <n v="2"/>
    <s v="MYH_Personal"/>
    <x v="10"/>
    <s v="Personal"/>
    <n v="37620"/>
    <n v="9405"/>
    <n v="274"/>
    <n v="930"/>
    <n v="466"/>
    <n v="1174"/>
    <n v="203"/>
    <n v="5110329"/>
    <n v="4235632"/>
    <n v="513621"/>
    <n v="3554197"/>
    <n v="1087648"/>
    <n v="18650.835766423359"/>
    <n v="4554.4430107526878"/>
    <n v="1102.1909871244636"/>
    <n v="3027.4250425894379"/>
    <n v="5357.8719211822663"/>
  </r>
  <r>
    <x v="21"/>
    <x v="5"/>
    <n v="2"/>
    <s v="LML_Personal"/>
    <x v="11"/>
    <s v="Personal"/>
    <n v="104120"/>
    <n v="26030"/>
    <n v="199"/>
    <n v="2113"/>
    <n v="7150"/>
    <n v="3312"/>
    <n v="864"/>
    <n v="2945757"/>
    <n v="3898368"/>
    <n v="5637435"/>
    <n v="5741684"/>
    <n v="4117643"/>
    <n v="14802.798994974873"/>
    <n v="1844.9446284902981"/>
    <n v="788.45244755244755"/>
    <n v="1733.6002415458938"/>
    <n v="4765.7905092592591"/>
  </r>
  <r>
    <x v="21"/>
    <x v="5"/>
    <n v="2"/>
    <s v="MSA_Personal"/>
    <x v="12"/>
    <s v="Personal"/>
    <n v="102388"/>
    <n v="25597"/>
    <n v="360"/>
    <n v="2608"/>
    <n v="3815"/>
    <n v="4632"/>
    <n v="1059"/>
    <n v="7298439"/>
    <n v="7817636"/>
    <n v="4171475"/>
    <n v="12533159"/>
    <n v="4255252"/>
    <n v="20273.441666666666"/>
    <n v="2997.5598159509204"/>
    <n v="1093.440366972477"/>
    <n v="2705.7769861830743"/>
    <n v="4018.1794145420208"/>
  </r>
  <r>
    <x v="21"/>
    <x v="5"/>
    <n v="2"/>
    <s v="LYA_Personal"/>
    <x v="13"/>
    <s v="Personal"/>
    <n v="25528"/>
    <n v="6382"/>
    <n v="182"/>
    <n v="697"/>
    <n v="995"/>
    <n v="979"/>
    <n v="291"/>
    <n v="3826195"/>
    <n v="2008541"/>
    <n v="892956"/>
    <n v="2984930"/>
    <n v="2458470"/>
    <n v="21023.04945054945"/>
    <n v="2881.6944045911046"/>
    <n v="897.44321608040207"/>
    <n v="3048.9581205311542"/>
    <n v="8448.350515463917"/>
  </r>
  <r>
    <x v="21"/>
    <x v="5"/>
    <n v="2"/>
    <s v="MMA_Personal"/>
    <x v="14"/>
    <s v="Personal"/>
    <n v="177732"/>
    <n v="44433"/>
    <n v="1204"/>
    <n v="4581"/>
    <n v="8929"/>
    <n v="7395"/>
    <n v="1704"/>
    <n v="16332308"/>
    <n v="13819989"/>
    <n v="11162761"/>
    <n v="22586941"/>
    <n v="17681674"/>
    <n v="13565.039867109635"/>
    <n v="3016.8061558611657"/>
    <n v="1250.1692238772539"/>
    <n v="3054.3530764029751"/>
    <n v="10376.56924882629"/>
  </r>
  <r>
    <x v="21"/>
    <x v="5"/>
    <n v="2"/>
    <s v="LYH_Personal"/>
    <x v="15"/>
    <s v="Personal"/>
    <n v="18764"/>
    <n v="4691"/>
    <n v="152"/>
    <n v="542"/>
    <n v="650"/>
    <n v="861"/>
    <n v="227"/>
    <n v="2411148"/>
    <n v="1653802"/>
    <n v="643095"/>
    <n v="2421885"/>
    <n v="1739196"/>
    <n v="15862.815789473685"/>
    <n v="3051.2952029520297"/>
    <n v="989.37692307692305"/>
    <n v="2812.8745644599303"/>
    <n v="7661.6563876651981"/>
  </r>
  <r>
    <x v="21"/>
    <x v="5"/>
    <n v="2"/>
    <s v="SSA_Personal"/>
    <x v="16"/>
    <s v="Personal"/>
    <n v="37332"/>
    <n v="9333"/>
    <n v="272"/>
    <n v="1048"/>
    <n v="744"/>
    <n v="2565"/>
    <n v="1114"/>
    <n v="5279684"/>
    <n v="2036194"/>
    <n v="576694"/>
    <n v="8271859"/>
    <n v="6472335"/>
    <n v="19410.602941176472"/>
    <n v="1942.9332061068703"/>
    <n v="775.1263440860215"/>
    <n v="3224.8962962962964"/>
    <n v="5809.9955116696592"/>
  </r>
  <r>
    <x v="21"/>
    <x v="5"/>
    <n v="2"/>
    <s v="MML_Personal"/>
    <x v="17"/>
    <s v="Personal"/>
    <n v="118816"/>
    <n v="29704"/>
    <n v="685"/>
    <n v="2951"/>
    <n v="8519"/>
    <n v="3937"/>
    <n v="1101"/>
    <n v="10229973"/>
    <n v="8768299"/>
    <n v="4145192"/>
    <n v="11517982"/>
    <n v="2062766"/>
    <n v="14934.267153284671"/>
    <n v="2971.297526262284"/>
    <n v="486.58199319168915"/>
    <n v="2925.5732791465584"/>
    <n v="1873.5386012715712"/>
  </r>
  <r>
    <x v="21"/>
    <x v="5"/>
    <n v="2"/>
    <s v="LMH_Personal"/>
    <x v="18"/>
    <s v="Personal"/>
    <n v="82864"/>
    <n v="20716"/>
    <n v="320"/>
    <n v="2579"/>
    <n v="4402"/>
    <n v="4213"/>
    <n v="921"/>
    <n v="11342899"/>
    <n v="8668958"/>
    <n v="3132575"/>
    <n v="13487773"/>
    <n v="7853885"/>
    <n v="35446.559374999997"/>
    <n v="3361.3640946103142"/>
    <n v="711.62539754656973"/>
    <n v="3201.465226679326"/>
    <n v="8527.5624321389787"/>
  </r>
  <r>
    <x v="21"/>
    <x v="5"/>
    <n v="2"/>
    <s v="SSL_Personal"/>
    <x v="19"/>
    <s v="Personal"/>
    <n v="66256"/>
    <n v="16564"/>
    <n v="572"/>
    <n v="1688"/>
    <n v="4439"/>
    <n v="2415"/>
    <n v="601"/>
    <n v="6777867"/>
    <n v="4882297"/>
    <n v="3547279"/>
    <n v="7029235"/>
    <n v="1434031"/>
    <n v="11849.417832167832"/>
    <n v="2892.3560426540284"/>
    <n v="799.11669294886235"/>
    <n v="2910.6563146997928"/>
    <n v="2386.0748752079867"/>
  </r>
  <r>
    <x v="21"/>
    <x v="5"/>
    <n v="2"/>
    <s v="SSH_Personal"/>
    <x v="20"/>
    <s v="Personal"/>
    <n v="62316"/>
    <n v="15579"/>
    <n v="437"/>
    <n v="2060"/>
    <n v="4123"/>
    <n v="2769"/>
    <n v="465"/>
    <n v="6236802"/>
    <n v="7705178"/>
    <n v="6960358"/>
    <n v="11143087"/>
    <n v="1759376"/>
    <n v="14271.858123569795"/>
    <n v="3740.3776699029127"/>
    <n v="1688.1780257094349"/>
    <n v="4024.2278801011194"/>
    <n v="3783.6043010752687"/>
  </r>
  <r>
    <x v="21"/>
    <x v="5"/>
    <n v="2"/>
    <s v="MMH_Personal"/>
    <x v="21"/>
    <s v="Personal"/>
    <n v="105624"/>
    <n v="26406"/>
    <n v="1056"/>
    <n v="3707"/>
    <n v="4369"/>
    <n v="5897"/>
    <n v="1312"/>
    <n v="12565092"/>
    <n v="10470986"/>
    <n v="4303852"/>
    <n v="15650066"/>
    <n v="3814440"/>
    <n v="11898.761363636364"/>
    <n v="2824.6522794712705"/>
    <n v="985.08857862211028"/>
    <n v="2653.9030015261997"/>
    <n v="2907.3475609756097"/>
  </r>
  <r>
    <x v="21"/>
    <x v="5"/>
    <n v="2"/>
    <s v="SYA_Personal"/>
    <x v="22"/>
    <s v="Personal"/>
    <n v="29900"/>
    <n v="7475"/>
    <n v="298"/>
    <n v="1035"/>
    <n v="2347"/>
    <n v="2162"/>
    <n v="382"/>
    <n v="4400946"/>
    <n v="4004734"/>
    <n v="1971587"/>
    <n v="6927382"/>
    <n v="2040540"/>
    <n v="14768.275167785236"/>
    <n v="3869.3082125603864"/>
    <n v="840.04559011504045"/>
    <n v="3204.1544865864939"/>
    <n v="5341.7277486910998"/>
  </r>
  <r>
    <x v="21"/>
    <x v="5"/>
    <n v="2"/>
    <s v="LSH_Personal"/>
    <x v="23"/>
    <s v="Personal"/>
    <n v="56000"/>
    <n v="14000"/>
    <n v="576"/>
    <n v="2356"/>
    <n v="3181"/>
    <n v="3522"/>
    <n v="882"/>
    <n v="9573213"/>
    <n v="7316943"/>
    <n v="3554788"/>
    <n v="11299348"/>
    <n v="5120178"/>
    <n v="16620.161458333332"/>
    <n v="3105.6634125636674"/>
    <n v="1117.5064445143037"/>
    <n v="3208.2191936399772"/>
    <n v="5805.1904761904761"/>
  </r>
  <r>
    <x v="21"/>
    <x v="5"/>
    <n v="2"/>
    <s v="SYH_Personal"/>
    <x v="24"/>
    <s v="Personal"/>
    <n v="29212"/>
    <n v="7303"/>
    <n v="316"/>
    <n v="1277"/>
    <n v="957"/>
    <n v="2103"/>
    <n v="48"/>
    <n v="4118230"/>
    <n v="3016810"/>
    <n v="1311316"/>
    <n v="4996765"/>
    <n v="367719"/>
    <n v="13032.373417721519"/>
    <n v="2362.419733750979"/>
    <n v="1370.2361546499478"/>
    <n v="2376.0175939134569"/>
    <n v="7660.8125"/>
  </r>
  <r>
    <x v="21"/>
    <x v="5"/>
    <n v="2"/>
    <s v="MSH_Personal"/>
    <x v="25"/>
    <s v="Personal"/>
    <n v="74648"/>
    <n v="18662"/>
    <n v="888"/>
    <n v="3074"/>
    <n v="3900"/>
    <n v="4043"/>
    <n v="403"/>
    <n v="12068840"/>
    <n v="8734011"/>
    <n v="3363194"/>
    <n v="11941339"/>
    <n v="2111662"/>
    <n v="13591.036036036036"/>
    <n v="2841.2527651268706"/>
    <n v="862.35743589743595"/>
    <n v="2953.5837249567153"/>
    <n v="5239.8560794044661"/>
  </r>
  <r>
    <x v="21"/>
    <x v="5"/>
    <n v="2"/>
    <s v="SMH_Personal"/>
    <x v="26"/>
    <s v="Personal"/>
    <n v="49168"/>
    <n v="12292"/>
    <n v="459"/>
    <n v="1929"/>
    <n v="4347"/>
    <n v="3241"/>
    <n v="502"/>
    <n v="5859628"/>
    <n v="6197240"/>
    <n v="2767563"/>
    <n v="10710398"/>
    <n v="1325801"/>
    <n v="12766.074074074075"/>
    <n v="3212.6697770865735"/>
    <n v="636.66045548654245"/>
    <n v="3304.6584387534713"/>
    <n v="2641.0378486055779"/>
  </r>
  <r>
    <x v="22"/>
    <x v="5"/>
    <n v="3"/>
    <s v="SML_Personal"/>
    <x v="0"/>
    <s v="Personal"/>
    <n v="82560"/>
    <n v="20640"/>
    <n v="126"/>
    <n v="2311"/>
    <n v="1239"/>
    <n v="3941"/>
    <n v="587"/>
    <n v="2380805"/>
    <n v="3697757"/>
    <n v="1765033"/>
    <n v="6196347"/>
    <n v="1712043"/>
    <n v="18895.277777777777"/>
    <n v="1600.0679359584594"/>
    <n v="1424.5625504439063"/>
    <n v="1572.2778482618626"/>
    <n v="2916.5979557069845"/>
  </r>
  <r>
    <x v="22"/>
    <x v="5"/>
    <n v="3"/>
    <s v="LSL_Personal"/>
    <x v="1"/>
    <s v="Personal"/>
    <n v="21584"/>
    <n v="5396"/>
    <n v="24"/>
    <n v="398"/>
    <n v="1442"/>
    <n v="656"/>
    <n v="93"/>
    <n v="722226"/>
    <n v="1181966"/>
    <n v="2445345"/>
    <n v="1693604"/>
    <n v="535996"/>
    <n v="30092.75"/>
    <n v="2969.7638190954772"/>
    <n v="1695.8009708737864"/>
    <n v="2581.7134146341464"/>
    <n v="5763.3978494623652"/>
  </r>
  <r>
    <x v="22"/>
    <x v="5"/>
    <n v="3"/>
    <s v="MYA_Personal"/>
    <x v="2"/>
    <s v="Personal"/>
    <n v="20992"/>
    <n v="5248"/>
    <n v="97"/>
    <n v="631"/>
    <n v="758"/>
    <n v="1715"/>
    <n v="113"/>
    <n v="1115490"/>
    <n v="2027879"/>
    <n v="754540"/>
    <n v="4833092"/>
    <n v="587270"/>
    <n v="11499.896907216495"/>
    <n v="3213.7543581616483"/>
    <n v="995.43535620052774"/>
    <n v="2818.1294460641398"/>
    <n v="5197.0796460176989"/>
  </r>
  <r>
    <x v="22"/>
    <x v="5"/>
    <n v="3"/>
    <s v="SMA_Personal"/>
    <x v="3"/>
    <s v="Personal"/>
    <n v="84588"/>
    <n v="21147"/>
    <n v="121"/>
    <n v="1840"/>
    <n v="1048"/>
    <n v="3339"/>
    <n v="457"/>
    <n v="2403893"/>
    <n v="6745564"/>
    <n v="915334"/>
    <n v="10584606"/>
    <n v="2473197"/>
    <n v="19866.884297520661"/>
    <n v="3666.0673913043479"/>
    <n v="873.41030534351148"/>
    <n v="3169.9928122192273"/>
    <n v="5411.809628008753"/>
  </r>
  <r>
    <x v="22"/>
    <x v="5"/>
    <n v="3"/>
    <s v="MSL_Personal"/>
    <x v="4"/>
    <s v="Personal"/>
    <n v="68252"/>
    <n v="17063"/>
    <n v="172"/>
    <n v="1428"/>
    <n v="4607"/>
    <n v="2180"/>
    <n v="442"/>
    <n v="3819896"/>
    <n v="4272295"/>
    <n v="10462046"/>
    <n v="6716991"/>
    <n v="1291433"/>
    <n v="22208.697674418603"/>
    <n v="2991.8032212885155"/>
    <n v="2270.9021054916429"/>
    <n v="3081.1885321100917"/>
    <n v="2921.794117647059"/>
  </r>
  <r>
    <x v="22"/>
    <x v="5"/>
    <n v="3"/>
    <s v="LYL_Personal"/>
    <x v="5"/>
    <s v="Personal"/>
    <n v="17008"/>
    <n v="4252"/>
    <n v="85"/>
    <n v="370"/>
    <n v="651"/>
    <n v="565"/>
    <n v="152"/>
    <n v="1694853"/>
    <n v="1135906"/>
    <n v="749826"/>
    <n v="1908187"/>
    <n v="888520"/>
    <n v="19939.447058823531"/>
    <n v="3070.0162162162164"/>
    <n v="1151.8064516129032"/>
    <n v="3377.3221238938054"/>
    <n v="5845.5263157894733"/>
  </r>
  <r>
    <x v="22"/>
    <x v="5"/>
    <n v="3"/>
    <s v="LSA_Personal"/>
    <x v="6"/>
    <s v="Personal"/>
    <n v="108536"/>
    <n v="27134"/>
    <n v="380"/>
    <n v="3217"/>
    <n v="2324"/>
    <n v="5061"/>
    <n v="941"/>
    <n v="10266426"/>
    <n v="8295674"/>
    <n v="3714842"/>
    <n v="12350877"/>
    <n v="8073006"/>
    <n v="27016.910526315791"/>
    <n v="2578.698787690395"/>
    <n v="1598.4690189328744"/>
    <n v="2440.402489626556"/>
    <n v="8579.1774707757704"/>
  </r>
  <r>
    <x v="22"/>
    <x v="5"/>
    <n v="3"/>
    <s v="LMA_Personal"/>
    <x v="7"/>
    <s v="Personal"/>
    <n v="131272"/>
    <n v="32818"/>
    <n v="953"/>
    <n v="2923"/>
    <n v="3647"/>
    <n v="5489"/>
    <n v="708"/>
    <n v="16463153"/>
    <n v="6890818"/>
    <n v="3338337"/>
    <n v="16183298"/>
    <n v="3699313"/>
    <n v="17275.081846799581"/>
    <n v="2357.4471433458775"/>
    <n v="915.36523169728548"/>
    <n v="2948.3144470759703"/>
    <n v="5225.0183615819205"/>
  </r>
  <r>
    <x v="22"/>
    <x v="5"/>
    <n v="3"/>
    <s v="SYL_Personal"/>
    <x v="8"/>
    <s v="Personal"/>
    <n v="12520"/>
    <n v="3130"/>
    <n v="108"/>
    <n v="305"/>
    <n v="446"/>
    <n v="398"/>
    <n v="148"/>
    <n v="1351677"/>
    <n v="839464"/>
    <n v="397939"/>
    <n v="1120350"/>
    <n v="556998"/>
    <n v="12515.527777777777"/>
    <n v="2752.3409836065575"/>
    <n v="892.23991031390131"/>
    <n v="2814.9497487437184"/>
    <n v="3763.5"/>
  </r>
  <r>
    <x v="22"/>
    <x v="5"/>
    <n v="3"/>
    <s v="MYL_Personal"/>
    <x v="9"/>
    <s v="Personal"/>
    <n v="13036"/>
    <n v="3259"/>
    <n v="103"/>
    <n v="333"/>
    <n v="642"/>
    <n v="457"/>
    <n v="111"/>
    <n v="1470345"/>
    <n v="965287"/>
    <n v="442256"/>
    <n v="1348418"/>
    <n v="472659"/>
    <n v="14275.194174757282"/>
    <n v="2898.7597597597596"/>
    <n v="688.87227414330221"/>
    <n v="2950.5864332603937"/>
    <n v="4258.1891891891892"/>
  </r>
  <r>
    <x v="22"/>
    <x v="5"/>
    <n v="3"/>
    <s v="MYH_Personal"/>
    <x v="10"/>
    <s v="Personal"/>
    <n v="37892"/>
    <n v="9473"/>
    <n v="279"/>
    <n v="997"/>
    <n v="2033"/>
    <n v="1920"/>
    <n v="205"/>
    <n v="6084329"/>
    <n v="4274165"/>
    <n v="2384498"/>
    <n v="5685562"/>
    <n v="1125271"/>
    <n v="21807.630824372758"/>
    <n v="4287.0260782347041"/>
    <n v="1172.8962124938514"/>
    <n v="2961.2302083333334"/>
    <n v="5489.1268292682926"/>
  </r>
  <r>
    <x v="22"/>
    <x v="5"/>
    <n v="3"/>
    <s v="LML_Personal"/>
    <x v="11"/>
    <s v="Personal"/>
    <n v="105264"/>
    <n v="26316"/>
    <n v="194"/>
    <n v="2076"/>
    <n v="10343"/>
    <n v="3099"/>
    <n v="808"/>
    <n v="3158617"/>
    <n v="3913078"/>
    <n v="14813829"/>
    <n v="5537042"/>
    <n v="3880838"/>
    <n v="16281.530927835052"/>
    <n v="1884.9123314065509"/>
    <n v="1432.2565019820167"/>
    <n v="1786.7189415940627"/>
    <n v="4803.0173267326736"/>
  </r>
  <r>
    <x v="22"/>
    <x v="5"/>
    <n v="3"/>
    <s v="MSA_Personal"/>
    <x v="12"/>
    <s v="Personal"/>
    <n v="102168"/>
    <n v="25542"/>
    <n v="347"/>
    <n v="2648"/>
    <n v="3689"/>
    <n v="4728"/>
    <n v="987"/>
    <n v="7344092"/>
    <n v="8062384"/>
    <n v="4670613"/>
    <n v="12946135"/>
    <n v="4133244"/>
    <n v="21164.530259365994"/>
    <n v="3044.7069486404835"/>
    <n v="1266.0918948224451"/>
    <n v="2738.1842216582063"/>
    <n v="4187.6838905775076"/>
  </r>
  <r>
    <x v="22"/>
    <x v="5"/>
    <n v="3"/>
    <s v="LYA_Personal"/>
    <x v="13"/>
    <s v="Personal"/>
    <n v="25656"/>
    <n v="6414"/>
    <n v="185"/>
    <n v="688"/>
    <n v="991"/>
    <n v="991"/>
    <n v="285"/>
    <n v="3881516"/>
    <n v="2008805"/>
    <n v="968858"/>
    <n v="3117899"/>
    <n v="2412708"/>
    <n v="20981.167567567569"/>
    <n v="2919.7747093023254"/>
    <n v="977.65691220988901"/>
    <n v="3146.214934409687"/>
    <n v="8465.6421052631576"/>
  </r>
  <r>
    <x v="22"/>
    <x v="5"/>
    <n v="3"/>
    <s v="MMA_Personal"/>
    <x v="14"/>
    <s v="Personal"/>
    <n v="178696"/>
    <n v="44674"/>
    <n v="1189"/>
    <n v="4627"/>
    <n v="8561"/>
    <n v="7544"/>
    <n v="1673"/>
    <n v="16368163"/>
    <n v="14119162"/>
    <n v="9914778"/>
    <n v="23546231"/>
    <n v="17486105"/>
    <n v="13766.32716568545"/>
    <n v="3051.4722282256321"/>
    <n v="1158.1331620137835"/>
    <n v="3121.1865058324497"/>
    <n v="10451.94560669456"/>
  </r>
  <r>
    <x v="22"/>
    <x v="5"/>
    <n v="3"/>
    <s v="LYH_Personal"/>
    <x v="15"/>
    <s v="Personal"/>
    <n v="18892"/>
    <n v="4723"/>
    <n v="148"/>
    <n v="578"/>
    <n v="706"/>
    <n v="885"/>
    <n v="224"/>
    <n v="2540824"/>
    <n v="1806494"/>
    <n v="853670"/>
    <n v="2404594"/>
    <n v="1760972"/>
    <n v="17167.72972972973"/>
    <n v="3125.4221453287196"/>
    <n v="1209.1643059490084"/>
    <n v="2717.0553672316382"/>
    <n v="7861.4821428571431"/>
  </r>
  <r>
    <x v="22"/>
    <x v="5"/>
    <n v="3"/>
    <s v="SSA_Personal"/>
    <x v="16"/>
    <s v="Personal"/>
    <n v="37608"/>
    <n v="9402"/>
    <n v="277"/>
    <n v="987"/>
    <n v="1234"/>
    <n v="1200"/>
    <n v="452"/>
    <n v="6286816"/>
    <n v="1804424"/>
    <n v="1018016"/>
    <n v="3785013"/>
    <n v="2689688"/>
    <n v="22696.086642599279"/>
    <n v="1828.1904761904761"/>
    <n v="824.97244732576985"/>
    <n v="3154.1774999999998"/>
    <n v="5950.6371681415931"/>
  </r>
  <r>
    <x v="22"/>
    <x v="5"/>
    <n v="3"/>
    <s v="MML_Personal"/>
    <x v="17"/>
    <s v="Personal"/>
    <n v="119672"/>
    <n v="29918"/>
    <n v="675"/>
    <n v="2824"/>
    <n v="9263"/>
    <n v="3724"/>
    <n v="1012"/>
    <n v="9728521"/>
    <n v="8395299"/>
    <n v="5358657"/>
    <n v="11664590"/>
    <n v="2318731"/>
    <n v="14412.623703703704"/>
    <n v="2972.8395892351273"/>
    <n v="578.50124149843464"/>
    <n v="3132.2744360902257"/>
    <n v="2291.236166007905"/>
  </r>
  <r>
    <x v="22"/>
    <x v="5"/>
    <n v="3"/>
    <s v="LMH_Personal"/>
    <x v="18"/>
    <s v="Personal"/>
    <n v="83388"/>
    <n v="20847"/>
    <n v="293"/>
    <n v="2667"/>
    <n v="4407"/>
    <n v="4336"/>
    <n v="923"/>
    <n v="10087338"/>
    <n v="8990465"/>
    <n v="4302582"/>
    <n v="14850298"/>
    <n v="7992106"/>
    <n v="34427.774744027301"/>
    <n v="3371.0029996250469"/>
    <n v="976.30633083730424"/>
    <n v="3424.8842250922507"/>
    <n v="8658.836403033587"/>
  </r>
  <r>
    <x v="22"/>
    <x v="5"/>
    <n v="3"/>
    <s v="SSL_Personal"/>
    <x v="19"/>
    <s v="Personal"/>
    <n v="66528"/>
    <n v="16632"/>
    <n v="563"/>
    <n v="1712"/>
    <n v="4464"/>
    <n v="2597"/>
    <n v="560"/>
    <n v="6845139"/>
    <n v="4984207"/>
    <n v="3789420"/>
    <n v="7288503"/>
    <n v="1448131"/>
    <n v="12158.328596802841"/>
    <n v="2911.3358644859813"/>
    <n v="848.88440860215053"/>
    <n v="2806.5086638428957"/>
    <n v="2585.9482142857141"/>
  </r>
  <r>
    <x v="22"/>
    <x v="5"/>
    <n v="3"/>
    <s v="SSH_Personal"/>
    <x v="20"/>
    <s v="Personal"/>
    <n v="62900"/>
    <n v="15725"/>
    <n v="433"/>
    <n v="2104"/>
    <n v="3410"/>
    <n v="2855"/>
    <n v="462"/>
    <n v="6360383"/>
    <n v="8033878"/>
    <n v="3846061"/>
    <n v="11741484"/>
    <n v="1844605"/>
    <n v="14689.10623556582"/>
    <n v="3818.3830798479089"/>
    <n v="1127.8771260997069"/>
    <n v="4112.603852889667"/>
    <n v="3992.651515151515"/>
  </r>
  <r>
    <x v="22"/>
    <x v="5"/>
    <n v="3"/>
    <s v="MMH_Personal"/>
    <x v="21"/>
    <s v="Personal"/>
    <n v="105792"/>
    <n v="26448"/>
    <n v="1073"/>
    <n v="3839"/>
    <n v="4643"/>
    <n v="6085"/>
    <n v="1354"/>
    <n v="12397865"/>
    <n v="11045993"/>
    <n v="4783864"/>
    <n v="16845908"/>
    <n v="3941648"/>
    <n v="11554.394221808016"/>
    <n v="2877.3099765563948"/>
    <n v="1030.3390049536938"/>
    <n v="2768.4318816762529"/>
    <n v="2911.1137370753322"/>
  </r>
  <r>
    <x v="22"/>
    <x v="5"/>
    <n v="3"/>
    <s v="SYA_Personal"/>
    <x v="22"/>
    <s v="Personal"/>
    <n v="30128"/>
    <n v="7532"/>
    <n v="303"/>
    <n v="1079"/>
    <n v="1800"/>
    <n v="1741"/>
    <n v="163"/>
    <n v="5227333"/>
    <n v="3930506"/>
    <n v="1609378"/>
    <n v="5455768"/>
    <n v="892450"/>
    <n v="17251.924092409241"/>
    <n v="3642.7303058387397"/>
    <n v="894.09888888888884"/>
    <n v="3133.6978747846065"/>
    <n v="5475.1533742331285"/>
  </r>
  <r>
    <x v="22"/>
    <x v="5"/>
    <n v="3"/>
    <s v="LSH_Personal"/>
    <x v="23"/>
    <s v="Personal"/>
    <n v="56420"/>
    <n v="14105"/>
    <n v="591"/>
    <n v="2402"/>
    <n v="4567"/>
    <n v="3542"/>
    <n v="1323"/>
    <n v="11477552"/>
    <n v="7020410"/>
    <n v="5431367"/>
    <n v="11118530"/>
    <n v="7874456"/>
    <n v="19420.561759729273"/>
    <n v="2922.7352206494588"/>
    <n v="1189.2636303919421"/>
    <n v="3139.0542066629023"/>
    <n v="5951.9697656840517"/>
  </r>
  <r>
    <x v="22"/>
    <x v="5"/>
    <n v="3"/>
    <s v="SYH_Personal"/>
    <x v="24"/>
    <s v="Personal"/>
    <n v="29200"/>
    <n v="7300"/>
    <n v="301"/>
    <n v="1313"/>
    <n v="1098"/>
    <n v="2294"/>
    <n v="58"/>
    <n v="3107228"/>
    <n v="3237583"/>
    <n v="1587359"/>
    <n v="5412884"/>
    <n v="358696"/>
    <n v="10323.016611295681"/>
    <n v="2465.790555978675"/>
    <n v="1445.6821493624773"/>
    <n v="2359.583260680035"/>
    <n v="6184.4137931034484"/>
  </r>
  <r>
    <x v="22"/>
    <x v="5"/>
    <n v="3"/>
    <s v="MSH_Personal"/>
    <x v="25"/>
    <s v="Personal"/>
    <n v="75192"/>
    <n v="18798"/>
    <n v="883"/>
    <n v="3195"/>
    <n v="6615"/>
    <n v="5047"/>
    <n v="1754"/>
    <n v="14034022"/>
    <n v="8546182"/>
    <n v="6070648"/>
    <n v="14583156"/>
    <n v="9432056"/>
    <n v="15893.569648924122"/>
    <n v="2674.8613458528953"/>
    <n v="917.70944822373394"/>
    <n v="2889.4701803051316"/>
    <n v="5377.4549600912196"/>
  </r>
  <r>
    <x v="22"/>
    <x v="5"/>
    <n v="3"/>
    <s v="SMH_Personal"/>
    <x v="26"/>
    <s v="Personal"/>
    <n v="50976"/>
    <n v="12744"/>
    <n v="473"/>
    <n v="2001"/>
    <n v="3954"/>
    <n v="3290"/>
    <n v="569"/>
    <n v="6288010"/>
    <n v="6687420"/>
    <n v="2893385"/>
    <n v="11500666"/>
    <n v="1499110"/>
    <n v="13293.890063424948"/>
    <n v="3342.0389805097452"/>
    <n v="731.76150733434497"/>
    <n v="3495.643161094225"/>
    <n v="2634.6397188049209"/>
  </r>
  <r>
    <x v="23"/>
    <x v="5"/>
    <n v="4"/>
    <s v="SML_Personal"/>
    <x v="0"/>
    <s v="Personal"/>
    <n v="83192"/>
    <n v="20798"/>
    <n v="153"/>
    <n v="2268"/>
    <n v="1168"/>
    <n v="3715"/>
    <n v="585"/>
    <n v="2430298"/>
    <n v="3830679"/>
    <n v="1878974"/>
    <n v="6122654"/>
    <n v="1792927"/>
    <n v="15884.300653594772"/>
    <n v="1689.0119047619048"/>
    <n v="1608.7106164383561"/>
    <n v="1648.0899057873487"/>
    <n v="3064.8324786324788"/>
  </r>
  <r>
    <x v="23"/>
    <x v="5"/>
    <n v="4"/>
    <s v="LSL_Personal"/>
    <x v="1"/>
    <s v="Personal"/>
    <n v="21556"/>
    <n v="5389"/>
    <n v="21"/>
    <n v="402"/>
    <n v="1022"/>
    <n v="690"/>
    <n v="102"/>
    <n v="715782"/>
    <n v="1196554"/>
    <n v="1596701"/>
    <n v="2239584"/>
    <n v="612882"/>
    <n v="34084.857142857145"/>
    <n v="2976.5024875621889"/>
    <n v="1562.3297455968689"/>
    <n v="3245.7739130434784"/>
    <n v="6008.6470588235297"/>
  </r>
  <r>
    <x v="23"/>
    <x v="5"/>
    <n v="4"/>
    <s v="MYA_Personal"/>
    <x v="2"/>
    <s v="Personal"/>
    <n v="21048"/>
    <n v="5262"/>
    <n v="97"/>
    <n v="628"/>
    <n v="261"/>
    <n v="1776"/>
    <n v="114"/>
    <n v="1046120"/>
    <n v="2093710"/>
    <n v="270581"/>
    <n v="5361172"/>
    <n v="551085"/>
    <n v="10784.742268041236"/>
    <n v="3333.9331210191081"/>
    <n v="1036.7088122605364"/>
    <n v="3018.6779279279281"/>
    <n v="4834.0789473684208"/>
  </r>
  <r>
    <x v="23"/>
    <x v="5"/>
    <n v="4"/>
    <s v="SMA_Personal"/>
    <x v="3"/>
    <s v="Personal"/>
    <n v="84808"/>
    <n v="21202"/>
    <n v="122"/>
    <n v="1862"/>
    <n v="2666"/>
    <n v="2646"/>
    <n v="458"/>
    <n v="2276600"/>
    <n v="7082806"/>
    <n v="2427145"/>
    <n v="8980501"/>
    <n v="2316483"/>
    <n v="18660.655737704918"/>
    <n v="3803.8700322234158"/>
    <n v="910.40697674418607"/>
    <n v="3393.991307634165"/>
    <n v="5057.8231441048038"/>
  </r>
  <r>
    <x v="23"/>
    <x v="5"/>
    <n v="4"/>
    <s v="MSL_Personal"/>
    <x v="4"/>
    <s v="Personal"/>
    <n v="68340"/>
    <n v="17085"/>
    <n v="173"/>
    <n v="1462"/>
    <n v="2505"/>
    <n v="2218"/>
    <n v="446"/>
    <n v="3587649"/>
    <n v="4701993"/>
    <n v="4291872"/>
    <n v="7553434"/>
    <n v="1309222"/>
    <n v="20737.855491329479"/>
    <n v="3216.137482900137"/>
    <n v="1713.3221556886228"/>
    <n v="3405.5157799819658"/>
    <n v="2935.4753363228701"/>
  </r>
  <r>
    <x v="23"/>
    <x v="5"/>
    <n v="4"/>
    <s v="LYL_Personal"/>
    <x v="5"/>
    <s v="Personal"/>
    <n v="17048"/>
    <n v="4262"/>
    <n v="89"/>
    <n v="369"/>
    <n v="684"/>
    <n v="562"/>
    <n v="158"/>
    <n v="1806912"/>
    <n v="1151056"/>
    <n v="1121925"/>
    <n v="1982888"/>
    <n v="891752"/>
    <n v="20302.382022471909"/>
    <n v="3119.3929539295391"/>
    <n v="1640.2412280701753"/>
    <n v="3528.2704626334521"/>
    <n v="5644"/>
  </r>
  <r>
    <x v="23"/>
    <x v="5"/>
    <n v="4"/>
    <s v="LSA_Personal"/>
    <x v="6"/>
    <s v="Personal"/>
    <n v="108676"/>
    <n v="27169"/>
    <n v="389"/>
    <n v="3020"/>
    <n v="2351"/>
    <n v="5055"/>
    <n v="935"/>
    <n v="10493335"/>
    <n v="7985800"/>
    <n v="4391073"/>
    <n v="12630525"/>
    <n v="8285614"/>
    <n v="26975.154241645243"/>
    <n v="2644.3046357615895"/>
    <n v="1867.7469162058699"/>
    <n v="2498.6201780415431"/>
    <n v="8861.6192513368987"/>
  </r>
  <r>
    <x v="23"/>
    <x v="5"/>
    <n v="4"/>
    <s v="LMA_Personal"/>
    <x v="7"/>
    <s v="Personal"/>
    <n v="131600"/>
    <n v="32900"/>
    <n v="937"/>
    <n v="2990"/>
    <n v="8376"/>
    <n v="8064"/>
    <n v="711"/>
    <n v="15132433"/>
    <n v="7313641"/>
    <n v="7989539"/>
    <n v="25458857"/>
    <n v="3472911"/>
    <n v="16149.875133404483"/>
    <n v="2446.033779264214"/>
    <n v="953.86091212989493"/>
    <n v="3157.1003224206347"/>
    <n v="4884.5443037974683"/>
  </r>
  <r>
    <x v="23"/>
    <x v="5"/>
    <n v="4"/>
    <s v="SYL_Personal"/>
    <x v="8"/>
    <s v="Personal"/>
    <n v="12532"/>
    <n v="3133"/>
    <n v="120"/>
    <n v="321"/>
    <n v="407"/>
    <n v="408"/>
    <n v="139"/>
    <n v="1406471"/>
    <n v="890182"/>
    <n v="409418"/>
    <n v="1273437"/>
    <n v="537731"/>
    <n v="11720.591666666667"/>
    <n v="2773.1526479750778"/>
    <n v="1005.941031941032"/>
    <n v="3121.169117647059"/>
    <n v="3868.5683453237411"/>
  </r>
  <r>
    <x v="23"/>
    <x v="5"/>
    <n v="4"/>
    <s v="MYL_Personal"/>
    <x v="9"/>
    <s v="Personal"/>
    <n v="13068"/>
    <n v="3267"/>
    <n v="108"/>
    <n v="343"/>
    <n v="579"/>
    <n v="475"/>
    <n v="110"/>
    <n v="1581163"/>
    <n v="1016815"/>
    <n v="448693"/>
    <n v="1533964"/>
    <n v="526025"/>
    <n v="14640.398148148148"/>
    <n v="2964.4752186588921"/>
    <n v="774.94473229706387"/>
    <n v="3229.3978947368423"/>
    <n v="4782.045454545455"/>
  </r>
  <r>
    <x v="23"/>
    <x v="5"/>
    <n v="4"/>
    <s v="MYH_Personal"/>
    <x v="10"/>
    <s v="Personal"/>
    <n v="37988"/>
    <n v="9497"/>
    <n v="282"/>
    <n v="974"/>
    <n v="469"/>
    <n v="2358"/>
    <n v="205"/>
    <n v="5760933"/>
    <n v="4334053"/>
    <n v="573739"/>
    <n v="7476621"/>
    <n v="1053476"/>
    <n v="20428.840425531915"/>
    <n v="4449.7464065708418"/>
    <n v="1223.3240938166311"/>
    <n v="3170.7468193384225"/>
    <n v="5138.9073170731708"/>
  </r>
  <r>
    <x v="23"/>
    <x v="5"/>
    <n v="4"/>
    <s v="LML_Personal"/>
    <x v="11"/>
    <s v="Personal"/>
    <n v="103936"/>
    <n v="25984"/>
    <n v="195"/>
    <n v="2147"/>
    <n v="6843"/>
    <n v="3380"/>
    <n v="781"/>
    <n v="3139193"/>
    <n v="4096536"/>
    <n v="7846116"/>
    <n v="6772934"/>
    <n v="3791948"/>
    <n v="16098.42564102564"/>
    <n v="1908.0279459711226"/>
    <n v="1146.5900920648837"/>
    <n v="2003.8266272189348"/>
    <n v="4855.2471190781052"/>
  </r>
  <r>
    <x v="23"/>
    <x v="5"/>
    <n v="4"/>
    <s v="MSA_Personal"/>
    <x v="12"/>
    <s v="Personal"/>
    <n v="99672"/>
    <n v="24918"/>
    <n v="369"/>
    <n v="2592"/>
    <n v="4111"/>
    <n v="4819"/>
    <n v="989"/>
    <n v="7723028"/>
    <n v="8092491"/>
    <n v="7050537"/>
    <n v="14040727"/>
    <n v="4201600"/>
    <n v="20929.615176151761"/>
    <n v="3122.1030092592591"/>
    <n v="1715.0418389686208"/>
    <n v="2913.6183855571694"/>
    <n v="4248.3316481294232"/>
  </r>
  <r>
    <x v="23"/>
    <x v="5"/>
    <n v="4"/>
    <s v="LYA_Personal"/>
    <x v="13"/>
    <s v="Personal"/>
    <n v="25824"/>
    <n v="6456"/>
    <n v="188"/>
    <n v="704"/>
    <n v="862"/>
    <n v="990"/>
    <n v="305"/>
    <n v="4005529"/>
    <n v="2075534"/>
    <n v="793409"/>
    <n v="3123758"/>
    <n v="2512554"/>
    <n v="21306.005319148935"/>
    <n v="2948.2017045454545"/>
    <n v="920.42807424593968"/>
    <n v="3155.3111111111111"/>
    <n v="8237.881967213114"/>
  </r>
  <r>
    <x v="23"/>
    <x v="5"/>
    <n v="4"/>
    <s v="MMA_Personal"/>
    <x v="14"/>
    <s v="Personal"/>
    <n v="179172"/>
    <n v="44793"/>
    <n v="1213"/>
    <n v="4651"/>
    <n v="7488"/>
    <n v="7618"/>
    <n v="1713"/>
    <n v="16879641"/>
    <n v="14506414"/>
    <n v="9487776"/>
    <n v="25023018"/>
    <n v="17779173"/>
    <n v="13915.615004122012"/>
    <n v="3118.9881745861103"/>
    <n v="1267.0641025641025"/>
    <n v="3284.7227618797583"/>
    <n v="10378.968476357268"/>
  </r>
  <r>
    <x v="23"/>
    <x v="5"/>
    <n v="4"/>
    <s v="LYH_Personal"/>
    <x v="15"/>
    <s v="Personal"/>
    <n v="19060"/>
    <n v="4765"/>
    <n v="163"/>
    <n v="543"/>
    <n v="683"/>
    <n v="873"/>
    <n v="238"/>
    <n v="2827532"/>
    <n v="1677449"/>
    <n v="997706"/>
    <n v="2484338"/>
    <n v="1803955"/>
    <n v="17346.822085889569"/>
    <n v="3089.2246777163905"/>
    <n v="1460.770131771596"/>
    <n v="2845.7479954180985"/>
    <n v="7579.6428571428569"/>
  </r>
  <r>
    <x v="23"/>
    <x v="5"/>
    <n v="4"/>
    <s v="SSA_Personal"/>
    <x v="16"/>
    <s v="Personal"/>
    <n v="37704"/>
    <n v="9426"/>
    <n v="283"/>
    <n v="1037"/>
    <n v="2408"/>
    <n v="2779"/>
    <n v="203"/>
    <n v="6012755"/>
    <n v="1967128"/>
    <n v="2070711"/>
    <n v="9389545"/>
    <n v="1131822"/>
    <n v="21246.484098939931"/>
    <n v="1896.9411764705883"/>
    <n v="859.9298172757475"/>
    <n v="3378.7495501979129"/>
    <n v="5575.4778325123152"/>
  </r>
  <r>
    <x v="23"/>
    <x v="5"/>
    <n v="4"/>
    <s v="MML_Personal"/>
    <x v="17"/>
    <s v="Personal"/>
    <n v="120148"/>
    <n v="30037"/>
    <n v="713"/>
    <n v="3100"/>
    <n v="7908"/>
    <n v="4180"/>
    <n v="1025"/>
    <n v="11326856"/>
    <n v="9621688"/>
    <n v="5135414"/>
    <n v="13973983"/>
    <n v="2254930"/>
    <n v="15886.193548387097"/>
    <n v="3103.7703225806454"/>
    <n v="649.39479008598892"/>
    <n v="3343.0581339712917"/>
    <n v="2199.9317073170732"/>
  </r>
  <r>
    <x v="23"/>
    <x v="5"/>
    <n v="4"/>
    <s v="LMH_Personal"/>
    <x v="18"/>
    <s v="Personal"/>
    <n v="83448"/>
    <n v="20862"/>
    <n v="315"/>
    <n v="2569"/>
    <n v="3954"/>
    <n v="4312"/>
    <n v="902"/>
    <n v="11084182"/>
    <n v="9011849"/>
    <n v="5019628"/>
    <n v="15029750"/>
    <n v="8356504"/>
    <n v="35187.879365079367"/>
    <n v="3507.9209809264307"/>
    <n v="1269.5063227111787"/>
    <n v="3485.5635435992581"/>
    <n v="9264.4168514412413"/>
  </r>
  <r>
    <x v="23"/>
    <x v="5"/>
    <n v="4"/>
    <s v="SSL_Personal"/>
    <x v="19"/>
    <s v="Personal"/>
    <n v="67036"/>
    <n v="16759"/>
    <n v="579"/>
    <n v="1682"/>
    <n v="4137"/>
    <n v="2441"/>
    <n v="595"/>
    <n v="7246451"/>
    <n v="4958966"/>
    <n v="4246154"/>
    <n v="7037704"/>
    <n v="1336473"/>
    <n v="12515.459412780656"/>
    <n v="2948.2556480380499"/>
    <n v="1026.3848199178149"/>
    <n v="2883.1233101188036"/>
    <n v="2246.1731092436976"/>
  </r>
  <r>
    <x v="23"/>
    <x v="5"/>
    <n v="4"/>
    <s v="SSH_Personal"/>
    <x v="20"/>
    <s v="Personal"/>
    <n v="63508"/>
    <n v="15877"/>
    <n v="444"/>
    <n v="2089"/>
    <n v="3105"/>
    <n v="2890"/>
    <n v="464"/>
    <n v="6561548"/>
    <n v="8045218"/>
    <n v="3543388"/>
    <n v="12358616"/>
    <n v="1829592"/>
    <n v="14778.261261261261"/>
    <n v="3851.2292963140258"/>
    <n v="1141.1877616747181"/>
    <n v="4276.3377162629758"/>
    <n v="3943.0862068965516"/>
  </r>
  <r>
    <x v="23"/>
    <x v="5"/>
    <n v="4"/>
    <s v="MMH_Personal"/>
    <x v="21"/>
    <s v="Personal"/>
    <n v="106128"/>
    <n v="26532"/>
    <n v="1106"/>
    <n v="3674"/>
    <n v="4524"/>
    <n v="5953"/>
    <n v="1411"/>
    <n v="13060223"/>
    <n v="10995953"/>
    <n v="6399673"/>
    <n v="16851207"/>
    <n v="4030651"/>
    <n v="11808.519891500904"/>
    <n v="2992.9104518236254"/>
    <n v="1414.6049955791334"/>
    <n v="2830.7083823282378"/>
    <n v="2856.5917788802267"/>
  </r>
  <r>
    <x v="23"/>
    <x v="5"/>
    <n v="4"/>
    <s v="SYA_Personal"/>
    <x v="22"/>
    <s v="Personal"/>
    <n v="30204"/>
    <n v="7551"/>
    <n v="304"/>
    <n v="1061"/>
    <n v="968"/>
    <n v="2112"/>
    <n v="808"/>
    <n v="4899383"/>
    <n v="4008550"/>
    <n v="901761"/>
    <n v="7089025"/>
    <n v="4135284"/>
    <n v="16116.391447368422"/>
    <n v="3778.0867106503297"/>
    <n v="931.57128099173553"/>
    <n v="3356.545928030303"/>
    <n v="5117.9257425742571"/>
  </r>
  <r>
    <x v="23"/>
    <x v="5"/>
    <n v="4"/>
    <s v="LSH_Personal"/>
    <x v="23"/>
    <s v="Personal"/>
    <n v="56564"/>
    <n v="14141"/>
    <n v="610"/>
    <n v="2314"/>
    <n v="2997"/>
    <n v="3049"/>
    <n v="1987"/>
    <n v="11086265"/>
    <n v="7019215"/>
    <n v="3714498"/>
    <n v="10247729"/>
    <n v="11058923"/>
    <n v="18174.204918032789"/>
    <n v="3033.3686257562663"/>
    <n v="1239.4054054054054"/>
    <n v="3361.013119055428"/>
    <n v="5565.6381479617512"/>
  </r>
  <r>
    <x v="23"/>
    <x v="5"/>
    <n v="4"/>
    <s v="SYH_Personal"/>
    <x v="24"/>
    <s v="Personal"/>
    <n v="29216"/>
    <n v="7304"/>
    <n v="334"/>
    <n v="1230"/>
    <n v="952"/>
    <n v="2102"/>
    <n v="53"/>
    <n v="4131135"/>
    <n v="3054859"/>
    <n v="1618124"/>
    <n v="5100896"/>
    <n v="353197"/>
    <n v="12368.667664670658"/>
    <n v="2483.6252032520324"/>
    <n v="1699.7100840336134"/>
    <n v="2426.6869647954331"/>
    <n v="6664.0943396226412"/>
  </r>
  <r>
    <x v="23"/>
    <x v="5"/>
    <n v="4"/>
    <s v="MSH_Personal"/>
    <x v="25"/>
    <s v="Personal"/>
    <n v="75380"/>
    <n v="18845"/>
    <n v="894"/>
    <n v="3123"/>
    <n v="6112"/>
    <n v="3415"/>
    <n v="408"/>
    <n v="13287627"/>
    <n v="8668376"/>
    <n v="5844668"/>
    <n v="10565387"/>
    <n v="2049697"/>
    <n v="14863.117449664429"/>
    <n v="2775.656740313801"/>
    <n v="956.26112565445021"/>
    <n v="3093.81756954612"/>
    <n v="5023.7671568627447"/>
  </r>
  <r>
    <x v="23"/>
    <x v="5"/>
    <n v="4"/>
    <s v="SMH_Personal"/>
    <x v="26"/>
    <s v="Personal"/>
    <n v="52336"/>
    <n v="13084"/>
    <n v="457"/>
    <n v="2035"/>
    <n v="3504"/>
    <n v="3258"/>
    <n v="511"/>
    <n v="6333307"/>
    <n v="7025045"/>
    <n v="2677661"/>
    <n v="11713415"/>
    <n v="1321464"/>
    <n v="13858.439824945295"/>
    <n v="3452.1105651105649"/>
    <n v="764.17265981735159"/>
    <n v="3595.2777777777778"/>
    <n v="2586.0352250489236"/>
  </r>
  <r>
    <x v="24"/>
    <x v="6"/>
    <n v="1"/>
    <s v="SML_Personal"/>
    <x v="0"/>
    <s v="Personal"/>
    <n v="83784"/>
    <n v="20946"/>
    <n v="112"/>
    <n v="2339"/>
    <n v="1212"/>
    <n v="3899"/>
    <n v="529"/>
    <n v="1616202"/>
    <n v="3840046"/>
    <n v="1761074"/>
    <n v="6549596"/>
    <n v="1720085"/>
    <n v="14430.375"/>
    <n v="1641.7469003847798"/>
    <n v="1453.0313531353136"/>
    <n v="1679.8143113618876"/>
    <n v="3251.5784499054821"/>
  </r>
  <r>
    <x v="24"/>
    <x v="6"/>
    <n v="1"/>
    <s v="LSL_Personal"/>
    <x v="1"/>
    <s v="Personal"/>
    <n v="21492"/>
    <n v="5373"/>
    <n v="24"/>
    <n v="538"/>
    <n v="645"/>
    <n v="934"/>
    <n v="110"/>
    <n v="695441"/>
    <n v="1543977"/>
    <n v="816780"/>
    <n v="2867755"/>
    <n v="661027"/>
    <n v="28976.708333333332"/>
    <n v="2869.8457249070634"/>
    <n v="1266.3255813953488"/>
    <n v="3070.4014989293364"/>
    <n v="6009.3363636363638"/>
  </r>
  <r>
    <x v="24"/>
    <x v="6"/>
    <n v="1"/>
    <s v="MYA_Personal"/>
    <x v="2"/>
    <s v="Personal"/>
    <n v="21056"/>
    <n v="5264"/>
    <n v="99"/>
    <n v="630"/>
    <n v="260"/>
    <n v="1259"/>
    <n v="114"/>
    <n v="1068269"/>
    <n v="2041199"/>
    <n v="263490"/>
    <n v="3623459"/>
    <n v="623746"/>
    <n v="10790.595959595959"/>
    <n v="3239.9984126984127"/>
    <n v="1013.4230769230769"/>
    <n v="2878.0452740270057"/>
    <n v="5471.4561403508769"/>
  </r>
  <r>
    <x v="24"/>
    <x v="6"/>
    <n v="1"/>
    <s v="SMA_Personal"/>
    <x v="3"/>
    <s v="Personal"/>
    <n v="84856"/>
    <n v="21214"/>
    <n v="115"/>
    <n v="1877"/>
    <n v="1052"/>
    <n v="3606"/>
    <n v="2058"/>
    <n v="2143661"/>
    <n v="6940090"/>
    <n v="933739"/>
    <n v="11673018"/>
    <n v="11766469"/>
    <n v="18640.53043478261"/>
    <n v="3697.437400106553"/>
    <n v="887.58460076045628"/>
    <n v="3237.1098169717138"/>
    <n v="5717.4290573372209"/>
  </r>
  <r>
    <x v="24"/>
    <x v="6"/>
    <n v="1"/>
    <s v="MSL_Personal"/>
    <x v="4"/>
    <s v="Personal"/>
    <n v="68108"/>
    <n v="17027"/>
    <n v="167"/>
    <n v="1499"/>
    <n v="2191"/>
    <n v="2486"/>
    <n v="443"/>
    <n v="3491140"/>
    <n v="4597952"/>
    <n v="2788166"/>
    <n v="8720663"/>
    <n v="1300917"/>
    <n v="20905.029940119759"/>
    <n v="3067.3462308205471"/>
    <n v="1272.554084892743"/>
    <n v="3507.9094931617055"/>
    <n v="2936.6072234762978"/>
  </r>
  <r>
    <x v="24"/>
    <x v="6"/>
    <n v="1"/>
    <s v="LYL_Personal"/>
    <x v="5"/>
    <s v="Personal"/>
    <n v="17068"/>
    <n v="4267"/>
    <n v="87"/>
    <n v="369"/>
    <n v="702"/>
    <n v="641"/>
    <n v="154"/>
    <n v="1781072"/>
    <n v="1143033"/>
    <n v="839152"/>
    <n v="2396864"/>
    <n v="881360"/>
    <n v="20472.091954022988"/>
    <n v="3097.6504065040649"/>
    <n v="1195.3732193732194"/>
    <n v="3739.2574102964118"/>
    <n v="5723.1168831168834"/>
  </r>
  <r>
    <x v="24"/>
    <x v="6"/>
    <n v="1"/>
    <s v="LSA_Personal"/>
    <x v="6"/>
    <s v="Personal"/>
    <n v="108228"/>
    <n v="27057"/>
    <n v="354"/>
    <n v="3087"/>
    <n v="2158"/>
    <n v="5968"/>
    <n v="950"/>
    <n v="9251457"/>
    <n v="8072614"/>
    <n v="3451598"/>
    <n v="14751901"/>
    <n v="8526905"/>
    <n v="26134.0593220339"/>
    <n v="2615.0353093618401"/>
    <n v="1599.4430027803521"/>
    <n v="2471.8332774798928"/>
    <n v="8975.6894736842114"/>
  </r>
  <r>
    <x v="24"/>
    <x v="6"/>
    <n v="1"/>
    <s v="LMA_Personal"/>
    <x v="7"/>
    <s v="Personal"/>
    <n v="131664"/>
    <n v="32916"/>
    <n v="918"/>
    <n v="2962"/>
    <n v="5015"/>
    <n v="4299"/>
    <n v="4152"/>
    <n v="14873972"/>
    <n v="7043373"/>
    <n v="4666018"/>
    <n v="12942596"/>
    <n v="22917487"/>
    <n v="16202.583877995643"/>
    <n v="2377.911208642809"/>
    <n v="930.4123629112662"/>
    <n v="3010.6061874854618"/>
    <n v="5519.6259633911368"/>
  </r>
  <r>
    <x v="24"/>
    <x v="6"/>
    <n v="1"/>
    <s v="SYL_Personal"/>
    <x v="8"/>
    <s v="Personal"/>
    <n v="12516"/>
    <n v="3129"/>
    <n v="113"/>
    <n v="306"/>
    <n v="388"/>
    <n v="428"/>
    <n v="145"/>
    <n v="1317902"/>
    <n v="880405"/>
    <n v="341535"/>
    <n v="1365982"/>
    <n v="557026"/>
    <n v="11662.849557522124"/>
    <n v="2877.1405228758172"/>
    <n v="880.2448453608248"/>
    <n v="3191.5467289719627"/>
    <n v="3841.5586206896551"/>
  </r>
  <r>
    <x v="24"/>
    <x v="6"/>
    <n v="1"/>
    <s v="MYL_Personal"/>
    <x v="9"/>
    <s v="Personal"/>
    <n v="13056"/>
    <n v="3264"/>
    <n v="104"/>
    <n v="342"/>
    <n v="519"/>
    <n v="506"/>
    <n v="109"/>
    <n v="1479578"/>
    <n v="1052261"/>
    <n v="366176"/>
    <n v="1703477"/>
    <n v="512999"/>
    <n v="14226.711538461539"/>
    <n v="3076.7865497076023"/>
    <n v="705.54142581888243"/>
    <n v="3366.5553359683795"/>
    <n v="4706.4128440366976"/>
  </r>
  <r>
    <x v="24"/>
    <x v="6"/>
    <n v="1"/>
    <s v="MYH_Personal"/>
    <x v="10"/>
    <s v="Personal"/>
    <n v="38008"/>
    <n v="9502"/>
    <n v="279"/>
    <n v="1031"/>
    <n v="2964"/>
    <n v="1187"/>
    <n v="671"/>
    <n v="5725235"/>
    <n v="4455881"/>
    <n v="3533220"/>
    <n v="3589727"/>
    <n v="3897295"/>
    <n v="20520.555555555555"/>
    <n v="4321.9020368574202"/>
    <n v="1192.0445344129555"/>
    <n v="3024.201347935973"/>
    <n v="5808.1892697466465"/>
  </r>
  <r>
    <x v="24"/>
    <x v="6"/>
    <n v="1"/>
    <s v="LML_Personal"/>
    <x v="11"/>
    <s v="Personal"/>
    <n v="102672"/>
    <n v="25668"/>
    <n v="181"/>
    <n v="2887"/>
    <n v="4629"/>
    <n v="4815"/>
    <n v="907"/>
    <n v="2866027"/>
    <n v="5446597"/>
    <n v="3854213"/>
    <n v="10105482"/>
    <n v="4407951"/>
    <n v="15834.403314917126"/>
    <n v="1886.5940422583997"/>
    <n v="832.62324476128754"/>
    <n v="2098.7501557632399"/>
    <n v="4859.9239250275632"/>
  </r>
  <r>
    <x v="24"/>
    <x v="6"/>
    <n v="1"/>
    <s v="MSA_Personal"/>
    <x v="12"/>
    <s v="Personal"/>
    <n v="100816"/>
    <n v="25204"/>
    <n v="340"/>
    <n v="2769"/>
    <n v="4090"/>
    <n v="5967"/>
    <n v="1010"/>
    <n v="7071437"/>
    <n v="8588111"/>
    <n v="5207995"/>
    <n v="18357986"/>
    <n v="4304602"/>
    <n v="20798.344117647059"/>
    <n v="3101.520765619357"/>
    <n v="1273.3484107579461"/>
    <n v="3076.5855538796714"/>
    <n v="4261.9821782178215"/>
  </r>
  <r>
    <x v="24"/>
    <x v="6"/>
    <n v="1"/>
    <s v="LYA_Personal"/>
    <x v="13"/>
    <s v="Personal"/>
    <n v="25928"/>
    <n v="6482"/>
    <n v="182"/>
    <n v="718"/>
    <n v="971"/>
    <n v="1023"/>
    <n v="306"/>
    <n v="3808478"/>
    <n v="2135503"/>
    <n v="884081"/>
    <n v="3265816"/>
    <n v="2433504"/>
    <n v="20925.703296703297"/>
    <n v="2974.2381615598888"/>
    <n v="910.48506694129765"/>
    <n v="3192.3910068426198"/>
    <n v="7952.6274509803925"/>
  </r>
  <r>
    <x v="24"/>
    <x v="6"/>
    <n v="1"/>
    <s v="MMA_Personal"/>
    <x v="14"/>
    <s v="Personal"/>
    <n v="179100"/>
    <n v="44775"/>
    <n v="1168"/>
    <n v="4800"/>
    <n v="7217"/>
    <n v="8591"/>
    <n v="1768"/>
    <n v="15585451"/>
    <n v="14898316"/>
    <n v="7532960"/>
    <n v="28735980"/>
    <n v="18159756"/>
    <n v="13343.708047945205"/>
    <n v="3103.8158333333336"/>
    <n v="1043.7799639739503"/>
    <n v="3344.8934931905483"/>
    <n v="10271.355203619909"/>
  </r>
  <r>
    <x v="24"/>
    <x v="6"/>
    <n v="1"/>
    <s v="LYH_Personal"/>
    <x v="15"/>
    <s v="Personal"/>
    <n v="19076"/>
    <n v="4769"/>
    <n v="155"/>
    <n v="526"/>
    <n v="689"/>
    <n v="1013"/>
    <n v="242"/>
    <n v="2538755"/>
    <n v="1598150"/>
    <n v="716042"/>
    <n v="3102030"/>
    <n v="1869672"/>
    <n v="16379.064516129032"/>
    <n v="3038.3079847908743"/>
    <n v="1039.2481857764876"/>
    <n v="3062.2211253701876"/>
    <n v="7725.9173553719011"/>
  </r>
  <r>
    <x v="24"/>
    <x v="6"/>
    <n v="1"/>
    <s v="SSA_Personal"/>
    <x v="16"/>
    <s v="Personal"/>
    <n v="37724"/>
    <n v="9431"/>
    <n v="286"/>
    <n v="1020"/>
    <n v="467"/>
    <n v="2162"/>
    <n v="1274"/>
    <n v="6098144"/>
    <n v="1880743"/>
    <n v="391890"/>
    <n v="6967809"/>
    <n v="8017869"/>
    <n v="21322.18181818182"/>
    <n v="1843.8656862745097"/>
    <n v="839.16488222698069"/>
    <n v="3222.8533765032375"/>
    <n v="6293.460753532182"/>
  </r>
  <r>
    <x v="24"/>
    <x v="6"/>
    <n v="1"/>
    <s v="MML_Personal"/>
    <x v="17"/>
    <s v="Personal"/>
    <n v="120096"/>
    <n v="30024"/>
    <n v="687"/>
    <n v="3226"/>
    <n v="6799"/>
    <n v="4356"/>
    <n v="1084"/>
    <n v="9345956"/>
    <n v="9786481"/>
    <n v="4173560"/>
    <n v="14455311"/>
    <n v="2415676"/>
    <n v="13604.011644832606"/>
    <n v="3033.6270923744573"/>
    <n v="613.84909545521396"/>
    <n v="3318.4827823691462"/>
    <n v="2228.4833948339483"/>
  </r>
  <r>
    <x v="24"/>
    <x v="6"/>
    <n v="1"/>
    <s v="LMH_Personal"/>
    <x v="18"/>
    <s v="Personal"/>
    <n v="82944"/>
    <n v="20736"/>
    <n v="289"/>
    <n v="2639"/>
    <n v="4541"/>
    <n v="5200"/>
    <n v="920"/>
    <n v="10284467"/>
    <n v="9016487"/>
    <n v="4227345"/>
    <n v="18571599"/>
    <n v="8474491"/>
    <n v="35586.391003460209"/>
    <n v="3416.6301629405079"/>
    <n v="930.92820964545251"/>
    <n v="3571.4613461538461"/>
    <n v="9211.4032608695652"/>
  </r>
  <r>
    <x v="24"/>
    <x v="6"/>
    <n v="1"/>
    <s v="SSL_Personal"/>
    <x v="19"/>
    <s v="Personal"/>
    <n v="67084"/>
    <n v="16771"/>
    <n v="544"/>
    <n v="1644"/>
    <n v="4995"/>
    <n v="2582"/>
    <n v="531"/>
    <n v="6492092"/>
    <n v="4942315"/>
    <n v="4306320"/>
    <n v="7915731"/>
    <n v="1387555"/>
    <n v="11933.992647058823"/>
    <n v="3006.2743309002435"/>
    <n v="862.12612612612611"/>
    <n v="3065.7362509682416"/>
    <n v="2613.0979284369114"/>
  </r>
  <r>
    <x v="24"/>
    <x v="6"/>
    <n v="1"/>
    <s v="SSH_Personal"/>
    <x v="20"/>
    <s v="Personal"/>
    <n v="63848"/>
    <n v="15962"/>
    <n v="423"/>
    <n v="2112"/>
    <n v="2989"/>
    <n v="2981"/>
    <n v="473"/>
    <n v="6168965"/>
    <n v="8184964"/>
    <n v="2767695"/>
    <n v="13146388"/>
    <n v="1800395"/>
    <n v="14583.841607565011"/>
    <n v="3875.4564393939395"/>
    <n v="925.96018735362998"/>
    <n v="4410.0597115062055"/>
    <n v="3806.3319238900635"/>
  </r>
  <r>
    <x v="24"/>
    <x v="6"/>
    <n v="1"/>
    <s v="MMH_Personal"/>
    <x v="21"/>
    <s v="Personal"/>
    <n v="106100"/>
    <n v="26525"/>
    <n v="1018"/>
    <n v="3599"/>
    <n v="4354"/>
    <n v="6659"/>
    <n v="1299"/>
    <n v="11582541"/>
    <n v="10691414"/>
    <n v="5078266"/>
    <n v="19294869"/>
    <n v="3759534"/>
    <n v="11377.741650294696"/>
    <n v="2970.6624062239512"/>
    <n v="1166.3449701423979"/>
    <n v="2897.5625469289685"/>
    <n v="2894.1755196304848"/>
  </r>
  <r>
    <x v="24"/>
    <x v="6"/>
    <n v="1"/>
    <s v="SYA_Personal"/>
    <x v="22"/>
    <s v="Personal"/>
    <n v="30220"/>
    <n v="7555"/>
    <n v="301"/>
    <n v="996"/>
    <n v="493"/>
    <n v="1641"/>
    <n v="163"/>
    <n v="4872467"/>
    <n v="3658608"/>
    <n v="447536"/>
    <n v="5252947"/>
    <n v="943217"/>
    <n v="16187.598006644519"/>
    <n v="3673.3012048192772"/>
    <n v="907.78093306288031"/>
    <n v="3201.064594759293"/>
    <n v="5786.6073619631898"/>
  </r>
  <r>
    <x v="24"/>
    <x v="6"/>
    <n v="1"/>
    <s v="LSH_Personal"/>
    <x v="23"/>
    <s v="Personal"/>
    <n v="56592"/>
    <n v="14148"/>
    <n v="594"/>
    <n v="2347"/>
    <n v="699"/>
    <n v="4185"/>
    <n v="2173"/>
    <n v="10836924"/>
    <n v="6921238"/>
    <n v="845421"/>
    <n v="13414361"/>
    <n v="13673053"/>
    <n v="18243.979797979799"/>
    <n v="2948.9723050703024"/>
    <n v="1209.4721030042917"/>
    <n v="3205.343130227001"/>
    <n v="6292.2471237919926"/>
  </r>
  <r>
    <x v="24"/>
    <x v="6"/>
    <n v="1"/>
    <s v="SYH_Personal"/>
    <x v="24"/>
    <s v="Personal"/>
    <n v="29280"/>
    <n v="7320"/>
    <n v="307"/>
    <n v="1140"/>
    <n v="925"/>
    <n v="2195"/>
    <n v="53"/>
    <n v="3709554"/>
    <n v="2807088"/>
    <n v="1535306"/>
    <n v="5584157"/>
    <n v="320025"/>
    <n v="12083.237785016287"/>
    <n v="2462.3578947368419"/>
    <n v="1659.7902702702702"/>
    <n v="2544.0350797266515"/>
    <n v="6038.2075471698117"/>
  </r>
  <r>
    <x v="24"/>
    <x v="6"/>
    <n v="1"/>
    <s v="MSH_Personal"/>
    <x v="25"/>
    <s v="Personal"/>
    <n v="75420"/>
    <n v="18855"/>
    <n v="862"/>
    <n v="3058"/>
    <n v="4950"/>
    <n v="3196"/>
    <n v="407"/>
    <n v="12867666"/>
    <n v="8249767"/>
    <n v="4617606"/>
    <n v="9430222"/>
    <n v="2313911"/>
    <n v="14927.686774941996"/>
    <n v="2697.7655330281232"/>
    <n v="932.84969696969699"/>
    <n v="2950.6326658322905"/>
    <n v="5685.2850122850123"/>
  </r>
  <r>
    <x v="24"/>
    <x v="6"/>
    <n v="1"/>
    <s v="SMH_Personal"/>
    <x v="26"/>
    <s v="Personal"/>
    <n v="52796"/>
    <n v="13199"/>
    <n v="467"/>
    <n v="2138"/>
    <n v="4793"/>
    <n v="4388"/>
    <n v="582"/>
    <n v="6036143"/>
    <n v="7408704"/>
    <n v="3022547"/>
    <n v="16699202"/>
    <n v="1662035"/>
    <n v="12925.359743040684"/>
    <n v="3465.2497661365765"/>
    <n v="630.61694137283541"/>
    <n v="3805.6522333637195"/>
    <n v="2855.7302405498281"/>
  </r>
  <r>
    <x v="25"/>
    <x v="6"/>
    <n v="2"/>
    <s v="SML_Personal"/>
    <x v="0"/>
    <s v="Personal"/>
    <n v="84684"/>
    <n v="21171"/>
    <n v="132"/>
    <n v="2364"/>
    <n v="1296"/>
    <n v="4013"/>
    <n v="556"/>
    <n v="1693992"/>
    <n v="3875229"/>
    <n v="1752422"/>
    <n v="6587268"/>
    <n v="1740852"/>
    <n v="12833.272727272728"/>
    <n v="1639.2677664974619"/>
    <n v="1352.1774691358025"/>
    <n v="1641.482182905557"/>
    <n v="3131.0287769784172"/>
  </r>
  <r>
    <x v="25"/>
    <x v="6"/>
    <n v="2"/>
    <s v="LSL_Personal"/>
    <x v="1"/>
    <s v="Personal"/>
    <n v="21972"/>
    <n v="5493"/>
    <n v="26"/>
    <n v="415"/>
    <n v="968"/>
    <n v="721"/>
    <n v="111"/>
    <n v="490218"/>
    <n v="1290870"/>
    <n v="1253258"/>
    <n v="1937913"/>
    <n v="562510"/>
    <n v="18854.538461538461"/>
    <n v="3110.5301204819275"/>
    <n v="1294.6880165289256"/>
    <n v="2687.8127600554785"/>
    <n v="5067.6576576576581"/>
  </r>
  <r>
    <x v="25"/>
    <x v="6"/>
    <n v="2"/>
    <s v="MYA_Personal"/>
    <x v="2"/>
    <s v="Personal"/>
    <n v="21356"/>
    <n v="5339"/>
    <n v="100"/>
    <n v="654"/>
    <n v="1229"/>
    <n v="1809"/>
    <n v="170"/>
    <n v="989909"/>
    <n v="2272963"/>
    <n v="1138159"/>
    <n v="4961847"/>
    <n v="860366"/>
    <n v="9899.09"/>
    <n v="3475.4785932721711"/>
    <n v="926.08543531326279"/>
    <n v="2742.8673300165838"/>
    <n v="5060.9764705882353"/>
  </r>
  <r>
    <x v="25"/>
    <x v="6"/>
    <n v="2"/>
    <s v="SMA_Personal"/>
    <x v="3"/>
    <s v="Personal"/>
    <n v="86072"/>
    <n v="21518"/>
    <n v="121"/>
    <n v="1752"/>
    <n v="1064"/>
    <n v="2684"/>
    <n v="742"/>
    <n v="2070124"/>
    <n v="6954363"/>
    <n v="864424"/>
    <n v="8279394"/>
    <n v="3923708"/>
    <n v="17108.462809917357"/>
    <n v="3969.3852739726026"/>
    <n v="812.42857142857144"/>
    <n v="3084.7220566318929"/>
    <n v="5288.0161725067383"/>
  </r>
  <r>
    <x v="25"/>
    <x v="6"/>
    <n v="2"/>
    <s v="MSL_Personal"/>
    <x v="4"/>
    <s v="Personal"/>
    <n v="68392"/>
    <n v="17098"/>
    <n v="182"/>
    <n v="1385"/>
    <n v="4173"/>
    <n v="2133"/>
    <n v="419"/>
    <n v="3790494"/>
    <n v="4239782"/>
    <n v="7793613"/>
    <n v="6322350"/>
    <n v="1247100"/>
    <n v="20826.890109890111"/>
    <n v="3061.214440433213"/>
    <n v="1867.6283249460819"/>
    <n v="2964.0646976090015"/>
    <n v="2976.3723150357996"/>
  </r>
  <r>
    <x v="25"/>
    <x v="6"/>
    <n v="2"/>
    <s v="LYL_Personal"/>
    <x v="5"/>
    <s v="Personal"/>
    <n v="17224"/>
    <n v="4306"/>
    <n v="85"/>
    <n v="377"/>
    <n v="755"/>
    <n v="566"/>
    <n v="145"/>
    <n v="1765656"/>
    <n v="1140812"/>
    <n v="824238"/>
    <n v="1826987"/>
    <n v="795592"/>
    <n v="20772.423529411764"/>
    <n v="3026.026525198939"/>
    <n v="1091.7059602649006"/>
    <n v="3227.8922261484099"/>
    <n v="5486.8413793103446"/>
  </r>
  <r>
    <x v="25"/>
    <x v="6"/>
    <n v="2"/>
    <s v="LSA_Personal"/>
    <x v="6"/>
    <s v="Personal"/>
    <n v="109060"/>
    <n v="27265"/>
    <n v="384"/>
    <n v="3119"/>
    <n v="2512"/>
    <n v="5350"/>
    <n v="944"/>
    <n v="10749295"/>
    <n v="8162541"/>
    <n v="3953284"/>
    <n v="11786029"/>
    <n v="8730302"/>
    <n v="27992.955729166668"/>
    <n v="2617.0378326386663"/>
    <n v="1573.7595541401274"/>
    <n v="2202.9960747663549"/>
    <n v="9248.2012711864409"/>
  </r>
  <r>
    <x v="25"/>
    <x v="6"/>
    <n v="2"/>
    <s v="LMA_Personal"/>
    <x v="7"/>
    <s v="Personal"/>
    <n v="133460"/>
    <n v="33365"/>
    <n v="913"/>
    <n v="2855"/>
    <n v="4802"/>
    <n v="4161"/>
    <n v="720"/>
    <n v="13479564"/>
    <n v="7284767"/>
    <n v="4086577"/>
    <n v="11940542"/>
    <n v="3673136"/>
    <n v="14764.035049288061"/>
    <n v="2551.582136602452"/>
    <n v="851.01561849229483"/>
    <n v="2869.6327805815909"/>
    <n v="5101.5777777777776"/>
  </r>
  <r>
    <x v="25"/>
    <x v="6"/>
    <n v="2"/>
    <s v="SYL_Personal"/>
    <x v="8"/>
    <s v="Personal"/>
    <n v="12692"/>
    <n v="3173"/>
    <n v="108"/>
    <n v="314"/>
    <n v="431"/>
    <n v="413"/>
    <n v="142"/>
    <n v="1339553"/>
    <n v="876927"/>
    <n v="339303"/>
    <n v="1162040"/>
    <n v="553321"/>
    <n v="12403.268518518518"/>
    <n v="2792.7611464968154"/>
    <n v="787.24593967517399"/>
    <n v="2813.6561743341404"/>
    <n v="3896.6267605633802"/>
  </r>
  <r>
    <x v="25"/>
    <x v="6"/>
    <n v="2"/>
    <s v="MYL_Personal"/>
    <x v="9"/>
    <s v="Personal"/>
    <n v="13240"/>
    <n v="3310"/>
    <n v="104"/>
    <n v="345"/>
    <n v="590"/>
    <n v="490"/>
    <n v="110"/>
    <n v="1377042"/>
    <n v="1032686"/>
    <n v="397480"/>
    <n v="1469528"/>
    <n v="513258"/>
    <n v="13240.788461538461"/>
    <n v="2993.2927536231882"/>
    <n v="673.69491525423734"/>
    <n v="2999.0367346938774"/>
    <n v="4665.9818181818182"/>
  </r>
  <r>
    <x v="25"/>
    <x v="6"/>
    <n v="2"/>
    <s v="MYH_Personal"/>
    <x v="10"/>
    <s v="Personal"/>
    <n v="38528"/>
    <n v="9632"/>
    <n v="277"/>
    <n v="953"/>
    <n v="1833"/>
    <n v="2579"/>
    <n v="208"/>
    <n v="5182372"/>
    <n v="4422258"/>
    <n v="1998450"/>
    <n v="7431314"/>
    <n v="1116033"/>
    <n v="18708.924187725632"/>
    <n v="4640.3546694648476"/>
    <n v="1090.2618657937808"/>
    <n v="2881.471112834432"/>
    <n v="5365.5432692307695"/>
  </r>
  <r>
    <x v="25"/>
    <x v="6"/>
    <n v="2"/>
    <s v="LML_Personal"/>
    <x v="11"/>
    <s v="Personal"/>
    <n v="105160"/>
    <n v="26290"/>
    <n v="192"/>
    <n v="2400"/>
    <n v="7324"/>
    <n v="3711"/>
    <n v="902"/>
    <n v="3087105"/>
    <n v="4543024"/>
    <n v="6087180"/>
    <n v="5956365"/>
    <n v="4118555"/>
    <n v="16078.671875"/>
    <n v="1892.9266666666667"/>
    <n v="831.12779901693068"/>
    <n v="1605.0565885206145"/>
    <n v="4566.025498891353"/>
  </r>
  <r>
    <x v="25"/>
    <x v="6"/>
    <n v="2"/>
    <s v="MSA_Personal"/>
    <x v="12"/>
    <s v="Personal"/>
    <n v="103576"/>
    <n v="25894"/>
    <n v="347"/>
    <n v="2637"/>
    <n v="6209"/>
    <n v="4837"/>
    <n v="989"/>
    <n v="7374539"/>
    <n v="8196474"/>
    <n v="14859119"/>
    <n v="12648063"/>
    <n v="4196808"/>
    <n v="21252.273775216137"/>
    <n v="3108.2571103526734"/>
    <n v="2393.1581575132873"/>
    <n v="2614.8569361174282"/>
    <n v="4243.4863498483319"/>
  </r>
  <r>
    <x v="25"/>
    <x v="6"/>
    <n v="2"/>
    <s v="LYA_Personal"/>
    <x v="13"/>
    <s v="Personal"/>
    <n v="26092"/>
    <n v="6523"/>
    <n v="193"/>
    <n v="738"/>
    <n v="1051"/>
    <n v="1047"/>
    <n v="307"/>
    <n v="4058564"/>
    <n v="2264502"/>
    <n v="1128827"/>
    <n v="3302816"/>
    <n v="2623047"/>
    <n v="21028.829015544041"/>
    <n v="3068.4308943089432"/>
    <n v="1074.0504281636536"/>
    <n v="3154.5520534861507"/>
    <n v="8544.1270358306192"/>
  </r>
  <r>
    <x v="25"/>
    <x v="6"/>
    <n v="2"/>
    <s v="MMA_Personal"/>
    <x v="14"/>
    <s v="Personal"/>
    <n v="181248"/>
    <n v="45312"/>
    <n v="1201"/>
    <n v="4731"/>
    <n v="9657"/>
    <n v="7820"/>
    <n v="1754"/>
    <n v="16571162"/>
    <n v="14836479"/>
    <n v="12759512"/>
    <n v="23914832"/>
    <n v="18478710"/>
    <n v="13797.803497085763"/>
    <n v="3136.013316423589"/>
    <n v="1321.2707880294088"/>
    <n v="3058.1626598465473"/>
    <n v="10535.18244013683"/>
  </r>
  <r>
    <x v="25"/>
    <x v="6"/>
    <n v="2"/>
    <s v="LYH_Personal"/>
    <x v="15"/>
    <s v="Personal"/>
    <n v="19320"/>
    <n v="4830"/>
    <n v="161"/>
    <n v="552"/>
    <n v="1128"/>
    <n v="914"/>
    <n v="231"/>
    <n v="2689425"/>
    <n v="1727119"/>
    <n v="2165883"/>
    <n v="2547850"/>
    <n v="1679098"/>
    <n v="16704.503105590062"/>
    <n v="3128.838768115942"/>
    <n v="1920.1090425531916"/>
    <n v="2787.5820568927788"/>
    <n v="7268.8225108225106"/>
  </r>
  <r>
    <x v="25"/>
    <x v="6"/>
    <n v="2"/>
    <s v="SSA_Personal"/>
    <x v="16"/>
    <s v="Personal"/>
    <n v="38252"/>
    <n v="9563"/>
    <n v="284"/>
    <n v="1014"/>
    <n v="1596"/>
    <n v="1610"/>
    <n v="600"/>
    <n v="5523458"/>
    <n v="2007103"/>
    <n v="1224677"/>
    <n v="4945554"/>
    <n v="3489144"/>
    <n v="19448.795774647886"/>
    <n v="1979.3915187376726"/>
    <n v="767.34147869674189"/>
    <n v="3071.7726708074533"/>
    <n v="5815.24"/>
  </r>
  <r>
    <x v="25"/>
    <x v="6"/>
    <n v="2"/>
    <s v="MML_Personal"/>
    <x v="17"/>
    <s v="Personal"/>
    <n v="121412"/>
    <n v="30353"/>
    <n v="684"/>
    <n v="2837"/>
    <n v="8113"/>
    <n v="3807"/>
    <n v="1052"/>
    <n v="9942376"/>
    <n v="8743839"/>
    <n v="4418325"/>
    <n v="11707828"/>
    <n v="2322052"/>
    <n v="14535.637426900585"/>
    <n v="3082.0722594289741"/>
    <n v="544.5981757672871"/>
    <n v="3075.3422642500655"/>
    <n v="2207.2737642585553"/>
  </r>
  <r>
    <x v="25"/>
    <x v="6"/>
    <n v="2"/>
    <s v="LMH_Personal"/>
    <x v="18"/>
    <s v="Personal"/>
    <n v="83536"/>
    <n v="20884"/>
    <n v="291"/>
    <n v="2579"/>
    <n v="5389"/>
    <n v="4376"/>
    <n v="928"/>
    <n v="10478563"/>
    <n v="9010328"/>
    <n v="5098527"/>
    <n v="14023944"/>
    <n v="8594863"/>
    <n v="36008.807560137458"/>
    <n v="3493.7293524621946"/>
    <n v="946.09890517721283"/>
    <n v="3204.7404021937841"/>
    <n v="9261.7058189655181"/>
  </r>
  <r>
    <x v="25"/>
    <x v="6"/>
    <n v="2"/>
    <s v="SSL_Personal"/>
    <x v="19"/>
    <s v="Personal"/>
    <n v="67928"/>
    <n v="16982"/>
    <n v="563"/>
    <n v="1750"/>
    <n v="7600"/>
    <n v="2609"/>
    <n v="582"/>
    <n v="6974173"/>
    <n v="5221967"/>
    <n v="9450118"/>
    <n v="7443991"/>
    <n v="1570625"/>
    <n v="12387.51865008881"/>
    <n v="2983.9811428571429"/>
    <n v="1243.4365789473684"/>
    <n v="2853.1970103487924"/>
    <n v="2698.6683848797252"/>
  </r>
  <r>
    <x v="25"/>
    <x v="6"/>
    <n v="2"/>
    <s v="SSH_Personal"/>
    <x v="20"/>
    <s v="Personal"/>
    <n v="64780"/>
    <n v="16195"/>
    <n v="454"/>
    <n v="2165"/>
    <n v="4618"/>
    <n v="2985"/>
    <n v="484"/>
    <n v="6721737"/>
    <n v="8464228"/>
    <n v="8102599"/>
    <n v="12569760"/>
    <n v="1890693"/>
    <n v="14805.588105726873"/>
    <n v="3909.5741339491915"/>
    <n v="1754.5688609787787"/>
    <n v="4210.9748743718592"/>
    <n v="3906.3904958677685"/>
  </r>
  <r>
    <x v="25"/>
    <x v="6"/>
    <n v="2"/>
    <s v="MMH_Personal"/>
    <x v="21"/>
    <s v="Personal"/>
    <n v="106768"/>
    <n v="26692"/>
    <n v="1064"/>
    <n v="3847"/>
    <n v="4953"/>
    <n v="6423"/>
    <n v="1343"/>
    <n v="12749365"/>
    <n v="11117063"/>
    <n v="5044864"/>
    <n v="17084697"/>
    <n v="3947620"/>
    <n v="11982.485902255639"/>
    <n v="2889.8006238627504"/>
    <n v="1018.5471431455684"/>
    <n v="2659.9248014946288"/>
    <n v="2939.404318689501"/>
  </r>
  <r>
    <x v="25"/>
    <x v="6"/>
    <n v="2"/>
    <s v="SYA_Personal"/>
    <x v="22"/>
    <s v="Personal"/>
    <n v="30652"/>
    <n v="7663"/>
    <n v="308"/>
    <n v="1079"/>
    <n v="380"/>
    <n v="1962"/>
    <n v="990"/>
    <n v="4546863"/>
    <n v="4252165"/>
    <n v="315685"/>
    <n v="5984941"/>
    <n v="5297189"/>
    <n v="14762.542207792209"/>
    <n v="3940.8387395736795"/>
    <n v="830.75"/>
    <n v="3050.428644240571"/>
    <n v="5350.6959595959597"/>
  </r>
  <r>
    <x v="25"/>
    <x v="6"/>
    <n v="2"/>
    <s v="LSH_Personal"/>
    <x v="23"/>
    <s v="Personal"/>
    <n v="57388"/>
    <n v="14347"/>
    <n v="625"/>
    <n v="2421"/>
    <n v="2773"/>
    <n v="4393"/>
    <n v="310"/>
    <n v="10387873"/>
    <n v="7662418"/>
    <n v="3066228"/>
    <n v="13421527"/>
    <n v="1805232"/>
    <n v="16620.596799999999"/>
    <n v="3164.9805865344897"/>
    <n v="1105.7439596105301"/>
    <n v="3055.2076030047801"/>
    <n v="5823.3290322580642"/>
  </r>
  <r>
    <x v="25"/>
    <x v="6"/>
    <n v="2"/>
    <s v="SYH_Personal"/>
    <x v="24"/>
    <s v="Personal"/>
    <n v="29656"/>
    <n v="7414"/>
    <n v="301"/>
    <n v="1348"/>
    <n v="1054"/>
    <n v="2458"/>
    <n v="54"/>
    <n v="3369014"/>
    <n v="3302546"/>
    <n v="1399624"/>
    <n v="5752108"/>
    <n v="284254"/>
    <n v="11192.737541528239"/>
    <n v="2449.9599406528191"/>
    <n v="1327.9165085388995"/>
    <n v="2340.1578519121235"/>
    <n v="5263.9629629629626"/>
  </r>
  <r>
    <x v="25"/>
    <x v="6"/>
    <n v="2"/>
    <s v="MSH_Personal"/>
    <x v="25"/>
    <s v="Personal"/>
    <n v="76456"/>
    <n v="19114"/>
    <n v="907"/>
    <n v="3188"/>
    <n v="5047"/>
    <n v="6176"/>
    <n v="443"/>
    <n v="12325384"/>
    <n v="9232094"/>
    <n v="4305967"/>
    <n v="17368168"/>
    <n v="2326792"/>
    <n v="13589.177508269018"/>
    <n v="2895.8889585947304"/>
    <n v="853.17356845650886"/>
    <n v="2812.2033678756475"/>
    <n v="5252.3521444695261"/>
  </r>
  <r>
    <x v="25"/>
    <x v="6"/>
    <n v="2"/>
    <s v="SMH_Personal"/>
    <x v="26"/>
    <s v="Personal"/>
    <n v="54676"/>
    <n v="13669"/>
    <n v="468"/>
    <n v="2173"/>
    <n v="5385"/>
    <n v="3672"/>
    <n v="578"/>
    <n v="6232308"/>
    <n v="7676773"/>
    <n v="3334140"/>
    <n v="12093480"/>
    <n v="1678860"/>
    <n v="13316.897435897436"/>
    <n v="3532.7993557294062"/>
    <n v="619.15320334261844"/>
    <n v="3293.4313725490197"/>
    <n v="2904.6020761245672"/>
  </r>
  <r>
    <x v="26"/>
    <x v="6"/>
    <n v="3"/>
    <s v="SML_Personal"/>
    <x v="0"/>
    <s v="Personal"/>
    <n v="85368"/>
    <n v="21342"/>
    <n v="141"/>
    <n v="2378"/>
    <n v="1347"/>
    <n v="4261"/>
    <n v="566"/>
    <n v="2491288"/>
    <n v="4133179"/>
    <n v="2030454"/>
    <n v="6869482"/>
    <n v="1884770"/>
    <n v="17668.709219858156"/>
    <n v="1738.0904121110177"/>
    <n v="1507.3897550111358"/>
    <n v="1612.1760150199484"/>
    <n v="3329.9823321554773"/>
  </r>
  <r>
    <x v="26"/>
    <x v="6"/>
    <n v="3"/>
    <s v="LSL_Personal"/>
    <x v="1"/>
    <s v="Personal"/>
    <n v="22244"/>
    <n v="5561"/>
    <n v="22"/>
    <n v="382"/>
    <n v="1333"/>
    <n v="687"/>
    <n v="96"/>
    <n v="470356"/>
    <n v="1218313"/>
    <n v="2608515"/>
    <n v="2091833"/>
    <n v="533258"/>
    <n v="21379.81818181818"/>
    <n v="3189.3010471204188"/>
    <n v="1956.8754688672168"/>
    <n v="3044.8806404657935"/>
    <n v="5554.770833333333"/>
  </r>
  <r>
    <x v="26"/>
    <x v="6"/>
    <n v="3"/>
    <s v="MYA_Personal"/>
    <x v="2"/>
    <s v="Personal"/>
    <n v="21532"/>
    <n v="5383"/>
    <n v="94"/>
    <n v="630"/>
    <n v="502"/>
    <n v="1205"/>
    <n v="116"/>
    <n v="1153433"/>
    <n v="2133871"/>
    <n v="482894"/>
    <n v="3468446"/>
    <n v="612169"/>
    <n v="12270.563829787234"/>
    <n v="3387.0968253968254"/>
    <n v="961.9402390438247"/>
    <n v="2878.3784232365147"/>
    <n v="5277.3189655172409"/>
  </r>
  <r>
    <x v="26"/>
    <x v="6"/>
    <n v="3"/>
    <s v="SMA_Personal"/>
    <x v="3"/>
    <s v="Personal"/>
    <n v="86792"/>
    <n v="21698"/>
    <n v="153"/>
    <n v="1872"/>
    <n v="1334"/>
    <n v="5227"/>
    <n v="2810"/>
    <n v="3248524"/>
    <n v="7237848"/>
    <n v="1124400"/>
    <n v="16920865"/>
    <n v="15422307"/>
    <n v="21232.183006535946"/>
    <n v="3866.3717948717949"/>
    <n v="842.87856071964018"/>
    <n v="3237.2039410751863"/>
    <n v="5488.3654804270464"/>
  </r>
  <r>
    <x v="26"/>
    <x v="6"/>
    <n v="3"/>
    <s v="MSL_Personal"/>
    <x v="4"/>
    <s v="Personal"/>
    <n v="68512"/>
    <n v="17128"/>
    <n v="164"/>
    <n v="1429"/>
    <n v="3386"/>
    <n v="2243"/>
    <n v="384"/>
    <n v="3314051"/>
    <n v="4365876"/>
    <n v="6295328"/>
    <n v="7019603"/>
    <n v="1280244"/>
    <n v="20207.628048780487"/>
    <n v="3055.1966410076975"/>
    <n v="1859.2226816302423"/>
    <n v="3129.5599643334817"/>
    <n v="3333.96875"/>
  </r>
  <r>
    <x v="26"/>
    <x v="6"/>
    <n v="3"/>
    <s v="LYL_Personal"/>
    <x v="5"/>
    <s v="Personal"/>
    <n v="17336"/>
    <n v="4334"/>
    <n v="88"/>
    <n v="373"/>
    <n v="710"/>
    <n v="571"/>
    <n v="143"/>
    <n v="1730218"/>
    <n v="1183271"/>
    <n v="804102"/>
    <n v="2011246"/>
    <n v="870499"/>
    <n v="19661.56818181818"/>
    <n v="3172.3083109919571"/>
    <n v="1132.5380281690141"/>
    <n v="3522.3222416812609"/>
    <n v="6087.4055944055945"/>
  </r>
  <r>
    <x v="26"/>
    <x v="6"/>
    <n v="3"/>
    <s v="LSA_Personal"/>
    <x v="6"/>
    <s v="Personal"/>
    <n v="109700"/>
    <n v="27425"/>
    <n v="351"/>
    <n v="3169"/>
    <n v="2448"/>
    <n v="5224"/>
    <n v="903"/>
    <n v="10062771"/>
    <n v="8538663"/>
    <n v="4518459"/>
    <n v="12755567"/>
    <n v="8631721"/>
    <n v="28668.863247863246"/>
    <n v="2694.4345219312086"/>
    <n v="1845.7757352941176"/>
    <n v="2441.7241577335376"/>
    <n v="9558.937984496124"/>
  </r>
  <r>
    <x v="26"/>
    <x v="6"/>
    <n v="3"/>
    <s v="LMA_Personal"/>
    <x v="7"/>
    <s v="Personal"/>
    <n v="134520"/>
    <n v="33630"/>
    <n v="916"/>
    <n v="2956"/>
    <n v="1663"/>
    <n v="4217"/>
    <n v="1261"/>
    <n v="16869010"/>
    <n v="7348535"/>
    <n v="1468417"/>
    <n v="12697810"/>
    <n v="6684451"/>
    <n v="18415.94978165939"/>
    <n v="2485.9725981055481"/>
    <n v="882.99278412507522"/>
    <n v="3011.1003082760258"/>
    <n v="5300.912767644726"/>
  </r>
  <r>
    <x v="26"/>
    <x v="6"/>
    <n v="3"/>
    <s v="SYL_Personal"/>
    <x v="8"/>
    <s v="Personal"/>
    <n v="12856"/>
    <n v="3214"/>
    <n v="109"/>
    <n v="322"/>
    <n v="454"/>
    <n v="423"/>
    <n v="134"/>
    <n v="1319537"/>
    <n v="921092"/>
    <n v="433579"/>
    <n v="1200917"/>
    <n v="525903"/>
    <n v="12105.844036697248"/>
    <n v="2860.5341614906833"/>
    <n v="955.0198237885462"/>
    <n v="2839.0472813238771"/>
    <n v="3924.6492537313434"/>
  </r>
  <r>
    <x v="26"/>
    <x v="6"/>
    <n v="3"/>
    <s v="MYL_Personal"/>
    <x v="9"/>
    <s v="Personal"/>
    <n v="13392"/>
    <n v="3348"/>
    <n v="99"/>
    <n v="350"/>
    <n v="643"/>
    <n v="506"/>
    <n v="105"/>
    <n v="1422626"/>
    <n v="1078400"/>
    <n v="516644"/>
    <n v="1518867"/>
    <n v="441574"/>
    <n v="14369.959595959595"/>
    <n v="3081.1428571428573"/>
    <n v="803.48989113530331"/>
    <n v="3001.713438735178"/>
    <n v="4205.4666666666662"/>
  </r>
  <r>
    <x v="26"/>
    <x v="6"/>
    <n v="3"/>
    <s v="MYH_Personal"/>
    <x v="10"/>
    <s v="Personal"/>
    <n v="38836"/>
    <n v="9709"/>
    <n v="303"/>
    <n v="968"/>
    <n v="480"/>
    <n v="1211"/>
    <n v="680"/>
    <n v="7056125"/>
    <n v="4374670"/>
    <n v="543423"/>
    <n v="3660578"/>
    <n v="3791322"/>
    <n v="23287.541254125412"/>
    <n v="4519.2871900826449"/>
    <n v="1132.1312499999999"/>
    <n v="3022.7729149463253"/>
    <n v="5575.4735294117645"/>
  </r>
  <r>
    <x v="26"/>
    <x v="6"/>
    <n v="3"/>
    <s v="LML_Personal"/>
    <x v="11"/>
    <s v="Personal"/>
    <n v="106468"/>
    <n v="26617"/>
    <n v="199"/>
    <n v="2131"/>
    <n v="8191"/>
    <n v="3224"/>
    <n v="786"/>
    <n v="3307129"/>
    <n v="4223877"/>
    <n v="7663432"/>
    <n v="5715603"/>
    <n v="3679478"/>
    <n v="16618.738693467338"/>
    <n v="1982.1102768653213"/>
    <n v="935.59174703943347"/>
    <n v="1772.8297146401985"/>
    <n v="4681.2697201017809"/>
  </r>
  <r>
    <x v="26"/>
    <x v="6"/>
    <n v="3"/>
    <s v="MSA_Personal"/>
    <x v="12"/>
    <s v="Personal"/>
    <n v="103620"/>
    <n v="25905"/>
    <n v="335"/>
    <n v="2621"/>
    <n v="4578"/>
    <n v="4815"/>
    <n v="928"/>
    <n v="7476787"/>
    <n v="8304452"/>
    <n v="6689462"/>
    <n v="13901685"/>
    <n v="3844896"/>
    <n v="22318.767164179106"/>
    <n v="3168.4288439526899"/>
    <n v="1461.2193097422455"/>
    <n v="2887.1619937694704"/>
    <n v="4143.2068965517237"/>
  </r>
  <r>
    <x v="26"/>
    <x v="6"/>
    <n v="3"/>
    <s v="LYA_Personal"/>
    <x v="13"/>
    <s v="Personal"/>
    <n v="26244"/>
    <n v="6561"/>
    <n v="196"/>
    <n v="717"/>
    <n v="1015"/>
    <n v="1063"/>
    <n v="344"/>
    <n v="4176827"/>
    <n v="2201085"/>
    <n v="928362"/>
    <n v="3351548"/>
    <n v="2611381"/>
    <n v="21310.341836734693"/>
    <n v="3069.8535564853555"/>
    <n v="914.64236453201966"/>
    <n v="3152.914393226717"/>
    <n v="7591.2238372093025"/>
  </r>
  <r>
    <x v="26"/>
    <x v="6"/>
    <n v="3"/>
    <s v="MMA_Personal"/>
    <x v="14"/>
    <s v="Personal"/>
    <n v="182428"/>
    <n v="45607"/>
    <n v="1197"/>
    <n v="4740"/>
    <n v="8937"/>
    <n v="7877"/>
    <n v="1750"/>
    <n v="16807454"/>
    <n v="15099491"/>
    <n v="11566146"/>
    <n v="25225964"/>
    <n v="18362905"/>
    <n v="14041.314954051797"/>
    <n v="3185.546624472574"/>
    <n v="1294.1866398120173"/>
    <n v="3202.4836866827472"/>
    <n v="10493.088571428572"/>
  </r>
  <r>
    <x v="26"/>
    <x v="6"/>
    <n v="3"/>
    <s v="LYH_Personal"/>
    <x v="15"/>
    <s v="Personal"/>
    <n v="19476"/>
    <n v="4869"/>
    <n v="155"/>
    <n v="570"/>
    <n v="795"/>
    <n v="933"/>
    <n v="236"/>
    <n v="2822156"/>
    <n v="1807334"/>
    <n v="1303182"/>
    <n v="2601560"/>
    <n v="1845571"/>
    <n v="18207.45806451613"/>
    <n v="3170.7614035087718"/>
    <n v="1639.222641509434"/>
    <n v="2788.3815648445875"/>
    <n v="7820.2161016949149"/>
  </r>
  <r>
    <x v="26"/>
    <x v="6"/>
    <n v="3"/>
    <s v="SSA_Personal"/>
    <x v="16"/>
    <s v="Personal"/>
    <n v="38560"/>
    <n v="9640"/>
    <n v="281"/>
    <n v="1051"/>
    <n v="1735"/>
    <n v="1460"/>
    <n v="208"/>
    <n v="6803162"/>
    <n v="2026330"/>
    <n v="1381702"/>
    <n v="4706454"/>
    <n v="1257295"/>
    <n v="24210.540925266905"/>
    <n v="1928.0019029495718"/>
    <n v="796.37002881844376"/>
    <n v="3223.5986301369862"/>
    <n v="6044.6875"/>
  </r>
  <r>
    <x v="26"/>
    <x v="6"/>
    <n v="3"/>
    <s v="MML_Personal"/>
    <x v="17"/>
    <s v="Personal"/>
    <n v="122324"/>
    <n v="30581"/>
    <n v="663"/>
    <n v="2930"/>
    <n v="9174"/>
    <n v="4083"/>
    <n v="1003"/>
    <n v="9903082"/>
    <n v="9308758"/>
    <n v="5248927"/>
    <n v="12584290"/>
    <n v="2213533"/>
    <n v="14936.775263951735"/>
    <n v="3177.0505119453924"/>
    <n v="572.1524961848703"/>
    <n v="3082.1185402890032"/>
    <n v="2206.912263210369"/>
  </r>
  <r>
    <x v="26"/>
    <x v="6"/>
    <n v="3"/>
    <s v="LMH_Personal"/>
    <x v="18"/>
    <s v="Personal"/>
    <n v="84104"/>
    <n v="21026"/>
    <n v="272"/>
    <n v="2611"/>
    <n v="4899"/>
    <n v="4374"/>
    <n v="853"/>
    <n v="10005116"/>
    <n v="9255342"/>
    <n v="6212251"/>
    <n v="15229382"/>
    <n v="8293487"/>
    <n v="36783.51470588235"/>
    <n v="3544.7499042512445"/>
    <n v="1268.0651153296592"/>
    <n v="3481.7974394147232"/>
    <n v="9722.7280187573269"/>
  </r>
  <r>
    <x v="26"/>
    <x v="6"/>
    <n v="3"/>
    <s v="SSL_Personal"/>
    <x v="19"/>
    <s v="Personal"/>
    <n v="68424"/>
    <n v="17106"/>
    <n v="575"/>
    <n v="1747"/>
    <n v="5367"/>
    <n v="2788"/>
    <n v="505"/>
    <n v="7360311"/>
    <n v="5255807"/>
    <n v="5740253"/>
    <n v="7619148"/>
    <n v="1415677"/>
    <n v="12800.540869565217"/>
    <n v="3008.4756725815682"/>
    <n v="1069.5459288242967"/>
    <n v="2732.8364418938309"/>
    <n v="2803.3207920792079"/>
  </r>
  <r>
    <x v="26"/>
    <x v="6"/>
    <n v="3"/>
    <s v="SSH_Personal"/>
    <x v="20"/>
    <s v="Personal"/>
    <n v="65460"/>
    <n v="16365"/>
    <n v="465"/>
    <n v="2205"/>
    <n v="3483"/>
    <n v="3094"/>
    <n v="461"/>
    <n v="6914849"/>
    <n v="8652216"/>
    <n v="4564455"/>
    <n v="12892687"/>
    <n v="1805731"/>
    <n v="14870.643010752688"/>
    <n v="3923.9074829931974"/>
    <n v="1310.495262704565"/>
    <n v="4166.9964447317388"/>
    <n v="3916.9869848156181"/>
  </r>
  <r>
    <x v="26"/>
    <x v="6"/>
    <n v="3"/>
    <s v="MMH_Personal"/>
    <x v="21"/>
    <s v="Personal"/>
    <n v="106948"/>
    <n v="26737"/>
    <n v="1087"/>
    <n v="3948"/>
    <n v="4682"/>
    <n v="6428"/>
    <n v="1384"/>
    <n v="13079454"/>
    <n v="11787773"/>
    <n v="5366351"/>
    <n v="17937737"/>
    <n v="4017443"/>
    <n v="12032.616375344985"/>
    <n v="2985.7581053698077"/>
    <n v="1146.166381888082"/>
    <n v="2790.5626944617297"/>
    <n v="2902.7767341040462"/>
  </r>
  <r>
    <x v="26"/>
    <x v="6"/>
    <n v="3"/>
    <s v="SYA_Personal"/>
    <x v="22"/>
    <s v="Personal"/>
    <n v="30904"/>
    <n v="7726"/>
    <n v="305"/>
    <n v="1124"/>
    <n v="2645"/>
    <n v="1540"/>
    <n v="167"/>
    <n v="5613464"/>
    <n v="4318254"/>
    <n v="2281647"/>
    <n v="4928747"/>
    <n v="928224"/>
    <n v="18404.8"/>
    <n v="3841.8629893238435"/>
    <n v="862.62646502835537"/>
    <n v="3200.4850649350651"/>
    <n v="5558.2275449101799"/>
  </r>
  <r>
    <x v="26"/>
    <x v="6"/>
    <n v="3"/>
    <s v="LSH_Personal"/>
    <x v="23"/>
    <s v="Personal"/>
    <n v="57856"/>
    <n v="14464"/>
    <n v="610"/>
    <n v="2397"/>
    <n v="4831"/>
    <n v="4386"/>
    <n v="2213"/>
    <n v="12646664"/>
    <n v="7389097"/>
    <n v="5543581"/>
    <n v="14059399"/>
    <n v="13367962"/>
    <n v="20732.236065573772"/>
    <n v="3082.6437213183144"/>
    <n v="1147.5017594700889"/>
    <n v="3205.517327861377"/>
    <n v="6040.6516041572522"/>
  </r>
  <r>
    <x v="26"/>
    <x v="6"/>
    <n v="3"/>
    <s v="SYH_Personal"/>
    <x v="24"/>
    <s v="Personal"/>
    <n v="29688"/>
    <n v="7422"/>
    <n v="331"/>
    <n v="1364"/>
    <n v="1195"/>
    <n v="2392"/>
    <n v="43"/>
    <n v="4015030"/>
    <n v="3479201"/>
    <n v="1854551"/>
    <n v="5380443"/>
    <n v="240377"/>
    <n v="12130"/>
    <n v="2550.733870967742"/>
    <n v="1551.9255230125523"/>
    <n v="2249.3490802675587"/>
    <n v="5590.1627906976746"/>
  </r>
  <r>
    <x v="26"/>
    <x v="6"/>
    <n v="3"/>
    <s v="MSH_Personal"/>
    <x v="25"/>
    <s v="Personal"/>
    <n v="77068"/>
    <n v="19267"/>
    <n v="899"/>
    <n v="3176"/>
    <n v="2305"/>
    <n v="5653"/>
    <n v="486"/>
    <n v="15239834"/>
    <n v="8957970"/>
    <n v="2041200"/>
    <n v="16681229"/>
    <n v="2654211"/>
    <n v="16951.984427141269"/>
    <n v="2820.5195214105793"/>
    <n v="885.55314533622561"/>
    <n v="2950.8630815496199"/>
    <n v="5461.3395061728397"/>
  </r>
  <r>
    <x v="26"/>
    <x v="6"/>
    <n v="3"/>
    <s v="SMH_Personal"/>
    <x v="26"/>
    <s v="Personal"/>
    <n v="56176"/>
    <n v="14044"/>
    <n v="457"/>
    <n v="2208"/>
    <n v="4860"/>
    <n v="3755"/>
    <n v="599"/>
    <n v="6074502"/>
    <n v="7833700"/>
    <n v="3805324"/>
    <n v="13361015"/>
    <n v="1616531"/>
    <n v="13292.126914660832"/>
    <n v="3547.871376811594"/>
    <n v="782.9884773662551"/>
    <n v="3558.1930758988015"/>
    <n v="2698.7161936560933"/>
  </r>
  <r>
    <x v="27"/>
    <x v="6"/>
    <n v="4"/>
    <s v="SML_Personal"/>
    <x v="0"/>
    <s v="Personal"/>
    <n v="86344"/>
    <n v="21586"/>
    <n v="131"/>
    <n v="2472"/>
    <n v="1252"/>
    <n v="4281"/>
    <n v="566"/>
    <n v="2036914"/>
    <n v="4309914"/>
    <n v="1971626"/>
    <n v="6804727"/>
    <n v="1854617"/>
    <n v="15548.961832061068"/>
    <n v="1743.4927184466019"/>
    <n v="1574.7811501597444"/>
    <n v="1589.518103246905"/>
    <n v="3276.7084805653712"/>
  </r>
  <r>
    <x v="27"/>
    <x v="6"/>
    <n v="4"/>
    <s v="LSL_Personal"/>
    <x v="1"/>
    <s v="Personal"/>
    <n v="22164"/>
    <n v="5541"/>
    <n v="24"/>
    <n v="408"/>
    <n v="983"/>
    <n v="706"/>
    <n v="94"/>
    <n v="697044"/>
    <n v="1316100"/>
    <n v="1656106"/>
    <n v="2304068"/>
    <n v="559514"/>
    <n v="29043.5"/>
    <n v="3225.7352941176468"/>
    <n v="1684.7466937945067"/>
    <n v="3263.5524079320112"/>
    <n v="5952.2765957446809"/>
  </r>
  <r>
    <x v="27"/>
    <x v="6"/>
    <n v="4"/>
    <s v="MYA_Personal"/>
    <x v="2"/>
    <s v="Personal"/>
    <n v="21588"/>
    <n v="5397"/>
    <n v="105"/>
    <n v="664"/>
    <n v="933"/>
    <n v="1856"/>
    <n v="431"/>
    <n v="1051769"/>
    <n v="2444564"/>
    <n v="988189"/>
    <n v="5302600"/>
    <n v="2290485"/>
    <n v="10016.847619047619"/>
    <n v="3681.5722891566265"/>
    <n v="1059.1521972132905"/>
    <n v="2857.0043103448274"/>
    <n v="5314.3503480278423"/>
  </r>
  <r>
    <x v="27"/>
    <x v="6"/>
    <n v="4"/>
    <s v="SMA_Personal"/>
    <x v="3"/>
    <s v="Personal"/>
    <n v="87016"/>
    <n v="21754"/>
    <n v="134"/>
    <n v="1904"/>
    <n v="3269"/>
    <n v="2714"/>
    <n v="470"/>
    <n v="2331228"/>
    <n v="7999142"/>
    <n v="3037194"/>
    <n v="8719134"/>
    <n v="2609180"/>
    <n v="17397.223880597016"/>
    <n v="4201.2300420168067"/>
    <n v="929.0896298562252"/>
    <n v="3212.650700073692"/>
    <n v="5551.4468085106382"/>
  </r>
  <r>
    <x v="27"/>
    <x v="6"/>
    <n v="4"/>
    <s v="MSL_Personal"/>
    <x v="4"/>
    <s v="Personal"/>
    <n v="68560"/>
    <n v="17140"/>
    <n v="172"/>
    <n v="1419"/>
    <n v="2937"/>
    <n v="2194"/>
    <n v="407"/>
    <n v="4274701"/>
    <n v="4656851"/>
    <n v="6114164"/>
    <n v="7675052"/>
    <n v="1359041"/>
    <n v="24852.912790697676"/>
    <n v="3281.7836504580691"/>
    <n v="2081.7718760640109"/>
    <n v="3498.2005469462169"/>
    <n v="3339.1670761670762"/>
  </r>
  <r>
    <x v="27"/>
    <x v="6"/>
    <n v="4"/>
    <s v="LYL_Personal"/>
    <x v="5"/>
    <s v="Personal"/>
    <n v="17352"/>
    <n v="4338"/>
    <n v="91"/>
    <n v="388"/>
    <n v="801"/>
    <n v="588"/>
    <n v="154"/>
    <n v="1708543"/>
    <n v="1267893"/>
    <n v="1383052"/>
    <n v="2193500"/>
    <n v="878733"/>
    <n v="18775.197802197803"/>
    <n v="3267.7654639175257"/>
    <n v="1726.6566791510611"/>
    <n v="3730.4421768707484"/>
    <n v="5706.0584415584417"/>
  </r>
  <r>
    <x v="27"/>
    <x v="6"/>
    <n v="4"/>
    <s v="LSA_Personal"/>
    <x v="6"/>
    <s v="Personal"/>
    <n v="110060"/>
    <n v="27515"/>
    <n v="372"/>
    <n v="3100"/>
    <n v="2359"/>
    <n v="5188"/>
    <n v="922"/>
    <n v="11208157"/>
    <n v="8352952"/>
    <n v="4445092"/>
    <n v="13144033"/>
    <n v="8602108"/>
    <n v="30129.454301075268"/>
    <n v="2694.5006451612903"/>
    <n v="1884.3119966087324"/>
    <n v="2533.545296838859"/>
    <n v="9329.8351409978313"/>
  </r>
  <r>
    <x v="27"/>
    <x v="6"/>
    <n v="4"/>
    <s v="LMA_Personal"/>
    <x v="7"/>
    <s v="Personal"/>
    <n v="134856"/>
    <n v="33714"/>
    <n v="902"/>
    <n v="2953"/>
    <n v="1670"/>
    <n v="5197"/>
    <n v="1315"/>
    <n v="13549377"/>
    <n v="7978375"/>
    <n v="1625448"/>
    <n v="15525648"/>
    <n v="7044759"/>
    <n v="15021.482261640798"/>
    <n v="2701.7863189976297"/>
    <n v="973.32215568862273"/>
    <n v="2987.4250529151432"/>
    <n v="5357.231178707224"/>
  </r>
  <r>
    <x v="27"/>
    <x v="6"/>
    <n v="4"/>
    <s v="SYL_Personal"/>
    <x v="8"/>
    <s v="Personal"/>
    <n v="12904"/>
    <n v="3226"/>
    <n v="110"/>
    <n v="328"/>
    <n v="428"/>
    <n v="445"/>
    <n v="141"/>
    <n v="1298354"/>
    <n v="970502"/>
    <n v="485227"/>
    <n v="1389152"/>
    <n v="567219"/>
    <n v="11803.218181818182"/>
    <n v="2958.8475609756097"/>
    <n v="1133.7079439252336"/>
    <n v="3121.6898876404493"/>
    <n v="4022.8297872340427"/>
  </r>
  <r>
    <x v="27"/>
    <x v="6"/>
    <n v="4"/>
    <s v="MYL_Personal"/>
    <x v="9"/>
    <s v="Personal"/>
    <n v="13464"/>
    <n v="3366"/>
    <n v="109"/>
    <n v="368"/>
    <n v="555"/>
    <n v="527"/>
    <n v="109"/>
    <n v="1546225"/>
    <n v="1115868"/>
    <n v="491439"/>
    <n v="1693877"/>
    <n v="445087"/>
    <n v="14185.550458715596"/>
    <n v="3032.25"/>
    <n v="885.47567567567569"/>
    <n v="3214.1878557874761"/>
    <n v="4083.3669724770643"/>
  </r>
  <r>
    <x v="27"/>
    <x v="6"/>
    <n v="4"/>
    <s v="MYH_Personal"/>
    <x v="10"/>
    <s v="Personal"/>
    <n v="38932"/>
    <n v="9733"/>
    <n v="278"/>
    <n v="1027"/>
    <n v="1176"/>
    <n v="1905"/>
    <n v="210"/>
    <n v="5273316"/>
    <n v="5047829"/>
    <n v="1467248"/>
    <n v="5715977"/>
    <n v="1184276"/>
    <n v="18968.762589928057"/>
    <n v="4915.1207400194744"/>
    <n v="1247.6598639455783"/>
    <n v="3000.5128608923883"/>
    <n v="5639.4095238095242"/>
  </r>
  <r>
    <x v="27"/>
    <x v="6"/>
    <n v="4"/>
    <s v="LML_Personal"/>
    <x v="11"/>
    <s v="Personal"/>
    <n v="104992"/>
    <n v="26248"/>
    <n v="209"/>
    <n v="2148"/>
    <n v="6576"/>
    <n v="3394"/>
    <n v="759"/>
    <n v="3135110"/>
    <n v="4372764"/>
    <n v="7020539"/>
    <n v="6945635"/>
    <n v="3752901"/>
    <n v="15000.526315789473"/>
    <n v="2035.7374301675977"/>
    <n v="1067.6002128953771"/>
    <n v="2046.4451974071892"/>
    <n v="4944.533596837945"/>
  </r>
  <r>
    <x v="27"/>
    <x v="6"/>
    <n v="4"/>
    <s v="MSA_Personal"/>
    <x v="12"/>
    <s v="Personal"/>
    <n v="100784"/>
    <n v="25196"/>
    <n v="367"/>
    <n v="2594"/>
    <n v="4328"/>
    <n v="4848"/>
    <n v="951"/>
    <n v="9131141"/>
    <n v="8324175"/>
    <n v="7828524"/>
    <n v="14760307"/>
    <n v="3954332"/>
    <n v="24880.4931880109"/>
    <n v="3209.0111796453352"/>
    <n v="1808.8086876155269"/>
    <n v="3044.6177805280527"/>
    <n v="4158.0778128286011"/>
  </r>
  <r>
    <x v="27"/>
    <x v="6"/>
    <n v="4"/>
    <s v="LYA_Personal"/>
    <x v="13"/>
    <s v="Personal"/>
    <n v="26492"/>
    <n v="6623"/>
    <n v="192"/>
    <n v="745"/>
    <n v="924"/>
    <n v="1076"/>
    <n v="317"/>
    <n v="4071950"/>
    <n v="2312921"/>
    <n v="892113"/>
    <n v="3554471"/>
    <n v="2648095"/>
    <n v="21208.072916666668"/>
    <n v="3104.5919463087248"/>
    <n v="965.49025974025972"/>
    <n v="3303.4117100371745"/>
    <n v="8353.6119873817042"/>
  </r>
  <r>
    <x v="27"/>
    <x v="6"/>
    <n v="4"/>
    <s v="MMA_Personal"/>
    <x v="14"/>
    <s v="Personal"/>
    <n v="182980"/>
    <n v="45745"/>
    <n v="1251"/>
    <n v="4825"/>
    <n v="7846"/>
    <n v="7985"/>
    <n v="1696"/>
    <n v="17811229"/>
    <n v="15582902"/>
    <n v="10895024"/>
    <n v="26985425"/>
    <n v="18961099"/>
    <n v="14237.593125499601"/>
    <n v="3229.616994818653"/>
    <n v="1388.6087178179964"/>
    <n v="3379.5147150907951"/>
    <n v="11179.893278301886"/>
  </r>
  <r>
    <x v="27"/>
    <x v="6"/>
    <n v="4"/>
    <s v="LYH_Personal"/>
    <x v="15"/>
    <s v="Personal"/>
    <n v="19580"/>
    <n v="4895"/>
    <n v="156"/>
    <n v="564"/>
    <n v="741"/>
    <n v="896"/>
    <n v="230"/>
    <n v="2854258"/>
    <n v="1784990"/>
    <n v="1187379"/>
    <n v="2654759"/>
    <n v="1497905"/>
    <n v="18296.525641025641"/>
    <n v="3164.8758865248228"/>
    <n v="1602.4008097165993"/>
    <n v="2962.9006696428573"/>
    <n v="6512.630434782609"/>
  </r>
  <r>
    <x v="27"/>
    <x v="6"/>
    <n v="4"/>
    <s v="SSA_Personal"/>
    <x v="16"/>
    <s v="Personal"/>
    <n v="38660"/>
    <n v="9665"/>
    <n v="278"/>
    <n v="1059"/>
    <n v="832"/>
    <n v="3043"/>
    <n v="1218"/>
    <n v="5504043"/>
    <n v="2220018"/>
    <n v="729944"/>
    <n v="9731004"/>
    <n v="7442330"/>
    <n v="19798.715827338128"/>
    <n v="2096.3342776203967"/>
    <n v="877.33653846153845"/>
    <n v="3197.8324022346369"/>
    <n v="6110.2873563218391"/>
  </r>
  <r>
    <x v="27"/>
    <x v="6"/>
    <n v="4"/>
    <s v="MML_Personal"/>
    <x v="17"/>
    <s v="Personal"/>
    <n v="122756"/>
    <n v="30689"/>
    <n v="641"/>
    <n v="3042"/>
    <n v="7538"/>
    <n v="4048"/>
    <n v="980"/>
    <n v="9972025"/>
    <n v="9728530"/>
    <n v="5150613"/>
    <n v="13740123"/>
    <n v="2228403"/>
    <n v="15556.981279251169"/>
    <n v="3198.070348454964"/>
    <n v="683.2864154948262"/>
    <n v="3394.2991600790515"/>
    <n v="2273.8806122448977"/>
  </r>
  <r>
    <x v="27"/>
    <x v="6"/>
    <n v="4"/>
    <s v="LMH_Personal"/>
    <x v="18"/>
    <s v="Personal"/>
    <n v="84200"/>
    <n v="21050"/>
    <n v="310"/>
    <n v="2558"/>
    <n v="4102"/>
    <n v="4353"/>
    <n v="843"/>
    <n v="11579703"/>
    <n v="9254821"/>
    <n v="5299284"/>
    <n v="16292133"/>
    <n v="8675302"/>
    <n v="37353.880645161291"/>
    <n v="3617.9910086004693"/>
    <n v="1291.878108239883"/>
    <n v="3742.7367332873882"/>
    <n v="10290.986951364175"/>
  </r>
  <r>
    <x v="27"/>
    <x v="6"/>
    <n v="4"/>
    <s v="SSL_Personal"/>
    <x v="19"/>
    <s v="Personal"/>
    <n v="68788"/>
    <n v="17197"/>
    <n v="614"/>
    <n v="1828"/>
    <n v="4625"/>
    <n v="2747"/>
    <n v="516"/>
    <n v="7683978"/>
    <n v="5680963"/>
    <n v="4697848"/>
    <n v="8227265"/>
    <n v="1552582"/>
    <n v="12514.622149837134"/>
    <n v="3107.7478118161926"/>
    <n v="1015.750918918919"/>
    <n v="2995"/>
    <n v="3008.8798449612405"/>
  </r>
  <r>
    <x v="27"/>
    <x v="6"/>
    <n v="4"/>
    <s v="SSH_Personal"/>
    <x v="20"/>
    <s v="Personal"/>
    <n v="66292"/>
    <n v="16573"/>
    <n v="477"/>
    <n v="2234"/>
    <n v="3092"/>
    <n v="3118"/>
    <n v="439"/>
    <n v="7173835"/>
    <n v="8906257"/>
    <n v="3802865"/>
    <n v="13630785"/>
    <n v="1811595"/>
    <n v="15039.486373165619"/>
    <n v="3986.686213070725"/>
    <n v="1229.9045924967659"/>
    <n v="4371.6436818473385"/>
    <n v="4126.6400911161727"/>
  </r>
  <r>
    <x v="27"/>
    <x v="6"/>
    <n v="4"/>
    <s v="MMH_Personal"/>
    <x v="21"/>
    <s v="Personal"/>
    <n v="107104"/>
    <n v="26776"/>
    <n v="1143"/>
    <n v="3952"/>
    <n v="4257"/>
    <n v="6364"/>
    <n v="1331"/>
    <n v="14553056"/>
    <n v="11967757"/>
    <n v="6513048"/>
    <n v="18082183"/>
    <n v="4018591"/>
    <n v="12732.332458442695"/>
    <n v="3028.2785931174089"/>
    <n v="1529.9619450317125"/>
    <n v="2841.3235386549341"/>
    <n v="3019.2268970698724"/>
  </r>
  <r>
    <x v="27"/>
    <x v="6"/>
    <n v="4"/>
    <s v="SYA_Personal"/>
    <x v="22"/>
    <s v="Personal"/>
    <n v="30984"/>
    <n v="7746"/>
    <n v="311"/>
    <n v="1057"/>
    <n v="1718"/>
    <n v="1286"/>
    <n v="183"/>
    <n v="4674769"/>
    <n v="4412423"/>
    <n v="1633299"/>
    <n v="4083881"/>
    <n v="1028705"/>
    <n v="15031.411575562701"/>
    <n v="4174.4777672658465"/>
    <n v="950.69790454016299"/>
    <n v="3175.6461897356144"/>
    <n v="5621.3387978142073"/>
  </r>
  <r>
    <x v="27"/>
    <x v="6"/>
    <n v="4"/>
    <s v="LSH_Personal"/>
    <x v="23"/>
    <s v="Personal"/>
    <n v="58004"/>
    <n v="14501"/>
    <n v="582"/>
    <n v="2439"/>
    <n v="2467"/>
    <n v="5586"/>
    <n v="1770"/>
    <n v="9843162"/>
    <n v="8170017"/>
    <n v="3119269"/>
    <n v="17769096"/>
    <n v="10810341"/>
    <n v="16912.649484536083"/>
    <n v="3349.7404674046738"/>
    <n v="1264.397648966356"/>
    <n v="3181.0053705692803"/>
    <n v="6107.5372881355934"/>
  </r>
  <r>
    <x v="27"/>
    <x v="6"/>
    <n v="4"/>
    <s v="SYH_Personal"/>
    <x v="24"/>
    <s v="Personal"/>
    <n v="29860"/>
    <n v="7465"/>
    <n v="344"/>
    <n v="1357"/>
    <n v="1174"/>
    <n v="2415"/>
    <n v="55"/>
    <n v="3972017"/>
    <n v="3436531"/>
    <n v="2101844"/>
    <n v="5654088"/>
    <n v="231665"/>
    <n v="11546.561046511628"/>
    <n v="2532.4473102431834"/>
    <n v="1790.3270868824532"/>
    <n v="2341.2372670807454"/>
    <n v="4212.090909090909"/>
  </r>
  <r>
    <x v="27"/>
    <x v="6"/>
    <n v="4"/>
    <s v="MSH_Personal"/>
    <x v="25"/>
    <s v="Personal"/>
    <n v="77264"/>
    <n v="19316"/>
    <n v="895"/>
    <n v="3266"/>
    <n v="2844"/>
    <n v="5308"/>
    <n v="417"/>
    <n v="12380501"/>
    <n v="10011951"/>
    <n v="2775771"/>
    <n v="15541162"/>
    <n v="2299086"/>
    <n v="13832.962011173184"/>
    <n v="3065.5085731781996"/>
    <n v="976.00949367088606"/>
    <n v="2927.8752825923134"/>
    <n v="5513.3956834532373"/>
  </r>
  <r>
    <x v="27"/>
    <x v="6"/>
    <n v="4"/>
    <s v="SMH_Personal"/>
    <x v="26"/>
    <s v="Personal"/>
    <n v="57288"/>
    <n v="14322"/>
    <n v="489"/>
    <n v="2265"/>
    <n v="3986"/>
    <n v="3871"/>
    <n v="567"/>
    <n v="6707744"/>
    <n v="8088189"/>
    <n v="3263623"/>
    <n v="14414907"/>
    <n v="1708000"/>
    <n v="13717.267893660532"/>
    <n v="3570.9443708609269"/>
    <n v="818.77145007526337"/>
    <n v="3723.8199431671401"/>
    <n v="3012.3456790123455"/>
  </r>
  <r>
    <x v="28"/>
    <x v="7"/>
    <n v="1"/>
    <s v="SML_Personal"/>
    <x v="0"/>
    <s v="Personal"/>
    <n v="87684"/>
    <n v="21921"/>
    <n v="120"/>
    <n v="2418"/>
    <n v="1371"/>
    <n v="4242"/>
    <n v="560"/>
    <n v="1661978"/>
    <n v="4217523"/>
    <n v="2363096"/>
    <n v="6875472"/>
    <n v="1803808"/>
    <n v="13849.816666666668"/>
    <n v="1744.2196029776676"/>
    <n v="1723.6294675419401"/>
    <n v="1620.8090523338049"/>
    <n v="3221.0857142857144"/>
  </r>
  <r>
    <x v="28"/>
    <x v="7"/>
    <n v="1"/>
    <s v="LSL_Personal"/>
    <x v="1"/>
    <s v="Personal"/>
    <n v="22380"/>
    <n v="5595"/>
    <n v="23"/>
    <n v="498"/>
    <n v="667"/>
    <n v="815"/>
    <n v="110"/>
    <n v="388160"/>
    <n v="1596143"/>
    <n v="1019676"/>
    <n v="2937167"/>
    <n v="624297"/>
    <n v="16876.521739130436"/>
    <n v="3205.1064257028111"/>
    <n v="1528.7496251874063"/>
    <n v="3603.8858895705521"/>
    <n v="5675.4272727272728"/>
  </r>
  <r>
    <x v="28"/>
    <x v="7"/>
    <n v="1"/>
    <s v="MYA_Personal"/>
    <x v="2"/>
    <s v="Personal"/>
    <n v="21732"/>
    <n v="5433"/>
    <n v="100"/>
    <n v="650"/>
    <n v="494"/>
    <n v="1180"/>
    <n v="319"/>
    <n v="1009788"/>
    <n v="2154294"/>
    <n v="543228"/>
    <n v="3351848"/>
    <n v="1781021"/>
    <n v="10097.879999999999"/>
    <n v="3314.2984615384617"/>
    <n v="1099.6518218623482"/>
    <n v="2840.5491525423727"/>
    <n v="5583.1379310344828"/>
  </r>
  <r>
    <x v="28"/>
    <x v="7"/>
    <n v="1"/>
    <s v="SMA_Personal"/>
    <x v="3"/>
    <s v="Personal"/>
    <n v="87596"/>
    <n v="21899"/>
    <n v="124"/>
    <n v="1886"/>
    <n v="5541"/>
    <n v="3296"/>
    <n v="2466"/>
    <n v="2153673"/>
    <n v="7129845"/>
    <n v="5346137"/>
    <n v="10531763"/>
    <n v="14346779"/>
    <n v="17368.330645161292"/>
    <n v="3780.4056203605514"/>
    <n v="964.83252120555858"/>
    <n v="3195.3164441747572"/>
    <n v="5817.8341443633417"/>
  </r>
  <r>
    <x v="28"/>
    <x v="7"/>
    <n v="1"/>
    <s v="MSL_Personal"/>
    <x v="4"/>
    <s v="Personal"/>
    <n v="68788"/>
    <n v="17197"/>
    <n v="177"/>
    <n v="1444"/>
    <n v="2076"/>
    <n v="2387"/>
    <n v="413"/>
    <n v="3564475"/>
    <n v="4757084"/>
    <n v="3038293"/>
    <n v="8480140"/>
    <n v="1296612"/>
    <n v="20138.276836158191"/>
    <n v="3294.3795013850417"/>
    <n v="1463.5322736030828"/>
    <n v="3552.6351068286554"/>
    <n v="3139.4963680387409"/>
  </r>
  <r>
    <x v="28"/>
    <x v="7"/>
    <n v="1"/>
    <s v="LYL_Personal"/>
    <x v="5"/>
    <s v="Personal"/>
    <n v="17412"/>
    <n v="4353"/>
    <n v="83"/>
    <n v="380"/>
    <n v="626"/>
    <n v="631"/>
    <n v="163"/>
    <n v="1634943"/>
    <n v="1243714"/>
    <n v="797560"/>
    <n v="2315933"/>
    <n v="902562"/>
    <n v="19698.108433734938"/>
    <n v="3272.9315789473685"/>
    <n v="1274.0575079872206"/>
    <n v="3670.258320126783"/>
    <n v="5537.19018404908"/>
  </r>
  <r>
    <x v="28"/>
    <x v="7"/>
    <n v="1"/>
    <s v="LSA_Personal"/>
    <x v="6"/>
    <s v="Personal"/>
    <n v="110148"/>
    <n v="27537"/>
    <n v="359"/>
    <n v="3084"/>
    <n v="2098"/>
    <n v="5877"/>
    <n v="913"/>
    <n v="10206949"/>
    <n v="8452774"/>
    <n v="3085851"/>
    <n v="15792821"/>
    <n v="8494128"/>
    <n v="28431.612813370473"/>
    <n v="2740.8476005188068"/>
    <n v="1470.8536701620592"/>
    <n v="2687.2249446996766"/>
    <n v="9303.5355969331868"/>
  </r>
  <r>
    <x v="28"/>
    <x v="7"/>
    <n v="1"/>
    <s v="LMA_Personal"/>
    <x v="7"/>
    <s v="Personal"/>
    <n v="135712"/>
    <n v="33928"/>
    <n v="976"/>
    <n v="2992"/>
    <n v="2439"/>
    <n v="6148"/>
    <n v="1309"/>
    <n v="14724204"/>
    <n v="7271430"/>
    <n v="2465325"/>
    <n v="18268024"/>
    <n v="7355545"/>
    <n v="15086.274590163934"/>
    <n v="2430.2907754010694"/>
    <n v="1010.7933579335794"/>
    <n v="2971.3767078724791"/>
    <n v="5619.2093200916734"/>
  </r>
  <r>
    <x v="28"/>
    <x v="7"/>
    <n v="1"/>
    <s v="SYL_Personal"/>
    <x v="8"/>
    <s v="Personal"/>
    <n v="12980"/>
    <n v="3245"/>
    <n v="113"/>
    <n v="331"/>
    <n v="390"/>
    <n v="444"/>
    <n v="143"/>
    <n v="1242954"/>
    <n v="993292"/>
    <n v="373902"/>
    <n v="1418958"/>
    <n v="617655"/>
    <n v="10999.592920353982"/>
    <n v="3000.8821752265862"/>
    <n v="958.72307692307697"/>
    <n v="3195.8513513513512"/>
    <n v="4319.265734265734"/>
  </r>
  <r>
    <x v="28"/>
    <x v="7"/>
    <n v="1"/>
    <s v="MYL_Personal"/>
    <x v="9"/>
    <s v="Personal"/>
    <n v="13560"/>
    <n v="3390"/>
    <n v="111"/>
    <n v="369"/>
    <n v="514"/>
    <n v="527"/>
    <n v="114"/>
    <n v="1561816"/>
    <n v="1169231"/>
    <n v="428919"/>
    <n v="1770458"/>
    <n v="525818"/>
    <n v="14070.414414414414"/>
    <n v="3168.6476964769649"/>
    <n v="834.47276264591437"/>
    <n v="3359.5028462998102"/>
    <n v="4612.4385964912281"/>
  </r>
  <r>
    <x v="28"/>
    <x v="7"/>
    <n v="1"/>
    <s v="MYH_Personal"/>
    <x v="10"/>
    <s v="Personal"/>
    <n v="39180"/>
    <n v="9795"/>
    <n v="282"/>
    <n v="976"/>
    <n v="1989"/>
    <n v="2251"/>
    <n v="211"/>
    <n v="5384646"/>
    <n v="4314856"/>
    <n v="2577125"/>
    <n v="6717282"/>
    <n v="1250088"/>
    <n v="19094.489361702126"/>
    <n v="4420.9590163934427"/>
    <n v="1295.6887883358472"/>
    <n v="2984.1323856063973"/>
    <n v="5924.5876777251187"/>
  </r>
  <r>
    <x v="28"/>
    <x v="7"/>
    <n v="1"/>
    <s v="LML_Personal"/>
    <x v="11"/>
    <s v="Personal"/>
    <n v="104804"/>
    <n v="26201"/>
    <n v="193"/>
    <n v="2375"/>
    <n v="4940"/>
    <n v="3843"/>
    <n v="842"/>
    <n v="2899118"/>
    <n v="4962305"/>
    <n v="4734584"/>
    <n v="8681987"/>
    <n v="4055263"/>
    <n v="15021.336787564767"/>
    <n v="2089.3915789473685"/>
    <n v="958.41781376518213"/>
    <n v="2259.1691386937287"/>
    <n v="4816.2268408551072"/>
  </r>
  <r>
    <x v="28"/>
    <x v="7"/>
    <n v="1"/>
    <s v="MSA_Personal"/>
    <x v="12"/>
    <s v="Personal"/>
    <n v="102036"/>
    <n v="25509"/>
    <n v="340"/>
    <n v="2750"/>
    <n v="3877"/>
    <n v="5864"/>
    <n v="1005"/>
    <n v="7430233"/>
    <n v="9068456"/>
    <n v="5281345"/>
    <n v="19524497"/>
    <n v="4374974"/>
    <n v="21853.626470588235"/>
    <n v="3297.6203636363634"/>
    <n v="1362.224658240908"/>
    <n v="3329.5526944065487"/>
    <n v="4353.2079601990054"/>
  </r>
  <r>
    <x v="28"/>
    <x v="7"/>
    <n v="1"/>
    <s v="LYA_Personal"/>
    <x v="13"/>
    <s v="Personal"/>
    <n v="26828"/>
    <n v="6707"/>
    <n v="189"/>
    <n v="764"/>
    <n v="1042"/>
    <n v="1118"/>
    <n v="386"/>
    <n v="4135084"/>
    <n v="2423822"/>
    <n v="904199"/>
    <n v="3850735"/>
    <n v="2742960"/>
    <n v="21878.751322751323"/>
    <n v="3172.5418848167537"/>
    <n v="867.75335892514397"/>
    <n v="3444.3067978533095"/>
    <n v="7106.1139896373061"/>
  </r>
  <r>
    <x v="28"/>
    <x v="7"/>
    <n v="1"/>
    <s v="MMA_Personal"/>
    <x v="14"/>
    <s v="Personal"/>
    <n v="183940"/>
    <n v="45985"/>
    <n v="1230"/>
    <n v="4921"/>
    <n v="7282"/>
    <n v="8727"/>
    <n v="1899"/>
    <n v="17051374"/>
    <n v="16212616"/>
    <n v="8009565"/>
    <n v="30675340"/>
    <n v="19820885"/>
    <n v="13862.905691056911"/>
    <n v="3294.5775248933141"/>
    <n v="1099.9127986816809"/>
    <n v="3514.9925518505788"/>
    <n v="10437.538177988416"/>
  </r>
  <r>
    <x v="28"/>
    <x v="7"/>
    <n v="1"/>
    <s v="LYH_Personal"/>
    <x v="15"/>
    <s v="Personal"/>
    <n v="19668"/>
    <n v="4917"/>
    <n v="157"/>
    <n v="565"/>
    <n v="636"/>
    <n v="1079"/>
    <n v="223"/>
    <n v="2595296"/>
    <n v="1793265"/>
    <n v="809927"/>
    <n v="3358299"/>
    <n v="1666932"/>
    <n v="16530.547770700636"/>
    <n v="3173.9203539823011"/>
    <n v="1273.4701257861636"/>
    <n v="3112.4179796107505"/>
    <n v="7475.0313901345289"/>
  </r>
  <r>
    <x v="28"/>
    <x v="7"/>
    <n v="1"/>
    <s v="SSA_Personal"/>
    <x v="16"/>
    <s v="Personal"/>
    <n v="38912"/>
    <n v="9728"/>
    <n v="289"/>
    <n v="1046"/>
    <n v="3642"/>
    <n v="2793"/>
    <n v="210"/>
    <n v="5739586"/>
    <n v="1972186"/>
    <n v="3319889"/>
    <n v="8883192"/>
    <n v="1347879"/>
    <n v="19860.159169550174"/>
    <n v="1885.4550669216062"/>
    <n v="911.55656232839101"/>
    <n v="3180.5198711063372"/>
    <n v="6418.471428571429"/>
  </r>
  <r>
    <x v="28"/>
    <x v="7"/>
    <n v="1"/>
    <s v="MML_Personal"/>
    <x v="17"/>
    <s v="Personal"/>
    <n v="123508"/>
    <n v="30877"/>
    <n v="661"/>
    <n v="3207"/>
    <n v="6715"/>
    <n v="4447"/>
    <n v="1112"/>
    <n v="10110144"/>
    <n v="10496725"/>
    <n v="4499628"/>
    <n v="15384841"/>
    <n v="2610394"/>
    <n v="15295.225416036308"/>
    <n v="3273.0667290302463"/>
    <n v="670.08607594936711"/>
    <n v="3459.5999550258603"/>
    <n v="2347.4766187050359"/>
  </r>
  <r>
    <x v="28"/>
    <x v="7"/>
    <n v="1"/>
    <s v="LMH_Personal"/>
    <x v="18"/>
    <s v="Personal"/>
    <n v="84120"/>
    <n v="21030"/>
    <n v="286"/>
    <n v="2702"/>
    <n v="4317"/>
    <n v="5348"/>
    <n v="848"/>
    <n v="10970005"/>
    <n v="9656354"/>
    <n v="4001076"/>
    <n v="20619914"/>
    <n v="8987009"/>
    <n v="38356.660839160839"/>
    <n v="3573.780162842339"/>
    <n v="926.81862404447531"/>
    <n v="3855.6308900523559"/>
    <n v="10597.887971698114"/>
  </r>
  <r>
    <x v="28"/>
    <x v="7"/>
    <n v="1"/>
    <s v="SSL_Personal"/>
    <x v="19"/>
    <s v="Personal"/>
    <n v="68968"/>
    <n v="17242"/>
    <n v="587"/>
    <n v="1780"/>
    <n v="4617"/>
    <n v="2758"/>
    <n v="645"/>
    <n v="7513939"/>
    <n v="5616833"/>
    <n v="4043190"/>
    <n v="8338482"/>
    <n v="1676516"/>
    <n v="12800.577512776832"/>
    <n v="3155.5241573033709"/>
    <n v="875.71799870045481"/>
    <n v="3023.3799854967369"/>
    <n v="2599.2496124031009"/>
  </r>
  <r>
    <x v="28"/>
    <x v="7"/>
    <n v="1"/>
    <s v="SSH_Personal"/>
    <x v="20"/>
    <s v="Personal"/>
    <n v="67012"/>
    <n v="16753"/>
    <n v="475"/>
    <n v="2175"/>
    <n v="2864"/>
    <n v="3182"/>
    <n v="456"/>
    <n v="6761186"/>
    <n v="9046356"/>
    <n v="2861485"/>
    <n v="15046651"/>
    <n v="1839367"/>
    <n v="14234.075789473683"/>
    <n v="4159.2441379310349"/>
    <n v="999.12185754189943"/>
    <n v="4728.677247014456"/>
    <n v="4033.6995614035086"/>
  </r>
  <r>
    <x v="28"/>
    <x v="7"/>
    <n v="1"/>
    <s v="MMH_Personal"/>
    <x v="21"/>
    <s v="Personal"/>
    <n v="107328"/>
    <n v="26832"/>
    <n v="1102"/>
    <n v="3871"/>
    <n v="3911"/>
    <n v="7100"/>
    <n v="1373"/>
    <n v="13115334"/>
    <n v="11911459"/>
    <n v="4882485"/>
    <n v="21055183"/>
    <n v="3991993"/>
    <n v="11901.392014519057"/>
    <n v="3077.1012658227846"/>
    <n v="1248.3981079007926"/>
    <n v="2965.518732394366"/>
    <n v="2907.4967225054625"/>
  </r>
  <r>
    <x v="28"/>
    <x v="7"/>
    <n v="1"/>
    <s v="SYA_Personal"/>
    <x v="22"/>
    <s v="Personal"/>
    <n v="31188"/>
    <n v="7797"/>
    <n v="320"/>
    <n v="1114"/>
    <n v="386"/>
    <n v="1162"/>
    <n v="169"/>
    <n v="4821998"/>
    <n v="4184181"/>
    <n v="381119"/>
    <n v="3670611"/>
    <n v="992915"/>
    <n v="15068.74375"/>
    <n v="3755.9973070017954"/>
    <n v="987.35492227979273"/>
    <n v="3158.8734939759038"/>
    <n v="5875.2366863905327"/>
  </r>
  <r>
    <x v="28"/>
    <x v="7"/>
    <n v="1"/>
    <s v="LSH_Personal"/>
    <x v="23"/>
    <s v="Personal"/>
    <n v="58380"/>
    <n v="14595"/>
    <n v="617"/>
    <n v="2446"/>
    <n v="3739"/>
    <n v="3049"/>
    <n v="315"/>
    <n v="10480584"/>
    <n v="7371778"/>
    <n v="4911522"/>
    <n v="9645476"/>
    <n v="2017735"/>
    <n v="16986.359805510536"/>
    <n v="3013.8094848732626"/>
    <n v="1313.5924043861994"/>
    <n v="3163.4883568383075"/>
    <n v="6405.5079365079364"/>
  </r>
  <r>
    <x v="28"/>
    <x v="7"/>
    <n v="1"/>
    <s v="SYH_Personal"/>
    <x v="24"/>
    <s v="Personal"/>
    <n v="30348"/>
    <n v="7587"/>
    <n v="334"/>
    <n v="1368"/>
    <n v="997"/>
    <n v="2499"/>
    <n v="42"/>
    <n v="4334252"/>
    <n v="3557000"/>
    <n v="1534292"/>
    <n v="6670459"/>
    <n v="183881"/>
    <n v="12976.802395209581"/>
    <n v="2600.1461988304095"/>
    <n v="1538.9087261785355"/>
    <n v="2669.2513005202081"/>
    <n v="4378.1190476190477"/>
  </r>
  <r>
    <x v="28"/>
    <x v="7"/>
    <n v="1"/>
    <s v="MSH_Personal"/>
    <x v="25"/>
    <s v="Personal"/>
    <n v="77756"/>
    <n v="19439"/>
    <n v="922"/>
    <n v="3164"/>
    <n v="6622"/>
    <n v="2430"/>
    <n v="1166"/>
    <n v="12804334"/>
    <n v="8726260"/>
    <n v="6712082"/>
    <n v="7075378"/>
    <n v="6745652"/>
    <n v="13887.56399132321"/>
    <n v="2757.9835651074591"/>
    <n v="1013.6034430685594"/>
    <n v="2911.6781893004113"/>
    <n v="5785.293310463122"/>
  </r>
  <r>
    <x v="28"/>
    <x v="7"/>
    <n v="1"/>
    <s v="SMH_Personal"/>
    <x v="26"/>
    <s v="Personal"/>
    <n v="57696"/>
    <n v="14424"/>
    <n v="468"/>
    <n v="2353"/>
    <n v="4916"/>
    <n v="5550"/>
    <n v="698"/>
    <n v="6283014"/>
    <n v="8593657"/>
    <n v="3406366"/>
    <n v="21259396"/>
    <n v="2141260"/>
    <n v="13425.24358974359"/>
    <n v="3652.2129196770079"/>
    <n v="692.91415785191214"/>
    <n v="3830.5218018018018"/>
    <n v="3067.7077363896847"/>
  </r>
  <r>
    <x v="29"/>
    <x v="7"/>
    <n v="2"/>
    <s v="SML_Personal"/>
    <x v="0"/>
    <s v="Personal"/>
    <n v="88784"/>
    <n v="22196"/>
    <n v="141"/>
    <n v="2454"/>
    <n v="1279"/>
    <n v="4235"/>
    <n v="588"/>
    <n v="2216549"/>
    <n v="4389744"/>
    <n v="1775891"/>
    <n v="7021288"/>
    <n v="1977445"/>
    <n v="15720.205673758865"/>
    <n v="1788.8117359413202"/>
    <n v="1388.4996090695856"/>
    <n v="1657.9192443919717"/>
    <n v="3363.0017006802723"/>
  </r>
  <r>
    <x v="29"/>
    <x v="7"/>
    <n v="2"/>
    <s v="LSL_Personal"/>
    <x v="1"/>
    <s v="Personal"/>
    <n v="22752"/>
    <n v="5688"/>
    <n v="25"/>
    <n v="409"/>
    <n v="931"/>
    <n v="693"/>
    <n v="101"/>
    <n v="613766"/>
    <n v="1298323"/>
    <n v="1419404"/>
    <n v="1994734"/>
    <n v="650514"/>
    <n v="24550.639999999999"/>
    <n v="3174.3838630806845"/>
    <n v="1524.6015037593984"/>
    <n v="2878.4040404040402"/>
    <n v="6440.7326732673264"/>
  </r>
  <r>
    <x v="29"/>
    <x v="7"/>
    <n v="2"/>
    <s v="MYA_Personal"/>
    <x v="2"/>
    <s v="Personal"/>
    <n v="22052"/>
    <n v="5513"/>
    <n v="107"/>
    <n v="635"/>
    <n v="352"/>
    <n v="1814"/>
    <n v="673"/>
    <n v="1076951"/>
    <n v="1998650"/>
    <n v="290370"/>
    <n v="5311059"/>
    <n v="3374221"/>
    <n v="10064.962616822429"/>
    <n v="3147.48031496063"/>
    <n v="824.91477272727275"/>
    <n v="2927.8164277839028"/>
    <n v="5013.7013372956908"/>
  </r>
  <r>
    <x v="29"/>
    <x v="7"/>
    <n v="2"/>
    <s v="SMA_Personal"/>
    <x v="3"/>
    <s v="Personal"/>
    <n v="88908"/>
    <n v="22227"/>
    <n v="144"/>
    <n v="1925"/>
    <n v="1099"/>
    <n v="2775"/>
    <n v="480"/>
    <n v="2500160"/>
    <n v="6907857"/>
    <n v="794923"/>
    <n v="9135466"/>
    <n v="2508646"/>
    <n v="17362.222222222223"/>
    <n v="3588.497142857143"/>
    <n v="723.31483166515011"/>
    <n v="3292.0598198198199"/>
    <n v="5226.3458333333338"/>
  </r>
  <r>
    <x v="29"/>
    <x v="7"/>
    <n v="2"/>
    <s v="MSL_Personal"/>
    <x v="4"/>
    <s v="Personal"/>
    <n v="69312"/>
    <n v="17328"/>
    <n v="183"/>
    <n v="1415"/>
    <n v="3620"/>
    <n v="2164"/>
    <n v="382"/>
    <n v="4142564"/>
    <n v="4623093"/>
    <n v="7161480"/>
    <n v="6983504"/>
    <n v="1174238"/>
    <n v="22636.961748633879"/>
    <n v="3267.2035335689047"/>
    <n v="1978.3093922651933"/>
    <n v="3227.1275415896489"/>
    <n v="3073.9214659685863"/>
  </r>
  <r>
    <x v="29"/>
    <x v="7"/>
    <n v="2"/>
    <s v="LYL_Personal"/>
    <x v="5"/>
    <s v="Personal"/>
    <n v="17596"/>
    <n v="4399"/>
    <n v="85"/>
    <n v="396"/>
    <n v="931"/>
    <n v="601"/>
    <n v="162"/>
    <n v="1689419"/>
    <n v="1275757"/>
    <n v="1412480"/>
    <n v="2061115"/>
    <n v="925374"/>
    <n v="19875.517647058823"/>
    <n v="3221.6085858585857"/>
    <n v="1517.1643394199784"/>
    <n v="3429.4758735440932"/>
    <n v="5712.1851851851852"/>
  </r>
  <r>
    <x v="29"/>
    <x v="7"/>
    <n v="2"/>
    <s v="LSA_Personal"/>
    <x v="6"/>
    <s v="Personal"/>
    <n v="111196"/>
    <n v="27799"/>
    <n v="392"/>
    <n v="3069"/>
    <n v="2535"/>
    <n v="5378"/>
    <n v="880"/>
    <n v="11994644"/>
    <n v="8408435"/>
    <n v="3488964"/>
    <n v="13281324"/>
    <n v="8391891"/>
    <n v="30598.581632653062"/>
    <n v="2739.7963506028022"/>
    <n v="1376.3171597633136"/>
    <n v="2469.5656377835626"/>
    <n v="9536.2397727272728"/>
  </r>
  <r>
    <x v="29"/>
    <x v="7"/>
    <n v="2"/>
    <s v="LMA_Personal"/>
    <x v="7"/>
    <s v="Personal"/>
    <n v="137644"/>
    <n v="34411"/>
    <n v="921"/>
    <n v="3013"/>
    <n v="1703"/>
    <n v="5089"/>
    <n v="744"/>
    <n v="13872058"/>
    <n v="6953706"/>
    <n v="1290477"/>
    <n v="15582454"/>
    <n v="3758819"/>
    <n v="15061.952225841476"/>
    <n v="2307.9010952538997"/>
    <n v="757.76688197298881"/>
    <n v="3061.9874238553743"/>
    <n v="5052.1760752688169"/>
  </r>
  <r>
    <x v="29"/>
    <x v="7"/>
    <n v="2"/>
    <s v="SYL_Personal"/>
    <x v="8"/>
    <s v="Personal"/>
    <n v="13188"/>
    <n v="3297"/>
    <n v="117"/>
    <n v="327"/>
    <n v="389"/>
    <n v="427"/>
    <n v="146"/>
    <n v="1395272"/>
    <n v="985874"/>
    <n v="352308"/>
    <n v="1281447"/>
    <n v="595824"/>
    <n v="11925.401709401709"/>
    <n v="3014.9051987767584"/>
    <n v="905.67609254498711"/>
    <n v="3001.0468384074943"/>
    <n v="4080.9863013698632"/>
  </r>
  <r>
    <x v="29"/>
    <x v="7"/>
    <n v="2"/>
    <s v="MYL_Personal"/>
    <x v="9"/>
    <s v="Personal"/>
    <n v="13820"/>
    <n v="3455"/>
    <n v="117"/>
    <n v="358"/>
    <n v="569"/>
    <n v="501"/>
    <n v="107"/>
    <n v="1643537"/>
    <n v="1139196"/>
    <n v="406532"/>
    <n v="1568992"/>
    <n v="489368"/>
    <n v="14047.324786324787"/>
    <n v="3182.1117318435754"/>
    <n v="714.46748681898066"/>
    <n v="3131.7205588822353"/>
    <n v="4573.532710280374"/>
  </r>
  <r>
    <x v="29"/>
    <x v="7"/>
    <n v="2"/>
    <s v="MYH_Personal"/>
    <x v="10"/>
    <s v="Personal"/>
    <n v="39740"/>
    <n v="9935"/>
    <n v="304"/>
    <n v="1051"/>
    <n v="3295"/>
    <n v="2287"/>
    <n v="831"/>
    <n v="5787685"/>
    <n v="4408555"/>
    <n v="3200111"/>
    <n v="7032453"/>
    <n v="4417134"/>
    <n v="19038.4375"/>
    <n v="4194.6289248334915"/>
    <n v="971.20212443095602"/>
    <n v="3074.968517708789"/>
    <n v="5315.4440433212994"/>
  </r>
  <r>
    <x v="29"/>
    <x v="7"/>
    <n v="2"/>
    <s v="LML_Personal"/>
    <x v="11"/>
    <s v="Personal"/>
    <n v="107472"/>
    <n v="26868"/>
    <n v="195"/>
    <n v="2114"/>
    <n v="6802"/>
    <n v="3112"/>
    <n v="816"/>
    <n v="3215462"/>
    <n v="4339191"/>
    <n v="6212295"/>
    <n v="5586829"/>
    <n v="4035833"/>
    <n v="16489.548717948717"/>
    <n v="2052.5974456007571"/>
    <n v="913.30417524257575"/>
    <n v="1795.2535347043702"/>
    <n v="4945.8737745098042"/>
  </r>
  <r>
    <x v="29"/>
    <x v="7"/>
    <n v="2"/>
    <s v="MSA_Personal"/>
    <x v="12"/>
    <s v="Personal"/>
    <n v="105088"/>
    <n v="26272"/>
    <n v="359"/>
    <n v="2741"/>
    <n v="4466"/>
    <n v="5191"/>
    <n v="1022"/>
    <n v="7762980"/>
    <n v="9007434"/>
    <n v="5348950"/>
    <n v="14681298"/>
    <n v="4272228"/>
    <n v="21623.899721448466"/>
    <n v="3286.1853338197739"/>
    <n v="1197.704881325571"/>
    <n v="2828.2215372760547"/>
    <n v="4180.262230919765"/>
  </r>
  <r>
    <x v="29"/>
    <x v="7"/>
    <n v="2"/>
    <s v="LYA_Personal"/>
    <x v="13"/>
    <s v="Personal"/>
    <n v="27056"/>
    <n v="6764"/>
    <n v="210"/>
    <n v="806"/>
    <n v="1146"/>
    <n v="1152"/>
    <n v="334"/>
    <n v="4398437"/>
    <n v="2603089"/>
    <n v="1015838"/>
    <n v="3870284"/>
    <n v="3053027"/>
    <n v="20944.938095238096"/>
    <n v="3229.6389578163771"/>
    <n v="886.42059336823729"/>
    <n v="3359.6215277777778"/>
    <n v="9140.7994011976043"/>
  </r>
  <r>
    <x v="29"/>
    <x v="7"/>
    <n v="2"/>
    <s v="MMA_Personal"/>
    <x v="14"/>
    <s v="Personal"/>
    <n v="186340"/>
    <n v="46585"/>
    <n v="1292"/>
    <n v="4963"/>
    <n v="9229"/>
    <n v="8214"/>
    <n v="1794"/>
    <n v="18698953"/>
    <n v="16389017"/>
    <n v="11358739"/>
    <n v="26619772"/>
    <n v="20412767"/>
    <n v="14472.873839009288"/>
    <n v="3302.2399758210759"/>
    <n v="1230.7659551414022"/>
    <n v="3240.7806184562942"/>
    <n v="11378.353957636566"/>
  </r>
  <r>
    <x v="29"/>
    <x v="7"/>
    <n v="2"/>
    <s v="LYH_Personal"/>
    <x v="15"/>
    <s v="Personal"/>
    <n v="19924"/>
    <n v="4981"/>
    <n v="161"/>
    <n v="582"/>
    <n v="784"/>
    <n v="953"/>
    <n v="219"/>
    <n v="2725712"/>
    <n v="1796819"/>
    <n v="824301"/>
    <n v="2795574"/>
    <n v="1881649"/>
    <n v="16929.888198757762"/>
    <n v="3087.3178694158078"/>
    <n v="1051.404336734694"/>
    <n v="2933.4459601259182"/>
    <n v="8592.0045662100456"/>
  </r>
  <r>
    <x v="29"/>
    <x v="7"/>
    <n v="2"/>
    <s v="SSA_Personal"/>
    <x v="16"/>
    <s v="Personal"/>
    <n v="39480"/>
    <n v="9870"/>
    <n v="296"/>
    <n v="1070"/>
    <n v="3221"/>
    <n v="1233"/>
    <n v="1312"/>
    <n v="5870289"/>
    <n v="1915284"/>
    <n v="2201161"/>
    <n v="4040004"/>
    <n v="7553375"/>
    <n v="19832.057432432433"/>
    <n v="1789.9850467289721"/>
    <n v="683.37814343371622"/>
    <n v="3276.5644768856446"/>
    <n v="5757.1455792682927"/>
  </r>
  <r>
    <x v="29"/>
    <x v="7"/>
    <n v="2"/>
    <s v="MML_Personal"/>
    <x v="17"/>
    <s v="Personal"/>
    <n v="124848"/>
    <n v="31212"/>
    <n v="710"/>
    <n v="3102"/>
    <n v="7671"/>
    <n v="4128"/>
    <n v="1126"/>
    <n v="11026459"/>
    <n v="10063122"/>
    <n v="4574863"/>
    <n v="12647200"/>
    <n v="2213366"/>
    <n v="15530.223943661971"/>
    <n v="3244.0754352030949"/>
    <n v="596.38417416242999"/>
    <n v="3063.7596899224804"/>
    <n v="1965.689165186501"/>
  </r>
  <r>
    <x v="29"/>
    <x v="7"/>
    <n v="2"/>
    <s v="LMH_Personal"/>
    <x v="18"/>
    <s v="Personal"/>
    <n v="84996"/>
    <n v="21249"/>
    <n v="312"/>
    <n v="2678"/>
    <n v="5462"/>
    <n v="4488"/>
    <n v="873"/>
    <n v="12619149"/>
    <n v="9904055"/>
    <n v="4871218"/>
    <n v="15656778"/>
    <n v="9497244"/>
    <n v="40445.990384615383"/>
    <n v="3698.3028379387601"/>
    <n v="891.83778835591363"/>
    <n v="3488.5868983957221"/>
    <n v="10878.859106529209"/>
  </r>
  <r>
    <x v="29"/>
    <x v="7"/>
    <n v="2"/>
    <s v="SSL_Personal"/>
    <x v="19"/>
    <s v="Personal"/>
    <n v="69620"/>
    <n v="17405"/>
    <n v="608"/>
    <n v="1870"/>
    <n v="5249"/>
    <n v="2837"/>
    <n v="676"/>
    <n v="8377556"/>
    <n v="5822395"/>
    <n v="4237623"/>
    <n v="8456828"/>
    <n v="1587567"/>
    <n v="13778.875"/>
    <n v="3113.5802139037432"/>
    <n v="807.32006096399311"/>
    <n v="2980.9051815297848"/>
    <n v="2348.4718934911243"/>
  </r>
  <r>
    <x v="29"/>
    <x v="7"/>
    <n v="2"/>
    <s v="SSH_Personal"/>
    <x v="20"/>
    <s v="Personal"/>
    <n v="68112"/>
    <n v="17028"/>
    <n v="501"/>
    <n v="2311"/>
    <n v="4833"/>
    <n v="3322"/>
    <n v="505"/>
    <n v="7690175"/>
    <n v="9572234"/>
    <n v="10741988"/>
    <n v="14791246"/>
    <n v="1985863"/>
    <n v="15349.650698602794"/>
    <n v="4142.0311553440069"/>
    <n v="2222.6335609352368"/>
    <n v="4452.5123419626734"/>
    <n v="3932.4019801980198"/>
  </r>
  <r>
    <x v="29"/>
    <x v="7"/>
    <n v="2"/>
    <s v="MMH_Personal"/>
    <x v="21"/>
    <s v="Personal"/>
    <n v="108216"/>
    <n v="27054"/>
    <n v="1189"/>
    <n v="3939"/>
    <n v="4937"/>
    <n v="6458"/>
    <n v="1430"/>
    <n v="14807832"/>
    <n v="11891174"/>
    <n v="5505722"/>
    <n v="17839936"/>
    <n v="3938826"/>
    <n v="12454.021867115223"/>
    <n v="3018.830667682153"/>
    <n v="1115.1958679359934"/>
    <n v="2762.4552493031897"/>
    <n v="2754.4237762237763"/>
  </r>
  <r>
    <x v="29"/>
    <x v="7"/>
    <n v="2"/>
    <s v="SYA_Personal"/>
    <x v="22"/>
    <s v="Personal"/>
    <n v="31652"/>
    <n v="7913"/>
    <n v="322"/>
    <n v="1127"/>
    <n v="392"/>
    <n v="1731"/>
    <n v="625"/>
    <n v="4846600"/>
    <n v="4018951"/>
    <n v="289836"/>
    <n v="5634474"/>
    <n v="3308043"/>
    <n v="15051.552795031055"/>
    <n v="3566.0612244897961"/>
    <n v="739.37755102040819"/>
    <n v="3255.0398613518196"/>
    <n v="5292.8688000000002"/>
  </r>
  <r>
    <x v="29"/>
    <x v="7"/>
    <n v="2"/>
    <s v="LSH_Personal"/>
    <x v="23"/>
    <s v="Personal"/>
    <n v="59236"/>
    <n v="14809"/>
    <n v="630"/>
    <n v="2419"/>
    <n v="1876"/>
    <n v="5041"/>
    <n v="1517"/>
    <n v="10671889"/>
    <n v="6922755"/>
    <n v="1846924"/>
    <n v="16432790"/>
    <n v="8734410"/>
    <n v="16939.506349206349"/>
    <n v="2861.8251343530383"/>
    <n v="984.50106609808097"/>
    <n v="3259.8274151953979"/>
    <n v="5757.6862228081736"/>
  </r>
  <r>
    <x v="29"/>
    <x v="7"/>
    <n v="2"/>
    <s v="SYH_Personal"/>
    <x v="24"/>
    <s v="Personal"/>
    <n v="30828"/>
    <n v="7707"/>
    <n v="365"/>
    <n v="1414"/>
    <n v="1221"/>
    <n v="2677"/>
    <n v="50"/>
    <n v="4046468"/>
    <n v="3689435"/>
    <n v="1947045"/>
    <n v="6815133"/>
    <n v="296356"/>
    <n v="11086.213698630138"/>
    <n v="2609.2185289957565"/>
    <n v="1594.6314496314496"/>
    <n v="2545.8098617855808"/>
    <n v="5927.12"/>
  </r>
  <r>
    <x v="29"/>
    <x v="7"/>
    <n v="2"/>
    <s v="MSH_Personal"/>
    <x v="25"/>
    <s v="Personal"/>
    <n v="78872"/>
    <n v="19718"/>
    <n v="920"/>
    <n v="3297"/>
    <n v="6166"/>
    <n v="3532"/>
    <n v="427"/>
    <n v="12752969"/>
    <n v="8633481"/>
    <n v="4685334"/>
    <n v="10596931"/>
    <n v="2218236"/>
    <n v="13861.922826086957"/>
    <n v="2618.5868971792538"/>
    <n v="759.86603957184559"/>
    <n v="3000.2635900339751"/>
    <n v="5194.9320843091336"/>
  </r>
  <r>
    <x v="29"/>
    <x v="7"/>
    <n v="2"/>
    <s v="SMH_Personal"/>
    <x v="26"/>
    <s v="Personal"/>
    <n v="59044"/>
    <n v="14761"/>
    <n v="528"/>
    <n v="2378"/>
    <n v="5804"/>
    <n v="4308"/>
    <n v="630"/>
    <n v="7074391"/>
    <n v="8727255"/>
    <n v="3897569"/>
    <n v="14829620"/>
    <n v="2109777"/>
    <n v="13398.467803030304"/>
    <n v="3669.9978973927668"/>
    <n v="671.53152997932466"/>
    <n v="3442.3444753946146"/>
    <n v="3348.8523809523808"/>
  </r>
  <r>
    <x v="30"/>
    <x v="7"/>
    <n v="3"/>
    <s v="SML_Personal"/>
    <x v="0"/>
    <s v="Personal"/>
    <n v="89444"/>
    <n v="22361"/>
    <n v="144"/>
    <n v="2528"/>
    <n v="1462"/>
    <n v="4420"/>
    <n v="610"/>
    <n v="2720552"/>
    <n v="4653824"/>
    <n v="2880708"/>
    <n v="7806551"/>
    <n v="2033568"/>
    <n v="18892.722222222223"/>
    <n v="1840.9113924050632"/>
    <n v="1970.388508891929"/>
    <n v="1766.1880090497737"/>
    <n v="3333.718032786885"/>
  </r>
  <r>
    <x v="30"/>
    <x v="7"/>
    <n v="3"/>
    <s v="LSL_Personal"/>
    <x v="1"/>
    <s v="Personal"/>
    <n v="22948"/>
    <n v="5737"/>
    <n v="28"/>
    <n v="399"/>
    <n v="1402"/>
    <n v="698"/>
    <n v="103"/>
    <n v="623169"/>
    <n v="1283770"/>
    <n v="2854806"/>
    <n v="2178252"/>
    <n v="552782"/>
    <n v="22256.035714285714"/>
    <n v="3217.468671679198"/>
    <n v="2036.2382310984308"/>
    <n v="3120.7048710601721"/>
    <n v="5366.8155339805826"/>
  </r>
  <r>
    <x v="30"/>
    <x v="7"/>
    <n v="3"/>
    <s v="MYA_Personal"/>
    <x v="2"/>
    <s v="Personal"/>
    <n v="22240"/>
    <n v="5560"/>
    <n v="103"/>
    <n v="672"/>
    <n v="577"/>
    <n v="968"/>
    <n v="499"/>
    <n v="1265814"/>
    <n v="2162936"/>
    <n v="578846"/>
    <n v="2964349"/>
    <n v="2536883"/>
    <n v="12289.456310679612"/>
    <n v="3218.6547619047619"/>
    <n v="1003.1993067590988"/>
    <n v="3062.3440082644629"/>
    <n v="5083.9338677354708"/>
  </r>
  <r>
    <x v="30"/>
    <x v="7"/>
    <n v="3"/>
    <s v="SMA_Personal"/>
    <x v="3"/>
    <s v="Personal"/>
    <n v="89672"/>
    <n v="22418"/>
    <n v="127"/>
    <n v="1923"/>
    <n v="4630"/>
    <n v="3854"/>
    <n v="485"/>
    <n v="2674171"/>
    <n v="7062577"/>
    <n v="4073636"/>
    <n v="13272336"/>
    <n v="2572094"/>
    <n v="21056.464566929135"/>
    <n v="3672.6869474778991"/>
    <n v="879.8349892008639"/>
    <n v="3443.782044628957"/>
    <n v="5303.286597938144"/>
  </r>
  <r>
    <x v="30"/>
    <x v="7"/>
    <n v="3"/>
    <s v="MSL_Personal"/>
    <x v="4"/>
    <s v="Personal"/>
    <n v="69560"/>
    <n v="17390"/>
    <n v="177"/>
    <n v="1457"/>
    <n v="3443"/>
    <n v="2303"/>
    <n v="400"/>
    <n v="3908759"/>
    <n v="4997194"/>
    <n v="6489381"/>
    <n v="8045478"/>
    <n v="1356791"/>
    <n v="22083.384180790959"/>
    <n v="3429.7831159917637"/>
    <n v="1884.8042404879466"/>
    <n v="3493.4772036474164"/>
    <n v="3391.9775"/>
  </r>
  <r>
    <x v="30"/>
    <x v="7"/>
    <n v="3"/>
    <s v="LYL_Personal"/>
    <x v="5"/>
    <s v="Personal"/>
    <n v="17704"/>
    <n v="4426"/>
    <n v="83"/>
    <n v="395"/>
    <n v="813"/>
    <n v="612"/>
    <n v="147"/>
    <n v="1766499"/>
    <n v="1338183"/>
    <n v="1176424"/>
    <n v="2264327"/>
    <n v="927551"/>
    <n v="21283.120481927712"/>
    <n v="3387.805063291139"/>
    <n v="1447.0159901599015"/>
    <n v="3699.8807189542486"/>
    <n v="6309.8707482993195"/>
  </r>
  <r>
    <x v="30"/>
    <x v="7"/>
    <n v="3"/>
    <s v="LSA_Personal"/>
    <x v="6"/>
    <s v="Personal"/>
    <n v="112196"/>
    <n v="28049"/>
    <n v="347"/>
    <n v="3238"/>
    <n v="2563"/>
    <n v="5451"/>
    <n v="879"/>
    <n v="10970321"/>
    <n v="8921366"/>
    <n v="3855901"/>
    <n v="14165939"/>
    <n v="7810894"/>
    <n v="31614.757925072045"/>
    <n v="2755.2087708462013"/>
    <n v="1504.4483027701913"/>
    <n v="2598.7780223812147"/>
    <n v="8886.1137656427763"/>
  </r>
  <r>
    <x v="30"/>
    <x v="7"/>
    <n v="3"/>
    <s v="LMA_Personal"/>
    <x v="7"/>
    <s v="Personal"/>
    <n v="138768"/>
    <n v="34692"/>
    <n v="949"/>
    <n v="3323"/>
    <n v="5943"/>
    <n v="7598"/>
    <n v="1115"/>
    <n v="17363606"/>
    <n v="7846480"/>
    <n v="5477885"/>
    <n v="24335526"/>
    <n v="5712098"/>
    <n v="18296.739726027397"/>
    <n v="2361.2639181462532"/>
    <n v="921.73733804475853"/>
    <n v="3202.8857594103711"/>
    <n v="5122.957847533632"/>
  </r>
  <r>
    <x v="30"/>
    <x v="7"/>
    <n v="3"/>
    <s v="SYL_Personal"/>
    <x v="8"/>
    <s v="Personal"/>
    <n v="13344"/>
    <n v="3336"/>
    <n v="114"/>
    <n v="333"/>
    <n v="461"/>
    <n v="451"/>
    <n v="154"/>
    <n v="1417227"/>
    <n v="1028885"/>
    <n v="469890"/>
    <n v="1383812"/>
    <n v="601211"/>
    <n v="12431.815789473685"/>
    <n v="3089.7447447447448"/>
    <n v="1019.2841648590022"/>
    <n v="3068.3192904656321"/>
    <n v="3903.9675324675327"/>
  </r>
  <r>
    <x v="30"/>
    <x v="7"/>
    <n v="3"/>
    <s v="MYL_Personal"/>
    <x v="9"/>
    <s v="Personal"/>
    <n v="14016"/>
    <n v="3504"/>
    <n v="111"/>
    <n v="372"/>
    <n v="657"/>
    <n v="531"/>
    <n v="115"/>
    <n v="1631117"/>
    <n v="1221653"/>
    <n v="549842"/>
    <n v="1705154"/>
    <n v="503126"/>
    <n v="14694.747747747748"/>
    <n v="3284.0134408602153"/>
    <n v="836.89802130898022"/>
    <n v="3211.2128060263653"/>
    <n v="4375.0086956521736"/>
  </r>
  <r>
    <x v="30"/>
    <x v="7"/>
    <n v="3"/>
    <s v="MYH_Personal"/>
    <x v="10"/>
    <s v="Personal"/>
    <n v="40068"/>
    <n v="10017"/>
    <n v="303"/>
    <n v="988"/>
    <n v="496"/>
    <n v="2271"/>
    <n v="333"/>
    <n v="7019840"/>
    <n v="4242485"/>
    <n v="585526"/>
    <n v="7304232"/>
    <n v="1797231"/>
    <n v="23167.788778877886"/>
    <n v="4294.0131578947367"/>
    <n v="1180.4959677419354"/>
    <n v="3216.3064729194189"/>
    <n v="5397.0900900900897"/>
  </r>
  <r>
    <x v="30"/>
    <x v="7"/>
    <n v="3"/>
    <s v="LML_Personal"/>
    <x v="11"/>
    <s v="Personal"/>
    <n v="108892"/>
    <n v="27223"/>
    <n v="206"/>
    <n v="2198"/>
    <n v="8733"/>
    <n v="3295"/>
    <n v="718"/>
    <n v="3330349"/>
    <n v="4695503"/>
    <n v="10725246"/>
    <n v="6509235"/>
    <n v="3860463"/>
    <n v="16166.742718446601"/>
    <n v="2136.2616014558689"/>
    <n v="1228.1284781861903"/>
    <n v="1975.4886191198786"/>
    <n v="5376.6894150417829"/>
  </r>
  <r>
    <x v="30"/>
    <x v="7"/>
    <n v="3"/>
    <s v="MSA_Personal"/>
    <x v="12"/>
    <s v="Personal"/>
    <n v="105224"/>
    <n v="26306"/>
    <n v="348"/>
    <n v="2740"/>
    <n v="4067"/>
    <n v="5096"/>
    <n v="964"/>
    <n v="7878227"/>
    <n v="9200782"/>
    <n v="5510189"/>
    <n v="14940818"/>
    <n v="4203189"/>
    <n v="22638.583333333332"/>
    <n v="3357.9496350364961"/>
    <n v="1354.853454634866"/>
    <n v="2931.8716640502353"/>
    <n v="4360.1545643153531"/>
  </r>
  <r>
    <x v="30"/>
    <x v="7"/>
    <n v="3"/>
    <s v="LYA_Personal"/>
    <x v="13"/>
    <s v="Personal"/>
    <n v="27280"/>
    <n v="6820"/>
    <n v="213"/>
    <n v="781"/>
    <n v="1196"/>
    <n v="1146"/>
    <n v="490"/>
    <n v="4310853"/>
    <n v="2619903"/>
    <n v="1231399"/>
    <n v="3842992"/>
    <n v="4606549"/>
    <n v="20238.74647887324"/>
    <n v="3354.5492957746478"/>
    <n v="1029.5978260869565"/>
    <n v="3353.3961605584641"/>
    <n v="9401.1204081632659"/>
  </r>
  <r>
    <x v="30"/>
    <x v="7"/>
    <n v="3"/>
    <s v="MMA_Personal"/>
    <x v="14"/>
    <s v="Personal"/>
    <n v="187732"/>
    <n v="46933"/>
    <n v="1286"/>
    <n v="4992"/>
    <n v="9194"/>
    <n v="8264"/>
    <n v="2092"/>
    <n v="18767715"/>
    <n v="17021382"/>
    <n v="11235388"/>
    <n v="27728009"/>
    <n v="23942571"/>
    <n v="14593.868584758942"/>
    <n v="3409.7319711538462"/>
    <n v="1222.0348053078094"/>
    <n v="3355.2769845111325"/>
    <n v="11444.82361376673"/>
  </r>
  <r>
    <x v="30"/>
    <x v="7"/>
    <n v="3"/>
    <s v="LYH_Personal"/>
    <x v="15"/>
    <s v="Personal"/>
    <n v="20140"/>
    <n v="5035"/>
    <n v="152"/>
    <n v="601"/>
    <n v="742"/>
    <n v="944"/>
    <n v="238"/>
    <n v="2664715"/>
    <n v="1870152"/>
    <n v="815491"/>
    <n v="2872341"/>
    <n v="2297806"/>
    <n v="17531.019736842107"/>
    <n v="3111.7337770382696"/>
    <n v="1099.0444743935309"/>
    <n v="3042.7341101694915"/>
    <n v="9654.6470588235297"/>
  </r>
  <r>
    <x v="30"/>
    <x v="7"/>
    <n v="3"/>
    <s v="SSA_Personal"/>
    <x v="16"/>
    <s v="Personal"/>
    <n v="39808"/>
    <n v="9952"/>
    <n v="296"/>
    <n v="1071"/>
    <n v="757"/>
    <n v="1908"/>
    <n v="1291"/>
    <n v="7119682"/>
    <n v="1961400"/>
    <n v="629007"/>
    <n v="6539747"/>
    <n v="7540347"/>
    <n v="24052.97972972973"/>
    <n v="1831.3725490196077"/>
    <n v="830.92073976221934"/>
    <n v="3427.54035639413"/>
    <n v="5840.7025561580167"/>
  </r>
  <r>
    <x v="30"/>
    <x v="7"/>
    <n v="3"/>
    <s v="MML_Personal"/>
    <x v="17"/>
    <s v="Personal"/>
    <n v="125820"/>
    <n v="31455"/>
    <n v="696"/>
    <n v="3150"/>
    <n v="9037"/>
    <n v="4391"/>
    <n v="1059"/>
    <n v="11607600"/>
    <n v="10570271"/>
    <n v="6063559"/>
    <n v="14553235"/>
    <n v="2373270"/>
    <n v="16677.586206896551"/>
    <n v="3355.6415873015872"/>
    <n v="670.97034414075472"/>
    <n v="3314.3327260305168"/>
    <n v="2241.0481586402266"/>
  </r>
  <r>
    <x v="30"/>
    <x v="7"/>
    <n v="3"/>
    <s v="LMH_Personal"/>
    <x v="18"/>
    <s v="Personal"/>
    <n v="85604"/>
    <n v="21401"/>
    <n v="283"/>
    <n v="2744"/>
    <n v="4793"/>
    <n v="4499"/>
    <n v="932"/>
    <n v="10578434"/>
    <n v="10407634"/>
    <n v="4748694"/>
    <n v="16449812"/>
    <n v="9734839"/>
    <n v="37379.625441696116"/>
    <n v="3792.8695335276966"/>
    <n v="990.75610264969748"/>
    <n v="3656.3262947321628"/>
    <n v="10445.106223175966"/>
  </r>
  <r>
    <x v="30"/>
    <x v="7"/>
    <n v="3"/>
    <s v="SSL_Personal"/>
    <x v="19"/>
    <s v="Personal"/>
    <n v="69916"/>
    <n v="17479"/>
    <n v="597"/>
    <n v="1869"/>
    <n v="5259"/>
    <n v="2797"/>
    <n v="557"/>
    <n v="8314435"/>
    <n v="5922154"/>
    <n v="4482594"/>
    <n v="8582738"/>
    <n v="1534700"/>
    <n v="13927.026800670017"/>
    <n v="3168.621722846442"/>
    <n v="852.3662293211637"/>
    <n v="3068.5513049696101"/>
    <n v="2755.2962298025136"/>
  </r>
  <r>
    <x v="30"/>
    <x v="7"/>
    <n v="3"/>
    <s v="SSH_Personal"/>
    <x v="20"/>
    <s v="Personal"/>
    <n v="68832"/>
    <n v="17208"/>
    <n v="524"/>
    <n v="2385"/>
    <n v="3914"/>
    <n v="3328"/>
    <n v="593"/>
    <n v="8022726"/>
    <n v="10301516"/>
    <n v="4960302"/>
    <n v="15365858"/>
    <n v="2270446"/>
    <n v="15310.545801526718"/>
    <n v="4319.2939203354299"/>
    <n v="1267.3229432805315"/>
    <n v="4617.1448317307695"/>
    <n v="3828.7453625632379"/>
  </r>
  <r>
    <x v="30"/>
    <x v="7"/>
    <n v="3"/>
    <s v="MMH_Personal"/>
    <x v="21"/>
    <s v="Personal"/>
    <n v="108664"/>
    <n v="27166"/>
    <n v="1198"/>
    <n v="4122"/>
    <n v="5005"/>
    <n v="6573"/>
    <n v="1355"/>
    <n v="14897275"/>
    <n v="12961018"/>
    <n v="6632620"/>
    <n v="18906668"/>
    <n v="4140546"/>
    <n v="12435.121035058432"/>
    <n v="3144.3517709849589"/>
    <n v="1325.1988011988012"/>
    <n v="2876.4138140879354"/>
    <n v="3055.7535055350554"/>
  </r>
  <r>
    <x v="30"/>
    <x v="7"/>
    <n v="3"/>
    <s v="SYA_Personal"/>
    <x v="22"/>
    <s v="Personal"/>
    <n v="31924"/>
    <n v="7981"/>
    <n v="327"/>
    <n v="1086"/>
    <n v="1192"/>
    <n v="2385"/>
    <n v="172"/>
    <n v="5983993"/>
    <n v="3962836"/>
    <n v="1073338"/>
    <n v="8119715"/>
    <n v="925990"/>
    <n v="18299.672782874619"/>
    <n v="3649.0202578268877"/>
    <n v="900.45134228187919"/>
    <n v="3404.4926624737946"/>
    <n v="5383.6627906976746"/>
  </r>
  <r>
    <x v="30"/>
    <x v="7"/>
    <n v="3"/>
    <s v="LSH_Personal"/>
    <x v="23"/>
    <s v="Personal"/>
    <n v="59736"/>
    <n v="14934"/>
    <n v="644"/>
    <n v="2491"/>
    <n v="4697"/>
    <n v="2869"/>
    <n v="1299"/>
    <n v="13264627"/>
    <n v="7293258"/>
    <n v="5624392"/>
    <n v="9783121"/>
    <n v="7587519"/>
    <n v="20597.246894409938"/>
    <n v="2927.8434363709353"/>
    <n v="1197.4434745582287"/>
    <n v="3409.9410944579995"/>
    <n v="5841.0461893764432"/>
  </r>
  <r>
    <x v="30"/>
    <x v="7"/>
    <n v="3"/>
    <s v="SYH_Personal"/>
    <x v="24"/>
    <s v="Personal"/>
    <n v="31032"/>
    <n v="7758"/>
    <n v="369"/>
    <n v="1492"/>
    <n v="1299"/>
    <n v="2696"/>
    <n v="39"/>
    <n v="4933722"/>
    <n v="4156616"/>
    <n v="2213546"/>
    <n v="6370730"/>
    <n v="273345"/>
    <n v="13370.520325203252"/>
    <n v="2785.935656836461"/>
    <n v="1704.0384911470362"/>
    <n v="2363.0304154302671"/>
    <n v="7008.8461538461543"/>
  </r>
  <r>
    <x v="30"/>
    <x v="7"/>
    <n v="3"/>
    <s v="MSH_Personal"/>
    <x v="25"/>
    <s v="Personal"/>
    <n v="79520"/>
    <n v="19880"/>
    <n v="952"/>
    <n v="3277"/>
    <n v="2747"/>
    <n v="5141"/>
    <n v="429"/>
    <n v="16036502"/>
    <n v="8779635"/>
    <n v="2538734"/>
    <n v="16138572"/>
    <n v="2265455"/>
    <n v="16845.06512605042"/>
    <n v="2679.1684467500763"/>
    <n v="924.18420094648707"/>
    <n v="3139.1892627893408"/>
    <n v="5280.7808857808859"/>
  </r>
  <r>
    <x v="30"/>
    <x v="7"/>
    <n v="3"/>
    <s v="SMH_Personal"/>
    <x v="26"/>
    <s v="Personal"/>
    <n v="60016"/>
    <n v="15004"/>
    <n v="507"/>
    <n v="2297"/>
    <n v="5775"/>
    <n v="4133"/>
    <n v="671"/>
    <n v="6863752"/>
    <n v="8779009"/>
    <n v="5689001"/>
    <n v="15096006"/>
    <n v="1952448"/>
    <n v="13537.972386587771"/>
    <n v="3821.9455811928601"/>
    <n v="985.10839826839822"/>
    <n v="3652.5540769416889"/>
    <n v="2909.7585692995531"/>
  </r>
  <r>
    <x v="31"/>
    <x v="7"/>
    <n v="4"/>
    <s v="SML_Personal"/>
    <x v="0"/>
    <s v="Personal"/>
    <n v="90232"/>
    <n v="22558"/>
    <n v="157"/>
    <n v="2481"/>
    <n v="1454"/>
    <n v="4410"/>
    <n v="540"/>
    <n v="2590160"/>
    <n v="4479267"/>
    <n v="2508094"/>
    <n v="8013411"/>
    <n v="1783099"/>
    <n v="16497.834394904457"/>
    <n v="1805.4280532043531"/>
    <n v="1724.961485557084"/>
    <n v="1817.1"/>
    <n v="3302.0351851851851"/>
  </r>
  <r>
    <x v="31"/>
    <x v="7"/>
    <n v="4"/>
    <s v="LSL_Personal"/>
    <x v="1"/>
    <s v="Personal"/>
    <n v="22652"/>
    <n v="5663"/>
    <n v="30"/>
    <n v="418"/>
    <n v="986"/>
    <n v="703"/>
    <n v="95"/>
    <n v="731759"/>
    <n v="1320406"/>
    <n v="1809355"/>
    <n v="2406863"/>
    <n v="625158"/>
    <n v="24391.966666666667"/>
    <n v="3158.8660287081339"/>
    <n v="1835.0456389452333"/>
    <n v="3423.7027027027025"/>
    <n v="6580.6105263157897"/>
  </r>
  <r>
    <x v="31"/>
    <x v="7"/>
    <n v="4"/>
    <s v="MYA_Personal"/>
    <x v="2"/>
    <s v="Personal"/>
    <n v="22256"/>
    <n v="5564"/>
    <n v="103"/>
    <n v="671"/>
    <n v="276"/>
    <n v="2135"/>
    <n v="162"/>
    <n v="1034175"/>
    <n v="2365688"/>
    <n v="294797"/>
    <n v="6157433"/>
    <n v="833206"/>
    <n v="10040.533980582524"/>
    <n v="3525.6154992548436"/>
    <n v="1068.105072463768"/>
    <n v="2884.0435597189694"/>
    <n v="5143.2469135802467"/>
  </r>
  <r>
    <x v="31"/>
    <x v="7"/>
    <n v="4"/>
    <s v="SMA_Personal"/>
    <x v="3"/>
    <s v="Personal"/>
    <n v="89732"/>
    <n v="22433"/>
    <n v="130"/>
    <n v="1801"/>
    <n v="6586"/>
    <n v="3062"/>
    <n v="780"/>
    <n v="2252478"/>
    <n v="7244560"/>
    <n v="6177808"/>
    <n v="9927836"/>
    <n v="4186459"/>
    <n v="17326.753846153846"/>
    <n v="4022.5208217656859"/>
    <n v="938.02125721226844"/>
    <n v="3242.2717178314829"/>
    <n v="5367.2551282051281"/>
  </r>
  <r>
    <x v="31"/>
    <x v="7"/>
    <n v="4"/>
    <s v="MSL_Personal"/>
    <x v="4"/>
    <s v="Personal"/>
    <n v="69684"/>
    <n v="17421"/>
    <n v="170"/>
    <n v="1449"/>
    <n v="2743"/>
    <n v="2199"/>
    <n v="354"/>
    <n v="3702072"/>
    <n v="4991863"/>
    <n v="5262204"/>
    <n v="8153105"/>
    <n v="1322879"/>
    <n v="21776.894117647058"/>
    <n v="3445.0400276052451"/>
    <n v="1918.4119577105359"/>
    <n v="3707.6421100500229"/>
    <n v="3736.9463276836159"/>
  </r>
  <r>
    <x v="31"/>
    <x v="7"/>
    <n v="4"/>
    <s v="LYL_Personal"/>
    <x v="5"/>
    <s v="Personal"/>
    <n v="17724"/>
    <n v="4431"/>
    <n v="84"/>
    <n v="410"/>
    <n v="734"/>
    <n v="615"/>
    <n v="160"/>
    <n v="1829836"/>
    <n v="1431766"/>
    <n v="1260916"/>
    <n v="2413914"/>
    <n v="956786"/>
    <n v="21783.761904761905"/>
    <n v="3492.1121951219511"/>
    <n v="1717.8692098092642"/>
    <n v="3925.0634146341463"/>
    <n v="5979.9125000000004"/>
  </r>
  <r>
    <x v="31"/>
    <x v="7"/>
    <n v="4"/>
    <s v="LSA_Personal"/>
    <x v="6"/>
    <s v="Personal"/>
    <n v="112792"/>
    <n v="28198"/>
    <n v="358"/>
    <n v="3259"/>
    <n v="2437"/>
    <n v="5374"/>
    <n v="959"/>
    <n v="11159018"/>
    <n v="9212543"/>
    <n v="4620102"/>
    <n v="14361095"/>
    <n v="8669178"/>
    <n v="31170.441340782123"/>
    <n v="2826.8005523166617"/>
    <n v="1895.8153467377924"/>
    <n v="2672.3288053591364"/>
    <n v="9039.8102189781021"/>
  </r>
  <r>
    <x v="31"/>
    <x v="7"/>
    <n v="4"/>
    <s v="LMA_Personal"/>
    <x v="7"/>
    <s v="Personal"/>
    <n v="138856"/>
    <n v="34714"/>
    <n v="979"/>
    <n v="3062"/>
    <n v="3089"/>
    <n v="4449"/>
    <n v="751"/>
    <n v="14634021"/>
    <n v="7921833"/>
    <n v="3035998"/>
    <n v="13419096"/>
    <n v="3894488"/>
    <n v="14947.927477017365"/>
    <n v="2587.1433703461789"/>
    <n v="982.84169634185821"/>
    <n v="3016.2049898853675"/>
    <n v="5185.7363515312918"/>
  </r>
  <r>
    <x v="31"/>
    <x v="7"/>
    <n v="4"/>
    <s v="SYL_Personal"/>
    <x v="8"/>
    <s v="Personal"/>
    <n v="13372"/>
    <n v="3343"/>
    <n v="113"/>
    <n v="335"/>
    <n v="411"/>
    <n v="460"/>
    <n v="140"/>
    <n v="1462492"/>
    <n v="1062571"/>
    <n v="524537"/>
    <n v="1558413"/>
    <n v="602667"/>
    <n v="12942.407079646018"/>
    <n v="3171.8537313432835"/>
    <n v="1276.2457420924575"/>
    <n v="3387.8543478260872"/>
    <n v="4304.7642857142855"/>
  </r>
  <r>
    <x v="31"/>
    <x v="7"/>
    <n v="4"/>
    <s v="MYL_Personal"/>
    <x v="9"/>
    <s v="Personal"/>
    <n v="14044"/>
    <n v="3511"/>
    <n v="110"/>
    <n v="372"/>
    <n v="578"/>
    <n v="552"/>
    <n v="123"/>
    <n v="1650152"/>
    <n v="1250215"/>
    <n v="603609"/>
    <n v="2026355"/>
    <n v="522540"/>
    <n v="15001.381818181819"/>
    <n v="3360.7930107526881"/>
    <n v="1044.3062283737024"/>
    <n v="3670.932971014493"/>
    <n v="4248.292682926829"/>
  </r>
  <r>
    <x v="31"/>
    <x v="7"/>
    <n v="4"/>
    <s v="MYH_Personal"/>
    <x v="10"/>
    <s v="Personal"/>
    <n v="40092"/>
    <n v="10023"/>
    <n v="292"/>
    <n v="980"/>
    <n v="1138"/>
    <n v="1252"/>
    <n v="960"/>
    <n v="5515563"/>
    <n v="4610697"/>
    <n v="1432931"/>
    <n v="3793610"/>
    <n v="5238691"/>
    <n v="18888.914383561645"/>
    <n v="4704.7928571428574"/>
    <n v="1259.1660808435852"/>
    <n v="3030.0399361022364"/>
    <n v="5456.9697916666664"/>
  </r>
  <r>
    <x v="31"/>
    <x v="7"/>
    <n v="4"/>
    <s v="LML_Personal"/>
    <x v="11"/>
    <s v="Personal"/>
    <n v="107528"/>
    <n v="26882"/>
    <n v="202"/>
    <n v="2092"/>
    <n v="6699"/>
    <n v="3310"/>
    <n v="743"/>
    <n v="3344766"/>
    <n v="4480598"/>
    <n v="7671159"/>
    <n v="7138584"/>
    <n v="4072739"/>
    <n v="16558.247524752474"/>
    <n v="2141.7772466539195"/>
    <n v="1145.1200179131213"/>
    <n v="2156.671903323263"/>
    <n v="5481.4791386271872"/>
  </r>
  <r>
    <x v="31"/>
    <x v="7"/>
    <n v="4"/>
    <s v="MSA_Personal"/>
    <x v="12"/>
    <s v="Personal"/>
    <n v="102248"/>
    <n v="25562"/>
    <n v="381"/>
    <n v="2705"/>
    <n v="4193"/>
    <n v="4915"/>
    <n v="990"/>
    <n v="8541989"/>
    <n v="9459289"/>
    <n v="8183333"/>
    <n v="15707205"/>
    <n v="4336601"/>
    <n v="22419.918635170605"/>
    <n v="3496.9645101663587"/>
    <n v="1951.6653947054615"/>
    <n v="3195.7690742624618"/>
    <n v="4380.4050505050509"/>
  </r>
  <r>
    <x v="31"/>
    <x v="7"/>
    <n v="4"/>
    <s v="LYA_Personal"/>
    <x v="13"/>
    <s v="Personal"/>
    <n v="27548"/>
    <n v="6887"/>
    <n v="217"/>
    <n v="789"/>
    <n v="1065"/>
    <n v="1166"/>
    <n v="478"/>
    <n v="4499146"/>
    <n v="2647389"/>
    <n v="1021047"/>
    <n v="4161291"/>
    <n v="3576503"/>
    <n v="20733.391705069123"/>
    <n v="3355.3726235741447"/>
    <n v="958.72957746478869"/>
    <n v="3568.8602058319038"/>
    <n v="7482.2238493723853"/>
  </r>
  <r>
    <x v="31"/>
    <x v="7"/>
    <n v="4"/>
    <s v="MMA_Personal"/>
    <x v="14"/>
    <s v="Personal"/>
    <n v="188216"/>
    <n v="47054"/>
    <n v="1320"/>
    <n v="5050"/>
    <n v="8104"/>
    <n v="8359"/>
    <n v="2086"/>
    <n v="19661302"/>
    <n v="17417682"/>
    <n v="11705354"/>
    <n v="30236260"/>
    <n v="22213418"/>
    <n v="14894.925757575758"/>
    <n v="3449.0459405940596"/>
    <n v="1444.392152023692"/>
    <n v="3617.2101926067712"/>
    <n v="10648.810162991371"/>
  </r>
  <r>
    <x v="31"/>
    <x v="7"/>
    <n v="4"/>
    <s v="LYH_Personal"/>
    <x v="15"/>
    <s v="Personal"/>
    <n v="20220"/>
    <n v="5055"/>
    <n v="164"/>
    <n v="596"/>
    <n v="734"/>
    <n v="913"/>
    <n v="269"/>
    <n v="2873123"/>
    <n v="2030169"/>
    <n v="1226880"/>
    <n v="2938486"/>
    <n v="2252216"/>
    <n v="17519.042682926829"/>
    <n v="3406.3238255033557"/>
    <n v="1671.4986376021798"/>
    <n v="3218.4950711938664"/>
    <n v="8372.5501858736061"/>
  </r>
  <r>
    <x v="31"/>
    <x v="7"/>
    <n v="4"/>
    <s v="SSA_Personal"/>
    <x v="16"/>
    <s v="Personal"/>
    <n v="39836"/>
    <n v="9959"/>
    <n v="299"/>
    <n v="1062"/>
    <n v="3070"/>
    <n v="2901"/>
    <n v="726"/>
    <n v="5880184"/>
    <n v="2131029"/>
    <n v="2720327"/>
    <n v="9364774"/>
    <n v="4290665"/>
    <n v="19666.167224080269"/>
    <n v="2006.6186440677966"/>
    <n v="886.1"/>
    <n v="3228.1192692175114"/>
    <n v="5910.0068870523419"/>
  </r>
  <r>
    <x v="31"/>
    <x v="7"/>
    <n v="4"/>
    <s v="MML_Personal"/>
    <x v="17"/>
    <s v="Personal"/>
    <n v="125996"/>
    <n v="31499"/>
    <n v="666"/>
    <n v="3211"/>
    <n v="7483"/>
    <n v="4495"/>
    <n v="1103"/>
    <n v="12304111"/>
    <n v="11017434"/>
    <n v="5520676"/>
    <n v="15600303"/>
    <n v="2564146"/>
    <n v="18474.641141141143"/>
    <n v="3431.1535347243848"/>
    <n v="737.76239476145929"/>
    <n v="3470.5902113459401"/>
    <n v="2324.7017225747959"/>
  </r>
  <r>
    <x v="31"/>
    <x v="7"/>
    <n v="4"/>
    <s v="LMH_Personal"/>
    <x v="18"/>
    <s v="Personal"/>
    <n v="85512"/>
    <n v="21378"/>
    <n v="312"/>
    <n v="2655"/>
    <n v="3993"/>
    <n v="4363"/>
    <n v="919"/>
    <n v="12264243"/>
    <n v="10301004"/>
    <n v="5594777"/>
    <n v="17176073"/>
    <n v="9389890"/>
    <n v="39308.471153846156"/>
    <n v="3879.850847457627"/>
    <n v="1401.1462559479089"/>
    <n v="3936.7575063030026"/>
    <n v="10217.508161044614"/>
  </r>
  <r>
    <x v="31"/>
    <x v="7"/>
    <n v="4"/>
    <s v="SSL_Personal"/>
    <x v="19"/>
    <s v="Personal"/>
    <n v="70416"/>
    <n v="17604"/>
    <n v="625"/>
    <n v="1922"/>
    <n v="5601"/>
    <n v="2947"/>
    <n v="670"/>
    <n v="8291786"/>
    <n v="6312051"/>
    <n v="9921392"/>
    <n v="9496893"/>
    <n v="1637544"/>
    <n v="13266.857599999999"/>
    <n v="3284.1056191467223"/>
    <n v="1771.3608284234958"/>
    <n v="3222.5629453681709"/>
    <n v="2444.0955223880596"/>
  </r>
  <r>
    <x v="31"/>
    <x v="7"/>
    <n v="4"/>
    <s v="SSH_Personal"/>
    <x v="20"/>
    <s v="Personal"/>
    <n v="69548"/>
    <n v="17387"/>
    <n v="541"/>
    <n v="2377"/>
    <n v="3597"/>
    <n v="3283"/>
    <n v="586"/>
    <n v="8581593"/>
    <n v="10265317"/>
    <n v="5897970"/>
    <n v="15855760"/>
    <n v="2177059"/>
    <n v="15862.463955637708"/>
    <n v="4318.6020193521244"/>
    <n v="1639.6914095079233"/>
    <n v="4829.6558026195553"/>
    <n v="3715.117747440273"/>
  </r>
  <r>
    <x v="31"/>
    <x v="7"/>
    <n v="4"/>
    <s v="MMH_Personal"/>
    <x v="21"/>
    <s v="Personal"/>
    <n v="108984"/>
    <n v="27246"/>
    <n v="1187"/>
    <n v="4120"/>
    <n v="4525"/>
    <n v="6554"/>
    <n v="1691"/>
    <n v="14818167"/>
    <n v="13188642"/>
    <n v="7233479"/>
    <n v="20397080"/>
    <n v="4369462"/>
    <n v="12483.712721145746"/>
    <n v="3201.126699029126"/>
    <n v="1598.5588950276242"/>
    <n v="3112.1574610924627"/>
    <n v="2583.9515079834418"/>
  </r>
  <r>
    <x v="31"/>
    <x v="7"/>
    <n v="4"/>
    <s v="SYA_Personal"/>
    <x v="22"/>
    <s v="Personal"/>
    <n v="31944"/>
    <n v="7986"/>
    <n v="324"/>
    <n v="1057"/>
    <n v="2648"/>
    <n v="2039"/>
    <n v="173"/>
    <n v="4845014"/>
    <n v="4226618"/>
    <n v="2541460"/>
    <n v="6536907"/>
    <n v="939402"/>
    <n v="14953.746913580248"/>
    <n v="3998.6925260170292"/>
    <n v="959.76586102719034"/>
    <n v="3205.9377145659637"/>
    <n v="5430.06936416185"/>
  </r>
  <r>
    <x v="31"/>
    <x v="7"/>
    <n v="4"/>
    <s v="LSH_Personal"/>
    <x v="23"/>
    <s v="Personal"/>
    <n v="59772"/>
    <n v="14943"/>
    <n v="638"/>
    <n v="2506"/>
    <n v="2780"/>
    <n v="4879"/>
    <n v="323"/>
    <n v="10738341"/>
    <n v="8040417"/>
    <n v="3549602"/>
    <n v="15667156"/>
    <n v="1909746"/>
    <n v="16831.255485893416"/>
    <n v="3208.4664804469276"/>
    <n v="1276.8352517985611"/>
    <n v="3211.1408075425293"/>
    <n v="5912.5263157894733"/>
  </r>
  <r>
    <x v="31"/>
    <x v="7"/>
    <n v="4"/>
    <s v="SYH_Personal"/>
    <x v="24"/>
    <s v="Personal"/>
    <n v="31116"/>
    <n v="7779"/>
    <n v="388"/>
    <n v="1402"/>
    <n v="1157"/>
    <n v="2577"/>
    <n v="46"/>
    <n v="4656932"/>
    <n v="3808654"/>
    <n v="1942196"/>
    <n v="7244272"/>
    <n v="311622"/>
    <n v="12002.40206185567"/>
    <n v="2716.5863052781742"/>
    <n v="1678.6482281763181"/>
    <n v="2811.1261156383393"/>
    <n v="6774.391304347826"/>
  </r>
  <r>
    <x v="31"/>
    <x v="7"/>
    <n v="4"/>
    <s v="MSH_Personal"/>
    <x v="25"/>
    <s v="Personal"/>
    <n v="79572"/>
    <n v="19893"/>
    <n v="897"/>
    <n v="3267"/>
    <n v="6006"/>
    <n v="4569"/>
    <n v="2248"/>
    <n v="12346707"/>
    <n v="9591101"/>
    <n v="5918125"/>
    <n v="13505015"/>
    <n v="12004622"/>
    <n v="13764.444816053512"/>
    <n v="2935.7517600244873"/>
    <n v="985.36879786879786"/>
    <n v="2955.7922959072007"/>
    <n v="5340.1343416370109"/>
  </r>
  <r>
    <x v="31"/>
    <x v="7"/>
    <n v="4"/>
    <s v="SMH_Personal"/>
    <x v="26"/>
    <s v="Personal"/>
    <n v="60292"/>
    <n v="15073"/>
    <n v="509"/>
    <n v="2449"/>
    <n v="4268"/>
    <n v="4206"/>
    <n v="680"/>
    <n v="7325100"/>
    <n v="9471406"/>
    <n v="4387999"/>
    <n v="16794296"/>
    <n v="1876543"/>
    <n v="14391.159135559921"/>
    <n v="3867.4585545120458"/>
    <n v="1028.1159793814434"/>
    <n v="3992.9377080361387"/>
    <n v="2759.6220588235292"/>
  </r>
  <r>
    <x v="32"/>
    <x v="8"/>
    <n v="1"/>
    <s v="SML_Personal"/>
    <x v="0"/>
    <s v="Personal"/>
    <n v="91072"/>
    <n v="22768"/>
    <n v="126"/>
    <n v="2586"/>
    <n v="1544"/>
    <n v="4607"/>
    <n v="566"/>
    <n v="2163360"/>
    <n v="4912382"/>
    <n v="2719428"/>
    <n v="8270528"/>
    <n v="1921497"/>
    <n v="17169.523809523809"/>
    <n v="1899.6063418406807"/>
    <n v="1761.2875647668393"/>
    <n v="1795.2090297373561"/>
    <n v="3394.8710247349823"/>
  </r>
  <r>
    <x v="32"/>
    <x v="8"/>
    <n v="1"/>
    <s v="LSL_Personal"/>
    <x v="1"/>
    <s v="Personal"/>
    <n v="22504"/>
    <n v="5626"/>
    <n v="23"/>
    <n v="476"/>
    <n v="690"/>
    <n v="807"/>
    <n v="108"/>
    <n v="518680"/>
    <n v="1563308"/>
    <n v="1133731"/>
    <n v="2814127"/>
    <n v="545607"/>
    <n v="22551.304347826088"/>
    <n v="3284.2605042016808"/>
    <n v="1643.0884057971014"/>
    <n v="3487.1462205700122"/>
    <n v="5051.916666666667"/>
  </r>
  <r>
    <x v="32"/>
    <x v="8"/>
    <n v="1"/>
    <s v="MYA_Personal"/>
    <x v="2"/>
    <s v="Personal"/>
    <n v="22260"/>
    <n v="5565"/>
    <n v="105"/>
    <n v="673"/>
    <n v="340"/>
    <n v="1744"/>
    <n v="472"/>
    <n v="1058320"/>
    <n v="2378411"/>
    <n v="393218"/>
    <n v="5077615"/>
    <n v="2719295"/>
    <n v="10079.238095238095"/>
    <n v="3534.0430906389302"/>
    <n v="1156.5235294117647"/>
    <n v="2911.476490825688"/>
    <n v="5761.218220338983"/>
  </r>
  <r>
    <x v="32"/>
    <x v="8"/>
    <n v="1"/>
    <s v="SMA_Personal"/>
    <x v="3"/>
    <s v="Personal"/>
    <n v="89756"/>
    <n v="22439"/>
    <n v="135"/>
    <n v="1912"/>
    <n v="4921"/>
    <n v="4925"/>
    <n v="484"/>
    <n v="2341247"/>
    <n v="7711220"/>
    <n v="4986595"/>
    <n v="16122052"/>
    <n v="2908156"/>
    <n v="17342.570370370369"/>
    <n v="4033.0648535564856"/>
    <n v="1013.329607803292"/>
    <n v="3273.5130964467007"/>
    <n v="6008.5867768595044"/>
  </r>
  <r>
    <x v="32"/>
    <x v="8"/>
    <n v="1"/>
    <s v="MSL_Personal"/>
    <x v="4"/>
    <s v="Personal"/>
    <n v="69532"/>
    <n v="17383"/>
    <n v="172"/>
    <n v="1480"/>
    <n v="2367"/>
    <n v="2365"/>
    <n v="384"/>
    <n v="3781700"/>
    <n v="5068573"/>
    <n v="3337757"/>
    <n v="8494092"/>
    <n v="1549317"/>
    <n v="21986.627906976744"/>
    <n v="3424.7114864864866"/>
    <n v="1410.1212505280946"/>
    <n v="3591.5822410147994"/>
    <n v="4034.6796875"/>
  </r>
  <r>
    <x v="32"/>
    <x v="8"/>
    <n v="1"/>
    <s v="LYL_Personal"/>
    <x v="5"/>
    <s v="Personal"/>
    <n v="17728"/>
    <n v="4432"/>
    <n v="94"/>
    <n v="381"/>
    <n v="663"/>
    <n v="605"/>
    <n v="167"/>
    <n v="1814253"/>
    <n v="1441191"/>
    <n v="981518"/>
    <n v="2559178"/>
    <n v="980890"/>
    <n v="19300.563829787236"/>
    <n v="3782.6535433070867"/>
    <n v="1480.4193061840122"/>
    <n v="4230.0462809917353"/>
    <n v="5873.5928143712572"/>
  </r>
  <r>
    <x v="32"/>
    <x v="8"/>
    <n v="1"/>
    <s v="LSA_Personal"/>
    <x v="6"/>
    <s v="Personal"/>
    <n v="113004"/>
    <n v="28251"/>
    <n v="348"/>
    <n v="3267"/>
    <n v="2434"/>
    <n v="5588"/>
    <n v="923"/>
    <n v="10370533"/>
    <n v="9507200"/>
    <n v="4132751"/>
    <n v="14838915"/>
    <n v="8960029"/>
    <n v="29800.382183908045"/>
    <n v="2910.0704009794918"/>
    <n v="1697.9256368118324"/>
    <n v="2655.4965998568359"/>
    <n v="9707.5070422535209"/>
  </r>
  <r>
    <x v="32"/>
    <x v="8"/>
    <n v="1"/>
    <s v="LMA_Personal"/>
    <x v="7"/>
    <s v="Personal"/>
    <n v="138892"/>
    <n v="34723"/>
    <n v="950"/>
    <n v="3001"/>
    <n v="3110"/>
    <n v="4735"/>
    <n v="750"/>
    <n v="14298013"/>
    <n v="7784381"/>
    <n v="3302131"/>
    <n v="14415228"/>
    <n v="4352828"/>
    <n v="15050.54"/>
    <n v="2593.9290236587804"/>
    <n v="1061.77845659164"/>
    <n v="3044.3987328405492"/>
    <n v="5803.7706666666663"/>
  </r>
  <r>
    <x v="32"/>
    <x v="8"/>
    <n v="1"/>
    <s v="SYL_Personal"/>
    <x v="8"/>
    <s v="Personal"/>
    <n v="13316"/>
    <n v="3329"/>
    <n v="114"/>
    <n v="352"/>
    <n v="409"/>
    <n v="507"/>
    <n v="151"/>
    <n v="1424313"/>
    <n v="1155777"/>
    <n v="433754"/>
    <n v="1774532"/>
    <n v="688802"/>
    <n v="12493.973684210527"/>
    <n v="3283.4573863636365"/>
    <n v="1060.5232273838631"/>
    <n v="3500.0631163708085"/>
    <n v="4561.6026490066224"/>
  </r>
  <r>
    <x v="32"/>
    <x v="8"/>
    <n v="1"/>
    <s v="MYL_Personal"/>
    <x v="9"/>
    <s v="Personal"/>
    <n v="14020"/>
    <n v="3505"/>
    <n v="112"/>
    <n v="399"/>
    <n v="561"/>
    <n v="600"/>
    <n v="119"/>
    <n v="1661940"/>
    <n v="1389274"/>
    <n v="542786"/>
    <n v="2172784"/>
    <n v="579192"/>
    <n v="14838.75"/>
    <n v="3481.8897243107767"/>
    <n v="967.53297682709444"/>
    <n v="3621.3066666666668"/>
    <n v="4867.1596638655465"/>
  </r>
  <r>
    <x v="32"/>
    <x v="8"/>
    <n v="1"/>
    <s v="MYH_Personal"/>
    <x v="10"/>
    <s v="Personal"/>
    <n v="40104"/>
    <n v="10026"/>
    <n v="289"/>
    <n v="1015"/>
    <n v="1406"/>
    <n v="2329"/>
    <n v="240"/>
    <n v="5498180"/>
    <n v="4788376"/>
    <n v="1913403"/>
    <n v="7120286"/>
    <n v="1465112"/>
    <n v="19024.844290657438"/>
    <n v="4717.6118226600984"/>
    <n v="1360.8840682788052"/>
    <n v="3057.2288535852299"/>
    <n v="6104.6333333333332"/>
  </r>
  <r>
    <x v="32"/>
    <x v="8"/>
    <n v="1"/>
    <s v="LML_Personal"/>
    <x v="11"/>
    <s v="Personal"/>
    <n v="107060"/>
    <n v="26765"/>
    <n v="172"/>
    <n v="2259"/>
    <n v="5307"/>
    <n v="3717"/>
    <n v="801"/>
    <n v="3121467"/>
    <n v="4970444"/>
    <n v="5171371"/>
    <n v="8480364"/>
    <n v="4475368"/>
    <n v="18148.06395348837"/>
    <n v="2200.2850818946436"/>
    <n v="974.44337667231957"/>
    <n v="2281.5076674737693"/>
    <n v="5587.2259675405739"/>
  </r>
  <r>
    <x v="32"/>
    <x v="8"/>
    <n v="1"/>
    <s v="MSA_Personal"/>
    <x v="12"/>
    <s v="Personal"/>
    <n v="103508"/>
    <n v="25877"/>
    <n v="354"/>
    <n v="2819"/>
    <n v="3834"/>
    <n v="5445"/>
    <n v="1069"/>
    <n v="7392159"/>
    <n v="9945613"/>
    <n v="5983150"/>
    <n v="17726031"/>
    <n v="4471425"/>
    <n v="20881.805084745763"/>
    <n v="3528.0642071656616"/>
    <n v="1560.5503390714659"/>
    <n v="3255.4694214876031"/>
    <n v="4182.8110383536014"/>
  </r>
  <r>
    <x v="32"/>
    <x v="8"/>
    <n v="1"/>
    <s v="LYA_Personal"/>
    <x v="13"/>
    <s v="Personal"/>
    <n v="27516"/>
    <n v="6879"/>
    <n v="210"/>
    <n v="831"/>
    <n v="1220"/>
    <n v="1213"/>
    <n v="393"/>
    <n v="4350161"/>
    <n v="2844217"/>
    <n v="1115928"/>
    <n v="4261382"/>
    <n v="3186058"/>
    <n v="20715.05238095238"/>
    <n v="3422.6438026474129"/>
    <n v="914.69508196721313"/>
    <n v="3513.0931574608408"/>
    <n v="8107.0178117048345"/>
  </r>
  <r>
    <x v="32"/>
    <x v="8"/>
    <n v="1"/>
    <s v="MMA_Personal"/>
    <x v="14"/>
    <s v="Personal"/>
    <n v="188288"/>
    <n v="47072"/>
    <n v="1300"/>
    <n v="5189"/>
    <n v="8128"/>
    <n v="8853"/>
    <n v="1954"/>
    <n v="18928257"/>
    <n v="18390303"/>
    <n v="10234604"/>
    <n v="32387904"/>
    <n v="21445791"/>
    <n v="14560.197692307693"/>
    <n v="3544.0938523800346"/>
    <n v="1259.1786417322835"/>
    <n v="3658.4100304981362"/>
    <n v="10975.328045035823"/>
  </r>
  <r>
    <x v="32"/>
    <x v="8"/>
    <n v="1"/>
    <s v="LYH_Personal"/>
    <x v="15"/>
    <s v="Personal"/>
    <n v="20308"/>
    <n v="5077"/>
    <n v="144"/>
    <n v="604"/>
    <n v="690"/>
    <n v="1043"/>
    <n v="262"/>
    <n v="2719512"/>
    <n v="2027177"/>
    <n v="992406"/>
    <n v="3396262"/>
    <n v="2338887"/>
    <n v="18885.5"/>
    <n v="3356.2533112582782"/>
    <n v="1438.2695652173913"/>
    <n v="3256.2435282837969"/>
    <n v="8927.0496183206105"/>
  </r>
  <r>
    <x v="32"/>
    <x v="8"/>
    <n v="1"/>
    <s v="SSA_Personal"/>
    <x v="16"/>
    <s v="Personal"/>
    <n v="39844"/>
    <n v="9961"/>
    <n v="302"/>
    <n v="1048"/>
    <n v="3284"/>
    <n v="3180"/>
    <n v="215"/>
    <n v="5982362"/>
    <n v="2109487"/>
    <n v="3143990"/>
    <n v="10361557"/>
    <n v="1424114"/>
    <n v="19809.145695364237"/>
    <n v="2012.8692748091603"/>
    <n v="957.36601705237513"/>
    <n v="3258.3512578616351"/>
    <n v="6623.7860465116282"/>
  </r>
  <r>
    <x v="32"/>
    <x v="8"/>
    <n v="1"/>
    <s v="MML_Personal"/>
    <x v="17"/>
    <s v="Personal"/>
    <n v="125320"/>
    <n v="31330"/>
    <n v="684"/>
    <n v="3531"/>
    <n v="7538"/>
    <n v="5161"/>
    <n v="1287"/>
    <n v="10886526"/>
    <n v="12046173"/>
    <n v="5393906"/>
    <n v="18532709"/>
    <n v="2759182"/>
    <n v="15915.973684210527"/>
    <n v="3411.5471537807985"/>
    <n v="715.56195277261872"/>
    <n v="3590.9143576826195"/>
    <n v="2143.886557886558"/>
  </r>
  <r>
    <x v="32"/>
    <x v="8"/>
    <n v="1"/>
    <s v="LMH_Personal"/>
    <x v="18"/>
    <s v="Personal"/>
    <n v="85292"/>
    <n v="21323"/>
    <n v="280"/>
    <n v="2651"/>
    <n v="4213"/>
    <n v="4576"/>
    <n v="919"/>
    <n v="10943440"/>
    <n v="10433136"/>
    <n v="4611530"/>
    <n v="18140017"/>
    <n v="9581180"/>
    <n v="39083.714285714283"/>
    <n v="3935.547340626179"/>
    <n v="1094.5953002610966"/>
    <n v="3964.1645541958042"/>
    <n v="10425.658324265505"/>
  </r>
  <r>
    <x v="32"/>
    <x v="8"/>
    <n v="1"/>
    <s v="SSL_Personal"/>
    <x v="19"/>
    <s v="Personal"/>
    <n v="70276"/>
    <n v="17569"/>
    <n v="632"/>
    <n v="1980"/>
    <n v="5697"/>
    <n v="2983"/>
    <n v="640"/>
    <n v="8158121"/>
    <n v="6687872"/>
    <n v="5315172"/>
    <n v="9735244"/>
    <n v="1686901"/>
    <n v="12908.419303797469"/>
    <n v="3377.7131313131313"/>
    <n v="932.97735650342281"/>
    <n v="3263.5749245725779"/>
    <n v="2635.7828125000001"/>
  </r>
  <r>
    <x v="32"/>
    <x v="8"/>
    <n v="1"/>
    <s v="SSH_Personal"/>
    <x v="20"/>
    <s v="Personal"/>
    <n v="69980"/>
    <n v="17495"/>
    <n v="525"/>
    <n v="2474"/>
    <n v="3945"/>
    <n v="3523"/>
    <n v="556"/>
    <n v="8011562"/>
    <n v="11001393"/>
    <n v="6597174"/>
    <n v="16766145"/>
    <n v="2261181"/>
    <n v="15260.118095238095"/>
    <n v="4446.8039611964432"/>
    <n v="1672.287452471483"/>
    <n v="4759.0533636105592"/>
    <n v="4066.8723021582732"/>
  </r>
  <r>
    <x v="32"/>
    <x v="8"/>
    <n v="1"/>
    <s v="MMH_Personal"/>
    <x v="21"/>
    <s v="Personal"/>
    <n v="109032"/>
    <n v="27258"/>
    <n v="1113"/>
    <n v="4058"/>
    <n v="4242"/>
    <n v="7073"/>
    <n v="1513"/>
    <n v="13917876"/>
    <n v="13107968"/>
    <n v="5584425"/>
    <n v="21799954"/>
    <n v="4208842"/>
    <n v="12504.830188679245"/>
    <n v="3230.154756037457"/>
    <n v="1316.4603960396039"/>
    <n v="3082.1368584758943"/>
    <n v="2781.7858559153997"/>
  </r>
  <r>
    <x v="32"/>
    <x v="8"/>
    <n v="1"/>
    <s v="SYA_Personal"/>
    <x v="22"/>
    <s v="Personal"/>
    <n v="31952"/>
    <n v="7988"/>
    <n v="320"/>
    <n v="1115"/>
    <n v="644"/>
    <n v="2410"/>
    <n v="172"/>
    <n v="4819922"/>
    <n v="4466403"/>
    <n v="667956"/>
    <n v="7800681"/>
    <n v="1048190"/>
    <n v="15062.25625"/>
    <n v="4005.7426008968609"/>
    <n v="1037.1987577639752"/>
    <n v="3236.7970954356847"/>
    <n v="6094.1279069767443"/>
  </r>
  <r>
    <x v="32"/>
    <x v="8"/>
    <n v="1"/>
    <s v="LSH_Personal"/>
    <x v="23"/>
    <s v="Personal"/>
    <n v="59788"/>
    <n v="14947"/>
    <n v="651"/>
    <n v="2493"/>
    <n v="2266"/>
    <n v="3645"/>
    <n v="1652"/>
    <n v="11031630"/>
    <n v="8019136"/>
    <n v="3125939"/>
    <n v="11815854"/>
    <n v="10922963"/>
    <n v="16945.668202764977"/>
    <n v="3216.6610509426396"/>
    <n v="1379.4964695498677"/>
    <n v="3241.6609053497941"/>
    <n v="6611.9630750605329"/>
  </r>
  <r>
    <x v="32"/>
    <x v="8"/>
    <n v="1"/>
    <s v="SYH_Personal"/>
    <x v="24"/>
    <s v="Personal"/>
    <n v="31308"/>
    <n v="7827"/>
    <n v="358"/>
    <n v="1475"/>
    <n v="1127"/>
    <n v="2860"/>
    <n v="41"/>
    <n v="4026799"/>
    <n v="4132926"/>
    <n v="1742155"/>
    <n v="7617050"/>
    <n v="234674"/>
    <n v="11248.041899441341"/>
    <n v="2801.9837288135595"/>
    <n v="1545.8340727595387"/>
    <n v="2663.3041958041958"/>
    <n v="5723.7560975609758"/>
  </r>
  <r>
    <x v="32"/>
    <x v="8"/>
    <n v="1"/>
    <s v="MSH_Personal"/>
    <x v="25"/>
    <s v="Personal"/>
    <n v="79592"/>
    <n v="19898"/>
    <n v="898"/>
    <n v="3337"/>
    <n v="985"/>
    <n v="2484"/>
    <n v="1483"/>
    <n v="12436958"/>
    <n v="9820598"/>
    <n v="1048115"/>
    <n v="7410866"/>
    <n v="8858827"/>
    <n v="13849.619153674834"/>
    <n v="2942.9421636200182"/>
    <n v="1064.0761421319796"/>
    <n v="2983.4404186795491"/>
    <n v="5973.5853000674306"/>
  </r>
  <r>
    <x v="32"/>
    <x v="8"/>
    <n v="1"/>
    <s v="SMH_Personal"/>
    <x v="26"/>
    <s v="Personal"/>
    <n v="59924"/>
    <n v="14981"/>
    <n v="567"/>
    <n v="2472"/>
    <n v="4771"/>
    <n v="4307"/>
    <n v="707"/>
    <n v="7662780"/>
    <n v="9730603"/>
    <n v="3422281"/>
    <n v="17008426"/>
    <n v="2065127"/>
    <n v="13514.603174603175"/>
    <n v="3936.3280744336571"/>
    <n v="717.30894990568015"/>
    <n v="3949.0192709542607"/>
    <n v="2920.9717114568598"/>
  </r>
  <r>
    <x v="33"/>
    <x v="8"/>
    <n v="2"/>
    <s v="SML_Personal"/>
    <x v="0"/>
    <s v="Personal"/>
    <n v="91792"/>
    <n v="22948"/>
    <n v="137"/>
    <n v="2601"/>
    <n v="1497"/>
    <n v="4522"/>
    <n v="579"/>
    <n v="2116288"/>
    <n v="4804792"/>
    <n v="2248882"/>
    <n v="8698467"/>
    <n v="2029336"/>
    <n v="15447.357664233577"/>
    <n v="1847.2864282968089"/>
    <n v="1502.2591850367401"/>
    <n v="1923.5884564352057"/>
    <n v="3504.8981001727116"/>
  </r>
  <r>
    <x v="33"/>
    <x v="8"/>
    <n v="2"/>
    <s v="LSL_Personal"/>
    <x v="1"/>
    <s v="Personal"/>
    <n v="22736"/>
    <n v="5684"/>
    <n v="25"/>
    <n v="383"/>
    <n v="1175"/>
    <n v="700"/>
    <n v="87"/>
    <n v="594162"/>
    <n v="1265296"/>
    <n v="2157513"/>
    <n v="2129773"/>
    <n v="533580"/>
    <n v="23766.48"/>
    <n v="3303.6449086161879"/>
    <n v="1836.1812765957447"/>
    <n v="3042.5328571428572"/>
    <n v="6133.1034482758623"/>
  </r>
  <r>
    <x v="33"/>
    <x v="8"/>
    <n v="2"/>
    <s v="MYA_Personal"/>
    <x v="2"/>
    <s v="Personal"/>
    <n v="22472"/>
    <n v="5618"/>
    <n v="103"/>
    <n v="683"/>
    <n v="968"/>
    <n v="1418"/>
    <n v="121"/>
    <n v="995053"/>
    <n v="2113705"/>
    <n v="840774"/>
    <n v="4178052"/>
    <n v="581968"/>
    <n v="9660.7087378640772"/>
    <n v="3094.7364568081989"/>
    <n v="868.56818181818187"/>
    <n v="2946.4400564174894"/>
    <n v="4809.6528925619832"/>
  </r>
  <r>
    <x v="33"/>
    <x v="8"/>
    <n v="2"/>
    <s v="SMA_Personal"/>
    <x v="3"/>
    <s v="Personal"/>
    <n v="90616"/>
    <n v="22654"/>
    <n v="128"/>
    <n v="1978"/>
    <n v="5926"/>
    <n v="4359"/>
    <n v="489"/>
    <n v="2123085"/>
    <n v="6987076"/>
    <n v="4514914"/>
    <n v="14447321"/>
    <n v="2449384"/>
    <n v="16586.6015625"/>
    <n v="3532.3943377148635"/>
    <n v="761.8822139723253"/>
    <n v="3314.3659096122965"/>
    <n v="5008.9652351738241"/>
  </r>
  <r>
    <x v="33"/>
    <x v="8"/>
    <n v="2"/>
    <s v="MSL_Personal"/>
    <x v="4"/>
    <s v="Personal"/>
    <n v="69828"/>
    <n v="17457"/>
    <n v="171"/>
    <n v="1386"/>
    <n v="4911"/>
    <n v="2212"/>
    <n v="502"/>
    <n v="4192129"/>
    <n v="4760631"/>
    <n v="11482566"/>
    <n v="7710394"/>
    <n v="1476856"/>
    <n v="24515.374269005846"/>
    <n v="3434.7987012987014"/>
    <n v="2338.1319486866219"/>
    <n v="3485.7115732368898"/>
    <n v="2941.9442231075695"/>
  </r>
  <r>
    <x v="33"/>
    <x v="8"/>
    <n v="2"/>
    <s v="LYL_Personal"/>
    <x v="5"/>
    <s v="Personal"/>
    <n v="17808"/>
    <n v="4452"/>
    <n v="92"/>
    <n v="363"/>
    <n v="828"/>
    <n v="568"/>
    <n v="163"/>
    <n v="1854472"/>
    <n v="1390505"/>
    <n v="1380138"/>
    <n v="2253522"/>
    <n v="904332"/>
    <n v="20157.304347826088"/>
    <n v="3830.5922865013772"/>
    <n v="1666.8333333333333"/>
    <n v="3967.4683098591549"/>
    <n v="5548.0490797546008"/>
  </r>
  <r>
    <x v="33"/>
    <x v="8"/>
    <n v="2"/>
    <s v="LSA_Personal"/>
    <x v="6"/>
    <s v="Personal"/>
    <n v="113712"/>
    <n v="28428"/>
    <n v="352"/>
    <n v="3145"/>
    <n v="2478"/>
    <n v="5419"/>
    <n v="949"/>
    <n v="11899511"/>
    <n v="9163573"/>
    <n v="3238414"/>
    <n v="13739504"/>
    <n v="9117132"/>
    <n v="33805.428977272728"/>
    <n v="2913.6957074721781"/>
    <n v="1306.8660209846651"/>
    <n v="2535.4316294519285"/>
    <n v="9607.0937829293998"/>
  </r>
  <r>
    <x v="33"/>
    <x v="8"/>
    <n v="2"/>
    <s v="LMA_Personal"/>
    <x v="7"/>
    <s v="Personal"/>
    <n v="140160"/>
    <n v="35040"/>
    <n v="958"/>
    <n v="2998"/>
    <n v="8684"/>
    <n v="4370"/>
    <n v="756"/>
    <n v="13786405"/>
    <n v="6810753"/>
    <n v="6931366"/>
    <n v="13470520"/>
    <n v="3656137"/>
    <n v="14390.819415448852"/>
    <n v="2271.7655103402267"/>
    <n v="798.17664670658678"/>
    <n v="3082.4988558352402"/>
    <n v="4836.1600529100533"/>
  </r>
  <r>
    <x v="33"/>
    <x v="8"/>
    <n v="2"/>
    <s v="SYL_Personal"/>
    <x v="8"/>
    <s v="Personal"/>
    <n v="13444"/>
    <n v="3361"/>
    <n v="115"/>
    <n v="346"/>
    <n v="439"/>
    <n v="468"/>
    <n v="168"/>
    <n v="1422498"/>
    <n v="1140874"/>
    <n v="396058"/>
    <n v="1503833"/>
    <n v="688257"/>
    <n v="12369.547826086957"/>
    <n v="3297.3236994219651"/>
    <n v="902.18223234624145"/>
    <n v="3213.318376068376"/>
    <n v="4096.7678571428569"/>
  </r>
  <r>
    <x v="33"/>
    <x v="8"/>
    <n v="2"/>
    <s v="MYL_Personal"/>
    <x v="9"/>
    <s v="Personal"/>
    <n v="14188"/>
    <n v="3547"/>
    <n v="113"/>
    <n v="383"/>
    <n v="622"/>
    <n v="559"/>
    <n v="116"/>
    <n v="1745754"/>
    <n v="1326008"/>
    <n v="496136"/>
    <n v="1838581"/>
    <n v="565527"/>
    <n v="15449.150442477876"/>
    <n v="3462.1618798955615"/>
    <n v="797.64630225080384"/>
    <n v="3289.0536672629696"/>
    <n v="4875.2327586206893"/>
  </r>
  <r>
    <x v="33"/>
    <x v="8"/>
    <n v="2"/>
    <s v="MYH_Personal"/>
    <x v="10"/>
    <s v="Personal"/>
    <n v="40472"/>
    <n v="10118"/>
    <n v="294"/>
    <n v="1017"/>
    <n v="501"/>
    <n v="2504"/>
    <n v="438"/>
    <n v="5355296"/>
    <n v="4202453"/>
    <n v="512763"/>
    <n v="7752964"/>
    <n v="2230925"/>
    <n v="18215.292517006801"/>
    <n v="4132.2055063913467"/>
    <n v="1023.4790419161677"/>
    <n v="3096.2316293929712"/>
    <n v="5093.4360730593608"/>
  </r>
  <r>
    <x v="33"/>
    <x v="8"/>
    <n v="2"/>
    <s v="LML_Personal"/>
    <x v="11"/>
    <s v="Personal"/>
    <n v="109348"/>
    <n v="27337"/>
    <n v="183"/>
    <n v="2047"/>
    <n v="6689"/>
    <n v="3212"/>
    <n v="755"/>
    <n v="3467044"/>
    <n v="4565686"/>
    <n v="6005839"/>
    <n v="6275831"/>
    <n v="4088419"/>
    <n v="18945.5956284153"/>
    <n v="2230.4279433317051"/>
    <n v="897.8679922260427"/>
    <n v="1953.8701743462018"/>
    <n v="5415.1245033112582"/>
  </r>
  <r>
    <x v="33"/>
    <x v="8"/>
    <n v="2"/>
    <s v="MSA_Personal"/>
    <x v="12"/>
    <s v="Personal"/>
    <n v="106224"/>
    <n v="26556"/>
    <n v="357"/>
    <n v="2624"/>
    <n v="3802"/>
    <n v="4930"/>
    <n v="1002"/>
    <n v="7764861"/>
    <n v="9183947"/>
    <n v="5367369"/>
    <n v="15101557"/>
    <n v="4382733"/>
    <n v="21750.310924369747"/>
    <n v="3499.9798018292681"/>
    <n v="1411.7225144660704"/>
    <n v="3063.1961460446246"/>
    <n v="4373.9850299401196"/>
  </r>
  <r>
    <x v="33"/>
    <x v="8"/>
    <n v="2"/>
    <s v="LYA_Personal"/>
    <x v="13"/>
    <s v="Personal"/>
    <n v="27552"/>
    <n v="6888"/>
    <n v="219"/>
    <n v="826"/>
    <n v="1266"/>
    <n v="1197"/>
    <n v="418"/>
    <n v="4513847"/>
    <n v="2862168"/>
    <n v="1159081"/>
    <n v="4145336"/>
    <n v="3273208"/>
    <n v="20611.173515981736"/>
    <n v="3465.0944309927359"/>
    <n v="915.54581358609789"/>
    <n v="3463.1044277360065"/>
    <n v="7830.6411483253587"/>
  </r>
  <r>
    <x v="33"/>
    <x v="8"/>
    <n v="2"/>
    <s v="MMA_Personal"/>
    <x v="14"/>
    <s v="Personal"/>
    <n v="189936"/>
    <n v="47484"/>
    <n v="1332"/>
    <n v="5027"/>
    <n v="9967"/>
    <n v="8421"/>
    <n v="1964"/>
    <n v="19949199"/>
    <n v="17778561"/>
    <n v="15702285"/>
    <n v="29298204"/>
    <n v="21821699"/>
    <n v="14976.876126126126"/>
    <n v="3536.614481798289"/>
    <n v="1575.4274104544997"/>
    <n v="3479.1834698966868"/>
    <n v="11110.844704684318"/>
  </r>
  <r>
    <x v="33"/>
    <x v="8"/>
    <n v="2"/>
    <s v="LYH_Personal"/>
    <x v="15"/>
    <s v="Personal"/>
    <n v="20488"/>
    <n v="5122"/>
    <n v="152"/>
    <n v="588"/>
    <n v="743"/>
    <n v="941"/>
    <n v="251"/>
    <n v="3012619"/>
    <n v="2030419"/>
    <n v="895481"/>
    <n v="2769118"/>
    <n v="2371475"/>
    <n v="19819.861842105263"/>
    <n v="3453.0935374149658"/>
    <n v="1205.2234185733512"/>
    <n v="2942.7396386822529"/>
    <n v="9448.1075697211163"/>
  </r>
  <r>
    <x v="33"/>
    <x v="8"/>
    <n v="2"/>
    <s v="SSA_Personal"/>
    <x v="16"/>
    <s v="Personal"/>
    <n v="40216"/>
    <n v="10054"/>
    <n v="299"/>
    <n v="1098"/>
    <n v="3445"/>
    <n v="2762"/>
    <n v="217"/>
    <n v="5655085"/>
    <n v="1934894"/>
    <n v="2478999"/>
    <n v="9112873"/>
    <n v="1197902"/>
    <n v="18913.327759197324"/>
    <n v="1762.1985428051003"/>
    <n v="719.59332365747457"/>
    <n v="3299.3747284576393"/>
    <n v="5520.2857142857147"/>
  </r>
  <r>
    <x v="33"/>
    <x v="8"/>
    <n v="2"/>
    <s v="MML_Personal"/>
    <x v="17"/>
    <s v="Personal"/>
    <n v="126368"/>
    <n v="31592"/>
    <n v="726"/>
    <n v="3219"/>
    <n v="8873"/>
    <n v="4463"/>
    <n v="990"/>
    <n v="11809034"/>
    <n v="10983034"/>
    <n v="5567138"/>
    <n v="14269383"/>
    <n v="2142563"/>
    <n v="16265.887052341597"/>
    <n v="3411.9397328362847"/>
    <n v="627.42454637664821"/>
    <n v="3197.2626036298452"/>
    <n v="2164.2050505050506"/>
  </r>
  <r>
    <x v="33"/>
    <x v="8"/>
    <n v="2"/>
    <s v="LMH_Personal"/>
    <x v="18"/>
    <s v="Personal"/>
    <n v="85852"/>
    <n v="21463"/>
    <n v="295"/>
    <n v="2604"/>
    <n v="4446"/>
    <n v="4380"/>
    <n v="869"/>
    <n v="12317223"/>
    <n v="10248627"/>
    <n v="4457963"/>
    <n v="16312574"/>
    <n v="9580336"/>
    <n v="41753.298305084747"/>
    <n v="3935.7246543778801"/>
    <n v="1002.6907332433648"/>
    <n v="3724.3319634703198"/>
    <n v="11024.552359033372"/>
  </r>
  <r>
    <x v="33"/>
    <x v="8"/>
    <n v="2"/>
    <s v="SSL_Personal"/>
    <x v="19"/>
    <s v="Personal"/>
    <n v="70856"/>
    <n v="17714"/>
    <n v="682"/>
    <n v="1954"/>
    <n v="5762"/>
    <n v="2905"/>
    <n v="637"/>
    <n v="9419119"/>
    <n v="6792683"/>
    <n v="5431086"/>
    <n v="9130311"/>
    <n v="1623496"/>
    <n v="13811.024926686217"/>
    <n v="3476.2963152507677"/>
    <n v="942.56959389101007"/>
    <n v="3142.9641996557657"/>
    <n v="2548.6593406593406"/>
  </r>
  <r>
    <x v="33"/>
    <x v="8"/>
    <n v="2"/>
    <s v="SSH_Personal"/>
    <x v="20"/>
    <s v="Personal"/>
    <n v="70732"/>
    <n v="17683"/>
    <n v="526"/>
    <n v="2361"/>
    <n v="8928"/>
    <n v="3388"/>
    <n v="529"/>
    <n v="8628484"/>
    <n v="10415069"/>
    <n v="29539735"/>
    <n v="15794199"/>
    <n v="2224113"/>
    <n v="16403.961977186311"/>
    <n v="4411.2956374417618"/>
    <n v="3308.6620743727599"/>
    <n v="4661.8060802833534"/>
    <n v="4204.3724007561441"/>
  </r>
  <r>
    <x v="33"/>
    <x v="8"/>
    <n v="2"/>
    <s v="MMH_Personal"/>
    <x v="21"/>
    <s v="Personal"/>
    <n v="109656"/>
    <n v="27414"/>
    <n v="1194"/>
    <n v="4055"/>
    <n v="4588"/>
    <n v="6747"/>
    <n v="1390"/>
    <n v="14276065"/>
    <n v="12724208"/>
    <n v="5969276"/>
    <n v="20179797"/>
    <n v="4222699"/>
    <n v="11956.503350083753"/>
    <n v="3137.9057953144265"/>
    <n v="1301.0627724498693"/>
    <n v="2990.9288572698979"/>
    <n v="3037.9129496402879"/>
  </r>
  <r>
    <x v="33"/>
    <x v="8"/>
    <n v="2"/>
    <s v="SYA_Personal"/>
    <x v="22"/>
    <s v="Personal"/>
    <n v="32256"/>
    <n v="8064"/>
    <n v="321"/>
    <n v="1139"/>
    <n v="1194"/>
    <n v="1735"/>
    <n v="174"/>
    <n v="4613421"/>
    <n v="3996353"/>
    <n v="930771"/>
    <n v="5686433"/>
    <n v="883675"/>
    <n v="14372.028037383177"/>
    <n v="3508.6505706760317"/>
    <n v="779.5402010050251"/>
    <n v="3277.4829971181557"/>
    <n v="5078.5919540229888"/>
  </r>
  <r>
    <x v="33"/>
    <x v="8"/>
    <n v="2"/>
    <s v="LSH_Personal"/>
    <x v="23"/>
    <s v="Personal"/>
    <n v="60352"/>
    <n v="15088"/>
    <n v="651"/>
    <n v="2528"/>
    <n v="989"/>
    <n v="5779"/>
    <n v="326"/>
    <n v="10536039"/>
    <n v="7122526"/>
    <n v="1025855"/>
    <n v="18968510"/>
    <n v="1796784"/>
    <n v="16184.391705069125"/>
    <n v="2817.4549050632913"/>
    <n v="1037.2649140546007"/>
    <n v="3282.3170098632982"/>
    <n v="5511.6073619631898"/>
  </r>
  <r>
    <x v="33"/>
    <x v="8"/>
    <n v="2"/>
    <s v="SYH_Personal"/>
    <x v="24"/>
    <s v="Personal"/>
    <n v="31592"/>
    <n v="7898"/>
    <n v="359"/>
    <n v="1462"/>
    <n v="1170"/>
    <n v="2824"/>
    <n v="39"/>
    <n v="4340702"/>
    <n v="4016754"/>
    <n v="1891073"/>
    <n v="7318401"/>
    <n v="341277"/>
    <n v="12091.091922005571"/>
    <n v="2747.4377564979482"/>
    <n v="1616.3017094017093"/>
    <n v="2591.5017705382438"/>
    <n v="8750.6923076923085"/>
  </r>
  <r>
    <x v="33"/>
    <x v="8"/>
    <n v="2"/>
    <s v="MSH_Personal"/>
    <x v="25"/>
    <s v="Personal"/>
    <n v="80324"/>
    <n v="20081"/>
    <n v="924"/>
    <n v="3359"/>
    <n v="2154"/>
    <n v="5105"/>
    <n v="433"/>
    <n v="12239232"/>
    <n v="8658596"/>
    <n v="1723722"/>
    <n v="15424327"/>
    <n v="2156441"/>
    <n v="13245.922077922078"/>
    <n v="2577.7302768681157"/>
    <n v="800.24233983286911"/>
    <n v="3021.4156709108715"/>
    <n v="4980.233256351039"/>
  </r>
  <r>
    <x v="33"/>
    <x v="8"/>
    <n v="2"/>
    <s v="SMH_Personal"/>
    <x v="26"/>
    <s v="Personal"/>
    <n v="60356"/>
    <n v="15089"/>
    <n v="529"/>
    <n v="2369"/>
    <n v="5092"/>
    <n v="4250"/>
    <n v="731"/>
    <n v="7720034"/>
    <n v="9377946"/>
    <n v="3506559"/>
    <n v="15062463"/>
    <n v="2045620"/>
    <n v="14593.637051039697"/>
    <n v="3958.6095398902489"/>
    <n v="688.64080911233305"/>
    <n v="3544.1089411764706"/>
    <n v="2798.3857729138167"/>
  </r>
  <r>
    <x v="34"/>
    <x v="8"/>
    <n v="3"/>
    <s v="SML_Personal"/>
    <x v="0"/>
    <s v="Personal"/>
    <n v="92248"/>
    <n v="23062"/>
    <n v="120"/>
    <n v="2557"/>
    <n v="1616"/>
    <n v="4666"/>
    <n v="614"/>
    <n v="2067599"/>
    <n v="4847553"/>
    <n v="3261572"/>
    <n v="8903586"/>
    <n v="2013351"/>
    <n v="17229.991666666665"/>
    <n v="1895.7970277669144"/>
    <n v="2018.299504950495"/>
    <n v="1908.183883411916"/>
    <n v="3279.0732899022801"/>
  </r>
  <r>
    <x v="34"/>
    <x v="8"/>
    <n v="3"/>
    <s v="LSL_Personal"/>
    <x v="1"/>
    <s v="Personal"/>
    <n v="22760"/>
    <n v="5690"/>
    <n v="20"/>
    <n v="383"/>
    <n v="2159"/>
    <n v="682"/>
    <n v="100"/>
    <n v="849722"/>
    <n v="1340069"/>
    <n v="5955844"/>
    <n v="2340701"/>
    <n v="557711"/>
    <n v="42486.1"/>
    <n v="3498.8746736292428"/>
    <n v="2758.6123205187587"/>
    <n v="3432.1129032258063"/>
    <n v="5577.11"/>
  </r>
  <r>
    <x v="34"/>
    <x v="8"/>
    <n v="3"/>
    <s v="MYA_Personal"/>
    <x v="2"/>
    <s v="Personal"/>
    <n v="22592"/>
    <n v="5648"/>
    <n v="102"/>
    <n v="683"/>
    <n v="939"/>
    <n v="1737"/>
    <n v="268"/>
    <n v="1207668"/>
    <n v="2143209"/>
    <n v="934274"/>
    <n v="4863126"/>
    <n v="1328699"/>
    <n v="11839.882352941177"/>
    <n v="3137.9341142020498"/>
    <n v="994.96698615548451"/>
    <n v="2799.7271157167529"/>
    <n v="4957.8320895522384"/>
  </r>
  <r>
    <x v="34"/>
    <x v="8"/>
    <n v="3"/>
    <s v="SMA_Personal"/>
    <x v="3"/>
    <s v="Personal"/>
    <n v="91108"/>
    <n v="22777"/>
    <n v="127"/>
    <n v="1939"/>
    <n v="1126"/>
    <n v="3437"/>
    <n v="492"/>
    <n v="2582105"/>
    <n v="6944343"/>
    <n v="982565"/>
    <n v="10818965"/>
    <n v="2539289"/>
    <n v="20331.535433070865"/>
    <n v="3581.4043321299637"/>
    <n v="872.61545293072822"/>
    <n v="3147.7931335466978"/>
    <n v="5161.1565040650403"/>
  </r>
  <r>
    <x v="34"/>
    <x v="8"/>
    <n v="3"/>
    <s v="MSL_Personal"/>
    <x v="4"/>
    <s v="Personal"/>
    <n v="69928"/>
    <n v="17482"/>
    <n v="179"/>
    <n v="1468"/>
    <n v="3836"/>
    <n v="2346"/>
    <n v="533"/>
    <n v="4492849"/>
    <n v="5087961"/>
    <n v="8110592"/>
    <n v="8374201"/>
    <n v="1487348"/>
    <n v="25099.715083798881"/>
    <n v="3465.9134877384195"/>
    <n v="2114.3357664233577"/>
    <n v="3569.5656436487639"/>
    <n v="2790.5215759849907"/>
  </r>
  <r>
    <x v="34"/>
    <x v="8"/>
    <n v="3"/>
    <s v="LYL_Personal"/>
    <x v="5"/>
    <s v="Personal"/>
    <n v="17832"/>
    <n v="4458"/>
    <n v="96"/>
    <n v="380"/>
    <n v="676"/>
    <n v="595"/>
    <n v="161"/>
    <n v="2038604"/>
    <n v="1466956"/>
    <n v="1088948"/>
    <n v="2442386"/>
    <n v="925796"/>
    <n v="21235.458333333332"/>
    <n v="3860.4105263157894"/>
    <n v="1610.8698224852071"/>
    <n v="4104.8504201680671"/>
    <n v="5750.2857142857147"/>
  </r>
  <r>
    <x v="34"/>
    <x v="8"/>
    <n v="3"/>
    <s v="LSA_Personal"/>
    <x v="6"/>
    <s v="Personal"/>
    <n v="114232"/>
    <n v="28558"/>
    <n v="315"/>
    <n v="3270"/>
    <n v="2557"/>
    <n v="5635"/>
    <n v="968"/>
    <n v="9486602"/>
    <n v="9325146"/>
    <n v="4085977"/>
    <n v="15180186"/>
    <n v="8986346"/>
    <n v="30116.196825396826"/>
    <n v="2851.726605504587"/>
    <n v="1597.957371920219"/>
    <n v="2693.9105590062113"/>
    <n v="9283.4152892561979"/>
  </r>
  <r>
    <x v="34"/>
    <x v="8"/>
    <n v="3"/>
    <s v="LMA_Personal"/>
    <x v="7"/>
    <s v="Personal"/>
    <n v="140884"/>
    <n v="35221"/>
    <n v="973"/>
    <n v="3211"/>
    <n v="7804"/>
    <n v="8044"/>
    <n v="761"/>
    <n v="17179684"/>
    <n v="7394931"/>
    <n v="7136515"/>
    <n v="23550428"/>
    <n v="3793945"/>
    <n v="17656.406988694758"/>
    <n v="2302.9993771410777"/>
    <n v="914.46886212198876"/>
    <n v="2927.7011437095971"/>
    <n v="4985.4730617608411"/>
  </r>
  <r>
    <x v="34"/>
    <x v="8"/>
    <n v="3"/>
    <s v="SYL_Personal"/>
    <x v="8"/>
    <s v="Personal"/>
    <n v="13528"/>
    <n v="3382"/>
    <n v="110"/>
    <n v="352"/>
    <n v="477"/>
    <n v="474"/>
    <n v="145"/>
    <n v="1455809"/>
    <n v="1141310"/>
    <n v="482174"/>
    <n v="1568036"/>
    <n v="651770"/>
    <n v="13234.627272727274"/>
    <n v="3242.3579545454545"/>
    <n v="1010.8469601677149"/>
    <n v="3308.0928270042195"/>
    <n v="4494.9655172413795"/>
  </r>
  <r>
    <x v="34"/>
    <x v="8"/>
    <n v="3"/>
    <s v="MYL_Personal"/>
    <x v="9"/>
    <s v="Personal"/>
    <n v="14324"/>
    <n v="3581"/>
    <n v="109"/>
    <n v="388"/>
    <n v="637"/>
    <n v="569"/>
    <n v="113"/>
    <n v="1594719"/>
    <n v="1343432"/>
    <n v="545706"/>
    <n v="1944124"/>
    <n v="535112"/>
    <n v="14630.449541284404"/>
    <n v="3462.4536082474228"/>
    <n v="856.68131868131866"/>
    <n v="3416.738137082601"/>
    <n v="4735.5044247787609"/>
  </r>
  <r>
    <x v="34"/>
    <x v="8"/>
    <n v="3"/>
    <s v="MYH_Personal"/>
    <x v="10"/>
    <s v="Personal"/>
    <n v="40680"/>
    <n v="10170"/>
    <n v="305"/>
    <n v="1032"/>
    <n v="3088"/>
    <n v="2139"/>
    <n v="220"/>
    <n v="6808165"/>
    <n v="4322674"/>
    <n v="3618122"/>
    <n v="6287876"/>
    <n v="1152314"/>
    <n v="22321.852459016394"/>
    <n v="4188.6375968992252"/>
    <n v="1171.6716321243523"/>
    <n v="2939.6334735857877"/>
    <n v="5237.7909090909088"/>
  </r>
  <r>
    <x v="34"/>
    <x v="8"/>
    <n v="3"/>
    <s v="LML_Personal"/>
    <x v="11"/>
    <s v="Personal"/>
    <n v="110296"/>
    <n v="27574"/>
    <n v="171"/>
    <n v="2158"/>
    <n v="8105"/>
    <n v="3309"/>
    <n v="673"/>
    <n v="3330249"/>
    <n v="4877130"/>
    <n v="9497542"/>
    <n v="6982302"/>
    <n v="4037642"/>
    <n v="19475.140350877195"/>
    <n v="2260.023169601483"/>
    <n v="1171.8127082048118"/>
    <n v="2110.0942883046237"/>
    <n v="5999.468053491828"/>
  </r>
  <r>
    <x v="34"/>
    <x v="8"/>
    <n v="3"/>
    <s v="MSA_Personal"/>
    <x v="12"/>
    <s v="Personal"/>
    <n v="106132"/>
    <n v="26533"/>
    <n v="358"/>
    <n v="2719"/>
    <n v="3722"/>
    <n v="5195"/>
    <n v="1000"/>
    <n v="7542161"/>
    <n v="9325202"/>
    <n v="5454556"/>
    <n v="16498795"/>
    <n v="4347001"/>
    <n v="21067.488826815643"/>
    <n v="3429.6439867598383"/>
    <n v="1465.4905964535196"/>
    <n v="3175.8989412897017"/>
    <n v="4347.0010000000002"/>
  </r>
  <r>
    <x v="34"/>
    <x v="8"/>
    <n v="3"/>
    <s v="LYA_Personal"/>
    <x v="13"/>
    <s v="Personal"/>
    <n v="27656"/>
    <n v="6914"/>
    <n v="217"/>
    <n v="811"/>
    <n v="1262"/>
    <n v="1207"/>
    <n v="430"/>
    <n v="4473214"/>
    <n v="2843886"/>
    <n v="1330237"/>
    <n v="4322620"/>
    <n v="3374145"/>
    <n v="20613.88940092166"/>
    <n v="3506.6411837237979"/>
    <n v="1054.0705229793978"/>
    <n v="3581.2924606462302"/>
    <n v="7846.8488372093025"/>
  </r>
  <r>
    <x v="34"/>
    <x v="8"/>
    <n v="3"/>
    <s v="MMA_Personal"/>
    <x v="14"/>
    <s v="Personal"/>
    <n v="190928"/>
    <n v="47732"/>
    <n v="1286"/>
    <n v="5129"/>
    <n v="9356"/>
    <n v="8670"/>
    <n v="2008"/>
    <n v="20119842"/>
    <n v="18200687"/>
    <n v="14884485"/>
    <n v="31073204"/>
    <n v="22104364"/>
    <n v="15645.289269051322"/>
    <n v="3548.5839344901542"/>
    <n v="1590.9026293287729"/>
    <n v="3583.9912341407153"/>
    <n v="11008.149402390438"/>
  </r>
  <r>
    <x v="34"/>
    <x v="8"/>
    <n v="3"/>
    <s v="LYH_Personal"/>
    <x v="15"/>
    <s v="Personal"/>
    <n v="20692"/>
    <n v="5173"/>
    <n v="156"/>
    <n v="632"/>
    <n v="744"/>
    <n v="1009"/>
    <n v="269"/>
    <n v="2875993"/>
    <n v="2119403"/>
    <n v="939073"/>
    <n v="3311516"/>
    <n v="2193889"/>
    <n v="18435.852564102563"/>
    <n v="3353.4857594936707"/>
    <n v="1262.1948924731182"/>
    <n v="3281.9781962338948"/>
    <n v="8155.7211895910777"/>
  </r>
  <r>
    <x v="34"/>
    <x v="8"/>
    <n v="3"/>
    <s v="SSA_Personal"/>
    <x v="16"/>
    <s v="Personal"/>
    <n v="40432"/>
    <n v="10108"/>
    <n v="300"/>
    <n v="1082"/>
    <n v="518"/>
    <n v="2773"/>
    <n v="218"/>
    <n v="6974318"/>
    <n v="1932088"/>
    <n v="426761"/>
    <n v="8689144"/>
    <n v="1241077"/>
    <n v="23247.726666666666"/>
    <n v="1785.6635859519408"/>
    <n v="823.86293436293431"/>
    <n v="3133.4814280562568"/>
    <n v="5693.0137614678897"/>
  </r>
  <r>
    <x v="34"/>
    <x v="8"/>
    <n v="3"/>
    <s v="MML_Personal"/>
    <x v="17"/>
    <s v="Personal"/>
    <n v="127528"/>
    <n v="31882"/>
    <n v="664"/>
    <n v="3214"/>
    <n v="10098"/>
    <n v="4559"/>
    <n v="1145"/>
    <n v="11739685"/>
    <n v="11713515"/>
    <n v="7210419"/>
    <n v="15341280"/>
    <n v="2779206"/>
    <n v="17680.248493975905"/>
    <n v="3644.5286247666459"/>
    <n v="714.04426619132505"/>
    <n v="3365.0537398552315"/>
    <n v="2427.2541484716157"/>
  </r>
  <r>
    <x v="34"/>
    <x v="8"/>
    <n v="3"/>
    <s v="LMH_Personal"/>
    <x v="18"/>
    <s v="Personal"/>
    <n v="86368"/>
    <n v="21592"/>
    <n v="294"/>
    <n v="2747"/>
    <n v="4337"/>
    <n v="4618"/>
    <n v="886"/>
    <n v="11648700"/>
    <n v="10801187"/>
    <n v="4553773"/>
    <n v="18447028"/>
    <n v="9583315"/>
    <n v="39621.428571428572"/>
    <n v="3931.9938114306515"/>
    <n v="1049.9822457920222"/>
    <n v="3994.5924642702466"/>
    <n v="10816.382618510159"/>
  </r>
  <r>
    <x v="34"/>
    <x v="8"/>
    <n v="3"/>
    <s v="SSL_Personal"/>
    <x v="19"/>
    <s v="Personal"/>
    <n v="71164"/>
    <n v="17791"/>
    <n v="647"/>
    <n v="1934"/>
    <n v="5559"/>
    <n v="2965"/>
    <n v="622"/>
    <n v="9060310"/>
    <n v="6726360"/>
    <n v="4785967"/>
    <n v="9518445"/>
    <n v="1676642"/>
    <n v="14003.570324574961"/>
    <n v="3477.9524301964839"/>
    <n v="860.94027702824246"/>
    <n v="3210.2681281618889"/>
    <n v="2695.5659163987139"/>
  </r>
  <r>
    <x v="34"/>
    <x v="8"/>
    <n v="3"/>
    <s v="SSH_Personal"/>
    <x v="20"/>
    <s v="Personal"/>
    <n v="71164"/>
    <n v="17791"/>
    <n v="513"/>
    <n v="2443"/>
    <n v="4045"/>
    <n v="3518"/>
    <n v="550"/>
    <n v="8911456"/>
    <n v="10746366"/>
    <n v="6225259"/>
    <n v="16903752"/>
    <n v="2285670"/>
    <n v="17371.259259259259"/>
    <n v="4398.8399508800658"/>
    <n v="1539.0009888751545"/>
    <n v="4804.932347924957"/>
    <n v="4155.7636363636366"/>
  </r>
  <r>
    <x v="34"/>
    <x v="8"/>
    <n v="3"/>
    <s v="MMH_Personal"/>
    <x v="21"/>
    <s v="Personal"/>
    <n v="109980"/>
    <n v="27495"/>
    <n v="1222"/>
    <n v="4271"/>
    <n v="4774"/>
    <n v="7038"/>
    <n v="1597"/>
    <n v="15637961"/>
    <n v="13982280"/>
    <n v="6769205"/>
    <n v="21524202"/>
    <n v="4472321"/>
    <n v="12797.022094926349"/>
    <n v="3273.7719503629128"/>
    <n v="1417.931503979891"/>
    <n v="3058.2838874680306"/>
    <n v="2800.4514715090795"/>
  </r>
  <r>
    <x v="34"/>
    <x v="8"/>
    <n v="3"/>
    <s v="SYA_Personal"/>
    <x v="22"/>
    <s v="Personal"/>
    <n v="32432"/>
    <n v="8108"/>
    <n v="329"/>
    <n v="1099"/>
    <n v="1519"/>
    <n v="1839"/>
    <n v="824"/>
    <n v="5806168"/>
    <n v="3911025"/>
    <n v="1357083"/>
    <n v="5724304"/>
    <n v="4306704"/>
    <n v="17647.927051671733"/>
    <n v="3558.7124658780708"/>
    <n v="893.40552995391704"/>
    <n v="3112.726481783578"/>
    <n v="5226.5825242718447"/>
  </r>
  <r>
    <x v="34"/>
    <x v="8"/>
    <n v="3"/>
    <s v="LSH_Personal"/>
    <x v="23"/>
    <s v="Personal"/>
    <n v="60672"/>
    <n v="15168"/>
    <n v="640"/>
    <n v="2498"/>
    <n v="1922"/>
    <n v="4483"/>
    <n v="1889"/>
    <n v="12702060"/>
    <n v="7133451"/>
    <n v="2283083"/>
    <n v="13972670"/>
    <n v="10736390"/>
    <n v="19846.96875"/>
    <n v="2855.6649319455564"/>
    <n v="1187.8683662851197"/>
    <n v="3116.8124024091012"/>
    <n v="5683.6368448914773"/>
  </r>
  <r>
    <x v="34"/>
    <x v="8"/>
    <n v="3"/>
    <s v="SYH_Personal"/>
    <x v="24"/>
    <s v="Personal"/>
    <n v="31664"/>
    <n v="7916"/>
    <n v="391"/>
    <n v="1561"/>
    <n v="1316"/>
    <n v="2879"/>
    <n v="39"/>
    <n v="5017132"/>
    <n v="4510087"/>
    <n v="2623351"/>
    <n v="7619233"/>
    <n v="267824"/>
    <n v="12831.539641943735"/>
    <n v="2889.2293401665597"/>
    <n v="1993.427811550152"/>
    <n v="2646.4859326154915"/>
    <n v="6867.2820512820517"/>
  </r>
  <r>
    <x v="34"/>
    <x v="8"/>
    <n v="3"/>
    <s v="MSH_Personal"/>
    <x v="25"/>
    <s v="Personal"/>
    <n v="80744"/>
    <n v="20186"/>
    <n v="948"/>
    <n v="3345"/>
    <n v="1613"/>
    <n v="6097"/>
    <n v="1647"/>
    <n v="15401336"/>
    <n v="8740744"/>
    <n v="1478579"/>
    <n v="17493662"/>
    <n v="8458016"/>
    <n v="16246.135021097047"/>
    <n v="2613.0774289985052"/>
    <n v="916.66398016119035"/>
    <n v="2869.2245366573725"/>
    <n v="5135.4074074074078"/>
  </r>
  <r>
    <x v="34"/>
    <x v="8"/>
    <n v="3"/>
    <s v="SMH_Personal"/>
    <x v="26"/>
    <s v="Personal"/>
    <n v="61168"/>
    <n v="15292"/>
    <n v="507"/>
    <n v="2371"/>
    <n v="4457"/>
    <n v="4333"/>
    <n v="700"/>
    <n v="7500820"/>
    <n v="9252792"/>
    <n v="3370419"/>
    <n v="16563118"/>
    <n v="1928163"/>
    <n v="14794.516765285996"/>
    <n v="3902.4850274145929"/>
    <n v="756.20798743549472"/>
    <n v="3822.5520424648048"/>
    <n v="2754.5185714285712"/>
  </r>
  <r>
    <x v="35"/>
    <x v="8"/>
    <n v="4"/>
    <s v="SML_Personal"/>
    <x v="0"/>
    <s v="Personal"/>
    <n v="92984"/>
    <n v="23246"/>
    <n v="147"/>
    <n v="2554"/>
    <n v="1380"/>
    <n v="4456"/>
    <n v="596"/>
    <n v="2475972"/>
    <n v="4939899"/>
    <n v="2494737"/>
    <n v="8973942"/>
    <n v="1985400"/>
    <n v="16843.34693877551"/>
    <n v="1934.1812842599843"/>
    <n v="1807.7804347826086"/>
    <n v="2013.9008078994614"/>
    <n v="3331.2080536912754"/>
  </r>
  <r>
    <x v="35"/>
    <x v="8"/>
    <n v="4"/>
    <s v="LSL_Personal"/>
    <x v="1"/>
    <s v="Personal"/>
    <n v="22312"/>
    <n v="5578"/>
    <n v="25"/>
    <n v="390"/>
    <n v="1100"/>
    <n v="708"/>
    <n v="88"/>
    <n v="542942"/>
    <n v="1365815"/>
    <n v="2585161"/>
    <n v="2462145"/>
    <n v="597125"/>
    <n v="21717.68"/>
    <n v="3502.0897435897436"/>
    <n v="2350.1463636363637"/>
    <n v="3477.6059322033898"/>
    <n v="6785.511363636364"/>
  </r>
  <r>
    <x v="35"/>
    <x v="8"/>
    <n v="4"/>
    <s v="MYA_Personal"/>
    <x v="2"/>
    <s v="Personal"/>
    <n v="22576"/>
    <n v="5644"/>
    <n v="108"/>
    <n v="703"/>
    <n v="448"/>
    <n v="1432"/>
    <n v="158"/>
    <n v="1031893"/>
    <n v="2493952"/>
    <n v="464185"/>
    <n v="4185552"/>
    <n v="783744"/>
    <n v="9554.5648148148157"/>
    <n v="3547.5846372688479"/>
    <n v="1036.1272321428571"/>
    <n v="2922.8715083798884"/>
    <n v="4960.4050632911394"/>
  </r>
  <r>
    <x v="35"/>
    <x v="8"/>
    <n v="4"/>
    <s v="SMA_Personal"/>
    <x v="3"/>
    <s v="Personal"/>
    <n v="91040"/>
    <n v="22760"/>
    <n v="139"/>
    <n v="1887"/>
    <n v="1878"/>
    <n v="2840"/>
    <n v="492"/>
    <n v="2290930"/>
    <n v="7639274"/>
    <n v="1707991"/>
    <n v="9335827"/>
    <n v="2551469"/>
    <n v="16481.510791366905"/>
    <n v="4048.3698993110756"/>
    <n v="909.47337593184238"/>
    <n v="3287.263028169014"/>
    <n v="5185.9126016260161"/>
  </r>
  <r>
    <x v="35"/>
    <x v="8"/>
    <n v="4"/>
    <s v="MSL_Personal"/>
    <x v="4"/>
    <s v="Personal"/>
    <n v="69768"/>
    <n v="17442"/>
    <n v="200"/>
    <n v="1463"/>
    <n v="2906"/>
    <n v="2282"/>
    <n v="444"/>
    <n v="4720484"/>
    <n v="5294154"/>
    <n v="6154953"/>
    <n v="8588469"/>
    <n v="1431350"/>
    <n v="23602.42"/>
    <n v="3618.6971975393026"/>
    <n v="2118.0154852030282"/>
    <n v="3763.5709903593338"/>
    <n v="3223.7612612612611"/>
  </r>
  <r>
    <x v="35"/>
    <x v="8"/>
    <n v="4"/>
    <s v="LYL_Personal"/>
    <x v="5"/>
    <s v="Personal"/>
    <n v="17780"/>
    <n v="4445"/>
    <n v="103"/>
    <n v="403"/>
    <n v="692"/>
    <n v="619"/>
    <n v="180"/>
    <n v="2020229"/>
    <n v="1444875"/>
    <n v="1316509"/>
    <n v="2407681"/>
    <n v="915999"/>
    <n v="19613.873786407767"/>
    <n v="3585.2977667493797"/>
    <n v="1902.4696531791908"/>
    <n v="3889.6300484652666"/>
    <n v="5088.8833333333332"/>
  </r>
  <r>
    <x v="35"/>
    <x v="8"/>
    <n v="4"/>
    <s v="LSA_Personal"/>
    <x v="6"/>
    <s v="Personal"/>
    <n v="114844"/>
    <n v="28711"/>
    <n v="315"/>
    <n v="3259"/>
    <n v="2549"/>
    <n v="5541"/>
    <n v="996"/>
    <n v="10111933"/>
    <n v="9534223"/>
    <n v="5144611"/>
    <n v="15020991"/>
    <n v="8646891"/>
    <n v="32101.374603174601"/>
    <n v="2925.5056765879103"/>
    <n v="2018.28599450765"/>
    <n v="2710.880887926367"/>
    <n v="8681.6174698795185"/>
  </r>
  <r>
    <x v="35"/>
    <x v="8"/>
    <n v="4"/>
    <s v="LMA_Personal"/>
    <x v="7"/>
    <s v="Personal"/>
    <n v="140784"/>
    <n v="35196"/>
    <n v="1012"/>
    <n v="3103"/>
    <n v="8838"/>
    <n v="4399"/>
    <n v="3271"/>
    <n v="14406025"/>
    <n v="8078691"/>
    <n v="8422946"/>
    <n v="13446472"/>
    <n v="16379952"/>
    <n v="14235.20256916996"/>
    <n v="2603.509829197551"/>
    <n v="953.0375650599683"/>
    <n v="3056.711070697886"/>
    <n v="5007.6282482421275"/>
  </r>
  <r>
    <x v="35"/>
    <x v="8"/>
    <n v="4"/>
    <s v="SYL_Personal"/>
    <x v="8"/>
    <s v="Personal"/>
    <n v="13492"/>
    <n v="3373"/>
    <n v="110"/>
    <n v="339"/>
    <n v="429"/>
    <n v="489"/>
    <n v="147"/>
    <n v="1329133"/>
    <n v="1180525"/>
    <n v="527274"/>
    <n v="1677216"/>
    <n v="678711"/>
    <n v="12083.027272727273"/>
    <n v="3482.3746312684366"/>
    <n v="1229.0769230769231"/>
    <n v="3429.8895705521472"/>
    <n v="4617.0816326530612"/>
  </r>
  <r>
    <x v="35"/>
    <x v="8"/>
    <n v="4"/>
    <s v="MYL_Personal"/>
    <x v="9"/>
    <s v="Personal"/>
    <n v="14360"/>
    <n v="3590"/>
    <n v="110"/>
    <n v="394"/>
    <n v="546"/>
    <n v="589"/>
    <n v="111"/>
    <n v="1674128"/>
    <n v="1402942"/>
    <n v="561352"/>
    <n v="2116097"/>
    <n v="548443"/>
    <n v="15219.345454545455"/>
    <n v="3560.7664974619288"/>
    <n v="1028.1172161172162"/>
    <n v="3592.6943972835315"/>
    <n v="4940.9279279279281"/>
  </r>
  <r>
    <x v="35"/>
    <x v="8"/>
    <n v="4"/>
    <s v="MYH_Personal"/>
    <x v="10"/>
    <s v="Personal"/>
    <n v="40652"/>
    <n v="10163"/>
    <n v="323"/>
    <n v="1032"/>
    <n v="1282"/>
    <n v="1386"/>
    <n v="936"/>
    <n v="5824359"/>
    <n v="4885523"/>
    <n v="1565375"/>
    <n v="4256349"/>
    <n v="4934267"/>
    <n v="18032.071207430341"/>
    <n v="4734.0339147286822"/>
    <n v="1221.0413416536662"/>
    <n v="3070.9588744588746"/>
    <n v="5271.6527777777774"/>
  </r>
  <r>
    <x v="35"/>
    <x v="8"/>
    <n v="4"/>
    <s v="LML_Personal"/>
    <x v="11"/>
    <s v="Personal"/>
    <n v="108400"/>
    <n v="27100"/>
    <n v="182"/>
    <n v="2201"/>
    <n v="6857"/>
    <n v="3461"/>
    <n v="855"/>
    <n v="3367951"/>
    <n v="5014551"/>
    <n v="9161288"/>
    <n v="7940127"/>
    <n v="4186233"/>
    <n v="18505.225274725275"/>
    <n v="2278.3057701044982"/>
    <n v="1336.0490010208546"/>
    <n v="2294.171337763652"/>
    <n v="4896.1789473684212"/>
  </r>
  <r>
    <x v="35"/>
    <x v="8"/>
    <n v="4"/>
    <s v="MSA_Personal"/>
    <x v="12"/>
    <s v="Personal"/>
    <n v="103128"/>
    <n v="25782"/>
    <n v="358"/>
    <n v="2680"/>
    <n v="3949"/>
    <n v="5042"/>
    <n v="1022"/>
    <n v="8333898"/>
    <n v="9516125"/>
    <n v="8497716"/>
    <n v="16873409"/>
    <n v="4309015"/>
    <n v="23279.044692737429"/>
    <n v="3550.7929104477612"/>
    <n v="2151.8652823499619"/>
    <n v="3346.570606902023"/>
    <n v="4216.257338551859"/>
  </r>
  <r>
    <x v="35"/>
    <x v="8"/>
    <n v="4"/>
    <s v="LYA_Personal"/>
    <x v="13"/>
    <s v="Personal"/>
    <n v="27900"/>
    <n v="6975"/>
    <n v="223"/>
    <n v="805"/>
    <n v="1133"/>
    <n v="1196"/>
    <n v="399"/>
    <n v="5004908"/>
    <n v="2875792"/>
    <n v="1335415"/>
    <n v="4219601"/>
    <n v="3141480"/>
    <n v="22443.533632286995"/>
    <n v="3572.4124223602485"/>
    <n v="1178.6540158870257"/>
    <n v="3528.0944816053511"/>
    <n v="7873.3834586466164"/>
  </r>
  <r>
    <x v="35"/>
    <x v="8"/>
    <n v="4"/>
    <s v="MMA_Personal"/>
    <x v="14"/>
    <s v="Personal"/>
    <n v="191056"/>
    <n v="47764"/>
    <n v="1316"/>
    <n v="5137"/>
    <n v="8162"/>
    <n v="8638"/>
    <n v="1990"/>
    <n v="20890647"/>
    <n v="18658581"/>
    <n v="13176570"/>
    <n v="32148485"/>
    <n v="22798589"/>
    <n v="15874.351823708206"/>
    <n v="3632.1940821491144"/>
    <n v="1614.3800539083559"/>
    <n v="3721.7509840240796"/>
    <n v="11456.577386934674"/>
  </r>
  <r>
    <x v="35"/>
    <x v="8"/>
    <n v="4"/>
    <s v="LYH_Personal"/>
    <x v="15"/>
    <s v="Personal"/>
    <n v="20816"/>
    <n v="5204"/>
    <n v="158"/>
    <n v="617"/>
    <n v="725"/>
    <n v="974"/>
    <n v="280"/>
    <n v="3179680"/>
    <n v="2096900"/>
    <n v="1357025"/>
    <n v="3230140"/>
    <n v="2237698"/>
    <n v="20124.556962025315"/>
    <n v="3398.5413290113452"/>
    <n v="1871.7586206896551"/>
    <n v="3316.3655030800824"/>
    <n v="7991.778571428571"/>
  </r>
  <r>
    <x v="35"/>
    <x v="8"/>
    <n v="4"/>
    <s v="SSA_Personal"/>
    <x v="16"/>
    <s v="Personal"/>
    <n v="40400"/>
    <n v="10100"/>
    <n v="297"/>
    <n v="1089"/>
    <n v="2014"/>
    <n v="1302"/>
    <n v="218"/>
    <n v="5567769"/>
    <n v="2198954"/>
    <n v="1730426"/>
    <n v="4259401"/>
    <n v="1246323"/>
    <n v="18746.696969696968"/>
    <n v="2019.2415059687787"/>
    <n v="859.1986097318769"/>
    <n v="3271.4293394777264"/>
    <n v="5717.0779816513759"/>
  </r>
  <r>
    <x v="35"/>
    <x v="8"/>
    <n v="4"/>
    <s v="MML_Personal"/>
    <x v="17"/>
    <s v="Personal"/>
    <n v="127880"/>
    <n v="31970"/>
    <n v="662"/>
    <n v="3317"/>
    <n v="8240"/>
    <n v="4666"/>
    <n v="1123"/>
    <n v="11562068"/>
    <n v="12364563"/>
    <n v="6499616"/>
    <n v="17223070"/>
    <n v="2656140"/>
    <n v="17465.359516616314"/>
    <n v="3727.6343081097375"/>
    <n v="788.78834951456315"/>
    <n v="3691.1851693099015"/>
    <n v="2365.2181656277826"/>
  </r>
  <r>
    <x v="35"/>
    <x v="8"/>
    <n v="4"/>
    <s v="LMH_Personal"/>
    <x v="18"/>
    <s v="Personal"/>
    <n v="86372"/>
    <n v="21593"/>
    <n v="299"/>
    <n v="2668"/>
    <n v="3863"/>
    <n v="4557"/>
    <n v="908"/>
    <n v="12480662"/>
    <n v="10754615"/>
    <n v="5492614"/>
    <n v="18128931"/>
    <n v="10217646"/>
    <n v="41741.344481605352"/>
    <n v="4030.9651424287854"/>
    <n v="1421.851928552938"/>
    <n v="3978.2600394996707"/>
    <n v="11252.9140969163"/>
  </r>
  <r>
    <x v="35"/>
    <x v="8"/>
    <n v="4"/>
    <s v="SSL_Personal"/>
    <x v="19"/>
    <s v="Personal"/>
    <n v="71596"/>
    <n v="17899"/>
    <n v="681"/>
    <n v="1922"/>
    <n v="5637"/>
    <n v="2864"/>
    <n v="647"/>
    <n v="9923264"/>
    <n v="6870999"/>
    <n v="8939193"/>
    <n v="9765799"/>
    <n v="1731345"/>
    <n v="14571.606461086638"/>
    <n v="3574.9214360041624"/>
    <n v="1585.8068121341139"/>
    <n v="3409.8460195530724"/>
    <n v="2675.9582689335393"/>
  </r>
  <r>
    <x v="35"/>
    <x v="8"/>
    <n v="4"/>
    <s v="SSH_Personal"/>
    <x v="20"/>
    <s v="Personal"/>
    <n v="71624"/>
    <n v="17906"/>
    <n v="534"/>
    <n v="2452"/>
    <n v="3576"/>
    <n v="3537"/>
    <n v="536"/>
    <n v="9918830"/>
    <n v="11029089"/>
    <n v="6825907"/>
    <n v="17329499"/>
    <n v="2211591"/>
    <n v="18574.588014981273"/>
    <n v="4497.9971451876017"/>
    <n v="1908.8106823266219"/>
    <n v="4899.4908114221089"/>
    <n v="4126.1026119402986"/>
  </r>
  <r>
    <x v="35"/>
    <x v="8"/>
    <n v="4"/>
    <s v="MMH_Personal"/>
    <x v="21"/>
    <s v="Personal"/>
    <n v="110300"/>
    <n v="27575"/>
    <n v="1236"/>
    <n v="4254"/>
    <n v="4346"/>
    <n v="6936"/>
    <n v="1715"/>
    <n v="16404510"/>
    <n v="14030790"/>
    <n v="7996202"/>
    <n v="22278496"/>
    <n v="4447853"/>
    <n v="13272.257281553399"/>
    <n v="3298.2581100141042"/>
    <n v="1839.8992176714221"/>
    <n v="3212.0092272203001"/>
    <n v="2593.5002915451896"/>
  </r>
  <r>
    <x v="35"/>
    <x v="8"/>
    <n v="4"/>
    <s v="SYA_Personal"/>
    <x v="22"/>
    <s v="Personal"/>
    <n v="32408"/>
    <n v="8102"/>
    <n v="325"/>
    <n v="1111"/>
    <n v="2393"/>
    <n v="1385"/>
    <n v="175"/>
    <n v="4623688"/>
    <n v="4467072"/>
    <n v="2227732"/>
    <n v="4502231"/>
    <n v="917470"/>
    <n v="14226.732307692308"/>
    <n v="4020.7668766876686"/>
    <n v="930.93689928959463"/>
    <n v="3250.7083032490973"/>
    <n v="5242.6857142857143"/>
  </r>
  <r>
    <x v="35"/>
    <x v="8"/>
    <n v="4"/>
    <s v="LSH_Personal"/>
    <x v="23"/>
    <s v="Personal"/>
    <n v="60628"/>
    <n v="15157"/>
    <n v="635"/>
    <n v="2483"/>
    <n v="1159"/>
    <n v="5035"/>
    <n v="730"/>
    <n v="10171802"/>
    <n v="8014739"/>
    <n v="1434616"/>
    <n v="16388463"/>
    <n v="4167910"/>
    <n v="16018.585826771654"/>
    <n v="3227.844945630286"/>
    <n v="1237.8050043140638"/>
    <n v="3254.9082423038731"/>
    <n v="5709.4657534246571"/>
  </r>
  <r>
    <x v="35"/>
    <x v="8"/>
    <n v="4"/>
    <s v="SYH_Personal"/>
    <x v="24"/>
    <s v="Personal"/>
    <n v="31752"/>
    <n v="7938"/>
    <n v="366"/>
    <n v="1544"/>
    <n v="1082"/>
    <n v="2828"/>
    <n v="83"/>
    <n v="4521592"/>
    <n v="4275279"/>
    <n v="2049708"/>
    <n v="7319278"/>
    <n v="364841"/>
    <n v="12354.07650273224"/>
    <n v="2768.9630829015546"/>
    <n v="1894.369685767098"/>
    <n v="2588.1463932107495"/>
    <n v="4395.674698795181"/>
  </r>
  <r>
    <x v="35"/>
    <x v="8"/>
    <n v="4"/>
    <s v="MSH_Personal"/>
    <x v="25"/>
    <s v="Personal"/>
    <n v="80688"/>
    <n v="20172"/>
    <n v="904"/>
    <n v="3340"/>
    <n v="5605"/>
    <n v="5067"/>
    <n v="436"/>
    <n v="11850473"/>
    <n v="9867071"/>
    <n v="5355456"/>
    <n v="15179961"/>
    <n v="2246521"/>
    <n v="13108.930309734513"/>
    <n v="2954.2128742514969"/>
    <n v="955.47832292595899"/>
    <n v="2995.8478389579632"/>
    <n v="5152.5711009174311"/>
  </r>
  <r>
    <x v="35"/>
    <x v="8"/>
    <n v="4"/>
    <s v="SMH_Personal"/>
    <x v="26"/>
    <s v="Personal"/>
    <n v="61596"/>
    <n v="15399"/>
    <n v="536"/>
    <n v="2390"/>
    <n v="3723"/>
    <n v="4266"/>
    <n v="632"/>
    <n v="7765002"/>
    <n v="9513786"/>
    <n v="3621159"/>
    <n v="16905791"/>
    <n v="1760745"/>
    <n v="14486.944029850747"/>
    <n v="3980.66359832636"/>
    <n v="972.64544721998391"/>
    <n v="3962.9139709329584"/>
    <n v="2785.9889240506327"/>
  </r>
  <r>
    <x v="36"/>
    <x v="9"/>
    <n v="1"/>
    <s v="SML_Personal"/>
    <x v="0"/>
    <s v="Personal"/>
    <n v="93536"/>
    <n v="23384"/>
    <n v="139"/>
    <n v="2545"/>
    <n v="1559"/>
    <n v="4652"/>
    <n v="624"/>
    <n v="2369022"/>
    <n v="4965894"/>
    <n v="2763598"/>
    <n v="8725605"/>
    <n v="2025130"/>
    <n v="17043.323741007192"/>
    <n v="1951.2353634577603"/>
    <n v="1772.6735086593972"/>
    <n v="1875.6674548581254"/>
    <n v="3245.4006410256411"/>
  </r>
  <r>
    <x v="36"/>
    <x v="9"/>
    <n v="1"/>
    <s v="LSL_Personal"/>
    <x v="1"/>
    <s v="Personal"/>
    <n v="21960"/>
    <n v="5490"/>
    <n v="27"/>
    <n v="541"/>
    <n v="700"/>
    <n v="994"/>
    <n v="121"/>
    <n v="770060"/>
    <n v="1883966"/>
    <n v="1340682"/>
    <n v="3439500"/>
    <n v="670559"/>
    <n v="28520.740740740741"/>
    <n v="3482.37707948244"/>
    <n v="1915.26"/>
    <n v="3460.2615694164988"/>
    <n v="5541.8099173553719"/>
  </r>
  <r>
    <x v="36"/>
    <x v="9"/>
    <n v="1"/>
    <s v="MYA_Personal"/>
    <x v="2"/>
    <s v="Personal"/>
    <n v="22532"/>
    <n v="5633"/>
    <n v="105"/>
    <n v="681"/>
    <n v="426"/>
    <n v="1712"/>
    <n v="417"/>
    <n v="1094813"/>
    <n v="2503797"/>
    <n v="484402"/>
    <n v="4913836"/>
    <n v="2553574"/>
    <n v="10426.790476190476"/>
    <n v="3676.6475770925108"/>
    <n v="1137.0938967136151"/>
    <n v="2870.2313084112147"/>
    <n v="6123.6786570743407"/>
  </r>
  <r>
    <x v="36"/>
    <x v="9"/>
    <n v="1"/>
    <s v="SMA_Personal"/>
    <x v="3"/>
    <s v="Personal"/>
    <n v="90864"/>
    <n v="22716"/>
    <n v="135"/>
    <n v="1920"/>
    <n v="1123"/>
    <n v="4474"/>
    <n v="2571"/>
    <n v="2431692"/>
    <n v="8056772"/>
    <n v="1121133"/>
    <n v="14441218"/>
    <n v="16439282"/>
    <n v="18012.533333333333"/>
    <n v="4196.2354166666664"/>
    <n v="998.33748886910064"/>
    <n v="3227.8091193562809"/>
    <n v="6394.1197977440688"/>
  </r>
  <r>
    <x v="36"/>
    <x v="9"/>
    <n v="1"/>
    <s v="MSL_Personal"/>
    <x v="4"/>
    <s v="Personal"/>
    <n v="69296"/>
    <n v="17324"/>
    <n v="182"/>
    <n v="1429"/>
    <n v="2846"/>
    <n v="2302"/>
    <n v="463"/>
    <n v="3940864"/>
    <n v="5219658"/>
    <n v="4998470"/>
    <n v="8329974"/>
    <n v="1530288"/>
    <n v="21653.0989010989"/>
    <n v="3652.6648005598322"/>
    <n v="1756.3141250878425"/>
    <n v="3618.5812337098178"/>
    <n v="3305.1576673866089"/>
  </r>
  <r>
    <x v="36"/>
    <x v="9"/>
    <n v="1"/>
    <s v="LYL_Personal"/>
    <x v="5"/>
    <s v="Personal"/>
    <n v="17772"/>
    <n v="4443"/>
    <n v="94"/>
    <n v="359"/>
    <n v="578"/>
    <n v="575"/>
    <n v="169"/>
    <n v="1885883"/>
    <n v="1448138"/>
    <n v="1000559"/>
    <n v="2407200"/>
    <n v="933753"/>
    <n v="20062.58510638298"/>
    <n v="4033.8105849582171"/>
    <n v="1731.0709342560554"/>
    <n v="4186.434782608696"/>
    <n v="5525.165680473373"/>
  </r>
  <r>
    <x v="36"/>
    <x v="9"/>
    <n v="1"/>
    <s v="LSA_Personal"/>
    <x v="6"/>
    <s v="Personal"/>
    <n v="114884"/>
    <n v="28721"/>
    <n v="321"/>
    <n v="3270"/>
    <n v="2400"/>
    <n v="5662"/>
    <n v="971"/>
    <n v="10500802"/>
    <n v="9853879"/>
    <n v="3887467"/>
    <n v="15454129"/>
    <n v="9065622"/>
    <n v="32712.778816199378"/>
    <n v="3013.4186544342506"/>
    <n v="1619.7779166666667"/>
    <n v="2729.4470151889791"/>
    <n v="9336.3769309989693"/>
  </r>
  <r>
    <x v="36"/>
    <x v="9"/>
    <n v="1"/>
    <s v="LMA_Personal"/>
    <x v="7"/>
    <s v="Personal"/>
    <n v="140524"/>
    <n v="35131"/>
    <n v="981"/>
    <n v="3150"/>
    <n v="1991"/>
    <n v="4380"/>
    <n v="758"/>
    <n v="15336323"/>
    <n v="8498533"/>
    <n v="2081947"/>
    <n v="13149592"/>
    <n v="4677782"/>
    <n v="15633.356778797146"/>
    <n v="2697.9469841269843"/>
    <n v="1045.6790557508789"/>
    <n v="3002.1899543378995"/>
    <n v="6171.2163588390504"/>
  </r>
  <r>
    <x v="36"/>
    <x v="9"/>
    <n v="1"/>
    <s v="SYL_Personal"/>
    <x v="8"/>
    <s v="Personal"/>
    <n v="13360"/>
    <n v="3340"/>
    <n v="112"/>
    <n v="356"/>
    <n v="502"/>
    <n v="553"/>
    <n v="153"/>
    <n v="1421959"/>
    <n v="1227632"/>
    <n v="540316"/>
    <n v="2005152"/>
    <n v="670335"/>
    <n v="12696.0625"/>
    <n v="3448.4044943820227"/>
    <n v="1076.3266932270917"/>
    <n v="3625.9529837251357"/>
    <n v="4381.2745098039213"/>
  </r>
  <r>
    <x v="36"/>
    <x v="9"/>
    <n v="1"/>
    <s v="MYL_Personal"/>
    <x v="9"/>
    <s v="Personal"/>
    <n v="14312"/>
    <n v="3578"/>
    <n v="113"/>
    <n v="410"/>
    <n v="575"/>
    <n v="643"/>
    <n v="123"/>
    <n v="1751413"/>
    <n v="1450912"/>
    <n v="498774"/>
    <n v="2348794"/>
    <n v="572803"/>
    <n v="15499.230088495575"/>
    <n v="3538.8097560975611"/>
    <n v="867.43304347826086"/>
    <n v="3652.8678071539657"/>
    <n v="4656.9349593495936"/>
  </r>
  <r>
    <x v="36"/>
    <x v="9"/>
    <n v="1"/>
    <s v="MYH_Personal"/>
    <x v="10"/>
    <s v="Personal"/>
    <n v="40576"/>
    <n v="10144"/>
    <n v="307"/>
    <n v="1024"/>
    <n v="2663"/>
    <n v="2322"/>
    <n v="219"/>
    <n v="6075969"/>
    <n v="5025345"/>
    <n v="3568676"/>
    <n v="7000530"/>
    <n v="1422893"/>
    <n v="19791.429967426709"/>
    <n v="4907.5634765625"/>
    <n v="1340.0961321817499"/>
    <n v="3014.8708010335918"/>
    <n v="6497.2283105022834"/>
  </r>
  <r>
    <x v="36"/>
    <x v="9"/>
    <n v="1"/>
    <s v="LML_Personal"/>
    <x v="11"/>
    <s v="Personal"/>
    <n v="106996"/>
    <n v="26749"/>
    <n v="179"/>
    <n v="2458"/>
    <n v="5850"/>
    <n v="4021"/>
    <n v="851"/>
    <n v="3631823"/>
    <n v="5828813"/>
    <n v="6251353"/>
    <n v="9216381"/>
    <n v="4324806"/>
    <n v="20289.513966480448"/>
    <n v="2371.3641171684294"/>
    <n v="1068.6073504273504"/>
    <n v="2292.0619248943049"/>
    <n v="5082.0282021151588"/>
  </r>
  <r>
    <x v="36"/>
    <x v="9"/>
    <n v="1"/>
    <s v="MSA_Personal"/>
    <x v="12"/>
    <s v="Personal"/>
    <n v="104560"/>
    <n v="26140"/>
    <n v="349"/>
    <n v="2645"/>
    <n v="4016"/>
    <n v="5465"/>
    <n v="1052"/>
    <n v="7918246"/>
    <n v="10031739"/>
    <n v="6278056"/>
    <n v="18142786"/>
    <n v="4425006"/>
    <n v="22688.383954154728"/>
    <n v="3792.7179584120981"/>
    <n v="1563.2609561752988"/>
    <n v="3319.8144556267152"/>
    <n v="4206.2794676806079"/>
  </r>
  <r>
    <x v="36"/>
    <x v="9"/>
    <n v="1"/>
    <s v="LYA_Personal"/>
    <x v="13"/>
    <s v="Personal"/>
    <n v="27976"/>
    <n v="6994"/>
    <n v="220"/>
    <n v="846"/>
    <n v="1194"/>
    <n v="1254"/>
    <n v="420"/>
    <n v="4720219"/>
    <n v="3075430"/>
    <n v="1099572"/>
    <n v="4562644"/>
    <n v="3286394"/>
    <n v="21455.540909090909"/>
    <n v="3635.2600472813238"/>
    <n v="920.9145728643216"/>
    <n v="3638.4720893141944"/>
    <n v="7824.7476190476191"/>
  </r>
  <r>
    <x v="36"/>
    <x v="9"/>
    <n v="1"/>
    <s v="MMA_Personal"/>
    <x v="14"/>
    <s v="Personal"/>
    <n v="190628"/>
    <n v="47657"/>
    <n v="1331"/>
    <n v="5256"/>
    <n v="8122"/>
    <n v="9077"/>
    <n v="2056"/>
    <n v="21035308"/>
    <n v="19460278"/>
    <n v="10978101"/>
    <n v="33754129"/>
    <n v="23041136"/>
    <n v="15804.138241923365"/>
    <n v="3702.4882039573822"/>
    <n v="1351.649963063285"/>
    <n v="3718.6437148837722"/>
    <n v="11206.778210116732"/>
  </r>
  <r>
    <x v="36"/>
    <x v="9"/>
    <n v="1"/>
    <s v="LYH_Personal"/>
    <x v="15"/>
    <s v="Personal"/>
    <n v="20888"/>
    <n v="5222"/>
    <n v="171"/>
    <n v="624"/>
    <n v="679"/>
    <n v="1054"/>
    <n v="285"/>
    <n v="3053223"/>
    <n v="2199255"/>
    <n v="1035182"/>
    <n v="3270603"/>
    <n v="1990424"/>
    <n v="17855.105263157893"/>
    <n v="3524.4471153846152"/>
    <n v="1524.5684830633284"/>
    <n v="3103.03889943074"/>
    <n v="6983.9438596491227"/>
  </r>
  <r>
    <x v="36"/>
    <x v="9"/>
    <n v="1"/>
    <s v="SSA_Personal"/>
    <x v="16"/>
    <s v="Personal"/>
    <n v="40324"/>
    <n v="10081"/>
    <n v="296"/>
    <n v="1093"/>
    <n v="1282"/>
    <n v="2618"/>
    <n v="977"/>
    <n v="6101071"/>
    <n v="2287093"/>
    <n v="1209214"/>
    <n v="8411113"/>
    <n v="6876933"/>
    <n v="20611.72635135135"/>
    <n v="2092.4913083257093"/>
    <n v="943.22464898595945"/>
    <n v="3212.8009931245224"/>
    <n v="7038.8259979529175"/>
  </r>
  <r>
    <x v="36"/>
    <x v="9"/>
    <n v="1"/>
    <s v="MML_Personal"/>
    <x v="17"/>
    <s v="Personal"/>
    <n v="127372"/>
    <n v="31843"/>
    <n v="668"/>
    <n v="3771"/>
    <n v="7981"/>
    <n v="5708"/>
    <n v="1189"/>
    <n v="11886709"/>
    <n v="13344401"/>
    <n v="5376989"/>
    <n v="20547167"/>
    <n v="2863565"/>
    <n v="17794.474550898205"/>
    <n v="3538.6902678334659"/>
    <n v="673.7237188322265"/>
    <n v="3599.7139103013315"/>
    <n v="2408.3809924306138"/>
  </r>
  <r>
    <x v="36"/>
    <x v="9"/>
    <n v="1"/>
    <s v="LMH_Personal"/>
    <x v="18"/>
    <s v="Personal"/>
    <n v="86000"/>
    <n v="21500"/>
    <n v="297"/>
    <n v="2698"/>
    <n v="4237"/>
    <n v="4711"/>
    <n v="917"/>
    <n v="12639376"/>
    <n v="10975361"/>
    <n v="4666391"/>
    <n v="18406497"/>
    <n v="10311772"/>
    <n v="42556.82154882155"/>
    <n v="4067.9618235730172"/>
    <n v="1101.3431673353789"/>
    <n v="3907.1316068775209"/>
    <n v="11245.116684841876"/>
  </r>
  <r>
    <x v="36"/>
    <x v="9"/>
    <n v="1"/>
    <s v="SSL_Personal"/>
    <x v="19"/>
    <s v="Personal"/>
    <n v="71260"/>
    <n v="17815"/>
    <n v="673"/>
    <n v="1955"/>
    <n v="5569"/>
    <n v="3001"/>
    <n v="697"/>
    <n v="9565283"/>
    <n v="7131227"/>
    <n v="6258732"/>
    <n v="10248284"/>
    <n v="1784457"/>
    <n v="14212.901931649332"/>
    <n v="3647.6864450127878"/>
    <n v="1123.8520380678758"/>
    <n v="3414.9563478840387"/>
    <n v="2560.1965566714489"/>
  </r>
  <r>
    <x v="36"/>
    <x v="9"/>
    <n v="1"/>
    <s v="SSH_Personal"/>
    <x v="20"/>
    <s v="Personal"/>
    <n v="71884"/>
    <n v="17971"/>
    <n v="541"/>
    <n v="2511"/>
    <n v="3236"/>
    <n v="3679"/>
    <n v="558"/>
    <n v="9656239"/>
    <n v="11562007"/>
    <n v="5445737"/>
    <n v="17442896"/>
    <n v="2252086"/>
    <n v="17848.870609981517"/>
    <n v="4604.5428116288331"/>
    <n v="1682.860630407911"/>
    <n v="4741.2057624354447"/>
    <n v="4035.9964157706095"/>
  </r>
  <r>
    <x v="36"/>
    <x v="9"/>
    <n v="1"/>
    <s v="MMH_Personal"/>
    <x v="21"/>
    <s v="Personal"/>
    <n v="110360"/>
    <n v="27590"/>
    <n v="1200"/>
    <n v="4171"/>
    <n v="4047"/>
    <n v="6836"/>
    <n v="1697"/>
    <n v="16010053"/>
    <n v="14212811"/>
    <n v="6251681"/>
    <n v="21420469"/>
    <n v="4563249"/>
    <n v="13341.710833333333"/>
    <n v="3407.5308079597221"/>
    <n v="1544.7692117617989"/>
    <n v="3133.4799590403745"/>
    <n v="2689.0094284030642"/>
  </r>
  <r>
    <x v="36"/>
    <x v="9"/>
    <n v="1"/>
    <s v="SYA_Personal"/>
    <x v="22"/>
    <s v="Personal"/>
    <n v="32344"/>
    <n v="8086"/>
    <n v="328"/>
    <n v="1166"/>
    <n v="1171"/>
    <n v="1223"/>
    <n v="385"/>
    <n v="5130836"/>
    <n v="4860524"/>
    <n v="1196313"/>
    <n v="3901913"/>
    <n v="2493147"/>
    <n v="15642.792682926829"/>
    <n v="4168.545454545455"/>
    <n v="1021.6165670367208"/>
    <n v="3190.4439901880623"/>
    <n v="6475.7064935064936"/>
  </r>
  <r>
    <x v="36"/>
    <x v="9"/>
    <n v="1"/>
    <s v="LSH_Personal"/>
    <x v="23"/>
    <s v="Personal"/>
    <n v="60512"/>
    <n v="15128"/>
    <n v="640"/>
    <n v="2528"/>
    <n v="3866"/>
    <n v="4314"/>
    <n v="2246"/>
    <n v="11258291"/>
    <n v="8456914"/>
    <n v="5252854"/>
    <n v="13790178"/>
    <n v="15806189"/>
    <n v="17591.079687500001"/>
    <n v="3345.2982594936707"/>
    <n v="1358.7309881013969"/>
    <n v="3196.6105702364393"/>
    <n v="7037.4839715048975"/>
  </r>
  <r>
    <x v="36"/>
    <x v="9"/>
    <n v="1"/>
    <s v="SYH_Personal"/>
    <x v="24"/>
    <s v="Personal"/>
    <n v="31832"/>
    <n v="7958"/>
    <n v="386"/>
    <n v="1505"/>
    <n v="1025"/>
    <n v="2792"/>
    <n v="75"/>
    <n v="4971009"/>
    <n v="4517300"/>
    <n v="1737061"/>
    <n v="7764721"/>
    <n v="429040"/>
    <n v="12878.261658031088"/>
    <n v="3001.5282392026579"/>
    <n v="1694.6936585365854"/>
    <n v="2781.0605300859597"/>
    <n v="5720.5333333333338"/>
  </r>
  <r>
    <x v="36"/>
    <x v="9"/>
    <n v="1"/>
    <s v="MSH_Personal"/>
    <x v="25"/>
    <s v="Personal"/>
    <n v="80536"/>
    <n v="20134"/>
    <n v="927"/>
    <n v="3283"/>
    <n v="2416"/>
    <n v="4758"/>
    <n v="465"/>
    <n v="13338520"/>
    <n v="10049615"/>
    <n v="2533329"/>
    <n v="14000462"/>
    <n v="2956313"/>
    <n v="14388.910463861921"/>
    <n v="3061.1072190070058"/>
    <n v="1048.5633278145694"/>
    <n v="2942.509878100042"/>
    <n v="6357.6623655913982"/>
  </r>
  <r>
    <x v="36"/>
    <x v="9"/>
    <n v="1"/>
    <s v="SMH_Personal"/>
    <x v="26"/>
    <s v="Personal"/>
    <n v="61304"/>
    <n v="15326"/>
    <n v="523"/>
    <n v="2597"/>
    <n v="4663"/>
    <n v="4810"/>
    <n v="715"/>
    <n v="7564790"/>
    <n v="10281115"/>
    <n v="3184673"/>
    <n v="19809595"/>
    <n v="1953123"/>
    <n v="14464.225621414915"/>
    <n v="3958.8428956488256"/>
    <n v="682.96654514261206"/>
    <n v="4118.4189189189192"/>
    <n v="2731.6405594405596"/>
  </r>
  <r>
    <x v="37"/>
    <x v="9"/>
    <n v="2"/>
    <s v="SML_Personal"/>
    <x v="0"/>
    <s v="Personal"/>
    <n v="94268"/>
    <n v="23567"/>
    <n v="141"/>
    <n v="2615"/>
    <n v="1506"/>
    <n v="4612"/>
    <n v="613"/>
    <n v="2472472"/>
    <n v="5274142"/>
    <n v="2594788"/>
    <n v="8698963"/>
    <n v="1897018"/>
    <n v="17535.262411347518"/>
    <n v="2016.8803059273423"/>
    <n v="1722.9667994687916"/>
    <n v="1886.1584995663486"/>
    <n v="3094.6460032626428"/>
  </r>
  <r>
    <x v="37"/>
    <x v="9"/>
    <n v="2"/>
    <s v="LSL_Personal"/>
    <x v="1"/>
    <s v="Personal"/>
    <n v="22080"/>
    <n v="5520"/>
    <n v="26"/>
    <n v="386"/>
    <n v="890"/>
    <n v="755"/>
    <n v="106"/>
    <n v="741231"/>
    <n v="1375289"/>
    <n v="1461942"/>
    <n v="2016020"/>
    <n v="615752"/>
    <n v="28508.884615384617"/>
    <n v="3562.9248704663214"/>
    <n v="1642.6314606741573"/>
    <n v="2670.2251655629138"/>
    <n v="5808.9811320754716"/>
  </r>
  <r>
    <x v="37"/>
    <x v="9"/>
    <n v="2"/>
    <s v="MYA_Personal"/>
    <x v="2"/>
    <s v="Personal"/>
    <n v="22752"/>
    <n v="5688"/>
    <n v="102"/>
    <n v="676"/>
    <n v="724"/>
    <n v="1406"/>
    <n v="123"/>
    <n v="981116"/>
    <n v="2008750"/>
    <n v="640628"/>
    <n v="3977491"/>
    <n v="579596"/>
    <n v="9618.7843137254895"/>
    <n v="2971.5236686390531"/>
    <n v="884.84530386740335"/>
    <n v="2828.9409672830725"/>
    <n v="4712.1626016260161"/>
  </r>
  <r>
    <x v="37"/>
    <x v="9"/>
    <n v="2"/>
    <s v="SMA_Personal"/>
    <x v="3"/>
    <s v="Personal"/>
    <n v="91760"/>
    <n v="22940"/>
    <n v="144"/>
    <n v="1861"/>
    <n v="1136"/>
    <n v="4313"/>
    <n v="496"/>
    <n v="2392091"/>
    <n v="6314737"/>
    <n v="881999"/>
    <n v="13718207"/>
    <n v="2440491"/>
    <n v="16611.743055555555"/>
    <n v="3393.1955937667922"/>
    <n v="776.40757042253517"/>
    <n v="3180.6647345235333"/>
    <n v="4920.3447580645161"/>
  </r>
  <r>
    <x v="37"/>
    <x v="9"/>
    <n v="2"/>
    <s v="MSL_Personal"/>
    <x v="4"/>
    <s v="Personal"/>
    <n v="69500"/>
    <n v="17375"/>
    <n v="178"/>
    <n v="1380"/>
    <n v="3927"/>
    <n v="2127"/>
    <n v="383"/>
    <n v="4823907"/>
    <n v="5092775"/>
    <n v="9164909"/>
    <n v="7687365"/>
    <n v="1311521"/>
    <n v="27100.601123595505"/>
    <n v="3690.4166666666665"/>
    <n v="2333.8194550547491"/>
    <n v="3614.1819464033852"/>
    <n v="3424.3368146214098"/>
  </r>
  <r>
    <x v="37"/>
    <x v="9"/>
    <n v="2"/>
    <s v="LYL_Personal"/>
    <x v="5"/>
    <s v="Personal"/>
    <n v="17924"/>
    <n v="4481"/>
    <n v="89"/>
    <n v="360"/>
    <n v="720"/>
    <n v="561"/>
    <n v="160"/>
    <n v="2066167"/>
    <n v="1442640"/>
    <n v="1233840"/>
    <n v="2155665"/>
    <n v="934096"/>
    <n v="23215.3595505618"/>
    <n v="4007.3333333333335"/>
    <n v="1713.6666666666667"/>
    <n v="3842.5401069518716"/>
    <n v="5838.1"/>
  </r>
  <r>
    <x v="37"/>
    <x v="9"/>
    <n v="2"/>
    <s v="LSA_Personal"/>
    <x v="6"/>
    <s v="Personal"/>
    <n v="115660"/>
    <n v="28915"/>
    <n v="337"/>
    <n v="3183"/>
    <n v="2523"/>
    <n v="5557"/>
    <n v="945"/>
    <n v="10630492"/>
    <n v="9599660"/>
    <n v="3948317"/>
    <n v="13773073"/>
    <n v="9119914"/>
    <n v="31544.486646884274"/>
    <n v="3015.9158027018534"/>
    <n v="1564.9294490685691"/>
    <n v="2478.5087277307898"/>
    <n v="9650.7026455026462"/>
  </r>
  <r>
    <x v="37"/>
    <x v="9"/>
    <n v="2"/>
    <s v="LMA_Personal"/>
    <x v="7"/>
    <s v="Personal"/>
    <n v="141844"/>
    <n v="35461"/>
    <n v="959"/>
    <n v="3117"/>
    <n v="8623"/>
    <n v="4421"/>
    <n v="3274"/>
    <n v="13752120"/>
    <n v="6800445"/>
    <n v="7012598"/>
    <n v="13080973"/>
    <n v="15548844"/>
    <n v="14340.062565172055"/>
    <n v="2181.7276227141483"/>
    <n v="813.24341876377127"/>
    <n v="2958.8267360325717"/>
    <n v="4749.1887599266947"/>
  </r>
  <r>
    <x v="37"/>
    <x v="9"/>
    <n v="2"/>
    <s v="SYL_Personal"/>
    <x v="8"/>
    <s v="Personal"/>
    <n v="13460"/>
    <n v="3365"/>
    <n v="111"/>
    <n v="337"/>
    <n v="541"/>
    <n v="482"/>
    <n v="149"/>
    <n v="1466207"/>
    <n v="1153112"/>
    <n v="539306"/>
    <n v="1529412"/>
    <n v="606883"/>
    <n v="13209.072072072073"/>
    <n v="3421.6973293768547"/>
    <n v="996.86876155268021"/>
    <n v="3173.0539419087136"/>
    <n v="4073.040268456376"/>
  </r>
  <r>
    <x v="37"/>
    <x v="9"/>
    <n v="2"/>
    <s v="MYL_Personal"/>
    <x v="9"/>
    <s v="Personal"/>
    <n v="14464"/>
    <n v="3616"/>
    <n v="111"/>
    <n v="391"/>
    <n v="649"/>
    <n v="583"/>
    <n v="115"/>
    <n v="1725202"/>
    <n v="1401334"/>
    <n v="522113"/>
    <n v="1966638"/>
    <n v="556670"/>
    <n v="15542.360360360361"/>
    <n v="3583.9744245524298"/>
    <n v="804.48844375963017"/>
    <n v="3373.3070325900517"/>
    <n v="4840.608695652174"/>
  </r>
  <r>
    <x v="37"/>
    <x v="9"/>
    <n v="2"/>
    <s v="MYH_Personal"/>
    <x v="10"/>
    <s v="Personal"/>
    <n v="40960"/>
    <n v="10240"/>
    <n v="304"/>
    <n v="1039"/>
    <n v="833"/>
    <n v="1437"/>
    <n v="493"/>
    <n v="5513223"/>
    <n v="4120129"/>
    <n v="868420"/>
    <n v="4268189"/>
    <n v="2466535"/>
    <n v="18135.60197368421"/>
    <n v="3965.4754571703561"/>
    <n v="1042.5210084033613"/>
    <n v="2970.2080723729991"/>
    <n v="5003.1135902636915"/>
  </r>
  <r>
    <x v="37"/>
    <x v="9"/>
    <n v="2"/>
    <s v="LML_Personal"/>
    <x v="11"/>
    <s v="Personal"/>
    <n v="109280"/>
    <n v="27320"/>
    <n v="183"/>
    <n v="2064"/>
    <n v="8085"/>
    <n v="3285"/>
    <n v="820"/>
    <n v="3831802"/>
    <n v="4777417"/>
    <n v="11076905"/>
    <n v="5890027"/>
    <n v="4043308"/>
    <n v="20938.8087431694"/>
    <n v="2314.6400193798449"/>
    <n v="1370.0562770562772"/>
    <n v="1793.0066971080669"/>
    <n v="4930.8634146341465"/>
  </r>
  <r>
    <x v="37"/>
    <x v="9"/>
    <n v="2"/>
    <s v="MSA_Personal"/>
    <x v="12"/>
    <s v="Personal"/>
    <n v="107164"/>
    <n v="26791"/>
    <n v="346"/>
    <n v="2667"/>
    <n v="4246"/>
    <n v="5602"/>
    <n v="1007"/>
    <n v="8159846"/>
    <n v="9699775"/>
    <n v="5955757"/>
    <n v="15358975"/>
    <n v="4298260"/>
    <n v="23583.369942196532"/>
    <n v="3636.9610048743907"/>
    <n v="1402.6747527084315"/>
    <n v="2741.6949303820065"/>
    <n v="4268.3813306852035"/>
  </r>
  <r>
    <x v="37"/>
    <x v="9"/>
    <n v="2"/>
    <s v="LYA_Personal"/>
    <x v="13"/>
    <s v="Personal"/>
    <n v="28124"/>
    <n v="7031"/>
    <n v="228"/>
    <n v="840"/>
    <n v="1279"/>
    <n v="1230"/>
    <n v="385"/>
    <n v="5036387"/>
    <n v="3024621"/>
    <n v="1142679"/>
    <n v="4142266"/>
    <n v="3423227"/>
    <n v="22089.416666666668"/>
    <n v="3600.7392857142859"/>
    <n v="893.41594996090691"/>
    <n v="3367.6959349593494"/>
    <n v="8891.4987012987021"/>
  </r>
  <r>
    <x v="37"/>
    <x v="9"/>
    <n v="2"/>
    <s v="MMA_Personal"/>
    <x v="14"/>
    <s v="Personal"/>
    <n v="192332"/>
    <n v="48083"/>
    <n v="1309"/>
    <n v="5123"/>
    <n v="9824"/>
    <n v="8695"/>
    <n v="1902"/>
    <n v="21446326"/>
    <n v="18794974"/>
    <n v="15430439"/>
    <n v="29617405"/>
    <n v="23058188"/>
    <n v="16383.747899159664"/>
    <n v="3668.7437048604334"/>
    <n v="1570.6880089576548"/>
    <n v="3406.2570442783208"/>
    <n v="12123.12723449001"/>
  </r>
  <r>
    <x v="37"/>
    <x v="9"/>
    <n v="2"/>
    <s v="LYH_Personal"/>
    <x v="15"/>
    <s v="Personal"/>
    <n v="20972"/>
    <n v="5243"/>
    <n v="169"/>
    <n v="625"/>
    <n v="712"/>
    <n v="1059"/>
    <n v="254"/>
    <n v="3103745"/>
    <n v="2246369"/>
    <n v="976478"/>
    <n v="3159194"/>
    <n v="2154157"/>
    <n v="18365.3550295858"/>
    <n v="3594.1904"/>
    <n v="1371.4578651685392"/>
    <n v="2983.1860245514636"/>
    <n v="8480.9330708661419"/>
  </r>
  <r>
    <x v="37"/>
    <x v="9"/>
    <n v="2"/>
    <s v="SSA_Personal"/>
    <x v="16"/>
    <s v="Personal"/>
    <n v="40712"/>
    <n v="10178"/>
    <n v="296"/>
    <n v="1122"/>
    <n v="3494"/>
    <n v="2245"/>
    <n v="1057"/>
    <n v="5591978"/>
    <n v="1897907"/>
    <n v="2561898"/>
    <n v="7108730"/>
    <n v="5722834"/>
    <n v="18891.817567567567"/>
    <n v="1691.5392156862745"/>
    <n v="733.22781911848881"/>
    <n v="3166.4721603563476"/>
    <n v="5414.2232734153267"/>
  </r>
  <r>
    <x v="37"/>
    <x v="9"/>
    <n v="2"/>
    <s v="MML_Personal"/>
    <x v="17"/>
    <s v="Personal"/>
    <n v="129312"/>
    <n v="32328"/>
    <n v="685"/>
    <n v="3300"/>
    <n v="9391"/>
    <n v="4582"/>
    <n v="1131"/>
    <n v="11912310"/>
    <n v="12069351"/>
    <n v="5868937"/>
    <n v="14264205"/>
    <n v="2271819"/>
    <n v="17390.233576642335"/>
    <n v="3657.3790909090908"/>
    <n v="624.95335959961665"/>
    <n v="3113.0958096900918"/>
    <n v="2008.681697612732"/>
  </r>
  <r>
    <x v="37"/>
    <x v="9"/>
    <n v="2"/>
    <s v="LMH_Personal"/>
    <x v="18"/>
    <s v="Personal"/>
    <n v="86516"/>
    <n v="21629"/>
    <n v="309"/>
    <n v="2644"/>
    <n v="4676"/>
    <n v="4460"/>
    <n v="857"/>
    <n v="13014447"/>
    <n v="10632346"/>
    <n v="5134789"/>
    <n v="16296478"/>
    <n v="10950298"/>
    <n v="42117.951456310679"/>
    <n v="4021.3108925869892"/>
    <n v="1098.1156971770745"/>
    <n v="3653.9188340807177"/>
    <n v="12777.477246207702"/>
  </r>
  <r>
    <x v="37"/>
    <x v="9"/>
    <n v="2"/>
    <s v="SSL_Personal"/>
    <x v="19"/>
    <s v="Personal"/>
    <n v="71984"/>
    <n v="17996"/>
    <n v="676"/>
    <n v="1979"/>
    <n v="6510"/>
    <n v="3095"/>
    <n v="648"/>
    <n v="9885782"/>
    <n v="7043037"/>
    <n v="8912841"/>
    <n v="9142737"/>
    <n v="1804356"/>
    <n v="14623.937869822485"/>
    <n v="3558.8868115209702"/>
    <n v="1369.1"/>
    <n v="2954.0345718901453"/>
    <n v="2784.5"/>
  </r>
  <r>
    <x v="37"/>
    <x v="9"/>
    <n v="2"/>
    <s v="SSH_Personal"/>
    <x v="20"/>
    <s v="Personal"/>
    <n v="72440"/>
    <n v="18110"/>
    <n v="550"/>
    <n v="2453"/>
    <n v="5255"/>
    <n v="3585"/>
    <n v="576"/>
    <n v="9853507"/>
    <n v="11072579"/>
    <n v="13808406"/>
    <n v="16336223"/>
    <n v="2330749"/>
    <n v="17915.467272727274"/>
    <n v="4513.8927843456995"/>
    <n v="2627.6700285442435"/>
    <n v="4556.8264993026496"/>
    <n v="4046.4392361111113"/>
  </r>
  <r>
    <x v="37"/>
    <x v="9"/>
    <n v="2"/>
    <s v="MMH_Personal"/>
    <x v="21"/>
    <s v="Personal"/>
    <n v="110924"/>
    <n v="27731"/>
    <n v="1155"/>
    <n v="4207"/>
    <n v="4283"/>
    <n v="6871"/>
    <n v="1507"/>
    <n v="15860192"/>
    <n v="14104864"/>
    <n v="5535151"/>
    <n v="19981788"/>
    <n v="4392862"/>
    <n v="13731.767965367966"/>
    <n v="3352.7130972189207"/>
    <n v="1292.353724025216"/>
    <n v="2908.1338960849948"/>
    <n v="2914.9714664897147"/>
  </r>
  <r>
    <x v="37"/>
    <x v="9"/>
    <n v="2"/>
    <s v="SYA_Personal"/>
    <x v="22"/>
    <s v="Personal"/>
    <n v="32660"/>
    <n v="8165"/>
    <n v="329"/>
    <n v="1159"/>
    <n v="645"/>
    <n v="1154"/>
    <n v="176"/>
    <n v="4714959"/>
    <n v="3904735"/>
    <n v="511932"/>
    <n v="3629422"/>
    <n v="878504"/>
    <n v="14331.182370820668"/>
    <n v="3369.055220017256"/>
    <n v="793.69302325581396"/>
    <n v="3145.0797227036396"/>
    <n v="4991.5"/>
  </r>
  <r>
    <x v="37"/>
    <x v="9"/>
    <n v="2"/>
    <s v="LSH_Personal"/>
    <x v="23"/>
    <s v="Personal"/>
    <n v="61096"/>
    <n v="15274"/>
    <n v="649"/>
    <n v="2559"/>
    <n v="3743"/>
    <n v="4593"/>
    <n v="916"/>
    <n v="10466031"/>
    <n v="6921174"/>
    <n v="3954633"/>
    <n v="14465853"/>
    <n v="4960044"/>
    <n v="16126.395993836672"/>
    <n v="2704.6400937866356"/>
    <n v="1056.5410098851189"/>
    <n v="3149.5434356629653"/>
    <n v="5414.8951965065498"/>
  </r>
  <r>
    <x v="37"/>
    <x v="9"/>
    <n v="2"/>
    <s v="SYH_Personal"/>
    <x v="24"/>
    <s v="Personal"/>
    <n v="32064"/>
    <n v="8016"/>
    <n v="379"/>
    <n v="1601"/>
    <n v="1121"/>
    <n v="2941"/>
    <n v="45"/>
    <n v="5280748"/>
    <n v="4598923"/>
    <n v="1927110"/>
    <n v="7370741"/>
    <n v="371531"/>
    <n v="13933.372031662269"/>
    <n v="2872.531542785759"/>
    <n v="1719.0990187332739"/>
    <n v="2506.2023121387283"/>
    <n v="8256.2444444444445"/>
  </r>
  <r>
    <x v="37"/>
    <x v="9"/>
    <n v="2"/>
    <s v="MSH_Personal"/>
    <x v="25"/>
    <s v="Personal"/>
    <n v="81296"/>
    <n v="20324"/>
    <n v="905"/>
    <n v="3442"/>
    <n v="1005"/>
    <n v="3486"/>
    <n v="2264"/>
    <n v="11943064"/>
    <n v="8521145"/>
    <n v="819093"/>
    <n v="10106222"/>
    <n v="11070060"/>
    <n v="13196.755801104973"/>
    <n v="2475.6377106333525"/>
    <n v="815.01791044776121"/>
    <n v="2899.0883534136547"/>
    <n v="4889.6024734982329"/>
  </r>
  <r>
    <x v="37"/>
    <x v="9"/>
    <n v="2"/>
    <s v="SMH_Personal"/>
    <x v="26"/>
    <s v="Personal"/>
    <n v="62332"/>
    <n v="15583"/>
    <n v="558"/>
    <n v="2502"/>
    <n v="5268"/>
    <n v="4351"/>
    <n v="631"/>
    <n v="8246274"/>
    <n v="10367639"/>
    <n v="3606801"/>
    <n v="15405337"/>
    <n v="1796112"/>
    <n v="14778.268817204302"/>
    <n v="4143.7406075139888"/>
    <n v="684.66230068337131"/>
    <n v="3540.6428407262697"/>
    <n v="2846.4532488114105"/>
  </r>
  <r>
    <x v="38"/>
    <x v="9"/>
    <n v="3"/>
    <s v="SML_Personal"/>
    <x v="0"/>
    <s v="Personal"/>
    <n v="94672"/>
    <n v="23668"/>
    <n v="135"/>
    <n v="2566"/>
    <n v="1453"/>
    <n v="4712"/>
    <n v="569"/>
    <n v="2564741"/>
    <n v="5213070"/>
    <n v="2455098"/>
    <n v="8631292"/>
    <n v="1795873"/>
    <n v="18998.08148148148"/>
    <n v="2031.5939204988308"/>
    <n v="1689.6751548520303"/>
    <n v="1831.7682512733447"/>
    <n v="3156.1915641476276"/>
  </r>
  <r>
    <x v="38"/>
    <x v="9"/>
    <n v="3"/>
    <s v="LSL_Personal"/>
    <x v="1"/>
    <s v="Personal"/>
    <n v="22168"/>
    <n v="5542"/>
    <n v="27"/>
    <n v="350"/>
    <n v="1111"/>
    <n v="653"/>
    <n v="77"/>
    <n v="773588"/>
    <n v="1167563"/>
    <n v="2128895"/>
    <n v="2033278"/>
    <n v="602782"/>
    <n v="28651.407407407409"/>
    <n v="3335.8942857142856"/>
    <n v="1916.1971197119713"/>
    <n v="3113.748851454824"/>
    <n v="7828.3376623376626"/>
  </r>
  <r>
    <x v="38"/>
    <x v="9"/>
    <n v="3"/>
    <s v="MYA_Personal"/>
    <x v="2"/>
    <s v="Personal"/>
    <n v="22800"/>
    <n v="5700"/>
    <n v="108"/>
    <n v="701"/>
    <n v="282"/>
    <n v="1911"/>
    <n v="123"/>
    <n v="1162552"/>
    <n v="2134143"/>
    <n v="278154"/>
    <n v="5169184"/>
    <n v="631122"/>
    <n v="10764.37037037037"/>
    <n v="3044.4265335235377"/>
    <n v="986.36170212765956"/>
    <n v="2704.9628466771323"/>
    <n v="5131.0731707317073"/>
  </r>
  <r>
    <x v="38"/>
    <x v="9"/>
    <n v="3"/>
    <s v="SMA_Personal"/>
    <x v="3"/>
    <s v="Personal"/>
    <n v="91952"/>
    <n v="22988"/>
    <n v="122"/>
    <n v="1950"/>
    <n v="2870"/>
    <n v="4823"/>
    <n v="2528"/>
    <n v="2254169"/>
    <n v="6773395"/>
    <n v="2482021"/>
    <n v="14668567"/>
    <n v="13542220"/>
    <n v="18476.795081967211"/>
    <n v="3473.5358974358974"/>
    <n v="864.81567944250867"/>
    <n v="3041.3781878498858"/>
    <n v="5356.8908227848106"/>
  </r>
  <r>
    <x v="38"/>
    <x v="9"/>
    <n v="3"/>
    <s v="MSL_Personal"/>
    <x v="4"/>
    <s v="Personal"/>
    <n v="69216"/>
    <n v="17304"/>
    <n v="174"/>
    <n v="1335"/>
    <n v="3708"/>
    <n v="2171"/>
    <n v="399"/>
    <n v="4308034"/>
    <n v="4872618"/>
    <n v="8764985"/>
    <n v="7682295"/>
    <n v="1416248"/>
    <n v="24758.816091954024"/>
    <n v="3649.9011235955054"/>
    <n v="2363.8039374325781"/>
    <n v="3538.5974205435282"/>
    <n v="3549.4937343358397"/>
  </r>
  <r>
    <x v="38"/>
    <x v="9"/>
    <n v="3"/>
    <s v="LYL_Personal"/>
    <x v="5"/>
    <s v="Personal"/>
    <n v="17908"/>
    <n v="4477"/>
    <n v="97"/>
    <n v="390"/>
    <n v="694"/>
    <n v="594"/>
    <n v="167"/>
    <n v="2000630"/>
    <n v="1420007"/>
    <n v="977020"/>
    <n v="2223134"/>
    <n v="887274"/>
    <n v="20625.051546391751"/>
    <n v="3641.0435897435896"/>
    <n v="1407.8097982708935"/>
    <n v="3742.6498316498319"/>
    <n v="5313.0179640718561"/>
  </r>
  <r>
    <x v="38"/>
    <x v="9"/>
    <n v="3"/>
    <s v="LSA_Personal"/>
    <x v="6"/>
    <s v="Personal"/>
    <n v="115848"/>
    <n v="28962"/>
    <n v="305"/>
    <n v="3303"/>
    <n v="2509"/>
    <n v="5557"/>
    <n v="929"/>
    <n v="9921597"/>
    <n v="9760714"/>
    <n v="3982777"/>
    <n v="14433720"/>
    <n v="8285758"/>
    <n v="32529.826229508195"/>
    <n v="2955.1056615198304"/>
    <n v="1587.3961737744121"/>
    <n v="2597.3942774878533"/>
    <n v="8919.0075349838535"/>
  </r>
  <r>
    <x v="38"/>
    <x v="9"/>
    <n v="3"/>
    <s v="LMA_Personal"/>
    <x v="7"/>
    <s v="Personal"/>
    <n v="142124"/>
    <n v="35531"/>
    <n v="1001"/>
    <n v="3283"/>
    <n v="1760"/>
    <n v="5095"/>
    <n v="768"/>
    <n v="16066149"/>
    <n v="7331655"/>
    <n v="1594709"/>
    <n v="14412540"/>
    <n v="3974469"/>
    <n v="16050.098901098901"/>
    <n v="2233.218093207432"/>
    <n v="906.0846590909091"/>
    <n v="2828.7615309126595"/>
    <n v="5175.08984375"/>
  </r>
  <r>
    <x v="38"/>
    <x v="9"/>
    <n v="3"/>
    <s v="SYL_Personal"/>
    <x v="8"/>
    <s v="Personal"/>
    <n v="13508"/>
    <n v="3377"/>
    <n v="104"/>
    <n v="333"/>
    <n v="546"/>
    <n v="473"/>
    <n v="143"/>
    <n v="1397079"/>
    <n v="1135212"/>
    <n v="569038"/>
    <n v="1565937"/>
    <n v="601765"/>
    <n v="13433.451923076924"/>
    <n v="3409.0450450450448"/>
    <n v="1042.1941391941391"/>
    <n v="3310.6490486257926"/>
    <n v="4208.1468531468536"/>
  </r>
  <r>
    <x v="38"/>
    <x v="9"/>
    <n v="3"/>
    <s v="MYL_Personal"/>
    <x v="9"/>
    <s v="Personal"/>
    <n v="14532"/>
    <n v="3633"/>
    <n v="106"/>
    <n v="381"/>
    <n v="695"/>
    <n v="562"/>
    <n v="116"/>
    <n v="1757738"/>
    <n v="1367053"/>
    <n v="594266"/>
    <n v="1914149"/>
    <n v="527858"/>
    <n v="16582.433962264149"/>
    <n v="3588.0656167979005"/>
    <n v="855.05899280575545"/>
    <n v="3405.9590747330963"/>
    <n v="4550.5"/>
  </r>
  <r>
    <x v="38"/>
    <x v="9"/>
    <n v="3"/>
    <s v="MYH_Personal"/>
    <x v="10"/>
    <s v="Personal"/>
    <n v="41040"/>
    <n v="10260"/>
    <n v="308"/>
    <n v="1094"/>
    <n v="2476"/>
    <n v="2919"/>
    <n v="222"/>
    <n v="6240857"/>
    <n v="4442257"/>
    <n v="2875277"/>
    <n v="8292837"/>
    <n v="1208005"/>
    <n v="20262.522727272728"/>
    <n v="4060.5639853747716"/>
    <n v="1161.2588852988692"/>
    <n v="2840.9856115107914"/>
    <n v="5441.4639639639636"/>
  </r>
  <r>
    <x v="38"/>
    <x v="9"/>
    <n v="3"/>
    <s v="LML_Personal"/>
    <x v="11"/>
    <s v="Personal"/>
    <n v="109960"/>
    <n v="27490"/>
    <n v="163"/>
    <n v="2106"/>
    <n v="8675"/>
    <n v="3226"/>
    <n v="731"/>
    <n v="3314445"/>
    <n v="4966417"/>
    <n v="13032976"/>
    <n v="6648590"/>
    <n v="3977068"/>
    <n v="20334.018404907976"/>
    <n v="2358.2226970560305"/>
    <n v="1502.3603458213256"/>
    <n v="2060.9392436453813"/>
    <n v="5440.5854993160056"/>
  </r>
  <r>
    <x v="38"/>
    <x v="9"/>
    <n v="3"/>
    <s v="MSA_Personal"/>
    <x v="12"/>
    <s v="Personal"/>
    <n v="106700"/>
    <n v="26675"/>
    <n v="328"/>
    <n v="2681"/>
    <n v="4129"/>
    <n v="5717"/>
    <n v="989"/>
    <n v="8128227"/>
    <n v="9574567"/>
    <n v="5951501"/>
    <n v="15577332"/>
    <n v="4145588"/>
    <n v="24781.179878048781"/>
    <n v="3571.267064528161"/>
    <n v="1441.3904093000726"/>
    <n v="2724.7388490467029"/>
    <n v="4191.6966632962585"/>
  </r>
  <r>
    <x v="38"/>
    <x v="9"/>
    <n v="3"/>
    <s v="LYA_Personal"/>
    <x v="13"/>
    <s v="Personal"/>
    <n v="28240"/>
    <n v="7060"/>
    <n v="213"/>
    <n v="756"/>
    <n v="1550"/>
    <n v="1142"/>
    <n v="404"/>
    <n v="4703490"/>
    <n v="2718796"/>
    <n v="2656829"/>
    <n v="3841167"/>
    <n v="3258229"/>
    <n v="22082.112676056338"/>
    <n v="3596.2910052910051"/>
    <n v="1714.0832258064515"/>
    <n v="3363.5437828371278"/>
    <n v="8064.9232673267325"/>
  </r>
  <r>
    <x v="38"/>
    <x v="9"/>
    <n v="3"/>
    <s v="MMA_Personal"/>
    <x v="14"/>
    <s v="Personal"/>
    <n v="192612"/>
    <n v="48153"/>
    <n v="1246"/>
    <n v="4969"/>
    <n v="9521"/>
    <n v="8480"/>
    <n v="1941"/>
    <n v="20805430"/>
    <n v="18324763"/>
    <n v="18795557"/>
    <n v="29597579"/>
    <n v="22526515"/>
    <n v="16697.776886035314"/>
    <n v="3687.8170658080098"/>
    <n v="1974.1158491755068"/>
    <n v="3490.2805424528301"/>
    <n v="11605.623390005152"/>
  </r>
  <r>
    <x v="38"/>
    <x v="9"/>
    <n v="3"/>
    <s v="LYH_Personal"/>
    <x v="15"/>
    <s v="Personal"/>
    <n v="20936"/>
    <n v="5234"/>
    <n v="167"/>
    <n v="637"/>
    <n v="692"/>
    <n v="1019"/>
    <n v="282"/>
    <n v="2759992"/>
    <n v="2275052"/>
    <n v="898502"/>
    <n v="3101409"/>
    <n v="2122044"/>
    <n v="16526.898203592813"/>
    <n v="3571.5102040816328"/>
    <n v="1298.413294797688"/>
    <n v="3043.5809617271834"/>
    <n v="7524.9787234042551"/>
  </r>
  <r>
    <x v="38"/>
    <x v="9"/>
    <n v="3"/>
    <s v="SSA_Personal"/>
    <x v="16"/>
    <s v="Personal"/>
    <n v="40792"/>
    <n v="10198"/>
    <n v="306"/>
    <n v="1088"/>
    <n v="2141"/>
    <n v="1557"/>
    <n v="220"/>
    <n v="6462041"/>
    <n v="1885616"/>
    <n v="1749497"/>
    <n v="4714550"/>
    <n v="1299486"/>
    <n v="21117.781045751635"/>
    <n v="1733.1029411764705"/>
    <n v="817.14012143858008"/>
    <n v="3027.9704560051382"/>
    <n v="5906.7545454545452"/>
  </r>
  <r>
    <x v="38"/>
    <x v="9"/>
    <n v="3"/>
    <s v="MML_Personal"/>
    <x v="17"/>
    <s v="Personal"/>
    <n v="130308"/>
    <n v="32577"/>
    <n v="677"/>
    <n v="3162"/>
    <n v="9904"/>
    <n v="4512"/>
    <n v="1037"/>
    <n v="12353049"/>
    <n v="11755735"/>
    <n v="6561828"/>
    <n v="15746570"/>
    <n v="2235583"/>
    <n v="18246.748892171345"/>
    <n v="3717.816255534472"/>
    <n v="662.54321486268179"/>
    <n v="3489.9312943262412"/>
    <n v="2155.8177434908389"/>
  </r>
  <r>
    <x v="38"/>
    <x v="9"/>
    <n v="3"/>
    <s v="LMH_Personal"/>
    <x v="18"/>
    <s v="Personal"/>
    <n v="86812"/>
    <n v="21703"/>
    <n v="289"/>
    <n v="2694"/>
    <n v="4317"/>
    <n v="4404"/>
    <n v="885"/>
    <n v="12068468"/>
    <n v="11051695"/>
    <n v="4845748"/>
    <n v="17186506"/>
    <n v="10717638"/>
    <n v="41759.404844290657"/>
    <n v="4102.3366740905713"/>
    <n v="1122.4804262219134"/>
    <n v="3902.4763851044504"/>
    <n v="12110.325423728813"/>
  </r>
  <r>
    <x v="38"/>
    <x v="9"/>
    <n v="3"/>
    <s v="SSL_Personal"/>
    <x v="19"/>
    <s v="Personal"/>
    <n v="72128"/>
    <n v="18032"/>
    <n v="626"/>
    <n v="1880"/>
    <n v="5296"/>
    <n v="2979"/>
    <n v="657"/>
    <n v="8856797"/>
    <n v="6727482"/>
    <n v="5339452"/>
    <n v="8878700"/>
    <n v="1926349"/>
    <n v="14148.238019169328"/>
    <n v="3578.4478723404254"/>
    <n v="1008.2046827794562"/>
    <n v="2980.4296743873783"/>
    <n v="2932.0380517503804"/>
  </r>
  <r>
    <x v="38"/>
    <x v="9"/>
    <n v="3"/>
    <s v="SSH_Personal"/>
    <x v="20"/>
    <s v="Personal"/>
    <n v="72124"/>
    <n v="18031"/>
    <n v="500"/>
    <n v="2245"/>
    <n v="5170"/>
    <n v="3357"/>
    <n v="569"/>
    <n v="9096345"/>
    <n v="10218576"/>
    <n v="34158115"/>
    <n v="15088828"/>
    <n v="2348978"/>
    <n v="18192.689999999999"/>
    <n v="4551.7042316258348"/>
    <n v="6606.9854932301741"/>
    <n v="4494.735775990468"/>
    <n v="4128.2565905096662"/>
  </r>
  <r>
    <x v="38"/>
    <x v="9"/>
    <n v="3"/>
    <s v="MMH_Personal"/>
    <x v="21"/>
    <s v="Personal"/>
    <n v="111084"/>
    <n v="27771"/>
    <n v="1123"/>
    <n v="4204"/>
    <n v="4221"/>
    <n v="6734"/>
    <n v="1571"/>
    <n v="15756724"/>
    <n v="14079119"/>
    <n v="6071983"/>
    <n v="20085892"/>
    <n v="4422774"/>
    <n v="14030.920747996439"/>
    <n v="3348.9816841103711"/>
    <n v="1438.517649846008"/>
    <n v="2982.7579447579446"/>
    <n v="2815.2603437301082"/>
  </r>
  <r>
    <x v="38"/>
    <x v="9"/>
    <n v="3"/>
    <s v="SYA_Personal"/>
    <x v="22"/>
    <s v="Personal"/>
    <n v="32728"/>
    <n v="8182"/>
    <n v="333"/>
    <n v="1163"/>
    <n v="1718"/>
    <n v="2062"/>
    <n v="746"/>
    <n v="5339372"/>
    <n v="4011726"/>
    <n v="1520450"/>
    <n v="6200392"/>
    <n v="4043540"/>
    <n v="16034.15015015015"/>
    <n v="3449.463456577816"/>
    <n v="885.01164144353902"/>
    <n v="3006.9796314258001"/>
    <n v="5420.2949061662202"/>
  </r>
  <r>
    <x v="38"/>
    <x v="9"/>
    <n v="3"/>
    <s v="LSH_Personal"/>
    <x v="23"/>
    <s v="Personal"/>
    <n v="61220"/>
    <n v="15305"/>
    <n v="672"/>
    <n v="2544"/>
    <n v="831"/>
    <n v="5240"/>
    <n v="2386"/>
    <n v="12124506"/>
    <n v="7044903"/>
    <n v="978299"/>
    <n v="15781076"/>
    <n v="14066522"/>
    <n v="18042.419642857141"/>
    <n v="2769.2228773584907"/>
    <n v="1177.2551143200963"/>
    <n v="3011.6557251908398"/>
    <n v="5895.4409052808051"/>
  </r>
  <r>
    <x v="38"/>
    <x v="9"/>
    <n v="3"/>
    <s v="SYH_Personal"/>
    <x v="24"/>
    <s v="Personal"/>
    <n v="31880"/>
    <n v="7970"/>
    <n v="401"/>
    <n v="1493"/>
    <n v="1148"/>
    <n v="2843"/>
    <n v="56"/>
    <n v="5182794"/>
    <n v="4277812"/>
    <n v="2281802"/>
    <n v="7222036"/>
    <n v="316071"/>
    <n v="12924.673316708229"/>
    <n v="2865.2458137977228"/>
    <n v="1987.6324041811847"/>
    <n v="2540.2870207527258"/>
    <n v="5644.125"/>
  </r>
  <r>
    <x v="38"/>
    <x v="9"/>
    <n v="3"/>
    <s v="MSH_Personal"/>
    <x v="25"/>
    <s v="Personal"/>
    <n v="81460"/>
    <n v="20365"/>
    <n v="956"/>
    <n v="3381"/>
    <n v="1009"/>
    <n v="2721"/>
    <n v="439"/>
    <n v="14113967"/>
    <n v="8569373"/>
    <n v="916355"/>
    <n v="7543863"/>
    <n v="2339414"/>
    <n v="14763.56380753138"/>
    <n v="2534.567583555161"/>
    <n v="908.18136769078296"/>
    <n v="2772.4597574421168"/>
    <n v="5328.9612756264241"/>
  </r>
  <r>
    <x v="38"/>
    <x v="9"/>
    <n v="3"/>
    <s v="SMH_Personal"/>
    <x v="26"/>
    <s v="Personal"/>
    <n v="63268"/>
    <n v="15817"/>
    <n v="520"/>
    <n v="2441"/>
    <n v="4544"/>
    <n v="4252"/>
    <n v="734"/>
    <n v="7760439"/>
    <n v="9849475"/>
    <n v="3582591"/>
    <n v="16277701"/>
    <n v="2287072"/>
    <n v="14923.921153846153"/>
    <n v="4035.0163867267515"/>
    <n v="788.42231514084506"/>
    <n v="3828.2457666980245"/>
    <n v="3115.9019073569484"/>
  </r>
  <r>
    <x v="39"/>
    <x v="9"/>
    <n v="4"/>
    <s v="SML_Personal"/>
    <x v="0"/>
    <s v="Personal"/>
    <n v="95156"/>
    <n v="23789"/>
    <n v="142"/>
    <n v="2495"/>
    <n v="1372"/>
    <n v="4524"/>
    <n v="601"/>
    <n v="2398982"/>
    <n v="5093557"/>
    <n v="2472849"/>
    <n v="9534300"/>
    <n v="1760612"/>
    <n v="16894.239436619719"/>
    <n v="2041.5058116232465"/>
    <n v="1802.3680758017492"/>
    <n v="2107.4933687002654"/>
    <n v="2929.4708818635609"/>
  </r>
  <r>
    <x v="39"/>
    <x v="9"/>
    <n v="4"/>
    <s v="LSL_Personal"/>
    <x v="1"/>
    <s v="Personal"/>
    <n v="21676"/>
    <n v="5419"/>
    <n v="16"/>
    <n v="365"/>
    <n v="929"/>
    <n v="663"/>
    <n v="95"/>
    <n v="527703"/>
    <n v="1331564"/>
    <n v="1722776"/>
    <n v="2344110"/>
    <n v="535407"/>
    <n v="32981.4375"/>
    <n v="3648.1205479452055"/>
    <n v="1854.4413347685684"/>
    <n v="3535.610859728507"/>
    <n v="5635.863157894737"/>
  </r>
  <r>
    <x v="39"/>
    <x v="9"/>
    <n v="4"/>
    <s v="MYA_Personal"/>
    <x v="2"/>
    <s v="Personal"/>
    <n v="22672"/>
    <n v="5668"/>
    <n v="105"/>
    <n v="699"/>
    <n v="571"/>
    <n v="1682"/>
    <n v="122"/>
    <n v="964028"/>
    <n v="2689782"/>
    <n v="563576"/>
    <n v="5058409"/>
    <n v="581510"/>
    <n v="9181.2190476190481"/>
    <n v="3848.0429184549357"/>
    <n v="986.9982486865149"/>
    <n v="3007.3775267538645"/>
    <n v="4766.4754098360654"/>
  </r>
  <r>
    <x v="39"/>
    <x v="9"/>
    <n v="4"/>
    <s v="SMA_Personal"/>
    <x v="3"/>
    <s v="Personal"/>
    <n v="91432"/>
    <n v="22858"/>
    <n v="130"/>
    <n v="1912"/>
    <n v="5941"/>
    <n v="2850"/>
    <n v="1936"/>
    <n v="2058445"/>
    <n v="8392900"/>
    <n v="5139760"/>
    <n v="9640795"/>
    <n v="9607103"/>
    <n v="15834.192307692309"/>
    <n v="4389.5920502092049"/>
    <n v="865.13381585591651"/>
    <n v="3382.7350877192985"/>
    <n v="4962.346590909091"/>
  </r>
  <r>
    <x v="39"/>
    <x v="9"/>
    <n v="4"/>
    <s v="MSL_Personal"/>
    <x v="4"/>
    <s v="Personal"/>
    <n v="68800"/>
    <n v="17200"/>
    <n v="177"/>
    <n v="1349"/>
    <n v="2926"/>
    <n v="2173"/>
    <n v="416"/>
    <n v="4575628"/>
    <n v="5128239"/>
    <n v="6382923"/>
    <n v="8429442"/>
    <n v="1416615"/>
    <n v="25851.005649717514"/>
    <n v="3801.511489992587"/>
    <n v="2181.4501025290497"/>
    <n v="3879.1725724804419"/>
    <n v="3405.3245192307691"/>
  </r>
  <r>
    <x v="39"/>
    <x v="9"/>
    <n v="4"/>
    <s v="LYL_Personal"/>
    <x v="5"/>
    <s v="Personal"/>
    <n v="17832"/>
    <n v="4458"/>
    <n v="99"/>
    <n v="389"/>
    <n v="677"/>
    <n v="599"/>
    <n v="168"/>
    <n v="2026533"/>
    <n v="1471382"/>
    <n v="1257977"/>
    <n v="2327845"/>
    <n v="847864"/>
    <n v="20470.030303030304"/>
    <n v="3782.4730077120821"/>
    <n v="1858.1639586410636"/>
    <n v="3886.2186978297163"/>
    <n v="5046.8095238095239"/>
  </r>
  <r>
    <x v="39"/>
    <x v="9"/>
    <n v="4"/>
    <s v="LSA_Personal"/>
    <x v="6"/>
    <s v="Personal"/>
    <n v="115952"/>
    <n v="28988"/>
    <n v="333"/>
    <n v="3247"/>
    <n v="2725"/>
    <n v="5604"/>
    <n v="902"/>
    <n v="11290585"/>
    <n v="9765896"/>
    <n v="5846485"/>
    <n v="15435928"/>
    <n v="8172497"/>
    <n v="33905.660660660658"/>
    <n v="3007.6673852787189"/>
    <n v="2145.4990825688074"/>
    <n v="2754.4482512491077"/>
    <n v="9060.417960088691"/>
  </r>
  <r>
    <x v="39"/>
    <x v="9"/>
    <n v="4"/>
    <s v="LMA_Personal"/>
    <x v="7"/>
    <s v="Personal"/>
    <n v="141364"/>
    <n v="35341"/>
    <n v="967"/>
    <n v="3320"/>
    <n v="4215"/>
    <n v="6950"/>
    <n v="3440"/>
    <n v="13221202"/>
    <n v="9372203"/>
    <n v="3821045"/>
    <n v="21862040"/>
    <n v="16486664"/>
    <n v="13672.390899689763"/>
    <n v="2822.9527108433736"/>
    <n v="906.53499406880189"/>
    <n v="3145.6172661870505"/>
    <n v="4792.6348837209298"/>
  </r>
  <r>
    <x v="39"/>
    <x v="9"/>
    <n v="4"/>
    <s v="SYL_Personal"/>
    <x v="8"/>
    <s v="Personal"/>
    <n v="13424"/>
    <n v="3356"/>
    <n v="109"/>
    <n v="330"/>
    <n v="467"/>
    <n v="467"/>
    <n v="146"/>
    <n v="1436124"/>
    <n v="1158804"/>
    <n v="549745"/>
    <n v="1667963"/>
    <n v="581769"/>
    <n v="13175.449541284404"/>
    <n v="3511.5272727272727"/>
    <n v="1177.1841541755889"/>
    <n v="3571.6552462526765"/>
    <n v="3984.7191780821918"/>
  </r>
  <r>
    <x v="39"/>
    <x v="9"/>
    <n v="4"/>
    <s v="MYL_Personal"/>
    <x v="9"/>
    <s v="Personal"/>
    <n v="14464"/>
    <n v="3616"/>
    <n v="109"/>
    <n v="379"/>
    <n v="586"/>
    <n v="587"/>
    <n v="115"/>
    <n v="1818363"/>
    <n v="1407845"/>
    <n v="592601"/>
    <n v="2279334"/>
    <n v="498394"/>
    <n v="16682.229357798165"/>
    <n v="3714.6306068601584"/>
    <n v="1011.2645051194539"/>
    <n v="3883.0221465076661"/>
    <n v="4333.8608695652174"/>
  </r>
  <r>
    <x v="39"/>
    <x v="9"/>
    <n v="4"/>
    <s v="MYH_Personal"/>
    <x v="10"/>
    <s v="Personal"/>
    <n v="40820"/>
    <n v="10205"/>
    <n v="294"/>
    <n v="1070"/>
    <n v="506"/>
    <n v="1275"/>
    <n v="221"/>
    <n v="5084596"/>
    <n v="5492758"/>
    <n v="587188"/>
    <n v="4028435"/>
    <n v="1113063"/>
    <n v="17294.544217687075"/>
    <n v="5133.4186915887849"/>
    <n v="1160.4505928853755"/>
    <n v="3159.556862745098"/>
    <n v="5036.4841628959275"/>
  </r>
  <r>
    <x v="39"/>
    <x v="9"/>
    <n v="4"/>
    <s v="LML_Personal"/>
    <x v="11"/>
    <s v="Personal"/>
    <n v="107704"/>
    <n v="26926"/>
    <n v="166"/>
    <n v="2062"/>
    <n v="6665"/>
    <n v="3329"/>
    <n v="729"/>
    <n v="3455303"/>
    <n v="4829448"/>
    <n v="8986759"/>
    <n v="8047696"/>
    <n v="4059141"/>
    <n v="20815.078313253012"/>
    <n v="2342.1183317167797"/>
    <n v="1348.3509377344335"/>
    <n v="2417.4514869330128"/>
    <n v="5568.0946502057614"/>
  </r>
  <r>
    <x v="39"/>
    <x v="9"/>
    <n v="4"/>
    <s v="MSA_Personal"/>
    <x v="12"/>
    <s v="Personal"/>
    <n v="103240"/>
    <n v="25810"/>
    <n v="343"/>
    <n v="2635"/>
    <n v="4536"/>
    <n v="5434"/>
    <n v="987"/>
    <n v="8488717"/>
    <n v="9665658"/>
    <n v="8813584"/>
    <n v="16306350"/>
    <n v="4061464"/>
    <n v="24748.446064139942"/>
    <n v="3668.1814041745729"/>
    <n v="1943.0299823633156"/>
    <n v="3000.8005152741994"/>
    <n v="4114.9584599797363"/>
  </r>
  <r>
    <x v="39"/>
    <x v="9"/>
    <n v="4"/>
    <s v="LYA_Personal"/>
    <x v="13"/>
    <s v="Personal"/>
    <n v="28272"/>
    <n v="7068"/>
    <n v="235"/>
    <n v="828"/>
    <n v="1454"/>
    <n v="1280"/>
    <n v="388"/>
    <n v="5411576"/>
    <n v="3043992"/>
    <n v="2467840"/>
    <n v="4925301"/>
    <n v="3259045"/>
    <n v="23027.982978723405"/>
    <n v="3676.31884057971"/>
    <n v="1697.2764786795049"/>
    <n v="3847.8914062499998"/>
    <n v="8399.600515463917"/>
  </r>
  <r>
    <x v="39"/>
    <x v="9"/>
    <n v="4"/>
    <s v="MMA_Personal"/>
    <x v="14"/>
    <s v="Personal"/>
    <n v="191816"/>
    <n v="47954"/>
    <n v="1281"/>
    <n v="5014"/>
    <n v="8264"/>
    <n v="8603"/>
    <n v="1944"/>
    <n v="21660742"/>
    <n v="18860687"/>
    <n v="13685235"/>
    <n v="32776759"/>
    <n v="22881500"/>
    <n v="16909.244340359095"/>
    <n v="3761.6049062624652"/>
    <n v="1656.0061713455952"/>
    <n v="3809.9220039521097"/>
    <n v="11770.318930041152"/>
  </r>
  <r>
    <x v="39"/>
    <x v="9"/>
    <n v="4"/>
    <s v="LYH_Personal"/>
    <x v="15"/>
    <s v="Personal"/>
    <n v="20932"/>
    <n v="5233"/>
    <n v="159"/>
    <n v="618"/>
    <n v="707"/>
    <n v="1033"/>
    <n v="269"/>
    <n v="3048171"/>
    <n v="2279955"/>
    <n v="1278467"/>
    <n v="3397364"/>
    <n v="2105370"/>
    <n v="19170.886792452831"/>
    <n v="3689.2475728155341"/>
    <n v="1808.2984441301273"/>
    <n v="3288.8325266214906"/>
    <n v="7826.6542750929366"/>
  </r>
  <r>
    <x v="39"/>
    <x v="9"/>
    <n v="4"/>
    <s v="SSA_Personal"/>
    <x v="16"/>
    <s v="Personal"/>
    <n v="40572"/>
    <n v="10143"/>
    <n v="304"/>
    <n v="1122"/>
    <n v="2814"/>
    <n v="1989"/>
    <n v="219"/>
    <n v="5477737"/>
    <n v="2456670"/>
    <n v="2299543"/>
    <n v="6698064"/>
    <n v="1198839"/>
    <n v="18018.871710526317"/>
    <n v="2189.5454545454545"/>
    <n v="817.17945984363894"/>
    <n v="3367.5535444947209"/>
    <n v="5474.1506849315065"/>
  </r>
  <r>
    <x v="39"/>
    <x v="9"/>
    <n v="4"/>
    <s v="MML_Personal"/>
    <x v="17"/>
    <s v="Personal"/>
    <n v="130492"/>
    <n v="32623"/>
    <n v="685"/>
    <n v="3262"/>
    <n v="7964"/>
    <n v="4679"/>
    <n v="1154"/>
    <n v="14483645"/>
    <n v="12324861"/>
    <n v="6086463"/>
    <n v="17425462"/>
    <n v="2484243"/>
    <n v="21144.007299270073"/>
    <n v="3778.3142244022074"/>
    <n v="764.24698643897534"/>
    <n v="3724.185082282539"/>
    <n v="2152.7235701906411"/>
  </r>
  <r>
    <x v="39"/>
    <x v="9"/>
    <n v="4"/>
    <s v="LMH_Personal"/>
    <x v="18"/>
    <s v="Personal"/>
    <n v="86472"/>
    <n v="21618"/>
    <n v="312"/>
    <n v="2614"/>
    <n v="4010"/>
    <n v="4441"/>
    <n v="912"/>
    <n v="13613412"/>
    <n v="10864383"/>
    <n v="5997564"/>
    <n v="18325449"/>
    <n v="11153934"/>
    <n v="43632.730769230766"/>
    <n v="4156.2291507268556"/>
    <n v="1495.6518703241895"/>
    <n v="4126.4240036027923"/>
    <n v="12230.190789473685"/>
  </r>
  <r>
    <x v="39"/>
    <x v="9"/>
    <n v="4"/>
    <s v="SSL_Personal"/>
    <x v="19"/>
    <s v="Personal"/>
    <n v="72056"/>
    <n v="18014"/>
    <n v="648"/>
    <n v="1912"/>
    <n v="5220"/>
    <n v="2965"/>
    <n v="635"/>
    <n v="9948274"/>
    <n v="7146510"/>
    <n v="6349945"/>
    <n v="10539799"/>
    <n v="1719819"/>
    <n v="15352.274691358025"/>
    <n v="3737.7144351464435"/>
    <n v="1216.4645593869732"/>
    <n v="3554.7382799325464"/>
    <n v="2708.3763779527558"/>
  </r>
  <r>
    <x v="39"/>
    <x v="9"/>
    <n v="4"/>
    <s v="SSH_Personal"/>
    <x v="20"/>
    <s v="Personal"/>
    <n v="71848"/>
    <n v="17962"/>
    <n v="498"/>
    <n v="2348"/>
    <n v="3557"/>
    <n v="3430"/>
    <n v="524"/>
    <n v="9417977"/>
    <n v="10914343"/>
    <n v="6922429"/>
    <n v="17132356"/>
    <n v="2205080"/>
    <n v="18911.600401606425"/>
    <n v="4648.3573253833047"/>
    <n v="1946.142535844813"/>
    <n v="4994.8559766763847"/>
    <n v="4208.1679389312976"/>
  </r>
  <r>
    <x v="39"/>
    <x v="9"/>
    <n v="4"/>
    <s v="MMH_Personal"/>
    <x v="21"/>
    <s v="Personal"/>
    <n v="110940"/>
    <n v="27735"/>
    <n v="1154"/>
    <n v="4138"/>
    <n v="4314"/>
    <n v="6686"/>
    <n v="1570"/>
    <n v="16169320"/>
    <n v="14340945"/>
    <n v="7594542"/>
    <n v="21571696"/>
    <n v="4509255"/>
    <n v="14011.5424610052"/>
    <n v="3465.6706138231029"/>
    <n v="1760.4408901251738"/>
    <n v="3226.3978462458867"/>
    <n v="2872.1369426751594"/>
  </r>
  <r>
    <x v="39"/>
    <x v="9"/>
    <n v="4"/>
    <s v="SYA_Personal"/>
    <x v="22"/>
    <s v="Personal"/>
    <n v="32544"/>
    <n v="8136"/>
    <n v="324"/>
    <n v="1122"/>
    <n v="826"/>
    <n v="2328"/>
    <n v="383"/>
    <n v="4426670"/>
    <n v="4893094"/>
    <n v="731155"/>
    <n v="7783460"/>
    <n v="1926979"/>
    <n v="13662.561728395061"/>
    <n v="4361.0463458110517"/>
    <n v="885.17554479418891"/>
    <n v="3343.4106529209621"/>
    <n v="5031.2767624020889"/>
  </r>
  <r>
    <x v="39"/>
    <x v="9"/>
    <n v="4"/>
    <s v="LSH_Personal"/>
    <x v="23"/>
    <s v="Personal"/>
    <n v="60884"/>
    <n v="15221"/>
    <n v="663"/>
    <n v="2562"/>
    <n v="3381"/>
    <n v="4143"/>
    <n v="1891"/>
    <n v="10205182"/>
    <n v="8968510"/>
    <n v="3981871"/>
    <n v="13877459"/>
    <n v="10327967"/>
    <n v="15392.431372549019"/>
    <n v="3500.5893832943011"/>
    <n v="1177.7199053534457"/>
    <n v="3349.6159787593533"/>
    <n v="5461.6430460074034"/>
  </r>
  <r>
    <x v="39"/>
    <x v="9"/>
    <n v="4"/>
    <s v="SYH_Personal"/>
    <x v="24"/>
    <s v="Personal"/>
    <n v="31692"/>
    <n v="7923"/>
    <n v="367"/>
    <n v="1462"/>
    <n v="1000"/>
    <n v="2672"/>
    <n v="63"/>
    <n v="5445986"/>
    <n v="4362385"/>
    <n v="1886449"/>
    <n v="7254402"/>
    <n v="343333"/>
    <n v="14839.198910081745"/>
    <n v="2983.8474692202462"/>
    <n v="1886.4490000000001"/>
    <n v="2714.9708083832334"/>
    <n v="5449.730158730159"/>
  </r>
  <r>
    <x v="39"/>
    <x v="9"/>
    <n v="4"/>
    <s v="MSH_Personal"/>
    <x v="25"/>
    <s v="Personal"/>
    <n v="81020"/>
    <n v="20255"/>
    <n v="914"/>
    <n v="3375"/>
    <n v="6027"/>
    <n v="2911"/>
    <n v="438"/>
    <n v="11501459"/>
    <n v="10813661"/>
    <n v="5477185"/>
    <n v="8973369"/>
    <n v="2160952"/>
    <n v="12583.653172866521"/>
    <n v="3204.0477037037035"/>
    <n v="908.77468060394892"/>
    <n v="3082.5726554448643"/>
    <n v="4933.6803652968038"/>
  </r>
  <r>
    <x v="39"/>
    <x v="9"/>
    <n v="4"/>
    <s v="SMH_Personal"/>
    <x v="26"/>
    <s v="Personal"/>
    <n v="63524"/>
    <n v="15881"/>
    <n v="512"/>
    <n v="2487"/>
    <n v="3999"/>
    <n v="4403"/>
    <n v="726"/>
    <n v="7666953"/>
    <n v="10273027"/>
    <n v="4100870"/>
    <n v="17381914"/>
    <n v="2144355"/>
    <n v="14974.517578125"/>
    <n v="4130.6903900281468"/>
    <n v="1025.4738684671167"/>
    <n v="3947.7433568021802"/>
    <n v="2953.6570247933882"/>
  </r>
  <r>
    <x v="0"/>
    <x v="0"/>
    <n v="1"/>
    <s v="SML_Commercial"/>
    <x v="0"/>
    <s v="Commercial"/>
    <n v="18316"/>
    <n v="4579"/>
    <n v="31"/>
    <n v="517"/>
    <n v="223"/>
    <n v="841"/>
    <n v="125"/>
    <n v="369203"/>
    <n v="799321"/>
    <n v="345737"/>
    <n v="1216119"/>
    <n v="323410"/>
    <n v="11909.774193548386"/>
    <n v="1546.0754352030947"/>
    <n v="1550.3901345291479"/>
    <n v="1446.0392390011891"/>
    <n v="2587.2800000000002"/>
  </r>
  <r>
    <x v="0"/>
    <x v="0"/>
    <n v="1"/>
    <s v="LSL_Commercial"/>
    <x v="1"/>
    <s v="Commercial"/>
    <n v="2756"/>
    <n v="689"/>
    <n v="4"/>
    <n v="68"/>
    <n v="89"/>
    <n v="131"/>
    <n v="15"/>
    <n v="63373"/>
    <n v="191998"/>
    <n v="108698"/>
    <n v="351644"/>
    <n v="70645"/>
    <n v="15843.25"/>
    <n v="2823.5"/>
    <n v="1221.3258426966293"/>
    <n v="2684.3053435114502"/>
    <n v="4709.666666666667"/>
  </r>
  <r>
    <x v="0"/>
    <x v="0"/>
    <n v="1"/>
    <s v="MYA_Commercial"/>
    <x v="2"/>
    <s v="Commercial"/>
    <n v="2968"/>
    <n v="742"/>
    <n v="17"/>
    <n v="99"/>
    <n v="73"/>
    <n v="254"/>
    <n v="26"/>
    <n v="167130"/>
    <n v="316332"/>
    <n v="75729"/>
    <n v="625161"/>
    <n v="111075"/>
    <n v="9831.176470588236"/>
    <n v="3195.2727272727275"/>
    <n v="1037.3835616438357"/>
    <n v="2461.2637795275591"/>
    <n v="4272.1153846153848"/>
  </r>
  <r>
    <x v="0"/>
    <x v="0"/>
    <n v="1"/>
    <s v="SMA_Commercial"/>
    <x v="3"/>
    <s v="Commercial"/>
    <n v="19996"/>
    <n v="4999"/>
    <n v="32"/>
    <n v="445"/>
    <n v="537"/>
    <n v="906"/>
    <n v="135"/>
    <n v="566587"/>
    <n v="1613459"/>
    <n v="490186"/>
    <n v="2784521"/>
    <n v="606207"/>
    <n v="17705.84375"/>
    <n v="3625.7505617977527"/>
    <n v="912.82309124767221"/>
    <n v="3073.4227373068434"/>
    <n v="4490.4222222222224"/>
  </r>
  <r>
    <x v="0"/>
    <x v="0"/>
    <n v="1"/>
    <s v="MSL_Commercial"/>
    <x v="4"/>
    <s v="Commercial"/>
    <n v="8848"/>
    <n v="2212"/>
    <n v="25"/>
    <n v="184"/>
    <n v="196"/>
    <n v="342"/>
    <n v="64"/>
    <n v="488587"/>
    <n v="531635"/>
    <n v="265810"/>
    <n v="945199"/>
    <n v="143324"/>
    <n v="19543.48"/>
    <n v="2889.320652173913"/>
    <n v="1356.1734693877552"/>
    <n v="2763.7397660818715"/>
    <n v="2239.4375"/>
  </r>
  <r>
    <x v="0"/>
    <x v="0"/>
    <n v="1"/>
    <s v="LYL_Commercial"/>
    <x v="5"/>
    <s v="Commercial"/>
    <n v="3184"/>
    <n v="796"/>
    <n v="19"/>
    <n v="75"/>
    <n v="107"/>
    <n v="143"/>
    <n v="34"/>
    <n v="330922"/>
    <n v="217167"/>
    <n v="130948"/>
    <n v="473819"/>
    <n v="161310"/>
    <n v="17416.947368421053"/>
    <n v="2895.56"/>
    <n v="1223.8130841121495"/>
    <n v="3313.4195804195806"/>
    <n v="4744.411764705882"/>
  </r>
  <r>
    <x v="0"/>
    <x v="0"/>
    <n v="1"/>
    <s v="LSA_Commercial"/>
    <x v="6"/>
    <s v="Commercial"/>
    <n v="22104"/>
    <n v="5526"/>
    <n v="81"/>
    <n v="616"/>
    <n v="454"/>
    <n v="1027"/>
    <n v="183"/>
    <n v="1900442"/>
    <n v="1544989"/>
    <n v="383669"/>
    <n v="2274429"/>
    <n v="1408242"/>
    <n v="23462.246913580246"/>
    <n v="2508.0990259740261"/>
    <n v="845.08590308370049"/>
    <n v="2214.6338851022397"/>
    <n v="7695.311475409836"/>
  </r>
  <r>
    <x v="0"/>
    <x v="0"/>
    <n v="1"/>
    <s v="LMA_Commercial"/>
    <x v="7"/>
    <s v="Commercial"/>
    <n v="20644"/>
    <n v="5161"/>
    <n v="165"/>
    <n v="490"/>
    <n v="607"/>
    <n v="880"/>
    <n v="145"/>
    <n v="2498221"/>
    <n v="1143994"/>
    <n v="580772"/>
    <n v="2263746"/>
    <n v="627727"/>
    <n v="15140.733333333334"/>
    <n v="2334.6816326530611"/>
    <n v="956.79077429983522"/>
    <n v="2572.4386363636363"/>
    <n v="4329.1517241379306"/>
  </r>
  <r>
    <x v="0"/>
    <x v="0"/>
    <n v="1"/>
    <s v="SYL_Commercial"/>
    <x v="8"/>
    <s v="Commercial"/>
    <n v="2888"/>
    <n v="722"/>
    <n v="27"/>
    <n v="69"/>
    <n v="78"/>
    <n v="95"/>
    <n v="35"/>
    <n v="281781"/>
    <n v="187972"/>
    <n v="62797"/>
    <n v="243164"/>
    <n v="113590"/>
    <n v="10436.333333333334"/>
    <n v="2724.231884057971"/>
    <n v="805.08974358974353"/>
    <n v="2559.621052631579"/>
    <n v="3245.4285714285716"/>
  </r>
  <r>
    <x v="0"/>
    <x v="0"/>
    <n v="1"/>
    <s v="MYL_Commercial"/>
    <x v="9"/>
    <s v="Commercial"/>
    <n v="1952"/>
    <n v="488"/>
    <n v="18"/>
    <n v="55"/>
    <n v="99"/>
    <n v="90"/>
    <n v="19"/>
    <n v="248980"/>
    <n v="162479"/>
    <n v="68725"/>
    <n v="240378"/>
    <n v="70855"/>
    <n v="13832.222222222223"/>
    <n v="2954.1636363636362"/>
    <n v="694.19191919191917"/>
    <n v="2670.8666666666668"/>
    <n v="3729.2105263157896"/>
  </r>
  <r>
    <x v="0"/>
    <x v="0"/>
    <n v="1"/>
    <s v="MYH_Commercial"/>
    <x v="10"/>
    <s v="Commercial"/>
    <n v="4936"/>
    <n v="1234"/>
    <n v="40"/>
    <n v="124"/>
    <n v="162"/>
    <n v="259"/>
    <n v="36"/>
    <n v="766034"/>
    <n v="527754"/>
    <n v="198747"/>
    <n v="668881"/>
    <n v="166081"/>
    <n v="19150.849999999999"/>
    <n v="4256.0806451612907"/>
    <n v="1226.8333333333333"/>
    <n v="2582.5521235521237"/>
    <n v="4613.3611111111113"/>
  </r>
  <r>
    <x v="0"/>
    <x v="0"/>
    <n v="1"/>
    <s v="LML_Commercial"/>
    <x v="11"/>
    <s v="Commercial"/>
    <n v="20352"/>
    <n v="5088"/>
    <n v="42"/>
    <n v="472"/>
    <n v="1026"/>
    <n v="921"/>
    <n v="185"/>
    <n v="627297"/>
    <n v="847391"/>
    <n v="936909"/>
    <n v="1527794"/>
    <n v="717064"/>
    <n v="14935.642857142857"/>
    <n v="1795.3199152542372"/>
    <n v="913.16666666666663"/>
    <n v="1658.8425624321389"/>
    <n v="3876.0216216216218"/>
  </r>
  <r>
    <x v="0"/>
    <x v="0"/>
    <n v="1"/>
    <s v="MSA_Commercial"/>
    <x v="12"/>
    <s v="Commercial"/>
    <n v="16572"/>
    <n v="4143"/>
    <n v="67"/>
    <n v="455"/>
    <n v="524"/>
    <n v="1067"/>
    <n v="196"/>
    <n v="1174495"/>
    <n v="1364453"/>
    <n v="670972"/>
    <n v="2637160"/>
    <n v="627855"/>
    <n v="17529.776119402984"/>
    <n v="2998.7978021978024"/>
    <n v="1280.4809160305344"/>
    <n v="2471.5651358950327"/>
    <n v="3203.341836734694"/>
  </r>
  <r>
    <x v="0"/>
    <x v="0"/>
    <n v="1"/>
    <s v="LYA_Commercial"/>
    <x v="13"/>
    <s v="Commercial"/>
    <n v="4724"/>
    <n v="1181"/>
    <n v="35"/>
    <n v="126"/>
    <n v="166"/>
    <n v="208"/>
    <n v="57"/>
    <n v="644214"/>
    <n v="352889"/>
    <n v="136837"/>
    <n v="525923"/>
    <n v="378126"/>
    <n v="18406.114285714284"/>
    <n v="2800.7063492063494"/>
    <n v="824.31927710843377"/>
    <n v="2528.4759615384614"/>
    <n v="6633.7894736842109"/>
  </r>
  <r>
    <x v="0"/>
    <x v="0"/>
    <n v="1"/>
    <s v="MMA_Commercial"/>
    <x v="14"/>
    <s v="Commercial"/>
    <n v="22200"/>
    <n v="5550"/>
    <n v="168"/>
    <n v="625"/>
    <n v="984"/>
    <n v="1214"/>
    <n v="246"/>
    <n v="2084187"/>
    <n v="1848531"/>
    <n v="1079936"/>
    <n v="3319349"/>
    <n v="2004135"/>
    <n v="12405.875"/>
    <n v="2957.6496000000002"/>
    <n v="1097.4959349593496"/>
    <n v="2734.2248764415158"/>
    <n v="8146.8902439024387"/>
  </r>
  <r>
    <x v="0"/>
    <x v="0"/>
    <n v="1"/>
    <s v="LYH_Commercial"/>
    <x v="15"/>
    <s v="Commercial"/>
    <n v="3120"/>
    <n v="780"/>
    <n v="27"/>
    <n v="92"/>
    <n v="105"/>
    <n v="173"/>
    <n v="43"/>
    <n v="428687"/>
    <n v="273863"/>
    <n v="135138"/>
    <n v="435998"/>
    <n v="247367"/>
    <n v="15877.296296296296"/>
    <n v="2976.771739130435"/>
    <n v="1287.0285714285715"/>
    <n v="2520.2196531791906"/>
    <n v="5752.7209302325582"/>
  </r>
  <r>
    <x v="0"/>
    <x v="0"/>
    <n v="1"/>
    <s v="SSA_Commercial"/>
    <x v="16"/>
    <s v="Commercial"/>
    <n v="5056"/>
    <n v="1264"/>
    <n v="43"/>
    <n v="140"/>
    <n v="297"/>
    <n v="322"/>
    <n v="51"/>
    <n v="860924"/>
    <n v="253910"/>
    <n v="256511"/>
    <n v="1080903"/>
    <n v="250760"/>
    <n v="20021.488372093023"/>
    <n v="1813.6428571428571"/>
    <n v="863.67340067340069"/>
    <n v="3356.8416149068321"/>
    <n v="4916.8627450980393"/>
  </r>
  <r>
    <x v="0"/>
    <x v="0"/>
    <n v="1"/>
    <s v="MML_Commercial"/>
    <x v="17"/>
    <s v="Commercial"/>
    <n v="18124"/>
    <n v="4531"/>
    <n v="115"/>
    <n v="541"/>
    <n v="1122"/>
    <n v="850"/>
    <n v="179"/>
    <n v="1643397"/>
    <n v="1552934"/>
    <n v="635624"/>
    <n v="2381269"/>
    <n v="308540"/>
    <n v="14290.408695652173"/>
    <n v="2870.4879852125691"/>
    <n v="566.50980392156862"/>
    <n v="2801.4929411764706"/>
    <n v="1723.6871508379888"/>
  </r>
  <r>
    <x v="0"/>
    <x v="0"/>
    <n v="1"/>
    <s v="LMH_Commercial"/>
    <x v="18"/>
    <s v="Commercial"/>
    <n v="18532"/>
    <n v="4633"/>
    <n v="79"/>
    <n v="604"/>
    <n v="1015"/>
    <n v="1264"/>
    <n v="233"/>
    <n v="2413676"/>
    <n v="1969928"/>
    <n v="421119"/>
    <n v="3792369"/>
    <n v="1761256"/>
    <n v="30552.860759493669"/>
    <n v="3261.4701986754967"/>
    <n v="414.89556650246305"/>
    <n v="3000.2919303797466"/>
    <n v="7559.038626609442"/>
  </r>
  <r>
    <x v="0"/>
    <x v="0"/>
    <n v="1"/>
    <s v="SSL_Commercial"/>
    <x v="19"/>
    <s v="Commercial"/>
    <n v="9224"/>
    <n v="2306"/>
    <n v="82"/>
    <n v="227"/>
    <n v="618"/>
    <n v="388"/>
    <n v="82"/>
    <n v="912690"/>
    <n v="619932"/>
    <n v="538430"/>
    <n v="964877"/>
    <n v="168891"/>
    <n v="11130.365853658537"/>
    <n v="2730.9779735682819"/>
    <n v="871.24595469255667"/>
    <n v="2486.7963917525772"/>
    <n v="2059.6463414634145"/>
  </r>
  <r>
    <x v="0"/>
    <x v="0"/>
    <n v="1"/>
    <s v="SSH_Commercial"/>
    <x v="20"/>
    <s v="Commercial"/>
    <n v="7660"/>
    <n v="1915"/>
    <n v="57"/>
    <n v="262"/>
    <n v="336"/>
    <n v="390"/>
    <n v="60"/>
    <n v="731963"/>
    <n v="967206"/>
    <n v="342261"/>
    <n v="1365837"/>
    <n v="190546"/>
    <n v="12841.456140350878"/>
    <n v="3691.6259541984732"/>
    <n v="1018.6339285714286"/>
    <n v="3502.146153846154"/>
    <n v="3175.7666666666669"/>
  </r>
  <r>
    <x v="0"/>
    <x v="0"/>
    <n v="1"/>
    <s v="MMH_Commercial"/>
    <x v="21"/>
    <s v="Commercial"/>
    <n v="15488"/>
    <n v="3872"/>
    <n v="163"/>
    <n v="529"/>
    <n v="530"/>
    <n v="1024"/>
    <n v="214"/>
    <n v="1755220"/>
    <n v="1508610"/>
    <n v="679799"/>
    <n v="2470735"/>
    <n v="495515"/>
    <n v="10768.220858895706"/>
    <n v="2851.8147448015125"/>
    <n v="1282.6396226415095"/>
    <n v="2412.8271484375"/>
    <n v="2315.4906542056074"/>
  </r>
  <r>
    <x v="0"/>
    <x v="0"/>
    <n v="1"/>
    <s v="SYA_Commercial"/>
    <x v="22"/>
    <s v="Commercial"/>
    <n v="4588"/>
    <n v="1147"/>
    <n v="51"/>
    <n v="165"/>
    <n v="221"/>
    <n v="284"/>
    <n v="32"/>
    <n v="776514"/>
    <n v="596593"/>
    <n v="206212"/>
    <n v="950604"/>
    <n v="146176"/>
    <n v="15225.764705882353"/>
    <n v="3615.7151515151513"/>
    <n v="933.08597285067879"/>
    <n v="3347.1971830985917"/>
    <n v="4568"/>
  </r>
  <r>
    <x v="0"/>
    <x v="0"/>
    <n v="1"/>
    <s v="LSH_Commercial"/>
    <x v="23"/>
    <s v="Commercial"/>
    <n v="6956"/>
    <n v="1739"/>
    <n v="82"/>
    <n v="294"/>
    <n v="340"/>
    <n v="625"/>
    <n v="108"/>
    <n v="1401154"/>
    <n v="850852"/>
    <n v="422565"/>
    <n v="1712133"/>
    <n v="532411"/>
    <n v="17087.243902439026"/>
    <n v="2894.0544217687075"/>
    <n v="1242.8382352941176"/>
    <n v="2739.4128000000001"/>
    <n v="4929.7314814814818"/>
  </r>
  <r>
    <x v="0"/>
    <x v="0"/>
    <n v="1"/>
    <s v="SYH_Commercial"/>
    <x v="24"/>
    <s v="Commercial"/>
    <n v="3676"/>
    <n v="919"/>
    <n v="44"/>
    <n v="155"/>
    <n v="104"/>
    <n v="305"/>
    <n v="8"/>
    <n v="414552"/>
    <n v="354468"/>
    <n v="198486"/>
    <n v="733978"/>
    <n v="33730"/>
    <n v="9421.636363636364"/>
    <n v="2286.8903225806453"/>
    <n v="1908.5192307692307"/>
    <n v="2406.4852459016392"/>
    <n v="4216.25"/>
  </r>
  <r>
    <x v="0"/>
    <x v="0"/>
    <n v="1"/>
    <s v="MSH_Commercial"/>
    <x v="25"/>
    <s v="Commercial"/>
    <n v="18128"/>
    <n v="4532"/>
    <n v="229"/>
    <n v="776"/>
    <n v="853"/>
    <n v="686"/>
    <n v="143"/>
    <n v="3202073"/>
    <n v="2054487"/>
    <n v="818276"/>
    <n v="1728035"/>
    <n v="637947"/>
    <n v="13982.851528384279"/>
    <n v="2647.5347938144332"/>
    <n v="959.29191090269637"/>
    <n v="2519.0014577259476"/>
    <n v="4461.1678321678319"/>
  </r>
  <r>
    <x v="0"/>
    <x v="0"/>
    <n v="1"/>
    <s v="SMH_Commercial"/>
    <x v="26"/>
    <s v="Commercial"/>
    <n v="8128"/>
    <n v="2032"/>
    <n v="81"/>
    <n v="348"/>
    <n v="760"/>
    <n v="755"/>
    <n v="115"/>
    <n v="916485"/>
    <n v="1136280"/>
    <n v="529225"/>
    <n v="2599008"/>
    <n v="246941"/>
    <n v="11314.62962962963"/>
    <n v="3265.1724137931033"/>
    <n v="696.34868421052636"/>
    <n v="3442.3947019867551"/>
    <n v="2147.3130434782611"/>
  </r>
  <r>
    <x v="1"/>
    <x v="0"/>
    <n v="2"/>
    <s v="SML_Commercial"/>
    <x v="0"/>
    <s v="Commercial"/>
    <n v="18272"/>
    <n v="4568"/>
    <n v="32"/>
    <n v="550"/>
    <n v="306"/>
    <n v="803"/>
    <n v="126"/>
    <n v="450087"/>
    <n v="886367"/>
    <n v="408630"/>
    <n v="1360038"/>
    <n v="367980"/>
    <n v="14065.21875"/>
    <n v="1611.5763636363636"/>
    <n v="1335.3921568627452"/>
    <n v="1693.6961394769614"/>
    <n v="2920.4761904761904"/>
  </r>
  <r>
    <x v="1"/>
    <x v="0"/>
    <n v="2"/>
    <s v="LSL_Commercial"/>
    <x v="1"/>
    <s v="Commercial"/>
    <n v="2732"/>
    <n v="683"/>
    <n v="3"/>
    <n v="55"/>
    <n v="144"/>
    <n v="75"/>
    <n v="16"/>
    <n v="84191"/>
    <n v="156961"/>
    <n v="189639"/>
    <n v="203330"/>
    <n v="80474"/>
    <n v="28063.666666666668"/>
    <n v="2853.8363636363638"/>
    <n v="1316.9375"/>
    <n v="2711.0666666666666"/>
    <n v="5029.625"/>
  </r>
  <r>
    <x v="1"/>
    <x v="0"/>
    <n v="2"/>
    <s v="MYA_Commercial"/>
    <x v="2"/>
    <s v="Commercial"/>
    <n v="2956"/>
    <n v="739"/>
    <n v="17"/>
    <n v="103"/>
    <n v="249"/>
    <n v="310"/>
    <n v="19"/>
    <n v="162772"/>
    <n v="374633"/>
    <n v="248841"/>
    <n v="952580"/>
    <n v="84106"/>
    <n v="9574.823529411764"/>
    <n v="3637.2135922330099"/>
    <n v="999.36144578313258"/>
    <n v="3072.8387096774195"/>
    <n v="4426.6315789473683"/>
  </r>
  <r>
    <x v="1"/>
    <x v="0"/>
    <n v="2"/>
    <s v="SMA_Commercial"/>
    <x v="3"/>
    <s v="Commercial"/>
    <n v="19976"/>
    <n v="4994"/>
    <n v="32"/>
    <n v="500"/>
    <n v="1681"/>
    <n v="666"/>
    <n v="116"/>
    <n v="527479"/>
    <n v="1975155"/>
    <n v="1475256"/>
    <n v="2201783"/>
    <n v="551544"/>
    <n v="16483.71875"/>
    <n v="3950.31"/>
    <n v="877.60618679357526"/>
    <n v="3305.9804804804803"/>
    <n v="4754.6896551724139"/>
  </r>
  <r>
    <x v="1"/>
    <x v="0"/>
    <n v="2"/>
    <s v="MSL_Commercial"/>
    <x v="4"/>
    <s v="Commercial"/>
    <n v="8804"/>
    <n v="2201"/>
    <n v="26"/>
    <n v="190"/>
    <n v="706"/>
    <n v="260"/>
    <n v="57"/>
    <n v="499263"/>
    <n v="552861"/>
    <n v="1331398"/>
    <n v="871138"/>
    <n v="150332"/>
    <n v="19202.423076923078"/>
    <n v="2909.7947368421051"/>
    <n v="1885.8328611898016"/>
    <n v="3350.5307692307692"/>
    <n v="2637.4035087719299"/>
  </r>
  <r>
    <x v="1"/>
    <x v="0"/>
    <n v="2"/>
    <s v="LYL_Commercial"/>
    <x v="5"/>
    <s v="Commercial"/>
    <n v="3144"/>
    <n v="786"/>
    <n v="18"/>
    <n v="80"/>
    <n v="143"/>
    <n v="103"/>
    <n v="32"/>
    <n v="351510"/>
    <n v="243877"/>
    <n v="183938"/>
    <n v="306481"/>
    <n v="155289"/>
    <n v="19528.333333333332"/>
    <n v="3048.4625000000001"/>
    <n v="1286.2797202797203"/>
    <n v="2975.5436893203882"/>
    <n v="4852.78125"/>
  </r>
  <r>
    <x v="1"/>
    <x v="0"/>
    <n v="2"/>
    <s v="LSA_Commercial"/>
    <x v="6"/>
    <s v="Commercial"/>
    <n v="22180"/>
    <n v="5545"/>
    <n v="93"/>
    <n v="666"/>
    <n v="480"/>
    <n v="943"/>
    <n v="199"/>
    <n v="2281233"/>
    <n v="1738310"/>
    <n v="424989"/>
    <n v="2448235"/>
    <n v="1567890"/>
    <n v="24529.387096774193"/>
    <n v="2610.0750750750749"/>
    <n v="885.39374999999995"/>
    <n v="2596.2195121951218"/>
    <n v="7878.844221105528"/>
  </r>
  <r>
    <x v="1"/>
    <x v="0"/>
    <n v="2"/>
    <s v="LMA_Commercial"/>
    <x v="7"/>
    <s v="Commercial"/>
    <n v="20560"/>
    <n v="5140"/>
    <n v="175"/>
    <n v="519"/>
    <n v="946"/>
    <n v="827"/>
    <n v="309"/>
    <n v="2423737"/>
    <n v="1301302"/>
    <n v="848917"/>
    <n v="2521028"/>
    <n v="1464624"/>
    <n v="13849.925714285715"/>
    <n v="2507.3256262042391"/>
    <n v="897.37526427061312"/>
    <n v="3048.4014510278112"/>
    <n v="4739.8834951456311"/>
  </r>
  <r>
    <x v="1"/>
    <x v="0"/>
    <n v="2"/>
    <s v="SYL_Commercial"/>
    <x v="8"/>
    <s v="Commercial"/>
    <n v="2872"/>
    <n v="718"/>
    <n v="30"/>
    <n v="69"/>
    <n v="101"/>
    <n v="67"/>
    <n v="32"/>
    <n v="357473"/>
    <n v="198157"/>
    <n v="78290"/>
    <n v="191317"/>
    <n v="99217"/>
    <n v="11915.766666666666"/>
    <n v="2871.840579710145"/>
    <n v="775.14851485148517"/>
    <n v="2855.4776119402986"/>
    <n v="3100.53125"/>
  </r>
  <r>
    <x v="1"/>
    <x v="0"/>
    <n v="2"/>
    <s v="MYL_Commercial"/>
    <x v="9"/>
    <s v="Commercial"/>
    <n v="1948"/>
    <n v="487"/>
    <n v="18"/>
    <n v="57"/>
    <n v="113"/>
    <n v="61"/>
    <n v="19"/>
    <n v="252108"/>
    <n v="174953"/>
    <n v="74439"/>
    <n v="193324"/>
    <n v="76029"/>
    <n v="14006"/>
    <n v="3069.3508771929824"/>
    <n v="658.75221238938047"/>
    <n v="3169.2459016393441"/>
    <n v="4001.5263157894738"/>
  </r>
  <r>
    <x v="1"/>
    <x v="0"/>
    <n v="2"/>
    <s v="MYH_Commercial"/>
    <x v="10"/>
    <s v="Commercial"/>
    <n v="4892"/>
    <n v="1223"/>
    <n v="40"/>
    <n v="132"/>
    <n v="63"/>
    <n v="132"/>
    <n v="27"/>
    <n v="746521"/>
    <n v="625143"/>
    <n v="72524"/>
    <n v="399669"/>
    <n v="127581"/>
    <n v="18663.025000000001"/>
    <n v="4735.931818181818"/>
    <n v="1151.1746031746031"/>
    <n v="3027.7954545454545"/>
    <n v="4725.2222222222226"/>
  </r>
  <r>
    <x v="1"/>
    <x v="0"/>
    <n v="2"/>
    <s v="LML_Commercial"/>
    <x v="11"/>
    <s v="Commercial"/>
    <n v="20376"/>
    <n v="5094"/>
    <n v="45"/>
    <n v="463"/>
    <n v="1739"/>
    <n v="478"/>
    <n v="177"/>
    <n v="630782"/>
    <n v="845128"/>
    <n v="1445267"/>
    <n v="895668"/>
    <n v="763612"/>
    <n v="14017.377777777778"/>
    <n v="1825.3304535637149"/>
    <n v="831.09085681426109"/>
    <n v="1873.7824267782428"/>
    <n v="4314.1920903954806"/>
  </r>
  <r>
    <x v="1"/>
    <x v="0"/>
    <n v="2"/>
    <s v="MSA_Commercial"/>
    <x v="12"/>
    <s v="Commercial"/>
    <n v="16472"/>
    <n v="4118"/>
    <n v="70"/>
    <n v="463"/>
    <n v="698"/>
    <n v="858"/>
    <n v="181"/>
    <n v="1323358"/>
    <n v="1442872"/>
    <n v="800851"/>
    <n v="2525884"/>
    <n v="647049"/>
    <n v="18905.114285714284"/>
    <n v="3116.354211663067"/>
    <n v="1147.3510028653295"/>
    <n v="2943.920745920746"/>
    <n v="3574.8563535911603"/>
  </r>
  <r>
    <x v="1"/>
    <x v="0"/>
    <n v="2"/>
    <s v="LYA_Commercial"/>
    <x v="13"/>
    <s v="Commercial"/>
    <n v="4648"/>
    <n v="1162"/>
    <n v="39"/>
    <n v="137"/>
    <n v="206"/>
    <n v="181"/>
    <n v="57"/>
    <n v="761747"/>
    <n v="406697"/>
    <n v="201821"/>
    <n v="571774"/>
    <n v="418902"/>
    <n v="19531.974358974359"/>
    <n v="2968.5912408759123"/>
    <n v="979.71359223300976"/>
    <n v="3158.9723756906078"/>
    <n v="7349.1578947368425"/>
  </r>
  <r>
    <x v="1"/>
    <x v="0"/>
    <n v="2"/>
    <s v="MMA_Commercial"/>
    <x v="14"/>
    <s v="Commercial"/>
    <n v="22108"/>
    <n v="5527"/>
    <n v="177"/>
    <n v="629"/>
    <n v="1367"/>
    <n v="858"/>
    <n v="235"/>
    <n v="2367730"/>
    <n v="1947621"/>
    <n v="1810451"/>
    <n v="2728725"/>
    <n v="2086805"/>
    <n v="13377.005649717514"/>
    <n v="3096.3767885532593"/>
    <n v="1324.3972201901975"/>
    <n v="3180.3321678321677"/>
    <n v="8880.021276595744"/>
  </r>
  <r>
    <x v="1"/>
    <x v="0"/>
    <n v="2"/>
    <s v="LYH_Commercial"/>
    <x v="15"/>
    <s v="Commercial"/>
    <n v="3116"/>
    <n v="779"/>
    <n v="28"/>
    <n v="96"/>
    <n v="131"/>
    <n v="99"/>
    <n v="38"/>
    <n v="434424"/>
    <n v="293982"/>
    <n v="136629"/>
    <n v="291966"/>
    <n v="252593"/>
    <n v="15515.142857142857"/>
    <n v="3062.3125"/>
    <n v="1042.969465648855"/>
    <n v="2949.151515151515"/>
    <n v="6647.1842105263158"/>
  </r>
  <r>
    <x v="1"/>
    <x v="0"/>
    <n v="2"/>
    <s v="SSA_Commercial"/>
    <x v="16"/>
    <s v="Commercial"/>
    <n v="5080"/>
    <n v="1270"/>
    <n v="43"/>
    <n v="158"/>
    <n v="128"/>
    <n v="293"/>
    <n v="167"/>
    <n v="796814"/>
    <n v="317381"/>
    <n v="103747"/>
    <n v="805353"/>
    <n v="869723"/>
    <n v="18530.558139534885"/>
    <n v="2008.7405063291139"/>
    <n v="810.5234375"/>
    <n v="2748.6450511945391"/>
    <n v="5207.9221556886232"/>
  </r>
  <r>
    <x v="1"/>
    <x v="0"/>
    <n v="2"/>
    <s v="MML_Commercial"/>
    <x v="17"/>
    <s v="Commercial"/>
    <n v="17996"/>
    <n v="4499"/>
    <n v="124"/>
    <n v="495"/>
    <n v="1826"/>
    <n v="421"/>
    <n v="183"/>
    <n v="1797933"/>
    <n v="1454131"/>
    <n v="951853"/>
    <n v="1276752"/>
    <n v="303721"/>
    <n v="14499.459677419354"/>
    <n v="2937.638383838384"/>
    <n v="521.2776560788609"/>
    <n v="3032.6650831353918"/>
    <n v="1659.6775956284152"/>
  </r>
  <r>
    <x v="1"/>
    <x v="0"/>
    <n v="2"/>
    <s v="LMH_Commercial"/>
    <x v="18"/>
    <s v="Commercial"/>
    <n v="18464"/>
    <n v="4616"/>
    <n v="84"/>
    <n v="615"/>
    <n v="1174"/>
    <n v="826"/>
    <n v="210"/>
    <n v="2631616"/>
    <n v="2150654"/>
    <n v="892285"/>
    <n v="2398149"/>
    <n v="1606974"/>
    <n v="31328.761904761905"/>
    <n v="3496.9983739837398"/>
    <n v="760.0383304940375"/>
    <n v="2903.3280871670704"/>
    <n v="7652.2571428571428"/>
  </r>
  <r>
    <x v="1"/>
    <x v="0"/>
    <n v="2"/>
    <s v="SSL_Commercial"/>
    <x v="19"/>
    <s v="Commercial"/>
    <n v="9272"/>
    <n v="2318"/>
    <n v="89"/>
    <n v="247"/>
    <n v="800"/>
    <n v="273"/>
    <n v="88"/>
    <n v="1001956"/>
    <n v="724056"/>
    <n v="673339"/>
    <n v="866637"/>
    <n v="197308"/>
    <n v="11257.932584269663"/>
    <n v="2931.4008097165993"/>
    <n v="841.67375000000004"/>
    <n v="3174.4945054945056"/>
    <n v="2242.1363636363635"/>
  </r>
  <r>
    <x v="1"/>
    <x v="0"/>
    <n v="2"/>
    <s v="SSH_Commercial"/>
    <x v="20"/>
    <s v="Commercial"/>
    <n v="7672"/>
    <n v="1918"/>
    <n v="63"/>
    <n v="292"/>
    <n v="592"/>
    <n v="368"/>
    <n v="62"/>
    <n v="864205"/>
    <n v="1112093"/>
    <n v="1063325"/>
    <n v="1274865"/>
    <n v="217702"/>
    <n v="13717.539682539682"/>
    <n v="3808.5376712328766"/>
    <n v="1796.1570945945946"/>
    <n v="3464.3070652173915"/>
    <n v="3511.3225806451615"/>
  </r>
  <r>
    <x v="1"/>
    <x v="0"/>
    <n v="2"/>
    <s v="MMH_Commercial"/>
    <x v="21"/>
    <s v="Commercial"/>
    <n v="15568"/>
    <n v="3892"/>
    <n v="173"/>
    <n v="563"/>
    <n v="714"/>
    <n v="806"/>
    <n v="194"/>
    <n v="1936274"/>
    <n v="1609272"/>
    <n v="761601"/>
    <n v="2323639"/>
    <n v="498135"/>
    <n v="11192.335260115608"/>
    <n v="2858.387211367673"/>
    <n v="1066.6680672268908"/>
    <n v="2882.9267990074441"/>
    <n v="2567.7061855670104"/>
  </r>
  <r>
    <x v="1"/>
    <x v="0"/>
    <n v="2"/>
    <s v="SYA_Commercial"/>
    <x v="22"/>
    <s v="Commercial"/>
    <n v="4644"/>
    <n v="1161"/>
    <n v="53"/>
    <n v="178"/>
    <n v="451"/>
    <n v="301"/>
    <n v="65"/>
    <n v="762439"/>
    <n v="700390"/>
    <n v="398042"/>
    <n v="807469"/>
    <n v="313538"/>
    <n v="14385.641509433963"/>
    <n v="3934.7752808988762"/>
    <n v="882.57649667405769"/>
    <n v="2682.6212624584718"/>
    <n v="4823.6615384615388"/>
  </r>
  <r>
    <x v="1"/>
    <x v="0"/>
    <n v="2"/>
    <s v="LSH_Commercial"/>
    <x v="23"/>
    <s v="Commercial"/>
    <n v="6952"/>
    <n v="1738"/>
    <n v="86"/>
    <n v="332"/>
    <n v="470"/>
    <n v="327"/>
    <n v="120"/>
    <n v="1338243"/>
    <n v="1066079"/>
    <n v="564848"/>
    <n v="1013681"/>
    <n v="607697"/>
    <n v="15560.965116279071"/>
    <n v="3211.0813253012047"/>
    <n v="1201.804255319149"/>
    <n v="3099.9418960244648"/>
    <n v="5064.1416666666664"/>
  </r>
  <r>
    <x v="1"/>
    <x v="0"/>
    <n v="2"/>
    <s v="SYH_Commercial"/>
    <x v="24"/>
    <s v="Commercial"/>
    <n v="3664"/>
    <n v="916"/>
    <n v="45"/>
    <n v="171"/>
    <n v="133"/>
    <n v="272"/>
    <n v="7"/>
    <n v="488878"/>
    <n v="411713"/>
    <n v="196108"/>
    <n v="677578"/>
    <n v="44553"/>
    <n v="10863.955555555556"/>
    <n v="2407.6783625730995"/>
    <n v="1474.4962406015038"/>
    <n v="2491.0955882352941"/>
    <n v="6364.7142857142853"/>
  </r>
  <r>
    <x v="1"/>
    <x v="0"/>
    <n v="2"/>
    <s v="MSH_Commercial"/>
    <x v="25"/>
    <s v="Commercial"/>
    <n v="18124"/>
    <n v="4531"/>
    <n v="256"/>
    <n v="810"/>
    <n v="1125"/>
    <n v="843"/>
    <n v="101"/>
    <n v="3354427"/>
    <n v="2304197"/>
    <n v="1048674"/>
    <n v="2259988"/>
    <n v="463681"/>
    <n v="13103.23046875"/>
    <n v="2844.6876543209878"/>
    <n v="932.15466666666669"/>
    <n v="2680.8873072360616"/>
    <n v="4590.9009900990095"/>
  </r>
  <r>
    <x v="1"/>
    <x v="0"/>
    <n v="2"/>
    <s v="SMH_Commercial"/>
    <x v="26"/>
    <s v="Commercial"/>
    <n v="8100"/>
    <n v="2025"/>
    <n v="91"/>
    <n v="345"/>
    <n v="894"/>
    <n v="552"/>
    <n v="88"/>
    <n v="1074725"/>
    <n v="1150858"/>
    <n v="595265"/>
    <n v="1630840"/>
    <n v="205675"/>
    <n v="11810.164835164835"/>
    <n v="3335.8202898550726"/>
    <n v="665.84451901566001"/>
    <n v="2954.4202898550725"/>
    <n v="2337.215909090909"/>
  </r>
  <r>
    <x v="2"/>
    <x v="0"/>
    <n v="3"/>
    <s v="SML_Commercial"/>
    <x v="0"/>
    <s v="Commercial"/>
    <n v="19144"/>
    <n v="4786"/>
    <n v="32"/>
    <n v="609"/>
    <n v="253"/>
    <n v="900"/>
    <n v="123"/>
    <n v="601400"/>
    <n v="933686"/>
    <n v="343938"/>
    <n v="1390251"/>
    <n v="432378"/>
    <n v="18793.75"/>
    <n v="1533.1461412151068"/>
    <n v="1359.4387351778655"/>
    <n v="1544.7233333333334"/>
    <n v="3515.268292682927"/>
  </r>
  <r>
    <x v="2"/>
    <x v="0"/>
    <n v="3"/>
    <s v="LSL_Commercial"/>
    <x v="1"/>
    <s v="Commercial"/>
    <n v="2812"/>
    <n v="703"/>
    <n v="4"/>
    <n v="54"/>
    <n v="218"/>
    <n v="105"/>
    <n v="12"/>
    <n v="112523"/>
    <n v="153682"/>
    <n v="355941"/>
    <n v="262612"/>
    <n v="78330"/>
    <n v="28130.75"/>
    <n v="2845.962962962963"/>
    <n v="1632.7568807339449"/>
    <n v="2501.0666666666666"/>
    <n v="6527.5"/>
  </r>
  <r>
    <x v="2"/>
    <x v="0"/>
    <n v="3"/>
    <s v="MYA_Commercial"/>
    <x v="2"/>
    <s v="Commercial"/>
    <n v="3056"/>
    <n v="764"/>
    <n v="17"/>
    <n v="106"/>
    <n v="108"/>
    <n v="187"/>
    <n v="16"/>
    <n v="176962"/>
    <n v="340542"/>
    <n v="102705"/>
    <n v="522638"/>
    <n v="96035"/>
    <n v="10409.529411764706"/>
    <n v="3212.6603773584907"/>
    <n v="950.97222222222217"/>
    <n v="2794.8556149732622"/>
    <n v="6002.1875"/>
  </r>
  <r>
    <x v="2"/>
    <x v="0"/>
    <n v="3"/>
    <s v="SMA_Commercial"/>
    <x v="3"/>
    <s v="Commercial"/>
    <n v="20720"/>
    <n v="5180"/>
    <n v="33"/>
    <n v="532"/>
    <n v="444"/>
    <n v="979"/>
    <n v="622"/>
    <n v="574548"/>
    <n v="1945181"/>
    <n v="370598"/>
    <n v="2921038"/>
    <n v="3762612"/>
    <n v="17410.545454545456"/>
    <n v="3656.3552631578946"/>
    <n v="834.68018018018017"/>
    <n v="2983.6956077630234"/>
    <n v="6049.2154340836014"/>
  </r>
  <r>
    <x v="2"/>
    <x v="0"/>
    <n v="3"/>
    <s v="MSL_Commercial"/>
    <x v="4"/>
    <s v="Commercial"/>
    <n v="9136"/>
    <n v="2284"/>
    <n v="24"/>
    <n v="198"/>
    <n v="521"/>
    <n v="302"/>
    <n v="56"/>
    <n v="489160"/>
    <n v="583289"/>
    <n v="1126886"/>
    <n v="881597"/>
    <n v="135017"/>
    <n v="20381.666666666668"/>
    <n v="2945.9040404040402"/>
    <n v="2162.9289827255279"/>
    <n v="2919.1953642384105"/>
    <n v="2411.0178571428573"/>
  </r>
  <r>
    <x v="2"/>
    <x v="0"/>
    <n v="3"/>
    <s v="LYL_Commercial"/>
    <x v="5"/>
    <s v="Commercial"/>
    <n v="3308"/>
    <n v="827"/>
    <n v="20"/>
    <n v="85"/>
    <n v="128"/>
    <n v="137"/>
    <n v="30"/>
    <n v="403404"/>
    <n v="253836"/>
    <n v="142670"/>
    <n v="421172"/>
    <n v="171559"/>
    <n v="20170.2"/>
    <n v="2986.3058823529414"/>
    <n v="1114.609375"/>
    <n v="3074.2481751824816"/>
    <n v="5718.6333333333332"/>
  </r>
  <r>
    <x v="2"/>
    <x v="0"/>
    <n v="3"/>
    <s v="LSA_Commercial"/>
    <x v="6"/>
    <s v="Commercial"/>
    <n v="22992"/>
    <n v="5748"/>
    <n v="91"/>
    <n v="733"/>
    <n v="451"/>
    <n v="1173"/>
    <n v="190"/>
    <n v="2283336"/>
    <n v="1833417"/>
    <n v="697939"/>
    <n v="2794563"/>
    <n v="1702177"/>
    <n v="25091.604395604394"/>
    <n v="2501.2510231923602"/>
    <n v="1547.5365853658536"/>
    <n v="2382.4066496163682"/>
    <n v="8958.8263157894744"/>
  </r>
  <r>
    <x v="2"/>
    <x v="0"/>
    <n v="3"/>
    <s v="LMA_Commercial"/>
    <x v="7"/>
    <s v="Commercial"/>
    <n v="21416"/>
    <n v="5354"/>
    <n v="177"/>
    <n v="522"/>
    <n v="643"/>
    <n v="963"/>
    <n v="103"/>
    <n v="3150866"/>
    <n v="1215818"/>
    <n v="560959"/>
    <n v="2634882"/>
    <n v="614255"/>
    <n v="17801.502824858759"/>
    <n v="2329.1532567049808"/>
    <n v="872.40902021772945"/>
    <n v="2736.1183800623053"/>
    <n v="5963.6407766990287"/>
  </r>
  <r>
    <x v="2"/>
    <x v="0"/>
    <n v="3"/>
    <s v="SYL_Commercial"/>
    <x v="8"/>
    <s v="Commercial"/>
    <n v="2968"/>
    <n v="742"/>
    <n v="27"/>
    <n v="74"/>
    <n v="96"/>
    <n v="92"/>
    <n v="35"/>
    <n v="342111"/>
    <n v="199152"/>
    <n v="81791"/>
    <n v="254736"/>
    <n v="152220"/>
    <n v="12670.777777777777"/>
    <n v="2691.2432432432433"/>
    <n v="851.98958333333337"/>
    <n v="2768.8695652173915"/>
    <n v="4349.1428571428569"/>
  </r>
  <r>
    <x v="2"/>
    <x v="0"/>
    <n v="3"/>
    <s v="MYL_Commercial"/>
    <x v="9"/>
    <s v="Commercial"/>
    <n v="2024"/>
    <n v="506"/>
    <n v="19"/>
    <n v="59"/>
    <n v="118"/>
    <n v="71"/>
    <n v="16"/>
    <n v="268747"/>
    <n v="164053"/>
    <n v="77404"/>
    <n v="199610"/>
    <n v="76874"/>
    <n v="14144.578947368422"/>
    <n v="2780.5593220338983"/>
    <n v="655.96610169491521"/>
    <n v="2811.4084507042253"/>
    <n v="4804.625"/>
  </r>
  <r>
    <x v="2"/>
    <x v="0"/>
    <n v="3"/>
    <s v="MYH_Commercial"/>
    <x v="10"/>
    <s v="Commercial"/>
    <n v="5172"/>
    <n v="1293"/>
    <n v="42"/>
    <n v="153"/>
    <n v="232"/>
    <n v="299"/>
    <n v="30"/>
    <n v="791111"/>
    <n v="645473"/>
    <n v="263210"/>
    <n v="865313"/>
    <n v="181290"/>
    <n v="18835.976190476191"/>
    <n v="4218.7777777777774"/>
    <n v="1134.5258620689656"/>
    <n v="2894.0234113712377"/>
    <n v="6043"/>
  </r>
  <r>
    <x v="2"/>
    <x v="0"/>
    <n v="3"/>
    <s v="LML_Commercial"/>
    <x v="11"/>
    <s v="Commercial"/>
    <n v="21220"/>
    <n v="5305"/>
    <n v="44"/>
    <n v="482"/>
    <n v="2085"/>
    <n v="755"/>
    <n v="174"/>
    <n v="624675"/>
    <n v="894725"/>
    <n v="2887374"/>
    <n v="1266766"/>
    <n v="968255"/>
    <n v="14197.15909090909"/>
    <n v="1856.2759336099584"/>
    <n v="1384.8316546762589"/>
    <n v="1677.835761589404"/>
    <n v="5564.6839080459768"/>
  </r>
  <r>
    <x v="2"/>
    <x v="0"/>
    <n v="3"/>
    <s v="MSA_Commercial"/>
    <x v="12"/>
    <s v="Commercial"/>
    <n v="17116"/>
    <n v="4279"/>
    <n v="67"/>
    <n v="518"/>
    <n v="585"/>
    <n v="935"/>
    <n v="157"/>
    <n v="1462099"/>
    <n v="1532118"/>
    <n v="716255"/>
    <n v="2594668"/>
    <n v="774524"/>
    <n v="21822.373134328358"/>
    <n v="2957.7567567567567"/>
    <n v="1224.3675213675215"/>
    <n v="2775.0459893048128"/>
    <n v="4933.2738853503188"/>
  </r>
  <r>
    <x v="2"/>
    <x v="0"/>
    <n v="3"/>
    <s v="LYA_Commercial"/>
    <x v="13"/>
    <s v="Commercial"/>
    <n v="4848"/>
    <n v="1212"/>
    <n v="37"/>
    <n v="144"/>
    <n v="196"/>
    <n v="194"/>
    <n v="44"/>
    <n v="721236"/>
    <n v="415772"/>
    <n v="183722"/>
    <n v="604312"/>
    <n v="336766"/>
    <n v="19492.864864864863"/>
    <n v="2887.3055555555557"/>
    <n v="937.35714285714289"/>
    <n v="3115.0103092783506"/>
    <n v="7653.772727272727"/>
  </r>
  <r>
    <x v="2"/>
    <x v="0"/>
    <n v="3"/>
    <s v="MMA_Commercial"/>
    <x v="14"/>
    <s v="Commercial"/>
    <n v="23028"/>
    <n v="5757"/>
    <n v="176"/>
    <n v="655"/>
    <n v="1226"/>
    <n v="930"/>
    <n v="213"/>
    <n v="2498383"/>
    <n v="1980584"/>
    <n v="1377438"/>
    <n v="2818053"/>
    <n v="2079740"/>
    <n v="14195.357954545454"/>
    <n v="3023.7923664122136"/>
    <n v="1123.5220228384992"/>
    <n v="3030.1645161290321"/>
    <n v="9764.0375586854461"/>
  </r>
  <r>
    <x v="2"/>
    <x v="0"/>
    <n v="3"/>
    <s v="LYH_Commercial"/>
    <x v="15"/>
    <s v="Commercial"/>
    <n v="3224"/>
    <n v="806"/>
    <n v="27"/>
    <n v="103"/>
    <n v="132"/>
    <n v="130"/>
    <n v="38"/>
    <n v="419925"/>
    <n v="321689"/>
    <n v="153875"/>
    <n v="340876"/>
    <n v="346799"/>
    <n v="15552.777777777777"/>
    <n v="3123.1941747572814"/>
    <n v="1165.719696969697"/>
    <n v="2622.123076923077"/>
    <n v="9126.28947368421"/>
  </r>
  <r>
    <x v="2"/>
    <x v="0"/>
    <n v="3"/>
    <s v="SSA_Commercial"/>
    <x v="16"/>
    <s v="Commercial"/>
    <n v="5272"/>
    <n v="1318"/>
    <n v="45"/>
    <n v="162"/>
    <n v="152"/>
    <n v="199"/>
    <n v="45"/>
    <n v="1029927"/>
    <n v="286105"/>
    <n v="119432"/>
    <n v="597224"/>
    <n v="307816"/>
    <n v="22887.266666666666"/>
    <n v="1766.0802469135801"/>
    <n v="785.73684210526312"/>
    <n v="3001.1256281407036"/>
    <n v="6840.3555555555558"/>
  </r>
  <r>
    <x v="2"/>
    <x v="0"/>
    <n v="3"/>
    <s v="MML_Commercial"/>
    <x v="17"/>
    <s v="Commercial"/>
    <n v="18788"/>
    <n v="4697"/>
    <n v="118"/>
    <n v="476"/>
    <n v="1557"/>
    <n v="706"/>
    <n v="148"/>
    <n v="1694416"/>
    <n v="1385937"/>
    <n v="864792"/>
    <n v="2194860"/>
    <n v="383741"/>
    <n v="14359.457627118643"/>
    <n v="2911.6323529411766"/>
    <n v="555.4219653179191"/>
    <n v="3108.8668555240793"/>
    <n v="2592.8445945945946"/>
  </r>
  <r>
    <x v="2"/>
    <x v="0"/>
    <n v="3"/>
    <s v="LMH_Commercial"/>
    <x v="18"/>
    <s v="Commercial"/>
    <n v="19180"/>
    <n v="4795"/>
    <n v="76"/>
    <n v="672"/>
    <n v="1093"/>
    <n v="1138"/>
    <n v="222"/>
    <n v="2501029"/>
    <n v="2210406"/>
    <n v="1027036"/>
    <n v="3730134"/>
    <n v="1893389"/>
    <n v="32908.276315789473"/>
    <n v="3289.2946428571427"/>
    <n v="939.64867337602925"/>
    <n v="3277.797891036907"/>
    <n v="8528.7792792792789"/>
  </r>
  <r>
    <x v="2"/>
    <x v="0"/>
    <n v="3"/>
    <s v="SSL_Commercial"/>
    <x v="19"/>
    <s v="Commercial"/>
    <n v="9620"/>
    <n v="2405"/>
    <n v="87"/>
    <n v="265"/>
    <n v="722"/>
    <n v="406"/>
    <n v="72"/>
    <n v="1054070"/>
    <n v="740193"/>
    <n v="592947"/>
    <n v="1121468"/>
    <n v="172706"/>
    <n v="12115.747126436781"/>
    <n v="2793.1811320754719"/>
    <n v="821.25623268698064"/>
    <n v="2762.2364532019706"/>
    <n v="2398.6944444444443"/>
  </r>
  <r>
    <x v="2"/>
    <x v="0"/>
    <n v="3"/>
    <s v="SSH_Commercial"/>
    <x v="20"/>
    <s v="Commercial"/>
    <n v="8020"/>
    <n v="2005"/>
    <n v="63"/>
    <n v="307"/>
    <n v="442"/>
    <n v="462"/>
    <n v="55"/>
    <n v="927364"/>
    <n v="1161857"/>
    <n v="481702"/>
    <n v="1745630"/>
    <n v="215616"/>
    <n v="14720.063492063493"/>
    <n v="3784.5504885993487"/>
    <n v="1089.8235294117646"/>
    <n v="3778.4199134199134"/>
    <n v="3920.2909090909093"/>
  </r>
  <r>
    <x v="2"/>
    <x v="0"/>
    <n v="3"/>
    <s v="MMH_Commercial"/>
    <x v="21"/>
    <s v="Commercial"/>
    <n v="16260"/>
    <n v="4065"/>
    <n v="178"/>
    <n v="613"/>
    <n v="707"/>
    <n v="850"/>
    <n v="198"/>
    <n v="2100075"/>
    <n v="1694751"/>
    <n v="699776"/>
    <n v="2193335"/>
    <n v="673317"/>
    <n v="11798.174157303371"/>
    <n v="2764.6835236541597"/>
    <n v="989.78217821782175"/>
    <n v="2580.3941176470589"/>
    <n v="3400.590909090909"/>
  </r>
  <r>
    <x v="2"/>
    <x v="0"/>
    <n v="3"/>
    <s v="SYA_Commercial"/>
    <x v="22"/>
    <s v="Commercial"/>
    <n v="4800"/>
    <n v="1200"/>
    <n v="54"/>
    <n v="188"/>
    <n v="321"/>
    <n v="325"/>
    <n v="23"/>
    <n v="922009"/>
    <n v="680786"/>
    <n v="275342"/>
    <n v="956477"/>
    <n v="148034"/>
    <n v="17074.240740740741"/>
    <n v="3621.2021276595747"/>
    <n v="857.76323987538944"/>
    <n v="2943.0061538461537"/>
    <n v="6436.260869565217"/>
  </r>
  <r>
    <x v="2"/>
    <x v="0"/>
    <n v="3"/>
    <s v="LSH_Commercial"/>
    <x v="23"/>
    <s v="Commercial"/>
    <n v="7280"/>
    <n v="1820"/>
    <n v="86"/>
    <n v="366"/>
    <n v="635"/>
    <n v="555"/>
    <n v="147"/>
    <n v="1690354"/>
    <n v="1040439"/>
    <n v="731150"/>
    <n v="1662741"/>
    <n v="1059691"/>
    <n v="19655.279069767443"/>
    <n v="2842.7295081967213"/>
    <n v="1151.4173228346456"/>
    <n v="2995.9297297297298"/>
    <n v="7208.7823129251701"/>
  </r>
  <r>
    <x v="2"/>
    <x v="0"/>
    <n v="3"/>
    <s v="SYH_Commercial"/>
    <x v="24"/>
    <s v="Commercial"/>
    <n v="3816"/>
    <n v="954"/>
    <n v="44"/>
    <n v="194"/>
    <n v="141"/>
    <n v="359"/>
    <n v="8"/>
    <n v="471937"/>
    <n v="476092"/>
    <n v="194474"/>
    <n v="872752"/>
    <n v="59113"/>
    <n v="10725.84090909091"/>
    <n v="2454.0824742268042"/>
    <n v="1379.2482269503546"/>
    <n v="2431.0640668523679"/>
    <n v="7389.125"/>
  </r>
  <r>
    <x v="2"/>
    <x v="0"/>
    <n v="3"/>
    <s v="MSH_Commercial"/>
    <x v="25"/>
    <s v="Commercial"/>
    <n v="18764"/>
    <n v="4691"/>
    <n v="243"/>
    <n v="853"/>
    <n v="1795"/>
    <n v="1574"/>
    <n v="456"/>
    <n v="3879118"/>
    <n v="2187564"/>
    <n v="1575813"/>
    <n v="4193517"/>
    <n v="2861246"/>
    <n v="15963.448559670782"/>
    <n v="2564.5533411488864"/>
    <n v="877.89025069637887"/>
    <n v="2664.2420584498095"/>
    <n v="6274.6622807017548"/>
  </r>
  <r>
    <x v="2"/>
    <x v="0"/>
    <n v="3"/>
    <s v="SMH_Commercial"/>
    <x v="26"/>
    <s v="Commercial"/>
    <n v="8372"/>
    <n v="2093"/>
    <n v="87"/>
    <n v="375"/>
    <n v="726"/>
    <n v="640"/>
    <n v="83"/>
    <n v="1054934"/>
    <n v="1213536"/>
    <n v="512045"/>
    <n v="2191134"/>
    <n v="250811"/>
    <n v="12125.67816091954"/>
    <n v="3236.096"/>
    <n v="705.29614325068871"/>
    <n v="3423.6468749999999"/>
    <n v="3021.8192771084337"/>
  </r>
  <r>
    <x v="3"/>
    <x v="0"/>
    <n v="4"/>
    <s v="SML_Commercial"/>
    <x v="0"/>
    <s v="Commercial"/>
    <n v="19248"/>
    <n v="4812"/>
    <n v="37"/>
    <n v="609"/>
    <n v="338"/>
    <n v="803"/>
    <n v="165"/>
    <n v="446526"/>
    <n v="951703"/>
    <n v="520424"/>
    <n v="1363043"/>
    <n v="454604"/>
    <n v="12068.27027027027"/>
    <n v="1562.7307060755336"/>
    <n v="1539.7159763313609"/>
    <n v="1697.4383561643835"/>
    <n v="2755.1757575757574"/>
  </r>
  <r>
    <x v="3"/>
    <x v="0"/>
    <n v="4"/>
    <s v="LSL_Commercial"/>
    <x v="1"/>
    <s v="Commercial"/>
    <n v="2812"/>
    <n v="703"/>
    <n v="3"/>
    <n v="62"/>
    <n v="176"/>
    <n v="81"/>
    <n v="17"/>
    <n v="63699"/>
    <n v="172618"/>
    <n v="261203"/>
    <n v="262578"/>
    <n v="92673"/>
    <n v="21233"/>
    <n v="2784.1612903225805"/>
    <n v="1484.1079545454545"/>
    <n v="3241.7037037037039"/>
    <n v="5451.3529411764703"/>
  </r>
  <r>
    <x v="3"/>
    <x v="0"/>
    <n v="4"/>
    <s v="MYA_Commercial"/>
    <x v="2"/>
    <s v="Commercial"/>
    <n v="3052"/>
    <n v="763"/>
    <n v="16"/>
    <n v="111"/>
    <n v="53"/>
    <n v="243"/>
    <n v="21"/>
    <n v="172719"/>
    <n v="360458"/>
    <n v="51146"/>
    <n v="774741"/>
    <n v="90003"/>
    <n v="10794.9375"/>
    <n v="3247.3693693693695"/>
    <n v="965.01886792452831"/>
    <n v="3188.2345679012346"/>
    <n v="4285.8571428571431"/>
  </r>
  <r>
    <x v="3"/>
    <x v="0"/>
    <n v="4"/>
    <s v="SMA_Commercial"/>
    <x v="3"/>
    <s v="Commercial"/>
    <n v="20676"/>
    <n v="5169"/>
    <n v="32"/>
    <n v="545"/>
    <n v="877"/>
    <n v="654"/>
    <n v="87"/>
    <n v="567591"/>
    <n v="1991035"/>
    <n v="750513"/>
    <n v="1966570"/>
    <n v="403547"/>
    <n v="17737.21875"/>
    <n v="3653.2752293577983"/>
    <n v="855.77309007981751"/>
    <n v="3006.987767584098"/>
    <n v="4638.4712643678158"/>
  </r>
  <r>
    <x v="3"/>
    <x v="0"/>
    <n v="4"/>
    <s v="MSL_Commercial"/>
    <x v="4"/>
    <s v="Commercial"/>
    <n v="9104"/>
    <n v="2276"/>
    <n v="22"/>
    <n v="217"/>
    <n v="413"/>
    <n v="284"/>
    <n v="75"/>
    <n v="461959"/>
    <n v="660573"/>
    <n v="668784"/>
    <n v="990216"/>
    <n v="196298"/>
    <n v="20998.136363636364"/>
    <n v="3044.1152073732719"/>
    <n v="1619.3317191283293"/>
    <n v="3486.676056338028"/>
    <n v="2617.3066666666668"/>
  </r>
  <r>
    <x v="3"/>
    <x v="0"/>
    <n v="4"/>
    <s v="LYL_Commercial"/>
    <x v="5"/>
    <s v="Commercial"/>
    <n v="3336"/>
    <n v="834"/>
    <n v="19"/>
    <n v="87"/>
    <n v="182"/>
    <n v="112"/>
    <n v="41"/>
    <n v="396131"/>
    <n v="255531"/>
    <n v="284928"/>
    <n v="411814"/>
    <n v="210894"/>
    <n v="20849"/>
    <n v="2937.1379310344828"/>
    <n v="1565.5384615384614"/>
    <n v="3676.9107142857142"/>
    <n v="5143.7560975609758"/>
  </r>
  <r>
    <x v="3"/>
    <x v="0"/>
    <n v="4"/>
    <s v="LSA_Commercial"/>
    <x v="6"/>
    <s v="Commercial"/>
    <n v="23064"/>
    <n v="5766"/>
    <n v="86"/>
    <n v="721"/>
    <n v="628"/>
    <n v="1087"/>
    <n v="253"/>
    <n v="2238655"/>
    <n v="1810326"/>
    <n v="1098137"/>
    <n v="2866183"/>
    <n v="2048613"/>
    <n v="26030.872093023256"/>
    <n v="2510.8543689320391"/>
    <n v="1748.625796178344"/>
    <n v="2636.7828886844527"/>
    <n v="8097.284584980237"/>
  </r>
  <r>
    <x v="3"/>
    <x v="0"/>
    <n v="4"/>
    <s v="LMA_Commercial"/>
    <x v="7"/>
    <s v="Commercial"/>
    <n v="21456"/>
    <n v="5364"/>
    <n v="171"/>
    <n v="574"/>
    <n v="1808"/>
    <n v="1043"/>
    <n v="130"/>
    <n v="2598812"/>
    <n v="1294460"/>
    <n v="1600891"/>
    <n v="3231998"/>
    <n v="592124"/>
    <n v="15197.730994152047"/>
    <n v="2255.1567944250869"/>
    <n v="885.4485619469026"/>
    <n v="3098.7516778523491"/>
    <n v="4554.8"/>
  </r>
  <r>
    <x v="3"/>
    <x v="0"/>
    <n v="4"/>
    <s v="SYL_Commercial"/>
    <x v="8"/>
    <s v="Commercial"/>
    <n v="2956"/>
    <n v="739"/>
    <n v="29"/>
    <n v="85"/>
    <n v="119"/>
    <n v="87"/>
    <n v="45"/>
    <n v="318523"/>
    <n v="225810"/>
    <n v="113457"/>
    <n v="271622"/>
    <n v="159691"/>
    <n v="10983.551724137931"/>
    <n v="2656.5882352941176"/>
    <n v="953.42016806722688"/>
    <n v="3122.0919540229884"/>
    <n v="3548.6888888888889"/>
  </r>
  <r>
    <x v="3"/>
    <x v="0"/>
    <n v="4"/>
    <s v="MYL_Commercial"/>
    <x v="9"/>
    <s v="Commercial"/>
    <n v="2020"/>
    <n v="505"/>
    <n v="19"/>
    <n v="66"/>
    <n v="122"/>
    <n v="74"/>
    <n v="19"/>
    <n v="269954"/>
    <n v="184464"/>
    <n v="89723"/>
    <n v="238392"/>
    <n v="84082"/>
    <n v="14208.105263157895"/>
    <n v="2794.909090909091"/>
    <n v="735.43442622950818"/>
    <n v="3221.5135135135133"/>
    <n v="4425.3684210526317"/>
  </r>
  <r>
    <x v="3"/>
    <x v="0"/>
    <n v="4"/>
    <s v="MYH_Commercial"/>
    <x v="10"/>
    <s v="Commercial"/>
    <n v="5204"/>
    <n v="1301"/>
    <n v="40"/>
    <n v="153"/>
    <n v="81"/>
    <n v="294"/>
    <n v="42"/>
    <n v="790235"/>
    <n v="643045"/>
    <n v="93070"/>
    <n v="949679"/>
    <n v="195453"/>
    <n v="19755.875"/>
    <n v="4202.9084967320259"/>
    <n v="1149.0123456790122"/>
    <n v="3230.2006802721089"/>
    <n v="4653.6428571428569"/>
  </r>
  <r>
    <x v="3"/>
    <x v="0"/>
    <n v="4"/>
    <s v="LML_Commercial"/>
    <x v="11"/>
    <s v="Commercial"/>
    <n v="21008"/>
    <n v="5252"/>
    <n v="41"/>
    <n v="503"/>
    <n v="1829"/>
    <n v="604"/>
    <n v="227"/>
    <n v="642848"/>
    <n v="929994"/>
    <n v="1944184"/>
    <n v="1274370"/>
    <n v="995252"/>
    <n v="15679.219512195123"/>
    <n v="1848.8946322067595"/>
    <n v="1062.9764898851831"/>
    <n v="2109.8841059602651"/>
    <n v="4384.3700440528637"/>
  </r>
  <r>
    <x v="3"/>
    <x v="0"/>
    <n v="4"/>
    <s v="MSA_Commercial"/>
    <x v="12"/>
    <s v="Commercial"/>
    <n v="16900"/>
    <n v="4225"/>
    <n v="66"/>
    <n v="513"/>
    <n v="934"/>
    <n v="797"/>
    <n v="209"/>
    <n v="1361476"/>
    <n v="1584146"/>
    <n v="1494498"/>
    <n v="2137475"/>
    <n v="841185"/>
    <n v="20628.424242424244"/>
    <n v="3088.0038986354775"/>
    <n v="1600.1049250535332"/>
    <n v="2681.9008782936012"/>
    <n v="4024.8086124401916"/>
  </r>
  <r>
    <x v="3"/>
    <x v="0"/>
    <n v="4"/>
    <s v="LYA_Commercial"/>
    <x v="13"/>
    <s v="Commercial"/>
    <n v="4852"/>
    <n v="1213"/>
    <n v="37"/>
    <n v="150"/>
    <n v="205"/>
    <n v="182"/>
    <n v="58"/>
    <n v="732672"/>
    <n v="415883"/>
    <n v="177393"/>
    <n v="585181"/>
    <n v="439437"/>
    <n v="19801.945945945947"/>
    <n v="2772.5533333333333"/>
    <n v="865.33170731707321"/>
    <n v="3215.2802197802198"/>
    <n v="7576.5"/>
  </r>
  <r>
    <x v="3"/>
    <x v="0"/>
    <n v="4"/>
    <s v="MMA_Commercial"/>
    <x v="14"/>
    <s v="Commercial"/>
    <n v="23072"/>
    <n v="5768"/>
    <n v="168"/>
    <n v="715"/>
    <n v="1299"/>
    <n v="979"/>
    <n v="294"/>
    <n v="2363045"/>
    <n v="2099396"/>
    <n v="1547222"/>
    <n v="2890461"/>
    <n v="2815339"/>
    <n v="14065.744047619048"/>
    <n v="2936.2181818181816"/>
    <n v="1191.0869899923018"/>
    <n v="2952.4627170582226"/>
    <n v="9575.9829931972781"/>
  </r>
  <r>
    <x v="3"/>
    <x v="0"/>
    <n v="4"/>
    <s v="LYH_Commercial"/>
    <x v="15"/>
    <s v="Commercial"/>
    <n v="3228"/>
    <n v="807"/>
    <n v="28"/>
    <n v="104"/>
    <n v="146"/>
    <n v="127"/>
    <n v="58"/>
    <n v="475827"/>
    <n v="307647"/>
    <n v="203625"/>
    <n v="368796"/>
    <n v="407181"/>
    <n v="16993.821428571428"/>
    <n v="2958.1442307692309"/>
    <n v="1394.6917808219177"/>
    <n v="2903.9055118110236"/>
    <n v="7020.3620689655172"/>
  </r>
  <r>
    <x v="3"/>
    <x v="0"/>
    <n v="4"/>
    <s v="SSA_Commercial"/>
    <x v="16"/>
    <s v="Commercial"/>
    <n v="5292"/>
    <n v="1323"/>
    <n v="42"/>
    <n v="169"/>
    <n v="441"/>
    <n v="370"/>
    <n v="25"/>
    <n v="887864"/>
    <n v="303984"/>
    <n v="364602"/>
    <n v="1268440"/>
    <n v="122311"/>
    <n v="21139.619047619046"/>
    <n v="1798.7218934911243"/>
    <n v="826.76190476190482"/>
    <n v="3428.2162162162163"/>
    <n v="4892.4399999999996"/>
  </r>
  <r>
    <x v="3"/>
    <x v="0"/>
    <n v="4"/>
    <s v="MML_Commercial"/>
    <x v="17"/>
    <s v="Commercial"/>
    <n v="18820"/>
    <n v="4705"/>
    <n v="114"/>
    <n v="565"/>
    <n v="1617"/>
    <n v="575"/>
    <n v="192"/>
    <n v="1760828"/>
    <n v="1622460"/>
    <n v="995161"/>
    <n v="1957497"/>
    <n v="369841"/>
    <n v="15445.859649122807"/>
    <n v="2871.6106194690265"/>
    <n v="615.43661100803956"/>
    <n v="3404.342608695652"/>
    <n v="1926.2552083333333"/>
  </r>
  <r>
    <x v="3"/>
    <x v="0"/>
    <n v="4"/>
    <s v="LMH_Commercial"/>
    <x v="18"/>
    <s v="Commercial"/>
    <n v="19160"/>
    <n v="4790"/>
    <n v="75"/>
    <n v="685"/>
    <n v="1080"/>
    <n v="914"/>
    <n v="297"/>
    <n v="2689237"/>
    <n v="2192824"/>
    <n v="1283771"/>
    <n v="3017905"/>
    <n v="2502590"/>
    <n v="35856.493333333332"/>
    <n v="3201.2029197080292"/>
    <n v="1188.6768518518518"/>
    <n v="3301.8654266958424"/>
    <n v="8426.228956228957"/>
  </r>
  <r>
    <x v="3"/>
    <x v="0"/>
    <n v="4"/>
    <s v="SSL_Commercial"/>
    <x v="19"/>
    <s v="Commercial"/>
    <n v="9556"/>
    <n v="2389"/>
    <n v="83"/>
    <n v="260"/>
    <n v="873"/>
    <n v="315"/>
    <n v="99"/>
    <n v="994079"/>
    <n v="745523"/>
    <n v="865237"/>
    <n v="945423"/>
    <n v="205087"/>
    <n v="11976.855421686747"/>
    <n v="2867.396153846154"/>
    <n v="991.10767468499432"/>
    <n v="3001.3428571428572"/>
    <n v="2071.5858585858587"/>
  </r>
  <r>
    <x v="3"/>
    <x v="0"/>
    <n v="4"/>
    <s v="SSH_Commercial"/>
    <x v="20"/>
    <s v="Commercial"/>
    <n v="8072"/>
    <n v="2018"/>
    <n v="62"/>
    <n v="317"/>
    <n v="527"/>
    <n v="413"/>
    <n v="74"/>
    <n v="861781"/>
    <n v="1117647"/>
    <n v="561280"/>
    <n v="1733705"/>
    <n v="266524"/>
    <n v="13899.693548387097"/>
    <n v="3525.7003154574131"/>
    <n v="1065.0474383301707"/>
    <n v="4197.8329297820819"/>
    <n v="3601.6756756756758"/>
  </r>
  <r>
    <x v="3"/>
    <x v="0"/>
    <n v="4"/>
    <s v="MMH_Commercial"/>
    <x v="21"/>
    <s v="Commercial"/>
    <n v="16276"/>
    <n v="4069"/>
    <n v="177"/>
    <n v="624"/>
    <n v="871"/>
    <n v="849"/>
    <n v="275"/>
    <n v="2050852"/>
    <n v="1797979"/>
    <n v="1143249"/>
    <n v="2395359"/>
    <n v="720271"/>
    <n v="11586.734463276836"/>
    <n v="2881.3766025641025"/>
    <n v="1312.5706084959816"/>
    <n v="2821.3886925795055"/>
    <n v="2619.1672727272726"/>
  </r>
  <r>
    <x v="3"/>
    <x v="0"/>
    <n v="4"/>
    <s v="SYA_Commercial"/>
    <x v="22"/>
    <s v="Commercial"/>
    <n v="4788"/>
    <n v="1197"/>
    <n v="50"/>
    <n v="194"/>
    <n v="200"/>
    <n v="322"/>
    <n v="150"/>
    <n v="811753"/>
    <n v="708006"/>
    <n v="176335"/>
    <n v="1117351"/>
    <n v="702280"/>
    <n v="16235.06"/>
    <n v="3649.5154639175257"/>
    <n v="881.67499999999995"/>
    <n v="3470.0341614906833"/>
    <n v="4681.8666666666668"/>
  </r>
  <r>
    <x v="3"/>
    <x v="0"/>
    <n v="4"/>
    <s v="LSH_Commercial"/>
    <x v="23"/>
    <s v="Commercial"/>
    <n v="7328"/>
    <n v="1832"/>
    <n v="84"/>
    <n v="355"/>
    <n v="521"/>
    <n v="363"/>
    <n v="290"/>
    <n v="1446146"/>
    <n v="1025628"/>
    <n v="596900"/>
    <n v="1130993"/>
    <n v="1498919"/>
    <n v="17216.023809523809"/>
    <n v="2889.092957746479"/>
    <n v="1145.6813819577735"/>
    <n v="3115.6831955922867"/>
    <n v="5168.686206896552"/>
  </r>
  <r>
    <x v="3"/>
    <x v="0"/>
    <n v="4"/>
    <s v="SYH_Commercial"/>
    <x v="24"/>
    <s v="Commercial"/>
    <n v="3824"/>
    <n v="956"/>
    <n v="47"/>
    <n v="182"/>
    <n v="160"/>
    <n v="257"/>
    <n v="10"/>
    <n v="528927"/>
    <n v="440451"/>
    <n v="259465"/>
    <n v="647427"/>
    <n v="63197"/>
    <n v="11253.765957446809"/>
    <n v="2420.0604395604396"/>
    <n v="1621.65625"/>
    <n v="2519.1712062256811"/>
    <n v="6319.7"/>
  </r>
  <r>
    <x v="3"/>
    <x v="0"/>
    <n v="4"/>
    <s v="MSH_Commercial"/>
    <x v="25"/>
    <s v="Commercial"/>
    <n v="18780"/>
    <n v="4695"/>
    <n v="239"/>
    <n v="904"/>
    <n v="1992"/>
    <n v="1018"/>
    <n v="144"/>
    <n v="3126652"/>
    <n v="2357687"/>
    <n v="1787250"/>
    <n v="2866748"/>
    <n v="644494"/>
    <n v="13082.225941422594"/>
    <n v="2608.0608407079644"/>
    <n v="897.21385542168673"/>
    <n v="2816.0589390962673"/>
    <n v="4475.6527777777774"/>
  </r>
  <r>
    <x v="3"/>
    <x v="0"/>
    <n v="4"/>
    <s v="SMH_Commercial"/>
    <x v="26"/>
    <s v="Commercial"/>
    <n v="8364"/>
    <n v="2091"/>
    <n v="79"/>
    <n v="382"/>
    <n v="745"/>
    <n v="471"/>
    <n v="98"/>
    <n v="1062184"/>
    <n v="1245159"/>
    <n v="527278"/>
    <n v="1558014"/>
    <n v="223385"/>
    <n v="13445.367088607594"/>
    <n v="3259.5785340314137"/>
    <n v="707.75570469798663"/>
    <n v="3307.8853503184714"/>
    <n v="2279.4387755102039"/>
  </r>
  <r>
    <x v="4"/>
    <x v="1"/>
    <n v="1"/>
    <s v="SML_Commercial"/>
    <x v="0"/>
    <s v="Commercial"/>
    <n v="19424"/>
    <n v="4856"/>
    <n v="35"/>
    <n v="557"/>
    <n v="224"/>
    <n v="947"/>
    <n v="133"/>
    <n v="419868"/>
    <n v="916067"/>
    <n v="346251"/>
    <n v="1494622"/>
    <n v="333028"/>
    <n v="11996.228571428572"/>
    <n v="1644.6445242369839"/>
    <n v="1545.7633928571429"/>
    <n v="1578.2703273495249"/>
    <n v="2503.9699248120301"/>
  </r>
  <r>
    <x v="4"/>
    <x v="1"/>
    <n v="1"/>
    <s v="LSL_Commercial"/>
    <x v="1"/>
    <s v="Commercial"/>
    <n v="2836"/>
    <n v="709"/>
    <n v="4"/>
    <n v="71"/>
    <n v="95"/>
    <n v="128"/>
    <n v="15"/>
    <n v="61683"/>
    <n v="203158"/>
    <n v="115283"/>
    <n v="351130"/>
    <n v="86560"/>
    <n v="15420.75"/>
    <n v="2861.3802816901407"/>
    <n v="1213.5052631578947"/>
    <n v="2743.203125"/>
    <n v="5770.666666666667"/>
  </r>
  <r>
    <x v="4"/>
    <x v="1"/>
    <n v="1"/>
    <s v="MYA_Commercial"/>
    <x v="2"/>
    <s v="Commercial"/>
    <n v="3080"/>
    <n v="770"/>
    <n v="17"/>
    <n v="103"/>
    <n v="72"/>
    <n v="244"/>
    <n v="28"/>
    <n v="180936"/>
    <n v="338389"/>
    <n v="75539"/>
    <n v="653386"/>
    <n v="118280"/>
    <n v="10643.294117647059"/>
    <n v="3285.3300970873788"/>
    <n v="1049.1527777777778"/>
    <n v="2677.811475409836"/>
    <n v="4224.2857142857147"/>
  </r>
  <r>
    <x v="4"/>
    <x v="1"/>
    <n v="1"/>
    <s v="SMA_Commercial"/>
    <x v="3"/>
    <s v="Commercial"/>
    <n v="20892"/>
    <n v="5223"/>
    <n v="35"/>
    <n v="471"/>
    <n v="544"/>
    <n v="885"/>
    <n v="187"/>
    <n v="639008"/>
    <n v="1684892"/>
    <n v="500851"/>
    <n v="2710139"/>
    <n v="838457"/>
    <n v="18257.371428571427"/>
    <n v="3577.2653927813162"/>
    <n v="920.68198529411768"/>
    <n v="3062.3039548022598"/>
    <n v="4483.727272727273"/>
  </r>
  <r>
    <x v="4"/>
    <x v="1"/>
    <n v="1"/>
    <s v="MSL_Commercial"/>
    <x v="4"/>
    <s v="Commercial"/>
    <n v="9228"/>
    <n v="2307"/>
    <n v="27"/>
    <n v="197"/>
    <n v="443"/>
    <n v="332"/>
    <n v="62"/>
    <n v="517856"/>
    <n v="548007"/>
    <n v="611175"/>
    <n v="996024"/>
    <n v="141610"/>
    <n v="19179.85185185185"/>
    <n v="2781.7614213197971"/>
    <n v="1379.6275395033861"/>
    <n v="3000.0722891566265"/>
    <n v="2284.0322580645161"/>
  </r>
  <r>
    <x v="4"/>
    <x v="1"/>
    <n v="1"/>
    <s v="LYL_Commercial"/>
    <x v="5"/>
    <s v="Commercial"/>
    <n v="3376"/>
    <n v="844"/>
    <n v="20"/>
    <n v="82"/>
    <n v="107"/>
    <n v="131"/>
    <n v="35"/>
    <n v="354148"/>
    <n v="233792"/>
    <n v="134971"/>
    <n v="473616"/>
    <n v="164669"/>
    <n v="17707.400000000001"/>
    <n v="2851.1219512195121"/>
    <n v="1261.4112149532709"/>
    <n v="3615.3893129770991"/>
    <n v="4704.8285714285712"/>
  </r>
  <r>
    <x v="4"/>
    <x v="1"/>
    <n v="1"/>
    <s v="LSA_Commercial"/>
    <x v="6"/>
    <s v="Commercial"/>
    <n v="23336"/>
    <n v="5834"/>
    <n v="87"/>
    <n v="662"/>
    <n v="454"/>
    <n v="1227"/>
    <n v="182"/>
    <n v="2062137"/>
    <n v="1630222"/>
    <n v="395567"/>
    <n v="3009476"/>
    <n v="1382628"/>
    <n v="23702.724137931036"/>
    <n v="2462.5709969788518"/>
    <n v="871.29295154185024"/>
    <n v="2452.710676446618"/>
    <n v="7596.8571428571431"/>
  </r>
  <r>
    <x v="4"/>
    <x v="1"/>
    <n v="1"/>
    <s v="LMA_Commercial"/>
    <x v="7"/>
    <s v="Commercial"/>
    <n v="21696"/>
    <n v="5424"/>
    <n v="177"/>
    <n v="521"/>
    <n v="578"/>
    <n v="957"/>
    <n v="332"/>
    <n v="2703744"/>
    <n v="1229617"/>
    <n v="544484"/>
    <n v="2541352"/>
    <n v="1485388"/>
    <n v="15275.389830508475"/>
    <n v="2360.1094049904032"/>
    <n v="942.01384083044979"/>
    <n v="2655.5402298850577"/>
    <n v="4474.060240963855"/>
  </r>
  <r>
    <x v="4"/>
    <x v="1"/>
    <n v="1"/>
    <s v="SYL_Commercial"/>
    <x v="8"/>
    <s v="Commercial"/>
    <n v="2992"/>
    <n v="748"/>
    <n v="29"/>
    <n v="73"/>
    <n v="77"/>
    <n v="105"/>
    <n v="33"/>
    <n v="312709"/>
    <n v="199032"/>
    <n v="62928"/>
    <n v="287239"/>
    <n v="105474"/>
    <n v="10783.068965517241"/>
    <n v="2726.4657534246576"/>
    <n v="817.2467532467532"/>
    <n v="2735.609523809524"/>
    <n v="3196.181818181818"/>
  </r>
  <r>
    <x v="4"/>
    <x v="1"/>
    <n v="1"/>
    <s v="MYL_Commercial"/>
    <x v="9"/>
    <s v="Commercial"/>
    <n v="2040"/>
    <n v="510"/>
    <n v="19"/>
    <n v="59"/>
    <n v="105"/>
    <n v="90"/>
    <n v="22"/>
    <n v="258807"/>
    <n v="176389"/>
    <n v="74390"/>
    <n v="259612"/>
    <n v="81901"/>
    <n v="13621.421052631578"/>
    <n v="2989.6440677966102"/>
    <n v="708.47619047619048"/>
    <n v="2884.5777777777776"/>
    <n v="3722.7727272727275"/>
  </r>
  <r>
    <x v="4"/>
    <x v="1"/>
    <n v="1"/>
    <s v="MYH_Commercial"/>
    <x v="10"/>
    <s v="Commercial"/>
    <n v="5272"/>
    <n v="1318"/>
    <n v="42"/>
    <n v="137"/>
    <n v="164"/>
    <n v="267"/>
    <n v="34"/>
    <n v="860063"/>
    <n v="587609"/>
    <n v="198650"/>
    <n v="706460"/>
    <n v="151632"/>
    <n v="20477.690476190477"/>
    <n v="4289.1167883211683"/>
    <n v="1211.280487804878"/>
    <n v="2645.9176029962546"/>
    <n v="4459.7647058823532"/>
  </r>
  <r>
    <x v="4"/>
    <x v="1"/>
    <n v="1"/>
    <s v="LML_Commercial"/>
    <x v="11"/>
    <s v="Commercial"/>
    <n v="21568"/>
    <n v="5392"/>
    <n v="44"/>
    <n v="518"/>
    <n v="1131"/>
    <n v="894"/>
    <n v="176"/>
    <n v="667919"/>
    <n v="893659"/>
    <n v="1026098"/>
    <n v="1828528"/>
    <n v="688578"/>
    <n v="15179.977272727272"/>
    <n v="1725.2104247104246"/>
    <n v="907.24845269672858"/>
    <n v="2045.3333333333333"/>
    <n v="3912.375"/>
  </r>
  <r>
    <x v="4"/>
    <x v="1"/>
    <n v="1"/>
    <s v="MSA_Commercial"/>
    <x v="12"/>
    <s v="Commercial"/>
    <n v="17112"/>
    <n v="4278"/>
    <n v="70"/>
    <n v="471"/>
    <n v="526"/>
    <n v="1034"/>
    <n v="197"/>
    <n v="1222667"/>
    <n v="1426475"/>
    <n v="666395"/>
    <n v="3234869"/>
    <n v="744440"/>
    <n v="17466.67142857143"/>
    <n v="3028.6093418259024"/>
    <n v="1266.9106463878327"/>
    <n v="3128.5"/>
    <n v="3778.8832487309646"/>
  </r>
  <r>
    <x v="4"/>
    <x v="1"/>
    <n v="1"/>
    <s v="LYA_Commercial"/>
    <x v="13"/>
    <s v="Commercial"/>
    <n v="4896"/>
    <n v="1224"/>
    <n v="38"/>
    <n v="134"/>
    <n v="171"/>
    <n v="209"/>
    <n v="66"/>
    <n v="691527"/>
    <n v="381187"/>
    <n v="144060"/>
    <n v="561210"/>
    <n v="436678"/>
    <n v="18198.07894736842"/>
    <n v="2844.6791044776119"/>
    <n v="842.45614035087715"/>
    <n v="2685.2153110047848"/>
    <n v="6616.333333333333"/>
  </r>
  <r>
    <x v="4"/>
    <x v="1"/>
    <n v="1"/>
    <s v="MMA_Commercial"/>
    <x v="14"/>
    <s v="Commercial"/>
    <n v="23328"/>
    <n v="5832"/>
    <n v="177"/>
    <n v="658"/>
    <n v="1050"/>
    <n v="1239"/>
    <n v="257"/>
    <n v="2312471"/>
    <n v="1940064"/>
    <n v="1150321"/>
    <n v="4106592"/>
    <n v="2242324"/>
    <n v="13064.80790960452"/>
    <n v="2948.4255319148938"/>
    <n v="1095.5438095238096"/>
    <n v="3314.4406779661017"/>
    <n v="8724.9961089494172"/>
  </r>
  <r>
    <x v="4"/>
    <x v="1"/>
    <n v="1"/>
    <s v="LYH_Commercial"/>
    <x v="15"/>
    <s v="Commercial"/>
    <n v="3260"/>
    <n v="815"/>
    <n v="27"/>
    <n v="98"/>
    <n v="115"/>
    <n v="166"/>
    <n v="40"/>
    <n v="461969"/>
    <n v="284735"/>
    <n v="147098"/>
    <n v="446790"/>
    <n v="224733"/>
    <n v="17109.962962962964"/>
    <n v="2905.4591836734694"/>
    <n v="1279.1130434782608"/>
    <n v="2691.5060240963853"/>
    <n v="5618.3249999999998"/>
  </r>
  <r>
    <x v="4"/>
    <x v="1"/>
    <n v="1"/>
    <s v="SSA_Commercial"/>
    <x v="16"/>
    <s v="Commercial"/>
    <n v="5356"/>
    <n v="1339"/>
    <n v="46"/>
    <n v="151"/>
    <n v="328"/>
    <n v="317"/>
    <n v="68"/>
    <n v="924195"/>
    <n v="274306"/>
    <n v="279572"/>
    <n v="1086252"/>
    <n v="333667"/>
    <n v="20091.195652173912"/>
    <n v="1816.5960264900662"/>
    <n v="852.35365853658539"/>
    <n v="3426.6624605678235"/>
    <n v="4906.8676470588234"/>
  </r>
  <r>
    <x v="4"/>
    <x v="1"/>
    <n v="1"/>
    <s v="MML_Commercial"/>
    <x v="17"/>
    <s v="Commercial"/>
    <n v="19028"/>
    <n v="4757"/>
    <n v="124"/>
    <n v="583"/>
    <n v="1177"/>
    <n v="833"/>
    <n v="195"/>
    <n v="1836184"/>
    <n v="1608710"/>
    <n v="672996"/>
    <n v="2638764"/>
    <n v="331041"/>
    <n v="14807.935483870968"/>
    <n v="2759.3653516295026"/>
    <n v="571.78929481733223"/>
    <n v="3167.7839135654262"/>
    <n v="1697.6461538461538"/>
  </r>
  <r>
    <x v="4"/>
    <x v="1"/>
    <n v="1"/>
    <s v="LMH_Commercial"/>
    <x v="18"/>
    <s v="Commercial"/>
    <n v="19312"/>
    <n v="4828"/>
    <n v="83"/>
    <n v="631"/>
    <n v="1076"/>
    <n v="1275"/>
    <n v="216"/>
    <n v="2561962"/>
    <n v="2081536"/>
    <n v="449248"/>
    <n v="4558468"/>
    <n v="1794230"/>
    <n v="30867.01204819277"/>
    <n v="3298.7892234548335"/>
    <n v="417.51672862453529"/>
    <n v="3575.2690196078433"/>
    <n v="8306.6203703703704"/>
  </r>
  <r>
    <x v="4"/>
    <x v="1"/>
    <n v="1"/>
    <s v="SSL_Commercial"/>
    <x v="19"/>
    <s v="Commercial"/>
    <n v="9780"/>
    <n v="2445"/>
    <n v="86"/>
    <n v="244"/>
    <n v="635"/>
    <n v="380"/>
    <n v="89"/>
    <n v="980997"/>
    <n v="659210"/>
    <n v="549332"/>
    <n v="1053559"/>
    <n v="174643"/>
    <n v="11406.941860465116"/>
    <n v="2701.6803278688526"/>
    <n v="865.08976377952752"/>
    <n v="2772.5236842105264"/>
    <n v="1962.2808988764045"/>
  </r>
  <r>
    <x v="4"/>
    <x v="1"/>
    <n v="1"/>
    <s v="SSH_Commercial"/>
    <x v="20"/>
    <s v="Commercial"/>
    <n v="8176"/>
    <n v="2044"/>
    <n v="60"/>
    <n v="291"/>
    <n v="351"/>
    <n v="408"/>
    <n v="62"/>
    <n v="809848"/>
    <n v="1065754"/>
    <n v="358579"/>
    <n v="1726291"/>
    <n v="212157"/>
    <n v="13497.466666666667"/>
    <n v="3662.3848797250857"/>
    <n v="1021.5925925925926"/>
    <n v="4231.1053921568628"/>
    <n v="3421.8870967741937"/>
  </r>
  <r>
    <x v="4"/>
    <x v="1"/>
    <n v="1"/>
    <s v="MMH_Commercial"/>
    <x v="21"/>
    <s v="Commercial"/>
    <n v="16420"/>
    <n v="4105"/>
    <n v="174"/>
    <n v="561"/>
    <n v="554"/>
    <n v="1010"/>
    <n v="211"/>
    <n v="1856345"/>
    <n v="1574673"/>
    <n v="724823"/>
    <n v="2700587"/>
    <n v="500834"/>
    <n v="10668.649425287356"/>
    <n v="2806.9037433155081"/>
    <n v="1308.3447653429603"/>
    <n v="2673.8485148514851"/>
    <n v="2373.6208530805688"/>
  </r>
  <r>
    <x v="4"/>
    <x v="1"/>
    <n v="1"/>
    <s v="SYA_Commercial"/>
    <x v="22"/>
    <s v="Commercial"/>
    <n v="4864"/>
    <n v="1216"/>
    <n v="54"/>
    <n v="180"/>
    <n v="244"/>
    <n v="285"/>
    <n v="36"/>
    <n v="847789"/>
    <n v="642464"/>
    <n v="225935"/>
    <n v="962517"/>
    <n v="164731"/>
    <n v="15699.796296296296"/>
    <n v="3569.2444444444445"/>
    <n v="925.96311475409834"/>
    <n v="3377.2526315789473"/>
    <n v="4575.8611111111113"/>
  </r>
  <r>
    <x v="4"/>
    <x v="1"/>
    <n v="1"/>
    <s v="LSH_Commercial"/>
    <x v="23"/>
    <s v="Commercial"/>
    <n v="7364"/>
    <n v="1841"/>
    <n v="89"/>
    <n v="322"/>
    <n v="357"/>
    <n v="616"/>
    <n v="121"/>
    <n v="1517865"/>
    <n v="937852"/>
    <n v="449336"/>
    <n v="1829441"/>
    <n v="578543"/>
    <n v="17054.662921348314"/>
    <n v="2912.5838509316768"/>
    <n v="1258.6442577030812"/>
    <n v="2969.8717532467531"/>
    <n v="4781.3471074380168"/>
  </r>
  <r>
    <x v="4"/>
    <x v="1"/>
    <n v="1"/>
    <s v="SYH_Commercial"/>
    <x v="24"/>
    <s v="Commercial"/>
    <n v="3884"/>
    <n v="971"/>
    <n v="46"/>
    <n v="179"/>
    <n v="105"/>
    <n v="310"/>
    <n v="7"/>
    <n v="454244"/>
    <n v="405169"/>
    <n v="204015"/>
    <n v="694590"/>
    <n v="42522"/>
    <n v="9874.8695652173919"/>
    <n v="2263.5139664804469"/>
    <n v="1943"/>
    <n v="2240.6129032258063"/>
    <n v="6074.5714285714284"/>
  </r>
  <r>
    <x v="4"/>
    <x v="1"/>
    <n v="1"/>
    <s v="MSH_Commercial"/>
    <x v="25"/>
    <s v="Commercial"/>
    <n v="18980"/>
    <n v="4745"/>
    <n v="246"/>
    <n v="828"/>
    <n v="903"/>
    <n v="743"/>
    <n v="167"/>
    <n v="3402234"/>
    <n v="2133130"/>
    <n v="882857"/>
    <n v="1927218"/>
    <n v="726592"/>
    <n v="13830.219512195123"/>
    <n v="2576.2439613526572"/>
    <n v="977.69324473975632"/>
    <n v="2593.8331090174966"/>
    <n v="4350.8502994011978"/>
  </r>
  <r>
    <x v="4"/>
    <x v="1"/>
    <n v="1"/>
    <s v="SMH_Commercial"/>
    <x v="26"/>
    <s v="Commercial"/>
    <n v="8444"/>
    <n v="2111"/>
    <n v="88"/>
    <n v="361"/>
    <n v="823"/>
    <n v="733"/>
    <n v="121"/>
    <n v="1007874"/>
    <n v="1188850"/>
    <n v="565077"/>
    <n v="2662859"/>
    <n v="256639"/>
    <n v="11453.113636363636"/>
    <n v="3293.213296398892"/>
    <n v="686.60631834750916"/>
    <n v="3632.8226466575716"/>
    <n v="2120.9834710743803"/>
  </r>
  <r>
    <x v="5"/>
    <x v="1"/>
    <n v="2"/>
    <s v="SML_Commercial"/>
    <x v="0"/>
    <s v="Commercial"/>
    <n v="19124"/>
    <n v="4781"/>
    <n v="34"/>
    <n v="554"/>
    <n v="310"/>
    <n v="821"/>
    <n v="124"/>
    <n v="446909"/>
    <n v="884156"/>
    <n v="389906"/>
    <n v="1477956"/>
    <n v="414314"/>
    <n v="13144.382352941177"/>
    <n v="1595.9494584837546"/>
    <n v="1257.7612903225806"/>
    <n v="1800.190012180268"/>
    <n v="3341.2419354838707"/>
  </r>
  <r>
    <x v="5"/>
    <x v="1"/>
    <n v="2"/>
    <s v="LSL_Commercial"/>
    <x v="1"/>
    <s v="Commercial"/>
    <n v="2768"/>
    <n v="692"/>
    <n v="4"/>
    <n v="64"/>
    <n v="133"/>
    <n v="89"/>
    <n v="16"/>
    <n v="85327"/>
    <n v="174342"/>
    <n v="168997"/>
    <n v="258548"/>
    <n v="83454"/>
    <n v="21331.75"/>
    <n v="2724.09375"/>
    <n v="1270.6541353383459"/>
    <n v="2905.0337078651687"/>
    <n v="5215.875"/>
  </r>
  <r>
    <x v="5"/>
    <x v="1"/>
    <n v="2"/>
    <s v="MYA_Commercial"/>
    <x v="2"/>
    <s v="Commercial"/>
    <n v="3004"/>
    <n v="751"/>
    <n v="17"/>
    <n v="104"/>
    <n v="243"/>
    <n v="175"/>
    <n v="18"/>
    <n v="160370"/>
    <n v="362600"/>
    <n v="226203"/>
    <n v="578417"/>
    <n v="89472"/>
    <n v="9433.5294117647063"/>
    <n v="3486.5384615384614"/>
    <n v="930.87654320987656"/>
    <n v="3305.24"/>
    <n v="4970.666666666667"/>
  </r>
  <r>
    <x v="5"/>
    <x v="1"/>
    <n v="2"/>
    <s v="SMA_Commercial"/>
    <x v="3"/>
    <s v="Commercial"/>
    <n v="20428"/>
    <n v="5107"/>
    <n v="33"/>
    <n v="496"/>
    <n v="1645"/>
    <n v="763"/>
    <n v="118"/>
    <n v="536502"/>
    <n v="1970245"/>
    <n v="1348376"/>
    <n v="2387481"/>
    <n v="574525"/>
    <n v="16257.636363636364"/>
    <n v="3972.2681451612902"/>
    <n v="819.6814589665654"/>
    <n v="3129.0707732634337"/>
    <n v="4868.8559322033898"/>
  </r>
  <r>
    <x v="5"/>
    <x v="1"/>
    <n v="2"/>
    <s v="MSL_Commercial"/>
    <x v="4"/>
    <s v="Commercial"/>
    <n v="8992"/>
    <n v="2248"/>
    <n v="27"/>
    <n v="188"/>
    <n v="705"/>
    <n v="251"/>
    <n v="59"/>
    <n v="521889"/>
    <n v="556284"/>
    <n v="1632310"/>
    <n v="868142"/>
    <n v="156518"/>
    <n v="19329.222222222223"/>
    <n v="2958.9574468085107"/>
    <n v="2315.3333333333335"/>
    <n v="3458.7330677290838"/>
    <n v="2652.8474576271187"/>
  </r>
  <r>
    <x v="5"/>
    <x v="1"/>
    <n v="2"/>
    <s v="LYL_Commercial"/>
    <x v="5"/>
    <s v="Commercial"/>
    <n v="3280"/>
    <n v="820"/>
    <n v="19"/>
    <n v="81"/>
    <n v="145"/>
    <n v="113"/>
    <n v="33"/>
    <n v="374969"/>
    <n v="239330"/>
    <n v="172764"/>
    <n v="327233"/>
    <n v="173692"/>
    <n v="19735.21052631579"/>
    <n v="2954.6913580246915"/>
    <n v="1191.4758620689656"/>
    <n v="2895.8672566371683"/>
    <n v="5263.393939393939"/>
  </r>
  <r>
    <x v="5"/>
    <x v="1"/>
    <n v="2"/>
    <s v="LSA_Commercial"/>
    <x v="6"/>
    <s v="Commercial"/>
    <n v="22684"/>
    <n v="5671"/>
    <n v="95"/>
    <n v="662"/>
    <n v="476"/>
    <n v="1042"/>
    <n v="204"/>
    <n v="2389665"/>
    <n v="1694252"/>
    <n v="390276"/>
    <n v="2820489"/>
    <n v="1629967"/>
    <n v="25154.36842105263"/>
    <n v="2559.2930513595165"/>
    <n v="819.90756302521004"/>
    <n v="2706.8032629558543"/>
    <n v="7990.0343137254904"/>
  </r>
  <r>
    <x v="5"/>
    <x v="1"/>
    <n v="2"/>
    <s v="LMA_Commercial"/>
    <x v="7"/>
    <s v="Commercial"/>
    <n v="21220"/>
    <n v="5305"/>
    <n v="177"/>
    <n v="528"/>
    <n v="644"/>
    <n v="1181"/>
    <n v="403"/>
    <n v="2497830"/>
    <n v="1235979"/>
    <n v="551609"/>
    <n v="3354662"/>
    <n v="1931741"/>
    <n v="14112.033898305084"/>
    <n v="2340.869318181818"/>
    <n v="856.53571428571433"/>
    <n v="2840.5266723116001"/>
    <n v="4793.4019851116627"/>
  </r>
  <r>
    <x v="5"/>
    <x v="1"/>
    <n v="2"/>
    <s v="SYL_Commercial"/>
    <x v="8"/>
    <s v="Commercial"/>
    <n v="2928"/>
    <n v="732"/>
    <n v="30"/>
    <n v="68"/>
    <n v="99"/>
    <n v="76"/>
    <n v="31"/>
    <n v="347740"/>
    <n v="189473"/>
    <n v="71275"/>
    <n v="236567"/>
    <n v="102233"/>
    <n v="11591.333333333334"/>
    <n v="2786.3676470588234"/>
    <n v="719.94949494949492"/>
    <n v="3112.7236842105262"/>
    <n v="3297.8387096774195"/>
  </r>
  <r>
    <x v="5"/>
    <x v="1"/>
    <n v="2"/>
    <s v="MYL_Commercial"/>
    <x v="9"/>
    <s v="Commercial"/>
    <n v="1992"/>
    <n v="498"/>
    <n v="19"/>
    <n v="56"/>
    <n v="109"/>
    <n v="68"/>
    <n v="19"/>
    <n v="257712"/>
    <n v="163560"/>
    <n v="65866"/>
    <n v="222527"/>
    <n v="80482"/>
    <n v="13563.78947368421"/>
    <n v="2920.7142857142858"/>
    <n v="604.27522935779814"/>
    <n v="3272.455882352941"/>
    <n v="4235.894736842105"/>
  </r>
  <r>
    <x v="5"/>
    <x v="1"/>
    <n v="2"/>
    <s v="MYH_Commercial"/>
    <x v="10"/>
    <s v="Commercial"/>
    <n v="5112"/>
    <n v="1278"/>
    <n v="43"/>
    <n v="131"/>
    <n v="63"/>
    <n v="150"/>
    <n v="28"/>
    <n v="746082"/>
    <n v="604128"/>
    <n v="69575"/>
    <n v="514096"/>
    <n v="134145"/>
    <n v="17350.744186046511"/>
    <n v="4611.6641221374048"/>
    <n v="1104.3650793650793"/>
    <n v="3427.3066666666668"/>
    <n v="4790.8928571428569"/>
  </r>
  <r>
    <x v="5"/>
    <x v="1"/>
    <n v="2"/>
    <s v="LML_Commercial"/>
    <x v="11"/>
    <s v="Commercial"/>
    <n v="20952"/>
    <n v="5238"/>
    <n v="46"/>
    <n v="452"/>
    <n v="1643"/>
    <n v="593"/>
    <n v="172"/>
    <n v="639150"/>
    <n v="837956"/>
    <n v="1307885"/>
    <n v="1038927"/>
    <n v="833287"/>
    <n v="13894.565217391304"/>
    <n v="1853.8849557522124"/>
    <n v="796.03469263542297"/>
    <n v="1751.9848229342326"/>
    <n v="4844.6918604651164"/>
  </r>
  <r>
    <x v="5"/>
    <x v="1"/>
    <n v="2"/>
    <s v="MSA_Commercial"/>
    <x v="12"/>
    <s v="Commercial"/>
    <n v="16704"/>
    <n v="4176"/>
    <n v="71"/>
    <n v="461"/>
    <n v="669"/>
    <n v="770"/>
    <n v="182"/>
    <n v="1371557"/>
    <n v="1372104"/>
    <n v="737865"/>
    <n v="2444063"/>
    <n v="711422"/>
    <n v="19317.704225352114"/>
    <n v="2976.3644251626897"/>
    <n v="1102.9372197309417"/>
    <n v="3174.107792207792"/>
    <n v="3908.9120879120878"/>
  </r>
  <r>
    <x v="5"/>
    <x v="1"/>
    <n v="2"/>
    <s v="LYA_Commercial"/>
    <x v="13"/>
    <s v="Commercial"/>
    <n v="4776"/>
    <n v="1194"/>
    <n v="39"/>
    <n v="134"/>
    <n v="203"/>
    <n v="185"/>
    <n v="56"/>
    <n v="766520"/>
    <n v="390418"/>
    <n v="181988"/>
    <n v="646917"/>
    <n v="376979"/>
    <n v="19654.358974358973"/>
    <n v="2913.5671641791046"/>
    <n v="896.49261083743841"/>
    <n v="3496.8486486486486"/>
    <n v="6731.7678571428569"/>
  </r>
  <r>
    <x v="5"/>
    <x v="1"/>
    <n v="2"/>
    <s v="MMA_Commercial"/>
    <x v="14"/>
    <s v="Commercial"/>
    <n v="22696"/>
    <n v="5674"/>
    <n v="183"/>
    <n v="642"/>
    <n v="1310"/>
    <n v="941"/>
    <n v="229"/>
    <n v="2370649"/>
    <n v="1960879"/>
    <n v="1658054"/>
    <n v="3235897"/>
    <n v="2222382"/>
    <n v="12954.366120218579"/>
    <n v="3054.3286604361369"/>
    <n v="1265.6900763358778"/>
    <n v="3438.7853347502655"/>
    <n v="9704.7248908296951"/>
  </r>
  <r>
    <x v="5"/>
    <x v="1"/>
    <n v="2"/>
    <s v="LYH_Commercial"/>
    <x v="15"/>
    <s v="Commercial"/>
    <n v="3176"/>
    <n v="794"/>
    <n v="29"/>
    <n v="95"/>
    <n v="122"/>
    <n v="126"/>
    <n v="36"/>
    <n v="428567"/>
    <n v="299004"/>
    <n v="120730"/>
    <n v="396221"/>
    <n v="264862"/>
    <n v="14778.172413793103"/>
    <n v="3147.4105263157894"/>
    <n v="989.59016393442619"/>
    <n v="3144.6111111111113"/>
    <n v="7357.2777777777774"/>
  </r>
  <r>
    <x v="5"/>
    <x v="1"/>
    <n v="2"/>
    <s v="SSA_Commercial"/>
    <x v="16"/>
    <s v="Commercial"/>
    <n v="5204"/>
    <n v="1301"/>
    <n v="45"/>
    <n v="156"/>
    <n v="120"/>
    <n v="342"/>
    <n v="120"/>
    <n v="813363"/>
    <n v="299101"/>
    <n v="92482"/>
    <n v="1067469"/>
    <n v="655072"/>
    <n v="18074.733333333334"/>
    <n v="1917.3141025641025"/>
    <n v="770.68333333333328"/>
    <n v="3121.2543859649122"/>
    <n v="5458.9333333333334"/>
  </r>
  <r>
    <x v="5"/>
    <x v="1"/>
    <n v="2"/>
    <s v="MML_Commercial"/>
    <x v="17"/>
    <s v="Commercial"/>
    <n v="18588"/>
    <n v="4647"/>
    <n v="126"/>
    <n v="495"/>
    <n v="1488"/>
    <n v="526"/>
    <n v="186"/>
    <n v="1732234"/>
    <n v="1474990"/>
    <n v="725811"/>
    <n v="1768584"/>
    <n v="326868"/>
    <n v="13747.888888888889"/>
    <n v="2979.7777777777778"/>
    <n v="487.77620967741933"/>
    <n v="3362.3269961977185"/>
    <n v="1757.3548387096773"/>
  </r>
  <r>
    <x v="5"/>
    <x v="1"/>
    <n v="2"/>
    <s v="LMH_Commercial"/>
    <x v="18"/>
    <s v="Commercial"/>
    <n v="18892"/>
    <n v="4723"/>
    <n v="84"/>
    <n v="621"/>
    <n v="1118"/>
    <n v="911"/>
    <n v="205"/>
    <n v="2882790"/>
    <n v="2081594"/>
    <n v="799659"/>
    <n v="2856772"/>
    <n v="1663647"/>
    <n v="34318.928571428572"/>
    <n v="3352.0032206119163"/>
    <n v="715.25849731663686"/>
    <n v="3135.8638858397367"/>
    <n v="8115.3512195121948"/>
  </r>
  <r>
    <x v="5"/>
    <x v="1"/>
    <n v="2"/>
    <s v="SSL_Commercial"/>
    <x v="19"/>
    <s v="Commercial"/>
    <n v="9500"/>
    <n v="2375"/>
    <n v="92"/>
    <n v="245"/>
    <n v="789"/>
    <n v="310"/>
    <n v="86"/>
    <n v="1004899"/>
    <n v="694942"/>
    <n v="636355"/>
    <n v="1030570"/>
    <n v="189648"/>
    <n v="10922.815217391304"/>
    <n v="2836.4979591836736"/>
    <n v="806.53358681875795"/>
    <n v="3324.4193548387098"/>
    <n v="2205.2093023255816"/>
  </r>
  <r>
    <x v="5"/>
    <x v="1"/>
    <n v="2"/>
    <s v="SSH_Commercial"/>
    <x v="20"/>
    <s v="Commercial"/>
    <n v="7884"/>
    <n v="1971"/>
    <n v="66"/>
    <n v="284"/>
    <n v="578"/>
    <n v="360"/>
    <n v="62"/>
    <n v="873074"/>
    <n v="1076982"/>
    <n v="985954"/>
    <n v="1456777"/>
    <n v="227527"/>
    <n v="13228.39393939394"/>
    <n v="3792.1901408450703"/>
    <n v="1705.8027681660899"/>
    <n v="4046.6027777777776"/>
    <n v="3669.7903225806454"/>
  </r>
  <r>
    <x v="5"/>
    <x v="1"/>
    <n v="2"/>
    <s v="MMH_Commercial"/>
    <x v="21"/>
    <s v="Commercial"/>
    <n v="16028"/>
    <n v="4007"/>
    <n v="178"/>
    <n v="575"/>
    <n v="700"/>
    <n v="843"/>
    <n v="194"/>
    <n v="2003248"/>
    <n v="1597422"/>
    <n v="691045"/>
    <n v="2247058"/>
    <n v="545146"/>
    <n v="11254.202247191011"/>
    <n v="2778.1252173913044"/>
    <n v="987.20714285714291"/>
    <n v="2665.5492289442468"/>
    <n v="2810.0309278350514"/>
  </r>
  <r>
    <x v="5"/>
    <x v="1"/>
    <n v="2"/>
    <s v="SYA_Commercial"/>
    <x v="22"/>
    <s v="Commercial"/>
    <n v="4736"/>
    <n v="1184"/>
    <n v="55"/>
    <n v="180"/>
    <n v="317"/>
    <n v="344"/>
    <n v="62"/>
    <n v="745992"/>
    <n v="707144"/>
    <n v="266681"/>
    <n v="1058744"/>
    <n v="324716"/>
    <n v="13563.49090909091"/>
    <n v="3928.5777777777776"/>
    <n v="841.26498422712939"/>
    <n v="3077.7441860465115"/>
    <n v="5237.3548387096771"/>
  </r>
  <r>
    <x v="5"/>
    <x v="1"/>
    <n v="2"/>
    <s v="LSH_Commercial"/>
    <x v="23"/>
    <s v="Commercial"/>
    <n v="7200"/>
    <n v="1800"/>
    <n v="88"/>
    <n v="350"/>
    <n v="463"/>
    <n v="402"/>
    <n v="119"/>
    <n v="1370772"/>
    <n v="1082399"/>
    <n v="522621"/>
    <n v="1301936"/>
    <n v="689865"/>
    <n v="15576.954545454546"/>
    <n v="3092.5685714285714"/>
    <n v="1128.7710583153348"/>
    <n v="3238.646766169154"/>
    <n v="5797.1848739495799"/>
  </r>
  <r>
    <x v="5"/>
    <x v="1"/>
    <n v="2"/>
    <s v="SYH_Commercial"/>
    <x v="24"/>
    <s v="Commercial"/>
    <n v="3764"/>
    <n v="941"/>
    <n v="47"/>
    <n v="174"/>
    <n v="132"/>
    <n v="274"/>
    <n v="6"/>
    <n v="533761"/>
    <n v="416213"/>
    <n v="180715"/>
    <n v="692932"/>
    <n v="34304"/>
    <n v="11356.617021276596"/>
    <n v="2392.0287356321837"/>
    <n v="1369.0530303030303"/>
    <n v="2528.9489051094893"/>
    <n v="5717.333333333333"/>
  </r>
  <r>
    <x v="5"/>
    <x v="1"/>
    <n v="2"/>
    <s v="MSH_Commercial"/>
    <x v="25"/>
    <s v="Commercial"/>
    <n v="18480"/>
    <n v="4620"/>
    <n v="256"/>
    <n v="807"/>
    <n v="1077"/>
    <n v="878"/>
    <n v="101"/>
    <n v="3234644"/>
    <n v="2245534"/>
    <n v="927326"/>
    <n v="2771777"/>
    <n v="509948"/>
    <n v="12635.328125"/>
    <n v="2782.5700123915735"/>
    <n v="861.02692664809661"/>
    <n v="3156.9214123006832"/>
    <n v="5048.9900990099013"/>
  </r>
  <r>
    <x v="5"/>
    <x v="1"/>
    <n v="2"/>
    <s v="SMH_Commercial"/>
    <x v="26"/>
    <s v="Commercial"/>
    <n v="8232"/>
    <n v="2058"/>
    <n v="90"/>
    <n v="346"/>
    <n v="695"/>
    <n v="491"/>
    <n v="88"/>
    <n v="1069096"/>
    <n v="1101731"/>
    <n v="445623"/>
    <n v="1591064"/>
    <n v="219967"/>
    <n v="11878.844444444445"/>
    <n v="3184.1936416184972"/>
    <n v="641.18417266187055"/>
    <n v="3240.4562118126273"/>
    <n v="2499.625"/>
  </r>
  <r>
    <x v="6"/>
    <x v="1"/>
    <n v="3"/>
    <s v="SML_Commercial"/>
    <x v="0"/>
    <s v="Commercial"/>
    <n v="19788"/>
    <n v="4947"/>
    <n v="33"/>
    <n v="656"/>
    <n v="751"/>
    <n v="983"/>
    <n v="130"/>
    <n v="535968"/>
    <n v="1022180"/>
    <n v="1887736"/>
    <n v="1530477"/>
    <n v="400557"/>
    <n v="16241.454545454546"/>
    <n v="1558.2012195121952"/>
    <n v="2513.6298268974701"/>
    <n v="1556.9450661241099"/>
    <n v="3081.2076923076925"/>
  </r>
  <r>
    <x v="6"/>
    <x v="1"/>
    <n v="3"/>
    <s v="LSL_Commercial"/>
    <x v="1"/>
    <s v="Commercial"/>
    <n v="2852"/>
    <n v="713"/>
    <n v="4"/>
    <n v="63"/>
    <n v="355"/>
    <n v="92"/>
    <n v="12"/>
    <n v="77931"/>
    <n v="184561"/>
    <n v="930211"/>
    <n v="248242"/>
    <n v="67591"/>
    <n v="19482.75"/>
    <n v="2929.5396825396824"/>
    <n v="2620.3126760563382"/>
    <n v="2698.282608695652"/>
    <n v="5632.583333333333"/>
  </r>
  <r>
    <x v="6"/>
    <x v="1"/>
    <n v="3"/>
    <s v="MYA_Commercial"/>
    <x v="2"/>
    <s v="Commercial"/>
    <n v="3112"/>
    <n v="778"/>
    <n v="16"/>
    <n v="109"/>
    <n v="267"/>
    <n v="282"/>
    <n v="17"/>
    <n v="199230"/>
    <n v="359228"/>
    <n v="345887"/>
    <n v="807911"/>
    <n v="90350"/>
    <n v="12451.875"/>
    <n v="3295.669724770642"/>
    <n v="1295.4569288389514"/>
    <n v="2864.932624113475"/>
    <n v="5314.7058823529414"/>
  </r>
  <r>
    <x v="6"/>
    <x v="1"/>
    <n v="3"/>
    <s v="SMA_Commercial"/>
    <x v="3"/>
    <s v="Commercial"/>
    <n v="21164"/>
    <n v="5291"/>
    <n v="32"/>
    <n v="556"/>
    <n v="1246"/>
    <n v="950"/>
    <n v="271"/>
    <n v="646637"/>
    <n v="2057266"/>
    <n v="1905178"/>
    <n v="2816938"/>
    <n v="1577464"/>
    <n v="20207.40625"/>
    <n v="3700.1187050359713"/>
    <n v="1529.0353130016051"/>
    <n v="2965.197894736842"/>
    <n v="5820.9003690036898"/>
  </r>
  <r>
    <x v="6"/>
    <x v="1"/>
    <n v="3"/>
    <s v="MSL_Commercial"/>
    <x v="4"/>
    <s v="Commercial"/>
    <n v="9276"/>
    <n v="2319"/>
    <n v="24"/>
    <n v="207"/>
    <n v="976"/>
    <n v="298"/>
    <n v="57"/>
    <n v="554586"/>
    <n v="617235"/>
    <n v="4005339"/>
    <n v="902840"/>
    <n v="172920"/>
    <n v="23107.75"/>
    <n v="2981.8115942028985"/>
    <n v="4103.8309426229507"/>
    <n v="3029.6644295302012"/>
    <n v="3033.6842105263158"/>
  </r>
  <r>
    <x v="6"/>
    <x v="1"/>
    <n v="3"/>
    <s v="LYL_Commercial"/>
    <x v="5"/>
    <s v="Commercial"/>
    <n v="3388"/>
    <n v="847"/>
    <n v="19"/>
    <n v="88"/>
    <n v="295"/>
    <n v="127"/>
    <n v="30"/>
    <n v="383240"/>
    <n v="264738"/>
    <n v="637306"/>
    <n v="429368"/>
    <n v="161875"/>
    <n v="20170.526315789473"/>
    <n v="3008.3863636363635"/>
    <n v="2160.3593220338985"/>
    <n v="3380.8503937007872"/>
    <n v="5395.833333333333"/>
  </r>
  <r>
    <x v="6"/>
    <x v="1"/>
    <n v="3"/>
    <s v="LSA_Commercial"/>
    <x v="6"/>
    <s v="Commercial"/>
    <n v="23436"/>
    <n v="5859"/>
    <n v="91"/>
    <n v="768"/>
    <n v="900"/>
    <n v="1110"/>
    <n v="191"/>
    <n v="2539169"/>
    <n v="1975627"/>
    <n v="2218813"/>
    <n v="2745913"/>
    <n v="1596621"/>
    <n v="27902.956043956045"/>
    <n v="2572.4309895833335"/>
    <n v="2465.347777777778"/>
    <n v="2473.7954954954953"/>
    <n v="8359.2722513089011"/>
  </r>
  <r>
    <x v="6"/>
    <x v="1"/>
    <n v="3"/>
    <s v="LMA_Commercial"/>
    <x v="7"/>
    <s v="Commercial"/>
    <n v="21912"/>
    <n v="5478"/>
    <n v="182"/>
    <n v="550"/>
    <n v="1672"/>
    <n v="1002"/>
    <n v="107"/>
    <n v="3079535"/>
    <n v="1256247"/>
    <n v="2633645"/>
    <n v="2784315"/>
    <n v="611534"/>
    <n v="16920.521978021978"/>
    <n v="2284.0854545454545"/>
    <n v="1575.1465311004786"/>
    <n v="2778.7574850299402"/>
    <n v="5715.2710280373831"/>
  </r>
  <r>
    <x v="6"/>
    <x v="1"/>
    <n v="3"/>
    <s v="SYL_Commercial"/>
    <x v="8"/>
    <s v="Commercial"/>
    <n v="3008"/>
    <n v="752"/>
    <n v="27"/>
    <n v="79"/>
    <n v="232"/>
    <n v="99"/>
    <n v="34"/>
    <n v="332475"/>
    <n v="218160"/>
    <n v="380282"/>
    <n v="268774"/>
    <n v="138523"/>
    <n v="12313.888888888889"/>
    <n v="2761.5189873417721"/>
    <n v="1639.1465517241379"/>
    <n v="2714.8888888888887"/>
    <n v="4074.205882352941"/>
  </r>
  <r>
    <x v="6"/>
    <x v="1"/>
    <n v="3"/>
    <s v="MYL_Commercial"/>
    <x v="9"/>
    <s v="Commercial"/>
    <n v="2052"/>
    <n v="513"/>
    <n v="19"/>
    <n v="62"/>
    <n v="218"/>
    <n v="81"/>
    <n v="16"/>
    <n v="274286"/>
    <n v="179999"/>
    <n v="240259"/>
    <n v="229371"/>
    <n v="73327"/>
    <n v="14436.105263157895"/>
    <n v="2903.2096774193546"/>
    <n v="1102.105504587156"/>
    <n v="2831.7407407407409"/>
    <n v="4582.9375"/>
  </r>
  <r>
    <x v="6"/>
    <x v="1"/>
    <n v="3"/>
    <s v="MYH_Commercial"/>
    <x v="10"/>
    <s v="Commercial"/>
    <n v="5288"/>
    <n v="1322"/>
    <n v="41"/>
    <n v="161"/>
    <n v="488"/>
    <n v="275"/>
    <n v="29"/>
    <n v="936231"/>
    <n v="683248"/>
    <n v="736064"/>
    <n v="796275"/>
    <n v="171519"/>
    <n v="22834.90243902439"/>
    <n v="4243.7763975155276"/>
    <n v="1508.327868852459"/>
    <n v="2895.5454545454545"/>
    <n v="5914.4482758620688"/>
  </r>
  <r>
    <x v="6"/>
    <x v="1"/>
    <n v="3"/>
    <s v="LML_Commercial"/>
    <x v="11"/>
    <s v="Commercial"/>
    <n v="21656"/>
    <n v="5414"/>
    <n v="43"/>
    <n v="500"/>
    <n v="3124"/>
    <n v="667"/>
    <n v="173"/>
    <n v="728664"/>
    <n v="959806"/>
    <n v="6091294"/>
    <n v="1301578"/>
    <n v="876843"/>
    <n v="16945.674418604653"/>
    <n v="1919.6120000000001"/>
    <n v="1949.838028169014"/>
    <n v="1951.391304347826"/>
    <n v="5068.4566473988443"/>
  </r>
  <r>
    <x v="6"/>
    <x v="1"/>
    <n v="3"/>
    <s v="MSA_Commercial"/>
    <x v="12"/>
    <s v="Commercial"/>
    <n v="17212"/>
    <n v="4303"/>
    <n v="64"/>
    <n v="522"/>
    <n v="1424"/>
    <n v="853"/>
    <n v="159"/>
    <n v="1398609"/>
    <n v="1599519"/>
    <n v="2778032"/>
    <n v="2343770"/>
    <n v="672673"/>
    <n v="21853.265625"/>
    <n v="3064.2126436781609"/>
    <n v="1950.8651685393259"/>
    <n v="2747.6787807737396"/>
    <n v="4230.6477987421385"/>
  </r>
  <r>
    <x v="6"/>
    <x v="1"/>
    <n v="3"/>
    <s v="LYA_Commercial"/>
    <x v="13"/>
    <s v="Commercial"/>
    <n v="4944"/>
    <n v="1236"/>
    <n v="38"/>
    <n v="151"/>
    <n v="420"/>
    <n v="193"/>
    <n v="46"/>
    <n v="715464"/>
    <n v="436222"/>
    <n v="751462"/>
    <n v="594227"/>
    <n v="371894"/>
    <n v="18828"/>
    <n v="2888.8874172185429"/>
    <n v="1789.195238095238"/>
    <n v="3078.8963730569949"/>
    <n v="8084.652173913043"/>
  </r>
  <r>
    <x v="6"/>
    <x v="1"/>
    <n v="3"/>
    <s v="MMA_Commercial"/>
    <x v="14"/>
    <s v="Commercial"/>
    <n v="23400"/>
    <n v="5850"/>
    <n v="171"/>
    <n v="686"/>
    <n v="2376"/>
    <n v="1091"/>
    <n v="220"/>
    <n v="2288827"/>
    <n v="2071143"/>
    <n v="4716082"/>
    <n v="3360375"/>
    <n v="2253430"/>
    <n v="13384.95321637427"/>
    <n v="3019.1588921282801"/>
    <n v="1984.8829966329965"/>
    <n v="3080.0870760769935"/>
    <n v="10242.863636363636"/>
  </r>
  <r>
    <x v="6"/>
    <x v="1"/>
    <n v="3"/>
    <s v="LYH_Commercial"/>
    <x v="15"/>
    <s v="Commercial"/>
    <n v="3284"/>
    <n v="821"/>
    <n v="27"/>
    <n v="108"/>
    <n v="278"/>
    <n v="158"/>
    <n v="40"/>
    <n v="431849"/>
    <n v="338164"/>
    <n v="617874"/>
    <n v="421382"/>
    <n v="341277"/>
    <n v="15994.407407407407"/>
    <n v="3131.1481481481483"/>
    <n v="2222.5683453237411"/>
    <n v="2666.9746835443038"/>
    <n v="8531.9249999999993"/>
  </r>
  <r>
    <x v="6"/>
    <x v="1"/>
    <n v="3"/>
    <s v="SSA_Commercial"/>
    <x v="16"/>
    <s v="Commercial"/>
    <n v="5376"/>
    <n v="1344"/>
    <n v="44"/>
    <n v="168"/>
    <n v="443"/>
    <n v="185"/>
    <n v="51"/>
    <n v="1024105"/>
    <n v="305172"/>
    <n v="573515"/>
    <n v="623089"/>
    <n v="318332"/>
    <n v="23275.113636363636"/>
    <n v="1816.5"/>
    <n v="1294.6162528216705"/>
    <n v="3368.0486486486489"/>
    <n v="6241.8039215686276"/>
  </r>
  <r>
    <x v="6"/>
    <x v="1"/>
    <n v="3"/>
    <s v="MML_Commercial"/>
    <x v="17"/>
    <s v="Commercial"/>
    <n v="19260"/>
    <n v="4815"/>
    <n v="116"/>
    <n v="502"/>
    <n v="2031"/>
    <n v="637"/>
    <n v="154"/>
    <n v="1703023"/>
    <n v="1452460"/>
    <n v="1400517"/>
    <n v="2018621"/>
    <n v="362942"/>
    <n v="14681.23275862069"/>
    <n v="2893.3466135458166"/>
    <n v="689.57016248153616"/>
    <n v="3168.9497645211932"/>
    <n v="2356.7662337662337"/>
  </r>
  <r>
    <x v="6"/>
    <x v="1"/>
    <n v="3"/>
    <s v="LMH_Commercial"/>
    <x v="18"/>
    <s v="Commercial"/>
    <n v="19632"/>
    <n v="4908"/>
    <n v="77"/>
    <n v="710"/>
    <n v="2056"/>
    <n v="1056"/>
    <n v="220"/>
    <n v="2728455"/>
    <n v="2296834"/>
    <n v="3650247"/>
    <n v="3610566"/>
    <n v="1922158"/>
    <n v="35434.480519480523"/>
    <n v="3234.9774647887325"/>
    <n v="1775.4119649805448"/>
    <n v="3419.096590909091"/>
    <n v="8737.0818181818177"/>
  </r>
  <r>
    <x v="6"/>
    <x v="1"/>
    <n v="3"/>
    <s v="SSL_Commercial"/>
    <x v="19"/>
    <s v="Commercial"/>
    <n v="9816"/>
    <n v="2454"/>
    <n v="87"/>
    <n v="273"/>
    <n v="1025"/>
    <n v="388"/>
    <n v="75"/>
    <n v="1024668"/>
    <n v="811701"/>
    <n v="1409279"/>
    <n v="1090809"/>
    <n v="192490"/>
    <n v="11777.793103448275"/>
    <n v="2973.2637362637361"/>
    <n v="1374.9063414634147"/>
    <n v="2811.3634020618556"/>
    <n v="2566.5333333333333"/>
  </r>
  <r>
    <x v="6"/>
    <x v="1"/>
    <n v="3"/>
    <s v="SSH_Commercial"/>
    <x v="20"/>
    <s v="Commercial"/>
    <n v="8204"/>
    <n v="2051"/>
    <n v="65"/>
    <n v="323"/>
    <n v="637"/>
    <n v="409"/>
    <n v="57"/>
    <n v="820925"/>
    <n v="1183765"/>
    <n v="1253999"/>
    <n v="1631328"/>
    <n v="217032"/>
    <n v="12629.615384615385"/>
    <n v="3664.9071207430338"/>
    <n v="1968.6012558869702"/>
    <n v="3988.5770171149143"/>
    <n v="3807.5789473684213"/>
  </r>
  <r>
    <x v="6"/>
    <x v="1"/>
    <n v="3"/>
    <s v="MMH_Commercial"/>
    <x v="21"/>
    <s v="Commercial"/>
    <n v="16484"/>
    <n v="4121"/>
    <n v="180"/>
    <n v="634"/>
    <n v="1602"/>
    <n v="928"/>
    <n v="196"/>
    <n v="2130156"/>
    <n v="1848100"/>
    <n v="2502894"/>
    <n v="2461351"/>
    <n v="512690"/>
    <n v="11834.2"/>
    <n v="2914.9842271293373"/>
    <n v="1562.3558052434457"/>
    <n v="2652.3178879310344"/>
    <n v="2615.7653061224491"/>
  </r>
  <r>
    <x v="6"/>
    <x v="1"/>
    <n v="3"/>
    <s v="SYA_Commercial"/>
    <x v="22"/>
    <s v="Commercial"/>
    <n v="4896"/>
    <n v="1224"/>
    <n v="52"/>
    <n v="197"/>
    <n v="555"/>
    <n v="240"/>
    <n v="25"/>
    <n v="842441"/>
    <n v="727111"/>
    <n v="606891"/>
    <n v="822103"/>
    <n v="144781"/>
    <n v="16200.788461538461"/>
    <n v="3690.9187817258885"/>
    <n v="1093.4972972972973"/>
    <n v="3425.4291666666668"/>
    <n v="5791.24"/>
  </r>
  <r>
    <x v="6"/>
    <x v="1"/>
    <n v="3"/>
    <s v="LSH_Commercial"/>
    <x v="23"/>
    <s v="Commercial"/>
    <n v="7488"/>
    <n v="1872"/>
    <n v="85"/>
    <n v="386"/>
    <n v="838"/>
    <n v="511"/>
    <n v="159"/>
    <n v="1685869"/>
    <n v="1129286"/>
    <n v="1445823"/>
    <n v="1679800"/>
    <n v="1031354"/>
    <n v="19833.75294117647"/>
    <n v="2925.6113989637306"/>
    <n v="1725.3257756563246"/>
    <n v="3287.279843444227"/>
    <n v="6486.5031446540879"/>
  </r>
  <r>
    <x v="6"/>
    <x v="1"/>
    <n v="3"/>
    <s v="SYH_Commercial"/>
    <x v="24"/>
    <s v="Commercial"/>
    <n v="3880"/>
    <n v="970"/>
    <n v="44"/>
    <n v="193"/>
    <n v="298"/>
    <n v="318"/>
    <n v="8"/>
    <n v="466382"/>
    <n v="485768"/>
    <n v="531326"/>
    <n v="781583"/>
    <n v="52857"/>
    <n v="10599.59090909091"/>
    <n v="2516.9326424870465"/>
    <n v="1782.9731543624162"/>
    <n v="2457.8081761006288"/>
    <n v="6607.125"/>
  </r>
  <r>
    <x v="6"/>
    <x v="1"/>
    <n v="3"/>
    <s v="MSH_Commercial"/>
    <x v="25"/>
    <s v="Commercial"/>
    <n v="19072"/>
    <n v="4768"/>
    <n v="249"/>
    <n v="897"/>
    <n v="2635"/>
    <n v="1302"/>
    <n v="452"/>
    <n v="3957348"/>
    <n v="2369356"/>
    <n v="3593549"/>
    <n v="3919070"/>
    <n v="2537785"/>
    <n v="15892.963855421687"/>
    <n v="2641.4225195094759"/>
    <n v="1363.7757115749525"/>
    <n v="3010.0384024577575"/>
    <n v="5614.5685840707965"/>
  </r>
  <r>
    <x v="6"/>
    <x v="1"/>
    <n v="3"/>
    <s v="SMH_Commercial"/>
    <x v="26"/>
    <s v="Commercial"/>
    <n v="8492"/>
    <n v="2123"/>
    <n v="88"/>
    <n v="390"/>
    <n v="1009"/>
    <n v="578"/>
    <n v="89"/>
    <n v="1204866"/>
    <n v="1293540"/>
    <n v="1113847"/>
    <n v="1988011"/>
    <n v="242660"/>
    <n v="13691.65909090909"/>
    <n v="3316.7692307692309"/>
    <n v="1103.9117938553022"/>
    <n v="3439.4653979238756"/>
    <n v="2726.5168539325841"/>
  </r>
  <r>
    <x v="7"/>
    <x v="1"/>
    <n v="4"/>
    <s v="SML_Commercial"/>
    <x v="0"/>
    <s v="Commercial"/>
    <n v="19616"/>
    <n v="4904"/>
    <n v="38"/>
    <n v="615"/>
    <n v="371"/>
    <n v="883"/>
    <n v="168"/>
    <n v="685129"/>
    <n v="977911"/>
    <n v="555146"/>
    <n v="1481298"/>
    <n v="458006"/>
    <n v="18029.71052631579"/>
    <n v="1590.0991869918698"/>
    <n v="1496.3504043126684"/>
    <n v="1677.5741789354474"/>
    <n v="2726.2261904761904"/>
  </r>
  <r>
    <x v="7"/>
    <x v="1"/>
    <n v="4"/>
    <s v="LSL_Commercial"/>
    <x v="1"/>
    <s v="Commercial"/>
    <n v="2816"/>
    <n v="704"/>
    <n v="3"/>
    <n v="68"/>
    <n v="190"/>
    <n v="87"/>
    <n v="17"/>
    <n v="76162"/>
    <n v="197714"/>
    <n v="277329"/>
    <n v="264355"/>
    <n v="99610"/>
    <n v="25387.333333333332"/>
    <n v="2907.5588235294117"/>
    <n v="1459.6263157894737"/>
    <n v="3038.5632183908046"/>
    <n v="5859.411764705882"/>
  </r>
  <r>
    <x v="7"/>
    <x v="1"/>
    <n v="4"/>
    <s v="MYA_Commercial"/>
    <x v="2"/>
    <s v="Commercial"/>
    <n v="3092"/>
    <n v="773"/>
    <n v="17"/>
    <n v="118"/>
    <n v="57"/>
    <n v="268"/>
    <n v="23"/>
    <n v="183978"/>
    <n v="372464"/>
    <n v="54181"/>
    <n v="798126"/>
    <n v="94174"/>
    <n v="10822.235294117647"/>
    <n v="3156.4745762711864"/>
    <n v="950.54385964912285"/>
    <n v="2978.0820895522388"/>
    <n v="4094.521739130435"/>
  </r>
  <r>
    <x v="7"/>
    <x v="1"/>
    <n v="4"/>
    <s v="SMA_Commercial"/>
    <x v="3"/>
    <s v="Commercial"/>
    <n v="21216"/>
    <n v="5304"/>
    <n v="35"/>
    <n v="567"/>
    <n v="955"/>
    <n v="712"/>
    <n v="124"/>
    <n v="638435"/>
    <n v="2011679"/>
    <n v="810526"/>
    <n v="2322213"/>
    <n v="554206"/>
    <n v="18241"/>
    <n v="3547.9347442680778"/>
    <n v="848.71832460732981"/>
    <n v="3261.5351123595506"/>
    <n v="4469.4032258064517"/>
  </r>
  <r>
    <x v="7"/>
    <x v="1"/>
    <n v="4"/>
    <s v="MSL_Commercial"/>
    <x v="4"/>
    <s v="Commercial"/>
    <n v="9276"/>
    <n v="2319"/>
    <n v="24"/>
    <n v="226"/>
    <n v="445"/>
    <n v="281"/>
    <n v="73"/>
    <n v="500256"/>
    <n v="712946"/>
    <n v="715615"/>
    <n v="983167"/>
    <n v="194475"/>
    <n v="20844"/>
    <n v="3154.6283185840707"/>
    <n v="1608.1235955056179"/>
    <n v="3498.8149466192172"/>
    <n v="2664.0410958904108"/>
  </r>
  <r>
    <x v="7"/>
    <x v="1"/>
    <n v="4"/>
    <s v="LYL_Commercial"/>
    <x v="5"/>
    <s v="Commercial"/>
    <n v="3428"/>
    <n v="857"/>
    <n v="21"/>
    <n v="94"/>
    <n v="203"/>
    <n v="127"/>
    <n v="43"/>
    <n v="397258"/>
    <n v="274972"/>
    <n v="311774"/>
    <n v="435375"/>
    <n v="210773"/>
    <n v="18917.047619047618"/>
    <n v="2925.2340425531916"/>
    <n v="1535.8325123152708"/>
    <n v="3428.1496062992128"/>
    <n v="4901.6976744186049"/>
  </r>
  <r>
    <x v="7"/>
    <x v="1"/>
    <n v="4"/>
    <s v="LSA_Commercial"/>
    <x v="6"/>
    <s v="Commercial"/>
    <n v="23804"/>
    <n v="5951"/>
    <n v="92"/>
    <n v="760"/>
    <n v="686"/>
    <n v="1088"/>
    <n v="252"/>
    <n v="2392327"/>
    <n v="1907729"/>
    <n v="1192921"/>
    <n v="2778080"/>
    <n v="2029105"/>
    <n v="26003.554347826088"/>
    <n v="2510.1697368421051"/>
    <n v="1738.9518950437318"/>
    <n v="2553.3823529411766"/>
    <n v="8052.0039682539682"/>
  </r>
  <r>
    <x v="7"/>
    <x v="1"/>
    <n v="4"/>
    <s v="LMA_Commercial"/>
    <x v="7"/>
    <s v="Commercial"/>
    <n v="21824"/>
    <n v="5456"/>
    <n v="175"/>
    <n v="598"/>
    <n v="1947"/>
    <n v="941"/>
    <n v="294"/>
    <n v="2449586"/>
    <n v="1422230"/>
    <n v="1710271"/>
    <n v="3014098"/>
    <n v="1293189"/>
    <n v="13997.634285714286"/>
    <n v="2378.3110367892978"/>
    <n v="878.41345659989724"/>
    <n v="3203.0797024442081"/>
    <n v="4398.6020408163267"/>
  </r>
  <r>
    <x v="7"/>
    <x v="1"/>
    <n v="4"/>
    <s v="SYL_Commercial"/>
    <x v="8"/>
    <s v="Commercial"/>
    <n v="3024"/>
    <n v="756"/>
    <n v="30"/>
    <n v="88"/>
    <n v="130"/>
    <n v="92"/>
    <n v="43"/>
    <n v="353255"/>
    <n v="241211"/>
    <n v="120578"/>
    <n v="301932"/>
    <n v="146531"/>
    <n v="11775.166666666666"/>
    <n v="2741.034090909091"/>
    <n v="927.52307692307693"/>
    <n v="3281.8695652173915"/>
    <n v="3407.6976744186045"/>
  </r>
  <r>
    <x v="7"/>
    <x v="1"/>
    <n v="4"/>
    <s v="MYL_Commercial"/>
    <x v="9"/>
    <s v="Commercial"/>
    <n v="2080"/>
    <n v="520"/>
    <n v="20"/>
    <n v="68"/>
    <n v="134"/>
    <n v="80"/>
    <n v="22"/>
    <n v="295716"/>
    <n v="195016"/>
    <n v="97009"/>
    <n v="269089"/>
    <n v="90980"/>
    <n v="14785.8"/>
    <n v="2867.8823529411766"/>
    <n v="723.94776119402979"/>
    <n v="3363.6125000000002"/>
    <n v="4135.454545454545"/>
  </r>
  <r>
    <x v="7"/>
    <x v="1"/>
    <n v="4"/>
    <s v="MYH_Commercial"/>
    <x v="10"/>
    <s v="Commercial"/>
    <n v="5404"/>
    <n v="1351"/>
    <n v="44"/>
    <n v="161"/>
    <n v="140"/>
    <n v="341"/>
    <n v="38"/>
    <n v="859635"/>
    <n v="676106"/>
    <n v="158893"/>
    <n v="1103730"/>
    <n v="171700"/>
    <n v="19537.159090909092"/>
    <n v="4199.4161490683227"/>
    <n v="1134.95"/>
    <n v="3236.7448680351904"/>
    <n v="4518.4210526315792"/>
  </r>
  <r>
    <x v="7"/>
    <x v="1"/>
    <n v="4"/>
    <s v="LML_Commercial"/>
    <x v="11"/>
    <s v="Commercial"/>
    <n v="21292"/>
    <n v="5323"/>
    <n v="44"/>
    <n v="520"/>
    <n v="1959"/>
    <n v="657"/>
    <n v="215"/>
    <n v="652031"/>
    <n v="961950"/>
    <n v="2085053"/>
    <n v="1332476"/>
    <n v="935355"/>
    <n v="14818.886363636364"/>
    <n v="1849.9038461538462"/>
    <n v="1064.3455844818784"/>
    <n v="2028.1217656012177"/>
    <n v="4350.4883720930229"/>
  </r>
  <r>
    <x v="7"/>
    <x v="1"/>
    <n v="4"/>
    <s v="MSA_Commercial"/>
    <x v="12"/>
    <s v="Commercial"/>
    <n v="16968"/>
    <n v="4242"/>
    <n v="71"/>
    <n v="534"/>
    <n v="991"/>
    <n v="872"/>
    <n v="221"/>
    <n v="1454779"/>
    <n v="1593719"/>
    <n v="1596885"/>
    <n v="2630129"/>
    <n v="806765"/>
    <n v="20489.845070422536"/>
    <n v="2984.492509363296"/>
    <n v="1611.3874873864784"/>
    <n v="3016.2029816513759"/>
    <n v="3650.5203619909503"/>
  </r>
  <r>
    <x v="7"/>
    <x v="1"/>
    <n v="4"/>
    <s v="LYA_Commercial"/>
    <x v="13"/>
    <s v="Commercial"/>
    <n v="4896"/>
    <n v="1224"/>
    <n v="38"/>
    <n v="153"/>
    <n v="221"/>
    <n v="183"/>
    <n v="65"/>
    <n v="823143"/>
    <n v="436278"/>
    <n v="191005"/>
    <n v="607363"/>
    <n v="477460"/>
    <n v="21661.657894736843"/>
    <n v="2851.4901960784314"/>
    <n v="864.27601809954751"/>
    <n v="3318.9234972677596"/>
    <n v="7345.5384615384619"/>
  </r>
  <r>
    <x v="7"/>
    <x v="1"/>
    <n v="4"/>
    <s v="MMA_Commercial"/>
    <x v="14"/>
    <s v="Commercial"/>
    <n v="23320"/>
    <n v="5830"/>
    <n v="180"/>
    <n v="744"/>
    <n v="1389"/>
    <n v="1073"/>
    <n v="295"/>
    <n v="2276352"/>
    <n v="2263768"/>
    <n v="1625947"/>
    <n v="3510773"/>
    <n v="2737898"/>
    <n v="12646.4"/>
    <n v="3042.6989247311826"/>
    <n v="1170.5881929445645"/>
    <n v="3271.9226467847157"/>
    <n v="9281.0101694915247"/>
  </r>
  <r>
    <x v="7"/>
    <x v="1"/>
    <n v="4"/>
    <s v="LYH_Commercial"/>
    <x v="15"/>
    <s v="Commercial"/>
    <n v="3304"/>
    <n v="826"/>
    <n v="30"/>
    <n v="110"/>
    <n v="160"/>
    <n v="154"/>
    <n v="54"/>
    <n v="491457"/>
    <n v="324500"/>
    <n v="217883"/>
    <n v="411847"/>
    <n v="350916"/>
    <n v="16381.9"/>
    <n v="2950"/>
    <n v="1361.76875"/>
    <n v="2674.3311688311687"/>
    <n v="6498.4444444444443"/>
  </r>
  <r>
    <x v="7"/>
    <x v="1"/>
    <n v="4"/>
    <s v="SSA_Commercial"/>
    <x v="16"/>
    <s v="Commercial"/>
    <n v="5472"/>
    <n v="1368"/>
    <n v="46"/>
    <n v="179"/>
    <n v="494"/>
    <n v="419"/>
    <n v="32"/>
    <n v="1003091"/>
    <n v="317015"/>
    <n v="394165"/>
    <n v="1448006"/>
    <n v="157519"/>
    <n v="21806.32608695652"/>
    <n v="1771.0335195530727"/>
    <n v="797.90485829959516"/>
    <n v="3455.8615751789976"/>
    <n v="4922.46875"/>
  </r>
  <r>
    <x v="7"/>
    <x v="1"/>
    <n v="4"/>
    <s v="MML_Commercial"/>
    <x v="17"/>
    <s v="Commercial"/>
    <n v="19360"/>
    <n v="4840"/>
    <n v="125"/>
    <n v="599"/>
    <n v="1769"/>
    <n v="599"/>
    <n v="207"/>
    <n v="1775249"/>
    <n v="1823048"/>
    <n v="1068543"/>
    <n v="2070685"/>
    <n v="385477"/>
    <n v="14201.992"/>
    <n v="3043.4858096828048"/>
    <n v="604.03787450537027"/>
    <n v="3456.9031719532554"/>
    <n v="1862.2077294685989"/>
  </r>
  <r>
    <x v="7"/>
    <x v="1"/>
    <n v="4"/>
    <s v="LMH_Commercial"/>
    <x v="18"/>
    <s v="Commercial"/>
    <n v="19724"/>
    <n v="4931"/>
    <n v="81"/>
    <n v="718"/>
    <n v="1291"/>
    <n v="1009"/>
    <n v="277"/>
    <n v="2765588"/>
    <n v="2359505"/>
    <n v="1536227"/>
    <n v="3702184"/>
    <n v="2381989"/>
    <n v="34143.061728395063"/>
    <n v="3286.2186629526464"/>
    <n v="1189.9512006196746"/>
    <n v="3669.1615460852331"/>
    <n v="8599.2382671480136"/>
  </r>
  <r>
    <x v="7"/>
    <x v="1"/>
    <n v="4"/>
    <s v="SSL_Commercial"/>
    <x v="19"/>
    <s v="Commercial"/>
    <n v="9888"/>
    <n v="2472"/>
    <n v="90"/>
    <n v="279"/>
    <n v="802"/>
    <n v="361"/>
    <n v="103"/>
    <n v="965043"/>
    <n v="790140"/>
    <n v="769274"/>
    <n v="1029454"/>
    <n v="229010"/>
    <n v="10722.7"/>
    <n v="2832.0430107526881"/>
    <n v="959.19451371571074"/>
    <n v="2851.6731301939058"/>
    <n v="2223.3980582524273"/>
  </r>
  <r>
    <x v="7"/>
    <x v="1"/>
    <n v="4"/>
    <s v="SSH_Commercial"/>
    <x v="20"/>
    <s v="Commercial"/>
    <n v="8240"/>
    <n v="2060"/>
    <n v="65"/>
    <n v="330"/>
    <n v="571"/>
    <n v="388"/>
    <n v="79"/>
    <n v="892912"/>
    <n v="1198360"/>
    <n v="605864"/>
    <n v="1681517"/>
    <n v="273711"/>
    <n v="13737.107692307693"/>
    <n v="3631.3939393939395"/>
    <n v="1061.0577933450088"/>
    <n v="4333.8067010309278"/>
    <n v="3464.6962025316457"/>
  </r>
  <r>
    <x v="7"/>
    <x v="1"/>
    <n v="4"/>
    <s v="MMH_Commercial"/>
    <x v="21"/>
    <s v="Commercial"/>
    <n v="16616"/>
    <n v="4154"/>
    <n v="185"/>
    <n v="659"/>
    <n v="942"/>
    <n v="921"/>
    <n v="275"/>
    <n v="2154768"/>
    <n v="1945430"/>
    <n v="1235380"/>
    <n v="2756453"/>
    <n v="686854"/>
    <n v="11647.394594594594"/>
    <n v="2952.0940819423367"/>
    <n v="1311.443736730361"/>
    <n v="2992.8914223669922"/>
    <n v="2497.650909090909"/>
  </r>
  <r>
    <x v="7"/>
    <x v="1"/>
    <n v="4"/>
    <s v="SYA_Commercial"/>
    <x v="22"/>
    <s v="Commercial"/>
    <n v="4892"/>
    <n v="1223"/>
    <n v="54"/>
    <n v="204"/>
    <n v="217"/>
    <n v="222"/>
    <n v="161"/>
    <n v="898553"/>
    <n v="753016"/>
    <n v="188763"/>
    <n v="748937"/>
    <n v="733123"/>
    <n v="16639.870370370369"/>
    <n v="3691.2549019607845"/>
    <n v="869.87557603686639"/>
    <n v="3373.5900900900901"/>
    <n v="4553.5590062111805"/>
  </r>
  <r>
    <x v="7"/>
    <x v="1"/>
    <n v="4"/>
    <s v="LSH_Commercial"/>
    <x v="23"/>
    <s v="Commercial"/>
    <n v="7508"/>
    <n v="1877"/>
    <n v="91"/>
    <n v="366"/>
    <n v="561"/>
    <n v="374"/>
    <n v="324"/>
    <n v="1612552"/>
    <n v="1046607"/>
    <n v="643881"/>
    <n v="1292611"/>
    <n v="1614980"/>
    <n v="17720.351648351647"/>
    <n v="2859.5819672131147"/>
    <n v="1147.7379679144385"/>
    <n v="3456.1791443850266"/>
    <n v="4984.5061728395058"/>
  </r>
  <r>
    <x v="7"/>
    <x v="1"/>
    <n v="4"/>
    <s v="SYH_Commercial"/>
    <x v="24"/>
    <s v="Commercial"/>
    <n v="3920"/>
    <n v="980"/>
    <n v="50"/>
    <n v="195"/>
    <n v="175"/>
    <n v="291"/>
    <n v="9"/>
    <n v="602281"/>
    <n v="462817"/>
    <n v="274900"/>
    <n v="740133"/>
    <n v="57346"/>
    <n v="12045.62"/>
    <n v="2373.4205128205126"/>
    <n v="1570.8571428571429"/>
    <n v="2543.4123711340208"/>
    <n v="6371.7777777777774"/>
  </r>
  <r>
    <x v="7"/>
    <x v="1"/>
    <n v="4"/>
    <s v="MSH_Commercial"/>
    <x v="25"/>
    <s v="Commercial"/>
    <n v="19064"/>
    <n v="4766"/>
    <n v="246"/>
    <n v="869"/>
    <n v="2132"/>
    <n v="762"/>
    <n v="154"/>
    <n v="3813739"/>
    <n v="2280889"/>
    <n v="1912253"/>
    <n v="2358531"/>
    <n v="666993"/>
    <n v="15503.00406504065"/>
    <n v="2624.7284234752588"/>
    <n v="896.92917448405251"/>
    <n v="3095.1850393700788"/>
    <n v="4331.1233766233763"/>
  </r>
  <r>
    <x v="7"/>
    <x v="1"/>
    <n v="4"/>
    <s v="SMH_Commercial"/>
    <x v="26"/>
    <s v="Commercial"/>
    <n v="8556"/>
    <n v="2139"/>
    <n v="83"/>
    <n v="397"/>
    <n v="803"/>
    <n v="515"/>
    <n v="100"/>
    <n v="1034868"/>
    <n v="1347771"/>
    <n v="569487"/>
    <n v="1878491"/>
    <n v="242465"/>
    <n v="12468.289156626506"/>
    <n v="3394.8891687657429"/>
    <n v="709.19925280199254"/>
    <n v="3647.555339805825"/>
    <n v="2424.65"/>
  </r>
  <r>
    <x v="8"/>
    <x v="2"/>
    <n v="1"/>
    <s v="SML_Commercial"/>
    <x v="0"/>
    <s v="Commercial"/>
    <n v="20016"/>
    <n v="5004"/>
    <n v="35"/>
    <n v="579"/>
    <n v="273"/>
    <n v="947"/>
    <n v="130"/>
    <n v="420740"/>
    <n v="851765"/>
    <n v="415344"/>
    <n v="1471577"/>
    <n v="366666"/>
    <n v="12021.142857142857"/>
    <n v="1471.0967184801382"/>
    <n v="1521.4065934065934"/>
    <n v="1553.9355860612461"/>
    <n v="2820.5076923076922"/>
  </r>
  <r>
    <x v="8"/>
    <x v="2"/>
    <n v="1"/>
    <s v="LSL_Commercial"/>
    <x v="1"/>
    <s v="Commercial"/>
    <n v="2876"/>
    <n v="719"/>
    <n v="4"/>
    <n v="73"/>
    <n v="99"/>
    <n v="118"/>
    <n v="16"/>
    <n v="65076"/>
    <n v="194681"/>
    <n v="120196"/>
    <n v="394351"/>
    <n v="69264"/>
    <n v="16269"/>
    <n v="2666.8630136986303"/>
    <n v="1214.1010101010102"/>
    <n v="3341.9576271186443"/>
    <n v="4329"/>
  </r>
  <r>
    <x v="8"/>
    <x v="2"/>
    <n v="1"/>
    <s v="MYA_Commercial"/>
    <x v="2"/>
    <s v="Commercial"/>
    <n v="3144"/>
    <n v="786"/>
    <n v="17"/>
    <n v="107"/>
    <n v="85"/>
    <n v="195"/>
    <n v="26"/>
    <n v="163255"/>
    <n v="336744"/>
    <n v="87258"/>
    <n v="519083"/>
    <n v="122467"/>
    <n v="9603.2352941176468"/>
    <n v="3147.1401869158876"/>
    <n v="1026.5647058823529"/>
    <n v="2661.9641025641026"/>
    <n v="4710.2692307692305"/>
  </r>
  <r>
    <x v="8"/>
    <x v="2"/>
    <n v="1"/>
    <s v="SMA_Commercial"/>
    <x v="3"/>
    <s v="Commercial"/>
    <n v="21400"/>
    <n v="5350"/>
    <n v="36"/>
    <n v="488"/>
    <n v="626"/>
    <n v="891"/>
    <n v="539"/>
    <n v="607805"/>
    <n v="1752872"/>
    <n v="562643"/>
    <n v="2900723"/>
    <n v="2444532"/>
    <n v="16883.472222222223"/>
    <n v="3591.9508196721313"/>
    <n v="898.79073482428112"/>
    <n v="3255.581369248036"/>
    <n v="4535.3098330241191"/>
  </r>
  <r>
    <x v="8"/>
    <x v="2"/>
    <n v="1"/>
    <s v="MSL_Commercial"/>
    <x v="4"/>
    <s v="Commercial"/>
    <n v="9444"/>
    <n v="2361"/>
    <n v="26"/>
    <n v="200"/>
    <n v="234"/>
    <n v="330"/>
    <n v="67"/>
    <n v="540608"/>
    <n v="564197"/>
    <n v="311294"/>
    <n v="945750"/>
    <n v="150134"/>
    <n v="20792.615384615383"/>
    <n v="2820.9850000000001"/>
    <n v="1330.3162393162393"/>
    <n v="2865.909090909091"/>
    <n v="2240.8059701492539"/>
  </r>
  <r>
    <x v="8"/>
    <x v="2"/>
    <n v="1"/>
    <s v="LYL_Commercial"/>
    <x v="5"/>
    <s v="Commercial"/>
    <n v="3472"/>
    <n v="868"/>
    <n v="20"/>
    <n v="84"/>
    <n v="128"/>
    <n v="150"/>
    <n v="37"/>
    <n v="376658"/>
    <n v="234234"/>
    <n v="156033"/>
    <n v="521134"/>
    <n v="181443"/>
    <n v="18832.900000000001"/>
    <n v="2788.5"/>
    <n v="1219.0078125"/>
    <n v="3474.2266666666665"/>
    <n v="4903.864864864865"/>
  </r>
  <r>
    <x v="8"/>
    <x v="2"/>
    <n v="1"/>
    <s v="LSA_Commercial"/>
    <x v="6"/>
    <s v="Commercial"/>
    <n v="24052"/>
    <n v="6013"/>
    <n v="88"/>
    <n v="686"/>
    <n v="543"/>
    <n v="1232"/>
    <n v="194"/>
    <n v="2183044"/>
    <n v="1656102"/>
    <n v="457357"/>
    <n v="2914748"/>
    <n v="1540494"/>
    <n v="24807.31818181818"/>
    <n v="2414.1428571428573"/>
    <n v="842.27808471454875"/>
    <n v="2365.8668831168829"/>
    <n v="7940.6907216494847"/>
  </r>
  <r>
    <x v="8"/>
    <x v="2"/>
    <n v="1"/>
    <s v="LMA_Commercial"/>
    <x v="7"/>
    <s v="Commercial"/>
    <n v="22188"/>
    <n v="5547"/>
    <n v="174"/>
    <n v="537"/>
    <n v="704"/>
    <n v="919"/>
    <n v="153"/>
    <n v="2502891"/>
    <n v="1228569"/>
    <n v="661252"/>
    <n v="2770401"/>
    <n v="682050"/>
    <n v="14384.431034482759"/>
    <n v="2287.8379888268155"/>
    <n v="939.27840909090912"/>
    <n v="3014.5821545157778"/>
    <n v="4457.8431372549021"/>
  </r>
  <r>
    <x v="8"/>
    <x v="2"/>
    <n v="1"/>
    <s v="SYL_Commercial"/>
    <x v="8"/>
    <s v="Commercial"/>
    <n v="3048"/>
    <n v="762"/>
    <n v="29"/>
    <n v="74"/>
    <n v="90"/>
    <n v="99"/>
    <n v="35"/>
    <n v="311562"/>
    <n v="194622"/>
    <n v="71405"/>
    <n v="273221"/>
    <n v="116420"/>
    <n v="10743.51724137931"/>
    <n v="2630.0270270270271"/>
    <n v="793.38888888888891"/>
    <n v="2759.8080808080808"/>
    <n v="3326.2857142857142"/>
  </r>
  <r>
    <x v="8"/>
    <x v="2"/>
    <n v="1"/>
    <s v="MYL_Commercial"/>
    <x v="9"/>
    <s v="Commercial"/>
    <n v="2092"/>
    <n v="523"/>
    <n v="19"/>
    <n v="60"/>
    <n v="113"/>
    <n v="88"/>
    <n v="21"/>
    <n v="267318"/>
    <n v="169583"/>
    <n v="77013"/>
    <n v="244681"/>
    <n v="81664"/>
    <n v="14069.368421052632"/>
    <n v="2826.3833333333332"/>
    <n v="681.53097345132744"/>
    <n v="2780.465909090909"/>
    <n v="3888.7619047619046"/>
  </r>
  <r>
    <x v="8"/>
    <x v="2"/>
    <n v="1"/>
    <s v="MYH_Commercial"/>
    <x v="10"/>
    <s v="Commercial"/>
    <n v="5472"/>
    <n v="1368"/>
    <n v="44"/>
    <n v="142"/>
    <n v="202"/>
    <n v="262"/>
    <n v="38"/>
    <n v="865260"/>
    <n v="588291"/>
    <n v="247097"/>
    <n v="725635"/>
    <n v="172690"/>
    <n v="19665"/>
    <n v="4142.8943661971834"/>
    <n v="1223.2524752475247"/>
    <n v="2769.5992366412215"/>
    <n v="4544.4736842105267"/>
  </r>
  <r>
    <x v="8"/>
    <x v="2"/>
    <n v="1"/>
    <s v="LML_Commercial"/>
    <x v="11"/>
    <s v="Commercial"/>
    <n v="22084"/>
    <n v="5521"/>
    <n v="45"/>
    <n v="526"/>
    <n v="1188"/>
    <n v="871"/>
    <n v="187"/>
    <n v="690071"/>
    <n v="956701"/>
    <n v="1079878"/>
    <n v="1721669"/>
    <n v="757166"/>
    <n v="15334.911111111111"/>
    <n v="1818.8231939163497"/>
    <n v="908.98821548821547"/>
    <n v="1976.6578645235361"/>
    <n v="4049.0160427807486"/>
  </r>
  <r>
    <x v="8"/>
    <x v="2"/>
    <n v="1"/>
    <s v="MSA_Commercial"/>
    <x v="12"/>
    <s v="Commercial"/>
    <n v="17476"/>
    <n v="4369"/>
    <n v="70"/>
    <n v="493"/>
    <n v="612"/>
    <n v="1067"/>
    <n v="200"/>
    <n v="1280712"/>
    <n v="1423500"/>
    <n v="779337"/>
    <n v="3262447"/>
    <n v="724093"/>
    <n v="18295.885714285716"/>
    <n v="2887.4239350912781"/>
    <n v="1273.4264705882354"/>
    <n v="3057.5885660731024"/>
    <n v="3620.4650000000001"/>
  </r>
  <r>
    <x v="8"/>
    <x v="2"/>
    <n v="1"/>
    <s v="LYA_Commercial"/>
    <x v="13"/>
    <s v="Commercial"/>
    <n v="4992"/>
    <n v="1248"/>
    <n v="37"/>
    <n v="136"/>
    <n v="189"/>
    <n v="194"/>
    <n v="61"/>
    <n v="698775"/>
    <n v="374143"/>
    <n v="153520"/>
    <n v="531067"/>
    <n v="418756"/>
    <n v="18885.81081081081"/>
    <n v="2751.0514705882351"/>
    <n v="812.27513227513225"/>
    <n v="2737.4587628865979"/>
    <n v="6864.8524590163934"/>
  </r>
  <r>
    <x v="8"/>
    <x v="2"/>
    <n v="1"/>
    <s v="MMA_Commercial"/>
    <x v="14"/>
    <s v="Commercial"/>
    <n v="23796"/>
    <n v="5949"/>
    <n v="177"/>
    <n v="681"/>
    <n v="1132"/>
    <n v="1210"/>
    <n v="254"/>
    <n v="2304769"/>
    <n v="1978529"/>
    <n v="1240134"/>
    <n v="4152637"/>
    <n v="2321755"/>
    <n v="13021.293785310734"/>
    <n v="2905.3289280469899"/>
    <n v="1095.5247349823321"/>
    <n v="3431.9314049586778"/>
    <n v="9140.7677165354326"/>
  </r>
  <r>
    <x v="8"/>
    <x v="2"/>
    <n v="1"/>
    <s v="LYH_Commercial"/>
    <x v="15"/>
    <s v="Commercial"/>
    <n v="3340"/>
    <n v="835"/>
    <n v="28"/>
    <n v="100"/>
    <n v="120"/>
    <n v="189"/>
    <n v="42"/>
    <n v="464541"/>
    <n v="296171"/>
    <n v="152505"/>
    <n v="503854"/>
    <n v="253097"/>
    <n v="16590.75"/>
    <n v="2961.71"/>
    <n v="1270.875"/>
    <n v="2665.8941798941801"/>
    <n v="6026.1190476190477"/>
  </r>
  <r>
    <x v="8"/>
    <x v="2"/>
    <n v="1"/>
    <s v="SSA_Commercial"/>
    <x v="16"/>
    <s v="Commercial"/>
    <n v="5532"/>
    <n v="1383"/>
    <n v="46"/>
    <n v="158"/>
    <n v="347"/>
    <n v="320"/>
    <n v="60"/>
    <n v="955264"/>
    <n v="272820"/>
    <n v="293074"/>
    <n v="1107042"/>
    <n v="302854"/>
    <n v="20766.608695652172"/>
    <n v="1726.7088607594937"/>
    <n v="844.59365994236316"/>
    <n v="3459.5062499999999"/>
    <n v="5047.5666666666666"/>
  </r>
  <r>
    <x v="8"/>
    <x v="2"/>
    <n v="1"/>
    <s v="MML_Commercial"/>
    <x v="17"/>
    <s v="Commercial"/>
    <n v="19544"/>
    <n v="4886"/>
    <n v="123"/>
    <n v="593"/>
    <n v="1568"/>
    <n v="778"/>
    <n v="195"/>
    <n v="1620938"/>
    <n v="1655876"/>
    <n v="877779"/>
    <n v="2534436"/>
    <n v="344802"/>
    <n v="13178.357723577235"/>
    <n v="2792.3709949409781"/>
    <n v="559.80803571428567"/>
    <n v="3257.6298200514138"/>
    <n v="1768.2153846153847"/>
  </r>
  <r>
    <x v="8"/>
    <x v="2"/>
    <n v="1"/>
    <s v="LMH_Commercial"/>
    <x v="18"/>
    <s v="Commercial"/>
    <n v="19952"/>
    <n v="4988"/>
    <n v="83"/>
    <n v="664"/>
    <n v="1174"/>
    <n v="1245"/>
    <n v="235"/>
    <n v="2796220"/>
    <n v="2097891"/>
    <n v="482530"/>
    <n v="3909840"/>
    <n v="1929149"/>
    <n v="33689.397590361448"/>
    <n v="3159.4743975903616"/>
    <n v="411.01362862010222"/>
    <n v="3140.4337349397592"/>
    <n v="8209.1446808510645"/>
  </r>
  <r>
    <x v="8"/>
    <x v="2"/>
    <n v="1"/>
    <s v="SSL_Commercial"/>
    <x v="19"/>
    <s v="Commercial"/>
    <n v="10100"/>
    <n v="2525"/>
    <n v="89"/>
    <n v="254"/>
    <n v="567"/>
    <n v="383"/>
    <n v="88"/>
    <n v="1006434"/>
    <n v="660643"/>
    <n v="491072"/>
    <n v="1024966"/>
    <n v="183736"/>
    <n v="11308.247191011236"/>
    <n v="2600.9566929133857"/>
    <n v="866.08818342151676"/>
    <n v="2676.1514360313317"/>
    <n v="2087.909090909091"/>
  </r>
  <r>
    <x v="8"/>
    <x v="2"/>
    <n v="1"/>
    <s v="SSH_Commercial"/>
    <x v="20"/>
    <s v="Commercial"/>
    <n v="8484"/>
    <n v="2121"/>
    <n v="63"/>
    <n v="296"/>
    <n v="407"/>
    <n v="420"/>
    <n v="64"/>
    <n v="835653"/>
    <n v="1077733"/>
    <n v="411991"/>
    <n v="1476064"/>
    <n v="213246"/>
    <n v="13264.333333333334"/>
    <n v="3640.989864864865"/>
    <n v="1012.2628992628993"/>
    <n v="3514.4380952380952"/>
    <n v="3331.96875"/>
  </r>
  <r>
    <x v="8"/>
    <x v="2"/>
    <n v="1"/>
    <s v="MMH_Commercial"/>
    <x v="21"/>
    <s v="Commercial"/>
    <n v="16964"/>
    <n v="4241"/>
    <n v="175"/>
    <n v="591"/>
    <n v="628"/>
    <n v="1055"/>
    <n v="223"/>
    <n v="1929860"/>
    <n v="1607815"/>
    <n v="796639"/>
    <n v="2596409"/>
    <n v="544620"/>
    <n v="11027.771428571428"/>
    <n v="2720.4991539763114"/>
    <n v="1268.533439490446"/>
    <n v="2461.0511848341234"/>
    <n v="2442.2421524663678"/>
  </r>
  <r>
    <x v="8"/>
    <x v="2"/>
    <n v="1"/>
    <s v="SYA_Commercial"/>
    <x v="22"/>
    <s v="Commercial"/>
    <n v="5044"/>
    <n v="1261"/>
    <n v="55"/>
    <n v="186"/>
    <n v="260"/>
    <n v="212"/>
    <n v="35"/>
    <n v="852071"/>
    <n v="659027"/>
    <n v="239401"/>
    <n v="723271"/>
    <n v="168593"/>
    <n v="15492.2"/>
    <n v="3543.1559139784945"/>
    <n v="920.77307692307693"/>
    <n v="3411.6556603773583"/>
    <n v="4816.9428571428571"/>
  </r>
  <r>
    <x v="8"/>
    <x v="2"/>
    <n v="1"/>
    <s v="LSH_Commercial"/>
    <x v="23"/>
    <s v="Commercial"/>
    <n v="7696"/>
    <n v="1924"/>
    <n v="90"/>
    <n v="334"/>
    <n v="405"/>
    <n v="596"/>
    <n v="117"/>
    <n v="1584148"/>
    <n v="933319"/>
    <n v="502062"/>
    <n v="1886933"/>
    <n v="629042"/>
    <n v="17601.644444444446"/>
    <n v="2794.368263473054"/>
    <n v="1239.6592592592592"/>
    <n v="3165.9949664429532"/>
    <n v="5376.4273504273506"/>
  </r>
  <r>
    <x v="8"/>
    <x v="2"/>
    <n v="1"/>
    <s v="SYH_Commercial"/>
    <x v="24"/>
    <s v="Commercial"/>
    <n v="4024"/>
    <n v="1006"/>
    <n v="47"/>
    <n v="192"/>
    <n v="124"/>
    <n v="301"/>
    <n v="8"/>
    <n v="466516"/>
    <n v="434474"/>
    <n v="233299"/>
    <n v="661363"/>
    <n v="35591"/>
    <n v="9925.8723404255325"/>
    <n v="2262.8854166666665"/>
    <n v="1881.4435483870968"/>
    <n v="2197.21926910299"/>
    <n v="4448.875"/>
  </r>
  <r>
    <x v="8"/>
    <x v="2"/>
    <n v="1"/>
    <s v="MSH_Commercial"/>
    <x v="25"/>
    <s v="Commercial"/>
    <n v="19468"/>
    <n v="4867"/>
    <n v="246"/>
    <n v="850"/>
    <n v="982"/>
    <n v="1106"/>
    <n v="147"/>
    <n v="3260148"/>
    <n v="2139435"/>
    <n v="927033"/>
    <n v="2811429"/>
    <n v="689935"/>
    <n v="13252.634146341463"/>
    <n v="2516.9823529411765"/>
    <n v="944.02545824847255"/>
    <n v="2541.9792043399639"/>
    <n v="4693.4353741496598"/>
  </r>
  <r>
    <x v="8"/>
    <x v="2"/>
    <n v="1"/>
    <s v="SMH_Commercial"/>
    <x v="26"/>
    <s v="Commercial"/>
    <n v="8624"/>
    <n v="2156"/>
    <n v="87"/>
    <n v="378"/>
    <n v="863"/>
    <n v="582"/>
    <n v="120"/>
    <n v="990595"/>
    <n v="1187005"/>
    <n v="596543"/>
    <n v="2284299"/>
    <n v="267248"/>
    <n v="11386.149425287356"/>
    <n v="3140.2248677248676"/>
    <n v="691.24333719582853"/>
    <n v="3924.9123711340208"/>
    <n v="2227.0666666666666"/>
  </r>
  <r>
    <x v="9"/>
    <x v="2"/>
    <n v="2"/>
    <s v="SML_Commercial"/>
    <x v="0"/>
    <s v="Commercial"/>
    <n v="20080"/>
    <n v="5020"/>
    <n v="37"/>
    <n v="664"/>
    <n v="370"/>
    <n v="907"/>
    <n v="132"/>
    <n v="488874"/>
    <n v="1103896"/>
    <n v="477711"/>
    <n v="1681782"/>
    <n v="403306"/>
    <n v="13212.81081081081"/>
    <n v="1662.4939759036145"/>
    <n v="1291.1108108108108"/>
    <n v="1854.2249173098126"/>
    <n v="3055.348484848485"/>
  </r>
  <r>
    <x v="9"/>
    <x v="2"/>
    <n v="2"/>
    <s v="LSL_Commercial"/>
    <x v="1"/>
    <s v="Commercial"/>
    <n v="2828"/>
    <n v="707"/>
    <n v="4"/>
    <n v="73"/>
    <n v="136"/>
    <n v="102"/>
    <n v="15"/>
    <n v="88732"/>
    <n v="208568"/>
    <n v="174419"/>
    <n v="314869"/>
    <n v="83365"/>
    <n v="22183"/>
    <n v="2857.0958904109589"/>
    <n v="1282.4926470588234"/>
    <n v="3086.9509803921569"/>
    <n v="5557.666666666667"/>
  </r>
  <r>
    <x v="9"/>
    <x v="2"/>
    <n v="2"/>
    <s v="MYA_Commercial"/>
    <x v="2"/>
    <s v="Commercial"/>
    <n v="3092"/>
    <n v="773"/>
    <n v="18"/>
    <n v="115"/>
    <n v="284"/>
    <n v="345"/>
    <n v="20"/>
    <n v="170664"/>
    <n v="418559"/>
    <n v="266308"/>
    <n v="1195955"/>
    <n v="87660"/>
    <n v="9481.3333333333339"/>
    <n v="3639.6434782608694"/>
    <n v="937.70422535211264"/>
    <n v="3466.536231884058"/>
    <n v="4383"/>
  </r>
  <r>
    <x v="9"/>
    <x v="2"/>
    <n v="2"/>
    <s v="SMA_Commercial"/>
    <x v="3"/>
    <s v="Commercial"/>
    <n v="21072"/>
    <n v="5268"/>
    <n v="34"/>
    <n v="571"/>
    <n v="1846"/>
    <n v="846"/>
    <n v="124"/>
    <n v="540686"/>
    <n v="2347178"/>
    <n v="1526270"/>
    <n v="2698745"/>
    <n v="609264"/>
    <n v="15902.529411764706"/>
    <n v="4110.6444833625219"/>
    <n v="826.79848320693395"/>
    <n v="3190.0059101654847"/>
    <n v="4913.4193548387093"/>
  </r>
  <r>
    <x v="9"/>
    <x v="2"/>
    <n v="2"/>
    <s v="MSL_Commercial"/>
    <x v="4"/>
    <s v="Commercial"/>
    <n v="9388"/>
    <n v="2347"/>
    <n v="28"/>
    <n v="213"/>
    <n v="695"/>
    <n v="282"/>
    <n v="61"/>
    <n v="547516"/>
    <n v="655224"/>
    <n v="1212048"/>
    <n v="1031556"/>
    <n v="160252"/>
    <n v="19554.142857142859"/>
    <n v="3076.1690140845071"/>
    <n v="1743.9539568345324"/>
    <n v="3658"/>
    <n v="2627.0819672131147"/>
  </r>
  <r>
    <x v="9"/>
    <x v="2"/>
    <n v="2"/>
    <s v="LYL_Commercial"/>
    <x v="5"/>
    <s v="Commercial"/>
    <n v="3440"/>
    <n v="860"/>
    <n v="20"/>
    <n v="91"/>
    <n v="165"/>
    <n v="117"/>
    <n v="35"/>
    <n v="391532"/>
    <n v="280356"/>
    <n v="199921"/>
    <n v="370706"/>
    <n v="175447"/>
    <n v="19576.599999999999"/>
    <n v="3080.835164835165"/>
    <n v="1211.6424242424243"/>
    <n v="3168.4273504273506"/>
    <n v="5012.7714285714283"/>
  </r>
  <r>
    <x v="9"/>
    <x v="2"/>
    <n v="2"/>
    <s v="LSA_Commercial"/>
    <x v="6"/>
    <s v="Commercial"/>
    <n v="24000"/>
    <n v="6000"/>
    <n v="101"/>
    <n v="773"/>
    <n v="564"/>
    <n v="1178"/>
    <n v="212"/>
    <n v="2676115"/>
    <n v="2080500"/>
    <n v="457807"/>
    <n v="3385156"/>
    <n v="1672691"/>
    <n v="26496.188118811882"/>
    <n v="2691.4618369987065"/>
    <n v="811.71453900709218"/>
    <n v="2873.6468590831919"/>
    <n v="7890.0518867924529"/>
  </r>
  <r>
    <x v="9"/>
    <x v="2"/>
    <n v="2"/>
    <s v="LMA_Commercial"/>
    <x v="7"/>
    <s v="Commercial"/>
    <n v="22124"/>
    <n v="5531"/>
    <n v="189"/>
    <n v="599"/>
    <n v="981"/>
    <n v="1247"/>
    <n v="512"/>
    <n v="2551856"/>
    <n v="1522600"/>
    <n v="838929"/>
    <n v="3820485"/>
    <n v="2474814"/>
    <n v="13501.883597883598"/>
    <n v="2541.9031719532554"/>
    <n v="855.17737003058107"/>
    <n v="3063.7409783480352"/>
    <n v="4833.62109375"/>
  </r>
  <r>
    <x v="9"/>
    <x v="2"/>
    <n v="2"/>
    <s v="SYL_Commercial"/>
    <x v="8"/>
    <s v="Commercial"/>
    <n v="3000"/>
    <n v="750"/>
    <n v="32"/>
    <n v="77"/>
    <n v="113"/>
    <n v="87"/>
    <n v="31"/>
    <n v="350676"/>
    <n v="226626"/>
    <n v="82660"/>
    <n v="271226"/>
    <n v="98839"/>
    <n v="10958.625"/>
    <n v="2943.1948051948052"/>
    <n v="731.50442477876106"/>
    <n v="3117.5402298850577"/>
    <n v="3188.3548387096776"/>
  </r>
  <r>
    <x v="9"/>
    <x v="2"/>
    <n v="2"/>
    <s v="MYL_Commercial"/>
    <x v="9"/>
    <s v="Commercial"/>
    <n v="2072"/>
    <n v="518"/>
    <n v="20"/>
    <n v="65"/>
    <n v="114"/>
    <n v="76"/>
    <n v="20"/>
    <n v="276923"/>
    <n v="199897"/>
    <n v="70755"/>
    <n v="253539"/>
    <n v="81756"/>
    <n v="13846.15"/>
    <n v="3075.3384615384616"/>
    <n v="620.65789473684208"/>
    <n v="3336.0394736842104"/>
    <n v="4087.8"/>
  </r>
  <r>
    <x v="9"/>
    <x v="2"/>
    <n v="2"/>
    <s v="MYH_Commercial"/>
    <x v="10"/>
    <s v="Commercial"/>
    <n v="5396"/>
    <n v="1349"/>
    <n v="45"/>
    <n v="155"/>
    <n v="90"/>
    <n v="163"/>
    <n v="28"/>
    <n v="807133"/>
    <n v="733760"/>
    <n v="100401"/>
    <n v="569794"/>
    <n v="138982"/>
    <n v="17936.288888888888"/>
    <n v="4733.9354838709678"/>
    <n v="1115.5666666666666"/>
    <n v="3495.6687116564417"/>
    <n v="4963.6428571428569"/>
  </r>
  <r>
    <x v="9"/>
    <x v="2"/>
    <n v="2"/>
    <s v="LML_Commercial"/>
    <x v="11"/>
    <s v="Commercial"/>
    <n v="21968"/>
    <n v="5492"/>
    <n v="49"/>
    <n v="524"/>
    <n v="1754"/>
    <n v="693"/>
    <n v="177"/>
    <n v="704108"/>
    <n v="1030838"/>
    <n v="1373116"/>
    <n v="1239100"/>
    <n v="773182"/>
    <n v="14369.551020408164"/>
    <n v="1967.2480916030534"/>
    <n v="782.84834663625998"/>
    <n v="1788.0230880230881"/>
    <n v="4368.2598870056499"/>
  </r>
  <r>
    <x v="9"/>
    <x v="2"/>
    <n v="2"/>
    <s v="MSA_Commercial"/>
    <x v="12"/>
    <s v="Commercial"/>
    <n v="17240"/>
    <n v="4310"/>
    <n v="71"/>
    <n v="519"/>
    <n v="782"/>
    <n v="1041"/>
    <n v="188"/>
    <n v="1385905"/>
    <n v="1691798"/>
    <n v="854489"/>
    <n v="3450927"/>
    <n v="727831"/>
    <n v="19519.788732394365"/>
    <n v="3259.7263969171486"/>
    <n v="1092.6969309462916"/>
    <n v="3315.0115273775218"/>
    <n v="3871.4414893617022"/>
  </r>
  <r>
    <x v="9"/>
    <x v="2"/>
    <n v="2"/>
    <s v="LYA_Commercial"/>
    <x v="13"/>
    <s v="Commercial"/>
    <n v="4940"/>
    <n v="1235"/>
    <n v="40"/>
    <n v="155"/>
    <n v="216"/>
    <n v="181"/>
    <n v="58"/>
    <n v="813683"/>
    <n v="462413"/>
    <n v="195951"/>
    <n v="640290"/>
    <n v="464010"/>
    <n v="20342.075000000001"/>
    <n v="2983.309677419355"/>
    <n v="907.18055555555554"/>
    <n v="3537.5138121546961"/>
    <n v="8000.1724137931033"/>
  </r>
  <r>
    <x v="9"/>
    <x v="2"/>
    <n v="2"/>
    <s v="MMA_Commercial"/>
    <x v="14"/>
    <s v="Commercial"/>
    <n v="23624"/>
    <n v="5906"/>
    <n v="186"/>
    <n v="724"/>
    <n v="1415"/>
    <n v="1019"/>
    <n v="241"/>
    <n v="2465840"/>
    <n v="2261036"/>
    <n v="1781068"/>
    <n v="3635947"/>
    <n v="2341940"/>
    <n v="13257.20430107527"/>
    <n v="3122.9779005524861"/>
    <n v="1258.705300353357"/>
    <n v="3568.1521099116781"/>
    <n v="9717.5933609958502"/>
  </r>
  <r>
    <x v="9"/>
    <x v="2"/>
    <n v="2"/>
    <s v="LYH_Commercial"/>
    <x v="15"/>
    <s v="Commercial"/>
    <n v="3312"/>
    <n v="828"/>
    <n v="30"/>
    <n v="108"/>
    <n v="127"/>
    <n v="149"/>
    <n v="38"/>
    <n v="483192"/>
    <n v="345945"/>
    <n v="128617"/>
    <n v="423125"/>
    <n v="279320"/>
    <n v="16106.4"/>
    <n v="3203.1944444444443"/>
    <n v="1012.7322834645669"/>
    <n v="2839.7651006711408"/>
    <n v="7350.5263157894733"/>
  </r>
  <r>
    <x v="9"/>
    <x v="2"/>
    <n v="2"/>
    <s v="SSA_Commercial"/>
    <x v="16"/>
    <s v="Commercial"/>
    <n v="5452"/>
    <n v="1363"/>
    <n v="46"/>
    <n v="182"/>
    <n v="145"/>
    <n v="379"/>
    <n v="192"/>
    <n v="851784"/>
    <n v="367966"/>
    <n v="115866"/>
    <n v="1168467"/>
    <n v="1021620"/>
    <n v="18517.043478260868"/>
    <n v="2021.7912087912089"/>
    <n v="799.07586206896553"/>
    <n v="3083.0263852242742"/>
    <n v="5320.9375"/>
  </r>
  <r>
    <x v="9"/>
    <x v="2"/>
    <n v="2"/>
    <s v="MML_Commercial"/>
    <x v="17"/>
    <s v="Commercial"/>
    <n v="19256"/>
    <n v="4814"/>
    <n v="129"/>
    <n v="555"/>
    <n v="1604"/>
    <n v="648"/>
    <n v="195"/>
    <n v="1817334"/>
    <n v="1678645"/>
    <n v="792294"/>
    <n v="2130510"/>
    <n v="325016"/>
    <n v="14087.860465116279"/>
    <n v="3024.5855855855857"/>
    <n v="493.94887780548629"/>
    <n v="3287.8240740740739"/>
    <n v="1666.748717948718"/>
  </r>
  <r>
    <x v="9"/>
    <x v="2"/>
    <n v="2"/>
    <s v="LMH_Commercial"/>
    <x v="18"/>
    <s v="Commercial"/>
    <n v="19732"/>
    <n v="4933"/>
    <n v="87"/>
    <n v="716"/>
    <n v="1219"/>
    <n v="974"/>
    <n v="208"/>
    <n v="3041420"/>
    <n v="2414466"/>
    <n v="870065"/>
    <n v="3688258"/>
    <n v="1751831"/>
    <n v="34958.85057471264"/>
    <n v="3372.1592178770948"/>
    <n v="713.75307629204269"/>
    <n v="3786.7125256673512"/>
    <n v="8422.2644230769238"/>
  </r>
  <r>
    <x v="9"/>
    <x v="2"/>
    <n v="2"/>
    <s v="SSL_Commercial"/>
    <x v="19"/>
    <s v="Commercial"/>
    <n v="9960"/>
    <n v="2490"/>
    <n v="96"/>
    <n v="279"/>
    <n v="738"/>
    <n v="345"/>
    <n v="90"/>
    <n v="1053688"/>
    <n v="863718"/>
    <n v="610438"/>
    <n v="1191619"/>
    <n v="201747"/>
    <n v="10975.916666666666"/>
    <n v="3095.7634408602153"/>
    <n v="827.15176151761523"/>
    <n v="3453.9681159420288"/>
    <n v="2241.6333333333332"/>
  </r>
  <r>
    <x v="9"/>
    <x v="2"/>
    <n v="2"/>
    <s v="SSH_Commercial"/>
    <x v="20"/>
    <s v="Commercial"/>
    <n v="8372"/>
    <n v="2093"/>
    <n v="72"/>
    <n v="333"/>
    <n v="668"/>
    <n v="408"/>
    <n v="66"/>
    <n v="929811"/>
    <n v="1252138"/>
    <n v="1125944"/>
    <n v="1683597"/>
    <n v="234146"/>
    <n v="12914.041666666666"/>
    <n v="3760.1741741741744"/>
    <n v="1685.5449101796407"/>
    <n v="4126.463235294118"/>
    <n v="3547.6666666666665"/>
  </r>
  <r>
    <x v="9"/>
    <x v="2"/>
    <n v="2"/>
    <s v="MMH_Commercial"/>
    <x v="21"/>
    <s v="Commercial"/>
    <n v="16832"/>
    <n v="4208"/>
    <n v="190"/>
    <n v="653"/>
    <n v="783"/>
    <n v="909"/>
    <n v="199"/>
    <n v="2147030"/>
    <n v="1955110"/>
    <n v="766960"/>
    <n v="2365713"/>
    <n v="499063"/>
    <n v="11300.157894736842"/>
    <n v="2994.042879019908"/>
    <n v="979.51468710089398"/>
    <n v="2602.5445544554455"/>
    <n v="2507.854271356784"/>
  </r>
  <r>
    <x v="9"/>
    <x v="2"/>
    <n v="2"/>
    <s v="SYA_Commercial"/>
    <x v="22"/>
    <s v="Commercial"/>
    <n v="5004"/>
    <n v="1251"/>
    <n v="56"/>
    <n v="201"/>
    <n v="450"/>
    <n v="359"/>
    <n v="68"/>
    <n v="815641"/>
    <n v="826555"/>
    <n v="383867"/>
    <n v="1125053"/>
    <n v="341055"/>
    <n v="14565.017857142857"/>
    <n v="4112.2139303482591"/>
    <n v="853.03777777777782"/>
    <n v="3133.8523676880222"/>
    <n v="5015.5147058823532"/>
  </r>
  <r>
    <x v="9"/>
    <x v="2"/>
    <n v="2"/>
    <s v="LSH_Commercial"/>
    <x v="23"/>
    <s v="Commercial"/>
    <n v="7688"/>
    <n v="1922"/>
    <n v="92"/>
    <n v="392"/>
    <n v="523"/>
    <n v="500"/>
    <n v="132"/>
    <n v="1458666"/>
    <n v="1273931"/>
    <n v="578941"/>
    <n v="1622993"/>
    <n v="722759"/>
    <n v="15855.065217391304"/>
    <n v="3249.8239795918366"/>
    <n v="1106.9617590822179"/>
    <n v="3245.9859999999999"/>
    <n v="5475.44696969697"/>
  </r>
  <r>
    <x v="9"/>
    <x v="2"/>
    <n v="2"/>
    <s v="SYH_Commercial"/>
    <x v="24"/>
    <s v="Commercial"/>
    <n v="3976"/>
    <n v="994"/>
    <n v="49"/>
    <n v="197"/>
    <n v="151"/>
    <n v="282"/>
    <n v="6"/>
    <n v="544448"/>
    <n v="499008"/>
    <n v="211180"/>
    <n v="701764"/>
    <n v="41692"/>
    <n v="11111.183673469388"/>
    <n v="2533.0355329949239"/>
    <n v="1398.5430463576158"/>
    <n v="2488.5248226950353"/>
    <n v="6948.666666666667"/>
  </r>
  <r>
    <x v="9"/>
    <x v="2"/>
    <n v="2"/>
    <s v="MSH_Commercial"/>
    <x v="25"/>
    <s v="Commercial"/>
    <n v="19400"/>
    <n v="4850"/>
    <n v="278"/>
    <n v="924"/>
    <n v="1173"/>
    <n v="1022"/>
    <n v="103"/>
    <n v="3516154"/>
    <n v="2713602"/>
    <n v="1016137"/>
    <n v="3470434"/>
    <n v="489118"/>
    <n v="12648.035971223022"/>
    <n v="2936.7987012987014"/>
    <n v="866.27195225916455"/>
    <n v="3395.7279843444226"/>
    <n v="4748.7184466019417"/>
  </r>
  <r>
    <x v="9"/>
    <x v="2"/>
    <n v="2"/>
    <s v="SMH_Commercial"/>
    <x v="26"/>
    <s v="Commercial"/>
    <n v="8488"/>
    <n v="2122"/>
    <n v="95"/>
    <n v="395"/>
    <n v="882"/>
    <n v="557"/>
    <n v="95"/>
    <n v="1155542"/>
    <n v="1320736"/>
    <n v="556862"/>
    <n v="1724639"/>
    <n v="224830"/>
    <n v="12163.6"/>
    <n v="3343.6354430379747"/>
    <n v="631.36281179138325"/>
    <n v="3096.2998204667865"/>
    <n v="2366.6315789473683"/>
  </r>
  <r>
    <x v="10"/>
    <x v="2"/>
    <n v="3"/>
    <s v="SML_Commercial"/>
    <x v="0"/>
    <s v="Commercial"/>
    <n v="21072"/>
    <n v="5268"/>
    <n v="36"/>
    <n v="692"/>
    <n v="339"/>
    <n v="998"/>
    <n v="146"/>
    <n v="635826"/>
    <n v="1058111"/>
    <n v="424079"/>
    <n v="1561585"/>
    <n v="439054"/>
    <n v="17661.833333333332"/>
    <n v="1529.0621387283236"/>
    <n v="1250.9705014749263"/>
    <n v="1564.7144288577153"/>
    <n v="3007.2191780821918"/>
  </r>
  <r>
    <x v="10"/>
    <x v="2"/>
    <n v="3"/>
    <s v="LSL_Commercial"/>
    <x v="1"/>
    <s v="Commercial"/>
    <n v="2944"/>
    <n v="736"/>
    <n v="4"/>
    <n v="67"/>
    <n v="245"/>
    <n v="122"/>
    <n v="13"/>
    <n v="71698"/>
    <n v="203098"/>
    <n v="366263"/>
    <n v="315189"/>
    <n v="81065"/>
    <n v="17924.5"/>
    <n v="3031.313432835821"/>
    <n v="1494.9510204081632"/>
    <n v="2583.5163934426228"/>
    <n v="6235.7692307692305"/>
  </r>
  <r>
    <x v="10"/>
    <x v="2"/>
    <n v="3"/>
    <s v="MYA_Commercial"/>
    <x v="2"/>
    <s v="Commercial"/>
    <n v="3232"/>
    <n v="808"/>
    <n v="18"/>
    <n v="119"/>
    <n v="138"/>
    <n v="238"/>
    <n v="18"/>
    <n v="206322"/>
    <n v="380841"/>
    <n v="119506"/>
    <n v="647792"/>
    <n v="92628"/>
    <n v="11462.333333333334"/>
    <n v="3200.3445378151259"/>
    <n v="865.98550724637676"/>
    <n v="2721.8151260504201"/>
    <n v="5146"/>
  </r>
  <r>
    <x v="10"/>
    <x v="2"/>
    <n v="3"/>
    <s v="SMA_Commercial"/>
    <x v="3"/>
    <s v="Commercial"/>
    <n v="22096"/>
    <n v="5524"/>
    <n v="36"/>
    <n v="589"/>
    <n v="338"/>
    <n v="1102"/>
    <n v="80"/>
    <n v="701920"/>
    <n v="2119717"/>
    <n v="259110"/>
    <n v="3488167"/>
    <n v="441479"/>
    <n v="19497.777777777777"/>
    <n v="3598.8404074702885"/>
    <n v="766.59763313609471"/>
    <n v="3165.3058076225047"/>
    <n v="5518.4875000000002"/>
  </r>
  <r>
    <x v="10"/>
    <x v="2"/>
    <n v="3"/>
    <s v="MSL_Commercial"/>
    <x v="4"/>
    <s v="Commercial"/>
    <n v="9744"/>
    <n v="2436"/>
    <n v="26"/>
    <n v="223"/>
    <n v="683"/>
    <n v="380"/>
    <n v="63"/>
    <n v="563753"/>
    <n v="687535"/>
    <n v="1370768"/>
    <n v="1175408"/>
    <n v="192607"/>
    <n v="21682.807692307691"/>
    <n v="3083.1165919282512"/>
    <n v="2006.9809663250367"/>
    <n v="3093.1789473684212"/>
    <n v="3057.2539682539682"/>
  </r>
  <r>
    <x v="10"/>
    <x v="2"/>
    <n v="3"/>
    <s v="LYL_Commercial"/>
    <x v="5"/>
    <s v="Commercial"/>
    <n v="3632"/>
    <n v="908"/>
    <n v="22"/>
    <n v="98"/>
    <n v="167"/>
    <n v="152"/>
    <n v="35"/>
    <n v="421679"/>
    <n v="297580"/>
    <n v="169836"/>
    <n v="519686"/>
    <n v="181340"/>
    <n v="19167.227272727272"/>
    <n v="3036.5306122448978"/>
    <n v="1016.9820359281437"/>
    <n v="3418.9868421052633"/>
    <n v="5181.1428571428569"/>
  </r>
  <r>
    <x v="10"/>
    <x v="2"/>
    <n v="3"/>
    <s v="LSA_Commercial"/>
    <x v="6"/>
    <s v="Commercial"/>
    <n v="24988"/>
    <n v="6247"/>
    <n v="98"/>
    <n v="834"/>
    <n v="580"/>
    <n v="1205"/>
    <n v="217"/>
    <n v="2647589"/>
    <n v="2151995"/>
    <n v="813926"/>
    <n v="2938685"/>
    <n v="1915774"/>
    <n v="27016.214285714286"/>
    <n v="2580.3297362110311"/>
    <n v="1403.3206896551724"/>
    <n v="2438.7427385892115"/>
    <n v="8828.4516129032254"/>
  </r>
  <r>
    <x v="10"/>
    <x v="2"/>
    <n v="3"/>
    <s v="LMA_Commercial"/>
    <x v="7"/>
    <s v="Commercial"/>
    <n v="23112"/>
    <n v="5778"/>
    <n v="192"/>
    <n v="595"/>
    <n v="770"/>
    <n v="1185"/>
    <n v="118"/>
    <n v="3225677"/>
    <n v="1437586"/>
    <n v="611820"/>
    <n v="3464509"/>
    <n v="643946"/>
    <n v="16800.401041666668"/>
    <n v="2416.1109243697479"/>
    <n v="794.57142857142856"/>
    <n v="2923.636286919831"/>
    <n v="5457.1694915254238"/>
  </r>
  <r>
    <x v="10"/>
    <x v="2"/>
    <n v="3"/>
    <s v="SYL_Commercial"/>
    <x v="8"/>
    <s v="Commercial"/>
    <n v="3132"/>
    <n v="783"/>
    <n v="29"/>
    <n v="83"/>
    <n v="120"/>
    <n v="97"/>
    <n v="42"/>
    <n v="357800"/>
    <n v="237605"/>
    <n v="93397"/>
    <n v="278045"/>
    <n v="162097"/>
    <n v="12337.931034482759"/>
    <n v="2862.7108433734938"/>
    <n v="778.30833333333328"/>
    <n v="2866.4432989690722"/>
    <n v="3859.4523809523807"/>
  </r>
  <r>
    <x v="10"/>
    <x v="2"/>
    <n v="3"/>
    <s v="MYL_Commercial"/>
    <x v="9"/>
    <s v="Commercial"/>
    <n v="2160"/>
    <n v="540"/>
    <n v="20"/>
    <n v="66"/>
    <n v="136"/>
    <n v="86"/>
    <n v="16"/>
    <n v="287134"/>
    <n v="195064"/>
    <n v="82277"/>
    <n v="259179"/>
    <n v="71649"/>
    <n v="14356.7"/>
    <n v="2955.5151515151515"/>
    <n v="604.97794117647061"/>
    <n v="3013.7093023255816"/>
    <n v="4478.0625"/>
  </r>
  <r>
    <x v="10"/>
    <x v="2"/>
    <n v="3"/>
    <s v="MYH_Commercial"/>
    <x v="10"/>
    <s v="Commercial"/>
    <n v="5724"/>
    <n v="1431"/>
    <n v="47"/>
    <n v="176"/>
    <n v="323"/>
    <n v="350"/>
    <n v="99"/>
    <n v="1030495"/>
    <n v="748885"/>
    <n v="330188"/>
    <n v="1034971"/>
    <n v="552172"/>
    <n v="21925.425531914894"/>
    <n v="4255.028409090909"/>
    <n v="1022.2538699690402"/>
    <n v="2957.06"/>
    <n v="5577.4949494949497"/>
  </r>
  <r>
    <x v="10"/>
    <x v="2"/>
    <n v="3"/>
    <s v="LML_Commercial"/>
    <x v="11"/>
    <s v="Commercial"/>
    <n v="23200"/>
    <n v="5800"/>
    <n v="48"/>
    <n v="547"/>
    <n v="2044"/>
    <n v="890"/>
    <n v="218"/>
    <n v="710166"/>
    <n v="1052692"/>
    <n v="2561665"/>
    <n v="1572750"/>
    <n v="1087349"/>
    <n v="14795.125"/>
    <n v="1924.4826325411334"/>
    <n v="1253.2607632093934"/>
    <n v="1767.1348314606741"/>
    <n v="4987.839449541284"/>
  </r>
  <r>
    <x v="10"/>
    <x v="2"/>
    <n v="3"/>
    <s v="MSA_Commercial"/>
    <x v="12"/>
    <s v="Commercial"/>
    <n v="17852"/>
    <n v="4463"/>
    <n v="71"/>
    <n v="561"/>
    <n v="733"/>
    <n v="979"/>
    <n v="179"/>
    <n v="1468259"/>
    <n v="1722016"/>
    <n v="822108"/>
    <n v="2831427"/>
    <n v="673565"/>
    <n v="20679.704225352114"/>
    <n v="3069.5472370766488"/>
    <n v="1121.5661664392906"/>
    <n v="2892.1624106230847"/>
    <n v="3762.9329608938547"/>
  </r>
  <r>
    <x v="10"/>
    <x v="2"/>
    <n v="3"/>
    <s v="LYA_Commercial"/>
    <x v="13"/>
    <s v="Commercial"/>
    <n v="5132"/>
    <n v="1283"/>
    <n v="41"/>
    <n v="159"/>
    <n v="229"/>
    <n v="205"/>
    <n v="46"/>
    <n v="817097"/>
    <n v="471365"/>
    <n v="198636"/>
    <n v="663753"/>
    <n v="372751"/>
    <n v="19929.195121951219"/>
    <n v="2964.5597484276727"/>
    <n v="867.4061135371179"/>
    <n v="3237.8195121951221"/>
    <n v="8103.282608695652"/>
  </r>
  <r>
    <x v="10"/>
    <x v="2"/>
    <n v="3"/>
    <s v="MMA_Commercial"/>
    <x v="14"/>
    <s v="Commercial"/>
    <n v="24844"/>
    <n v="6211"/>
    <n v="192"/>
    <n v="749"/>
    <n v="1456"/>
    <n v="1122"/>
    <n v="251"/>
    <n v="2553425"/>
    <n v="2349084"/>
    <n v="1468312"/>
    <n v="3518020"/>
    <n v="2504982"/>
    <n v="13299.088541666666"/>
    <n v="3136.293724966622"/>
    <n v="1008.4560439560439"/>
    <n v="3135.4901960784314"/>
    <n v="9980.0079681274892"/>
  </r>
  <r>
    <x v="10"/>
    <x v="2"/>
    <n v="3"/>
    <s v="LYH_Commercial"/>
    <x v="15"/>
    <s v="Commercial"/>
    <n v="3448"/>
    <n v="862"/>
    <n v="30"/>
    <n v="107"/>
    <n v="94"/>
    <n v="161"/>
    <n v="48"/>
    <n v="500573"/>
    <n v="335936"/>
    <n v="100159"/>
    <n v="432974"/>
    <n v="376524"/>
    <n v="16685.766666666666"/>
    <n v="3139.5887850467288"/>
    <n v="1065.5212765957447"/>
    <n v="2689.2795031055903"/>
    <n v="7844.25"/>
  </r>
  <r>
    <x v="10"/>
    <x v="2"/>
    <n v="3"/>
    <s v="SSA_Commercial"/>
    <x v="16"/>
    <s v="Commercial"/>
    <n v="5756"/>
    <n v="1439"/>
    <n v="49"/>
    <n v="183"/>
    <n v="233"/>
    <n v="232"/>
    <n v="145"/>
    <n v="1125926"/>
    <n v="329557"/>
    <n v="168411"/>
    <n v="737126"/>
    <n v="889298"/>
    <n v="22978.081632653062"/>
    <n v="1800.8579234972678"/>
    <n v="722.79399141630904"/>
    <n v="3177.2672413793102"/>
    <n v="6133.0896551724136"/>
  </r>
  <r>
    <x v="10"/>
    <x v="2"/>
    <n v="3"/>
    <s v="MML_Commercial"/>
    <x v="17"/>
    <s v="Commercial"/>
    <n v="20240"/>
    <n v="5060"/>
    <n v="131"/>
    <n v="544"/>
    <n v="1860"/>
    <n v="820"/>
    <n v="166"/>
    <n v="1825589"/>
    <n v="1669442"/>
    <n v="943432"/>
    <n v="2595967"/>
    <n v="372140"/>
    <n v="13935.79389312977"/>
    <n v="3068.8272058823532"/>
    <n v="507.22150537634411"/>
    <n v="3165.8134146341463"/>
    <n v="2241.8072289156626"/>
  </r>
  <r>
    <x v="10"/>
    <x v="2"/>
    <n v="3"/>
    <s v="LMH_Commercial"/>
    <x v="18"/>
    <s v="Commercial"/>
    <n v="20576"/>
    <n v="5144"/>
    <n v="83"/>
    <n v="757"/>
    <n v="2049"/>
    <n v="1242"/>
    <n v="267"/>
    <n v="2900390"/>
    <n v="2520702"/>
    <n v="1767814"/>
    <n v="4376506"/>
    <n v="2486495"/>
    <n v="34944.457831325301"/>
    <n v="3329.8573315719946"/>
    <n v="862.7691556857003"/>
    <n v="3523.7568438003223"/>
    <n v="9312.7153558052432"/>
  </r>
  <r>
    <x v="10"/>
    <x v="2"/>
    <n v="3"/>
    <s v="SSL_Commercial"/>
    <x v="19"/>
    <s v="Commercial"/>
    <n v="10516"/>
    <n v="2629"/>
    <n v="96"/>
    <n v="303"/>
    <n v="583"/>
    <n v="483"/>
    <n v="82"/>
    <n v="1138842"/>
    <n v="892086"/>
    <n v="435978"/>
    <n v="1312690"/>
    <n v="202690"/>
    <n v="11862.9375"/>
    <n v="2944.1782178217823"/>
    <n v="747.81818181818187"/>
    <n v="2717.7846790890271"/>
    <n v="2471.8292682926831"/>
  </r>
  <r>
    <x v="10"/>
    <x v="2"/>
    <n v="3"/>
    <s v="SSH_Commercial"/>
    <x v="20"/>
    <s v="Commercial"/>
    <n v="8872"/>
    <n v="2218"/>
    <n v="71"/>
    <n v="355"/>
    <n v="564"/>
    <n v="461"/>
    <n v="68"/>
    <n v="986842"/>
    <n v="1347548"/>
    <n v="558282"/>
    <n v="1881303"/>
    <n v="241941"/>
    <n v="13899.183098591549"/>
    <n v="3795.9098591549296"/>
    <n v="989.86170212765956"/>
    <n v="4080.9175704989152"/>
    <n v="3557.955882352941"/>
  </r>
  <r>
    <x v="10"/>
    <x v="2"/>
    <n v="3"/>
    <s v="MMH_Commercial"/>
    <x v="21"/>
    <s v="Commercial"/>
    <n v="17472"/>
    <n v="4368"/>
    <n v="193"/>
    <n v="694"/>
    <n v="859"/>
    <n v="959"/>
    <n v="235"/>
    <n v="2173935"/>
    <n v="2075945"/>
    <n v="773587"/>
    <n v="2744614"/>
    <n v="693271"/>
    <n v="11263.911917098445"/>
    <n v="2991.2752161383287"/>
    <n v="900.56693830034919"/>
    <n v="2861.9541188738267"/>
    <n v="2950.0893617021275"/>
  </r>
  <r>
    <x v="10"/>
    <x v="2"/>
    <n v="3"/>
    <s v="SYA_Commercial"/>
    <x v="22"/>
    <s v="Commercial"/>
    <n v="5260"/>
    <n v="1315"/>
    <n v="60"/>
    <n v="217"/>
    <n v="380"/>
    <n v="367"/>
    <n v="27"/>
    <n v="1043825"/>
    <n v="815482"/>
    <n v="298682"/>
    <n v="1129141"/>
    <n v="150722"/>
    <n v="17397.083333333332"/>
    <n v="3757.9815668202764"/>
    <n v="786.00526315789477"/>
    <n v="3076.6784741144415"/>
    <n v="5582.2962962962965"/>
  </r>
  <r>
    <x v="10"/>
    <x v="2"/>
    <n v="3"/>
    <s v="LSH_Commercial"/>
    <x v="23"/>
    <s v="Commercial"/>
    <n v="8044"/>
    <n v="2011"/>
    <n v="97"/>
    <n v="417"/>
    <n v="782"/>
    <n v="649"/>
    <n v="172"/>
    <n v="1811919"/>
    <n v="1210757"/>
    <n v="811797"/>
    <n v="2108170"/>
    <n v="1065031"/>
    <n v="18679.577319587628"/>
    <n v="2903.4940047961632"/>
    <n v="1038.1035805626598"/>
    <n v="3248.3359013867489"/>
    <n v="6192.0406976744189"/>
  </r>
  <r>
    <x v="10"/>
    <x v="2"/>
    <n v="3"/>
    <s v="SYH_Commercial"/>
    <x v="24"/>
    <s v="Commercial"/>
    <n v="4164"/>
    <n v="1041"/>
    <n v="49"/>
    <n v="215"/>
    <n v="178"/>
    <n v="400"/>
    <n v="10"/>
    <n v="487152"/>
    <n v="535138"/>
    <n v="223750"/>
    <n v="967950"/>
    <n v="67605"/>
    <n v="9941.8775510204086"/>
    <n v="2489.013953488372"/>
    <n v="1257.0224719101125"/>
    <n v="2419.875"/>
    <n v="6760.5"/>
  </r>
  <r>
    <x v="10"/>
    <x v="2"/>
    <n v="3"/>
    <s v="MSH_Commercial"/>
    <x v="25"/>
    <s v="Commercial"/>
    <n v="20132"/>
    <n v="5033"/>
    <n v="266"/>
    <n v="969"/>
    <n v="2383"/>
    <n v="1763"/>
    <n v="538"/>
    <n v="4260162"/>
    <n v="2582443"/>
    <n v="1932799"/>
    <n v="5147009"/>
    <n v="2885615"/>
    <n v="16015.646616541353"/>
    <n v="2665.0598555211559"/>
    <n v="811.07805287452788"/>
    <n v="2919.4605785592739"/>
    <n v="5363.596654275093"/>
  </r>
  <r>
    <x v="10"/>
    <x v="2"/>
    <n v="3"/>
    <s v="SMH_Commercial"/>
    <x v="26"/>
    <s v="Commercial"/>
    <n v="8876"/>
    <n v="2219"/>
    <n v="94"/>
    <n v="414"/>
    <n v="837"/>
    <n v="726"/>
    <n v="90"/>
    <n v="1163585"/>
    <n v="1433482"/>
    <n v="535746"/>
    <n v="2517452"/>
    <n v="257208"/>
    <n v="12378.563829787234"/>
    <n v="3462.5169082125603"/>
    <n v="640.07885304659499"/>
    <n v="3467.564738292011"/>
    <n v="2857.8666666666668"/>
  </r>
  <r>
    <x v="11"/>
    <x v="2"/>
    <n v="4"/>
    <s v="SML_Commercial"/>
    <x v="0"/>
    <s v="Commercial"/>
    <n v="21168"/>
    <n v="5292"/>
    <n v="45"/>
    <n v="681"/>
    <n v="391"/>
    <n v="943"/>
    <n v="167"/>
    <n v="668936"/>
    <n v="1090866"/>
    <n v="595096"/>
    <n v="1581552"/>
    <n v="494760"/>
    <n v="14865.244444444445"/>
    <n v="1601.8590308370044"/>
    <n v="1521.9846547314578"/>
    <n v="1677.1495227995758"/>
    <n v="2962.6347305389222"/>
  </r>
  <r>
    <x v="11"/>
    <x v="2"/>
    <n v="4"/>
    <s v="LSL_Commercial"/>
    <x v="1"/>
    <s v="Commercial"/>
    <n v="2908"/>
    <n v="727"/>
    <n v="3"/>
    <n v="67"/>
    <n v="186"/>
    <n v="93"/>
    <n v="16"/>
    <n v="77683"/>
    <n v="185513"/>
    <n v="273825"/>
    <n v="292629"/>
    <n v="94593"/>
    <n v="25894.333333333332"/>
    <n v="2768.8507462686566"/>
    <n v="1472.1774193548388"/>
    <n v="3146.5483870967741"/>
    <n v="5912.0625"/>
  </r>
  <r>
    <x v="11"/>
    <x v="2"/>
    <n v="4"/>
    <s v="MYA_Commercial"/>
    <x v="2"/>
    <s v="Commercial"/>
    <n v="3240"/>
    <n v="810"/>
    <n v="17"/>
    <n v="123"/>
    <n v="56"/>
    <n v="283"/>
    <n v="20"/>
    <n v="196820"/>
    <n v="389798"/>
    <n v="57230"/>
    <n v="883796"/>
    <n v="96507"/>
    <n v="11577.64705882353"/>
    <n v="3169.0894308943089"/>
    <n v="1021.9642857142857"/>
    <n v="3122.9540636042402"/>
    <n v="4825.3500000000004"/>
  </r>
  <r>
    <x v="11"/>
    <x v="2"/>
    <n v="4"/>
    <s v="SMA_Commercial"/>
    <x v="3"/>
    <s v="Commercial"/>
    <n v="22216"/>
    <n v="5554"/>
    <n v="37"/>
    <n v="614"/>
    <n v="961"/>
    <n v="736"/>
    <n v="109"/>
    <n v="697587"/>
    <n v="2180974"/>
    <n v="825707"/>
    <n v="2390867"/>
    <n v="544439"/>
    <n v="18853.702702702703"/>
    <n v="3552.0749185667751"/>
    <n v="859.21644120707595"/>
    <n v="3248.460597826087"/>
    <n v="4994.8532110091746"/>
  </r>
  <r>
    <x v="11"/>
    <x v="2"/>
    <n v="4"/>
    <s v="MSL_Commercial"/>
    <x v="4"/>
    <s v="Commercial"/>
    <n v="9788"/>
    <n v="2447"/>
    <n v="26"/>
    <n v="245"/>
    <n v="458"/>
    <n v="294"/>
    <n v="71"/>
    <n v="537085"/>
    <n v="749912"/>
    <n v="750367"/>
    <n v="1013271"/>
    <n v="203624"/>
    <n v="20657.115384615383"/>
    <n v="3060.8653061224491"/>
    <n v="1638.3558951965065"/>
    <n v="3446.5"/>
    <n v="2867.9436619718308"/>
  </r>
  <r>
    <x v="11"/>
    <x v="2"/>
    <n v="4"/>
    <s v="LYL_Commercial"/>
    <x v="5"/>
    <s v="Commercial"/>
    <n v="3672"/>
    <n v="918"/>
    <n v="22"/>
    <n v="103"/>
    <n v="207"/>
    <n v="134"/>
    <n v="43"/>
    <n v="454829"/>
    <n v="310171"/>
    <n v="328283"/>
    <n v="463210"/>
    <n v="223096"/>
    <n v="20674.045454545456"/>
    <n v="3011.3689320388348"/>
    <n v="1585.9082125603866"/>
    <n v="3456.7910447761192"/>
    <n v="5188.2790697674418"/>
  </r>
  <r>
    <x v="11"/>
    <x v="2"/>
    <n v="4"/>
    <s v="LSA_Commercial"/>
    <x v="6"/>
    <s v="Commercial"/>
    <n v="25220"/>
    <n v="6305"/>
    <n v="100"/>
    <n v="829"/>
    <n v="701"/>
    <n v="1147"/>
    <n v="256"/>
    <n v="2453533"/>
    <n v="2089645"/>
    <n v="1244903"/>
    <n v="2920504"/>
    <n v="2055469"/>
    <n v="24535.33"/>
    <n v="2520.6815440289506"/>
    <n v="1775.8958630527818"/>
    <n v="2546.2109851787272"/>
    <n v="8029.17578125"/>
  </r>
  <r>
    <x v="11"/>
    <x v="2"/>
    <n v="4"/>
    <s v="LMA_Commercial"/>
    <x v="7"/>
    <s v="Commercial"/>
    <n v="23292"/>
    <n v="5823"/>
    <n v="185"/>
    <n v="636"/>
    <n v="1951"/>
    <n v="1262"/>
    <n v="141"/>
    <n v="3075600"/>
    <n v="1505547"/>
    <n v="1790715"/>
    <n v="3916998"/>
    <n v="656050"/>
    <n v="16624.864864864863"/>
    <n v="2367.2122641509436"/>
    <n v="917.8446950281907"/>
    <n v="3103.8019017432648"/>
    <n v="4652.8368794326243"/>
  </r>
  <r>
    <x v="11"/>
    <x v="2"/>
    <n v="4"/>
    <s v="SYL_Commercial"/>
    <x v="8"/>
    <s v="Commercial"/>
    <n v="3144"/>
    <n v="786"/>
    <n v="32"/>
    <n v="93"/>
    <n v="127"/>
    <n v="97"/>
    <n v="42"/>
    <n v="383250"/>
    <n v="242576"/>
    <n v="123726"/>
    <n v="310093"/>
    <n v="153298"/>
    <n v="11976.5625"/>
    <n v="2608.3440860215055"/>
    <n v="974.22047244094483"/>
    <n v="3196.8350515463917"/>
    <n v="3649.9523809523807"/>
  </r>
  <r>
    <x v="11"/>
    <x v="2"/>
    <n v="4"/>
    <s v="MYL_Commercial"/>
    <x v="9"/>
    <s v="Commercial"/>
    <n v="2180"/>
    <n v="545"/>
    <n v="21"/>
    <n v="71"/>
    <n v="131"/>
    <n v="89"/>
    <n v="20"/>
    <n v="300479"/>
    <n v="209333"/>
    <n v="98303"/>
    <n v="287930"/>
    <n v="91759"/>
    <n v="14308.523809523809"/>
    <n v="2948.3521126760565"/>
    <n v="750.40458015267177"/>
    <n v="3235.1685393258426"/>
    <n v="4587.95"/>
  </r>
  <r>
    <x v="11"/>
    <x v="2"/>
    <n v="4"/>
    <s v="MYH_Commercial"/>
    <x v="10"/>
    <s v="Commercial"/>
    <n v="5804"/>
    <n v="1451"/>
    <n v="48"/>
    <n v="178"/>
    <n v="93"/>
    <n v="371"/>
    <n v="39"/>
    <n v="952264"/>
    <n v="746628"/>
    <n v="110073"/>
    <n v="1152337"/>
    <n v="189530"/>
    <n v="19838.833333333332"/>
    <n v="4194.5393258426966"/>
    <n v="1183.5806451612902"/>
    <n v="3106.0296495956873"/>
    <n v="4859.7435897435898"/>
  </r>
  <r>
    <x v="11"/>
    <x v="2"/>
    <n v="4"/>
    <s v="LML_Commercial"/>
    <x v="11"/>
    <s v="Commercial"/>
    <n v="22988"/>
    <n v="5747"/>
    <n v="47"/>
    <n v="573"/>
    <n v="1996"/>
    <n v="715"/>
    <n v="218"/>
    <n v="717289"/>
    <n v="1033309"/>
    <n v="2193282"/>
    <n v="1468895"/>
    <n v="992136"/>
    <n v="15261.468085106382"/>
    <n v="1803.3315881326353"/>
    <n v="1098.8386773547095"/>
    <n v="2054.3986013986014"/>
    <n v="4551.0825688073392"/>
  </r>
  <r>
    <x v="11"/>
    <x v="2"/>
    <n v="4"/>
    <s v="MSA_Commercial"/>
    <x v="12"/>
    <s v="Commercial"/>
    <n v="17508"/>
    <n v="4377"/>
    <n v="75"/>
    <n v="568"/>
    <n v="971"/>
    <n v="890"/>
    <n v="202"/>
    <n v="1520501"/>
    <n v="1708171"/>
    <n v="1626975"/>
    <n v="2738635"/>
    <n v="805484"/>
    <n v="20273.346666666668"/>
    <n v="3007.3433098591549"/>
    <n v="1675.5664263645726"/>
    <n v="3077.1179775280898"/>
    <n v="3987.5445544554455"/>
  </r>
  <r>
    <x v="11"/>
    <x v="2"/>
    <n v="4"/>
    <s v="LYA_Commercial"/>
    <x v="13"/>
    <s v="Commercial"/>
    <n v="5140"/>
    <n v="1285"/>
    <n v="42"/>
    <n v="165"/>
    <n v="216"/>
    <n v="207"/>
    <n v="63"/>
    <n v="781237"/>
    <n v="456871"/>
    <n v="192642"/>
    <n v="655005"/>
    <n v="485002"/>
    <n v="18600.880952380954"/>
    <n v="2768.9151515151516"/>
    <n v="891.86111111111109"/>
    <n v="3164.2753623188405"/>
    <n v="7698.4444444444443"/>
  </r>
  <r>
    <x v="11"/>
    <x v="2"/>
    <n v="4"/>
    <s v="MMA_Commercial"/>
    <x v="14"/>
    <s v="Commercial"/>
    <n v="25032"/>
    <n v="6258"/>
    <n v="199"/>
    <n v="812"/>
    <n v="1381"/>
    <n v="1148"/>
    <n v="281"/>
    <n v="2688952"/>
    <n v="2464914"/>
    <n v="1713453"/>
    <n v="3795165"/>
    <n v="2825810"/>
    <n v="13512.321608040202"/>
    <n v="3035.6083743842364"/>
    <n v="1240.733526430123"/>
    <n v="3305.8928571428573"/>
    <n v="10056.26334519573"/>
  </r>
  <r>
    <x v="11"/>
    <x v="2"/>
    <n v="4"/>
    <s v="LYH_Commercial"/>
    <x v="15"/>
    <s v="Commercial"/>
    <n v="3464"/>
    <n v="866"/>
    <n v="32"/>
    <n v="115"/>
    <n v="212"/>
    <n v="150"/>
    <n v="54"/>
    <n v="569970"/>
    <n v="341303"/>
    <n v="300984"/>
    <n v="413377"/>
    <n v="383765"/>
    <n v="17811.5625"/>
    <n v="2967.8521739130433"/>
    <n v="1419.7358490566037"/>
    <n v="2755.8466666666668"/>
    <n v="7106.7592592592591"/>
  </r>
  <r>
    <x v="11"/>
    <x v="2"/>
    <n v="4"/>
    <s v="SSA_Commercial"/>
    <x v="16"/>
    <s v="Commercial"/>
    <n v="5816"/>
    <n v="1454"/>
    <n v="48"/>
    <n v="197"/>
    <n v="494"/>
    <n v="433"/>
    <n v="29"/>
    <n v="1069064"/>
    <n v="360038"/>
    <n v="405446"/>
    <n v="1517405"/>
    <n v="154883"/>
    <n v="22272.166666666668"/>
    <n v="1827.6040609137056"/>
    <n v="820.74089068825913"/>
    <n v="3504.3995381062355"/>
    <n v="5340.7931034482763"/>
  </r>
  <r>
    <x v="11"/>
    <x v="2"/>
    <n v="4"/>
    <s v="MML_Commercial"/>
    <x v="17"/>
    <s v="Commercial"/>
    <n v="20384"/>
    <n v="5096"/>
    <n v="136"/>
    <n v="645"/>
    <n v="1737"/>
    <n v="689"/>
    <n v="186"/>
    <n v="1949560"/>
    <n v="1864188"/>
    <n v="1092769"/>
    <n v="2292977"/>
    <n v="390145"/>
    <n v="14335"/>
    <n v="2890.2139534883722"/>
    <n v="629.11283822682788"/>
    <n v="3327.9782293178519"/>
    <n v="2097.5537634408602"/>
  </r>
  <r>
    <x v="11"/>
    <x v="2"/>
    <n v="4"/>
    <s v="LMH_Commercial"/>
    <x v="18"/>
    <s v="Commercial"/>
    <n v="20700"/>
    <n v="5175"/>
    <n v="86"/>
    <n v="761"/>
    <n v="1257"/>
    <n v="1067"/>
    <n v="280"/>
    <n v="2900168"/>
    <n v="2518449"/>
    <n v="1318076"/>
    <n v="3855074"/>
    <n v="2439875"/>
    <n v="33722.883720930229"/>
    <n v="3309.394218134034"/>
    <n v="1048.5887032617343"/>
    <n v="3613.0028116213684"/>
    <n v="8713.8392857142862"/>
  </r>
  <r>
    <x v="11"/>
    <x v="2"/>
    <n v="4"/>
    <s v="SSL_Commercial"/>
    <x v="19"/>
    <s v="Commercial"/>
    <n v="10632"/>
    <n v="2658"/>
    <n v="96"/>
    <n v="301"/>
    <n v="839"/>
    <n v="380"/>
    <n v="103"/>
    <n v="1235690"/>
    <n v="842859"/>
    <n v="816710"/>
    <n v="1119417"/>
    <n v="226870"/>
    <n v="12871.770833333334"/>
    <n v="2800.1960132890367"/>
    <n v="973.43265792610248"/>
    <n v="2945.8342105263159"/>
    <n v="2202.6213592233012"/>
  </r>
  <r>
    <x v="11"/>
    <x v="2"/>
    <n v="4"/>
    <s v="SSH_Commercial"/>
    <x v="20"/>
    <s v="Commercial"/>
    <n v="8996"/>
    <n v="2249"/>
    <n v="70"/>
    <n v="367"/>
    <n v="584"/>
    <n v="416"/>
    <n v="78"/>
    <n v="1015789"/>
    <n v="1361948"/>
    <n v="648655"/>
    <n v="1804558"/>
    <n v="295714"/>
    <n v="14511.271428571428"/>
    <n v="3711.0299727520437"/>
    <n v="1110.7106164383561"/>
    <n v="4337.8798076923076"/>
    <n v="3791.2051282051284"/>
  </r>
  <r>
    <x v="11"/>
    <x v="2"/>
    <n v="4"/>
    <s v="MMH_Commercial"/>
    <x v="21"/>
    <s v="Commercial"/>
    <n v="17776"/>
    <n v="4444"/>
    <n v="196"/>
    <n v="724"/>
    <n v="958"/>
    <n v="1000"/>
    <n v="279"/>
    <n v="2354216"/>
    <n v="2032256"/>
    <n v="1301936"/>
    <n v="2760093"/>
    <n v="724462"/>
    <n v="12011.306122448979"/>
    <n v="2806.9834254143648"/>
    <n v="1359.0146137787056"/>
    <n v="2760.0929999999998"/>
    <n v="2596.6379928315414"/>
  </r>
  <r>
    <x v="11"/>
    <x v="2"/>
    <n v="4"/>
    <s v="SYA_Commercial"/>
    <x v="22"/>
    <s v="Commercial"/>
    <n v="5276"/>
    <n v="1319"/>
    <n v="60"/>
    <n v="222"/>
    <n v="217"/>
    <n v="387"/>
    <n v="154"/>
    <n v="937976"/>
    <n v="800865"/>
    <n v="194520"/>
    <n v="1295799"/>
    <n v="753125"/>
    <n v="15632.933333333332"/>
    <n v="3607.5"/>
    <n v="896.40552995391704"/>
    <n v="3348.3178294573645"/>
    <n v="4890.4220779220777"/>
  </r>
  <r>
    <x v="11"/>
    <x v="2"/>
    <n v="4"/>
    <s v="LSH_Commercial"/>
    <x v="23"/>
    <s v="Commercial"/>
    <n v="8156"/>
    <n v="2039"/>
    <n v="102"/>
    <n v="404"/>
    <n v="569"/>
    <n v="430"/>
    <n v="309"/>
    <n v="1625156"/>
    <n v="1221045"/>
    <n v="689329"/>
    <n v="1432057"/>
    <n v="1662980"/>
    <n v="15932.901960784313"/>
    <n v="3022.3886138613861"/>
    <n v="1211.4745166959578"/>
    <n v="3330.3651162790698"/>
    <n v="5381.8122977346275"/>
  </r>
  <r>
    <x v="11"/>
    <x v="2"/>
    <n v="4"/>
    <s v="SYH_Commercial"/>
    <x v="24"/>
    <s v="Commercial"/>
    <n v="4224"/>
    <n v="1056"/>
    <n v="53"/>
    <n v="216"/>
    <n v="179"/>
    <n v="293"/>
    <n v="10"/>
    <n v="601382"/>
    <n v="495308"/>
    <n v="296847"/>
    <n v="735178"/>
    <n v="58514"/>
    <n v="11346.830188679245"/>
    <n v="2293.0925925925926"/>
    <n v="1658.36312849162"/>
    <n v="2509.1399317406144"/>
    <n v="5851.4"/>
  </r>
  <r>
    <x v="11"/>
    <x v="2"/>
    <n v="4"/>
    <s v="MSH_Commercial"/>
    <x v="25"/>
    <s v="Commercial"/>
    <n v="20256"/>
    <n v="5064"/>
    <n v="268"/>
    <n v="993"/>
    <n v="2108"/>
    <n v="998"/>
    <n v="138"/>
    <n v="3773224"/>
    <n v="2596129"/>
    <n v="1952976"/>
    <n v="3149983"/>
    <n v="633960"/>
    <n v="14079.194029850747"/>
    <n v="2614.4300100704936"/>
    <n v="926.45920303605317"/>
    <n v="3156.2955911823647"/>
    <n v="4593.913043478261"/>
  </r>
  <r>
    <x v="11"/>
    <x v="2"/>
    <n v="4"/>
    <s v="SMH_Commercial"/>
    <x v="26"/>
    <s v="Commercial"/>
    <n v="8904"/>
    <n v="2226"/>
    <n v="87"/>
    <n v="414"/>
    <n v="794"/>
    <n v="558"/>
    <n v="94"/>
    <n v="1145553"/>
    <n v="1431103"/>
    <n v="574647"/>
    <n v="1983040"/>
    <n v="236520"/>
    <n v="13167.275862068966"/>
    <n v="3456.7705314009663"/>
    <n v="723.73677581863979"/>
    <n v="3553.8351254480285"/>
    <n v="2516.1702127659573"/>
  </r>
  <r>
    <x v="12"/>
    <x v="3"/>
    <n v="1"/>
    <s v="SML_Commercial"/>
    <x v="0"/>
    <s v="Commercial"/>
    <n v="21604"/>
    <n v="5401"/>
    <n v="38"/>
    <n v="715"/>
    <n v="317"/>
    <n v="1049"/>
    <n v="151"/>
    <n v="453122"/>
    <n v="1050272"/>
    <n v="468976"/>
    <n v="1677823"/>
    <n v="445872"/>
    <n v="11924.263157894737"/>
    <n v="1468.9118881118882"/>
    <n v="1479.4195583596215"/>
    <n v="1599.4499523355578"/>
    <n v="2952.7947019867552"/>
  </r>
  <r>
    <x v="12"/>
    <x v="3"/>
    <n v="1"/>
    <s v="LSL_Commercial"/>
    <x v="1"/>
    <s v="Commercial"/>
    <n v="2928"/>
    <n v="732"/>
    <n v="4"/>
    <n v="82"/>
    <n v="95"/>
    <n v="133"/>
    <n v="16"/>
    <n v="72015"/>
    <n v="222691"/>
    <n v="110671"/>
    <n v="436214"/>
    <n v="88448"/>
    <n v="18003.75"/>
    <n v="2715.7439024390242"/>
    <n v="1164.957894736842"/>
    <n v="3279.8045112781956"/>
    <n v="5528"/>
  </r>
  <r>
    <x v="12"/>
    <x v="3"/>
    <n v="1"/>
    <s v="MYA_Commercial"/>
    <x v="2"/>
    <s v="Commercial"/>
    <n v="3264"/>
    <n v="816"/>
    <n v="17"/>
    <n v="118"/>
    <n v="96"/>
    <n v="199"/>
    <n v="31"/>
    <n v="191379"/>
    <n v="374550"/>
    <n v="93150"/>
    <n v="555188"/>
    <n v="149441"/>
    <n v="11257.588235294117"/>
    <n v="3174.1525423728813"/>
    <n v="970.3125"/>
    <n v="2789.8894472361808"/>
    <n v="4820.677419354839"/>
  </r>
  <r>
    <x v="12"/>
    <x v="3"/>
    <n v="1"/>
    <s v="SMA_Commercial"/>
    <x v="3"/>
    <s v="Commercial"/>
    <n v="22616"/>
    <n v="5654"/>
    <n v="36"/>
    <n v="574"/>
    <n v="683"/>
    <n v="973"/>
    <n v="462"/>
    <n v="656724"/>
    <n v="2051142"/>
    <n v="584975"/>
    <n v="2812927"/>
    <n v="2410937"/>
    <n v="18242.333333333332"/>
    <n v="3573.4181184668992"/>
    <n v="856.47877013177163"/>
    <n v="2890.9835560123329"/>
    <n v="5218.4783549783551"/>
  </r>
  <r>
    <x v="12"/>
    <x v="3"/>
    <n v="1"/>
    <s v="MSL_Commercial"/>
    <x v="4"/>
    <s v="Commercial"/>
    <n v="9924"/>
    <n v="2481"/>
    <n v="28"/>
    <n v="228"/>
    <n v="271"/>
    <n v="362"/>
    <n v="73"/>
    <n v="571852"/>
    <n v="639879"/>
    <n v="346435"/>
    <n v="1099673"/>
    <n v="183413"/>
    <n v="20423.285714285714"/>
    <n v="2806.4868421052633"/>
    <n v="1278.3579335793358"/>
    <n v="3037.7707182320441"/>
    <n v="2512.5068493150684"/>
  </r>
  <r>
    <x v="12"/>
    <x v="3"/>
    <n v="1"/>
    <s v="LYL_Commercial"/>
    <x v="5"/>
    <s v="Commercial"/>
    <n v="3760"/>
    <n v="940"/>
    <n v="21"/>
    <n v="98"/>
    <n v="143"/>
    <n v="153"/>
    <n v="41"/>
    <n v="401500"/>
    <n v="270445"/>
    <n v="167435"/>
    <n v="579420"/>
    <n v="221259"/>
    <n v="19119.047619047618"/>
    <n v="2759.6428571428573"/>
    <n v="1170.8741258741259"/>
    <n v="3787.0588235294117"/>
    <n v="5396.5609756097565"/>
  </r>
  <r>
    <x v="12"/>
    <x v="3"/>
    <n v="1"/>
    <s v="LSA_Commercial"/>
    <x v="6"/>
    <s v="Commercial"/>
    <n v="25668"/>
    <n v="6417"/>
    <n v="93"/>
    <n v="805"/>
    <n v="616"/>
    <n v="1311"/>
    <n v="214"/>
    <n v="2323494"/>
    <n v="1963524"/>
    <n v="486188"/>
    <n v="3289205"/>
    <n v="1912255"/>
    <n v="24983.806451612902"/>
    <n v="2439.160248447205"/>
    <n v="789.26623376623377"/>
    <n v="2508.9282990083907"/>
    <n v="8935.7710280373831"/>
  </r>
  <r>
    <x v="12"/>
    <x v="3"/>
    <n v="1"/>
    <s v="LMA_Commercial"/>
    <x v="7"/>
    <s v="Commercial"/>
    <n v="23668"/>
    <n v="5917"/>
    <n v="186"/>
    <n v="620"/>
    <n v="746"/>
    <n v="1012"/>
    <n v="177"/>
    <n v="2660271"/>
    <n v="1369740"/>
    <n v="660780"/>
    <n v="3015752"/>
    <n v="908585"/>
    <n v="14302.532258064517"/>
    <n v="2209.2580645161293"/>
    <n v="885.76407506702412"/>
    <n v="2979.99209486166"/>
    <n v="5133.2485875706216"/>
  </r>
  <r>
    <x v="12"/>
    <x v="3"/>
    <n v="1"/>
    <s v="SYL_Commercial"/>
    <x v="8"/>
    <s v="Commercial"/>
    <n v="3172"/>
    <n v="793"/>
    <n v="30"/>
    <n v="84"/>
    <n v="99"/>
    <n v="112"/>
    <n v="35"/>
    <n v="314136"/>
    <n v="226191"/>
    <n v="75548"/>
    <n v="308362"/>
    <n v="130042"/>
    <n v="10471.200000000001"/>
    <n v="2692.75"/>
    <n v="763.11111111111109"/>
    <n v="2753.2321428571427"/>
    <n v="3715.4857142857145"/>
  </r>
  <r>
    <x v="12"/>
    <x v="3"/>
    <n v="1"/>
    <s v="MYL_Commercial"/>
    <x v="9"/>
    <s v="Commercial"/>
    <n v="2212"/>
    <n v="553"/>
    <n v="20"/>
    <n v="70"/>
    <n v="114"/>
    <n v="96"/>
    <n v="24"/>
    <n v="287126"/>
    <n v="201758"/>
    <n v="75510"/>
    <n v="273359"/>
    <n v="107169"/>
    <n v="14356.3"/>
    <n v="2882.2571428571428"/>
    <n v="662.36842105263156"/>
    <n v="2847.4895833333335"/>
    <n v="4465.375"/>
  </r>
  <r>
    <x v="12"/>
    <x v="3"/>
    <n v="1"/>
    <s v="MYH_Commercial"/>
    <x v="10"/>
    <s v="Commercial"/>
    <n v="5928"/>
    <n v="1482"/>
    <n v="46"/>
    <n v="171"/>
    <n v="244"/>
    <n v="282"/>
    <n v="39"/>
    <n v="944703"/>
    <n v="704242"/>
    <n v="282186"/>
    <n v="796402"/>
    <n v="206232"/>
    <n v="20537.021739130436"/>
    <n v="4118.374269005848"/>
    <n v="1156.5"/>
    <n v="2824.1205673758864"/>
    <n v="5288"/>
  </r>
  <r>
    <x v="12"/>
    <x v="3"/>
    <n v="1"/>
    <s v="LML_Commercial"/>
    <x v="11"/>
    <s v="Commercial"/>
    <n v="23660"/>
    <n v="5915"/>
    <n v="46"/>
    <n v="624"/>
    <n v="1230"/>
    <n v="1017"/>
    <n v="195"/>
    <n v="705886"/>
    <n v="1112579"/>
    <n v="1039280"/>
    <n v="2124910"/>
    <n v="862857"/>
    <n v="15345.347826086956"/>
    <n v="1782.9791666666667"/>
    <n v="844.94308943089436"/>
    <n v="2089.3903638151428"/>
    <n v="4424.9076923076927"/>
  </r>
  <r>
    <x v="12"/>
    <x v="3"/>
    <n v="1"/>
    <s v="MSA_Commercial"/>
    <x v="12"/>
    <s v="Commercial"/>
    <n v="18048"/>
    <n v="4512"/>
    <n v="70"/>
    <n v="552"/>
    <n v="679"/>
    <n v="1040"/>
    <n v="219"/>
    <n v="1297624"/>
    <n v="1679456"/>
    <n v="809769"/>
    <n v="3302547"/>
    <n v="840271"/>
    <n v="18537.485714285714"/>
    <n v="3042.4927536231885"/>
    <n v="1192.5905743740796"/>
    <n v="3175.5259615384616"/>
    <n v="3836.8538812785387"/>
  </r>
  <r>
    <x v="12"/>
    <x v="3"/>
    <n v="1"/>
    <s v="LYA_Commercial"/>
    <x v="13"/>
    <s v="Commercial"/>
    <n v="5200"/>
    <n v="1300"/>
    <n v="38"/>
    <n v="158"/>
    <n v="194"/>
    <n v="212"/>
    <n v="71"/>
    <n v="732795"/>
    <n v="427366"/>
    <n v="149424"/>
    <n v="587575"/>
    <n v="559385"/>
    <n v="19284.07894736842"/>
    <n v="2704.8481012658226"/>
    <n v="770.2268041237113"/>
    <n v="2771.5801886792451"/>
    <n v="7878.6619718309857"/>
  </r>
  <r>
    <x v="12"/>
    <x v="3"/>
    <n v="1"/>
    <s v="MMA_Commercial"/>
    <x v="14"/>
    <s v="Commercial"/>
    <n v="25436"/>
    <n v="6359"/>
    <n v="183"/>
    <n v="784"/>
    <n v="1192"/>
    <n v="1291"/>
    <n v="288"/>
    <n v="2440787"/>
    <n v="2313534"/>
    <n v="1226805"/>
    <n v="4435270"/>
    <n v="2749249"/>
    <n v="13337.633879781421"/>
    <n v="2950.9362244897961"/>
    <n v="1029.1988255033557"/>
    <n v="3435.5305964368708"/>
    <n v="9546.0034722222226"/>
  </r>
  <r>
    <x v="12"/>
    <x v="3"/>
    <n v="1"/>
    <s v="LYH_Commercial"/>
    <x v="15"/>
    <s v="Commercial"/>
    <n v="3524"/>
    <n v="881"/>
    <n v="30"/>
    <n v="114"/>
    <n v="121"/>
    <n v="191"/>
    <n v="45"/>
    <n v="471006"/>
    <n v="330588"/>
    <n v="147569"/>
    <n v="526536"/>
    <n v="309861"/>
    <n v="15700.2"/>
    <n v="2899.8947368421054"/>
    <n v="1219.5785123966941"/>
    <n v="2756.7329842931936"/>
    <n v="6885.8"/>
  </r>
  <r>
    <x v="12"/>
    <x v="3"/>
    <n v="1"/>
    <s v="SSA_Commercial"/>
    <x v="16"/>
    <s v="Commercial"/>
    <n v="5924"/>
    <n v="1481"/>
    <n v="48"/>
    <n v="187"/>
    <n v="351"/>
    <n v="350"/>
    <n v="155"/>
    <n v="1006135"/>
    <n v="329388"/>
    <n v="290387"/>
    <n v="1228234"/>
    <n v="874857"/>
    <n v="20961.145833333332"/>
    <n v="1761.433155080214"/>
    <n v="827.3133903133903"/>
    <n v="3509.24"/>
    <n v="5644.2387096774191"/>
  </r>
  <r>
    <x v="12"/>
    <x v="3"/>
    <n v="1"/>
    <s v="MML_Commercial"/>
    <x v="17"/>
    <s v="Commercial"/>
    <n v="20856"/>
    <n v="5214"/>
    <n v="128"/>
    <n v="682"/>
    <n v="1375"/>
    <n v="973"/>
    <n v="227"/>
    <n v="1901134"/>
    <n v="1857499"/>
    <n v="736535"/>
    <n v="3080086"/>
    <n v="435309"/>
    <n v="14852.609375"/>
    <n v="2723.6055718475072"/>
    <n v="535.66181818181815"/>
    <n v="3165.5560123329906"/>
    <n v="1917.6607929515419"/>
  </r>
  <r>
    <x v="12"/>
    <x v="3"/>
    <n v="1"/>
    <s v="LMH_Commercial"/>
    <x v="18"/>
    <s v="Commercial"/>
    <n v="20880"/>
    <n v="5220"/>
    <n v="85"/>
    <n v="763"/>
    <n v="1219"/>
    <n v="1285"/>
    <n v="237"/>
    <n v="2952031"/>
    <n v="2329592"/>
    <n v="472260"/>
    <n v="4301112"/>
    <n v="2037492"/>
    <n v="34729.776470588236"/>
    <n v="3053.2005242463956"/>
    <n v="387.41591468416738"/>
    <n v="3347.1688715953305"/>
    <n v="8597.0126582278481"/>
  </r>
  <r>
    <x v="12"/>
    <x v="3"/>
    <n v="1"/>
    <s v="SSL_Commercial"/>
    <x v="19"/>
    <s v="Commercial"/>
    <n v="10836"/>
    <n v="2709"/>
    <n v="94"/>
    <n v="295"/>
    <n v="641"/>
    <n v="420"/>
    <n v="101"/>
    <n v="1072421"/>
    <n v="803776"/>
    <n v="537943"/>
    <n v="1168762"/>
    <n v="243445"/>
    <n v="11408.734042553191"/>
    <n v="2724.664406779661"/>
    <n v="839.22464898595945"/>
    <n v="2782.7666666666669"/>
    <n v="2410.3465346534654"/>
  </r>
  <r>
    <x v="12"/>
    <x v="3"/>
    <n v="1"/>
    <s v="SSH_Commercial"/>
    <x v="20"/>
    <s v="Commercial"/>
    <n v="9192"/>
    <n v="2298"/>
    <n v="69"/>
    <n v="353"/>
    <n v="455"/>
    <n v="484"/>
    <n v="74"/>
    <n v="889661"/>
    <n v="1225089"/>
    <n v="430636"/>
    <n v="1835682"/>
    <n v="270229"/>
    <n v="12893.63768115942"/>
    <n v="3470.5070821529744"/>
    <n v="946.45274725274726"/>
    <n v="3792.7314049586776"/>
    <n v="3651.7432432432433"/>
  </r>
  <r>
    <x v="12"/>
    <x v="3"/>
    <n v="1"/>
    <s v="MMH_Commercial"/>
    <x v="21"/>
    <s v="Commercial"/>
    <n v="18200"/>
    <n v="4550"/>
    <n v="188"/>
    <n v="683"/>
    <n v="682"/>
    <n v="1117"/>
    <n v="240"/>
    <n v="2086220"/>
    <n v="1922598"/>
    <n v="809735"/>
    <n v="2885918"/>
    <n v="597862"/>
    <n v="11096.91489361702"/>
    <n v="2814.9311859443633"/>
    <n v="1187.2947214076246"/>
    <n v="2583.6329453894359"/>
    <n v="2491.0916666666667"/>
  </r>
  <r>
    <x v="12"/>
    <x v="3"/>
    <n v="1"/>
    <s v="SYA_Commercial"/>
    <x v="22"/>
    <s v="Commercial"/>
    <n v="5432"/>
    <n v="1358"/>
    <n v="57"/>
    <n v="217"/>
    <n v="269"/>
    <n v="306"/>
    <n v="42"/>
    <n v="937173"/>
    <n v="774432"/>
    <n v="237707"/>
    <n v="1091376"/>
    <n v="223588"/>
    <n v="16441.63157894737"/>
    <n v="3568.8110599078341"/>
    <n v="883.66914498141261"/>
    <n v="3566.5882352941176"/>
    <n v="5323.5238095238092"/>
  </r>
  <r>
    <x v="12"/>
    <x v="3"/>
    <n v="1"/>
    <s v="LSH_Commercial"/>
    <x v="23"/>
    <s v="Commercial"/>
    <n v="8328"/>
    <n v="2082"/>
    <n v="94"/>
    <n v="437"/>
    <n v="246"/>
    <n v="734"/>
    <n v="245"/>
    <n v="1651329"/>
    <n v="1235050"/>
    <n v="282070"/>
    <n v="2202754"/>
    <n v="1424533"/>
    <n v="17567.329787234041"/>
    <n v="2826.2013729977116"/>
    <n v="1146.6260162601627"/>
    <n v="3001.0272479564032"/>
    <n v="5814.4204081632652"/>
  </r>
  <r>
    <x v="12"/>
    <x v="3"/>
    <n v="1"/>
    <s v="SYH_Commercial"/>
    <x v="24"/>
    <s v="Commercial"/>
    <n v="4340"/>
    <n v="1085"/>
    <n v="50"/>
    <n v="205"/>
    <n v="138"/>
    <n v="339"/>
    <n v="8"/>
    <n v="493470"/>
    <n v="469456"/>
    <n v="250107"/>
    <n v="791347"/>
    <n v="48928"/>
    <n v="9869.4"/>
    <n v="2290.0292682926829"/>
    <n v="1812.3695652173913"/>
    <n v="2334.3569321533923"/>
    <n v="6116"/>
  </r>
  <r>
    <x v="12"/>
    <x v="3"/>
    <n v="1"/>
    <s v="MSH_Commercial"/>
    <x v="25"/>
    <s v="Commercial"/>
    <n v="20744"/>
    <n v="5186"/>
    <n v="266"/>
    <n v="983"/>
    <n v="1029"/>
    <n v="875"/>
    <n v="154"/>
    <n v="3800780"/>
    <n v="2506903"/>
    <n v="924264"/>
    <n v="2699797"/>
    <n v="774512"/>
    <n v="14288.646616541353"/>
    <n v="2550.2573753814854"/>
    <n v="898.21574344023327"/>
    <n v="3085.4822857142858"/>
    <n v="5029.2987012987014"/>
  </r>
  <r>
    <x v="12"/>
    <x v="3"/>
    <n v="1"/>
    <s v="SMH_Commercial"/>
    <x v="26"/>
    <s v="Commercial"/>
    <n v="9052"/>
    <n v="2263"/>
    <n v="91"/>
    <n v="440"/>
    <n v="887"/>
    <n v="786"/>
    <n v="143"/>
    <n v="1074862"/>
    <n v="1390737"/>
    <n v="571149"/>
    <n v="2549545"/>
    <n v="344301"/>
    <n v="11811.670329670329"/>
    <n v="3160.7659090909092"/>
    <n v="643.91093573844421"/>
    <n v="3243.6959287531809"/>
    <n v="2407.6993006993007"/>
  </r>
  <r>
    <x v="13"/>
    <x v="3"/>
    <n v="2"/>
    <s v="SML_Commercial"/>
    <x v="0"/>
    <s v="Commercial"/>
    <n v="21784"/>
    <n v="5446"/>
    <n v="37"/>
    <n v="725"/>
    <n v="439"/>
    <n v="1019"/>
    <n v="132"/>
    <n v="519535"/>
    <n v="1105745"/>
    <n v="527342"/>
    <n v="1839357"/>
    <n v="457951"/>
    <n v="14041.486486486487"/>
    <n v="1525.1655172413793"/>
    <n v="1201.2346241457858"/>
    <n v="1805.0608439646712"/>
    <n v="3469.3257575757575"/>
  </r>
  <r>
    <x v="13"/>
    <x v="3"/>
    <n v="2"/>
    <s v="LSL_Commercial"/>
    <x v="1"/>
    <s v="Commercial"/>
    <n v="2944"/>
    <n v="736"/>
    <n v="4"/>
    <n v="78"/>
    <n v="142"/>
    <n v="123"/>
    <n v="15"/>
    <n v="90726"/>
    <n v="228117"/>
    <n v="171127"/>
    <n v="379444"/>
    <n v="88612"/>
    <n v="22681.5"/>
    <n v="2924.5769230769229"/>
    <n v="1205.1197183098591"/>
    <n v="3084.9105691056911"/>
    <n v="5907.4666666666662"/>
  </r>
  <r>
    <x v="13"/>
    <x v="3"/>
    <n v="2"/>
    <s v="MYA_Commercial"/>
    <x v="2"/>
    <s v="Commercial"/>
    <n v="3264"/>
    <n v="816"/>
    <n v="18"/>
    <n v="127"/>
    <n v="322"/>
    <n v="205"/>
    <n v="19"/>
    <n v="174618"/>
    <n v="439332"/>
    <n v="284174"/>
    <n v="655572"/>
    <n v="95369"/>
    <n v="9701"/>
    <n v="3459.3070866141734"/>
    <n v="882.52795031055905"/>
    <n v="3197.9121951219513"/>
    <n v="5019.4210526315792"/>
  </r>
  <r>
    <x v="13"/>
    <x v="3"/>
    <n v="2"/>
    <s v="SMA_Commercial"/>
    <x v="3"/>
    <s v="Commercial"/>
    <n v="22504"/>
    <n v="5626"/>
    <n v="35"/>
    <n v="625"/>
    <n v="2056"/>
    <n v="929"/>
    <n v="113"/>
    <n v="558502"/>
    <n v="2427022"/>
    <n v="1608958"/>
    <n v="3256210"/>
    <n v="613132"/>
    <n v="15957.2"/>
    <n v="3883.2352000000001"/>
    <n v="782.56712062256804"/>
    <n v="3505.0699677072121"/>
    <n v="5425.9469026548677"/>
  </r>
  <r>
    <x v="13"/>
    <x v="3"/>
    <n v="2"/>
    <s v="MSL_Commercial"/>
    <x v="4"/>
    <s v="Commercial"/>
    <n v="9904"/>
    <n v="2476"/>
    <n v="27"/>
    <n v="231"/>
    <n v="977"/>
    <n v="328"/>
    <n v="59"/>
    <n v="552115"/>
    <n v="713004"/>
    <n v="2181995"/>
    <n v="1186473"/>
    <n v="181701"/>
    <n v="20448.703703703704"/>
    <n v="3086.5974025974024"/>
    <n v="2233.3623336745136"/>
    <n v="3617.2957317073169"/>
    <n v="3079.6779661016949"/>
  </r>
  <r>
    <x v="13"/>
    <x v="3"/>
    <n v="2"/>
    <s v="LYL_Commercial"/>
    <x v="5"/>
    <s v="Commercial"/>
    <n v="3760"/>
    <n v="940"/>
    <n v="22"/>
    <n v="104"/>
    <n v="195"/>
    <n v="150"/>
    <n v="36"/>
    <n v="407158"/>
    <n v="313658"/>
    <n v="221593"/>
    <n v="479785"/>
    <n v="194570"/>
    <n v="18507.18181818182"/>
    <n v="3015.9423076923076"/>
    <n v="1136.374358974359"/>
    <n v="3198.5666666666666"/>
    <n v="5404.7222222222226"/>
  </r>
  <r>
    <x v="13"/>
    <x v="3"/>
    <n v="2"/>
    <s v="LSA_Commercial"/>
    <x v="6"/>
    <s v="Commercial"/>
    <n v="25748"/>
    <n v="6437"/>
    <n v="103"/>
    <n v="851"/>
    <n v="641"/>
    <n v="1165"/>
    <n v="209"/>
    <n v="2620007"/>
    <n v="2229211"/>
    <n v="494143"/>
    <n v="3192385"/>
    <n v="1886987"/>
    <n v="25436.961165048542"/>
    <n v="2619.5193889541715"/>
    <n v="770.89391575663024"/>
    <n v="2740.244635193133"/>
    <n v="9028.6459330143534"/>
  </r>
  <r>
    <x v="13"/>
    <x v="3"/>
    <n v="2"/>
    <s v="LMA_Commercial"/>
    <x v="7"/>
    <s v="Commercial"/>
    <n v="23888"/>
    <n v="5972"/>
    <n v="194"/>
    <n v="666"/>
    <n v="1068"/>
    <n v="1404"/>
    <n v="421"/>
    <n v="2693257"/>
    <n v="1735348"/>
    <n v="865480"/>
    <n v="4812772"/>
    <n v="2267154"/>
    <n v="13882.768041237114"/>
    <n v="2605.6276276276276"/>
    <n v="810.37453183520597"/>
    <n v="3427.900284900285"/>
    <n v="5385.1638954869359"/>
  </r>
  <r>
    <x v="13"/>
    <x v="3"/>
    <n v="2"/>
    <s v="SYL_Commercial"/>
    <x v="8"/>
    <s v="Commercial"/>
    <n v="3156"/>
    <n v="789"/>
    <n v="31"/>
    <n v="82"/>
    <n v="126"/>
    <n v="97"/>
    <n v="32"/>
    <n v="354596"/>
    <n v="242188"/>
    <n v="85940"/>
    <n v="307996"/>
    <n v="115055"/>
    <n v="11438.58064516129"/>
    <n v="2953.5121951219512"/>
    <n v="682.06349206349205"/>
    <n v="3175.216494845361"/>
    <n v="3595.46875"/>
  </r>
  <r>
    <x v="13"/>
    <x v="3"/>
    <n v="2"/>
    <s v="MYL_Commercial"/>
    <x v="9"/>
    <s v="Commercial"/>
    <n v="2204"/>
    <n v="551"/>
    <n v="21"/>
    <n v="70"/>
    <n v="121"/>
    <n v="82"/>
    <n v="19"/>
    <n v="289071"/>
    <n v="212768"/>
    <n v="70170"/>
    <n v="281239"/>
    <n v="84371"/>
    <n v="13765.285714285714"/>
    <n v="3039.542857142857"/>
    <n v="579.91735537190084"/>
    <n v="3429.7439024390242"/>
    <n v="4440.5789473684208"/>
  </r>
  <r>
    <x v="13"/>
    <x v="3"/>
    <n v="2"/>
    <s v="MYH_Commercial"/>
    <x v="10"/>
    <s v="Commercial"/>
    <n v="5976"/>
    <n v="1494"/>
    <n v="48"/>
    <n v="176"/>
    <n v="106"/>
    <n v="195"/>
    <n v="30"/>
    <n v="869836"/>
    <n v="808801"/>
    <n v="110091"/>
    <n v="677806"/>
    <n v="164572"/>
    <n v="18121.583333333332"/>
    <n v="4595.460227272727"/>
    <n v="1038.5943396226414"/>
    <n v="3475.9282051282053"/>
    <n v="5485.7333333333336"/>
  </r>
  <r>
    <x v="13"/>
    <x v="3"/>
    <n v="2"/>
    <s v="LML_Commercial"/>
    <x v="11"/>
    <s v="Commercial"/>
    <n v="24012"/>
    <n v="6003"/>
    <n v="52"/>
    <n v="592"/>
    <n v="1888"/>
    <n v="851"/>
    <n v="193"/>
    <n v="731228"/>
    <n v="1133206"/>
    <n v="1413523"/>
    <n v="1499899"/>
    <n v="966336"/>
    <n v="14062.076923076924"/>
    <n v="1914.1993243243244"/>
    <n v="748.68802966101691"/>
    <n v="1762.5135135135135"/>
    <n v="5006.9222797927459"/>
  </r>
  <r>
    <x v="13"/>
    <x v="3"/>
    <n v="2"/>
    <s v="MSA_Commercial"/>
    <x v="12"/>
    <s v="Commercial"/>
    <n v="17936"/>
    <n v="4484"/>
    <n v="73"/>
    <n v="566"/>
    <n v="868"/>
    <n v="839"/>
    <n v="186"/>
    <n v="1389682"/>
    <n v="1733569"/>
    <n v="912102"/>
    <n v="2456897"/>
    <n v="754076"/>
    <n v="19036.739726027397"/>
    <n v="3062.8427561837457"/>
    <n v="1050.8087557603687"/>
    <n v="2928.363528009535"/>
    <n v="4054.1720430107525"/>
  </r>
  <r>
    <x v="13"/>
    <x v="3"/>
    <n v="2"/>
    <s v="LYA_Commercial"/>
    <x v="13"/>
    <s v="Commercial"/>
    <n v="5176"/>
    <n v="1294"/>
    <n v="40"/>
    <n v="167"/>
    <n v="230"/>
    <n v="205"/>
    <n v="53"/>
    <n v="776369"/>
    <n v="478841"/>
    <n v="198818"/>
    <n v="738346"/>
    <n v="471784"/>
    <n v="19409.224999999999"/>
    <n v="2867.311377245509"/>
    <n v="864.42608695652177"/>
    <n v="3601.6878048780486"/>
    <n v="8901.5849056603765"/>
  </r>
  <r>
    <x v="13"/>
    <x v="3"/>
    <n v="2"/>
    <s v="MMA_Commercial"/>
    <x v="14"/>
    <s v="Commercial"/>
    <n v="25464"/>
    <n v="6366"/>
    <n v="199"/>
    <n v="803"/>
    <n v="1531"/>
    <n v="1139"/>
    <n v="244"/>
    <n v="2514030"/>
    <n v="2527853"/>
    <n v="1807652"/>
    <n v="3655771"/>
    <n v="2446410"/>
    <n v="12633.316582914573"/>
    <n v="3148.0112079701121"/>
    <n v="1180.7001959503593"/>
    <n v="3209.632133450395"/>
    <n v="10026.27049180328"/>
  </r>
  <r>
    <x v="13"/>
    <x v="3"/>
    <n v="2"/>
    <s v="LYH_Commercial"/>
    <x v="15"/>
    <s v="Commercial"/>
    <n v="3516"/>
    <n v="879"/>
    <n v="31"/>
    <n v="118"/>
    <n v="135"/>
    <n v="178"/>
    <n v="40"/>
    <n v="467156"/>
    <n v="367749"/>
    <n v="127153"/>
    <n v="568194"/>
    <n v="307327"/>
    <n v="15069.548387096775"/>
    <n v="3116.5169491525426"/>
    <n v="941.87407407407409"/>
    <n v="3192.1011235955057"/>
    <n v="7683.1750000000002"/>
  </r>
  <r>
    <x v="13"/>
    <x v="3"/>
    <n v="2"/>
    <s v="SSA_Commercial"/>
    <x v="16"/>
    <s v="Commercial"/>
    <n v="5952"/>
    <n v="1488"/>
    <n v="50"/>
    <n v="206"/>
    <n v="138"/>
    <n v="446"/>
    <n v="165"/>
    <n v="941094"/>
    <n v="399306"/>
    <n v="101442"/>
    <n v="1338102"/>
    <n v="996123"/>
    <n v="18821.88"/>
    <n v="1938.3786407766991"/>
    <n v="735.08695652173913"/>
    <n v="3000.2286995515697"/>
    <n v="6037.1090909090908"/>
  </r>
  <r>
    <x v="13"/>
    <x v="3"/>
    <n v="2"/>
    <s v="MML_Commercial"/>
    <x v="17"/>
    <s v="Commercial"/>
    <n v="20796"/>
    <n v="5199"/>
    <n v="134"/>
    <n v="617"/>
    <n v="1754"/>
    <n v="765"/>
    <n v="191"/>
    <n v="1872161"/>
    <n v="1921620"/>
    <n v="812128"/>
    <n v="2593904"/>
    <n v="353313"/>
    <n v="13971.350746268658"/>
    <n v="3114.457050243112"/>
    <n v="463.01482326111744"/>
    <n v="3390.7241830065359"/>
    <n v="1849.8062827225131"/>
  </r>
  <r>
    <x v="13"/>
    <x v="3"/>
    <n v="2"/>
    <s v="LMH_Commercial"/>
    <x v="18"/>
    <s v="Commercial"/>
    <n v="21004"/>
    <n v="5251"/>
    <n v="92"/>
    <n v="780"/>
    <n v="1295"/>
    <n v="1076"/>
    <n v="216"/>
    <n v="3177852"/>
    <n v="2627287"/>
    <n v="883805"/>
    <n v="4066303"/>
    <n v="2000265"/>
    <n v="34541.869565217392"/>
    <n v="3368.3166666666666"/>
    <n v="682.4749034749035"/>
    <n v="3779.0920074349442"/>
    <n v="9260.4861111111113"/>
  </r>
  <r>
    <x v="13"/>
    <x v="3"/>
    <n v="2"/>
    <s v="SSL_Commercial"/>
    <x v="19"/>
    <s v="Commercial"/>
    <n v="10888"/>
    <n v="2722"/>
    <n v="101"/>
    <n v="319"/>
    <n v="882"/>
    <n v="405"/>
    <n v="89"/>
    <n v="1118202"/>
    <n v="949560"/>
    <n v="673769"/>
    <n v="1308891"/>
    <n v="223675"/>
    <n v="11071.30693069307"/>
    <n v="2976.6771159874606"/>
    <n v="763.91043083900229"/>
    <n v="3231.8296296296298"/>
    <n v="2513.2022471910113"/>
  </r>
  <r>
    <x v="13"/>
    <x v="3"/>
    <n v="2"/>
    <s v="SSH_Commercial"/>
    <x v="20"/>
    <s v="Commercial"/>
    <n v="9264"/>
    <n v="2316"/>
    <n v="75"/>
    <n v="378"/>
    <n v="768"/>
    <n v="471"/>
    <n v="70"/>
    <n v="1045139"/>
    <n v="1426076"/>
    <n v="1232972"/>
    <n v="2155943"/>
    <n v="273012"/>
    <n v="13935.186666666666"/>
    <n v="3772.6878306878307"/>
    <n v="1605.4322916666667"/>
    <n v="4577.3736730360934"/>
    <n v="3900.1714285714284"/>
  </r>
  <r>
    <x v="13"/>
    <x v="3"/>
    <n v="2"/>
    <s v="MMH_Commercial"/>
    <x v="21"/>
    <s v="Commercial"/>
    <n v="18208"/>
    <n v="4552"/>
    <n v="197"/>
    <n v="733"/>
    <n v="866"/>
    <n v="1001"/>
    <n v="210"/>
    <n v="2201994"/>
    <n v="2181762"/>
    <n v="809336"/>
    <n v="3148720"/>
    <n v="625015"/>
    <n v="11177.634517766497"/>
    <n v="2976.4829467939971"/>
    <n v="934.56812933025401"/>
    <n v="3145.5744255744257"/>
    <n v="2976.2619047619046"/>
  </r>
  <r>
    <x v="13"/>
    <x v="3"/>
    <n v="2"/>
    <s v="SYA_Commercial"/>
    <x v="22"/>
    <s v="Commercial"/>
    <n v="5464"/>
    <n v="1366"/>
    <n v="61"/>
    <n v="227"/>
    <n v="490"/>
    <n v="416"/>
    <n v="67"/>
    <n v="880929"/>
    <n v="916821"/>
    <n v="392624"/>
    <n v="1205011"/>
    <n v="375830"/>
    <n v="14441.459016393443"/>
    <n v="4038.8590308370044"/>
    <n v="801.27346938775509"/>
    <n v="2896.6610576923076"/>
    <n v="5609.4029850746265"/>
  </r>
  <r>
    <x v="13"/>
    <x v="3"/>
    <n v="2"/>
    <s v="LSH_Commercial"/>
    <x v="23"/>
    <s v="Commercial"/>
    <n v="8392"/>
    <n v="2098"/>
    <n v="98"/>
    <n v="437"/>
    <n v="574"/>
    <n v="580"/>
    <n v="130"/>
    <n v="1515003"/>
    <n v="1366172"/>
    <n v="607366"/>
    <n v="2209503"/>
    <n v="789824"/>
    <n v="15459.214285714286"/>
    <n v="3126.2517162471395"/>
    <n v="1058.1289198606271"/>
    <n v="3809.4879310344827"/>
    <n v="6075.5692307692307"/>
  </r>
  <r>
    <x v="13"/>
    <x v="3"/>
    <n v="2"/>
    <s v="SYH_Commercial"/>
    <x v="24"/>
    <s v="Commercial"/>
    <n v="4404"/>
    <n v="1101"/>
    <n v="53"/>
    <n v="229"/>
    <n v="176"/>
    <n v="333"/>
    <n v="7"/>
    <n v="543748"/>
    <n v="554927"/>
    <n v="227338"/>
    <n v="862245"/>
    <n v="47277"/>
    <n v="10259.396226415094"/>
    <n v="2423.2620087336245"/>
    <n v="1291.6931818181818"/>
    <n v="2589.3243243243242"/>
    <n v="6753.8571428571431"/>
  </r>
  <r>
    <x v="13"/>
    <x v="3"/>
    <n v="2"/>
    <s v="MSH_Commercial"/>
    <x v="25"/>
    <s v="Commercial"/>
    <n v="20552"/>
    <n v="5138"/>
    <n v="272"/>
    <n v="1003"/>
    <n v="1237"/>
    <n v="1278"/>
    <n v="104"/>
    <n v="3586647"/>
    <n v="2882550"/>
    <n v="1023154"/>
    <n v="4083582"/>
    <n v="552790"/>
    <n v="13186.202205882353"/>
    <n v="2873.9282153539384"/>
    <n v="827.125303152789"/>
    <n v="3195.2910798122066"/>
    <n v="5315.2884615384619"/>
  </r>
  <r>
    <x v="13"/>
    <x v="3"/>
    <n v="2"/>
    <s v="SMH_Commercial"/>
    <x v="26"/>
    <s v="Commercial"/>
    <n v="8984"/>
    <n v="2246"/>
    <n v="95"/>
    <n v="430"/>
    <n v="1016"/>
    <n v="644"/>
    <n v="86"/>
    <n v="1166609"/>
    <n v="1451978"/>
    <n v="613359"/>
    <n v="2421062"/>
    <n v="248940"/>
    <n v="12280.094736842106"/>
    <n v="3376.6930232558138"/>
    <n v="603.69980314960628"/>
    <n v="3759.413043478261"/>
    <n v="2894.6511627906975"/>
  </r>
  <r>
    <x v="14"/>
    <x v="3"/>
    <n v="3"/>
    <s v="SML_Commercial"/>
    <x v="0"/>
    <s v="Commercial"/>
    <n v="23004"/>
    <n v="5751"/>
    <n v="41"/>
    <n v="749"/>
    <n v="364"/>
    <n v="1216"/>
    <n v="172"/>
    <n v="729491"/>
    <n v="1221750"/>
    <n v="470875"/>
    <n v="2135361"/>
    <n v="571690"/>
    <n v="17792.463414634145"/>
    <n v="1631.1748998664887"/>
    <n v="1293.6126373626373"/>
    <n v="1756.0534539473683"/>
    <n v="3323.7790697674418"/>
  </r>
  <r>
    <x v="14"/>
    <x v="3"/>
    <n v="3"/>
    <s v="LSL_Commercial"/>
    <x v="1"/>
    <s v="Commercial"/>
    <n v="3060"/>
    <n v="765"/>
    <n v="4"/>
    <n v="68"/>
    <n v="251"/>
    <n v="110"/>
    <n v="15"/>
    <n v="118483"/>
    <n v="195491"/>
    <n v="385606"/>
    <n v="290358"/>
    <n v="103326"/>
    <n v="29620.75"/>
    <n v="2874.8676470588234"/>
    <n v="1536.2788844621514"/>
    <n v="2639.6181818181817"/>
    <n v="6888.4"/>
  </r>
  <r>
    <x v="14"/>
    <x v="3"/>
    <n v="3"/>
    <s v="MYA_Commercial"/>
    <x v="2"/>
    <s v="Commercial"/>
    <n v="3404"/>
    <n v="851"/>
    <n v="18"/>
    <n v="124"/>
    <n v="139"/>
    <n v="213"/>
    <n v="20"/>
    <n v="225758"/>
    <n v="393800"/>
    <n v="130239"/>
    <n v="633955"/>
    <n v="120615"/>
    <n v="12542.111111111111"/>
    <n v="3175.8064516129034"/>
    <n v="936.97122302158277"/>
    <n v="2976.3145539906104"/>
    <n v="6030.75"/>
  </r>
  <r>
    <x v="14"/>
    <x v="3"/>
    <n v="3"/>
    <s v="SMA_Commercial"/>
    <x v="3"/>
    <s v="Commercial"/>
    <n v="23364"/>
    <n v="5841"/>
    <n v="37"/>
    <n v="627"/>
    <n v="544"/>
    <n v="1192"/>
    <n v="512"/>
    <n v="749129"/>
    <n v="2220999"/>
    <n v="430925"/>
    <n v="3914941"/>
    <n v="3240148"/>
    <n v="20246.72972972973"/>
    <n v="3542.2631578947367"/>
    <n v="792.14154411764707"/>
    <n v="3284.3464765100671"/>
    <n v="6328.4140625"/>
  </r>
  <r>
    <x v="14"/>
    <x v="3"/>
    <n v="3"/>
    <s v="MSL_Commercial"/>
    <x v="4"/>
    <s v="Commercial"/>
    <n v="10348"/>
    <n v="2587"/>
    <n v="28"/>
    <n v="242"/>
    <n v="707"/>
    <n v="354"/>
    <n v="70"/>
    <n v="557322"/>
    <n v="713204"/>
    <n v="1473613"/>
    <n v="1124887"/>
    <n v="235843"/>
    <n v="19904.357142857141"/>
    <n v="2947.1239669421489"/>
    <n v="2084.3182461103252"/>
    <n v="3177.6468926553671"/>
    <n v="3369.1857142857143"/>
  </r>
  <r>
    <x v="14"/>
    <x v="3"/>
    <n v="3"/>
    <s v="LYL_Commercial"/>
    <x v="5"/>
    <s v="Commercial"/>
    <n v="3936"/>
    <n v="984"/>
    <n v="23"/>
    <n v="108"/>
    <n v="174"/>
    <n v="159"/>
    <n v="42"/>
    <n v="472046"/>
    <n v="329398"/>
    <n v="186664"/>
    <n v="538614"/>
    <n v="231133"/>
    <n v="20523.739130434784"/>
    <n v="3049.9814814814813"/>
    <n v="1072.7816091954023"/>
    <n v="3387.5094339622642"/>
    <n v="5503.166666666667"/>
  </r>
  <r>
    <x v="14"/>
    <x v="3"/>
    <n v="3"/>
    <s v="LSA_Commercial"/>
    <x v="6"/>
    <s v="Commercial"/>
    <n v="27052"/>
    <n v="6763"/>
    <n v="107"/>
    <n v="918"/>
    <n v="612"/>
    <n v="1367"/>
    <n v="256"/>
    <n v="2652540"/>
    <n v="2335541"/>
    <n v="892283"/>
    <n v="3467584"/>
    <n v="2210365"/>
    <n v="24790.093457943924"/>
    <n v="2544.1623093681919"/>
    <n v="1457.9787581699347"/>
    <n v="2536.6378931967811"/>
    <n v="8634.23828125"/>
  </r>
  <r>
    <x v="14"/>
    <x v="3"/>
    <n v="3"/>
    <s v="LMA_Commercial"/>
    <x v="7"/>
    <s v="Commercial"/>
    <n v="24852"/>
    <n v="6213"/>
    <n v="203"/>
    <n v="637"/>
    <n v="802"/>
    <n v="1181"/>
    <n v="144"/>
    <n v="3638796"/>
    <n v="1502354"/>
    <n v="677994"/>
    <n v="3670322"/>
    <n v="844359"/>
    <n v="17925.103448275862"/>
    <n v="2358.4835164835163"/>
    <n v="845.37905236907727"/>
    <n v="3107.808636748518"/>
    <n v="5863.604166666667"/>
  </r>
  <r>
    <x v="14"/>
    <x v="3"/>
    <n v="3"/>
    <s v="SYL_Commercial"/>
    <x v="8"/>
    <s v="Commercial"/>
    <n v="3288"/>
    <n v="822"/>
    <n v="30"/>
    <n v="88"/>
    <n v="120"/>
    <n v="114"/>
    <n v="44"/>
    <n v="390201"/>
    <n v="237431"/>
    <n v="99956"/>
    <n v="333264"/>
    <n v="182710"/>
    <n v="13006.7"/>
    <n v="2698.0795454545455"/>
    <n v="832.9666666666667"/>
    <n v="2923.3684210526317"/>
    <n v="4152.5"/>
  </r>
  <r>
    <x v="14"/>
    <x v="3"/>
    <n v="3"/>
    <s v="MYL_Commercial"/>
    <x v="9"/>
    <s v="Commercial"/>
    <n v="2304"/>
    <n v="576"/>
    <n v="22"/>
    <n v="70"/>
    <n v="141"/>
    <n v="99"/>
    <n v="20"/>
    <n v="304776"/>
    <n v="208896"/>
    <n v="89886"/>
    <n v="299052"/>
    <n v="98125"/>
    <n v="13853.454545454546"/>
    <n v="2984.2285714285713"/>
    <n v="637.48936170212767"/>
    <n v="3020.7272727272725"/>
    <n v="4906.25"/>
  </r>
  <r>
    <x v="14"/>
    <x v="3"/>
    <n v="3"/>
    <s v="MYH_Commercial"/>
    <x v="10"/>
    <s v="Commercial"/>
    <n v="6312"/>
    <n v="1578"/>
    <n v="53"/>
    <n v="193"/>
    <n v="341"/>
    <n v="369"/>
    <n v="39"/>
    <n v="1125019"/>
    <n v="811588"/>
    <n v="371894"/>
    <n v="1090562"/>
    <n v="240721"/>
    <n v="21226.773584905659"/>
    <n v="4205.1191709844561"/>
    <n v="1090.5982404692081"/>
    <n v="2955.4525745257451"/>
    <n v="6172.333333333333"/>
  </r>
  <r>
    <x v="14"/>
    <x v="3"/>
    <n v="3"/>
    <s v="LML_Commercial"/>
    <x v="11"/>
    <s v="Commercial"/>
    <n v="25268"/>
    <n v="6317"/>
    <n v="51"/>
    <n v="591"/>
    <n v="2757"/>
    <n v="837"/>
    <n v="231"/>
    <n v="876414"/>
    <n v="1090016"/>
    <n v="3633600"/>
    <n v="1563114"/>
    <n v="1224693"/>
    <n v="17184.588235294119"/>
    <n v="1844.3587140439931"/>
    <n v="1317.9542981501631"/>
    <n v="1867.5197132616488"/>
    <n v="5301.7012987012986"/>
  </r>
  <r>
    <x v="14"/>
    <x v="3"/>
    <n v="3"/>
    <s v="MSA_Commercial"/>
    <x v="12"/>
    <s v="Commercial"/>
    <n v="18660"/>
    <n v="4665"/>
    <n v="75"/>
    <n v="591"/>
    <n v="734"/>
    <n v="996"/>
    <n v="197"/>
    <n v="1551708"/>
    <n v="1791979"/>
    <n v="871840"/>
    <n v="2937485"/>
    <n v="835833"/>
    <n v="20689.439999999999"/>
    <n v="3032.1133671742809"/>
    <n v="1187.7929155313352"/>
    <n v="2949.2821285140562"/>
    <n v="4242.8071065989843"/>
  </r>
  <r>
    <x v="14"/>
    <x v="3"/>
    <n v="3"/>
    <s v="LYA_Commercial"/>
    <x v="13"/>
    <s v="Commercial"/>
    <n v="5396"/>
    <n v="1349"/>
    <n v="44"/>
    <n v="167"/>
    <n v="231"/>
    <n v="233"/>
    <n v="60"/>
    <n v="809349"/>
    <n v="473103"/>
    <n v="210785"/>
    <n v="750277"/>
    <n v="492804"/>
    <n v="18394.295454545456"/>
    <n v="2832.9520958083831"/>
    <n v="912.48917748917745"/>
    <n v="3220.0729613733906"/>
    <n v="8213.4"/>
  </r>
  <r>
    <x v="14"/>
    <x v="3"/>
    <n v="3"/>
    <s v="MMA_Commercial"/>
    <x v="14"/>
    <s v="Commercial"/>
    <n v="26700"/>
    <n v="6675"/>
    <n v="212"/>
    <n v="824"/>
    <n v="1498"/>
    <n v="1227"/>
    <n v="275"/>
    <n v="2853812"/>
    <n v="2531146"/>
    <n v="1632168"/>
    <n v="3928575"/>
    <n v="3279647"/>
    <n v="13461.377358490567"/>
    <n v="3071.779126213592"/>
    <n v="1089.5647530040053"/>
    <n v="3201.7726161369192"/>
    <n v="11925.98909090909"/>
  </r>
  <r>
    <x v="14"/>
    <x v="3"/>
    <n v="3"/>
    <s v="LYH_Commercial"/>
    <x v="15"/>
    <s v="Commercial"/>
    <n v="3668"/>
    <n v="917"/>
    <n v="32"/>
    <n v="124"/>
    <n v="156"/>
    <n v="176"/>
    <n v="51"/>
    <n v="561044"/>
    <n v="386903"/>
    <n v="175274"/>
    <n v="471637"/>
    <n v="445095"/>
    <n v="17532.625"/>
    <n v="3120.1854838709678"/>
    <n v="1123.551282051282"/>
    <n v="2679.755681818182"/>
    <n v="8727.3529411764703"/>
  </r>
  <r>
    <x v="14"/>
    <x v="3"/>
    <n v="3"/>
    <s v="SSA_Commercial"/>
    <x v="16"/>
    <s v="Commercial"/>
    <n v="6260"/>
    <n v="1565"/>
    <n v="53"/>
    <n v="200"/>
    <n v="248"/>
    <n v="228"/>
    <n v="68"/>
    <n v="1250337"/>
    <n v="363652"/>
    <n v="187735"/>
    <n v="759582"/>
    <n v="455921"/>
    <n v="23591.264150943396"/>
    <n v="1818.26"/>
    <n v="756.99596774193549"/>
    <n v="3331.5"/>
    <n v="6704.7205882352937"/>
  </r>
  <r>
    <x v="14"/>
    <x v="3"/>
    <n v="3"/>
    <s v="MML_Commercial"/>
    <x v="17"/>
    <s v="Commercial"/>
    <n v="21720"/>
    <n v="5430"/>
    <n v="139"/>
    <n v="599"/>
    <n v="1919"/>
    <n v="793"/>
    <n v="187"/>
    <n v="1964340"/>
    <n v="1716631"/>
    <n v="1032986"/>
    <n v="2520697"/>
    <n v="482275"/>
    <n v="14131.942446043166"/>
    <n v="2865.8280467445743"/>
    <n v="538.29390307451797"/>
    <n v="3178.6847414880203"/>
    <n v="2579.0106951871658"/>
  </r>
  <r>
    <x v="14"/>
    <x v="3"/>
    <n v="3"/>
    <s v="LMH_Commercial"/>
    <x v="18"/>
    <s v="Commercial"/>
    <n v="21852"/>
    <n v="5463"/>
    <n v="89"/>
    <n v="805"/>
    <n v="1462"/>
    <n v="1263"/>
    <n v="283"/>
    <n v="2956464"/>
    <n v="2649391"/>
    <n v="1319833"/>
    <n v="4570184"/>
    <n v="2600103"/>
    <n v="33218.696629213482"/>
    <n v="3291.1689440993787"/>
    <n v="902.75854993160056"/>
    <n v="3618.5146476642913"/>
    <n v="9187.6431095406369"/>
  </r>
  <r>
    <x v="14"/>
    <x v="3"/>
    <n v="3"/>
    <s v="SSL_Commercial"/>
    <x v="19"/>
    <s v="Commercial"/>
    <n v="11460"/>
    <n v="2865"/>
    <n v="103"/>
    <n v="325"/>
    <n v="795"/>
    <n v="489"/>
    <n v="99"/>
    <n v="1289460"/>
    <n v="928318"/>
    <n v="615140"/>
    <n v="1432560"/>
    <n v="295296"/>
    <n v="12519.029126213592"/>
    <n v="2856.3630769230767"/>
    <n v="773.76100628930817"/>
    <n v="2929.5705521472391"/>
    <n v="2982.787878787879"/>
  </r>
  <r>
    <x v="14"/>
    <x v="3"/>
    <n v="3"/>
    <s v="SSH_Commercial"/>
    <x v="20"/>
    <s v="Commercial"/>
    <n v="9732"/>
    <n v="2433"/>
    <n v="76"/>
    <n v="391"/>
    <n v="592"/>
    <n v="524"/>
    <n v="80"/>
    <n v="1107422"/>
    <n v="1488307"/>
    <n v="623180"/>
    <n v="2229550"/>
    <n v="311758"/>
    <n v="14571.342105263158"/>
    <n v="3806.4117647058824"/>
    <n v="1052.668918918919"/>
    <n v="4254.8664122137407"/>
    <n v="3896.9749999999999"/>
  </r>
  <r>
    <x v="14"/>
    <x v="3"/>
    <n v="3"/>
    <s v="MMH_Commercial"/>
    <x v="21"/>
    <s v="Commercial"/>
    <n v="19140"/>
    <n v="4785"/>
    <n v="210"/>
    <n v="781"/>
    <n v="917"/>
    <n v="1222"/>
    <n v="272"/>
    <n v="2476885"/>
    <n v="2180759"/>
    <n v="871855"/>
    <n v="3362653"/>
    <n v="766324"/>
    <n v="11794.690476190477"/>
    <n v="2792.2650448143404"/>
    <n v="950.76881134133043"/>
    <n v="2751.7618657937805"/>
    <n v="2817.3676470588234"/>
  </r>
  <r>
    <x v="14"/>
    <x v="3"/>
    <n v="3"/>
    <s v="SYA_Commercial"/>
    <x v="22"/>
    <s v="Commercial"/>
    <n v="5756"/>
    <n v="1439"/>
    <n v="66"/>
    <n v="238"/>
    <n v="400"/>
    <n v="384"/>
    <n v="32"/>
    <n v="1116855"/>
    <n v="857135"/>
    <n v="330495"/>
    <n v="1222302"/>
    <n v="198858"/>
    <n v="16922.045454545456"/>
    <n v="3601.40756302521"/>
    <n v="826.23749999999995"/>
    <n v="3183.078125"/>
    <n v="6214.3125"/>
  </r>
  <r>
    <x v="14"/>
    <x v="3"/>
    <n v="3"/>
    <s v="LSH_Commercial"/>
    <x v="23"/>
    <s v="Commercial"/>
    <n v="8860"/>
    <n v="2215"/>
    <n v="108"/>
    <n v="451"/>
    <n v="828"/>
    <n v="642"/>
    <n v="288"/>
    <n v="2041854"/>
    <n v="1358536"/>
    <n v="923911"/>
    <n v="2035883"/>
    <n v="1950872"/>
    <n v="18906.055555555555"/>
    <n v="3012.2749445676277"/>
    <n v="1115.8345410628019"/>
    <n v="3171.1573208722743"/>
    <n v="6773.8611111111113"/>
  </r>
  <r>
    <x v="14"/>
    <x v="3"/>
    <n v="3"/>
    <s v="SYH_Commercial"/>
    <x v="24"/>
    <s v="Commercial"/>
    <n v="4604"/>
    <n v="1151"/>
    <n v="53"/>
    <n v="243"/>
    <n v="190"/>
    <n v="403"/>
    <n v="11"/>
    <n v="554246"/>
    <n v="572409"/>
    <n v="256871"/>
    <n v="1001448"/>
    <n v="75355"/>
    <n v="10457.471698113208"/>
    <n v="2355.5925925925926"/>
    <n v="1351.9526315789474"/>
    <n v="2484.982630272953"/>
    <n v="6850.454545454545"/>
  </r>
  <r>
    <x v="14"/>
    <x v="3"/>
    <n v="3"/>
    <s v="MSH_Commercial"/>
    <x v="25"/>
    <s v="Commercial"/>
    <n v="21516"/>
    <n v="5379"/>
    <n v="286"/>
    <n v="1033"/>
    <n v="2168"/>
    <n v="1277"/>
    <n v="588"/>
    <n v="4654803"/>
    <n v="2693357"/>
    <n v="1850926"/>
    <n v="3839693"/>
    <n v="3404883"/>
    <n v="16275.534965034965"/>
    <n v="2607.3155856727976"/>
    <n v="853.74815498154976"/>
    <n v="3006.8073610023494"/>
    <n v="5790.6173469387759"/>
  </r>
  <r>
    <x v="14"/>
    <x v="3"/>
    <n v="3"/>
    <s v="SMH_Commercial"/>
    <x v="26"/>
    <s v="Commercial"/>
    <n v="9372"/>
    <n v="2343"/>
    <n v="98"/>
    <n v="428"/>
    <n v="871"/>
    <n v="705"/>
    <n v="107"/>
    <n v="1371792"/>
    <n v="1484063"/>
    <n v="579170"/>
    <n v="2485505"/>
    <n v="322559"/>
    <n v="13997.877551020409"/>
    <n v="3467.4369158878503"/>
    <n v="664.9483352468427"/>
    <n v="3525.5390070921985"/>
    <n v="3014.570093457944"/>
  </r>
  <r>
    <x v="15"/>
    <x v="3"/>
    <n v="4"/>
    <s v="SML_Commercial"/>
    <x v="0"/>
    <s v="Commercial"/>
    <n v="23004"/>
    <n v="5751"/>
    <n v="45"/>
    <n v="732"/>
    <n v="390"/>
    <n v="1065"/>
    <n v="171"/>
    <n v="699668"/>
    <n v="1149038"/>
    <n v="636668"/>
    <n v="1616820"/>
    <n v="520356"/>
    <n v="15548.177777777777"/>
    <n v="1569.7240437158471"/>
    <n v="1632.4820512820513"/>
    <n v="1518.1408450704225"/>
    <n v="3043.0175438596493"/>
  </r>
  <r>
    <x v="15"/>
    <x v="3"/>
    <n v="4"/>
    <s v="LSL_Commercial"/>
    <x v="1"/>
    <s v="Commercial"/>
    <n v="3016"/>
    <n v="754"/>
    <n v="3"/>
    <n v="66"/>
    <n v="183"/>
    <n v="97"/>
    <n v="16"/>
    <n v="61078"/>
    <n v="194218"/>
    <n v="290492"/>
    <n v="283349"/>
    <n v="94020"/>
    <n v="20359.333333333332"/>
    <n v="2942.6969696969695"/>
    <n v="1587.3879781420765"/>
    <n v="2921.1237113402062"/>
    <n v="5876.25"/>
  </r>
  <r>
    <x v="15"/>
    <x v="3"/>
    <n v="4"/>
    <s v="MYA_Commercial"/>
    <x v="2"/>
    <s v="Commercial"/>
    <n v="3384"/>
    <n v="846"/>
    <n v="18"/>
    <n v="124"/>
    <n v="55"/>
    <n v="300"/>
    <n v="20"/>
    <n v="191351"/>
    <n v="406562"/>
    <n v="59145"/>
    <n v="851427"/>
    <n v="95661"/>
    <n v="10630.611111111111"/>
    <n v="3278.7258064516127"/>
    <n v="1075.3636363636363"/>
    <n v="2838.09"/>
    <n v="4783.05"/>
  </r>
  <r>
    <x v="15"/>
    <x v="3"/>
    <n v="4"/>
    <s v="SMA_Commercial"/>
    <x v="3"/>
    <s v="Commercial"/>
    <n v="23352"/>
    <n v="5838"/>
    <n v="38"/>
    <n v="598"/>
    <n v="942"/>
    <n v="809"/>
    <n v="99"/>
    <n v="691841"/>
    <n v="2309880"/>
    <n v="870190"/>
    <n v="2462555"/>
    <n v="515087"/>
    <n v="18206.342105263157"/>
    <n v="3862.6755852842807"/>
    <n v="923.76857749469218"/>
    <n v="3043.9493201483315"/>
    <n v="5202.8989898989903"/>
  </r>
  <r>
    <x v="15"/>
    <x v="3"/>
    <n v="4"/>
    <s v="MSL_Commercial"/>
    <x v="4"/>
    <s v="Commercial"/>
    <n v="10276"/>
    <n v="2569"/>
    <n v="27"/>
    <n v="244"/>
    <n v="441"/>
    <n v="322"/>
    <n v="70"/>
    <n v="548462"/>
    <n v="739948"/>
    <n v="767574"/>
    <n v="1000089"/>
    <n v="206170"/>
    <n v="20313.407407407409"/>
    <n v="3032.5737704918033"/>
    <n v="1740.5306122448981"/>
    <n v="3105.8664596273293"/>
    <n v="2945.2857142857142"/>
  </r>
  <r>
    <x v="15"/>
    <x v="3"/>
    <n v="4"/>
    <s v="LYL_Commercial"/>
    <x v="5"/>
    <s v="Commercial"/>
    <n v="3952"/>
    <n v="988"/>
    <n v="24"/>
    <n v="103"/>
    <n v="209"/>
    <n v="177"/>
    <n v="42"/>
    <n v="487028"/>
    <n v="320403"/>
    <n v="350729"/>
    <n v="565827"/>
    <n v="232005"/>
    <n v="20292.833333333332"/>
    <n v="3110.7087378640776"/>
    <n v="1678.1291866028707"/>
    <n v="3196.7627118644068"/>
    <n v="5523.9285714285716"/>
  </r>
  <r>
    <x v="15"/>
    <x v="3"/>
    <n v="4"/>
    <s v="LSA_Commercial"/>
    <x v="6"/>
    <s v="Commercial"/>
    <n v="26564"/>
    <n v="6641"/>
    <n v="100"/>
    <n v="828"/>
    <n v="686"/>
    <n v="1259"/>
    <n v="237"/>
    <n v="2532242"/>
    <n v="2132052"/>
    <n v="1307272"/>
    <n v="3000431"/>
    <n v="2111731"/>
    <n v="25322.42"/>
    <n v="2574.942028985507"/>
    <n v="1905.6443148688047"/>
    <n v="2383.1858617950757"/>
    <n v="8910.2573839662455"/>
  </r>
  <r>
    <x v="15"/>
    <x v="3"/>
    <n v="4"/>
    <s v="LMA_Commercial"/>
    <x v="7"/>
    <s v="Commercial"/>
    <n v="24644"/>
    <n v="6161"/>
    <n v="193"/>
    <n v="660"/>
    <n v="1973"/>
    <n v="1019"/>
    <n v="132"/>
    <n v="3187656"/>
    <n v="1548331"/>
    <n v="1942416"/>
    <n v="3065683"/>
    <n v="645144"/>
    <n v="16516.352331606216"/>
    <n v="2345.9560606060604"/>
    <n v="984.49873289406992"/>
    <n v="3008.521099116781"/>
    <n v="4887.454545454545"/>
  </r>
  <r>
    <x v="15"/>
    <x v="3"/>
    <n v="4"/>
    <s v="SYL_Commercial"/>
    <x v="8"/>
    <s v="Commercial"/>
    <n v="3240"/>
    <n v="810"/>
    <n v="32"/>
    <n v="91"/>
    <n v="124"/>
    <n v="103"/>
    <n v="40"/>
    <n v="380309"/>
    <n v="245125"/>
    <n v="126801"/>
    <n v="293179"/>
    <n v="154222"/>
    <n v="11884.65625"/>
    <n v="2693.6813186813188"/>
    <n v="1022.5887096774194"/>
    <n v="2846.3980582524273"/>
    <n v="3855.55"/>
  </r>
  <r>
    <x v="15"/>
    <x v="3"/>
    <n v="4"/>
    <s v="MYL_Commercial"/>
    <x v="9"/>
    <s v="Commercial"/>
    <n v="2276"/>
    <n v="569"/>
    <n v="21"/>
    <n v="74"/>
    <n v="132"/>
    <n v="90"/>
    <n v="20"/>
    <n v="305206"/>
    <n v="208717"/>
    <n v="104482"/>
    <n v="272274"/>
    <n v="89558"/>
    <n v="14533.619047619048"/>
    <n v="2820.5"/>
    <n v="791.530303030303"/>
    <n v="3025.2666666666669"/>
    <n v="4477.8999999999996"/>
  </r>
  <r>
    <x v="15"/>
    <x v="3"/>
    <n v="4"/>
    <s v="MYH_Commercial"/>
    <x v="10"/>
    <s v="Commercial"/>
    <n v="6188"/>
    <n v="1547"/>
    <n v="49"/>
    <n v="177"/>
    <n v="92"/>
    <n v="406"/>
    <n v="40"/>
    <n v="904316"/>
    <n v="765481"/>
    <n v="114400"/>
    <n v="1139470"/>
    <n v="208896"/>
    <n v="18455.428571428572"/>
    <n v="4324.7514124293784"/>
    <n v="1243.4782608695652"/>
    <n v="2806.576354679803"/>
    <n v="5222.3999999999996"/>
  </r>
  <r>
    <x v="15"/>
    <x v="3"/>
    <n v="4"/>
    <s v="LML_Commercial"/>
    <x v="11"/>
    <s v="Commercial"/>
    <n v="24796"/>
    <n v="6199"/>
    <n v="49"/>
    <n v="594"/>
    <n v="2051"/>
    <n v="817"/>
    <n v="218"/>
    <n v="775510"/>
    <n v="1103418"/>
    <n v="2419955"/>
    <n v="1439399"/>
    <n v="1077505"/>
    <n v="15826.734693877552"/>
    <n v="1857.6060606060605"/>
    <n v="1179.8902974158948"/>
    <n v="1761.8102815177479"/>
    <n v="4942.6834862385322"/>
  </r>
  <r>
    <x v="15"/>
    <x v="3"/>
    <n v="4"/>
    <s v="MSA_Commercial"/>
    <x v="12"/>
    <s v="Commercial"/>
    <n v="18148"/>
    <n v="4537"/>
    <n v="74"/>
    <n v="561"/>
    <n v="947"/>
    <n v="980"/>
    <n v="189"/>
    <n v="1522000"/>
    <n v="1646266"/>
    <n v="1651896"/>
    <n v="2714519"/>
    <n v="814045"/>
    <n v="20567.567567567567"/>
    <n v="2934.5204991087344"/>
    <n v="1744.3463569165788"/>
    <n v="2769.9173469387756"/>
    <n v="4307.1164021164022"/>
  </r>
  <r>
    <x v="15"/>
    <x v="3"/>
    <n v="4"/>
    <s v="LYA_Commercial"/>
    <x v="13"/>
    <s v="Commercial"/>
    <n v="5312"/>
    <n v="1328"/>
    <n v="40"/>
    <n v="163"/>
    <n v="215"/>
    <n v="217"/>
    <n v="59"/>
    <n v="863515"/>
    <n v="469819"/>
    <n v="202842"/>
    <n v="603741"/>
    <n v="474962"/>
    <n v="21587.875"/>
    <n v="2882.3251533742332"/>
    <n v="943.45116279069771"/>
    <n v="2782.2165898617513"/>
    <n v="8050.2033898305081"/>
  </r>
  <r>
    <x v="15"/>
    <x v="3"/>
    <n v="4"/>
    <s v="MMA_Commercial"/>
    <x v="14"/>
    <s v="Commercial"/>
    <n v="26236"/>
    <n v="6559"/>
    <n v="197"/>
    <n v="801"/>
    <n v="1402"/>
    <n v="1216"/>
    <n v="278"/>
    <n v="2723723"/>
    <n v="2399471"/>
    <n v="1824606"/>
    <n v="3702198"/>
    <n v="2773983"/>
    <n v="13826.005076142132"/>
    <n v="2995.5942571785267"/>
    <n v="1301.4308131241085"/>
    <n v="3044.5707236842104"/>
    <n v="9978.3561151079139"/>
  </r>
  <r>
    <x v="15"/>
    <x v="3"/>
    <n v="4"/>
    <s v="LYH_Commercial"/>
    <x v="15"/>
    <s v="Commercial"/>
    <n v="3608"/>
    <n v="902"/>
    <n v="32"/>
    <n v="114"/>
    <n v="157"/>
    <n v="153"/>
    <n v="52"/>
    <n v="495372"/>
    <n v="346627"/>
    <n v="234746"/>
    <n v="412413"/>
    <n v="389090"/>
    <n v="15480.375"/>
    <n v="3040.5877192982457"/>
    <n v="1495.1974522292994"/>
    <n v="2695.5098039215686"/>
    <n v="7482.5"/>
  </r>
  <r>
    <x v="15"/>
    <x v="3"/>
    <n v="4"/>
    <s v="SSA_Commercial"/>
    <x v="16"/>
    <s v="Commercial"/>
    <n v="6144"/>
    <n v="1536"/>
    <n v="50"/>
    <n v="197"/>
    <n v="498"/>
    <n v="470"/>
    <n v="27"/>
    <n v="1036336"/>
    <n v="353226"/>
    <n v="442948"/>
    <n v="1604830"/>
    <n v="152360"/>
    <n v="20726.72"/>
    <n v="1793.0253807106599"/>
    <n v="889.45381526104416"/>
    <n v="3414.5319148936169"/>
    <n v="5642.9629629629626"/>
  </r>
  <r>
    <x v="15"/>
    <x v="3"/>
    <n v="4"/>
    <s v="MML_Commercial"/>
    <x v="17"/>
    <s v="Commercial"/>
    <n v="21348"/>
    <n v="5337"/>
    <n v="137"/>
    <n v="638"/>
    <n v="1751"/>
    <n v="706"/>
    <n v="184"/>
    <n v="2157577"/>
    <n v="1870718"/>
    <n v="1160727"/>
    <n v="2161097"/>
    <n v="390949"/>
    <n v="15748.737226277372"/>
    <n v="2932.1598746081504"/>
    <n v="662.89377498572242"/>
    <n v="3061.043909348442"/>
    <n v="2124.7228260869565"/>
  </r>
  <r>
    <x v="15"/>
    <x v="3"/>
    <n v="4"/>
    <s v="LMH_Commercial"/>
    <x v="18"/>
    <s v="Commercial"/>
    <n v="21616"/>
    <n v="5404"/>
    <n v="87"/>
    <n v="747"/>
    <n v="1270"/>
    <n v="1148"/>
    <n v="272"/>
    <n v="3050519"/>
    <n v="2611581"/>
    <n v="1662774"/>
    <n v="3745919"/>
    <n v="2505022"/>
    <n v="35063.436781609198"/>
    <n v="3496.0923694779117"/>
    <n v="1309.2708661417323"/>
    <n v="3262.995644599303"/>
    <n v="9209.6397058823532"/>
  </r>
  <r>
    <x v="15"/>
    <x v="3"/>
    <n v="4"/>
    <s v="SSL_Commercial"/>
    <x v="19"/>
    <s v="Commercial"/>
    <n v="11244"/>
    <n v="2811"/>
    <n v="101"/>
    <n v="306"/>
    <n v="816"/>
    <n v="409"/>
    <n v="102"/>
    <n v="1230045"/>
    <n v="906615"/>
    <n v="858213"/>
    <n v="1083796"/>
    <n v="224254"/>
    <n v="12178.663366336634"/>
    <n v="2962.794117647059"/>
    <n v="1051.7316176470588"/>
    <n v="2649.8679706601465"/>
    <n v="2198.5686274509803"/>
  </r>
  <r>
    <x v="15"/>
    <x v="3"/>
    <n v="4"/>
    <s v="SSH_Commercial"/>
    <x v="20"/>
    <s v="Commercial"/>
    <n v="9588"/>
    <n v="2397"/>
    <n v="74"/>
    <n v="372"/>
    <n v="595"/>
    <n v="454"/>
    <n v="76"/>
    <n v="1081400"/>
    <n v="1406342"/>
    <n v="697271"/>
    <n v="1733289"/>
    <n v="301453"/>
    <n v="14613.513513513513"/>
    <n v="3780.489247311828"/>
    <n v="1171.8840336134454"/>
    <n v="3817.8171806167402"/>
    <n v="3966.4868421052633"/>
  </r>
  <r>
    <x v="15"/>
    <x v="3"/>
    <n v="4"/>
    <s v="MMH_Commercial"/>
    <x v="21"/>
    <s v="Commercial"/>
    <n v="18892"/>
    <n v="4723"/>
    <n v="204"/>
    <n v="723"/>
    <n v="959"/>
    <n v="1067"/>
    <n v="271"/>
    <n v="2425762"/>
    <n v="2099992"/>
    <n v="1378245"/>
    <n v="2850730"/>
    <n v="761866"/>
    <n v="11890.990196078432"/>
    <n v="2904.5532503457816"/>
    <n v="1437.1689259645464"/>
    <n v="2671.7244611059045"/>
    <n v="2811.3136531365312"/>
  </r>
  <r>
    <x v="15"/>
    <x v="3"/>
    <n v="4"/>
    <s v="SYA_Commercial"/>
    <x v="22"/>
    <s v="Commercial"/>
    <n v="5648"/>
    <n v="1412"/>
    <n v="61"/>
    <n v="228"/>
    <n v="225"/>
    <n v="296"/>
    <n v="155"/>
    <n v="976495"/>
    <n v="833196"/>
    <n v="212703"/>
    <n v="1059724"/>
    <n v="785606"/>
    <n v="16008.11475409836"/>
    <n v="3654.3684210526317"/>
    <n v="945.34666666666669"/>
    <n v="3580.1486486486488"/>
    <n v="5068.4258064516125"/>
  </r>
  <r>
    <x v="15"/>
    <x v="3"/>
    <n v="4"/>
    <s v="LSH_Commercial"/>
    <x v="23"/>
    <s v="Commercial"/>
    <n v="8684"/>
    <n v="2171"/>
    <n v="103"/>
    <n v="409"/>
    <n v="583"/>
    <n v="453"/>
    <n v="310"/>
    <n v="1903018"/>
    <n v="1212825"/>
    <n v="737256"/>
    <n v="1468258"/>
    <n v="1673753"/>
    <n v="18475.902912621361"/>
    <n v="2965.3422982885086"/>
    <n v="1264.590051457976"/>
    <n v="3241.1876379690948"/>
    <n v="5399.2032258064519"/>
  </r>
  <r>
    <x v="15"/>
    <x v="3"/>
    <n v="4"/>
    <s v="SYH_Commercial"/>
    <x v="24"/>
    <s v="Commercial"/>
    <n v="4516"/>
    <n v="1129"/>
    <n v="56"/>
    <n v="213"/>
    <n v="181"/>
    <n v="322"/>
    <n v="10"/>
    <n v="704445"/>
    <n v="532805"/>
    <n v="316391"/>
    <n v="737300"/>
    <n v="64965"/>
    <n v="12579.375"/>
    <n v="2501.4319248826291"/>
    <n v="1748.0165745856355"/>
    <n v="2289.7515527950309"/>
    <n v="6496.5"/>
  </r>
  <r>
    <x v="15"/>
    <x v="3"/>
    <n v="4"/>
    <s v="MSH_Commercial"/>
    <x v="25"/>
    <s v="Commercial"/>
    <n v="21380"/>
    <n v="5345"/>
    <n v="271"/>
    <n v="992"/>
    <n v="2147"/>
    <n v="1601"/>
    <n v="133"/>
    <n v="3986427"/>
    <n v="2675079"/>
    <n v="2083814"/>
    <n v="4649587"/>
    <n v="666023"/>
    <n v="14710.062730627305"/>
    <n v="2696.6522177419356"/>
    <n v="970.57009781089891"/>
    <n v="2904.1767645221735"/>
    <n v="5007.6917293233082"/>
  </r>
  <r>
    <x v="15"/>
    <x v="3"/>
    <n v="4"/>
    <s v="SMH_Commercial"/>
    <x v="26"/>
    <s v="Commercial"/>
    <n v="9224"/>
    <n v="2306"/>
    <n v="88"/>
    <n v="426"/>
    <n v="778"/>
    <n v="583"/>
    <n v="93"/>
    <n v="1118946"/>
    <n v="1390397"/>
    <n v="614079"/>
    <n v="1912429"/>
    <n v="227100"/>
    <n v="12715.295454545454"/>
    <n v="3263.842723004695"/>
    <n v="789.30462724935728"/>
    <n v="3280.3241852487135"/>
    <n v="2441.9354838709678"/>
  </r>
  <r>
    <x v="16"/>
    <x v="4"/>
    <n v="1"/>
    <s v="SML_Commercial"/>
    <x v="0"/>
    <s v="Commercial"/>
    <n v="23224"/>
    <n v="5806"/>
    <n v="42"/>
    <n v="765"/>
    <n v="344"/>
    <n v="1066"/>
    <n v="174"/>
    <n v="525228"/>
    <n v="1167371"/>
    <n v="490125"/>
    <n v="1821773"/>
    <n v="581421"/>
    <n v="12505.428571428571"/>
    <n v="1525.9751633986928"/>
    <n v="1424.7819767441861"/>
    <n v="1708.9803001876173"/>
    <n v="3341.5"/>
  </r>
  <r>
    <x v="16"/>
    <x v="4"/>
    <n v="1"/>
    <s v="LSL_Commercial"/>
    <x v="1"/>
    <s v="Commercial"/>
    <n v="3056"/>
    <n v="764"/>
    <n v="4"/>
    <n v="88"/>
    <n v="100"/>
    <n v="147"/>
    <n v="18"/>
    <n v="78560"/>
    <n v="254308"/>
    <n v="112837"/>
    <n v="449462"/>
    <n v="111020"/>
    <n v="19640"/>
    <n v="2889.8636363636365"/>
    <n v="1128.3699999999999"/>
    <n v="3057.5646258503402"/>
    <n v="6167.7777777777774"/>
  </r>
  <r>
    <x v="16"/>
    <x v="4"/>
    <n v="1"/>
    <s v="MYA_Commercial"/>
    <x v="2"/>
    <s v="Commercial"/>
    <n v="3404"/>
    <n v="851"/>
    <n v="19"/>
    <n v="127"/>
    <n v="99"/>
    <n v="243"/>
    <n v="35"/>
    <n v="209495"/>
    <n v="401790"/>
    <n v="94198"/>
    <n v="685178"/>
    <n v="187190"/>
    <n v="11026.052631578947"/>
    <n v="3163.7007874015749"/>
    <n v="951.49494949494954"/>
    <n v="2819.662551440329"/>
    <n v="5348.2857142857147"/>
  </r>
  <r>
    <x v="16"/>
    <x v="4"/>
    <n v="1"/>
    <s v="SMA_Commercial"/>
    <x v="3"/>
    <s v="Commercial"/>
    <n v="23568"/>
    <n v="5892"/>
    <n v="40"/>
    <n v="607"/>
    <n v="707"/>
    <n v="1012"/>
    <n v="242"/>
    <n v="737666"/>
    <n v="2152670"/>
    <n v="594104"/>
    <n v="3317339"/>
    <n v="1384341"/>
    <n v="18441.650000000001"/>
    <n v="3546.4085667215813"/>
    <n v="840.31683168316829"/>
    <n v="3278.0029644268775"/>
    <n v="5720.4173553719011"/>
  </r>
  <r>
    <x v="16"/>
    <x v="4"/>
    <n v="1"/>
    <s v="MSL_Commercial"/>
    <x v="4"/>
    <s v="Commercial"/>
    <n v="10360"/>
    <n v="2590"/>
    <n v="30"/>
    <n v="241"/>
    <n v="281"/>
    <n v="392"/>
    <n v="80"/>
    <n v="639351"/>
    <n v="714065"/>
    <n v="352508"/>
    <n v="1294193"/>
    <n v="234156"/>
    <n v="21311.7"/>
    <n v="2962.9253112033193"/>
    <n v="1254.4768683274021"/>
    <n v="3301.512755102041"/>
    <n v="2926.95"/>
  </r>
  <r>
    <x v="16"/>
    <x v="4"/>
    <n v="1"/>
    <s v="LYL_Commercial"/>
    <x v="5"/>
    <s v="Commercial"/>
    <n v="4044"/>
    <n v="1011"/>
    <n v="24"/>
    <n v="109"/>
    <n v="156"/>
    <n v="170"/>
    <n v="48"/>
    <n v="443513"/>
    <n v="309109"/>
    <n v="177674"/>
    <n v="587495"/>
    <n v="284112"/>
    <n v="18479.708333333332"/>
    <n v="2835.8623853211011"/>
    <n v="1138.9358974358975"/>
    <n v="3455.8529411764707"/>
    <n v="5919"/>
  </r>
  <r>
    <x v="16"/>
    <x v="4"/>
    <n v="1"/>
    <s v="LSA_Commercial"/>
    <x v="6"/>
    <s v="Commercial"/>
    <n v="27148"/>
    <n v="6787"/>
    <n v="102"/>
    <n v="864"/>
    <n v="646"/>
    <n v="1401"/>
    <n v="240"/>
    <n v="2589778"/>
    <n v="2154639"/>
    <n v="501604"/>
    <n v="3681213"/>
    <n v="2150257"/>
    <n v="25389.980392156864"/>
    <n v="2493.7951388888887"/>
    <n v="776.47678018575846"/>
    <n v="2627.5610278372592"/>
    <n v="8959.4041666666672"/>
  </r>
  <r>
    <x v="16"/>
    <x v="4"/>
    <n v="1"/>
    <s v="LMA_Commercial"/>
    <x v="7"/>
    <s v="Commercial"/>
    <n v="24916"/>
    <n v="6229"/>
    <n v="200"/>
    <n v="663"/>
    <n v="776"/>
    <n v="1088"/>
    <n v="206"/>
    <n v="3153420"/>
    <n v="1576968"/>
    <n v="674367"/>
    <n v="3293735"/>
    <n v="1164465"/>
    <n v="15767.1"/>
    <n v="2378.5339366515836"/>
    <n v="869.02963917525778"/>
    <n v="3027.3299632352941"/>
    <n v="5652.7427184466023"/>
  </r>
  <r>
    <x v="16"/>
    <x v="4"/>
    <n v="1"/>
    <s v="SYL_Commercial"/>
    <x v="8"/>
    <s v="Commercial"/>
    <n v="3288"/>
    <n v="822"/>
    <n v="32"/>
    <n v="87"/>
    <n v="102"/>
    <n v="116"/>
    <n v="40"/>
    <n v="354650"/>
    <n v="246902"/>
    <n v="75392"/>
    <n v="359248"/>
    <n v="165492"/>
    <n v="11082.8125"/>
    <n v="2837.9540229885056"/>
    <n v="739.13725490196077"/>
    <n v="3096.9655172413795"/>
    <n v="4137.3"/>
  </r>
  <r>
    <x v="16"/>
    <x v="4"/>
    <n v="1"/>
    <s v="MYL_Commercial"/>
    <x v="9"/>
    <s v="Commercial"/>
    <n v="2312"/>
    <n v="578"/>
    <n v="22"/>
    <n v="73"/>
    <n v="118"/>
    <n v="99"/>
    <n v="26"/>
    <n v="314655"/>
    <n v="218601"/>
    <n v="76085"/>
    <n v="317690"/>
    <n v="129197"/>
    <n v="14302.5"/>
    <n v="2994.5342465753424"/>
    <n v="644.78813559322032"/>
    <n v="3208.9898989898988"/>
    <n v="4969.1153846153848"/>
  </r>
  <r>
    <x v="16"/>
    <x v="4"/>
    <n v="1"/>
    <s v="MYH_Commercial"/>
    <x v="10"/>
    <s v="Commercial"/>
    <n v="6348"/>
    <n v="1587"/>
    <n v="53"/>
    <n v="186"/>
    <n v="264"/>
    <n v="317"/>
    <n v="45"/>
    <n v="983169"/>
    <n v="779964"/>
    <n v="295645"/>
    <n v="971029"/>
    <n v="262022"/>
    <n v="18550.358490566039"/>
    <n v="4193.3548387096771"/>
    <n v="1119.8674242424242"/>
    <n v="3063.1829652996844"/>
    <n v="5822.7111111111108"/>
  </r>
  <r>
    <x v="16"/>
    <x v="4"/>
    <n v="1"/>
    <s v="LML_Commercial"/>
    <x v="11"/>
    <s v="Commercial"/>
    <n v="25376"/>
    <n v="6344"/>
    <n v="53"/>
    <n v="684"/>
    <n v="1296"/>
    <n v="1136"/>
    <n v="232"/>
    <n v="721234"/>
    <n v="1248603"/>
    <n v="1084319"/>
    <n v="2212141"/>
    <n v="1169346"/>
    <n v="13608.188679245282"/>
    <n v="1825.4429824561403"/>
    <n v="836.66589506172841"/>
    <n v="1947.3072183098591"/>
    <n v="5040.2844827586205"/>
  </r>
  <r>
    <x v="16"/>
    <x v="4"/>
    <n v="1"/>
    <s v="MSA_Commercial"/>
    <x v="12"/>
    <s v="Commercial"/>
    <n v="18648"/>
    <n v="4662"/>
    <n v="79"/>
    <n v="591"/>
    <n v="695"/>
    <n v="1090"/>
    <n v="251"/>
    <n v="1435030"/>
    <n v="1810752"/>
    <n v="825240"/>
    <n v="3244957"/>
    <n v="999775"/>
    <n v="18164.936708860758"/>
    <n v="3063.8781725888325"/>
    <n v="1187.3956834532373"/>
    <n v="2977.0247706422019"/>
    <n v="3983.1673306772909"/>
  </r>
  <r>
    <x v="16"/>
    <x v="4"/>
    <n v="1"/>
    <s v="LYA_Commercial"/>
    <x v="13"/>
    <s v="Commercial"/>
    <n v="5396"/>
    <n v="1349"/>
    <n v="41"/>
    <n v="166"/>
    <n v="200"/>
    <n v="224"/>
    <n v="78"/>
    <n v="802266"/>
    <n v="470713"/>
    <n v="152580"/>
    <n v="695060"/>
    <n v="674537"/>
    <n v="19567.463414634145"/>
    <n v="2835.6204819277109"/>
    <n v="762.9"/>
    <n v="3102.9464285714284"/>
    <n v="8647.9102564102559"/>
  </r>
  <r>
    <x v="16"/>
    <x v="4"/>
    <n v="1"/>
    <s v="MMA_Commercial"/>
    <x v="14"/>
    <s v="Commercial"/>
    <n v="26768"/>
    <n v="6692"/>
    <n v="207"/>
    <n v="835"/>
    <n v="1237"/>
    <n v="1377"/>
    <n v="329"/>
    <n v="2630144"/>
    <n v="2573638"/>
    <n v="1236970"/>
    <n v="4490738"/>
    <n v="3476159"/>
    <n v="12706.009661835749"/>
    <n v="3082.2011976047902"/>
    <n v="999.97574777687953"/>
    <n v="3261.2476397966593"/>
    <n v="10565.832826747721"/>
  </r>
  <r>
    <x v="16"/>
    <x v="4"/>
    <n v="1"/>
    <s v="LYH_Commercial"/>
    <x v="15"/>
    <s v="Commercial"/>
    <n v="3672"/>
    <n v="918"/>
    <n v="33"/>
    <n v="120"/>
    <n v="126"/>
    <n v="206"/>
    <n v="52"/>
    <n v="543955"/>
    <n v="357464"/>
    <n v="148061"/>
    <n v="609526"/>
    <n v="372047"/>
    <n v="16483.484848484848"/>
    <n v="2978.8666666666668"/>
    <n v="1175.0873015873017"/>
    <n v="2958.8640776699031"/>
    <n v="7154.75"/>
  </r>
  <r>
    <x v="16"/>
    <x v="4"/>
    <n v="1"/>
    <s v="SSA_Commercial"/>
    <x v="16"/>
    <s v="Commercial"/>
    <n v="6288"/>
    <n v="1572"/>
    <n v="54"/>
    <n v="204"/>
    <n v="375"/>
    <n v="385"/>
    <n v="89"/>
    <n v="1161413"/>
    <n v="361228"/>
    <n v="296224"/>
    <n v="1337843"/>
    <n v="566364"/>
    <n v="21507.64814814815"/>
    <n v="1770.7254901960785"/>
    <n v="789.93066666666664"/>
    <n v="3474.9168831168831"/>
    <n v="6363.6404494382023"/>
  </r>
  <r>
    <x v="16"/>
    <x v="4"/>
    <n v="1"/>
    <s v="MML_Commercial"/>
    <x v="17"/>
    <s v="Commercial"/>
    <n v="21772"/>
    <n v="5443"/>
    <n v="144"/>
    <n v="722"/>
    <n v="1423"/>
    <n v="1011"/>
    <n v="254"/>
    <n v="2128100"/>
    <n v="2129545"/>
    <n v="739970"/>
    <n v="3399701"/>
    <n v="535321"/>
    <n v="14778.472222222223"/>
    <n v="2949.5083102493077"/>
    <n v="520.00702740688689"/>
    <n v="3362.7111770524234"/>
    <n v="2107.5629921259842"/>
  </r>
  <r>
    <x v="16"/>
    <x v="4"/>
    <n v="1"/>
    <s v="LMH_Commercial"/>
    <x v="18"/>
    <s v="Commercial"/>
    <n v="22028"/>
    <n v="5507"/>
    <n v="94"/>
    <n v="811"/>
    <n v="1262"/>
    <n v="1364"/>
    <n v="273"/>
    <n v="3118350"/>
    <n v="2598578"/>
    <n v="872217"/>
    <n v="5003916"/>
    <n v="2456852"/>
    <n v="33173.936170212764"/>
    <n v="3204.1652281134402"/>
    <n v="691.13866877971475"/>
    <n v="3668.5601173020527"/>
    <n v="8999.4578754578761"/>
  </r>
  <r>
    <x v="16"/>
    <x v="4"/>
    <n v="1"/>
    <s v="SSL_Commercial"/>
    <x v="19"/>
    <s v="Commercial"/>
    <n v="11508"/>
    <n v="2877"/>
    <n v="105"/>
    <n v="324"/>
    <n v="747"/>
    <n v="464"/>
    <n v="114"/>
    <n v="1218246"/>
    <n v="890579"/>
    <n v="600313"/>
    <n v="1328036"/>
    <n v="304008"/>
    <n v="11602.342857142858"/>
    <n v="2748.7006172839506"/>
    <n v="803.63186077643911"/>
    <n v="2862.1465517241381"/>
    <n v="2666.7368421052633"/>
  </r>
  <r>
    <x v="16"/>
    <x v="4"/>
    <n v="1"/>
    <s v="SSH_Commercial"/>
    <x v="20"/>
    <s v="Commercial"/>
    <n v="9836"/>
    <n v="2459"/>
    <n v="76"/>
    <n v="383"/>
    <n v="482"/>
    <n v="532"/>
    <n v="89"/>
    <n v="1068889"/>
    <n v="1401753"/>
    <n v="450679"/>
    <n v="2128460"/>
    <n v="354432"/>
    <n v="14064.328947368422"/>
    <n v="3659.929503916449"/>
    <n v="935.01867219917017"/>
    <n v="4000.8646616541355"/>
    <n v="3982.3820224719102"/>
  </r>
  <r>
    <x v="16"/>
    <x v="4"/>
    <n v="1"/>
    <s v="MMH_Commercial"/>
    <x v="21"/>
    <s v="Commercial"/>
    <n v="19388"/>
    <n v="4847"/>
    <n v="205"/>
    <n v="742"/>
    <n v="717"/>
    <n v="1183"/>
    <n v="285"/>
    <n v="2258903"/>
    <n v="2186479"/>
    <n v="841610"/>
    <n v="3505486"/>
    <n v="835762"/>
    <n v="11019.039024390244"/>
    <n v="2946.7371967654985"/>
    <n v="1173.7935843793584"/>
    <n v="2963.2172442941674"/>
    <n v="2932.4982456140351"/>
  </r>
  <r>
    <x v="16"/>
    <x v="4"/>
    <n v="1"/>
    <s v="SYA_Commercial"/>
    <x v="22"/>
    <s v="Commercial"/>
    <n v="5760"/>
    <n v="1440"/>
    <n v="66"/>
    <n v="234"/>
    <n v="283"/>
    <n v="294"/>
    <n v="48"/>
    <n v="1076552"/>
    <n v="864459"/>
    <n v="243403"/>
    <n v="995945"/>
    <n v="279482"/>
    <n v="16311.39393939394"/>
    <n v="3694.2692307692309"/>
    <n v="860.08127208480562"/>
    <n v="3387.5680272108843"/>
    <n v="5822.541666666667"/>
  </r>
  <r>
    <x v="16"/>
    <x v="4"/>
    <n v="1"/>
    <s v="LSH_Commercial"/>
    <x v="23"/>
    <s v="Commercial"/>
    <n v="8908"/>
    <n v="2227"/>
    <n v="109"/>
    <n v="441"/>
    <n v="462"/>
    <n v="770"/>
    <n v="165"/>
    <n v="1902308"/>
    <n v="1258334"/>
    <n v="524943"/>
    <n v="2593584"/>
    <n v="1056905"/>
    <n v="17452.366972477063"/>
    <n v="2853.3650793650795"/>
    <n v="1136.2402597402597"/>
    <n v="3368.2909090909093"/>
    <n v="6405.484848484848"/>
  </r>
  <r>
    <x v="16"/>
    <x v="4"/>
    <n v="1"/>
    <s v="SYH_Commercial"/>
    <x v="24"/>
    <s v="Commercial"/>
    <n v="4628"/>
    <n v="1157"/>
    <n v="56"/>
    <n v="221"/>
    <n v="147"/>
    <n v="363"/>
    <n v="10"/>
    <n v="597428"/>
    <n v="506926"/>
    <n v="255480"/>
    <n v="927499"/>
    <n v="53845"/>
    <n v="10668.357142857143"/>
    <n v="2293.7828054298643"/>
    <n v="1737.9591836734694"/>
    <n v="2555.0936639118459"/>
    <n v="5384.5"/>
  </r>
  <r>
    <x v="16"/>
    <x v="4"/>
    <n v="1"/>
    <s v="MSH_Commercial"/>
    <x v="25"/>
    <s v="Commercial"/>
    <n v="21556"/>
    <n v="5389"/>
    <n v="284"/>
    <n v="1030"/>
    <n v="1050"/>
    <n v="1231"/>
    <n v="172"/>
    <n v="4240141"/>
    <n v="2704056"/>
    <n v="932300"/>
    <n v="3723528"/>
    <n v="958955"/>
    <n v="14930.073943661971"/>
    <n v="2625.2970873786408"/>
    <n v="887.90476190476193"/>
    <n v="3024.7993501218521"/>
    <n v="5575.3197674418607"/>
  </r>
  <r>
    <x v="16"/>
    <x v="4"/>
    <n v="1"/>
    <s v="SMH_Commercial"/>
    <x v="26"/>
    <s v="Commercial"/>
    <n v="9376"/>
    <n v="2344"/>
    <n v="98"/>
    <n v="462"/>
    <n v="903"/>
    <n v="836"/>
    <n v="151"/>
    <n v="1200083"/>
    <n v="1553898"/>
    <n v="575319"/>
    <n v="2905064"/>
    <n v="437467"/>
    <n v="12245.744897959185"/>
    <n v="3363.4155844155844"/>
    <n v="637.11960132890363"/>
    <n v="3474.9569377990429"/>
    <n v="2897.1324503311257"/>
  </r>
  <r>
    <x v="17"/>
    <x v="4"/>
    <n v="2"/>
    <s v="SML_Commercial"/>
    <x v="0"/>
    <s v="Commercial"/>
    <n v="23144"/>
    <n v="5786"/>
    <n v="39"/>
    <n v="746"/>
    <n v="396"/>
    <n v="1094"/>
    <n v="158"/>
    <n v="468419"/>
    <n v="1209002"/>
    <n v="514770"/>
    <n v="1908951"/>
    <n v="613793"/>
    <n v="12010.74358974359"/>
    <n v="1620.6461126005363"/>
    <n v="1299.9242424242425"/>
    <n v="1744.9277879341864"/>
    <n v="3884.7658227848101"/>
  </r>
  <r>
    <x v="17"/>
    <x v="4"/>
    <n v="2"/>
    <s v="LSL_Commercial"/>
    <x v="1"/>
    <s v="Commercial"/>
    <n v="3036"/>
    <n v="759"/>
    <n v="4"/>
    <n v="78"/>
    <n v="146"/>
    <n v="121"/>
    <n v="18"/>
    <n v="87485"/>
    <n v="216124"/>
    <n v="189517"/>
    <n v="341506"/>
    <n v="121787"/>
    <n v="21871.25"/>
    <n v="2770.8205128205127"/>
    <n v="1298.0616438356165"/>
    <n v="2822.3636363636365"/>
    <n v="6765.9444444444443"/>
  </r>
  <r>
    <x v="17"/>
    <x v="4"/>
    <n v="2"/>
    <s v="MYA_Commercial"/>
    <x v="2"/>
    <s v="Commercial"/>
    <n v="3368"/>
    <n v="842"/>
    <n v="17"/>
    <n v="125"/>
    <n v="279"/>
    <n v="307"/>
    <n v="22"/>
    <n v="173989"/>
    <n v="432309"/>
    <n v="277579"/>
    <n v="991855"/>
    <n v="127695"/>
    <n v="10234.64705882353"/>
    <n v="3458.4720000000002"/>
    <n v="994.90681003584234"/>
    <n v="3230.7980456026057"/>
    <n v="5804.318181818182"/>
  </r>
  <r>
    <x v="17"/>
    <x v="4"/>
    <n v="2"/>
    <s v="SMA_Commercial"/>
    <x v="3"/>
    <s v="Commercial"/>
    <n v="23608"/>
    <n v="5902"/>
    <n v="33"/>
    <n v="644"/>
    <n v="1941"/>
    <n v="971"/>
    <n v="174"/>
    <n v="553493"/>
    <n v="2495561"/>
    <n v="1639047"/>
    <n v="3315482"/>
    <n v="1096449"/>
    <n v="16772.515151515152"/>
    <n v="3875.0947204968943"/>
    <n v="844.43431221020091"/>
    <n v="3414.5025746652937"/>
    <n v="6301.4310344827591"/>
  </r>
  <r>
    <x v="17"/>
    <x v="4"/>
    <n v="2"/>
    <s v="MSL_Commercial"/>
    <x v="4"/>
    <s v="Commercial"/>
    <n v="10284"/>
    <n v="2571"/>
    <n v="27"/>
    <n v="237"/>
    <n v="848"/>
    <n v="323"/>
    <n v="67"/>
    <n v="523191"/>
    <n v="705807"/>
    <n v="1196955"/>
    <n v="1115128"/>
    <n v="228824"/>
    <n v="19377.444444444445"/>
    <n v="2978.0886075949365"/>
    <n v="1411.503537735849"/>
    <n v="3452.4086687306503"/>
    <n v="3415.2835820895521"/>
  </r>
  <r>
    <x v="17"/>
    <x v="4"/>
    <n v="2"/>
    <s v="LYL_Commercial"/>
    <x v="5"/>
    <s v="Commercial"/>
    <n v="4016"/>
    <n v="1004"/>
    <n v="21"/>
    <n v="110"/>
    <n v="181"/>
    <n v="145"/>
    <n v="43"/>
    <n v="419128"/>
    <n v="336051"/>
    <n v="225480"/>
    <n v="495506"/>
    <n v="253253"/>
    <n v="19958.476190476191"/>
    <n v="3055.0090909090909"/>
    <n v="1245.7458563535911"/>
    <n v="3417.2827586206895"/>
    <n v="5889.604651162791"/>
  </r>
  <r>
    <x v="17"/>
    <x v="4"/>
    <n v="2"/>
    <s v="LSA_Commercial"/>
    <x v="6"/>
    <s v="Commercial"/>
    <n v="27128"/>
    <n v="6782"/>
    <n v="103"/>
    <n v="882"/>
    <n v="586"/>
    <n v="1240"/>
    <n v="250"/>
    <n v="2637521"/>
    <n v="2312067"/>
    <n v="491803"/>
    <n v="3278434"/>
    <n v="2049526"/>
    <n v="25607"/>
    <n v="2621.3911564625851"/>
    <n v="839.25426621160409"/>
    <n v="2643.8983870967741"/>
    <n v="8198.1039999999994"/>
  </r>
  <r>
    <x v="17"/>
    <x v="4"/>
    <n v="2"/>
    <s v="LMA_Commercial"/>
    <x v="7"/>
    <s v="Commercial"/>
    <n v="24736"/>
    <n v="6184"/>
    <n v="186"/>
    <n v="661"/>
    <n v="1041"/>
    <n v="1079"/>
    <n v="414"/>
    <n v="2724345"/>
    <n v="1706068"/>
    <n v="938560"/>
    <n v="3644487"/>
    <n v="2413528"/>
    <n v="14647.016129032258"/>
    <n v="2581.0408472012105"/>
    <n v="901.59462055715653"/>
    <n v="3377.6524559777572"/>
    <n v="5829.7777777777774"/>
  </r>
  <r>
    <x v="17"/>
    <x v="4"/>
    <n v="2"/>
    <s v="SYL_Commercial"/>
    <x v="8"/>
    <s v="Commercial"/>
    <n v="3280"/>
    <n v="820"/>
    <n v="29"/>
    <n v="83"/>
    <n v="112"/>
    <n v="99"/>
    <n v="34"/>
    <n v="352326"/>
    <n v="233320"/>
    <n v="85372"/>
    <n v="297221"/>
    <n v="132180"/>
    <n v="12149.172413793103"/>
    <n v="2811.0843373493976"/>
    <n v="762.25"/>
    <n v="3002.2323232323233"/>
    <n v="3887.6470588235293"/>
  </r>
  <r>
    <x v="17"/>
    <x v="4"/>
    <n v="2"/>
    <s v="MYL_Commercial"/>
    <x v="9"/>
    <s v="Commercial"/>
    <n v="2316"/>
    <n v="579"/>
    <n v="21"/>
    <n v="70"/>
    <n v="125"/>
    <n v="90"/>
    <n v="24"/>
    <n v="283669"/>
    <n v="218717"/>
    <n v="80024"/>
    <n v="289305"/>
    <n v="121433"/>
    <n v="13508.047619047618"/>
    <n v="3124.5285714285715"/>
    <n v="640.19200000000001"/>
    <n v="3214.5"/>
    <n v="5059.708333333333"/>
  </r>
  <r>
    <x v="17"/>
    <x v="4"/>
    <n v="2"/>
    <s v="MYH_Commercial"/>
    <x v="10"/>
    <s v="Commercial"/>
    <n v="6384"/>
    <n v="1596"/>
    <n v="49"/>
    <n v="183"/>
    <n v="125"/>
    <n v="213"/>
    <n v="31"/>
    <n v="848830"/>
    <n v="839774"/>
    <n v="145241"/>
    <n v="682841"/>
    <n v="191649"/>
    <n v="17323.061224489797"/>
    <n v="4588.9289617486338"/>
    <n v="1161.9280000000001"/>
    <n v="3205.8262910798121"/>
    <n v="6182.2258064516127"/>
  </r>
  <r>
    <x v="17"/>
    <x v="4"/>
    <n v="2"/>
    <s v="LML_Commercial"/>
    <x v="11"/>
    <s v="Commercial"/>
    <n v="25600"/>
    <n v="6400"/>
    <n v="52"/>
    <n v="612"/>
    <n v="2000"/>
    <n v="858"/>
    <n v="206"/>
    <n v="771390"/>
    <n v="1137206"/>
    <n v="1646820"/>
    <n v="1654755"/>
    <n v="1107152"/>
    <n v="14834.423076923076"/>
    <n v="1858.1797385620914"/>
    <n v="823.41"/>
    <n v="1928.6188811188811"/>
    <n v="5374.5242718446598"/>
  </r>
  <r>
    <x v="17"/>
    <x v="4"/>
    <n v="2"/>
    <s v="MSA_Commercial"/>
    <x v="12"/>
    <s v="Commercial"/>
    <n v="18572"/>
    <n v="4643"/>
    <n v="71"/>
    <n v="575"/>
    <n v="758"/>
    <n v="919"/>
    <n v="212"/>
    <n v="1352142"/>
    <n v="1767775"/>
    <n v="882563"/>
    <n v="2779848"/>
    <n v="902434"/>
    <n v="19044.25352112676"/>
    <n v="3074.391304347826"/>
    <n v="1164.3311345646439"/>
    <n v="3024.8618063112081"/>
    <n v="4256.7641509433961"/>
  </r>
  <r>
    <x v="17"/>
    <x v="4"/>
    <n v="2"/>
    <s v="LYA_Commercial"/>
    <x v="13"/>
    <s v="Commercial"/>
    <n v="5384"/>
    <n v="1346"/>
    <n v="40"/>
    <n v="169"/>
    <n v="224"/>
    <n v="215"/>
    <n v="73"/>
    <n v="787528"/>
    <n v="485927"/>
    <n v="212783"/>
    <n v="714088"/>
    <n v="614316"/>
    <n v="19688.2"/>
    <n v="2875.3076923076924"/>
    <n v="949.92410714285711"/>
    <n v="3321.3395348837207"/>
    <n v="8415.2876712328762"/>
  </r>
  <r>
    <x v="17"/>
    <x v="4"/>
    <n v="2"/>
    <s v="MMA_Commercial"/>
    <x v="14"/>
    <s v="Commercial"/>
    <n v="26716"/>
    <n v="6679"/>
    <n v="201"/>
    <n v="824"/>
    <n v="1508"/>
    <n v="1219"/>
    <n v="273"/>
    <n v="2543924"/>
    <n v="2578505"/>
    <n v="2013797"/>
    <n v="4062303"/>
    <n v="2754491"/>
    <n v="12656.338308457711"/>
    <n v="3129.2536407766988"/>
    <n v="1335.409151193634"/>
    <n v="3332.4881050041017"/>
    <n v="10089.710622710623"/>
  </r>
  <r>
    <x v="17"/>
    <x v="4"/>
    <n v="2"/>
    <s v="LYH_Commercial"/>
    <x v="15"/>
    <s v="Commercial"/>
    <n v="3648"/>
    <n v="912"/>
    <n v="30"/>
    <n v="117"/>
    <n v="136"/>
    <n v="177"/>
    <n v="42"/>
    <n v="473691"/>
    <n v="367339"/>
    <n v="142311"/>
    <n v="523555"/>
    <n v="367322"/>
    <n v="15789.7"/>
    <n v="3139.6495726495727"/>
    <n v="1046.4044117647059"/>
    <n v="2957.9378531073448"/>
    <n v="8745.7619047619046"/>
  </r>
  <r>
    <x v="17"/>
    <x v="4"/>
    <n v="2"/>
    <s v="SSA_Commercial"/>
    <x v="16"/>
    <s v="Commercial"/>
    <n v="6272"/>
    <n v="1568"/>
    <n v="49"/>
    <n v="213"/>
    <n v="220"/>
    <n v="455"/>
    <n v="171"/>
    <n v="944105"/>
    <n v="423495"/>
    <n v="177905"/>
    <n v="1548840"/>
    <n v="1141884"/>
    <n v="19267.448979591838"/>
    <n v="1988.2394366197184"/>
    <n v="808.65909090909088"/>
    <n v="3404.0439560439559"/>
    <n v="6677.6842105263158"/>
  </r>
  <r>
    <x v="17"/>
    <x v="4"/>
    <n v="2"/>
    <s v="MML_Commercial"/>
    <x v="17"/>
    <s v="Commercial"/>
    <n v="21864"/>
    <n v="5466"/>
    <n v="131"/>
    <n v="639"/>
    <n v="1723"/>
    <n v="800"/>
    <n v="221"/>
    <n v="1831256"/>
    <n v="1884020"/>
    <n v="885511"/>
    <n v="2527382"/>
    <n v="475460"/>
    <n v="13979.053435114503"/>
    <n v="2948.3881064162756"/>
    <n v="513.93557748113756"/>
    <n v="3159.2275"/>
    <n v="2151.4027149321269"/>
  </r>
  <r>
    <x v="17"/>
    <x v="4"/>
    <n v="2"/>
    <s v="LMH_Commercial"/>
    <x v="18"/>
    <s v="Commercial"/>
    <n v="22088"/>
    <n v="5522"/>
    <n v="92"/>
    <n v="793"/>
    <n v="1282"/>
    <n v="1150"/>
    <n v="232"/>
    <n v="2998736"/>
    <n v="2680454"/>
    <n v="957454"/>
    <n v="4142071"/>
    <n v="2005895"/>
    <n v="32594.956521739132"/>
    <n v="3380.143757881463"/>
    <n v="746.84399375975045"/>
    <n v="3601.8008695652175"/>
    <n v="8646.0991379310344"/>
  </r>
  <r>
    <x v="17"/>
    <x v="4"/>
    <n v="2"/>
    <s v="SSL_Commercial"/>
    <x v="19"/>
    <s v="Commercial"/>
    <n v="11492"/>
    <n v="2873"/>
    <n v="97"/>
    <n v="322"/>
    <n v="802"/>
    <n v="422"/>
    <n v="108"/>
    <n v="1133462"/>
    <n v="941623"/>
    <n v="662286"/>
    <n v="1362427"/>
    <n v="305507"/>
    <n v="11685.175257731958"/>
    <n v="2924.2950310559008"/>
    <n v="825.79301745635905"/>
    <n v="3228.5"/>
    <n v="2828.7685185185187"/>
  </r>
  <r>
    <x v="17"/>
    <x v="4"/>
    <n v="2"/>
    <s v="SSH_Commercial"/>
    <x v="20"/>
    <s v="Commercial"/>
    <n v="9896"/>
    <n v="2474"/>
    <n v="73"/>
    <n v="393"/>
    <n v="722"/>
    <n v="487"/>
    <n v="83"/>
    <n v="1051704"/>
    <n v="1506592"/>
    <n v="1293431"/>
    <n v="1967777"/>
    <n v="364315"/>
    <n v="14406.904109589041"/>
    <n v="3833.5674300254454"/>
    <n v="1791.4556786703602"/>
    <n v="4040.6098562628335"/>
    <n v="4389.3373493975905"/>
  </r>
  <r>
    <x v="17"/>
    <x v="4"/>
    <n v="2"/>
    <s v="MMH_Commercial"/>
    <x v="21"/>
    <s v="Commercial"/>
    <n v="19372"/>
    <n v="4843"/>
    <n v="196"/>
    <n v="768"/>
    <n v="851"/>
    <n v="1103"/>
    <n v="241"/>
    <n v="2274846"/>
    <n v="2167696"/>
    <n v="878106"/>
    <n v="3097193"/>
    <n v="767818"/>
    <n v="11606.357142857143"/>
    <n v="2822.5208333333335"/>
    <n v="1031.8519388954171"/>
    <n v="2807.9718948322757"/>
    <n v="3185.9668049792531"/>
  </r>
  <r>
    <x v="17"/>
    <x v="4"/>
    <n v="2"/>
    <s v="SYA_Commercial"/>
    <x v="22"/>
    <s v="Commercial"/>
    <n v="5844"/>
    <n v="1461"/>
    <n v="62"/>
    <n v="234"/>
    <n v="507"/>
    <n v="447"/>
    <n v="84"/>
    <n v="920817"/>
    <n v="920857"/>
    <n v="446693"/>
    <n v="1457879"/>
    <n v="513338"/>
    <n v="14851.887096774193"/>
    <n v="3935.2863247863247"/>
    <n v="881.0512820512821"/>
    <n v="3261.4742729306486"/>
    <n v="6111.166666666667"/>
  </r>
  <r>
    <x v="17"/>
    <x v="4"/>
    <n v="2"/>
    <s v="LSH_Commercial"/>
    <x v="23"/>
    <s v="Commercial"/>
    <n v="8920"/>
    <n v="2230"/>
    <n v="99"/>
    <n v="446"/>
    <n v="565"/>
    <n v="608"/>
    <n v="125"/>
    <n v="1529576"/>
    <n v="1469277"/>
    <n v="673089"/>
    <n v="2096594"/>
    <n v="846823"/>
    <n v="15450.262626262625"/>
    <n v="3294.343049327354"/>
    <n v="1191.30796460177"/>
    <n v="3448.3453947368421"/>
    <n v="6774.5839999999998"/>
  </r>
  <r>
    <x v="17"/>
    <x v="4"/>
    <n v="2"/>
    <s v="SYH_Commercial"/>
    <x v="24"/>
    <s v="Commercial"/>
    <n v="4680"/>
    <n v="1170"/>
    <n v="53"/>
    <n v="241"/>
    <n v="166"/>
    <n v="349"/>
    <n v="7"/>
    <n v="610575"/>
    <n v="557969"/>
    <n v="240961"/>
    <n v="930476"/>
    <n v="52770"/>
    <n v="11520.283018867925"/>
    <n v="2315.2240663900416"/>
    <n v="1451.5722891566265"/>
    <n v="2666.1203438395414"/>
    <n v="7538.5714285714284"/>
  </r>
  <r>
    <x v="17"/>
    <x v="4"/>
    <n v="2"/>
    <s v="MSH_Commercial"/>
    <x v="25"/>
    <s v="Commercial"/>
    <n v="21620"/>
    <n v="5405"/>
    <n v="268"/>
    <n v="1010"/>
    <n v="1239"/>
    <n v="1373"/>
    <n v="116"/>
    <n v="3564416"/>
    <n v="2878622"/>
    <n v="1128653"/>
    <n v="4056404"/>
    <n v="669303"/>
    <n v="13300.059701492537"/>
    <n v="2850.1207920792081"/>
    <n v="910.9386602098466"/>
    <n v="2954.4093226511291"/>
    <n v="5769.8534482758623"/>
  </r>
  <r>
    <x v="17"/>
    <x v="4"/>
    <n v="2"/>
    <s v="SMH_Commercial"/>
    <x v="26"/>
    <s v="Commercial"/>
    <n v="9368"/>
    <n v="2342"/>
    <n v="91"/>
    <n v="427"/>
    <n v="946"/>
    <n v="670"/>
    <n v="106"/>
    <n v="1170089"/>
    <n v="1463091"/>
    <n v="621670"/>
    <n v="2375994"/>
    <n v="327697"/>
    <n v="12858.120879120879"/>
    <n v="3426.4426229508199"/>
    <n v="657.15644820295984"/>
    <n v="3546.2597014925373"/>
    <n v="3091.4811320754716"/>
  </r>
  <r>
    <x v="18"/>
    <x v="4"/>
    <n v="3"/>
    <s v="SML_Commercial"/>
    <x v="0"/>
    <s v="Commercial"/>
    <n v="24176"/>
    <n v="6044"/>
    <n v="41"/>
    <n v="768"/>
    <n v="410"/>
    <n v="1251"/>
    <n v="177"/>
    <n v="657598"/>
    <n v="1185255"/>
    <n v="564275"/>
    <n v="1881789"/>
    <n v="595869"/>
    <n v="16038.975609756097"/>
    <n v="1543.30078125"/>
    <n v="1376.280487804878"/>
    <n v="1504.2278177458033"/>
    <n v="3366.4915254237289"/>
  </r>
  <r>
    <x v="18"/>
    <x v="4"/>
    <n v="3"/>
    <s v="LSL_Commercial"/>
    <x v="1"/>
    <s v="Commercial"/>
    <n v="3124"/>
    <n v="781"/>
    <n v="4"/>
    <n v="66"/>
    <n v="243"/>
    <n v="110"/>
    <n v="15"/>
    <n v="104720"/>
    <n v="199624"/>
    <n v="399855"/>
    <n v="264220"/>
    <n v="93320"/>
    <n v="26180"/>
    <n v="3024.6060606060605"/>
    <n v="1645.4938271604938"/>
    <n v="2402"/>
    <n v="6221.333333333333"/>
  </r>
  <r>
    <x v="18"/>
    <x v="4"/>
    <n v="3"/>
    <s v="MYA_Commercial"/>
    <x v="2"/>
    <s v="Commercial"/>
    <n v="3496"/>
    <n v="874"/>
    <n v="19"/>
    <n v="126"/>
    <n v="155"/>
    <n v="340"/>
    <n v="20"/>
    <n v="215974"/>
    <n v="413273"/>
    <n v="151606"/>
    <n v="935840"/>
    <n v="122345"/>
    <n v="11367.052631578947"/>
    <n v="3279.9444444444443"/>
    <n v="978.10322580645163"/>
    <n v="2752.4705882352941"/>
    <n v="6117.25"/>
  </r>
  <r>
    <x v="18"/>
    <x v="4"/>
    <n v="3"/>
    <s v="SMA_Commercial"/>
    <x v="3"/>
    <s v="Commercial"/>
    <n v="24292"/>
    <n v="6073"/>
    <n v="39"/>
    <n v="600"/>
    <n v="248"/>
    <n v="1123"/>
    <n v="117"/>
    <n v="760383"/>
    <n v="2317916"/>
    <n v="209577"/>
    <n v="3311658"/>
    <n v="756488"/>
    <n v="19497"/>
    <n v="3863.1933333333332"/>
    <n v="845.06854838709683"/>
    <n v="2948.938557435441"/>
    <n v="6465.7094017094014"/>
  </r>
  <r>
    <x v="18"/>
    <x v="4"/>
    <n v="3"/>
    <s v="MSL_Commercial"/>
    <x v="4"/>
    <s v="Commercial"/>
    <n v="10672"/>
    <n v="2668"/>
    <n v="29"/>
    <n v="242"/>
    <n v="790"/>
    <n v="365"/>
    <n v="70"/>
    <n v="622663"/>
    <n v="707354"/>
    <n v="1417245"/>
    <n v="1065993"/>
    <n v="237992"/>
    <n v="21471.137931034482"/>
    <n v="2922.9504132231405"/>
    <n v="1793.9810126582279"/>
    <n v="2920.5287671232877"/>
    <n v="3399.8857142857141"/>
  </r>
  <r>
    <x v="18"/>
    <x v="4"/>
    <n v="3"/>
    <s v="LYL_Commercial"/>
    <x v="5"/>
    <s v="Commercial"/>
    <n v="4156"/>
    <n v="1039"/>
    <n v="25"/>
    <n v="106"/>
    <n v="194"/>
    <n v="166"/>
    <n v="41"/>
    <n v="494949"/>
    <n v="337007"/>
    <n v="218200"/>
    <n v="527260"/>
    <n v="258112"/>
    <n v="19797.96"/>
    <n v="3179.3113207547171"/>
    <n v="1124.7422680412371"/>
    <n v="3176.265060240964"/>
    <n v="6295.4146341463411"/>
  </r>
  <r>
    <x v="18"/>
    <x v="4"/>
    <n v="3"/>
    <s v="LSA_Commercial"/>
    <x v="6"/>
    <s v="Commercial"/>
    <n v="28500"/>
    <n v="7125"/>
    <n v="109"/>
    <n v="924"/>
    <n v="677"/>
    <n v="1417"/>
    <n v="245"/>
    <n v="2826692"/>
    <n v="2408428"/>
    <n v="1051344"/>
    <n v="3426042"/>
    <n v="2192252"/>
    <n v="25932.954128440368"/>
    <n v="2606.5238095238096"/>
    <n v="1552.9453471196455"/>
    <n v="2417.8136908962597"/>
    <n v="8947.9673469387762"/>
  </r>
  <r>
    <x v="18"/>
    <x v="4"/>
    <n v="3"/>
    <s v="LMA_Commercial"/>
    <x v="7"/>
    <s v="Commercial"/>
    <n v="25764"/>
    <n v="6441"/>
    <n v="210"/>
    <n v="658"/>
    <n v="827"/>
    <n v="1250"/>
    <n v="140"/>
    <n v="3671125"/>
    <n v="1547463"/>
    <n v="744068"/>
    <n v="3511734"/>
    <n v="848111"/>
    <n v="17481.547619047618"/>
    <n v="2351.7674772036476"/>
    <n v="899.7194679564692"/>
    <n v="2809.3872000000001"/>
    <n v="6057.9357142857143"/>
  </r>
  <r>
    <x v="18"/>
    <x v="4"/>
    <n v="3"/>
    <s v="SYL_Commercial"/>
    <x v="8"/>
    <s v="Commercial"/>
    <n v="3404"/>
    <n v="851"/>
    <n v="32"/>
    <n v="89"/>
    <n v="133"/>
    <n v="115"/>
    <n v="41"/>
    <n v="397500"/>
    <n v="247293"/>
    <n v="114716"/>
    <n v="308055"/>
    <n v="179205"/>
    <n v="12421.875"/>
    <n v="2778.5730337078653"/>
    <n v="862.52631578947364"/>
    <n v="2678.7391304347825"/>
    <n v="4370.8536585365855"/>
  </r>
  <r>
    <x v="18"/>
    <x v="4"/>
    <n v="3"/>
    <s v="MYL_Commercial"/>
    <x v="9"/>
    <s v="Commercial"/>
    <n v="2396"/>
    <n v="599"/>
    <n v="22"/>
    <n v="73"/>
    <n v="141"/>
    <n v="96"/>
    <n v="21"/>
    <n v="305548"/>
    <n v="211898"/>
    <n v="94349"/>
    <n v="275840"/>
    <n v="101435"/>
    <n v="13888.545454545454"/>
    <n v="2902.7123287671234"/>
    <n v="669.14184397163126"/>
    <n v="2873.3333333333335"/>
    <n v="4830.2380952380954"/>
  </r>
  <r>
    <x v="18"/>
    <x v="4"/>
    <n v="3"/>
    <s v="MYH_Commercial"/>
    <x v="10"/>
    <s v="Commercial"/>
    <n v="6620"/>
    <n v="1655"/>
    <n v="54"/>
    <n v="188"/>
    <n v="403"/>
    <n v="376"/>
    <n v="39"/>
    <n v="1170014"/>
    <n v="815344"/>
    <n v="457717"/>
    <n v="1024113"/>
    <n v="252340"/>
    <n v="21666.925925925927"/>
    <n v="4336.9361702127662"/>
    <n v="1135.7741935483871"/>
    <n v="2723.7047872340427"/>
    <n v="6470.2564102564102"/>
  </r>
  <r>
    <x v="18"/>
    <x v="4"/>
    <n v="3"/>
    <s v="LML_Commercial"/>
    <x v="11"/>
    <s v="Commercial"/>
    <n v="26632"/>
    <n v="6658"/>
    <n v="55"/>
    <n v="593"/>
    <n v="2767"/>
    <n v="902"/>
    <n v="224"/>
    <n v="867937"/>
    <n v="1130797"/>
    <n v="3885577"/>
    <n v="1471410"/>
    <n v="1262499"/>
    <n v="15780.672727272728"/>
    <n v="1906.9089376053962"/>
    <n v="1404.2562341886519"/>
    <n v="1631.2749445676275"/>
    <n v="5636.15625"/>
  </r>
  <r>
    <x v="18"/>
    <x v="4"/>
    <n v="3"/>
    <s v="MSA_Commercial"/>
    <x v="12"/>
    <s v="Commercial"/>
    <n v="19100"/>
    <n v="4775"/>
    <n v="74"/>
    <n v="572"/>
    <n v="812"/>
    <n v="1019"/>
    <n v="191"/>
    <n v="1536133"/>
    <n v="1701043"/>
    <n v="995780"/>
    <n v="2732952"/>
    <n v="856181"/>
    <n v="20758.554054054053"/>
    <n v="2973.8513986013986"/>
    <n v="1226.3300492610838"/>
    <n v="2681.9941118743868"/>
    <n v="4482.6230366492146"/>
  </r>
  <r>
    <x v="18"/>
    <x v="4"/>
    <n v="3"/>
    <s v="LYA_Commercial"/>
    <x v="13"/>
    <s v="Commercial"/>
    <n v="5564"/>
    <n v="1391"/>
    <n v="44"/>
    <n v="164"/>
    <n v="239"/>
    <n v="239"/>
    <n v="60"/>
    <n v="906263"/>
    <n v="484489"/>
    <n v="227578"/>
    <n v="690417"/>
    <n v="515952"/>
    <n v="20596.886363636364"/>
    <n v="2954.2012195121952"/>
    <n v="952.20920502092054"/>
    <n v="2888.7740585774059"/>
    <n v="8599.2000000000007"/>
  </r>
  <r>
    <x v="18"/>
    <x v="4"/>
    <n v="3"/>
    <s v="MMA_Commercial"/>
    <x v="14"/>
    <s v="Commercial"/>
    <n v="27752"/>
    <n v="6938"/>
    <n v="211"/>
    <n v="825"/>
    <n v="1556"/>
    <n v="1328"/>
    <n v="279"/>
    <n v="2848185"/>
    <n v="2513826"/>
    <n v="1763438"/>
    <n v="3987411"/>
    <n v="2684350"/>
    <n v="13498.507109004739"/>
    <n v="3047.0618181818181"/>
    <n v="1133.3149100257069"/>
    <n v="3002.5685240963853"/>
    <n v="9621.326164874552"/>
  </r>
  <r>
    <x v="18"/>
    <x v="4"/>
    <n v="3"/>
    <s v="LYH_Commercial"/>
    <x v="15"/>
    <s v="Commercial"/>
    <n v="3784"/>
    <n v="946"/>
    <n v="32"/>
    <n v="125"/>
    <n v="157"/>
    <n v="189"/>
    <n v="48"/>
    <n v="529057"/>
    <n v="401207"/>
    <n v="184469"/>
    <n v="507131"/>
    <n v="434138"/>
    <n v="16533.03125"/>
    <n v="3209.6559999999999"/>
    <n v="1174.9617834394905"/>
    <n v="2683.232804232804"/>
    <n v="9044.5416666666661"/>
  </r>
  <r>
    <x v="18"/>
    <x v="4"/>
    <n v="3"/>
    <s v="SSA_Commercial"/>
    <x v="16"/>
    <s v="Commercial"/>
    <n v="6528"/>
    <n v="1632"/>
    <n v="55"/>
    <n v="193"/>
    <n v="248"/>
    <n v="231"/>
    <n v="71"/>
    <n v="1186723"/>
    <n v="347816"/>
    <n v="201132"/>
    <n v="700334"/>
    <n v="497163"/>
    <n v="21576.781818181818"/>
    <n v="1802.1554404145077"/>
    <n v="811.01612903225805"/>
    <n v="3031.7489177489178"/>
    <n v="7002.2957746478869"/>
  </r>
  <r>
    <x v="18"/>
    <x v="4"/>
    <n v="3"/>
    <s v="MML_Commercial"/>
    <x v="17"/>
    <s v="Commercial"/>
    <n v="22796"/>
    <n v="5699"/>
    <n v="145"/>
    <n v="608"/>
    <n v="2511"/>
    <n v="791"/>
    <n v="196"/>
    <n v="2040969"/>
    <n v="1774122"/>
    <n v="1413125"/>
    <n v="2356947"/>
    <n v="503106"/>
    <n v="14075.64827586207"/>
    <n v="2917.9638157894738"/>
    <n v="562.77379530067697"/>
    <n v="2979.7054361567634"/>
    <n v="2566.8673469387754"/>
  </r>
  <r>
    <x v="18"/>
    <x v="4"/>
    <n v="3"/>
    <s v="LMH_Commercial"/>
    <x v="18"/>
    <s v="Commercial"/>
    <n v="22916"/>
    <n v="5729"/>
    <n v="90"/>
    <n v="801"/>
    <n v="1374"/>
    <n v="1289"/>
    <n v="274"/>
    <n v="3066168"/>
    <n v="2796998"/>
    <n v="1317457"/>
    <n v="4292248"/>
    <n v="2438902"/>
    <n v="34068.533333333333"/>
    <n v="3491.8826466916353"/>
    <n v="958.8478893740903"/>
    <n v="3329.9053529868115"/>
    <n v="8901.1021897810224"/>
  </r>
  <r>
    <x v="18"/>
    <x v="4"/>
    <n v="3"/>
    <s v="SSL_Commercial"/>
    <x v="19"/>
    <s v="Commercial"/>
    <n v="12040"/>
    <n v="3010"/>
    <n v="109"/>
    <n v="328"/>
    <n v="884"/>
    <n v="495"/>
    <n v="102"/>
    <n v="1274778"/>
    <n v="996121"/>
    <n v="732966"/>
    <n v="1327176"/>
    <n v="299402"/>
    <n v="11695.211009174312"/>
    <n v="3036.9542682926831"/>
    <n v="829.14705882352939"/>
    <n v="2681.1636363636362"/>
    <n v="2935.3137254901962"/>
  </r>
  <r>
    <x v="18"/>
    <x v="4"/>
    <n v="3"/>
    <s v="SSH_Commercial"/>
    <x v="20"/>
    <s v="Commercial"/>
    <n v="10260"/>
    <n v="2565"/>
    <n v="81"/>
    <n v="393"/>
    <n v="652"/>
    <n v="544"/>
    <n v="81"/>
    <n v="1177385"/>
    <n v="1532162"/>
    <n v="719114"/>
    <n v="2073621"/>
    <n v="373792"/>
    <n v="14535.617283950618"/>
    <n v="3898.6310432569976"/>
    <n v="1102.935582822086"/>
    <n v="3811.8033088235293"/>
    <n v="4614.7160493827159"/>
  </r>
  <r>
    <x v="18"/>
    <x v="4"/>
    <n v="3"/>
    <s v="MMH_Commercial"/>
    <x v="21"/>
    <s v="Commercial"/>
    <n v="20164"/>
    <n v="5041"/>
    <n v="218"/>
    <n v="788"/>
    <n v="971"/>
    <n v="1219"/>
    <n v="266"/>
    <n v="2503653"/>
    <n v="2285949"/>
    <n v="967781"/>
    <n v="3307712"/>
    <n v="883609"/>
    <n v="11484.646788990825"/>
    <n v="2900.9505076142132"/>
    <n v="996.68486096807419"/>
    <n v="2713.4634946677606"/>
    <n v="3321.8383458646617"/>
  </r>
  <r>
    <x v="18"/>
    <x v="4"/>
    <n v="3"/>
    <s v="SYA_Commercial"/>
    <x v="22"/>
    <s v="Commercial"/>
    <n v="6116"/>
    <n v="1529"/>
    <n v="68"/>
    <n v="246"/>
    <n v="416"/>
    <n v="385"/>
    <n v="34"/>
    <n v="1150756"/>
    <n v="899489"/>
    <n v="358728"/>
    <n v="1213320"/>
    <n v="213238"/>
    <n v="16922.882352941175"/>
    <n v="3656.459349593496"/>
    <n v="862.32692307692309"/>
    <n v="3151.4805194805194"/>
    <n v="6271.7058823529414"/>
  </r>
  <r>
    <x v="18"/>
    <x v="4"/>
    <n v="3"/>
    <s v="LSH_Commercial"/>
    <x v="23"/>
    <s v="Commercial"/>
    <n v="9424"/>
    <n v="2356"/>
    <n v="112"/>
    <n v="448"/>
    <n v="886"/>
    <n v="654"/>
    <n v="228"/>
    <n v="2181343"/>
    <n v="1331075"/>
    <n v="1025217"/>
    <n v="2053528"/>
    <n v="1524430"/>
    <n v="19476.276785714286"/>
    <n v="2971.1495535714284"/>
    <n v="1157.1297968397291"/>
    <n v="3139.9510703363912"/>
    <n v="6686.0964912280706"/>
  </r>
  <r>
    <x v="18"/>
    <x v="4"/>
    <n v="3"/>
    <s v="SYH_Commercial"/>
    <x v="24"/>
    <s v="Commercial"/>
    <n v="4916"/>
    <n v="1229"/>
    <n v="56"/>
    <n v="241"/>
    <n v="210"/>
    <n v="423"/>
    <n v="11"/>
    <n v="587272"/>
    <n v="623015"/>
    <n v="297833"/>
    <n v="977205"/>
    <n v="75921"/>
    <n v="10487"/>
    <n v="2585.1244813278008"/>
    <n v="1418.2523809523809"/>
    <n v="2310.177304964539"/>
    <n v="6901.909090909091"/>
  </r>
  <r>
    <x v="18"/>
    <x v="4"/>
    <n v="3"/>
    <s v="MSH_Commercial"/>
    <x v="25"/>
    <s v="Commercial"/>
    <n v="22408"/>
    <n v="5602"/>
    <n v="293"/>
    <n v="1040"/>
    <n v="2231"/>
    <n v="1656"/>
    <n v="559"/>
    <n v="4557245"/>
    <n v="2806568"/>
    <n v="1979289"/>
    <n v="4663037"/>
    <n v="3468512"/>
    <n v="15553.737201365188"/>
    <n v="2698.623076923077"/>
    <n v="887.17570596145231"/>
    <n v="2815.8435990338166"/>
    <n v="6204.8515205724507"/>
  </r>
  <r>
    <x v="18"/>
    <x v="4"/>
    <n v="3"/>
    <s v="SMH_Commercial"/>
    <x v="26"/>
    <s v="Commercial"/>
    <n v="9636"/>
    <n v="2409"/>
    <n v="101"/>
    <n v="437"/>
    <n v="861"/>
    <n v="701"/>
    <n v="111"/>
    <n v="1330911"/>
    <n v="1433361"/>
    <n v="619282"/>
    <n v="2320818"/>
    <n v="320629"/>
    <n v="13177.336633663366"/>
    <n v="3280.0022883295196"/>
    <n v="719.25900116144021"/>
    <n v="3310.7246790299573"/>
    <n v="2888.5495495495497"/>
  </r>
  <r>
    <x v="19"/>
    <x v="4"/>
    <n v="4"/>
    <s v="SML_Commercial"/>
    <x v="0"/>
    <s v="Commercial"/>
    <n v="24504"/>
    <n v="6126"/>
    <n v="55"/>
    <n v="822"/>
    <n v="392"/>
    <n v="1197"/>
    <n v="197"/>
    <n v="865659"/>
    <n v="1408205"/>
    <n v="613069"/>
    <n v="2028307"/>
    <n v="638754"/>
    <n v="15739.254545454545"/>
    <n v="1713.1447688564476"/>
    <n v="1563.9515306122448"/>
    <n v="1694.4920634920634"/>
    <n v="3242.4060913705584"/>
  </r>
  <r>
    <x v="19"/>
    <x v="4"/>
    <n v="4"/>
    <s v="LSL_Commercial"/>
    <x v="1"/>
    <s v="Commercial"/>
    <n v="3132"/>
    <n v="783"/>
    <n v="3"/>
    <n v="68"/>
    <n v="192"/>
    <n v="118"/>
    <n v="19"/>
    <n v="93030"/>
    <n v="204007"/>
    <n v="285374"/>
    <n v="381569"/>
    <n v="114764"/>
    <n v="31010"/>
    <n v="3000.1029411764707"/>
    <n v="1486.3229166666667"/>
    <n v="3233.6355932203392"/>
    <n v="6040.2105263157891"/>
  </r>
  <r>
    <x v="19"/>
    <x v="4"/>
    <n v="4"/>
    <s v="MYA_Commercial"/>
    <x v="2"/>
    <s v="Commercial"/>
    <n v="3500"/>
    <n v="875"/>
    <n v="20"/>
    <n v="136"/>
    <n v="55"/>
    <n v="373"/>
    <n v="24"/>
    <n v="224322"/>
    <n v="443417"/>
    <n v="54284"/>
    <n v="1101994"/>
    <n v="112401"/>
    <n v="11216.1"/>
    <n v="3260.419117647059"/>
    <n v="986.9818181818182"/>
    <n v="2954.4075067024128"/>
    <n v="4683.375"/>
  </r>
  <r>
    <x v="19"/>
    <x v="4"/>
    <n v="4"/>
    <s v="SMA_Commercial"/>
    <x v="3"/>
    <s v="Commercial"/>
    <n v="24552"/>
    <n v="6138"/>
    <n v="43"/>
    <n v="694"/>
    <n v="315"/>
    <n v="892"/>
    <n v="131"/>
    <n v="796654"/>
    <n v="2638972"/>
    <n v="278747"/>
    <n v="2944365"/>
    <n v="678142"/>
    <n v="18526.837209302324"/>
    <n v="3802.5533141210376"/>
    <n v="884.91111111111115"/>
    <n v="3300.8576233183858"/>
    <n v="5176.6564885496182"/>
  </r>
  <r>
    <x v="19"/>
    <x v="4"/>
    <n v="4"/>
    <s v="MSL_Commercial"/>
    <x v="4"/>
    <s v="Commercial"/>
    <n v="10776"/>
    <n v="2694"/>
    <n v="30"/>
    <n v="268"/>
    <n v="439"/>
    <n v="381"/>
    <n v="81"/>
    <n v="680812"/>
    <n v="879390"/>
    <n v="724273"/>
    <n v="1293428"/>
    <n v="245273"/>
    <n v="22693.733333333334"/>
    <n v="3281.3059701492539"/>
    <n v="1649.8246013667426"/>
    <n v="3394.8241469816271"/>
    <n v="3028.0617283950619"/>
  </r>
  <r>
    <x v="19"/>
    <x v="4"/>
    <n v="4"/>
    <s v="LYL_Commercial"/>
    <x v="5"/>
    <s v="Commercial"/>
    <n v="4168"/>
    <n v="1042"/>
    <n v="26"/>
    <n v="118"/>
    <n v="214"/>
    <n v="165"/>
    <n v="50"/>
    <n v="577592"/>
    <n v="368358"/>
    <n v="339004"/>
    <n v="562544"/>
    <n v="283566"/>
    <n v="22215.076923076922"/>
    <n v="3121.6779661016949"/>
    <n v="1584.1308411214952"/>
    <n v="3409.3575757575759"/>
    <n v="5671.32"/>
  </r>
  <r>
    <x v="19"/>
    <x v="4"/>
    <n v="4"/>
    <s v="LSA_Commercial"/>
    <x v="6"/>
    <s v="Commercial"/>
    <n v="28476"/>
    <n v="7119"/>
    <n v="116"/>
    <n v="942"/>
    <n v="703"/>
    <n v="1474"/>
    <n v="284"/>
    <n v="3152998"/>
    <n v="2526038"/>
    <n v="1278457"/>
    <n v="3556360"/>
    <n v="2665171"/>
    <n v="27181.017241379312"/>
    <n v="2681.5690021231421"/>
    <n v="1818.5732574679944"/>
    <n v="2412.7272727272725"/>
    <n v="9384.4049295774639"/>
  </r>
  <r>
    <x v="19"/>
    <x v="4"/>
    <n v="4"/>
    <s v="LMA_Commercial"/>
    <x v="7"/>
    <s v="Commercial"/>
    <n v="25972"/>
    <n v="6493"/>
    <n v="219"/>
    <n v="726"/>
    <n v="2020"/>
    <n v="1783"/>
    <n v="162"/>
    <n v="3600778"/>
    <n v="1797631"/>
    <n v="1914913"/>
    <n v="5581221"/>
    <n v="796506"/>
    <n v="16441.908675799088"/>
    <n v="2476.0757575757575"/>
    <n v="947.97673267326729"/>
    <n v="3130.2417274256873"/>
    <n v="4916.7037037037035"/>
  </r>
  <r>
    <x v="19"/>
    <x v="4"/>
    <n v="4"/>
    <s v="SYL_Commercial"/>
    <x v="8"/>
    <s v="Commercial"/>
    <n v="3396"/>
    <n v="849"/>
    <n v="36"/>
    <n v="101"/>
    <n v="126"/>
    <n v="122"/>
    <n v="46"/>
    <n v="452100"/>
    <n v="279590"/>
    <n v="122993"/>
    <n v="378316"/>
    <n v="183976"/>
    <n v="12558.333333333334"/>
    <n v="2768.2178217821784"/>
    <n v="976.1349206349206"/>
    <n v="3100.9508196721313"/>
    <n v="3999.478260869565"/>
  </r>
  <r>
    <x v="19"/>
    <x v="4"/>
    <n v="4"/>
    <s v="MYL_Commercial"/>
    <x v="9"/>
    <s v="Commercial"/>
    <n v="2400"/>
    <n v="600"/>
    <n v="23"/>
    <n v="80"/>
    <n v="138"/>
    <n v="102"/>
    <n v="24"/>
    <n v="362947"/>
    <n v="244533"/>
    <n v="103874"/>
    <n v="326989"/>
    <n v="118624"/>
    <n v="15780.304347826086"/>
    <n v="3056.6624999999999"/>
    <n v="752.71014492753625"/>
    <n v="3205.7745098039218"/>
    <n v="4942.666666666667"/>
  </r>
  <r>
    <x v="19"/>
    <x v="4"/>
    <n v="4"/>
    <s v="MYH_Commercial"/>
    <x v="10"/>
    <s v="Commercial"/>
    <n v="6744"/>
    <n v="1686"/>
    <n v="58"/>
    <n v="212"/>
    <n v="93"/>
    <n v="476"/>
    <n v="47"/>
    <n v="1243033"/>
    <n v="946373"/>
    <n v="111659"/>
    <n v="1446768"/>
    <n v="244733"/>
    <n v="21431.603448275862"/>
    <n v="4464.0235849056608"/>
    <n v="1200.6344086021506"/>
    <n v="3039.4285714285716"/>
    <n v="5207.0851063829787"/>
  </r>
  <r>
    <x v="19"/>
    <x v="4"/>
    <n v="4"/>
    <s v="LML_Commercial"/>
    <x v="11"/>
    <s v="Commercial"/>
    <n v="26284"/>
    <n v="6571"/>
    <n v="56"/>
    <n v="680"/>
    <n v="2180"/>
    <n v="1014"/>
    <n v="252"/>
    <n v="938278"/>
    <n v="1265755"/>
    <n v="2402428"/>
    <n v="1933975"/>
    <n v="1289520"/>
    <n v="16754.964285714286"/>
    <n v="1861.4044117647059"/>
    <n v="1102.0311926605505"/>
    <n v="1907.2731755424063"/>
    <n v="5117.1428571428569"/>
  </r>
  <r>
    <x v="19"/>
    <x v="4"/>
    <n v="4"/>
    <s v="MSA_Commercial"/>
    <x v="12"/>
    <s v="Commercial"/>
    <n v="18488"/>
    <n v="4622"/>
    <n v="81"/>
    <n v="613"/>
    <n v="903"/>
    <n v="1033"/>
    <n v="222"/>
    <n v="1808944"/>
    <n v="1884720"/>
    <n v="1536522"/>
    <n v="3018257"/>
    <n v="976999"/>
    <n v="22332.641975308641"/>
    <n v="3074.5840130505708"/>
    <n v="1701.5747508305649"/>
    <n v="2921.8363988383348"/>
    <n v="4400.8963963963961"/>
  </r>
  <r>
    <x v="19"/>
    <x v="4"/>
    <n v="4"/>
    <s v="LYA_Commercial"/>
    <x v="13"/>
    <s v="Commercial"/>
    <n v="5572"/>
    <n v="1393"/>
    <n v="46"/>
    <n v="184"/>
    <n v="225"/>
    <n v="235"/>
    <n v="71"/>
    <n v="1044322"/>
    <n v="550830"/>
    <n v="198604"/>
    <n v="726041"/>
    <n v="577056"/>
    <n v="22702.652173913044"/>
    <n v="2993.641304347826"/>
    <n v="882.68444444444447"/>
    <n v="3089.5361702127661"/>
    <n v="8127.5492957746483"/>
  </r>
  <r>
    <x v="19"/>
    <x v="4"/>
    <n v="4"/>
    <s v="MMA_Commercial"/>
    <x v="14"/>
    <s v="Commercial"/>
    <n v="27880"/>
    <n v="6970"/>
    <n v="225"/>
    <n v="898"/>
    <n v="1468"/>
    <n v="1392"/>
    <n v="325"/>
    <n v="3220462"/>
    <n v="2717283"/>
    <n v="1802798"/>
    <n v="4459021"/>
    <n v="3404579"/>
    <n v="14313.164444444445"/>
    <n v="3025.9276169265036"/>
    <n v="1228.0640326975476"/>
    <n v="3203.319683908046"/>
    <n v="10475.627692307693"/>
  </r>
  <r>
    <x v="19"/>
    <x v="4"/>
    <n v="4"/>
    <s v="LYH_Commercial"/>
    <x v="15"/>
    <s v="Commercial"/>
    <n v="3796"/>
    <n v="949"/>
    <n v="38"/>
    <n v="127"/>
    <n v="163"/>
    <n v="195"/>
    <n v="59"/>
    <n v="625767"/>
    <n v="400299"/>
    <n v="232909"/>
    <n v="537846"/>
    <n v="447310"/>
    <n v="16467.552631578947"/>
    <n v="3151.9606299212596"/>
    <n v="1428.8895705521472"/>
    <n v="2758.1846153846154"/>
    <n v="7581.5254237288136"/>
  </r>
  <r>
    <x v="19"/>
    <x v="4"/>
    <n v="4"/>
    <s v="SSA_Commercial"/>
    <x v="16"/>
    <s v="Commercial"/>
    <n v="6508"/>
    <n v="1627"/>
    <n v="56"/>
    <n v="228"/>
    <n v="520"/>
    <n v="573"/>
    <n v="35"/>
    <n v="1231006"/>
    <n v="442336"/>
    <n v="442627"/>
    <n v="1843045"/>
    <n v="201459"/>
    <n v="21982.25"/>
    <n v="1940.0701754385964"/>
    <n v="851.20576923076919"/>
    <n v="3216.4834205933685"/>
    <n v="5755.971428571429"/>
  </r>
  <r>
    <x v="19"/>
    <x v="4"/>
    <n v="4"/>
    <s v="MML_Commercial"/>
    <x v="17"/>
    <s v="Commercial"/>
    <n v="22800"/>
    <n v="5700"/>
    <n v="156"/>
    <n v="712"/>
    <n v="1838"/>
    <n v="943"/>
    <n v="221"/>
    <n v="2685506"/>
    <n v="2202134"/>
    <n v="1175133"/>
    <n v="3045275"/>
    <n v="515573"/>
    <n v="17214.782051282051"/>
    <n v="3092.8848314606744"/>
    <n v="639.35418933623509"/>
    <n v="3229.3478260869565"/>
    <n v="2332.9095022624433"/>
  </r>
  <r>
    <x v="19"/>
    <x v="4"/>
    <n v="4"/>
    <s v="LMH_Commercial"/>
    <x v="18"/>
    <s v="Commercial"/>
    <n v="23000"/>
    <n v="5750"/>
    <n v="102"/>
    <n v="862"/>
    <n v="1354"/>
    <n v="1383"/>
    <n v="327"/>
    <n v="3556992"/>
    <n v="3031297"/>
    <n v="1654215"/>
    <n v="4591285"/>
    <n v="2618090"/>
    <n v="34872.470588235294"/>
    <n v="3516.5858468677493"/>
    <n v="1221.7245199409158"/>
    <n v="3319.8011569052783"/>
    <n v="8006.3914373088683"/>
  </r>
  <r>
    <x v="19"/>
    <x v="4"/>
    <n v="4"/>
    <s v="SSL_Commercial"/>
    <x v="19"/>
    <s v="Commercial"/>
    <n v="12052"/>
    <n v="3013"/>
    <n v="120"/>
    <n v="356"/>
    <n v="822"/>
    <n v="487"/>
    <n v="120"/>
    <n v="1560226"/>
    <n v="1021956"/>
    <n v="835571"/>
    <n v="1369781"/>
    <n v="285650"/>
    <n v="13001.883333333333"/>
    <n v="2870.6629213483147"/>
    <n v="1016.5097323600974"/>
    <n v="2812.6919917864475"/>
    <n v="2380.4166666666665"/>
  </r>
  <r>
    <x v="19"/>
    <x v="4"/>
    <n v="4"/>
    <s v="SSH_Commercial"/>
    <x v="20"/>
    <s v="Commercial"/>
    <n v="10344"/>
    <n v="2586"/>
    <n v="86"/>
    <n v="430"/>
    <n v="618"/>
    <n v="553"/>
    <n v="90"/>
    <n v="1344323"/>
    <n v="1633912"/>
    <n v="688292"/>
    <n v="2370814"/>
    <n v="381179"/>
    <n v="15631.662790697674"/>
    <n v="3799.7953488372091"/>
    <n v="1113.7411003236246"/>
    <n v="4287.1862567811932"/>
    <n v="4235.3222222222221"/>
  </r>
  <r>
    <x v="19"/>
    <x v="4"/>
    <n v="4"/>
    <s v="MMH_Commercial"/>
    <x v="21"/>
    <s v="Commercial"/>
    <n v="20260"/>
    <n v="5065"/>
    <n v="233"/>
    <n v="817"/>
    <n v="998"/>
    <n v="1275"/>
    <n v="321"/>
    <n v="2932697"/>
    <n v="2514345"/>
    <n v="1396223"/>
    <n v="3383813"/>
    <n v="931713"/>
    <n v="12586.682403433477"/>
    <n v="3077.5336597307223"/>
    <n v="1399.0210420841684"/>
    <n v="2653.9709803921569"/>
    <n v="2902.532710280374"/>
  </r>
  <r>
    <x v="19"/>
    <x v="4"/>
    <n v="4"/>
    <s v="SYA_Commercial"/>
    <x v="22"/>
    <s v="Commercial"/>
    <n v="6136"/>
    <n v="1534"/>
    <n v="73"/>
    <n v="263"/>
    <n v="244"/>
    <n v="355"/>
    <n v="184"/>
    <n v="1214112"/>
    <n v="963855"/>
    <n v="223348"/>
    <n v="1185846"/>
    <n v="1008617"/>
    <n v="16631.671232876713"/>
    <n v="3664.847908745247"/>
    <n v="915.36065573770497"/>
    <n v="3340.4112676056338"/>
    <n v="5481.614130434783"/>
  </r>
  <r>
    <x v="19"/>
    <x v="4"/>
    <n v="4"/>
    <s v="LSH_Commercial"/>
    <x v="23"/>
    <s v="Commercial"/>
    <n v="9392"/>
    <n v="2348"/>
    <n v="124"/>
    <n v="491"/>
    <n v="624"/>
    <n v="589"/>
    <n v="386"/>
    <n v="2245381"/>
    <n v="1499589"/>
    <n v="750990"/>
    <n v="1948013"/>
    <n v="2186796"/>
    <n v="18107.91129032258"/>
    <n v="3054.152749490835"/>
    <n v="1203.5096153846155"/>
    <n v="3307.3225806451615"/>
    <n v="5665.2746113989633"/>
  </r>
  <r>
    <x v="19"/>
    <x v="4"/>
    <n v="4"/>
    <s v="SYH_Commercial"/>
    <x v="24"/>
    <s v="Commercial"/>
    <n v="4880"/>
    <n v="1220"/>
    <n v="65"/>
    <n v="250"/>
    <n v="191"/>
    <n v="405"/>
    <n v="11"/>
    <n v="815521"/>
    <n v="609608"/>
    <n v="312342"/>
    <n v="932052"/>
    <n v="78409"/>
    <n v="12546.476923076923"/>
    <n v="2438.4319999999998"/>
    <n v="1635.2984293193717"/>
    <n v="2301.3629629629631"/>
    <n v="7128.090909090909"/>
  </r>
  <r>
    <x v="19"/>
    <x v="4"/>
    <n v="4"/>
    <s v="MSH_Commercial"/>
    <x v="25"/>
    <s v="Commercial"/>
    <n v="22512"/>
    <n v="5628"/>
    <n v="305"/>
    <n v="1124"/>
    <n v="2261"/>
    <n v="1196"/>
    <n v="134"/>
    <n v="4936489"/>
    <n v="3122903"/>
    <n v="2090675"/>
    <n v="3592122"/>
    <n v="686811"/>
    <n v="16185.209836065575"/>
    <n v="2778.3834519572952"/>
    <n v="924.66828836797879"/>
    <n v="3003.4464882943143"/>
    <n v="5125.4552238805973"/>
  </r>
  <r>
    <x v="19"/>
    <x v="4"/>
    <n v="4"/>
    <s v="SMH_Commercial"/>
    <x v="26"/>
    <s v="Commercial"/>
    <n v="9712"/>
    <n v="2428"/>
    <n v="104"/>
    <n v="473"/>
    <n v="803"/>
    <n v="687"/>
    <n v="112"/>
    <n v="1431741"/>
    <n v="1658741"/>
    <n v="611094"/>
    <n v="2529476"/>
    <n v="286423"/>
    <n v="13766.740384615385"/>
    <n v="3506.8520084566594"/>
    <n v="761.01369863013701"/>
    <n v="3681.9155749636097"/>
    <n v="2557.3482142857142"/>
  </r>
  <r>
    <x v="20"/>
    <x v="5"/>
    <n v="1"/>
    <s v="SML_Commercial"/>
    <x v="0"/>
    <s v="Commercial"/>
    <n v="25112"/>
    <n v="6278"/>
    <n v="45"/>
    <n v="798"/>
    <n v="439"/>
    <n v="1321"/>
    <n v="179"/>
    <n v="547230"/>
    <n v="1296727"/>
    <n v="655629"/>
    <n v="2445412"/>
    <n v="599372"/>
    <n v="12160.666666666666"/>
    <n v="1624.9711779448621"/>
    <n v="1493.4601366742597"/>
    <n v="1851.1824375473127"/>
    <n v="3348.4469273743016"/>
  </r>
  <r>
    <x v="20"/>
    <x v="5"/>
    <n v="1"/>
    <s v="LSL_Commercial"/>
    <x v="1"/>
    <s v="Commercial"/>
    <n v="3184"/>
    <n v="796"/>
    <n v="4"/>
    <n v="87"/>
    <n v="108"/>
    <n v="143"/>
    <n v="19"/>
    <n v="80366"/>
    <n v="247959"/>
    <n v="126934"/>
    <n v="462967"/>
    <n v="114713"/>
    <n v="20091.5"/>
    <n v="2850.1034482758619"/>
    <n v="1175.3148148148148"/>
    <n v="3237.5314685314684"/>
    <n v="6037.5263157894733"/>
  </r>
  <r>
    <x v="20"/>
    <x v="5"/>
    <n v="1"/>
    <s v="MYA_Commercial"/>
    <x v="2"/>
    <s v="Commercial"/>
    <n v="3580"/>
    <n v="895"/>
    <n v="19"/>
    <n v="128"/>
    <n v="119"/>
    <n v="283"/>
    <n v="32"/>
    <n v="221313"/>
    <n v="412058"/>
    <n v="123434"/>
    <n v="907593"/>
    <n v="180684"/>
    <n v="11648.052631578947"/>
    <n v="3219.203125"/>
    <n v="1037.2605042016808"/>
    <n v="3207.0424028268553"/>
    <n v="5646.375"/>
  </r>
  <r>
    <x v="20"/>
    <x v="5"/>
    <n v="1"/>
    <s v="SMA_Commercial"/>
    <x v="3"/>
    <s v="Commercial"/>
    <n v="24972"/>
    <n v="6243"/>
    <n v="40"/>
    <n v="628"/>
    <n v="835"/>
    <n v="1033"/>
    <n v="199"/>
    <n v="758953"/>
    <n v="2269330"/>
    <n v="733492"/>
    <n v="3656178"/>
    <n v="1189420"/>
    <n v="18973.825000000001"/>
    <n v="3613.5828025477708"/>
    <n v="878.43353293413179"/>
    <n v="3539.3785091965151"/>
    <n v="5976.9849246231151"/>
  </r>
  <r>
    <x v="20"/>
    <x v="5"/>
    <n v="1"/>
    <s v="MSL_Commercial"/>
    <x v="4"/>
    <s v="Commercial"/>
    <n v="10960"/>
    <n v="2740"/>
    <n v="31"/>
    <n v="251"/>
    <n v="352"/>
    <n v="384"/>
    <n v="82"/>
    <n v="645297"/>
    <n v="734888"/>
    <n v="464697"/>
    <n v="1351475"/>
    <n v="239155"/>
    <n v="20816.032258064515"/>
    <n v="2927.8406374501992"/>
    <n v="1320.1619318181818"/>
    <n v="3519.4661458333335"/>
    <n v="2916.5243902439024"/>
  </r>
  <r>
    <x v="20"/>
    <x v="5"/>
    <n v="1"/>
    <s v="LYL_Commercial"/>
    <x v="5"/>
    <s v="Commercial"/>
    <n v="4276"/>
    <n v="1069"/>
    <n v="24"/>
    <n v="113"/>
    <n v="185"/>
    <n v="176"/>
    <n v="49"/>
    <n v="470918"/>
    <n v="333936"/>
    <n v="224356"/>
    <n v="627397"/>
    <n v="286511"/>
    <n v="19621.583333333332"/>
    <n v="2955.1858407079644"/>
    <n v="1212.7351351351351"/>
    <n v="3564.755681818182"/>
    <n v="5847.1632653061224"/>
  </r>
  <r>
    <x v="20"/>
    <x v="5"/>
    <n v="1"/>
    <s v="LSA_Commercial"/>
    <x v="6"/>
    <s v="Commercial"/>
    <n v="29096"/>
    <n v="7274"/>
    <n v="108"/>
    <n v="910"/>
    <n v="787"/>
    <n v="1467"/>
    <n v="260"/>
    <n v="2658212"/>
    <n v="2318449"/>
    <n v="643855"/>
    <n v="4169458"/>
    <n v="2440519"/>
    <n v="24613.074074074073"/>
    <n v="2547.7461538461539"/>
    <n v="818.11308767471405"/>
    <n v="2842.1663258350377"/>
    <n v="9386.6115384615387"/>
  </r>
  <r>
    <x v="20"/>
    <x v="5"/>
    <n v="1"/>
    <s v="LMA_Commercial"/>
    <x v="7"/>
    <s v="Commercial"/>
    <n v="26576"/>
    <n v="6644"/>
    <n v="204"/>
    <n v="677"/>
    <n v="869"/>
    <n v="1096"/>
    <n v="203"/>
    <n v="3464637"/>
    <n v="1627900"/>
    <n v="814795"/>
    <n v="3667490"/>
    <n v="1121189"/>
    <n v="16983.514705882353"/>
    <n v="2404.5790251107828"/>
    <n v="937.62370540851555"/>
    <n v="3346.25"/>
    <n v="5523.0985221674873"/>
  </r>
  <r>
    <x v="20"/>
    <x v="5"/>
    <n v="1"/>
    <s v="SYL_Commercial"/>
    <x v="8"/>
    <s v="Commercial"/>
    <n v="3452"/>
    <n v="863"/>
    <n v="32"/>
    <n v="89"/>
    <n v="119"/>
    <n v="116"/>
    <n v="43"/>
    <n v="375312"/>
    <n v="245118"/>
    <n v="95010"/>
    <n v="381320"/>
    <n v="177652"/>
    <n v="11728.5"/>
    <n v="2754.1348314606744"/>
    <n v="798.40336134453787"/>
    <n v="3287.2413793103447"/>
    <n v="4131.4418604651164"/>
  </r>
  <r>
    <x v="20"/>
    <x v="5"/>
    <n v="1"/>
    <s v="MYL_Commercial"/>
    <x v="9"/>
    <s v="Commercial"/>
    <n v="2452"/>
    <n v="613"/>
    <n v="23"/>
    <n v="74"/>
    <n v="128"/>
    <n v="107"/>
    <n v="25"/>
    <n v="325230"/>
    <n v="231161"/>
    <n v="88132"/>
    <n v="358128"/>
    <n v="121788"/>
    <n v="14140.434782608696"/>
    <n v="3123.7972972972975"/>
    <n v="688.53125"/>
    <n v="3346.9906542056074"/>
    <n v="4871.5200000000004"/>
  </r>
  <r>
    <x v="20"/>
    <x v="5"/>
    <n v="1"/>
    <s v="MYH_Commercial"/>
    <x v="10"/>
    <s v="Commercial"/>
    <n v="6888"/>
    <n v="1722"/>
    <n v="56"/>
    <n v="196"/>
    <n v="342"/>
    <n v="339"/>
    <n v="52"/>
    <n v="1128990"/>
    <n v="837287"/>
    <n v="413144"/>
    <n v="1078383"/>
    <n v="300618"/>
    <n v="20160.535714285714"/>
    <n v="4271.8724489795923"/>
    <n v="1208.0233918128654"/>
    <n v="3181.070796460177"/>
    <n v="5781.1153846153848"/>
  </r>
  <r>
    <x v="20"/>
    <x v="5"/>
    <n v="1"/>
    <s v="LML_Commercial"/>
    <x v="11"/>
    <s v="Commercial"/>
    <n v="27308"/>
    <n v="6827"/>
    <n v="53"/>
    <n v="709"/>
    <n v="1442"/>
    <n v="1127"/>
    <n v="257"/>
    <n v="900420"/>
    <n v="1283010"/>
    <n v="1285477"/>
    <n v="2412252"/>
    <n v="1253492"/>
    <n v="16989.056603773584"/>
    <n v="1809.605077574048"/>
    <n v="891.4542302357836"/>
    <n v="2140.4188110026621"/>
    <n v="4877.4007782101171"/>
  </r>
  <r>
    <x v="20"/>
    <x v="5"/>
    <n v="1"/>
    <s v="MSA_Commercial"/>
    <x v="12"/>
    <s v="Commercial"/>
    <n v="19504"/>
    <n v="4876"/>
    <n v="81"/>
    <n v="605"/>
    <n v="822"/>
    <n v="1124"/>
    <n v="240"/>
    <n v="1503198"/>
    <n v="1860033"/>
    <n v="1047527"/>
    <n v="3618959"/>
    <n v="995894"/>
    <n v="18558"/>
    <n v="3074.4347107438016"/>
    <n v="1274.3637469586374"/>
    <n v="3219.7144128113878"/>
    <n v="4149.5583333333334"/>
  </r>
  <r>
    <x v="20"/>
    <x v="5"/>
    <n v="1"/>
    <s v="LYA_Commercial"/>
    <x v="13"/>
    <s v="Commercial"/>
    <n v="5664"/>
    <n v="1416"/>
    <n v="43"/>
    <n v="169"/>
    <n v="218"/>
    <n v="232"/>
    <n v="75"/>
    <n v="829625"/>
    <n v="474581"/>
    <n v="177297"/>
    <n v="740635"/>
    <n v="628719"/>
    <n v="19293.60465116279"/>
    <n v="2808.1715976331361"/>
    <n v="813.28899082568807"/>
    <n v="3192.3922413793102"/>
    <n v="8382.92"/>
  </r>
  <r>
    <x v="20"/>
    <x v="5"/>
    <n v="1"/>
    <s v="MMA_Commercial"/>
    <x v="14"/>
    <s v="Commercial"/>
    <n v="28544"/>
    <n v="7136"/>
    <n v="218"/>
    <n v="873"/>
    <n v="1360"/>
    <n v="1446"/>
    <n v="326"/>
    <n v="2835547"/>
    <n v="2677406"/>
    <n v="1488911"/>
    <n v="5005428"/>
    <n v="3456077"/>
    <n v="13007.09633027523"/>
    <n v="3066.9026345933562"/>
    <n v="1094.7874999999999"/>
    <n v="3461.5684647302905"/>
    <n v="10601.463190184049"/>
  </r>
  <r>
    <x v="20"/>
    <x v="5"/>
    <n v="1"/>
    <s v="LYH_Commercial"/>
    <x v="15"/>
    <s v="Commercial"/>
    <n v="3892"/>
    <n v="973"/>
    <n v="33"/>
    <n v="122"/>
    <n v="134"/>
    <n v="204"/>
    <n v="57"/>
    <n v="591814"/>
    <n v="372218"/>
    <n v="170384"/>
    <n v="627720"/>
    <n v="415977"/>
    <n v="17933.757575757576"/>
    <n v="3050.967213114754"/>
    <n v="1271.5223880597016"/>
    <n v="3077.0588235294117"/>
    <n v="7297.8421052631575"/>
  </r>
  <r>
    <x v="20"/>
    <x v="5"/>
    <n v="1"/>
    <s v="SSA_Commercial"/>
    <x v="16"/>
    <s v="Commercial"/>
    <n v="6760"/>
    <n v="1690"/>
    <n v="55"/>
    <n v="214"/>
    <n v="415"/>
    <n v="388"/>
    <n v="77"/>
    <n v="1241196"/>
    <n v="397220"/>
    <n v="348134"/>
    <n v="1392749"/>
    <n v="490767"/>
    <n v="22567.200000000001"/>
    <n v="1856.1682242990655"/>
    <n v="838.87710843373497"/>
    <n v="3589.5592783505153"/>
    <n v="6373.5974025974028"/>
  </r>
  <r>
    <x v="20"/>
    <x v="5"/>
    <n v="1"/>
    <s v="MML_Commercial"/>
    <x v="17"/>
    <s v="Commercial"/>
    <n v="23196"/>
    <n v="5799"/>
    <n v="148"/>
    <n v="758"/>
    <n v="1584"/>
    <n v="1049"/>
    <n v="234"/>
    <n v="2227009"/>
    <n v="2161493"/>
    <n v="885273"/>
    <n v="3685136"/>
    <n v="518129"/>
    <n v="15047.358108108108"/>
    <n v="2851.5738786279685"/>
    <n v="558.88446969696975"/>
    <n v="3512.9990467111534"/>
    <n v="2214.2264957264956"/>
  </r>
  <r>
    <x v="20"/>
    <x v="5"/>
    <n v="1"/>
    <s v="LMH_Commercial"/>
    <x v="18"/>
    <s v="Commercial"/>
    <n v="23392"/>
    <n v="5848"/>
    <n v="98"/>
    <n v="831"/>
    <n v="1384"/>
    <n v="1425"/>
    <n v="307"/>
    <n v="3116062"/>
    <n v="2729004"/>
    <n v="563248"/>
    <n v="5582434"/>
    <n v="2533746"/>
    <n v="31796.551020408162"/>
    <n v="3284"/>
    <n v="406.97109826589593"/>
    <n v="3917.4975438596493"/>
    <n v="8253.2442996742666"/>
  </r>
  <r>
    <x v="20"/>
    <x v="5"/>
    <n v="1"/>
    <s v="SSL_Commercial"/>
    <x v="19"/>
    <s v="Commercial"/>
    <n v="12388"/>
    <n v="3097"/>
    <n v="107"/>
    <n v="332"/>
    <n v="863"/>
    <n v="477"/>
    <n v="116"/>
    <n v="1334197"/>
    <n v="918180"/>
    <n v="726149"/>
    <n v="1529002"/>
    <n v="316375"/>
    <n v="12469.130841121496"/>
    <n v="2765.602409638554"/>
    <n v="841.42410196987248"/>
    <n v="3205.4549266247382"/>
    <n v="2727.3706896551726"/>
  </r>
  <r>
    <x v="20"/>
    <x v="5"/>
    <n v="1"/>
    <s v="SSH_Commercial"/>
    <x v="20"/>
    <s v="Commercial"/>
    <n v="10672"/>
    <n v="2668"/>
    <n v="77"/>
    <n v="404"/>
    <n v="568"/>
    <n v="546"/>
    <n v="90"/>
    <n v="1143253"/>
    <n v="1534022"/>
    <n v="572500"/>
    <n v="2436810"/>
    <n v="366408"/>
    <n v="14847.441558441558"/>
    <n v="3797.0841584158416"/>
    <n v="1007.9225352112676"/>
    <n v="4463.0219780219777"/>
    <n v="4071.2"/>
  </r>
  <r>
    <x v="20"/>
    <x v="5"/>
    <n v="1"/>
    <s v="MMH_Commercial"/>
    <x v="21"/>
    <s v="Commercial"/>
    <n v="20812"/>
    <n v="5203"/>
    <n v="212"/>
    <n v="785"/>
    <n v="830"/>
    <n v="1271"/>
    <n v="309"/>
    <n v="2475302"/>
    <n v="2235381"/>
    <n v="1042546"/>
    <n v="3765378"/>
    <n v="875539"/>
    <n v="11675.952830188678"/>
    <n v="2847.6191082802547"/>
    <n v="1256.0795180722891"/>
    <n v="2962.5318646734854"/>
    <n v="2833.4595469255664"/>
  </r>
  <r>
    <x v="20"/>
    <x v="5"/>
    <n v="1"/>
    <s v="SYA_Commercial"/>
    <x v="22"/>
    <s v="Commercial"/>
    <n v="6244"/>
    <n v="1561"/>
    <n v="69"/>
    <n v="244"/>
    <n v="312"/>
    <n v="355"/>
    <n v="47"/>
    <n v="1114399"/>
    <n v="898131"/>
    <n v="285763"/>
    <n v="1220092"/>
    <n v="270797"/>
    <n v="16150.710144927536"/>
    <n v="3680.8647540983607"/>
    <n v="915.90705128205127"/>
    <n v="3436.8788732394364"/>
    <n v="5761.6382978723404"/>
  </r>
  <r>
    <x v="20"/>
    <x v="5"/>
    <n v="1"/>
    <s v="LSH_Commercial"/>
    <x v="23"/>
    <s v="Commercial"/>
    <n v="9660"/>
    <n v="2415"/>
    <n v="115"/>
    <n v="456"/>
    <n v="526"/>
    <n v="804"/>
    <n v="158"/>
    <n v="2064725"/>
    <n v="1402175"/>
    <n v="650686"/>
    <n v="2746518"/>
    <n v="1010751"/>
    <n v="17954.130434782608"/>
    <n v="3074.9451754385964"/>
    <n v="1237.045627376426"/>
    <n v="3416.0671641791046"/>
    <n v="6397.158227848101"/>
  </r>
  <r>
    <x v="20"/>
    <x v="5"/>
    <n v="1"/>
    <s v="SYH_Commercial"/>
    <x v="24"/>
    <s v="Commercial"/>
    <n v="5004"/>
    <n v="1251"/>
    <n v="58"/>
    <n v="235"/>
    <n v="175"/>
    <n v="376"/>
    <n v="11"/>
    <n v="591191"/>
    <n v="528778"/>
    <n v="331202"/>
    <n v="1027681"/>
    <n v="63706"/>
    <n v="10192.948275862069"/>
    <n v="2250.1191489361704"/>
    <n v="1892.5828571428572"/>
    <n v="2733.1941489361702"/>
    <n v="5791.454545454545"/>
  </r>
  <r>
    <x v="20"/>
    <x v="5"/>
    <n v="1"/>
    <s v="MSH_Commercial"/>
    <x v="25"/>
    <s v="Commercial"/>
    <n v="22900"/>
    <n v="5725"/>
    <n v="291"/>
    <n v="1048"/>
    <n v="1152"/>
    <n v="1352"/>
    <n v="191"/>
    <n v="4489702"/>
    <n v="2787097"/>
    <n v="1090300"/>
    <n v="4379158"/>
    <n v="1045823"/>
    <n v="15428.529209621993"/>
    <n v="2659.4437022900765"/>
    <n v="946.44097222222217"/>
    <n v="3239.0221893491125"/>
    <n v="5475.513089005236"/>
  </r>
  <r>
    <x v="20"/>
    <x v="5"/>
    <n v="1"/>
    <s v="SMH_Commercial"/>
    <x v="26"/>
    <s v="Commercial"/>
    <n v="9876"/>
    <n v="2469"/>
    <n v="98"/>
    <n v="462"/>
    <n v="997"/>
    <n v="855"/>
    <n v="145"/>
    <n v="1245726"/>
    <n v="1610279"/>
    <n v="669706"/>
    <n v="3140399"/>
    <n v="406608"/>
    <n v="12711.489795918367"/>
    <n v="3485.4523809523807"/>
    <n v="671.72116349047144"/>
    <n v="3672.9812865497074"/>
    <n v="2804.1931034482759"/>
  </r>
  <r>
    <x v="21"/>
    <x v="5"/>
    <n v="2"/>
    <s v="SML_Commercial"/>
    <x v="0"/>
    <s v="Commercial"/>
    <n v="24876"/>
    <n v="6219"/>
    <n v="43"/>
    <n v="784"/>
    <n v="449"/>
    <n v="1220"/>
    <n v="180"/>
    <n v="616904"/>
    <n v="1222474"/>
    <n v="570802"/>
    <n v="1988767"/>
    <n v="636393"/>
    <n v="14346.60465116279"/>
    <n v="1559.2780612244899"/>
    <n v="1271.2739420935411"/>
    <n v="1630.1368852459016"/>
    <n v="3535.5166666666669"/>
  </r>
  <r>
    <x v="21"/>
    <x v="5"/>
    <n v="2"/>
    <s v="LSL_Commercial"/>
    <x v="1"/>
    <s v="Commercial"/>
    <n v="3192"/>
    <n v="798"/>
    <n v="4"/>
    <n v="77"/>
    <n v="154"/>
    <n v="130"/>
    <n v="20"/>
    <n v="97816"/>
    <n v="219539"/>
    <n v="196764"/>
    <n v="339764"/>
    <n v="117687"/>
    <n v="24454"/>
    <n v="2851.1558441558441"/>
    <n v="1277.6883116883116"/>
    <n v="2613.5692307692307"/>
    <n v="5884.35"/>
  </r>
  <r>
    <x v="21"/>
    <x v="5"/>
    <n v="2"/>
    <s v="MYA_Commercial"/>
    <x v="2"/>
    <s v="Commercial"/>
    <n v="3560"/>
    <n v="890"/>
    <n v="20"/>
    <n v="130"/>
    <n v="316"/>
    <n v="333"/>
    <n v="23"/>
    <n v="194395"/>
    <n v="447664"/>
    <n v="302547"/>
    <n v="1010487"/>
    <n v="123567"/>
    <n v="9719.75"/>
    <n v="3443.5692307692307"/>
    <n v="957.42721518987344"/>
    <n v="3034.4954954954956"/>
    <n v="5372.478260869565"/>
  </r>
  <r>
    <x v="21"/>
    <x v="5"/>
    <n v="2"/>
    <s v="SMA_Commercial"/>
    <x v="3"/>
    <s v="Commercial"/>
    <n v="24856"/>
    <n v="6214"/>
    <n v="39"/>
    <n v="624"/>
    <n v="2119"/>
    <n v="1069"/>
    <n v="151"/>
    <n v="653629"/>
    <n v="2538621"/>
    <n v="1754498"/>
    <n v="3475278"/>
    <n v="872378"/>
    <n v="16759.717948717949"/>
    <n v="4068.3028846153848"/>
    <n v="827.98395469561115"/>
    <n v="3250.9616463985035"/>
    <n v="5777.337748344371"/>
  </r>
  <r>
    <x v="21"/>
    <x v="5"/>
    <n v="2"/>
    <s v="MSL_Commercial"/>
    <x v="4"/>
    <s v="Commercial"/>
    <n v="10768"/>
    <n v="2692"/>
    <n v="30"/>
    <n v="238"/>
    <n v="942"/>
    <n v="355"/>
    <n v="75"/>
    <n v="612859"/>
    <n v="680283"/>
    <n v="2214489"/>
    <n v="1141450"/>
    <n v="232558"/>
    <n v="20428.633333333335"/>
    <n v="2858.3319327731092"/>
    <n v="2350.8375796178343"/>
    <n v="3215.3521126760565"/>
    <n v="3100.7733333333335"/>
  </r>
  <r>
    <x v="21"/>
    <x v="5"/>
    <n v="2"/>
    <s v="LYL_Commercial"/>
    <x v="5"/>
    <s v="Commercial"/>
    <n v="4260"/>
    <n v="1065"/>
    <n v="24"/>
    <n v="108"/>
    <n v="202"/>
    <n v="162"/>
    <n v="47"/>
    <n v="492217"/>
    <n v="331645"/>
    <n v="244064"/>
    <n v="524121"/>
    <n v="262540"/>
    <n v="20509.041666666668"/>
    <n v="3070.787037037037"/>
    <n v="1208.2376237623762"/>
    <n v="3235.3148148148148"/>
    <n v="5585.9574468085102"/>
  </r>
  <r>
    <x v="21"/>
    <x v="5"/>
    <n v="2"/>
    <s v="LSA_Commercial"/>
    <x v="6"/>
    <s v="Commercial"/>
    <n v="28760"/>
    <n v="7190"/>
    <n v="111"/>
    <n v="891"/>
    <n v="652"/>
    <n v="1368"/>
    <n v="267"/>
    <n v="2993241"/>
    <n v="2302088"/>
    <n v="535273"/>
    <n v="3493714"/>
    <n v="2418875"/>
    <n v="26966.135135135137"/>
    <n v="2583.7126823793492"/>
    <n v="820.97085889570553"/>
    <n v="2553.8845029239765"/>
    <n v="9059.4569288389521"/>
  </r>
  <r>
    <x v="21"/>
    <x v="5"/>
    <n v="2"/>
    <s v="LMA_Commercial"/>
    <x v="7"/>
    <s v="Commercial"/>
    <n v="26436"/>
    <n v="6609"/>
    <n v="208"/>
    <n v="701"/>
    <n v="1150"/>
    <n v="1642"/>
    <n v="534"/>
    <n v="3187022"/>
    <n v="1733120"/>
    <n v="1014396"/>
    <n v="5082309"/>
    <n v="2886728"/>
    <n v="15322.221153846154"/>
    <n v="2472.3537803138374"/>
    <n v="882.08347826086958"/>
    <n v="3095.1942752740561"/>
    <n v="5405.8576779026216"/>
  </r>
  <r>
    <x v="21"/>
    <x v="5"/>
    <n v="2"/>
    <s v="SYL_Commercial"/>
    <x v="8"/>
    <s v="Commercial"/>
    <n v="3428"/>
    <n v="857"/>
    <n v="33"/>
    <n v="84"/>
    <n v="125"/>
    <n v="107"/>
    <n v="40"/>
    <n v="412045"/>
    <n v="234811"/>
    <n v="91178"/>
    <n v="296419"/>
    <n v="145072"/>
    <n v="12486.212121212122"/>
    <n v="2795.3690476190477"/>
    <n v="729.42399999999998"/>
    <n v="2770.2710280373831"/>
    <n v="3626.8"/>
  </r>
  <r>
    <x v="21"/>
    <x v="5"/>
    <n v="2"/>
    <s v="MYL_Commercial"/>
    <x v="9"/>
    <s v="Commercial"/>
    <n v="2436"/>
    <n v="609"/>
    <n v="23"/>
    <n v="74"/>
    <n v="134"/>
    <n v="94"/>
    <n v="25"/>
    <n v="323328"/>
    <n v="214731"/>
    <n v="82751"/>
    <n v="289607"/>
    <n v="111432"/>
    <n v="14057.739130434782"/>
    <n v="2901.7702702702704"/>
    <n v="617.54477611940297"/>
    <n v="3080.9255319148938"/>
    <n v="4457.28"/>
  </r>
  <r>
    <x v="21"/>
    <x v="5"/>
    <n v="2"/>
    <s v="MYH_Commercial"/>
    <x v="10"/>
    <s v="Commercial"/>
    <n v="6852"/>
    <n v="1713"/>
    <n v="54"/>
    <n v="183"/>
    <n v="96"/>
    <n v="234"/>
    <n v="40"/>
    <n v="1028353"/>
    <n v="832044"/>
    <n v="106558"/>
    <n v="701571"/>
    <n v="233024"/>
    <n v="19043.574074074073"/>
    <n v="4546.688524590164"/>
    <n v="1109.9791666666667"/>
    <n v="2998.1666666666665"/>
    <n v="5825.6"/>
  </r>
  <r>
    <x v="21"/>
    <x v="5"/>
    <n v="2"/>
    <s v="LML_Commercial"/>
    <x v="11"/>
    <s v="Commercial"/>
    <n v="27336"/>
    <n v="6834"/>
    <n v="58"/>
    <n v="624"/>
    <n v="2158"/>
    <n v="982"/>
    <n v="249"/>
    <n v="844869"/>
    <n v="1153211"/>
    <n v="1740129"/>
    <n v="1674670"/>
    <n v="1277944"/>
    <n v="14566.706896551725"/>
    <n v="1848.0945512820513"/>
    <n v="806.36190917516217"/>
    <n v="1705.3665987780041"/>
    <n v="5132.3052208835343"/>
  </r>
  <r>
    <x v="21"/>
    <x v="5"/>
    <n v="2"/>
    <s v="MSA_Commercial"/>
    <x v="12"/>
    <s v="Commercial"/>
    <n v="19644"/>
    <n v="4911"/>
    <n v="78"/>
    <n v="576"/>
    <n v="859"/>
    <n v="996"/>
    <n v="228"/>
    <n v="1577452"/>
    <n v="1670520"/>
    <n v="949128"/>
    <n v="2774383"/>
    <n v="983272"/>
    <n v="20223.74358974359"/>
    <n v="2900.2083333333335"/>
    <n v="1104.9220023282887"/>
    <n v="2785.5251004016063"/>
    <n v="4312.5964912280706"/>
  </r>
  <r>
    <x v="21"/>
    <x v="5"/>
    <n v="2"/>
    <s v="LYA_Commercial"/>
    <x v="13"/>
    <s v="Commercial"/>
    <n v="5596"/>
    <n v="1399"/>
    <n v="43"/>
    <n v="167"/>
    <n v="243"/>
    <n v="234"/>
    <n v="71"/>
    <n v="908342"/>
    <n v="482969"/>
    <n v="221836"/>
    <n v="704909"/>
    <n v="626941"/>
    <n v="21124.232558139534"/>
    <n v="2892.0299401197603"/>
    <n v="912.90534979423865"/>
    <n v="3012.431623931624"/>
    <n v="8830.1549295774639"/>
  </r>
  <r>
    <x v="21"/>
    <x v="5"/>
    <n v="2"/>
    <s v="MMA_Commercial"/>
    <x v="14"/>
    <s v="Commercial"/>
    <n v="28328"/>
    <n v="7082"/>
    <n v="216"/>
    <n v="837"/>
    <n v="1670"/>
    <n v="1301"/>
    <n v="312"/>
    <n v="2941673"/>
    <n v="2496255"/>
    <n v="2131412"/>
    <n v="4120764"/>
    <n v="3300184"/>
    <n v="13618.856481481482"/>
    <n v="2982.3835125448027"/>
    <n v="1276.294610778443"/>
    <n v="3167.3820138355113"/>
    <n v="10577.51282051282"/>
  </r>
  <r>
    <x v="21"/>
    <x v="5"/>
    <n v="2"/>
    <s v="LYH_Commercial"/>
    <x v="15"/>
    <s v="Commercial"/>
    <n v="3868"/>
    <n v="967"/>
    <n v="33"/>
    <n v="121"/>
    <n v="149"/>
    <n v="186"/>
    <n v="50"/>
    <n v="518960"/>
    <n v="373890"/>
    <n v="149760"/>
    <n v="556928"/>
    <n v="406826"/>
    <n v="15726.060606060606"/>
    <n v="3090"/>
    <n v="1005.1006711409397"/>
    <n v="2994.2365591397847"/>
    <n v="8136.52"/>
  </r>
  <r>
    <x v="21"/>
    <x v="5"/>
    <n v="2"/>
    <s v="SSA_Commercial"/>
    <x v="16"/>
    <s v="Commercial"/>
    <n v="6728"/>
    <n v="1682"/>
    <n v="55"/>
    <n v="213"/>
    <n v="156"/>
    <n v="502"/>
    <n v="226"/>
    <n v="1038287"/>
    <n v="402359"/>
    <n v="124054"/>
    <n v="1669560"/>
    <n v="1412291"/>
    <n v="18877.945454545454"/>
    <n v="1889.0093896713615"/>
    <n v="795.21794871794873"/>
    <n v="3325.8167330677293"/>
    <n v="6249.075221238938"/>
  </r>
  <r>
    <x v="21"/>
    <x v="5"/>
    <n v="2"/>
    <s v="MML_Commercial"/>
    <x v="17"/>
    <s v="Commercial"/>
    <n v="23052"/>
    <n v="5763"/>
    <n v="146"/>
    <n v="647"/>
    <n v="1892"/>
    <n v="840"/>
    <n v="241"/>
    <n v="2183418"/>
    <n v="1867300"/>
    <n v="934166"/>
    <n v="2517780"/>
    <n v="461812"/>
    <n v="14954.917808219177"/>
    <n v="2886.0896445131375"/>
    <n v="493.74524312896403"/>
    <n v="2997.3571428571427"/>
    <n v="1916.2323651452282"/>
  </r>
  <r>
    <x v="21"/>
    <x v="5"/>
    <n v="2"/>
    <s v="LMH_Commercial"/>
    <x v="18"/>
    <s v="Commercial"/>
    <n v="23140"/>
    <n v="5785"/>
    <n v="97"/>
    <n v="786"/>
    <n v="1398"/>
    <n v="1241"/>
    <n v="279"/>
    <n v="3495967"/>
    <n v="2711620"/>
    <n v="1019420"/>
    <n v="4164571"/>
    <n v="2503698"/>
    <n v="36040.896907216498"/>
    <n v="3449.8982188295167"/>
    <n v="729.19885550786842"/>
    <n v="3355.8186946011283"/>
    <n v="8973.8279569892475"/>
  </r>
  <r>
    <x v="21"/>
    <x v="5"/>
    <n v="2"/>
    <s v="SSL_Commercial"/>
    <x v="19"/>
    <s v="Commercial"/>
    <n v="12296"/>
    <n v="3074"/>
    <n v="111"/>
    <n v="330"/>
    <n v="899"/>
    <n v="460"/>
    <n v="122"/>
    <n v="1300578"/>
    <n v="988439"/>
    <n v="731881"/>
    <n v="1378666"/>
    <n v="300746"/>
    <n v="11716.918918918918"/>
    <n v="2995.2696969696972"/>
    <n v="814.10567296996658"/>
    <n v="2997.1"/>
    <n v="2465.1311475409834"/>
  </r>
  <r>
    <x v="21"/>
    <x v="5"/>
    <n v="2"/>
    <s v="SSH_Commercial"/>
    <x v="20"/>
    <s v="Commercial"/>
    <n v="10676"/>
    <n v="2669"/>
    <n v="84"/>
    <n v="404"/>
    <n v="827"/>
    <n v="543"/>
    <n v="92"/>
    <n v="1225650"/>
    <n v="1526136"/>
    <n v="1425770"/>
    <n v="2185372"/>
    <n v="369199"/>
    <n v="14591.071428571429"/>
    <n v="3777.5643564356437"/>
    <n v="1724.0266021765417"/>
    <n v="4024.6261510128916"/>
    <n v="4013.032608695652"/>
  </r>
  <r>
    <x v="21"/>
    <x v="5"/>
    <n v="2"/>
    <s v="MMH_Commercial"/>
    <x v="21"/>
    <s v="Commercial"/>
    <n v="20576"/>
    <n v="5144"/>
    <n v="216"/>
    <n v="778"/>
    <n v="934"/>
    <n v="1175"/>
    <n v="275"/>
    <n v="2619016"/>
    <n v="2193203"/>
    <n v="928483"/>
    <n v="3294662"/>
    <n v="833238"/>
    <n v="12125.074074074075"/>
    <n v="2819.0269922879179"/>
    <n v="994.09314775160601"/>
    <n v="2803.9676595744681"/>
    <n v="3029.9563636363637"/>
  </r>
  <r>
    <x v="21"/>
    <x v="5"/>
    <n v="2"/>
    <s v="SYA_Commercial"/>
    <x v="22"/>
    <s v="Commercial"/>
    <n v="6216"/>
    <n v="1554"/>
    <n v="68"/>
    <n v="241"/>
    <n v="557"/>
    <n v="476"/>
    <n v="91"/>
    <n v="1000798"/>
    <n v="927123"/>
    <n v="471030"/>
    <n v="1653972"/>
    <n v="507464"/>
    <n v="14717.617647058823"/>
    <n v="3846.9834024896268"/>
    <n v="845.6552962298025"/>
    <n v="3474.7310924369749"/>
    <n v="5576.5274725274721"/>
  </r>
  <r>
    <x v="21"/>
    <x v="5"/>
    <n v="2"/>
    <s v="LSH_Commercial"/>
    <x v="23"/>
    <s v="Commercial"/>
    <n v="9612"/>
    <n v="2403"/>
    <n v="111"/>
    <n v="450"/>
    <n v="636"/>
    <n v="657"/>
    <n v="176"/>
    <n v="1881038"/>
    <n v="1406401"/>
    <n v="720868"/>
    <n v="2273802"/>
    <n v="1049215"/>
    <n v="16946.288288288288"/>
    <n v="3125.3355555555554"/>
    <n v="1133.440251572327"/>
    <n v="3460.8858447488583"/>
    <n v="5961.448863636364"/>
  </r>
  <r>
    <x v="21"/>
    <x v="5"/>
    <n v="2"/>
    <s v="SYH_Commercial"/>
    <x v="24"/>
    <s v="Commercial"/>
    <n v="4960"/>
    <n v="1240"/>
    <n v="59"/>
    <n v="236"/>
    <n v="185"/>
    <n v="383"/>
    <n v="9"/>
    <n v="788409"/>
    <n v="578699"/>
    <n v="258629"/>
    <n v="961619"/>
    <n v="70463"/>
    <n v="13362.864406779661"/>
    <n v="2452.1144067796608"/>
    <n v="1397.9945945945947"/>
    <n v="2510.7545691906007"/>
    <n v="7829.2222222222226"/>
  </r>
  <r>
    <x v="21"/>
    <x v="5"/>
    <n v="2"/>
    <s v="MSH_Commercial"/>
    <x v="25"/>
    <s v="Commercial"/>
    <n v="22780"/>
    <n v="5695"/>
    <n v="295"/>
    <n v="1023"/>
    <n v="1352"/>
    <n v="1339"/>
    <n v="134"/>
    <n v="4018559"/>
    <n v="2907597"/>
    <n v="1175317"/>
    <n v="4153882"/>
    <n v="742754"/>
    <n v="13622.233898305085"/>
    <n v="2842.2258064516127"/>
    <n v="869.31730769230774"/>
    <n v="3102.2270351008215"/>
    <n v="5542.940298507463"/>
  </r>
  <r>
    <x v="21"/>
    <x v="5"/>
    <n v="2"/>
    <s v="SMH_Commercial"/>
    <x v="26"/>
    <s v="Commercial"/>
    <n v="10068"/>
    <n v="2517"/>
    <n v="104"/>
    <n v="454"/>
    <n v="1028"/>
    <n v="733"/>
    <n v="118"/>
    <n v="1349066"/>
    <n v="1420952"/>
    <n v="671439"/>
    <n v="2472979"/>
    <n v="312220"/>
    <n v="12971.788461538461"/>
    <n v="3129.8502202643172"/>
    <n v="653.15077821011675"/>
    <n v="3373.7776261937242"/>
    <n v="2645.9322033898306"/>
  </r>
  <r>
    <x v="22"/>
    <x v="5"/>
    <n v="3"/>
    <s v="SML_Commercial"/>
    <x v="0"/>
    <s v="Commercial"/>
    <n v="25696"/>
    <n v="6424"/>
    <n v="45"/>
    <n v="817"/>
    <n v="442"/>
    <n v="1325"/>
    <n v="202"/>
    <n v="830170"/>
    <n v="1307280"/>
    <n v="643395"/>
    <n v="2247921"/>
    <n v="633760"/>
    <n v="18448.222222222223"/>
    <n v="1600.0979192166462"/>
    <n v="1455.6447963800906"/>
    <n v="1696.5441509433963"/>
    <n v="3137.4257425742576"/>
  </r>
  <r>
    <x v="22"/>
    <x v="5"/>
    <n v="3"/>
    <s v="LSL_Commercial"/>
    <x v="1"/>
    <s v="Commercial"/>
    <n v="3328"/>
    <n v="832"/>
    <n v="4"/>
    <n v="73"/>
    <n v="270"/>
    <n v="116"/>
    <n v="17"/>
    <n v="128497"/>
    <n v="215570"/>
    <n v="456620"/>
    <n v="312634"/>
    <n v="104080"/>
    <n v="32124.25"/>
    <n v="2953.0136986301368"/>
    <n v="1691.1851851851852"/>
    <n v="2695.1206896551726"/>
    <n v="6122.3529411764703"/>
  </r>
  <r>
    <x v="22"/>
    <x v="5"/>
    <n v="3"/>
    <s v="MYA_Commercial"/>
    <x v="2"/>
    <s v="Commercial"/>
    <n v="3684"/>
    <n v="921"/>
    <n v="20"/>
    <n v="137"/>
    <n v="169"/>
    <n v="370"/>
    <n v="25"/>
    <n v="238056"/>
    <n v="425735"/>
    <n v="167989"/>
    <n v="1072162"/>
    <n v="128690"/>
    <n v="11902.8"/>
    <n v="3107.5547445255474"/>
    <n v="994.01775147928993"/>
    <n v="2897.7351351351354"/>
    <n v="5147.6000000000004"/>
  </r>
  <r>
    <x v="22"/>
    <x v="5"/>
    <n v="3"/>
    <s v="SMA_Commercial"/>
    <x v="3"/>
    <s v="Commercial"/>
    <n v="25724"/>
    <n v="6431"/>
    <n v="43"/>
    <n v="670"/>
    <n v="384"/>
    <n v="1166"/>
    <n v="163"/>
    <n v="833479"/>
    <n v="2420335"/>
    <n v="342343"/>
    <n v="3770423"/>
    <n v="913301"/>
    <n v="19383.232558139534"/>
    <n v="3612.4402985074626"/>
    <n v="891.51822916666663"/>
    <n v="3233.6389365351629"/>
    <n v="5603.0736196319021"/>
  </r>
  <r>
    <x v="22"/>
    <x v="5"/>
    <n v="3"/>
    <s v="MSL_Commercial"/>
    <x v="4"/>
    <s v="Commercial"/>
    <n v="11036"/>
    <n v="2759"/>
    <n v="29"/>
    <n v="255"/>
    <n v="838"/>
    <n v="375"/>
    <n v="78"/>
    <n v="685393"/>
    <n v="768832"/>
    <n v="1924126"/>
    <n v="1209073"/>
    <n v="238815"/>
    <n v="23634.241379310344"/>
    <n v="3015.0274509803921"/>
    <n v="2296.09307875895"/>
    <n v="3224.1946666666668"/>
    <n v="3061.7307692307691"/>
  </r>
  <r>
    <x v="22"/>
    <x v="5"/>
    <n v="3"/>
    <s v="LYL_Commercial"/>
    <x v="5"/>
    <s v="Commercial"/>
    <n v="4416"/>
    <n v="1104"/>
    <n v="26"/>
    <n v="118"/>
    <n v="213"/>
    <n v="175"/>
    <n v="49"/>
    <n v="544543"/>
    <n v="357441"/>
    <n v="249413"/>
    <n v="596728"/>
    <n v="291867"/>
    <n v="20943.961538461539"/>
    <n v="3029.1610169491523"/>
    <n v="1170.9530516431926"/>
    <n v="3409.8742857142856"/>
    <n v="5956.4693877551017"/>
  </r>
  <r>
    <x v="22"/>
    <x v="5"/>
    <n v="3"/>
    <s v="LSA_Commercial"/>
    <x v="6"/>
    <s v="Commercial"/>
    <n v="29708"/>
    <n v="7427"/>
    <n v="113"/>
    <n v="985"/>
    <n v="720"/>
    <n v="1520"/>
    <n v="281"/>
    <n v="3026115"/>
    <n v="2542277"/>
    <n v="1176183"/>
    <n v="3758996"/>
    <n v="2595635"/>
    <n v="26779.778761061945"/>
    <n v="2580.9918781725887"/>
    <n v="1633.5875000000001"/>
    <n v="2473.0236842105264"/>
    <n v="9237.1352313167263"/>
  </r>
  <r>
    <x v="22"/>
    <x v="5"/>
    <n v="3"/>
    <s v="LMA_Commercial"/>
    <x v="7"/>
    <s v="Commercial"/>
    <n v="27348"/>
    <n v="6837"/>
    <n v="226"/>
    <n v="712"/>
    <n v="886"/>
    <n v="1266"/>
    <n v="170"/>
    <n v="3899521"/>
    <n v="1674861"/>
    <n v="845834"/>
    <n v="3882566"/>
    <n v="911643"/>
    <n v="17254.517699115044"/>
    <n v="2352.3328651685392"/>
    <n v="954.66591422121894"/>
    <n v="3066.7977883096369"/>
    <n v="5362.6058823529411"/>
  </r>
  <r>
    <x v="22"/>
    <x v="5"/>
    <n v="3"/>
    <s v="SYL_Commercial"/>
    <x v="8"/>
    <s v="Commercial"/>
    <n v="3548"/>
    <n v="887"/>
    <n v="32"/>
    <n v="95"/>
    <n v="142"/>
    <n v="122"/>
    <n v="45"/>
    <n v="420273"/>
    <n v="259695"/>
    <n v="129740"/>
    <n v="357815"/>
    <n v="180781"/>
    <n v="13133.53125"/>
    <n v="2733.6315789473683"/>
    <n v="913.66197183098586"/>
    <n v="2932.9098360655739"/>
    <n v="4017.3555555555554"/>
  </r>
  <r>
    <x v="22"/>
    <x v="5"/>
    <n v="3"/>
    <s v="MYL_Commercial"/>
    <x v="9"/>
    <s v="Commercial"/>
    <n v="2524"/>
    <n v="631"/>
    <n v="23"/>
    <n v="78"/>
    <n v="151"/>
    <n v="102"/>
    <n v="26"/>
    <n v="337163"/>
    <n v="229113"/>
    <n v="106011"/>
    <n v="313520"/>
    <n v="117586"/>
    <n v="14659.260869565218"/>
    <n v="2937.3461538461538"/>
    <n v="702.05960264900659"/>
    <n v="3073.7254901960782"/>
    <n v="4522.5384615384619"/>
  </r>
  <r>
    <x v="22"/>
    <x v="5"/>
    <n v="3"/>
    <s v="MYH_Commercial"/>
    <x v="10"/>
    <s v="Commercial"/>
    <n v="7092"/>
    <n v="1773"/>
    <n v="58"/>
    <n v="212"/>
    <n v="436"/>
    <n v="402"/>
    <n v="44"/>
    <n v="1295924"/>
    <n v="899578"/>
    <n v="525756"/>
    <n v="1197786"/>
    <n v="245995"/>
    <n v="22343.517241379312"/>
    <n v="4243.2924528301883"/>
    <n v="1205.8623853211009"/>
    <n v="2979.5671641791046"/>
    <n v="5590.795454545455"/>
  </r>
  <r>
    <x v="22"/>
    <x v="5"/>
    <n v="3"/>
    <s v="LML_Commercial"/>
    <x v="11"/>
    <s v="Commercial"/>
    <n v="28384"/>
    <n v="7096"/>
    <n v="57"/>
    <n v="650"/>
    <n v="3291"/>
    <n v="966"/>
    <n v="249"/>
    <n v="953177"/>
    <n v="1179301"/>
    <n v="4758666"/>
    <n v="1723535"/>
    <n v="1279927"/>
    <n v="16722.403508771931"/>
    <n v="1814.3092307692307"/>
    <n v="1445.9635369188697"/>
    <n v="1784.1977225672879"/>
    <n v="5140.2690763052206"/>
  </r>
  <r>
    <x v="22"/>
    <x v="5"/>
    <n v="3"/>
    <s v="MSA_Commercial"/>
    <x v="12"/>
    <s v="Commercial"/>
    <n v="20136"/>
    <n v="5034"/>
    <n v="77"/>
    <n v="619"/>
    <n v="858"/>
    <n v="1065"/>
    <n v="229"/>
    <n v="1707171"/>
    <n v="1829406"/>
    <n v="1131687"/>
    <n v="3027514"/>
    <n v="1010953"/>
    <n v="22171.051948051947"/>
    <n v="2955.4216478190629"/>
    <n v="1318.9825174825176"/>
    <n v="2842.7361502347417"/>
    <n v="4414.6419213973795"/>
  </r>
  <r>
    <x v="22"/>
    <x v="5"/>
    <n v="3"/>
    <s v="LYA_Commercial"/>
    <x v="13"/>
    <s v="Commercial"/>
    <n v="5776"/>
    <n v="1444"/>
    <n v="45"/>
    <n v="174"/>
    <n v="257"/>
    <n v="240"/>
    <n v="72"/>
    <n v="987896"/>
    <n v="509763"/>
    <n v="252748"/>
    <n v="777083"/>
    <n v="613873"/>
    <n v="21953.244444444445"/>
    <n v="2929.6724137931033"/>
    <n v="983.4552529182879"/>
    <n v="3237.8458333333333"/>
    <n v="8526.0138888888887"/>
  </r>
  <r>
    <x v="22"/>
    <x v="5"/>
    <n v="3"/>
    <s v="MMA_Commercial"/>
    <x v="14"/>
    <s v="Commercial"/>
    <n v="29252"/>
    <n v="7313"/>
    <n v="223"/>
    <n v="898"/>
    <n v="1677"/>
    <n v="1432"/>
    <n v="318"/>
    <n v="3101994"/>
    <n v="2623862"/>
    <n v="1976045"/>
    <n v="4574844"/>
    <n v="3409277"/>
    <n v="13910.286995515695"/>
    <n v="2921.8953229398662"/>
    <n v="1178.3214072748956"/>
    <n v="3194.7234636871508"/>
    <n v="10720.996855345911"/>
  </r>
  <r>
    <x v="22"/>
    <x v="5"/>
    <n v="3"/>
    <s v="LYH_Commercial"/>
    <x v="15"/>
    <s v="Commercial"/>
    <n v="4000"/>
    <n v="1000"/>
    <n v="35"/>
    <n v="138"/>
    <n v="168"/>
    <n v="204"/>
    <n v="52"/>
    <n v="591984"/>
    <n v="433556"/>
    <n v="208330"/>
    <n v="564611"/>
    <n v="422123"/>
    <n v="16913.82857142857"/>
    <n v="3141.710144927536"/>
    <n v="1240.0595238095239"/>
    <n v="2767.7009803921569"/>
    <n v="8117.75"/>
  </r>
  <r>
    <x v="22"/>
    <x v="5"/>
    <n v="3"/>
    <s v="SSA_Commercial"/>
    <x v="16"/>
    <s v="Commercial"/>
    <n v="6960"/>
    <n v="1740"/>
    <n v="56"/>
    <n v="215"/>
    <n v="267"/>
    <n v="261"/>
    <n v="96"/>
    <n v="1304846"/>
    <n v="395287"/>
    <n v="229511"/>
    <n v="819466"/>
    <n v="595775"/>
    <n v="23300.821428571428"/>
    <n v="1838.5441860465116"/>
    <n v="859.59176029962543"/>
    <n v="3139.7164750957854"/>
    <n v="6205.989583333333"/>
  </r>
  <r>
    <x v="22"/>
    <x v="5"/>
    <n v="3"/>
    <s v="MML_Commercial"/>
    <x v="17"/>
    <s v="Commercial"/>
    <n v="23848"/>
    <n v="5962"/>
    <n v="146"/>
    <n v="651"/>
    <n v="2154"/>
    <n v="856"/>
    <n v="228"/>
    <n v="2244099"/>
    <n v="1902144"/>
    <n v="1288524"/>
    <n v="2717927"/>
    <n v="565017"/>
    <n v="15370.54109589041"/>
    <n v="2921.8801843317974"/>
    <n v="598.20055710306406"/>
    <n v="3175.1483644859813"/>
    <n v="2478.1447368421054"/>
  </r>
  <r>
    <x v="22"/>
    <x v="5"/>
    <n v="3"/>
    <s v="LMH_Commercial"/>
    <x v="18"/>
    <s v="Commercial"/>
    <n v="23920"/>
    <n v="5980"/>
    <n v="95"/>
    <n v="879"/>
    <n v="1490"/>
    <n v="1426"/>
    <n v="310"/>
    <n v="3206162"/>
    <n v="2929829"/>
    <n v="1470356"/>
    <n v="4883330"/>
    <n v="2650679"/>
    <n v="33749.073684210525"/>
    <n v="3333.1387940841864"/>
    <n v="986.81610738255029"/>
    <n v="3424.4950911640954"/>
    <n v="8550.5774193548386"/>
  </r>
  <r>
    <x v="22"/>
    <x v="5"/>
    <n v="3"/>
    <s v="SSL_Commercial"/>
    <x v="19"/>
    <s v="Commercial"/>
    <n v="12680"/>
    <n v="3170"/>
    <n v="116"/>
    <n v="360"/>
    <n v="939"/>
    <n v="541"/>
    <n v="116"/>
    <n v="1451105"/>
    <n v="1007012"/>
    <n v="829240"/>
    <n v="1554736"/>
    <n v="323665"/>
    <n v="12509.525862068966"/>
    <n v="2797.2555555555555"/>
    <n v="883.10969116080935"/>
    <n v="2873.8188539741218"/>
    <n v="2790.2155172413795"/>
  </r>
  <r>
    <x v="22"/>
    <x v="5"/>
    <n v="3"/>
    <s v="SSH_Commercial"/>
    <x v="20"/>
    <s v="Commercial"/>
    <n v="11068"/>
    <n v="2767"/>
    <n v="86"/>
    <n v="438"/>
    <n v="716"/>
    <n v="576"/>
    <n v="93"/>
    <n v="1281458"/>
    <n v="1629765"/>
    <n v="827305"/>
    <n v="2491470"/>
    <n v="407308"/>
    <n v="14900.674418604651"/>
    <n v="3720.9246575342468"/>
    <n v="1155.4539106145251"/>
    <n v="4325.46875"/>
    <n v="4379.6559139784949"/>
  </r>
  <r>
    <x v="22"/>
    <x v="5"/>
    <n v="3"/>
    <s v="MMH_Commercial"/>
    <x v="21"/>
    <s v="Commercial"/>
    <n v="21168"/>
    <n v="5292"/>
    <n v="227"/>
    <n v="851"/>
    <n v="1035"/>
    <n v="1349"/>
    <n v="300"/>
    <n v="2748740"/>
    <n v="2485210"/>
    <n v="1106707"/>
    <n v="3675363"/>
    <n v="901446"/>
    <n v="12108.986784140969"/>
    <n v="2920.340775558167"/>
    <n v="1069.2821256038646"/>
    <n v="2724.5092661230542"/>
    <n v="3004.82"/>
  </r>
  <r>
    <x v="22"/>
    <x v="5"/>
    <n v="3"/>
    <s v="SYA_Commercial"/>
    <x v="22"/>
    <s v="Commercial"/>
    <n v="6432"/>
    <n v="1608"/>
    <n v="73"/>
    <n v="266"/>
    <n v="449"/>
    <n v="411"/>
    <n v="39"/>
    <n v="1281042"/>
    <n v="926864"/>
    <n v="413154"/>
    <n v="1346421"/>
    <n v="231721"/>
    <n v="17548.520547945205"/>
    <n v="3484.4511278195487"/>
    <n v="920.16481069042311"/>
    <n v="3275.9635036496352"/>
    <n v="5941.5641025641025"/>
  </r>
  <r>
    <x v="22"/>
    <x v="5"/>
    <n v="3"/>
    <s v="LSH_Commercial"/>
    <x v="23"/>
    <s v="Commercial"/>
    <n v="9944"/>
    <n v="2486"/>
    <n v="121"/>
    <n v="498"/>
    <n v="965"/>
    <n v="707"/>
    <n v="277"/>
    <n v="2296028"/>
    <n v="1447116"/>
    <n v="1170539"/>
    <n v="2289610"/>
    <n v="1704628"/>
    <n v="18975.438016528926"/>
    <n v="2905.8554216867469"/>
    <n v="1212.9937823834198"/>
    <n v="3238.4865629420083"/>
    <n v="6153.8916967509022"/>
  </r>
  <r>
    <x v="22"/>
    <x v="5"/>
    <n v="3"/>
    <s v="SYH_Commercial"/>
    <x v="24"/>
    <s v="Commercial"/>
    <n v="5096"/>
    <n v="1274"/>
    <n v="58"/>
    <n v="263"/>
    <n v="225"/>
    <n v="452"/>
    <n v="11"/>
    <n v="604614"/>
    <n v="627920"/>
    <n v="328762"/>
    <n v="1060290"/>
    <n v="73062"/>
    <n v="10424.379310344828"/>
    <n v="2387.528517110266"/>
    <n v="1461.1644444444444"/>
    <n v="2345.7743362831857"/>
    <n v="6642"/>
  </r>
  <r>
    <x v="22"/>
    <x v="5"/>
    <n v="3"/>
    <s v="MSH_Commercial"/>
    <x v="25"/>
    <s v="Commercial"/>
    <n v="23568"/>
    <n v="5892"/>
    <n v="299"/>
    <n v="1149"/>
    <n v="2429"/>
    <n v="1796"/>
    <n v="631"/>
    <n v="5094874"/>
    <n v="3035980"/>
    <n v="2263750"/>
    <n v="5285320"/>
    <n v="3525899"/>
    <n v="17039.712374581941"/>
    <n v="2642.2802436901652"/>
    <n v="931.96788801976118"/>
    <n v="2942.8285077951004"/>
    <n v="5587.7955625990489"/>
  </r>
  <r>
    <x v="22"/>
    <x v="5"/>
    <n v="3"/>
    <s v="SMH_Commercial"/>
    <x v="26"/>
    <s v="Commercial"/>
    <n v="10720"/>
    <n v="2680"/>
    <n v="115"/>
    <n v="491"/>
    <n v="968"/>
    <n v="768"/>
    <n v="141"/>
    <n v="1499067"/>
    <n v="1645754"/>
    <n v="740811"/>
    <n v="2887291"/>
    <n v="372201"/>
    <n v="13035.365217391305"/>
    <n v="3351.8411405295315"/>
    <n v="765.30061983471069"/>
    <n v="3759.4934895833335"/>
    <n v="2639.7234042553191"/>
  </r>
  <r>
    <x v="23"/>
    <x v="5"/>
    <n v="4"/>
    <s v="SML_Commercial"/>
    <x v="0"/>
    <s v="Commercial"/>
    <n v="25616"/>
    <n v="6404"/>
    <n v="52"/>
    <n v="776"/>
    <n v="413"/>
    <n v="1276"/>
    <n v="203"/>
    <n v="833830"/>
    <n v="1332543"/>
    <n v="672590"/>
    <n v="2106654"/>
    <n v="662086"/>
    <n v="16035.192307692309"/>
    <n v="1717.194587628866"/>
    <n v="1628.5472154963679"/>
    <n v="1650.9827586206898"/>
    <n v="3261.5073891625616"/>
  </r>
  <r>
    <x v="23"/>
    <x v="5"/>
    <n v="4"/>
    <s v="LSL_Commercial"/>
    <x v="1"/>
    <s v="Commercial"/>
    <n v="3288"/>
    <n v="822"/>
    <n v="4"/>
    <n v="73"/>
    <n v="186"/>
    <n v="118"/>
    <n v="19"/>
    <n v="124425"/>
    <n v="211973"/>
    <n v="295737"/>
    <n v="411217"/>
    <n v="110607"/>
    <n v="31106.25"/>
    <n v="2903.7397260273974"/>
    <n v="1589.983870967742"/>
    <n v="3484.8898305084745"/>
    <n v="5821.4210526315792"/>
  </r>
  <r>
    <x v="23"/>
    <x v="5"/>
    <n v="4"/>
    <s v="MYA_Commercial"/>
    <x v="2"/>
    <s v="Commercial"/>
    <n v="3656"/>
    <n v="914"/>
    <n v="20"/>
    <n v="133"/>
    <n v="57"/>
    <n v="362"/>
    <n v="24"/>
    <n v="219238"/>
    <n v="439150"/>
    <n v="59636"/>
    <n v="1173712"/>
    <n v="125788"/>
    <n v="10961.9"/>
    <n v="3301.8796992481202"/>
    <n v="1046.2456140350878"/>
    <n v="3242.2983425414363"/>
    <n v="5241.166666666667"/>
  </r>
  <r>
    <x v="23"/>
    <x v="5"/>
    <n v="4"/>
    <s v="SMA_Commercial"/>
    <x v="3"/>
    <s v="Commercial"/>
    <n v="25512"/>
    <n v="6378"/>
    <n v="43"/>
    <n v="671"/>
    <n v="970"/>
    <n v="943"/>
    <n v="160"/>
    <n v="799050"/>
    <n v="2523084"/>
    <n v="901285"/>
    <n v="3237886"/>
    <n v="845996"/>
    <n v="18582.558139534885"/>
    <n v="3760.1847988077498"/>
    <n v="929.15979381443299"/>
    <n v="3433.6012725344644"/>
    <n v="5287.4750000000004"/>
  </r>
  <r>
    <x v="23"/>
    <x v="5"/>
    <n v="4"/>
    <s v="MSL_Commercial"/>
    <x v="4"/>
    <s v="Commercial"/>
    <n v="10932"/>
    <n v="2733"/>
    <n v="30"/>
    <n v="261"/>
    <n v="447"/>
    <n v="389"/>
    <n v="78"/>
    <n v="616102"/>
    <n v="834205"/>
    <n v="782894"/>
    <n v="1325852"/>
    <n v="235839"/>
    <n v="20536.733333333334"/>
    <n v="3196.1877394636017"/>
    <n v="1751.4407158836689"/>
    <n v="3408.3598971722363"/>
    <n v="3023.5769230769229"/>
  </r>
  <r>
    <x v="23"/>
    <x v="5"/>
    <n v="4"/>
    <s v="LYL_Commercial"/>
    <x v="5"/>
    <s v="Commercial"/>
    <n v="4376"/>
    <n v="1094"/>
    <n v="27"/>
    <n v="115"/>
    <n v="219"/>
    <n v="167"/>
    <n v="48"/>
    <n v="563991"/>
    <n v="359966"/>
    <n v="364280"/>
    <n v="612009"/>
    <n v="284164"/>
    <n v="20888.555555555555"/>
    <n v="3130.1391304347826"/>
    <n v="1663.3789954337899"/>
    <n v="3664.7245508982037"/>
    <n v="5920.083333333333"/>
  </r>
  <r>
    <x v="23"/>
    <x v="5"/>
    <n v="4"/>
    <s v="LSA_Commercial"/>
    <x v="6"/>
    <s v="Commercial"/>
    <n v="29424"/>
    <n v="7356"/>
    <n v="114"/>
    <n v="874"/>
    <n v="720"/>
    <n v="1501"/>
    <n v="277"/>
    <n v="3040258"/>
    <n v="2436533"/>
    <n v="1376176"/>
    <n v="3759534"/>
    <n v="2618653"/>
    <n v="26668.929824561405"/>
    <n v="2787.795194508009"/>
    <n v="1911.3555555555556"/>
    <n v="2504.6862091938706"/>
    <n v="9453.6209386281589"/>
  </r>
  <r>
    <x v="23"/>
    <x v="5"/>
    <n v="4"/>
    <s v="LMA_Commercial"/>
    <x v="7"/>
    <s v="Commercial"/>
    <n v="27120"/>
    <n v="6780"/>
    <n v="219"/>
    <n v="705"/>
    <n v="2038"/>
    <n v="1923"/>
    <n v="169"/>
    <n v="3459295"/>
    <n v="1769832"/>
    <n v="1989834"/>
    <n v="6125866"/>
    <n v="835220"/>
    <n v="15795.867579908676"/>
    <n v="2510.4"/>
    <n v="976.36604514229634"/>
    <n v="3185.5777431097245"/>
    <n v="4942.1301775147931"/>
  </r>
  <r>
    <x v="23"/>
    <x v="5"/>
    <n v="4"/>
    <s v="SYL_Commercial"/>
    <x v="8"/>
    <s v="Commercial"/>
    <n v="3516"/>
    <n v="879"/>
    <n v="36"/>
    <n v="97"/>
    <n v="127"/>
    <n v="118"/>
    <n v="42"/>
    <n v="422216"/>
    <n v="266090"/>
    <n v="128993"/>
    <n v="401748"/>
    <n v="173268"/>
    <n v="11728.222222222223"/>
    <n v="2743.1958762886597"/>
    <n v="1015.6929133858267"/>
    <n v="3404.6440677966102"/>
    <n v="4125.4285714285716"/>
  </r>
  <r>
    <x v="23"/>
    <x v="5"/>
    <n v="4"/>
    <s v="MYL_Commercial"/>
    <x v="9"/>
    <s v="Commercial"/>
    <n v="2500"/>
    <n v="625"/>
    <n v="24"/>
    <n v="77"/>
    <n v="136"/>
    <n v="105"/>
    <n v="26"/>
    <n v="361373"/>
    <n v="225676"/>
    <n v="106142"/>
    <n v="353393"/>
    <n v="125244"/>
    <n v="15057.208333333334"/>
    <n v="2930.8571428571427"/>
    <n v="780.45588235294122"/>
    <n v="3365.6476190476192"/>
    <n v="4817.0769230769229"/>
  </r>
  <r>
    <x v="23"/>
    <x v="5"/>
    <n v="4"/>
    <s v="MYH_Commercial"/>
    <x v="10"/>
    <s v="Commercial"/>
    <n v="7032"/>
    <n v="1758"/>
    <n v="58"/>
    <n v="202"/>
    <n v="100"/>
    <n v="486"/>
    <n v="43"/>
    <n v="1167155"/>
    <n v="877844"/>
    <n v="124226"/>
    <n v="1590631"/>
    <n v="223407"/>
    <n v="20123.362068965518"/>
    <n v="4345.7623762376234"/>
    <n v="1242.26"/>
    <n v="3272.9032921810699"/>
    <n v="5195.5116279069771"/>
  </r>
  <r>
    <x v="23"/>
    <x v="5"/>
    <n v="4"/>
    <s v="LML_Commercial"/>
    <x v="11"/>
    <s v="Commercial"/>
    <n v="27724"/>
    <n v="6931"/>
    <n v="59"/>
    <n v="647"/>
    <n v="2143"/>
    <n v="1011"/>
    <n v="237"/>
    <n v="941591"/>
    <n v="1227233"/>
    <n v="2477464"/>
    <n v="2068122"/>
    <n v="1237796"/>
    <n v="15959.169491525423"/>
    <n v="1896.8052550231839"/>
    <n v="1156.0727951469903"/>
    <n v="2045.6201780415431"/>
    <n v="5222.7679324894516"/>
  </r>
  <r>
    <x v="23"/>
    <x v="5"/>
    <n v="4"/>
    <s v="MSA_Commercial"/>
    <x v="12"/>
    <s v="Commercial"/>
    <n v="19432"/>
    <n v="4858"/>
    <n v="83"/>
    <n v="576"/>
    <n v="960"/>
    <n v="1074"/>
    <n v="220"/>
    <n v="1787315"/>
    <n v="1828788"/>
    <n v="1674214"/>
    <n v="3263110"/>
    <n v="1010171"/>
    <n v="21533.915662650601"/>
    <n v="3174.9791666666665"/>
    <n v="1743.9729166666666"/>
    <n v="3038.2774674115458"/>
    <n v="4591.6863636363632"/>
  </r>
  <r>
    <x v="23"/>
    <x v="5"/>
    <n v="4"/>
    <s v="LYA_Commercial"/>
    <x v="13"/>
    <s v="Commercial"/>
    <n v="5752"/>
    <n v="1438"/>
    <n v="46"/>
    <n v="171"/>
    <n v="218"/>
    <n v="233"/>
    <n v="74"/>
    <n v="969834"/>
    <n v="513654"/>
    <n v="202228"/>
    <n v="766056"/>
    <n v="636805"/>
    <n v="21083.347826086956"/>
    <n v="3003.8245614035086"/>
    <n v="927.65137614678895"/>
    <n v="3287.7939914163089"/>
    <n v="8605.4729729729734"/>
  </r>
  <r>
    <x v="23"/>
    <x v="5"/>
    <n v="4"/>
    <s v="MMA_Commercial"/>
    <x v="14"/>
    <s v="Commercial"/>
    <n v="29012"/>
    <n v="7253"/>
    <n v="226"/>
    <n v="899"/>
    <n v="1453"/>
    <n v="1384"/>
    <n v="316"/>
    <n v="3217107"/>
    <n v="2720924"/>
    <n v="1873695"/>
    <n v="4869933"/>
    <n v="3530333"/>
    <n v="14234.986725663717"/>
    <n v="3026.6117908787542"/>
    <n v="1289.5354439091534"/>
    <n v="3518.7377167630057"/>
    <n v="11171.939873417721"/>
  </r>
  <r>
    <x v="23"/>
    <x v="5"/>
    <n v="4"/>
    <s v="LYH_Commercial"/>
    <x v="15"/>
    <s v="Commercial"/>
    <n v="3992"/>
    <n v="998"/>
    <n v="37"/>
    <n v="126"/>
    <n v="163"/>
    <n v="203"/>
    <n v="56"/>
    <n v="667698"/>
    <n v="394962"/>
    <n v="241506"/>
    <n v="593807"/>
    <n v="432491"/>
    <n v="18045.891891891893"/>
    <n v="3134.6190476190477"/>
    <n v="1481.6319018404909"/>
    <n v="2925.1576354679801"/>
    <n v="7723.0535714285716"/>
  </r>
  <r>
    <x v="23"/>
    <x v="5"/>
    <n v="4"/>
    <s v="SSA_Commercial"/>
    <x v="16"/>
    <s v="Commercial"/>
    <n v="6904"/>
    <n v="1726"/>
    <n v="59"/>
    <n v="218"/>
    <n v="523"/>
    <n v="577"/>
    <n v="45"/>
    <n v="1229194"/>
    <n v="426090"/>
    <n v="452942"/>
    <n v="1974076"/>
    <n v="243921"/>
    <n v="20833.796610169491"/>
    <n v="1954.5412844036698"/>
    <n v="866.04588910133839"/>
    <n v="3421.2755632582321"/>
    <n v="5420.4666666666662"/>
  </r>
  <r>
    <x v="23"/>
    <x v="5"/>
    <n v="4"/>
    <s v="MML_Commercial"/>
    <x v="17"/>
    <s v="Commercial"/>
    <n v="23684"/>
    <n v="5921"/>
    <n v="158"/>
    <n v="713"/>
    <n v="1822"/>
    <n v="900"/>
    <n v="233"/>
    <n v="2467625"/>
    <n v="2160104"/>
    <n v="1195780"/>
    <n v="3137102"/>
    <n v="514706"/>
    <n v="15617.879746835442"/>
    <n v="3029.5988779803647"/>
    <n v="656.30076838638854"/>
    <n v="3485.6688888888889"/>
    <n v="2209.038626609442"/>
  </r>
  <r>
    <x v="23"/>
    <x v="5"/>
    <n v="4"/>
    <s v="LMH_Commercial"/>
    <x v="18"/>
    <s v="Commercial"/>
    <n v="23676"/>
    <n v="5919"/>
    <n v="100"/>
    <n v="824"/>
    <n v="1303"/>
    <n v="1380"/>
    <n v="299"/>
    <n v="3484073"/>
    <n v="2860826"/>
    <n v="1696273"/>
    <n v="4926494"/>
    <n v="2777556"/>
    <n v="34840.730000000003"/>
    <n v="3471.8762135922329"/>
    <n v="1301.8211818879508"/>
    <n v="3569.9231884057972"/>
    <n v="9289.4849498327767"/>
  </r>
  <r>
    <x v="23"/>
    <x v="5"/>
    <n v="4"/>
    <s v="SSL_Commercial"/>
    <x v="19"/>
    <s v="Commercial"/>
    <n v="12640"/>
    <n v="3160"/>
    <n v="117"/>
    <n v="350"/>
    <n v="869"/>
    <n v="494"/>
    <n v="121"/>
    <n v="1429274"/>
    <n v="1001021"/>
    <n v="916094"/>
    <n v="1455280"/>
    <n v="284472"/>
    <n v="12216.017094017094"/>
    <n v="2860.06"/>
    <n v="1054.1933256616801"/>
    <n v="2945.910931174089"/>
    <n v="2351.0082644628101"/>
  </r>
  <r>
    <x v="23"/>
    <x v="5"/>
    <n v="4"/>
    <s v="SSH_Commercial"/>
    <x v="20"/>
    <s v="Commercial"/>
    <n v="11056"/>
    <n v="2764"/>
    <n v="89"/>
    <n v="415"/>
    <n v="646"/>
    <n v="578"/>
    <n v="94"/>
    <n v="1321863"/>
    <n v="1620523"/>
    <n v="749970"/>
    <n v="2587957"/>
    <n v="385477"/>
    <n v="14852.393258426966"/>
    <n v="3904.8746987951808"/>
    <n v="1160.9442724458204"/>
    <n v="4477.4342560553632"/>
    <n v="4100.8191489361698"/>
  </r>
  <r>
    <x v="23"/>
    <x v="5"/>
    <n v="4"/>
    <s v="MMH_Commercial"/>
    <x v="21"/>
    <s v="Commercial"/>
    <n v="21004"/>
    <n v="5251"/>
    <n v="235"/>
    <n v="813"/>
    <n v="1003"/>
    <n v="1232"/>
    <n v="315"/>
    <n v="2824005"/>
    <n v="2313501"/>
    <n v="1449550"/>
    <n v="3775951"/>
    <n v="913389"/>
    <n v="12017.04255319149"/>
    <n v="2845.6346863468634"/>
    <n v="1445.2143569292123"/>
    <n v="3064.8952922077924"/>
    <n v="2899.6476190476192"/>
  </r>
  <r>
    <x v="23"/>
    <x v="5"/>
    <n v="4"/>
    <s v="SYA_Commercial"/>
    <x v="22"/>
    <s v="Commercial"/>
    <n v="6380"/>
    <n v="1595"/>
    <n v="72"/>
    <n v="253"/>
    <n v="238"/>
    <n v="490"/>
    <n v="194"/>
    <n v="1129016"/>
    <n v="975155"/>
    <n v="223491"/>
    <n v="1738611"/>
    <n v="1057504"/>
    <n v="15680.777777777777"/>
    <n v="3854.3675889328065"/>
    <n v="939.03781512605042"/>
    <n v="3548.1857142857143"/>
    <n v="5451.0515463917527"/>
  </r>
  <r>
    <x v="23"/>
    <x v="5"/>
    <n v="4"/>
    <s v="LSH_Commercial"/>
    <x v="23"/>
    <s v="Commercial"/>
    <n v="9864"/>
    <n v="2466"/>
    <n v="121"/>
    <n v="456"/>
    <n v="621"/>
    <n v="598"/>
    <n v="413"/>
    <n v="2244227"/>
    <n v="1419391"/>
    <n v="785322"/>
    <n v="2135063"/>
    <n v="2278423"/>
    <n v="18547.330578512396"/>
    <n v="3112.6995614035086"/>
    <n v="1264.608695652174"/>
    <n v="3570.339464882943"/>
    <n v="5516.7627118644068"/>
  </r>
  <r>
    <x v="23"/>
    <x v="5"/>
    <n v="4"/>
    <s v="SYH_Commercial"/>
    <x v="24"/>
    <s v="Commercial"/>
    <n v="5044"/>
    <n v="1261"/>
    <n v="64"/>
    <n v="245"/>
    <n v="190"/>
    <n v="398"/>
    <n v="10"/>
    <n v="777391"/>
    <n v="603749"/>
    <n v="331400"/>
    <n v="983138"/>
    <n v="72299"/>
    <n v="12146.734375"/>
    <n v="2464.281632653061"/>
    <n v="1744.2105263157894"/>
    <n v="2470.1959798994976"/>
    <n v="7229.9"/>
  </r>
  <r>
    <x v="23"/>
    <x v="5"/>
    <n v="4"/>
    <s v="MSH_Commercial"/>
    <x v="25"/>
    <s v="Commercial"/>
    <n v="23372"/>
    <n v="5843"/>
    <n v="308"/>
    <n v="1104"/>
    <n v="2197"/>
    <n v="1166"/>
    <n v="140"/>
    <n v="4681968"/>
    <n v="2990616"/>
    <n v="2153047"/>
    <n v="3763974"/>
    <n v="745662"/>
    <n v="15201.194805194806"/>
    <n v="2708.891304347826"/>
    <n v="979.99408284023673"/>
    <n v="3228.1080617495713"/>
    <n v="5326.1571428571433"/>
  </r>
  <r>
    <x v="23"/>
    <x v="5"/>
    <n v="4"/>
    <s v="SMH_Commercial"/>
    <x v="26"/>
    <s v="Commercial"/>
    <n v="10888"/>
    <n v="2722"/>
    <n v="108"/>
    <n v="484"/>
    <n v="860"/>
    <n v="774"/>
    <n v="125"/>
    <n v="1476635"/>
    <n v="1687697"/>
    <n v="667894"/>
    <n v="2768804"/>
    <n v="324481"/>
    <n v="13672.546296296296"/>
    <n v="3486.9772727272725"/>
    <n v="776.62093023255818"/>
    <n v="3577.2661498708012"/>
    <n v="2595.848"/>
  </r>
  <r>
    <x v="24"/>
    <x v="6"/>
    <n v="1"/>
    <s v="SML_Commercial"/>
    <x v="0"/>
    <s v="Commercial"/>
    <n v="25660"/>
    <n v="6415"/>
    <n v="37"/>
    <n v="809"/>
    <n v="417"/>
    <n v="1260"/>
    <n v="180"/>
    <n v="532193"/>
    <n v="1269326"/>
    <n v="611695"/>
    <n v="2182206"/>
    <n v="617629"/>
    <n v="14383.594594594595"/>
    <n v="1569.0061804697157"/>
    <n v="1466.8944844124701"/>
    <n v="1731.9095238095238"/>
    <n v="3431.2722222222224"/>
  </r>
  <r>
    <x v="24"/>
    <x v="6"/>
    <n v="1"/>
    <s v="LSL_Commercial"/>
    <x v="1"/>
    <s v="Commercial"/>
    <n v="3264"/>
    <n v="816"/>
    <n v="4"/>
    <n v="93"/>
    <n v="115"/>
    <n v="161"/>
    <n v="20"/>
    <n v="116346"/>
    <n v="269941"/>
    <n v="146796"/>
    <n v="497422"/>
    <n v="123286"/>
    <n v="29086.5"/>
    <n v="2902.5913978494623"/>
    <n v="1276.4869565217391"/>
    <n v="3089.5776397515529"/>
    <n v="6164.3"/>
  </r>
  <r>
    <x v="24"/>
    <x v="6"/>
    <n v="1"/>
    <s v="MYA_Commercial"/>
    <x v="2"/>
    <s v="Commercial"/>
    <n v="3640"/>
    <n v="910"/>
    <n v="20"/>
    <n v="130"/>
    <n v="55"/>
    <n v="255"/>
    <n v="23"/>
    <n v="217243"/>
    <n v="427615"/>
    <n v="57089"/>
    <n v="771341"/>
    <n v="136688"/>
    <n v="10862.15"/>
    <n v="3289.3461538461538"/>
    <n v="1037.9818181818182"/>
    <n v="3024.8666666666668"/>
    <n v="5942.95652173913"/>
  </r>
  <r>
    <x v="24"/>
    <x v="6"/>
    <n v="1"/>
    <s v="SMA_Commercial"/>
    <x v="3"/>
    <s v="Commercial"/>
    <n v="25392"/>
    <n v="6348"/>
    <n v="39"/>
    <n v="635"/>
    <n v="373"/>
    <n v="1231"/>
    <n v="695"/>
    <n v="723492"/>
    <n v="2453999"/>
    <n v="333767"/>
    <n v="3998318"/>
    <n v="4343833"/>
    <n v="18551.076923076922"/>
    <n v="3864.5653543307085"/>
    <n v="894.8176943699732"/>
    <n v="3248.0243704305444"/>
    <n v="6250.1194244604312"/>
  </r>
  <r>
    <x v="24"/>
    <x v="6"/>
    <n v="1"/>
    <s v="MSL_Commercial"/>
    <x v="4"/>
    <s v="Commercial"/>
    <n v="10840"/>
    <n v="2710"/>
    <n v="28"/>
    <n v="258"/>
    <n v="381"/>
    <n v="415"/>
    <n v="75"/>
    <n v="584680"/>
    <n v="767582"/>
    <n v="489101"/>
    <n v="1486845"/>
    <n v="235452"/>
    <n v="20881.428571428572"/>
    <n v="2975.1240310077519"/>
    <n v="1283.729658792651"/>
    <n v="3582.7590361445782"/>
    <n v="3139.36"/>
  </r>
  <r>
    <x v="24"/>
    <x v="6"/>
    <n v="1"/>
    <s v="LYL_Commercial"/>
    <x v="5"/>
    <s v="Commercial"/>
    <n v="4360"/>
    <n v="1090"/>
    <n v="26"/>
    <n v="110"/>
    <n v="218"/>
    <n v="192"/>
    <n v="47"/>
    <n v="544814"/>
    <n v="349977"/>
    <n v="265713"/>
    <n v="725138"/>
    <n v="280046"/>
    <n v="20954.384615384617"/>
    <n v="3181.6090909090908"/>
    <n v="1218.8669724770641"/>
    <n v="3776.7604166666665"/>
    <n v="5958.4255319148933"/>
  </r>
  <r>
    <x v="24"/>
    <x v="6"/>
    <n v="1"/>
    <s v="LSA_Commercial"/>
    <x v="6"/>
    <s v="Commercial"/>
    <n v="29148"/>
    <n v="7287"/>
    <n v="101"/>
    <n v="907"/>
    <n v="644"/>
    <n v="1670"/>
    <n v="269"/>
    <n v="2600796"/>
    <n v="2376228"/>
    <n v="1043428"/>
    <n v="4408096"/>
    <n v="2578884"/>
    <n v="25750.455445544554"/>
    <n v="2619.8765159867694"/>
    <n v="1620.2298136645963"/>
    <n v="2639.5784431137727"/>
    <n v="9586.9293680297396"/>
  </r>
  <r>
    <x v="24"/>
    <x v="6"/>
    <n v="1"/>
    <s v="LMA_Commercial"/>
    <x v="7"/>
    <s v="Commercial"/>
    <n v="26992"/>
    <n v="6748"/>
    <n v="209"/>
    <n v="697"/>
    <n v="1189"/>
    <n v="995"/>
    <n v="949"/>
    <n v="3503139"/>
    <n v="1636227"/>
    <n v="1134427"/>
    <n v="3076403"/>
    <n v="5563422"/>
    <n v="16761.430622009568"/>
    <n v="2347.5279770444763"/>
    <n v="954.10176619007575"/>
    <n v="3091.8623115577889"/>
    <n v="5862.4046364594305"/>
  </r>
  <r>
    <x v="24"/>
    <x v="6"/>
    <n v="1"/>
    <s v="SYL_Commercial"/>
    <x v="8"/>
    <s v="Commercial"/>
    <n v="3492"/>
    <n v="873"/>
    <n v="33"/>
    <n v="91"/>
    <n v="118"/>
    <n v="124"/>
    <n v="42"/>
    <n v="397852"/>
    <n v="262913"/>
    <n v="105047"/>
    <n v="406704"/>
    <n v="170018"/>
    <n v="12056.121212121212"/>
    <n v="2889.1538461538462"/>
    <n v="890.22881355932202"/>
    <n v="3279.8709677419356"/>
    <n v="4048.0476190476193"/>
  </r>
  <r>
    <x v="24"/>
    <x v="6"/>
    <n v="1"/>
    <s v="MYL_Commercial"/>
    <x v="9"/>
    <s v="Commercial"/>
    <n v="2488"/>
    <n v="622"/>
    <n v="23"/>
    <n v="78"/>
    <n v="118"/>
    <n v="108"/>
    <n v="25"/>
    <n v="321008"/>
    <n v="236390"/>
    <n v="84735"/>
    <n v="379296"/>
    <n v="118289"/>
    <n v="13956.869565217392"/>
    <n v="3030.6410256410259"/>
    <n v="718.09322033898309"/>
    <n v="3512"/>
    <n v="4731.5600000000004"/>
  </r>
  <r>
    <x v="24"/>
    <x v="6"/>
    <n v="1"/>
    <s v="MYH_Commercial"/>
    <x v="10"/>
    <s v="Commercial"/>
    <n v="6996"/>
    <n v="1749"/>
    <n v="56"/>
    <n v="205"/>
    <n v="614"/>
    <n v="239"/>
    <n v="133"/>
    <n v="1164399"/>
    <n v="884661"/>
    <n v="740844"/>
    <n v="716154"/>
    <n v="843899"/>
    <n v="20792.839285714286"/>
    <n v="4315.4195121951216"/>
    <n v="1206.586319218241"/>
    <n v="2996.460251046025"/>
    <n v="6345.105263157895"/>
  </r>
  <r>
    <x v="24"/>
    <x v="6"/>
    <n v="1"/>
    <s v="LML_Commercial"/>
    <x v="11"/>
    <s v="Commercial"/>
    <n v="27240"/>
    <n v="6810"/>
    <n v="53"/>
    <n v="862"/>
    <n v="1412"/>
    <n v="1443"/>
    <n v="264"/>
    <n v="830775"/>
    <n v="1628403"/>
    <n v="1202392"/>
    <n v="2978912"/>
    <n v="1382644"/>
    <n v="15675"/>
    <n v="1889.098607888631"/>
    <n v="851.55240793201131"/>
    <n v="2064.3880803880802"/>
    <n v="5237.287878787879"/>
  </r>
  <r>
    <x v="24"/>
    <x v="6"/>
    <n v="1"/>
    <s v="MSA_Commercial"/>
    <x v="12"/>
    <s v="Commercial"/>
    <n v="19552"/>
    <n v="4888"/>
    <n v="74"/>
    <n v="619"/>
    <n v="931"/>
    <n v="1296"/>
    <n v="219"/>
    <n v="1544706"/>
    <n v="1854752"/>
    <n v="1197616"/>
    <n v="4107173"/>
    <n v="1005295"/>
    <n v="20874.405405405407"/>
    <n v="2996.3683360258483"/>
    <n v="1286.375939849624"/>
    <n v="3169.1149691358023"/>
    <n v="4590.3881278538811"/>
  </r>
  <r>
    <x v="24"/>
    <x v="6"/>
    <n v="1"/>
    <s v="LYA_Commercial"/>
    <x v="13"/>
    <s v="Commercial"/>
    <n v="5744"/>
    <n v="1436"/>
    <n v="43"/>
    <n v="174"/>
    <n v="240"/>
    <n v="247"/>
    <n v="75"/>
    <n v="913799"/>
    <n v="518986"/>
    <n v="221978"/>
    <n v="779484"/>
    <n v="627206"/>
    <n v="21251.139534883721"/>
    <n v="2982.67816091954"/>
    <n v="924.9083333333333"/>
    <n v="3155.8056680161944"/>
    <n v="8362.746666666666"/>
  </r>
  <r>
    <x v="24"/>
    <x v="6"/>
    <n v="1"/>
    <s v="MMA_Commercial"/>
    <x v="14"/>
    <s v="Commercial"/>
    <n v="28848"/>
    <n v="7212"/>
    <n v="212"/>
    <n v="886"/>
    <n v="1365"/>
    <n v="1527"/>
    <n v="327"/>
    <n v="2837115"/>
    <n v="2719752"/>
    <n v="1453691"/>
    <n v="5298551"/>
    <n v="3425592"/>
    <n v="13382.617924528302"/>
    <n v="3069.6975169300226"/>
    <n v="1064.9750915750915"/>
    <n v="3469.9089718402097"/>
    <n v="10475.816513761469"/>
  </r>
  <r>
    <x v="24"/>
    <x v="6"/>
    <n v="1"/>
    <s v="LYH_Commercial"/>
    <x v="15"/>
    <s v="Commercial"/>
    <n v="3972"/>
    <n v="993"/>
    <n v="34"/>
    <n v="119"/>
    <n v="160"/>
    <n v="222"/>
    <n v="54"/>
    <n v="552264"/>
    <n v="365169"/>
    <n v="168529"/>
    <n v="720953"/>
    <n v="442019"/>
    <n v="16243.058823529413"/>
    <n v="3068.6470588235293"/>
    <n v="1053.3062500000001"/>
    <n v="3247.536036036036"/>
    <n v="8185.5370370370374"/>
  </r>
  <r>
    <x v="24"/>
    <x v="6"/>
    <n v="1"/>
    <s v="SSA_Commercial"/>
    <x v="16"/>
    <s v="Commercial"/>
    <n v="6868"/>
    <n v="1717"/>
    <n v="58"/>
    <n v="209"/>
    <n v="99"/>
    <n v="427"/>
    <n v="261"/>
    <n v="1212041"/>
    <n v="375607"/>
    <n v="85200"/>
    <n v="1421364"/>
    <n v="1768204"/>
    <n v="20897.258620689656"/>
    <n v="1797.1626794258373"/>
    <n v="860.60606060606062"/>
    <n v="3328.7213114754099"/>
    <n v="6774.7279693486589"/>
  </r>
  <r>
    <x v="24"/>
    <x v="6"/>
    <n v="1"/>
    <s v="MML_Commercial"/>
    <x v="17"/>
    <s v="Commercial"/>
    <n v="23548"/>
    <n v="5887"/>
    <n v="148"/>
    <n v="714"/>
    <n v="1526"/>
    <n v="939"/>
    <n v="239"/>
    <n v="2016036"/>
    <n v="2106384"/>
    <n v="950601"/>
    <n v="3193604"/>
    <n v="546595"/>
    <n v="13621.864864864865"/>
    <n v="2950.1176470588234"/>
    <n v="622.93643512450853"/>
    <n v="3401.06922257721"/>
    <n v="2287.0083682008367"/>
  </r>
  <r>
    <x v="24"/>
    <x v="6"/>
    <n v="1"/>
    <s v="LMH_Commercial"/>
    <x v="18"/>
    <s v="Commercial"/>
    <n v="23412"/>
    <n v="5853"/>
    <n v="89"/>
    <n v="813"/>
    <n v="1458"/>
    <n v="1549"/>
    <n v="281"/>
    <n v="3203618"/>
    <n v="2850460"/>
    <n v="1390385"/>
    <n v="5795555"/>
    <n v="2730402"/>
    <n v="35995.707865168537"/>
    <n v="3506.1008610086101"/>
    <n v="953.62482853223594"/>
    <n v="3741.4816010329246"/>
    <n v="9716.7330960854088"/>
  </r>
  <r>
    <x v="24"/>
    <x v="6"/>
    <n v="1"/>
    <s v="SSL_Commercial"/>
    <x v="19"/>
    <s v="Commercial"/>
    <n v="12580"/>
    <n v="3145"/>
    <n v="107"/>
    <n v="325"/>
    <n v="1023"/>
    <n v="497"/>
    <n v="109"/>
    <n v="1259052"/>
    <n v="1011281"/>
    <n v="897981"/>
    <n v="1569126"/>
    <n v="294108"/>
    <n v="11766.841121495327"/>
    <n v="3111.6338461538462"/>
    <n v="877.79178885630495"/>
    <n v="3157.1951710261569"/>
    <n v="2698.2385321100919"/>
  </r>
  <r>
    <x v="24"/>
    <x v="6"/>
    <n v="1"/>
    <s v="SSH_Commercial"/>
    <x v="20"/>
    <s v="Commercial"/>
    <n v="11056"/>
    <n v="2764"/>
    <n v="82"/>
    <n v="418"/>
    <n v="606"/>
    <n v="591"/>
    <n v="95"/>
    <n v="1225273"/>
    <n v="1638489"/>
    <n v="572997"/>
    <n v="2605807"/>
    <n v="381843"/>
    <n v="14942.353658536585"/>
    <n v="3919.8301435406697"/>
    <n v="945.53960396039599"/>
    <n v="4409.1489001692044"/>
    <n v="4019.4"/>
  </r>
  <r>
    <x v="24"/>
    <x v="6"/>
    <n v="1"/>
    <s v="MMH_Commercial"/>
    <x v="21"/>
    <s v="Commercial"/>
    <n v="20888"/>
    <n v="5222"/>
    <n v="211"/>
    <n v="763"/>
    <n v="940"/>
    <n v="1341"/>
    <n v="275"/>
    <n v="2439996"/>
    <n v="2263284"/>
    <n v="1107247"/>
    <n v="4105341"/>
    <n v="830013"/>
    <n v="11563.962085308056"/>
    <n v="2966.2961992136302"/>
    <n v="1177.922340425532"/>
    <n v="3061.4026845637586"/>
    <n v="3018.2290909090907"/>
  </r>
  <r>
    <x v="24"/>
    <x v="6"/>
    <n v="1"/>
    <s v="SYA_Commercial"/>
    <x v="22"/>
    <s v="Commercial"/>
    <n v="6348"/>
    <n v="1587"/>
    <n v="69"/>
    <n v="234"/>
    <n v="118"/>
    <n v="365"/>
    <n v="39"/>
    <n v="1119862"/>
    <n v="856041"/>
    <n v="108063"/>
    <n v="1267586"/>
    <n v="237076"/>
    <n v="16229.884057971014"/>
    <n v="3658.2948717948716"/>
    <n v="915.78813559322032"/>
    <n v="3472.8383561643836"/>
    <n v="6078.8717948717949"/>
  </r>
  <r>
    <x v="24"/>
    <x v="6"/>
    <n v="1"/>
    <s v="LSH_Commercial"/>
    <x v="23"/>
    <s v="Commercial"/>
    <n v="9816"/>
    <n v="2454"/>
    <n v="115"/>
    <n v="453"/>
    <n v="141"/>
    <n v="789"/>
    <n v="437"/>
    <n v="2152072"/>
    <n v="1344541"/>
    <n v="173271"/>
    <n v="2728225"/>
    <n v="2831756"/>
    <n v="18713.669565217391"/>
    <n v="2968.0816777041941"/>
    <n v="1228.872340425532"/>
    <n v="3457.826362484157"/>
    <n v="6479.9908466819224"/>
  </r>
  <r>
    <x v="24"/>
    <x v="6"/>
    <n v="1"/>
    <s v="SYH_Commercial"/>
    <x v="24"/>
    <s v="Commercial"/>
    <n v="5028"/>
    <n v="1257"/>
    <n v="57"/>
    <n v="213"/>
    <n v="180"/>
    <n v="404"/>
    <n v="10"/>
    <n v="717749"/>
    <n v="544214"/>
    <n v="306037"/>
    <n v="1086128"/>
    <n v="61978"/>
    <n v="12592.087719298246"/>
    <n v="2554.9953051643192"/>
    <n v="1700.2055555555555"/>
    <n v="2688.4356435643563"/>
    <n v="6197.8"/>
  </r>
  <r>
    <x v="24"/>
    <x v="6"/>
    <n v="1"/>
    <s v="MSH_Commercial"/>
    <x v="25"/>
    <s v="Commercial"/>
    <n v="23260"/>
    <n v="5815"/>
    <n v="290"/>
    <n v="1029"/>
    <n v="1734"/>
    <n v="1070"/>
    <n v="137"/>
    <n v="4330306"/>
    <n v="2775723"/>
    <n v="1630924"/>
    <n v="3315407"/>
    <n v="822586"/>
    <n v="14932.089655172414"/>
    <n v="2697.4956268221576"/>
    <n v="940.55594002306805"/>
    <n v="3098.5112149532711"/>
    <n v="6004.2773722627735"/>
  </r>
  <r>
    <x v="24"/>
    <x v="6"/>
    <n v="1"/>
    <s v="SMH_Commercial"/>
    <x v="26"/>
    <s v="Commercial"/>
    <n v="10924"/>
    <n v="2731"/>
    <n v="107"/>
    <n v="509"/>
    <n v="1146"/>
    <n v="1003"/>
    <n v="139"/>
    <n v="1404541"/>
    <n v="1716861"/>
    <n v="741129"/>
    <n v="3896929"/>
    <n v="395580"/>
    <n v="13126.551401869159"/>
    <n v="3373.0078585461688"/>
    <n v="646.70942408376959"/>
    <n v="3885.2731804586242"/>
    <n v="2845.8992805755397"/>
  </r>
  <r>
    <x v="25"/>
    <x v="6"/>
    <n v="2"/>
    <s v="SML_Commercial"/>
    <x v="0"/>
    <s v="Commercial"/>
    <n v="25452"/>
    <n v="6363"/>
    <n v="45"/>
    <n v="807"/>
    <n v="447"/>
    <n v="1303"/>
    <n v="185"/>
    <n v="570441"/>
    <n v="1323072"/>
    <n v="616907"/>
    <n v="2307844"/>
    <n v="622340"/>
    <n v="12676.466666666667"/>
    <n v="1639.4944237918216"/>
    <n v="1380.1051454138703"/>
    <n v="1771.1772831926323"/>
    <n v="3364"/>
  </r>
  <r>
    <x v="25"/>
    <x v="6"/>
    <n v="2"/>
    <s v="LSL_Commercial"/>
    <x v="1"/>
    <s v="Commercial"/>
    <n v="3272"/>
    <n v="818"/>
    <n v="4"/>
    <n v="73"/>
    <n v="175"/>
    <n v="123"/>
    <n v="20"/>
    <n v="84230"/>
    <n v="227364"/>
    <n v="226002"/>
    <n v="345474"/>
    <n v="105485"/>
    <n v="21057.5"/>
    <n v="3114.5753424657532"/>
    <n v="1291.44"/>
    <n v="2808.731707317073"/>
    <n v="5274.25"/>
  </r>
  <r>
    <x v="25"/>
    <x v="6"/>
    <n v="2"/>
    <s v="MYA_Commercial"/>
    <x v="2"/>
    <s v="Commercial"/>
    <n v="3620"/>
    <n v="905"/>
    <n v="20"/>
    <n v="137"/>
    <n v="264"/>
    <n v="377"/>
    <n v="36"/>
    <n v="204024"/>
    <n v="460852"/>
    <n v="244722"/>
    <n v="1063041"/>
    <n v="182080"/>
    <n v="10201.200000000001"/>
    <n v="3363.8832116788321"/>
    <n v="926.97727272727275"/>
    <n v="2819.7374005305041"/>
    <n v="5057.7777777777774"/>
  </r>
  <r>
    <x v="25"/>
    <x v="6"/>
    <n v="2"/>
    <s v="SMA_Commercial"/>
    <x v="3"/>
    <s v="Commercial"/>
    <n v="25280"/>
    <n v="6320"/>
    <n v="42"/>
    <n v="616"/>
    <n v="376"/>
    <n v="905"/>
    <n v="255"/>
    <n v="693156"/>
    <n v="2409739"/>
    <n v="312222"/>
    <n v="2848193"/>
    <n v="1399288"/>
    <n v="16503.714285714286"/>
    <n v="3911.9139610389611"/>
    <n v="830.37765957446811"/>
    <n v="3147.1745856353591"/>
    <n v="5487.4039215686271"/>
  </r>
  <r>
    <x v="25"/>
    <x v="6"/>
    <n v="2"/>
    <s v="MSL_Commercial"/>
    <x v="4"/>
    <s v="Commercial"/>
    <n v="10680"/>
    <n v="2670"/>
    <n v="29"/>
    <n v="239"/>
    <n v="733"/>
    <n v="355"/>
    <n v="71"/>
    <n v="656813"/>
    <n v="736837"/>
    <n v="1384247"/>
    <n v="1099042"/>
    <n v="222715"/>
    <n v="22648.724137931036"/>
    <n v="3083"/>
    <n v="1888.4679399727149"/>
    <n v="3095.8929577464787"/>
    <n v="3136.8309859154929"/>
  </r>
  <r>
    <x v="25"/>
    <x v="6"/>
    <n v="2"/>
    <s v="LYL_Commercial"/>
    <x v="5"/>
    <s v="Commercial"/>
    <n v="4316"/>
    <n v="1079"/>
    <n v="25"/>
    <n v="116"/>
    <n v="239"/>
    <n v="169"/>
    <n v="45"/>
    <n v="547849"/>
    <n v="346681"/>
    <n v="264768"/>
    <n v="551754"/>
    <n v="252385"/>
    <n v="21913.96"/>
    <n v="2988.6293103448274"/>
    <n v="1107.81589958159"/>
    <n v="3264.8165680473371"/>
    <n v="5608.5555555555557"/>
  </r>
  <r>
    <x v="25"/>
    <x v="6"/>
    <n v="2"/>
    <s v="LSA_Commercial"/>
    <x v="6"/>
    <s v="Commercial"/>
    <n v="28828"/>
    <n v="7207"/>
    <n v="110"/>
    <n v="922"/>
    <n v="751"/>
    <n v="1551"/>
    <n v="272"/>
    <n v="3059875"/>
    <n v="2415762"/>
    <n v="1208787"/>
    <n v="3464169"/>
    <n v="2710786"/>
    <n v="27817.045454545456"/>
    <n v="2620.1323210412147"/>
    <n v="1609.5699067909454"/>
    <n v="2233.5067698259186"/>
    <n v="9966.125"/>
  </r>
  <r>
    <x v="25"/>
    <x v="6"/>
    <n v="2"/>
    <s v="LMA_Commercial"/>
    <x v="7"/>
    <s v="Commercial"/>
    <n v="26852"/>
    <n v="6713"/>
    <n v="208"/>
    <n v="671"/>
    <n v="1126"/>
    <n v="927"/>
    <n v="167"/>
    <n v="3083377"/>
    <n v="1709922"/>
    <n v="999925"/>
    <n v="2766485"/>
    <n v="874165"/>
    <n v="14823.927884615385"/>
    <n v="2548.3189269746645"/>
    <n v="888.03285968028422"/>
    <n v="2984.3419633225458"/>
    <n v="5234.5209580838327"/>
  </r>
  <r>
    <x v="25"/>
    <x v="6"/>
    <n v="2"/>
    <s v="SYL_Commercial"/>
    <x v="8"/>
    <s v="Commercial"/>
    <n v="3476"/>
    <n v="869"/>
    <n v="31"/>
    <n v="95"/>
    <n v="133"/>
    <n v="122"/>
    <n v="42"/>
    <n v="402242"/>
    <n v="261996"/>
    <n v="106835"/>
    <n v="358422"/>
    <n v="173438"/>
    <n v="12975.548387096775"/>
    <n v="2757.8526315789472"/>
    <n v="803.27067669172936"/>
    <n v="2937.8852459016393"/>
    <n v="4129.4761904761908"/>
  </r>
  <r>
    <x v="25"/>
    <x v="6"/>
    <n v="2"/>
    <s v="MYL_Commercial"/>
    <x v="9"/>
    <s v="Commercial"/>
    <n v="2476"/>
    <n v="619"/>
    <n v="22"/>
    <n v="78"/>
    <n v="134"/>
    <n v="105"/>
    <n v="25"/>
    <n v="304936"/>
    <n v="236702"/>
    <n v="92010"/>
    <n v="329959"/>
    <n v="123306"/>
    <n v="13860.727272727272"/>
    <n v="3034.6410256410259"/>
    <n v="686.64179104477614"/>
    <n v="3142.4666666666667"/>
    <n v="4932.24"/>
  </r>
  <r>
    <x v="25"/>
    <x v="6"/>
    <n v="2"/>
    <s v="MYH_Commercial"/>
    <x v="10"/>
    <s v="Commercial"/>
    <n v="6960"/>
    <n v="1740"/>
    <n v="55"/>
    <n v="196"/>
    <n v="379"/>
    <n v="522"/>
    <n v="43"/>
    <n v="1065993"/>
    <n v="898857"/>
    <n v="425540"/>
    <n v="1511926"/>
    <n v="235616"/>
    <n v="19381.69090909091"/>
    <n v="4586.0051020408164"/>
    <n v="1122.796833773087"/>
    <n v="2896.4099616858239"/>
    <n v="5479.4418604651164"/>
  </r>
  <r>
    <x v="25"/>
    <x v="6"/>
    <n v="2"/>
    <s v="LML_Commercial"/>
    <x v="11"/>
    <s v="Commercial"/>
    <n v="27384"/>
    <n v="6846"/>
    <n v="55"/>
    <n v="726"/>
    <n v="2251"/>
    <n v="1117"/>
    <n v="268"/>
    <n v="899665"/>
    <n v="1322222"/>
    <n v="1888371"/>
    <n v="1790510"/>
    <n v="1311770"/>
    <n v="16357.545454545454"/>
    <n v="1821.2424242424242"/>
    <n v="838.90315415370947"/>
    <n v="1602.9632945389435"/>
    <n v="4894.6641791044776"/>
  </r>
  <r>
    <x v="25"/>
    <x v="6"/>
    <n v="2"/>
    <s v="MSA_Commercial"/>
    <x v="12"/>
    <s v="Commercial"/>
    <n v="19712"/>
    <n v="4928"/>
    <n v="74"/>
    <n v="595"/>
    <n v="1395"/>
    <n v="1052"/>
    <n v="222"/>
    <n v="1655489"/>
    <n v="1796082"/>
    <n v="3476946"/>
    <n v="2856424"/>
    <n v="991315"/>
    <n v="22371.472972972973"/>
    <n v="3018.6252100840338"/>
    <n v="2492.4344086021506"/>
    <n v="2715.2319391634983"/>
    <n v="4465.3828828828828"/>
  </r>
  <r>
    <x v="25"/>
    <x v="6"/>
    <n v="2"/>
    <s v="LYA_Commercial"/>
    <x v="13"/>
    <s v="Commercial"/>
    <n v="5672"/>
    <n v="1418"/>
    <n v="46"/>
    <n v="181"/>
    <n v="263"/>
    <n v="245"/>
    <n v="75"/>
    <n v="997566"/>
    <n v="554961"/>
    <n v="284390"/>
    <n v="794967"/>
    <n v="644524"/>
    <n v="21686.217391304348"/>
    <n v="3066.0828729281766"/>
    <n v="1081.3307984790874"/>
    <n v="3244.7632653061223"/>
    <n v="8593.6533333333336"/>
  </r>
  <r>
    <x v="25"/>
    <x v="6"/>
    <n v="2"/>
    <s v="MMA_Commercial"/>
    <x v="14"/>
    <s v="Commercial"/>
    <n v="28652"/>
    <n v="7163"/>
    <n v="217"/>
    <n v="887"/>
    <n v="1826"/>
    <n v="1433"/>
    <n v="322"/>
    <n v="3032840"/>
    <n v="2662676"/>
    <n v="2455859"/>
    <n v="4487224"/>
    <n v="3479336"/>
    <n v="13976.221198156682"/>
    <n v="3001.889515219842"/>
    <n v="1344.9392113910187"/>
    <n v="3131.3496161898115"/>
    <n v="10805.391304347826"/>
  </r>
  <r>
    <x v="25"/>
    <x v="6"/>
    <n v="2"/>
    <s v="LYH_Commercial"/>
    <x v="15"/>
    <s v="Commercial"/>
    <n v="3948"/>
    <n v="987"/>
    <n v="36"/>
    <n v="127"/>
    <n v="259"/>
    <n v="204"/>
    <n v="52"/>
    <n v="605138"/>
    <n v="400305"/>
    <n v="510454"/>
    <n v="577751"/>
    <n v="388707"/>
    <n v="16809.388888888891"/>
    <n v="3152.0078740157483"/>
    <n v="1970.8648648648648"/>
    <n v="2832.1127450980393"/>
    <n v="7475.1346153846152"/>
  </r>
  <r>
    <x v="25"/>
    <x v="6"/>
    <n v="2"/>
    <s v="SSA_Commercial"/>
    <x v="16"/>
    <s v="Commercial"/>
    <n v="6836"/>
    <n v="1709"/>
    <n v="56"/>
    <n v="213"/>
    <n v="334"/>
    <n v="338"/>
    <n v="123"/>
    <n v="1107114"/>
    <n v="424616"/>
    <n v="266639"/>
    <n v="1034026"/>
    <n v="746367"/>
    <n v="19769.892857142859"/>
    <n v="1993.5023474178404"/>
    <n v="798.32035928143716"/>
    <n v="3059.248520710059"/>
    <n v="6068.0243902439024"/>
  </r>
  <r>
    <x v="25"/>
    <x v="6"/>
    <n v="2"/>
    <s v="MML_Commercial"/>
    <x v="17"/>
    <s v="Commercial"/>
    <n v="23364"/>
    <n v="5841"/>
    <n v="143"/>
    <n v="632"/>
    <n v="1822"/>
    <n v="845"/>
    <n v="229"/>
    <n v="2214823"/>
    <n v="1913212"/>
    <n v="1026001"/>
    <n v="2634501"/>
    <n v="546432"/>
    <n v="15488.272727272728"/>
    <n v="3027.2341772151899"/>
    <n v="563.11800219538964"/>
    <n v="3117.7526627218936"/>
    <n v="2386.165938864629"/>
  </r>
  <r>
    <x v="25"/>
    <x v="6"/>
    <n v="2"/>
    <s v="LMH_Commercial"/>
    <x v="18"/>
    <s v="Commercial"/>
    <n v="23140"/>
    <n v="5785"/>
    <n v="92"/>
    <n v="821"/>
    <n v="1760"/>
    <n v="1390"/>
    <n v="301"/>
    <n v="3216359"/>
    <n v="2835663"/>
    <n v="1682642"/>
    <n v="4453535"/>
    <n v="2752889"/>
    <n v="34960.42391304348"/>
    <n v="3453.913520097442"/>
    <n v="956.04659090909092"/>
    <n v="3203.982014388489"/>
    <n v="9145.8106312292366"/>
  </r>
  <r>
    <x v="25"/>
    <x v="6"/>
    <n v="2"/>
    <s v="SSL_Commercial"/>
    <x v="19"/>
    <s v="Commercial"/>
    <n v="12504"/>
    <n v="3126"/>
    <n v="112"/>
    <n v="355"/>
    <n v="1544"/>
    <n v="524"/>
    <n v="116"/>
    <n v="1427800"/>
    <n v="1018899"/>
    <n v="1997114"/>
    <n v="1533495"/>
    <n v="339014"/>
    <n v="12748.214285714286"/>
    <n v="2870.138028169014"/>
    <n v="1293.467616580311"/>
    <n v="2926.5171755725191"/>
    <n v="2922.5344827586205"/>
  </r>
  <r>
    <x v="25"/>
    <x v="6"/>
    <n v="2"/>
    <s v="SSH_Commercial"/>
    <x v="20"/>
    <s v="Commercial"/>
    <n v="11008"/>
    <n v="2752"/>
    <n v="87"/>
    <n v="435"/>
    <n v="936"/>
    <n v="582"/>
    <n v="95"/>
    <n v="1307854"/>
    <n v="1658226"/>
    <n v="1683181"/>
    <n v="2575825"/>
    <n v="403179"/>
    <n v="15032.80459770115"/>
    <n v="3812.0137931034483"/>
    <n v="1798.2702991452991"/>
    <n v="4425.8161512027491"/>
    <n v="4243.9894736842107"/>
  </r>
  <r>
    <x v="25"/>
    <x v="6"/>
    <n v="2"/>
    <s v="MMH_Commercial"/>
    <x v="21"/>
    <s v="Commercial"/>
    <n v="20632"/>
    <n v="5158"/>
    <n v="217"/>
    <n v="824"/>
    <n v="1066"/>
    <n v="1376"/>
    <n v="287"/>
    <n v="2729819"/>
    <n v="2415499"/>
    <n v="1127098"/>
    <n v="3599744"/>
    <n v="871878"/>
    <n v="12579.811059907834"/>
    <n v="2931.4308252427186"/>
    <n v="1057.3151969981238"/>
    <n v="2616.0930232558139"/>
    <n v="3037.9024390243903"/>
  </r>
  <r>
    <x v="25"/>
    <x v="6"/>
    <n v="2"/>
    <s v="SYA_Commercial"/>
    <x v="22"/>
    <s v="Commercial"/>
    <n v="6320"/>
    <n v="1580"/>
    <n v="72"/>
    <n v="257"/>
    <n v="91"/>
    <n v="447"/>
    <n v="227"/>
    <n v="1076105"/>
    <n v="968361"/>
    <n v="78265"/>
    <n v="1426410"/>
    <n v="1328268"/>
    <n v="14945.902777777777"/>
    <n v="3767.9416342412451"/>
    <n v="860.05494505494505"/>
    <n v="3191.0738255033557"/>
    <n v="5851.4008810572686"/>
  </r>
  <r>
    <x v="25"/>
    <x v="6"/>
    <n v="2"/>
    <s v="LSH_Commercial"/>
    <x v="23"/>
    <s v="Commercial"/>
    <n v="9768"/>
    <n v="2442"/>
    <n v="123"/>
    <n v="485"/>
    <n v="566"/>
    <n v="847"/>
    <n v="63"/>
    <n v="2006802"/>
    <n v="1525305"/>
    <n v="638162"/>
    <n v="2669108"/>
    <n v="377392"/>
    <n v="16315.463414634147"/>
    <n v="3144.9587628865979"/>
    <n v="1127.4946996466431"/>
    <n v="3151.2491145218419"/>
    <n v="5990.3492063492067"/>
  </r>
  <r>
    <x v="25"/>
    <x v="6"/>
    <n v="2"/>
    <s v="SYH_Commercial"/>
    <x v="24"/>
    <s v="Commercial"/>
    <n v="4996"/>
    <n v="1249"/>
    <n v="56"/>
    <n v="261"/>
    <n v="208"/>
    <n v="468"/>
    <n v="10"/>
    <n v="633082"/>
    <n v="618564"/>
    <n v="279943"/>
    <n v="1088115"/>
    <n v="55914"/>
    <n v="11305.035714285714"/>
    <n v="2369.977011494253"/>
    <n v="1345.8798076923076"/>
    <n v="2325.0320512820513"/>
    <n v="5591.4"/>
  </r>
  <r>
    <x v="25"/>
    <x v="6"/>
    <n v="2"/>
    <s v="MSH_Commercial"/>
    <x v="25"/>
    <s v="Commercial"/>
    <n v="23144"/>
    <n v="5786"/>
    <n v="297"/>
    <n v="1107"/>
    <n v="1790"/>
    <n v="2122"/>
    <n v="154"/>
    <n v="4321241"/>
    <n v="3167260"/>
    <n v="1550675"/>
    <n v="6078977"/>
    <n v="839997"/>
    <n v="14549.632996632996"/>
    <n v="2861.1201445347788"/>
    <n v="866.29888268156424"/>
    <n v="2864.7393967954758"/>
    <n v="5454.5259740259744"/>
  </r>
  <r>
    <x v="25"/>
    <x v="6"/>
    <n v="2"/>
    <s v="SMH_Commercial"/>
    <x v="26"/>
    <s v="Commercial"/>
    <n v="11104"/>
    <n v="2776"/>
    <n v="110"/>
    <n v="515"/>
    <n v="1273"/>
    <n v="828"/>
    <n v="138"/>
    <n v="1434878"/>
    <n v="1824498"/>
    <n v="824410"/>
    <n v="2932089"/>
    <n v="402547"/>
    <n v="13044.345454545455"/>
    <n v="3542.714563106796"/>
    <n v="647.61194029850742"/>
    <n v="3541.1702898550725"/>
    <n v="2917.0072463768115"/>
  </r>
  <r>
    <x v="26"/>
    <x v="6"/>
    <n v="3"/>
    <s v="SML_Commercial"/>
    <x v="0"/>
    <s v="Commercial"/>
    <n v="26356"/>
    <n v="6589"/>
    <n v="48"/>
    <n v="816"/>
    <n v="477"/>
    <n v="1468"/>
    <n v="197"/>
    <n v="857101"/>
    <n v="1441715"/>
    <n v="728807"/>
    <n v="2370103"/>
    <n v="697911"/>
    <n v="17856.270833333332"/>
    <n v="1766.8075980392157"/>
    <n v="1527.8972746331237"/>
    <n v="1614.5115803814713"/>
    <n v="3542.6954314720811"/>
  </r>
  <r>
    <x v="26"/>
    <x v="6"/>
    <n v="3"/>
    <s v="LSL_Commercial"/>
    <x v="1"/>
    <s v="Commercial"/>
    <n v="3404"/>
    <n v="851"/>
    <n v="4"/>
    <n v="69"/>
    <n v="244"/>
    <n v="117"/>
    <n v="18"/>
    <n v="81990"/>
    <n v="216429"/>
    <n v="484488"/>
    <n v="385158"/>
    <n v="96505"/>
    <n v="20497.5"/>
    <n v="3136.6521739130435"/>
    <n v="1985.6065573770493"/>
    <n v="3291.9487179487178"/>
    <n v="5361.3888888888887"/>
  </r>
  <r>
    <x v="26"/>
    <x v="6"/>
    <n v="3"/>
    <s v="MYA_Commercial"/>
    <x v="2"/>
    <s v="Commercial"/>
    <n v="3752"/>
    <n v="938"/>
    <n v="20"/>
    <n v="134"/>
    <n v="110"/>
    <n v="246"/>
    <n v="25"/>
    <n v="242389"/>
    <n v="448798"/>
    <n v="106720"/>
    <n v="761419"/>
    <n v="140113"/>
    <n v="12119.45"/>
    <n v="3349.2388059701493"/>
    <n v="970.18181818181813"/>
    <n v="3095.1991869918697"/>
    <n v="5604.52"/>
  </r>
  <r>
    <x v="26"/>
    <x v="6"/>
    <n v="3"/>
    <s v="SMA_Commercial"/>
    <x v="3"/>
    <s v="Commercial"/>
    <n v="26180"/>
    <n v="6545"/>
    <n v="53"/>
    <n v="676"/>
    <n v="487"/>
    <n v="1868"/>
    <n v="982"/>
    <n v="1143311"/>
    <n v="2585396"/>
    <n v="418677"/>
    <n v="6117511"/>
    <n v="5647806"/>
    <n v="21571.905660377357"/>
    <n v="3824.5502958579882"/>
    <n v="859.70636550308006"/>
    <n v="3274.8988222698072"/>
    <n v="5751.3299389002041"/>
  </r>
  <r>
    <x v="26"/>
    <x v="6"/>
    <n v="3"/>
    <s v="MSL_Commercial"/>
    <x v="4"/>
    <s v="Commercial"/>
    <n v="10992"/>
    <n v="2748"/>
    <n v="28"/>
    <n v="256"/>
    <n v="606"/>
    <n v="395"/>
    <n v="68"/>
    <n v="570684"/>
    <n v="776705"/>
    <n v="1151511"/>
    <n v="1235541"/>
    <n v="231253"/>
    <n v="20381.571428571428"/>
    <n v="3034.00390625"/>
    <n v="1900.1831683168316"/>
    <n v="3127.9518987341771"/>
    <n v="3400.7794117647059"/>
  </r>
  <r>
    <x v="26"/>
    <x v="6"/>
    <n v="3"/>
    <s v="LYL_Commercial"/>
    <x v="5"/>
    <s v="Commercial"/>
    <n v="4464"/>
    <n v="1116"/>
    <n v="27"/>
    <n v="116"/>
    <n v="227"/>
    <n v="170"/>
    <n v="44"/>
    <n v="541538"/>
    <n v="371058"/>
    <n v="261803"/>
    <n v="622469"/>
    <n v="278154"/>
    <n v="20056.962962962964"/>
    <n v="3198.7758620689656"/>
    <n v="1153.3171806167402"/>
    <n v="3661.5823529411764"/>
    <n v="6321.681818181818"/>
  </r>
  <r>
    <x v="26"/>
    <x v="6"/>
    <n v="3"/>
    <s v="LSA_Commercial"/>
    <x v="6"/>
    <s v="Commercial"/>
    <n v="29784"/>
    <n v="7446"/>
    <n v="103"/>
    <n v="920"/>
    <n v="752"/>
    <n v="1556"/>
    <n v="268"/>
    <n v="2923515"/>
    <n v="2612370"/>
    <n v="1419987"/>
    <n v="3807179"/>
    <n v="2735529"/>
    <n v="28383.640776699031"/>
    <n v="2839.532608695652"/>
    <n v="1888.2805851063829"/>
    <n v="2446.7731362467866"/>
    <n v="10207.197761194029"/>
  </r>
  <r>
    <x v="26"/>
    <x v="6"/>
    <n v="3"/>
    <s v="LMA_Commercial"/>
    <x v="7"/>
    <s v="Commercial"/>
    <n v="27800"/>
    <n v="6950"/>
    <n v="214"/>
    <n v="699"/>
    <n v="406"/>
    <n v="1009"/>
    <n v="300"/>
    <n v="3866865"/>
    <n v="1783158"/>
    <n v="366720"/>
    <n v="3063713"/>
    <n v="1611995"/>
    <n v="18069.462616822431"/>
    <n v="2551.0128755364808"/>
    <n v="903.25123152709364"/>
    <n v="3036.3855302279485"/>
    <n v="5373.3166666666666"/>
  </r>
  <r>
    <x v="26"/>
    <x v="6"/>
    <n v="3"/>
    <s v="SYL_Commercial"/>
    <x v="8"/>
    <s v="Commercial"/>
    <n v="3616"/>
    <n v="904"/>
    <n v="33"/>
    <n v="97"/>
    <n v="143"/>
    <n v="123"/>
    <n v="40"/>
    <n v="397218"/>
    <n v="276094"/>
    <n v="136984"/>
    <n v="379921"/>
    <n v="169928"/>
    <n v="12036.90909090909"/>
    <n v="2846.3298969072166"/>
    <n v="957.93006993006998"/>
    <n v="3088.7886178861791"/>
    <n v="4248.2"/>
  </r>
  <r>
    <x v="26"/>
    <x v="6"/>
    <n v="3"/>
    <s v="MYL_Commercial"/>
    <x v="9"/>
    <s v="Commercial"/>
    <n v="2572"/>
    <n v="643"/>
    <n v="22"/>
    <n v="78"/>
    <n v="151"/>
    <n v="112"/>
    <n v="25"/>
    <n v="326030"/>
    <n v="239999"/>
    <n v="122551"/>
    <n v="350873"/>
    <n v="105425"/>
    <n v="14819.545454545454"/>
    <n v="3076.9102564102564"/>
    <n v="811.59602649006627"/>
    <n v="3132.7946428571427"/>
    <n v="4217"/>
  </r>
  <r>
    <x v="26"/>
    <x v="6"/>
    <n v="3"/>
    <s v="MYH_Commercial"/>
    <x v="10"/>
    <s v="Commercial"/>
    <n v="7208"/>
    <n v="1802"/>
    <n v="62"/>
    <n v="201"/>
    <n v="102"/>
    <n v="250"/>
    <n v="142"/>
    <n v="1433460"/>
    <n v="888489"/>
    <n v="117983"/>
    <n v="780904"/>
    <n v="806209"/>
    <n v="23120.322580645163"/>
    <n v="4420.3432835820895"/>
    <n v="1156.6960784313726"/>
    <n v="3123.616"/>
    <n v="5677.5281690140846"/>
  </r>
  <r>
    <x v="26"/>
    <x v="6"/>
    <n v="3"/>
    <s v="LML_Commercial"/>
    <x v="11"/>
    <s v="Commercial"/>
    <n v="28476"/>
    <n v="7119"/>
    <n v="60"/>
    <n v="643"/>
    <n v="2572"/>
    <n v="967"/>
    <n v="239"/>
    <n v="994681"/>
    <n v="1268848"/>
    <n v="2426410"/>
    <n v="1750047"/>
    <n v="1204373"/>
    <n v="16578.016666666666"/>
    <n v="1973.3250388802489"/>
    <n v="943.39424572317262"/>
    <n v="1809.7693898655637"/>
    <n v="5039.2175732217574"/>
  </r>
  <r>
    <x v="26"/>
    <x v="6"/>
    <n v="3"/>
    <s v="MSA_Commercial"/>
    <x v="12"/>
    <s v="Commercial"/>
    <n v="20256"/>
    <n v="5064"/>
    <n v="75"/>
    <n v="584"/>
    <n v="1072"/>
    <n v="1075"/>
    <n v="207"/>
    <n v="1735078"/>
    <n v="1881840"/>
    <n v="1592834"/>
    <n v="3239665"/>
    <n v="926948"/>
    <n v="23134.373333333333"/>
    <n v="3222.3287671232879"/>
    <n v="1485.8526119402984"/>
    <n v="3013.6418604651162"/>
    <n v="4478.0096618357484"/>
  </r>
  <r>
    <x v="26"/>
    <x v="6"/>
    <n v="3"/>
    <s v="LYA_Commercial"/>
    <x v="13"/>
    <s v="Commercial"/>
    <n v="5860"/>
    <n v="1465"/>
    <n v="48"/>
    <n v="175"/>
    <n v="258"/>
    <n v="251"/>
    <n v="83"/>
    <n v="1014093"/>
    <n v="546224"/>
    <n v="237277"/>
    <n v="824180"/>
    <n v="663675"/>
    <n v="21126.9375"/>
    <n v="3121.28"/>
    <n v="919.67829457364337"/>
    <n v="3283.5856573705178"/>
    <n v="7996.0843373493972"/>
  </r>
  <r>
    <x v="26"/>
    <x v="6"/>
    <n v="3"/>
    <s v="MMA_Commercial"/>
    <x v="14"/>
    <s v="Commercial"/>
    <n v="29624"/>
    <n v="7406"/>
    <n v="223"/>
    <n v="919"/>
    <n v="1739"/>
    <n v="1435"/>
    <n v="324"/>
    <n v="3212152"/>
    <n v="2839949"/>
    <n v="2290419"/>
    <n v="4922922"/>
    <n v="3656262"/>
    <n v="14404.269058295964"/>
    <n v="3090.2600652883571"/>
    <n v="1317.0897067280046"/>
    <n v="3430.6076655052266"/>
    <n v="11284.759259259259"/>
  </r>
  <r>
    <x v="26"/>
    <x v="6"/>
    <n v="3"/>
    <s v="LYH_Commercial"/>
    <x v="15"/>
    <s v="Commercial"/>
    <n v="4088"/>
    <n v="1022"/>
    <n v="35"/>
    <n v="132"/>
    <n v="190"/>
    <n v="218"/>
    <n v="55"/>
    <n v="668242"/>
    <n v="426702"/>
    <n v="316308"/>
    <n v="623519"/>
    <n v="443673"/>
    <n v="19092.628571428573"/>
    <n v="3232.590909090909"/>
    <n v="1664.7789473684211"/>
    <n v="2860.1788990825689"/>
    <n v="8066.7818181818184"/>
  </r>
  <r>
    <x v="26"/>
    <x v="6"/>
    <n v="3"/>
    <s v="SSA_Commercial"/>
    <x v="16"/>
    <s v="Commercial"/>
    <n v="7080"/>
    <n v="1770"/>
    <n v="59"/>
    <n v="222"/>
    <n v="378"/>
    <n v="304"/>
    <n v="46"/>
    <n v="1394600"/>
    <n v="440119"/>
    <n v="303061"/>
    <n v="992213"/>
    <n v="271707"/>
    <n v="23637.288135593219"/>
    <n v="1982.518018018018"/>
    <n v="801.74867724867727"/>
    <n v="3263.8585526315787"/>
    <n v="5906.673913043478"/>
  </r>
  <r>
    <x v="26"/>
    <x v="6"/>
    <n v="3"/>
    <s v="MML_Commercial"/>
    <x v="17"/>
    <s v="Commercial"/>
    <n v="24180"/>
    <n v="6045"/>
    <n v="147"/>
    <n v="676"/>
    <n v="2120"/>
    <n v="882"/>
    <n v="228"/>
    <n v="2163350"/>
    <n v="2095568"/>
    <n v="1225556"/>
    <n v="2832851"/>
    <n v="506639"/>
    <n v="14716.666666666666"/>
    <n v="3099.9526627218934"/>
    <n v="578.09245283018868"/>
    <n v="3211.8492063492063"/>
    <n v="2222.1008771929824"/>
  </r>
  <r>
    <x v="26"/>
    <x v="6"/>
    <n v="3"/>
    <s v="LMH_Commercial"/>
    <x v="18"/>
    <s v="Commercial"/>
    <n v="23928"/>
    <n v="5982"/>
    <n v="86"/>
    <n v="840"/>
    <n v="1618"/>
    <n v="1404"/>
    <n v="284"/>
    <n v="3153510"/>
    <n v="2946176"/>
    <n v="2105047"/>
    <n v="5005610"/>
    <n v="2764165"/>
    <n v="36668.720930232557"/>
    <n v="3507.3523809523808"/>
    <n v="1301.0179233621755"/>
    <n v="3565.2492877492878"/>
    <n v="9732.9753521126768"/>
  </r>
  <r>
    <x v="26"/>
    <x v="6"/>
    <n v="3"/>
    <s v="SSL_Commercial"/>
    <x v="19"/>
    <s v="Commercial"/>
    <n v="12936"/>
    <n v="3234"/>
    <n v="116"/>
    <n v="365"/>
    <n v="1131"/>
    <n v="566"/>
    <n v="103"/>
    <n v="1455704"/>
    <n v="1063845"/>
    <n v="1241830"/>
    <n v="1579824"/>
    <n v="302155"/>
    <n v="12549.172413793103"/>
    <n v="2914.6438356164385"/>
    <n v="1097.9929266136162"/>
    <n v="2791.2084805653712"/>
    <n v="2933.5436893203882"/>
  </r>
  <r>
    <x v="26"/>
    <x v="6"/>
    <n v="3"/>
    <s v="SSH_Commercial"/>
    <x v="20"/>
    <s v="Commercial"/>
    <n v="11424"/>
    <n v="2856"/>
    <n v="93"/>
    <n v="439"/>
    <n v="727"/>
    <n v="621"/>
    <n v="94"/>
    <n v="1396857"/>
    <n v="1747566"/>
    <n v="968731"/>
    <n v="2707197"/>
    <n v="381493"/>
    <n v="15019.967741935483"/>
    <n v="3980.7881548974942"/>
    <n v="1332.5048143053646"/>
    <n v="4359.4154589371983"/>
    <n v="4058.4361702127658"/>
  </r>
  <r>
    <x v="26"/>
    <x v="6"/>
    <n v="3"/>
    <s v="MMH_Commercial"/>
    <x v="21"/>
    <s v="Commercial"/>
    <n v="21224"/>
    <n v="5306"/>
    <n v="232"/>
    <n v="876"/>
    <n v="1041"/>
    <n v="1334"/>
    <n v="310"/>
    <n v="2835903"/>
    <n v="2486885"/>
    <n v="1218825"/>
    <n v="4030417"/>
    <n v="912887"/>
    <n v="12223.719827586207"/>
    <n v="2838.9098173515981"/>
    <n v="1170.821325648415"/>
    <n v="3021.3020989505249"/>
    <n v="2944.7967741935486"/>
  </r>
  <r>
    <x v="26"/>
    <x v="6"/>
    <n v="3"/>
    <s v="SYA_Commercial"/>
    <x v="22"/>
    <s v="Commercial"/>
    <n v="6544"/>
    <n v="1636"/>
    <n v="72"/>
    <n v="269"/>
    <n v="653"/>
    <n v="358"/>
    <n v="40"/>
    <n v="1297113"/>
    <n v="1053375"/>
    <n v="567028"/>
    <n v="1212107"/>
    <n v="238022"/>
    <n v="18015.458333333332"/>
    <n v="3915.8921933085503"/>
    <n v="868.34303215926491"/>
    <n v="3385.7737430167599"/>
    <n v="5950.55"/>
  </r>
  <r>
    <x v="26"/>
    <x v="6"/>
    <n v="3"/>
    <s v="LSH_Commercial"/>
    <x v="23"/>
    <s v="Commercial"/>
    <n v="10116"/>
    <n v="2529"/>
    <n v="122"/>
    <n v="474"/>
    <n v="1005"/>
    <n v="863"/>
    <n v="461"/>
    <n v="2567171"/>
    <n v="1498311"/>
    <n v="1175264"/>
    <n v="2937291"/>
    <n v="2761747"/>
    <n v="21042.385245901638"/>
    <n v="3160.993670886076"/>
    <n v="1169.4169154228855"/>
    <n v="3403.5816917728853"/>
    <n v="5990.7744034707157"/>
  </r>
  <r>
    <x v="26"/>
    <x v="6"/>
    <n v="3"/>
    <s v="SYH_Commercial"/>
    <x v="24"/>
    <s v="Commercial"/>
    <n v="5140"/>
    <n v="1285"/>
    <n v="64"/>
    <n v="273"/>
    <n v="240"/>
    <n v="454"/>
    <n v="8"/>
    <n v="757620"/>
    <n v="689504"/>
    <n v="380866"/>
    <n v="1039868"/>
    <n v="49340"/>
    <n v="11837.8125"/>
    <n v="2525.6556776556777"/>
    <n v="1586.9416666666666"/>
    <n v="2290.4581497797358"/>
    <n v="6167.5"/>
  </r>
  <r>
    <x v="26"/>
    <x v="6"/>
    <n v="3"/>
    <s v="MSH_Commercial"/>
    <x v="25"/>
    <s v="Commercial"/>
    <n v="23960"/>
    <n v="5990"/>
    <n v="311"/>
    <n v="1126"/>
    <n v="831"/>
    <n v="1936"/>
    <n v="168"/>
    <n v="5384557"/>
    <n v="3098997"/>
    <n v="753994"/>
    <n v="5959062"/>
    <n v="968225"/>
    <n v="17313.688102893891"/>
    <n v="2752.2175843694495"/>
    <n v="907.33333333333337"/>
    <n v="3078.0278925619837"/>
    <n v="5763.2440476190477"/>
  </r>
  <r>
    <x v="26"/>
    <x v="6"/>
    <n v="3"/>
    <s v="SMH_Commercial"/>
    <x v="26"/>
    <s v="Commercial"/>
    <n v="11716"/>
    <n v="2929"/>
    <n v="108"/>
    <n v="527"/>
    <n v="1196"/>
    <n v="894"/>
    <n v="147"/>
    <n v="1420180"/>
    <n v="1887133"/>
    <n v="951774"/>
    <n v="3166928"/>
    <n v="398023"/>
    <n v="13149.814814814816"/>
    <n v="3580.8975332068312"/>
    <n v="795.79765886287623"/>
    <n v="3542.4250559284114"/>
    <n v="2707.6394557823128"/>
  </r>
  <r>
    <x v="27"/>
    <x v="6"/>
    <n v="4"/>
    <s v="SML_Commercial"/>
    <x v="0"/>
    <s v="Commercial"/>
    <n v="26372"/>
    <n v="6593"/>
    <n v="45"/>
    <n v="853"/>
    <n v="439"/>
    <n v="1456"/>
    <n v="194"/>
    <n v="668218"/>
    <n v="1458838"/>
    <n v="702657"/>
    <n v="2321716"/>
    <n v="665901"/>
    <n v="14849.288888888888"/>
    <n v="1710.2438452520516"/>
    <n v="1600.5854214123008"/>
    <n v="1594.5851648351647"/>
    <n v="3432.4793814432992"/>
  </r>
  <r>
    <x v="27"/>
    <x v="6"/>
    <n v="4"/>
    <s v="LSL_Commercial"/>
    <x v="1"/>
    <s v="Commercial"/>
    <n v="3356"/>
    <n v="839"/>
    <n v="4"/>
    <n v="73"/>
    <n v="176"/>
    <n v="121"/>
    <n v="17"/>
    <n v="124538"/>
    <n v="229587"/>
    <n v="306619"/>
    <n v="401440"/>
    <n v="101369"/>
    <n v="31134.5"/>
    <n v="3145.027397260274"/>
    <n v="1742.153409090909"/>
    <n v="3317.6859504132231"/>
    <n v="5962.8823529411766"/>
  </r>
  <r>
    <x v="27"/>
    <x v="6"/>
    <n v="4"/>
    <s v="MYA_Commercial"/>
    <x v="2"/>
    <s v="Commercial"/>
    <n v="3720"/>
    <n v="930"/>
    <n v="21"/>
    <n v="141"/>
    <n v="197"/>
    <n v="376"/>
    <n v="91"/>
    <n v="219443"/>
    <n v="521237"/>
    <n v="217264"/>
    <n v="1156791"/>
    <n v="511884"/>
    <n v="10449.666666666666"/>
    <n v="3696.7163120567375"/>
    <n v="1102.8629441624366"/>
    <n v="3076.5718085106382"/>
    <n v="5625.0989010989015"/>
  </r>
  <r>
    <x v="27"/>
    <x v="6"/>
    <n v="4"/>
    <s v="SMA_Commercial"/>
    <x v="3"/>
    <s v="Commercial"/>
    <n v="25968"/>
    <n v="6492"/>
    <n v="47"/>
    <n v="677"/>
    <n v="1166"/>
    <n v="922"/>
    <n v="162"/>
    <n v="830059"/>
    <n v="2890231"/>
    <n v="1121733"/>
    <n v="3092529"/>
    <n v="977554"/>
    <n v="17660.829787234041"/>
    <n v="4269.1742983751847"/>
    <n v="962.03516295025725"/>
    <n v="3354.1529284164858"/>
    <n v="6034.2839506172841"/>
  </r>
  <r>
    <x v="27"/>
    <x v="6"/>
    <n v="4"/>
    <s v="MSL_Commercial"/>
    <x v="4"/>
    <s v="Commercial"/>
    <n v="10880"/>
    <n v="2720"/>
    <n v="29"/>
    <n v="247"/>
    <n v="519"/>
    <n v="360"/>
    <n v="72"/>
    <n v="716271"/>
    <n v="781670"/>
    <n v="1097187"/>
    <n v="1333260"/>
    <n v="245708"/>
    <n v="24699"/>
    <n v="3164.6558704453441"/>
    <n v="2114.0404624277458"/>
    <n v="3703.5"/>
    <n v="3412.6111111111113"/>
  </r>
  <r>
    <x v="27"/>
    <x v="6"/>
    <n v="4"/>
    <s v="LYL_Commercial"/>
    <x v="5"/>
    <s v="Commercial"/>
    <n v="4420"/>
    <n v="1105"/>
    <n v="28"/>
    <n v="121"/>
    <n v="254"/>
    <n v="178"/>
    <n v="47"/>
    <n v="514210"/>
    <n v="379921"/>
    <n v="447100"/>
    <n v="691920"/>
    <n v="276535"/>
    <n v="18364.642857142859"/>
    <n v="3139.8429752066118"/>
    <n v="1760.2362204724409"/>
    <n v="3887.1910112359551"/>
    <n v="5883.7234042553191"/>
  </r>
  <r>
    <x v="27"/>
    <x v="6"/>
    <n v="4"/>
    <s v="LSA_Commercial"/>
    <x v="6"/>
    <s v="Commercial"/>
    <n v="29556"/>
    <n v="7389"/>
    <n v="108"/>
    <n v="928"/>
    <n v="723"/>
    <n v="1531"/>
    <n v="278"/>
    <n v="3328575"/>
    <n v="2473058"/>
    <n v="1362237"/>
    <n v="3954438"/>
    <n v="2618719"/>
    <n v="30820.138888888891"/>
    <n v="2664.9331896551726"/>
    <n v="1884.1452282157677"/>
    <n v="2582.9118223383412"/>
    <n v="9419.8525179856115"/>
  </r>
  <r>
    <x v="27"/>
    <x v="6"/>
    <n v="4"/>
    <s v="LMA_Commercial"/>
    <x v="7"/>
    <s v="Commercial"/>
    <n v="27568"/>
    <n v="6892"/>
    <n v="209"/>
    <n v="702"/>
    <n v="405"/>
    <n v="1181"/>
    <n v="316"/>
    <n v="3162951"/>
    <n v="1864051"/>
    <n v="398648"/>
    <n v="3756268"/>
    <n v="1681741"/>
    <n v="15133.736842105263"/>
    <n v="2655.3433048433048"/>
    <n v="984.31604938271607"/>
    <n v="3180.5825571549535"/>
    <n v="5321.9651898734173"/>
  </r>
  <r>
    <x v="27"/>
    <x v="6"/>
    <n v="4"/>
    <s v="SYL_Commercial"/>
    <x v="8"/>
    <s v="Commercial"/>
    <n v="3588"/>
    <n v="897"/>
    <n v="33"/>
    <n v="100"/>
    <n v="134"/>
    <n v="132"/>
    <n v="43"/>
    <n v="400896"/>
    <n v="287959"/>
    <n v="152363"/>
    <n v="426508"/>
    <n v="176572"/>
    <n v="12148.363636363636"/>
    <n v="2879.59"/>
    <n v="1137.0373134328358"/>
    <n v="3231.121212121212"/>
    <n v="4106.3255813953492"/>
  </r>
  <r>
    <x v="27"/>
    <x v="6"/>
    <n v="4"/>
    <s v="MYL_Commercial"/>
    <x v="9"/>
    <s v="Commercial"/>
    <n v="2556"/>
    <n v="639"/>
    <n v="25"/>
    <n v="84"/>
    <n v="130"/>
    <n v="116"/>
    <n v="25"/>
    <n v="352874"/>
    <n v="248108"/>
    <n v="115402"/>
    <n v="383882"/>
    <n v="107934"/>
    <n v="14114.96"/>
    <n v="2953.6666666666665"/>
    <n v="887.70769230769235"/>
    <n v="3309.3275862068967"/>
    <n v="4317.3599999999997"/>
  </r>
  <r>
    <x v="27"/>
    <x v="6"/>
    <n v="4"/>
    <s v="MYH_Commercial"/>
    <x v="10"/>
    <s v="Commercial"/>
    <n v="7148"/>
    <n v="1787"/>
    <n v="56"/>
    <n v="214"/>
    <n v="247"/>
    <n v="393"/>
    <n v="44"/>
    <n v="1046496"/>
    <n v="1028318"/>
    <n v="314394"/>
    <n v="1214209"/>
    <n v="255916"/>
    <n v="18687.428571428572"/>
    <n v="4805.2242990654204"/>
    <n v="1272.8502024291497"/>
    <n v="3089.5903307888043"/>
    <n v="5816.272727272727"/>
  </r>
  <r>
    <x v="27"/>
    <x v="6"/>
    <n v="4"/>
    <s v="LML_Commercial"/>
    <x v="11"/>
    <s v="Commercial"/>
    <n v="27780"/>
    <n v="6945"/>
    <n v="60"/>
    <n v="657"/>
    <n v="2007"/>
    <n v="994"/>
    <n v="225"/>
    <n v="937189"/>
    <n v="1308241"/>
    <n v="2209301"/>
    <n v="2143525"/>
    <n v="1194616"/>
    <n v="15619.816666666668"/>
    <n v="1991.234398782344"/>
    <n v="1100.7977080219232"/>
    <n v="2156.4637826961771"/>
    <n v="5309.4044444444444"/>
  </r>
  <r>
    <x v="27"/>
    <x v="6"/>
    <n v="4"/>
    <s v="MSA_Commercial"/>
    <x v="12"/>
    <s v="Commercial"/>
    <n v="19488"/>
    <n v="4872"/>
    <n v="83"/>
    <n v="592"/>
    <n v="1010"/>
    <n v="1069"/>
    <n v="221"/>
    <n v="2101700"/>
    <n v="1844783"/>
    <n v="1852634"/>
    <n v="3418558"/>
    <n v="940911"/>
    <n v="25321.686746987951"/>
    <n v="3116.1875"/>
    <n v="1834.2910891089109"/>
    <n v="3197.9027128157154"/>
    <n v="4257.5158371040725"/>
  </r>
  <r>
    <x v="27"/>
    <x v="6"/>
    <n v="4"/>
    <s v="LYA_Commercial"/>
    <x v="13"/>
    <s v="Commercial"/>
    <n v="5852"/>
    <n v="1463"/>
    <n v="46"/>
    <n v="184"/>
    <n v="229"/>
    <n v="258"/>
    <n v="78"/>
    <n v="989505"/>
    <n v="572698"/>
    <n v="227761"/>
    <n v="887279"/>
    <n v="696057"/>
    <n v="21510.978260869564"/>
    <n v="3112.4891304347825"/>
    <n v="994.58951965065501"/>
    <n v="3439.0658914728683"/>
    <n v="8923.8076923076915"/>
  </r>
  <r>
    <x v="27"/>
    <x v="6"/>
    <n v="4"/>
    <s v="MMA_Commercial"/>
    <x v="14"/>
    <s v="Commercial"/>
    <n v="29392"/>
    <n v="7348"/>
    <n v="225"/>
    <n v="915"/>
    <n v="1508"/>
    <n v="1432"/>
    <n v="311"/>
    <n v="3220671"/>
    <n v="2994588"/>
    <n v="2152805"/>
    <n v="5238749"/>
    <n v="3633028"/>
    <n v="14314.093333333334"/>
    <n v="3272.7737704918031"/>
    <n v="1427.5895225464192"/>
    <n v="3658.3442737430169"/>
    <n v="11681.762057877813"/>
  </r>
  <r>
    <x v="27"/>
    <x v="6"/>
    <n v="4"/>
    <s v="LYH_Commercial"/>
    <x v="15"/>
    <s v="Commercial"/>
    <n v="4068"/>
    <n v="1017"/>
    <n v="35"/>
    <n v="131"/>
    <n v="175"/>
    <n v="199"/>
    <n v="53"/>
    <n v="649514"/>
    <n v="404889"/>
    <n v="285013"/>
    <n v="606969"/>
    <n v="351418"/>
    <n v="18557.542857142857"/>
    <n v="3090.7557251908397"/>
    <n v="1628.6457142857143"/>
    <n v="3050.0954773869348"/>
    <n v="6630.5283018867922"/>
  </r>
  <r>
    <x v="27"/>
    <x v="6"/>
    <n v="4"/>
    <s v="SSA_Commercial"/>
    <x v="16"/>
    <s v="Commercial"/>
    <n v="7020"/>
    <n v="1755"/>
    <n v="56"/>
    <n v="225"/>
    <n v="179"/>
    <n v="633"/>
    <n v="251"/>
    <n v="1153540"/>
    <n v="472197"/>
    <n v="158646"/>
    <n v="2101131"/>
    <n v="1616602"/>
    <n v="20598.928571428572"/>
    <n v="2098.6533333333332"/>
    <n v="886.29050279329613"/>
    <n v="3319.3222748815165"/>
    <n v="6440.6454183266933"/>
  </r>
  <r>
    <x v="27"/>
    <x v="6"/>
    <n v="4"/>
    <s v="MML_Commercial"/>
    <x v="17"/>
    <s v="Commercial"/>
    <n v="24000"/>
    <n v="6000"/>
    <n v="139"/>
    <n v="685"/>
    <n v="1741"/>
    <n v="888"/>
    <n v="222"/>
    <n v="2211451"/>
    <n v="2146362"/>
    <n v="1192867"/>
    <n v="3151717"/>
    <n v="528273"/>
    <n v="15909.719424460432"/>
    <n v="3133.3751824817518"/>
    <n v="685.16197587593342"/>
    <n v="3549.2308558558557"/>
    <n v="2379.6081081081079"/>
  </r>
  <r>
    <x v="27"/>
    <x v="6"/>
    <n v="4"/>
    <s v="LMH_Commercial"/>
    <x v="18"/>
    <s v="Commercial"/>
    <n v="23696"/>
    <n v="5924"/>
    <n v="96"/>
    <n v="823"/>
    <n v="1315"/>
    <n v="1391"/>
    <n v="271"/>
    <n v="3598362"/>
    <n v="2948620"/>
    <n v="1779326"/>
    <n v="5295628"/>
    <n v="2856462"/>
    <n v="37482.9375"/>
    <n v="3582.7703523693804"/>
    <n v="1353.0996197718632"/>
    <n v="3807.0654205607475"/>
    <n v="10540.450184501846"/>
  </r>
  <r>
    <x v="27"/>
    <x v="6"/>
    <n v="4"/>
    <s v="SSL_Commercial"/>
    <x v="19"/>
    <s v="Commercial"/>
    <n v="12864"/>
    <n v="3216"/>
    <n v="123"/>
    <n v="375"/>
    <n v="949"/>
    <n v="560"/>
    <n v="104"/>
    <n v="1512118"/>
    <n v="1153265"/>
    <n v="996106"/>
    <n v="1680248"/>
    <n v="328693"/>
    <n v="12293.642276422765"/>
    <n v="3075.3733333333334"/>
    <n v="1049.6375131717598"/>
    <n v="3000.4428571428571"/>
    <n v="3160.5096153846152"/>
  </r>
  <r>
    <x v="27"/>
    <x v="6"/>
    <n v="4"/>
    <s v="SSH_Commercial"/>
    <x v="20"/>
    <s v="Commercial"/>
    <n v="11448"/>
    <n v="2862"/>
    <n v="92"/>
    <n v="454"/>
    <n v="640"/>
    <n v="634"/>
    <n v="87"/>
    <n v="1424545"/>
    <n v="1791460"/>
    <n v="797357"/>
    <n v="2777756"/>
    <n v="370096"/>
    <n v="15484.184782608696"/>
    <n v="3945.9471365638765"/>
    <n v="1245.8703125"/>
    <n v="4381.3186119873817"/>
    <n v="4253.977011494253"/>
  </r>
  <r>
    <x v="27"/>
    <x v="6"/>
    <n v="4"/>
    <s v="MMH_Commercial"/>
    <x v="21"/>
    <s v="Commercial"/>
    <n v="21028"/>
    <n v="5257"/>
    <n v="245"/>
    <n v="856"/>
    <n v="931"/>
    <n v="1313"/>
    <n v="284"/>
    <n v="3018539"/>
    <n v="2509622"/>
    <n v="1452691"/>
    <n v="3986578"/>
    <n v="915654"/>
    <n v="12320.567346938775"/>
    <n v="2931.8014018691588"/>
    <n v="1560.3555316863587"/>
    <n v="3036.2361005331304"/>
    <n v="3224.1338028169016"/>
  </r>
  <r>
    <x v="27"/>
    <x v="6"/>
    <n v="4"/>
    <s v="SYA_Commercial"/>
    <x v="22"/>
    <s v="Commercial"/>
    <n v="6492"/>
    <n v="1623"/>
    <n v="71"/>
    <n v="254"/>
    <n v="423"/>
    <n v="291"/>
    <n v="44"/>
    <n v="1116716"/>
    <n v="1025680"/>
    <n v="407897"/>
    <n v="988298"/>
    <n v="261128"/>
    <n v="15728.394366197183"/>
    <n v="4038.1102362204724"/>
    <n v="964.29550827423168"/>
    <n v="3396.2130584192441"/>
    <n v="5934.727272727273"/>
  </r>
  <r>
    <x v="27"/>
    <x v="6"/>
    <n v="4"/>
    <s v="LSH_Commercial"/>
    <x v="23"/>
    <s v="Commercial"/>
    <n v="10032"/>
    <n v="2508"/>
    <n v="116"/>
    <n v="494"/>
    <n v="507"/>
    <n v="1126"/>
    <n v="355"/>
    <n v="1903622"/>
    <n v="1603985"/>
    <n v="650700"/>
    <n v="3606287"/>
    <n v="2206252"/>
    <n v="16410.53448275862"/>
    <n v="3246.9331983805669"/>
    <n v="1283.4319526627219"/>
    <n v="3202.7415630550622"/>
    <n v="6214.7943661971831"/>
  </r>
  <r>
    <x v="27"/>
    <x v="6"/>
    <n v="4"/>
    <s v="SYH_Commercial"/>
    <x v="24"/>
    <s v="Commercial"/>
    <n v="5112"/>
    <n v="1278"/>
    <n v="64"/>
    <n v="265"/>
    <n v="230"/>
    <n v="445"/>
    <n v="11"/>
    <n v="745729"/>
    <n v="666869"/>
    <n v="427287"/>
    <n v="1134848"/>
    <n v="47587"/>
    <n v="11652.015625"/>
    <n v="2516.4867924528303"/>
    <n v="1857.7695652173913"/>
    <n v="2550.2202247191012"/>
    <n v="4326.090909090909"/>
  </r>
  <r>
    <x v="27"/>
    <x v="6"/>
    <n v="4"/>
    <s v="MSH_Commercial"/>
    <x v="25"/>
    <s v="Commercial"/>
    <n v="23764"/>
    <n v="5941"/>
    <n v="298"/>
    <n v="1147"/>
    <n v="1008"/>
    <n v="1774"/>
    <n v="143"/>
    <n v="4155425"/>
    <n v="3477264"/>
    <n v="1005929"/>
    <n v="5402824"/>
    <n v="814334"/>
    <n v="13944.379194630872"/>
    <n v="3031.6163905841327"/>
    <n v="997.94543650793651"/>
    <n v="3045.5603156708003"/>
    <n v="5694.643356643357"/>
  </r>
  <r>
    <x v="27"/>
    <x v="6"/>
    <n v="4"/>
    <s v="SMH_Commercial"/>
    <x v="26"/>
    <s v="Commercial"/>
    <n v="11820"/>
    <n v="2955"/>
    <n v="114"/>
    <n v="543"/>
    <n v="979"/>
    <n v="881"/>
    <n v="139"/>
    <n v="1533490"/>
    <n v="1917296"/>
    <n v="801584"/>
    <n v="3448025"/>
    <n v="415028"/>
    <n v="13451.666666666666"/>
    <n v="3530.9318600368324"/>
    <n v="818.77834525025537"/>
    <n v="3913.7627695800229"/>
    <n v="2985.8129496402876"/>
  </r>
  <r>
    <x v="28"/>
    <x v="7"/>
    <n v="1"/>
    <s v="SML_Commercial"/>
    <x v="0"/>
    <s v="Commercial"/>
    <n v="27192"/>
    <n v="6798"/>
    <n v="42"/>
    <n v="851"/>
    <n v="487"/>
    <n v="1421"/>
    <n v="192"/>
    <n v="577447"/>
    <n v="1485701"/>
    <n v="858321"/>
    <n v="2485373"/>
    <n v="665341"/>
    <n v="13748.738095238095"/>
    <n v="1745.8296122209165"/>
    <n v="1762.4661190965091"/>
    <n v="1749.0309641097817"/>
    <n v="3465.3177083333335"/>
  </r>
  <r>
    <x v="28"/>
    <x v="7"/>
    <n v="1"/>
    <s v="LSL_Commercial"/>
    <x v="1"/>
    <s v="Commercial"/>
    <n v="3440"/>
    <n v="860"/>
    <n v="4"/>
    <n v="90"/>
    <n v="124"/>
    <n v="144"/>
    <n v="20"/>
    <n v="68815"/>
    <n v="290074"/>
    <n v="189727"/>
    <n v="540264"/>
    <n v="120795"/>
    <n v="17203.75"/>
    <n v="3223.0444444444443"/>
    <n v="1530.0564516129032"/>
    <n v="3751.8333333333335"/>
    <n v="6039.75"/>
  </r>
  <r>
    <x v="28"/>
    <x v="7"/>
    <n v="1"/>
    <s v="MYA_Commercial"/>
    <x v="2"/>
    <s v="Commercial"/>
    <n v="3804"/>
    <n v="951"/>
    <n v="21"/>
    <n v="141"/>
    <n v="109"/>
    <n v="254"/>
    <n v="71"/>
    <n v="214727"/>
    <n v="450656"/>
    <n v="120510"/>
    <n v="740906"/>
    <n v="388885"/>
    <n v="10225.095238095239"/>
    <n v="3196.1418439716313"/>
    <n v="1105.5963302752293"/>
    <n v="2916.9527559055118"/>
    <n v="5477.2535211267605"/>
  </r>
  <r>
    <x v="28"/>
    <x v="7"/>
    <n v="1"/>
    <s v="SMA_Commercial"/>
    <x v="3"/>
    <s v="Commercial"/>
    <n v="26544"/>
    <n v="6636"/>
    <n v="44"/>
    <n v="684"/>
    <n v="2021"/>
    <n v="1147"/>
    <n v="875"/>
    <n v="744053"/>
    <n v="2549073"/>
    <n v="1992356"/>
    <n v="3738190"/>
    <n v="5279032"/>
    <n v="16910.295454545456"/>
    <n v="3726.7149122807018"/>
    <n v="985.82681840672933"/>
    <n v="3259.1020052310373"/>
    <n v="6033.1794285714286"/>
  </r>
  <r>
    <x v="28"/>
    <x v="7"/>
    <n v="1"/>
    <s v="MSL_Commercial"/>
    <x v="4"/>
    <s v="Commercial"/>
    <n v="11084"/>
    <n v="2771"/>
    <n v="29"/>
    <n v="257"/>
    <n v="376"/>
    <n v="410"/>
    <n v="73"/>
    <n v="637277"/>
    <n v="853013"/>
    <n v="556790"/>
    <n v="1520987"/>
    <n v="238916"/>
    <n v="21975.068965517243"/>
    <n v="3319.1167315175098"/>
    <n v="1480.8244680851064"/>
    <n v="3709.7243902439022"/>
    <n v="3272.821917808219"/>
  </r>
  <r>
    <x v="28"/>
    <x v="7"/>
    <n v="1"/>
    <s v="LYL_Commercial"/>
    <x v="5"/>
    <s v="Commercial"/>
    <n v="4504"/>
    <n v="1126"/>
    <n v="25"/>
    <n v="121"/>
    <n v="204"/>
    <n v="195"/>
    <n v="52"/>
    <n v="523420"/>
    <n v="389969"/>
    <n v="264344"/>
    <n v="721654"/>
    <n v="295422"/>
    <n v="20936.8"/>
    <n v="3222.8842975206612"/>
    <n v="1295.8039215686274"/>
    <n v="3700.7897435897435"/>
    <n v="5681.1923076923076"/>
  </r>
  <r>
    <x v="28"/>
    <x v="7"/>
    <n v="1"/>
    <s v="LSA_Commercial"/>
    <x v="6"/>
    <s v="Commercial"/>
    <n v="30040"/>
    <n v="7510"/>
    <n v="106"/>
    <n v="941"/>
    <n v="647"/>
    <n v="1759"/>
    <n v="271"/>
    <n v="2997823"/>
    <n v="2581157"/>
    <n v="973539"/>
    <n v="4789362"/>
    <n v="2721267"/>
    <n v="28281.349056603773"/>
    <n v="2742.9936238044634"/>
    <n v="1504.6970633693973"/>
    <n v="2722.7754405912451"/>
    <n v="10041.575645756458"/>
  </r>
  <r>
    <x v="28"/>
    <x v="7"/>
    <n v="1"/>
    <s v="LMA_Commercial"/>
    <x v="7"/>
    <s v="Commercial"/>
    <n v="28172"/>
    <n v="7043"/>
    <n v="230"/>
    <n v="725"/>
    <n v="590"/>
    <n v="1413"/>
    <n v="313"/>
    <n v="3475122"/>
    <n v="1761035"/>
    <n v="622400"/>
    <n v="4367002"/>
    <n v="1806169"/>
    <n v="15109.226086956522"/>
    <n v="2429.0137931034483"/>
    <n v="1054.9152542372881"/>
    <n v="3090.5888181174805"/>
    <n v="5770.5079872204469"/>
  </r>
  <r>
    <x v="28"/>
    <x v="7"/>
    <n v="1"/>
    <s v="SYL_Commercial"/>
    <x v="8"/>
    <s v="Commercial"/>
    <n v="3664"/>
    <n v="916"/>
    <n v="33"/>
    <n v="103"/>
    <n v="124"/>
    <n v="136"/>
    <n v="44"/>
    <n v="385086"/>
    <n v="306184"/>
    <n v="121467"/>
    <n v="451563"/>
    <n v="199751"/>
    <n v="11669.272727272728"/>
    <n v="2972.6601941747572"/>
    <n v="979.57258064516134"/>
    <n v="3320.3161764705883"/>
    <n v="4539.795454545455"/>
  </r>
  <r>
    <x v="28"/>
    <x v="7"/>
    <n v="1"/>
    <s v="MYL_Commercial"/>
    <x v="9"/>
    <s v="Commercial"/>
    <n v="2616"/>
    <n v="654"/>
    <n v="24"/>
    <n v="86"/>
    <n v="120"/>
    <n v="117"/>
    <n v="26"/>
    <n v="356853"/>
    <n v="276523"/>
    <n v="102445"/>
    <n v="410170"/>
    <n v="130341"/>
    <n v="14868.875"/>
    <n v="3215.3837209302324"/>
    <n v="853.70833333333337"/>
    <n v="3505.7264957264956"/>
    <n v="5013.1153846153848"/>
  </r>
  <r>
    <x v="28"/>
    <x v="7"/>
    <n v="1"/>
    <s v="MYH_Commercial"/>
    <x v="10"/>
    <s v="Commercial"/>
    <n v="7304"/>
    <n v="1826"/>
    <n v="58"/>
    <n v="207"/>
    <n v="425"/>
    <n v="470"/>
    <n v="45"/>
    <n v="1142803"/>
    <n v="904901"/>
    <n v="566201"/>
    <n v="1410090"/>
    <n v="272306"/>
    <n v="19703.5"/>
    <n v="4371.5024154589373"/>
    <n v="1332.2376470588235"/>
    <n v="3000.1914893617022"/>
    <n v="6051.2444444444445"/>
  </r>
  <r>
    <x v="28"/>
    <x v="7"/>
    <n v="1"/>
    <s v="LML_Commercial"/>
    <x v="11"/>
    <s v="Commercial"/>
    <n v="28160"/>
    <n v="7040"/>
    <n v="57"/>
    <n v="741"/>
    <n v="1566"/>
    <n v="1193"/>
    <n v="258"/>
    <n v="871733"/>
    <n v="1490153"/>
    <n v="1515448"/>
    <n v="2692792"/>
    <n v="1332662"/>
    <n v="15293.561403508771"/>
    <n v="2011.0026990553306"/>
    <n v="967.7190293742018"/>
    <n v="2257.160100586756"/>
    <n v="5165.3565891472872"/>
  </r>
  <r>
    <x v="28"/>
    <x v="7"/>
    <n v="1"/>
    <s v="MSA_Commercial"/>
    <x v="12"/>
    <s v="Commercial"/>
    <n v="20036"/>
    <n v="5009"/>
    <n v="75"/>
    <n v="640"/>
    <n v="899"/>
    <n v="1316"/>
    <n v="233"/>
    <n v="1721001"/>
    <n v="2050311"/>
    <n v="1275078"/>
    <n v="4549523"/>
    <n v="1066241"/>
    <n v="22946.68"/>
    <n v="3203.6109375000001"/>
    <n v="1418.329254727475"/>
    <n v="3457.0843465045591"/>
    <n v="4576.1416309012875"/>
  </r>
  <r>
    <x v="28"/>
    <x v="7"/>
    <n v="1"/>
    <s v="LYA_Commercial"/>
    <x v="13"/>
    <s v="Commercial"/>
    <n v="6016"/>
    <n v="1504"/>
    <n v="46"/>
    <n v="193"/>
    <n v="269"/>
    <n v="270"/>
    <n v="97"/>
    <n v="1048684"/>
    <n v="612889"/>
    <n v="235040"/>
    <n v="956311"/>
    <n v="695414"/>
    <n v="22797.478260869564"/>
    <n v="3175.5906735751296"/>
    <n v="873.75464684014867"/>
    <n v="3541.8925925925928"/>
    <n v="7169.216494845361"/>
  </r>
  <r>
    <x v="28"/>
    <x v="7"/>
    <n v="1"/>
    <s v="MMA_Commercial"/>
    <x v="14"/>
    <s v="Commercial"/>
    <n v="30004"/>
    <n v="7501"/>
    <n v="230"/>
    <n v="952"/>
    <n v="1421"/>
    <n v="1650"/>
    <n v="360"/>
    <n v="3219913"/>
    <n v="3002125"/>
    <n v="1590620"/>
    <n v="5938654"/>
    <n v="3850667"/>
    <n v="13999.621739130434"/>
    <n v="3153.4926470588234"/>
    <n v="1119.3666432090076"/>
    <n v="3599.1842424242423"/>
    <n v="10696.297222222222"/>
  </r>
  <r>
    <x v="28"/>
    <x v="7"/>
    <n v="1"/>
    <s v="LYH_Commercial"/>
    <x v="15"/>
    <s v="Commercial"/>
    <n v="4148"/>
    <n v="1037"/>
    <n v="37"/>
    <n v="134"/>
    <n v="151"/>
    <n v="248"/>
    <n v="52"/>
    <n v="602512"/>
    <n v="428842"/>
    <n v="196948"/>
    <n v="785725"/>
    <n v="398152"/>
    <n v="16284.108108108108"/>
    <n v="3200.313432835821"/>
    <n v="1304.2913907284769"/>
    <n v="3168.2459677419356"/>
    <n v="7656.7692307692305"/>
  </r>
  <r>
    <x v="28"/>
    <x v="7"/>
    <n v="1"/>
    <s v="SSA_Commercial"/>
    <x v="16"/>
    <s v="Commercial"/>
    <n v="7176"/>
    <n v="1794"/>
    <n v="59"/>
    <n v="227"/>
    <n v="786"/>
    <n v="605"/>
    <n v="44"/>
    <n v="1186983"/>
    <n v="430484"/>
    <n v="745775"/>
    <n v="1916321"/>
    <n v="297486"/>
    <n v="20118.355932203391"/>
    <n v="1896.4052863436123"/>
    <n v="948.82315521628493"/>
    <n v="3167.4727272727273"/>
    <n v="6761.045454545455"/>
  </r>
  <r>
    <x v="28"/>
    <x v="7"/>
    <n v="1"/>
    <s v="MML_Commercial"/>
    <x v="17"/>
    <s v="Commercial"/>
    <n v="24524"/>
    <n v="6131"/>
    <n v="142"/>
    <n v="737"/>
    <n v="1556"/>
    <n v="1018"/>
    <n v="250"/>
    <n v="2323777"/>
    <n v="2369754"/>
    <n v="1078090"/>
    <n v="3571934"/>
    <n v="633810"/>
    <n v="16364.62676056338"/>
    <n v="3215.4056987788331"/>
    <n v="692.85989717223651"/>
    <n v="3508.7760314341845"/>
    <n v="2535.2399999999998"/>
  </r>
  <r>
    <x v="28"/>
    <x v="7"/>
    <n v="1"/>
    <s v="LMH_Commercial"/>
    <x v="18"/>
    <s v="Commercial"/>
    <n v="24044"/>
    <n v="6011"/>
    <n v="93"/>
    <n v="887"/>
    <n v="1455"/>
    <n v="1753"/>
    <n v="284"/>
    <n v="3474225"/>
    <n v="3135563"/>
    <n v="1362424"/>
    <n v="6756316"/>
    <n v="2969978"/>
    <n v="37357.258064516129"/>
    <n v="3535.020293122886"/>
    <n v="936.37388316151203"/>
    <n v="3854.1448944666286"/>
    <n v="10457.669014084508"/>
  </r>
  <r>
    <x v="28"/>
    <x v="7"/>
    <n v="1"/>
    <s v="SSL_Commercial"/>
    <x v="19"/>
    <s v="Commercial"/>
    <n v="13100"/>
    <n v="3275"/>
    <n v="121"/>
    <n v="373"/>
    <n v="968"/>
    <n v="572"/>
    <n v="133"/>
    <n v="1587190"/>
    <n v="1130772"/>
    <n v="881610"/>
    <n v="1772353"/>
    <n v="373370"/>
    <n v="13117.272727272728"/>
    <n v="3031.5603217158177"/>
    <n v="910.75413223140492"/>
    <n v="3098.5192307692309"/>
    <n v="2807.2932330827066"/>
  </r>
  <r>
    <x v="28"/>
    <x v="7"/>
    <n v="1"/>
    <s v="SSH_Commercial"/>
    <x v="20"/>
    <s v="Commercial"/>
    <n v="11752"/>
    <n v="2938"/>
    <n v="94"/>
    <n v="452"/>
    <n v="599"/>
    <n v="640"/>
    <n v="92"/>
    <n v="1357346"/>
    <n v="1828606"/>
    <n v="613321"/>
    <n v="3181406"/>
    <n v="404701"/>
    <n v="14439.851063829787"/>
    <n v="4045.5884955752213"/>
    <n v="1023.9081803005008"/>
    <n v="4970.9468749999996"/>
    <n v="4398.923913043478"/>
  </r>
  <r>
    <x v="28"/>
    <x v="7"/>
    <n v="1"/>
    <s v="MMH_Commercial"/>
    <x v="21"/>
    <s v="Commercial"/>
    <n v="21396"/>
    <n v="5349"/>
    <n v="232"/>
    <n v="856"/>
    <n v="868"/>
    <n v="1569"/>
    <n v="303"/>
    <n v="2897415"/>
    <n v="2670348"/>
    <n v="1125484"/>
    <n v="4577301"/>
    <n v="909696"/>
    <n v="12488.85775862069"/>
    <n v="3119.5654205607475"/>
    <n v="1296.6405529953918"/>
    <n v="2917.336520076482"/>
    <n v="3002.2970297029701"/>
  </r>
  <r>
    <x v="28"/>
    <x v="7"/>
    <n v="1"/>
    <s v="SYA_Commercial"/>
    <x v="22"/>
    <s v="Commercial"/>
    <n v="6636"/>
    <n v="1659"/>
    <n v="77"/>
    <n v="274"/>
    <n v="96"/>
    <n v="273"/>
    <n v="40"/>
    <n v="1177479"/>
    <n v="983153"/>
    <n v="97489"/>
    <n v="902623"/>
    <n v="256883"/>
    <n v="15291.935064935065"/>
    <n v="3588.1496350364964"/>
    <n v="1015.5104166666666"/>
    <n v="3306.3113553113553"/>
    <n v="6422.0749999999998"/>
  </r>
  <r>
    <x v="28"/>
    <x v="7"/>
    <n v="1"/>
    <s v="LSH_Commercial"/>
    <x v="23"/>
    <s v="Commercial"/>
    <n v="10252"/>
    <n v="2563"/>
    <n v="126"/>
    <n v="506"/>
    <n v="788"/>
    <n v="606"/>
    <n v="66"/>
    <n v="2089080"/>
    <n v="1514101"/>
    <n v="1054713"/>
    <n v="1979154"/>
    <n v="435226"/>
    <n v="16580"/>
    <n v="2992.294466403162"/>
    <n v="1338.4682741116751"/>
    <n v="3265.9306930693069"/>
    <n v="6594.333333333333"/>
  </r>
  <r>
    <x v="28"/>
    <x v="7"/>
    <n v="1"/>
    <s v="SYH_Commercial"/>
    <x v="24"/>
    <s v="Commercial"/>
    <n v="5276"/>
    <n v="1319"/>
    <n v="65"/>
    <n v="273"/>
    <n v="203"/>
    <n v="490"/>
    <n v="8"/>
    <n v="840340"/>
    <n v="687390"/>
    <n v="316629"/>
    <n v="1301929"/>
    <n v="37320"/>
    <n v="12928.307692307691"/>
    <n v="2517.9120879120878"/>
    <n v="1559.7487684729065"/>
    <n v="2656.9979591836736"/>
    <n v="4665"/>
  </r>
  <r>
    <x v="28"/>
    <x v="7"/>
    <n v="1"/>
    <s v="MSH_Commercial"/>
    <x v="25"/>
    <s v="Commercial"/>
    <n v="24284"/>
    <n v="6071"/>
    <n v="312"/>
    <n v="1134"/>
    <n v="2423"/>
    <n v="861"/>
    <n v="418"/>
    <n v="4631802"/>
    <n v="3088849"/>
    <n v="2493977"/>
    <n v="2555120"/>
    <n v="2512634"/>
    <n v="14845.51923076923"/>
    <n v="2723.852733686067"/>
    <n v="1029.2930251754024"/>
    <n v="2967.6190476190477"/>
    <n v="6011.0861244019143"/>
  </r>
  <r>
    <x v="28"/>
    <x v="7"/>
    <n v="1"/>
    <s v="SMH_Commercial"/>
    <x v="26"/>
    <s v="Commercial"/>
    <n v="12088"/>
    <n v="3022"/>
    <n v="114"/>
    <n v="575"/>
    <n v="1200"/>
    <n v="1291"/>
    <n v="172"/>
    <n v="1492522"/>
    <n v="2107315"/>
    <n v="869035"/>
    <n v="5318186"/>
    <n v="529735"/>
    <n v="13092.298245614034"/>
    <n v="3664.8956521739128"/>
    <n v="724.19583333333333"/>
    <n v="4119.4314484895431"/>
    <n v="3079.8546511627906"/>
  </r>
  <r>
    <x v="29"/>
    <x v="7"/>
    <n v="2"/>
    <s v="SML_Commercial"/>
    <x v="0"/>
    <s v="Commercial"/>
    <n v="27024"/>
    <n v="6756"/>
    <n v="47"/>
    <n v="830"/>
    <n v="446"/>
    <n v="1438"/>
    <n v="202"/>
    <n v="751823"/>
    <n v="1509609"/>
    <n v="628443"/>
    <n v="2388308"/>
    <n v="721899"/>
    <n v="15996.234042553191"/>
    <n v="1818.8060240963855"/>
    <n v="1409.0650224215246"/>
    <n v="1660.8539638386649"/>
    <n v="3573.7574257425745"/>
  </r>
  <r>
    <x v="29"/>
    <x v="7"/>
    <n v="2"/>
    <s v="LSL_Commercial"/>
    <x v="1"/>
    <s v="Commercial"/>
    <n v="3432"/>
    <n v="858"/>
    <n v="4"/>
    <n v="73"/>
    <n v="168"/>
    <n v="117"/>
    <n v="18"/>
    <n v="105477"/>
    <n v="227384"/>
    <n v="259905"/>
    <n v="362090"/>
    <n v="116062"/>
    <n v="26369.25"/>
    <n v="3114.8493150684931"/>
    <n v="1547.0535714285713"/>
    <n v="3094.7863247863247"/>
    <n v="6447.8888888888887"/>
  </r>
  <r>
    <x v="29"/>
    <x v="7"/>
    <n v="2"/>
    <s v="MYA_Commercial"/>
    <x v="2"/>
    <s v="Commercial"/>
    <n v="3788"/>
    <n v="947"/>
    <n v="22"/>
    <n v="133"/>
    <n v="76"/>
    <n v="365"/>
    <n v="141"/>
    <n v="223126"/>
    <n v="414433"/>
    <n v="63268"/>
    <n v="1149486"/>
    <n v="761405"/>
    <n v="10142.09090909091"/>
    <n v="3116.0375939849623"/>
    <n v="832.47368421052636"/>
    <n v="3149.2767123287672"/>
    <n v="5400.0354609929082"/>
  </r>
  <r>
    <x v="29"/>
    <x v="7"/>
    <n v="2"/>
    <s v="SMA_Commercial"/>
    <x v="3"/>
    <s v="Commercial"/>
    <n v="26440"/>
    <n v="6610"/>
    <n v="50"/>
    <n v="686"/>
    <n v="395"/>
    <n v="978"/>
    <n v="165"/>
    <n v="867513"/>
    <n v="2432712"/>
    <n v="291818"/>
    <n v="3256213"/>
    <n v="905732"/>
    <n v="17350.259999999998"/>
    <n v="3546.2274052478133"/>
    <n v="738.77974683544301"/>
    <n v="3329.4611451942742"/>
    <n v="5489.2848484848482"/>
  </r>
  <r>
    <x v="29"/>
    <x v="7"/>
    <n v="2"/>
    <s v="MSL_Commercial"/>
    <x v="4"/>
    <s v="Commercial"/>
    <n v="10964"/>
    <n v="2741"/>
    <n v="31"/>
    <n v="250"/>
    <n v="638"/>
    <n v="376"/>
    <n v="66"/>
    <n v="703292"/>
    <n v="810862"/>
    <n v="1291464"/>
    <n v="1211846"/>
    <n v="209113"/>
    <n v="22686.83870967742"/>
    <n v="3243.4479999999999"/>
    <n v="2024.2382445141066"/>
    <n v="3222.994680851064"/>
    <n v="3168.378787878788"/>
  </r>
  <r>
    <x v="29"/>
    <x v="7"/>
    <n v="2"/>
    <s v="LYL_Commercial"/>
    <x v="5"/>
    <s v="Commercial"/>
    <n v="4468"/>
    <n v="1117"/>
    <n v="26"/>
    <n v="122"/>
    <n v="294"/>
    <n v="176"/>
    <n v="49"/>
    <n v="521319"/>
    <n v="394425"/>
    <n v="453403"/>
    <n v="628916"/>
    <n v="291523"/>
    <n v="20050.73076923077"/>
    <n v="3232.9918032786886"/>
    <n v="1542.187074829932"/>
    <n v="3573.3863636363635"/>
    <n v="5949.4489795918371"/>
  </r>
  <r>
    <x v="29"/>
    <x v="7"/>
    <n v="2"/>
    <s v="LSA_Commercial"/>
    <x v="6"/>
    <s v="Commercial"/>
    <n v="29764"/>
    <n v="7441"/>
    <n v="114"/>
    <n v="879"/>
    <n v="767"/>
    <n v="1579"/>
    <n v="258"/>
    <n v="3435620"/>
    <n v="2536238"/>
    <n v="1080987"/>
    <n v="3908182"/>
    <n v="2622007"/>
    <n v="30137.017543859649"/>
    <n v="2885.3674630261662"/>
    <n v="1409.3702737940025"/>
    <n v="2475.0994300189996"/>
    <n v="10162.817829457364"/>
  </r>
  <r>
    <x v="29"/>
    <x v="7"/>
    <n v="2"/>
    <s v="LMA_Commercial"/>
    <x v="7"/>
    <s v="Commercial"/>
    <n v="28044"/>
    <n v="7011"/>
    <n v="213"/>
    <n v="703"/>
    <n v="410"/>
    <n v="1200"/>
    <n v="174"/>
    <n v="3135027"/>
    <n v="1663552"/>
    <n v="317736"/>
    <n v="3706687"/>
    <n v="893676"/>
    <n v="14718.43661971831"/>
    <n v="2366.3613086770984"/>
    <n v="774.96585365853662"/>
    <n v="3088.9058333333332"/>
    <n v="5136.0689655172409"/>
  </r>
  <r>
    <x v="29"/>
    <x v="7"/>
    <n v="2"/>
    <s v="SYL_Commercial"/>
    <x v="8"/>
    <s v="Commercial"/>
    <n v="3656"/>
    <n v="914"/>
    <n v="35"/>
    <n v="98"/>
    <n v="121"/>
    <n v="123"/>
    <n v="43"/>
    <n v="414080"/>
    <n v="291335"/>
    <n v="109734"/>
    <n v="399667"/>
    <n v="189799"/>
    <n v="11830.857142857143"/>
    <n v="2972.8061224489797"/>
    <n v="906.89256198347107"/>
    <n v="3249.3252032520327"/>
    <n v="4413.9302325581393"/>
  </r>
  <r>
    <x v="29"/>
    <x v="7"/>
    <n v="2"/>
    <s v="MYL_Commercial"/>
    <x v="9"/>
    <s v="Commercial"/>
    <n v="2616"/>
    <n v="654"/>
    <n v="26"/>
    <n v="79"/>
    <n v="131"/>
    <n v="109"/>
    <n v="25"/>
    <n v="371367"/>
    <n v="249969"/>
    <n v="95078"/>
    <n v="357362"/>
    <n v="115194"/>
    <n v="14283.346153846154"/>
    <n v="3164.1645569620255"/>
    <n v="725.78625954198469"/>
    <n v="3278.5504587155965"/>
    <n v="4607.76"/>
  </r>
  <r>
    <x v="29"/>
    <x v="7"/>
    <n v="2"/>
    <s v="MYH_Commercial"/>
    <x v="10"/>
    <s v="Commercial"/>
    <n v="7272"/>
    <n v="1818"/>
    <n v="61"/>
    <n v="215"/>
    <n v="693"/>
    <n v="466"/>
    <n v="172"/>
    <n v="1159196"/>
    <n v="882746"/>
    <n v="684983"/>
    <n v="1479065"/>
    <n v="926041"/>
    <n v="19003.213114754097"/>
    <n v="4105.7953488372095"/>
    <n v="988.43145743145737"/>
    <n v="3173.9592274678112"/>
    <n v="5383.9593023255811"/>
  </r>
  <r>
    <x v="29"/>
    <x v="7"/>
    <n v="2"/>
    <s v="LML_Commercial"/>
    <x v="11"/>
    <s v="Commercial"/>
    <n v="28340"/>
    <n v="7085"/>
    <n v="58"/>
    <n v="629"/>
    <n v="2105"/>
    <n v="921"/>
    <n v="245"/>
    <n v="953470"/>
    <n v="1285104"/>
    <n v="1939206"/>
    <n v="1686491"/>
    <n v="1302385"/>
    <n v="16439.137931034482"/>
    <n v="2043.0906200317966"/>
    <n v="921.23800475059386"/>
    <n v="1831.1520086862106"/>
    <n v="5315.8571428571431"/>
  </r>
  <r>
    <x v="29"/>
    <x v="7"/>
    <n v="2"/>
    <s v="MSA_Commercial"/>
    <x v="12"/>
    <s v="Commercial"/>
    <n v="20252"/>
    <n v="5063"/>
    <n v="80"/>
    <n v="602"/>
    <n v="1031"/>
    <n v="1143"/>
    <n v="224"/>
    <n v="1776086"/>
    <n v="2012353"/>
    <n v="1255681"/>
    <n v="3373094"/>
    <n v="1015446"/>
    <n v="22201.075000000001"/>
    <n v="3342.7790697674418"/>
    <n v="1217.9253152279341"/>
    <n v="2951.0883639545059"/>
    <n v="4533.2410714285716"/>
  </r>
  <r>
    <x v="29"/>
    <x v="7"/>
    <n v="2"/>
    <s v="LYA_Commercial"/>
    <x v="13"/>
    <s v="Commercial"/>
    <n v="5956"/>
    <n v="1489"/>
    <n v="50"/>
    <n v="194"/>
    <n v="287"/>
    <n v="268"/>
    <n v="80"/>
    <n v="1052823"/>
    <n v="636867"/>
    <n v="255970"/>
    <n v="938308"/>
    <n v="764965"/>
    <n v="21056.46"/>
    <n v="3282.819587628866"/>
    <n v="891.88153310104531"/>
    <n v="3501.1492537313434"/>
    <n v="9562.0625"/>
  </r>
  <r>
    <x v="29"/>
    <x v="7"/>
    <n v="2"/>
    <s v="MMA_Commercial"/>
    <x v="14"/>
    <s v="Commercial"/>
    <n v="29832"/>
    <n v="7458"/>
    <n v="238"/>
    <n v="949"/>
    <n v="1771"/>
    <n v="1476"/>
    <n v="327"/>
    <n v="3523237"/>
    <n v="3039005"/>
    <n v="2217618"/>
    <n v="5121650"/>
    <n v="4007082"/>
    <n v="14803.51680672269"/>
    <n v="3202.3234984193887"/>
    <n v="1252.1840767927724"/>
    <n v="3469.9525745257451"/>
    <n v="12254.073394495414"/>
  </r>
  <r>
    <x v="29"/>
    <x v="7"/>
    <n v="2"/>
    <s v="LYH_Commercial"/>
    <x v="15"/>
    <s v="Commercial"/>
    <n v="4124"/>
    <n v="1031"/>
    <n v="36"/>
    <n v="133"/>
    <n v="185"/>
    <n v="219"/>
    <n v="51"/>
    <n v="636324"/>
    <n v="418250"/>
    <n v="197259"/>
    <n v="660590"/>
    <n v="445981"/>
    <n v="17675.666666666668"/>
    <n v="3144.7368421052633"/>
    <n v="1066.2648648648649"/>
    <n v="3016.3926940639271"/>
    <n v="8744.7254901960787"/>
  </r>
  <r>
    <x v="29"/>
    <x v="7"/>
    <n v="2"/>
    <s v="SSA_Commercial"/>
    <x v="16"/>
    <s v="Commercial"/>
    <n v="7144"/>
    <n v="1786"/>
    <n v="61"/>
    <n v="223"/>
    <n v="692"/>
    <n v="253"/>
    <n v="284"/>
    <n v="1186382"/>
    <n v="410128"/>
    <n v="475985"/>
    <n v="839690"/>
    <n v="1609275"/>
    <n v="19448.885245901638"/>
    <n v="1839.1390134529147"/>
    <n v="687.83959537572252"/>
    <n v="3318.9328063241105"/>
    <n v="5666.461267605634"/>
  </r>
  <r>
    <x v="29"/>
    <x v="7"/>
    <n v="2"/>
    <s v="MML_Commercial"/>
    <x v="17"/>
    <s v="Commercial"/>
    <n v="24328"/>
    <n v="6082"/>
    <n v="155"/>
    <n v="705"/>
    <n v="1748"/>
    <n v="879"/>
    <n v="253"/>
    <n v="2374792"/>
    <n v="2233448"/>
    <n v="1053110"/>
    <n v="2806872"/>
    <n v="499458"/>
    <n v="15321.23870967742"/>
    <n v="3168.0113475177304"/>
    <n v="602.46567505720827"/>
    <n v="3193.2559726962459"/>
    <n v="1974.1422924901185"/>
  </r>
  <r>
    <x v="29"/>
    <x v="7"/>
    <n v="2"/>
    <s v="LMH_Commercial"/>
    <x v="18"/>
    <s v="Commercial"/>
    <n v="23844"/>
    <n v="5961"/>
    <n v="98"/>
    <n v="849"/>
    <n v="1779"/>
    <n v="1420"/>
    <n v="286"/>
    <n v="3921330"/>
    <n v="3108211"/>
    <n v="1627352"/>
    <n v="5073509"/>
    <n v="3120726"/>
    <n v="40013.571428571428"/>
    <n v="3661.0259128386338"/>
    <n v="914.75660483417653"/>
    <n v="3572.8936619718311"/>
    <n v="10911.629370629371"/>
  </r>
  <r>
    <x v="29"/>
    <x v="7"/>
    <n v="2"/>
    <s v="SSL_Commercial"/>
    <x v="19"/>
    <s v="Commercial"/>
    <n v="12976"/>
    <n v="3244"/>
    <n v="121"/>
    <n v="385"/>
    <n v="1090"/>
    <n v="568"/>
    <n v="136"/>
    <n v="1633529"/>
    <n v="1161912"/>
    <n v="903829"/>
    <n v="1728791"/>
    <n v="334065"/>
    <n v="13500.239669421488"/>
    <n v="3017.9532467532467"/>
    <n v="829.20091743119269"/>
    <n v="3043.6461267605632"/>
    <n v="2456.3602941176468"/>
  </r>
  <r>
    <x v="29"/>
    <x v="7"/>
    <n v="2"/>
    <s v="SSH_Commercial"/>
    <x v="20"/>
    <s v="Commercial"/>
    <n v="11720"/>
    <n v="2930"/>
    <n v="99"/>
    <n v="454"/>
    <n v="995"/>
    <n v="657"/>
    <n v="101"/>
    <n v="1531569"/>
    <n v="1906122"/>
    <n v="2247656"/>
    <n v="3062049"/>
    <n v="413632"/>
    <n v="15470.39393939394"/>
    <n v="4198.5066079295157"/>
    <n v="2258.9507537688442"/>
    <n v="4660.6529680365293"/>
    <n v="4095.3663366336632"/>
  </r>
  <r>
    <x v="29"/>
    <x v="7"/>
    <n v="2"/>
    <s v="MMH_Commercial"/>
    <x v="21"/>
    <s v="Commercial"/>
    <n v="21176"/>
    <n v="5294"/>
    <n v="250"/>
    <n v="862"/>
    <n v="1082"/>
    <n v="1321"/>
    <n v="315"/>
    <n v="3165358"/>
    <n v="2473308"/>
    <n v="1232839"/>
    <n v="3951893"/>
    <n v="882396"/>
    <n v="12661.432000000001"/>
    <n v="2869.2668213457077"/>
    <n v="1139.4075785582254"/>
    <n v="2991.5919757759275"/>
    <n v="2801.2571428571428"/>
  </r>
  <r>
    <x v="29"/>
    <x v="7"/>
    <n v="2"/>
    <s v="SYA_Commercial"/>
    <x v="22"/>
    <s v="Commercial"/>
    <n v="6608"/>
    <n v="1652"/>
    <n v="75"/>
    <n v="266"/>
    <n v="95"/>
    <n v="397"/>
    <n v="149"/>
    <n v="1104115"/>
    <n v="966535"/>
    <n v="71013"/>
    <n v="1366116"/>
    <n v="836308"/>
    <n v="14721.533333333333"/>
    <n v="3633.5902255639098"/>
    <n v="747.50526315789477"/>
    <n v="3441.0982367758188"/>
    <n v="5612.8053691275172"/>
  </r>
  <r>
    <x v="29"/>
    <x v="7"/>
    <n v="2"/>
    <s v="LSH_Commercial"/>
    <x v="23"/>
    <s v="Commercial"/>
    <n v="10212"/>
    <n v="2553"/>
    <n v="124"/>
    <n v="472"/>
    <n v="385"/>
    <n v="978"/>
    <n v="312"/>
    <n v="2135717"/>
    <n v="1383927"/>
    <n v="386027"/>
    <n v="3384661"/>
    <n v="1779000"/>
    <n v="17223.524193548386"/>
    <n v="2932.0487288135591"/>
    <n v="1002.6675324675325"/>
    <n v="3460.7985685071576"/>
    <n v="5701.9230769230771"/>
  </r>
  <r>
    <x v="29"/>
    <x v="7"/>
    <n v="2"/>
    <s v="SYH_Commercial"/>
    <x v="24"/>
    <s v="Commercial"/>
    <n v="5260"/>
    <n v="1315"/>
    <n v="69"/>
    <n v="279"/>
    <n v="242"/>
    <n v="501"/>
    <n v="10"/>
    <n v="752759"/>
    <n v="720833"/>
    <n v="394209"/>
    <n v="1298531"/>
    <n v="59971"/>
    <n v="10909.550724637682"/>
    <n v="2583.6308243727599"/>
    <n v="1628.9628099173553"/>
    <n v="2591.8782435129742"/>
    <n v="5997.1"/>
  </r>
  <r>
    <x v="29"/>
    <x v="7"/>
    <n v="2"/>
    <s v="MSH_Commercial"/>
    <x v="25"/>
    <s v="Commercial"/>
    <n v="24176"/>
    <n v="6044"/>
    <n v="314"/>
    <n v="1152"/>
    <n v="2191"/>
    <n v="1192"/>
    <n v="145"/>
    <n v="4442333"/>
    <n v="2944609"/>
    <n v="1706290"/>
    <n v="3732158"/>
    <n v="797772"/>
    <n v="14147.557324840764"/>
    <n v="2556.0842013888887"/>
    <n v="778.77225011410314"/>
    <n v="3131.0050335570468"/>
    <n v="5501.8758620689659"/>
  </r>
  <r>
    <x v="29"/>
    <x v="7"/>
    <n v="2"/>
    <s v="SMH_Commercial"/>
    <x v="26"/>
    <s v="Commercial"/>
    <n v="12144"/>
    <n v="3036"/>
    <n v="123"/>
    <n v="559"/>
    <n v="1408"/>
    <n v="1011"/>
    <n v="153"/>
    <n v="1630619"/>
    <n v="2072737"/>
    <n v="961096"/>
    <n v="3465450"/>
    <n v="512143"/>
    <n v="13257.065040650406"/>
    <n v="3707.937388193202"/>
    <n v="682.59659090909088"/>
    <n v="3427.7448071216618"/>
    <n v="3347.3398692810456"/>
  </r>
  <r>
    <x v="30"/>
    <x v="7"/>
    <n v="3"/>
    <s v="SML_Commercial"/>
    <x v="0"/>
    <s v="Commercial"/>
    <n v="27964"/>
    <n v="6991"/>
    <n v="50"/>
    <n v="893"/>
    <n v="525"/>
    <n v="1538"/>
    <n v="214"/>
    <n v="913624"/>
    <n v="1612552"/>
    <n v="1050954"/>
    <n v="2726610"/>
    <n v="747445"/>
    <n v="18272.48"/>
    <n v="1805.7693169092945"/>
    <n v="2001.8171428571429"/>
    <n v="1772.8283485045513"/>
    <n v="3492.733644859813"/>
  </r>
  <r>
    <x v="30"/>
    <x v="7"/>
    <n v="3"/>
    <s v="LSL_Commercial"/>
    <x v="1"/>
    <s v="Commercial"/>
    <n v="3556"/>
    <n v="889"/>
    <n v="5"/>
    <n v="73"/>
    <n v="257"/>
    <n v="123"/>
    <n v="19"/>
    <n v="113975"/>
    <n v="229247"/>
    <n v="541062"/>
    <n v="388501"/>
    <n v="102520"/>
    <n v="22795"/>
    <n v="3140.3698630136987"/>
    <n v="2105.2996108949415"/>
    <n v="3158.5447154471544"/>
    <n v="5395.7894736842109"/>
  </r>
  <r>
    <x v="30"/>
    <x v="7"/>
    <n v="3"/>
    <s v="MYA_Commercial"/>
    <x v="2"/>
    <s v="Commercial"/>
    <n v="3924"/>
    <n v="981"/>
    <n v="21"/>
    <n v="146"/>
    <n v="125"/>
    <n v="200"/>
    <n v="108"/>
    <n v="270362"/>
    <n v="472119"/>
    <n v="130282"/>
    <n v="662017"/>
    <n v="580387"/>
    <n v="12874.380952380952"/>
    <n v="3233.6917808219177"/>
    <n v="1042.2560000000001"/>
    <n v="3310.085"/>
    <n v="5373.9537037037035"/>
  </r>
  <r>
    <x v="30"/>
    <x v="7"/>
    <n v="3"/>
    <s v="SMA_Commercial"/>
    <x v="3"/>
    <s v="Commercial"/>
    <n v="27392"/>
    <n v="6848"/>
    <n v="45"/>
    <n v="700"/>
    <n v="1691"/>
    <n v="1340"/>
    <n v="171"/>
    <n v="974714"/>
    <n v="2612258"/>
    <n v="1540150"/>
    <n v="4818940"/>
    <n v="986478"/>
    <n v="21660.31111111111"/>
    <n v="3731.7971428571427"/>
    <n v="910.7924305144885"/>
    <n v="3596.2238805970151"/>
    <n v="5768.8771929824561"/>
  </r>
  <r>
    <x v="30"/>
    <x v="7"/>
    <n v="3"/>
    <s v="MSL_Commercial"/>
    <x v="4"/>
    <s v="Commercial"/>
    <n v="11300"/>
    <n v="2825"/>
    <n v="30"/>
    <n v="260"/>
    <n v="623"/>
    <n v="387"/>
    <n v="72"/>
    <n v="670456"/>
    <n v="858652"/>
    <n v="1192084"/>
    <n v="1430689"/>
    <n v="251107"/>
    <n v="22348.533333333333"/>
    <n v="3302.5076923076922"/>
    <n v="1913.4574638844301"/>
    <n v="3696.8708010335918"/>
    <n v="3487.5972222222222"/>
  </r>
  <r>
    <x v="30"/>
    <x v="7"/>
    <n v="3"/>
    <s v="LYL_Commercial"/>
    <x v="5"/>
    <s v="Commercial"/>
    <n v="4616"/>
    <n v="1154"/>
    <n v="26"/>
    <n v="126"/>
    <n v="264"/>
    <n v="189"/>
    <n v="46"/>
    <n v="544227"/>
    <n v="410467"/>
    <n v="389298"/>
    <n v="731155"/>
    <n v="298802"/>
    <n v="20931.807692307691"/>
    <n v="3257.6746031746034"/>
    <n v="1474.6136363636363"/>
    <n v="3868.5449735449733"/>
    <n v="6495.695652173913"/>
  </r>
  <r>
    <x v="30"/>
    <x v="7"/>
    <n v="3"/>
    <s v="LSA_Commercial"/>
    <x v="6"/>
    <s v="Commercial"/>
    <n v="30844"/>
    <n v="7711"/>
    <n v="103"/>
    <n v="991"/>
    <n v="804"/>
    <n v="1646"/>
    <n v="271"/>
    <n v="3335084"/>
    <n v="2703890"/>
    <n v="1209654"/>
    <n v="4362796"/>
    <n v="2434154"/>
    <n v="32379.456310679612"/>
    <n v="2728.4460141271443"/>
    <n v="1504.544776119403"/>
    <n v="2650.5443499392468"/>
    <n v="8982.1180811808117"/>
  </r>
  <r>
    <x v="30"/>
    <x v="7"/>
    <n v="3"/>
    <s v="LMA_Commercial"/>
    <x v="7"/>
    <s v="Commercial"/>
    <n v="29040"/>
    <n v="7260"/>
    <n v="225"/>
    <n v="809"/>
    <n v="1476"/>
    <n v="1768"/>
    <n v="274"/>
    <n v="4149345"/>
    <n v="1876656"/>
    <n v="1375295"/>
    <n v="6027179"/>
    <n v="1395902"/>
    <n v="18441.533333333333"/>
    <n v="2319.7231149567369"/>
    <n v="931.77168021680222"/>
    <n v="3409.0378959276018"/>
    <n v="5094.5328467153286"/>
  </r>
  <r>
    <x v="30"/>
    <x v="7"/>
    <n v="3"/>
    <s v="SYL_Commercial"/>
    <x v="8"/>
    <s v="Commercial"/>
    <n v="3800"/>
    <n v="950"/>
    <n v="35"/>
    <n v="104"/>
    <n v="147"/>
    <n v="137"/>
    <n v="49"/>
    <n v="447973"/>
    <n v="312518"/>
    <n v="151044"/>
    <n v="434938"/>
    <n v="191589"/>
    <n v="12799.228571428572"/>
    <n v="3004.9807692307691"/>
    <n v="1027.5102040816328"/>
    <n v="3174.7299270072995"/>
    <n v="3909.9795918367345"/>
  </r>
  <r>
    <x v="30"/>
    <x v="7"/>
    <n v="3"/>
    <s v="MYL_Commercial"/>
    <x v="9"/>
    <s v="Commercial"/>
    <n v="2724"/>
    <n v="681"/>
    <n v="26"/>
    <n v="87"/>
    <n v="158"/>
    <n v="120"/>
    <n v="27"/>
    <n v="381066"/>
    <n v="278064"/>
    <n v="132175"/>
    <n v="395592"/>
    <n v="124898"/>
    <n v="14656.384615384615"/>
    <n v="3196.1379310344828"/>
    <n v="836.55063291139243"/>
    <n v="3296.6"/>
    <n v="4625.8518518518522"/>
  </r>
  <r>
    <x v="30"/>
    <x v="7"/>
    <n v="3"/>
    <s v="MYH_Commercial"/>
    <x v="10"/>
    <s v="Commercial"/>
    <n v="7532"/>
    <n v="1883"/>
    <n v="62"/>
    <n v="210"/>
    <n v="106"/>
    <n v="479"/>
    <n v="72"/>
    <n v="1426089"/>
    <n v="884726"/>
    <n v="128435"/>
    <n v="1588338"/>
    <n v="397570"/>
    <n v="23001.435483870966"/>
    <n v="4212.9809523809527"/>
    <n v="1211.6509433962265"/>
    <n v="3315.9457202505218"/>
    <n v="5521.8055555555557"/>
  </r>
  <r>
    <x v="30"/>
    <x v="7"/>
    <n v="3"/>
    <s v="LML_Commercial"/>
    <x v="11"/>
    <s v="Commercial"/>
    <n v="29492"/>
    <n v="7373"/>
    <n v="61"/>
    <n v="688"/>
    <n v="2728"/>
    <n v="988"/>
    <n v="218"/>
    <n v="1019127"/>
    <n v="1438063"/>
    <n v="3455062"/>
    <n v="2056415"/>
    <n v="1257954"/>
    <n v="16707"/>
    <n v="2090.2078488372094"/>
    <n v="1266.5183284457478"/>
    <n v="2081.3917004048585"/>
    <n v="5770.4311926605506"/>
  </r>
  <r>
    <x v="30"/>
    <x v="7"/>
    <n v="3"/>
    <s v="MSA_Commercial"/>
    <x v="12"/>
    <s v="Commercial"/>
    <n v="20828"/>
    <n v="5207"/>
    <n v="80"/>
    <n v="640"/>
    <n v="971"/>
    <n v="1150"/>
    <n v="229"/>
    <n v="1856251"/>
    <n v="2087331"/>
    <n v="1334869"/>
    <n v="3542292"/>
    <n v="1023804"/>
    <n v="23203.137500000001"/>
    <n v="3261.4546875000001"/>
    <n v="1374.7363542739445"/>
    <n v="3080.2539130434784"/>
    <n v="4470.759825327511"/>
  </r>
  <r>
    <x v="30"/>
    <x v="7"/>
    <n v="3"/>
    <s v="LYA_Commercial"/>
    <x v="13"/>
    <s v="Commercial"/>
    <n v="6168"/>
    <n v="1542"/>
    <n v="52"/>
    <n v="198"/>
    <n v="303"/>
    <n v="282"/>
    <n v="124"/>
    <n v="1072359"/>
    <n v="664066"/>
    <n v="321825"/>
    <n v="982010"/>
    <n v="1239504"/>
    <n v="20622.288461538461"/>
    <n v="3353.8686868686868"/>
    <n v="1062.1287128712872"/>
    <n v="3482.304964539007"/>
    <n v="9996"/>
  </r>
  <r>
    <x v="30"/>
    <x v="7"/>
    <n v="3"/>
    <s v="MMA_Commercial"/>
    <x v="14"/>
    <s v="Commercial"/>
    <n v="30868"/>
    <n v="7717"/>
    <n v="237"/>
    <n v="969"/>
    <n v="1809"/>
    <n v="1517"/>
    <n v="393"/>
    <n v="3474006"/>
    <n v="3348500"/>
    <n v="2272644"/>
    <n v="5510408"/>
    <n v="4696159"/>
    <n v="14658.253164556962"/>
    <n v="3455.6243550051599"/>
    <n v="1256.2985074626865"/>
    <n v="3632.4377059986814"/>
    <n v="11949.513994910942"/>
  </r>
  <r>
    <x v="30"/>
    <x v="7"/>
    <n v="3"/>
    <s v="LYH_Commercial"/>
    <x v="15"/>
    <s v="Commercial"/>
    <n v="4280"/>
    <n v="1070"/>
    <n v="35"/>
    <n v="143"/>
    <n v="179"/>
    <n v="214"/>
    <n v="57"/>
    <n v="620726"/>
    <n v="434241"/>
    <n v="200378"/>
    <n v="672251"/>
    <n v="551832"/>
    <n v="17735.028571428571"/>
    <n v="3036.6503496503497"/>
    <n v="1119.4301675977654"/>
    <n v="3141.3598130841124"/>
    <n v="9681.2631578947367"/>
  </r>
  <r>
    <x v="30"/>
    <x v="7"/>
    <n v="3"/>
    <s v="SSA_Commercial"/>
    <x v="16"/>
    <s v="Commercial"/>
    <n v="7400"/>
    <n v="1850"/>
    <n v="61"/>
    <n v="233"/>
    <n v="167"/>
    <n v="406"/>
    <n v="272"/>
    <n v="1527485"/>
    <n v="427069"/>
    <n v="139946"/>
    <n v="1445511"/>
    <n v="1676683"/>
    <n v="25040.737704918032"/>
    <n v="1832.9141630901288"/>
    <n v="838"/>
    <n v="3560.3719211822659"/>
    <n v="6164.275735294118"/>
  </r>
  <r>
    <x v="30"/>
    <x v="7"/>
    <n v="3"/>
    <s v="MML_Commercial"/>
    <x v="17"/>
    <s v="Commercial"/>
    <n v="25184"/>
    <n v="6296"/>
    <n v="154"/>
    <n v="726"/>
    <n v="2137"/>
    <n v="986"/>
    <n v="246"/>
    <n v="2635127"/>
    <n v="2387300"/>
    <n v="1437559"/>
    <n v="3417286"/>
    <n v="575940"/>
    <n v="17111.214285714286"/>
    <n v="3288.2920110192836"/>
    <n v="672.69957884885355"/>
    <n v="3465.8073022312374"/>
    <n v="2341.2195121951218"/>
  </r>
  <r>
    <x v="30"/>
    <x v="7"/>
    <n v="3"/>
    <s v="LMH_Commercial"/>
    <x v="18"/>
    <s v="Commercial"/>
    <n v="24664"/>
    <n v="6166"/>
    <n v="90"/>
    <n v="904"/>
    <n v="1572"/>
    <n v="1472"/>
    <n v="307"/>
    <n v="3365074"/>
    <n v="3394444"/>
    <n v="1632219"/>
    <n v="5473514"/>
    <n v="3281244"/>
    <n v="37389.711111111108"/>
    <n v="3754.9159292035397"/>
    <n v="1038.3072519083969"/>
    <n v="3718.4198369565215"/>
    <n v="10688.091205211726"/>
  </r>
  <r>
    <x v="30"/>
    <x v="7"/>
    <n v="3"/>
    <s v="SSL_Commercial"/>
    <x v="19"/>
    <s v="Commercial"/>
    <n v="13384"/>
    <n v="3346"/>
    <n v="123"/>
    <n v="393"/>
    <n v="1105"/>
    <n v="584"/>
    <n v="114"/>
    <n v="1674937"/>
    <n v="1230702"/>
    <n v="972976"/>
    <n v="1794361"/>
    <n v="332603"/>
    <n v="13617.373983739837"/>
    <n v="3131.5572519083971"/>
    <n v="880.52126696832579"/>
    <n v="3072.5359589041095"/>
    <n v="2917.5701754385964"/>
  </r>
  <r>
    <x v="30"/>
    <x v="7"/>
    <n v="3"/>
    <s v="SSH_Commercial"/>
    <x v="20"/>
    <s v="Commercial"/>
    <n v="12168"/>
    <n v="3042"/>
    <n v="103"/>
    <n v="497"/>
    <n v="830"/>
    <n v="692"/>
    <n v="121"/>
    <n v="1630847"/>
    <n v="2121189"/>
    <n v="1064673"/>
    <n v="3205505"/>
    <n v="474822"/>
    <n v="15833.466019417476"/>
    <n v="4267.9859154929582"/>
    <n v="1282.7385542168674"/>
    <n v="4632.2326589595377"/>
    <n v="3924.1487603305786"/>
  </r>
  <r>
    <x v="30"/>
    <x v="7"/>
    <n v="3"/>
    <s v="MMH_Commercial"/>
    <x v="21"/>
    <s v="Commercial"/>
    <n v="21840"/>
    <n v="5460"/>
    <n v="263"/>
    <n v="914"/>
    <n v="1121"/>
    <n v="1388"/>
    <n v="295"/>
    <n v="3163089"/>
    <n v="2782254"/>
    <n v="1514384"/>
    <n v="4267038"/>
    <n v="965778"/>
    <n v="12026.954372623573"/>
    <n v="3044.0415754923415"/>
    <n v="1350.9223907225692"/>
    <n v="3074.2348703170028"/>
    <n v="3273.8237288135592"/>
  </r>
  <r>
    <x v="30"/>
    <x v="7"/>
    <n v="3"/>
    <s v="SYA_Commercial"/>
    <x v="22"/>
    <s v="Commercial"/>
    <n v="6844"/>
    <n v="1711"/>
    <n v="77"/>
    <n v="268"/>
    <n v="300"/>
    <n v="553"/>
    <n v="42"/>
    <n v="1463332"/>
    <n v="942996"/>
    <n v="274404"/>
    <n v="2011521"/>
    <n v="240624"/>
    <n v="19004.311688311689"/>
    <n v="3518.6417910447763"/>
    <n v="914.68"/>
    <n v="3637.4701627486438"/>
    <n v="5729.1428571428569"/>
  </r>
  <r>
    <x v="30"/>
    <x v="7"/>
    <n v="3"/>
    <s v="LSH_Commercial"/>
    <x v="23"/>
    <s v="Commercial"/>
    <n v="10576"/>
    <n v="2644"/>
    <n v="131"/>
    <n v="517"/>
    <n v="989"/>
    <n v="592"/>
    <n v="267"/>
    <n v="2626067"/>
    <n v="1465762"/>
    <n v="1201070"/>
    <n v="2032530"/>
    <n v="1585186"/>
    <n v="20046.312977099238"/>
    <n v="2835.1295938104449"/>
    <n v="1214.4287158746208"/>
    <n v="3433.3277027027025"/>
    <n v="5937.0262172284647"/>
  </r>
  <r>
    <x v="30"/>
    <x v="7"/>
    <n v="3"/>
    <s v="SYH_Commercial"/>
    <x v="24"/>
    <s v="Commercial"/>
    <n v="5436"/>
    <n v="1359"/>
    <n v="70"/>
    <n v="299"/>
    <n v="260"/>
    <n v="508"/>
    <n v="8"/>
    <n v="948210"/>
    <n v="825696"/>
    <n v="460646"/>
    <n v="1308955"/>
    <n v="57477"/>
    <n v="13545.857142857143"/>
    <n v="2761.5250836120399"/>
    <n v="1771.7153846153847"/>
    <n v="2576.6830708661419"/>
    <n v="7184.625"/>
  </r>
  <r>
    <x v="30"/>
    <x v="7"/>
    <n v="3"/>
    <s v="MSH_Commercial"/>
    <x v="25"/>
    <s v="Commercial"/>
    <n v="25036"/>
    <n v="6259"/>
    <n v="325"/>
    <n v="1178"/>
    <n v="997"/>
    <n v="1759"/>
    <n v="151"/>
    <n v="5509997"/>
    <n v="3121476"/>
    <n v="941815"/>
    <n v="5743372"/>
    <n v="821424"/>
    <n v="16953.836923076924"/>
    <n v="2649.8098471986418"/>
    <n v="944.6489468405216"/>
    <n v="3265.1347356452529"/>
    <n v="5439.8940397350989"/>
  </r>
  <r>
    <x v="30"/>
    <x v="7"/>
    <n v="3"/>
    <s v="SMH_Commercial"/>
    <x v="26"/>
    <s v="Commercial"/>
    <n v="12676"/>
    <n v="3169"/>
    <n v="121"/>
    <n v="564"/>
    <n v="1453"/>
    <n v="963"/>
    <n v="168"/>
    <n v="1606320"/>
    <n v="2130342"/>
    <n v="1430378"/>
    <n v="3696466"/>
    <n v="485664"/>
    <n v="13275.371900826447"/>
    <n v="3777.2021276595747"/>
    <n v="984.43083275980734"/>
    <n v="3838.4901349948077"/>
    <n v="2890.8571428571427"/>
  </r>
  <r>
    <x v="31"/>
    <x v="7"/>
    <n v="4"/>
    <s v="SML_Commercial"/>
    <x v="0"/>
    <s v="Commercial"/>
    <n v="27904"/>
    <n v="6976"/>
    <n v="53"/>
    <n v="852"/>
    <n v="514"/>
    <n v="1497"/>
    <n v="188"/>
    <n v="900917"/>
    <n v="1519595"/>
    <n v="891395"/>
    <n v="2840576"/>
    <n v="660291"/>
    <n v="16998.433962264149"/>
    <n v="1783.56220657277"/>
    <n v="1734.2315175097276"/>
    <n v="1897.5123580494321"/>
    <n v="3512.1861702127658"/>
  </r>
  <r>
    <x v="31"/>
    <x v="7"/>
    <n v="4"/>
    <s v="LSL_Commercial"/>
    <x v="1"/>
    <s v="Commercial"/>
    <n v="3472"/>
    <n v="868"/>
    <n v="5"/>
    <n v="75"/>
    <n v="179"/>
    <n v="125"/>
    <n v="17"/>
    <n v="129253"/>
    <n v="232262"/>
    <n v="332420"/>
    <n v="425461"/>
    <n v="116532"/>
    <n v="25850.6"/>
    <n v="3096.8266666666668"/>
    <n v="1857.0949720670392"/>
    <n v="3403.6880000000001"/>
    <n v="6854.8235294117649"/>
  </r>
  <r>
    <x v="31"/>
    <x v="7"/>
    <n v="4"/>
    <s v="MYA_Commercial"/>
    <x v="2"/>
    <s v="Commercial"/>
    <n v="3884"/>
    <n v="971"/>
    <n v="22"/>
    <n v="139"/>
    <n v="60"/>
    <n v="434"/>
    <n v="35"/>
    <n v="222341"/>
    <n v="489648"/>
    <n v="64835"/>
    <n v="1309590"/>
    <n v="179088"/>
    <n v="10106.40909090909"/>
    <n v="3522.6474820143885"/>
    <n v="1080.5833333333333"/>
    <n v="3017.4884792626726"/>
    <n v="5116.8"/>
  </r>
  <r>
    <x v="31"/>
    <x v="7"/>
    <n v="4"/>
    <s v="SMA_Commercial"/>
    <x v="3"/>
    <s v="Commercial"/>
    <n v="27116"/>
    <n v="6779"/>
    <n v="46"/>
    <n v="644"/>
    <n v="2350"/>
    <n v="1059"/>
    <n v="279"/>
    <n v="796025"/>
    <n v="2549715"/>
    <n v="2284652"/>
    <n v="3561248"/>
    <n v="1567543"/>
    <n v="17304.891304347828"/>
    <n v="3959.1847826086955"/>
    <n v="972.19234042553194"/>
    <n v="3362.8404154863078"/>
    <n v="5618.4336917562723"/>
  </r>
  <r>
    <x v="31"/>
    <x v="7"/>
    <n v="4"/>
    <s v="MSL_Commercial"/>
    <x v="4"/>
    <s v="Commercial"/>
    <n v="11200"/>
    <n v="2800"/>
    <n v="29"/>
    <n v="250"/>
    <n v="481"/>
    <n v="380"/>
    <n v="61"/>
    <n v="638872"/>
    <n v="888116"/>
    <n v="947404"/>
    <n v="1456757"/>
    <n v="238277"/>
    <n v="22030.068965517243"/>
    <n v="3552.4639999999999"/>
    <n v="1969.6548856548857"/>
    <n v="3833.5710526315788"/>
    <n v="3906.1803278688526"/>
  </r>
  <r>
    <x v="31"/>
    <x v="7"/>
    <n v="4"/>
    <s v="LYL_Commercial"/>
    <x v="5"/>
    <s v="Commercial"/>
    <n v="4572"/>
    <n v="1143"/>
    <n v="26"/>
    <n v="124"/>
    <n v="236"/>
    <n v="187"/>
    <n v="49"/>
    <n v="551358"/>
    <n v="451243"/>
    <n v="404861"/>
    <n v="762434"/>
    <n v="319166"/>
    <n v="21206.076923076922"/>
    <n v="3639.0564516129034"/>
    <n v="1715.5127118644068"/>
    <n v="4077.1871657754009"/>
    <n v="6513.591836734694"/>
  </r>
  <r>
    <x v="31"/>
    <x v="7"/>
    <n v="4"/>
    <s v="LSA_Commercial"/>
    <x v="6"/>
    <s v="Commercial"/>
    <n v="30676"/>
    <n v="7669"/>
    <n v="105"/>
    <n v="949"/>
    <n v="738"/>
    <n v="1566"/>
    <n v="279"/>
    <n v="3262460"/>
    <n v="2815913"/>
    <n v="1436293"/>
    <n v="4395487"/>
    <n v="2642276"/>
    <n v="31071.047619047618"/>
    <n v="2967.2423603793468"/>
    <n v="1946.1964769647695"/>
    <n v="2806.824393358876"/>
    <n v="9470.5232974910396"/>
  </r>
  <r>
    <x v="31"/>
    <x v="7"/>
    <n v="4"/>
    <s v="LMA_Commercial"/>
    <x v="7"/>
    <s v="Commercial"/>
    <n v="28744"/>
    <n v="7186"/>
    <n v="228"/>
    <n v="743"/>
    <n v="748"/>
    <n v="1049"/>
    <n v="183"/>
    <n v="3327922"/>
    <n v="1905532"/>
    <n v="744791"/>
    <n v="3238159"/>
    <n v="950036"/>
    <n v="14596.149122807017"/>
    <n v="2564.6460296096902"/>
    <n v="995.70989304812838"/>
    <n v="3086.9008579599617"/>
    <n v="5191.4535519125684"/>
  </r>
  <r>
    <x v="31"/>
    <x v="7"/>
    <n v="4"/>
    <s v="SYL_Commercial"/>
    <x v="8"/>
    <s v="Commercial"/>
    <n v="3768"/>
    <n v="942"/>
    <n v="34"/>
    <n v="102"/>
    <n v="128"/>
    <n v="137"/>
    <n v="43"/>
    <n v="449142"/>
    <n v="328892"/>
    <n v="168417"/>
    <n v="492557"/>
    <n v="191483"/>
    <n v="13210.058823529413"/>
    <n v="3224.4313725490197"/>
    <n v="1315.7578125"/>
    <n v="3595.3065693430658"/>
    <n v="4453.0930232558139"/>
  </r>
  <r>
    <x v="31"/>
    <x v="7"/>
    <n v="4"/>
    <s v="MYL_Commercial"/>
    <x v="9"/>
    <s v="Commercial"/>
    <n v="2700"/>
    <n v="675"/>
    <n v="25"/>
    <n v="86"/>
    <n v="136"/>
    <n v="121"/>
    <n v="28"/>
    <n v="375606"/>
    <n v="291921"/>
    <n v="142200"/>
    <n v="456975"/>
    <n v="123281"/>
    <n v="15024.24"/>
    <n v="3394.4302325581393"/>
    <n v="1045.5882352941176"/>
    <n v="3776.6528925619837"/>
    <n v="4402.8928571428569"/>
  </r>
  <r>
    <x v="31"/>
    <x v="7"/>
    <n v="4"/>
    <s v="MYH_Commercial"/>
    <x v="10"/>
    <s v="Commercial"/>
    <n v="7452"/>
    <n v="1863"/>
    <n v="60"/>
    <n v="200"/>
    <n v="240"/>
    <n v="262"/>
    <n v="197"/>
    <n v="1113926"/>
    <n v="935684"/>
    <n v="310219"/>
    <n v="794248"/>
    <n v="1108571"/>
    <n v="18565.433333333334"/>
    <n v="4678.42"/>
    <n v="1292.5791666666667"/>
    <n v="3031.4809160305344"/>
    <n v="5627.2639593908625"/>
  </r>
  <r>
    <x v="31"/>
    <x v="7"/>
    <n v="4"/>
    <s v="LML_Commercial"/>
    <x v="11"/>
    <s v="Commercial"/>
    <n v="28808"/>
    <n v="7202"/>
    <n v="61"/>
    <n v="647"/>
    <n v="2078"/>
    <n v="1014"/>
    <n v="231"/>
    <n v="988010"/>
    <n v="1387080"/>
    <n v="2448800"/>
    <n v="2245602"/>
    <n v="1276053"/>
    <n v="16196.88524590164"/>
    <n v="2143.8639876352395"/>
    <n v="1178.4408084696825"/>
    <n v="2214.5976331360948"/>
    <n v="5524.0389610389611"/>
  </r>
  <r>
    <x v="31"/>
    <x v="7"/>
    <n v="4"/>
    <s v="MSA_Commercial"/>
    <x v="12"/>
    <s v="Commercial"/>
    <n v="20020"/>
    <n v="5005"/>
    <n v="85"/>
    <n v="616"/>
    <n v="978"/>
    <n v="1090"/>
    <n v="232"/>
    <n v="1874670"/>
    <n v="2156732"/>
    <n v="1935229"/>
    <n v="3566851"/>
    <n v="1050753"/>
    <n v="22054.941176470587"/>
    <n v="3501.1883116883118"/>
    <n v="1978.7617586912065"/>
    <n v="3272.3403669724771"/>
    <n v="4529.1077586206893"/>
  </r>
  <r>
    <x v="31"/>
    <x v="7"/>
    <n v="4"/>
    <s v="LYA_Commercial"/>
    <x v="13"/>
    <s v="Commercial"/>
    <n v="6160"/>
    <n v="1540"/>
    <n v="53"/>
    <n v="191"/>
    <n v="266"/>
    <n v="285"/>
    <n v="121"/>
    <n v="1102416"/>
    <n v="632331"/>
    <n v="261012"/>
    <n v="1029744"/>
    <n v="935885"/>
    <n v="20800.301886792451"/>
    <n v="3310.633507853403"/>
    <n v="981.24812030075191"/>
    <n v="3613.136842105263"/>
    <n v="7734.5867768595044"/>
  </r>
  <r>
    <x v="31"/>
    <x v="7"/>
    <n v="4"/>
    <s v="MMA_Commercial"/>
    <x v="14"/>
    <s v="Commercial"/>
    <n v="30616"/>
    <n v="7654"/>
    <n v="246"/>
    <n v="940"/>
    <n v="1541"/>
    <n v="1524"/>
    <n v="395"/>
    <n v="3610753"/>
    <n v="3210892"/>
    <n v="2297543"/>
    <n v="5814440"/>
    <n v="4384002"/>
    <n v="14677.857723577235"/>
    <n v="3415.8425531914895"/>
    <n v="1490.9428942245295"/>
    <n v="3815.2493438320212"/>
    <n v="11098.739240506329"/>
  </r>
  <r>
    <x v="31"/>
    <x v="7"/>
    <n v="4"/>
    <s v="LYH_Commercial"/>
    <x v="15"/>
    <s v="Commercial"/>
    <n v="4252"/>
    <n v="1063"/>
    <n v="38"/>
    <n v="141"/>
    <n v="173"/>
    <n v="213"/>
    <n v="63"/>
    <n v="658597"/>
    <n v="454970"/>
    <n v="298729"/>
    <n v="684354"/>
    <n v="552467"/>
    <n v="17331.5"/>
    <n v="3226.7375886524824"/>
    <n v="1726.7572254335259"/>
    <n v="3212.9295774647885"/>
    <n v="8769.3174603174612"/>
  </r>
  <r>
    <x v="31"/>
    <x v="7"/>
    <n v="4"/>
    <s v="SSA_Commercial"/>
    <x v="16"/>
    <s v="Commercial"/>
    <n v="7324"/>
    <n v="1831"/>
    <n v="62"/>
    <n v="219"/>
    <n v="661"/>
    <n v="617"/>
    <n v="157"/>
    <n v="1247554"/>
    <n v="453888"/>
    <n v="599779"/>
    <n v="2028825"/>
    <n v="931255"/>
    <n v="20121.83870967742"/>
    <n v="2072.5479452054797"/>
    <n v="907.38124054462935"/>
    <n v="3288.2090761750405"/>
    <n v="5931.5605095541405"/>
  </r>
  <r>
    <x v="31"/>
    <x v="7"/>
    <n v="4"/>
    <s v="MML_Commercial"/>
    <x v="17"/>
    <s v="Commercial"/>
    <n v="24948"/>
    <n v="6237"/>
    <n v="147"/>
    <n v="714"/>
    <n v="1726"/>
    <n v="1014"/>
    <n v="241"/>
    <n v="2803224"/>
    <n v="2406656"/>
    <n v="1300852"/>
    <n v="3615154"/>
    <n v="593056"/>
    <n v="19069.551020408162"/>
    <n v="3370.6666666666665"/>
    <n v="753.68018539976822"/>
    <n v="3565.2406311637083"/>
    <n v="2460.8132780082988"/>
  </r>
  <r>
    <x v="31"/>
    <x v="7"/>
    <n v="4"/>
    <s v="LMH_Commercial"/>
    <x v="18"/>
    <s v="Commercial"/>
    <n v="24372"/>
    <n v="6093"/>
    <n v="98"/>
    <n v="855"/>
    <n v="1321"/>
    <n v="1362"/>
    <n v="296"/>
    <n v="3819586"/>
    <n v="3296088"/>
    <n v="1890412"/>
    <n v="5562483"/>
    <n v="3149074"/>
    <n v="38975.367346938772"/>
    <n v="3855.0736842105262"/>
    <n v="1431.0461771385314"/>
    <n v="4084.0550660792951"/>
    <n v="10638.763513513513"/>
  </r>
  <r>
    <x v="31"/>
    <x v="7"/>
    <n v="4"/>
    <s v="SSL_Commercial"/>
    <x v="19"/>
    <s v="Commercial"/>
    <n v="13336"/>
    <n v="3334"/>
    <n v="126"/>
    <n v="383"/>
    <n v="1175"/>
    <n v="595"/>
    <n v="137"/>
    <n v="1631947"/>
    <n v="1276593"/>
    <n v="2114831"/>
    <n v="1996985"/>
    <n v="352370"/>
    <n v="12951.960317460318"/>
    <n v="3333.140992167102"/>
    <n v="1799.8561702127658"/>
    <n v="3356.2773109243699"/>
    <n v="2572.0437956204378"/>
  </r>
  <r>
    <x v="31"/>
    <x v="7"/>
    <n v="4"/>
    <s v="SSH_Commercial"/>
    <x v="20"/>
    <s v="Commercial"/>
    <n v="12160"/>
    <n v="3040"/>
    <n v="108"/>
    <n v="481"/>
    <n v="748"/>
    <n v="650"/>
    <n v="123"/>
    <n v="1718284"/>
    <n v="2069560"/>
    <n v="1258160"/>
    <n v="3306833"/>
    <n v="468326"/>
    <n v="15910.037037037036"/>
    <n v="4302.6195426195427"/>
    <n v="1682.0320855614973"/>
    <n v="5087.4353846153845"/>
    <n v="3807.5284552845528"/>
  </r>
  <r>
    <x v="31"/>
    <x v="7"/>
    <n v="4"/>
    <s v="MMH_Commercial"/>
    <x v="21"/>
    <s v="Commercial"/>
    <n v="21668"/>
    <n v="5417"/>
    <n v="252"/>
    <n v="913"/>
    <n v="998"/>
    <n v="1362"/>
    <n v="376"/>
    <n v="3251194"/>
    <n v="2854004"/>
    <n v="1612152"/>
    <n v="4373863"/>
    <n v="994977"/>
    <n v="12901.563492063493"/>
    <n v="3125.9627601314346"/>
    <n v="1615.3827655310622"/>
    <n v="3211.3531571218796"/>
    <n v="2646.2154255319151"/>
  </r>
  <r>
    <x v="31"/>
    <x v="7"/>
    <n v="4"/>
    <s v="SYA_Commercial"/>
    <x v="22"/>
    <s v="Commercial"/>
    <n v="6776"/>
    <n v="1694"/>
    <n v="77"/>
    <n v="251"/>
    <n v="642"/>
    <n v="475"/>
    <n v="41"/>
    <n v="1135956"/>
    <n v="1024045"/>
    <n v="630449"/>
    <n v="1618883"/>
    <n v="229605"/>
    <n v="14752.675324675325"/>
    <n v="4079.8605577689241"/>
    <n v="982.00778816199374"/>
    <n v="3408.1747368421052"/>
    <n v="5600.1219512195121"/>
  </r>
  <r>
    <x v="31"/>
    <x v="7"/>
    <n v="4"/>
    <s v="LSH_Commercial"/>
    <x v="23"/>
    <s v="Commercial"/>
    <n v="10468"/>
    <n v="2617"/>
    <n v="127"/>
    <n v="510"/>
    <n v="567"/>
    <n v="939"/>
    <n v="65"/>
    <n v="2098440"/>
    <n v="1628948"/>
    <n v="750377"/>
    <n v="3164570"/>
    <n v="411161"/>
    <n v="16523.149606299212"/>
    <n v="3194.0156862745098"/>
    <n v="1323.4162257495591"/>
    <n v="3370.1490947816828"/>
    <n v="6325.5538461538463"/>
  </r>
  <r>
    <x v="31"/>
    <x v="7"/>
    <n v="4"/>
    <s v="SYH_Commercial"/>
    <x v="24"/>
    <s v="Commercial"/>
    <n v="5396"/>
    <n v="1349"/>
    <n v="74"/>
    <n v="266"/>
    <n v="227"/>
    <n v="505"/>
    <n v="9"/>
    <n v="905871"/>
    <n v="759269"/>
    <n v="391404"/>
    <n v="1437498"/>
    <n v="62384"/>
    <n v="12241.5"/>
    <n v="2854.3947368421054"/>
    <n v="1724.2466960352424"/>
    <n v="2846.5306930693068"/>
    <n v="6931.5555555555557"/>
  </r>
  <r>
    <x v="31"/>
    <x v="7"/>
    <n v="4"/>
    <s v="MSH_Commercial"/>
    <x v="25"/>
    <s v="Commercial"/>
    <n v="24780"/>
    <n v="6195"/>
    <n v="309"/>
    <n v="1123"/>
    <n v="2163"/>
    <n v="1566"/>
    <n v="769"/>
    <n v="4187337"/>
    <n v="3388914"/>
    <n v="2147436"/>
    <n v="4753279"/>
    <n v="4428217"/>
    <n v="13551.252427184467"/>
    <n v="3017.73285841496"/>
    <n v="992.80443828016644"/>
    <n v="3035.2994891443168"/>
    <n v="5758.4096228868657"/>
  </r>
  <r>
    <x v="31"/>
    <x v="7"/>
    <n v="4"/>
    <s v="SMH_Commercial"/>
    <x v="26"/>
    <s v="Commercial"/>
    <n v="12596"/>
    <n v="3149"/>
    <n v="120"/>
    <n v="595"/>
    <n v="1037"/>
    <n v="969"/>
    <n v="164"/>
    <n v="1706001"/>
    <n v="2320267"/>
    <n v="1098773"/>
    <n v="3969520"/>
    <n v="465429"/>
    <n v="14216.674999999999"/>
    <n v="3899.6084033613447"/>
    <n v="1059.5689488910318"/>
    <n v="4096.5118679050565"/>
    <n v="2837.981707317073"/>
  </r>
  <r>
    <x v="32"/>
    <x v="8"/>
    <n v="1"/>
    <s v="SML_Commercial"/>
    <x v="0"/>
    <s v="Commercial"/>
    <n v="28052"/>
    <n v="7013"/>
    <n v="43"/>
    <n v="885"/>
    <n v="546"/>
    <n v="1583"/>
    <n v="197"/>
    <n v="742561"/>
    <n v="1709554"/>
    <n v="973851"/>
    <n v="2846899"/>
    <n v="709867"/>
    <n v="17268.860465116279"/>
    <n v="1931.6994350282487"/>
    <n v="1783.6098901098901"/>
    <n v="1798.4200884396714"/>
    <n v="3603.3857868020305"/>
  </r>
  <r>
    <x v="32"/>
    <x v="8"/>
    <n v="1"/>
    <s v="LSL_Commercial"/>
    <x v="1"/>
    <s v="Commercial"/>
    <n v="3436"/>
    <n v="859"/>
    <n v="4"/>
    <n v="86"/>
    <n v="126"/>
    <n v="138"/>
    <n v="20"/>
    <n v="90205"/>
    <n v="277076"/>
    <n v="210086"/>
    <n v="516955"/>
    <n v="98512"/>
    <n v="22551.25"/>
    <n v="3221.8139534883721"/>
    <n v="1667.3492063492063"/>
    <n v="3746.050724637681"/>
    <n v="4925.6000000000004"/>
  </r>
  <r>
    <x v="32"/>
    <x v="8"/>
    <n v="1"/>
    <s v="MYA_Commercial"/>
    <x v="2"/>
    <s v="Commercial"/>
    <n v="3868"/>
    <n v="967"/>
    <n v="22"/>
    <n v="143"/>
    <n v="74"/>
    <n v="355"/>
    <n v="100"/>
    <n v="221883"/>
    <n v="499063"/>
    <n v="86699"/>
    <n v="1112075"/>
    <n v="620941"/>
    <n v="10085.59090909091"/>
    <n v="3489.951048951049"/>
    <n v="1171.6081081081081"/>
    <n v="3132.605633802817"/>
    <n v="6209.41"/>
  </r>
  <r>
    <x v="32"/>
    <x v="8"/>
    <n v="1"/>
    <s v="SMA_Commercial"/>
    <x v="3"/>
    <s v="Commercial"/>
    <n v="27012"/>
    <n v="6753"/>
    <n v="47"/>
    <n v="689"/>
    <n v="1791"/>
    <n v="1756"/>
    <n v="169"/>
    <n v="822092"/>
    <n v="2748118"/>
    <n v="1852494"/>
    <n v="5815235"/>
    <n v="1062534"/>
    <n v="17491.319148936171"/>
    <n v="3988.5602322206096"/>
    <n v="1034.3350083752093"/>
    <n v="3311.6372437357631"/>
    <n v="6287.1834319526624"/>
  </r>
  <r>
    <x v="32"/>
    <x v="8"/>
    <n v="1"/>
    <s v="MSL_Commercial"/>
    <x v="4"/>
    <s v="Commercial"/>
    <n v="11128"/>
    <n v="2782"/>
    <n v="30"/>
    <n v="264"/>
    <n v="422"/>
    <n v="415"/>
    <n v="67"/>
    <n v="649717"/>
    <n v="899644"/>
    <n v="609123"/>
    <n v="1491632"/>
    <n v="279213"/>
    <n v="21657.233333333334"/>
    <n v="3407.742424242424"/>
    <n v="1443.4194312796208"/>
    <n v="3594.2939759036144"/>
    <n v="4167.3582089552237"/>
  </r>
  <r>
    <x v="32"/>
    <x v="8"/>
    <n v="1"/>
    <s v="LYL_Commercial"/>
    <x v="5"/>
    <s v="Commercial"/>
    <n v="4556"/>
    <n v="1139"/>
    <n v="29"/>
    <n v="118"/>
    <n v="212"/>
    <n v="180"/>
    <n v="51"/>
    <n v="566539"/>
    <n v="450903"/>
    <n v="318836"/>
    <n v="790236"/>
    <n v="312710"/>
    <n v="19535.827586206895"/>
    <n v="3821.2118644067796"/>
    <n v="1503.9433962264152"/>
    <n v="4390.2"/>
    <n v="6131.5686274509808"/>
  </r>
  <r>
    <x v="32"/>
    <x v="8"/>
    <n v="1"/>
    <s v="LSA_Commercial"/>
    <x v="6"/>
    <s v="Commercial"/>
    <n v="30608"/>
    <n v="7652"/>
    <n v="102"/>
    <n v="947"/>
    <n v="746"/>
    <n v="1660"/>
    <n v="274"/>
    <n v="3005987"/>
    <n v="2901988"/>
    <n v="1295780"/>
    <n v="4418794"/>
    <n v="2833033"/>
    <n v="29470.460784313724"/>
    <n v="3064.401267159451"/>
    <n v="1736.9705093833779"/>
    <n v="2661.9240963855423"/>
    <n v="10339.536496350365"/>
  </r>
  <r>
    <x v="32"/>
    <x v="8"/>
    <n v="1"/>
    <s v="LMA_Commercial"/>
    <x v="7"/>
    <s v="Commercial"/>
    <n v="28636"/>
    <n v="7159"/>
    <n v="222"/>
    <n v="708"/>
    <n v="757"/>
    <n v="1130"/>
    <n v="178"/>
    <n v="3269957"/>
    <n v="1884560"/>
    <n v="822767"/>
    <n v="3470065"/>
    <n v="1047289"/>
    <n v="14729.536036036036"/>
    <n v="2661.8079096045199"/>
    <n v="1086.878467635403"/>
    <n v="3070.853982300885"/>
    <n v="5883.6460674157306"/>
  </r>
  <r>
    <x v="32"/>
    <x v="8"/>
    <n v="1"/>
    <s v="SYL_Commercial"/>
    <x v="8"/>
    <s v="Commercial"/>
    <n v="3736"/>
    <n v="934"/>
    <n v="34"/>
    <n v="107"/>
    <n v="128"/>
    <n v="147"/>
    <n v="45"/>
    <n v="427755"/>
    <n v="345629"/>
    <n v="136719"/>
    <n v="560075"/>
    <n v="222042"/>
    <n v="12581.029411764706"/>
    <n v="3230.1775700934581"/>
    <n v="1068.1171875"/>
    <n v="3810.0340136054424"/>
    <n v="4934.2666666666664"/>
  </r>
  <r>
    <x v="32"/>
    <x v="8"/>
    <n v="1"/>
    <s v="MYL_Commercial"/>
    <x v="9"/>
    <s v="Commercial"/>
    <n v="2684"/>
    <n v="671"/>
    <n v="25"/>
    <n v="89"/>
    <n v="131"/>
    <n v="132"/>
    <n v="28"/>
    <n v="380003"/>
    <n v="308478"/>
    <n v="128458"/>
    <n v="500787"/>
    <n v="137964"/>
    <n v="15200.12"/>
    <n v="3466.0449438202249"/>
    <n v="980.59541984732823"/>
    <n v="3793.840909090909"/>
    <n v="4927.2857142857147"/>
  </r>
  <r>
    <x v="32"/>
    <x v="8"/>
    <n v="1"/>
    <s v="MYH_Commercial"/>
    <x v="10"/>
    <s v="Commercial"/>
    <n v="7424"/>
    <n v="1856"/>
    <n v="59"/>
    <n v="211"/>
    <n v="299"/>
    <n v="480"/>
    <n v="50"/>
    <n v="1114401"/>
    <n v="970283"/>
    <n v="414469"/>
    <n v="1515474"/>
    <n v="310836"/>
    <n v="18888.152542372882"/>
    <n v="4598.4976303317535"/>
    <n v="1386.1839464882944"/>
    <n v="3157.2375000000002"/>
    <n v="6216.72"/>
  </r>
  <r>
    <x v="32"/>
    <x v="8"/>
    <n v="1"/>
    <s v="LML_Commercial"/>
    <x v="11"/>
    <s v="Commercial"/>
    <n v="28568"/>
    <n v="7142"/>
    <n v="52"/>
    <n v="680"/>
    <n v="1663"/>
    <n v="1112"/>
    <n v="243"/>
    <n v="936677"/>
    <n v="1489676"/>
    <n v="1633597"/>
    <n v="2590600"/>
    <n v="1461511"/>
    <n v="18013.01923076923"/>
    <n v="2190.6999999999998"/>
    <n v="982.3193024654239"/>
    <n v="2329.6762589928057"/>
    <n v="6014.4485596707818"/>
  </r>
  <r>
    <x v="32"/>
    <x v="8"/>
    <n v="1"/>
    <s v="MSA_Commercial"/>
    <x v="12"/>
    <s v="Commercial"/>
    <n v="20188"/>
    <n v="5047"/>
    <n v="79"/>
    <n v="626"/>
    <n v="896"/>
    <n v="1214"/>
    <n v="238"/>
    <n v="1711482"/>
    <n v="2248537"/>
    <n v="1421367"/>
    <n v="4121364"/>
    <n v="1075508"/>
    <n v="21664.32911392405"/>
    <n v="3591.9121405750798"/>
    <n v="1586.3470982142858"/>
    <n v="3394.8632619439868"/>
    <n v="4518.9411764705883"/>
  </r>
  <r>
    <x v="32"/>
    <x v="8"/>
    <n v="1"/>
    <s v="LYA_Commercial"/>
    <x v="13"/>
    <s v="Commercial"/>
    <n v="6128"/>
    <n v="1532"/>
    <n v="51"/>
    <n v="202"/>
    <n v="309"/>
    <n v="285"/>
    <n v="95"/>
    <n v="1053721"/>
    <n v="704184"/>
    <n v="284553"/>
    <n v="1045482"/>
    <n v="807844"/>
    <n v="20661.196078431374"/>
    <n v="3486.0594059405939"/>
    <n v="920.88349514563106"/>
    <n v="3668.3578947368419"/>
    <n v="8503.621052631579"/>
  </r>
  <r>
    <x v="32"/>
    <x v="8"/>
    <n v="1"/>
    <s v="MMA_Commercial"/>
    <x v="14"/>
    <s v="Commercial"/>
    <n v="30504"/>
    <n v="7626"/>
    <n v="242"/>
    <n v="1004"/>
    <n v="1578"/>
    <n v="1610"/>
    <n v="360"/>
    <n v="3609123"/>
    <n v="3450912"/>
    <n v="2022060"/>
    <n v="6306013"/>
    <n v="4260248"/>
    <n v="14913.731404958678"/>
    <n v="3437.1633466135459"/>
    <n v="1281.406844106464"/>
    <n v="3916.7782608695652"/>
    <n v="11834.022222222222"/>
  </r>
  <r>
    <x v="32"/>
    <x v="8"/>
    <n v="1"/>
    <s v="LYH_Commercial"/>
    <x v="15"/>
    <s v="Commercial"/>
    <n v="4256"/>
    <n v="1064"/>
    <n v="33"/>
    <n v="140"/>
    <n v="164"/>
    <n v="243"/>
    <n v="61"/>
    <n v="642478"/>
    <n v="477521"/>
    <n v="240331"/>
    <n v="812140"/>
    <n v="560991"/>
    <n v="19469.030303030304"/>
    <n v="3410.8642857142859"/>
    <n v="1465.4329268292684"/>
    <n v="3342.1399176954733"/>
    <n v="9196.5737704918029"/>
  </r>
  <r>
    <x v="32"/>
    <x v="8"/>
    <n v="1"/>
    <s v="SSA_Commercial"/>
    <x v="16"/>
    <s v="Commercial"/>
    <n v="7296"/>
    <n v="1824"/>
    <n v="63"/>
    <n v="221"/>
    <n v="714"/>
    <n v="660"/>
    <n v="47"/>
    <n v="1223496"/>
    <n v="457118"/>
    <n v="687998"/>
    <n v="2179350"/>
    <n v="307042"/>
    <n v="19420.571428571428"/>
    <n v="2068.4072398190046"/>
    <n v="963.58263305322134"/>
    <n v="3302.0454545454545"/>
    <n v="6532.8085106382978"/>
  </r>
  <r>
    <x v="32"/>
    <x v="8"/>
    <n v="1"/>
    <s v="MML_Commercial"/>
    <x v="17"/>
    <s v="Commercial"/>
    <n v="24712"/>
    <n v="6178"/>
    <n v="151"/>
    <n v="813"/>
    <n v="1738"/>
    <n v="1112"/>
    <n v="292"/>
    <n v="2372713"/>
    <n v="2705568"/>
    <n v="1256508"/>
    <n v="4162300"/>
    <n v="630075"/>
    <n v="15713.331125827815"/>
    <n v="3327.8819188191883"/>
    <n v="722.96202531645565"/>
    <n v="3743.0755395683454"/>
    <n v="2157.7910958904108"/>
  </r>
  <r>
    <x v="32"/>
    <x v="8"/>
    <n v="1"/>
    <s v="LMH_Commercial"/>
    <x v="18"/>
    <s v="Commercial"/>
    <n v="24212"/>
    <n v="6053"/>
    <n v="89"/>
    <n v="851"/>
    <n v="1389"/>
    <n v="1466"/>
    <n v="305"/>
    <n v="3441308"/>
    <n v="3313436"/>
    <n v="1559033"/>
    <n v="5948535"/>
    <n v="3185983"/>
    <n v="38666.382022471909"/>
    <n v="3893.5793184488834"/>
    <n v="1122.4139668826494"/>
    <n v="4057.6637107776264"/>
    <n v="10445.845901639344"/>
  </r>
  <r>
    <x v="32"/>
    <x v="8"/>
    <n v="1"/>
    <s v="SSL_Commercial"/>
    <x v="19"/>
    <s v="Commercial"/>
    <n v="13256"/>
    <n v="3314"/>
    <n v="128"/>
    <n v="413"/>
    <n v="1198"/>
    <n v="604"/>
    <n v="130"/>
    <n v="1609770"/>
    <n v="1350590"/>
    <n v="1147216"/>
    <n v="2013937"/>
    <n v="359213"/>
    <n v="12576.328125"/>
    <n v="3270.1937046004841"/>
    <n v="957.60934891485806"/>
    <n v="3334.3327814569539"/>
    <n v="2763.1769230769232"/>
  </r>
  <r>
    <x v="32"/>
    <x v="8"/>
    <n v="1"/>
    <s v="SSH_Commercial"/>
    <x v="20"/>
    <s v="Commercial"/>
    <n v="12188"/>
    <n v="3047"/>
    <n v="105"/>
    <n v="492"/>
    <n v="822"/>
    <n v="705"/>
    <n v="113"/>
    <n v="1614686"/>
    <n v="2216949"/>
    <n v="1396927"/>
    <n v="3512458"/>
    <n v="476618"/>
    <n v="15377.961904761905"/>
    <n v="4505.9939024390242"/>
    <n v="1699.4245742092457"/>
    <n v="4982.2099290780143"/>
    <n v="4217.858407079646"/>
  </r>
  <r>
    <x v="32"/>
    <x v="8"/>
    <n v="1"/>
    <s v="MMH_Commercial"/>
    <x v="21"/>
    <s v="Commercial"/>
    <n v="21588"/>
    <n v="5397"/>
    <n v="237"/>
    <n v="899"/>
    <n v="941"/>
    <n v="1465"/>
    <n v="338"/>
    <n v="3010739"/>
    <n v="2759037"/>
    <n v="1265433"/>
    <n v="4886932"/>
    <n v="954176"/>
    <n v="12703.540084388185"/>
    <n v="3069.0066740823136"/>
    <n v="1344.7747077577046"/>
    <n v="3335.78976109215"/>
    <n v="2823.0059171597632"/>
  </r>
  <r>
    <x v="32"/>
    <x v="8"/>
    <n v="1"/>
    <s v="SYA_Commercial"/>
    <x v="22"/>
    <s v="Commercial"/>
    <n v="6752"/>
    <n v="1688"/>
    <n v="76"/>
    <n v="266"/>
    <n v="159"/>
    <n v="559"/>
    <n v="41"/>
    <n v="1111184"/>
    <n v="1087006"/>
    <n v="165616"/>
    <n v="1913974"/>
    <n v="268166"/>
    <n v="14620.842105263158"/>
    <n v="4086.4887218045114"/>
    <n v="1041.6100628930817"/>
    <n v="3423.9248658318425"/>
    <n v="6540.6341463414637"/>
  </r>
  <r>
    <x v="32"/>
    <x v="8"/>
    <n v="1"/>
    <s v="LSH_Commercial"/>
    <x v="23"/>
    <s v="Commercial"/>
    <n v="10428"/>
    <n v="2607"/>
    <n v="130"/>
    <n v="492"/>
    <n v="470"/>
    <n v="715"/>
    <n v="343"/>
    <n v="2234165"/>
    <n v="1622314"/>
    <n v="661184"/>
    <n v="2462873"/>
    <n v="2251417"/>
    <n v="17185.884615384617"/>
    <n v="3297.3861788617887"/>
    <n v="1406.7744680851065"/>
    <n v="3444.5776223776224"/>
    <n v="6563.8979591836733"/>
  </r>
  <r>
    <x v="32"/>
    <x v="8"/>
    <n v="1"/>
    <s v="SYH_Commercial"/>
    <x v="24"/>
    <s v="Commercial"/>
    <n v="5404"/>
    <n v="1351"/>
    <n v="69"/>
    <n v="294"/>
    <n v="226"/>
    <n v="541"/>
    <n v="8"/>
    <n v="758088"/>
    <n v="817170"/>
    <n v="356958"/>
    <n v="1468738"/>
    <n v="48058"/>
    <n v="10986.782608695652"/>
    <n v="2779.4897959183672"/>
    <n v="1579.4601769911505"/>
    <n v="2714.8576709796671"/>
    <n v="6007.25"/>
  </r>
  <r>
    <x v="32"/>
    <x v="8"/>
    <n v="1"/>
    <s v="MSH_Commercial"/>
    <x v="25"/>
    <s v="Commercial"/>
    <n v="24688"/>
    <n v="6172"/>
    <n v="310"/>
    <n v="1180"/>
    <n v="354"/>
    <n v="848"/>
    <n v="510"/>
    <n v="4384125"/>
    <n v="3389601"/>
    <n v="386269"/>
    <n v="2641301"/>
    <n v="3224158"/>
    <n v="14142.338709677419"/>
    <n v="2872.5432203389832"/>
    <n v="1091.1553672316384"/>
    <n v="3114.7417452830186"/>
    <n v="6321.8784313725491"/>
  </r>
  <r>
    <x v="32"/>
    <x v="8"/>
    <n v="1"/>
    <s v="SMH_Commercial"/>
    <x v="26"/>
    <s v="Commercial"/>
    <n v="12472"/>
    <n v="3118"/>
    <n v="134"/>
    <n v="588"/>
    <n v="1171"/>
    <n v="1023"/>
    <n v="174"/>
    <n v="1787388"/>
    <n v="2338704"/>
    <n v="854000"/>
    <n v="4022191"/>
    <n v="507306"/>
    <n v="13338.716417910447"/>
    <n v="3977.387755102041"/>
    <n v="729.29120409906068"/>
    <n v="3931.7605083088956"/>
    <n v="2915.5517241379312"/>
  </r>
  <r>
    <x v="33"/>
    <x v="8"/>
    <n v="2"/>
    <s v="SML_Commercial"/>
    <x v="0"/>
    <s v="Commercial"/>
    <n v="27748"/>
    <n v="6937"/>
    <n v="46"/>
    <n v="889"/>
    <n v="519"/>
    <n v="1522"/>
    <n v="197"/>
    <n v="687219"/>
    <n v="1609862"/>
    <n v="793344"/>
    <n v="2937762"/>
    <n v="721248"/>
    <n v="14939.54347826087"/>
    <n v="1810.8683914510686"/>
    <n v="1528.6011560693642"/>
    <n v="1930.1984231274639"/>
    <n v="3661.1573604060914"/>
  </r>
  <r>
    <x v="33"/>
    <x v="8"/>
    <n v="2"/>
    <s v="LSL_Commercial"/>
    <x v="1"/>
    <s v="Commercial"/>
    <n v="3408"/>
    <n v="852"/>
    <n v="4"/>
    <n v="68"/>
    <n v="208"/>
    <n v="119"/>
    <n v="16"/>
    <n v="105077"/>
    <n v="218479"/>
    <n v="395390"/>
    <n v="367298"/>
    <n v="95687"/>
    <n v="26269.25"/>
    <n v="3212.9264705882351"/>
    <n v="1900.9134615384614"/>
    <n v="3086.5378151260506"/>
    <n v="5980.4375"/>
  </r>
  <r>
    <x v="33"/>
    <x v="8"/>
    <n v="2"/>
    <s v="MYA_Commercial"/>
    <x v="2"/>
    <s v="Commercial"/>
    <n v="3832"/>
    <n v="958"/>
    <n v="21"/>
    <n v="144"/>
    <n v="203"/>
    <n v="284"/>
    <n v="25"/>
    <n v="205510"/>
    <n v="446132"/>
    <n v="182984"/>
    <n v="902246"/>
    <n v="128744"/>
    <n v="9786.1904761904771"/>
    <n v="3098.1388888888887"/>
    <n v="901.39901477832507"/>
    <n v="3176.9225352112676"/>
    <n v="5149.76"/>
  </r>
  <r>
    <x v="33"/>
    <x v="8"/>
    <n v="2"/>
    <s v="SMA_Commercial"/>
    <x v="3"/>
    <s v="Commercial"/>
    <n v="26768"/>
    <n v="6692"/>
    <n v="44"/>
    <n v="696"/>
    <n v="2093"/>
    <n v="1465"/>
    <n v="167"/>
    <n v="748283"/>
    <n v="2498957"/>
    <n v="1650595"/>
    <n v="5072265"/>
    <n v="908381"/>
    <n v="17006.43181818182"/>
    <n v="3590.4554597701149"/>
    <n v="788.62637362637361"/>
    <n v="3462.2969283276452"/>
    <n v="5439.4071856287428"/>
  </r>
  <r>
    <x v="33"/>
    <x v="8"/>
    <n v="2"/>
    <s v="MSL_Commercial"/>
    <x v="4"/>
    <s v="Commercial"/>
    <n v="10968"/>
    <n v="2742"/>
    <n v="28"/>
    <n v="239"/>
    <n v="859"/>
    <n v="359"/>
    <n v="88"/>
    <n v="695308"/>
    <n v="790981"/>
    <n v="2039638"/>
    <n v="1325808"/>
    <n v="264299"/>
    <n v="24832.428571428572"/>
    <n v="3309.5439330543932"/>
    <n v="2374.4330616996508"/>
    <n v="3693.0584958217269"/>
    <n v="3003.3977272727275"/>
  </r>
  <r>
    <x v="33"/>
    <x v="8"/>
    <n v="2"/>
    <s v="LYL_Commercial"/>
    <x v="5"/>
    <s v="Commercial"/>
    <n v="4488"/>
    <n v="1122"/>
    <n v="28"/>
    <n v="112"/>
    <n v="260"/>
    <n v="170"/>
    <n v="50"/>
    <n v="552462"/>
    <n v="412430"/>
    <n v="441627"/>
    <n v="703635"/>
    <n v="281702"/>
    <n v="19730.785714285714"/>
    <n v="3682.4107142857142"/>
    <n v="1698.5653846153846"/>
    <n v="4139.0294117647063"/>
    <n v="5634.04"/>
  </r>
  <r>
    <x v="33"/>
    <x v="8"/>
    <n v="2"/>
    <s v="LSA_Commercial"/>
    <x v="6"/>
    <s v="Commercial"/>
    <n v="30228"/>
    <n v="7557"/>
    <n v="102"/>
    <n v="931"/>
    <n v="752"/>
    <n v="1582"/>
    <n v="283"/>
    <n v="3498058"/>
    <n v="2685548"/>
    <n v="982377"/>
    <n v="4091674"/>
    <n v="2747363"/>
    <n v="34294.686274509804"/>
    <n v="2884.5843179377016"/>
    <n v="1306.3523936170213"/>
    <n v="2586.3931731984831"/>
    <n v="9707.9964664310955"/>
  </r>
  <r>
    <x v="33"/>
    <x v="8"/>
    <n v="2"/>
    <s v="LMA_Commercial"/>
    <x v="7"/>
    <s v="Commercial"/>
    <n v="28360"/>
    <n v="7090"/>
    <n v="220"/>
    <n v="705"/>
    <n v="2086"/>
    <n v="983"/>
    <n v="180"/>
    <n v="3185666"/>
    <n v="1575123"/>
    <n v="1682719"/>
    <n v="3226022"/>
    <n v="863956"/>
    <n v="14480.3"/>
    <n v="2234.2170212765959"/>
    <n v="806.67257909875354"/>
    <n v="3281.8128179043742"/>
    <n v="4799.7555555555555"/>
  </r>
  <r>
    <x v="33"/>
    <x v="8"/>
    <n v="2"/>
    <s v="SYL_Commercial"/>
    <x v="8"/>
    <s v="Commercial"/>
    <n v="3700"/>
    <n v="925"/>
    <n v="34"/>
    <n v="105"/>
    <n v="136"/>
    <n v="137"/>
    <n v="51"/>
    <n v="434790"/>
    <n v="335089"/>
    <n v="123107"/>
    <n v="457053"/>
    <n v="212085"/>
    <n v="12787.941176470587"/>
    <n v="3191.3238095238094"/>
    <n v="905.19852941176475"/>
    <n v="3336.1532846715327"/>
    <n v="4158.5294117647063"/>
  </r>
  <r>
    <x v="33"/>
    <x v="8"/>
    <n v="2"/>
    <s v="MYL_Commercial"/>
    <x v="9"/>
    <s v="Commercial"/>
    <n v="2668"/>
    <n v="667"/>
    <n v="25"/>
    <n v="87"/>
    <n v="144"/>
    <n v="122"/>
    <n v="26"/>
    <n v="394371"/>
    <n v="291843"/>
    <n v="115323"/>
    <n v="412452"/>
    <n v="135750"/>
    <n v="15774.84"/>
    <n v="3354.5172413793102"/>
    <n v="800.85416666666663"/>
    <n v="3380.7540983606559"/>
    <n v="5221.1538461538457"/>
  </r>
  <r>
    <x v="33"/>
    <x v="8"/>
    <n v="2"/>
    <s v="MYH_Commercial"/>
    <x v="10"/>
    <s v="Commercial"/>
    <n v="7356"/>
    <n v="1839"/>
    <n v="58"/>
    <n v="209"/>
    <n v="104"/>
    <n v="511"/>
    <n v="91"/>
    <n v="1052010"/>
    <n v="847439"/>
    <n v="108760"/>
    <n v="1630246"/>
    <n v="477213"/>
    <n v="18138.103448275862"/>
    <n v="4054.7320574162682"/>
    <n v="1045.7692307692307"/>
    <n v="3190.3052837573387"/>
    <n v="5244.0989010989015"/>
  </r>
  <r>
    <x v="33"/>
    <x v="8"/>
    <n v="2"/>
    <s v="LML_Commercial"/>
    <x v="11"/>
    <s v="Commercial"/>
    <n v="28636"/>
    <n v="7159"/>
    <n v="53"/>
    <n v="620"/>
    <n v="2021"/>
    <n v="931"/>
    <n v="221"/>
    <n v="1025907"/>
    <n v="1352109"/>
    <n v="1870821"/>
    <n v="1917176"/>
    <n v="1288222"/>
    <n v="19356.735849056604"/>
    <n v="2180.8209677419354"/>
    <n v="925.69074715487386"/>
    <n v="2059.2653061224491"/>
    <n v="5829.0588235294117"/>
  </r>
  <r>
    <x v="33"/>
    <x v="8"/>
    <n v="2"/>
    <s v="MSA_Commercial"/>
    <x v="12"/>
    <s v="Commercial"/>
    <n v="20332"/>
    <n v="5083"/>
    <n v="80"/>
    <n v="593"/>
    <n v="878"/>
    <n v="1076"/>
    <n v="230"/>
    <n v="1769098"/>
    <n v="2014679"/>
    <n v="1257314"/>
    <n v="3462117"/>
    <n v="1032269"/>
    <n v="22113.724999999999"/>
    <n v="3397.4350758853288"/>
    <n v="1432.0205011389521"/>
    <n v="3217.5808550185875"/>
    <n v="4488.1260869565222"/>
  </r>
  <r>
    <x v="33"/>
    <x v="8"/>
    <n v="2"/>
    <s v="LYA_Commercial"/>
    <x v="13"/>
    <s v="Commercial"/>
    <n v="6024"/>
    <n v="1506"/>
    <n v="52"/>
    <n v="202"/>
    <n v="310"/>
    <n v="284"/>
    <n v="102"/>
    <n v="1085757"/>
    <n v="701503"/>
    <n v="292916"/>
    <n v="1024271"/>
    <n v="851638"/>
    <n v="20879.942307692309"/>
    <n v="3472.7871287128714"/>
    <n v="944.89032258064515"/>
    <n v="3606.5880281690143"/>
    <n v="8349.3921568627447"/>
  </r>
  <r>
    <x v="33"/>
    <x v="8"/>
    <n v="2"/>
    <s v="MMA_Commercial"/>
    <x v="14"/>
    <s v="Commercial"/>
    <n v="30200"/>
    <n v="7550"/>
    <n v="237"/>
    <n v="944"/>
    <n v="1897"/>
    <n v="1495"/>
    <n v="357"/>
    <n v="3570699"/>
    <n v="3381899"/>
    <n v="3071247"/>
    <n v="5630080"/>
    <n v="4138749"/>
    <n v="15066.240506329113"/>
    <n v="3582.5201271186443"/>
    <n v="1619.0021085925146"/>
    <n v="3765.9397993311036"/>
    <n v="11593.134453781513"/>
  </r>
  <r>
    <x v="33"/>
    <x v="8"/>
    <n v="2"/>
    <s v="LYH_Commercial"/>
    <x v="15"/>
    <s v="Commercial"/>
    <n v="4212"/>
    <n v="1053"/>
    <n v="34"/>
    <n v="136"/>
    <n v="173"/>
    <n v="207"/>
    <n v="58"/>
    <n v="678590"/>
    <n v="455884"/>
    <n v="212765"/>
    <n v="626688"/>
    <n v="550714"/>
    <n v="19958.529411764706"/>
    <n v="3352.0882352941176"/>
    <n v="1229.8554913294797"/>
    <n v="3027.478260869565"/>
    <n v="9495.0689655172409"/>
  </r>
  <r>
    <x v="33"/>
    <x v="8"/>
    <n v="2"/>
    <s v="SSA_Commercial"/>
    <x v="16"/>
    <s v="Commercial"/>
    <n v="7228"/>
    <n v="1807"/>
    <n v="59"/>
    <n v="231"/>
    <n v="733"/>
    <n v="569"/>
    <n v="44"/>
    <n v="1173184"/>
    <n v="407380"/>
    <n v="533327"/>
    <n v="1947721"/>
    <n v="257568"/>
    <n v="19884.474576271186"/>
    <n v="1763.5497835497836"/>
    <n v="727.59481582537512"/>
    <n v="3423.059753954306"/>
    <n v="5853.818181818182"/>
  </r>
  <r>
    <x v="33"/>
    <x v="8"/>
    <n v="2"/>
    <s v="MML_Commercial"/>
    <x v="17"/>
    <s v="Commercial"/>
    <n v="24456"/>
    <n v="6114"/>
    <n v="155"/>
    <n v="718"/>
    <n v="2029"/>
    <n v="970"/>
    <n v="222"/>
    <n v="2592289"/>
    <n v="2398574"/>
    <n v="1276262"/>
    <n v="3239939"/>
    <n v="502775"/>
    <n v="16724.445161290321"/>
    <n v="3340.6323119777157"/>
    <n v="629.01034992607197"/>
    <n v="3340.143298969072"/>
    <n v="2264.7522522522522"/>
  </r>
  <r>
    <x v="33"/>
    <x v="8"/>
    <n v="2"/>
    <s v="LMH_Commercial"/>
    <x v="18"/>
    <s v="Commercial"/>
    <n v="23920"/>
    <n v="5980"/>
    <n v="91"/>
    <n v="830"/>
    <n v="1410"/>
    <n v="1386"/>
    <n v="277"/>
    <n v="3788760"/>
    <n v="3232163"/>
    <n v="1481671"/>
    <n v="5248544"/>
    <n v="3122494"/>
    <n v="41634.725274725271"/>
    <n v="3894.1722891566264"/>
    <n v="1050.8304964539007"/>
    <n v="3786.8282828282827"/>
    <n v="11272.541516245486"/>
  </r>
  <r>
    <x v="33"/>
    <x v="8"/>
    <n v="2"/>
    <s v="SSL_Commercial"/>
    <x v="19"/>
    <s v="Commercial"/>
    <n v="13116"/>
    <n v="3279"/>
    <n v="135"/>
    <n v="397"/>
    <n v="1171"/>
    <n v="586"/>
    <n v="127"/>
    <n v="1834788"/>
    <n v="1364974"/>
    <n v="1139906"/>
    <n v="1845778"/>
    <n v="340223"/>
    <n v="13591.022222222222"/>
    <n v="3438.2216624685138"/>
    <n v="973.44662681468833"/>
    <n v="3149.7918088737201"/>
    <n v="2678.9212598425197"/>
  </r>
  <r>
    <x v="33"/>
    <x v="8"/>
    <n v="2"/>
    <s v="SSH_Commercial"/>
    <x v="20"/>
    <s v="Commercial"/>
    <n v="12088"/>
    <n v="3022"/>
    <n v="100"/>
    <n v="475"/>
    <n v="1830"/>
    <n v="681"/>
    <n v="104"/>
    <n v="1696021"/>
    <n v="2073700"/>
    <n v="6130843"/>
    <n v="3185978"/>
    <n v="449761"/>
    <n v="16960.21"/>
    <n v="4365.6842105263158"/>
    <n v="3350.1874316939889"/>
    <n v="4678.3817914831134"/>
    <n v="4324.625"/>
  </r>
  <r>
    <x v="33"/>
    <x v="8"/>
    <n v="2"/>
    <s v="MMH_Commercial"/>
    <x v="21"/>
    <s v="Commercial"/>
    <n v="21308"/>
    <n v="5327"/>
    <n v="253"/>
    <n v="870"/>
    <n v="993"/>
    <n v="1378"/>
    <n v="293"/>
    <n v="2931068"/>
    <n v="2641200"/>
    <n v="1317909"/>
    <n v="4403937"/>
    <n v="952407"/>
    <n v="11585.249011857708"/>
    <n v="3035.8620689655172"/>
    <n v="1327.1993957703928"/>
    <n v="3195.8904208998547"/>
    <n v="3250.5358361774743"/>
  </r>
  <r>
    <x v="33"/>
    <x v="8"/>
    <n v="2"/>
    <s v="SYA_Commercial"/>
    <x v="22"/>
    <s v="Commercial"/>
    <n v="6688"/>
    <n v="1672"/>
    <n v="73"/>
    <n v="271"/>
    <n v="291"/>
    <n v="389"/>
    <n v="41"/>
    <n v="1090888"/>
    <n v="919544"/>
    <n v="230092"/>
    <n v="1362163"/>
    <n v="222040"/>
    <n v="14943.671232876712"/>
    <n v="3393.1512915129151"/>
    <n v="790.69415807560142"/>
    <n v="3501.7043701799485"/>
    <n v="5415.6097560975613"/>
  </r>
  <r>
    <x v="33"/>
    <x v="8"/>
    <n v="2"/>
    <s v="LSH_Commercial"/>
    <x v="23"/>
    <s v="Commercial"/>
    <n v="10332"/>
    <n v="2583"/>
    <n v="128"/>
    <n v="507"/>
    <n v="201"/>
    <n v="1153"/>
    <n v="65"/>
    <n v="2016958"/>
    <n v="1384155"/>
    <n v="211830"/>
    <n v="3810671"/>
    <n v="362982"/>
    <n v="15757.484375"/>
    <n v="2730.0887573964496"/>
    <n v="1053.8805970149253"/>
    <n v="3305.0052038161321"/>
    <n v="5584.3384615384612"/>
  </r>
  <r>
    <x v="33"/>
    <x v="8"/>
    <n v="2"/>
    <s v="SYH_Commercial"/>
    <x v="24"/>
    <s v="Commercial"/>
    <n v="5352"/>
    <n v="1338"/>
    <n v="66"/>
    <n v="283"/>
    <n v="227"/>
    <n v="515"/>
    <n v="7"/>
    <n v="806678"/>
    <n v="771553"/>
    <n v="380538"/>
    <n v="1453991"/>
    <n v="69391"/>
    <n v="12222.39393939394"/>
    <n v="2726.3356890459363"/>
    <n v="1676.3788546255507"/>
    <n v="2823.2834951456312"/>
    <n v="9913"/>
  </r>
  <r>
    <x v="33"/>
    <x v="8"/>
    <n v="2"/>
    <s v="MSH_Commercial"/>
    <x v="25"/>
    <s v="Commercial"/>
    <n v="24452"/>
    <n v="6113"/>
    <n v="305"/>
    <n v="1168"/>
    <n v="755"/>
    <n v="1689"/>
    <n v="147"/>
    <n v="4066350"/>
    <n v="2976733"/>
    <n v="618336"/>
    <n v="5307829"/>
    <n v="756064"/>
    <n v="13332.295081967213"/>
    <n v="2548.5727739726026"/>
    <n v="818.98807947019873"/>
    <n v="3142.5867377146242"/>
    <n v="5143.2925170068029"/>
  </r>
  <r>
    <x v="33"/>
    <x v="8"/>
    <n v="2"/>
    <s v="SMH_Commercial"/>
    <x v="26"/>
    <s v="Commercial"/>
    <n v="12328"/>
    <n v="3082"/>
    <n v="121"/>
    <n v="562"/>
    <n v="1239"/>
    <n v="957"/>
    <n v="177"/>
    <n v="1747041"/>
    <n v="2200519"/>
    <n v="852530"/>
    <n v="3566434"/>
    <n v="492033"/>
    <n v="14438.355371900827"/>
    <n v="3915.5142348754448"/>
    <n v="688.07909604519773"/>
    <n v="3726.6812957157786"/>
    <n v="2779.8474576271187"/>
  </r>
  <r>
    <x v="34"/>
    <x v="8"/>
    <n v="3"/>
    <s v="SML_Commercial"/>
    <x v="0"/>
    <s v="Commercial"/>
    <n v="28644"/>
    <n v="7161"/>
    <n v="41"/>
    <n v="882"/>
    <n v="574"/>
    <n v="1590"/>
    <n v="215"/>
    <n v="722052"/>
    <n v="1651154"/>
    <n v="1163851"/>
    <n v="3168823"/>
    <n v="748555"/>
    <n v="17611.024390243903"/>
    <n v="1872.0566893424036"/>
    <n v="2027.6149825783973"/>
    <n v="1992.9704402515724"/>
    <n v="3481.6511627906975"/>
  </r>
  <r>
    <x v="34"/>
    <x v="8"/>
    <n v="3"/>
    <s v="LSL_Commercial"/>
    <x v="1"/>
    <s v="Commercial"/>
    <n v="3504"/>
    <n v="876"/>
    <n v="4"/>
    <n v="69"/>
    <n v="395"/>
    <n v="122"/>
    <n v="18"/>
    <n v="150686"/>
    <n v="236659"/>
    <n v="1098579"/>
    <n v="415412"/>
    <n v="104373"/>
    <n v="37671.5"/>
    <n v="3429.840579710145"/>
    <n v="2781.2126582278479"/>
    <n v="3405.0163934426228"/>
    <n v="5798.5"/>
  </r>
  <r>
    <x v="34"/>
    <x v="8"/>
    <n v="3"/>
    <s v="MYA_Commercial"/>
    <x v="2"/>
    <s v="Commercial"/>
    <n v="3956"/>
    <n v="989"/>
    <n v="21"/>
    <n v="142"/>
    <n v="206"/>
    <n v="355"/>
    <n v="58"/>
    <n v="260680"/>
    <n v="445375"/>
    <n v="206297"/>
    <n v="1038451"/>
    <n v="286731"/>
    <n v="12413.333333333334"/>
    <n v="3136.4436619718308"/>
    <n v="1001.4417475728155"/>
    <n v="2925.2140845070421"/>
    <n v="4943.6379310344828"/>
  </r>
  <r>
    <x v="34"/>
    <x v="8"/>
    <n v="3"/>
    <s v="SMA_Commercial"/>
    <x v="3"/>
    <s v="Commercial"/>
    <n v="27644"/>
    <n v="6911"/>
    <n v="44"/>
    <n v="697"/>
    <n v="403"/>
    <n v="1194"/>
    <n v="176"/>
    <n v="916189"/>
    <n v="2453892"/>
    <n v="364831"/>
    <n v="3896530"/>
    <n v="954618"/>
    <n v="20822.477272727272"/>
    <n v="3520.6484935437588"/>
    <n v="905.28784119106695"/>
    <n v="3263.4254606365157"/>
    <n v="5423.965909090909"/>
  </r>
  <r>
    <x v="34"/>
    <x v="8"/>
    <n v="3"/>
    <s v="MSL_Commercial"/>
    <x v="4"/>
    <s v="Commercial"/>
    <n v="11284"/>
    <n v="2821"/>
    <n v="31"/>
    <n v="254"/>
    <n v="676"/>
    <n v="407"/>
    <n v="92"/>
    <n v="778455"/>
    <n v="908853"/>
    <n v="1466097"/>
    <n v="1502278"/>
    <n v="268979"/>
    <n v="25111.451612903227"/>
    <n v="3578.1614173228345"/>
    <n v="2168.7825443786983"/>
    <n v="3691.1007371007372"/>
    <n v="2923.6847826086955"/>
  </r>
  <r>
    <x v="34"/>
    <x v="8"/>
    <n v="3"/>
    <s v="LYL_Commercial"/>
    <x v="5"/>
    <s v="Commercial"/>
    <n v="4616"/>
    <n v="1154"/>
    <n v="29"/>
    <n v="115"/>
    <n v="218"/>
    <n v="181"/>
    <n v="49"/>
    <n v="616750"/>
    <n v="464205"/>
    <n v="351060"/>
    <n v="774549"/>
    <n v="310079"/>
    <n v="21267.241379310344"/>
    <n v="4036.5652173913045"/>
    <n v="1610.3669724770641"/>
    <n v="4279.2762430939229"/>
    <n v="6328.1428571428569"/>
  </r>
  <r>
    <x v="34"/>
    <x v="8"/>
    <n v="3"/>
    <s v="LSA_Commercial"/>
    <x v="6"/>
    <s v="Commercial"/>
    <n v="31192"/>
    <n v="7798"/>
    <n v="93"/>
    <n v="956"/>
    <n v="777"/>
    <n v="1648"/>
    <n v="283"/>
    <n v="2784688"/>
    <n v="2861817"/>
    <n v="1275363"/>
    <n v="4664908"/>
    <n v="2749983"/>
    <n v="29942.881720430109"/>
    <n v="2993.5324267782426"/>
    <n v="1641.3938223938223"/>
    <n v="2830.6480582524273"/>
    <n v="9717.2544169611301"/>
  </r>
  <r>
    <x v="34"/>
    <x v="8"/>
    <n v="3"/>
    <s v="LMA_Commercial"/>
    <x v="7"/>
    <s v="Commercial"/>
    <n v="29280"/>
    <n v="7320"/>
    <n v="228"/>
    <n v="783"/>
    <n v="1896"/>
    <n v="1904"/>
    <n v="186"/>
    <n v="3922556"/>
    <n v="1785950"/>
    <n v="1757776"/>
    <n v="5705824"/>
    <n v="929235"/>
    <n v="17204.192982456141"/>
    <n v="2280.9067688378032"/>
    <n v="927.09704641350208"/>
    <n v="2996.7563025210084"/>
    <n v="4995.8870967741932"/>
  </r>
  <r>
    <x v="34"/>
    <x v="8"/>
    <n v="3"/>
    <s v="SYL_Commercial"/>
    <x v="8"/>
    <s v="Commercial"/>
    <n v="3828"/>
    <n v="957"/>
    <n v="33"/>
    <n v="107"/>
    <n v="149"/>
    <n v="142"/>
    <n v="45"/>
    <n v="448901"/>
    <n v="354694"/>
    <n v="155442"/>
    <n v="497606"/>
    <n v="207923"/>
    <n v="13603.060606060606"/>
    <n v="3314.8971962616824"/>
    <n v="1043.234899328859"/>
    <n v="3504.2676056338028"/>
    <n v="4620.5111111111109"/>
  </r>
  <r>
    <x v="34"/>
    <x v="8"/>
    <n v="3"/>
    <s v="MYL_Commercial"/>
    <x v="9"/>
    <s v="Commercial"/>
    <n v="2768"/>
    <n v="692"/>
    <n v="25"/>
    <n v="90"/>
    <n v="151"/>
    <n v="125"/>
    <n v="26"/>
    <n v="364460"/>
    <n v="314959"/>
    <n v="129081"/>
    <n v="440209"/>
    <n v="126759"/>
    <n v="14578.4"/>
    <n v="3499.5444444444443"/>
    <n v="854.84105960264901"/>
    <n v="3521.672"/>
    <n v="4875.3461538461543"/>
  </r>
  <r>
    <x v="34"/>
    <x v="8"/>
    <n v="3"/>
    <s v="MYH_Commercial"/>
    <x v="10"/>
    <s v="Commercial"/>
    <n v="7592"/>
    <n v="1898"/>
    <n v="62"/>
    <n v="211"/>
    <n v="654"/>
    <n v="449"/>
    <n v="45"/>
    <n v="1380533"/>
    <n v="880775"/>
    <n v="786461"/>
    <n v="1321776"/>
    <n v="244828"/>
    <n v="22266.66129032258"/>
    <n v="4174.2890995260659"/>
    <n v="1202.5397553516821"/>
    <n v="2943.8218262806236"/>
    <n v="5440.6222222222223"/>
  </r>
  <r>
    <x v="34"/>
    <x v="8"/>
    <n v="3"/>
    <s v="LML_Commercial"/>
    <x v="11"/>
    <s v="Commercial"/>
    <n v="29668"/>
    <n v="7417"/>
    <n v="52"/>
    <n v="670"/>
    <n v="2525"/>
    <n v="1018"/>
    <n v="210"/>
    <n v="987681"/>
    <n v="1515913"/>
    <n v="3044022"/>
    <n v="2205280"/>
    <n v="1270148"/>
    <n v="18993.865384615383"/>
    <n v="2262.5567164179106"/>
    <n v="1205.5532673267326"/>
    <n v="2166.2868369351668"/>
    <n v="6048.3238095238094"/>
  </r>
  <r>
    <x v="34"/>
    <x v="8"/>
    <n v="3"/>
    <s v="MSA_Commercial"/>
    <x v="12"/>
    <s v="Commercial"/>
    <n v="20868"/>
    <n v="5217"/>
    <n v="81"/>
    <n v="622"/>
    <n v="872"/>
    <n v="1157"/>
    <n v="235"/>
    <n v="1661903"/>
    <n v="2134716"/>
    <n v="1295107"/>
    <n v="3761685"/>
    <n v="1057511"/>
    <n v="20517.320987654322"/>
    <n v="3432.0192926045015"/>
    <n v="1485.2144495412845"/>
    <n v="3251.2402765773554"/>
    <n v="4500.0468085106386"/>
  </r>
  <r>
    <x v="34"/>
    <x v="8"/>
    <n v="3"/>
    <s v="LYA_Commercial"/>
    <x v="13"/>
    <s v="Commercial"/>
    <n v="6212"/>
    <n v="1553"/>
    <n v="53"/>
    <n v="197"/>
    <n v="316"/>
    <n v="296"/>
    <n v="109"/>
    <n v="1100467"/>
    <n v="681994"/>
    <n v="341417"/>
    <n v="1073965"/>
    <n v="886480"/>
    <n v="20763.528301886792"/>
    <n v="3461.8984771573605"/>
    <n v="1080.4335443037974"/>
    <n v="3628.260135135135"/>
    <n v="8132.8440366972482"/>
  </r>
  <r>
    <x v="34"/>
    <x v="8"/>
    <n v="3"/>
    <s v="MMA_Commercial"/>
    <x v="14"/>
    <s v="Commercial"/>
    <n v="31180"/>
    <n v="7795"/>
    <n v="240"/>
    <n v="958"/>
    <n v="1786"/>
    <n v="1587"/>
    <n v="382"/>
    <n v="3709835"/>
    <n v="3368741"/>
    <n v="2933306"/>
    <n v="5999434"/>
    <n v="4380038"/>
    <n v="15457.645833333334"/>
    <n v="3516.4311064718163"/>
    <n v="1642.3885778275476"/>
    <n v="3780.3616887208568"/>
    <n v="11466.068062827226"/>
  </r>
  <r>
    <x v="34"/>
    <x v="8"/>
    <n v="3"/>
    <s v="LYH_Commercial"/>
    <x v="15"/>
    <s v="Commercial"/>
    <n v="4368"/>
    <n v="1092"/>
    <n v="36"/>
    <n v="151"/>
    <n v="176"/>
    <n v="236"/>
    <n v="63"/>
    <n v="661897"/>
    <n v="476871"/>
    <n v="229568"/>
    <n v="774321"/>
    <n v="540317"/>
    <n v="18386.027777777777"/>
    <n v="3158.0860927152316"/>
    <n v="1304.3636363636363"/>
    <n v="3281.0211864406779"/>
    <n v="8576.460317460318"/>
  </r>
  <r>
    <x v="34"/>
    <x v="8"/>
    <n v="3"/>
    <s v="SSA_Commercial"/>
    <x v="16"/>
    <s v="Commercial"/>
    <n v="7464"/>
    <n v="1866"/>
    <n v="63"/>
    <n v="224"/>
    <n v="112"/>
    <n v="592"/>
    <n v="47"/>
    <n v="1485632"/>
    <n v="413168"/>
    <n v="94470"/>
    <n v="1890016"/>
    <n v="270448"/>
    <n v="23581.460317460318"/>
    <n v="1844.5"/>
    <n v="843.48214285714289"/>
    <n v="3192.5945945945946"/>
    <n v="5754.2127659574471"/>
  </r>
  <r>
    <x v="34"/>
    <x v="8"/>
    <n v="3"/>
    <s v="MML_Commercial"/>
    <x v="17"/>
    <s v="Commercial"/>
    <n v="25352"/>
    <n v="6338"/>
    <n v="147"/>
    <n v="717"/>
    <n v="2338"/>
    <n v="1033"/>
    <n v="251"/>
    <n v="2685393"/>
    <n v="2569003"/>
    <n v="1705846"/>
    <n v="3569433"/>
    <n v="645383"/>
    <n v="18267.979591836734"/>
    <n v="3582.9888423988841"/>
    <n v="729.61762189905903"/>
    <n v="3455.4046466602131"/>
    <n v="2571.2470119521913"/>
  </r>
  <r>
    <x v="34"/>
    <x v="8"/>
    <n v="3"/>
    <s v="LMH_Commercial"/>
    <x v="18"/>
    <s v="Commercial"/>
    <n v="24716"/>
    <n v="6179"/>
    <n v="93"/>
    <n v="888"/>
    <n v="1440"/>
    <n v="1448"/>
    <n v="287"/>
    <n v="3642460"/>
    <n v="3470024"/>
    <n v="1544852"/>
    <n v="5998091"/>
    <n v="3226858"/>
    <n v="39166.236559139783"/>
    <n v="3907.6846846846847"/>
    <n v="1072.8138888888889"/>
    <n v="4142.3280386740335"/>
    <n v="11243.407665505227"/>
  </r>
  <r>
    <x v="34"/>
    <x v="8"/>
    <n v="3"/>
    <s v="SSL_Commercial"/>
    <x v="19"/>
    <s v="Commercial"/>
    <n v="13532"/>
    <n v="3383"/>
    <n v="131"/>
    <n v="387"/>
    <n v="1172"/>
    <n v="601"/>
    <n v="128"/>
    <n v="1790382"/>
    <n v="1365862"/>
    <n v="1024277"/>
    <n v="2009573"/>
    <n v="362235"/>
    <n v="13667.038167938932"/>
    <n v="3529.3591731266151"/>
    <n v="873.95648464163821"/>
    <n v="3343.7154742096504"/>
    <n v="2829.9609375"/>
  </r>
  <r>
    <x v="34"/>
    <x v="8"/>
    <n v="3"/>
    <s v="SSH_Commercial"/>
    <x v="20"/>
    <s v="Commercial"/>
    <n v="12492"/>
    <n v="3123"/>
    <n v="103"/>
    <n v="496"/>
    <n v="845"/>
    <n v="699"/>
    <n v="116"/>
    <n v="1791515"/>
    <n v="2175265"/>
    <n v="1333324"/>
    <n v="3539591"/>
    <n v="493670"/>
    <n v="17393.349514563106"/>
    <n v="4385.614919354839"/>
    <n v="1577.8982248520711"/>
    <n v="5063.7925608011446"/>
    <n v="4255.7758620689656"/>
  </r>
  <r>
    <x v="34"/>
    <x v="8"/>
    <n v="3"/>
    <s v="MMH_Commercial"/>
    <x v="21"/>
    <s v="Commercial"/>
    <n v="21952"/>
    <n v="5488"/>
    <n v="261"/>
    <n v="950"/>
    <n v="1057"/>
    <n v="1468"/>
    <n v="357"/>
    <n v="3444870"/>
    <n v="3037924"/>
    <n v="1514750"/>
    <n v="4634134"/>
    <n v="1022497"/>
    <n v="13198.735632183909"/>
    <n v="3197.814736842105"/>
    <n v="1433.0652790917691"/>
    <n v="3156.767029972752"/>
    <n v="2864.1372549019607"/>
  </r>
  <r>
    <x v="34"/>
    <x v="8"/>
    <n v="3"/>
    <s v="SYA_Commercial"/>
    <x v="22"/>
    <s v="Commercial"/>
    <n v="6908"/>
    <n v="1727"/>
    <n v="78"/>
    <n v="262"/>
    <n v="370"/>
    <n v="430"/>
    <n v="198"/>
    <n v="1366794"/>
    <n v="951401"/>
    <n v="338003"/>
    <n v="1423353"/>
    <n v="1056871"/>
    <n v="17523"/>
    <n v="3631.3015267175574"/>
    <n v="913.52162162162165"/>
    <n v="3310.1232558139536"/>
    <n v="5337.7323232323233"/>
  </r>
  <r>
    <x v="34"/>
    <x v="8"/>
    <n v="3"/>
    <s v="LSH_Commercial"/>
    <x v="23"/>
    <s v="Commercial"/>
    <n v="10668"/>
    <n v="2667"/>
    <n v="128"/>
    <n v="511"/>
    <n v="393"/>
    <n v="866"/>
    <n v="382"/>
    <n v="2492176"/>
    <n v="1451020"/>
    <n v="484581"/>
    <n v="2833669"/>
    <n v="2320812"/>
    <n v="19470.125"/>
    <n v="2839.569471624266"/>
    <n v="1233.030534351145"/>
    <n v="3272.1351039260971"/>
    <n v="6075.4240837696334"/>
  </r>
  <r>
    <x v="34"/>
    <x v="8"/>
    <n v="3"/>
    <s v="SYH_Commercial"/>
    <x v="24"/>
    <s v="Commercial"/>
    <n v="5512"/>
    <n v="1378"/>
    <n v="75"/>
    <n v="298"/>
    <n v="259"/>
    <n v="566"/>
    <n v="8"/>
    <n v="979868"/>
    <n v="902724"/>
    <n v="530805"/>
    <n v="1517992"/>
    <n v="53832"/>
    <n v="13064.906666666666"/>
    <n v="3029.2751677852348"/>
    <n v="2049.4401544401544"/>
    <n v="2681.964664310954"/>
    <n v="6729"/>
  </r>
  <r>
    <x v="34"/>
    <x v="8"/>
    <n v="3"/>
    <s v="MSH_Commercial"/>
    <x v="25"/>
    <s v="Commercial"/>
    <n v="25248"/>
    <n v="6312"/>
    <n v="328"/>
    <n v="1154"/>
    <n v="583"/>
    <n v="2098"/>
    <n v="565"/>
    <n v="5244324"/>
    <n v="3100880"/>
    <n v="538673"/>
    <n v="6181919"/>
    <n v="3132516"/>
    <n v="15988.792682926829"/>
    <n v="2687.0710571923742"/>
    <n v="923.96740994854201"/>
    <n v="2946.577216396568"/>
    <n v="5544.2761061946903"/>
  </r>
  <r>
    <x v="34"/>
    <x v="8"/>
    <n v="3"/>
    <s v="SMH_Commercial"/>
    <x v="26"/>
    <s v="Commercial"/>
    <n v="12832"/>
    <n v="3208"/>
    <n v="120"/>
    <n v="578"/>
    <n v="1087"/>
    <n v="1003"/>
    <n v="169"/>
    <n v="1753941"/>
    <n v="2275814"/>
    <n v="847356"/>
    <n v="3930598"/>
    <n v="480152"/>
    <n v="14616.174999999999"/>
    <n v="3937.3944636678202"/>
    <n v="779.53633854645818"/>
    <n v="3918.8414755732801"/>
    <n v="2841.1360946745563"/>
  </r>
  <r>
    <x v="35"/>
    <x v="8"/>
    <n v="4"/>
    <s v="SML_Commercial"/>
    <x v="0"/>
    <s v="Commercial"/>
    <n v="28560"/>
    <n v="7140"/>
    <n v="51"/>
    <n v="904"/>
    <n v="487"/>
    <n v="1538"/>
    <n v="208"/>
    <n v="877971"/>
    <n v="1746468"/>
    <n v="915773"/>
    <n v="3188910"/>
    <n v="707316"/>
    <n v="17215.117647058825"/>
    <n v="1931.9336283185842"/>
    <n v="1880.4373716632444"/>
    <n v="2073.4135240572173"/>
    <n v="3400.5576923076924"/>
  </r>
  <r>
    <x v="35"/>
    <x v="8"/>
    <n v="4"/>
    <s v="LSL_Commercial"/>
    <x v="1"/>
    <s v="Commercial"/>
    <n v="3396"/>
    <n v="849"/>
    <n v="4"/>
    <n v="71"/>
    <n v="199"/>
    <n v="128"/>
    <n v="16"/>
    <n v="98448"/>
    <n v="243690"/>
    <n v="491512"/>
    <n v="450011"/>
    <n v="112793"/>
    <n v="24612"/>
    <n v="3432.2535211267605"/>
    <n v="2469.9095477386936"/>
    <n v="3515.7109375"/>
    <n v="7049.5625"/>
  </r>
  <r>
    <x v="35"/>
    <x v="8"/>
    <n v="4"/>
    <s v="MYA_Commercial"/>
    <x v="2"/>
    <s v="Commercial"/>
    <n v="3912"/>
    <n v="978"/>
    <n v="22"/>
    <n v="153"/>
    <n v="98"/>
    <n v="296"/>
    <n v="33"/>
    <n v="217351"/>
    <n v="525169"/>
    <n v="103552"/>
    <n v="919408"/>
    <n v="174742"/>
    <n v="9879.5909090909099"/>
    <n v="3432.4771241830067"/>
    <n v="1056.6530612244899"/>
    <n v="3106.1081081081079"/>
    <n v="5295.212121212121"/>
  </r>
  <r>
    <x v="35"/>
    <x v="8"/>
    <n v="4"/>
    <s v="SMA_Commercial"/>
    <x v="3"/>
    <s v="Commercial"/>
    <n v="27324"/>
    <n v="6831"/>
    <n v="50"/>
    <n v="688"/>
    <n v="693"/>
    <n v="1028"/>
    <n v="182"/>
    <n v="809005"/>
    <n v="2798730"/>
    <n v="640727"/>
    <n v="3356126"/>
    <n v="991298"/>
    <n v="16180.1"/>
    <n v="4067.921511627907"/>
    <n v="924.56998556998553"/>
    <n v="3264.7140077821014"/>
    <n v="5446.6923076923076"/>
  </r>
  <r>
    <x v="35"/>
    <x v="8"/>
    <n v="4"/>
    <s v="MSL_Commercial"/>
    <x v="4"/>
    <s v="Commercial"/>
    <n v="11136"/>
    <n v="2784"/>
    <n v="35"/>
    <n v="262"/>
    <n v="514"/>
    <n v="396"/>
    <n v="78"/>
    <n v="827996"/>
    <n v="935946"/>
    <n v="1137659"/>
    <n v="1556725"/>
    <n v="259654"/>
    <n v="23657.028571428571"/>
    <n v="3572.3129770992368"/>
    <n v="2213.3443579766536"/>
    <n v="3931.1237373737372"/>
    <n v="3328.897435897436"/>
  </r>
  <r>
    <x v="35"/>
    <x v="8"/>
    <n v="4"/>
    <s v="LYL_Commercial"/>
    <x v="5"/>
    <s v="Commercial"/>
    <n v="4556"/>
    <n v="1139"/>
    <n v="32"/>
    <n v="129"/>
    <n v="224"/>
    <n v="195"/>
    <n v="58"/>
    <n v="618685"/>
    <n v="443705"/>
    <n v="431382"/>
    <n v="763699"/>
    <n v="296636"/>
    <n v="19333.90625"/>
    <n v="3439.5736434108526"/>
    <n v="1925.8125"/>
    <n v="3916.4051282051282"/>
    <n v="5114.4137931034484"/>
  </r>
  <r>
    <x v="35"/>
    <x v="8"/>
    <n v="4"/>
    <s v="LSA_Commercial"/>
    <x v="6"/>
    <s v="Commercial"/>
    <n v="31020"/>
    <n v="7755"/>
    <n v="92"/>
    <n v="1000"/>
    <n v="799"/>
    <n v="1670"/>
    <n v="308"/>
    <n v="3068656"/>
    <n v="2950786"/>
    <n v="1619088"/>
    <n v="4636208"/>
    <n v="2700550"/>
    <n v="33354.956521739128"/>
    <n v="2950.7860000000001"/>
    <n v="2026.3929912390488"/>
    <n v="2776.1724550898202"/>
    <n v="8768.0194805194806"/>
  </r>
  <r>
    <x v="35"/>
    <x v="8"/>
    <n v="4"/>
    <s v="LMA_Commercial"/>
    <x v="7"/>
    <s v="Commercial"/>
    <n v="28944"/>
    <n v="7236"/>
    <n v="238"/>
    <n v="757"/>
    <n v="2176"/>
    <n v="1061"/>
    <n v="789"/>
    <n v="3381208"/>
    <n v="1967507"/>
    <n v="2138388"/>
    <n v="3324396"/>
    <n v="4185286"/>
    <n v="14206.756302521009"/>
    <n v="2599.0845442536329"/>
    <n v="982.71507352941171"/>
    <n v="3133.2667295004712"/>
    <n v="5304.5449936628647"/>
  </r>
  <r>
    <x v="35"/>
    <x v="8"/>
    <n v="4"/>
    <s v="SYL_Commercial"/>
    <x v="8"/>
    <s v="Commercial"/>
    <n v="3776"/>
    <n v="944"/>
    <n v="34"/>
    <n v="106"/>
    <n v="138"/>
    <n v="147"/>
    <n v="45"/>
    <n v="407560"/>
    <n v="357537"/>
    <n v="170546"/>
    <n v="515660"/>
    <n v="218085"/>
    <n v="11987.058823529413"/>
    <n v="3372.9905660377358"/>
    <n v="1235.840579710145"/>
    <n v="3507.8911564625851"/>
    <n v="4846.333333333333"/>
  </r>
  <r>
    <x v="35"/>
    <x v="8"/>
    <n v="4"/>
    <s v="MYL_Commercial"/>
    <x v="9"/>
    <s v="Commercial"/>
    <n v="2744"/>
    <n v="686"/>
    <n v="25"/>
    <n v="92"/>
    <n v="128"/>
    <n v="136"/>
    <n v="25"/>
    <n v="395425"/>
    <n v="322617"/>
    <n v="135506"/>
    <n v="503922"/>
    <n v="130321"/>
    <n v="15817"/>
    <n v="3506.7065217391305"/>
    <n v="1058.640625"/>
    <n v="3705.3088235294117"/>
    <n v="5212.84"/>
  </r>
  <r>
    <x v="35"/>
    <x v="8"/>
    <n v="4"/>
    <s v="MYH_Commercial"/>
    <x v="10"/>
    <s v="Commercial"/>
    <n v="7508"/>
    <n v="1877"/>
    <n v="68"/>
    <n v="220"/>
    <n v="282"/>
    <n v="291"/>
    <n v="203"/>
    <n v="1225982"/>
    <n v="1029272"/>
    <n v="346182"/>
    <n v="905755"/>
    <n v="1085186"/>
    <n v="18029.147058823528"/>
    <n v="4678.5090909090914"/>
    <n v="1227.5957446808511"/>
    <n v="3112.5601374570447"/>
    <n v="5345.7438423645317"/>
  </r>
  <r>
    <x v="35"/>
    <x v="8"/>
    <n v="4"/>
    <s v="LML_Commercial"/>
    <x v="11"/>
    <s v="Commercial"/>
    <n v="28844"/>
    <n v="7211"/>
    <n v="56"/>
    <n v="691"/>
    <n v="2189"/>
    <n v="1029"/>
    <n v="265"/>
    <n v="1056713"/>
    <n v="1581064"/>
    <n v="2990355"/>
    <n v="2459022"/>
    <n v="1338521"/>
    <n v="18869.875"/>
    <n v="2288.081041968162"/>
    <n v="1366.0826861580631"/>
    <n v="2389.7201166180757"/>
    <n v="5051.0226415094339"/>
  </r>
  <r>
    <x v="35"/>
    <x v="8"/>
    <n v="4"/>
    <s v="MSA_Commercial"/>
    <x v="12"/>
    <s v="Commercial"/>
    <n v="20056"/>
    <n v="5014"/>
    <n v="81"/>
    <n v="628"/>
    <n v="936"/>
    <n v="1141"/>
    <n v="233"/>
    <n v="1962166"/>
    <n v="2148194"/>
    <n v="2056943"/>
    <n v="4056716"/>
    <n v="1019492"/>
    <n v="24224.271604938273"/>
    <n v="3420.691082802548"/>
    <n v="2197.5886752136753"/>
    <n v="3555.4040315512707"/>
    <n v="4375.5021459227464"/>
  </r>
  <r>
    <x v="35"/>
    <x v="8"/>
    <n v="4"/>
    <s v="LYA_Commercial"/>
    <x v="13"/>
    <s v="Commercial"/>
    <n v="6196"/>
    <n v="1549"/>
    <n v="56"/>
    <n v="205"/>
    <n v="297"/>
    <n v="287"/>
    <n v="102"/>
    <n v="1212864"/>
    <n v="734841"/>
    <n v="352573"/>
    <n v="1076310"/>
    <n v="804204"/>
    <n v="21658.285714285714"/>
    <n v="3584.5902439024389"/>
    <n v="1187.1144781144781"/>
    <n v="3750.2090592334494"/>
    <n v="7884.3529411764703"/>
  </r>
  <r>
    <x v="35"/>
    <x v="8"/>
    <n v="4"/>
    <s v="MMA_Commercial"/>
    <x v="14"/>
    <s v="Commercial"/>
    <n v="30864"/>
    <n v="7716"/>
    <n v="249"/>
    <n v="999"/>
    <n v="1605"/>
    <n v="1675"/>
    <n v="383"/>
    <n v="3998872"/>
    <n v="3563956"/>
    <n v="2636692"/>
    <n v="6108363"/>
    <n v="4646824"/>
    <n v="16059.726907630522"/>
    <n v="3567.5235235235236"/>
    <n v="1642.7987538940811"/>
    <n v="3646.783880597015"/>
    <n v="12132.699738903395"/>
  </r>
  <r>
    <x v="35"/>
    <x v="8"/>
    <n v="4"/>
    <s v="LYH_Commercial"/>
    <x v="15"/>
    <s v="Commercial"/>
    <n v="4348"/>
    <n v="1087"/>
    <n v="37"/>
    <n v="147"/>
    <n v="177"/>
    <n v="231"/>
    <n v="68"/>
    <n v="764620"/>
    <n v="494378"/>
    <n v="335174"/>
    <n v="753786"/>
    <n v="568433"/>
    <n v="20665.405405405407"/>
    <n v="3363.1156462585036"/>
    <n v="1893.638418079096"/>
    <n v="3263.1428571428573"/>
    <n v="8359.3088235294126"/>
  </r>
  <r>
    <x v="35"/>
    <x v="8"/>
    <n v="4"/>
    <s v="SSA_Commercial"/>
    <x v="16"/>
    <s v="Commercial"/>
    <n v="7380"/>
    <n v="1845"/>
    <n v="63"/>
    <n v="237"/>
    <n v="451"/>
    <n v="282"/>
    <n v="47"/>
    <n v="1198324"/>
    <n v="480782"/>
    <n v="386616"/>
    <n v="942598"/>
    <n v="277457"/>
    <n v="19021.015873015873"/>
    <n v="2028.6160337552742"/>
    <n v="857.24168514412418"/>
    <n v="3342.5460992907801"/>
    <n v="5903.3404255319147"/>
  </r>
  <r>
    <x v="35"/>
    <x v="8"/>
    <n v="4"/>
    <s v="MML_Commercial"/>
    <x v="17"/>
    <s v="Commercial"/>
    <n v="25148"/>
    <n v="6287"/>
    <n v="149"/>
    <n v="766"/>
    <n v="1903"/>
    <n v="1036"/>
    <n v="258"/>
    <n v="2583392"/>
    <n v="2742256"/>
    <n v="1538094"/>
    <n v="3961342"/>
    <n v="634556"/>
    <n v="17338.201342281878"/>
    <n v="3579.9686684073108"/>
    <n v="808.24697845507092"/>
    <n v="3823.6891891891892"/>
    <n v="2459.5193798449613"/>
  </r>
  <r>
    <x v="35"/>
    <x v="8"/>
    <n v="4"/>
    <s v="LMH_Commercial"/>
    <x v="18"/>
    <s v="Commercial"/>
    <n v="24448"/>
    <n v="6112"/>
    <n v="97"/>
    <n v="881"/>
    <n v="1259"/>
    <n v="1489"/>
    <n v="305"/>
    <n v="4112123"/>
    <n v="3469680"/>
    <n v="1892025"/>
    <n v="5853430"/>
    <n v="3402564"/>
    <n v="42393.0206185567"/>
    <n v="3938.3427922814981"/>
    <n v="1502.799841143765"/>
    <n v="3931.1148421759572"/>
    <n v="11155.947540983607"/>
  </r>
  <r>
    <x v="35"/>
    <x v="8"/>
    <n v="4"/>
    <s v="SSL_Commercial"/>
    <x v="19"/>
    <s v="Commercial"/>
    <n v="13468"/>
    <n v="3367"/>
    <n v="141"/>
    <n v="405"/>
    <n v="1173"/>
    <n v="585"/>
    <n v="133"/>
    <n v="2109910"/>
    <n v="1460987"/>
    <n v="1956205"/>
    <n v="2015239"/>
    <n v="374527"/>
    <n v="14963.900709219859"/>
    <n v="3607.3753086419752"/>
    <n v="1667.6939471440751"/>
    <n v="3444.8529914529913"/>
    <n v="2815.9924812030076"/>
  </r>
  <r>
    <x v="35"/>
    <x v="8"/>
    <n v="4"/>
    <s v="SSH_Commercial"/>
    <x v="20"/>
    <s v="Commercial"/>
    <n v="12440"/>
    <n v="3110"/>
    <n v="110"/>
    <n v="512"/>
    <n v="749"/>
    <n v="714"/>
    <n v="112"/>
    <n v="2059227"/>
    <n v="2244156"/>
    <n v="1459471"/>
    <n v="3586797"/>
    <n v="485503"/>
    <n v="18720.245454545453"/>
    <n v="4383.1171875"/>
    <n v="1948.5594125500668"/>
    <n v="5023.5252100840335"/>
    <n v="4334.8482142857147"/>
  </r>
  <r>
    <x v="35"/>
    <x v="8"/>
    <n v="4"/>
    <s v="MMH_Commercial"/>
    <x v="21"/>
    <s v="Commercial"/>
    <n v="21780"/>
    <n v="5445"/>
    <n v="269"/>
    <n v="945"/>
    <n v="969"/>
    <n v="1505"/>
    <n v="382"/>
    <n v="3608626"/>
    <n v="3009240"/>
    <n v="1838884"/>
    <n v="4934850"/>
    <n v="1007998"/>
    <n v="13414.96654275093"/>
    <n v="3184.3809523809523"/>
    <n v="1897.7131062951496"/>
    <n v="3278.9700996677739"/>
    <n v="2638.7382198952878"/>
  </r>
  <r>
    <x v="35"/>
    <x v="8"/>
    <n v="4"/>
    <s v="SYA_Commercial"/>
    <x v="22"/>
    <s v="Commercial"/>
    <n v="6828"/>
    <n v="1707"/>
    <n v="79"/>
    <n v="274"/>
    <n v="595"/>
    <n v="333"/>
    <n v="42"/>
    <n v="1129794"/>
    <n v="1075097"/>
    <n v="567366"/>
    <n v="1123352"/>
    <n v="229082"/>
    <n v="14301.189873417721"/>
    <n v="3923.7116788321168"/>
    <n v="953.55630252100843"/>
    <n v="3373.4294294294295"/>
    <n v="5454.333333333333"/>
  </r>
  <r>
    <x v="35"/>
    <x v="8"/>
    <n v="4"/>
    <s v="LSH_Commercial"/>
    <x v="23"/>
    <s v="Commercial"/>
    <n v="10548"/>
    <n v="2637"/>
    <n v="125"/>
    <n v="516"/>
    <n v="239"/>
    <n v="1012"/>
    <n v="154"/>
    <n v="2024388"/>
    <n v="1594561"/>
    <n v="310723"/>
    <n v="3326993"/>
    <n v="911232"/>
    <n v="16195.103999999999"/>
    <n v="3090.234496124031"/>
    <n v="1300.0962343096235"/>
    <n v="3287.542490118577"/>
    <n v="5917.090909090909"/>
  </r>
  <r>
    <x v="35"/>
    <x v="8"/>
    <n v="4"/>
    <s v="SYH_Commercial"/>
    <x v="24"/>
    <s v="Commercial"/>
    <n v="5468"/>
    <n v="1367"/>
    <n v="69"/>
    <n v="310"/>
    <n v="214"/>
    <n v="557"/>
    <n v="16"/>
    <n v="896691"/>
    <n v="856217"/>
    <n v="420275"/>
    <n v="1439524"/>
    <n v="75371"/>
    <n v="12995.521739130434"/>
    <n v="2761.9903225806452"/>
    <n v="1963.9018691588785"/>
    <n v="2584.4236983842011"/>
    <n v="4710.6875"/>
  </r>
  <r>
    <x v="35"/>
    <x v="8"/>
    <n v="4"/>
    <s v="MSH_Commercial"/>
    <x v="25"/>
    <s v="Commercial"/>
    <n v="24956"/>
    <n v="6239"/>
    <n v="308"/>
    <n v="1204"/>
    <n v="2078"/>
    <n v="1819"/>
    <n v="153"/>
    <n v="4239633"/>
    <n v="3494695"/>
    <n v="1999062"/>
    <n v="5485240"/>
    <n v="846508"/>
    <n v="13765.042207792209"/>
    <n v="2902.5705980066446"/>
    <n v="962.0125120307988"/>
    <n v="3015.5250137438152"/>
    <n v="5532.7320261437908"/>
  </r>
  <r>
    <x v="35"/>
    <x v="8"/>
    <n v="4"/>
    <s v="SMH_Commercial"/>
    <x v="26"/>
    <s v="Commercial"/>
    <n v="12784"/>
    <n v="3196"/>
    <n v="131"/>
    <n v="588"/>
    <n v="913"/>
    <n v="1004"/>
    <n v="150"/>
    <n v="1909182"/>
    <n v="2343709"/>
    <n v="921651"/>
    <n v="4148663"/>
    <n v="454179"/>
    <n v="14573.908396946565"/>
    <n v="3985.8996598639455"/>
    <n v="1009.4753559693319"/>
    <n v="4132.1344621513945"/>
    <n v="3027.86"/>
  </r>
  <r>
    <x v="36"/>
    <x v="9"/>
    <n v="1"/>
    <s v="SML_Commercial"/>
    <x v="0"/>
    <s v="Commercial"/>
    <n v="29072"/>
    <n v="7268"/>
    <n v="48"/>
    <n v="894"/>
    <n v="556"/>
    <n v="1610"/>
    <n v="218"/>
    <n v="790893"/>
    <n v="1710564"/>
    <n v="1002300"/>
    <n v="3029684"/>
    <n v="739966"/>
    <n v="16476.9375"/>
    <n v="1913.3825503355704"/>
    <n v="1802.6978417266187"/>
    <n v="1881.7913043478261"/>
    <n v="3394.3394495412845"/>
  </r>
  <r>
    <x v="36"/>
    <x v="9"/>
    <n v="1"/>
    <s v="LSL_Commercial"/>
    <x v="1"/>
    <s v="Commercial"/>
    <n v="3384"/>
    <n v="846"/>
    <n v="5"/>
    <n v="98"/>
    <n v="127"/>
    <n v="173"/>
    <n v="22"/>
    <n v="140010"/>
    <n v="334442"/>
    <n v="252596"/>
    <n v="609833"/>
    <n v="123629"/>
    <n v="28002"/>
    <n v="3412.6734693877552"/>
    <n v="1988.9448818897638"/>
    <n v="3525.0462427745665"/>
    <n v="5619.5"/>
  </r>
  <r>
    <x v="36"/>
    <x v="9"/>
    <n v="1"/>
    <s v="MYA_Commercial"/>
    <x v="2"/>
    <s v="Commercial"/>
    <n v="3952"/>
    <n v="988"/>
    <n v="21"/>
    <n v="147"/>
    <n v="92"/>
    <n v="353"/>
    <n v="89"/>
    <n v="232468"/>
    <n v="543319"/>
    <n v="108387"/>
    <n v="1090959"/>
    <n v="580783"/>
    <n v="11069.904761904761"/>
    <n v="3696.0476190476193"/>
    <n v="1178.1195652173913"/>
    <n v="3090.5354107648727"/>
    <n v="6525.651685393258"/>
  </r>
  <r>
    <x v="36"/>
    <x v="9"/>
    <n v="1"/>
    <s v="SMA_Commercial"/>
    <x v="3"/>
    <s v="Commercial"/>
    <n v="27592"/>
    <n v="6898"/>
    <n v="48"/>
    <n v="695"/>
    <n v="408"/>
    <n v="1546"/>
    <n v="900"/>
    <n v="881121"/>
    <n v="2962463"/>
    <n v="421383"/>
    <n v="5212510"/>
    <n v="6267905"/>
    <n v="18356.6875"/>
    <n v="4262.5366906474819"/>
    <n v="1032.8014705882354"/>
    <n v="3371.6106080206987"/>
    <n v="6964.3388888888885"/>
  </r>
  <r>
    <x v="36"/>
    <x v="9"/>
    <n v="1"/>
    <s v="MSL_Commercial"/>
    <x v="4"/>
    <s v="Commercial"/>
    <n v="11192"/>
    <n v="2798"/>
    <n v="31"/>
    <n v="254"/>
    <n v="512"/>
    <n v="384"/>
    <n v="83"/>
    <n v="671994"/>
    <n v="891611"/>
    <n v="912815"/>
    <n v="1472582"/>
    <n v="281554"/>
    <n v="21677.225806451614"/>
    <n v="3510.2795275590552"/>
    <n v="1782.841796875"/>
    <n v="3834.8489583333335"/>
    <n v="3392.2168674698796"/>
  </r>
  <r>
    <x v="36"/>
    <x v="9"/>
    <n v="1"/>
    <s v="LYL_Commercial"/>
    <x v="5"/>
    <s v="Commercial"/>
    <n v="4608"/>
    <n v="1152"/>
    <n v="29"/>
    <n v="114"/>
    <n v="186"/>
    <n v="177"/>
    <n v="53"/>
    <n v="577598"/>
    <n v="441588"/>
    <n v="329159"/>
    <n v="772729"/>
    <n v="299035"/>
    <n v="19917.172413793105"/>
    <n v="3873.5789473684213"/>
    <n v="1769.6720430107528"/>
    <n v="4365.7005649717512"/>
    <n v="5642.1698113207549"/>
  </r>
  <r>
    <x v="36"/>
    <x v="9"/>
    <n v="1"/>
    <s v="LSA_Commercial"/>
    <x v="6"/>
    <s v="Commercial"/>
    <n v="31396"/>
    <n v="7849"/>
    <n v="95"/>
    <n v="996"/>
    <n v="749"/>
    <n v="1700"/>
    <n v="298"/>
    <n v="3173585"/>
    <n v="2968964"/>
    <n v="1212390"/>
    <n v="4731559"/>
    <n v="2808569"/>
    <n v="33406.15789473684"/>
    <n v="2980.8875502008032"/>
    <n v="1618.6782376502003"/>
    <n v="2783.27"/>
    <n v="9424.7281879194634"/>
  </r>
  <r>
    <x v="36"/>
    <x v="9"/>
    <n v="1"/>
    <s v="LMA_Commercial"/>
    <x v="7"/>
    <s v="Commercial"/>
    <n v="29232"/>
    <n v="7308"/>
    <n v="231"/>
    <n v="762"/>
    <n v="492"/>
    <n v="1013"/>
    <n v="185"/>
    <n v="3643343"/>
    <n v="2020659"/>
    <n v="519627"/>
    <n v="3237612"/>
    <n v="1136419"/>
    <n v="15772.047619047618"/>
    <n v="2651.7834645669291"/>
    <n v="1056.1524390243903"/>
    <n v="3196.0631786771964"/>
    <n v="6142.8054054054055"/>
  </r>
  <r>
    <x v="36"/>
    <x v="9"/>
    <n v="1"/>
    <s v="SYL_Commercial"/>
    <x v="8"/>
    <s v="Commercial"/>
    <n v="3780"/>
    <n v="945"/>
    <n v="34"/>
    <n v="111"/>
    <n v="159"/>
    <n v="167"/>
    <n v="48"/>
    <n v="446821"/>
    <n v="370689"/>
    <n v="172659"/>
    <n v="626516"/>
    <n v="212359"/>
    <n v="13141.794117647059"/>
    <n v="3339.5405405405404"/>
    <n v="1085.9056603773586"/>
    <n v="3751.5928143712576"/>
    <n v="4424.145833333333"/>
  </r>
  <r>
    <x v="36"/>
    <x v="9"/>
    <n v="1"/>
    <s v="MYL_Commercial"/>
    <x v="9"/>
    <s v="Commercial"/>
    <n v="2768"/>
    <n v="692"/>
    <n v="26"/>
    <n v="95"/>
    <n v="137"/>
    <n v="144"/>
    <n v="29"/>
    <n v="406745"/>
    <n v="328289"/>
    <n v="119188"/>
    <n v="541686"/>
    <n v="141353"/>
    <n v="15644.038461538461"/>
    <n v="3455.6736842105265"/>
    <n v="869.98540145985396"/>
    <n v="3761.7083333333335"/>
    <n v="4874.2413793103451"/>
  </r>
  <r>
    <x v="36"/>
    <x v="9"/>
    <n v="1"/>
    <s v="MYH_Commercial"/>
    <x v="10"/>
    <s v="Commercial"/>
    <n v="7580"/>
    <n v="1895"/>
    <n v="63"/>
    <n v="217"/>
    <n v="568"/>
    <n v="487"/>
    <n v="47"/>
    <n v="1227092"/>
    <n v="1041829"/>
    <n v="778191"/>
    <n v="1513358"/>
    <n v="312914"/>
    <n v="19477.650793650795"/>
    <n v="4801.0552995391708"/>
    <n v="1370.0545774647887"/>
    <n v="3107.5112936344967"/>
    <n v="6657.744680851064"/>
  </r>
  <r>
    <x v="36"/>
    <x v="9"/>
    <n v="1"/>
    <s v="LML_Commercial"/>
    <x v="11"/>
    <s v="Commercial"/>
    <n v="28808"/>
    <n v="7202"/>
    <n v="53"/>
    <n v="765"/>
    <n v="1817"/>
    <n v="1198"/>
    <n v="257"/>
    <n v="1104852"/>
    <n v="1774666"/>
    <n v="2001996"/>
    <n v="2894555"/>
    <n v="1400982"/>
    <n v="20846.264150943396"/>
    <n v="2319.8248366013072"/>
    <n v="1101.8139790864061"/>
    <n v="2416.1560934891486"/>
    <n v="5451.2918287937746"/>
  </r>
  <r>
    <x v="36"/>
    <x v="9"/>
    <n v="1"/>
    <s v="MSA_Commercial"/>
    <x v="12"/>
    <s v="Commercial"/>
    <n v="20576"/>
    <n v="5144"/>
    <n v="80"/>
    <n v="614"/>
    <n v="953"/>
    <n v="1226"/>
    <n v="248"/>
    <n v="1854715"/>
    <n v="2262469"/>
    <n v="1511950"/>
    <n v="4276159"/>
    <n v="1071499"/>
    <n v="23183.9375"/>
    <n v="3684.8029315960912"/>
    <n v="1586.5162644281218"/>
    <n v="3487.894779771615"/>
    <n v="4320.5604838709678"/>
  </r>
  <r>
    <x v="36"/>
    <x v="9"/>
    <n v="1"/>
    <s v="LYA_Commercial"/>
    <x v="13"/>
    <s v="Commercial"/>
    <n v="6288"/>
    <n v="1572"/>
    <n v="53"/>
    <n v="213"/>
    <n v="301"/>
    <n v="306"/>
    <n v="106"/>
    <n v="1167305"/>
    <n v="774956"/>
    <n v="285686"/>
    <n v="1159067"/>
    <n v="879098"/>
    <n v="22024.622641509435"/>
    <n v="3638.2910798122066"/>
    <n v="949.12292358803984"/>
    <n v="3787.8006535947711"/>
    <n v="8293.3773584905666"/>
  </r>
  <r>
    <x v="36"/>
    <x v="9"/>
    <n v="1"/>
    <s v="MMA_Commercial"/>
    <x v="14"/>
    <s v="Commercial"/>
    <n v="31160"/>
    <n v="7790"/>
    <n v="244"/>
    <n v="1014"/>
    <n v="1589"/>
    <n v="1656"/>
    <n v="384"/>
    <n v="3870841"/>
    <n v="3805763"/>
    <n v="2207536"/>
    <n v="6668516"/>
    <n v="4492759"/>
    <n v="15864.102459016394"/>
    <n v="3753.2179487179487"/>
    <n v="1389.2611705475142"/>
    <n v="4026.8816425120772"/>
    <n v="11699.893229166666"/>
  </r>
  <r>
    <x v="36"/>
    <x v="9"/>
    <n v="1"/>
    <s v="LYH_Commercial"/>
    <x v="15"/>
    <s v="Commercial"/>
    <n v="4416"/>
    <n v="1104"/>
    <n v="39"/>
    <n v="148"/>
    <n v="163"/>
    <n v="238"/>
    <n v="67"/>
    <n v="707072"/>
    <n v="507675"/>
    <n v="252873"/>
    <n v="760991"/>
    <n v="475221"/>
    <n v="18130.051282051281"/>
    <n v="3430.2364864864867"/>
    <n v="1551.3680981595091"/>
    <n v="3197.4411764705883"/>
    <n v="7092.8507462686566"/>
  </r>
  <r>
    <x v="36"/>
    <x v="9"/>
    <n v="1"/>
    <s v="SSA_Commercial"/>
    <x v="16"/>
    <s v="Commercial"/>
    <n v="7452"/>
    <n v="1863"/>
    <n v="60"/>
    <n v="236"/>
    <n v="281"/>
    <n v="554"/>
    <n v="205"/>
    <n v="1301273"/>
    <n v="495064"/>
    <n v="267458"/>
    <n v="1848248"/>
    <n v="1520199"/>
    <n v="21687.883333333335"/>
    <n v="2097.7288135593221"/>
    <n v="951.80782918149464"/>
    <n v="3336.1877256317689"/>
    <n v="7415.6048780487808"/>
  </r>
  <r>
    <x v="36"/>
    <x v="9"/>
    <n v="1"/>
    <s v="MML_Commercial"/>
    <x v="17"/>
    <s v="Commercial"/>
    <n v="25344"/>
    <n v="6336"/>
    <n v="147"/>
    <n v="864"/>
    <n v="1876"/>
    <n v="1275"/>
    <n v="274"/>
    <n v="2682618"/>
    <n v="2996113"/>
    <n v="1267288"/>
    <n v="4796361"/>
    <n v="690836"/>
    <n v="18249.102040816328"/>
    <n v="3467.7233796296296"/>
    <n v="675.52665245202559"/>
    <n v="3761.8517647058825"/>
    <n v="2521.2992700729928"/>
  </r>
  <r>
    <x v="36"/>
    <x v="9"/>
    <n v="1"/>
    <s v="LMH_Commercial"/>
    <x v="18"/>
    <s v="Commercial"/>
    <n v="24632"/>
    <n v="6158"/>
    <n v="94"/>
    <n v="884"/>
    <n v="1382"/>
    <n v="1532"/>
    <n v="300"/>
    <n v="3997041"/>
    <n v="3558567"/>
    <n v="1594502"/>
    <n v="6088583"/>
    <n v="3455277"/>
    <n v="42521.712765957447"/>
    <n v="4025.5282805429865"/>
    <n v="1153.7641099855282"/>
    <n v="3974.2708877284595"/>
    <n v="11517.59"/>
  </r>
  <r>
    <x v="36"/>
    <x v="9"/>
    <n v="1"/>
    <s v="SSL_Commercial"/>
    <x v="19"/>
    <s v="Commercial"/>
    <n v="13564"/>
    <n v="3391"/>
    <n v="137"/>
    <n v="409"/>
    <n v="1163"/>
    <n v="623"/>
    <n v="142"/>
    <n v="1915596"/>
    <n v="1473255"/>
    <n v="1350515"/>
    <n v="2129979"/>
    <n v="384458"/>
    <n v="13982.452554744526"/>
    <n v="3602.0904645476771"/>
    <n v="1161.2338779019776"/>
    <n v="3418.9069020866773"/>
    <n v="2707.4507042253522"/>
  </r>
  <r>
    <x v="36"/>
    <x v="9"/>
    <n v="1"/>
    <s v="SSH_Commercial"/>
    <x v="20"/>
    <s v="Commercial"/>
    <n v="12632"/>
    <n v="3158"/>
    <n v="106"/>
    <n v="520"/>
    <n v="682"/>
    <n v="761"/>
    <n v="113"/>
    <n v="1951347"/>
    <n v="2366719"/>
    <n v="1161984"/>
    <n v="3617374"/>
    <n v="468209"/>
    <n v="18408.933962264149"/>
    <n v="4551.3826923076922"/>
    <n v="1703.7888563049853"/>
    <n v="4753.4480946123522"/>
    <n v="4143.4424778761058"/>
  </r>
  <r>
    <x v="36"/>
    <x v="9"/>
    <n v="1"/>
    <s v="MMH_Commercial"/>
    <x v="21"/>
    <s v="Commercial"/>
    <n v="22048"/>
    <n v="5512"/>
    <n v="262"/>
    <n v="920"/>
    <n v="901"/>
    <n v="1435"/>
    <n v="368"/>
    <n v="3379374"/>
    <n v="3033029"/>
    <n v="1419014"/>
    <n v="4805952"/>
    <n v="1058114"/>
    <n v="12898.374045801527"/>
    <n v="3296.7706521739128"/>
    <n v="1574.9322974472807"/>
    <n v="3349.0954703832754"/>
    <n v="2875.3097826086955"/>
  </r>
  <r>
    <x v="36"/>
    <x v="9"/>
    <n v="1"/>
    <s v="SYA_Commercial"/>
    <x v="22"/>
    <s v="Commercial"/>
    <n v="6896"/>
    <n v="1724"/>
    <n v="76"/>
    <n v="286"/>
    <n v="293"/>
    <n v="282"/>
    <n v="93"/>
    <n v="1247331"/>
    <n v="1149817"/>
    <n v="304047"/>
    <n v="960955"/>
    <n v="644054"/>
    <n v="16412.25"/>
    <n v="4020.3391608391607"/>
    <n v="1037.703071672355"/>
    <n v="3407.6418439716313"/>
    <n v="6925.311827956989"/>
  </r>
  <r>
    <x v="36"/>
    <x v="9"/>
    <n v="1"/>
    <s v="LSH_Commercial"/>
    <x v="23"/>
    <s v="Commercial"/>
    <n v="10652"/>
    <n v="2663"/>
    <n v="130"/>
    <n v="521"/>
    <n v="809"/>
    <n v="885"/>
    <n v="459"/>
    <n v="2215766"/>
    <n v="1689641"/>
    <n v="1115138"/>
    <n v="2848198"/>
    <n v="3282829"/>
    <n v="17044.353846153845"/>
    <n v="3243.0729366602686"/>
    <n v="1378.4153275648948"/>
    <n v="3218.302824858757"/>
    <n v="7152.1328976034856"/>
  </r>
  <r>
    <x v="36"/>
    <x v="9"/>
    <n v="1"/>
    <s v="SYH_Commercial"/>
    <x v="24"/>
    <s v="Commercial"/>
    <n v="5544"/>
    <n v="1386"/>
    <n v="73"/>
    <n v="299"/>
    <n v="204"/>
    <n v="523"/>
    <n v="15"/>
    <n v="949772"/>
    <n v="892081"/>
    <n v="359368"/>
    <n v="1586011"/>
    <n v="89687"/>
    <n v="13010.575342465754"/>
    <n v="2983.5484949832776"/>
    <n v="1761.6078431372548"/>
    <n v="3032.5258126195031"/>
    <n v="5979.1333333333332"/>
  </r>
  <r>
    <x v="36"/>
    <x v="9"/>
    <n v="1"/>
    <s v="MSH_Commercial"/>
    <x v="25"/>
    <s v="Commercial"/>
    <n v="25208"/>
    <n v="6302"/>
    <n v="314"/>
    <n v="1173"/>
    <n v="871"/>
    <n v="1618"/>
    <n v="163"/>
    <n v="4556064"/>
    <n v="3552003"/>
    <n v="934287"/>
    <n v="4953186"/>
    <n v="1065621"/>
    <n v="14509.75796178344"/>
    <n v="3028.1355498721227"/>
    <n v="1072.6601607347875"/>
    <n v="3061.3016069221262"/>
    <n v="6537.5521472392638"/>
  </r>
  <r>
    <x v="36"/>
    <x v="9"/>
    <n v="1"/>
    <s v="SMH_Commercial"/>
    <x v="26"/>
    <s v="Commercial"/>
    <n v="12872"/>
    <n v="3218"/>
    <n v="123"/>
    <n v="634"/>
    <n v="1166"/>
    <n v="1114"/>
    <n v="178"/>
    <n v="1759983"/>
    <n v="2480192"/>
    <n v="796015"/>
    <n v="4822159"/>
    <n v="482978"/>
    <n v="14308.804878048781"/>
    <n v="3911.9747634069399"/>
    <n v="682.68867924528297"/>
    <n v="4328.6885098743269"/>
    <n v="2713.3595505617977"/>
  </r>
  <r>
    <x v="37"/>
    <x v="9"/>
    <n v="2"/>
    <s v="SML_Commercial"/>
    <x v="0"/>
    <s v="Commercial"/>
    <n v="28756"/>
    <n v="7189"/>
    <n v="47"/>
    <n v="886"/>
    <n v="525"/>
    <n v="1544"/>
    <n v="211"/>
    <n v="848215"/>
    <n v="1764775"/>
    <n v="909589"/>
    <n v="3041398"/>
    <n v="692864"/>
    <n v="18047.127659574468"/>
    <n v="1991.8453724604967"/>
    <n v="1732.5504761904763"/>
    <n v="1969.8173575129533"/>
    <n v="3283.7156398104266"/>
  </r>
  <r>
    <x v="37"/>
    <x v="9"/>
    <n v="2"/>
    <s v="LSL_Commercial"/>
    <x v="1"/>
    <s v="Commercial"/>
    <n v="3340"/>
    <n v="835"/>
    <n v="4"/>
    <n v="69"/>
    <n v="160"/>
    <n v="133"/>
    <n v="19"/>
    <n v="129129"/>
    <n v="238597"/>
    <n v="264907"/>
    <n v="351482"/>
    <n v="113204"/>
    <n v="32282.25"/>
    <n v="3457.927536231884"/>
    <n v="1655.66875"/>
    <n v="2642.7218045112782"/>
    <n v="5958.105263157895"/>
  </r>
  <r>
    <x v="37"/>
    <x v="9"/>
    <n v="2"/>
    <s v="MYA_Commercial"/>
    <x v="2"/>
    <s v="Commercial"/>
    <n v="3916"/>
    <n v="979"/>
    <n v="21"/>
    <n v="138"/>
    <n v="156"/>
    <n v="282"/>
    <n v="26"/>
    <n v="208049"/>
    <n v="410083"/>
    <n v="138966"/>
    <n v="834382"/>
    <n v="122874"/>
    <n v="9907.0952380952385"/>
    <n v="2971.6159420289855"/>
    <n v="890.80769230769226"/>
    <n v="2958.8014184397161"/>
    <n v="4725.9230769230771"/>
  </r>
  <r>
    <x v="37"/>
    <x v="9"/>
    <n v="2"/>
    <s v="SMA_Commercial"/>
    <x v="3"/>
    <s v="Commercial"/>
    <n v="27348"/>
    <n v="6837"/>
    <n v="50"/>
    <n v="657"/>
    <n v="400"/>
    <n v="1471"/>
    <n v="175"/>
    <n v="833794"/>
    <n v="2192044"/>
    <n v="321713"/>
    <n v="4853550"/>
    <n v="901290"/>
    <n v="16675.88"/>
    <n v="3336.4444444444443"/>
    <n v="804.28250000000003"/>
    <n v="3299.4901427600271"/>
    <n v="5150.2285714285717"/>
  </r>
  <r>
    <x v="37"/>
    <x v="9"/>
    <n v="2"/>
    <s v="MSL_Commercial"/>
    <x v="4"/>
    <s v="Commercial"/>
    <n v="11016"/>
    <n v="2754"/>
    <n v="30"/>
    <n v="234"/>
    <n v="680"/>
    <n v="363"/>
    <n v="65"/>
    <n v="821076"/>
    <n v="893669"/>
    <n v="1627462"/>
    <n v="1354742"/>
    <n v="232999"/>
    <n v="27369.200000000001"/>
    <n v="3819.0982905982905"/>
    <n v="2393.3264705882352"/>
    <n v="3732.0716253443525"/>
    <n v="3584.6"/>
  </r>
  <r>
    <x v="37"/>
    <x v="9"/>
    <n v="2"/>
    <s v="LYL_Commercial"/>
    <x v="5"/>
    <s v="Commercial"/>
    <n v="4560"/>
    <n v="1140"/>
    <n v="27"/>
    <n v="108"/>
    <n v="228"/>
    <n v="168"/>
    <n v="48"/>
    <n v="614062"/>
    <n v="448458"/>
    <n v="390754"/>
    <n v="671563"/>
    <n v="307339"/>
    <n v="22743.037037037036"/>
    <n v="4152.3888888888887"/>
    <n v="1713.8333333333333"/>
    <n v="3997.3988095238096"/>
    <n v="6402.895833333333"/>
  </r>
  <r>
    <x v="37"/>
    <x v="9"/>
    <n v="2"/>
    <s v="LSA_Commercial"/>
    <x v="6"/>
    <s v="Commercial"/>
    <n v="31024"/>
    <n v="7756"/>
    <n v="97"/>
    <n v="914"/>
    <n v="753"/>
    <n v="1597"/>
    <n v="271"/>
    <n v="3065415"/>
    <n v="2894091"/>
    <n v="1210654"/>
    <n v="4157832"/>
    <n v="2741623"/>
    <n v="31602.216494845361"/>
    <n v="3166.4015317286653"/>
    <n v="1607.7742363877821"/>
    <n v="2603.5266123982469"/>
    <n v="10116.690036900369"/>
  </r>
  <r>
    <x v="37"/>
    <x v="9"/>
    <n v="2"/>
    <s v="LMA_Commercial"/>
    <x v="7"/>
    <s v="Commercial"/>
    <n v="28960"/>
    <n v="7240"/>
    <n v="221"/>
    <n v="747"/>
    <n v="2059"/>
    <n v="1028"/>
    <n v="788"/>
    <n v="3084581"/>
    <n v="1613411"/>
    <n v="1696793"/>
    <n v="3113380"/>
    <n v="3741149"/>
    <n v="13957.380090497738"/>
    <n v="2159.8540829986614"/>
    <n v="824.08596406022343"/>
    <n v="3028.5797665369651"/>
    <n v="4747.6510152284263"/>
  </r>
  <r>
    <x v="37"/>
    <x v="9"/>
    <n v="2"/>
    <s v="SYL_Commercial"/>
    <x v="8"/>
    <s v="Commercial"/>
    <n v="3740"/>
    <n v="935"/>
    <n v="33"/>
    <n v="101"/>
    <n v="165"/>
    <n v="142"/>
    <n v="46"/>
    <n v="444119"/>
    <n v="352031"/>
    <n v="170788"/>
    <n v="476774"/>
    <n v="190183"/>
    <n v="13458.151515151516"/>
    <n v="3485.4554455445545"/>
    <n v="1035.0787878787878"/>
    <n v="3357.5633802816901"/>
    <n v="4134.413043478261"/>
  </r>
  <r>
    <x v="37"/>
    <x v="9"/>
    <n v="2"/>
    <s v="MYL_Commercial"/>
    <x v="9"/>
    <s v="Commercial"/>
    <n v="2744"/>
    <n v="686"/>
    <n v="25"/>
    <n v="89"/>
    <n v="151"/>
    <n v="126"/>
    <n v="26"/>
    <n v="387336"/>
    <n v="322747"/>
    <n v="121324"/>
    <n v="437463"/>
    <n v="129543"/>
    <n v="15493.44"/>
    <n v="3626.370786516854"/>
    <n v="803.4701986754967"/>
    <n v="3471.9285714285716"/>
    <n v="4982.4230769230771"/>
  </r>
  <r>
    <x v="37"/>
    <x v="9"/>
    <n v="2"/>
    <s v="MYH_Commercial"/>
    <x v="10"/>
    <s v="Commercial"/>
    <n v="7512"/>
    <n v="1878"/>
    <n v="61"/>
    <n v="209"/>
    <n v="173"/>
    <n v="296"/>
    <n v="100"/>
    <n v="1098212"/>
    <n v="824684"/>
    <n v="185433"/>
    <n v="881376"/>
    <n v="514804"/>
    <n v="18003.475409836065"/>
    <n v="3945.8564593301435"/>
    <n v="1071.8670520231215"/>
    <n v="2977.6216216216217"/>
    <n v="5148.04"/>
  </r>
  <r>
    <x v="37"/>
    <x v="9"/>
    <n v="2"/>
    <s v="LML_Commercial"/>
    <x v="11"/>
    <s v="Commercial"/>
    <n v="28880"/>
    <n v="7220"/>
    <n v="54"/>
    <n v="630"/>
    <n v="2474"/>
    <n v="992"/>
    <n v="251"/>
    <n v="1116387"/>
    <n v="1458730"/>
    <n v="3487603"/>
    <n v="1827487"/>
    <n v="1249497"/>
    <n v="20673.833333333332"/>
    <n v="2315.4444444444443"/>
    <n v="1409.7021018593371"/>
    <n v="1842.2247983870968"/>
    <n v="4978.0756972111558"/>
  </r>
  <r>
    <x v="37"/>
    <x v="9"/>
    <n v="2"/>
    <s v="MSA_Commercial"/>
    <x v="12"/>
    <s v="Commercial"/>
    <n v="20696"/>
    <n v="5174"/>
    <n v="76"/>
    <n v="599"/>
    <n v="977"/>
    <n v="1226"/>
    <n v="233"/>
    <n v="1766304"/>
    <n v="2181309"/>
    <n v="1389175"/>
    <n v="3440061"/>
    <n v="1027216"/>
    <n v="23240.842105263157"/>
    <n v="3641.5843071786312"/>
    <n v="1421.8781985670419"/>
    <n v="2805.9225122349103"/>
    <n v="4408.6523605150214"/>
  </r>
  <r>
    <x v="37"/>
    <x v="9"/>
    <n v="2"/>
    <s v="LYA_Commercial"/>
    <x v="13"/>
    <s v="Commercial"/>
    <n v="6204"/>
    <n v="1551"/>
    <n v="54"/>
    <n v="200"/>
    <n v="315"/>
    <n v="297"/>
    <n v="96"/>
    <n v="1217184"/>
    <n v="712557"/>
    <n v="288111"/>
    <n v="1011023"/>
    <n v="883530"/>
    <n v="22540.444444444445"/>
    <n v="3562.7849999999999"/>
    <n v="914.63809523809527"/>
    <n v="3404.1178451178453"/>
    <n v="9203.4375"/>
  </r>
  <r>
    <x v="37"/>
    <x v="9"/>
    <n v="2"/>
    <s v="MMA_Commercial"/>
    <x v="14"/>
    <s v="Commercial"/>
    <n v="30856"/>
    <n v="7714"/>
    <n v="240"/>
    <n v="940"/>
    <n v="1843"/>
    <n v="1563"/>
    <n v="355"/>
    <n v="3884671"/>
    <n v="3417377"/>
    <n v="2987261"/>
    <n v="5617494"/>
    <n v="4488449"/>
    <n v="16186.129166666668"/>
    <n v="3635.5074468085108"/>
    <n v="1620.8686923494304"/>
    <n v="3594.0460652591169"/>
    <n v="12643.518309859155"/>
  </r>
  <r>
    <x v="37"/>
    <x v="9"/>
    <n v="2"/>
    <s v="LYH_Commercial"/>
    <x v="15"/>
    <s v="Commercial"/>
    <n v="4352"/>
    <n v="1088"/>
    <n v="38"/>
    <n v="146"/>
    <n v="165"/>
    <n v="244"/>
    <n v="59"/>
    <n v="701728"/>
    <n v="496534"/>
    <n v="234507"/>
    <n v="725689"/>
    <n v="521184"/>
    <n v="18466.526315789473"/>
    <n v="3400.9178082191779"/>
    <n v="1421.2545454545455"/>
    <n v="2974.1352459016393"/>
    <n v="8833.6271186440681"/>
  </r>
  <r>
    <x v="37"/>
    <x v="9"/>
    <n v="2"/>
    <s v="SSA_Commercial"/>
    <x v="16"/>
    <s v="Commercial"/>
    <n v="7384"/>
    <n v="1846"/>
    <n v="61"/>
    <n v="229"/>
    <n v="741"/>
    <n v="471"/>
    <n v="226"/>
    <n v="1170159"/>
    <n v="398699"/>
    <n v="557112"/>
    <n v="1518973"/>
    <n v="1225084"/>
    <n v="19182.934426229509"/>
    <n v="1741.0436681222707"/>
    <n v="751.83805668016191"/>
    <n v="3224.9957537154987"/>
    <n v="5420.7256637168139"/>
  </r>
  <r>
    <x v="37"/>
    <x v="9"/>
    <n v="2"/>
    <s v="MML_Commercial"/>
    <x v="17"/>
    <s v="Commercial"/>
    <n v="25252"/>
    <n v="6313"/>
    <n v="149"/>
    <n v="724"/>
    <n v="2136"/>
    <n v="1020"/>
    <n v="244"/>
    <n v="2676830"/>
    <n v="2600366"/>
    <n v="1363993"/>
    <n v="3260307"/>
    <n v="518256"/>
    <n v="17965.302013422817"/>
    <n v="3591.6657458563536"/>
    <n v="638.57350187265922"/>
    <n v="3196.3794117647058"/>
    <n v="2124"/>
  </r>
  <r>
    <x v="37"/>
    <x v="9"/>
    <n v="2"/>
    <s v="LMH_Commercial"/>
    <x v="18"/>
    <s v="Commercial"/>
    <n v="24320"/>
    <n v="6080"/>
    <n v="96"/>
    <n v="840"/>
    <n v="1525"/>
    <n v="1374"/>
    <n v="272"/>
    <n v="3997746"/>
    <n v="3355539"/>
    <n v="1711237"/>
    <n v="5205382"/>
    <n v="3622115"/>
    <n v="41643.1875"/>
    <n v="3994.6892857142857"/>
    <n v="1122.1226229508197"/>
    <n v="3788.4876273653567"/>
    <n v="13316.599264705883"/>
  </r>
  <r>
    <x v="37"/>
    <x v="9"/>
    <n v="2"/>
    <s v="SSL_Commercial"/>
    <x v="19"/>
    <s v="Commercial"/>
    <n v="13444"/>
    <n v="3361"/>
    <n v="134"/>
    <n v="389"/>
    <n v="1348"/>
    <n v="616"/>
    <n v="131"/>
    <n v="1919043"/>
    <n v="1404940"/>
    <n v="1873850"/>
    <n v="1896204"/>
    <n v="382951"/>
    <n v="14321.216417910447"/>
    <n v="3611.6709511568124"/>
    <n v="1390.0964391691396"/>
    <n v="3078.2532467532469"/>
    <n v="2923.290076335878"/>
  </r>
  <r>
    <x v="37"/>
    <x v="9"/>
    <n v="2"/>
    <s v="SSH_Commercial"/>
    <x v="20"/>
    <s v="Commercial"/>
    <n v="12492"/>
    <n v="3123"/>
    <n v="108"/>
    <n v="489"/>
    <n v="1078"/>
    <n v="700"/>
    <n v="119"/>
    <n v="1945955"/>
    <n v="2201757"/>
    <n v="2905307"/>
    <n v="3360407"/>
    <n v="494526"/>
    <n v="18018.10185185185"/>
    <n v="4502.5705521472391"/>
    <n v="2695.0899814471245"/>
    <n v="4800.5814285714287"/>
    <n v="4155.680672268908"/>
  </r>
  <r>
    <x v="37"/>
    <x v="9"/>
    <n v="2"/>
    <s v="MMH_Commercial"/>
    <x v="21"/>
    <s v="Commercial"/>
    <n v="21752"/>
    <n v="5438"/>
    <n v="242"/>
    <n v="919"/>
    <n v="932"/>
    <n v="1408"/>
    <n v="331"/>
    <n v="3432210"/>
    <n v="3010513"/>
    <n v="1216761"/>
    <n v="4226185"/>
    <n v="986619"/>
    <n v="14182.685950413223"/>
    <n v="3275.8574537540803"/>
    <n v="1305.5375536480688"/>
    <n v="3001.551846590909"/>
    <n v="2980.7220543806648"/>
  </r>
  <r>
    <x v="37"/>
    <x v="9"/>
    <n v="2"/>
    <s v="SYA_Commercial"/>
    <x v="22"/>
    <s v="Commercial"/>
    <n v="6832"/>
    <n v="1708"/>
    <n v="77"/>
    <n v="271"/>
    <n v="154"/>
    <n v="265"/>
    <n v="42"/>
    <n v="1090333"/>
    <n v="933109"/>
    <n v="125255"/>
    <n v="886534"/>
    <n v="211782"/>
    <n v="14160.16883116883"/>
    <n v="3443.2066420664205"/>
    <n v="813.34415584415581"/>
    <n v="3345.4113207547171"/>
    <n v="5042.4285714285716"/>
  </r>
  <r>
    <x v="37"/>
    <x v="9"/>
    <n v="2"/>
    <s v="LSH_Commercial"/>
    <x v="23"/>
    <s v="Commercial"/>
    <n v="10556"/>
    <n v="2639"/>
    <n v="127"/>
    <n v="514"/>
    <n v="753"/>
    <n v="871"/>
    <n v="182"/>
    <n v="2017252"/>
    <n v="1383016"/>
    <n v="824565"/>
    <n v="2881957"/>
    <n v="1053273"/>
    <n v="15883.874015748032"/>
    <n v="2690.6926070038912"/>
    <n v="1095.0398406374502"/>
    <n v="3308.7910447761192"/>
    <n v="5787.2142857142853"/>
  </r>
  <r>
    <x v="37"/>
    <x v="9"/>
    <n v="2"/>
    <s v="SYH_Commercial"/>
    <x v="24"/>
    <s v="Commercial"/>
    <n v="5484"/>
    <n v="1371"/>
    <n v="72"/>
    <n v="300"/>
    <n v="217"/>
    <n v="568"/>
    <n v="8"/>
    <n v="1013162"/>
    <n v="904269"/>
    <n v="383051"/>
    <n v="1442582"/>
    <n v="73359"/>
    <n v="14071.694444444445"/>
    <n v="3014.23"/>
    <n v="1765.2119815668202"/>
    <n v="2539.7570422535209"/>
    <n v="9169.875"/>
  </r>
  <r>
    <x v="37"/>
    <x v="9"/>
    <n v="2"/>
    <s v="MSH_Commercial"/>
    <x v="25"/>
    <s v="Commercial"/>
    <n v="24972"/>
    <n v="6243"/>
    <n v="308"/>
    <n v="1167"/>
    <n v="357"/>
    <n v="1179"/>
    <n v="763"/>
    <n v="3995021"/>
    <n v="2969659"/>
    <n v="293147"/>
    <n v="3508355"/>
    <n v="4027605"/>
    <n v="12970.847402597403"/>
    <n v="2544.6949443016283"/>
    <n v="821.140056022409"/>
    <n v="2975.7039864291773"/>
    <n v="5278.6435124508516"/>
  </r>
  <r>
    <x v="37"/>
    <x v="9"/>
    <n v="2"/>
    <s v="SMH_Commercial"/>
    <x v="26"/>
    <s v="Commercial"/>
    <n v="12848"/>
    <n v="3212"/>
    <n v="130"/>
    <n v="599"/>
    <n v="1262"/>
    <n v="989"/>
    <n v="150"/>
    <n v="1894253"/>
    <n v="2505058"/>
    <n v="890795"/>
    <n v="3591383"/>
    <n v="439382"/>
    <n v="14571.176923076922"/>
    <n v="4182.0667779632722"/>
    <n v="705.8597464342314"/>
    <n v="3631.3276036400403"/>
    <n v="2929.2133333333331"/>
  </r>
  <r>
    <x v="38"/>
    <x v="9"/>
    <n v="3"/>
    <s v="SML_Commercial"/>
    <x v="0"/>
    <s v="Commercial"/>
    <n v="29660"/>
    <n v="7415"/>
    <n v="48"/>
    <n v="927"/>
    <n v="523"/>
    <n v="1658"/>
    <n v="202"/>
    <n v="927648"/>
    <n v="1879930"/>
    <n v="919258"/>
    <n v="3128529"/>
    <n v="652599"/>
    <n v="19326"/>
    <n v="2027.9719525350592"/>
    <n v="1757.6634799235183"/>
    <n v="1886.9294330518696"/>
    <n v="3230.6881188118814"/>
  </r>
  <r>
    <x v="38"/>
    <x v="9"/>
    <n v="3"/>
    <s v="LSL_Commercial"/>
    <x v="1"/>
    <s v="Commercial"/>
    <n v="3444"/>
    <n v="861"/>
    <n v="5"/>
    <n v="65"/>
    <n v="205"/>
    <n v="120"/>
    <n v="14"/>
    <n v="143076"/>
    <n v="212487"/>
    <n v="412863"/>
    <n v="379063"/>
    <n v="116140"/>
    <n v="28615.200000000001"/>
    <n v="3269.0307692307692"/>
    <n v="2013.9658536585366"/>
    <n v="3158.8583333333331"/>
    <n v="8295.7142857142862"/>
  </r>
  <r>
    <x v="38"/>
    <x v="9"/>
    <n v="3"/>
    <s v="MYA_Commercial"/>
    <x v="2"/>
    <s v="Commercial"/>
    <n v="4028"/>
    <n v="1007"/>
    <n v="23"/>
    <n v="156"/>
    <n v="63"/>
    <n v="403"/>
    <n v="27"/>
    <n v="249777"/>
    <n v="458403"/>
    <n v="63295"/>
    <n v="1158218"/>
    <n v="143532"/>
    <n v="10859.869565217392"/>
    <n v="2938.4807692307691"/>
    <n v="1004.6825396825396"/>
    <n v="2873.9900744416873"/>
    <n v="5316"/>
  </r>
  <r>
    <x v="38"/>
    <x v="9"/>
    <n v="3"/>
    <s v="SMA_Commercial"/>
    <x v="3"/>
    <s v="Commercial"/>
    <n v="28148"/>
    <n v="7037"/>
    <n v="45"/>
    <n v="725"/>
    <n v="1080"/>
    <n v="1780"/>
    <n v="952"/>
    <n v="811954"/>
    <n v="2531168"/>
    <n v="949727"/>
    <n v="5378718"/>
    <n v="5366724"/>
    <n v="18043.422222222223"/>
    <n v="3491.2662068965519"/>
    <n v="879.37685185185182"/>
    <n v="3021.7516853932584"/>
    <n v="5637.3151260504201"/>
  </r>
  <r>
    <x v="38"/>
    <x v="9"/>
    <n v="3"/>
    <s v="MSL_Commercial"/>
    <x v="4"/>
    <s v="Commercial"/>
    <n v="11268"/>
    <n v="2817"/>
    <n v="31"/>
    <n v="243"/>
    <n v="669"/>
    <n v="385"/>
    <n v="72"/>
    <n v="770783"/>
    <n v="878673"/>
    <n v="1652532"/>
    <n v="1420359"/>
    <n v="262060"/>
    <n v="24863.967741935485"/>
    <n v="3615.9382716049381"/>
    <n v="2470.1524663677128"/>
    <n v="3689.244155844156"/>
    <n v="3639.7222222222222"/>
  </r>
  <r>
    <x v="38"/>
    <x v="9"/>
    <n v="3"/>
    <s v="LYL_Commercial"/>
    <x v="5"/>
    <s v="Commercial"/>
    <n v="4680"/>
    <n v="1170"/>
    <n v="30"/>
    <n v="127"/>
    <n v="229"/>
    <n v="191"/>
    <n v="55"/>
    <n v="624963"/>
    <n v="444809"/>
    <n v="326558"/>
    <n v="719296"/>
    <n v="293093"/>
    <n v="20832.099999999999"/>
    <n v="3502.4330708661419"/>
    <n v="1426.0174672489084"/>
    <n v="3765.9476439790574"/>
    <n v="5328.9636363636364"/>
  </r>
  <r>
    <x v="38"/>
    <x v="9"/>
    <n v="3"/>
    <s v="LSA_Commercial"/>
    <x v="6"/>
    <s v="Commercial"/>
    <n v="31916"/>
    <n v="7979"/>
    <n v="90"/>
    <n v="1034"/>
    <n v="802"/>
    <n v="1709"/>
    <n v="293"/>
    <n v="3071170"/>
    <n v="3081358"/>
    <n v="1278533"/>
    <n v="4544131"/>
    <n v="2639567"/>
    <n v="34124.111111111109"/>
    <n v="2980.036750483559"/>
    <n v="1594.1807980049875"/>
    <n v="2658.9414862492686"/>
    <n v="9008.761092150171"/>
  </r>
  <r>
    <x v="38"/>
    <x v="9"/>
    <n v="3"/>
    <s v="LMA_Commercial"/>
    <x v="7"/>
    <s v="Commercial"/>
    <n v="29804"/>
    <n v="7451"/>
    <n v="241"/>
    <n v="817"/>
    <n v="442"/>
    <n v="1254"/>
    <n v="189"/>
    <n v="3846323"/>
    <n v="1821309"/>
    <n v="412962"/>
    <n v="3634556"/>
    <n v="1035853"/>
    <n v="15959.846473029045"/>
    <n v="2229.2643818849451"/>
    <n v="934.30316742081448"/>
    <n v="2898.3700159489631"/>
    <n v="5480.7037037037035"/>
  </r>
  <r>
    <x v="38"/>
    <x v="9"/>
    <n v="3"/>
    <s v="SYL_Commercial"/>
    <x v="8"/>
    <s v="Commercial"/>
    <n v="3856"/>
    <n v="964"/>
    <n v="33"/>
    <n v="106"/>
    <n v="179"/>
    <n v="145"/>
    <n v="45"/>
    <n v="436953"/>
    <n v="350682"/>
    <n v="187731"/>
    <n v="491066"/>
    <n v="197223"/>
    <n v="13241"/>
    <n v="3308.3207547169814"/>
    <n v="1048.7765363128492"/>
    <n v="3386.6620689655174"/>
    <n v="4382.7333333333336"/>
  </r>
  <r>
    <x v="38"/>
    <x v="9"/>
    <n v="3"/>
    <s v="MYL_Commercial"/>
    <x v="9"/>
    <s v="Commercial"/>
    <n v="2832"/>
    <n v="708"/>
    <n v="25"/>
    <n v="91"/>
    <n v="166"/>
    <n v="132"/>
    <n v="27"/>
    <n v="423466"/>
    <n v="320643"/>
    <n v="146316"/>
    <n v="464936"/>
    <n v="127934"/>
    <n v="16938.64"/>
    <n v="3523.5494505494507"/>
    <n v="881.42168674698792"/>
    <n v="3522.242424242424"/>
    <n v="4738.2962962962965"/>
  </r>
  <r>
    <x v="38"/>
    <x v="9"/>
    <n v="3"/>
    <s v="MYH_Commercial"/>
    <x v="10"/>
    <s v="Commercial"/>
    <n v="7728"/>
    <n v="1932"/>
    <n v="66"/>
    <n v="238"/>
    <n v="555"/>
    <n v="625"/>
    <n v="49"/>
    <n v="1339962"/>
    <n v="954630"/>
    <n v="648602"/>
    <n v="1800068"/>
    <n v="270996"/>
    <n v="20302.454545454544"/>
    <n v="4011.0504201680674"/>
    <n v="1168.6522522522523"/>
    <n v="2880.1088"/>
    <n v="5530.5306122448983"/>
  </r>
  <r>
    <x v="38"/>
    <x v="9"/>
    <n v="3"/>
    <s v="LML_Commercial"/>
    <x v="11"/>
    <s v="Commercial"/>
    <n v="29844"/>
    <n v="7461"/>
    <n v="51"/>
    <n v="674"/>
    <n v="2824"/>
    <n v="978"/>
    <n v="232"/>
    <n v="1060734"/>
    <n v="1597222"/>
    <n v="4339248"/>
    <n v="2100241"/>
    <n v="1297089"/>
    <n v="20798.705882352941"/>
    <n v="2369.7655786350147"/>
    <n v="1536.5609065155807"/>
    <n v="2147.4856850715746"/>
    <n v="5590.9008620689656"/>
  </r>
  <r>
    <x v="38"/>
    <x v="9"/>
    <n v="3"/>
    <s v="MSA_Commercial"/>
    <x v="12"/>
    <s v="Commercial"/>
    <n v="21168"/>
    <n v="5292"/>
    <n v="75"/>
    <n v="640"/>
    <n v="998"/>
    <n v="1320"/>
    <n v="230"/>
    <n v="1952036"/>
    <n v="2204636"/>
    <n v="1469437"/>
    <n v="3820053"/>
    <n v="1000452"/>
    <n v="26027.146666666667"/>
    <n v="3444.7437500000001"/>
    <n v="1472.3817635270541"/>
    <n v="2893.9795454545456"/>
    <n v="4349.7913043478256"/>
  </r>
  <r>
    <x v="38"/>
    <x v="9"/>
    <n v="3"/>
    <s v="LYA_Commercial"/>
    <x v="13"/>
    <s v="Commercial"/>
    <n v="6400"/>
    <n v="1600"/>
    <n v="54"/>
    <n v="196"/>
    <n v="414"/>
    <n v="279"/>
    <n v="106"/>
    <n v="1162653"/>
    <n v="708641"/>
    <n v="715500"/>
    <n v="999408"/>
    <n v="850800"/>
    <n v="21530.611111111109"/>
    <n v="3615.5153061224491"/>
    <n v="1728.2608695652175"/>
    <n v="3582.1075268817203"/>
    <n v="8026.4150943396226"/>
  </r>
  <r>
    <x v="38"/>
    <x v="9"/>
    <n v="3"/>
    <s v="MMA_Commercial"/>
    <x v="14"/>
    <s v="Commercial"/>
    <n v="31740"/>
    <n v="7935"/>
    <n v="240"/>
    <n v="986"/>
    <n v="1910"/>
    <n v="1678"/>
    <n v="381"/>
    <n v="4062265"/>
    <n v="3570244"/>
    <n v="3836349"/>
    <n v="5736228"/>
    <n v="4683259"/>
    <n v="16926.104166666668"/>
    <n v="3620.9371196754564"/>
    <n v="2008.5596858638744"/>
    <n v="3418.4910607866509"/>
    <n v="12292.018372703413"/>
  </r>
  <r>
    <x v="38"/>
    <x v="9"/>
    <n v="3"/>
    <s v="LYH_Commercial"/>
    <x v="15"/>
    <s v="Commercial"/>
    <n v="4460"/>
    <n v="1115"/>
    <n v="40"/>
    <n v="155"/>
    <n v="172"/>
    <n v="246"/>
    <n v="70"/>
    <n v="676984"/>
    <n v="547119"/>
    <n v="226365"/>
    <n v="738234"/>
    <n v="549846"/>
    <n v="16924.599999999999"/>
    <n v="3529.8"/>
    <n v="1316.0755813953488"/>
    <n v="3000.9512195121952"/>
    <n v="7854.9428571428571"/>
  </r>
  <r>
    <x v="38"/>
    <x v="9"/>
    <n v="3"/>
    <s v="SSA_Commercial"/>
    <x v="16"/>
    <s v="Commercial"/>
    <n v="7600"/>
    <n v="1900"/>
    <n v="66"/>
    <n v="242"/>
    <n v="489"/>
    <n v="344"/>
    <n v="49"/>
    <n v="1418625"/>
    <n v="420523"/>
    <n v="398699"/>
    <n v="1064200"/>
    <n v="295081"/>
    <n v="21494.31818181818"/>
    <n v="1737.6983471074379"/>
    <n v="815.33537832310833"/>
    <n v="3093.6046511627906"/>
    <n v="6022.0612244897957"/>
  </r>
  <r>
    <x v="38"/>
    <x v="9"/>
    <n v="3"/>
    <s v="MML_Commercial"/>
    <x v="17"/>
    <s v="Commercial"/>
    <n v="26136"/>
    <n v="6534"/>
    <n v="156"/>
    <n v="745"/>
    <n v="2333"/>
    <n v="1022"/>
    <n v="243"/>
    <n v="2815372"/>
    <n v="2659412"/>
    <n v="1583896"/>
    <n v="3694235"/>
    <n v="544774"/>
    <n v="18047.25641025641"/>
    <n v="3569.6805369127519"/>
    <n v="678.90955850835837"/>
    <n v="3614.7113502935422"/>
    <n v="2241.8683127572017"/>
  </r>
  <r>
    <x v="38"/>
    <x v="9"/>
    <n v="3"/>
    <s v="LMH_Commercial"/>
    <x v="18"/>
    <s v="Commercial"/>
    <n v="25064"/>
    <n v="6266"/>
    <n v="95"/>
    <n v="908"/>
    <n v="1434"/>
    <n v="1467"/>
    <n v="303"/>
    <n v="4055896"/>
    <n v="3636886"/>
    <n v="1702609"/>
    <n v="5660204"/>
    <n v="3640498"/>
    <n v="42693.642105263156"/>
    <n v="4005.3810572687225"/>
    <n v="1187.3145048814504"/>
    <n v="3858.3531015678254"/>
    <n v="12014.84488448845"/>
  </r>
  <r>
    <x v="38"/>
    <x v="9"/>
    <n v="3"/>
    <s v="SSL_Commercial"/>
    <x v="19"/>
    <s v="Commercial"/>
    <n v="13840"/>
    <n v="3460"/>
    <n v="133"/>
    <n v="404"/>
    <n v="1124"/>
    <n v="620"/>
    <n v="138"/>
    <n v="1920829"/>
    <n v="1459088"/>
    <n v="1191832"/>
    <n v="1868834"/>
    <n v="425047"/>
    <n v="14442.323308270677"/>
    <n v="3611.6039603960394"/>
    <n v="1060.3487544483985"/>
    <n v="3014.248387096774"/>
    <n v="3080.050724637681"/>
  </r>
  <r>
    <x v="38"/>
    <x v="9"/>
    <n v="3"/>
    <s v="SSH_Commercial"/>
    <x v="20"/>
    <s v="Commercial"/>
    <n v="12776"/>
    <n v="3194"/>
    <n v="105"/>
    <n v="478"/>
    <n v="1105"/>
    <n v="692"/>
    <n v="121"/>
    <n v="1926247"/>
    <n v="2120826"/>
    <n v="7449555"/>
    <n v="3185499"/>
    <n v="525978"/>
    <n v="18345.209523809524"/>
    <n v="4436.8744769874475"/>
    <n v="6741.6787330316738"/>
    <n v="4603.3222543352604"/>
    <n v="4346.9256198347111"/>
  </r>
  <r>
    <x v="38"/>
    <x v="9"/>
    <n v="3"/>
    <s v="MMH_Commercial"/>
    <x v="21"/>
    <s v="Commercial"/>
    <n v="22372"/>
    <n v="5593"/>
    <n v="249"/>
    <n v="953"/>
    <n v="960"/>
    <n v="1491"/>
    <n v="356"/>
    <n v="3535482"/>
    <n v="3080025"/>
    <n v="1424313"/>
    <n v="4538196"/>
    <n v="1022370"/>
    <n v="14198.722891566265"/>
    <n v="3231.9254984260233"/>
    <n v="1483.659375"/>
    <n v="3043.7263581488933"/>
    <n v="2871.825842696629"/>
  </r>
  <r>
    <x v="38"/>
    <x v="9"/>
    <n v="3"/>
    <s v="SYA_Commercial"/>
    <x v="22"/>
    <s v="Commercial"/>
    <n v="7032"/>
    <n v="1758"/>
    <n v="83"/>
    <n v="293"/>
    <n v="436"/>
    <n v="506"/>
    <n v="184"/>
    <n v="1330757"/>
    <n v="984813"/>
    <n v="394976"/>
    <n v="1577993"/>
    <n v="1029815"/>
    <n v="16033.216867469879"/>
    <n v="3361.1365187713309"/>
    <n v="905.90825688073392"/>
    <n v="3118.5632411067195"/>
    <n v="5596.820652173913"/>
  </r>
  <r>
    <x v="38"/>
    <x v="9"/>
    <n v="3"/>
    <s v="LSH_Commercial"/>
    <x v="23"/>
    <s v="Commercial"/>
    <n v="10864"/>
    <n v="2716"/>
    <n v="135"/>
    <n v="539"/>
    <n v="175"/>
    <n v="1074"/>
    <n v="513"/>
    <n v="2461292"/>
    <n v="1429650"/>
    <n v="216129"/>
    <n v="3267785"/>
    <n v="3136900"/>
    <n v="18231.792592592592"/>
    <n v="2652.4118738404454"/>
    <n v="1235.0228571428572"/>
    <n v="3042.6303538175048"/>
    <n v="6114.8148148148148"/>
  </r>
  <r>
    <x v="38"/>
    <x v="9"/>
    <n v="3"/>
    <s v="SYH_Commercial"/>
    <x v="24"/>
    <s v="Commercial"/>
    <n v="5600"/>
    <n v="1400"/>
    <n v="77"/>
    <n v="305"/>
    <n v="231"/>
    <n v="571"/>
    <n v="11"/>
    <n v="1048361"/>
    <n v="873850"/>
    <n v="477216"/>
    <n v="1448792"/>
    <n v="66601"/>
    <n v="13615.077922077922"/>
    <n v="2865.0819672131147"/>
    <n v="2065.8701298701299"/>
    <n v="2537.2889667250438"/>
    <n v="6054.636363636364"/>
  </r>
  <r>
    <x v="38"/>
    <x v="9"/>
    <n v="3"/>
    <s v="MSH_Commercial"/>
    <x v="25"/>
    <s v="Commercial"/>
    <n v="25700"/>
    <n v="6425"/>
    <n v="332"/>
    <n v="1243"/>
    <n v="382"/>
    <n v="996"/>
    <n v="157"/>
    <n v="5150486"/>
    <n v="3095827"/>
    <n v="348899"/>
    <n v="2780515"/>
    <n v="899154"/>
    <n v="15513.512048192772"/>
    <n v="2490.6090104585678"/>
    <n v="913.34816753926702"/>
    <n v="2791.6817269076305"/>
    <n v="5727.0955414012742"/>
  </r>
  <r>
    <x v="38"/>
    <x v="9"/>
    <n v="3"/>
    <s v="SMH_Commercial"/>
    <x v="26"/>
    <s v="Commercial"/>
    <n v="13392"/>
    <n v="3348"/>
    <n v="130"/>
    <n v="613"/>
    <n v="1137"/>
    <n v="1021"/>
    <n v="178"/>
    <n v="1946248"/>
    <n v="2474967"/>
    <n v="930084"/>
    <n v="4074478"/>
    <n v="601751"/>
    <n v="14971.138461538461"/>
    <n v="4037.4665579119087"/>
    <n v="818.01583113456468"/>
    <n v="3990.6738491674828"/>
    <n v="3380.6235955056181"/>
  </r>
  <r>
    <x v="39"/>
    <x v="9"/>
    <n v="4"/>
    <s v="SML_Commercial"/>
    <x v="0"/>
    <s v="Commercial"/>
    <n v="29492"/>
    <n v="7373"/>
    <n v="47"/>
    <n v="857"/>
    <n v="474"/>
    <n v="1515"/>
    <n v="201"/>
    <n v="786607"/>
    <n v="1659504"/>
    <n v="859614"/>
    <n v="3205117"/>
    <n v="623411"/>
    <n v="16736.319148936171"/>
    <n v="1936.4107351225205"/>
    <n v="1813.5316455696202"/>
    <n v="2115.5887788778878"/>
    <n v="3101.5472636815921"/>
  </r>
  <r>
    <x v="39"/>
    <x v="9"/>
    <n v="4"/>
    <s v="LSL_Commercial"/>
    <x v="1"/>
    <s v="Commercial"/>
    <n v="3332"/>
    <n v="833"/>
    <n v="3"/>
    <n v="64"/>
    <n v="165"/>
    <n v="116"/>
    <n v="17"/>
    <n v="90258"/>
    <n v="223804"/>
    <n v="310197"/>
    <n v="402830"/>
    <n v="96738"/>
    <n v="30086"/>
    <n v="3496.9375"/>
    <n v="1879.9818181818182"/>
    <n v="3472.6724137931033"/>
    <n v="5690.4705882352937"/>
  </r>
  <r>
    <x v="39"/>
    <x v="9"/>
    <n v="4"/>
    <s v="MYA_Commercial"/>
    <x v="2"/>
    <s v="Commercial"/>
    <n v="3964"/>
    <n v="991"/>
    <n v="21"/>
    <n v="149"/>
    <n v="120"/>
    <n v="347"/>
    <n v="25"/>
    <n v="201910"/>
    <n v="565022"/>
    <n v="122564"/>
    <n v="1035360"/>
    <n v="128408"/>
    <n v="9614.7619047619046"/>
    <n v="3792.0939597315437"/>
    <n v="1021.3666666666667"/>
    <n v="2983.7463976945246"/>
    <n v="5136.32"/>
  </r>
  <r>
    <x v="39"/>
    <x v="9"/>
    <n v="4"/>
    <s v="SMA_Commercial"/>
    <x v="3"/>
    <s v="Commercial"/>
    <n v="27688"/>
    <n v="6922"/>
    <n v="44"/>
    <n v="658"/>
    <n v="2074"/>
    <n v="975"/>
    <n v="681"/>
    <n v="705851"/>
    <n v="2889104"/>
    <n v="1864621"/>
    <n v="3426211"/>
    <n v="3528594"/>
    <n v="16042.068181818182"/>
    <n v="4390.7355623100302"/>
    <n v="899.04580520732884"/>
    <n v="3514.062564102564"/>
    <n v="5181.4889867841412"/>
  </r>
  <r>
    <x v="39"/>
    <x v="9"/>
    <n v="4"/>
    <s v="MSL_Commercial"/>
    <x v="4"/>
    <s v="Commercial"/>
    <n v="11080"/>
    <n v="2770"/>
    <n v="30"/>
    <n v="229"/>
    <n v="502"/>
    <n v="366"/>
    <n v="73"/>
    <n v="787628"/>
    <n v="877576"/>
    <n v="1120603"/>
    <n v="1421025"/>
    <n v="256091"/>
    <n v="26254.266666666666"/>
    <n v="3832.2096069868994"/>
    <n v="2232.2768924302791"/>
    <n v="3882.5819672131147"/>
    <n v="3508.0958904109589"/>
  </r>
  <r>
    <x v="39"/>
    <x v="9"/>
    <n v="4"/>
    <s v="LYL_Commercial"/>
    <x v="5"/>
    <s v="Commercial"/>
    <n v="4608"/>
    <n v="1152"/>
    <n v="30"/>
    <n v="117"/>
    <n v="207"/>
    <n v="180"/>
    <n v="51"/>
    <n v="610060"/>
    <n v="436205"/>
    <n v="398263"/>
    <n v="725560"/>
    <n v="263711"/>
    <n v="20335.333333333332"/>
    <n v="3728.2478632478633"/>
    <n v="1923.9758454106279"/>
    <n v="4030.8888888888887"/>
    <n v="5170.8039215686276"/>
  </r>
  <r>
    <x v="39"/>
    <x v="9"/>
    <n v="4"/>
    <s v="LSA_Commercial"/>
    <x v="6"/>
    <s v="Commercial"/>
    <n v="31600"/>
    <n v="7900"/>
    <n v="95"/>
    <n v="925"/>
    <n v="803"/>
    <n v="1603"/>
    <n v="264"/>
    <n v="3235121"/>
    <n v="2758101"/>
    <n v="1790098"/>
    <n v="4611572"/>
    <n v="2451334"/>
    <n v="34053.905263157896"/>
    <n v="2981.7308108108109"/>
    <n v="2229.2627646326277"/>
    <n v="2876.8384279475981"/>
    <n v="9285.3560606060601"/>
  </r>
  <r>
    <x v="39"/>
    <x v="9"/>
    <n v="4"/>
    <s v="LMA_Commercial"/>
    <x v="7"/>
    <s v="Commercial"/>
    <n v="29324"/>
    <n v="7331"/>
    <n v="220"/>
    <n v="775"/>
    <n v="1001"/>
    <n v="1567"/>
    <n v="807"/>
    <n v="3025605"/>
    <n v="2181116"/>
    <n v="916842"/>
    <n v="5006472"/>
    <n v="4065197"/>
    <n v="13752.75"/>
    <n v="2814.3432258064518"/>
    <n v="915.92607392607397"/>
    <n v="3194.9406509253349"/>
    <n v="5037.4188351920693"/>
  </r>
  <r>
    <x v="39"/>
    <x v="9"/>
    <n v="4"/>
    <s v="SYL_Commercial"/>
    <x v="8"/>
    <s v="Commercial"/>
    <n v="3788"/>
    <n v="947"/>
    <n v="32"/>
    <n v="99"/>
    <n v="143"/>
    <n v="136"/>
    <n v="43"/>
    <n v="419101"/>
    <n v="345647"/>
    <n v="171272"/>
    <n v="501042"/>
    <n v="178985"/>
    <n v="13096.90625"/>
    <n v="3491.3838383838383"/>
    <n v="1197.7062937062938"/>
    <n v="3684.1323529411766"/>
    <n v="4162.4418604651164"/>
  </r>
  <r>
    <x v="39"/>
    <x v="9"/>
    <n v="4"/>
    <s v="MYL_Commercial"/>
    <x v="9"/>
    <s v="Commercial"/>
    <n v="2788"/>
    <n v="697"/>
    <n v="24"/>
    <n v="87"/>
    <n v="133"/>
    <n v="128"/>
    <n v="25"/>
    <n v="393623"/>
    <n v="309347"/>
    <n v="137923"/>
    <n v="503307"/>
    <n v="115589"/>
    <n v="16400.958333333332"/>
    <n v="3555.7126436781609"/>
    <n v="1037.015037593985"/>
    <n v="3932.0859375"/>
    <n v="4623.5600000000004"/>
  </r>
  <r>
    <x v="39"/>
    <x v="9"/>
    <n v="4"/>
    <s v="MYH_Commercial"/>
    <x v="10"/>
    <s v="Commercial"/>
    <n v="7604"/>
    <n v="1901"/>
    <n v="59"/>
    <n v="215"/>
    <n v="105"/>
    <n v="252"/>
    <n v="45"/>
    <n v="1037977"/>
    <n v="1135652"/>
    <n v="124212"/>
    <n v="817521"/>
    <n v="229922"/>
    <n v="17592.830508474577"/>
    <n v="5282.1023255813952"/>
    <n v="1182.9714285714285"/>
    <n v="3244.1309523809523"/>
    <n v="5109.3777777777777"/>
  </r>
  <r>
    <x v="39"/>
    <x v="9"/>
    <n v="4"/>
    <s v="LML_Commercial"/>
    <x v="11"/>
    <s v="Commercial"/>
    <n v="28920"/>
    <n v="7230"/>
    <n v="49"/>
    <n v="619"/>
    <n v="2049"/>
    <n v="971"/>
    <n v="213"/>
    <n v="999360"/>
    <n v="1466501"/>
    <n v="2789108"/>
    <n v="2454142"/>
    <n v="1240183"/>
    <n v="20395.102040816328"/>
    <n v="2369.1453957996769"/>
    <n v="1361.2044899951195"/>
    <n v="2527.4376930998969"/>
    <n v="5822.4553990610329"/>
  </r>
  <r>
    <x v="39"/>
    <x v="9"/>
    <n v="4"/>
    <s v="MSA_Commercial"/>
    <x v="12"/>
    <s v="Commercial"/>
    <n v="20260"/>
    <n v="5065"/>
    <n v="75"/>
    <n v="599"/>
    <n v="1020"/>
    <n v="1216"/>
    <n v="220"/>
    <n v="1904245"/>
    <n v="2146871"/>
    <n v="2052852"/>
    <n v="3727936"/>
    <n v="946442"/>
    <n v="25389.933333333334"/>
    <n v="3584.091819699499"/>
    <n v="2012.6"/>
    <n v="3065.7368421052633"/>
    <n v="4302.0090909090914"/>
  </r>
  <r>
    <x v="39"/>
    <x v="9"/>
    <n v="4"/>
    <s v="LYA_Commercial"/>
    <x v="13"/>
    <s v="Commercial"/>
    <n v="6336"/>
    <n v="1584"/>
    <n v="56"/>
    <n v="200"/>
    <n v="362"/>
    <n v="305"/>
    <n v="94"/>
    <n v="1268565"/>
    <n v="737439"/>
    <n v="617655"/>
    <n v="1174139"/>
    <n v="825885"/>
    <n v="22652.946428571428"/>
    <n v="3687.1950000000002"/>
    <n v="1706.2292817679559"/>
    <n v="3849.6360655737703"/>
    <n v="8786.010638297872"/>
  </r>
  <r>
    <x v="39"/>
    <x v="9"/>
    <n v="4"/>
    <s v="MMA_Commercial"/>
    <x v="14"/>
    <s v="Commercial"/>
    <n v="31268"/>
    <n v="7817"/>
    <n v="232"/>
    <n v="898"/>
    <n v="1551"/>
    <n v="1566"/>
    <n v="363"/>
    <n v="3879049"/>
    <n v="3511677"/>
    <n v="2611486"/>
    <n v="6158498"/>
    <n v="4513784"/>
    <n v="16720.038793103449"/>
    <n v="3910.5534521158129"/>
    <n v="1683.7433913604127"/>
    <n v="3932.6296296296296"/>
    <n v="12434.666666666666"/>
  </r>
  <r>
    <x v="39"/>
    <x v="9"/>
    <n v="4"/>
    <s v="LYH_Commercial"/>
    <x v="15"/>
    <s v="Commercial"/>
    <n v="4412"/>
    <n v="1103"/>
    <n v="35"/>
    <n v="142"/>
    <n v="165"/>
    <n v="228"/>
    <n v="60"/>
    <n v="698389"/>
    <n v="516727"/>
    <n v="300229"/>
    <n v="759106"/>
    <n v="486678"/>
    <n v="19953.971428571429"/>
    <n v="3638.9225352112676"/>
    <n v="1819.5696969696969"/>
    <n v="3329.4122807017543"/>
    <n v="8111.3"/>
  </r>
  <r>
    <x v="39"/>
    <x v="9"/>
    <n v="4"/>
    <s v="SSA_Commercial"/>
    <x v="16"/>
    <s v="Commercial"/>
    <n v="7476"/>
    <n v="1869"/>
    <n v="62"/>
    <n v="232"/>
    <n v="596"/>
    <n v="405"/>
    <n v="46"/>
    <n v="1087401"/>
    <n v="513265"/>
    <n v="490932"/>
    <n v="1373065"/>
    <n v="259418"/>
    <n v="17538.725806451614"/>
    <n v="2212.3491379310344"/>
    <n v="823.71140939597319"/>
    <n v="3390.2839506172841"/>
    <n v="5639.521739130435"/>
  </r>
  <r>
    <x v="39"/>
    <x v="9"/>
    <n v="4"/>
    <s v="MML_Commercial"/>
    <x v="17"/>
    <s v="Commercial"/>
    <n v="25892"/>
    <n v="6473"/>
    <n v="148"/>
    <n v="705"/>
    <n v="1766"/>
    <n v="992"/>
    <n v="260"/>
    <n v="3048398"/>
    <n v="2740870"/>
    <n v="1398517"/>
    <n v="3930012"/>
    <n v="561997"/>
    <n v="20597.283783783783"/>
    <n v="3887.7588652482268"/>
    <n v="791.91223103057757"/>
    <n v="3961.7056451612902"/>
    <n v="2161.5269230769231"/>
  </r>
  <r>
    <x v="39"/>
    <x v="9"/>
    <n v="4"/>
    <s v="LMH_Commercial"/>
    <x v="18"/>
    <s v="Commercial"/>
    <n v="24700"/>
    <n v="6175"/>
    <n v="96"/>
    <n v="804"/>
    <n v="1261"/>
    <n v="1336"/>
    <n v="285"/>
    <n v="4248163"/>
    <n v="3322205"/>
    <n v="1940912"/>
    <n v="5752382"/>
    <n v="3735231"/>
    <n v="44251.697916666664"/>
    <n v="4132.0957711442788"/>
    <n v="1539.1847739888976"/>
    <n v="4305.6751497005989"/>
    <n v="13106.073684210527"/>
  </r>
  <r>
    <x v="39"/>
    <x v="9"/>
    <n v="4"/>
    <s v="SSL_Commercial"/>
    <x v="19"/>
    <s v="Commercial"/>
    <n v="13676"/>
    <n v="3419"/>
    <n v="127"/>
    <n v="385"/>
    <n v="1066"/>
    <n v="587"/>
    <n v="128"/>
    <n v="1991819"/>
    <n v="1410867"/>
    <n v="1317270"/>
    <n v="2125053"/>
    <n v="355139"/>
    <n v="15683.614173228347"/>
    <n v="3664.5896103896102"/>
    <n v="1235.7129455909944"/>
    <n v="3620.1925042589437"/>
    <n v="2774.5234375"/>
  </r>
  <r>
    <x v="39"/>
    <x v="9"/>
    <n v="4"/>
    <s v="SSH_Commercial"/>
    <x v="20"/>
    <s v="Commercial"/>
    <n v="12588"/>
    <n v="3147"/>
    <n v="97"/>
    <n v="478"/>
    <n v="708"/>
    <n v="674"/>
    <n v="103"/>
    <n v="1840728"/>
    <n v="2126371"/>
    <n v="1421445"/>
    <n v="3378068"/>
    <n v="466667"/>
    <n v="18976.577319587628"/>
    <n v="4448.4748953974895"/>
    <n v="2007.6906779661017"/>
    <n v="5011.9703264094951"/>
    <n v="4530.7475728155341"/>
  </r>
  <r>
    <x v="39"/>
    <x v="9"/>
    <n v="4"/>
    <s v="MMH_Commercial"/>
    <x v="21"/>
    <s v="Commercial"/>
    <n v="22104"/>
    <n v="5526"/>
    <n v="239"/>
    <n v="876"/>
    <n v="940"/>
    <n v="1400"/>
    <n v="337"/>
    <n v="3355034"/>
    <n v="2972071"/>
    <n v="1673890"/>
    <n v="4643966"/>
    <n v="983422"/>
    <n v="14037.799163179916"/>
    <n v="3392.7751141552512"/>
    <n v="1780.7340425531916"/>
    <n v="3317.1185714285716"/>
    <n v="2918.1661721068249"/>
  </r>
  <r>
    <x v="39"/>
    <x v="9"/>
    <n v="4"/>
    <s v="SYA_Commercial"/>
    <x v="22"/>
    <s v="Commercial"/>
    <n v="6920"/>
    <n v="1730"/>
    <n v="74"/>
    <n v="269"/>
    <n v="196"/>
    <n v="532"/>
    <n v="88"/>
    <n v="1047930"/>
    <n v="1122995"/>
    <n v="176688"/>
    <n v="1809729"/>
    <n v="468700"/>
    <n v="14161.216216216217"/>
    <n v="4174.7026022304835"/>
    <n v="901.46938775510205"/>
    <n v="3401.7462406015038"/>
    <n v="5326.136363636364"/>
  </r>
  <r>
    <x v="39"/>
    <x v="9"/>
    <n v="4"/>
    <s v="LSH_Commercial"/>
    <x v="23"/>
    <s v="Commercial"/>
    <n v="10684"/>
    <n v="2671"/>
    <n v="129"/>
    <n v="494"/>
    <n v="684"/>
    <n v="788"/>
    <n v="372"/>
    <n v="1952631"/>
    <n v="1803477"/>
    <n v="812657"/>
    <n v="2700226"/>
    <n v="2072636"/>
    <n v="15136.674418604651"/>
    <n v="3650.7631578947367"/>
    <n v="1188.0950292397661"/>
    <n v="3426.6827411167515"/>
    <n v="5571.6021505376348"/>
  </r>
  <r>
    <x v="39"/>
    <x v="9"/>
    <n v="4"/>
    <s v="SYH_Commercial"/>
    <x v="24"/>
    <s v="Commercial"/>
    <n v="5504"/>
    <n v="1376"/>
    <n v="69"/>
    <n v="275"/>
    <n v="192"/>
    <n v="500"/>
    <n v="12"/>
    <n v="1045329"/>
    <n v="821630"/>
    <n v="375585"/>
    <n v="1371688"/>
    <n v="68048"/>
    <n v="15149.695652173914"/>
    <n v="2987.7454545454543"/>
    <n v="1956.171875"/>
    <n v="2743.3760000000002"/>
    <n v="5670.666666666667"/>
  </r>
  <r>
    <x v="39"/>
    <x v="9"/>
    <n v="4"/>
    <s v="MSH_Commercial"/>
    <x v="25"/>
    <s v="Commercial"/>
    <n v="25288"/>
    <n v="6322"/>
    <n v="307"/>
    <n v="1151"/>
    <n v="2081"/>
    <n v="952"/>
    <n v="150"/>
    <n v="3939707"/>
    <n v="3773738"/>
    <n v="1955587"/>
    <n v="3132474"/>
    <n v="785022"/>
    <n v="12832.921824104234"/>
    <n v="3278.6602953953084"/>
    <n v="939.73426237385877"/>
    <n v="3290.4138655462184"/>
    <n v="5233.4799999999996"/>
  </r>
  <r>
    <x v="39"/>
    <x v="9"/>
    <n v="4"/>
    <s v="SMH_Commercial"/>
    <x v="26"/>
    <s v="Commercial"/>
    <n v="13300"/>
    <n v="3325"/>
    <n v="117"/>
    <n v="562"/>
    <n v="941"/>
    <n v="990"/>
    <n v="172"/>
    <n v="1776584"/>
    <n v="2330067"/>
    <n v="986401"/>
    <n v="3998085"/>
    <n v="512364"/>
    <n v="15184.478632478633"/>
    <n v="4146.0266903914589"/>
    <n v="1048.2476089266738"/>
    <n v="4038.469696969697"/>
    <n v="2978.860465116279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60">
  <r>
    <x v="0"/>
    <x v="0"/>
    <n v="1"/>
    <x v="0"/>
    <x v="0"/>
    <x v="0"/>
    <n v="60144"/>
    <n v="15036"/>
    <n v="95"/>
    <n v="1538"/>
    <n v="654"/>
    <n v="2580"/>
    <n v="374"/>
    <n v="1121863"/>
    <n v="2412223"/>
    <n v="996955"/>
    <n v="3615294"/>
    <n v="930279"/>
    <n v="11809.084210526316"/>
    <n v="1568.4154746423926"/>
    <n v="1524.3960244648317"/>
    <n v="1401.2767441860465"/>
    <n v="2487.3770053475937"/>
    <n v="1.5795424314977388E-3"/>
    <n v="2.5571960627826549E-2"/>
    <n v="1.0873902633679169E-2"/>
    <n v="4.289704708699122E-2"/>
    <n v="6.2184091513700452E-3"/>
    <n v="1.9568383879787102E-3"/>
    <n v="2.7071703016669557E-2"/>
    <n v="1.1859224945387268E-2"/>
    <n v="4.4822144869304692E-2"/>
    <n v="6.9652789317272337E-3"/>
    <n v="18.652949587656291"/>
    <n v="40.107458765629154"/>
    <n v="16.57613394519819"/>
    <n v="60.110634477254592"/>
    <n v="15.467527932960893"/>
    <n v="18.7147941320268"/>
    <n v="40.240436528827573"/>
    <n v="16.631092730480262"/>
    <n v="60.309933509485298"/>
    <n v="15.518811093999677"/>
  </r>
  <r>
    <x v="0"/>
    <x v="0"/>
    <n v="1"/>
    <x v="1"/>
    <x v="1"/>
    <x v="0"/>
    <n v="18252"/>
    <n v="4563"/>
    <n v="21"/>
    <n v="390"/>
    <n v="504"/>
    <n v="776"/>
    <n v="88"/>
    <n v="372898"/>
    <n v="1122037"/>
    <n v="606967"/>
    <n v="2024342"/>
    <n v="393510"/>
    <n v="17757.047619047618"/>
    <n v="2877.0179487179489"/>
    <n v="1204.2996031746031"/>
    <n v="2608.6881443298971"/>
    <n v="4471.704545454545"/>
    <n v="1.1505588428665351E-3"/>
    <n v="2.1367521367521368E-2"/>
    <n v="2.7613412228796843E-2"/>
    <n v="4.2515888669734825E-2"/>
    <n v="4.8213894367740524E-3"/>
    <n v="1.7352211873835201E-3"/>
    <n v="2.3861470417903118E-2"/>
    <n v="3.0439464621942167E-2"/>
    <n v="4.5995591124463178E-2"/>
    <n v="6.0160301560311189E-3"/>
    <n v="20.430528161297392"/>
    <n v="61.474742493973267"/>
    <n v="33.254821389436771"/>
    <n v="110.91069471838702"/>
    <n v="21.55982905982906"/>
    <n v="20.498266333185256"/>
    <n v="61.678564276794688"/>
    <n v="33.365078979920661"/>
    <n v="111.27842322955046"/>
    <n v="21.631311470621267"/>
  </r>
  <r>
    <x v="0"/>
    <x v="0"/>
    <n v="1"/>
    <x v="2"/>
    <x v="2"/>
    <x v="0"/>
    <n v="17288"/>
    <n v="4322"/>
    <n v="82"/>
    <n v="481"/>
    <n v="346"/>
    <n v="1267"/>
    <n v="126"/>
    <n v="824822"/>
    <n v="1550493"/>
    <n v="354668"/>
    <n v="3018488"/>
    <n v="518928"/>
    <n v="10058.804878048781"/>
    <n v="3223.4781704781703"/>
    <n v="1025.0520231213873"/>
    <n v="2382.3898973954224"/>
    <n v="4118.4761904761908"/>
    <n v="4.7431744562702449E-3"/>
    <n v="2.7822767237390099E-2"/>
    <n v="2.0013882461823229E-2"/>
    <n v="7.3287829708468297E-2"/>
    <n v="7.2882924571957431E-3"/>
    <n v="5.9607212901686395E-3"/>
    <n v="3.0737216025608156E-2"/>
    <n v="2.2495639020641944E-2"/>
    <n v="7.7906020892228547E-2"/>
    <n v="8.7956213073514863E-3"/>
    <n v="47.710666358167515"/>
    <n v="89.686082832022208"/>
    <n v="20.515270708005552"/>
    <n v="174.60018509949097"/>
    <n v="30.016658954187875"/>
    <n v="47.868852837397959"/>
    <n v="89.983440357332455"/>
    <n v="20.583289846941835"/>
    <n v="175.17907847202389"/>
    <n v="30.116180297331116"/>
  </r>
  <r>
    <x v="0"/>
    <x v="0"/>
    <n v="1"/>
    <x v="3"/>
    <x v="3"/>
    <x v="0"/>
    <n v="67204"/>
    <n v="16801"/>
    <n v="96"/>
    <n v="1285"/>
    <n v="1527"/>
    <n v="2697"/>
    <n v="393"/>
    <n v="1671255"/>
    <n v="4726670"/>
    <n v="1372117"/>
    <n v="8035608"/>
    <n v="1692704"/>
    <n v="17408.90625"/>
    <n v="3678.3424124513617"/>
    <n v="898.5703994760969"/>
    <n v="2979.4616240266964"/>
    <n v="4307.1348600508909"/>
    <n v="1.4284863996190703E-3"/>
    <n v="1.9120885661567763E-2"/>
    <n v="2.2721861793940836E-2"/>
    <n v="4.0131539789298259E-2"/>
    <n v="5.8478661984405688E-3"/>
    <n v="1.7679443625812654E-3"/>
    <n v="2.0351778104540776E-2"/>
    <n v="2.4061197380248513E-2"/>
    <n v="4.1895574522331988E-2"/>
    <n v="6.5331705627012663E-3"/>
    <n v="24.86838581036843"/>
    <n v="70.333164692577824"/>
    <n v="20.417192429022084"/>
    <n v="119.57038271531457"/>
    <n v="25.187548360216653"/>
    <n v="24.950837863457668"/>
    <n v="70.566356901890771"/>
    <n v="20.484886385796269"/>
    <n v="119.96682274237224"/>
    <n v="25.271058608546419"/>
  </r>
  <r>
    <x v="0"/>
    <x v="0"/>
    <n v="1"/>
    <x v="4"/>
    <x v="4"/>
    <x v="0"/>
    <n v="55916"/>
    <n v="13979"/>
    <n v="151"/>
    <n v="1086"/>
    <n v="1137"/>
    <n v="2076"/>
    <n v="382"/>
    <n v="2939597"/>
    <n v="3176738"/>
    <n v="1517652"/>
    <n v="5563673"/>
    <n v="816301"/>
    <n v="19467.529801324505"/>
    <n v="2925.1731123388581"/>
    <n v="1334.7862796833774"/>
    <n v="2679.9966281310212"/>
    <n v="2136.913612565445"/>
    <n v="2.7004792903641177E-3"/>
    <n v="1.9421990128049217E-2"/>
    <n v="2.0334072537377495E-2"/>
    <n v="3.7127119250304028E-2"/>
    <n v="6.8316760855569071E-3"/>
    <n v="3.2118326381963686E-3"/>
    <n v="2.07817925559865E-2"/>
    <n v="2.1724790483715402E-2"/>
    <n v="3.8990141222387247E-2"/>
    <n v="7.6433151397919475E-3"/>
    <n v="52.571661063023107"/>
    <n v="56.812683310680306"/>
    <n v="27.14164103297804"/>
    <n v="99.500554403033121"/>
    <n v="14.598701623864368"/>
    <n v="52.745964350016123"/>
    <n v="57.001047863819942"/>
    <n v="27.231630147850428"/>
    <n v="99.830452171895416"/>
    <n v="14.647104159135592"/>
  </r>
  <r>
    <x v="0"/>
    <x v="0"/>
    <n v="1"/>
    <x v="5"/>
    <x v="5"/>
    <x v="0"/>
    <n v="12544"/>
    <n v="3136"/>
    <n v="63"/>
    <n v="248"/>
    <n v="345"/>
    <n v="486"/>
    <n v="114"/>
    <n v="1111884"/>
    <n v="724685"/>
    <n v="417530"/>
    <n v="1557539"/>
    <n v="513072"/>
    <n v="17648.952380952382"/>
    <n v="2922.1169354838707"/>
    <n v="1210.231884057971"/>
    <n v="3204.812757201646"/>
    <n v="4500.6315789473683"/>
    <n v="5.0223214285714289E-3"/>
    <n v="1.9770408163265307E-2"/>
    <n v="2.7503188775510203E-2"/>
    <n v="3.8743622448979595E-2"/>
    <n v="9.0880102040816323E-3"/>
    <n v="6.4929290735781528E-3"/>
    <n v="2.2666481936453403E-2"/>
    <n v="3.0905495912717195E-2"/>
    <n v="4.2758364319881566E-2"/>
    <n v="1.1062204273835457E-2"/>
    <n v="88.638711734693871"/>
    <n v="57.771444515306122"/>
    <n v="33.285235969387756"/>
    <n v="124.16605548469387"/>
    <n v="40.901785714285715"/>
    <n v="88.932596662386416"/>
    <n v="57.962987876686334"/>
    <n v="33.395594400536574"/>
    <n v="124.57773263482223"/>
    <n v="41.037397097866261"/>
  </r>
  <r>
    <x v="0"/>
    <x v="0"/>
    <n v="1"/>
    <x v="6"/>
    <x v="6"/>
    <x v="0"/>
    <n v="82544"/>
    <n v="20636"/>
    <n v="285"/>
    <n v="2117"/>
    <n v="1535"/>
    <n v="3634"/>
    <n v="631"/>
    <n v="6661795"/>
    <n v="5378776"/>
    <n v="1276285"/>
    <n v="7800120"/>
    <n v="4673025"/>
    <n v="23374.719298245614"/>
    <n v="2540.7538970240907"/>
    <n v="831.45602605863189"/>
    <n v="2146.4281783159054"/>
    <n v="7405.7448494453247"/>
    <n v="3.452704012405505E-3"/>
    <n v="2.5646927699166506E-2"/>
    <n v="1.8596142663306843E-2"/>
    <n v="4.402500484590037E-2"/>
    <n v="7.6444078309749952E-3"/>
    <n v="3.9284134834861534E-3"/>
    <n v="2.6928930632700895E-2"/>
    <n v="1.9691733725694445E-2"/>
    <n v="4.568874745194812E-2"/>
    <n v="8.3507558814022165E-3"/>
    <n v="80.705987109905024"/>
    <n v="65.162531498352394"/>
    <n v="15.461874878852491"/>
    <n v="94.496510951734834"/>
    <n v="56.612533921302578"/>
    <n v="80.973570795655576"/>
    <n v="65.378580282037063"/>
    <n v="15.51313929698126"/>
    <n v="94.809817629424046"/>
    <n v="56.800234871737779"/>
  </r>
  <r>
    <x v="0"/>
    <x v="0"/>
    <n v="1"/>
    <x v="7"/>
    <x v="7"/>
    <x v="0"/>
    <n v="101272"/>
    <n v="25318"/>
    <n v="729"/>
    <n v="2119"/>
    <n v="2582"/>
    <n v="3919"/>
    <n v="630"/>
    <n v="11019847"/>
    <n v="5011755"/>
    <n v="2431109"/>
    <n v="9769326"/>
    <n v="2621198"/>
    <n v="15116.388203017832"/>
    <n v="2365.1510146295423"/>
    <n v="941.56041828040281"/>
    <n v="2492.8109211533556"/>
    <n v="4160.6317460317459"/>
    <n v="7.1984358954103799E-3"/>
    <n v="2.092384864523264E-2"/>
    <n v="2.5495694762619481E-2"/>
    <n v="3.8697764436369381E-2"/>
    <n v="6.2208705268978594E-3"/>
    <n v="7.8173943858713835E-3"/>
    <n v="2.1971797888843573E-2"/>
    <n v="2.6649776408451654E-2"/>
    <n v="4.0109925204681748E-2"/>
    <n v="6.7965513263872016E-3"/>
    <n v="108.81435144956157"/>
    <n v="49.488061853226952"/>
    <n v="24.005737025041473"/>
    <n v="96.466209811201523"/>
    <n v="25.88275140216447"/>
    <n v="109.17512945706898"/>
    <n v="49.652141352970936"/>
    <n v="24.085328934171727"/>
    <n v="96.786047098322683"/>
    <n v="25.968566621896866"/>
  </r>
  <r>
    <x v="0"/>
    <x v="0"/>
    <n v="1"/>
    <x v="8"/>
    <x v="8"/>
    <x v="0"/>
    <n v="10408"/>
    <n v="2602"/>
    <n v="92"/>
    <n v="230"/>
    <n v="257"/>
    <n v="329"/>
    <n v="119"/>
    <n v="965951"/>
    <n v="639967"/>
    <n v="204284"/>
    <n v="815522"/>
    <n v="368611"/>
    <n v="10499.467391304348"/>
    <n v="2782.4652173913041"/>
    <n v="794.87937743190662"/>
    <n v="2478.7902735562311"/>
    <n v="3097.5714285714284"/>
    <n v="8.8393543428132212E-3"/>
    <n v="2.209838585703305E-2"/>
    <n v="2.4692544196771714E-2"/>
    <n v="3.161029976940815E-2"/>
    <n v="1.1433512682551883E-2"/>
    <n v="1.0977092829441011E-2"/>
    <n v="2.5455763058353526E-2"/>
    <n v="2.8236807443769166E-2"/>
    <n v="3.5606172682825114E-2"/>
    <n v="1.3861604246143602E-2"/>
    <n v="92.808512682551878"/>
    <n v="61.487990007686392"/>
    <n v="19.62759415833974"/>
    <n v="78.355303612605681"/>
    <n v="35.416122213681781"/>
    <n v="93.116222739536937"/>
    <n v="61.691855713129584"/>
    <n v="19.692670172838543"/>
    <n v="78.615093520264111"/>
    <n v="35.533545676999609"/>
  </r>
  <r>
    <x v="0"/>
    <x v="0"/>
    <n v="1"/>
    <x v="9"/>
    <x v="9"/>
    <x v="0"/>
    <n v="10300"/>
    <n v="2575"/>
    <n v="84"/>
    <n v="246"/>
    <n v="437"/>
    <n v="419"/>
    <n v="84"/>
    <n v="1142445"/>
    <n v="740437"/>
    <n v="299252"/>
    <n v="1079089"/>
    <n v="307770"/>
    <n v="13600.535714285714"/>
    <n v="3009.9065040650407"/>
    <n v="684.78718535469102"/>
    <n v="2575.3914081145585"/>
    <n v="3663.9285714285716"/>
    <n v="8.1553398058252426E-3"/>
    <n v="2.3883495145631067E-2"/>
    <n v="4.2427184466019417E-2"/>
    <n v="4.0679611650485434E-2"/>
    <n v="8.1553398058252426E-3"/>
    <n v="1.0220150158941614E-2"/>
    <n v="2.7388891074702548E-2"/>
    <n v="4.7054672655693963E-2"/>
    <n v="4.5214927577410399E-2"/>
    <n v="1.0220150158941614E-2"/>
    <n v="110.91699029126214"/>
    <n v="71.887087378640771"/>
    <n v="29.053592233009709"/>
    <n v="104.76592233009708"/>
    <n v="29.880582524271844"/>
    <n v="111.28473967563032"/>
    <n v="72.125431676102295"/>
    <n v="29.149920492812981"/>
    <n v="105.11327762109882"/>
    <n v="29.97965270097794"/>
  </r>
  <r>
    <x v="0"/>
    <x v="0"/>
    <n v="1"/>
    <x v="10"/>
    <x v="10"/>
    <x v="0"/>
    <n v="26964"/>
    <n v="6741"/>
    <n v="202"/>
    <n v="615"/>
    <n v="789"/>
    <n v="1319"/>
    <n v="180"/>
    <n v="3863682"/>
    <n v="2643665"/>
    <n v="951281"/>
    <n v="3300612"/>
    <n v="792972"/>
    <n v="19127.138613861385"/>
    <n v="4298.6422764227646"/>
    <n v="1205.6793409378961"/>
    <n v="2502.3593631539043"/>
    <n v="4405.3999999999996"/>
    <n v="7.4914701082925382E-3"/>
    <n v="2.2808188696039164E-2"/>
    <n v="2.9261237205162438E-2"/>
    <n v="4.8917074618009197E-2"/>
    <n v="6.6755674232309749E-3"/>
    <n v="8.7149995134278742E-3"/>
    <n v="2.4926545294778866E-2"/>
    <n v="3.1652687122305179E-2"/>
    <n v="5.1977650790398372E-2"/>
    <n v="7.831023428356532E-3"/>
    <n v="143.29038718291054"/>
    <n v="98.044244177421746"/>
    <n v="35.279669188547693"/>
    <n v="122.40809968847353"/>
    <n v="29.408544726301734"/>
    <n v="143.7654717622344"/>
    <n v="98.369313495858989"/>
    <n v="35.396640236812999"/>
    <n v="122.81394827112896"/>
    <n v="29.506049844226968"/>
  </r>
  <r>
    <x v="0"/>
    <x v="0"/>
    <n v="1"/>
    <x v="11"/>
    <x v="11"/>
    <x v="0"/>
    <n v="77148"/>
    <n v="19287"/>
    <n v="145"/>
    <n v="1585"/>
    <n v="3391"/>
    <n v="3188"/>
    <n v="625"/>
    <n v="2150029"/>
    <n v="2884540"/>
    <n v="3047356"/>
    <n v="5123048"/>
    <n v="2326556"/>
    <n v="14827.786206896551"/>
    <n v="1819.8990536277602"/>
    <n v="898.65998230610444"/>
    <n v="1606.9786700125471"/>
    <n v="3722.4895999999999"/>
    <n v="1.8795043293410069E-3"/>
    <n v="2.0544926634520663E-2"/>
    <n v="4.3954477108933479E-2"/>
    <n v="4.1323171047856072E-2"/>
    <n v="8.1013117644008915E-3"/>
    <n v="2.2428389124924605E-3"/>
    <n v="2.17349024704886E-2"/>
    <n v="4.56741048008453E-2"/>
    <n v="4.2992825196516704E-2"/>
    <n v="8.8532893849708524E-3"/>
    <n v="27.868888370404935"/>
    <n v="37.389692539015918"/>
    <n v="39.500129620988233"/>
    <n v="66.405454451184738"/>
    <n v="30.157048789339971"/>
    <n v="27.961288700727"/>
    <n v="37.513659447753994"/>
    <n v="39.63109376194118"/>
    <n v="66.625624191897913"/>
    <n v="30.25703560017498"/>
  </r>
  <r>
    <x v="0"/>
    <x v="0"/>
    <n v="1"/>
    <x v="12"/>
    <x v="12"/>
    <x v="0"/>
    <n v="85948"/>
    <n v="21487"/>
    <n v="309"/>
    <n v="2050"/>
    <n v="2321"/>
    <n v="4951"/>
    <n v="890"/>
    <n v="5395998"/>
    <n v="6225875"/>
    <n v="2925362"/>
    <n v="11853573"/>
    <n v="2730638"/>
    <n v="17462.776699029127"/>
    <n v="3037.0121951219512"/>
    <n v="1260.3886255924172"/>
    <n v="2394.1775398909313"/>
    <n v="3068.1325842696629"/>
    <n v="3.5951970959184625E-3"/>
    <n v="2.385163121887653E-2"/>
    <n v="2.7004700516591429E-2"/>
    <n v="5.760459812910132E-2"/>
    <n v="1.035509843160981E-2"/>
    <n v="4.070879724471085E-3"/>
    <n v="2.5064335729259882E-2"/>
    <n v="2.8292988889483828E-2"/>
    <n v="5.9456351689091511E-2"/>
    <n v="1.1159651776985342E-2"/>
    <n v="62.782124075022104"/>
    <n v="72.43769488527947"/>
    <n v="34.036417368641501"/>
    <n v="137.91563503513751"/>
    <n v="31.770814911341741"/>
    <n v="62.990280529838344"/>
    <n v="72.677864742297402"/>
    <n v="34.149266369507352"/>
    <n v="138.37289942489181"/>
    <n v="31.876152223450919"/>
  </r>
  <r>
    <x v="0"/>
    <x v="0"/>
    <n v="1"/>
    <x v="13"/>
    <x v="13"/>
    <x v="0"/>
    <n v="21448"/>
    <n v="5362"/>
    <n v="150"/>
    <n v="523"/>
    <n v="681"/>
    <n v="888"/>
    <n v="236"/>
    <n v="2729809"/>
    <n v="1485120"/>
    <n v="550251"/>
    <n v="2180302"/>
    <n v="1516782"/>
    <n v="18198.726666666666"/>
    <n v="2839.6175908221799"/>
    <n v="808.00440528634363"/>
    <n v="2455.2950450450448"/>
    <n v="6427.0423728813557"/>
    <n v="6.9936590824319286E-3"/>
    <n v="2.4384558000745991E-2"/>
    <n v="3.1751212234240954E-2"/>
    <n v="4.1402461767997015E-2"/>
    <n v="1.1003356956359567E-2"/>
    <n v="8.3194979928420745E-3"/>
    <n v="2.6838471768967673E-2"/>
    <n v="3.4540775124586823E-2"/>
    <n v="4.4571983673199096E-2"/>
    <n v="1.2663029961862046E-2"/>
    <n v="127.27569004102946"/>
    <n v="69.242819843342033"/>
    <n v="25.655119358448339"/>
    <n v="101.65525923162998"/>
    <n v="70.71904140246177"/>
    <n v="127.69767729956141"/>
    <n v="69.472396973973133"/>
    <n v="25.740179855719195"/>
    <n v="101.99230100405865"/>
    <n v="70.953513000280736"/>
  </r>
  <r>
    <x v="0"/>
    <x v="0"/>
    <n v="1"/>
    <x v="14"/>
    <x v="14"/>
    <x v="0"/>
    <n v="138604"/>
    <n v="34651"/>
    <n v="936"/>
    <n v="3389"/>
    <n v="5250"/>
    <n v="6778"/>
    <n v="1341"/>
    <n v="11525164"/>
    <n v="10152164"/>
    <n v="5667125"/>
    <n v="17957902"/>
    <n v="10491112"/>
    <n v="12313.209401709402"/>
    <n v="2995.622307465329"/>
    <n v="1079.452380952381"/>
    <n v="2649.4396577161406"/>
    <n v="7823.349739000746"/>
    <n v="6.7530518599751808E-3"/>
    <n v="2.4450953796427231E-2"/>
    <n v="3.7877694727424895E-2"/>
    <n v="4.8901907592854461E-2"/>
    <n v="9.675045453233673E-3"/>
    <n v="7.2656142088654251E-3"/>
    <n v="2.5417539786145166E-2"/>
    <n v="3.9072438981355838E-2"/>
    <n v="5.0251627317753046E-2"/>
    <n v="1.0287654502037112E-2"/>
    <n v="83.151741652477568"/>
    <n v="73.245822631381486"/>
    <n v="40.887167758506251"/>
    <n v="129.56265331447867"/>
    <n v="75.691264321376011"/>
    <n v="83.427434327887724"/>
    <n v="73.488671865835997"/>
    <n v="41.02273067571366"/>
    <n v="129.99222308434341"/>
    <n v="75.942221508215837"/>
  </r>
  <r>
    <x v="0"/>
    <x v="0"/>
    <n v="1"/>
    <x v="15"/>
    <x v="15"/>
    <x v="0"/>
    <n v="15072"/>
    <n v="3768"/>
    <n v="121"/>
    <n v="407"/>
    <n v="458"/>
    <n v="787"/>
    <n v="190"/>
    <n v="1932044"/>
    <n v="1225833"/>
    <n v="577973"/>
    <n v="1922440"/>
    <n v="1055362"/>
    <n v="15967.305785123966"/>
    <n v="3011.8746928746928"/>
    <n v="1261.9497816593887"/>
    <n v="2442.7445997458703"/>
    <n v="5554.5368421052635"/>
    <n v="8.0281316348195329E-3"/>
    <n v="2.700371549893843E-2"/>
    <n v="3.0387473460721869E-2"/>
    <n v="5.221602972399151E-2"/>
    <n v="1.260615711252654E-2"/>
    <n v="9.7217961899888437E-3"/>
    <n v="3.008008028224125E-2"/>
    <n v="3.3645216933908789E-2"/>
    <n v="5.6438115783796781E-2"/>
    <n v="1.4723577271259822E-2"/>
    <n v="128.18763269639066"/>
    <n v="81.331807324840767"/>
    <n v="38.347465498938426"/>
    <n v="127.5504246284501"/>
    <n v="70.02136411889596"/>
    <n v="128.61264353453117"/>
    <n v="81.601465940664369"/>
    <n v="38.474607939355202"/>
    <n v="127.97332277966966"/>
    <n v="70.253522541872684"/>
  </r>
  <r>
    <x v="0"/>
    <x v="0"/>
    <n v="1"/>
    <x v="16"/>
    <x v="16"/>
    <x v="0"/>
    <n v="27932"/>
    <n v="6983"/>
    <n v="214"/>
    <n v="679"/>
    <n v="1416"/>
    <n v="1605"/>
    <n v="247"/>
    <n v="4251019"/>
    <n v="1245173"/>
    <n v="1201957"/>
    <n v="5221645"/>
    <n v="1172115"/>
    <n v="19864.574766355141"/>
    <n v="1833.8335787923418"/>
    <n v="848.83968926553678"/>
    <n v="3253.3613707165109"/>
    <n v="4745.4048582995947"/>
    <n v="7.6614635543462697E-3"/>
    <n v="2.4309036230846341E-2"/>
    <n v="5.0694543892309894E-2"/>
    <n v="5.7460976657597022E-2"/>
    <n v="8.8429041959043383E-3"/>
    <n v="8.8770635864085182E-3"/>
    <n v="2.6456099865393337E-2"/>
    <n v="5.3752903173099227E-2"/>
    <n v="6.0705426585863607E-2"/>
    <n v="1.0148093816755509E-2"/>
    <n v="152.19171559501646"/>
    <n v="44.578726908205645"/>
    <n v="43.031540885006443"/>
    <n v="186.94132178146927"/>
    <n v="41.963160532722327"/>
    <n v="152.6963128579699"/>
    <n v="44.726529326332574"/>
    <n v="43.174213550639728"/>
    <n v="187.5611326491964"/>
    <n v="42.102290943775934"/>
  </r>
  <r>
    <x v="0"/>
    <x v="0"/>
    <n v="1"/>
    <x v="17"/>
    <x v="17"/>
    <x v="0"/>
    <n v="92956"/>
    <n v="23239"/>
    <n v="537"/>
    <n v="2468"/>
    <n v="5041"/>
    <n v="3995"/>
    <n v="823"/>
    <n v="7653564"/>
    <n v="7182832"/>
    <n v="2809154"/>
    <n v="10849808"/>
    <n v="1360243"/>
    <n v="14252.446927374302"/>
    <n v="2910.3857374392219"/>
    <n v="557.26125768696693"/>
    <n v="2715.8468085106383"/>
    <n v="1652.7861482381531"/>
    <n v="5.7769267180171266E-3"/>
    <n v="2.6550195791557298E-2"/>
    <n v="5.4229958259821853E-2"/>
    <n v="4.2977322604242869E-2"/>
    <n v="8.8536511898102323E-3"/>
    <n v="6.3560987149377628E-3"/>
    <n v="2.7778788270803975E-2"/>
    <n v="5.5960689444879086E-2"/>
    <n v="4.4527202339902761E-2"/>
    <n v="9.5695428515969478E-3"/>
    <n v="82.335341451869695"/>
    <n v="77.271311157967205"/>
    <n v="30.220254744180043"/>
    <n v="116.7198244330651"/>
    <n v="14.633192047850596"/>
    <n v="82.60832732221435"/>
    <n v="77.527507048543072"/>
    <n v="30.32045111669645"/>
    <n v="117.10681332868971"/>
    <n v="14.681708937398422"/>
  </r>
  <r>
    <x v="0"/>
    <x v="0"/>
    <n v="1"/>
    <x v="18"/>
    <x v="18"/>
    <x v="0"/>
    <n v="66040"/>
    <n v="16510"/>
    <n v="258"/>
    <n v="1927"/>
    <n v="3190"/>
    <n v="4155"/>
    <n v="748"/>
    <n v="7862441"/>
    <n v="6373091"/>
    <n v="1301780"/>
    <n v="12085964"/>
    <n v="5431067"/>
    <n v="30474.577519379844"/>
    <n v="3307.2605085625323"/>
    <n v="408.08150470219437"/>
    <n v="2908.7759326113119"/>
    <n v="7260.7847593582892"/>
    <n v="3.9067231980617805E-3"/>
    <n v="2.9179285281647486E-2"/>
    <n v="4.830405814657783E-2"/>
    <n v="6.2916414294367048E-2"/>
    <n v="1.1326468806783768E-2"/>
    <n v="4.4723223033957121E-3"/>
    <n v="3.0705301787078976E-2"/>
    <n v="5.0248044924252222E-2"/>
    <n v="6.5117938859780733E-2"/>
    <n v="1.2285927117574929E-2"/>
    <n v="119.05573894609327"/>
    <n v="96.503497880072686"/>
    <n v="19.711992731677771"/>
    <n v="183.00975166565718"/>
    <n v="82.239052089642641"/>
    <n v="119.45047265269632"/>
    <n v="96.823458797165557"/>
    <n v="19.777348572768563"/>
    <n v="183.61652726722812"/>
    <n v="82.511718709044871"/>
  </r>
  <r>
    <x v="0"/>
    <x v="0"/>
    <n v="1"/>
    <x v="19"/>
    <x v="19"/>
    <x v="0"/>
    <n v="49472"/>
    <n v="12368"/>
    <n v="419"/>
    <n v="1135"/>
    <n v="3046"/>
    <n v="2000"/>
    <n v="412"/>
    <n v="4661392"/>
    <n v="3144547"/>
    <n v="2609611"/>
    <n v="4821219"/>
    <n v="816552"/>
    <n v="11125.040572792363"/>
    <n v="2770.5259911894273"/>
    <n v="856.7337491792515"/>
    <n v="2410.6095"/>
    <n v="1981.9223300970873"/>
    <n v="8.4694372574385512E-3"/>
    <n v="2.2942270375161708E-2"/>
    <n v="6.1570181112548514E-2"/>
    <n v="4.042690815006468E-2"/>
    <n v="8.3279430789133246E-3"/>
    <n v="9.4294047290825606E-3"/>
    <n v="2.4510661934249962E-2"/>
    <n v="6.4088219242403072E-2"/>
    <n v="4.2490151630586254E-2"/>
    <n v="9.2799258730119696E-3"/>
    <n v="94.222833117723155"/>
    <n v="63.562156371280722"/>
    <n v="52.749252102199222"/>
    <n v="97.453488842173357"/>
    <n v="16.505336351875808"/>
    <n v="94.53523240642977"/>
    <n v="63.772899052030276"/>
    <n v="52.924144198852098"/>
    <n v="97.776599489443271"/>
    <n v="16.560060405118264"/>
  </r>
  <r>
    <x v="0"/>
    <x v="0"/>
    <n v="1"/>
    <x v="20"/>
    <x v="20"/>
    <x v="0"/>
    <n v="44480"/>
    <n v="11120"/>
    <n v="297"/>
    <n v="1321"/>
    <n v="1671"/>
    <n v="2032"/>
    <n v="307"/>
    <n v="3772861"/>
    <n v="4951332"/>
    <n v="1674145"/>
    <n v="6887676"/>
    <n v="929751"/>
    <n v="12703.23569023569"/>
    <n v="3748.1695685087057"/>
    <n v="1001.8821065230401"/>
    <n v="3389.6043307086616"/>
    <n v="3028.5048859934855"/>
    <n v="6.6771582733812949E-3"/>
    <n v="2.9698741007194246E-2"/>
    <n v="3.7567446043165469E-2"/>
    <n v="4.568345323741007E-2"/>
    <n v="6.9019784172661873E-3"/>
    <n v="7.5768931972482424E-3"/>
    <n v="3.1574149371838056E-2"/>
    <n v="3.9668148385174601E-2"/>
    <n v="4.7990196290030394E-2"/>
    <n v="7.8166314706974195E-3"/>
    <n v="84.821515287769785"/>
    <n v="111.31591726618706"/>
    <n v="37.63815197841727"/>
    <n v="154.84883093525181"/>
    <n v="20.90267535971223"/>
    <n v="85.10274415943627"/>
    <n v="111.68498930769776"/>
    <n v="37.762942663617729"/>
    <n v="155.36223796240822"/>
    <n v="20.971978953102177"/>
  </r>
  <r>
    <x v="0"/>
    <x v="0"/>
    <n v="1"/>
    <x v="21"/>
    <x v="21"/>
    <x v="0"/>
    <n v="79120"/>
    <n v="19780"/>
    <n v="795"/>
    <n v="2510"/>
    <n v="2475"/>
    <n v="5002"/>
    <n v="1021"/>
    <n v="8496442"/>
    <n v="7252768"/>
    <n v="3122770"/>
    <n v="11701024"/>
    <n v="2270631"/>
    <n v="10687.348427672956"/>
    <n v="2889.5490039840638"/>
    <n v="1261.7252525252525"/>
    <n v="2339.2690923630548"/>
    <n v="2223.9285014691477"/>
    <n v="1.0048028311425683E-2"/>
    <n v="3.1723963599595548E-2"/>
    <n v="3.1281597573306369E-2"/>
    <n v="6.3220424671385236E-2"/>
    <n v="1.2904448938321537E-2"/>
    <n v="1.0874180902432237E-2"/>
    <n v="3.3175761269552205E-2"/>
    <n v="3.2723566889392118E-2"/>
    <n v="6.5236283860733046E-2"/>
    <n v="1.3839342374698039E-2"/>
    <n v="107.38677957532862"/>
    <n v="91.667947421638019"/>
    <n v="39.468781597573305"/>
    <n v="147.88958543983821"/>
    <n v="28.698571789686554"/>
    <n v="107.74282441547805"/>
    <n v="91.97187589230856"/>
    <n v="39.599641802994995"/>
    <n v="148.37991883111715"/>
    <n v="28.79372296607702"/>
  </r>
  <r>
    <x v="0"/>
    <x v="0"/>
    <n v="1"/>
    <x v="22"/>
    <x v="22"/>
    <x v="0"/>
    <n v="21964"/>
    <n v="5491"/>
    <n v="224"/>
    <n v="707"/>
    <n v="928"/>
    <n v="1247"/>
    <n v="138"/>
    <n v="3383908"/>
    <n v="2582072"/>
    <n v="852781"/>
    <n v="4052853"/>
    <n v="603018"/>
    <n v="15106.732142857143"/>
    <n v="3652.152758132956"/>
    <n v="918.94504310344826"/>
    <n v="3250.082598235766"/>
    <n v="4369.695652173913"/>
    <n v="1.0198506647240939E-2"/>
    <n v="3.2189036605354215E-2"/>
    <n v="4.2250956109998176E-2"/>
    <n v="5.6774722272810052E-2"/>
    <n v="6.2830085594609364E-3"/>
    <n v="1.1778089998023019E-2"/>
    <n v="3.4963950181123381E-2"/>
    <n v="4.5413556627406662E-2"/>
    <n v="6.0412912711918926E-2"/>
    <n v="7.5252768136841713E-3"/>
    <n v="154.06610817701693"/>
    <n v="117.55927881988708"/>
    <n v="38.826306683664178"/>
    <n v="184.52253687852851"/>
    <n v="27.454835184847934"/>
    <n v="154.57692005791381"/>
    <n v="117.94905095758443"/>
    <n v="38.955036739742276"/>
    <n v="185.13432817543389"/>
    <n v="27.545862706516569"/>
  </r>
  <r>
    <x v="0"/>
    <x v="0"/>
    <n v="1"/>
    <x v="23"/>
    <x v="23"/>
    <x v="0"/>
    <n v="40332"/>
    <n v="10083"/>
    <n v="426"/>
    <n v="1491"/>
    <n v="1697"/>
    <n v="3267"/>
    <n v="550"/>
    <n v="7251783"/>
    <n v="4373551"/>
    <n v="2075425"/>
    <n v="8669393"/>
    <n v="2608494"/>
    <n v="17022.964788732395"/>
    <n v="2933.3004694835681"/>
    <n v="1222.9964643488509"/>
    <n v="2653.6250382614021"/>
    <n v="4742.7163636363639"/>
    <n v="1.0562332639095508E-2"/>
    <n v="3.6968164236834272E-2"/>
    <n v="4.2075771099871068E-2"/>
    <n v="8.1002677774471885E-2"/>
    <n v="1.3636814440146782E-2"/>
    <n v="1.1748388603729985E-2"/>
    <n v="3.9157262751701803E-2"/>
    <n v="4.4405002642367755E-2"/>
    <n v="8.4168145228975075E-2"/>
    <n v="1.4982383320814493E-2"/>
    <n v="179.80221660220172"/>
    <n v="108.43873351185164"/>
    <n v="51.458519289893879"/>
    <n v="214.95073390855896"/>
    <n v="64.675542993156796"/>
    <n v="180.39835750261619"/>
    <n v="108.79826614419164"/>
    <n v="51.629131914160581"/>
    <n v="215.66341101832174"/>
    <n v="64.889977148437737"/>
  </r>
  <r>
    <x v="0"/>
    <x v="0"/>
    <n v="1"/>
    <x v="24"/>
    <x v="24"/>
    <x v="0"/>
    <n v="21548"/>
    <n v="5387"/>
    <n v="236"/>
    <n v="813"/>
    <n v="538"/>
    <n v="1650"/>
    <n v="42"/>
    <n v="2223747"/>
    <n v="1888447"/>
    <n v="1010395"/>
    <n v="3851956"/>
    <n v="171278"/>
    <n v="9422.6567796610161"/>
    <n v="2322.8130381303813"/>
    <n v="1878.0576208178438"/>
    <n v="2334.5187878787879"/>
    <n v="4078.0476190476193"/>
    <n v="1.0952292556153704E-2"/>
    <n v="3.7729719695563393E-2"/>
    <n v="2.4967514386485985E-2"/>
    <n v="7.6573231854464449E-2"/>
    <n v="1.9491368108409133E-3"/>
    <n v="1.2604305995134509E-2"/>
    <n v="4.0754144306026779E-2"/>
    <n v="2.7444078837774957E-2"/>
    <n v="8.0794006412994709E-2"/>
    <n v="2.6492204633292334E-3"/>
    <n v="103.19969370707258"/>
    <n v="87.639084833859286"/>
    <n v="46.890430666419157"/>
    <n v="178.76164841284574"/>
    <n v="7.9486727306478562"/>
    <n v="103.54185610913652"/>
    <n v="87.929655461583778"/>
    <n v="47.045897623871326"/>
    <n v="179.35433927093553"/>
    <n v="7.9750268491247818"/>
  </r>
  <r>
    <x v="0"/>
    <x v="0"/>
    <n v="1"/>
    <x v="25"/>
    <x v="25"/>
    <x v="0"/>
    <n v="59112"/>
    <n v="14778"/>
    <n v="687"/>
    <n v="2270"/>
    <n v="2456"/>
    <n v="2066"/>
    <n v="421"/>
    <n v="9558890"/>
    <n v="6091175"/>
    <n v="2318090"/>
    <n v="5046859"/>
    <n v="1802789"/>
    <n v="13913.959243085881"/>
    <n v="2683.3370044052863"/>
    <n v="943.84771986970679"/>
    <n v="2442.8165537270088"/>
    <n v="4282.1591448931113"/>
    <n v="1.1622005684125051E-2"/>
    <n v="3.8401678170253077E-2"/>
    <n v="4.1548247394776021E-2"/>
    <n v="3.4950602246582758E-2"/>
    <n v="7.1220733522804171E-3"/>
    <n v="1.2649123281048159E-2"/>
    <n v="4.024325585783789E-2"/>
    <n v="4.3460651100813007E-2"/>
    <n v="3.6710632763654952E-2"/>
    <n v="7.9279512470628172E-3"/>
    <n v="161.70811341182841"/>
    <n v="103.04464406550278"/>
    <n v="39.215218568141836"/>
    <n v="85.377909730680742"/>
    <n v="30.497851536067127"/>
    <n v="162.24426264377547"/>
    <n v="103.38629239474447"/>
    <n v="39.3452380759596"/>
    <n v="85.660983348704917"/>
    <n v="30.598968291015936"/>
  </r>
  <r>
    <x v="0"/>
    <x v="0"/>
    <n v="1"/>
    <x v="26"/>
    <x v="26"/>
    <x v="0"/>
    <n v="39500"/>
    <n v="9875"/>
    <n v="358"/>
    <n v="1493"/>
    <n v="3205"/>
    <n v="3333"/>
    <n v="498"/>
    <n v="4008488"/>
    <n v="4935848"/>
    <n v="2196592"/>
    <n v="11121287"/>
    <n v="1022427"/>
    <n v="11196.893854748603"/>
    <n v="3305.9933020763565"/>
    <n v="685.36411856474263"/>
    <n v="3336.7197719771975"/>
    <n v="2053.0662650602408"/>
    <n v="9.0632911392405056E-3"/>
    <n v="3.7797468354430382E-2"/>
    <n v="8.1139240506329119E-2"/>
    <n v="8.437974683544304E-2"/>
    <n v="1.2607594936708861E-2"/>
    <n v="1.0174314772574147E-2"/>
    <n v="4.0033211854860709E-2"/>
    <n v="8.4340329107314246E-2"/>
    <n v="8.7638370277941524E-2"/>
    <n v="1.3915626994386265E-2"/>
    <n v="101.48070886075949"/>
    <n v="124.95817721518988"/>
    <n v="55.609924050632912"/>
    <n v="281.55156962025319"/>
    <n v="25.884227848101265"/>
    <n v="101.81717190497655"/>
    <n v="125.37248067421798"/>
    <n v="55.794300810953217"/>
    <n v="282.48506426452593"/>
    <n v="25.970047963044781"/>
  </r>
  <r>
    <x v="1"/>
    <x v="0"/>
    <n v="2"/>
    <x v="0"/>
    <x v="0"/>
    <x v="0"/>
    <n v="61140"/>
    <n v="15285"/>
    <n v="101"/>
    <n v="1687"/>
    <n v="926"/>
    <n v="2582"/>
    <n v="381"/>
    <n v="1378723"/>
    <n v="2699268"/>
    <n v="1211855"/>
    <n v="4124911"/>
    <n v="1091927"/>
    <n v="13650.722772277228"/>
    <n v="1600.0403082394785"/>
    <n v="1308.6987041036716"/>
    <n v="1597.5642912470953"/>
    <n v="2865.9501312335956"/>
    <n v="1.6519463526333007E-3"/>
    <n v="2.7592410860320576E-2"/>
    <n v="1.5145567549885509E-2"/>
    <n v="4.2230945371279034E-2"/>
    <n v="6.2315996074582929E-3"/>
    <n v="2.034623176994653E-3"/>
    <n v="2.9135930634866421E-2"/>
    <n v="1.6296426241284294E-2"/>
    <n v="4.4126075369108224E-2"/>
    <n v="6.9731412865272442E-3"/>
    <n v="22.550261694471704"/>
    <n v="44.148969578017663"/>
    <n v="19.820984625449789"/>
    <n v="67.466650310762191"/>
    <n v="17.859453712790316"/>
    <n v="22.625027921302298"/>
    <n v="44.295347119818707"/>
    <n v="19.886701833196227"/>
    <n v="67.690338485603704"/>
    <n v="17.918667392234592"/>
  </r>
  <r>
    <x v="1"/>
    <x v="0"/>
    <n v="2"/>
    <x v="1"/>
    <x v="1"/>
    <x v="0"/>
    <n v="18452"/>
    <n v="4613"/>
    <n v="21"/>
    <n v="321"/>
    <n v="826"/>
    <n v="447"/>
    <n v="93"/>
    <n v="499405"/>
    <n v="924697"/>
    <n v="1080336"/>
    <n v="1174183"/>
    <n v="450988"/>
    <n v="23781.190476190477"/>
    <n v="2880.6760124610591"/>
    <n v="1307.9128329297821"/>
    <n v="2626.8076062639821"/>
    <n v="4849.333333333333"/>
    <n v="1.1380880121396055E-3"/>
    <n v="1.7396488185562539E-2"/>
    <n v="4.4764795144157814E-2"/>
    <n v="2.4225016258400175E-2"/>
    <n v="5.0401040537611103E-3"/>
    <n v="1.7164168506548165E-3"/>
    <n v="1.9639100214399862E-2"/>
    <n v="4.8311766315471995E-2"/>
    <n v="2.686220417117623E-2"/>
    <n v="6.2547696680657003E-3"/>
    <n v="27.065087795360938"/>
    <n v="50.113646217212228"/>
    <n v="58.548450032516797"/>
    <n v="63.634456969434204"/>
    <n v="24.441144591372208"/>
    <n v="27.154823095142138"/>
    <n v="50.279799865056717"/>
    <n v="58.742569584432424"/>
    <n v="63.845439365491487"/>
    <n v="24.522180110395293"/>
  </r>
  <r>
    <x v="1"/>
    <x v="0"/>
    <n v="2"/>
    <x v="2"/>
    <x v="2"/>
    <x v="0"/>
    <n v="17540"/>
    <n v="4385"/>
    <n v="87"/>
    <n v="521"/>
    <n v="1217"/>
    <n v="1604"/>
    <n v="92"/>
    <n v="807449"/>
    <n v="1834839"/>
    <n v="1181919"/>
    <n v="4669150"/>
    <n v="400091"/>
    <n v="9281.022988505747"/>
    <n v="3521.7639155470251"/>
    <n v="971.17419884963022"/>
    <n v="2910.9413965087283"/>
    <n v="4348.815217391304"/>
    <n v="4.9600912200684147E-3"/>
    <n v="2.9703534777651083E-2"/>
    <n v="6.9384264538198404E-2"/>
    <n v="9.1448118586088936E-2"/>
    <n v="5.24515393386545E-3"/>
    <n v="6.1960563212046394E-3"/>
    <n v="3.269027477751902E-2"/>
    <n v="7.3854771925920479E-2"/>
    <n v="9.6519232659430881E-2"/>
    <n v="6.5159570685802866E-3"/>
    <n v="46.034720638540477"/>
    <n v="104.6088369441277"/>
    <n v="67.38420752565564"/>
    <n v="266.2001140250855"/>
    <n v="22.810205245153934"/>
    <n v="46.187350457740671"/>
    <n v="104.95567141272133"/>
    <n v="67.6076223583934"/>
    <n v="267.08271035044919"/>
    <n v="22.885833324442686"/>
  </r>
  <r>
    <x v="1"/>
    <x v="0"/>
    <n v="2"/>
    <x v="3"/>
    <x v="3"/>
    <x v="0"/>
    <n v="68396"/>
    <n v="17099"/>
    <n v="97"/>
    <n v="1493"/>
    <n v="4955"/>
    <n v="2057"/>
    <n v="344"/>
    <n v="1565412"/>
    <n v="5999494"/>
    <n v="4221490"/>
    <n v="6324041"/>
    <n v="1557178"/>
    <n v="16138.268041237114"/>
    <n v="4018.4152712659074"/>
    <n v="851.9656912209889"/>
    <n v="3074.4000972289741"/>
    <n v="4526.6802325581393"/>
    <n v="1.4182115913211298E-3"/>
    <n v="2.1828761915901516E-2"/>
    <n v="7.2445757061816482E-2"/>
    <n v="3.0074858178840869E-2"/>
    <n v="5.0295338908708112E-3"/>
    <n v="1.7534879299848367E-3"/>
    <n v="2.3130616766708457E-2"/>
    <n v="7.4755250352857114E-2"/>
    <n v="3.1596496621465985E-2"/>
    <n v="5.6597790716881842E-3"/>
    <n v="22.88747879992982"/>
    <n v="87.717030235686295"/>
    <n v="61.721299491198316"/>
    <n v="92.462146909175971"/>
    <n v="22.767091642786127"/>
    <n v="22.963363082547946"/>
    <n v="88.007859294273899"/>
    <n v="61.925938742864709"/>
    <n v="92.768708577626583"/>
    <n v="22.842576777331363"/>
  </r>
  <r>
    <x v="1"/>
    <x v="0"/>
    <n v="2"/>
    <x v="4"/>
    <x v="4"/>
    <x v="0"/>
    <n v="56684"/>
    <n v="14171"/>
    <n v="162"/>
    <n v="1135"/>
    <n v="4264"/>
    <n v="1637"/>
    <n v="353"/>
    <n v="3136899"/>
    <n v="3449913"/>
    <n v="7747694"/>
    <n v="5200218"/>
    <n v="876172"/>
    <n v="19363.574074074073"/>
    <n v="3039.5709251101321"/>
    <n v="1817.0014071294559"/>
    <n v="3176.6756261453879"/>
    <n v="2482.0736543909347"/>
    <n v="2.8579493331451558E-3"/>
    <n v="2.0023286994566368E-2"/>
    <n v="7.5224049114388541E-2"/>
    <n v="2.8879401594806293E-2"/>
    <n v="6.2275068802483948E-3"/>
    <n v="3.3803833590621891E-3"/>
    <n v="2.1394172675855805E-2"/>
    <n v="7.7805252899526486E-2"/>
    <n v="3.0518316309108395E-2"/>
    <n v="6.997392610621234E-3"/>
    <n v="55.340113612306823"/>
    <n v="60.862200973819775"/>
    <n v="136.68220309081929"/>
    <n v="91.740491143885393"/>
    <n v="15.457130760002823"/>
    <n v="55.52359580613799"/>
    <n v="61.063991852571903"/>
    <n v="137.13537799133491"/>
    <n v="92.044660135950593"/>
    <n v="15.50837944883005"/>
  </r>
  <r>
    <x v="1"/>
    <x v="0"/>
    <n v="2"/>
    <x v="5"/>
    <x v="5"/>
    <x v="0"/>
    <n v="12620"/>
    <n v="3155"/>
    <n v="64"/>
    <n v="269"/>
    <n v="485"/>
    <n v="357"/>
    <n v="111"/>
    <n v="1225869"/>
    <n v="829471"/>
    <n v="595982"/>
    <n v="1013657"/>
    <n v="511101"/>
    <n v="19154.203125"/>
    <n v="3083.5353159851302"/>
    <n v="1228.8288659793814"/>
    <n v="2839.3753501400561"/>
    <n v="4604.5135135135133"/>
    <n v="5.0713153724247229E-3"/>
    <n v="2.1315372424722662E-2"/>
    <n v="3.8431061806656099E-2"/>
    <n v="2.8288431061806656E-2"/>
    <n v="8.7955625990491278E-3"/>
    <n v="6.5445859956261426E-3"/>
    <n v="2.4311043247666243E-2"/>
    <n v="4.2418166580678637E-2"/>
    <n v="3.1727171223320139E-2"/>
    <n v="1.0732161469982964E-2"/>
    <n v="97.137004754358159"/>
    <n v="65.72670364500793"/>
    <n v="47.225198098256733"/>
    <n v="80.321473851030106"/>
    <n v="40.499286846275751"/>
    <n v="97.459066086927493"/>
    <n v="65.944622962314767"/>
    <n v="47.381774989512927"/>
    <n v="80.587782668846884"/>
    <n v="40.633563729970113"/>
  </r>
  <r>
    <x v="1"/>
    <x v="0"/>
    <n v="2"/>
    <x v="6"/>
    <x v="6"/>
    <x v="0"/>
    <n v="84384"/>
    <n v="21096"/>
    <n v="335"/>
    <n v="2354"/>
    <n v="1696"/>
    <n v="3475"/>
    <n v="715"/>
    <n v="8207727"/>
    <n v="6268448"/>
    <n v="1425199"/>
    <n v="8397741"/>
    <n v="5450024"/>
    <n v="24500.6776119403"/>
    <n v="2662.8920985556501"/>
    <n v="840.3295990566038"/>
    <n v="2416.6161151079136"/>
    <n v="7622.4111888111884"/>
    <n v="3.9699469093667046E-3"/>
    <n v="2.7896283655669322E-2"/>
    <n v="2.0098596890405763E-2"/>
    <n v="4.1180792567311338E-2"/>
    <n v="8.4731702692453538E-3"/>
    <n v="4.474322937911294E-3"/>
    <n v="2.9217139262011249E-2"/>
    <n v="2.1224237950835605E-2"/>
    <n v="4.2774621036826187E-2"/>
    <n v="9.208362770882824E-3"/>
    <n v="97.266389362912406"/>
    <n v="74.28479332574895"/>
    <n v="16.889445866514979"/>
    <n v="99.518166951080772"/>
    <n v="64.585987864998103"/>
    <n v="97.588879674937616"/>
    <n v="74.531087305974395"/>
    <n v="16.945443449062257"/>
    <n v="99.848123114997648"/>
    <n v="64.8001250969388"/>
  </r>
  <r>
    <x v="1"/>
    <x v="0"/>
    <n v="2"/>
    <x v="7"/>
    <x v="7"/>
    <x v="0"/>
    <n v="102776"/>
    <n v="25694"/>
    <n v="779"/>
    <n v="2320"/>
    <n v="4070"/>
    <n v="3723"/>
    <n v="1411"/>
    <n v="10831523"/>
    <n v="5764215"/>
    <n v="3632706"/>
    <n v="11338234"/>
    <n v="6171479"/>
    <n v="13904.394094993582"/>
    <n v="2484.5754310344828"/>
    <n v="892.55675675675673"/>
    <n v="3045.4563524039754"/>
    <n v="4373.8334514528706"/>
    <n v="7.5795905658908695E-3"/>
    <n v="2.2573363431151242E-2"/>
    <n v="3.960068498482136E-2"/>
    <n v="3.622441036817934E-2"/>
    <n v="1.3728886121273449E-2"/>
    <n v="8.2099391509252596E-3"/>
    <n v="2.365293213831425E-2"/>
    <n v="4.1018068362701381E-2"/>
    <n v="3.7582406988791284E-2"/>
    <n v="1.4574604704520771E-2"/>
    <n v="105.38961430684206"/>
    <n v="56.085224176850623"/>
    <n v="35.34585895539815"/>
    <n v="110.3198606678602"/>
    <n v="60.04786136841286"/>
    <n v="105.7390374716644"/>
    <n v="56.271176812321777"/>
    <n v="35.463049458283948"/>
    <n v="110.68563024687289"/>
    <n v="60.246952274079092"/>
  </r>
  <r>
    <x v="1"/>
    <x v="0"/>
    <n v="2"/>
    <x v="8"/>
    <x v="8"/>
    <x v="0"/>
    <n v="10556"/>
    <n v="2639"/>
    <n v="106"/>
    <n v="237"/>
    <n v="347"/>
    <n v="234"/>
    <n v="109"/>
    <n v="1220866"/>
    <n v="681470"/>
    <n v="260099"/>
    <n v="643025"/>
    <n v="323302"/>
    <n v="11517.603773584906"/>
    <n v="2875.4008438818564"/>
    <n v="749.56484149855908"/>
    <n v="2747.9700854700855"/>
    <n v="2966.0733944954127"/>
    <n v="1.004168245547556E-2"/>
    <n v="2.2451686244789694E-2"/>
    <n v="3.2872300113679427E-2"/>
    <n v="2.2167487684729065E-2"/>
    <n v="1.0325881015536187E-2"/>
    <n v="1.2302772857899814E-2"/>
    <n v="2.5811381050615957E-2"/>
    <n v="3.6915853561537773E-2"/>
    <n v="2.5506336118259608E-2"/>
    <n v="1.2618415594743117E-2"/>
    <n v="115.65611974232664"/>
    <n v="64.557597574838951"/>
    <n v="24.639920424403183"/>
    <n v="60.915593027661991"/>
    <n v="30.627320954907162"/>
    <n v="116.0395818857004"/>
    <n v="64.771640677722402"/>
    <n v="24.721614992053826"/>
    <n v="61.117560929743718"/>
    <n v="30.728866970503486"/>
  </r>
  <r>
    <x v="1"/>
    <x v="0"/>
    <n v="2"/>
    <x v="9"/>
    <x v="9"/>
    <x v="0"/>
    <n v="10488"/>
    <n v="2622"/>
    <n v="90"/>
    <n v="260"/>
    <n v="522"/>
    <n v="291"/>
    <n v="87"/>
    <n v="1212992"/>
    <n v="791969"/>
    <n v="329692"/>
    <n v="867152"/>
    <n v="328043"/>
    <n v="13477.68888888889"/>
    <n v="3046.0346153846153"/>
    <n v="631.59386973180074"/>
    <n v="2979.9037800687283"/>
    <n v="3770.6091954022991"/>
    <n v="8.5812356979405036E-3"/>
    <n v="2.479023646071701E-2"/>
    <n v="4.9771167048054919E-2"/>
    <n v="2.7745995423340962E-2"/>
    <n v="8.2951945080091526E-3"/>
    <n v="1.067975546430852E-2"/>
    <n v="2.8327756727602117E-2"/>
    <n v="5.4718972284883372E-2"/>
    <n v="3.1482793296939968E-2"/>
    <n v="1.0358740142172022E-2"/>
    <n v="115.65522501906942"/>
    <n v="75.511918382913805"/>
    <n v="31.435163996948894"/>
    <n v="82.680396643783368"/>
    <n v="31.277936689549961"/>
    <n v="116.03868419595511"/>
    <n v="75.762280941660265"/>
    <n v="31.539388446034955"/>
    <n v="82.954526557381143"/>
    <n v="31.381639845682166"/>
  </r>
  <r>
    <x v="1"/>
    <x v="0"/>
    <n v="2"/>
    <x v="10"/>
    <x v="10"/>
    <x v="0"/>
    <n v="27236"/>
    <n v="6809"/>
    <n v="214"/>
    <n v="664"/>
    <n v="308"/>
    <n v="672"/>
    <n v="135"/>
    <n v="3773334"/>
    <n v="3119798"/>
    <n v="352734"/>
    <n v="2055299"/>
    <n v="620841"/>
    <n v="17632.401869158879"/>
    <n v="4698.4909638554218"/>
    <n v="1145.2402597402597"/>
    <n v="3058.4806547619046"/>
    <n v="4598.8222222222221"/>
    <n v="7.8572477603172271E-3"/>
    <n v="2.4379497723601116E-2"/>
    <n v="1.1308562197092083E-2"/>
    <n v="2.4673226611837275E-2"/>
    <n v="4.9566749889851667E-3"/>
    <n v="9.1037887511400944E-3"/>
    <n v="2.6556892087019411E-2"/>
    <n v="1.2801419648973723E-2"/>
    <n v="2.6863368770268459E-2"/>
    <n v="5.948192697506776E-3"/>
    <n v="138.54215009546189"/>
    <n v="114.54684975767367"/>
    <n v="12.95102070788662"/>
    <n v="75.462586282860926"/>
    <n v="22.794867087678075"/>
    <n v="139.00149171907483"/>
    <n v="114.92663407537903"/>
    <n v="12.993960296129668"/>
    <n v="75.712785279204766"/>
    <n v="22.870444312738325"/>
  </r>
  <r>
    <x v="1"/>
    <x v="0"/>
    <n v="2"/>
    <x v="11"/>
    <x v="11"/>
    <x v="0"/>
    <n v="78700"/>
    <n v="19675"/>
    <n v="159"/>
    <n v="1576"/>
    <n v="5843"/>
    <n v="1735"/>
    <n v="602"/>
    <n v="2221285"/>
    <n v="3001182"/>
    <n v="4781528"/>
    <n v="3039763"/>
    <n v="2463516"/>
    <n v="13970.345911949686"/>
    <n v="1904.3032994923858"/>
    <n v="818.33441725141199"/>
    <n v="1752.0247838616715"/>
    <n v="4092.21926910299"/>
    <n v="2.0203303684879288E-3"/>
    <n v="2.002541296060991E-2"/>
    <n v="7.4243964421855144E-2"/>
    <n v="2.2045743329097839E-2"/>
    <n v="7.6493011435832276E-3"/>
    <n v="2.3932717694233052E-3"/>
    <n v="2.1188913802960771E-2"/>
    <n v="7.6421410494369971E-2"/>
    <n v="2.3265266900419478E-2"/>
    <n v="8.3729235803933315E-3"/>
    <n v="28.22471410419314"/>
    <n v="38.134459974587038"/>
    <n v="60.756391359593394"/>
    <n v="38.624688691232528"/>
    <n v="31.302617534942822"/>
    <n v="28.318294187898339"/>
    <n v="38.260896187308298"/>
    <n v="60.957831422655431"/>
    <n v="38.752750275398434"/>
    <n v="31.406402521330925"/>
  </r>
  <r>
    <x v="1"/>
    <x v="0"/>
    <n v="2"/>
    <x v="12"/>
    <x v="12"/>
    <x v="0"/>
    <n v="87036"/>
    <n v="21759"/>
    <n v="333"/>
    <n v="2180"/>
    <n v="3133"/>
    <n v="4126"/>
    <n v="855"/>
    <n v="6355746"/>
    <n v="6743900"/>
    <n v="3555119"/>
    <n v="11571465"/>
    <n v="2950874"/>
    <n v="19086.324324324323"/>
    <n v="3093.5321100917431"/>
    <n v="1134.7331631024576"/>
    <n v="2804.523751817741"/>
    <n v="3451.3146198830409"/>
    <n v="3.82600303322763E-3"/>
    <n v="2.5047106944252953E-2"/>
    <n v="3.5996599108414906E-2"/>
    <n v="4.7405671216508113E-2"/>
    <n v="9.8235213015304013E-3"/>
    <n v="4.3135839671340857E-3"/>
    <n v="2.6281282841070831E-2"/>
    <n v="3.7467815239233676E-2"/>
    <n v="4.9083994444124951E-2"/>
    <n v="1.0602447583398461E-2"/>
    <n v="73.024334758031159"/>
    <n v="77.484029596948389"/>
    <n v="40.846534767222757"/>
    <n v="132.95033089755964"/>
    <n v="33.90406268670435"/>
    <n v="73.266449641248272"/>
    <n v="77.740930763377605"/>
    <n v="40.98196296424446"/>
    <n v="133.39113263776855"/>
    <n v="34.016472860726154"/>
  </r>
  <r>
    <x v="1"/>
    <x v="0"/>
    <n v="2"/>
    <x v="13"/>
    <x v="13"/>
    <x v="0"/>
    <n v="21496"/>
    <n v="5374"/>
    <n v="166"/>
    <n v="579"/>
    <n v="885"/>
    <n v="767"/>
    <n v="237"/>
    <n v="3286541"/>
    <n v="1720329"/>
    <n v="824673"/>
    <n v="2363845"/>
    <n v="1719497"/>
    <n v="19798.439759036144"/>
    <n v="2971.2072538860102"/>
    <n v="931.83389830508474"/>
    <n v="3081.9361147327249"/>
    <n v="7255.2616033755276"/>
    <n v="7.722366951991068E-3"/>
    <n v="2.6935243766282098E-2"/>
    <n v="4.1170450316337925E-2"/>
    <n v="3.5681056940826197E-2"/>
    <n v="1.1025307033866765E-2"/>
    <n v="9.1135007838770293E-3"/>
    <n v="2.9508057947923338E-2"/>
    <n v="4.4327930313006844E-2"/>
    <n v="3.8628913170292621E-2"/>
    <n v="1.2684760313885707E-2"/>
    <n v="152.89081689616674"/>
    <n v="80.030191663565319"/>
    <n v="38.364021213248975"/>
    <n v="109.96673799776703"/>
    <n v="79.991486788239669"/>
    <n v="153.39773205534541"/>
    <n v="80.295534724514411"/>
    <n v="38.491218544748975"/>
    <n v="110.33133678550425"/>
    <n v="80.256701521742841"/>
  </r>
  <r>
    <x v="1"/>
    <x v="0"/>
    <n v="2"/>
    <x v="14"/>
    <x v="14"/>
    <x v="0"/>
    <n v="140632"/>
    <n v="35158"/>
    <n v="1013"/>
    <n v="3544"/>
    <n v="7478"/>
    <n v="4789"/>
    <n v="1276"/>
    <n v="12942924"/>
    <n v="11034332"/>
    <n v="9702493"/>
    <n v="14779795"/>
    <n v="11372728"/>
    <n v="12776.825271470878"/>
    <n v="3113.5248306997742"/>
    <n v="1297.4716501738433"/>
    <n v="3086.1964919607435"/>
    <n v="8912.7962382445148"/>
    <n v="7.2031969964161781E-3"/>
    <n v="2.5200523351726491E-2"/>
    <n v="5.3174241993287442E-2"/>
    <n v="3.4053416007736502E-2"/>
    <n v="9.0733261277660838E-3"/>
    <n v="7.7286170877262934E-3"/>
    <n v="2.6174337921947812E-2"/>
    <n v="5.4568359979915222E-2"/>
    <n v="3.5180278028565853E-2"/>
    <n v="9.6624652516462059E-3"/>
    <n v="92.033989419193361"/>
    <n v="78.462455202229933"/>
    <n v="68.992071505773936"/>
    <n v="105.09553302235622"/>
    <n v="80.868706979919224"/>
    <n v="92.33913151564748"/>
    <n v="78.722600374947532"/>
    <n v="69.220817271016116"/>
    <n v="105.44398114980115"/>
    <n v="81.136830169418161"/>
  </r>
  <r>
    <x v="1"/>
    <x v="0"/>
    <n v="2"/>
    <x v="15"/>
    <x v="15"/>
    <x v="0"/>
    <n v="15336"/>
    <n v="3834"/>
    <n v="133"/>
    <n v="432"/>
    <n v="574"/>
    <n v="472"/>
    <n v="170"/>
    <n v="1995500"/>
    <n v="1362989"/>
    <n v="589085"/>
    <n v="1340260"/>
    <n v="1121941"/>
    <n v="15003.75939849624"/>
    <n v="3155.0671296296296"/>
    <n v="1026.280487804878"/>
    <n v="2839.5338983050847"/>
    <n v="6599.6529411764704"/>
    <n v="8.6724047991653622E-3"/>
    <n v="2.8169014084507043E-2"/>
    <n v="3.7428273343766298E-2"/>
    <n v="3.0777256129368807E-2"/>
    <n v="1.1085028690662493E-2"/>
    <n v="1.0416933984594666E-2"/>
    <n v="3.1282028025407776E-2"/>
    <n v="4.0999490982079174E-2"/>
    <n v="3.4026831533067688E-2"/>
    <n v="1.3054944917951811E-2"/>
    <n v="130.11867501304121"/>
    <n v="88.875130412102237"/>
    <n v="38.411906624934794"/>
    <n v="87.393062076160675"/>
    <n v="73.157342201356286"/>
    <n v="130.55008829341597"/>
    <n v="89.169799194665359"/>
    <n v="38.539262722288626"/>
    <n v="87.682817006331106"/>
    <n v="73.39989807567197"/>
  </r>
  <r>
    <x v="1"/>
    <x v="0"/>
    <n v="2"/>
    <x v="16"/>
    <x v="16"/>
    <x v="0"/>
    <n v="28592"/>
    <n v="7148"/>
    <n v="221"/>
    <n v="791"/>
    <n v="618"/>
    <n v="1520"/>
    <n v="819"/>
    <n v="4046486"/>
    <n v="1586326"/>
    <n v="496965"/>
    <n v="4054527"/>
    <n v="4086124"/>
    <n v="18309.891402714933"/>
    <n v="2005.4690265486727"/>
    <n v="804.15048543689318"/>
    <n v="2667.4519736842103"/>
    <n v="4989.1623931623935"/>
    <n v="7.7294348069390038E-3"/>
    <n v="2.7665081141578063E-2"/>
    <n v="2.1614437604924455E-2"/>
    <n v="5.3161723559037491E-2"/>
    <n v="2.8644376049244545E-2"/>
    <n v="8.9361994491327663E-3"/>
    <n v="2.9925076612967401E-2"/>
    <n v="2.3618266529017121E-2"/>
    <n v="5.6253236600766678E-2"/>
    <n v="3.0942865242827505E-2"/>
    <n v="141.52511191941801"/>
    <n v="55.481463346390598"/>
    <n v="17.381260492445438"/>
    <n v="141.80634443200896"/>
    <n v="142.91144376049243"/>
    <n v="141.99434366330445"/>
    <n v="55.665414190493948"/>
    <n v="17.438888704578268"/>
    <n v="142.27650861269427"/>
    <n v="143.38527193888135"/>
  </r>
  <r>
    <x v="1"/>
    <x v="0"/>
    <n v="2"/>
    <x v="17"/>
    <x v="17"/>
    <x v="0"/>
    <n v="94056"/>
    <n v="23514"/>
    <n v="593"/>
    <n v="2293"/>
    <n v="8508"/>
    <n v="2032"/>
    <n v="847"/>
    <n v="8333855"/>
    <n v="7030954"/>
    <n v="4296127"/>
    <n v="6007170"/>
    <n v="1361986"/>
    <n v="14053.718381112985"/>
    <n v="3066.2686436982121"/>
    <n v="504.95145745181009"/>
    <n v="2956.2844488188975"/>
    <n v="1608.0118063754428"/>
    <n v="6.3047546142723484E-3"/>
    <n v="2.4379093306115505E-2"/>
    <n v="9.0456749170706813E-2"/>
    <n v="2.1604150718720763E-2"/>
    <n v="9.0052734541124432E-3"/>
    <n v="6.906099149215925E-3"/>
    <n v="2.5550781333865492E-2"/>
    <n v="9.2635937850616398E-2"/>
    <n v="2.2708708827991503E-2"/>
    <n v="9.7229798107219614E-3"/>
    <n v="88.605245811006213"/>
    <n v="74.752849366334956"/>
    <n v="45.676267330101219"/>
    <n v="63.868014799693796"/>
    <n v="14.480586033852173"/>
    <n v="88.899019781190802"/>
    <n v="75.000695203677367"/>
    <n v="45.827708684097324"/>
    <n v="64.079771565377115"/>
    <n v="14.528596952515363"/>
  </r>
  <r>
    <x v="1"/>
    <x v="0"/>
    <n v="2"/>
    <x v="18"/>
    <x v="18"/>
    <x v="0"/>
    <n v="67040"/>
    <n v="16760"/>
    <n v="277"/>
    <n v="2046"/>
    <n v="3776"/>
    <n v="2720"/>
    <n v="684"/>
    <n v="8684818"/>
    <n v="7098483"/>
    <n v="2788899"/>
    <n v="7712257"/>
    <n v="5005376"/>
    <n v="31353.133574007221"/>
    <n v="3469.4442815249267"/>
    <n v="738.58554025423734"/>
    <n v="2835.3886029411765"/>
    <n v="7317.8011695906434"/>
    <n v="4.1318615751789979E-3"/>
    <n v="3.0519093078758951E-2"/>
    <n v="5.6324582338902147E-2"/>
    <n v="4.0572792362768499E-2"/>
    <n v="1.0202863961813842E-2"/>
    <n v="4.7091099499882326E-3"/>
    <n v="3.2066998282724399E-2"/>
    <n v="5.8399253304771574E-2"/>
    <n v="4.2348258454586611E-2"/>
    <n v="1.1107185891787779E-2"/>
    <n v="129.54680787589498"/>
    <n v="105.88429295942721"/>
    <n v="41.600522076372314"/>
    <n v="115.0396330548926"/>
    <n v="74.662529832935562"/>
    <n v="129.97632510962194"/>
    <n v="106.23535624962142"/>
    <n v="41.738450146209118"/>
    <n v="115.42105121384901"/>
    <n v="74.910076212523862"/>
  </r>
  <r>
    <x v="1"/>
    <x v="0"/>
    <n v="2"/>
    <x v="19"/>
    <x v="19"/>
    <x v="0"/>
    <n v="50660"/>
    <n v="12665"/>
    <n v="475"/>
    <n v="1269"/>
    <n v="4031"/>
    <n v="1474"/>
    <n v="441"/>
    <n v="5300402"/>
    <n v="3788696"/>
    <n v="3342839"/>
    <n v="4335327"/>
    <n v="991100"/>
    <n v="11158.74105263158"/>
    <n v="2985.5760441292355"/>
    <n v="829.28280823616967"/>
    <n v="2941.1987788331071"/>
    <n v="2247.3922902494332"/>
    <n v="9.3762337149624949E-3"/>
    <n v="2.5049348598499804E-2"/>
    <n v="7.9569680221081726E-2"/>
    <n v="2.9095933675483618E-2"/>
    <n v="8.7050927753651794E-3"/>
    <n v="1.0373915198251531E-2"/>
    <n v="2.6667104018456445E-2"/>
    <n v="8.2371192903044649E-2"/>
    <n v="3.0835847093402952E-2"/>
    <n v="9.6667304460279595E-3"/>
    <n v="104.6269640742203"/>
    <n v="74.786735096723248"/>
    <n v="65.985767864192653"/>
    <n v="85.576924595341495"/>
    <n v="19.563758389261746"/>
    <n v="104.97385864398431"/>
    <n v="75.034693283458267"/>
    <n v="66.20454611850154"/>
    <n v="85.860658054511447"/>
    <n v="19.62862275390675"/>
  </r>
  <r>
    <x v="1"/>
    <x v="0"/>
    <n v="2"/>
    <x v="20"/>
    <x v="20"/>
    <x v="0"/>
    <n v="45412"/>
    <n v="11353"/>
    <n v="344"/>
    <n v="1478"/>
    <n v="3035"/>
    <n v="2006"/>
    <n v="327"/>
    <n v="4623384"/>
    <n v="5705336"/>
    <n v="5317084"/>
    <n v="6713737"/>
    <n v="1062455"/>
    <n v="13440.069767441861"/>
    <n v="3860.173207036536"/>
    <n v="1751.9222405271828"/>
    <n v="3346.8280159521437"/>
    <n v="3249.0978593272171"/>
    <n v="7.5750902845062975E-3"/>
    <n v="3.2546463489826476E-2"/>
    <n v="6.6832555271734345E-2"/>
    <n v="4.4173346252091961E-2"/>
    <n v="7.2007398925394168E-3"/>
    <n v="8.5231012076043538E-3"/>
    <n v="3.4486623581737715E-2"/>
    <n v="6.9563069407226438E-2"/>
    <n v="4.6420021624223318E-2"/>
    <n v="8.1252036516513346E-3"/>
    <n v="101.80974191843566"/>
    <n v="125.634986347221"/>
    <n v="117.08543997181361"/>
    <n v="147.84059279485598"/>
    <n v="23.395908570421916"/>
    <n v="102.14729588392707"/>
    <n v="126.05153379196298"/>
    <n v="117.47364107928186"/>
    <n v="148.33076374920813"/>
    <n v="23.473478570752018"/>
  </r>
  <r>
    <x v="1"/>
    <x v="0"/>
    <n v="2"/>
    <x v="21"/>
    <x v="21"/>
    <x v="0"/>
    <n v="81024"/>
    <n v="20256"/>
    <n v="863"/>
    <n v="2783"/>
    <n v="3464"/>
    <n v="4108"/>
    <n v="948"/>
    <n v="9678804"/>
    <n v="8112666"/>
    <n v="3540917"/>
    <n v="11017217"/>
    <n v="2271890"/>
    <n v="11215.300115874856"/>
    <n v="2915.0794107078691"/>
    <n v="1022.2046766743649"/>
    <n v="2681.8931353456669"/>
    <n v="2396.5084388185655"/>
    <n v="1.0651165086887836E-2"/>
    <n v="3.4347847551342812E-2"/>
    <n v="4.2752764612954186E-2"/>
    <n v="5.0701026856240124E-2"/>
    <n v="1.1700236966824644E-2"/>
    <n v="1.1491441866945933E-2"/>
    <n v="3.5838612596235407E-2"/>
    <n v="4.4408699452326054E-2"/>
    <n v="5.2496830979435687E-2"/>
    <n v="1.2580456000952768E-2"/>
    <n v="119.45601303317535"/>
    <n v="100.12670319905213"/>
    <n v="43.70207592812006"/>
    <n v="135.97473588072671"/>
    <n v="28.039716627172197"/>
    <n v="119.85207386332112"/>
    <n v="100.45867698741021"/>
    <n v="43.846971777493316"/>
    <n v="136.42556514753656"/>
    <n v="28.132683344898879"/>
  </r>
  <r>
    <x v="1"/>
    <x v="0"/>
    <n v="2"/>
    <x v="22"/>
    <x v="22"/>
    <x v="0"/>
    <n v="22660"/>
    <n v="5665"/>
    <n v="243"/>
    <n v="772"/>
    <n v="1917"/>
    <n v="1356"/>
    <n v="279"/>
    <n v="3379719"/>
    <n v="3080373"/>
    <n v="1671059"/>
    <n v="3576857"/>
    <n v="1278633"/>
    <n v="13908.308641975309"/>
    <n v="3990.1204663212434"/>
    <n v="871.70526864893066"/>
    <n v="2637.8001474926255"/>
    <n v="4582.9139784946237"/>
    <n v="1.0723742277140335E-2"/>
    <n v="3.4068843777581639E-2"/>
    <n v="8.4598411297440418E-2"/>
    <n v="5.9841129744042362E-2"/>
    <n v="1.2312444836716681E-2"/>
    <n v="1.2317997856117535E-2"/>
    <n v="3.6876718666409673E-2"/>
    <n v="8.8905788477129516E-2"/>
    <n v="6.3512485621309928E-2"/>
    <n v="1.4019344166962277E-2"/>
    <n v="149.1491173874669"/>
    <n v="135.93879082082967"/>
    <n v="73.744880847308025"/>
    <n v="157.84894086496027"/>
    <n v="56.426875551632833"/>
    <n v="149.64362680351098"/>
    <n v="136.38950091046374"/>
    <n v="73.989384727738681"/>
    <n v="158.37229486756911"/>
    <n v="56.613960944875494"/>
  </r>
  <r>
    <x v="1"/>
    <x v="0"/>
    <n v="2"/>
    <x v="23"/>
    <x v="23"/>
    <x v="0"/>
    <n v="41080"/>
    <n v="10270"/>
    <n v="456"/>
    <n v="1707"/>
    <n v="2443"/>
    <n v="1766"/>
    <n v="626"/>
    <n v="7137806"/>
    <n v="5470124"/>
    <n v="2833203"/>
    <n v="5194960"/>
    <n v="3118830"/>
    <n v="15653.083333333334"/>
    <n v="3204.5248974809606"/>
    <n v="1159.7228817028245"/>
    <n v="2941.6534541336355"/>
    <n v="4982.1565495207669"/>
    <n v="1.1100292112950341E-2"/>
    <n v="4.1553067185978579E-2"/>
    <n v="5.9469328140214217E-2"/>
    <n v="4.2989289191820837E-2"/>
    <n v="1.5238558909444986E-2"/>
    <n v="1.2304728955628062E-2"/>
    <n v="4.3847240811139193E-2"/>
    <n v="6.2188105852711249E-2"/>
    <n v="4.532102442422329E-2"/>
    <n v="1.6646803754991692E-2"/>
    <n v="173.75379746835443"/>
    <n v="133.15783836416747"/>
    <n v="68.9679406037001"/>
    <n v="126.45959104186953"/>
    <n v="75.920886075949369"/>
    <n v="174.3298846113866"/>
    <n v="133.59932810305807"/>
    <n v="69.196606362043795"/>
    <n v="126.87887249398051"/>
    <n v="76.172604582210681"/>
  </r>
  <r>
    <x v="1"/>
    <x v="0"/>
    <n v="2"/>
    <x v="24"/>
    <x v="24"/>
    <x v="0"/>
    <n v="21876"/>
    <n v="5469"/>
    <n v="251"/>
    <n v="938"/>
    <n v="722"/>
    <n v="1477"/>
    <n v="34"/>
    <n v="2628082"/>
    <n v="2288225"/>
    <n v="1026709"/>
    <n v="3546155"/>
    <n v="227175"/>
    <n v="10470.446215139442"/>
    <n v="2439.4722814498932"/>
    <n v="1422.0346260387812"/>
    <n v="2400.9174001354095"/>
    <n v="6681.6176470588234"/>
    <n v="1.1473761199488024E-2"/>
    <n v="4.2878039861034924E-2"/>
    <n v="3.3004205522033279E-2"/>
    <n v="6.7516913512525145E-2"/>
    <n v="1.5542146644724813E-3"/>
    <n v="1.3151479213941279E-2"/>
    <n v="4.6069379789266382E-2"/>
    <n v="3.5818495847703087E-2"/>
    <n v="7.1469657944799272E-2"/>
    <n v="2.1747831384919705E-3"/>
    <n v="120.13539952459317"/>
    <n v="104.59978972389834"/>
    <n v="46.933123057231668"/>
    <n v="162.10253245565917"/>
    <n v="10.384668129456939"/>
    <n v="120.5337128857832"/>
    <n v="104.94659419609862"/>
    <n v="47.08873156288486"/>
    <n v="162.63998939853647"/>
    <n v="10.419098880791314"/>
  </r>
  <r>
    <x v="1"/>
    <x v="0"/>
    <n v="2"/>
    <x v="25"/>
    <x v="25"/>
    <x v="0"/>
    <n v="60220"/>
    <n v="15055"/>
    <n v="781"/>
    <n v="2425"/>
    <n v="3347"/>
    <n v="2534"/>
    <n v="303"/>
    <n v="10005699"/>
    <n v="7112223"/>
    <n v="2994861"/>
    <n v="6802126"/>
    <n v="1362776"/>
    <n v="12811.394366197183"/>
    <n v="2932.8754639175258"/>
    <n v="894.7896623842247"/>
    <n v="2684.3433307024466"/>
    <n v="4497.6105610561053"/>
    <n v="1.2969113251411491E-2"/>
    <n v="4.0269013616738625E-2"/>
    <n v="5.5579541680504815E-2"/>
    <n v="4.2079043507140486E-2"/>
    <n v="5.0315509797409499E-3"/>
    <n v="1.4043364972935256E-2"/>
    <n v="4.213559014235034E-2"/>
    <n v="5.7754874535283787E-2"/>
    <n v="4.398530867512393E-2"/>
    <n v="5.7033527419793348E-3"/>
    <n v="166.15242444370642"/>
    <n v="118.10400199269345"/>
    <n v="49.731999335768847"/>
    <n v="112.95459980073065"/>
    <n v="22.629956824975093"/>
    <n v="166.70330895328428"/>
    <n v="118.49558018022071"/>
    <n v="49.896887619259971"/>
    <n v="113.32910495480303"/>
    <n v="22.704987283958964"/>
  </r>
  <r>
    <x v="1"/>
    <x v="0"/>
    <n v="2"/>
    <x v="26"/>
    <x v="26"/>
    <x v="0"/>
    <n v="40108"/>
    <n v="10027"/>
    <n v="403"/>
    <n v="1552"/>
    <n v="3796"/>
    <n v="2515"/>
    <n v="394"/>
    <n v="4849170"/>
    <n v="5146762"/>
    <n v="2508138"/>
    <n v="7191741"/>
    <n v="893885"/>
    <n v="12032.679900744417"/>
    <n v="3316.2126288659792"/>
    <n v="660.73182297154904"/>
    <n v="2859.5391650099405"/>
    <n v="2268.743654822335"/>
    <n v="1.004787074897776E-2"/>
    <n v="3.8695522090356038E-2"/>
    <n v="9.4644459958113089E-2"/>
    <n v="6.2705694624513808E-2"/>
    <n v="9.8234766131445102E-3"/>
    <n v="1.1208208801478541E-2"/>
    <n v="4.093941050295348E-2"/>
    <n v="9.8050091020716268E-2"/>
    <n v="6.5526232257511044E-2"/>
    <n v="1.0970914903359963E-2"/>
    <n v="120.90281240650245"/>
    <n v="128.32257903660118"/>
    <n v="62.534606562281837"/>
    <n v="179.30938964795052"/>
    <n v="22.286950234367207"/>
    <n v="121.3036701534907"/>
    <n v="128.74803729432463"/>
    <n v="62.741942363628382"/>
    <n v="179.90389656236744"/>
    <n v="22.360843442311371"/>
  </r>
  <r>
    <x v="2"/>
    <x v="0"/>
    <n v="3"/>
    <x v="0"/>
    <x v="0"/>
    <x v="0"/>
    <n v="62364"/>
    <n v="15591"/>
    <n v="98"/>
    <n v="1810"/>
    <n v="739"/>
    <n v="2839"/>
    <n v="374"/>
    <n v="1875416"/>
    <n v="2882823"/>
    <n v="994287"/>
    <n v="4114512"/>
    <n v="1213939"/>
    <n v="19136.897959183672"/>
    <n v="1592.7198895027625"/>
    <n v="1345.4492557510148"/>
    <n v="1449.2821415991546"/>
    <n v="3245.8262032085563"/>
    <n v="1.5714194086331858E-3"/>
    <n v="2.9023154383939452E-2"/>
    <n v="1.1849785132448207E-2"/>
    <n v="4.5523058174587905E-2"/>
    <n v="5.9970495798858311E-3"/>
    <n v="1.9409866755797079E-3"/>
    <n v="3.0589420967826495E-2"/>
    <n v="1.2859399824967968E-2"/>
    <n v="4.7467913834119899E-2"/>
    <n v="6.7174129082093626E-3"/>
    <n v="30.072092874094029"/>
    <n v="46.225755243409658"/>
    <n v="15.943284587261882"/>
    <n v="65.975755243409665"/>
    <n v="19.465380668334294"/>
    <n v="30.17179801044934"/>
    <n v="46.379018444909072"/>
    <n v="15.996145137087261"/>
    <n v="66.194500300503961"/>
    <n v="19.529918858006361"/>
  </r>
  <r>
    <x v="2"/>
    <x v="0"/>
    <n v="3"/>
    <x v="1"/>
    <x v="1"/>
    <x v="0"/>
    <n v="18484"/>
    <n v="4621"/>
    <n v="21"/>
    <n v="312"/>
    <n v="1232"/>
    <n v="632"/>
    <n v="68"/>
    <n v="646888"/>
    <n v="921705"/>
    <n v="1974756"/>
    <n v="1505062"/>
    <n v="433939"/>
    <n v="30804.190476190477"/>
    <n v="2954.1826923076924"/>
    <n v="1602.8863636363637"/>
    <n v="2381.4272151898736"/>
    <n v="6381.4558823529414"/>
    <n v="1.1361177234364857E-3"/>
    <n v="1.6879463319627787E-2"/>
    <n v="6.6652239774940489E-2"/>
    <n v="3.4191733391040903E-2"/>
    <n v="3.6788573901752868E-3"/>
    <n v="1.7134459128462396E-3"/>
    <n v="1.9087166291857121E-2"/>
    <n v="7.0926756885887829E-2"/>
    <n v="3.7306058587814724E-2"/>
    <n v="4.7164194693101805E-3"/>
    <n v="34.997186756113393"/>
    <n v="49.865018394286949"/>
    <n v="106.83596624107336"/>
    <n v="81.425124431941143"/>
    <n v="23.476466132871671"/>
    <n v="35.113221223424333"/>
    <n v="50.03034770738725"/>
    <n v="107.1901848392373"/>
    <n v="81.695092444085333"/>
    <n v="23.554303224780071"/>
  </r>
  <r>
    <x v="2"/>
    <x v="0"/>
    <n v="3"/>
    <x v="2"/>
    <x v="2"/>
    <x v="0"/>
    <n v="17648"/>
    <n v="4412"/>
    <n v="82"/>
    <n v="514"/>
    <n v="514"/>
    <n v="952"/>
    <n v="77"/>
    <n v="874700"/>
    <n v="1642073"/>
    <n v="483207"/>
    <n v="2472768"/>
    <n v="442252"/>
    <n v="10667.073170731708"/>
    <n v="3194.6945525291831"/>
    <n v="940.09143968871592"/>
    <n v="2597.4453781512607"/>
    <n v="5743.5324675324673"/>
    <n v="4.6464188576609252E-3"/>
    <n v="2.9125113327289211E-2"/>
    <n v="2.9125113327289211E-2"/>
    <n v="5.3943789664551225E-2"/>
    <n v="4.3631006346328194E-3"/>
    <n v="5.8391870350427352E-3"/>
    <n v="3.207444503022424E-2"/>
    <n v="3.207444503022424E-2"/>
    <n v="5.7905998577672521E-2"/>
    <n v="5.5190964989062057E-3"/>
    <n v="49.563689936536719"/>
    <n v="93.045840888485941"/>
    <n v="27.380269718948323"/>
    <n v="140.1160471441523"/>
    <n v="25.059610154125114"/>
    <n v="49.728020183988562"/>
    <n v="93.354337815917049"/>
    <n v="27.471050016056431"/>
    <n v="140.58060708165203"/>
    <n v="25.142696218599873"/>
  </r>
  <r>
    <x v="2"/>
    <x v="0"/>
    <n v="3"/>
    <x v="3"/>
    <x v="3"/>
    <x v="0"/>
    <n v="69072"/>
    <n v="17268"/>
    <n v="98"/>
    <n v="1533"/>
    <n v="1259"/>
    <n v="2922"/>
    <n v="1782"/>
    <n v="1657410"/>
    <n v="5594882"/>
    <n v="1038966"/>
    <n v="8536828"/>
    <n v="10716133"/>
    <n v="16912.34693877551"/>
    <n v="3649.6294846705805"/>
    <n v="825.231135822081"/>
    <n v="2921.5701574264203"/>
    <n v="6013.5426487093155"/>
    <n v="1.4188093583507066E-3"/>
    <n v="2.219423210562891E-2"/>
    <n v="1.8227356960852443E-2"/>
    <n v="4.2303683113273108E-2"/>
    <n v="2.5799166087560808E-2"/>
    <n v="1.7525112113632151E-3"/>
    <n v="2.3500256426635412E-2"/>
    <n v="1.941332290451447E-2"/>
    <n v="4.4088147578602979E-2"/>
    <n v="2.7204669770831538E-2"/>
    <n v="23.995396108408617"/>
    <n v="81.000723882325687"/>
    <n v="15.041782487838777"/>
    <n v="123.59317813296271"/>
    <n v="155.14438556868197"/>
    <n v="24.074953731847241"/>
    <n v="81.269284778748144"/>
    <n v="15.091654074105021"/>
    <n v="124.00295588703943"/>
    <n v="155.65877251815871"/>
  </r>
  <r>
    <x v="2"/>
    <x v="0"/>
    <n v="3"/>
    <x v="4"/>
    <x v="4"/>
    <x v="0"/>
    <n v="57276"/>
    <n v="14319"/>
    <n v="142"/>
    <n v="1164"/>
    <n v="3016"/>
    <n v="1809"/>
    <n v="326"/>
    <n v="2903857"/>
    <n v="3466410"/>
    <n v="6469909"/>
    <n v="5135437"/>
    <n v="785955"/>
    <n v="20449.697183098593"/>
    <n v="2978.0154639175257"/>
    <n v="2145.1952917771882"/>
    <n v="2838.8264234383637"/>
    <n v="2410.90490797546"/>
    <n v="2.4792234094559674E-3"/>
    <n v="2.0322648229624974E-2"/>
    <n v="5.265730847126196E-2"/>
    <n v="3.1583909490886235E-2"/>
    <n v="5.6917382498777851E-3"/>
    <n v="2.9633828313993917E-3"/>
    <n v="2.1696377857020784E-2"/>
    <n v="5.483177368167938E-2"/>
    <n v="3.3286591402810838E-2"/>
    <n v="6.4241453817832622E-3"/>
    <n v="50.69936797262379"/>
    <n v="60.521160695579297"/>
    <n v="112.96021021021021"/>
    <n v="89.661236818213567"/>
    <n v="13.722239681542007"/>
    <n v="50.867463602615452"/>
    <n v="60.721820842673104"/>
    <n v="113.33473396580276"/>
    <n v="89.958511965645926"/>
    <n v="13.767736274821253"/>
  </r>
  <r>
    <x v="2"/>
    <x v="0"/>
    <n v="3"/>
    <x v="5"/>
    <x v="5"/>
    <x v="0"/>
    <n v="12916"/>
    <n v="3229"/>
    <n v="66"/>
    <n v="279"/>
    <n v="415"/>
    <n v="452"/>
    <n v="99"/>
    <n v="1328140"/>
    <n v="852615"/>
    <n v="451516"/>
    <n v="1407778"/>
    <n v="535215"/>
    <n v="20123.333333333332"/>
    <n v="3055.9677419354839"/>
    <n v="1087.990361445783"/>
    <n v="3114.5530973451328"/>
    <n v="5406.212121212121"/>
    <n v="5.1099411582533295E-3"/>
    <n v="2.1601114896252709E-2"/>
    <n v="3.213069061628987E-2"/>
    <n v="3.4995354598947044E-2"/>
    <n v="7.6649117373799938E-3"/>
    <n v="6.5717392752416073E-3"/>
    <n v="2.4581606899148803E-2"/>
    <n v="3.5746123405746705E-2"/>
    <n v="3.8762928710904511E-2"/>
    <n v="9.4529411393567426E-3"/>
    <n v="102.82904924125116"/>
    <n v="66.012310312790333"/>
    <n v="34.957881697119852"/>
    <n v="108.99489005884175"/>
    <n v="41.438138742644782"/>
    <n v="103.16998275787773"/>
    <n v="66.231176569569413"/>
    <n v="35.07378584705372"/>
    <n v="109.35626664878673"/>
    <n v="41.575528424531697"/>
  </r>
  <r>
    <x v="2"/>
    <x v="0"/>
    <n v="3"/>
    <x v="6"/>
    <x v="6"/>
    <x v="0"/>
    <n v="85172"/>
    <n v="21293"/>
    <n v="319"/>
    <n v="2510"/>
    <n v="1520"/>
    <n v="4229"/>
    <n v="645"/>
    <n v="7992205"/>
    <n v="6444484"/>
    <n v="2295319"/>
    <n v="9512670"/>
    <n v="5657077"/>
    <n v="25053.934169278997"/>
    <n v="2567.5235059760957"/>
    <n v="1510.0782894736842"/>
    <n v="2249.3899266966187"/>
    <n v="8770.6620155038763"/>
    <n v="3.7453623256469264E-3"/>
    <n v="2.9469778800544778E-2"/>
    <n v="1.7846240548537076E-2"/>
    <n v="4.9652467947212696E-2"/>
    <n v="7.5729112853989578E-3"/>
    <n v="4.2330475471139767E-3"/>
    <n v="3.0819986151288416E-2"/>
    <n v="1.8903229898015173E-2"/>
    <n v="5.1386747659801703E-2"/>
    <n v="8.2650421842702052E-3"/>
    <n v="93.836061146855769"/>
    <n v="75.664349786314745"/>
    <n v="26.949220401070775"/>
    <n v="111.68776123608697"/>
    <n v="66.419445357629272"/>
    <n v="94.147178078785444"/>
    <n v="75.915217737017954"/>
    <n v="27.038571538220022"/>
    <n v="112.05806614003519"/>
    <n v="66.63966148571032"/>
  </r>
  <r>
    <x v="2"/>
    <x v="0"/>
    <n v="3"/>
    <x v="7"/>
    <x v="7"/>
    <x v="0"/>
    <n v="104216"/>
    <n v="26054"/>
    <n v="782"/>
    <n v="2251"/>
    <n v="2728"/>
    <n v="4174"/>
    <n v="453"/>
    <n v="13632531"/>
    <n v="5281527"/>
    <n v="2358870"/>
    <n v="11342820"/>
    <n v="2632293"/>
    <n v="17432.904092071611"/>
    <n v="2346.3025322079075"/>
    <n v="864.68841642228745"/>
    <n v="2717.4940105414471"/>
    <n v="5810.8013245033117"/>
    <n v="7.5036462731250479E-3"/>
    <n v="2.1599370538113151E-2"/>
    <n v="2.6176402855607583E-2"/>
    <n v="4.0051431641974361E-2"/>
    <n v="4.3467413832808778E-3"/>
    <n v="8.1265047183916583E-3"/>
    <n v="2.264859312238585E-2"/>
    <n v="2.7328751382142139E-2"/>
    <n v="4.1466644370122797E-2"/>
    <n v="4.8215566579403318E-3"/>
    <n v="130.81034582021954"/>
    <n v="50.67865778767176"/>
    <n v="22.634432332847165"/>
    <n v="108.83952560067551"/>
    <n v="25.258050587241883"/>
    <n v="131.2440523607419"/>
    <n v="50.846684752279096"/>
    <n v="22.709477630542946"/>
    <n v="109.20038707401218"/>
    <n v="25.34179458831338"/>
  </r>
  <r>
    <x v="2"/>
    <x v="0"/>
    <n v="3"/>
    <x v="8"/>
    <x v="8"/>
    <x v="0"/>
    <n v="10616"/>
    <n v="2654"/>
    <n v="92"/>
    <n v="249"/>
    <n v="318"/>
    <n v="323"/>
    <n v="119"/>
    <n v="1164006"/>
    <n v="683857"/>
    <n v="267819"/>
    <n v="836301"/>
    <n v="496206"/>
    <n v="12652.239130434782"/>
    <n v="2746.4136546184741"/>
    <n v="842.19811320754718"/>
    <n v="2589.1671826625388"/>
    <n v="4169.7983193277314"/>
    <n v="8.6661642803315744E-3"/>
    <n v="2.3455162019593068E-2"/>
    <n v="2.9954785229841747E-2"/>
    <n v="3.0425772418990204E-2"/>
    <n v="1.1209495101733233E-2"/>
    <n v="1.0762201014494464E-2"/>
    <n v="2.6877640917396285E-2"/>
    <n v="3.380960928093843E-2"/>
    <n v="3.4309840232230521E-2"/>
    <n v="1.3590282611990887E-2"/>
    <n v="109.64638281838734"/>
    <n v="64.417577241899025"/>
    <n v="25.227863602110023"/>
    <n v="78.777411454408437"/>
    <n v="46.741333835719665"/>
    <n v="110.00991945667671"/>
    <n v="64.631156102188967"/>
    <n v="25.311507517115633"/>
    <n v="79.038600876231044"/>
    <n v="46.896306457114243"/>
  </r>
  <r>
    <x v="2"/>
    <x v="0"/>
    <n v="3"/>
    <x v="9"/>
    <x v="9"/>
    <x v="0"/>
    <n v="10604"/>
    <n v="2651"/>
    <n v="87"/>
    <n v="263"/>
    <n v="522"/>
    <n v="333"/>
    <n v="69"/>
    <n v="1248852"/>
    <n v="760995"/>
    <n v="339616"/>
    <n v="907488"/>
    <n v="328170"/>
    <n v="14354.620689655172"/>
    <n v="2893.5171102661598"/>
    <n v="650.60536398467434"/>
    <n v="2725.1891891891892"/>
    <n v="4756.086956521739"/>
    <n v="8.204451150509242E-3"/>
    <n v="2.4801961523953225E-2"/>
    <n v="4.9226706903055452E-2"/>
    <n v="3.1403244058845717E-2"/>
    <n v="6.5069784986797434E-3"/>
    <n v="1.0245516480303167E-2"/>
    <n v="2.8320890373266537E-2"/>
    <n v="5.4121788555892711E-2"/>
    <n v="3.534945070609212E-2"/>
    <n v="8.3262317417124084E-3"/>
    <n v="117.77178423236515"/>
    <n v="71.764900037721617"/>
    <n v="32.027159562429269"/>
    <n v="85.579781214635986"/>
    <n v="30.947755563938138"/>
    <n v="118.1622609396186"/>
    <n v="72.002839218534348"/>
    <n v="32.133346794711869"/>
    <n v="85.863524145032869"/>
    <n v="31.050363992334269"/>
  </r>
  <r>
    <x v="2"/>
    <x v="0"/>
    <n v="3"/>
    <x v="10"/>
    <x v="10"/>
    <x v="0"/>
    <n v="28016"/>
    <n v="7004"/>
    <n v="210"/>
    <n v="752"/>
    <n v="1126"/>
    <n v="1526"/>
    <n v="145"/>
    <n v="4004258"/>
    <n v="3209256"/>
    <n v="1247952"/>
    <n v="4163521"/>
    <n v="886483"/>
    <n v="19067.89523809524"/>
    <n v="4267.6276595744685"/>
    <n v="1108.3055062166964"/>
    <n v="2728.388597640891"/>
    <n v="6113.6758620689652"/>
    <n v="7.4957167332952599E-3"/>
    <n v="2.6841804683038265E-2"/>
    <n v="4.0191319246145059E-2"/>
    <n v="5.4468874928612222E-2"/>
    <n v="5.1756139348943459E-3"/>
    <n v="8.69639219356768E-3"/>
    <n v="2.9091638471202681E-2"/>
    <n v="4.2925399915237659E-2"/>
    <n v="5.7627986569665779E-2"/>
    <n v="6.1744794152843686E-3"/>
    <n v="142.92754140491147"/>
    <n v="114.55082809822959"/>
    <n v="44.54426042261565"/>
    <n v="148.61225728155341"/>
    <n v="31.642025985151342"/>
    <n v="143.40142295563592"/>
    <n v="114.93062560627023"/>
    <n v="44.691948565834622"/>
    <n v="149.10498671805672"/>
    <n v="31.746936292811558"/>
  </r>
  <r>
    <x v="2"/>
    <x v="0"/>
    <n v="3"/>
    <x v="11"/>
    <x v="11"/>
    <x v="0"/>
    <n v="79788"/>
    <n v="19947"/>
    <n v="150"/>
    <n v="1616"/>
    <n v="6876"/>
    <n v="2639"/>
    <n v="592"/>
    <n v="2159496"/>
    <n v="3032059"/>
    <n v="9302984"/>
    <n v="4345887"/>
    <n v="3162240"/>
    <n v="14396.64"/>
    <n v="1876.2741336633662"/>
    <n v="1352.9645142524723"/>
    <n v="1646.7931034482758"/>
    <n v="5341.6216216216217"/>
    <n v="1.879981952173259E-3"/>
    <n v="2.0253672231413247E-2"/>
    <n v="8.6178372687622198E-2"/>
    <n v="3.3075149145234871E-2"/>
    <n v="7.4196621045771296E-3"/>
    <n v="2.2373003306222668E-3"/>
    <n v="2.1415644711465474E-2"/>
    <n v="8.8493191441188598E-2"/>
    <n v="3.4550293080848921E-2"/>
    <n v="8.1275459955447542E-3"/>
    <n v="27.06542337193563"/>
    <n v="38.001441319496664"/>
    <n v="116.5962801423773"/>
    <n v="54.467927507895922"/>
    <n v="39.633027522935777"/>
    <n v="27.155159784333378"/>
    <n v="38.127436503946321"/>
    <n v="116.98285942233598"/>
    <n v="54.648517936433883"/>
    <n v="39.764432291798812"/>
  </r>
  <r>
    <x v="2"/>
    <x v="0"/>
    <n v="3"/>
    <x v="12"/>
    <x v="12"/>
    <x v="0"/>
    <n v="88052"/>
    <n v="22013"/>
    <n v="310"/>
    <n v="2325"/>
    <n v="2589"/>
    <n v="4279"/>
    <n v="713"/>
    <n v="6640980"/>
    <n v="7044091"/>
    <n v="3096495"/>
    <n v="11518593"/>
    <n v="3320362"/>
    <n v="21422.516129032258"/>
    <n v="3029.7165591397847"/>
    <n v="1196.0196987253767"/>
    <n v="2691.8889927553168"/>
    <n v="4656.8892005610096"/>
    <n v="3.5206468904738111E-3"/>
    <n v="2.6404851678553581E-2"/>
    <n v="2.9403079998182893E-2"/>
    <n v="4.8596284013991735E-2"/>
    <n v="8.0974878480897655E-3"/>
    <n v="3.9857312078183191E-3"/>
    <n v="2.7663827458391861E-2"/>
    <n v="3.0729564486384361E-2"/>
    <n v="5.0284664255128668E-2"/>
    <n v="8.8012014672512601E-3"/>
    <n v="75.421114795802481"/>
    <n v="79.999216372143735"/>
    <n v="35.166662881024848"/>
    <n v="130.81580202607549"/>
    <n v="37.709103711443241"/>
    <n v="75.671176291896856"/>
    <n v="80.264456733368277"/>
    <n v="35.283259252697214"/>
    <n v="131.24952665685021"/>
    <n v="37.834129639739203"/>
  </r>
  <r>
    <x v="2"/>
    <x v="0"/>
    <n v="3"/>
    <x v="13"/>
    <x v="13"/>
    <x v="0"/>
    <n v="21836"/>
    <n v="5459"/>
    <n v="159"/>
    <n v="598"/>
    <n v="799"/>
    <n v="845"/>
    <n v="182"/>
    <n v="3042581"/>
    <n v="1736770"/>
    <n v="738443"/>
    <n v="2450109"/>
    <n v="1363916"/>
    <n v="19135.729559748426"/>
    <n v="2904.2976588628762"/>
    <n v="924.20901126408012"/>
    <n v="2899.5372781065089"/>
    <n v="7494.0439560439563"/>
    <n v="7.2815533980582527E-3"/>
    <n v="2.7385968126030408E-2"/>
    <n v="3.6590950723575745E-2"/>
    <n v="3.8697563656347314E-2"/>
    <n v="8.3348598644440372E-3"/>
    <n v="8.6221386691990639E-3"/>
    <n v="2.9959346771777487E-2"/>
    <n v="3.9551427003161096E-2"/>
    <n v="4.1738737253434778E-2"/>
    <n v="9.768370940194936E-3"/>
    <n v="139.33783660010991"/>
    <n v="79.537003114123465"/>
    <n v="33.817686389448617"/>
    <n v="112.20502839347866"/>
    <n v="62.461806191610187"/>
    <n v="139.79981635176318"/>
    <n v="79.800710990192769"/>
    <n v="33.929810179661629"/>
    <n v="112.57704831582203"/>
    <n v="62.66890062063473"/>
  </r>
  <r>
    <x v="2"/>
    <x v="0"/>
    <n v="3"/>
    <x v="14"/>
    <x v="14"/>
    <x v="0"/>
    <n v="142616"/>
    <n v="35654"/>
    <n v="973"/>
    <n v="3540"/>
    <n v="6525"/>
    <n v="5188"/>
    <n v="1155"/>
    <n v="13537663"/>
    <n v="10753652"/>
    <n v="7139001"/>
    <n v="14924494"/>
    <n v="11115554"/>
    <n v="13913.322713257965"/>
    <n v="3037.7548022598871"/>
    <n v="1094.0997701149424"/>
    <n v="2876.7336160370087"/>
    <n v="9623.8562770562767"/>
    <n v="6.8225164076961909E-3"/>
    <n v="2.4821899366130027E-2"/>
    <n v="4.5752229763841364E-2"/>
    <n v="3.6377405059740846E-2"/>
    <n v="8.0986705558983556E-3"/>
    <n v="7.3303922109564795E-3"/>
    <n v="2.5781811033718276E-2"/>
    <n v="4.7041394758735304E-2"/>
    <n v="3.7532562396062875E-2"/>
    <n v="8.6516549788822374E-3"/>
    <n v="94.92387249677455"/>
    <n v="75.402844000673142"/>
    <n v="50.057504066864865"/>
    <n v="104.64810399955124"/>
    <n v="77.940441465193246"/>
    <n v="95.23859610747536"/>
    <n v="75.652844919270393"/>
    <n v="50.223471573333057"/>
    <n v="104.9950686595197"/>
    <n v="78.198855882055284"/>
  </r>
  <r>
    <x v="2"/>
    <x v="0"/>
    <n v="3"/>
    <x v="15"/>
    <x v="15"/>
    <x v="0"/>
    <n v="15448"/>
    <n v="3862"/>
    <n v="124"/>
    <n v="452"/>
    <n v="574"/>
    <n v="586"/>
    <n v="174"/>
    <n v="1908904"/>
    <n v="1406827"/>
    <n v="655183"/>
    <n v="1468491"/>
    <n v="1518463"/>
    <n v="15394.387096774193"/>
    <n v="3112.4491150442477"/>
    <n v="1141.4337979094078"/>
    <n v="2505.9573378839591"/>
    <n v="8726.7988505747126"/>
    <n v="8.0269290523045048E-3"/>
    <n v="2.9259451061626099E-2"/>
    <n v="3.7156913516312791E-2"/>
    <n v="3.7933713102019678E-2"/>
    <n v="1.1263593992749871E-2"/>
    <n v="9.6997306865936363E-3"/>
    <n v="3.2418849965593709E-2"/>
    <n v="4.0702739062853072E-2"/>
    <n v="4.151496579892943E-2"/>
    <n v="1.324192312872732E-2"/>
    <n v="123.56965302951838"/>
    <n v="91.068552563438629"/>
    <n v="42.412156913516313"/>
    <n v="95.060266701191097"/>
    <n v="98.295119109269805"/>
    <n v="123.9793527852444"/>
    <n v="91.37049371828391"/>
    <n v="42.552775988679777"/>
    <n v="95.375442531922161"/>
    <n v="98.621020212823993"/>
  </r>
  <r>
    <x v="2"/>
    <x v="0"/>
    <n v="3"/>
    <x v="16"/>
    <x v="16"/>
    <x v="0"/>
    <n v="28872"/>
    <n v="7218"/>
    <n v="221"/>
    <n v="784"/>
    <n v="723"/>
    <n v="996"/>
    <n v="223"/>
    <n v="5072827"/>
    <n v="1426664"/>
    <n v="563874"/>
    <n v="2904020"/>
    <n v="1476566"/>
    <n v="22953.968325791855"/>
    <n v="1819.7244897959183"/>
    <n v="779.90871369294609"/>
    <n v="2915.6827309236946"/>
    <n v="6621.3721973094171"/>
    <n v="7.6544749238016069E-3"/>
    <n v="2.7154336381269049E-2"/>
    <n v="2.5041562759767249E-2"/>
    <n v="3.4497090606816293E-2"/>
    <n v="7.7237461900803543E-3"/>
    <n v="8.8495815288003564E-3"/>
    <n v="2.938307458225306E-2"/>
    <n v="2.7184163504937842E-2"/>
    <n v="3.6999656460820297E-2"/>
    <n v="8.9242064360449281E-3"/>
    <n v="175.70057495151011"/>
    <n v="49.413410917151566"/>
    <n v="19.530133000831256"/>
    <n v="100.58257134940426"/>
    <n v="51.1417982820726"/>
    <n v="176.28311670730318"/>
    <n v="49.577242908955498"/>
    <n v="19.594885879257046"/>
    <n v="100.91605658547839"/>
    <n v="51.311360806121684"/>
  </r>
  <r>
    <x v="2"/>
    <x v="0"/>
    <n v="3"/>
    <x v="17"/>
    <x v="17"/>
    <x v="0"/>
    <n v="95592"/>
    <n v="23898"/>
    <n v="552"/>
    <n v="2165"/>
    <n v="6976"/>
    <n v="3384"/>
    <n v="660"/>
    <n v="8040558"/>
    <n v="6407419"/>
    <n v="3812543"/>
    <n v="9770619"/>
    <n v="1679209"/>
    <n v="14566.228260869566"/>
    <n v="2959.5468822170901"/>
    <n v="546.52279243119267"/>
    <n v="2887.2987588652481"/>
    <n v="2544.2560606060606"/>
    <n v="5.7745418026613109E-3"/>
    <n v="2.264833877311909E-2"/>
    <n v="7.2976818143777725E-2"/>
    <n v="3.5400451920662816E-2"/>
    <n v="6.9043434597037406E-3"/>
    <n v="6.3455552704422789E-3"/>
    <n v="2.376955339031056E-2"/>
    <n v="7.4936939254774196E-2"/>
    <n v="3.6793041295082263E-2"/>
    <n v="7.5283683058772199E-3"/>
    <n v="84.11329399949787"/>
    <n v="67.028820403381033"/>
    <n v="39.883494434680728"/>
    <n v="102.21168089379864"/>
    <n v="17.566417691857058"/>
    <n v="84.392174737284464"/>
    <n v="67.251056936968354"/>
    <n v="40.01572963585496"/>
    <n v="102.55056750283146"/>
    <n v="17.624659799533898"/>
  </r>
  <r>
    <x v="2"/>
    <x v="0"/>
    <n v="3"/>
    <x v="18"/>
    <x v="18"/>
    <x v="0"/>
    <n v="67800"/>
    <n v="16950"/>
    <n v="249"/>
    <n v="2141"/>
    <n v="3427"/>
    <n v="3768"/>
    <n v="717"/>
    <n v="7928600"/>
    <n v="7183660"/>
    <n v="3160632"/>
    <n v="11893867"/>
    <n v="5900768"/>
    <n v="31841.767068273093"/>
    <n v="3355.2825782344698"/>
    <n v="922.27370878319232"/>
    <n v="3156.5464437367305"/>
    <n v="8229.8019525801956"/>
    <n v="3.6725663716814161E-3"/>
    <n v="3.157817109144543E-2"/>
    <n v="5.0545722713864309E-2"/>
    <n v="5.5575221238938051E-2"/>
    <n v="1.0575221238938053E-2"/>
    <n v="4.2138525593120079E-3"/>
    <n v="3.3142999946853428E-2"/>
    <n v="5.2506012635225766E-2"/>
    <n v="5.7625275521722669E-2"/>
    <n v="1.1490550184281257E-2"/>
    <n v="116.9410029498525"/>
    <n v="105.95368731563421"/>
    <n v="46.61699115044248"/>
    <n v="175.42576696165193"/>
    <n v="87.031976401179946"/>
    <n v="117.32872517103139"/>
    <n v="106.30498068538347"/>
    <n v="46.771551509064317"/>
    <n v="176.00739758138889"/>
    <n v="87.320534138437637"/>
  </r>
  <r>
    <x v="2"/>
    <x v="0"/>
    <n v="3"/>
    <x v="19"/>
    <x v="19"/>
    <x v="0"/>
    <n v="51168"/>
    <n v="12792"/>
    <n v="445"/>
    <n v="1324"/>
    <n v="3550"/>
    <n v="2141"/>
    <n v="361"/>
    <n v="5462991"/>
    <n v="3837344"/>
    <n v="2846788"/>
    <n v="5539905"/>
    <n v="856037"/>
    <n v="12276.384269662922"/>
    <n v="2898.2960725075527"/>
    <n v="801.91211267605638"/>
    <n v="2587.5315273236806"/>
    <n v="2371.2936288088645"/>
    <n v="8.6968417761100689E-3"/>
    <n v="2.587554721701063E-2"/>
    <n v="6.9379299562226396E-2"/>
    <n v="4.1842557848655412E-2"/>
    <n v="7.0551907442151342E-3"/>
    <n v="9.6532443348696512E-3"/>
    <n v="2.7510889606388606E-2"/>
    <n v="7.1996626709754305E-2"/>
    <n v="4.3905011754460765E-2"/>
    <n v="7.9173224853528925E-3"/>
    <n v="106.76577157598499"/>
    <n v="74.99499687304565"/>
    <n v="55.636100687929954"/>
    <n v="108.26893761726079"/>
    <n v="16.729928861788618"/>
    <n v="107.11975744114018"/>
    <n v="75.243645559404115"/>
    <n v="55.82056423785955"/>
    <n v="108.62790728503117"/>
    <n v="16.785397559805851"/>
  </r>
  <r>
    <x v="2"/>
    <x v="0"/>
    <n v="3"/>
    <x v="20"/>
    <x v="20"/>
    <x v="0"/>
    <n v="46212"/>
    <n v="11553"/>
    <n v="326"/>
    <n v="1546"/>
    <n v="2190"/>
    <n v="2340"/>
    <n v="284"/>
    <n v="4831019"/>
    <n v="5874332"/>
    <n v="2334045"/>
    <n v="8869823"/>
    <n v="1056873"/>
    <n v="14819.076687116565"/>
    <n v="3799.6972833117725"/>
    <n v="1065.7739726027398"/>
    <n v="3790.5226495726497"/>
    <n v="3721.3838028169016"/>
    <n v="7.0544447329697916E-3"/>
    <n v="3.3454513979053059E-2"/>
    <n v="4.7390288236821607E-2"/>
    <n v="5.0636198390028565E-2"/>
    <n v="6.1455898900718425E-3"/>
    <n v="7.9615813011892477E-3"/>
    <n v="3.5403537362503748E-2"/>
    <n v="4.9693218124650156E-2"/>
    <n v="5.3012630540592132E-2"/>
    <n v="6.9926645907106011E-3"/>
    <n v="104.54035748290487"/>
    <n v="127.11702588072362"/>
    <n v="50.507335756946247"/>
    <n v="191.93765688565742"/>
    <n v="22.870098675668658"/>
    <n v="104.88696490531161"/>
    <n v="127.53848708236274"/>
    <n v="50.674794697023145"/>
    <n v="192.57403328724766"/>
    <n v="22.945925333841867"/>
  </r>
  <r>
    <x v="2"/>
    <x v="0"/>
    <n v="3"/>
    <x v="21"/>
    <x v="21"/>
    <x v="0"/>
    <n v="82400"/>
    <n v="20600"/>
    <n v="865"/>
    <n v="2898"/>
    <n v="3294"/>
    <n v="4097"/>
    <n v="946"/>
    <n v="10100172"/>
    <n v="8301799"/>
    <n v="3206570"/>
    <n v="10455653"/>
    <n v="3059378"/>
    <n v="11676.499421965318"/>
    <n v="2864.6649413388545"/>
    <n v="973.4578020643595"/>
    <n v="2552.0266048328044"/>
    <n v="3234.014799154334"/>
    <n v="1.0497572815533981E-2"/>
    <n v="3.5169902912621356E-2"/>
    <n v="3.9975728155339806E-2"/>
    <n v="4.9720873786407764E-2"/>
    <n v="1.1480582524271844E-2"/>
    <n v="1.1324838852598636E-2"/>
    <n v="3.6665116796774873E-2"/>
    <n v="4.156585442855748E-2"/>
    <n v="5.1485234123051199E-2"/>
    <n v="1.2345285353236727E-2"/>
    <n v="122.57490291262135"/>
    <n v="100.74998786407767"/>
    <n v="38.914684466019416"/>
    <n v="126.8889927184466"/>
    <n v="37.128373786407764"/>
    <n v="122.98130453753686"/>
    <n v="101.08402817579928"/>
    <n v="39.043707541904197"/>
    <n v="127.30969786770076"/>
    <n v="37.25147428315482"/>
  </r>
  <r>
    <x v="2"/>
    <x v="0"/>
    <n v="3"/>
    <x v="22"/>
    <x v="22"/>
    <x v="0"/>
    <n v="22804"/>
    <n v="5701"/>
    <n v="234"/>
    <n v="802"/>
    <n v="1348"/>
    <n v="1389"/>
    <n v="99"/>
    <n v="4085624"/>
    <n v="2907187"/>
    <n v="1138122"/>
    <n v="4011630"/>
    <n v="604335"/>
    <n v="17459.931623931625"/>
    <n v="3624.9214463840399"/>
    <n v="844.30415430267067"/>
    <n v="2888.1425485961122"/>
    <n v="6104.393939393939"/>
    <n v="1.0261357656551482E-2"/>
    <n v="3.5169268549377304E-2"/>
    <n v="5.9112436414664092E-2"/>
    <n v="6.0910366602350462E-2"/>
    <n v="4.3413436239256274E-3"/>
    <n v="1.1816295669711704E-2"/>
    <n v="3.8011488193992228E-2"/>
    <n v="6.2751240711593187E-2"/>
    <n v="6.4600563460547988E-2"/>
    <n v="5.3557634368372447E-3"/>
    <n v="179.16260305209613"/>
    <n v="127.48583581827749"/>
    <n v="49.908875635853356"/>
    <n v="175.91782143483599"/>
    <n v="26.501271706718121"/>
    <n v="179.75662329012454"/>
    <n v="127.90851982290765"/>
    <n v="50.074350359260443"/>
    <n v="176.50108347938092"/>
    <n v="26.589137653400659"/>
  </r>
  <r>
    <x v="2"/>
    <x v="0"/>
    <n v="3"/>
    <x v="23"/>
    <x v="23"/>
    <x v="0"/>
    <n v="41884"/>
    <n v="10471"/>
    <n v="446"/>
    <n v="1850"/>
    <n v="3163"/>
    <n v="2956"/>
    <n v="767"/>
    <n v="8753156"/>
    <n v="5383273"/>
    <n v="3553714"/>
    <n v="8552390"/>
    <n v="5072475"/>
    <n v="19625.910313901346"/>
    <n v="2909.8772972972974"/>
    <n v="1123.5263989883022"/>
    <n v="2893.2307171853859"/>
    <n v="6613.3963494132986"/>
    <n v="1.0648457644924076E-2"/>
    <n v="4.4169611307420496E-2"/>
    <n v="7.5518097602903261E-2"/>
    <n v="7.0575876229586471E-2"/>
    <n v="1.831248209340082E-2"/>
    <n v="1.1817016301675113E-2"/>
    <n v="4.6508901237206322E-2"/>
    <n v="7.852629667521728E-2"/>
    <n v="7.3491738156896219E-2"/>
    <n v="1.9838965495969661E-2"/>
    <n v="208.98567472065704"/>
    <n v="128.5281491739089"/>
    <n v="84.846576258237036"/>
    <n v="204.19229299971349"/>
    <n v="121.10770222519339"/>
    <n v="209.67857445602198"/>
    <n v="128.95428900702706"/>
    <n v="85.127888220478155"/>
    <n v="204.86930010066516"/>
    <n v="121.50923929195483"/>
  </r>
  <r>
    <x v="2"/>
    <x v="0"/>
    <n v="3"/>
    <x v="24"/>
    <x v="24"/>
    <x v="0"/>
    <n v="22168"/>
    <n v="5542"/>
    <n v="238"/>
    <n v="1019"/>
    <n v="727"/>
    <n v="1924"/>
    <n v="43"/>
    <n v="2480594"/>
    <n v="2502533"/>
    <n v="992456"/>
    <n v="4510170"/>
    <n v="297636"/>
    <n v="10422.663865546219"/>
    <n v="2455.8714425907751"/>
    <n v="1365.1389270976617"/>
    <n v="2344.1632016632016"/>
    <n v="6921.7674418604647"/>
    <n v="1.0736196319018405E-2"/>
    <n v="4.5967159870082999E-2"/>
    <n v="3.2795019848430168E-2"/>
    <n v="8.6791771923493327E-2"/>
    <n v="1.9397329483940816E-3"/>
    <n v="1.2348971926235599E-2"/>
    <n v="4.924432377221135E-2"/>
    <n v="3.558214118299511E-2"/>
    <n v="9.1197491491157842E-2"/>
    <n v="2.6282933120718006E-3"/>
    <n v="111.89976542764344"/>
    <n v="112.88943522194154"/>
    <n v="44.769758210032478"/>
    <n v="203.4540779501985"/>
    <n v="13.42638036809816"/>
    <n v="112.27077323933126"/>
    <n v="113.26372432044236"/>
    <n v="44.918193999507274"/>
    <n v="204.12863747184534"/>
    <n v="13.470896028879213"/>
  </r>
  <r>
    <x v="2"/>
    <x v="0"/>
    <n v="3"/>
    <x v="25"/>
    <x v="25"/>
    <x v="0"/>
    <n v="60692"/>
    <n v="15173"/>
    <n v="728"/>
    <n v="2490"/>
    <n v="5157"/>
    <n v="4638"/>
    <n v="1320"/>
    <n v="11691705"/>
    <n v="6628786"/>
    <n v="4470966"/>
    <n v="12353105"/>
    <n v="7892058"/>
    <n v="16060.03434065934"/>
    <n v="2662.1630522088353"/>
    <n v="866.97033158813258"/>
    <n v="2663.4551530832255"/>
    <n v="5978.8318181818186"/>
    <n v="1.199499110261649E-2"/>
    <n v="4.1026823963619591E-2"/>
    <n v="8.4970012522243454E-2"/>
    <n v="7.6418638370790215E-2"/>
    <n v="2.1749159691557371E-2"/>
    <n v="1.3024593949419858E-2"/>
    <n v="4.29028003832592E-2"/>
    <n v="8.7607198155241928E-2"/>
    <n v="7.8931261909728712E-2"/>
    <n v="2.3128706854129308E-2"/>
    <n v="192.63996902392407"/>
    <n v="109.22009490542411"/>
    <n v="73.666479931457189"/>
    <n v="203.53761616028473"/>
    <n v="130.03456798260066"/>
    <n v="193.27867396738876"/>
    <n v="109.58221817036873"/>
    <n v="73.910723870751113"/>
    <n v="204.21245265595738"/>
    <n v="130.46570240300471"/>
  </r>
  <r>
    <x v="2"/>
    <x v="0"/>
    <n v="3"/>
    <x v="26"/>
    <x v="26"/>
    <x v="0"/>
    <n v="40368"/>
    <n v="10092"/>
    <n v="382"/>
    <n v="1602"/>
    <n v="3055"/>
    <n v="2885"/>
    <n v="360"/>
    <n v="4667935"/>
    <n v="5327620"/>
    <n v="2111569"/>
    <n v="9296931"/>
    <n v="1055939"/>
    <n v="12219.725130890052"/>
    <n v="3325.605493133583"/>
    <n v="691.18461538461543"/>
    <n v="3222.5064124783362"/>
    <n v="2933.1638888888888"/>
    <n v="9.4629409433214431E-3"/>
    <n v="3.9684898929845419E-2"/>
    <n v="7.5678755449861274E-2"/>
    <n v="7.1467499009116128E-2"/>
    <n v="8.9179548156956001E-3"/>
    <n v="1.0585697845416794E-2"/>
    <n v="4.1948796758068237E-2"/>
    <n v="7.874591072403829E-2"/>
    <n v="7.4454876823973865E-2"/>
    <n v="1.0008201419323778E-2"/>
    <n v="115.63453725723345"/>
    <n v="131.97631787554499"/>
    <n v="52.307991478398733"/>
    <n v="230.30447384066588"/>
    <n v="26.157823028141102"/>
    <n v="116.01792784307949"/>
    <n v="132.41389023954858"/>
    <n v="52.481420559130221"/>
    <n v="231.06805684314133"/>
    <n v="26.244550258024915"/>
  </r>
  <r>
    <x v="3"/>
    <x v="0"/>
    <n v="4"/>
    <x v="0"/>
    <x v="0"/>
    <x v="0"/>
    <n v="63388"/>
    <n v="15847"/>
    <n v="109"/>
    <n v="1735"/>
    <n v="984"/>
    <n v="2453"/>
    <n v="490"/>
    <n v="1351880"/>
    <n v="2807534"/>
    <n v="1462579"/>
    <n v="3949204"/>
    <n v="1308199"/>
    <n v="12402.56880733945"/>
    <n v="1618.1752161383286"/>
    <n v="1486.3607723577236"/>
    <n v="1609.9486343253159"/>
    <n v="2669.7938775510206"/>
    <n v="1.7195683725626301E-3"/>
    <n v="2.7371111251340948E-2"/>
    <n v="1.5523442922950716E-2"/>
    <n v="3.8698176310973685E-2"/>
    <n v="7.7301697482173278E-3"/>
    <n v="2.1030004122309818E-3"/>
    <n v="2.888109472362653E-2"/>
    <n v="1.6667503736710203E-2"/>
    <n v="4.0483132368370547E-2"/>
    <n v="8.5406861453369721E-3"/>
    <n v="21.327065059632737"/>
    <n v="44.291253865084876"/>
    <n v="23.073436612608063"/>
    <n v="62.302076102732379"/>
    <n v="20.637959866220736"/>
    <n v="21.397775732771855"/>
    <n v="44.438103155703097"/>
    <n v="23.149937445233103"/>
    <n v="62.508640940738488"/>
    <n v="20.706385785599618"/>
  </r>
  <r>
    <x v="3"/>
    <x v="0"/>
    <n v="4"/>
    <x v="1"/>
    <x v="1"/>
    <x v="0"/>
    <n v="18668"/>
    <n v="4667"/>
    <n v="17"/>
    <n v="353"/>
    <n v="996"/>
    <n v="479"/>
    <n v="97"/>
    <n v="363130"/>
    <n v="1005074"/>
    <n v="1437162"/>
    <n v="1518375"/>
    <n v="503591"/>
    <n v="21360.588235294119"/>
    <n v="2847.2351274787534"/>
    <n v="1442.933734939759"/>
    <n v="3169.8851774530272"/>
    <n v="5191.6597938144332"/>
    <n v="9.1064923934004716E-4"/>
    <n v="1.8909363616884507E-2"/>
    <n v="5.3353331904863938E-2"/>
    <n v="2.5658881508463682E-2"/>
    <n v="5.1960574244696803E-3"/>
    <n v="1.4250300451248883E-3"/>
    <n v="2.1232100664079715E-2"/>
    <n v="5.7185828285198283E-2"/>
    <n v="2.8355263394199436E-2"/>
    <n v="6.4221203067510464E-3"/>
    <n v="19.452003428326549"/>
    <n v="53.839404328262269"/>
    <n v="76.985322476965933"/>
    <n v="81.335708163702591"/>
    <n v="26.976162416970215"/>
    <n v="19.516497265264515"/>
    <n v="54.01791086494773"/>
    <n v="77.240570161490609"/>
    <n v="81.605379712901737"/>
    <n v="27.06560288136982"/>
  </r>
  <r>
    <x v="3"/>
    <x v="0"/>
    <n v="4"/>
    <x v="2"/>
    <x v="2"/>
    <x v="0"/>
    <n v="17812"/>
    <n v="4453"/>
    <n v="79"/>
    <n v="540"/>
    <n v="246"/>
    <n v="1216"/>
    <n v="99"/>
    <n v="822582"/>
    <n v="1723586"/>
    <n v="235788"/>
    <n v="3585179"/>
    <n v="417668"/>
    <n v="10412.430379746835"/>
    <n v="3191.8259259259257"/>
    <n v="958.48780487804879"/>
    <n v="2948.3379934210525"/>
    <n v="4218.8686868686873"/>
    <n v="4.4352122164832697E-3"/>
    <n v="3.0316640467100833E-2"/>
    <n v="1.3810913990568156E-2"/>
    <n v="6.8268582977767792E-2"/>
    <n v="5.5580507523018191E-3"/>
    <n v="5.595301844745936E-3"/>
    <n v="3.3309973827756835E-2"/>
    <n v="1.584838240135026E-2"/>
    <n v="7.2671650969917068E-2"/>
    <n v="6.8559785982395165E-3"/>
    <n v="46.181338423534697"/>
    <n v="96.765439029867508"/>
    <n v="13.237592634179205"/>
    <n v="201.27885695037054"/>
    <n v="23.448686278913094"/>
    <n v="46.33445435942474"/>
    <n v="97.086268422532285"/>
    <n v="13.281482362244786"/>
    <n v="201.94620444632636"/>
    <n v="23.526431265688057"/>
  </r>
  <r>
    <x v="3"/>
    <x v="0"/>
    <n v="4"/>
    <x v="3"/>
    <x v="3"/>
    <x v="0"/>
    <n v="69680"/>
    <n v="17420"/>
    <n v="94"/>
    <n v="1542"/>
    <n v="2451"/>
    <n v="1871"/>
    <n v="251"/>
    <n v="1695645"/>
    <n v="5617867"/>
    <n v="2061813"/>
    <n v="5643077"/>
    <n v="1105899"/>
    <n v="18038.776595744679"/>
    <n v="3643.2341115434501"/>
    <n v="841.21297429620563"/>
    <n v="3016.075360769642"/>
    <n v="4405.972111553785"/>
    <n v="1.3490241102181401E-3"/>
    <n v="2.2129735935706087E-2"/>
    <n v="3.517508610792193E-2"/>
    <n v="2.6851320321469575E-2"/>
    <n v="3.6021814006888635E-3"/>
    <n v="1.6730043863228581E-3"/>
    <n v="2.3428201946531182E-2"/>
    <n v="3.680117277672889E-2"/>
    <n v="2.8278157022298734E-2"/>
    <n v="4.1309930622347637E-3"/>
    <n v="24.334744546498278"/>
    <n v="80.623808840413318"/>
    <n v="29.58973880597015"/>
    <n v="80.985605625717568"/>
    <n v="15.871110792192882"/>
    <n v="24.415427292236618"/>
    <n v="80.891120061071419"/>
    <n v="29.687844679569285"/>
    <n v="81.254116397000985"/>
    <n v="15.923732047130846"/>
  </r>
  <r>
    <x v="3"/>
    <x v="0"/>
    <n v="4"/>
    <x v="4"/>
    <x v="4"/>
    <x v="0"/>
    <n v="57708"/>
    <n v="14427"/>
    <n v="134"/>
    <n v="1255"/>
    <n v="2346"/>
    <n v="1714"/>
    <n v="433"/>
    <n v="2687525"/>
    <n v="3866202"/>
    <n v="3714168"/>
    <n v="5703367"/>
    <n v="1107216"/>
    <n v="20056.156716417911"/>
    <n v="3080.6390438247013"/>
    <n v="1583.1918158567776"/>
    <n v="3327.5186697782965"/>
    <n v="2557.0808314087758"/>
    <n v="2.322035073126776E-3"/>
    <n v="2.1747418035627644E-2"/>
    <n v="4.065294239966729E-2"/>
    <n v="2.9701254592084288E-2"/>
    <n v="7.5032924377902545E-3"/>
    <n v="2.7888744570472683E-3"/>
    <n v="2.3162127510657989E-2"/>
    <n v="4.256839661557469E-2"/>
    <n v="3.1347816414818062E-2"/>
    <n v="8.3402980759383419E-3"/>
    <n v="46.571099327649549"/>
    <n v="66.995945102931998"/>
    <n v="64.361405697650241"/>
    <n v="98.831479170998819"/>
    <n v="19.186525265127884"/>
    <n v="46.725507530235276"/>
    <n v="67.21807263724456"/>
    <n v="64.574798319107316"/>
    <n v="99.15915859617877"/>
    <n v="19.250138899395161"/>
  </r>
  <r>
    <x v="3"/>
    <x v="0"/>
    <n v="4"/>
    <x v="5"/>
    <x v="5"/>
    <x v="0"/>
    <n v="13172"/>
    <n v="3293"/>
    <n v="66"/>
    <n v="288"/>
    <n v="591"/>
    <n v="378"/>
    <n v="135"/>
    <n v="1304939"/>
    <n v="862711"/>
    <n v="895186"/>
    <n v="1305084"/>
    <n v="666977"/>
    <n v="19771.803030303032"/>
    <n v="2995.5243055555557"/>
    <n v="1514.6971235194585"/>
    <n v="3452.6031746031745"/>
    <n v="4940.5703703703703"/>
    <n v="5.010628606134224E-3"/>
    <n v="2.1864561190403888E-2"/>
    <n v="4.4867901609474646E-2"/>
    <n v="2.8697236562405103E-2"/>
    <n v="1.0249013058001822E-2"/>
    <n v="6.4440879752807306E-3"/>
    <n v="2.4833491065908164E-2"/>
    <n v="4.9070613895270468E-2"/>
    <n v="3.2086672353143227E-2"/>
    <n v="1.2293734046748727E-2"/>
    <n v="99.069161858487703"/>
    <n v="65.495824476161559"/>
    <n v="67.961281506225333"/>
    <n v="99.080170057698155"/>
    <n v="50.635970239902825"/>
    <n v="99.397629329410421"/>
    <n v="65.712978305043379"/>
    <n v="68.186609649092873"/>
    <n v="99.408674026712575"/>
    <n v="50.803855672366431"/>
  </r>
  <r>
    <x v="3"/>
    <x v="0"/>
    <n v="4"/>
    <x v="6"/>
    <x v="6"/>
    <x v="0"/>
    <n v="86376"/>
    <n v="21594"/>
    <n v="298"/>
    <n v="2429"/>
    <n v="2080"/>
    <n v="3868"/>
    <n v="862"/>
    <n v="7565570"/>
    <n v="6154727"/>
    <n v="3588717"/>
    <n v="9439504"/>
    <n v="6651797"/>
    <n v="25387.818791946309"/>
    <n v="2533.8522025524908"/>
    <n v="1725.3447115384615"/>
    <n v="2440.4095139607034"/>
    <n v="7716.701856148492"/>
    <n v="3.4500324164119661E-3"/>
    <n v="2.8121237380753915E-2"/>
    <n v="2.4080763174956006E-2"/>
    <n v="4.4780957673427803E-2"/>
    <n v="9.9796239696211906E-3"/>
    <n v="3.9148906251379855E-3"/>
    <n v="2.9431875020353212E-2"/>
    <n v="2.5296113382481302E-2"/>
    <n v="4.6420631828010164E-2"/>
    <n v="1.0767646314056739E-2"/>
    <n v="87.588797814207652"/>
    <n v="71.255059275724733"/>
    <n v="41.547617393720479"/>
    <n v="109.28387515050477"/>
    <n v="77.009782810039823"/>
    <n v="87.879201713458258"/>
    <n v="71.491308060630956"/>
    <n v="41.685370056124889"/>
    <n v="109.64620988121133"/>
    <n v="77.265111593703637"/>
  </r>
  <r>
    <x v="3"/>
    <x v="0"/>
    <n v="4"/>
    <x v="7"/>
    <x v="7"/>
    <x v="0"/>
    <n v="105564"/>
    <n v="26391"/>
    <n v="736"/>
    <n v="2439"/>
    <n v="7537"/>
    <n v="4529"/>
    <n v="570"/>
    <n v="11491760"/>
    <n v="5714038"/>
    <n v="6643243"/>
    <n v="13967931"/>
    <n v="2426614"/>
    <n v="15613.804347826086"/>
    <n v="2342.7790077900777"/>
    <n v="881.41740745654772"/>
    <n v="3084.1092956502539"/>
    <n v="4257.2175438596487"/>
    <n v="6.9720738130423249E-3"/>
    <n v="2.3104467432079119E-2"/>
    <n v="7.1397446099048911E-2"/>
    <n v="4.2902883558788983E-2"/>
    <n v="5.3995680345572351E-3"/>
    <n v="7.5687788737931723E-3"/>
    <n v="2.4181850249475577E-2"/>
    <n v="7.3243967211248109E-2"/>
    <n v="4.4356063007250549E-2"/>
    <n v="5.9251032617912329E-3"/>
    <n v="108.86059641544466"/>
    <n v="54.128661286044483"/>
    <n v="62.930951839642304"/>
    <n v="132.31718199386154"/>
    <n v="22.987135765980828"/>
    <n v="109.22152774984716"/>
    <n v="54.308126864873707"/>
    <n v="63.139601738417596"/>
    <n v="132.75588450545871"/>
    <n v="23.063350464956422"/>
  </r>
  <r>
    <x v="3"/>
    <x v="0"/>
    <n v="4"/>
    <x v="8"/>
    <x v="8"/>
    <x v="0"/>
    <n v="10684"/>
    <n v="2671"/>
    <n v="97"/>
    <n v="278"/>
    <n v="387"/>
    <n v="290"/>
    <n v="155"/>
    <n v="1097924"/>
    <n v="738271"/>
    <n v="360066"/>
    <n v="885182"/>
    <n v="521605"/>
    <n v="11318.804123711339"/>
    <n v="2655.6510791366904"/>
    <n v="930.40310077519382"/>
    <n v="3052.3517241379309"/>
    <n v="3365.1935483870966"/>
    <n v="9.078996630475478E-3"/>
    <n v="2.6020217147135906E-2"/>
    <n v="3.6222388618494944E-2"/>
    <n v="2.7143391988019468E-2"/>
    <n v="1.4507675028079372E-2"/>
    <n v="1.1217093736440534E-2"/>
    <n v="2.9608770526820018E-2"/>
    <n v="4.0434171168178989E-2"/>
    <n v="3.0806464005844952E-2"/>
    <n v="1.7203020970353044E-2"/>
    <n v="102.7633845001872"/>
    <n v="69.100617746162484"/>
    <n v="33.701422688131785"/>
    <n v="82.851179333582934"/>
    <n v="48.821134406589294"/>
    <n v="103.10410030293569"/>
    <n v="69.329723400480034"/>
    <n v="33.813161001742237"/>
    <n v="83.125875483506348"/>
    <n v="48.983002683712876"/>
  </r>
  <r>
    <x v="3"/>
    <x v="0"/>
    <n v="4"/>
    <x v="9"/>
    <x v="9"/>
    <x v="0"/>
    <n v="10692"/>
    <n v="2673"/>
    <n v="86"/>
    <n v="285"/>
    <n v="533"/>
    <n v="334"/>
    <n v="85"/>
    <n v="1218165"/>
    <n v="809682"/>
    <n v="381542"/>
    <n v="1055615"/>
    <n v="354559"/>
    <n v="14164.709302325582"/>
    <n v="2840.9894736842107"/>
    <n v="715.83864915572235"/>
    <n v="3160.5239520958085"/>
    <n v="4171.2823529411762"/>
    <n v="8.043396932285821E-3"/>
    <n v="2.6655443322109989E-2"/>
    <n v="4.9850355405910964E-2"/>
    <n v="3.1238309016086794E-2"/>
    <n v="7.9498690609801723E-3"/>
    <n v="1.0056159434418363E-2"/>
    <n v="3.0284992650551519E-2"/>
    <n v="5.4754424502121347E-2"/>
    <n v="3.5158242364303205E-2"/>
    <n v="9.9509895709676017E-3"/>
    <n v="113.93237934904602"/>
    <n v="75.727833894500563"/>
    <n v="35.684811073699962"/>
    <n v="98.72942386831275"/>
    <n v="33.16114852225963"/>
    <n v="114.31012636738099"/>
    <n v="75.978912329112873"/>
    <n v="35.803125384872558"/>
    <n v="99.056764925361406"/>
    <n v="33.271095536887231"/>
  </r>
  <r>
    <x v="3"/>
    <x v="0"/>
    <n v="4"/>
    <x v="10"/>
    <x v="10"/>
    <x v="0"/>
    <n v="28504"/>
    <n v="7126"/>
    <n v="203"/>
    <n v="738"/>
    <n v="389"/>
    <n v="1514"/>
    <n v="205"/>
    <n v="3907845"/>
    <n v="3142551"/>
    <n v="439393"/>
    <n v="4688205"/>
    <n v="919559"/>
    <n v="19250.467980295565"/>
    <n v="4258.1991869918702"/>
    <n v="1129.5449871465296"/>
    <n v="3096.5686922060768"/>
    <n v="4485.6536585365857"/>
    <n v="7.1218074656188603E-3"/>
    <n v="2.5891103003087286E-2"/>
    <n v="1.3647207409486387E-2"/>
    <n v="5.3115352231265789E-2"/>
    <n v="7.1919730564131354E-3"/>
    <n v="8.2823100625513194E-3"/>
    <n v="2.8082807746639821E-2"/>
    <n v="1.5248390708524816E-2"/>
    <n v="5.6210358883973584E-2"/>
    <n v="8.358137195210719E-3"/>
    <n v="137.09812657872578"/>
    <n v="110.24947375806904"/>
    <n v="15.415134717934325"/>
    <n v="164.47533679483581"/>
    <n v="32.260700252596124"/>
    <n v="137.55268048895147"/>
    <n v="110.61500996667856"/>
    <n v="15.466244167330551"/>
    <n v="165.02066085827477"/>
    <n v="32.367661797676142"/>
  </r>
  <r>
    <x v="3"/>
    <x v="0"/>
    <n v="4"/>
    <x v="11"/>
    <x v="11"/>
    <x v="0"/>
    <n v="79852"/>
    <n v="19963"/>
    <n v="144"/>
    <n v="1665"/>
    <n v="5917"/>
    <n v="2096"/>
    <n v="773"/>
    <n v="2138892"/>
    <n v="3043068"/>
    <n v="6268723"/>
    <n v="4103678"/>
    <n v="3270444"/>
    <n v="14853.416666666666"/>
    <n v="1827.6684684684685"/>
    <n v="1059.4427919553827"/>
    <n v="1957.8616412213742"/>
    <n v="4230.8460543337642"/>
    <n v="1.8033361719180484E-3"/>
    <n v="2.0851074487802435E-2"/>
    <n v="7.4099584230827034E-2"/>
    <n v="2.6248559835696038E-2"/>
    <n v="9.6804087561989677E-3"/>
    <n v="2.1531680857616868E-3"/>
    <n v="2.2029227282250687E-2"/>
    <n v="7.6259332064828267E-2"/>
    <n v="2.7566785669961492E-2"/>
    <n v="1.04877321834863E-2"/>
    <n v="26.785703551570407"/>
    <n v="38.108851375043834"/>
    <n v="78.504270400240443"/>
    <n v="51.391048439613286"/>
    <n v="40.956319190502427"/>
    <n v="26.874512542556296"/>
    <n v="38.235202681505989"/>
    <n v="78.764554212793882"/>
    <n v="51.561437361779994"/>
    <n v="41.092111381840681"/>
  </r>
  <r>
    <x v="3"/>
    <x v="0"/>
    <n v="4"/>
    <x v="12"/>
    <x v="12"/>
    <x v="0"/>
    <n v="87896"/>
    <n v="21974"/>
    <n v="310"/>
    <n v="2307"/>
    <n v="4048"/>
    <n v="3731"/>
    <n v="943"/>
    <n v="6264040"/>
    <n v="6901043"/>
    <n v="6414056"/>
    <n v="9533921"/>
    <n v="3489410"/>
    <n v="20206.580645161292"/>
    <n v="2991.3493714781102"/>
    <n v="1584.5"/>
    <n v="2555.3259179844545"/>
    <n v="3700.3287380699894"/>
    <n v="3.5268954218622009E-3"/>
    <n v="2.6246928187858377E-2"/>
    <n v="4.6054427960316738E-2"/>
    <n v="4.2447892964412488E-2"/>
    <n v="1.0728588331664695E-2"/>
    <n v="3.9928037216129158E-3"/>
    <n v="2.7503348726388186E-2"/>
    <n v="4.7701713399775358E-2"/>
    <n v="4.4032350638034436E-2"/>
    <n v="1.1538244045915649E-2"/>
    <n v="71.266496768908709"/>
    <n v="78.513732137981251"/>
    <n v="72.973241103121865"/>
    <n v="108.46820105579322"/>
    <n v="39.699303722581234"/>
    <n v="71.502783475246687"/>
    <n v="78.774047321276171"/>
    <n v="73.215186583436051"/>
    <n v="108.82783138886523"/>
    <n v="39.830928232635891"/>
  </r>
  <r>
    <x v="3"/>
    <x v="0"/>
    <n v="4"/>
    <x v="13"/>
    <x v="13"/>
    <x v="0"/>
    <n v="22084"/>
    <n v="5521"/>
    <n v="154"/>
    <n v="608"/>
    <n v="828"/>
    <n v="785"/>
    <n v="239"/>
    <n v="3016825"/>
    <n v="1717711"/>
    <n v="704302"/>
    <n v="2419567"/>
    <n v="1711167"/>
    <n v="19589.772727272728"/>
    <n v="2825.1825657894738"/>
    <n v="850.60628019323667"/>
    <n v="3082.2509554140129"/>
    <n v="7159.6945606694562"/>
    <n v="6.9733743886977E-3"/>
    <n v="2.7531244339793516E-2"/>
    <n v="3.7493207752218802E-2"/>
    <n v="3.5546096721608404E-2"/>
    <n v="1.0822314798043832E-2"/>
    <n v="8.2780994053558744E-3"/>
    <n v="3.0096719420721167E-2"/>
    <n v="4.0471691621539546E-2"/>
    <n v="3.8449141591947816E-2"/>
    <n v="1.2444551744812959E-2"/>
    <n v="136.60681941677231"/>
    <n v="77.780791523274772"/>
    <n v="31.891957978627062"/>
    <n v="109.56199058141641"/>
    <n v="77.484468393406985"/>
    <n v="137.05974437992802"/>
    <n v="78.038676614848583"/>
    <n v="31.997696945057168"/>
    <n v="109.92524741412225"/>
    <n v="77.741371014682102"/>
  </r>
  <r>
    <x v="3"/>
    <x v="0"/>
    <n v="4"/>
    <x v="14"/>
    <x v="14"/>
    <x v="0"/>
    <n v="144452"/>
    <n v="36113"/>
    <n v="953"/>
    <n v="3813"/>
    <n v="6793"/>
    <n v="5341"/>
    <n v="1560"/>
    <n v="12824412"/>
    <n v="11395381"/>
    <n v="7952535"/>
    <n v="15002335"/>
    <n v="14111301"/>
    <n v="13456.885624344177"/>
    <n v="2988.5604510883818"/>
    <n v="1170.6955689680553"/>
    <n v="2808.9000187230854"/>
    <n v="9045.7057692307699"/>
    <n v="6.5973472156841025E-3"/>
    <n v="2.6396311577548251E-2"/>
    <n v="4.7026001716833271E-2"/>
    <n v="3.6974219810040704E-2"/>
    <n v="1.0799435106471354E-2"/>
    <n v="7.0936440097969702E-3"/>
    <n v="2.7379092844540986E-2"/>
    <n v="4.832378953917426E-2"/>
    <n v="3.8131031336996205E-2"/>
    <n v="1.1433066722383655E-2"/>
    <n v="88.779746905546475"/>
    <n v="78.886972835267073"/>
    <n v="55.053131836180874"/>
    <n v="103.85688671669482"/>
    <n v="97.688512447041234"/>
    <n v="89.074099440565178"/>
    <n v="79.148525511900814"/>
    <n v="55.235662531317224"/>
    <n v="104.20122806649314"/>
    <n v="98.01240232376712"/>
  </r>
  <r>
    <x v="3"/>
    <x v="0"/>
    <n v="4"/>
    <x v="15"/>
    <x v="15"/>
    <x v="0"/>
    <n v="15620"/>
    <n v="3905"/>
    <n v="128"/>
    <n v="453"/>
    <n v="629"/>
    <n v="568"/>
    <n v="251"/>
    <n v="2141140"/>
    <n v="1342160"/>
    <n v="849662"/>
    <n v="1580223"/>
    <n v="1658620"/>
    <n v="16727.65625"/>
    <n v="2962.8256070640177"/>
    <n v="1350.8139904610493"/>
    <n v="2782.0827464788731"/>
    <n v="6608.0478087649399"/>
    <n v="8.1946222791293207E-3"/>
    <n v="2.9001280409731114E-2"/>
    <n v="4.026888604353393E-2"/>
    <n v="3.6363636363636362E-2"/>
    <n v="1.6069142125480152E-2"/>
    <n v="9.8753335237994899E-3"/>
    <n v="3.2129759964362667E-2"/>
    <n v="4.3933894672738921E-2"/>
    <n v="3.9853477434302925E-2"/>
    <n v="1.8413338785072161E-2"/>
    <n v="137.07682458386682"/>
    <n v="85.925736235595394"/>
    <n v="54.395774647887322"/>
    <n v="101.16664532650448"/>
    <n v="106.18565941101153"/>
    <n v="137.53130786654054"/>
    <n v="86.210626192661891"/>
    <n v="54.576125850948834"/>
    <n v="101.50206708145582"/>
    <n v="106.53772189282415"/>
  </r>
  <r>
    <x v="3"/>
    <x v="0"/>
    <n v="4"/>
    <x v="16"/>
    <x v="16"/>
    <x v="0"/>
    <n v="29308"/>
    <n v="7327"/>
    <n v="213"/>
    <n v="809"/>
    <n v="2106"/>
    <n v="1833"/>
    <n v="114"/>
    <n v="4381449"/>
    <n v="1470406"/>
    <n v="1673389"/>
    <n v="6068420"/>
    <n v="554454"/>
    <n v="20570.183098591548"/>
    <n v="1817.5599505562423"/>
    <n v="794.58167141500473"/>
    <n v="3310.6492089470812"/>
    <n v="4863.6315789473683"/>
    <n v="7.2676402347481919E-3"/>
    <n v="2.7603384741367545E-2"/>
    <n v="7.185751330694691E-2"/>
    <n v="6.2542650470861202E-2"/>
    <n v="3.8897229425412854E-3"/>
    <n v="8.4236876025757263E-3"/>
    <n v="2.9833183750843342E-2"/>
    <n v="7.5372358876075032E-2"/>
    <n v="6.5838191551782471E-2"/>
    <n v="4.7369032931321026E-3"/>
    <n v="149.49669032346117"/>
    <n v="50.170806605704925"/>
    <n v="57.096663027159821"/>
    <n v="207.05677630681043"/>
    <n v="18.918179336699875"/>
    <n v="149.99235213043201"/>
    <n v="50.337149770931944"/>
    <n v="57.285969125554466"/>
    <n v="207.74328070813016"/>
    <n v="18.980903260114758"/>
  </r>
  <r>
    <x v="3"/>
    <x v="0"/>
    <n v="4"/>
    <x v="17"/>
    <x v="17"/>
    <x v="0"/>
    <n v="96796"/>
    <n v="24199"/>
    <n v="537"/>
    <n v="2541"/>
    <n v="7151"/>
    <n v="2635"/>
    <n v="842"/>
    <n v="8245896"/>
    <n v="7553723"/>
    <n v="4290754"/>
    <n v="8607182"/>
    <n v="1614744"/>
    <n v="15355.486033519554"/>
    <n v="2972.7363242817787"/>
    <n v="600.02153544958742"/>
    <n v="3266.4827324478179"/>
    <n v="1917.7482185273159"/>
    <n v="5.5477499070209517E-3"/>
    <n v="2.6251084755568411E-2"/>
    <n v="7.3877019711558328E-2"/>
    <n v="2.7222199264432416E-2"/>
    <n v="8.6987065581222364E-3"/>
    <n v="6.1040096366453741E-3"/>
    <n v="2.7448443626442103E-2"/>
    <n v="7.5835937588064214E-2"/>
    <n v="2.8440895993573051E-2"/>
    <n v="9.3941429162655802E-3"/>
    <n v="85.188396214719617"/>
    <n v="78.037553204677877"/>
    <n v="44.327802801768669"/>
    <n v="88.920843836522167"/>
    <n v="16.681929005330797"/>
    <n v="85.470841493671116"/>
    <n v="78.296289599104554"/>
    <n v="44.474773271738485"/>
    <n v="89.215664183634999"/>
    <n v="16.737238558048325"/>
  </r>
  <r>
    <x v="3"/>
    <x v="0"/>
    <n v="4"/>
    <x v="18"/>
    <x v="18"/>
    <x v="0"/>
    <n v="68460"/>
    <n v="17115"/>
    <n v="246"/>
    <n v="2136"/>
    <n v="3307"/>
    <n v="3040"/>
    <n v="965"/>
    <n v="8379714"/>
    <n v="7177555"/>
    <n v="3879237"/>
    <n v="9439179"/>
    <n v="7791689"/>
    <n v="34063.878048780491"/>
    <n v="3360.2785580524346"/>
    <n v="1173.0381009978832"/>
    <n v="3104.9930921052633"/>
    <n v="8074.2891191709841"/>
    <n v="3.5933391761612619E-3"/>
    <n v="3.1200701139351444E-2"/>
    <n v="4.8305579900671927E-2"/>
    <n v="4.4405492258252993E-2"/>
    <n v="1.4095822378030967E-2"/>
    <n v="4.1261890788593519E-3"/>
    <n v="3.2748934988785491E-2"/>
    <n v="5.0214926997430381E-2"/>
    <n v="4.6239886339787852E-2"/>
    <n v="1.5145606588410647E-2"/>
    <n v="122.40306748466257"/>
    <n v="104.84304703476482"/>
    <n v="56.664285714285711"/>
    <n v="137.8787467134093"/>
    <n v="113.8137452527023"/>
    <n v="122.80889938286012"/>
    <n v="105.1906580355779"/>
    <n v="56.852158249704956"/>
    <n v="138.33588879856833"/>
    <n v="114.19109893530232"/>
  </r>
  <r>
    <x v="3"/>
    <x v="0"/>
    <n v="4"/>
    <x v="19"/>
    <x v="19"/>
    <x v="0"/>
    <n v="51388"/>
    <n v="12847"/>
    <n v="424"/>
    <n v="1299"/>
    <n v="4301"/>
    <n v="1611"/>
    <n v="489"/>
    <n v="5126147"/>
    <n v="3667378"/>
    <n v="4078972"/>
    <n v="4536552"/>
    <n v="958764"/>
    <n v="12089.969339622641"/>
    <n v="2823.2317167051579"/>
    <n v="948.37758660776558"/>
    <n v="2815.9851024208565"/>
    <n v="1960.6625766871166"/>
    <n v="8.2509535300070054E-3"/>
    <n v="2.5278275083677124E-2"/>
    <n v="8.369658285981163E-2"/>
    <n v="3.1349731454814352E-2"/>
    <n v="9.5158402739939293E-3"/>
    <n v="9.1807288834042551E-3"/>
    <n v="2.6891664129843014E-2"/>
    <n v="8.6543000222910921E-2"/>
    <n v="3.314085472966765E-2"/>
    <n v="1.0513706680906411E-2"/>
    <n v="99.753775200435896"/>
    <n v="71.366427959834979"/>
    <n v="79.375963259905035"/>
    <n v="88.28037674165175"/>
    <n v="18.657351910951974"/>
    <n v="100.08451253221916"/>
    <n v="71.60304599173314"/>
    <n v="79.639137202380482"/>
    <n v="88.573073596419292"/>
    <n v="18.719211051388221"/>
  </r>
  <r>
    <x v="3"/>
    <x v="0"/>
    <n v="4"/>
    <x v="20"/>
    <x v="20"/>
    <x v="0"/>
    <n v="47012"/>
    <n v="11753"/>
    <n v="314"/>
    <n v="1569"/>
    <n v="2570"/>
    <n v="2098"/>
    <n v="374"/>
    <n v="4480343"/>
    <n v="5788689"/>
    <n v="2710718"/>
    <n v="8512355"/>
    <n v="1285308"/>
    <n v="14268.608280254777"/>
    <n v="3689.4130019120457"/>
    <n v="1054.7540856031128"/>
    <n v="4057.3665395614871"/>
    <n v="3436.6524064171122"/>
    <n v="6.6791457500212708E-3"/>
    <n v="3.3374457585297369E-2"/>
    <n v="5.4666893559091295E-2"/>
    <n v="4.4626903769250402E-2"/>
    <n v="7.9554156385603682E-3"/>
    <n v="7.554445479529299E-3"/>
    <n v="3.5304593086285842E-2"/>
    <n v="5.7109796368640137E-2"/>
    <n v="4.6845797172776184E-2"/>
    <n v="8.9100753392280605E-3"/>
    <n v="95.302114353782017"/>
    <n v="123.13215774695823"/>
    <n v="57.660129328682039"/>
    <n v="181.06770611758699"/>
    <n v="27.339998298306817"/>
    <n v="95.618092039351708"/>
    <n v="123.54040697089103"/>
    <n v="57.851303620443211"/>
    <n v="181.66804279530288"/>
    <n v="27.430645074030064"/>
  </r>
  <r>
    <x v="3"/>
    <x v="0"/>
    <n v="4"/>
    <x v="21"/>
    <x v="21"/>
    <x v="0"/>
    <n v="83372"/>
    <n v="20843"/>
    <n v="844"/>
    <n v="2933"/>
    <n v="3983"/>
    <n v="4058"/>
    <n v="1319"/>
    <n v="9637109"/>
    <n v="8407707"/>
    <n v="5206123"/>
    <n v="11222937"/>
    <n v="3285154"/>
    <n v="11418.375592417062"/>
    <n v="2866.5894988066825"/>
    <n v="1307.0858649259353"/>
    <n v="2765.6325776244457"/>
    <n v="2490.6398786959817"/>
    <n v="1.0123302787506597E-2"/>
    <n v="3.5179676630043663E-2"/>
    <n v="4.7773832941515139E-2"/>
    <n v="4.8673415535191673E-2"/>
    <n v="1.5820659214124646E-2"/>
    <n v="1.0931090931681623E-2"/>
    <n v="3.6666347918665909E-2"/>
    <n v="4.9494951986128854E-2"/>
    <n v="5.0409842570925643E-2"/>
    <n v="1.6827579803020753E-2"/>
    <n v="115.59167346351293"/>
    <n v="100.84569159909802"/>
    <n v="62.444501751187452"/>
    <n v="134.61278366837789"/>
    <n v="39.403564745957873"/>
    <n v="115.97492193286527"/>
    <n v="101.18004922009338"/>
    <n v="62.651538806699641"/>
    <n v="135.05909733224615"/>
    <n v="39.534208722495521"/>
  </r>
  <r>
    <x v="3"/>
    <x v="0"/>
    <n v="4"/>
    <x v="22"/>
    <x v="22"/>
    <x v="0"/>
    <n v="22980"/>
    <n v="5745"/>
    <n v="222"/>
    <n v="817"/>
    <n v="829"/>
    <n v="1406"/>
    <n v="622"/>
    <n v="3468392"/>
    <n v="2957211"/>
    <n v="713560"/>
    <n v="4610920"/>
    <n v="2776787"/>
    <n v="15623.387387387387"/>
    <n v="3619.5973072215425"/>
    <n v="860.74788902291914"/>
    <n v="3279.4594594594596"/>
    <n v="4464.287781350482"/>
    <n v="9.6605744125326364E-3"/>
    <n v="3.55526544821584E-2"/>
    <n v="3.6074847693646647E-2"/>
    <n v="6.1183637946040037E-2"/>
    <n v="2.7067014795474326E-2"/>
    <n v="1.1163973970666921E-2"/>
    <n v="3.8398794003891581E-2"/>
    <n v="3.8941036650118985E-2"/>
    <n v="6.4867377200700072E-2"/>
    <n v="2.956127956628915E-2"/>
    <n v="150.93089643167971"/>
    <n v="128.68629242819844"/>
    <n v="31.051348999129679"/>
    <n v="200.64926022628373"/>
    <n v="120.83494342906876"/>
    <n v="151.4313134020567"/>
    <n v="129.11295659112625"/>
    <n v="31.154300895392332"/>
    <n v="201.31452027101071"/>
    <n v="121.23557615395171"/>
  </r>
  <r>
    <x v="3"/>
    <x v="0"/>
    <n v="4"/>
    <x v="23"/>
    <x v="23"/>
    <x v="0"/>
    <n v="42600"/>
    <n v="10650"/>
    <n v="441"/>
    <n v="1751"/>
    <n v="2530"/>
    <n v="1847"/>
    <n v="1454"/>
    <n v="7495352"/>
    <n v="5087591"/>
    <n v="2897465"/>
    <n v="5510303"/>
    <n v="7052379"/>
    <n v="16996.263038548754"/>
    <n v="2905.5345516847515"/>
    <n v="1145.2430830039525"/>
    <n v="2983.3800757985923"/>
    <n v="4850.3294360385144"/>
    <n v="1.0352112676056338E-2"/>
    <n v="4.1103286384976526E-2"/>
    <n v="5.9389671361502347E-2"/>
    <n v="4.3356807511737087E-2"/>
    <n v="3.4131455399061032E-2"/>
    <n v="1.1494743584345032E-2"/>
    <n v="4.3344459014936138E-2"/>
    <n v="6.2057828812287982E-2"/>
    <n v="4.5655891105558219E-2"/>
    <n v="3.618114235124411E-2"/>
    <n v="175.94723004694836"/>
    <n v="119.42701877934272"/>
    <n v="68.015610328638502"/>
    <n v="129.34983568075117"/>
    <n v="165.5488028169014"/>
    <n v="176.53058959683466"/>
    <n v="119.82298347796734"/>
    <n v="68.241118600726494"/>
    <n v="129.77869984587872"/>
    <n v="166.09768599664633"/>
  </r>
  <r>
    <x v="3"/>
    <x v="0"/>
    <n v="4"/>
    <x v="24"/>
    <x v="24"/>
    <x v="0"/>
    <n v="22476"/>
    <n v="5619"/>
    <n v="251"/>
    <n v="959"/>
    <n v="819"/>
    <n v="1387"/>
    <n v="56"/>
    <n v="2798601"/>
    <n v="2282456"/>
    <n v="1287294"/>
    <n v="3288679"/>
    <n v="323354"/>
    <n v="11149.804780876493"/>
    <n v="2380.0375391032326"/>
    <n v="1571.7875457875457"/>
    <n v="2371.0735400144195"/>
    <n v="5774.1785714285716"/>
    <n v="1.1167467520911195E-2"/>
    <n v="4.2667734472326038E-2"/>
    <n v="3.643886812600107E-2"/>
    <n v="6.1710268731090943E-2"/>
    <n v="2.4915465385299874E-3"/>
    <n v="1.2800651576882635E-2"/>
    <n v="4.5808803998419224E-2"/>
    <n v="3.9351049937176322E-2"/>
    <n v="6.5450027677901826E-2"/>
    <n v="3.2663458097081707E-3"/>
    <n v="124.5150827549386"/>
    <n v="101.55080975262503"/>
    <n v="57.274159103043246"/>
    <n v="146.31958533546896"/>
    <n v="14.386634632496886"/>
    <n v="124.92791711789273"/>
    <n v="101.88750521894224"/>
    <n v="57.464053696243447"/>
    <n v="146.80471333332417"/>
    <n v="14.434334051813419"/>
  </r>
  <r>
    <x v="3"/>
    <x v="0"/>
    <n v="4"/>
    <x v="25"/>
    <x v="25"/>
    <x v="0"/>
    <n v="61412"/>
    <n v="15353"/>
    <n v="691"/>
    <n v="2593"/>
    <n v="5601"/>
    <n v="3095"/>
    <n v="419"/>
    <n v="9096804"/>
    <n v="6894740"/>
    <n v="4949294"/>
    <n v="8427557"/>
    <n v="1837019"/>
    <n v="13164.69464544139"/>
    <n v="2658.9818742768994"/>
    <n v="883.64470630244602"/>
    <n v="2722.9586429725364"/>
    <n v="4384.2935560859187"/>
    <n v="1.1251872598189279E-2"/>
    <n v="4.2223018302611867E-2"/>
    <n v="9.1203673549143494E-2"/>
    <n v="5.0397316485377451E-2"/>
    <n v="6.8227707939816319E-3"/>
    <n v="1.2243582250999287E-2"/>
    <n v="4.4113777126533159E-2"/>
    <n v="9.391055195517567E-2"/>
    <n v="5.2454172888741567E-2"/>
    <n v="7.5967389065979551E-3"/>
    <n v="148.1274669445711"/>
    <n v="112.27024034390674"/>
    <n v="80.591643327037062"/>
    <n v="137.22980850648082"/>
    <n v="29.913030026704877"/>
    <n v="148.61858904077872"/>
    <n v="112.64247647888409"/>
    <n v="80.85884790174569"/>
    <n v="137.68479901300918"/>
    <n v="30.012207784305591"/>
  </r>
  <r>
    <x v="3"/>
    <x v="0"/>
    <n v="4"/>
    <x v="26"/>
    <x v="26"/>
    <x v="0"/>
    <n v="40764"/>
    <n v="10191"/>
    <n v="339"/>
    <n v="1602"/>
    <n v="3069"/>
    <n v="2088"/>
    <n v="403"/>
    <n v="4465731"/>
    <n v="5297718"/>
    <n v="2167336"/>
    <n v="6582401"/>
    <n v="909529"/>
    <n v="13173.247787610619"/>
    <n v="3306.940074906367"/>
    <n v="706.2026718800912"/>
    <n v="3152.4909003831417"/>
    <n v="2256.8957816377169"/>
    <n v="8.3161613188107147E-3"/>
    <n v="3.9299381807477184E-2"/>
    <n v="7.5287017957020905E-2"/>
    <n v="5.1221666176037683E-2"/>
    <n v="9.8861740751643602E-3"/>
    <n v="9.3641717251365213E-3"/>
    <n v="4.1541737064227056E-2"/>
    <n v="7.8331974155339129E-2"/>
    <n v="5.3765722690256666E-2"/>
    <n v="1.102793247060972E-2"/>
    <n v="109.55085369443627"/>
    <n v="129.96070061819253"/>
    <n v="53.167893239132567"/>
    <n v="161.47583652242176"/>
    <n v="22.312064566774605"/>
    <n v="109.91407360238135"/>
    <n v="130.39159012861737"/>
    <n v="53.344173355961381"/>
    <n v="162.01121563174956"/>
    <n v="22.386041042216899"/>
  </r>
  <r>
    <x v="4"/>
    <x v="1"/>
    <n v="1"/>
    <x v="0"/>
    <x v="0"/>
    <x v="0"/>
    <n v="63632"/>
    <n v="15908"/>
    <n v="105"/>
    <n v="1675"/>
    <n v="663"/>
    <n v="2978"/>
    <n v="391"/>
    <n v="1259173"/>
    <n v="2731190"/>
    <n v="1005321"/>
    <n v="4438000"/>
    <n v="967481"/>
    <n v="11992.12380952381"/>
    <n v="1630.5611940298506"/>
    <n v="1516.3212669683257"/>
    <n v="1490.2619207521827"/>
    <n v="2474.3759590792838"/>
    <n v="1.6501131506160421E-3"/>
    <n v="2.6323233593160675E-2"/>
    <n v="1.0419285893889867E-2"/>
    <n v="4.6800352024138799E-2"/>
    <n v="6.144707065627357E-3"/>
    <n v="2.0250139646702408E-3"/>
    <n v="2.780198495171814E-2"/>
    <n v="1.1357199255625486E-2"/>
    <n v="4.8751250326155175E-2"/>
    <n v="6.8665293798001259E-3"/>
    <n v="19.788361201910988"/>
    <n v="42.921643198390747"/>
    <n v="15.798984787528287"/>
    <n v="69.744782499371382"/>
    <n v="15.204315438772944"/>
    <n v="19.853970245489872"/>
    <n v="43.063951494178703"/>
    <n v="15.851366906029689"/>
    <n v="69.976023905757231"/>
    <n v="15.254725909050453"/>
  </r>
  <r>
    <x v="4"/>
    <x v="1"/>
    <n v="1"/>
    <x v="1"/>
    <x v="1"/>
    <x v="0"/>
    <n v="18728"/>
    <n v="4682"/>
    <n v="21"/>
    <n v="412"/>
    <n v="537"/>
    <n v="750"/>
    <n v="88"/>
    <n v="358212"/>
    <n v="1171731"/>
    <n v="642957"/>
    <n v="1985125"/>
    <n v="474915"/>
    <n v="17057.714285714286"/>
    <n v="2844.0072815533981"/>
    <n v="1197.3128491620112"/>
    <n v="2646.8333333333335"/>
    <n v="5396.761363636364"/>
    <n v="1.121315677061085E-3"/>
    <n v="2.1999145664246048E-2"/>
    <n v="2.8673643741990603E-2"/>
    <n v="4.0046988466467322E-2"/>
    <n v="4.6988466467321657E-3"/>
    <n v="1.6911262986640584E-3"/>
    <n v="2.4496514830706789E-2"/>
    <n v="3.1515056000479623E-2"/>
    <n v="4.3385248321174595E-2"/>
    <n v="5.8631954739591652E-3"/>
    <n v="19.127082443400255"/>
    <n v="62.565730457069627"/>
    <n v="34.331322084579242"/>
    <n v="105.99770397266126"/>
    <n v="25.358554036736436"/>
    <n v="19.190498992793174"/>
    <n v="62.773169450840676"/>
    <n v="34.445148852939944"/>
    <n v="106.34914328126516"/>
    <n v="25.44263126071257"/>
  </r>
  <r>
    <x v="4"/>
    <x v="1"/>
    <n v="1"/>
    <x v="2"/>
    <x v="2"/>
    <x v="0"/>
    <n v="17888"/>
    <n v="4472"/>
    <n v="86"/>
    <n v="508"/>
    <n v="345"/>
    <n v="1237"/>
    <n v="134"/>
    <n v="878670"/>
    <n v="1622458"/>
    <n v="351237"/>
    <n v="3135245"/>
    <n v="550815"/>
    <n v="10217.093023255815"/>
    <n v="3193.8149606299212"/>
    <n v="1018.0782608695653"/>
    <n v="2534.5553759094582"/>
    <n v="4110.559701492537"/>
    <n v="4.807692307692308E-3"/>
    <n v="2.8398926654740607E-2"/>
    <n v="1.9286672629695887E-2"/>
    <n v="6.915250447227192E-2"/>
    <n v="7.4910554561717349E-3"/>
    <n v="6.0127195513284305E-3"/>
    <n v="3.1292736460414715E-2"/>
    <n v="2.1682605914854283E-2"/>
    <n v="7.3572463585545853E-2"/>
    <n v="8.9932070007091563E-3"/>
    <n v="49.120639534883722"/>
    <n v="90.700916815742403"/>
    <n v="19.63534212880143"/>
    <n v="175.27085196779964"/>
    <n v="30.79243067978533"/>
    <n v="49.283500832339499"/>
    <n v="91.001639060666562"/>
    <n v="19.700443831982913"/>
    <n v="175.85196896114383"/>
    <n v="30.894524122782251"/>
  </r>
  <r>
    <x v="4"/>
    <x v="1"/>
    <n v="1"/>
    <x v="3"/>
    <x v="3"/>
    <x v="0"/>
    <n v="70036"/>
    <n v="17509"/>
    <n v="105"/>
    <n v="1376"/>
    <n v="1571"/>
    <n v="2674"/>
    <n v="541"/>
    <n v="1856612"/>
    <n v="5010455"/>
    <n v="1403134"/>
    <n v="7620853"/>
    <n v="2317559"/>
    <n v="17682.019047619047"/>
    <n v="3641.3190406976746"/>
    <n v="893.14704010184596"/>
    <n v="2849.9824233358263"/>
    <n v="4283.8428835489831"/>
    <n v="1.4992289679593351E-3"/>
    <n v="1.9647038665829002E-2"/>
    <n v="2.243132103489634E-2"/>
    <n v="3.8180364384031072E-2"/>
    <n v="7.7245987777714315E-3"/>
    <n v="1.8398750818076862E-3"/>
    <n v="2.0868936897927421E-2"/>
    <n v="2.3735077030750208E-2"/>
    <n v="3.9867547062029648E-2"/>
    <n v="8.4954123130342347E-3"/>
    <n v="26.509395168199212"/>
    <n v="71.541135987206573"/>
    <n v="20.03446798789194"/>
    <n v="108.81336741104575"/>
    <n v="33.090967502427326"/>
    <n v="26.597288048518795"/>
    <n v="71.778333270032306"/>
    <n v="20.10089300762376"/>
    <n v="109.17414215593705"/>
    <n v="33.200681829287525"/>
  </r>
  <r>
    <x v="4"/>
    <x v="1"/>
    <n v="1"/>
    <x v="4"/>
    <x v="4"/>
    <x v="0"/>
    <n v="58180"/>
    <n v="14545"/>
    <n v="161"/>
    <n v="1156"/>
    <n v="2622"/>
    <n v="2042"/>
    <n v="380"/>
    <n v="3185456"/>
    <n v="3347881"/>
    <n v="3481943"/>
    <n v="5820978"/>
    <n v="808024"/>
    <n v="19785.440993788819"/>
    <n v="2896.0908304498271"/>
    <n v="1327.9721586575133"/>
    <n v="2850.6258570029381"/>
    <n v="2126.378947368421"/>
    <n v="2.7672739773117912E-3"/>
    <n v="1.9869370917841182E-2"/>
    <n v="4.5067033344792028E-2"/>
    <n v="3.5097971811619111E-2"/>
    <n v="6.5314541079408732E-3"/>
    <n v="3.2747241483787473E-3"/>
    <n v="2.1217411919269454E-2"/>
    <n v="4.7070974622390765E-2"/>
    <n v="3.6875644019152033E-2"/>
    <n v="7.309582143805741E-3"/>
    <n v="54.75173599174974"/>
    <n v="57.543502921966308"/>
    <n v="59.847765555173602"/>
    <n v="100.0511859745617"/>
    <n v="13.888346510828464"/>
    <n v="54.933267397814603"/>
    <n v="57.734290534561751"/>
    <n v="60.046193035769065"/>
    <n v="100.38290938276845"/>
    <n v="13.934393837444858"/>
  </r>
  <r>
    <x v="4"/>
    <x v="1"/>
    <n v="1"/>
    <x v="5"/>
    <x v="5"/>
    <x v="0"/>
    <n v="13264"/>
    <n v="3316"/>
    <n v="68"/>
    <n v="270"/>
    <n v="356"/>
    <n v="441"/>
    <n v="118"/>
    <n v="1209114"/>
    <n v="778462"/>
    <n v="428132"/>
    <n v="1533522"/>
    <n v="530584"/>
    <n v="17781.088235294119"/>
    <n v="2883.1925925925925"/>
    <n v="1202.6179775280898"/>
    <n v="3477.3741496598641"/>
    <n v="4496.4745762711864"/>
    <n v="5.1266586248492159E-3"/>
    <n v="2.0355850422195416E-2"/>
    <n v="2.6839565741857661E-2"/>
    <n v="3.3247889022919183E-2"/>
    <n v="8.8962605548854046E-3"/>
    <n v="6.5714986399756387E-3"/>
    <n v="2.3212766377542465E-2"/>
    <n v="3.0109195885227452E-2"/>
    <n v="3.6874978480892065E-2"/>
    <n v="1.079594719657035E-2"/>
    <n v="91.15756936067551"/>
    <n v="58.689837153196621"/>
    <n v="32.277744270205069"/>
    <n v="115.61534981905911"/>
    <n v="40.00180940892642"/>
    <n v="91.459805654004953"/>
    <n v="58.884425479341068"/>
    <n v="32.384762325355965"/>
    <n v="115.9986767882441"/>
    <n v="40.134436887774491"/>
  </r>
  <r>
    <x v="4"/>
    <x v="1"/>
    <n v="1"/>
    <x v="6"/>
    <x v="6"/>
    <x v="0"/>
    <n v="86928"/>
    <n v="21732"/>
    <n v="306"/>
    <n v="2288"/>
    <n v="1571"/>
    <n v="4427"/>
    <n v="639"/>
    <n v="7263723"/>
    <n v="5755301"/>
    <n v="1298692"/>
    <n v="10106218"/>
    <n v="4705183"/>
    <n v="23737.656862745098"/>
    <n v="2515.4287587412587"/>
    <n v="826.66581795035006"/>
    <n v="2282.859272645132"/>
    <n v="7363.3536776212832"/>
    <n v="3.5201546107123138E-3"/>
    <n v="2.6320633167678999E-2"/>
    <n v="1.8072427756304067E-2"/>
    <n v="5.0927204122952326E-2"/>
    <n v="7.3509110988404193E-3"/>
    <n v="3.9882034861965327E-3"/>
    <n v="2.7585754640062209E-2"/>
    <n v="1.9125174855440869E-2"/>
    <n v="5.266460788204002E-2"/>
    <n v="8.0259744586467525E-3"/>
    <n v="83.560222252898953"/>
    <n v="66.207677618258785"/>
    <n v="14.939858273513712"/>
    <n v="116.25964016197312"/>
    <n v="54.127358273513714"/>
    <n v="83.837269260850391"/>
    <n v="66.427191622566198"/>
    <n v="14.989391926276966"/>
    <n v="116.64510329962373"/>
    <n v="54.306819532156688"/>
  </r>
  <r>
    <x v="4"/>
    <x v="1"/>
    <n v="1"/>
    <x v="7"/>
    <x v="7"/>
    <x v="0"/>
    <n v="106180"/>
    <n v="26545"/>
    <n v="773"/>
    <n v="2278"/>
    <n v="2437"/>
    <n v="4221"/>
    <n v="1481"/>
    <n v="11829313"/>
    <n v="5332389"/>
    <n v="2281077"/>
    <n v="11189804"/>
    <n v="6127636"/>
    <n v="15303.121604139715"/>
    <n v="2340.8204565408255"/>
    <n v="936.01846532622073"/>
    <n v="2650.9841269841268"/>
    <n v="4137.4989871708303"/>
    <n v="7.2800904125070636E-3"/>
    <n v="2.1454134488604257E-2"/>
    <n v="2.2951591636843096E-2"/>
    <n v="3.9753249199472596E-2"/>
    <n v="1.3948012808438501E-2"/>
    <n v="7.8879682544377317E-3"/>
    <n v="2.2490184340683228E-2"/>
    <n v="2.4022368566138548E-2"/>
    <n v="4.115030032405162E-2"/>
    <n v="1.4786585346071508E-2"/>
    <n v="111.40810887172725"/>
    <n v="50.220276888302884"/>
    <n v="21.483113580711997"/>
    <n v="105.38523262384629"/>
    <n v="57.709888867960068"/>
    <n v="111.77748657791649"/>
    <n v="50.386784074081866"/>
    <n v="21.554341638495323"/>
    <n v="105.73464126103657"/>
    <n v="57.901228139314426"/>
  </r>
  <r>
    <x v="4"/>
    <x v="1"/>
    <n v="1"/>
    <x v="8"/>
    <x v="8"/>
    <x v="0"/>
    <n v="10756"/>
    <n v="2689"/>
    <n v="98"/>
    <n v="244"/>
    <n v="259"/>
    <n v="359"/>
    <n v="109"/>
    <n v="1045582"/>
    <n v="670119"/>
    <n v="204678"/>
    <n v="945174"/>
    <n v="336482"/>
    <n v="10669.204081632653"/>
    <n v="2746.3893442622953"/>
    <n v="790.26254826254831"/>
    <n v="2632.7966573816157"/>
    <n v="3086.9908256880735"/>
    <n v="9.1111937523242845E-3"/>
    <n v="2.2685013015991073E-2"/>
    <n v="2.4079583488285608E-2"/>
    <n v="3.3376719970249165E-2"/>
    <n v="1.0133878765340274E-2"/>
    <n v="1.1245863161556742E-2"/>
    <n v="2.603017628910867E-2"/>
    <n v="2.7523576101873705E-2"/>
    <n v="3.741206781833277E-2"/>
    <n v="1.2384003567373738E-2"/>
    <n v="97.209185570844184"/>
    <n v="62.301878021569358"/>
    <n v="19.029193008553367"/>
    <n v="87.874116772034213"/>
    <n v="31.283190777240609"/>
    <n v="97.531486221580707"/>
    <n v="62.508442202830039"/>
    <n v="19.092285001903914"/>
    <n v="88.16546665684406"/>
    <n v="31.386911353494913"/>
  </r>
  <r>
    <x v="4"/>
    <x v="1"/>
    <n v="1"/>
    <x v="9"/>
    <x v="9"/>
    <x v="0"/>
    <n v="10748"/>
    <n v="2687"/>
    <n v="89"/>
    <n v="263"/>
    <n v="473"/>
    <n v="416"/>
    <n v="95"/>
    <n v="1219095"/>
    <n v="781718"/>
    <n v="322562"/>
    <n v="1140050"/>
    <n v="345964"/>
    <n v="13697.696629213484"/>
    <n v="2972.3117870722435"/>
    <n v="681.9492600422833"/>
    <n v="2740.5048076923076"/>
    <n v="3641.7263157894736"/>
    <n v="8.2806103461109046E-3"/>
    <n v="2.4469668775586154E-2"/>
    <n v="4.4008187569780421E-2"/>
    <n v="3.8704875325641978E-2"/>
    <n v="8.8388537402307402E-3"/>
    <n v="1.0317266289046875E-2"/>
    <n v="2.7942043018036749E-2"/>
    <n v="4.86180282918518E-2"/>
    <n v="4.3040017034611279E-2"/>
    <n v="1.0942449082506814E-2"/>
    <n v="113.42528842575364"/>
    <n v="72.731484927428355"/>
    <n v="30.011350949013771"/>
    <n v="106.07089691105323"/>
    <n v="32.188686267212503"/>
    <n v="113.80135416537405"/>
    <n v="72.972628856198952"/>
    <n v="30.110854693269502"/>
    <n v="106.42257889355193"/>
    <n v="32.29540904726003"/>
  </r>
  <r>
    <x v="4"/>
    <x v="1"/>
    <n v="1"/>
    <x v="10"/>
    <x v="10"/>
    <x v="0"/>
    <n v="28728"/>
    <n v="7182"/>
    <n v="220"/>
    <n v="674"/>
    <n v="789"/>
    <n v="1336"/>
    <n v="166"/>
    <n v="4256053"/>
    <n v="2870977"/>
    <n v="945902"/>
    <n v="3556767"/>
    <n v="722402"/>
    <n v="19345.695454545454"/>
    <n v="4259.6097922848667"/>
    <n v="1198.8618504435995"/>
    <n v="2662.2507485029942"/>
    <n v="4351.8192771084341"/>
    <n v="7.6580339738234471E-3"/>
    <n v="2.3461431356168197E-2"/>
    <n v="2.7464494569757726E-2"/>
    <n v="4.650515176830966E-2"/>
    <n v="5.7783347257031464E-3"/>
    <n v="8.8564084438696698E-3"/>
    <n v="2.5542206625267492E-2"/>
    <n v="2.9711177384315026E-2"/>
    <n v="4.9399914238079032E-2"/>
    <n v="6.820283058949805E-3"/>
    <n v="148.14999303815094"/>
    <n v="99.936542745753272"/>
    <n v="32.926134781397941"/>
    <n v="123.80837510442774"/>
    <n v="25.146268448900027"/>
    <n v="148.64118982045511"/>
    <n v="100.26788605009401"/>
    <n v="33.035302599274054"/>
    <n v="124.21886635202397"/>
    <n v="25.229641832156791"/>
  </r>
  <r>
    <x v="4"/>
    <x v="1"/>
    <n v="1"/>
    <x v="11"/>
    <x v="11"/>
    <x v="0"/>
    <n v="81556"/>
    <n v="20389"/>
    <n v="153"/>
    <n v="1725"/>
    <n v="3719"/>
    <n v="3181"/>
    <n v="587"/>
    <n v="2302714"/>
    <n v="3106941"/>
    <n v="3323523"/>
    <n v="6075549"/>
    <n v="2174837"/>
    <n v="15050.418300653595"/>
    <n v="1801.1252173913044"/>
    <n v="893.6603925786502"/>
    <n v="1909.9493869852247"/>
    <n v="3705.0034071550253"/>
    <n v="1.8760115748688018E-3"/>
    <n v="2.1151110893128648E-2"/>
    <n v="4.5600568934229244E-2"/>
    <n v="3.9003874638285349E-2"/>
    <n v="7.1975084604443572E-3"/>
    <n v="2.229062997555356E-3"/>
    <n v="2.2325068406510495E-2"/>
    <n v="4.7302641919896631E-2"/>
    <n v="4.0583458386206181E-2"/>
    <n v="7.8871929888803937E-3"/>
    <n v="28.234758938643385"/>
    <n v="38.095799205453922"/>
    <n v="40.751422335573103"/>
    <n v="74.49542645544166"/>
    <n v="26.666793368973465"/>
    <n v="28.328372326368783"/>
    <n v="38.222107236964973"/>
    <n v="40.886535183809265"/>
    <n v="74.742418797600365"/>
    <n v="26.755208108850212"/>
  </r>
  <r>
    <x v="4"/>
    <x v="1"/>
    <n v="1"/>
    <x v="12"/>
    <x v="12"/>
    <x v="0"/>
    <n v="88524"/>
    <n v="22131"/>
    <n v="325"/>
    <n v="2171"/>
    <n v="2310"/>
    <n v="4867"/>
    <n v="910"/>
    <n v="5748955"/>
    <n v="6527377"/>
    <n v="2896181"/>
    <n v="14508518"/>
    <n v="3323796"/>
    <n v="17689.092307692306"/>
    <n v="3006.622293873791"/>
    <n v="1253.7580086580087"/>
    <n v="2980.9981508115884"/>
    <n v="3652.523076923077"/>
    <n v="3.6713207717681082E-3"/>
    <n v="2.4524422755410964E-2"/>
    <n v="2.609461840856717E-2"/>
    <n v="5.4979440603678098E-2"/>
    <n v="1.0279698160950703E-2"/>
    <n v="4.1449493374155263E-3"/>
    <n v="2.5735670561738824E-2"/>
    <n v="2.7343034231043034E-2"/>
    <n v="5.676447337246894E-2"/>
    <n v="1.1069597639515632E-2"/>
    <n v="64.942332022954233"/>
    <n v="73.735676200804306"/>
    <n v="32.716336812615786"/>
    <n v="163.89361077221997"/>
    <n v="37.546834756676155"/>
    <n v="65.157650727132562"/>
    <n v="73.980149562888968"/>
    <n v="32.824809037565522"/>
    <n v="164.43700610151166"/>
    <n v="37.671322676249908"/>
  </r>
  <r>
    <x v="4"/>
    <x v="1"/>
    <n v="1"/>
    <x v="13"/>
    <x v="13"/>
    <x v="0"/>
    <n v="22176"/>
    <n v="5544"/>
    <n v="158"/>
    <n v="556"/>
    <n v="717"/>
    <n v="870"/>
    <n v="268"/>
    <n v="2920933"/>
    <n v="1578566"/>
    <n v="576293"/>
    <n v="2271457"/>
    <n v="1754829"/>
    <n v="18486.917721518988"/>
    <n v="2839.1474820143885"/>
    <n v="803.75592747559278"/>
    <n v="2610.8701149425287"/>
    <n v="6547.8694029850749"/>
    <n v="7.124819624819625E-3"/>
    <n v="2.5072150072150072E-2"/>
    <n v="3.233225108225108E-2"/>
    <n v="3.9231601731601728E-2"/>
    <n v="1.2085137085137086E-2"/>
    <n v="8.4407974727791647E-3"/>
    <n v="2.7518374745200705E-2"/>
    <n v="3.5099800722410299E-2"/>
    <n v="4.2269279405696678E-2"/>
    <n v="1.3794758167643521E-2"/>
    <n v="131.71595418470417"/>
    <n v="71.183531746031747"/>
    <n v="25.987238455988457"/>
    <n v="102.42861652236653"/>
    <n v="79.131899350649348"/>
    <n v="132.15266330325937"/>
    <n v="71.419543378767315"/>
    <n v="26.073400106413008"/>
    <n v="102.76822238950078"/>
    <n v="79.394264090205198"/>
  </r>
  <r>
    <x v="4"/>
    <x v="1"/>
    <n v="1"/>
    <x v="14"/>
    <x v="14"/>
    <x v="0"/>
    <n v="145288"/>
    <n v="36322"/>
    <n v="992"/>
    <n v="3629"/>
    <n v="5623"/>
    <n v="6767"/>
    <n v="1362"/>
    <n v="12375596"/>
    <n v="10760864"/>
    <n v="6035385"/>
    <n v="21776087"/>
    <n v="11963845"/>
    <n v="12475.399193548386"/>
    <n v="2965.2422154863598"/>
    <n v="1073.3389649653211"/>
    <n v="3217.9824146593764"/>
    <n v="8784.0271659324517"/>
    <n v="6.8278178514398985E-3"/>
    <n v="2.4977974781124387E-2"/>
    <n v="3.8702439292990477E-2"/>
    <n v="4.6576455041021973E-2"/>
    <n v="9.3744837839326023E-3"/>
    <n v="7.3311959142798172E-3"/>
    <n v="2.5931927549912078E-2"/>
    <n v="3.9881508066123388E-2"/>
    <n v="4.7864607302219253E-2"/>
    <n v="9.9635572818405245E-3"/>
    <n v="85.179753317548588"/>
    <n v="74.065745278343698"/>
    <n v="41.540836132371567"/>
    <n v="149.88221325918175"/>
    <n v="82.345720224657228"/>
    <n v="85.462169940654789"/>
    <n v="74.31131299666491"/>
    <n v="41.678566311253121"/>
    <n v="150.37915328170729"/>
    <n v="82.61874050620699"/>
  </r>
  <r>
    <x v="4"/>
    <x v="1"/>
    <n v="1"/>
    <x v="15"/>
    <x v="15"/>
    <x v="0"/>
    <n v="15700"/>
    <n v="3925"/>
    <n v="128"/>
    <n v="433"/>
    <n v="495"/>
    <n v="773"/>
    <n v="177"/>
    <n v="2077523"/>
    <n v="1292430"/>
    <n v="620926"/>
    <n v="2007965"/>
    <n v="977261"/>
    <n v="16230.6484375"/>
    <n v="2984.8267898383374"/>
    <n v="1254.3959595959595"/>
    <n v="2597.6261319534283"/>
    <n v="5521.2485875706216"/>
    <n v="8.1528662420382158E-3"/>
    <n v="2.7579617834394905E-2"/>
    <n v="3.1528662420382166E-2"/>
    <n v="4.9235668789808916E-2"/>
    <n v="1.1273885350318471E-2"/>
    <n v="9.8250485521726421E-3"/>
    <n v="3.0624897926446189E-2"/>
    <n v="3.4778055521853861E-2"/>
    <n v="5.3258969146927543E-2"/>
    <n v="1.3237159301294786E-2"/>
    <n v="132.32630573248409"/>
    <n v="82.320382165605096"/>
    <n v="39.549426751592357"/>
    <n v="127.89585987261147"/>
    <n v="62.245923566878979"/>
    <n v="132.76503849417418"/>
    <n v="82.593318437882758"/>
    <n v="39.680554339005432"/>
    <n v="128.31990332716143"/>
    <n v="62.452302229075258"/>
  </r>
  <r>
    <x v="4"/>
    <x v="1"/>
    <n v="1"/>
    <x v="16"/>
    <x v="16"/>
    <x v="0"/>
    <n v="29504"/>
    <n v="7376"/>
    <n v="228"/>
    <n v="739"/>
    <n v="1553"/>
    <n v="1611"/>
    <n v="325"/>
    <n v="4594797"/>
    <n v="1342236"/>
    <n v="1311072"/>
    <n v="5353850"/>
    <n v="1534707"/>
    <n v="20152.61842105263"/>
    <n v="1816.2868741542625"/>
    <n v="844.21893110109465"/>
    <n v="3323.308504034761"/>
    <n v="4722.1753846153842"/>
    <n v="7.7277657266811278E-3"/>
    <n v="2.5047451193058567E-2"/>
    <n v="5.2636930585683299E-2"/>
    <n v="5.4602765726681129E-2"/>
    <n v="1.1015455531453363E-2"/>
    <n v="8.9156055047064659E-3"/>
    <n v="2.7167222358753705E-2"/>
    <n v="5.5666067998215239E-2"/>
    <n v="5.7684746716507751E-2"/>
    <n v="1.2431286653278105E-2"/>
    <n v="155.73471393709329"/>
    <n v="45.493356832971799"/>
    <n v="44.437093275488067"/>
    <n v="181.46183568329718"/>
    <n v="52.01691296095445"/>
    <n v="156.25105814211301"/>
    <n v="45.644191740448413"/>
    <n v="44.584426102066395"/>
    <n v="182.06347911216787"/>
    <n v="52.189376960093732"/>
  </r>
  <r>
    <x v="4"/>
    <x v="1"/>
    <n v="1"/>
    <x v="17"/>
    <x v="17"/>
    <x v="0"/>
    <n v="97348"/>
    <n v="24337"/>
    <n v="577"/>
    <n v="2643"/>
    <n v="5366"/>
    <n v="3935"/>
    <n v="883"/>
    <n v="8332632"/>
    <n v="7615211"/>
    <n v="2973811"/>
    <n v="12155074"/>
    <n v="1453361"/>
    <n v="14441.303292894281"/>
    <n v="2881.2754445705636"/>
    <n v="554.19511740588894"/>
    <n v="3088.9641677255399"/>
    <n v="1645.9354473386184"/>
    <n v="5.9271890537042366E-3"/>
    <n v="2.7150018490364466E-2"/>
    <n v="5.5121830956979083E-2"/>
    <n v="4.0421991206804453E-2"/>
    <n v="9.0705510128610764E-3"/>
    <n v="6.5004150686328232E-3"/>
    <n v="2.8363687902517122E-2"/>
    <n v="5.6826115594348275E-2"/>
    <n v="4.1892749815708223E-2"/>
    <n v="9.7785466916144644E-3"/>
    <n v="85.596334798865925"/>
    <n v="78.226681595923907"/>
    <n v="30.548249578830585"/>
    <n v="124.86208242593582"/>
    <n v="14.929541438961252"/>
    <n v="85.880132613283678"/>
    <n v="78.486045052528027"/>
    <n v="30.649533430354509"/>
    <n v="125.2760672791354"/>
    <n v="14.979040885877906"/>
  </r>
  <r>
    <x v="4"/>
    <x v="1"/>
    <n v="1"/>
    <x v="18"/>
    <x v="18"/>
    <x v="0"/>
    <n v="68644"/>
    <n v="17161"/>
    <n v="268"/>
    <n v="2054"/>
    <n v="3387"/>
    <n v="4108"/>
    <n v="690"/>
    <n v="8277530"/>
    <n v="6726188"/>
    <n v="1374691"/>
    <n v="14352058"/>
    <n v="5471369"/>
    <n v="30886.305970149253"/>
    <n v="3274.6777020447907"/>
    <n v="405.87274874520222"/>
    <n v="3493.6850048685492"/>
    <n v="7929.5202898550724"/>
    <n v="3.9042013868655673E-3"/>
    <n v="2.9922498688887595E-2"/>
    <n v="4.9341530213857003E-2"/>
    <n v="5.984499737777519E-2"/>
    <n v="1.0051861779616573E-2"/>
    <n v="4.4587904357063623E-3"/>
    <n v="3.1437652679967461E-2"/>
    <n v="5.1267605228918524E-2"/>
    <n v="6.1954442766747934E-2"/>
    <n v="1.0938985323437006E-2"/>
    <n v="120.58635860381096"/>
    <n v="97.986539245964693"/>
    <n v="20.026382495192589"/>
    <n v="209.07956995513081"/>
    <n v="79.706441932288328"/>
    <n v="120.98616713651009"/>
    <n v="98.311417241567057"/>
    <n v="20.092780707174267"/>
    <n v="209.77278100361903"/>
    <n v="79.970711589027175"/>
  </r>
  <r>
    <x v="4"/>
    <x v="1"/>
    <n v="1"/>
    <x v="19"/>
    <x v="19"/>
    <x v="0"/>
    <n v="52304"/>
    <n v="13076"/>
    <n v="451"/>
    <n v="1232"/>
    <n v="3134"/>
    <n v="2012"/>
    <n v="435"/>
    <n v="5080631"/>
    <n v="3377007"/>
    <n v="2669970"/>
    <n v="5159812"/>
    <n v="858840"/>
    <n v="11265.257206208425"/>
    <n v="2741.0771103896104"/>
    <n v="851.93682195277597"/>
    <n v="2564.5188866799203"/>
    <n v="1974.344827586207"/>
    <n v="8.6226674824105235E-3"/>
    <n v="2.3554603854389723E-2"/>
    <n v="5.9918935454267359E-2"/>
    <n v="3.8467421229733866E-2"/>
    <n v="8.3167635362496172E-3"/>
    <n v="9.5646195008536918E-3"/>
    <n v="2.5099681655156525E-2"/>
    <n v="6.233691802679376E-2"/>
    <n v="4.0426793727106031E-2"/>
    <n v="9.2419987050462709E-3"/>
    <n v="97.136566992964205"/>
    <n v="64.564985469562558"/>
    <n v="51.047147445702052"/>
    <n v="98.650428265524624"/>
    <n v="16.420159070052005"/>
    <n v="97.458626874119446"/>
    <n v="64.779053067284266"/>
    <n v="51.21639615140181"/>
    <n v="98.977507409730023"/>
    <n v="16.474600714865684"/>
  </r>
  <r>
    <x v="4"/>
    <x v="1"/>
    <n v="1"/>
    <x v="20"/>
    <x v="20"/>
    <x v="0"/>
    <n v="47380"/>
    <n v="11845"/>
    <n v="323"/>
    <n v="1443"/>
    <n v="1762"/>
    <n v="2178"/>
    <n v="323"/>
    <n v="4241722"/>
    <n v="5352942"/>
    <n v="1755445"/>
    <n v="8900396"/>
    <n v="1013680"/>
    <n v="13132.26625386997"/>
    <n v="3709.5925155925156"/>
    <n v="996.27979568671958"/>
    <n v="4086.4995408631771"/>
    <n v="3138.328173374613"/>
    <n v="6.8172224567327987E-3"/>
    <n v="3.0455888560574081E-2"/>
    <n v="3.718868720979316E-2"/>
    <n v="4.5968763191219925E-2"/>
    <n v="6.8172224567327987E-3"/>
    <n v="7.6980212598119378E-3"/>
    <n v="3.2295295483467296E-2"/>
    <n v="3.921419729033937E-2"/>
    <n v="4.8210430196897802E-2"/>
    <n v="7.6980212598119378E-3"/>
    <n v="89.52558041367665"/>
    <n v="112.97893626002532"/>
    <n v="37.050337695230056"/>
    <n v="187.85132967496835"/>
    <n v="21.394681300126635"/>
    <n v="89.822405787281539"/>
    <n v="113.35352210252874"/>
    <n v="37.173179460430092"/>
    <n v="188.47415770752954"/>
    <n v="21.465616157412381"/>
  </r>
  <r>
    <x v="4"/>
    <x v="1"/>
    <n v="1"/>
    <x v="21"/>
    <x v="21"/>
    <x v="0"/>
    <n v="83664"/>
    <n v="20916"/>
    <n v="847"/>
    <n v="2717"/>
    <n v="2629"/>
    <n v="5039"/>
    <n v="1010"/>
    <n v="9084594"/>
    <n v="7771704"/>
    <n v="3299225"/>
    <n v="12535831"/>
    <n v="2236277"/>
    <n v="10725.612750885479"/>
    <n v="2860.3989694516008"/>
    <n v="1254.9353366298974"/>
    <n v="2487.761659059337"/>
    <n v="2214.1356435643565"/>
    <n v="1.0123828647925033E-2"/>
    <n v="3.2475138649837448E-2"/>
    <n v="3.1423312296806276E-2"/>
    <n v="6.0229011283228148E-2"/>
    <n v="1.2072097915471409E-2"/>
    <n v="1.0930226638026685E-2"/>
    <n v="3.3903023489089301E-2"/>
    <n v="3.2828646432947715E-2"/>
    <n v="6.2145474520168248E-2"/>
    <n v="1.2951810103821496E-2"/>
    <n v="108.58426563396443"/>
    <n v="92.891853126792881"/>
    <n v="39.434224995218969"/>
    <n v="149.8354250334672"/>
    <n v="26.729262287244214"/>
    <n v="108.94428078343886"/>
    <n v="93.199839502103757"/>
    <n v="39.564970626947229"/>
    <n v="150.33220992789958"/>
    <n v="26.817884145130346"/>
  </r>
  <r>
    <x v="4"/>
    <x v="1"/>
    <n v="1"/>
    <x v="22"/>
    <x v="22"/>
    <x v="0"/>
    <n v="23232"/>
    <n v="5808"/>
    <n v="240"/>
    <n v="765"/>
    <n v="1016"/>
    <n v="1258"/>
    <n v="152"/>
    <n v="3679105"/>
    <n v="2766247"/>
    <n v="928594"/>
    <n v="4174102"/>
    <n v="657676"/>
    <n v="15329.604166666666"/>
    <n v="3616.0091503267972"/>
    <n v="913.97047244094483"/>
    <n v="3318.0461049284577"/>
    <n v="4326.8157894736842"/>
    <n v="1.0330578512396695E-2"/>
    <n v="3.2928719008264461E-2"/>
    <n v="4.3732782369146003E-2"/>
    <n v="5.4149449035812675E-2"/>
    <n v="6.5426997245179065E-3"/>
    <n v="1.1876260047230447E-2"/>
    <n v="3.5656624265143225E-2"/>
    <n v="4.6858903556156087E-2"/>
    <n v="5.7609009323061622E-2"/>
    <n v="7.7751395355219865E-3"/>
    <n v="158.36367940771351"/>
    <n v="119.07054924242425"/>
    <n v="39.970471763085399"/>
    <n v="179.67036845730027"/>
    <n v="28.309056473829202"/>
    <n v="158.88874004500212"/>
    <n v="119.46533205311265"/>
    <n v="40.102995340809436"/>
    <n v="180.26607221031296"/>
    <n v="28.402916197780932"/>
  </r>
  <r>
    <x v="4"/>
    <x v="1"/>
    <n v="1"/>
    <x v="23"/>
    <x v="23"/>
    <x v="0"/>
    <n v="42592"/>
    <n v="10648"/>
    <n v="460"/>
    <n v="1623"/>
    <n v="1814"/>
    <n v="3252"/>
    <n v="617"/>
    <n v="7926029"/>
    <n v="4711236"/>
    <n v="2206528"/>
    <n v="9178934"/>
    <n v="2906920"/>
    <n v="17230.497826086958"/>
    <n v="2902.7948243992605"/>
    <n v="1216.38809261301"/>
    <n v="2822.550430504305"/>
    <n v="4711.3776337115069"/>
    <n v="1.0800150262960181E-2"/>
    <n v="3.8105747558226898E-2"/>
    <n v="4.2590157776108188E-2"/>
    <n v="7.6352366641622843E-2"/>
    <n v="1.4486288504883546E-2"/>
    <n v="1.1967091061598253E-2"/>
    <n v="4.0267225520699002E-2"/>
    <n v="4.4869951073330382E-2"/>
    <n v="7.9350537071951568E-2"/>
    <n v="1.5835256993242165E-2"/>
    <n v="186.09196562734786"/>
    <n v="110.6131667918858"/>
    <n v="51.806160781367396"/>
    <n v="215.50840533433509"/>
    <n v="68.250375657400454"/>
    <n v="186.70896042332649"/>
    <n v="110.97990883820272"/>
    <n v="51.977926023859084"/>
    <n v="216.22293142433949"/>
    <n v="68.476662302620426"/>
  </r>
  <r>
    <x v="4"/>
    <x v="1"/>
    <n v="1"/>
    <x v="24"/>
    <x v="24"/>
    <x v="0"/>
    <n v="22700"/>
    <n v="5675"/>
    <n v="250"/>
    <n v="959"/>
    <n v="560"/>
    <n v="1645"/>
    <n v="38"/>
    <n v="2390706"/>
    <n v="2204648"/>
    <n v="1045714"/>
    <n v="3558986"/>
    <n v="212270"/>
    <n v="9562.8240000000005"/>
    <n v="2298.903023983316"/>
    <n v="1867.3464285714285"/>
    <n v="2163.5173252279637"/>
    <n v="5586.0526315789475"/>
    <n v="1.1013215859030838E-2"/>
    <n v="4.2246696035242289E-2"/>
    <n v="2.4669603524229075E-2"/>
    <n v="7.2466960352422907E-2"/>
    <n v="1.6740088105726871E-3"/>
    <n v="1.2627185317636657E-2"/>
    <n v="4.5357453821497598E-2"/>
    <n v="2.7068436205796933E-2"/>
    <n v="7.6476344872420068E-2"/>
    <n v="2.3062139923514116E-3"/>
    <n v="105.31744493392071"/>
    <n v="97.121057268722467"/>
    <n v="46.066696035242288"/>
    <n v="156.78352422907489"/>
    <n v="9.3511013215859027"/>
    <n v="105.66662881851742"/>
    <n v="97.443065726813245"/>
    <n v="46.219431870053079"/>
    <n v="157.3033458034154"/>
    <n v="9.3821052439349266"/>
  </r>
  <r>
    <x v="4"/>
    <x v="1"/>
    <n v="1"/>
    <x v="25"/>
    <x v="25"/>
    <x v="0"/>
    <n v="61744"/>
    <n v="15436"/>
    <n v="736"/>
    <n v="2426"/>
    <n v="2630"/>
    <n v="2186"/>
    <n v="491"/>
    <n v="9935424"/>
    <n v="6446090"/>
    <n v="2468424"/>
    <n v="5678877"/>
    <n v="2090684"/>
    <n v="13499.217391304348"/>
    <n v="2657.085737840066"/>
    <n v="938.56425855513305"/>
    <n v="2597.8394327538886"/>
    <n v="4258.012219959267"/>
    <n v="1.1920186576833377E-2"/>
    <n v="3.9291267167660016E-2"/>
    <n v="4.2595231925369265E-2"/>
    <n v="3.5404249805649129E-2"/>
    <n v="7.9521896864472655E-3"/>
    <n v="1.2937831054763994E-2"/>
    <n v="4.1113074422879974E-2"/>
    <n v="4.4488825743246516E-2"/>
    <n v="3.7137091586252557E-2"/>
    <n v="8.7850424042491305E-3"/>
    <n v="160.91318994558176"/>
    <n v="104.40026561285308"/>
    <n v="39.978362270018138"/>
    <n v="91.974556232184497"/>
    <n v="33.86052086032651"/>
    <n v="161.44670357937056"/>
    <n v="104.74640855548236"/>
    <n v="40.110912009009802"/>
    <n v="92.279501275708526"/>
    <n v="33.972786669812258"/>
  </r>
  <r>
    <x v="4"/>
    <x v="1"/>
    <n v="1"/>
    <x v="26"/>
    <x v="26"/>
    <x v="0"/>
    <n v="40944"/>
    <n v="10236"/>
    <n v="381"/>
    <n v="1591"/>
    <n v="3421"/>
    <n v="3267"/>
    <n v="534"/>
    <n v="4452106"/>
    <n v="5205093"/>
    <n v="2330974"/>
    <n v="11496344"/>
    <n v="1091972"/>
    <n v="11685.317585301837"/>
    <n v="3271.5857950974232"/>
    <n v="681.37211341712953"/>
    <n v="3518.9299051117232"/>
    <n v="2044.8913857677903"/>
    <n v="9.3053927315357565E-3"/>
    <n v="3.8857952325127003E-2"/>
    <n v="8.3553145760062522E-2"/>
    <n v="7.979191090269637E-2"/>
    <n v="1.3042203985932005E-2"/>
    <n v="1.0410992756418288E-2"/>
    <n v="4.1083282878817073E-2"/>
    <n v="8.6739513026992857E-2"/>
    <n v="8.2912116725846918E-2"/>
    <n v="1.4348632263008185E-2"/>
    <n v="108.73646932395467"/>
    <n v="127.12712485345838"/>
    <n v="56.930783509183271"/>
    <n v="280.78214146150839"/>
    <n v="26.669890582258695"/>
    <n v="109.09698911039359"/>
    <n v="127.5486195386152"/>
    <n v="57.119539627899826"/>
    <n v="281.71308503825799"/>
    <n v="26.758315591060661"/>
  </r>
  <r>
    <x v="5"/>
    <x v="1"/>
    <n v="2"/>
    <x v="0"/>
    <x v="0"/>
    <x v="0"/>
    <n v="63836"/>
    <n v="15959"/>
    <n v="105"/>
    <n v="1685"/>
    <n v="929"/>
    <n v="2652"/>
    <n v="388"/>
    <n v="1427922"/>
    <n v="2797028"/>
    <n v="1154894"/>
    <n v="4481644"/>
    <n v="1191831"/>
    <n v="13599.257142857143"/>
    <n v="1659.9572700296735"/>
    <n v="1243.1582346609257"/>
    <n v="1689.9110105580694"/>
    <n v="3071.7293814432992"/>
    <n v="1.6448399022495144E-3"/>
    <n v="2.6395764145623158E-2"/>
    <n v="1.4552916849426657E-2"/>
    <n v="4.1543956388244881E-2"/>
    <n v="6.0780750673601102E-3"/>
    <n v="2.0185436368547562E-3"/>
    <n v="2.7874128338064637E-2"/>
    <n v="1.5657287270392211E-2"/>
    <n v="4.3384148289125554E-2"/>
    <n v="6.7948490833262846E-3"/>
    <n v="22.368600789523153"/>
    <n v="43.815840591515759"/>
    <n v="18.091578419700483"/>
    <n v="70.20558932263927"/>
    <n v="18.670201767028008"/>
    <n v="22.442764712903365"/>
    <n v="43.961113631838906"/>
    <n v="18.15156171719731"/>
    <n v="70.438358551093899"/>
    <n v="18.732103511637419"/>
  </r>
  <r>
    <x v="5"/>
    <x v="1"/>
    <n v="2"/>
    <x v="1"/>
    <x v="1"/>
    <x v="0"/>
    <n v="18640"/>
    <n v="4660"/>
    <n v="21"/>
    <n v="377"/>
    <n v="773"/>
    <n v="547"/>
    <n v="91"/>
    <n v="502606"/>
    <n v="1071337"/>
    <n v="960660"/>
    <n v="1518223"/>
    <n v="473699"/>
    <n v="23933.619047619046"/>
    <n v="2841.7427055702919"/>
    <n v="1242.7684346701164"/>
    <n v="2775.5447897623399"/>
    <n v="5205.4835164835167"/>
    <n v="1.1266094420600858E-3"/>
    <n v="2.0225321888412019E-2"/>
    <n v="4.1469957081545064E-2"/>
    <n v="2.9345493562231758E-2"/>
    <n v="4.8819742489270386E-3"/>
    <n v="1.6991086396812038E-3"/>
    <n v="2.2627713449596638E-2"/>
    <n v="4.4872492264996434E-2"/>
    <n v="3.2225782216986749E-2"/>
    <n v="6.071483997884485E-3"/>
    <n v="26.96384120171674"/>
    <n v="57.47516094420601"/>
    <n v="51.537553648068666"/>
    <n v="81.449731759656657"/>
    <n v="25.413036480686696"/>
    <n v="27.053240814671383"/>
    <n v="57.665721966446071"/>
    <n v="51.708428313673551"/>
    <n v="81.719781358306165"/>
    <n v="25.497294343221171"/>
  </r>
  <r>
    <x v="5"/>
    <x v="1"/>
    <n v="2"/>
    <x v="2"/>
    <x v="2"/>
    <x v="0"/>
    <n v="17776"/>
    <n v="4444"/>
    <n v="88"/>
    <n v="516"/>
    <n v="1181"/>
    <n v="911"/>
    <n v="91"/>
    <n v="812136"/>
    <n v="1791334"/>
    <n v="1090359"/>
    <n v="2803824"/>
    <n v="422142"/>
    <n v="9228.818181818182"/>
    <n v="3471.5775193798449"/>
    <n v="923.25063505503806"/>
    <n v="3077.7431394072446"/>
    <n v="4638.9230769230771"/>
    <n v="4.9504950495049506E-3"/>
    <n v="2.9027902790279028E-2"/>
    <n v="6.6437893789378935E-2"/>
    <n v="5.1248874887488749E-2"/>
    <n v="5.1192619261926191E-3"/>
    <n v="6.1770459043546857E-3"/>
    <n v="3.1961835203666245E-2"/>
    <n v="7.0790189906759143E-2"/>
    <n v="5.5102391360783952E-2"/>
    <n v="6.3664389081534382E-3"/>
    <n v="45.687218721872185"/>
    <n v="100.77261476147615"/>
    <n v="61.338827632763277"/>
    <n v="157.73087308730874"/>
    <n v="23.747862286228624"/>
    <n v="45.83869638561282"/>
    <n v="101.10673009351311"/>
    <n v="61.542198784834575"/>
    <n v="158.2538356318332"/>
    <n v="23.826599202123006"/>
  </r>
  <r>
    <x v="5"/>
    <x v="1"/>
    <n v="2"/>
    <x v="3"/>
    <x v="3"/>
    <x v="0"/>
    <n v="69784"/>
    <n v="17446"/>
    <n v="99"/>
    <n v="1466"/>
    <n v="4784"/>
    <n v="2334"/>
    <n v="345"/>
    <n v="1585706"/>
    <n v="5806302"/>
    <n v="3873090"/>
    <n v="7149039"/>
    <n v="1676509"/>
    <n v="16017.232323232323"/>
    <n v="3960.6425648021827"/>
    <n v="809.59239130434787"/>
    <n v="3062.9987146529561"/>
    <n v="4859.4463768115938"/>
    <n v="1.4186633039092057E-3"/>
    <n v="2.1007680843746417E-2"/>
    <n v="6.8554396423248884E-2"/>
    <n v="3.3446062134586722E-2"/>
    <n v="4.9438266651381409E-3"/>
    <n v="1.7506413628538236E-3"/>
    <n v="2.2272582289473226E-2"/>
    <n v="7.0783213341244336E-2"/>
    <n v="3.5031917349575871E-2"/>
    <n v="5.5624601284626034E-3"/>
    <n v="22.723059727158088"/>
    <n v="83.203914937521489"/>
    <n v="55.501117734724289"/>
    <n v="102.44524532844206"/>
    <n v="24.024260575490082"/>
    <n v="22.798398872258225"/>
    <n v="83.47978059538822"/>
    <n v="55.685133743679224"/>
    <n v="102.78490632899798"/>
    <n v="24.103913900137076"/>
  </r>
  <r>
    <x v="5"/>
    <x v="1"/>
    <n v="2"/>
    <x v="4"/>
    <x v="4"/>
    <x v="0"/>
    <n v="57756"/>
    <n v="14439"/>
    <n v="165"/>
    <n v="1131"/>
    <n v="4180"/>
    <n v="1542"/>
    <n v="351"/>
    <n v="3174294"/>
    <n v="3387170"/>
    <n v="9602083"/>
    <n v="5181348"/>
    <n v="933512"/>
    <n v="19238.145454545454"/>
    <n v="2994.8452696728559"/>
    <n v="2297.1490430622011"/>
    <n v="3360.1478599221791"/>
    <n v="2659.5783475783478"/>
    <n v="2.8568460419696653E-3"/>
    <n v="1.9582381051319344E-2"/>
    <n v="7.2373433063231532E-2"/>
    <n v="2.6698524828589237E-2"/>
    <n v="6.0772906710991068E-3"/>
    <n v="3.3743093271407262E-3"/>
    <n v="2.0925751125433711E-2"/>
    <n v="7.4885513510996829E-2"/>
    <n v="2.8261401436384146E-2"/>
    <n v="6.830800077727915E-3"/>
    <n v="54.960419696654895"/>
    <n v="58.646201260475102"/>
    <n v="166.25256250432855"/>
    <n v="89.710991065863283"/>
    <n v="16.163030680795067"/>
    <n v="55.142643001263025"/>
    <n v="58.840644910203046"/>
    <n v="166.80377902535074"/>
    <n v="90.008431175344242"/>
    <n v="16.216619806922434"/>
  </r>
  <r>
    <x v="5"/>
    <x v="1"/>
    <n v="2"/>
    <x v="5"/>
    <x v="5"/>
    <x v="0"/>
    <n v="13128"/>
    <n v="3282"/>
    <n v="67"/>
    <n v="271"/>
    <n v="479"/>
    <n v="383"/>
    <n v="112"/>
    <n v="1264909"/>
    <n v="823676"/>
    <n v="560214"/>
    <n v="1120706"/>
    <n v="555207"/>
    <n v="18879.238805970148"/>
    <n v="3039.3948339483395"/>
    <n v="1169.5490605427974"/>
    <n v="2926.1253263707572"/>
    <n v="4957.2053571428569"/>
    <n v="5.103595368677636E-3"/>
    <n v="2.0642900670322973E-2"/>
    <n v="3.6486898232784885E-2"/>
    <n v="2.9174283973187082E-2"/>
    <n v="8.5313833028641071E-3"/>
    <n v="6.552646415746541E-3"/>
    <n v="2.353432969577202E-2"/>
    <n v="4.0299785122041271E-2"/>
    <n v="3.2596657247955609E-2"/>
    <n v="1.0401659946133152E-2"/>
    <n v="96.351995734308346"/>
    <n v="62.741925655088359"/>
    <n v="42.673217550274224"/>
    <n v="85.3676112126752"/>
    <n v="42.291819012797077"/>
    <n v="96.671454340432547"/>
    <n v="62.949948830556281"/>
    <n v="42.814702181636051"/>
    <n v="85.650650685581965"/>
    <n v="42.432039103199152"/>
  </r>
  <r>
    <x v="5"/>
    <x v="1"/>
    <n v="2"/>
    <x v="6"/>
    <x v="6"/>
    <x v="0"/>
    <n v="86100"/>
    <n v="21525"/>
    <n v="342"/>
    <n v="2325"/>
    <n v="1647"/>
    <n v="3849"/>
    <n v="710"/>
    <n v="8569999"/>
    <n v="6101710"/>
    <n v="1315055"/>
    <n v="9836935"/>
    <n v="5550254"/>
    <n v="25058.476608187135"/>
    <n v="2624.3913978494625"/>
    <n v="798.45476624165144"/>
    <n v="2555.7118732138219"/>
    <n v="7817.2591549295776"/>
    <n v="3.9721254355400701E-3"/>
    <n v="2.7003484320557491E-2"/>
    <n v="1.9128919860627178E-2"/>
    <n v="4.4703832752613241E-2"/>
    <n v="8.2462253193960507E-3"/>
    <n v="4.471586420084629E-3"/>
    <n v="2.8290606845746351E-2"/>
    <n v="2.0216610858531832E-2"/>
    <n v="4.6344784243358611E-2"/>
    <n v="8.9643235803541204E-3"/>
    <n v="99.535412311265972"/>
    <n v="70.867711962833909"/>
    <n v="15.273577235772358"/>
    <n v="114.25011614401858"/>
    <n v="64.462880371660859"/>
    <n v="99.865425652812476"/>
    <n v="71.102676483395442"/>
    <n v="15.32421734609996"/>
    <n v="114.62891663045106"/>
    <n v="64.676609436153385"/>
  </r>
  <r>
    <x v="5"/>
    <x v="1"/>
    <n v="2"/>
    <x v="7"/>
    <x v="7"/>
    <x v="0"/>
    <n v="105816"/>
    <n v="26454"/>
    <n v="802"/>
    <n v="2333"/>
    <n v="2802"/>
    <n v="5246"/>
    <n v="1810"/>
    <n v="11072795"/>
    <n v="5501103"/>
    <n v="2376574"/>
    <n v="14796408"/>
    <n v="8481687"/>
    <n v="13806.477556109725"/>
    <n v="2357.9524217745393"/>
    <n v="848.17059243397568"/>
    <n v="2820.5123903926801"/>
    <n v="4686.0149171270714"/>
    <n v="7.5791940727300217E-3"/>
    <n v="2.2047705450971497E-2"/>
    <n v="2.6479927421183942E-2"/>
    <n v="4.9576623572994631E-2"/>
    <n v="1.7105163680350796E-2"/>
    <n v="8.2004058703209915E-3"/>
    <n v="2.3099475464931293E-2"/>
    <n v="2.7629962536080944E-2"/>
    <n v="5.1131433405483998E-2"/>
    <n v="1.8033910617769804E-2"/>
    <n v="104.64197285854691"/>
    <n v="51.987440462689953"/>
    <n v="22.459495728434263"/>
    <n v="139.83148106146518"/>
    <n v="80.155052166024035"/>
    <n v="104.98891719049057"/>
    <n v="52.159806744670995"/>
    <n v="22.533961017346833"/>
    <n v="140.29509750959105"/>
    <n v="80.42080920658789"/>
  </r>
  <r>
    <x v="5"/>
    <x v="1"/>
    <n v="2"/>
    <x v="8"/>
    <x v="8"/>
    <x v="0"/>
    <n v="10724"/>
    <n v="2681"/>
    <n v="106"/>
    <n v="235"/>
    <n v="336"/>
    <n v="274"/>
    <n v="107"/>
    <n v="1212309"/>
    <n v="666647"/>
    <n v="239133"/>
    <n v="795785"/>
    <n v="341468"/>
    <n v="11436.877358490567"/>
    <n v="2836.7957446808509"/>
    <n v="711.70535714285711"/>
    <n v="2904.324817518248"/>
    <n v="3191.2897196261683"/>
    <n v="9.8843715031704596E-3"/>
    <n v="2.1913465124953374E-2"/>
    <n v="3.1331592689295036E-2"/>
    <n v="2.5550167847817978E-2"/>
    <n v="9.9776202909362174E-3"/>
    <n v="1.2110216953572667E-2"/>
    <n v="2.5207450653861454E-2"/>
    <n v="3.5251324218067294E-2"/>
    <n v="2.9100378638624386E-2"/>
    <n v="1.2213835055568317E-2"/>
    <n v="113.04634464751958"/>
    <n v="62.164024617679971"/>
    <n v="22.298862364789258"/>
    <n v="74.205986572174567"/>
    <n v="31.841477060798208"/>
    <n v="113.42115398502531"/>
    <n v="62.370131740880566"/>
    <n v="22.372795067842489"/>
    <n v="74.452019265693309"/>
    <n v="31.947048655877854"/>
  </r>
  <r>
    <x v="5"/>
    <x v="1"/>
    <n v="2"/>
    <x v="9"/>
    <x v="9"/>
    <x v="0"/>
    <n v="10700"/>
    <n v="2675"/>
    <n v="91"/>
    <n v="258"/>
    <n v="493"/>
    <n v="329"/>
    <n v="88"/>
    <n v="1227039"/>
    <n v="777375"/>
    <n v="296099"/>
    <n v="1036567"/>
    <n v="352027"/>
    <n v="13483.945054945056"/>
    <n v="3013.0813953488373"/>
    <n v="600.606490872211"/>
    <n v="3150.6595744680849"/>
    <n v="4000.306818181818"/>
    <n v="8.5046728971962613E-3"/>
    <n v="2.4112149532710282E-2"/>
    <n v="4.6074766355140184E-2"/>
    <n v="3.074766355140187E-2"/>
    <n v="8.2242990654205605E-3"/>
    <n v="1.0573090263209895E-2"/>
    <n v="2.7567419234010439E-2"/>
    <n v="5.0797057633348651E-2"/>
    <n v="3.4636221009894497E-2"/>
    <n v="1.0258623479968091E-2"/>
    <n v="114.67654205607477"/>
    <n v="72.651869158878512"/>
    <n v="27.672803738317757"/>
    <n v="96.875420560747671"/>
    <n v="32.899719626168228"/>
    <n v="115.05675637339307"/>
    <n v="72.892749118623328"/>
    <n v="27.764553942788545"/>
    <n v="97.196614601246537"/>
    <n v="33.00879986362002"/>
  </r>
  <r>
    <x v="5"/>
    <x v="1"/>
    <n v="2"/>
    <x v="10"/>
    <x v="10"/>
    <x v="0"/>
    <n v="28392"/>
    <n v="7098"/>
    <n v="221"/>
    <n v="664"/>
    <n v="311"/>
    <n v="784"/>
    <n v="136"/>
    <n v="3869174"/>
    <n v="3077529"/>
    <n v="337982"/>
    <n v="2534419"/>
    <n v="672074"/>
    <n v="17507.574660633483"/>
    <n v="4634.8328313253014"/>
    <n v="1086.7588424437299"/>
    <n v="3232.6772959183672"/>
    <n v="4941.7205882352937"/>
    <n v="7.783882783882784E-3"/>
    <n v="2.3386869540715696E-2"/>
    <n v="1.0953789799943646E-2"/>
    <n v="2.7613412228796843E-2"/>
    <n v="4.7900817131586362E-3"/>
    <n v="8.9991148206574854E-3"/>
    <n v="2.5476672086445329E-2"/>
    <n v="1.2393080173784873E-2"/>
    <n v="2.9879295045701637E-2"/>
    <n v="5.7448252710206212E-3"/>
    <n v="136.27690898844745"/>
    <n v="108.39423076923077"/>
    <n v="11.904127923358693"/>
    <n v="89.265250774866161"/>
    <n v="23.67124542124542"/>
    <n v="136.72874012137396"/>
    <n v="108.75361585108138"/>
    <n v="11.943596499847828"/>
    <n v="89.561213015923428"/>
    <n v="23.749728311089726"/>
  </r>
  <r>
    <x v="5"/>
    <x v="1"/>
    <n v="2"/>
    <x v="11"/>
    <x v="11"/>
    <x v="0"/>
    <n v="80724"/>
    <n v="20181"/>
    <n v="164"/>
    <n v="1550"/>
    <n v="5552"/>
    <n v="2125"/>
    <n v="599"/>
    <n v="2263862"/>
    <n v="2909502"/>
    <n v="4317557"/>
    <n v="3651879"/>
    <n v="2788361"/>
    <n v="13804.036585365853"/>
    <n v="1877.0980645161289"/>
    <n v="777.65796109510086"/>
    <n v="1718.5312941176471"/>
    <n v="4655.0267111853091"/>
    <n v="2.0316138942569743E-3"/>
    <n v="1.9201228878648235E-2"/>
    <n v="6.877756305435806E-2"/>
    <n v="2.6324265398146772E-2"/>
    <n v="7.4203458698776075E-3"/>
    <n v="2.4008749977781746E-3"/>
    <n v="2.0326634429492327E-2"/>
    <n v="7.085297681395672E-2"/>
    <n v="2.7637190307254502E-2"/>
    <n v="8.1241460001532512E-3"/>
    <n v="28.044472523660868"/>
    <n v="36.042589564441805"/>
    <n v="53.485419453941823"/>
    <n v="45.239073881373571"/>
    <n v="34.541908230513847"/>
    <n v="28.137455009738289"/>
    <n v="36.162090103435446"/>
    <n v="53.662752340681813"/>
    <n v="45.389065704317694"/>
    <n v="34.656433205031426"/>
  </r>
  <r>
    <x v="5"/>
    <x v="1"/>
    <n v="2"/>
    <x v="12"/>
    <x v="12"/>
    <x v="0"/>
    <n v="88044"/>
    <n v="22011"/>
    <n v="337"/>
    <n v="2120"/>
    <n v="3031"/>
    <n v="3612"/>
    <n v="845"/>
    <n v="6382856"/>
    <n v="6463466"/>
    <n v="3268328"/>
    <n v="11116689"/>
    <n v="3124808"/>
    <n v="18940.225519287833"/>
    <n v="3048.8047169811321"/>
    <n v="1078.3002309468823"/>
    <n v="3077.7101328903655"/>
    <n v="3697.9976331360945"/>
    <n v="3.8276316387260913E-3"/>
    <n v="2.407886965608105E-2"/>
    <n v="3.4425968833764933E-2"/>
    <n v="4.1024942074417335E-2"/>
    <n v="9.5974739902775878E-3"/>
    <n v="4.3125161950142961E-3"/>
    <n v="2.5282606204618932E-2"/>
    <n v="3.5857635497632483E-2"/>
    <n v="4.2582462255415808E-2"/>
    <n v="1.0363053638832536E-2"/>
    <n v="72.496206442233429"/>
    <n v="73.411771387033752"/>
    <n v="37.121530144018898"/>
    <n v="126.26287992367453"/>
    <n v="35.49143610013175"/>
    <n v="72.73657029648291"/>
    <n v="73.655170830726433"/>
    <n v="37.244607950416459"/>
    <n v="126.68150917279637"/>
    <n v="35.609109269426128"/>
  </r>
  <r>
    <x v="5"/>
    <x v="1"/>
    <n v="2"/>
    <x v="13"/>
    <x v="13"/>
    <x v="0"/>
    <n v="22040"/>
    <n v="5510"/>
    <n v="169"/>
    <n v="570"/>
    <n v="846"/>
    <n v="825"/>
    <n v="238"/>
    <n v="3313035"/>
    <n v="1670921"/>
    <n v="749441"/>
    <n v="2687269"/>
    <n v="1564281"/>
    <n v="19603.757396449702"/>
    <n v="2931.4403508771929"/>
    <n v="885.86406619385343"/>
    <n v="3257.2957575757578"/>
    <n v="6572.6092436974786"/>
    <n v="7.6678765880217785E-3"/>
    <n v="2.5862068965517241E-2"/>
    <n v="3.8384754990925592E-2"/>
    <n v="3.7431941923774956E-2"/>
    <n v="1.0798548094373866E-2"/>
    <n v="9.036916811880678E-3"/>
    <n v="2.8353173692422923E-2"/>
    <n v="4.1400052592597048E-2"/>
    <n v="4.0411055276624919E-2"/>
    <n v="1.2420638972139667E-2"/>
    <n v="150.31919237749545"/>
    <n v="75.813112522686026"/>
    <n v="34.003675136116151"/>
    <n v="121.9269056261343"/>
    <n v="70.974637023593473"/>
    <n v="150.81758122045255"/>
    <n v="76.064473701744717"/>
    <n v="34.116415578898859"/>
    <n v="122.33115879207564"/>
    <n v="71.209956058149331"/>
  </r>
  <r>
    <x v="5"/>
    <x v="1"/>
    <n v="2"/>
    <x v="14"/>
    <x v="14"/>
    <x v="0"/>
    <n v="144032"/>
    <n v="36008"/>
    <n v="1037"/>
    <n v="3554"/>
    <n v="7140"/>
    <n v="5380"/>
    <n v="1275"/>
    <n v="13161381"/>
    <n v="10908447"/>
    <n v="8804679"/>
    <n v="17558796"/>
    <n v="12169994"/>
    <n v="12691.784956605594"/>
    <n v="3069.3435565559935"/>
    <n v="1233.1483193277311"/>
    <n v="3263.7167286245353"/>
    <n v="9545.0933333333342"/>
    <n v="7.1997889357920458E-3"/>
    <n v="2.4675072206176405E-2"/>
    <n v="4.9572317262830484E-2"/>
    <n v="3.7352810486558544E-2"/>
    <n v="8.8521995112197296E-3"/>
    <n v="7.7188485485190405E-3"/>
    <n v="2.5627496147032545E-2"/>
    <n v="5.0904934953636939E-2"/>
    <n v="3.8516994526671629E-2"/>
    <n v="9.4272702008600558E-3"/>
    <n v="91.378172906020879"/>
    <n v="75.736273883581433"/>
    <n v="61.130019717840483"/>
    <n v="121.90899244612308"/>
    <n v="84.495070539880032"/>
    <n v="91.681140618565507"/>
    <n v="75.987380301289747"/>
    <n v="61.332698559545598"/>
    <n v="122.31318622025346"/>
    <n v="84.775217071908997"/>
  </r>
  <r>
    <x v="5"/>
    <x v="1"/>
    <n v="2"/>
    <x v="15"/>
    <x v="15"/>
    <x v="0"/>
    <n v="15584"/>
    <n v="3896"/>
    <n v="134"/>
    <n v="431"/>
    <n v="540"/>
    <n v="582"/>
    <n v="168"/>
    <n v="1996067"/>
    <n v="1339756"/>
    <n v="526691"/>
    <n v="1748867"/>
    <n v="1188205"/>
    <n v="14896.022388059702"/>
    <n v="3108.4825986078886"/>
    <n v="975.35370370370367"/>
    <n v="3004.9261168384878"/>
    <n v="7072.6488095238092"/>
    <n v="8.5985626283367565E-3"/>
    <n v="2.7656570841889116E-2"/>
    <n v="3.4650924024640657E-2"/>
    <n v="3.7345995893223821E-2"/>
    <n v="1.0780287474332649E-2"/>
    <n v="1.0321835902865331E-2"/>
    <n v="3.0717303929407708E-2"/>
    <n v="3.8064550938999089E-2"/>
    <n v="4.088493903081037E-2"/>
    <n v="1.2707714762751302E-2"/>
    <n v="128.08438141683777"/>
    <n v="85.969969199178649"/>
    <n v="33.796907084188909"/>
    <n v="112.22195841889118"/>
    <n v="76.245187371663249"/>
    <n v="128.50904992154145"/>
    <n v="86.255005812272188"/>
    <n v="33.908961979846659"/>
    <n v="112.59403447336008"/>
    <n v="76.497981110867102"/>
  </r>
  <r>
    <x v="5"/>
    <x v="1"/>
    <n v="2"/>
    <x v="16"/>
    <x v="16"/>
    <x v="0"/>
    <n v="29208"/>
    <n v="7302"/>
    <n v="226"/>
    <n v="773"/>
    <n v="585"/>
    <n v="1755"/>
    <n v="602"/>
    <n v="4104697"/>
    <n v="1528153"/>
    <n v="447376"/>
    <n v="5318271"/>
    <n v="3219610"/>
    <n v="18162.37610619469"/>
    <n v="1976.9120310478654"/>
    <n v="764.7452991452991"/>
    <n v="3030.353846153846"/>
    <n v="5348.1893687707643"/>
    <n v="7.7376061353053955E-3"/>
    <n v="2.6465351958367571E-2"/>
    <n v="2.0028759244042727E-2"/>
    <n v="6.0086277732128185E-2"/>
    <n v="2.061079156395508E-2"/>
    <n v="8.932203594608383E-3"/>
    <n v="2.86537159212161E-2"/>
    <n v="2.1938782694830346E-2"/>
    <n v="6.3326215411308201E-2"/>
    <n v="2.2547793272958368E-2"/>
    <n v="140.53331279101616"/>
    <n v="52.319672692413036"/>
    <n v="15.316899479594632"/>
    <n v="182.08268282662283"/>
    <n v="110.23041632429471"/>
    <n v="140.99925618820359"/>
    <n v="52.493140502641701"/>
    <n v="15.36768322642421"/>
    <n v="182.6863846971637"/>
    <n v="110.59588934727756"/>
  </r>
  <r>
    <x v="5"/>
    <x v="1"/>
    <n v="2"/>
    <x v="17"/>
    <x v="17"/>
    <x v="0"/>
    <n v="96896"/>
    <n v="24224"/>
    <n v="603"/>
    <n v="2311"/>
    <n v="6831"/>
    <n v="2580"/>
    <n v="850"/>
    <n v="8422064"/>
    <n v="6986740"/>
    <n v="3278480"/>
    <n v="8066533"/>
    <n v="1465499"/>
    <n v="13966.93864013267"/>
    <n v="3023.2540025962785"/>
    <n v="479.94144341970429"/>
    <n v="3126.5631782945738"/>
    <n v="1724.1164705882352"/>
    <n v="6.2231671070013209E-3"/>
    <n v="2.3850313738441216E-2"/>
    <n v="7.0498266182298541E-2"/>
    <n v="2.662648612945839E-2"/>
    <n v="8.7722919418758254E-3"/>
    <n v="6.8118117039030141E-3"/>
    <n v="2.4992424580033156E-2"/>
    <n v="7.2414362413458833E-2"/>
    <n v="2.7831521201837003E-2"/>
    <n v="9.4702772021299318E-3"/>
    <n v="86.918593130779399"/>
    <n v="72.105556472919417"/>
    <n v="33.835039630118892"/>
    <n v="83.249391099735803"/>
    <n v="15.124453021796565"/>
    <n v="87.206774941609794"/>
    <n v="72.344625112744652"/>
    <n v="33.947220955643282"/>
    <n v="83.525407535500605"/>
    <n v="15.174598705276306"/>
  </r>
  <r>
    <x v="5"/>
    <x v="1"/>
    <n v="2"/>
    <x v="18"/>
    <x v="18"/>
    <x v="0"/>
    <n v="68420"/>
    <n v="17105"/>
    <n v="282"/>
    <n v="2027"/>
    <n v="3592"/>
    <n v="3089"/>
    <n v="677"/>
    <n v="9363495"/>
    <n v="6931337"/>
    <n v="2521390"/>
    <n v="9333005"/>
    <n v="5312234"/>
    <n v="33203.882978723406"/>
    <n v="3419.5051800690676"/>
    <n v="701.945991091314"/>
    <n v="3021.3677565555195"/>
    <n v="7846.7267355982276"/>
    <n v="4.1216018707980126E-3"/>
    <n v="2.9625840397544578E-2"/>
    <n v="5.2499269219526454E-2"/>
    <n v="4.5147617655656239E-2"/>
    <n v="9.8947676118094127E-3"/>
    <n v="4.6922922633699455E-3"/>
    <n v="3.1136161661975893E-2"/>
    <n v="5.448596235860996E-2"/>
    <n v="4.6997098865278905E-2"/>
    <n v="1.0776441265502009E-2"/>
    <n v="136.85318620286466"/>
    <n v="101.30571470330312"/>
    <n v="36.851651563870213"/>
    <n v="136.40755627009645"/>
    <n v="77.641537562116341"/>
    <n v="137.30692800421332"/>
    <n v="101.64159754791771"/>
    <n v="36.973834577851903"/>
    <n v="136.8598205689182"/>
    <n v="77.898960952030635"/>
  </r>
  <r>
    <x v="5"/>
    <x v="1"/>
    <n v="2"/>
    <x v="19"/>
    <x v="19"/>
    <x v="0"/>
    <n v="51768"/>
    <n v="12942"/>
    <n v="481"/>
    <n v="1254"/>
    <n v="3972"/>
    <n v="1677"/>
    <n v="439"/>
    <n v="5336175"/>
    <n v="3691314"/>
    <n v="3130295"/>
    <n v="5216025"/>
    <n v="963122"/>
    <n v="11093.918918918918"/>
    <n v="2943.6315789473683"/>
    <n v="788.09038267875121"/>
    <n v="3110.3309481216456"/>
    <n v="2193.8997722095673"/>
    <n v="9.2914541801885336E-3"/>
    <n v="2.4223458507185908E-2"/>
    <n v="7.6726935558646264E-2"/>
    <n v="3.2394529439035695E-2"/>
    <n v="8.4801421727708232E-3"/>
    <n v="1.0273971075025597E-2"/>
    <n v="2.5797870861578785E-2"/>
    <n v="7.9452548840954873E-2"/>
    <n v="3.420758128378381E-2"/>
    <n v="9.4191679247816254E-3"/>
    <n v="103.07863931386184"/>
    <n v="71.304937413073716"/>
    <n v="60.467760006181422"/>
    <n v="100.75770746407046"/>
    <n v="18.604581981146655"/>
    <n v="103.42040035560703"/>
    <n v="71.541351570789416"/>
    <n v="60.668243101314125"/>
    <n v="101.09177337041142"/>
    <n v="18.666266160928561"/>
  </r>
  <r>
    <x v="5"/>
    <x v="1"/>
    <n v="2"/>
    <x v="20"/>
    <x v="20"/>
    <x v="0"/>
    <n v="46548"/>
    <n v="11637"/>
    <n v="349"/>
    <n v="1466"/>
    <n v="2939"/>
    <n v="1868"/>
    <n v="328"/>
    <n v="4660113"/>
    <n v="5579190"/>
    <n v="4894902"/>
    <n v="7584250"/>
    <n v="1142698"/>
    <n v="13352.759312320917"/>
    <n v="3805.7230559345157"/>
    <n v="1665.4991493705343"/>
    <n v="4060.0910064239829"/>
    <n v="3483.8353658536585"/>
    <n v="7.4976368479848761E-3"/>
    <n v="3.1494371401563977E-2"/>
    <n v="6.3139125204090402E-2"/>
    <n v="4.0130617856835957E-2"/>
    <n v="7.0464896450975339E-3"/>
    <n v="8.4292452218934968E-3"/>
    <n v="3.3380507187325874E-2"/>
    <n v="6.5765714920406865E-2"/>
    <n v="4.2250195845046877E-2"/>
    <n v="7.9498401153692486E-3"/>
    <n v="100.11414024233049"/>
    <n v="119.85885537509668"/>
    <n v="105.15815931941222"/>
    <n v="162.93396064277735"/>
    <n v="24.548809830712383"/>
    <n v="100.44607237774083"/>
    <n v="120.25625184392909"/>
    <n v="105.50681508666172"/>
    <n v="163.47417421656536"/>
    <n v="24.630202317819268"/>
  </r>
  <r>
    <x v="5"/>
    <x v="1"/>
    <n v="2"/>
    <x v="21"/>
    <x v="21"/>
    <x v="0"/>
    <n v="83224"/>
    <n v="20806"/>
    <n v="886"/>
    <n v="2790"/>
    <n v="3339"/>
    <n v="4163"/>
    <n v="949"/>
    <n v="9871346"/>
    <n v="8017405"/>
    <n v="3244414"/>
    <n v="10975094"/>
    <n v="2537901"/>
    <n v="11141.474040632054"/>
    <n v="2873.6218637992833"/>
    <n v="971.67235699311175"/>
    <n v="2636.3425414364642"/>
    <n v="2674.2897787144361"/>
    <n v="1.0645967509372297E-2"/>
    <n v="3.3523983466307798E-2"/>
    <n v="4.0120638277419976E-2"/>
    <n v="5.0021628376429879E-2"/>
    <n v="1.1402960684417957E-2"/>
    <n v="1.1474863541329481E-2"/>
    <n v="3.4977784515147978E-2"/>
    <n v="4.1705618589951449E-2"/>
    <n v="5.1782255547420282E-2"/>
    <n v="1.2260492208915274E-2"/>
    <n v="118.61177064308373"/>
    <n v="96.335251850427767"/>
    <n v="38.984115159088724"/>
    <n v="131.87414688070749"/>
    <n v="30.494821205421513"/>
    <n v="119.00503235635482"/>
    <n v="96.654654941585562"/>
    <n v="39.113368435004766"/>
    <n v="132.31138049299818"/>
    <n v="30.595927913196967"/>
  </r>
  <r>
    <x v="5"/>
    <x v="1"/>
    <n v="2"/>
    <x v="22"/>
    <x v="22"/>
    <x v="0"/>
    <n v="23036"/>
    <n v="5759"/>
    <n v="245"/>
    <n v="786"/>
    <n v="1363"/>
    <n v="1505"/>
    <n v="276"/>
    <n v="3386961"/>
    <n v="3094019"/>
    <n v="1129436"/>
    <n v="4549777"/>
    <n v="1358226"/>
    <n v="13824.330612244898"/>
    <n v="3936.4109414758268"/>
    <n v="828.63976522377106"/>
    <n v="3023.1076411960134"/>
    <n v="4921.108695652174"/>
    <n v="1.0635527001215488E-2"/>
    <n v="3.4120507032470916E-2"/>
    <n v="5.9168258378190661E-2"/>
    <n v="6.5332523007466572E-2"/>
    <n v="1.1981246744226428E-2"/>
    <n v="1.2210271315524785E-2"/>
    <n v="3.690740838871924E-2"/>
    <n v="6.2790294354250681E-2"/>
    <n v="6.9126071733255537E-2"/>
    <n v="1.365151407278453E-2"/>
    <n v="147.02904150026046"/>
    <n v="134.31233721132142"/>
    <n v="49.029171731203334"/>
    <n v="197.50724952248655"/>
    <n v="58.961017537766971"/>
    <n v="147.51652172627436"/>
    <n v="134.75765473384715"/>
    <n v="49.191729763772422"/>
    <n v="198.16209211449538"/>
    <n v="59.15650497250801"/>
  </r>
  <r>
    <x v="5"/>
    <x v="1"/>
    <n v="2"/>
    <x v="23"/>
    <x v="23"/>
    <x v="0"/>
    <n v="42436"/>
    <n v="10609"/>
    <n v="468"/>
    <n v="1816"/>
    <n v="2362"/>
    <n v="2193"/>
    <n v="633"/>
    <n v="7272750"/>
    <n v="5738038"/>
    <n v="2602608"/>
    <n v="6861180"/>
    <n v="3383384"/>
    <n v="15540.064102564103"/>
    <n v="3159.7125550660794"/>
    <n v="1101.8662150719729"/>
    <n v="3128.673050615595"/>
    <n v="5344.998420221169"/>
    <n v="1.1028372136864925E-2"/>
    <n v="4.2793854274672451E-2"/>
    <n v="5.5660288434348192E-2"/>
    <n v="5.1677820718258084E-2"/>
    <n v="1.4916580262041663E-2"/>
    <n v="1.2209607181599079E-2"/>
    <n v="4.5083045863677215E-2"/>
    <n v="5.825342598106218E-2"/>
    <n v="5.4181730922675697E-2"/>
    <n v="1.6287650930438918E-2"/>
    <n v="171.38160995381281"/>
    <n v="135.21627863135075"/>
    <n v="61.330191346969556"/>
    <n v="161.68300499575832"/>
    <n v="79.729097935714961"/>
    <n v="171.94983202138823"/>
    <n v="135.66459320509333"/>
    <n v="61.533533865115828"/>
    <n v="162.2190709798231"/>
    <n v="79.993442709271264"/>
  </r>
  <r>
    <x v="5"/>
    <x v="1"/>
    <n v="2"/>
    <x v="24"/>
    <x v="24"/>
    <x v="0"/>
    <n v="22404"/>
    <n v="5601"/>
    <n v="257"/>
    <n v="933"/>
    <n v="699"/>
    <n v="1504"/>
    <n v="34"/>
    <n v="2874635"/>
    <n v="2241658"/>
    <n v="944949"/>
    <n v="3669076"/>
    <n v="176978"/>
    <n v="11185.35019455253"/>
    <n v="2402.6345123258307"/>
    <n v="1351.8583690987125"/>
    <n v="2439.5452127659573"/>
    <n v="5205.2352941176468"/>
    <n v="1.1471165863238708E-2"/>
    <n v="4.1644349223352972E-2"/>
    <n v="3.1199785752544187E-2"/>
    <n v="6.7130869487591505E-2"/>
    <n v="1.5175861453311909E-3"/>
    <n v="1.3128811098085185E-2"/>
    <n v="4.4754164071907861E-2"/>
    <n v="3.3906148818730109E-2"/>
    <n v="7.1026382292151163E-2"/>
    <n v="2.1235406600893562E-3"/>
    <n v="128.3090073201214"/>
    <n v="100.05615068737725"/>
    <n v="42.177691483663629"/>
    <n v="163.76879128727012"/>
    <n v="7.8993929655418675"/>
    <n v="128.73442058031679"/>
    <n v="100.38789055627299"/>
    <n v="42.317533180021037"/>
    <n v="164.31177277294211"/>
    <n v="7.9255836951346197"/>
  </r>
  <r>
    <x v="5"/>
    <x v="1"/>
    <n v="2"/>
    <x v="25"/>
    <x v="25"/>
    <x v="0"/>
    <n v="61248"/>
    <n v="15312"/>
    <n v="786"/>
    <n v="2412"/>
    <n v="3170"/>
    <n v="2650"/>
    <n v="299"/>
    <n v="9988974"/>
    <n v="6971762"/>
    <n v="2695745"/>
    <n v="8365763"/>
    <n v="1441155"/>
    <n v="12708.618320610687"/>
    <n v="2890.4485903814261"/>
    <n v="850.39274447949526"/>
    <n v="3156.8916981132074"/>
    <n v="4819.9163879598664"/>
    <n v="1.2833072100313479E-2"/>
    <n v="3.9380877742946706E-2"/>
    <n v="5.1756792058516195E-2"/>
    <n v="4.3266718913270635E-2"/>
    <n v="4.8817920585161965E-3"/>
    <n v="1.3892741957693295E-2"/>
    <n v="4.1212046098853081E-2"/>
    <n v="5.3842500076542336E-2"/>
    <n v="4.5182219931009182E-2"/>
    <n v="5.5379931369379815E-3"/>
    <n v="163.09061520376176"/>
    <n v="113.82840256008359"/>
    <n v="44.013600444096134"/>
    <n v="136.58834574190178"/>
    <n v="23.529829545454547"/>
    <n v="163.63134817154167"/>
    <n v="114.20580483952844"/>
    <n v="44.15952916452607"/>
    <n v="137.04120945490507"/>
    <n v="23.607843565731393"/>
  </r>
  <r>
    <x v="5"/>
    <x v="1"/>
    <n v="2"/>
    <x v="26"/>
    <x v="26"/>
    <x v="0"/>
    <n v="40672"/>
    <n v="10168"/>
    <n v="406"/>
    <n v="1516"/>
    <n v="2999"/>
    <n v="2266"/>
    <n v="390"/>
    <n v="4846960"/>
    <n v="4955752"/>
    <n v="1882861"/>
    <n v="6916900"/>
    <n v="948860"/>
    <n v="11938.32512315271"/>
    <n v="3268.9656992084433"/>
    <n v="627.8296098699567"/>
    <n v="3052.4713150926741"/>
    <n v="2432.9743589743589"/>
    <n v="9.9822974036191982E-3"/>
    <n v="3.7273800157356415E-2"/>
    <n v="7.3736231313926037E-2"/>
    <n v="5.5714004720692371E-2"/>
    <n v="9.5889063729346965E-3"/>
    <n v="1.1130834135445107E-2"/>
    <n v="3.9462374927026873E-2"/>
    <n v="7.6755598725843061E-2"/>
    <n v="5.836398181036706E-2"/>
    <n v="1.0714807992348554E-2"/>
    <n v="119.17191188040913"/>
    <n v="121.84677419354838"/>
    <n v="46.293789339103071"/>
    <n v="170.0654012588513"/>
    <n v="23.329563335955939"/>
    <n v="119.5670307626734"/>
    <n v="122.25076168076076"/>
    <n v="46.447278110163481"/>
    <n v="170.62925938780919"/>
    <n v="23.406913366206915"/>
  </r>
  <r>
    <x v="6"/>
    <x v="1"/>
    <n v="3"/>
    <x v="0"/>
    <x v="0"/>
    <x v="0"/>
    <n v="64300"/>
    <n v="16075"/>
    <n v="96"/>
    <n v="1847"/>
    <n v="2156"/>
    <n v="2966"/>
    <n v="381"/>
    <n v="1601192"/>
    <n v="2975527"/>
    <n v="5234994"/>
    <n v="4375622"/>
    <n v="1137412"/>
    <n v="16679.083333333332"/>
    <n v="1611.0054141851651"/>
    <n v="2428.1048237476807"/>
    <n v="1475.26028320971"/>
    <n v="2985.3333333333335"/>
    <n v="1.4930015552099534E-3"/>
    <n v="2.8724727838258166E-2"/>
    <n v="3.35303265940902E-2"/>
    <n v="4.6127527216174184E-2"/>
    <n v="5.9253499222395025E-3"/>
    <n v="1.8477790977968313E-3"/>
    <n v="3.0259519962215001E-2"/>
    <n v="3.5184432993476525E-2"/>
    <n v="4.8054944190570943E-2"/>
    <n v="6.6305574433250499E-3"/>
    <n v="24.901897356143078"/>
    <n v="46.275692068429237"/>
    <n v="81.415147744945571"/>
    <n v="68.050108864696739"/>
    <n v="17.689144634525661"/>
    <n v="24.984460518001995"/>
    <n v="46.429120837319275"/>
    <n v="81.685082679014968"/>
    <n v="68.275731517957212"/>
    <n v="17.747793647920851"/>
  </r>
  <r>
    <x v="6"/>
    <x v="1"/>
    <n v="3"/>
    <x v="1"/>
    <x v="1"/>
    <x v="0"/>
    <n v="18692"/>
    <n v="4673"/>
    <n v="21"/>
    <n v="355"/>
    <n v="1978"/>
    <n v="540"/>
    <n v="67"/>
    <n v="438403"/>
    <n v="1060434"/>
    <n v="5050562"/>
    <n v="1416535"/>
    <n v="362447"/>
    <n v="20876.333333333332"/>
    <n v="2987.138028169014"/>
    <n v="2553.3680485338728"/>
    <n v="2623.212962962963"/>
    <n v="5409.6567164179105"/>
    <n v="1.1234752835437621E-3"/>
    <n v="1.8992082174192168E-2"/>
    <n v="0.1058206719452172"/>
    <n v="2.8889364433982451E-2"/>
    <n v="3.5844211427348599E-3"/>
    <n v="1.6943827190997272E-3"/>
    <n v="2.1318301082596736E-2"/>
    <n v="0.11106301702328185"/>
    <n v="3.1743873218480205E-2"/>
    <n v="4.6029135706880005E-3"/>
    <n v="23.454044511020758"/>
    <n v="56.731970896640277"/>
    <n v="270.19912261930239"/>
    <n v="75.782955274983948"/>
    <n v="19.390487909265996"/>
    <n v="23.531807263212485"/>
    <n v="56.920067844785443"/>
    <n v="271.09497780559207"/>
    <n v="76.034216466572303"/>
    <n v="19.454777789224927"/>
  </r>
  <r>
    <x v="6"/>
    <x v="1"/>
    <n v="3"/>
    <x v="2"/>
    <x v="2"/>
    <x v="0"/>
    <n v="17916"/>
    <n v="4479"/>
    <n v="81"/>
    <n v="524"/>
    <n v="1231"/>
    <n v="1395"/>
    <n v="78"/>
    <n v="936331"/>
    <n v="1695053"/>
    <n v="1573545"/>
    <n v="3689383"/>
    <n v="413749"/>
    <n v="11559.641975308641"/>
    <n v="3234.8339694656488"/>
    <n v="1278.2656376929326"/>
    <n v="2644.7189964157706"/>
    <n v="5304.4743589743593"/>
    <n v="4.5210984594775622E-3"/>
    <n v="2.9247599910694352E-2"/>
    <n v="6.8709533377986159E-2"/>
    <n v="7.7863362357669122E-2"/>
    <n v="4.3536503683858007E-3"/>
    <n v="5.6889117315233433E-3"/>
    <n v="3.2180753112367573E-2"/>
    <n v="7.3112916488588461E-2"/>
    <n v="8.252780341855348E-2"/>
    <n v="5.4997298081165104E-3"/>
    <n v="52.262279526680061"/>
    <n v="94.61112971645457"/>
    <n v="87.82903549899531"/>
    <n v="205.92671355213218"/>
    <n v="23.093826747041749"/>
    <n v="52.435557047744645"/>
    <n v="94.92481641689821"/>
    <n v="88.120235915176735"/>
    <n v="206.60947118858533"/>
    <n v="23.170395183911779"/>
  </r>
  <r>
    <x v="6"/>
    <x v="1"/>
    <n v="3"/>
    <x v="3"/>
    <x v="3"/>
    <x v="0"/>
    <n v="70384"/>
    <n v="17596"/>
    <n v="95"/>
    <n v="1552"/>
    <n v="3436"/>
    <n v="2682"/>
    <n v="771"/>
    <n v="1906214"/>
    <n v="5727892"/>
    <n v="5164626"/>
    <n v="7976193"/>
    <n v="4265724"/>
    <n v="20065.410526315791"/>
    <n v="3690.6520618556701"/>
    <n v="1503.092549476135"/>
    <n v="2973.9720357941833"/>
    <n v="5532.7159533073927"/>
    <n v="1.3497385769493068E-3"/>
    <n v="2.2050466015003409E-2"/>
    <n v="4.881791316208229E-2"/>
    <n v="3.8105251193453059E-2"/>
    <n v="1.0954194135030688E-2"/>
    <n v="1.6721797474702114E-3"/>
    <n v="2.3340158166421359E-2"/>
    <n v="5.0710432759430726E-2"/>
    <n v="3.978666705528295E-2"/>
    <n v="1.1868343934293773E-2"/>
    <n v="27.083058649693111"/>
    <n v="81.380597863150712"/>
    <n v="73.377841554898836"/>
    <n v="113.32395146624233"/>
    <n v="60.606444646510568"/>
    <n v="27.172853532506629"/>
    <n v="81.65041824580895"/>
    <n v="73.621128502977939"/>
    <n v="113.69968121942482"/>
    <n v="60.807387555698526"/>
  </r>
  <r>
    <x v="6"/>
    <x v="1"/>
    <n v="3"/>
    <x v="4"/>
    <x v="4"/>
    <x v="0"/>
    <n v="58008"/>
    <n v="14502"/>
    <n v="139"/>
    <n v="1183"/>
    <n v="5469"/>
    <n v="1775"/>
    <n v="322"/>
    <n v="3183715"/>
    <n v="3564757"/>
    <n v="21949820"/>
    <n v="5131308"/>
    <n v="962448"/>
    <n v="22904.424460431655"/>
    <n v="3013.3195266272191"/>
    <n v="4013.4978972389836"/>
    <n v="2890.8777464788732"/>
    <n v="2988.9689440993789"/>
    <n v="2.3962212108674667E-3"/>
    <n v="2.0393738794649015E-2"/>
    <n v="9.4280099296648739E-2"/>
    <n v="3.0599227692732038E-2"/>
    <n v="5.5509584884843467E-3"/>
    <n v="2.8692139476261193E-3"/>
    <n v="2.1761109204207034E-2"/>
    <n v="9.710705462450718E-2"/>
    <n v="3.2265396072657826E-2"/>
    <n v="6.2697240021485591E-3"/>
    <n v="54.884067714797958"/>
    <n v="61.452851330850919"/>
    <n v="378.39298027858229"/>
    <n v="88.458626396359122"/>
    <n v="16.591642532064544"/>
    <n v="55.06603787158582"/>
    <n v="61.656600532711209"/>
    <n v="379.6475562022643"/>
    <n v="88.751914244450674"/>
    <n v="16.646652736640068"/>
  </r>
  <r>
    <x v="6"/>
    <x v="1"/>
    <n v="3"/>
    <x v="5"/>
    <x v="5"/>
    <x v="0"/>
    <n v="13208"/>
    <n v="3302"/>
    <n v="65"/>
    <n v="285"/>
    <n v="946"/>
    <n v="424"/>
    <n v="99"/>
    <n v="1245764"/>
    <n v="881964"/>
    <n v="1975783"/>
    <n v="1342703"/>
    <n v="505173"/>
    <n v="19165.599999999999"/>
    <n v="3094.6105263157897"/>
    <n v="2088.5655391120508"/>
    <n v="3166.7523584905662"/>
    <n v="5102.757575757576"/>
    <n v="4.921259842519685E-3"/>
    <n v="2.1577831617201695E-2"/>
    <n v="7.1623258631132641E-2"/>
    <n v="3.210175651120533E-2"/>
    <n v="7.4954572986069053E-3"/>
    <n v="6.3400045776915645E-3"/>
    <n v="2.4523639587025522E-2"/>
    <n v="7.6851150000094071E-2"/>
    <n v="3.5675444561230688E-2"/>
    <n v="9.244106563590258E-3"/>
    <n v="94.318897637795274"/>
    <n v="66.77498485766202"/>
    <n v="149.58986977589339"/>
    <n v="101.65831314354936"/>
    <n v="38.247501514233797"/>
    <n v="94.631615431971824"/>
    <n v="66.996379790107596"/>
    <n v="150.08584052278567"/>
    <n v="101.99536504133597"/>
    <n v="38.3743125203614"/>
  </r>
  <r>
    <x v="6"/>
    <x v="1"/>
    <n v="3"/>
    <x v="6"/>
    <x v="6"/>
    <x v="0"/>
    <n v="86596"/>
    <n v="21649"/>
    <n v="312"/>
    <n v="2552"/>
    <n v="2942"/>
    <n v="3897"/>
    <n v="643"/>
    <n v="8467589"/>
    <n v="6627821"/>
    <n v="7155128"/>
    <n v="8923717"/>
    <n v="5115578"/>
    <n v="27139.708333333332"/>
    <n v="2597.1085423197492"/>
    <n v="2432.0625424881032"/>
    <n v="2289.8940210418273"/>
    <n v="7955.7978227060657"/>
    <n v="3.6029377800360293E-3"/>
    <n v="2.9470183380294702E-2"/>
    <n v="3.3973855605339741E-2"/>
    <n v="4.5002078617950018E-2"/>
    <n v="7.4252852325742526E-3"/>
    <n v="4.0773453447171754E-3"/>
    <n v="3.0809252100912631E-2"/>
    <n v="3.5408267452746292E-2"/>
    <n v="4.6643516701128353E-2"/>
    <n v="8.1050289143919721E-3"/>
    <n v="97.78268049332533"/>
    <n v="76.537265000692869"/>
    <n v="82.62654164164627"/>
    <n v="103.049990761698"/>
    <n v="59.074068086285742"/>
    <n v="98.106882587692141"/>
    <n v="76.791027134080352"/>
    <n v="82.900492996992242"/>
    <n v="103.39165681810871"/>
    <n v="59.269930344302374"/>
  </r>
  <r>
    <x v="6"/>
    <x v="1"/>
    <n v="3"/>
    <x v="7"/>
    <x v="7"/>
    <x v="0"/>
    <n v="106372"/>
    <n v="26593"/>
    <n v="774"/>
    <n v="2306"/>
    <n v="6877"/>
    <n v="4292"/>
    <n v="463"/>
    <n v="13437208"/>
    <n v="5471944"/>
    <n v="10784198"/>
    <n v="11873849"/>
    <n v="2472979"/>
    <n v="17360.7338501292"/>
    <n v="2372.9158716392021"/>
    <n v="1568.1544278028209"/>
    <n v="2766.5072227399814"/>
    <n v="5341.2073434125268"/>
    <n v="7.2763509194148836E-3"/>
    <n v="2.1678637235362688E-2"/>
    <n v="6.4650471928703046E-2"/>
    <n v="4.0348964013086151E-2"/>
    <n v="4.3526491933967588E-3"/>
    <n v="7.8835250511520485E-3"/>
    <n v="2.2719034055333046E-2"/>
    <n v="6.6407242606473418E-2"/>
    <n v="4.1754736764616981E-2"/>
    <n v="4.8229458192400095E-3"/>
    <n v="126.32279171210469"/>
    <n v="51.441582371300719"/>
    <n v="101.38192381453766"/>
    <n v="111.62570037227842"/>
    <n v="23.24840183506938"/>
    <n v="126.74161960097733"/>
    <n v="51.612138840587292"/>
    <n v="101.71805933327968"/>
    <n v="111.99579951113691"/>
    <n v="23.325482771361827"/>
  </r>
  <r>
    <x v="6"/>
    <x v="1"/>
    <n v="3"/>
    <x v="8"/>
    <x v="8"/>
    <x v="0"/>
    <n v="10728"/>
    <n v="2682"/>
    <n v="90"/>
    <n v="254"/>
    <n v="744"/>
    <n v="327"/>
    <n v="116"/>
    <n v="1130858"/>
    <n v="703825"/>
    <n v="1190898"/>
    <n v="864314"/>
    <n v="446479"/>
    <n v="12565.088888888889"/>
    <n v="2770.964566929134"/>
    <n v="1600.6693548387098"/>
    <n v="2643.1620795107033"/>
    <n v="3848.9568965517242"/>
    <n v="8.389261744966443E-3"/>
    <n v="2.3676360924683074E-2"/>
    <n v="6.9351230425055935E-2"/>
    <n v="3.0480984340044742E-2"/>
    <n v="1.0812826249067859E-2"/>
    <n v="1.0441033379565628E-2"/>
    <n v="2.7096556311348195E-2"/>
    <n v="7.506623428034967E-2"/>
    <n v="3.4348118137146763E-2"/>
    <n v="1.3139338742399205E-2"/>
    <n v="105.41181953765846"/>
    <n v="65.606357196122303"/>
    <n v="111.00838926174497"/>
    <n v="80.566181953765849"/>
    <n v="41.618102162565251"/>
    <n v="105.76131632474498"/>
    <n v="65.823877500325992"/>
    <n v="111.37644168278082"/>
    <n v="80.833302110349521"/>
    <n v="41.756088519828147"/>
  </r>
  <r>
    <x v="6"/>
    <x v="1"/>
    <n v="3"/>
    <x v="9"/>
    <x v="9"/>
    <x v="0"/>
    <n v="10712"/>
    <n v="2678"/>
    <n v="85"/>
    <n v="267"/>
    <n v="942"/>
    <n v="362"/>
    <n v="70"/>
    <n v="1221335"/>
    <n v="779631"/>
    <n v="1008167"/>
    <n v="1002230"/>
    <n v="305115"/>
    <n v="14368.64705882353"/>
    <n v="2919.9662921348313"/>
    <n v="1070.2409766454352"/>
    <n v="2768.5911602209944"/>
    <n v="4358.7857142857147"/>
    <n v="7.9350261389096333E-3"/>
    <n v="2.4925317401045557E-2"/>
    <n v="8.7938760268857358E-2"/>
    <n v="3.3793876026885737E-2"/>
    <n v="6.5347274085138162E-3"/>
    <n v="9.9324253691274855E-3"/>
    <n v="2.8434936039979892E-2"/>
    <n v="9.4314385905496595E-2"/>
    <n v="3.786181599413016E-2"/>
    <n v="8.3486164720435636E-3"/>
    <n v="114.01558999253174"/>
    <n v="72.781086631814787"/>
    <n v="94.115664675130688"/>
    <n v="93.561426437640023"/>
    <n v="28.48347647498133"/>
    <n v="114.39361289883334"/>
    <n v="73.022395016871158"/>
    <n v="94.427708642901493"/>
    <n v="93.871632808031976"/>
    <n v="28.577914494899051"/>
  </r>
  <r>
    <x v="6"/>
    <x v="1"/>
    <n v="3"/>
    <x v="10"/>
    <x v="10"/>
    <x v="0"/>
    <n v="28592"/>
    <n v="7148"/>
    <n v="208"/>
    <n v="763"/>
    <n v="2322"/>
    <n v="1396"/>
    <n v="142"/>
    <n v="4568446"/>
    <n v="3294760"/>
    <n v="3428973"/>
    <n v="3878799"/>
    <n v="796257"/>
    <n v="21963.682692307691"/>
    <n v="4318.1651376146792"/>
    <n v="1476.7325581395348"/>
    <n v="2778.5093123209167"/>
    <n v="5607.4436619718308"/>
    <n v="7.2747621712367094E-3"/>
    <n v="2.6685786233911584E-2"/>
    <n v="8.1211527700055963E-2"/>
    <n v="4.8824846110800221E-2"/>
    <n v="4.9664241745942918E-3"/>
    <n v="8.4457640310797132E-3"/>
    <n v="2.8906538876936911E-2"/>
    <n v="8.4975533312961454E-2"/>
    <n v="5.179435304450615E-2"/>
    <n v="5.935090998726281E-3"/>
    <n v="159.78056799104644"/>
    <n v="115.23363178511472"/>
    <n v="119.92770705092333"/>
    <n v="135.66028959149412"/>
    <n v="27.848943760492446"/>
    <n v="160.31032637484685"/>
    <n v="115.61569315403761"/>
    <n v="120.32533180003392"/>
    <n v="136.11007629999997"/>
    <n v="27.941277963722552"/>
  </r>
  <r>
    <x v="6"/>
    <x v="1"/>
    <n v="3"/>
    <x v="11"/>
    <x v="11"/>
    <x v="0"/>
    <n v="81220"/>
    <n v="20305"/>
    <n v="146"/>
    <n v="1633"/>
    <n v="9972"/>
    <n v="2284"/>
    <n v="579"/>
    <n v="2392346"/>
    <n v="3099069"/>
    <n v="19380599"/>
    <n v="4135841"/>
    <n v="2843225"/>
    <n v="16385.931506849316"/>
    <n v="1897.7764849969381"/>
    <n v="1943.5017047733654"/>
    <n v="1810.7885288966725"/>
    <n v="4910.5785837651119"/>
    <n v="1.7975868012804729E-3"/>
    <n v="2.0105885249938438E-2"/>
    <n v="0.12277764097512928"/>
    <n v="2.8121152425510956E-2"/>
    <n v="7.1287860132972173E-3"/>
    <n v="2.1439076774096809E-3"/>
    <n v="2.1253445781228095E-2"/>
    <n v="0.12546075368860507"/>
    <n v="2.9472748901215533E-2"/>
    <n v="7.8166121546514519E-3"/>
    <n v="29.455134203398178"/>
    <n v="38.156476237379955"/>
    <n v="238.61855454321596"/>
    <n v="50.921460231470078"/>
    <n v="35.006463925141588"/>
    <n v="29.552793790458171"/>
    <n v="38.282985445834932"/>
    <n v="239.4097031878164"/>
    <n v="51.090292216561608"/>
    <n v="35.122529151249623"/>
  </r>
  <r>
    <x v="6"/>
    <x v="1"/>
    <n v="3"/>
    <x v="12"/>
    <x v="12"/>
    <x v="0"/>
    <n v="88332"/>
    <n v="22083"/>
    <n v="298"/>
    <n v="2319"/>
    <n v="6088"/>
    <n v="3942"/>
    <n v="709"/>
    <n v="6349697"/>
    <n v="6875767"/>
    <n v="11764860"/>
    <n v="10315677"/>
    <n v="2753447"/>
    <n v="21307.708053691276"/>
    <n v="2964.9706770159551"/>
    <n v="1932.4671484888304"/>
    <n v="2616.8637747336379"/>
    <n v="3883.5641748942171"/>
    <n v="3.3736358284653352E-3"/>
    <n v="2.625322646379568E-2"/>
    <n v="6.8921795045962964E-2"/>
    <n v="4.4627088710772991E-2"/>
    <n v="8.0265362496037673E-3"/>
    <n v="3.828217765677253E-3"/>
    <n v="2.7506688680243047E-2"/>
    <n v="7.0907744814217064E-2"/>
    <n v="4.6245849323747694E-2"/>
    <n v="8.7260737519948475E-3"/>
    <n v="71.884447312412263"/>
    <n v="77.840046642213466"/>
    <n v="133.18910474120364"/>
    <n v="116.78301181904632"/>
    <n v="31.171568627450981"/>
    <n v="72.122782856636533"/>
    <n v="78.098128196326101"/>
    <n v="133.63069814492391"/>
    <n v="117.17021021478659"/>
    <n v="31.274919116338513"/>
  </r>
  <r>
    <x v="6"/>
    <x v="1"/>
    <n v="3"/>
    <x v="13"/>
    <x v="13"/>
    <x v="0"/>
    <n v="22212"/>
    <n v="5553"/>
    <n v="157"/>
    <n v="605"/>
    <n v="1676"/>
    <n v="821"/>
    <n v="187"/>
    <n v="2906980"/>
    <n v="1777870"/>
    <n v="2944040"/>
    <n v="2424451"/>
    <n v="1428989"/>
    <n v="18515.79617834395"/>
    <n v="2938.6280991735539"/>
    <n v="1756.5871121718378"/>
    <n v="2953.0462850182703"/>
    <n v="7641.6524064171126"/>
    <n v="7.0682513956419951E-3"/>
    <n v="2.7237529263461194E-2"/>
    <n v="7.5454709166216466E-2"/>
    <n v="3.6962002521159734E-2"/>
    <n v="8.4188726814334591E-3"/>
    <n v="8.3779693499288956E-3"/>
    <n v="2.978230401459734E-2"/>
    <n v="7.958394187458448E-2"/>
    <n v="3.9911591801468048E-2"/>
    <n v="9.8472836803112536E-3"/>
    <n v="130.87430217900234"/>
    <n v="80.040968845669013"/>
    <n v="132.54276967405005"/>
    <n v="109.1505042319467"/>
    <n v="64.334098685395276"/>
    <n v="131.30822076919813"/>
    <n v="80.306347638764038"/>
    <n v="132.98222012994586"/>
    <n v="109.51239676643911"/>
    <n v="64.547400769443072"/>
  </r>
  <r>
    <x v="6"/>
    <x v="1"/>
    <n v="3"/>
    <x v="14"/>
    <x v="14"/>
    <x v="0"/>
    <n v="144560"/>
    <n v="36140"/>
    <n v="954"/>
    <n v="3610"/>
    <n v="12262"/>
    <n v="5876"/>
    <n v="1149"/>
    <n v="12257275"/>
    <n v="11093283"/>
    <n v="23919372"/>
    <n v="17210566"/>
    <n v="11145409"/>
    <n v="12848.296645702307"/>
    <n v="3072.9315789473685"/>
    <n v="1950.6909150220192"/>
    <n v="2928.9594962559563"/>
    <n v="9700.0948651000872"/>
    <n v="6.5993359158826783E-3"/>
    <n v="2.4972329828444936E-2"/>
    <n v="8.4822910902047591E-2"/>
    <n v="4.0647482014388489E-2"/>
    <n v="7.9482567791920311E-3"/>
    <n v="7.0955215564771565E-3"/>
    <n v="2.5928576315606352E-2"/>
    <n v="8.6530333429022652E-2"/>
    <n v="4.1857628056988637E-2"/>
    <n v="8.492427233512026E-3"/>
    <n v="84.790225511898171"/>
    <n v="76.738260929717768"/>
    <n v="165.46328168234643"/>
    <n v="119.05482844493636"/>
    <n v="77.098844770337578"/>
    <n v="85.071350641155277"/>
    <n v="76.992689472543205"/>
    <n v="166.01188131360612"/>
    <n v="119.44955913273915"/>
    <n v="77.354468842225359"/>
  </r>
  <r>
    <x v="6"/>
    <x v="1"/>
    <n v="3"/>
    <x v="15"/>
    <x v="15"/>
    <x v="0"/>
    <n v="15684"/>
    <n v="3921"/>
    <n v="121"/>
    <n v="462"/>
    <n v="1186"/>
    <n v="699"/>
    <n v="171"/>
    <n v="1917490"/>
    <n v="1455743"/>
    <n v="2544023"/>
    <n v="1781612"/>
    <n v="1371740"/>
    <n v="15847.024793388429"/>
    <n v="3150.9588744588746"/>
    <n v="2145.0446880269815"/>
    <n v="2548.8011444921317"/>
    <n v="8021.8713450292398"/>
    <n v="7.7148686559551137E-3"/>
    <n v="2.9456771231828615E-2"/>
    <n v="7.5618464677378219E-2"/>
    <n v="4.456771231828615E-2"/>
    <n v="1.090283091048202E-2"/>
    <n v="9.3427022783998184E-3"/>
    <n v="3.2602545221113916E-2"/>
    <n v="8.0537354135593264E-2"/>
    <n v="4.8406884871451276E-2"/>
    <n v="1.2834873172351859E-2"/>
    <n v="122.25771486865595"/>
    <n v="92.817074725835241"/>
    <n v="162.20498597296609"/>
    <n v="113.59423616424381"/>
    <n v="87.461106860494766"/>
    <n v="122.66306484487822"/>
    <n v="93.124813170591537"/>
    <n v="162.74278260426999"/>
    <n v="113.97086205634093"/>
    <n v="87.751087395664769"/>
  </r>
  <r>
    <x v="6"/>
    <x v="1"/>
    <n v="3"/>
    <x v="16"/>
    <x v="16"/>
    <x v="0"/>
    <n v="29384"/>
    <n v="7346"/>
    <n v="218"/>
    <n v="791"/>
    <n v="2087"/>
    <n v="901"/>
    <n v="234"/>
    <n v="4986792"/>
    <n v="1456592"/>
    <n v="2597337"/>
    <n v="2941446"/>
    <n v="1423919"/>
    <n v="22875.19266055046"/>
    <n v="1841.456384323641"/>
    <n v="1244.5313847628174"/>
    <n v="3264.6459489456161"/>
    <n v="6085.1239316239316"/>
    <n v="7.4190035393411381E-3"/>
    <n v="2.6919411924857067E-2"/>
    <n v="7.1025047644976858E-2"/>
    <n v="3.0662945820854888E-2"/>
    <n v="7.9635175605771852E-3"/>
    <n v="8.5854269580533382E-3"/>
    <n v="2.9119335794366749E-2"/>
    <n v="7.4516516982959385E-2"/>
    <n v="3.3006337094966372E-2"/>
    <n v="9.1716561495206253E-3"/>
    <n v="169.71113531173427"/>
    <n v="49.570922951265992"/>
    <n v="88.392900898448133"/>
    <n v="100.10366185679281"/>
    <n v="48.45899128777566"/>
    <n v="170.27381885883943"/>
    <n v="49.735277180045735"/>
    <n v="88.685970831220033"/>
    <n v="100.43555925072829"/>
    <n v="48.619658865992363"/>
  </r>
  <r>
    <x v="6"/>
    <x v="1"/>
    <n v="3"/>
    <x v="17"/>
    <x v="17"/>
    <x v="0"/>
    <n v="97764"/>
    <n v="24441"/>
    <n v="543"/>
    <n v="2229"/>
    <n v="8865"/>
    <n v="2882"/>
    <n v="667"/>
    <n v="7869626"/>
    <n v="6672733"/>
    <n v="5958559"/>
    <n v="8758453"/>
    <n v="1563644"/>
    <n v="14492.865561694291"/>
    <n v="2993.5993719156572"/>
    <n v="672.14427523970676"/>
    <n v="3039.0190839694656"/>
    <n v="2344.2938530734632"/>
    <n v="5.5541917270160793E-3"/>
    <n v="2.2799803608690314E-2"/>
    <n v="9.0677550018411684E-2"/>
    <n v="2.9479153880774107E-2"/>
    <n v="6.8225522687287753E-3"/>
    <n v="6.1080101953755296E-3"/>
    <n v="2.3912108291734173E-2"/>
    <n v="9.2817360375851851E-2"/>
    <n v="3.0739606081855768E-2"/>
    <n v="7.4359657272287313E-3"/>
    <n v="80.496154003518683"/>
    <n v="68.25347776277566"/>
    <n v="60.948396137637573"/>
    <n v="89.587711222945046"/>
    <n v="15.99406734585328"/>
    <n v="80.763041979842839"/>
    <n v="68.479774693140754"/>
    <n v="61.150472799643879"/>
    <n v="89.88474259354642"/>
    <n v="16.047096267793332"/>
  </r>
  <r>
    <x v="6"/>
    <x v="1"/>
    <n v="3"/>
    <x v="18"/>
    <x v="18"/>
    <x v="0"/>
    <n v="69216"/>
    <n v="17304"/>
    <n v="249"/>
    <n v="2185"/>
    <n v="6214"/>
    <n v="3468"/>
    <n v="706"/>
    <n v="8389340"/>
    <n v="7418450"/>
    <n v="10884084"/>
    <n v="11143325"/>
    <n v="5905300"/>
    <n v="33692.128514056225"/>
    <n v="3395.1716247139589"/>
    <n v="1751.5423237850016"/>
    <n v="3213.1848327566322"/>
    <n v="8364.4475920679888"/>
    <n v="3.5974341192787796E-3"/>
    <n v="3.1567845584835878E-2"/>
    <n v="8.9776930189551546E-2"/>
    <n v="5.0104022191400831E-2"/>
    <n v="1.0199953767914932E-2"/>
    <n v="4.1276668288259257E-3"/>
    <n v="3.3116340359789477E-2"/>
    <n v="9.230861110062559E-2"/>
    <n v="5.203611058677704E-2"/>
    <n v="1.1089821601988429E-2"/>
    <n v="121.20521266759131"/>
    <n v="107.1782535829866"/>
    <n v="157.24809292649098"/>
    <n v="160.99348416551086"/>
    <n v="85.316978733240873"/>
    <n v="121.60707303383164"/>
    <n v="107.5336070474946"/>
    <n v="157.76945479553319"/>
    <n v="161.5272640177561"/>
    <n v="85.599850332289066"/>
  </r>
  <r>
    <x v="6"/>
    <x v="1"/>
    <n v="3"/>
    <x v="19"/>
    <x v="19"/>
    <x v="0"/>
    <n v="52088"/>
    <n v="13022"/>
    <n v="438"/>
    <n v="1344"/>
    <n v="4985"/>
    <n v="1961"/>
    <n v="363"/>
    <n v="5213954"/>
    <n v="3940077"/>
    <n v="6555812"/>
    <n v="5164904"/>
    <n v="887963"/>
    <n v="11904.004566210046"/>
    <n v="2931.6049107142858"/>
    <n v="1315.1077231695085"/>
    <n v="2633.8113207547171"/>
    <n v="2446.1790633608816"/>
    <n v="8.4088465673475658E-3"/>
    <n v="2.5802488097066503E-2"/>
    <n v="9.5703424973122411E-2"/>
    <n v="3.764782675472278E-2"/>
    <n v="6.9689755797880514E-3"/>
    <n v="9.3410734353144616E-3"/>
    <n v="2.7421094973385393E-2"/>
    <n v="9.8706777163100487E-2"/>
    <n v="3.9591056059581547E-2"/>
    <n v="7.8182596137946966E-3"/>
    <n v="100.09894793426508"/>
    <n v="75.642700814007071"/>
    <n v="125.86031331592689"/>
    <n v="99.157272308401161"/>
    <n v="17.04736215635079"/>
    <n v="100.43082969901604"/>
    <n v="75.893496986741752"/>
    <n v="126.27760784056893"/>
    <n v="99.486031912779964"/>
    <n v="17.103883316198683"/>
  </r>
  <r>
    <x v="6"/>
    <x v="1"/>
    <n v="3"/>
    <x v="20"/>
    <x v="20"/>
    <x v="0"/>
    <n v="47156"/>
    <n v="11789"/>
    <n v="322"/>
    <n v="1574"/>
    <n v="3063"/>
    <n v="2048"/>
    <n v="286"/>
    <n v="4211447"/>
    <n v="6049988"/>
    <n v="5976066"/>
    <n v="7903677"/>
    <n v="1032782"/>
    <n v="13079.027950310559"/>
    <n v="3843.7026683608642"/>
    <n v="1951.0499510284035"/>
    <n v="3859.21728515625"/>
    <n v="3611.1258741258739"/>
    <n v="6.8283993553312407E-3"/>
    <n v="3.3378573246246504E-2"/>
    <n v="6.4954618712358983E-2"/>
    <n v="4.3430316396640939E-2"/>
    <n v="6.0649758249215367E-3"/>
    <n v="7.7120061445695633E-3"/>
    <n v="3.5305874193655697E-2"/>
    <n v="6.7598907022453025E-2"/>
    <n v="4.5617283470516592E-2"/>
    <n v="6.8980448286058149E-3"/>
    <n v="89.308826024259901"/>
    <n v="128.29731105267624"/>
    <n v="126.72970565781661"/>
    <n v="167.60702773772161"/>
    <n v="21.901391127322078"/>
    <n v="89.604932740668474"/>
    <n v="128.72268553346424"/>
    <n v="127.14988268492888"/>
    <n v="168.16273503832969"/>
    <n v="21.974005999784175"/>
  </r>
  <r>
    <x v="6"/>
    <x v="1"/>
    <n v="3"/>
    <x v="21"/>
    <x v="21"/>
    <x v="0"/>
    <n v="83320"/>
    <n v="20830"/>
    <n v="850"/>
    <n v="2943"/>
    <n v="7230"/>
    <n v="4380"/>
    <n v="931"/>
    <n v="9877336"/>
    <n v="8527744"/>
    <n v="11246875"/>
    <n v="11379559"/>
    <n v="2307439"/>
    <n v="11620.395294117647"/>
    <n v="2897.6364254162418"/>
    <n v="1555.5843706777316"/>
    <n v="2598.0728310502282"/>
    <n v="2478.4522019334049"/>
    <n v="1.0201632261161785E-2"/>
    <n v="3.5321651464234279E-2"/>
    <n v="8.6773883821411421E-2"/>
    <n v="5.256841094575132E-2"/>
    <n v="1.1173787806048968E-2"/>
    <n v="1.1012760440124305E-2"/>
    <n v="3.6811674753044081E-2"/>
    <n v="8.904618016588231E-2"/>
    <n v="5.4369842001116581E-2"/>
    <n v="1.2022267563086386E-2"/>
    <n v="118.54699951992319"/>
    <n v="102.34930388862217"/>
    <n v="134.98409745559289"/>
    <n v="136.57656024963995"/>
    <n v="27.693698991838694"/>
    <n v="118.94004648213941"/>
    <n v="102.6886467917853"/>
    <n v="135.43164222405835"/>
    <n v="137.0293848874077"/>
    <n v="27.785518475295493"/>
  </r>
  <r>
    <x v="6"/>
    <x v="1"/>
    <n v="3"/>
    <x v="22"/>
    <x v="22"/>
    <x v="0"/>
    <n v="23184"/>
    <n v="5796"/>
    <n v="231"/>
    <n v="817"/>
    <n v="2276"/>
    <n v="1033"/>
    <n v="101"/>
    <n v="3551869"/>
    <n v="2996810"/>
    <n v="2423352"/>
    <n v="3347632"/>
    <n v="564879"/>
    <n v="15376.056277056277"/>
    <n v="3668.0660954712362"/>
    <n v="1064.7416520210895"/>
    <n v="3240.6892545982573"/>
    <n v="5592.8613861386139"/>
    <n v="9.9637681159420281E-3"/>
    <n v="3.523982056590752E-2"/>
    <n v="9.8171152518978608E-2"/>
    <n v="4.4556590752242928E-2"/>
    <n v="4.3564527260179431E-3"/>
    <n v="1.1483612374190403E-2"/>
    <n v="3.8061373913576425E-2"/>
    <n v="0.1027243422050345"/>
    <n v="4.7713922366079929E-2"/>
    <n v="5.3642662490687096E-3"/>
    <n v="153.20345928226362"/>
    <n v="129.26199102829537"/>
    <n v="104.52691511387164"/>
    <n v="144.39406487232574"/>
    <n v="24.365036231884059"/>
    <n v="153.7114110188387"/>
    <n v="129.69056394122813"/>
    <n v="104.87347796760659"/>
    <n v="144.87280873585627"/>
    <n v="24.445819410825848"/>
  </r>
  <r>
    <x v="6"/>
    <x v="1"/>
    <n v="3"/>
    <x v="23"/>
    <x v="23"/>
    <x v="0"/>
    <n v="42952"/>
    <n v="10738"/>
    <n v="441"/>
    <n v="1878"/>
    <n v="4020"/>
    <n v="2567"/>
    <n v="786"/>
    <n v="8622157"/>
    <n v="5527624"/>
    <n v="6925386"/>
    <n v="8075791"/>
    <n v="4788253"/>
    <n v="19551.376417233561"/>
    <n v="2943.3567625133119"/>
    <n v="1722.7328358208956"/>
    <n v="3146.003506038177"/>
    <n v="6091.9249363867684"/>
    <n v="1.0267275097783572E-2"/>
    <n v="4.3723225926615754E-2"/>
    <n v="9.3592847830135967E-2"/>
    <n v="5.976438815421866E-2"/>
    <n v="1.8299497113056434E-2"/>
    <n v="1.1400590496997737E-2"/>
    <n v="4.6022083832022401E-2"/>
    <n v="9.6867364596633629E-2"/>
    <n v="6.2429428649633321E-2"/>
    <n v="1.9806358519157484E-2"/>
    <n v="200.73936021605513"/>
    <n v="128.69305271000187"/>
    <n v="161.23547215496367"/>
    <n v="188.0189746693984"/>
    <n v="111.47916278636617"/>
    <n v="201.40491899063119"/>
    <n v="129.11973928689409"/>
    <n v="161.77005432733958"/>
    <n v="188.64235853514018"/>
    <n v="111.84877607443784"/>
  </r>
  <r>
    <x v="6"/>
    <x v="1"/>
    <n v="3"/>
    <x v="24"/>
    <x v="24"/>
    <x v="0"/>
    <n v="22488"/>
    <n v="5622"/>
    <n v="234"/>
    <n v="1000"/>
    <n v="1503"/>
    <n v="1693"/>
    <n v="42"/>
    <n v="2434918"/>
    <n v="2483880"/>
    <n v="2601095"/>
    <n v="3917447"/>
    <n v="266861"/>
    <n v="10405.632478632479"/>
    <n v="2483.88"/>
    <n v="1730.602129075183"/>
    <n v="2313.9084465445953"/>
    <n v="6353.833333333333"/>
    <n v="1.0405549626467449E-2"/>
    <n v="4.4468160796869438E-2"/>
    <n v="6.6835645677694774E-2"/>
    <n v="7.528459622909997E-2"/>
    <n v="1.8676627534685165E-3"/>
    <n v="1.1982222670577849E-2"/>
    <n v="4.7670944940923408E-2"/>
    <n v="7.0715930894582071E-2"/>
    <n v="7.9384159688954056E-2"/>
    <n v="2.5385102395001752E-3"/>
    <n v="108.27632515119174"/>
    <n v="110.45357524012807"/>
    <n v="115.66591070793312"/>
    <n v="174.2016631092138"/>
    <n v="11.866817858413375"/>
    <n v="108.63531931260415"/>
    <n v="110.81978815475151"/>
    <n v="116.04940531361554"/>
    <n v="174.77923516734575"/>
    <n v="11.906162732002004"/>
  </r>
  <r>
    <x v="6"/>
    <x v="1"/>
    <n v="3"/>
    <x v="25"/>
    <x v="25"/>
    <x v="0"/>
    <n v="61544"/>
    <n v="15386"/>
    <n v="711"/>
    <n v="2539"/>
    <n v="7311"/>
    <n v="3905"/>
    <n v="1297"/>
    <n v="11361235"/>
    <n v="6837135"/>
    <n v="9819595"/>
    <n v="11368607"/>
    <n v="7137760"/>
    <n v="15979.23347398031"/>
    <n v="2692.8456085072862"/>
    <n v="1343.1261113390781"/>
    <n v="2911.2950064020488"/>
    <n v="5503.2845026985351"/>
    <n v="1.1552710256076954E-2"/>
    <n v="4.1255037046665798E-2"/>
    <n v="0.11879305862472378"/>
    <n v="6.3450539451449364E-2"/>
    <n v="2.1074353308202263E-2"/>
    <n v="1.2556359032400688E-2"/>
    <n v="4.3122934799678214E-2"/>
    <n v="0.12183182665206854"/>
    <n v="6.5740068087145317E-2"/>
    <n v="2.2423362916590479E-2"/>
    <n v="184.60345443910049"/>
    <n v="111.09344533991941"/>
    <n v="159.55405888470037"/>
    <n v="184.72323865852073"/>
    <n v="115.97816196542311"/>
    <n v="185.21551402117126"/>
    <n v="111.46177976752887"/>
    <n v="160.08306626917965"/>
    <n v="185.33569538960208"/>
    <n v="116.36269185170057"/>
  </r>
  <r>
    <x v="6"/>
    <x v="1"/>
    <n v="3"/>
    <x v="26"/>
    <x v="26"/>
    <x v="0"/>
    <n v="40836"/>
    <n v="10209"/>
    <n v="374"/>
    <n v="1614"/>
    <n v="4101"/>
    <n v="2527"/>
    <n v="361"/>
    <n v="4998607"/>
    <n v="5430770"/>
    <n v="4517826"/>
    <n v="8287991"/>
    <n v="974942"/>
    <n v="13365.259358288769"/>
    <n v="3364.7893432465921"/>
    <n v="1101.6400877834674"/>
    <n v="3279.7748318163831"/>
    <n v="2700.6703601108034"/>
    <n v="9.1585855617592315E-3"/>
    <n v="3.9523949456362034E-2"/>
    <n v="0.10042609462239201"/>
    <n v="6.1881673033597803E-2"/>
    <n v="8.8402390047996864E-3"/>
    <n v="1.0256960467868451E-2"/>
    <n v="4.1770456378813395E-2"/>
    <n v="0.10389167547162621"/>
    <n v="6.4659749253914725E-2"/>
    <n v="9.9195290166978096E-3"/>
    <n v="122.40687138799099"/>
    <n v="132.98976393378391"/>
    <n v="110.63341169556274"/>
    <n v="202.95795376628465"/>
    <n v="23.874571456557938"/>
    <n v="122.81271589817074"/>
    <n v="133.43069641568314"/>
    <n v="111.0002208646067"/>
    <n v="203.63086836984704"/>
    <n v="23.953728481393789"/>
  </r>
  <r>
    <x v="7"/>
    <x v="1"/>
    <n v="4"/>
    <x v="0"/>
    <x v="0"/>
    <x v="0"/>
    <n v="64436"/>
    <n v="16109"/>
    <n v="116"/>
    <n v="1817"/>
    <n v="1078"/>
    <n v="2706"/>
    <n v="507"/>
    <n v="2048598"/>
    <n v="2990081"/>
    <n v="1586253"/>
    <n v="4448035"/>
    <n v="1317312"/>
    <n v="17660.327586206895"/>
    <n v="1645.6141992294993"/>
    <n v="1471.4777365491652"/>
    <n v="1643.7675535846267"/>
    <n v="2598.248520710059"/>
    <n v="1.8002358929790801E-3"/>
    <n v="2.8198522565025762E-2"/>
    <n v="1.6729778384753865E-2"/>
    <n v="4.1995157986218883E-2"/>
    <n v="7.868272394313737E-3"/>
    <n v="2.1893393364725853E-3"/>
    <n v="2.9717997671129509E-2"/>
    <n v="1.7907040509482015E-2"/>
    <n v="4.3836248313770032E-2"/>
    <n v="8.6792633239865455E-3"/>
    <n v="31.792755602458254"/>
    <n v="46.403889130299831"/>
    <n v="24.617496430566764"/>
    <n v="69.030278105406921"/>
    <n v="20.443727109069464"/>
    <n v="31.898165659740464"/>
    <n v="46.557742941290783"/>
    <n v="24.699116650636331"/>
    <n v="69.259150546043529"/>
    <n v="20.511509042556924"/>
  </r>
  <r>
    <x v="7"/>
    <x v="1"/>
    <n v="4"/>
    <x v="1"/>
    <x v="1"/>
    <x v="0"/>
    <n v="18664"/>
    <n v="4666"/>
    <n v="17"/>
    <n v="389"/>
    <n v="1068"/>
    <n v="505"/>
    <n v="98"/>
    <n v="449021"/>
    <n v="1128046"/>
    <n v="1526909"/>
    <n v="1484297"/>
    <n v="555362"/>
    <n v="26413"/>
    <n v="2899.8611825192802"/>
    <n v="1429.690074906367"/>
    <n v="2939.20198019802"/>
    <n v="5666.9591836734689"/>
    <n v="9.1084440634376339E-4"/>
    <n v="2.0842263180454349E-2"/>
    <n v="5.7222460351478779E-2"/>
    <n v="2.7057436776682382E-2"/>
    <n v="5.2507501071581654E-3"/>
    <n v="1.4253354020839861E-3"/>
    <n v="2.3278684133939843E-2"/>
    <n v="6.1183794112913317E-2"/>
    <n v="2.9824636373458769E-2"/>
    <n v="6.4833469280120778E-3"/>
    <n v="24.058133304757824"/>
    <n v="60.439669952850409"/>
    <n v="81.810383626232323"/>
    <n v="79.527271753107584"/>
    <n v="29.75578654093442"/>
    <n v="24.13789893569173"/>
    <n v="60.640059914372181"/>
    <n v="82.081628979486752"/>
    <n v="79.790947364489469"/>
    <n v="29.854442951941287"/>
  </r>
  <r>
    <x v="7"/>
    <x v="1"/>
    <n v="4"/>
    <x v="2"/>
    <x v="2"/>
    <x v="0"/>
    <n v="18012"/>
    <n v="4503"/>
    <n v="82"/>
    <n v="566"/>
    <n v="267"/>
    <n v="1302"/>
    <n v="107"/>
    <n v="889053"/>
    <n v="1838405"/>
    <n v="253979"/>
    <n v="3920405"/>
    <n v="438155"/>
    <n v="10842.109756097561"/>
    <n v="3248.0653710247348"/>
    <n v="951.2322097378277"/>
    <n v="3011.0637480798773"/>
    <n v="4094.9065420560746"/>
    <n v="4.5525205418609814E-3"/>
    <n v="3.1423495447479459E-2"/>
    <n v="1.4823451032644904E-2"/>
    <n v="7.2285143237841437E-2"/>
    <n v="5.9404841216966469E-3"/>
    <n v="5.7212394882804165E-3"/>
    <n v="3.4452285451101489E-2"/>
    <n v="1.6921456647307157E-2"/>
    <n v="7.6780940625738994E-2"/>
    <n v="7.2745954291387801E-3"/>
    <n v="49.358927381745502"/>
    <n v="102.06556739951144"/>
    <n v="14.100544081723296"/>
    <n v="217.65517432822563"/>
    <n v="24.325727292915833"/>
    <n v="49.522578731372327"/>
    <n v="102.40396956384889"/>
    <n v="14.147294957235635"/>
    <n v="218.37681811024285"/>
    <n v="24.406380141616353"/>
  </r>
  <r>
    <x v="7"/>
    <x v="1"/>
    <n v="4"/>
    <x v="3"/>
    <x v="3"/>
    <x v="0"/>
    <n v="71320"/>
    <n v="17830"/>
    <n v="102"/>
    <n v="1626"/>
    <n v="2696"/>
    <n v="2070"/>
    <n v="364"/>
    <n v="1892535"/>
    <n v="6026327"/>
    <n v="2245940"/>
    <n v="6594444"/>
    <n v="1558344"/>
    <n v="18554.264705882353"/>
    <n v="3706.228167281673"/>
    <n v="833.06379821958456"/>
    <n v="3185.7217391304348"/>
    <n v="4281.1648351648355"/>
    <n v="1.4301738642736961E-3"/>
    <n v="2.2798653954010095E-2"/>
    <n v="3.7801458216489066E-2"/>
    <n v="2.9024116657319125E-2"/>
    <n v="5.1037577117218173E-3"/>
    <n v="1.7598852098942071E-3"/>
    <n v="2.4100911508279529E-2"/>
    <n v="3.9465395211302899E-2"/>
    <n v="3.0488767078658649E-2"/>
    <n v="5.7254624446945361E-3"/>
    <n v="26.535824453168818"/>
    <n v="84.497013460459897"/>
    <n v="31.491026360067302"/>
    <n v="92.462759394279303"/>
    <n v="21.850028042624789"/>
    <n v="26.623804960760392"/>
    <n v="84.777166434313912"/>
    <n v="31.595436022884751"/>
    <n v="92.769323093446928"/>
    <n v="21.922472618879539"/>
  </r>
  <r>
    <x v="7"/>
    <x v="1"/>
    <n v="4"/>
    <x v="4"/>
    <x v="4"/>
    <x v="0"/>
    <n v="58644"/>
    <n v="14661"/>
    <n v="145"/>
    <n v="1324"/>
    <n v="2564"/>
    <n v="1671"/>
    <n v="435"/>
    <n v="2918326"/>
    <n v="4146876"/>
    <n v="4020600"/>
    <n v="5677875"/>
    <n v="1082431"/>
    <n v="20126.38620689655"/>
    <n v="3132.0815709969788"/>
    <n v="1568.0967238689548"/>
    <n v="3397.890484739677"/>
    <n v="2488.3471264367818"/>
    <n v="2.4725462110360822E-3"/>
    <n v="2.2576904713184638E-2"/>
    <n v="4.3721437828251823E-2"/>
    <n v="2.8493963576836506E-2"/>
    <n v="7.4176386331082462E-3"/>
    <n v="2.9503821003249082E-3"/>
    <n v="2.4006185734006296E-2"/>
    <n v="4.5688796556076688E-2"/>
    <n v="3.0094786566368926E-2"/>
    <n v="8.2432206816562999E-3"/>
    <n v="49.763419957710937"/>
    <n v="70.712707182320443"/>
    <n v="68.559443421321873"/>
    <n v="96.819367710251683"/>
    <n v="18.457659777641361"/>
    <n v="49.928412417436427"/>
    <n v="70.947157778798214"/>
    <n v="68.786754792146212"/>
    <n v="97.140375905451208"/>
    <n v="18.518856831422578"/>
  </r>
  <r>
    <x v="7"/>
    <x v="1"/>
    <n v="4"/>
    <x v="5"/>
    <x v="5"/>
    <x v="0"/>
    <n v="13508"/>
    <n v="3377"/>
    <n v="70"/>
    <n v="306"/>
    <n v="651"/>
    <n v="422"/>
    <n v="141"/>
    <n v="1352374"/>
    <n v="930630"/>
    <n v="977259"/>
    <n v="1402754"/>
    <n v="674417"/>
    <n v="19319.628571428573"/>
    <n v="3041.2745098039218"/>
    <n v="1501.1658986175116"/>
    <n v="3324.0616113744077"/>
    <n v="4783.0992907801419"/>
    <n v="5.1821143026354755E-3"/>
    <n v="2.2653242522949365E-2"/>
    <n v="4.8193663014509919E-2"/>
    <n v="3.1240746224459579E-2"/>
    <n v="1.0438258809594314E-2"/>
    <n v="6.6215281669666564E-3"/>
    <n v="2.5636219631105909E-2"/>
    <n v="5.2487342867915031E-2"/>
    <n v="3.4728365156818118E-2"/>
    <n v="1.247575062771062E-2"/>
    <n v="100.11652354160498"/>
    <n v="68.894729049452181"/>
    <n v="72.346683446846313"/>
    <n v="103.84616523541605"/>
    <n v="49.927228309150131"/>
    <n v="100.44846357893223"/>
    <n v="69.123152072179522"/>
    <n v="72.586551552073416"/>
    <n v="104.19047103774659"/>
    <n v="50.092763881524441"/>
  </r>
  <r>
    <x v="7"/>
    <x v="1"/>
    <n v="4"/>
    <x v="6"/>
    <x v="6"/>
    <x v="0"/>
    <n v="88924"/>
    <n v="22231"/>
    <n v="320"/>
    <n v="2588"/>
    <n v="2301"/>
    <n v="3882"/>
    <n v="880"/>
    <n v="8139028"/>
    <n v="6667823"/>
    <n v="3932192"/>
    <n v="9672649"/>
    <n v="6606031"/>
    <n v="25434.462500000001"/>
    <n v="2576.4385625965997"/>
    <n v="1708.9056931768796"/>
    <n v="2491.6664090674908"/>
    <n v="7506.8534090909088"/>
    <n v="3.5985785614682199E-3"/>
    <n v="2.9103504115874229E-2"/>
    <n v="2.5876028968557421E-2"/>
    <n v="4.3655256173811344E-2"/>
    <n v="9.8960910440376044E-3"/>
    <n v="4.0664527526916919E-3"/>
    <n v="3.0416929888182384E-2"/>
    <n v="2.7116544927129605E-2"/>
    <n v="4.5251767243678173E-2"/>
    <n v="1.0669516843060164E-2"/>
    <n v="91.527911474967382"/>
    <n v="74.983390310827218"/>
    <n v="44.219693221177636"/>
    <n v="108.77433538752193"/>
    <n v="74.288504790607703"/>
    <n v="91.831375651276502"/>
    <n v="75.232000515199289"/>
    <n v="44.3663052498338"/>
    <n v="109.13498072029536"/>
    <n v="74.534811076332176"/>
  </r>
  <r>
    <x v="7"/>
    <x v="1"/>
    <n v="4"/>
    <x v="7"/>
    <x v="7"/>
    <x v="0"/>
    <n v="107108"/>
    <n v="26777"/>
    <n v="771"/>
    <n v="2563"/>
    <n v="8218"/>
    <n v="4049"/>
    <n v="1269"/>
    <n v="10891985"/>
    <n v="6106888"/>
    <n v="7172877"/>
    <n v="12749068"/>
    <n v="5251163"/>
    <n v="14127.088197146562"/>
    <n v="2382.7108856808427"/>
    <n v="872.82513993672421"/>
    <n v="3148.6954803655221"/>
    <n v="4138.0323089046497"/>
    <n v="7.1983418605519661E-3"/>
    <n v="2.3929118273144864E-2"/>
    <n v="7.672629495462524E-2"/>
    <n v="3.7802965231355269E-2"/>
    <n v="1.1847854501997983E-2"/>
    <n v="7.8001976563003266E-3"/>
    <n v="2.5017168622460288E-2"/>
    <n v="7.8621177577397117E-2"/>
    <n v="3.9160778056893185E-2"/>
    <n v="1.2618184359414766E-2"/>
    <n v="101.69161033722972"/>
    <n v="57.016170594166638"/>
    <n v="66.968639130597154"/>
    <n v="119.03002576838331"/>
    <n v="49.026804720469059"/>
    <n v="102.02877263309371"/>
    <n v="57.205209816922107"/>
    <n v="67.190676130948333"/>
    <n v="119.42467422199448"/>
    <n v="49.189354905126493"/>
  </r>
  <r>
    <x v="7"/>
    <x v="1"/>
    <n v="4"/>
    <x v="8"/>
    <x v="8"/>
    <x v="0"/>
    <n v="10912"/>
    <n v="2728"/>
    <n v="104"/>
    <n v="295"/>
    <n v="425"/>
    <n v="317"/>
    <n v="144"/>
    <n v="1214463"/>
    <n v="795447"/>
    <n v="391408"/>
    <n v="986610"/>
    <n v="472108"/>
    <n v="11677.528846153846"/>
    <n v="2696.4305084745761"/>
    <n v="920.96"/>
    <n v="3112.3343848580444"/>
    <n v="3278.5277777777778"/>
    <n v="9.5307917888563052E-3"/>
    <n v="2.7034457478005865E-2"/>
    <n v="3.8947947214076246E-2"/>
    <n v="2.9050586510263928E-2"/>
    <n v="1.3196480938416423E-2"/>
    <n v="1.1697940543930807E-2"/>
    <n v="3.0651980483888883E-2"/>
    <n v="4.3263331582392921E-2"/>
    <n v="3.2796687633785605E-2"/>
    <n v="1.5741834723508243E-2"/>
    <n v="111.29609604105572"/>
    <n v="72.89653592375366"/>
    <n v="35.869501466275658"/>
    <n v="90.415139296187689"/>
    <n v="43.265029325513197"/>
    <n v="111.66510236456128"/>
    <n v="73.138227085208172"/>
    <n v="35.988428125276933"/>
    <n v="90.714914035174232"/>
    <n v="43.408476130708216"/>
  </r>
  <r>
    <x v="7"/>
    <x v="1"/>
    <n v="4"/>
    <x v="9"/>
    <x v="9"/>
    <x v="0"/>
    <n v="10988"/>
    <n v="2747"/>
    <n v="91"/>
    <n v="304"/>
    <n v="588"/>
    <n v="372"/>
    <n v="99"/>
    <n v="1340603"/>
    <n v="877173"/>
    <n v="416925"/>
    <n v="1198249"/>
    <n v="400821"/>
    <n v="14731.901098901099"/>
    <n v="2885.4375"/>
    <n v="709.05612244897964"/>
    <n v="3221.0994623655915"/>
    <n v="4048.6969696969695"/>
    <n v="8.2817619220968332E-3"/>
    <n v="2.7666545322169639E-2"/>
    <n v="5.351292318893338E-2"/>
    <n v="3.3855114670549691E-2"/>
    <n v="9.0098289042591911E-3"/>
    <n v="1.0296191624998197E-2"/>
    <n v="3.1312251602391795E-2"/>
    <n v="5.8515379191015272E-2"/>
    <n v="3.7875149999464564E-2"/>
    <n v="1.1110168603051983E-2"/>
    <n v="122.0060975609756"/>
    <n v="79.830087368037866"/>
    <n v="37.943665817255187"/>
    <n v="109.05069166363306"/>
    <n v="36.47806698216236"/>
    <n v="122.41061329070639"/>
    <n v="80.094766975792851"/>
    <n v="38.069469444889926"/>
    <n v="109.41225326586294"/>
    <n v="36.599011362643701"/>
  </r>
  <r>
    <x v="7"/>
    <x v="1"/>
    <n v="4"/>
    <x v="10"/>
    <x v="10"/>
    <x v="0"/>
    <n v="29536"/>
    <n v="7384"/>
    <n v="219"/>
    <n v="789"/>
    <n v="678"/>
    <n v="1695"/>
    <n v="191"/>
    <n v="4253879"/>
    <n v="3417469"/>
    <n v="758155"/>
    <n v="5359404"/>
    <n v="829756"/>
    <n v="19424.105022831049"/>
    <n v="4331.3929024081117"/>
    <n v="1118.2227138643068"/>
    <n v="3161.8902654867256"/>
    <n v="4344.2722513089002"/>
    <n v="7.4146803900325027E-3"/>
    <n v="2.6713163596966415E-2"/>
    <n v="2.2955037919826653E-2"/>
    <n v="5.7387594799566628E-2"/>
    <n v="6.4666847237269771E-3"/>
    <n v="8.5777620910265379E-3"/>
    <n v="2.8899229085592937E-2"/>
    <n v="2.4985413416146306E-2"/>
    <n v="6.0540824934784014E-2"/>
    <n v="7.5533909179767312E-3"/>
    <n v="144.02353060671723"/>
    <n v="115.70520720476706"/>
    <n v="25.668844799566632"/>
    <n v="181.45327735644636"/>
    <n v="28.093039003250272"/>
    <n v="144.50104595018328"/>
    <n v="116.08883209943839"/>
    <n v="25.75395080404525"/>
    <n v="182.05489240986779"/>
    <n v="28.186182513287349"/>
  </r>
  <r>
    <x v="7"/>
    <x v="1"/>
    <n v="4"/>
    <x v="11"/>
    <x v="11"/>
    <x v="0"/>
    <n v="80732"/>
    <n v="20183"/>
    <n v="151"/>
    <n v="1732"/>
    <n v="6424"/>
    <n v="2246"/>
    <n v="714"/>
    <n v="2227828"/>
    <n v="3218986"/>
    <n v="6740268"/>
    <n v="4490254"/>
    <n v="2939661"/>
    <n v="14753.827814569537"/>
    <n v="1858.5369515011548"/>
    <n v="1049.2322540473226"/>
    <n v="1999.2226179875333"/>
    <n v="4117.1722689075632"/>
    <n v="1.8703859683892384E-3"/>
    <n v="2.1453698657285834E-2"/>
    <n v="7.9571916959817662E-2"/>
    <n v="2.7820442947034632E-2"/>
    <n v="8.8440766982113665E-3"/>
    <n v="2.2247031018288038E-3"/>
    <n v="2.2641858426555785E-2"/>
    <n v="8.1791175531981147E-2"/>
    <n v="2.9169059008711806E-2"/>
    <n v="9.6118452261882044E-3"/>
    <n v="27.595352524401726"/>
    <n v="39.872491700936429"/>
    <n v="83.489421790615864"/>
    <n v="55.61925878214339"/>
    <n v="36.412587325967401"/>
    <n v="27.686845936507691"/>
    <n v="40.004690422139923"/>
    <n v="83.766234057015538"/>
    <n v="55.803666492111333"/>
    <n v="36.533314606226391"/>
  </r>
  <r>
    <x v="7"/>
    <x v="1"/>
    <n v="4"/>
    <x v="12"/>
    <x v="12"/>
    <x v="0"/>
    <n v="88020"/>
    <n v="22005"/>
    <n v="324"/>
    <n v="2383"/>
    <n v="4357"/>
    <n v="4067"/>
    <n v="977"/>
    <n v="6757942"/>
    <n v="7249306"/>
    <n v="6837433"/>
    <n v="11737899"/>
    <n v="3515462"/>
    <n v="20857.845679012345"/>
    <n v="3042.0923206042803"/>
    <n v="1569.2983704383751"/>
    <n v="2886.1320383575116"/>
    <n v="3598.2210849539406"/>
    <n v="3.6809815950920245E-3"/>
    <n v="2.7073392410815723E-2"/>
    <n v="4.9500113610543059E-2"/>
    <n v="4.6205407861849582E-2"/>
    <n v="1.1099750056805271E-2"/>
    <n v="4.1565864422972096E-3"/>
    <n v="2.834800034717383E-2"/>
    <n v="5.1203622371400512E-2"/>
    <n v="4.7854098116565637E-2"/>
    <n v="1.1922557254230901E-2"/>
    <n v="76.777346057714155"/>
    <n v="82.359759145648709"/>
    <n v="77.680447625539657"/>
    <n v="133.35490797546012"/>
    <n v="39.93935469211543"/>
    <n v="77.03190418872731"/>
    <n v="82.632825973760347"/>
    <n v="77.938000023208602"/>
    <n v="133.79705110593699"/>
    <n v="40.071775100039581"/>
  </r>
  <r>
    <x v="7"/>
    <x v="1"/>
    <n v="4"/>
    <x v="13"/>
    <x v="13"/>
    <x v="0"/>
    <n v="22240"/>
    <n v="5560"/>
    <n v="162"/>
    <n v="631"/>
    <n v="896"/>
    <n v="789"/>
    <n v="277"/>
    <n v="3442537"/>
    <n v="1812122"/>
    <n v="754304"/>
    <n v="2482628"/>
    <n v="1930614"/>
    <n v="21250.228395061727"/>
    <n v="2871.8256735340728"/>
    <n v="841.85714285714289"/>
    <n v="3146.5500633713564"/>
    <n v="6969.7256317689535"/>
    <n v="7.2841726618705039E-3"/>
    <n v="2.8372302158273383E-2"/>
    <n v="4.0287769784172658E-2"/>
    <n v="3.5476618705035969E-2"/>
    <n v="1.2455035971223022E-2"/>
    <n v="8.6127630875740407E-3"/>
    <n v="3.0966396467887687E-2"/>
    <n v="4.335994271060687E-2"/>
    <n v="3.8366739665539482E-2"/>
    <n v="1.4187800152883427E-2"/>
    <n v="154.79033273381296"/>
    <n v="81.48030575539569"/>
    <n v="33.916546762589931"/>
    <n v="111.62895683453237"/>
    <n v="86.808183453237405"/>
    <n v="155.3035458080185"/>
    <n v="81.750456723259077"/>
    <n v="34.02899832802715"/>
    <n v="111.99906677031194"/>
    <n v="87.095999196697619"/>
  </r>
  <r>
    <x v="7"/>
    <x v="1"/>
    <n v="4"/>
    <x v="14"/>
    <x v="14"/>
    <x v="0"/>
    <n v="145640"/>
    <n v="36410"/>
    <n v="994"/>
    <n v="3998"/>
    <n v="7351"/>
    <n v="5844"/>
    <n v="1573"/>
    <n v="12819071"/>
    <n v="12149636"/>
    <n v="8522904"/>
    <n v="18561156"/>
    <n v="13828795"/>
    <n v="12896.449698189135"/>
    <n v="3038.9284642321159"/>
    <n v="1159.4210311522243"/>
    <n v="3176.1047227926078"/>
    <n v="8791.3509218054678"/>
    <n v="6.8250480637187588E-3"/>
    <n v="2.7451249656687722E-2"/>
    <n v="5.0473770942048884E-2"/>
    <n v="4.01263389178797E-2"/>
    <n v="1.080060422960725E-2"/>
    <n v="7.3277161600064367E-3"/>
    <n v="2.8448840227903657E-2"/>
    <n v="5.1810372444847597E-2"/>
    <n v="4.1324561200925918E-2"/>
    <n v="1.1431680039446605E-2"/>
    <n v="88.018889041472121"/>
    <n v="83.422383960450432"/>
    <n v="58.520351551771491"/>
    <n v="127.44545454545455"/>
    <n v="94.951901950013735"/>
    <n v="88.310718924096719"/>
    <n v="83.69897396044432"/>
    <n v="58.714377942134782"/>
    <n v="127.86800466448088"/>
    <n v="95.26671849340363"/>
  </r>
  <r>
    <x v="7"/>
    <x v="1"/>
    <n v="4"/>
    <x v="15"/>
    <x v="15"/>
    <x v="0"/>
    <n v="15956"/>
    <n v="3989"/>
    <n v="136"/>
    <n v="481"/>
    <n v="690"/>
    <n v="685"/>
    <n v="235"/>
    <n v="2226024"/>
    <n v="1448022"/>
    <n v="923434"/>
    <n v="1806735"/>
    <n v="1507692"/>
    <n v="16367.823529411764"/>
    <n v="3010.4407484407484"/>
    <n v="1338.3101449275362"/>
    <n v="2637.5693430656934"/>
    <n v="6415.7106382978727"/>
    <n v="8.5234394585109053E-3"/>
    <n v="3.0145399849586363E-2"/>
    <n v="4.3243920782150912E-2"/>
    <n v="4.2930559037352718E-2"/>
    <n v="1.4728002005515167E-2"/>
    <n v="1.0219114287082064E-2"/>
    <n v="3.3299371218682788E-2"/>
    <n v="4.6995870884081976E-2"/>
    <n v="4.6669502549470422E-2"/>
    <n v="1.6950001186646545E-2"/>
    <n v="139.51015292053145"/>
    <n v="90.75094008523439"/>
    <n v="57.873777889195289"/>
    <n v="113.23232639759338"/>
    <n v="94.490599147656056"/>
    <n v="139.97270399331941"/>
    <n v="91.051828184159007"/>
    <n v="58.065660540662158"/>
    <n v="113.60775236447135"/>
    <n v="94.80388622454015"/>
  </r>
  <r>
    <x v="7"/>
    <x v="1"/>
    <n v="4"/>
    <x v="16"/>
    <x v="16"/>
    <x v="0"/>
    <n v="30224"/>
    <n v="7556"/>
    <n v="227"/>
    <n v="859"/>
    <n v="2333"/>
    <n v="2036"/>
    <n v="156"/>
    <n v="4811783"/>
    <n v="1588081"/>
    <n v="1835662"/>
    <n v="6829051"/>
    <n v="737691"/>
    <n v="21197.281938325992"/>
    <n v="1848.755529685681"/>
    <n v="786.82468924132024"/>
    <n v="3354.150785854617"/>
    <n v="4728.7884615384619"/>
    <n v="7.5105876124933824E-3"/>
    <n v="2.8421122286924297E-2"/>
    <n v="7.719031233456855E-2"/>
    <n v="6.7363684489147702E-2"/>
    <n v="5.1614610905240865E-3"/>
    <n v="8.6677114763189806E-3"/>
    <n v="3.0648221654859111E-2"/>
    <n v="8.0767299833846853E-2"/>
    <n v="7.0722986333636023E-2"/>
    <n v="6.1218399248439068E-3"/>
    <n v="159.20404314452091"/>
    <n v="52.543706987824244"/>
    <n v="60.735243515087348"/>
    <n v="225.94795526733722"/>
    <n v="24.407457649550025"/>
    <n v="159.73189003886577"/>
    <n v="52.717917592046859"/>
    <n v="60.936613461688616"/>
    <n v="226.69709407132584"/>
    <n v="24.488381478271346"/>
  </r>
  <r>
    <x v="7"/>
    <x v="1"/>
    <n v="4"/>
    <x v="17"/>
    <x v="17"/>
    <x v="0"/>
    <n v="99344"/>
    <n v="24836"/>
    <n v="581"/>
    <n v="2712"/>
    <n v="7883"/>
    <n v="2846"/>
    <n v="924"/>
    <n v="8402355"/>
    <n v="8199947"/>
    <n v="4684224"/>
    <n v="9491195"/>
    <n v="1721835"/>
    <n v="14461.884681583477"/>
    <n v="3023.5792772861355"/>
    <n v="594.21844475453508"/>
    <n v="3334.9244553759663"/>
    <n v="1863.4577922077922"/>
    <n v="5.8483652762119503E-3"/>
    <n v="2.7299081977774198E-2"/>
    <n v="7.9350539539378317E-2"/>
    <n v="2.8647930423578678E-2"/>
    <n v="9.3010146561443071E-3"/>
    <n v="6.4120401291618374E-3"/>
    <n v="2.8503698412482563E-2"/>
    <n v="8.1348593409987194E-2"/>
    <n v="2.9881092218783118E-2"/>
    <n v="1.001062693741865E-2"/>
    <n v="84.578384200354321"/>
    <n v="82.540938556933483"/>
    <n v="47.151554195522628"/>
    <n v="95.538683765501688"/>
    <n v="17.332048236430989"/>
    <n v="84.858806961906538"/>
    <n v="82.814606092085455"/>
    <n v="47.307886917695065"/>
    <n v="95.855445805707149"/>
    <n v="17.389513283508535"/>
  </r>
  <r>
    <x v="7"/>
    <x v="1"/>
    <n v="4"/>
    <x v="18"/>
    <x v="18"/>
    <x v="0"/>
    <n v="70300"/>
    <n v="17575"/>
    <n v="264"/>
    <n v="2272"/>
    <n v="4023"/>
    <n v="3380"/>
    <n v="902"/>
    <n v="8734835"/>
    <n v="7765699"/>
    <n v="4672960"/>
    <n v="11749889"/>
    <n v="7073422"/>
    <n v="33086.496212121216"/>
    <n v="3418.0013204225352"/>
    <n v="1161.5610241113598"/>
    <n v="3476.2985207100592"/>
    <n v="7841.9312638580932"/>
    <n v="3.7553342816500713E-3"/>
    <n v="3.2318634423897583E-2"/>
    <n v="5.7226173541963014E-2"/>
    <n v="4.8079658605974393E-2"/>
    <n v="1.2830725462304409E-2"/>
    <n v="4.2928430632292102E-3"/>
    <n v="3.3872705753968051E-2"/>
    <n v="5.9267344454305988E-2"/>
    <n v="4.9959664668624462E-2"/>
    <n v="1.3819733177592995E-2"/>
    <n v="124.25085348506401"/>
    <n v="110.46513513513513"/>
    <n v="66.471692745376956"/>
    <n v="167.13924608819346"/>
    <n v="100.61766714082503"/>
    <n v="124.66281178609945"/>
    <n v="110.83138637701808"/>
    <n v="66.692082101604825"/>
    <n v="167.69340244143825"/>
    <n v="100.95126873829388"/>
  </r>
  <r>
    <x v="7"/>
    <x v="1"/>
    <n v="4"/>
    <x v="19"/>
    <x v="19"/>
    <x v="0"/>
    <n v="53040"/>
    <n v="13260"/>
    <n v="458"/>
    <n v="1384"/>
    <n v="3918"/>
    <n v="1798"/>
    <n v="525"/>
    <n v="4983527"/>
    <n v="3975435"/>
    <n v="3679837"/>
    <n v="5169415"/>
    <n v="1104874"/>
    <n v="10881.063318777293"/>
    <n v="2872.4241329479769"/>
    <n v="939.21311893823383"/>
    <n v="2875.091768631813"/>
    <n v="2104.5219047619048"/>
    <n v="8.6349924585218708E-3"/>
    <n v="2.6093514328808447E-2"/>
    <n v="7.3868778280542988E-2"/>
    <n v="3.3898944193061838E-2"/>
    <n v="9.8981900452488683E-3"/>
    <n v="9.5710486869009601E-3"/>
    <n v="2.7706308999508635E-2"/>
    <n v="7.651496742902418E-2"/>
    <n v="3.5729818489561388E-2"/>
    <n v="1.0899738544532009E-2"/>
    <n v="93.957899698340881"/>
    <n v="74.951640271493218"/>
    <n v="69.378525641025647"/>
    <n v="97.462575414781298"/>
    <n v="20.830957767722474"/>
    <n v="94.269420590495073"/>
    <n v="75.200145207435384"/>
    <n v="69.608552709249025"/>
    <n v="97.785716188918826"/>
    <n v="20.900023578783191"/>
  </r>
  <r>
    <x v="7"/>
    <x v="1"/>
    <n v="4"/>
    <x v="20"/>
    <x v="20"/>
    <x v="0"/>
    <n v="47868"/>
    <n v="11967"/>
    <n v="334"/>
    <n v="1651"/>
    <n v="2815"/>
    <n v="1960"/>
    <n v="391"/>
    <n v="4445236"/>
    <n v="6196606"/>
    <n v="2939588"/>
    <n v="8360884"/>
    <n v="1307748"/>
    <n v="13309.089820359281"/>
    <n v="3753.2440944881891"/>
    <n v="1044.2586145648313"/>
    <n v="4265.7571428571428"/>
    <n v="3344.6240409207162"/>
    <n v="6.9775215175064765E-3"/>
    <n v="3.4490682710788E-2"/>
    <n v="5.8807554107127936E-2"/>
    <n v="4.0945934653630819E-2"/>
    <n v="8.1682961477396177E-3"/>
    <n v="7.8639902296585833E-3"/>
    <n v="3.6434083657095898E-2"/>
    <n v="6.1313023228624058E-2"/>
    <n v="4.3056312502041706E-2"/>
    <n v="9.1268532967689799E-3"/>
    <n v="92.864460599983289"/>
    <n v="129.45195119913095"/>
    <n v="61.41029497785577"/>
    <n v="174.66541321968748"/>
    <n v="27.319879669089996"/>
    <n v="93.172356154358226"/>
    <n v="129.88115393203714"/>
    <n v="61.613903082553449"/>
    <n v="175.24452285846581"/>
    <n v="27.410459740753844"/>
  </r>
  <r>
    <x v="7"/>
    <x v="1"/>
    <n v="4"/>
    <x v="21"/>
    <x v="21"/>
    <x v="0"/>
    <n v="84900"/>
    <n v="21225"/>
    <n v="892"/>
    <n v="3101"/>
    <n v="4362"/>
    <n v="4483"/>
    <n v="1299"/>
    <n v="10514141"/>
    <n v="9041865"/>
    <n v="5645835"/>
    <n v="12657141"/>
    <n v="3143894"/>
    <n v="11787.153587443947"/>
    <n v="2915.7900677200905"/>
    <n v="1294.3225584594222"/>
    <n v="2823.3640419362036"/>
    <n v="2420.2417244033873"/>
    <n v="1.0506478209658422E-2"/>
    <n v="3.6525323910482924E-2"/>
    <n v="5.137809187279152E-2"/>
    <n v="5.2803297997644286E-2"/>
    <n v="1.5300353356890459E-2"/>
    <n v="1.1321815180606794E-2"/>
    <n v="3.8025420646113951E-2"/>
    <n v="5.3143469573715171E-2"/>
    <n v="5.4591648696806681E-2"/>
    <n v="1.6281885886374525E-2"/>
    <n v="123.84147232037691"/>
    <n v="106.50017667844523"/>
    <n v="66.499823321554771"/>
    <n v="149.0829328621908"/>
    <n v="37.030553592461722"/>
    <n v="124.25207330301694"/>
    <n v="106.8532819538927"/>
    <n v="66.720305945748564"/>
    <n v="149.57722284099302"/>
    <n v="37.153329762737172"/>
  </r>
  <r>
    <x v="7"/>
    <x v="1"/>
    <n v="4"/>
    <x v="22"/>
    <x v="22"/>
    <x v="0"/>
    <n v="23424"/>
    <n v="5856"/>
    <n v="235"/>
    <n v="863"/>
    <n v="907"/>
    <n v="943"/>
    <n v="683"/>
    <n v="3793034"/>
    <n v="3175562"/>
    <n v="772764"/>
    <n v="3157764"/>
    <n v="2964308"/>
    <n v="16140.570212765957"/>
    <n v="3679.6778679026652"/>
    <n v="852"/>
    <n v="3348.6362672322375"/>
    <n v="4340.1288433382142"/>
    <n v="1.0032445355191258E-2"/>
    <n v="3.6842554644808741E-2"/>
    <n v="3.8720969945355191E-2"/>
    <n v="4.0257855191256832E-2"/>
    <n v="2.9158128415300546E-2"/>
    <n v="1.1549632916174427E-2"/>
    <n v="3.9710354923262033E-2"/>
    <n v="4.1658100420040742E-2"/>
    <n v="4.3250312691436019E-2"/>
    <n v="3.1719540551369198E-2"/>
    <n v="161.92938866120218"/>
    <n v="135.56873292349727"/>
    <n v="32.990266393442624"/>
    <n v="134.80891393442624"/>
    <n v="126.55003415300547"/>
    <n v="162.46627153942399"/>
    <n v="136.01821607248348"/>
    <n v="33.099646842050838"/>
    <n v="135.25587787544686"/>
    <n v="126.9696154725971"/>
  </r>
  <r>
    <x v="7"/>
    <x v="1"/>
    <n v="4"/>
    <x v="23"/>
    <x v="23"/>
    <x v="0"/>
    <n v="43556"/>
    <n v="10889"/>
    <n v="470"/>
    <n v="1843"/>
    <n v="2780"/>
    <n v="1996"/>
    <n v="1643"/>
    <n v="8534425"/>
    <n v="5445166"/>
    <n v="3152600"/>
    <n v="6492204"/>
    <n v="7747725"/>
    <n v="18158.351063829788"/>
    <n v="2954.5122083559413"/>
    <n v="1134.0287769784172"/>
    <n v="3252.6072144288578"/>
    <n v="4715.5964698721855"/>
    <n v="1.0790706217283497E-2"/>
    <n v="4.2313343741390397E-2"/>
    <n v="6.3825879327761958E-2"/>
    <n v="4.5826062999357146E-2"/>
    <n v="3.7721553861695289E-2"/>
    <n v="1.1944162011108657E-2"/>
    <n v="4.4560753786403597E-2"/>
    <n v="6.6554911437329098E-2"/>
    <n v="4.8160606524120769E-2"/>
    <n v="3.9848600892994274E-2"/>
    <n v="195.94143172008449"/>
    <n v="125.01529066029939"/>
    <n v="72.380383873633946"/>
    <n v="149.0541831205804"/>
    <n v="177.87962622830381"/>
    <n v="196.5910827852465"/>
    <n v="125.4297834810675"/>
    <n v="72.620363713872706"/>
    <n v="149.54837777855079"/>
    <n v="178.46939270921285"/>
  </r>
  <r>
    <x v="7"/>
    <x v="1"/>
    <n v="4"/>
    <x v="24"/>
    <x v="24"/>
    <x v="0"/>
    <n v="22968"/>
    <n v="5742"/>
    <n v="265"/>
    <n v="1015"/>
    <n v="899"/>
    <n v="1595"/>
    <n v="50"/>
    <n v="3273266"/>
    <n v="2455476"/>
    <n v="1399204"/>
    <n v="3860431"/>
    <n v="282619"/>
    <n v="12351.947169811321"/>
    <n v="2419.1881773399014"/>
    <n v="1556.400444938821"/>
    <n v="2420.3329153605014"/>
    <n v="5652.38"/>
    <n v="1.1537791710205504E-2"/>
    <n v="4.4191919191919192E-2"/>
    <n v="3.9141414141414144E-2"/>
    <n v="6.9444444444444448E-2"/>
    <n v="2.1769418321142459E-3"/>
    <n v="1.3179650163567291E-2"/>
    <n v="4.7351657471679957E-2"/>
    <n v="4.2122965708206277E-2"/>
    <n v="7.3352711559023204E-2"/>
    <n v="2.8934885507123642E-3"/>
    <n v="142.51419366074538"/>
    <n v="106.90856844305119"/>
    <n v="60.919714385231629"/>
    <n v="168.07867467781261"/>
    <n v="12.304902473005921"/>
    <n v="142.98670474173343"/>
    <n v="107.2630277565015"/>
    <n v="61.121695951826837"/>
    <n v="168.63594574129777"/>
    <n v="12.345699832339921"/>
  </r>
  <r>
    <x v="7"/>
    <x v="1"/>
    <n v="4"/>
    <x v="25"/>
    <x v="25"/>
    <x v="0"/>
    <n v="62192"/>
    <n v="15548"/>
    <n v="732"/>
    <n v="2521"/>
    <n v="6092"/>
    <n v="2309"/>
    <n v="452"/>
    <n v="11125783"/>
    <n v="6816729"/>
    <n v="5330707"/>
    <n v="6894547"/>
    <n v="1927434"/>
    <n v="15199.157103825137"/>
    <n v="2703.9781832606109"/>
    <n v="875.03397898883782"/>
    <n v="2985.9449978345606"/>
    <n v="4264.2345132743367"/>
    <n v="1.1770002572678158E-2"/>
    <n v="4.0535760226395677E-2"/>
    <n v="9.7954720864419864E-2"/>
    <n v="3.7126961667095448E-2"/>
    <n v="7.2678157962438898E-3"/>
    <n v="1.277764386119188E-2"/>
    <n v="4.2378322679069602E-2"/>
    <n v="0.10073197430878124"/>
    <n v="3.8893478895008549E-2"/>
    <n v="8.0614249456137394E-3"/>
    <n v="178.89411821456136"/>
    <n v="109.60781129405711"/>
    <n v="85.713709158734247"/>
    <n v="110.85906547465912"/>
    <n v="30.991670954463597"/>
    <n v="179.48724828117909"/>
    <n v="109.97122004703073"/>
    <n v="85.997896132184081"/>
    <n v="111.2266228071551"/>
    <n v="31.094424985961538"/>
  </r>
  <r>
    <x v="7"/>
    <x v="1"/>
    <n v="4"/>
    <x v="26"/>
    <x v="26"/>
    <x v="0"/>
    <n v="41596"/>
    <n v="10399"/>
    <n v="362"/>
    <n v="1688"/>
    <n v="3363"/>
    <n v="2271"/>
    <n v="443"/>
    <n v="4445129"/>
    <n v="5676525"/>
    <n v="2351603"/>
    <n v="8144029"/>
    <n v="970524"/>
    <n v="12279.361878453039"/>
    <n v="3362.870260663507"/>
    <n v="699.25750817722269"/>
    <n v="3586.0981946279171"/>
    <n v="2190.7990970654628"/>
    <n v="8.7027598807577645E-3"/>
    <n v="4.0580825079334554E-2"/>
    <n v="8.0849120107702663E-2"/>
    <n v="5.4596595826521779E-2"/>
    <n v="1.0650062506010194E-2"/>
    <n v="9.7638703154227305E-3"/>
    <n v="4.2835037143075134E-2"/>
    <n v="8.3963425435907929E-2"/>
    <n v="5.7192098613105112E-2"/>
    <n v="1.1822746992647484E-2"/>
    <n v="106.86433791710742"/>
    <n v="136.46804981248198"/>
    <n v="56.534354264833155"/>
    <n v="195.78875372631984"/>
    <n v="23.332147321857871"/>
    <n v="107.21865058261278"/>
    <n v="136.92051467988128"/>
    <n v="56.721796007725295"/>
    <n v="196.43789858194563"/>
    <n v="23.409505919409693"/>
  </r>
  <r>
    <x v="8"/>
    <x v="2"/>
    <n v="1"/>
    <x v="0"/>
    <x v="0"/>
    <x v="0"/>
    <n v="65600"/>
    <n v="16400"/>
    <n v="108"/>
    <n v="1732"/>
    <n v="802"/>
    <n v="3006"/>
    <n v="399"/>
    <n v="1319990"/>
    <n v="2645820"/>
    <n v="1207988"/>
    <n v="4381584"/>
    <n v="1035685"/>
    <n v="12222.12962962963"/>
    <n v="1527.6096997690531"/>
    <n v="1506.219451371571"/>
    <n v="1457.6127744510977"/>
    <n v="2595.7017543859647"/>
    <n v="1.6463414634146341E-3"/>
    <n v="2.6402439024390243E-2"/>
    <n v="1.2225609756097561E-2"/>
    <n v="4.5823170731707316E-2"/>
    <n v="6.0823170731707319E-3"/>
    <n v="2.0151544171531396E-3"/>
    <n v="2.7860970360055082E-2"/>
    <n v="1.3225306199108305E-2"/>
    <n v="4.7725391867504498E-2"/>
    <n v="6.7896334899051674E-3"/>
    <n v="20.121798780487804"/>
    <n v="40.332621951219515"/>
    <n v="18.414451219512195"/>
    <n v="66.792439024390248"/>
    <n v="15.787881097560975"/>
    <n v="20.188513348693032"/>
    <n v="40.466346251289025"/>
    <n v="18.475505013720557"/>
    <n v="67.013891826771271"/>
    <n v="15.840226401367541"/>
  </r>
  <r>
    <x v="8"/>
    <x v="2"/>
    <n v="1"/>
    <x v="1"/>
    <x v="1"/>
    <x v="0"/>
    <n v="19020"/>
    <n v="4755"/>
    <n v="21"/>
    <n v="419"/>
    <n v="563"/>
    <n v="713"/>
    <n v="90"/>
    <n v="376387"/>
    <n v="1174677"/>
    <n v="670889"/>
    <n v="2273775"/>
    <n v="386041"/>
    <n v="17923.190476190477"/>
    <n v="2803.5250596658711"/>
    <n v="1191.632326820604"/>
    <n v="3189.0252454417951"/>
    <n v="4289.3444444444449"/>
    <n v="1.1041009463722397E-3"/>
    <n v="2.202944269190326E-2"/>
    <n v="2.9600420609884333E-2"/>
    <n v="3.7486855941114616E-2"/>
    <n v="4.7318611987381704E-3"/>
    <n v="1.6651685213905911E-3"/>
    <n v="2.4509235008147275E-2"/>
    <n v="3.2463773699730657E-2"/>
    <n v="4.0696031735481038E-2"/>
    <n v="5.8912703229668552E-3"/>
    <n v="19.789011566771819"/>
    <n v="61.760094637223972"/>
    <n v="35.27281808622503"/>
    <n v="119.54652996845427"/>
    <n v="20.296582544689802"/>
    <n v="19.854622766659457"/>
    <n v="61.964862515632127"/>
    <n v="35.389766419407145"/>
    <n v="119.94289091084737"/>
    <n v="20.363876614930867"/>
  </r>
  <r>
    <x v="8"/>
    <x v="2"/>
    <n v="1"/>
    <x v="2"/>
    <x v="2"/>
    <x v="0"/>
    <n v="18256"/>
    <n v="4564"/>
    <n v="86"/>
    <n v="520"/>
    <n v="408"/>
    <n v="997"/>
    <n v="131"/>
    <n v="811836"/>
    <n v="1633595"/>
    <n v="413023"/>
    <n v="2470830"/>
    <n v="567395"/>
    <n v="9439.9534883720935"/>
    <n v="3141.5288461538462"/>
    <n v="1012.3112745098039"/>
    <n v="2478.2647943831494"/>
    <n v="4331.259541984733"/>
    <n v="4.7107800175284834E-3"/>
    <n v="2.848378615249781E-2"/>
    <n v="2.2348816827344433E-2"/>
    <n v="5.4612182296231375E-2"/>
    <n v="7.1757230499561791E-3"/>
    <n v="5.8915741045275881E-3"/>
    <n v="3.1352432377389654E-2"/>
    <n v="2.4897831530710249E-2"/>
    <n v="5.8530529119742145E-2"/>
    <n v="8.6312563167573846E-3"/>
    <n v="44.469544259421561"/>
    <n v="89.482635845749343"/>
    <n v="22.623959246275199"/>
    <n v="135.34344872918493"/>
    <n v="31.079918930762489"/>
    <n v="44.616984678437547"/>
    <n v="89.77931883505066"/>
    <n v="22.698969820065027"/>
    <n v="135.79218494009118"/>
    <n v="31.18296555169033"/>
  </r>
  <r>
    <x v="8"/>
    <x v="2"/>
    <n v="1"/>
    <x v="3"/>
    <x v="3"/>
    <x v="0"/>
    <n v="71772"/>
    <n v="17943"/>
    <n v="108"/>
    <n v="1416"/>
    <n v="1787"/>
    <n v="2675"/>
    <n v="1556"/>
    <n v="1763957"/>
    <n v="5072268"/>
    <n v="1586909"/>
    <n v="8528774"/>
    <n v="7004309"/>
    <n v="16332.935185185184"/>
    <n v="3582.1101694915255"/>
    <n v="888.02965864577504"/>
    <n v="3188.3267289719624"/>
    <n v="4501.4839331619542"/>
    <n v="1.5047650894499248E-3"/>
    <n v="1.9729142283899014E-2"/>
    <n v="2.4898289026361254E-2"/>
    <n v="3.7270801984060638E-2"/>
    <n v="2.1679763696148917E-2"/>
    <n v="1.8418860445199303E-3"/>
    <n v="2.0938641371629031E-2"/>
    <n v="2.6253441331143029E-2"/>
    <n v="3.8918261827261512E-2"/>
    <n v="2.2946383247177522E-2"/>
    <n v="24.577230674915008"/>
    <n v="70.671961210499916"/>
    <n v="22.110419104943432"/>
    <n v="118.83149417600178"/>
    <n v="97.591107952962162"/>
    <n v="24.658717392382194"/>
    <n v="70.906276712200835"/>
    <n v="22.183727017397725"/>
    <n v="119.2254843907743"/>
    <n v="97.914674881484729"/>
  </r>
  <r>
    <x v="8"/>
    <x v="2"/>
    <n v="1"/>
    <x v="4"/>
    <x v="4"/>
    <x v="0"/>
    <n v="59564"/>
    <n v="14891"/>
    <n v="161"/>
    <n v="1184"/>
    <n v="1362"/>
    <n v="1988"/>
    <n v="393"/>
    <n v="3228713"/>
    <n v="3373257"/>
    <n v="1798092"/>
    <n v="5542504"/>
    <n v="879248"/>
    <n v="20054.118012422361"/>
    <n v="2849.0346283783783"/>
    <n v="1320.1850220264316"/>
    <n v="2787.9798792756537"/>
    <n v="2237.2722646310431"/>
    <n v="2.7029749513128734E-3"/>
    <n v="1.9877778523940636E-2"/>
    <n v="2.2866160768249277E-2"/>
    <n v="3.3375864616211136E-2"/>
    <n v="6.5979450674904308E-3"/>
    <n v="3.1986502373210482E-3"/>
    <n v="2.1210342397343613E-2"/>
    <n v="2.429320569740907E-2"/>
    <n v="3.5090647237581429E-2"/>
    <n v="7.3708585236347702E-3"/>
    <n v="54.205778658249947"/>
    <n v="56.632479349942919"/>
    <n v="30.187562957491103"/>
    <n v="93.051239003424882"/>
    <n v="14.761399503055538"/>
    <n v="54.385499922579456"/>
    <n v="56.820246430184604"/>
    <n v="30.287650939179404"/>
    <n v="93.35975382850576"/>
    <n v="14.810341469163765"/>
  </r>
  <r>
    <x v="8"/>
    <x v="2"/>
    <n v="1"/>
    <x v="5"/>
    <x v="5"/>
    <x v="0"/>
    <n v="13652"/>
    <n v="3413"/>
    <n v="69"/>
    <n v="278"/>
    <n v="416"/>
    <n v="499"/>
    <n v="121"/>
    <n v="1247623"/>
    <n v="791556"/>
    <n v="496809"/>
    <n v="1752493"/>
    <n v="569491"/>
    <n v="18081.492753623188"/>
    <n v="2847.3237410071943"/>
    <n v="1194.2524038461538"/>
    <n v="3512.0100200400802"/>
    <n v="4706.5371900826449"/>
    <n v="5.0542045121593909E-3"/>
    <n v="2.036331673014943E-2"/>
    <n v="3.0471725754468208E-2"/>
    <n v="3.6551421037210666E-2"/>
    <n v="8.8631702314679161E-3"/>
    <n v="6.4683168041330119E-3"/>
    <n v="2.3179847881711572E-2"/>
    <n v="3.3899297436982459E-2"/>
    <n v="4.0293596824701162E-2"/>
    <n v="1.0732212546063212E-2"/>
    <n v="91.387562261939649"/>
    <n v="57.980955171403458"/>
    <n v="36.390931731614415"/>
    <n v="128.36895692938762"/>
    <n v="41.714840316437154"/>
    <n v="91.690561105241159"/>
    <n v="58.173193173114207"/>
    <n v="36.511587211949241"/>
    <n v="128.79456895473021"/>
    <n v="41.85314741262777"/>
  </r>
  <r>
    <x v="8"/>
    <x v="2"/>
    <n v="1"/>
    <x v="6"/>
    <x v="6"/>
    <x v="0"/>
    <n v="89632"/>
    <n v="22408"/>
    <n v="309"/>
    <n v="2366"/>
    <n v="1842"/>
    <n v="4470"/>
    <n v="666"/>
    <n v="7687437"/>
    <n v="5856472"/>
    <n v="1513223"/>
    <n v="9981867"/>
    <n v="5150736"/>
    <n v="24878.436893203885"/>
    <n v="2475.2628909551986"/>
    <n v="821.51085776330081"/>
    <n v="2233.0798657718119"/>
    <n v="7733.8378378378375"/>
    <n v="3.4474294894680469E-3"/>
    <n v="2.6396822563370226E-2"/>
    <n v="2.0550696179935737E-2"/>
    <n v="4.9870581935023209E-2"/>
    <n v="7.4303820064262763E-3"/>
    <n v="3.9035947207331444E-3"/>
    <n v="2.764446803692119E-2"/>
    <n v="2.1654847580713274E-2"/>
    <n v="5.1564677782580857E-2"/>
    <n v="8.0987419862571623E-3"/>
    <n v="85.766656997500888"/>
    <n v="65.339075330239197"/>
    <n v="16.882620046411997"/>
    <n v="111.36499241342378"/>
    <n v="57.465369510888969"/>
    <n v="86.051019521468803"/>
    <n v="65.555709451529225"/>
    <n v="16.938594997700221"/>
    <n v="111.73422716540055"/>
    <n v="57.655898069269661"/>
  </r>
  <r>
    <x v="8"/>
    <x v="2"/>
    <n v="1"/>
    <x v="7"/>
    <x v="7"/>
    <x v="0"/>
    <n v="108644"/>
    <n v="27161"/>
    <n v="774"/>
    <n v="2330"/>
    <n v="3007"/>
    <n v="4009"/>
    <n v="676"/>
    <n v="10894585"/>
    <n v="5369241"/>
    <n v="2797448"/>
    <n v="11998437"/>
    <n v="2940517"/>
    <n v="14075.691214470284"/>
    <n v="2304.395278969957"/>
    <n v="930.31193880944465"/>
    <n v="2992.875280618608"/>
    <n v="4349.8772189349111"/>
    <n v="7.1241854129082136E-3"/>
    <n v="2.144619123007253E-2"/>
    <n v="2.7677552372887597E-2"/>
    <n v="3.6900335039210634E-2"/>
    <n v="6.2221567688965796E-3"/>
    <n v="7.7187076734510467E-3"/>
    <n v="2.2470239646926713E-2"/>
    <n v="2.8837189321088141E-2"/>
    <n v="3.8232947341328385E-2"/>
    <n v="6.7780202936629117E-3"/>
    <n v="100.27783402672951"/>
    <n v="49.420501822466036"/>
    <n v="25.748757409521005"/>
    <n v="110.43810058539817"/>
    <n v="27.065617981664886"/>
    <n v="100.6103088949374"/>
    <n v="49.584357324428844"/>
    <n v="25.834128367214067"/>
    <n v="110.80426219323141"/>
    <n v="27.155355039298389"/>
  </r>
  <r>
    <x v="8"/>
    <x v="2"/>
    <n v="1"/>
    <x v="8"/>
    <x v="8"/>
    <x v="0"/>
    <n v="10964"/>
    <n v="2741"/>
    <n v="99"/>
    <n v="248"/>
    <n v="299"/>
    <n v="350"/>
    <n v="118"/>
    <n v="1066495"/>
    <n v="672353"/>
    <n v="235230"/>
    <n v="902430"/>
    <n v="381805"/>
    <n v="10772.676767676769"/>
    <n v="2711.1008064516127"/>
    <n v="786.72240802675583"/>
    <n v="2578.3714285714286"/>
    <n v="3235.6355932203392"/>
    <n v="9.0295512586647201E-3"/>
    <n v="2.2619481940897482E-2"/>
    <n v="2.7271068952936885E-2"/>
    <n v="3.1922655964976288E-2"/>
    <n v="1.0762495439620576E-2"/>
    <n v="1.1134467617528291E-2"/>
    <n v="2.5928084288845292E-2"/>
    <n v="3.0895321099308724E-2"/>
    <n v="3.5834449679657966E-2"/>
    <n v="1.3058528750004619E-2"/>
    <n v="97.272437066763956"/>
    <n v="61.323695731484861"/>
    <n v="21.454761036118207"/>
    <n v="82.308464064210142"/>
    <n v="34.823513316307917"/>
    <n v="97.594947430175012"/>
    <n v="61.527016713177709"/>
    <n v="21.52589508999111"/>
    <n v="82.581360821581754"/>
    <n v="34.938971962904624"/>
  </r>
  <r>
    <x v="8"/>
    <x v="2"/>
    <n v="1"/>
    <x v="9"/>
    <x v="9"/>
    <x v="0"/>
    <n v="11020"/>
    <n v="2755"/>
    <n v="89"/>
    <n v="270"/>
    <n v="502"/>
    <n v="417"/>
    <n v="92"/>
    <n v="1249745"/>
    <n v="791423"/>
    <n v="339947"/>
    <n v="1119147"/>
    <n v="350737"/>
    <n v="14042.078651685393"/>
    <n v="2931.1962962962962"/>
    <n v="677.18525896414337"/>
    <n v="2683.8057553956833"/>
    <n v="3812.358695652174"/>
    <n v="8.076225045372051E-3"/>
    <n v="2.4500907441016333E-2"/>
    <n v="4.5553539019963701E-2"/>
    <n v="3.7840290381125227E-2"/>
    <n v="8.3484573502722315E-3"/>
    <n v="1.0062816119028662E-2"/>
    <n v="2.7932293981751254E-2"/>
    <n v="5.018163088708491E-2"/>
    <n v="4.2075412498084559E-2"/>
    <n v="1.0367975618565787E-2"/>
    <n v="113.40698729582577"/>
    <n v="71.816969147005452"/>
    <n v="30.848185117967333"/>
    <n v="101.5559891107078"/>
    <n v="31.82731397459165"/>
    <n v="113.78299235737292"/>
    <n v="72.055080964876154"/>
    <n v="30.950463416866523"/>
    <n v="101.89270174937833"/>
    <n v="31.932838611435056"/>
  </r>
  <r>
    <x v="8"/>
    <x v="2"/>
    <n v="1"/>
    <x v="10"/>
    <x v="10"/>
    <x v="0"/>
    <n v="29824"/>
    <n v="7456"/>
    <n v="224"/>
    <n v="702"/>
    <n v="989"/>
    <n v="1349"/>
    <n v="186"/>
    <n v="4406069"/>
    <n v="2942649"/>
    <n v="1178645"/>
    <n v="3512576"/>
    <n v="849539"/>
    <n v="19669.950892857141"/>
    <n v="4191.8076923076924"/>
    <n v="1191.7542972699696"/>
    <n v="2603.8369162342474"/>
    <n v="4567.4139784946237"/>
    <n v="7.5107296137339056E-3"/>
    <n v="2.3538090128755365E-2"/>
    <n v="3.316121244635193E-2"/>
    <n v="4.5232027896995708E-2"/>
    <n v="6.2365879828326183E-3"/>
    <n v="8.6755982433897229E-3"/>
    <n v="2.5583527751351021E-2"/>
    <n v="3.5577035985970701E-2"/>
    <n v="4.8035814306003601E-2"/>
    <n v="7.2987432423784237E-3"/>
    <n v="147.73568267167383"/>
    <n v="98.667147263948493"/>
    <n v="39.520017435622314"/>
    <n v="117.77682403433477"/>
    <n v="28.485079130901287"/>
    <n v="148.22550579263171"/>
    <n v="98.994281840611634"/>
    <n v="39.651047515360375"/>
    <n v="118.16731745123808"/>
    <n v="28.579522464483997"/>
  </r>
  <r>
    <x v="8"/>
    <x v="2"/>
    <n v="1"/>
    <x v="11"/>
    <x v="11"/>
    <x v="0"/>
    <n v="83540"/>
    <n v="20885"/>
    <n v="157"/>
    <n v="1773"/>
    <n v="3941"/>
    <n v="3064"/>
    <n v="639"/>
    <n v="2400017"/>
    <n v="3261722"/>
    <n v="3500390"/>
    <n v="5942294"/>
    <n v="2487816"/>
    <n v="15286.732484076432"/>
    <n v="1839.6627185561197"/>
    <n v="888.19842679522969"/>
    <n v="1939.3909921671018"/>
    <n v="3893.2957746478874"/>
    <n v="1.8793392386880535E-3"/>
    <n v="2.1223366052190568E-2"/>
    <n v="4.7175005985156809E-2"/>
    <n v="3.6677040938472585E-2"/>
    <n v="7.6490304045966004E-3"/>
    <n v="2.2284818043744382E-3"/>
    <n v="2.2385236256133874E-2"/>
    <n v="4.8884120796927499E-2"/>
    <n v="3.8192317083152787E-2"/>
    <n v="8.3513657553194714E-3"/>
    <n v="28.728956188652141"/>
    <n v="39.043835288484559"/>
    <n v="41.90076610007182"/>
    <n v="71.131122815417768"/>
    <n v="29.779937754369165"/>
    <n v="28.824208105641361"/>
    <n v="39.173286568698785"/>
    <n v="42.039689640075864"/>
    <n v="71.366960684405171"/>
    <n v="29.878674239617581"/>
  </r>
  <r>
    <x v="8"/>
    <x v="2"/>
    <n v="1"/>
    <x v="12"/>
    <x v="12"/>
    <x v="0"/>
    <n v="90460"/>
    <n v="22615"/>
    <n v="326"/>
    <n v="2225"/>
    <n v="2721"/>
    <n v="4912"/>
    <n v="916"/>
    <n v="5852340"/>
    <n v="6584351"/>
    <n v="3389620"/>
    <n v="14570808"/>
    <n v="3122968"/>
    <n v="17951.963190184048"/>
    <n v="2959.2588764044945"/>
    <n v="1245.7258360896728"/>
    <n v="2966.3697068403908"/>
    <n v="3409.3537117903929"/>
    <n v="3.6038027857616625E-3"/>
    <n v="2.4596506743311961E-2"/>
    <n v="3.0079593190360382E-2"/>
    <n v="5.4300243201414987E-2"/>
    <n v="1.0126022551403935E-2"/>
    <n v="4.0680231289785115E-3"/>
    <n v="2.5796438365488426E-2"/>
    <n v="3.1402811973038278E-2"/>
    <n v="5.6055760670046945E-2"/>
    <n v="1.090162117219233E-2"/>
    <n v="64.695334954676099"/>
    <n v="72.787430908688918"/>
    <n v="37.47092637629892"/>
    <n v="161.07459650674332"/>
    <n v="34.523192571302232"/>
    <n v="64.909834730937604"/>
    <n v="73.028760328429954"/>
    <n v="37.595162618829519"/>
    <n v="161.60864528995643"/>
    <n v="34.637655493359368"/>
  </r>
  <r>
    <x v="8"/>
    <x v="2"/>
    <n v="1"/>
    <x v="13"/>
    <x v="13"/>
    <x v="0"/>
    <n v="22616"/>
    <n v="5654"/>
    <n v="158"/>
    <n v="568"/>
    <n v="777"/>
    <n v="848"/>
    <n v="254"/>
    <n v="2965641"/>
    <n v="1572324"/>
    <n v="620781"/>
    <n v="2166158"/>
    <n v="1706228"/>
    <n v="18769.879746835442"/>
    <n v="2768.176056338028"/>
    <n v="798.94594594594594"/>
    <n v="2554.4316037735848"/>
    <n v="6717.4330708661419"/>
    <n v="6.9862044570215779E-3"/>
    <n v="2.5114962858153518E-2"/>
    <n v="3.435620799434029E-2"/>
    <n v="3.7495578351609479E-2"/>
    <n v="1.1230986911920765E-2"/>
    <n v="8.2766696945206029E-3"/>
    <n v="2.753928872761259E-2"/>
    <n v="3.7178221652529361E-2"/>
    <n v="4.0438911477965682E-2"/>
    <n v="1.286367944921315E-2"/>
    <n v="131.13021754510081"/>
    <n v="69.522638839759466"/>
    <n v="27.448753095153872"/>
    <n v="95.779890343119916"/>
    <n v="75.443402900601342"/>
    <n v="131.56498463215974"/>
    <n v="69.753143720624294"/>
    <n v="27.539760451429139"/>
    <n v="96.097452112656228"/>
    <n v="75.693538293731663"/>
  </r>
  <r>
    <x v="8"/>
    <x v="2"/>
    <n v="1"/>
    <x v="14"/>
    <x v="14"/>
    <x v="0"/>
    <n v="148284"/>
    <n v="37071"/>
    <n v="990"/>
    <n v="3703"/>
    <n v="6061"/>
    <n v="6795"/>
    <n v="1390"/>
    <n v="12564214"/>
    <n v="10807578"/>
    <n v="6466320"/>
    <n v="22125737"/>
    <n v="12484232"/>
    <n v="12691.125252525253"/>
    <n v="2918.6005941128815"/>
    <n v="1066.8734532255403"/>
    <n v="3256.1791022810889"/>
    <n v="8981.4618705035973"/>
    <n v="6.6763777615926195E-3"/>
    <n v="2.4972350354724719E-2"/>
    <n v="4.0874268295972592E-2"/>
    <n v="4.5824229181840252E-2"/>
    <n v="9.3739041299128693E-3"/>
    <n v="7.1691254633857934E-3"/>
    <n v="2.5916513295702458E-2"/>
    <n v="4.207230891143815E-2"/>
    <n v="4.7089462299299417E-2"/>
    <n v="9.9569784447171468E-3"/>
    <n v="84.730746405546114"/>
    <n v="72.884316581694591"/>
    <n v="43.607671764991501"/>
    <n v="149.21189744004747"/>
    <n v="84.191362520568632"/>
    <n v="85.011674329625848"/>
    <n v="73.125967229468486"/>
    <n v="43.752254613869695"/>
    <n v="149.70661500567823"/>
    <n v="84.470502097424756"/>
  </r>
  <r>
    <x v="8"/>
    <x v="2"/>
    <n v="1"/>
    <x v="15"/>
    <x v="15"/>
    <x v="0"/>
    <n v="16088"/>
    <n v="4022"/>
    <n v="129"/>
    <n v="444"/>
    <n v="524"/>
    <n v="859"/>
    <n v="192"/>
    <n v="2124587"/>
    <n v="1303119"/>
    <n v="653306"/>
    <n v="2183826"/>
    <n v="1114939"/>
    <n v="16469.666666666668"/>
    <n v="2934.9527027027025"/>
    <n v="1246.7671755725191"/>
    <n v="2542.2887077997671"/>
    <n v="5806.973958333333"/>
    <n v="8.0183988065638985E-3"/>
    <n v="2.7598209845847838E-2"/>
    <n v="3.257086026852312E-2"/>
    <n v="5.339383391347588E-2"/>
    <n v="1.1934361014420686E-2"/>
    <n v="9.6567255748308961E-3"/>
    <n v="3.0607528819422025E-2"/>
    <n v="3.5831697261033406E-2"/>
    <n v="5.7523691824616724E-2"/>
    <n v="1.3929151903832624E-2"/>
    <n v="132.06035554450523"/>
    <n v="80.999440576827453"/>
    <n v="40.608279462953753"/>
    <n v="135.74254102436598"/>
    <n v="69.302523620089502"/>
    <n v="132.49820653850898"/>
    <n v="81.267997218403053"/>
    <n v="40.742917715700578"/>
    <n v="136.19260044054016"/>
    <n v="69.532298700800979"/>
  </r>
  <r>
    <x v="8"/>
    <x v="2"/>
    <n v="1"/>
    <x v="16"/>
    <x v="16"/>
    <x v="0"/>
    <n v="30480"/>
    <n v="7620"/>
    <n v="231"/>
    <n v="766"/>
    <n v="1660"/>
    <n v="1612"/>
    <n v="295"/>
    <n v="4733687"/>
    <n v="1368691"/>
    <n v="1392105"/>
    <n v="5415757"/>
    <n v="1461596"/>
    <n v="20492.151515151516"/>
    <n v="1786.8028720626633"/>
    <n v="838.61746987951813"/>
    <n v="3359.6507444168733"/>
    <n v="4954.562711864407"/>
    <n v="7.5787401574803149E-3"/>
    <n v="2.5131233595800526E-2"/>
    <n v="5.446194225721785E-2"/>
    <n v="5.2887139107611551E-2"/>
    <n v="9.6784776902887146E-3"/>
    <n v="8.7361708052510843E-3"/>
    <n v="2.7220185405744699E-2"/>
    <n v="5.7490490592076088E-2"/>
    <n v="5.5874064287945127E-2"/>
    <n v="1.098506993200779E-2"/>
    <n v="155.30469160104988"/>
    <n v="44.904560367454067"/>
    <n v="45.672736220472444"/>
    <n v="177.68231627296589"/>
    <n v="47.952624671916013"/>
    <n v="155.81961005110699"/>
    <n v="45.053443098468414"/>
    <n v="45.82416586694395"/>
    <n v="178.27142856541911"/>
    <n v="48.111613372886247"/>
  </r>
  <r>
    <x v="8"/>
    <x v="2"/>
    <n v="1"/>
    <x v="17"/>
    <x v="17"/>
    <x v="0"/>
    <n v="100048"/>
    <n v="25012"/>
    <n v="578"/>
    <n v="2716"/>
    <n v="7068"/>
    <n v="3752"/>
    <n v="878"/>
    <n v="7738473"/>
    <n v="7701767"/>
    <n v="3893237"/>
    <n v="11350615"/>
    <n v="1517958"/>
    <n v="13388.361591695502"/>
    <n v="2835.7021354933727"/>
    <n v="550.82583474816067"/>
    <n v="3025.2172174840084"/>
    <n v="1728.8815489749431"/>
    <n v="5.7772269310730848E-3"/>
    <n v="2.7146969454661763E-2"/>
    <n v="7.0646089876859108E-2"/>
    <n v="3.750199904046058E-2"/>
    <n v="8.7757876219414672E-3"/>
    <n v="6.3355084895698422E-3"/>
    <n v="2.834408483491271E-2"/>
    <n v="7.2533587204255692E-2"/>
    <n v="3.8901518181509033E-2"/>
    <n v="9.4628255587967617E-3"/>
    <n v="77.347603150487771"/>
    <n v="76.980719254757716"/>
    <n v="38.913691428114504"/>
    <n v="113.45169318727011"/>
    <n v="15.172297297297296"/>
    <n v="77.604051989987042"/>
    <n v="77.235951677128881"/>
    <n v="39.042711211545374"/>
    <n v="113.82784647285411"/>
    <n v="15.222601610242323"/>
  </r>
  <r>
    <x v="8"/>
    <x v="2"/>
    <n v="1"/>
    <x v="18"/>
    <x v="18"/>
    <x v="0"/>
    <n v="70956"/>
    <n v="17739"/>
    <n v="271"/>
    <n v="2129"/>
    <n v="3704"/>
    <n v="4146"/>
    <n v="761"/>
    <n v="8918074"/>
    <n v="6859285"/>
    <n v="1493944"/>
    <n v="12542373"/>
    <n v="6048624"/>
    <n v="32908.022140221401"/>
    <n v="3221.8341944574918"/>
    <n v="403.33261339092871"/>
    <n v="3025.1743849493487"/>
    <n v="7948.2575558475692"/>
    <n v="3.8192682789334235E-3"/>
    <n v="3.0004509837082135E-2"/>
    <n v="5.2201364225717348E-2"/>
    <n v="5.8430576695416875E-2"/>
    <n v="1.0724956310953267E-2"/>
    <n v="4.3588043810648134E-3"/>
    <n v="3.1496752610020946E-2"/>
    <n v="5.4146994541590825E-2"/>
    <n v="6.0482247215395815E-2"/>
    <n v="1.1625941498323435E-2"/>
    <n v="125.68456508258639"/>
    <n v="96.669555781047407"/>
    <n v="21.054512655730313"/>
    <n v="176.76268391679349"/>
    <n v="85.244715034669369"/>
    <n v="126.10127690745949"/>
    <n v="96.9900672692538"/>
    <n v="21.124319671291996"/>
    <n v="177.34874713415064"/>
    <n v="85.527347040751764"/>
  </r>
  <r>
    <x v="8"/>
    <x v="2"/>
    <n v="1"/>
    <x v="19"/>
    <x v="19"/>
    <x v="0"/>
    <n v="54056"/>
    <n v="13514"/>
    <n v="458"/>
    <n v="1277"/>
    <n v="2802"/>
    <n v="2031"/>
    <n v="442"/>
    <n v="5247742"/>
    <n v="3445715"/>
    <n v="2371980"/>
    <n v="5093913"/>
    <n v="916233"/>
    <n v="11457.951965065502"/>
    <n v="2698.288958496476"/>
    <n v="846.53104925053537"/>
    <n v="2508.0812407680946"/>
    <n v="2072.9253393665158"/>
    <n v="8.4726949829806129E-3"/>
    <n v="2.362364954861625E-2"/>
    <n v="5.1835133935178336E-2"/>
    <n v="3.7572147402693504E-2"/>
    <n v="8.1767056385970097E-3"/>
    <n v="9.3912329100621691E-3"/>
    <n v="2.5145654584834434E-2"/>
    <n v="5.4056847209713328E-2"/>
    <n v="3.9477832195231301E-2"/>
    <n v="9.0791912817569445E-3"/>
    <n v="97.079732129643332"/>
    <n v="63.743432736421489"/>
    <n v="43.880050318188545"/>
    <n v="94.233998076069255"/>
    <n v="16.949700310788813"/>
    <n v="97.40160357270679"/>
    <n v="63.954776445665466"/>
    <n v="44.025536248235731"/>
    <n v="94.546434382608282"/>
    <n v="17.005897669175024"/>
  </r>
  <r>
    <x v="8"/>
    <x v="2"/>
    <n v="1"/>
    <x v="20"/>
    <x v="20"/>
    <x v="0"/>
    <n v="49184"/>
    <n v="12296"/>
    <n v="328"/>
    <n v="1501"/>
    <n v="2029"/>
    <n v="2139"/>
    <n v="332"/>
    <n v="4379657"/>
    <n v="5482042"/>
    <n v="2008371"/>
    <n v="7545595"/>
    <n v="1051590"/>
    <n v="13352.612804878048"/>
    <n v="3652.2598267821454"/>
    <n v="989.83292262198131"/>
    <n v="3527.6273959794298"/>
    <n v="3167.4397590361446"/>
    <n v="6.668835393623943E-3"/>
    <n v="3.0518054651919323E-2"/>
    <n v="4.1253253090435912E-2"/>
    <n v="4.3489752765126871E-2"/>
    <n v="6.7501626545217958E-3"/>
    <n v="7.5239336633445659E-3"/>
    <n v="3.2325196671202754E-2"/>
    <n v="4.3342669736820751E-2"/>
    <n v="4.5632555939235785E-2"/>
    <n v="7.6104239195353609E-3"/>
    <n v="89.046376870526998"/>
    <n v="111.45986499674692"/>
    <n v="40.833828074170462"/>
    <n v="153.41564329863371"/>
    <n v="21.380733571893298"/>
    <n v="89.341613427057808"/>
    <n v="111.82941430228324"/>
    <n v="40.969214141681306"/>
    <n v="153.92429853916423"/>
    <n v="21.45162218497013"/>
  </r>
  <r>
    <x v="8"/>
    <x v="2"/>
    <n v="1"/>
    <x v="21"/>
    <x v="21"/>
    <x v="0"/>
    <n v="86480"/>
    <n v="21620"/>
    <n v="856"/>
    <n v="2815"/>
    <n v="2945"/>
    <n v="5117"/>
    <n v="1070"/>
    <n v="9337740"/>
    <n v="7923634"/>
    <n v="3672530"/>
    <n v="12452065"/>
    <n v="2489599"/>
    <n v="10908.574766355141"/>
    <n v="2814.790053285968"/>
    <n v="1247.0390492359932"/>
    <n v="2433.4698065272619"/>
    <n v="2326.7280373831777"/>
    <n v="9.8982423681776132E-3"/>
    <n v="3.2550878815911191E-2"/>
    <n v="3.4054116558741902E-2"/>
    <n v="5.9169750231267346E-2"/>
    <n v="1.2372802960222017E-2"/>
    <n v="1.0682605258427107E-2"/>
    <n v="3.3956905318491708E-2"/>
    <n v="3.5491124895352028E-2"/>
    <n v="6.1039156027025386E-2"/>
    <n v="1.3248650772239924E-2"/>
    <n v="107.97571692876966"/>
    <n v="91.623889916743749"/>
    <n v="42.466813135985198"/>
    <n v="143.98780064754857"/>
    <n v="28.788147548566144"/>
    <n v="108.33371441250048"/>
    <n v="91.927672313127033"/>
    <n v="42.60761342587611"/>
    <n v="144.46519752701326"/>
    <n v="28.883595716698775"/>
  </r>
  <r>
    <x v="8"/>
    <x v="2"/>
    <n v="1"/>
    <x v="22"/>
    <x v="22"/>
    <x v="0"/>
    <n v="24104"/>
    <n v="6026"/>
    <n v="244"/>
    <n v="795"/>
    <n v="1096"/>
    <n v="909"/>
    <n v="152"/>
    <n v="3798711"/>
    <n v="2831408"/>
    <n v="995586"/>
    <n v="3052002"/>
    <n v="692456"/>
    <n v="15568.487704918032"/>
    <n v="3561.519496855346"/>
    <n v="908.3813868613139"/>
    <n v="3357.5379537953795"/>
    <n v="4555.6315789473683"/>
    <n v="1.0122801194822437E-2"/>
    <n v="3.2982077663458349E-2"/>
    <n v="4.5469631596415531E-2"/>
    <n v="3.7711583139727847E-2"/>
    <n v="6.3060073016926654E-3"/>
    <n v="1.162508635026514E-2"/>
    <n v="3.5662280288986367E-2"/>
    <n v="4.8596192943117171E-2"/>
    <n v="4.0570498993980506E-2"/>
    <n v="7.4940031652703E-3"/>
    <n v="157.59670594092267"/>
    <n v="117.46631264520411"/>
    <n v="41.303767009624956"/>
    <n v="126.61807168934617"/>
    <n v="28.727846000663789"/>
    <n v="158.11922364931016"/>
    <n v="117.85577655011028"/>
    <n v="41.440711177060351"/>
    <n v="127.0378785899064"/>
    <n v="28.823094236783664"/>
  </r>
  <r>
    <x v="8"/>
    <x v="2"/>
    <n v="1"/>
    <x v="23"/>
    <x v="23"/>
    <x v="0"/>
    <n v="44540"/>
    <n v="11135"/>
    <n v="471"/>
    <n v="1700"/>
    <n v="2031"/>
    <n v="3190"/>
    <n v="611"/>
    <n v="8252985"/>
    <n v="4858344"/>
    <n v="2455055"/>
    <n v="9764453"/>
    <n v="3029345"/>
    <n v="17522.261146496814"/>
    <n v="2857.849411764706"/>
    <n v="1208.7912358444116"/>
    <n v="3060.9570532915359"/>
    <n v="4958.0114566284783"/>
    <n v="1.0574764256847778E-2"/>
    <n v="3.8167938931297711E-2"/>
    <n v="4.5599461158509207E-2"/>
    <n v="7.1621014818140996E-2"/>
    <n v="1.371800628648406E-2"/>
    <n v="1.1704059902056465E-2"/>
    <n v="4.0283277041382348E-2"/>
    <n v="4.7902631227276414E-2"/>
    <n v="7.4467859020790728E-2"/>
    <n v="1.5002189136316105E-2"/>
    <n v="185.29378087112707"/>
    <n v="109.07822182308038"/>
    <n v="55.12022900763359"/>
    <n v="219.22885047148631"/>
    <n v="68.014032330489442"/>
    <n v="185.90812925601989"/>
    <n v="109.43987470257231"/>
    <n v="55.302982165923957"/>
    <n v="219.95571183497017"/>
    <n v="68.239535370666204"/>
  </r>
  <r>
    <x v="8"/>
    <x v="2"/>
    <n v="1"/>
    <x v="24"/>
    <x v="24"/>
    <x v="0"/>
    <n v="23520"/>
    <n v="5880"/>
    <n v="254"/>
    <n v="1015"/>
    <n v="646"/>
    <n v="1625"/>
    <n v="42"/>
    <n v="2466965"/>
    <n v="2297617"/>
    <n v="1197812"/>
    <n v="3438479"/>
    <n v="180291"/>
    <n v="9712.4606299212592"/>
    <n v="2263.6620689655174"/>
    <n v="1854.1981424148607"/>
    <n v="2115.987076923077"/>
    <n v="4292.6428571428569"/>
    <n v="1.0799319727891157E-2"/>
    <n v="4.3154761904761904E-2"/>
    <n v="2.7465986394557822E-2"/>
    <n v="6.9090136054421769E-2"/>
    <n v="1.7857142857142857E-3"/>
    <n v="1.2369601773701411E-2"/>
    <n v="4.6242016705830134E-2"/>
    <n v="2.9949046671546527E-2"/>
    <n v="7.2943136882418269E-2"/>
    <n v="2.4271529569661332E-3"/>
    <n v="104.88796768707483"/>
    <n v="97.687797619047615"/>
    <n v="50.92738095238095"/>
    <n v="146.1938350340136"/>
    <n v="7.665433673469388"/>
    <n v="105.23572762397235"/>
    <n v="98.011685125734843"/>
    <n v="51.096232567841682"/>
    <n v="146.67854610209258"/>
    <n v="7.6908487023746179"/>
  </r>
  <r>
    <x v="8"/>
    <x v="2"/>
    <n v="1"/>
    <x v="25"/>
    <x v="25"/>
    <x v="0"/>
    <n v="63360"/>
    <n v="15840"/>
    <n v="741"/>
    <n v="2495"/>
    <n v="2837"/>
    <n v="3279"/>
    <n v="428"/>
    <n v="9885665"/>
    <n v="6522230"/>
    <n v="2646157"/>
    <n v="8331988"/>
    <n v="1914552"/>
    <n v="13340.978407557355"/>
    <n v="2614.1202404809619"/>
    <n v="932.73070144518863"/>
    <n v="2541.0149435803601"/>
    <n v="4473.2523364485978"/>
    <n v="1.1695075757575758E-2"/>
    <n v="3.9378156565656568E-2"/>
    <n v="4.4775883838383837E-2"/>
    <n v="5.1751893939393938E-2"/>
    <n v="6.7550505050505052E-3"/>
    <n v="1.2690241313483328E-2"/>
    <n v="4.1178487137099387E-2"/>
    <n v="4.6690241406468158E-2"/>
    <n v="5.3802453804177315E-2"/>
    <n v="7.5132627949642174E-3"/>
    <n v="156.02375315656565"/>
    <n v="102.93923611111111"/>
    <n v="41.763841540404037"/>
    <n v="131.50233585858587"/>
    <n v="30.217045454545456"/>
    <n v="156.54105568180969"/>
    <n v="103.28053495638076"/>
    <n v="41.902311101965374"/>
    <n v="131.93833671767862"/>
    <n v="30.31723118654336"/>
  </r>
  <r>
    <x v="8"/>
    <x v="2"/>
    <n v="1"/>
    <x v="26"/>
    <x v="26"/>
    <x v="0"/>
    <n v="41824"/>
    <n v="10456"/>
    <n v="383"/>
    <n v="1628"/>
    <n v="3654"/>
    <n v="2641"/>
    <n v="527"/>
    <n v="4409816"/>
    <n v="5242736"/>
    <n v="2474934"/>
    <n v="9750983"/>
    <n v="1131961"/>
    <n v="11513.879895561358"/>
    <n v="3220.3538083538083"/>
    <n v="677.32183908045977"/>
    <n v="3692.1556228701252"/>
    <n v="2147.933586337761"/>
    <n v="9.1574215761285379E-3"/>
    <n v="3.8925019127773526E-2"/>
    <n v="8.7366105585309869E-2"/>
    <n v="6.3145562356541701E-2"/>
    <n v="1.2600420811017598E-2"/>
    <n v="1.0242677268577891E-2"/>
    <n v="4.1128636519034721E-2"/>
    <n v="9.0583193458882841E-2"/>
    <n v="6.5916652252881971E-2"/>
    <n v="1.3871235223653959E-2"/>
    <n v="105.43745218056618"/>
    <n v="125.35233358837031"/>
    <n v="59.174971308339707"/>
    <n v="233.14324311400154"/>
    <n v="27.064867061973985"/>
    <n v="105.78703395362848"/>
    <n v="125.76794388743438"/>
    <n v="59.371168114721691"/>
    <n v="233.91623816101492"/>
    <n v="27.154601629905475"/>
  </r>
  <r>
    <x v="9"/>
    <x v="2"/>
    <n v="2"/>
    <x v="0"/>
    <x v="0"/>
    <x v="0"/>
    <n v="67048"/>
    <n v="16762"/>
    <n v="111"/>
    <n v="1921"/>
    <n v="1091"/>
    <n v="2811"/>
    <n v="397"/>
    <n v="1500845"/>
    <n v="3302165"/>
    <n v="1361364"/>
    <n v="4941024"/>
    <n v="1176855"/>
    <n v="13521.126126126126"/>
    <n v="1718.9823008849557"/>
    <n v="1247.8130155820347"/>
    <n v="1757.7459978655284"/>
    <n v="2964.3702770780856"/>
    <n v="1.6555303663047369E-3"/>
    <n v="2.8651115618661259E-2"/>
    <n v="1.6271924591337548E-2"/>
    <n v="4.1925187925068608E-2"/>
    <n v="5.9211311299367615E-3"/>
    <n v="2.0213540267677208E-3"/>
    <n v="3.0152256313989375E-2"/>
    <n v="1.7410390425523184E-2"/>
    <n v="4.3728621818646451E-2"/>
    <n v="6.611491364781244E-3"/>
    <n v="22.384634888438136"/>
    <n v="49.250760649087219"/>
    <n v="20.304319293640376"/>
    <n v="73.693831285049512"/>
    <n v="17.552425128266318"/>
    <n v="22.458851973466434"/>
    <n v="49.414053367910597"/>
    <n v="20.371639015358785"/>
    <n v="73.938165908768056"/>
    <n v="17.610620843080959"/>
  </r>
  <r>
    <x v="9"/>
    <x v="2"/>
    <n v="2"/>
    <x v="1"/>
    <x v="1"/>
    <x v="0"/>
    <n v="19060"/>
    <n v="4765"/>
    <n v="21"/>
    <n v="419"/>
    <n v="781"/>
    <n v="618"/>
    <n v="91"/>
    <n v="512921"/>
    <n v="1231407"/>
    <n v="973112"/>
    <n v="1846259"/>
    <n v="459353"/>
    <n v="24424.809523809523"/>
    <n v="2938.9188544152744"/>
    <n v="1245.9820742637644"/>
    <n v="2987.4741100323627"/>
    <n v="5047.8351648351645"/>
    <n v="1.1017838405036726E-3"/>
    <n v="2.1983210912906611E-2"/>
    <n v="4.0975865687303256E-2"/>
    <n v="3.2423924449108077E-2"/>
    <n v="4.7743966421825816E-3"/>
    <n v="1.6616745883531619E-3"/>
    <n v="2.4457857538139203E-2"/>
    <n v="4.4321460252157552E-2"/>
    <n v="3.5413226657437881E-2"/>
    <n v="5.9377576164383952E-3"/>
    <n v="26.910860440713535"/>
    <n v="64.606873032528853"/>
    <n v="51.055194123819518"/>
    <n v="96.865634837355714"/>
    <n v="24.100367261280169"/>
    <n v="27.000084393995198"/>
    <n v="64.821079510015082"/>
    <n v="51.224469508578238"/>
    <n v="97.18679643292667"/>
    <n v="24.180272920459249"/>
  </r>
  <r>
    <x v="9"/>
    <x v="2"/>
    <n v="2"/>
    <x v="2"/>
    <x v="2"/>
    <x v="0"/>
    <n v="18308"/>
    <n v="4577"/>
    <n v="89"/>
    <n v="564"/>
    <n v="1344"/>
    <n v="1752"/>
    <n v="92"/>
    <n v="824196"/>
    <n v="2029485"/>
    <n v="1244929"/>
    <n v="5612036"/>
    <n v="412501"/>
    <n v="9260.6292134831456"/>
    <n v="3598.377659574468"/>
    <n v="926.28645833333337"/>
    <n v="3203.216894977169"/>
    <n v="4483.70652173913"/>
    <n v="4.8612628359187239E-3"/>
    <n v="3.0806204937732139E-2"/>
    <n v="7.3410530915446803E-2"/>
    <n v="9.5695870657636004E-2"/>
    <n v="5.0251256281407036E-3"/>
    <n v="6.0589732800005259E-3"/>
    <n v="3.3781704438862172E-2"/>
    <n v="7.7901688891991408E-2"/>
    <n v="0.10076156900912638"/>
    <n v="6.2427546416667368E-3"/>
    <n v="45.018352632728863"/>
    <n v="110.85235962420799"/>
    <n v="67.999180686038883"/>
    <n v="306.5346296700896"/>
    <n v="22.531188551452917"/>
    <n v="45.167612646208148"/>
    <n v="111.21989472320872"/>
    <n v="68.224634485039061"/>
    <n v="307.55095657413455"/>
    <n v="22.605891540572276"/>
  </r>
  <r>
    <x v="9"/>
    <x v="2"/>
    <n v="2"/>
    <x v="3"/>
    <x v="3"/>
    <x v="0"/>
    <n v="72020"/>
    <n v="18005"/>
    <n v="103"/>
    <n v="1637"/>
    <n v="5234"/>
    <n v="2452"/>
    <n v="362"/>
    <n v="1637912"/>
    <n v="6715592"/>
    <n v="4251759"/>
    <n v="7852612"/>
    <n v="1693062"/>
    <n v="15902.058252427185"/>
    <n v="4102.3775198533904"/>
    <n v="812.33454337027126"/>
    <n v="3202.5334420880913"/>
    <n v="4676.9668508287295"/>
    <n v="1.4301582893640656E-3"/>
    <n v="2.2729797278533741E-2"/>
    <n v="7.2674257150791441E-2"/>
    <n v="3.4046098306026104E-2"/>
    <n v="5.0263815606775893E-3"/>
    <n v="1.7582616200933255E-3"/>
    <n v="2.4023797862411055E-2"/>
    <n v="7.4928163262475075E-2"/>
    <n v="3.5620593130597997E-2"/>
    <n v="5.640373786229072E-3"/>
    <n v="22.742460427658983"/>
    <n v="93.246209386281592"/>
    <n v="59.035809497361846"/>
    <n v="109.03376839766732"/>
    <n v="23.50821993890586"/>
    <n v="22.817863896499304"/>
    <n v="93.555370642879197"/>
    <n v="59.231544907611635"/>
    <n v="109.39527389018286"/>
    <n v="23.586162311732807"/>
  </r>
  <r>
    <x v="9"/>
    <x v="2"/>
    <n v="2"/>
    <x v="4"/>
    <x v="4"/>
    <x v="0"/>
    <n v="60320"/>
    <n v="15080"/>
    <n v="167"/>
    <n v="1253"/>
    <n v="4004"/>
    <n v="1724"/>
    <n v="357"/>
    <n v="3229929"/>
    <n v="3888656"/>
    <n v="6825622"/>
    <n v="6024779"/>
    <n v="916568"/>
    <n v="19340.892215568863"/>
    <n v="3103.4764565043893"/>
    <n v="1704.7007992007991"/>
    <n v="3494.6513921113688"/>
    <n v="2567.4173669467787"/>
    <n v="2.7685676392572942E-3"/>
    <n v="2.0772546419098144E-2"/>
    <n v="6.637931034482758E-2"/>
    <n v="2.8580901856763926E-2"/>
    <n v="5.9184350132625999E-3"/>
    <n v="3.2670511571561947E-3"/>
    <n v="2.2125590401379919E-2"/>
    <n v="6.8741021909734232E-2"/>
    <n v="3.0161664039836156E-2"/>
    <n v="6.6461137859927981E-3"/>
    <n v="53.546568302387271"/>
    <n v="64.467108753315657"/>
    <n v="113.15686339522546"/>
    <n v="99.880288461538456"/>
    <n v="15.195092838196286"/>
    <n v="53.724103930396311"/>
    <n v="64.680851837163971"/>
    <n v="113.53203916172754"/>
    <n v="100.2114452527189"/>
    <n v="15.245472730600419"/>
  </r>
  <r>
    <x v="9"/>
    <x v="2"/>
    <n v="2"/>
    <x v="5"/>
    <x v="5"/>
    <x v="0"/>
    <n v="13772"/>
    <n v="3443"/>
    <n v="69"/>
    <n v="305"/>
    <n v="543"/>
    <n v="402"/>
    <n v="116"/>
    <n v="1307918"/>
    <n v="959826"/>
    <n v="636940"/>
    <n v="1191321"/>
    <n v="562672"/>
    <n v="18955.333333333332"/>
    <n v="3146.9704918032785"/>
    <n v="1173.0018416206262"/>
    <n v="2963.4850746268658"/>
    <n v="4850.6206896551721"/>
    <n v="5.0101655532965436E-3"/>
    <n v="2.2146383967470231E-2"/>
    <n v="3.9427824571594543E-2"/>
    <n v="2.9189660180075516E-2"/>
    <n v="8.4228870171362182E-3"/>
    <n v="6.411987239394068E-3"/>
    <n v="2.5068152111797779E-2"/>
    <n v="4.3291706287555146E-2"/>
    <n v="3.2531911705306754E-2"/>
    <n v="1.0237362684838866E-2"/>
    <n v="94.969358117920422"/>
    <n v="69.69401684577403"/>
    <n v="46.248910833575373"/>
    <n v="86.503122277083932"/>
    <n v="40.856230031948883"/>
    <n v="95.284232537880754"/>
    <n v="69.925089936757445"/>
    <n v="46.402250808290553"/>
    <n v="86.789926578929737"/>
    <n v="40.991690373979438"/>
  </r>
  <r>
    <x v="9"/>
    <x v="2"/>
    <n v="2"/>
    <x v="6"/>
    <x v="6"/>
    <x v="0"/>
    <n v="91140"/>
    <n v="22785"/>
    <n v="355"/>
    <n v="2638"/>
    <n v="1893"/>
    <n v="4252"/>
    <n v="731"/>
    <n v="9170764"/>
    <n v="7172428"/>
    <n v="1517093"/>
    <n v="11304994"/>
    <n v="5507333"/>
    <n v="25833.138028169014"/>
    <n v="2718.888551933283"/>
    <n v="801.42260961436875"/>
    <n v="2658.7474129821262"/>
    <n v="7533.9712722298218"/>
    <n v="3.8951064296686416E-3"/>
    <n v="2.8944481018213737E-2"/>
    <n v="2.0770243581303489E-2"/>
    <n v="4.6653500109721309E-2"/>
    <n v="8.0206276058810613E-3"/>
    <n v="4.3758501390654125E-3"/>
    <n v="3.0238397732193629E-2"/>
    <n v="2.1870932273547052E-2"/>
    <n v="4.8281179681609769E-2"/>
    <n v="8.7090530381364623E-3"/>
    <n v="100.62282203203863"/>
    <n v="78.696818082071545"/>
    <n v="16.645742813254333"/>
    <n v="124.03987272328285"/>
    <n v="60.427177967961377"/>
    <n v="100.95644072073998"/>
    <n v="78.957740293586838"/>
    <n v="16.700932389313426"/>
    <n v="124.45113150979799"/>
    <n v="60.627526511845147"/>
  </r>
  <r>
    <x v="9"/>
    <x v="2"/>
    <n v="2"/>
    <x v="7"/>
    <x v="7"/>
    <x v="0"/>
    <n v="110380"/>
    <n v="27595"/>
    <n v="828"/>
    <n v="2583"/>
    <n v="4148"/>
    <n v="5489"/>
    <n v="2277"/>
    <n v="11442260"/>
    <n v="6815289"/>
    <n v="3530103"/>
    <n v="16742621"/>
    <n v="10284292"/>
    <n v="13819.154589371981"/>
    <n v="2638.5168408826944"/>
    <n v="851.03736740597878"/>
    <n v="3050.2133357624339"/>
    <n v="4516.5972771190163"/>
    <n v="7.5013589418372892E-3"/>
    <n v="2.340097843812285E-2"/>
    <n v="3.757927160717521E-2"/>
    <n v="4.9728211632542124E-2"/>
    <n v="2.0628737090052546E-2"/>
    <n v="8.1064847282974854E-3"/>
    <n v="2.4461173743487052E-2"/>
    <n v="3.8912999977187251E-2"/>
    <n v="5.1252741947910269E-2"/>
    <n v="2.1625566229645919E-2"/>
    <n v="103.66243884761732"/>
    <n v="61.743875702119951"/>
    <n v="31.981364377604638"/>
    <n v="151.6816542851966"/>
    <n v="93.171697771335388"/>
    <n v="104.00613549831267"/>
    <n v="61.948589806048794"/>
    <n v="32.087399774257889"/>
    <n v="152.18456042100908"/>
    <n v="93.480611981917306"/>
  </r>
  <r>
    <x v="9"/>
    <x v="2"/>
    <n v="2"/>
    <x v="8"/>
    <x v="8"/>
    <x v="0"/>
    <n v="10996"/>
    <n v="2749"/>
    <n v="107"/>
    <n v="256"/>
    <n v="373"/>
    <n v="297"/>
    <n v="106"/>
    <n v="1225730"/>
    <n v="751344"/>
    <n v="266012"/>
    <n v="896304"/>
    <n v="327375"/>
    <n v="11455.420560747663"/>
    <n v="2934.9375"/>
    <n v="713.16890080428959"/>
    <n v="3017.8585858585857"/>
    <n v="3088.4433962264152"/>
    <n v="9.7308112040742096E-3"/>
    <n v="2.3281193161149509E-2"/>
    <n v="3.3921425973081121E-2"/>
    <n v="2.700982175336486E-2"/>
    <n v="9.6398690432884689E-3"/>
    <n v="1.1911982189871181E-2"/>
    <n v="2.6631819110393719E-2"/>
    <n v="3.7943794250267712E-2"/>
    <n v="3.0611904147712064E-2"/>
    <n v="1.1810923398764933E-2"/>
    <n v="111.47053473990542"/>
    <n v="68.328846853401231"/>
    <n v="24.191706074936342"/>
    <n v="81.51182248090214"/>
    <n v="29.772189887231722"/>
    <n v="111.84011942136988"/>
    <n v="68.555393672774358"/>
    <n v="24.271914571330917"/>
    <n v="81.782077943634818"/>
    <n v="29.870900684140036"/>
  </r>
  <r>
    <x v="9"/>
    <x v="2"/>
    <n v="2"/>
    <x v="9"/>
    <x v="9"/>
    <x v="0"/>
    <n v="11136"/>
    <n v="2784"/>
    <n v="94"/>
    <n v="286"/>
    <n v="506"/>
    <n v="347"/>
    <n v="90"/>
    <n v="1267148"/>
    <n v="889738"/>
    <n v="305102"/>
    <n v="1138442"/>
    <n v="349589"/>
    <n v="13480.297872340425"/>
    <n v="3110.9720279720282"/>
    <n v="602.96837944664037"/>
    <n v="3280.8126801152739"/>
    <n v="3884.3222222222221"/>
    <n v="8.4410919540229886E-3"/>
    <n v="2.5682471264367818E-2"/>
    <n v="4.5438218390804599E-2"/>
    <n v="3.1160201149425287E-2"/>
    <n v="8.0818965517241385E-3"/>
    <n v="1.0461085053396279E-2"/>
    <n v="2.9175160721718472E-2"/>
    <n v="5.003658908119122E-2"/>
    <n v="3.4996544077936328E-2"/>
    <n v="1.0058801833759675E-2"/>
    <n v="113.78843390804597"/>
    <n v="79.897449712643677"/>
    <n v="27.397808908045977"/>
    <n v="102.23078304597701"/>
    <n v="31.392690373563219"/>
    <n v="114.16570366994647"/>
    <n v="80.16235266274407"/>
    <n v="27.488647356984352"/>
    <n v="102.569732988902"/>
    <n v="31.496773999779755"/>
  </r>
  <r>
    <x v="9"/>
    <x v="2"/>
    <n v="2"/>
    <x v="10"/>
    <x v="10"/>
    <x v="0"/>
    <n v="29984"/>
    <n v="7496"/>
    <n v="232"/>
    <n v="758"/>
    <n v="441"/>
    <n v="848"/>
    <n v="139"/>
    <n v="4047338"/>
    <n v="3636119"/>
    <n v="480645"/>
    <n v="2852273"/>
    <n v="663040"/>
    <n v="17445.422413793105"/>
    <n v="4796.9907651715039"/>
    <n v="1089.8979591836735"/>
    <n v="3363.5294811320755"/>
    <n v="4770.0719424460431"/>
    <n v="7.737459978655283E-3"/>
    <n v="2.5280149413020276E-2"/>
    <n v="1.4707844183564567E-2"/>
    <n v="2.8281750266808965E-2"/>
    <n v="4.6358057630736397E-3"/>
    <n v="8.9164866845844772E-3"/>
    <n v="2.7392377727273803E-2"/>
    <n v="1.6327669413705712E-2"/>
    <n v="3.0512415803477515E-2"/>
    <n v="5.5498448313736591E-3"/>
    <n v="134.98325773745998"/>
    <n v="121.26864327641408"/>
    <n v="16.030049359658484"/>
    <n v="95.126500800426896"/>
    <n v="22.113127001067237"/>
    <n v="135.43079972180891"/>
    <n v="121.67071394918439"/>
    <n v="16.083197581296361"/>
    <n v="95.441896232764122"/>
    <n v="22.186443891651301"/>
  </r>
  <r>
    <x v="9"/>
    <x v="2"/>
    <n v="2"/>
    <x v="11"/>
    <x v="11"/>
    <x v="0"/>
    <n v="84672"/>
    <n v="21168"/>
    <n v="172"/>
    <n v="1759"/>
    <n v="5754"/>
    <n v="2439"/>
    <n v="610"/>
    <n v="2375556"/>
    <n v="3420324"/>
    <n v="4489461"/>
    <n v="4046032"/>
    <n v="2576326"/>
    <n v="13811.372093023256"/>
    <n v="1944.4707220011371"/>
    <n v="780.23305526590195"/>
    <n v="1658.8897088970889"/>
    <n v="4223.4852459016392"/>
    <n v="2.0313681027966744E-3"/>
    <n v="2.0774281934996221E-2"/>
    <n v="6.7956349206349201E-2"/>
    <n v="2.8805272108843538E-2"/>
    <n v="7.2042705971277401E-3"/>
    <n v="2.3918959138070576E-3"/>
    <n v="2.191634589862862E-2"/>
    <n v="6.9971553861860963E-2"/>
    <n v="3.0144563758618331E-2"/>
    <n v="7.8814612742182828E-3"/>
    <n v="28.055980725623584"/>
    <n v="40.394982993197281"/>
    <n v="53.021789965986393"/>
    <n v="47.784769463340893"/>
    <n v="30.427130574452004"/>
    <n v="28.149001367570325"/>
    <n v="40.528914053608339"/>
    <n v="53.197585672008415"/>
    <n v="47.943201634157774"/>
    <n v="30.528012851436458"/>
  </r>
  <r>
    <x v="9"/>
    <x v="2"/>
    <n v="2"/>
    <x v="12"/>
    <x v="12"/>
    <x v="0"/>
    <n v="90924"/>
    <n v="22731"/>
    <n v="341"/>
    <n v="2366"/>
    <n v="3437"/>
    <n v="4944"/>
    <n v="859"/>
    <n v="6465782"/>
    <n v="7473280"/>
    <n v="3718662"/>
    <n v="15608079"/>
    <n v="3061499"/>
    <n v="18961.237536656892"/>
    <n v="3158.6136939983094"/>
    <n v="1081.9499563572883"/>
    <n v="3156.9739077669901"/>
    <n v="3564.0267753201397"/>
    <n v="3.7503849368703533E-3"/>
    <n v="2.6021732435880515E-2"/>
    <n v="3.7800800668690335E-2"/>
    <n v="5.4375082486472222E-2"/>
    <n v="9.4474506180986326E-3"/>
    <n v="4.2227074651401504E-3"/>
    <n v="2.72518861753769E-2"/>
    <n v="3.9274468656012355E-2"/>
    <n v="5.6127251809791681E-2"/>
    <n v="1.0194953256119695E-2"/>
    <n v="71.111939641898729"/>
    <n v="82.192600413532176"/>
    <n v="40.898574633760063"/>
    <n v="171.66071664247065"/>
    <n v="33.67096696141833"/>
    <n v="71.347713908364696"/>
    <n v="82.465113020683916"/>
    <n v="41.034175370884341"/>
    <n v="172.22986409859706"/>
    <n v="33.782604297940239"/>
  </r>
  <r>
    <x v="9"/>
    <x v="2"/>
    <n v="2"/>
    <x v="13"/>
    <x v="13"/>
    <x v="0"/>
    <n v="22812"/>
    <n v="5703"/>
    <n v="173"/>
    <n v="638"/>
    <n v="888"/>
    <n v="792"/>
    <n v="245"/>
    <n v="3397322"/>
    <n v="1936643"/>
    <n v="788881"/>
    <n v="2684511"/>
    <n v="1832161"/>
    <n v="19637.699421965317"/>
    <n v="3035.4905956112852"/>
    <n v="888.37950450450455"/>
    <n v="3389.534090909091"/>
    <n v="7478.2081632653062"/>
    <n v="7.5837278625284941E-3"/>
    <n v="2.7967736279151324E-2"/>
    <n v="3.8926880589163597E-2"/>
    <n v="3.4718569174118884E-2"/>
    <n v="1.0739961423812028E-2"/>
    <n v="8.9220558124650032E-3"/>
    <n v="3.0511303605731864E-2"/>
    <n v="4.191073243838335E-2"/>
    <n v="3.7542682530510373E-2"/>
    <n v="1.233008484085798E-2"/>
    <n v="148.92696826231807"/>
    <n v="84.8958004559004"/>
    <n v="34.581842889707168"/>
    <n v="117.67977380326144"/>
    <n v="80.31566719270559"/>
    <n v="149.42074113471995"/>
    <n v="85.177275622789793"/>
    <n v="34.696500269064572"/>
    <n v="118.06994544653354"/>
    <n v="80.581956758331899"/>
  </r>
  <r>
    <x v="9"/>
    <x v="2"/>
    <n v="2"/>
    <x v="14"/>
    <x v="14"/>
    <x v="0"/>
    <n v="149984"/>
    <n v="37496"/>
    <n v="1069"/>
    <n v="3915"/>
    <n v="7503"/>
    <n v="5636"/>
    <n v="1294"/>
    <n v="13569892"/>
    <n v="12444807"/>
    <n v="9282811"/>
    <n v="19136188"/>
    <n v="11903047"/>
    <n v="12694.005612722171"/>
    <n v="3178.7501915708813"/>
    <n v="1237.2132480341197"/>
    <n v="3395.3491838183108"/>
    <n v="9198.6452859350848"/>
    <n v="7.1274269255387239E-3"/>
    <n v="2.6102784296991678E-2"/>
    <n v="5.0025336035843825E-2"/>
    <n v="3.7577341583102199E-2"/>
    <n v="8.6275869426072106E-3"/>
    <n v="7.6335388837729876E-3"/>
    <n v="2.7062037889809782E-2"/>
    <n v="5.1336884894270712E-2"/>
    <n v="3.872148219382595E-2"/>
    <n v="9.1839990123254965E-3"/>
    <n v="90.475597397055679"/>
    <n v="82.974230584595688"/>
    <n v="61.892008480904629"/>
    <n v="127.58819607424792"/>
    <n v="79.362111958608921"/>
    <n v="90.775572587112123"/>
    <n v="83.249334715493774"/>
    <n v="62.097213724541284"/>
    <n v="128.01121945809328"/>
    <n v="79.62523997658252"/>
  </r>
  <r>
    <x v="9"/>
    <x v="2"/>
    <n v="2"/>
    <x v="15"/>
    <x v="15"/>
    <x v="0"/>
    <n v="16260"/>
    <n v="4065"/>
    <n v="139"/>
    <n v="476"/>
    <n v="556"/>
    <n v="674"/>
    <n v="170"/>
    <n v="2204758"/>
    <n v="1530397"/>
    <n v="544202"/>
    <n v="1838427"/>
    <n v="1153737"/>
    <n v="15861.568345323742"/>
    <n v="3215.1197478991598"/>
    <n v="978.7805755395683"/>
    <n v="2727.6364985163204"/>
    <n v="6786.6882352941175"/>
    <n v="8.548585485854859E-3"/>
    <n v="2.9274292742927428E-2"/>
    <n v="3.4194341943419436E-2"/>
    <n v="4.1451414514145142E-2"/>
    <n v="1.0455104551045511E-2"/>
    <n v="1.023078885423527E-2"/>
    <n v="3.2354550937485543E-2"/>
    <n v="3.7514950236691165E-2"/>
    <n v="4.5093686666424292E-2"/>
    <n v="1.2313668855645067E-2"/>
    <n v="135.59397293972938"/>
    <n v="94.12035670356704"/>
    <n v="33.468757687576876"/>
    <n v="113.06439114391144"/>
    <n v="70.955535055350552"/>
    <n v="136.04353977292311"/>
    <n v="94.432416227931697"/>
    <n v="33.57972459177121"/>
    <n v="113.43926031524354"/>
    <n v="71.190790756624082"/>
  </r>
  <r>
    <x v="9"/>
    <x v="2"/>
    <n v="2"/>
    <x v="16"/>
    <x v="16"/>
    <x v="0"/>
    <n v="30616"/>
    <n v="7654"/>
    <n v="234"/>
    <n v="882"/>
    <n v="703"/>
    <n v="1904"/>
    <n v="912"/>
    <n v="4262202"/>
    <n v="1804793"/>
    <n v="539221"/>
    <n v="5668328"/>
    <n v="4695936"/>
    <n v="18214.538461538461"/>
    <n v="2046.2505668934241"/>
    <n v="767.02844950213375"/>
    <n v="2977.0630252100841"/>
    <n v="5149.0526315789475"/>
    <n v="7.6430624510060103E-3"/>
    <n v="2.8808466161484192E-2"/>
    <n v="2.2961850013065065E-2"/>
    <n v="6.2189704729553173E-2"/>
    <n v="2.9788345962895219E-2"/>
    <n v="8.8027723270342126E-3"/>
    <n v="3.1035845610505465E-2"/>
    <n v="2.4956381492889732E-2"/>
    <n v="6.5405574415609333E-2"/>
    <n v="3.2052146374116519E-2"/>
    <n v="139.2148549777894"/>
    <n v="58.949340214267053"/>
    <n v="17.612392213221845"/>
    <n v="185.14267049908545"/>
    <n v="153.38176117062974"/>
    <n v="139.6764269793245"/>
    <n v="59.144788932410059"/>
    <n v="17.670786751124968"/>
    <n v="185.75651787194988"/>
    <n v="153.89030407371146"/>
  </r>
  <r>
    <x v="9"/>
    <x v="2"/>
    <n v="2"/>
    <x v="17"/>
    <x v="17"/>
    <x v="0"/>
    <n v="100432"/>
    <n v="25108"/>
    <n v="618"/>
    <n v="2531"/>
    <n v="7193"/>
    <n v="3013"/>
    <n v="866"/>
    <n v="8629793"/>
    <n v="7924842"/>
    <n v="3463948"/>
    <n v="9499227"/>
    <n v="1438924"/>
    <n v="13964.066343042072"/>
    <n v="3131.1110233109443"/>
    <n v="481.57208397052688"/>
    <n v="3152.7470959176899"/>
    <n v="1661.5750577367205"/>
    <n v="6.1534172375338541E-3"/>
    <n v="2.5201131113589296E-2"/>
    <n v="7.1620599012267E-2"/>
    <n v="3.0000398279432849E-2"/>
    <n v="8.6227497212043973E-3"/>
    <n v="6.7283773564273796E-3"/>
    <n v="2.6353489032459102E-2"/>
    <n v="7.3516438600133974E-2"/>
    <n v="3.1254605086496058E-2"/>
    <n v="9.3025200904839414E-3"/>
    <n v="85.926726541341409"/>
    <n v="78.907539429663856"/>
    <n v="34.490481121554886"/>
    <n v="94.583668551855979"/>
    <n v="14.327345865859487"/>
    <n v="86.21161978180325"/>
    <n v="79.169160295602126"/>
    <n v="34.604835587590316"/>
    <n v="94.897264203792531"/>
    <n v="14.374848711077014"/>
  </r>
  <r>
    <x v="9"/>
    <x v="2"/>
    <n v="2"/>
    <x v="18"/>
    <x v="18"/>
    <x v="0"/>
    <n v="71488"/>
    <n v="17872"/>
    <n v="290"/>
    <n v="2263"/>
    <n v="3785"/>
    <n v="3287"/>
    <n v="686"/>
    <n v="9609927"/>
    <n v="8013779"/>
    <n v="2665963"/>
    <n v="11697513"/>
    <n v="5530669"/>
    <n v="33137.679310344829"/>
    <n v="3541.2191780821918"/>
    <n v="704.34953764861291"/>
    <n v="3558.7201095223609"/>
    <n v="8062.1997084548102"/>
    <n v="4.0566248880931069E-3"/>
    <n v="3.1655662488809314E-2"/>
    <n v="5.2945948970456583E-2"/>
    <n v="4.59797448522829E-2"/>
    <n v="9.5960161145926589E-3"/>
    <n v="4.6105347486581176E-3"/>
    <n v="3.3181400477100317E-2"/>
    <n v="5.4897334584189536E-2"/>
    <n v="4.7804906875591496E-2"/>
    <n v="1.0445570177290605E-2"/>
    <n v="134.42713462399283"/>
    <n v="112.09963910026858"/>
    <n v="37.29245467770815"/>
    <n v="163.62904263652641"/>
    <n v="77.364998321396598"/>
    <n v="134.87283276158686"/>
    <n v="112.47130960051173"/>
    <n v="37.416099190720018"/>
    <n v="164.17156078037726"/>
    <n v="77.621504835228507"/>
  </r>
  <r>
    <x v="9"/>
    <x v="2"/>
    <n v="2"/>
    <x v="19"/>
    <x v="19"/>
    <x v="0"/>
    <n v="54308"/>
    <n v="13577"/>
    <n v="497"/>
    <n v="1413"/>
    <n v="3690"/>
    <n v="1792"/>
    <n v="452"/>
    <n v="5509676"/>
    <n v="4308346"/>
    <n v="2918110"/>
    <n v="5798039"/>
    <n v="956369"/>
    <n v="11085.867203219315"/>
    <n v="3049.0771408351025"/>
    <n v="790.81571815718155"/>
    <n v="3235.5128348214284"/>
    <n v="2115.8606194690265"/>
    <n v="9.1515062237607723E-3"/>
    <n v="2.6018266185460704E-2"/>
    <n v="6.7945790675406945E-2"/>
    <n v="3.2996980187081096E-2"/>
    <n v="8.3228990204021504E-3"/>
    <n v="1.010358729936835E-2"/>
    <n v="2.7609883293599858E-2"/>
    <n v="7.0461878990520213E-2"/>
    <n v="3.4782953764870388E-2"/>
    <n v="9.2312349047421593E-3"/>
    <n v="101.45238270604699"/>
    <n v="79.331700670251166"/>
    <n v="53.732599248729471"/>
    <n v="106.76215290564926"/>
    <n v="17.610094277086247"/>
    <n v="101.78875183385024"/>
    <n v="79.594727858473235"/>
    <n v="53.91075166922279"/>
    <n v="107.1161267729691"/>
    <n v="17.668481196097105"/>
  </r>
  <r>
    <x v="9"/>
    <x v="2"/>
    <n v="2"/>
    <x v="20"/>
    <x v="20"/>
    <x v="0"/>
    <n v="49440"/>
    <n v="12360"/>
    <n v="367"/>
    <n v="1669"/>
    <n v="3300"/>
    <n v="2099"/>
    <n v="341"/>
    <n v="4901791"/>
    <n v="6576176"/>
    <n v="5514008"/>
    <n v="8382208"/>
    <n v="1144997"/>
    <n v="13356.378746594006"/>
    <n v="3940.1893349310963"/>
    <n v="1670.9115151515152"/>
    <n v="3993.4292520247736"/>
    <n v="3357.7624633431087"/>
    <n v="7.4231391585760521E-3"/>
    <n v="3.3758090614886729E-2"/>
    <n v="6.6747572815533979E-2"/>
    <n v="4.2455501618122976E-2"/>
    <n v="6.8972491909385109E-3"/>
    <n v="8.3226213398053354E-3"/>
    <n v="3.5650645845970691E-2"/>
    <n v="6.9362947965332905E-2"/>
    <n v="4.4568324837050068E-2"/>
    <n v="7.764514032856479E-3"/>
    <n v="99.146258090614893"/>
    <n v="133.01326860841425"/>
    <n v="111.52928802588997"/>
    <n v="169.54304207119742"/>
    <n v="23.159324433656959"/>
    <n v="99.474981176947182"/>
    <n v="133.45427902093169"/>
    <n v="111.89906750604752"/>
    <n v="170.10516829894544"/>
    <n v="23.236110030529861"/>
  </r>
  <r>
    <x v="9"/>
    <x v="2"/>
    <n v="2"/>
    <x v="21"/>
    <x v="21"/>
    <x v="0"/>
    <n v="87440"/>
    <n v="21860"/>
    <n v="918"/>
    <n v="3115"/>
    <n v="3633"/>
    <n v="4407"/>
    <n v="971"/>
    <n v="10230519"/>
    <n v="9270676"/>
    <n v="3541549"/>
    <n v="11239453"/>
    <n v="2308144"/>
    <n v="11144.356209150326"/>
    <n v="2976.1399678972712"/>
    <n v="974.82769061381782"/>
    <n v="2550.3637395053324"/>
    <n v="2377.07929969104"/>
    <n v="1.0498627630375115E-2"/>
    <n v="3.5624428179322966E-2"/>
    <n v="4.1548490393412622E-2"/>
    <n v="5.0400274473924978E-2"/>
    <n v="1.1104757548032937E-2"/>
    <n v="1.1301738147282024E-2"/>
    <n v="3.7084915860078102E-2"/>
    <n v="4.312089223536978E-2"/>
    <n v="5.2124077296710099E-2"/>
    <n v="1.1930473226226649E-2"/>
    <n v="117.00044602012809"/>
    <n v="106.02328453796889"/>
    <n v="40.50261893870082"/>
    <n v="128.53903247941446"/>
    <n v="26.396889295516925"/>
    <n v="117.38836532700542"/>
    <n v="106.37480865988336"/>
    <n v="40.636906870070881"/>
    <n v="128.96520839653462"/>
    <n v="26.484409158453794"/>
  </r>
  <r>
    <x v="9"/>
    <x v="2"/>
    <n v="2"/>
    <x v="22"/>
    <x v="22"/>
    <x v="0"/>
    <n v="24364"/>
    <n v="6091"/>
    <n v="256"/>
    <n v="859"/>
    <n v="1895"/>
    <n v="1590"/>
    <n v="289"/>
    <n v="3533757"/>
    <n v="3500666"/>
    <n v="1575095"/>
    <n v="4707657"/>
    <n v="1367382"/>
    <n v="13803.73828125"/>
    <n v="4075.2805587892899"/>
    <n v="831.18469656992079"/>
    <n v="2960.790566037736"/>
    <n v="4731.4256055363321"/>
    <n v="1.050730586110655E-2"/>
    <n v="3.5256936463634869E-2"/>
    <n v="7.7778689870300441E-2"/>
    <n v="6.5260219996716468E-2"/>
    <n v="1.1861763257264816E-2"/>
    <n v="1.2029372295918836E-2"/>
    <n v="3.8009958859892903E-2"/>
    <n v="8.1776567659338745E-2"/>
    <n v="6.894703422698166E-2"/>
    <n v="1.3477851624040487E-2"/>
    <n v="145.04010014775898"/>
    <n v="143.68190773272042"/>
    <n v="64.648456739451646"/>
    <n v="193.22184370382533"/>
    <n v="56.123050402232799"/>
    <n v="145.52098596514344"/>
    <n v="144.15829041291036"/>
    <n v="64.86280108925645"/>
    <n v="193.86247787431603"/>
    <n v="56.309128451953477"/>
  </r>
  <r>
    <x v="9"/>
    <x v="2"/>
    <n v="2"/>
    <x v="23"/>
    <x v="23"/>
    <x v="0"/>
    <n v="45332"/>
    <n v="11333"/>
    <n v="493"/>
    <n v="1958"/>
    <n v="2577"/>
    <n v="2581"/>
    <n v="670"/>
    <n v="7666203"/>
    <n v="6407858"/>
    <n v="2849676"/>
    <n v="8018193"/>
    <n v="3448226"/>
    <n v="15550.107505070993"/>
    <n v="3272.6547497446372"/>
    <n v="1105.8114086146682"/>
    <n v="3106.6226268888026"/>
    <n v="5146.6059701492541"/>
    <n v="1.0875319862348893E-2"/>
    <n v="4.3192446836671665E-2"/>
    <n v="5.6847260213535693E-2"/>
    <n v="5.6935498102885382E-2"/>
    <n v="1.4779846466072532E-2"/>
    <n v="1.2010330729547995E-2"/>
    <n v="4.5417137756294475E-2"/>
    <n v="5.9381217357630064E-2"/>
    <n v="5.9471302450467944E-2"/>
    <n v="1.6100397184566701E-2"/>
    <n v="169.11239301155916"/>
    <n v="141.35396629312626"/>
    <n v="62.862348892614492"/>
    <n v="176.87710667960823"/>
    <n v="76.066046060178238"/>
    <n v="169.67309140641933"/>
    <n v="141.82263059735769"/>
    <n v="63.070771335781146"/>
    <n v="177.46354926986822"/>
    <n v="76.318245849737039"/>
  </r>
  <r>
    <x v="9"/>
    <x v="2"/>
    <n v="2"/>
    <x v="24"/>
    <x v="24"/>
    <x v="0"/>
    <n v="23680"/>
    <n v="5920"/>
    <n v="268"/>
    <n v="1053"/>
    <n v="783"/>
    <n v="1543"/>
    <n v="34"/>
    <n v="2921091"/>
    <n v="2622139"/>
    <n v="1062413"/>
    <n v="3614642"/>
    <n v="216313"/>
    <n v="10899.593283582089"/>
    <n v="2490.1604938271603"/>
    <n v="1356.8492975734355"/>
    <n v="2342.6066104990277"/>
    <n v="6362.1470588235297"/>
    <n v="1.1317567567567568E-2"/>
    <n v="4.4467905405405406E-2"/>
    <n v="3.3065878378378377E-2"/>
    <n v="6.5160472972972977E-2"/>
    <n v="1.4358108108108109E-3"/>
    <n v="1.2919226457792537E-2"/>
    <n v="4.7589029583311342E-2"/>
    <n v="3.5773285375894297E-2"/>
    <n v="6.889749553183136E-2"/>
    <n v="2.0091368608075163E-3"/>
    <n v="123.35688344594594"/>
    <n v="110.73222128378379"/>
    <n v="44.865413851351349"/>
    <n v="152.64535472972972"/>
    <n v="9.1348395270270277"/>
    <n v="123.76587775624682"/>
    <n v="111.09935805967267"/>
    <n v="45.014166790643444"/>
    <n v="153.15145605001538"/>
    <n v="9.1651264253962044"/>
  </r>
  <r>
    <x v="9"/>
    <x v="2"/>
    <n v="2"/>
    <x v="25"/>
    <x v="25"/>
    <x v="0"/>
    <n v="64332"/>
    <n v="16083"/>
    <n v="815"/>
    <n v="2688"/>
    <n v="3344"/>
    <n v="3151"/>
    <n v="304"/>
    <n v="10373467"/>
    <n v="8046830"/>
    <n v="2853364"/>
    <n v="10345292"/>
    <n v="1413695"/>
    <n v="12728.180368098159"/>
    <n v="2993.6123511904761"/>
    <n v="853.27870813397124"/>
    <n v="3283.1774039987304"/>
    <n v="4650.3125"/>
    <n v="1.2668656345209228E-2"/>
    <n v="4.1783249393769817E-2"/>
    <n v="5.1980351924392217E-2"/>
    <n v="4.8980289746937758E-2"/>
    <n v="4.7254865385811104E-3"/>
    <n v="1.369605533476091E-2"/>
    <n v="4.3621375821551372E-2"/>
    <n v="5.4019602865070078E-2"/>
    <n v="5.0962947845482068E-2"/>
    <n v="5.355481536255694E-3"/>
    <n v="161.24894298327428"/>
    <n v="125.08285145806131"/>
    <n v="44.35372753839458"/>
    <n v="160.81098053845676"/>
    <n v="21.974989118945469"/>
    <n v="161.78356981867978"/>
    <n v="125.49756827915363"/>
    <n v="44.500783962787693"/>
    <n v="161.34415529317531"/>
    <n v="22.047848008271341"/>
  </r>
  <r>
    <x v="9"/>
    <x v="2"/>
    <n v="2"/>
    <x v="26"/>
    <x v="26"/>
    <x v="0"/>
    <n v="41948"/>
    <n v="10487"/>
    <n v="412"/>
    <n v="1683"/>
    <n v="3684"/>
    <n v="2501"/>
    <n v="396"/>
    <n v="4926413"/>
    <n v="5698128"/>
    <n v="2321057"/>
    <n v="7388620"/>
    <n v="928258"/>
    <n v="11957.313106796117"/>
    <n v="3385.6969696969695"/>
    <n v="630.03718783930515"/>
    <n v="2954.2662934826071"/>
    <n v="2344.0858585858587"/>
    <n v="9.8216839897015355E-3"/>
    <n v="4.0121102317154572E-2"/>
    <n v="8.7823018975874897E-2"/>
    <n v="5.9621436063697915E-2"/>
    <n v="9.4402593687422515E-3"/>
    <n v="1.0943573210836726E-2"/>
    <n v="4.2353620176266052E-2"/>
    <n v="9.1042931154598203E-2"/>
    <n v="6.2315158651091759E-2"/>
    <n v="1.0540360448978887E-2"/>
    <n v="117.44095070086775"/>
    <n v="135.83789453609231"/>
    <n v="55.331767903118148"/>
    <n v="176.13759893201106"/>
    <n v="22.128778487651378"/>
    <n v="117.83033051730928"/>
    <n v="136.28827010036196"/>
    <n v="55.515222426441774"/>
    <n v="176.72158965697793"/>
    <n v="22.202147271318193"/>
  </r>
  <r>
    <x v="10"/>
    <x v="2"/>
    <n v="3"/>
    <x v="0"/>
    <x v="0"/>
    <x v="0"/>
    <n v="68504"/>
    <n v="17126"/>
    <n v="108"/>
    <n v="2024"/>
    <n v="976"/>
    <n v="3026"/>
    <n v="437"/>
    <n v="1881570"/>
    <n v="3201934"/>
    <n v="1199247"/>
    <n v="4640754"/>
    <n v="1249779"/>
    <n v="17421.944444444445"/>
    <n v="1581.9832015810277"/>
    <n v="1228.736680327869"/>
    <n v="1533.6265697290153"/>
    <n v="2859.9061784897026"/>
    <n v="1.5765502744365292E-3"/>
    <n v="2.9545719957958658E-2"/>
    <n v="1.4247343220833819E-2"/>
    <n v="4.4172603059675346E-2"/>
    <n v="6.3791895363774376E-3"/>
    <n v="1.9297409700346688E-3"/>
    <n v="3.1053134789403254E-2"/>
    <n v="1.530233451776432E-2"/>
    <n v="4.6001815680364155E-2"/>
    <n v="7.087936233315861E-3"/>
    <n v="27.466571295106856"/>
    <n v="46.740832652107905"/>
    <n v="17.506233212659115"/>
    <n v="67.74427770641131"/>
    <n v="18.243883568842694"/>
    <n v="27.557637728283201"/>
    <n v="46.895803611809676"/>
    <n v="17.564275776468822"/>
    <n v="67.968886365153125"/>
    <n v="18.304371839695598"/>
  </r>
  <r>
    <x v="10"/>
    <x v="2"/>
    <n v="3"/>
    <x v="1"/>
    <x v="1"/>
    <x v="0"/>
    <n v="19308"/>
    <n v="4827"/>
    <n v="22"/>
    <n v="376"/>
    <n v="1364"/>
    <n v="695"/>
    <n v="75"/>
    <n v="418342"/>
    <n v="1146810"/>
    <n v="1995752"/>
    <n v="1751457"/>
    <n v="447303"/>
    <n v="19015.545454545456"/>
    <n v="3050.0265957446809"/>
    <n v="1463.1612903225807"/>
    <n v="2520.0820143884894"/>
    <n v="5964.04"/>
    <n v="1.1394240729231406E-3"/>
    <n v="1.9473793246322767E-2"/>
    <n v="7.0644292521234719E-2"/>
    <n v="3.5995442303708304E-2"/>
    <n v="3.8844002486016159E-3"/>
    <n v="1.7051191605394695E-3"/>
    <n v="2.1790879262250828E-2"/>
    <n v="7.4940812160236334E-2"/>
    <n v="3.9119007511728296E-2"/>
    <n v="4.9274478610387539E-3"/>
    <n v="21.666770250673295"/>
    <n v="59.395587321317592"/>
    <n v="103.36399419929563"/>
    <n v="90.711466749533869"/>
    <n v="23.16671845866998"/>
    <n v="21.738607228939731"/>
    <n v="59.592515588251658"/>
    <n v="103.70670134571937"/>
    <n v="91.01222397315378"/>
    <n v="23.243528570706331"/>
  </r>
  <r>
    <x v="10"/>
    <x v="2"/>
    <n v="3"/>
    <x v="2"/>
    <x v="2"/>
    <x v="0"/>
    <n v="18624"/>
    <n v="4656"/>
    <n v="87"/>
    <n v="564"/>
    <n v="645"/>
    <n v="1145"/>
    <n v="84"/>
    <n v="986745"/>
    <n v="1860369"/>
    <n v="554420"/>
    <n v="3149147"/>
    <n v="426517"/>
    <n v="11341.896551724138"/>
    <n v="3298.5265957446809"/>
    <n v="859.5658914728682"/>
    <n v="2750.3467248908296"/>
    <n v="5077.583333333333"/>
    <n v="4.6713917525773195E-3"/>
    <n v="3.0283505154639175E-2"/>
    <n v="3.4632731958762888E-2"/>
    <n v="6.1479810996563571E-2"/>
    <n v="4.5103092783505151E-3"/>
    <n v="5.8355870155728067E-3"/>
    <n v="3.3209306946504001E-2"/>
    <n v="3.7754560882941608E-2"/>
    <n v="6.5580978534098333E-2"/>
    <n v="5.6543486861535446E-3"/>
    <n v="52.982442010309278"/>
    <n v="99.890947164948457"/>
    <n v="29.769115120274915"/>
    <n v="169.09079682130584"/>
    <n v="22.90147121993127"/>
    <n v="53.158107256728691"/>
    <n v="100.22213929545435"/>
    <n v="29.867815722679641"/>
    <n v="169.65142361319835"/>
    <n v="22.977401894935522"/>
  </r>
  <r>
    <x v="10"/>
    <x v="2"/>
    <n v="3"/>
    <x v="3"/>
    <x v="3"/>
    <x v="0"/>
    <n v="73520"/>
    <n v="18380"/>
    <n v="105"/>
    <n v="1671"/>
    <n v="943"/>
    <n v="3171"/>
    <n v="232"/>
    <n v="2059260"/>
    <n v="6284463"/>
    <n v="710579"/>
    <n v="9803243"/>
    <n v="1228567"/>
    <n v="19612"/>
    <n v="3760.8994614003591"/>
    <n v="753.5302226935313"/>
    <n v="3091.5304320403657"/>
    <n v="5295.5474137931033"/>
    <n v="1.4281828073993471E-3"/>
    <n v="2.2728509249183897E-2"/>
    <n v="1.2826441784548422E-2"/>
    <n v="4.3131120783460285E-2"/>
    <n v="3.1556039173014144E-3"/>
    <n v="1.7526977690214031E-3"/>
    <n v="2.4009205866380834E-2"/>
    <n v="1.3793389576628897E-2"/>
    <n v="4.4876841471587596E-2"/>
    <n v="3.637560704867085E-3"/>
    <n v="28.009521218715996"/>
    <n v="85.479638193688785"/>
    <n v="9.665111534276388"/>
    <n v="133.34117247007617"/>
    <n v="16.710650163220894"/>
    <n v="28.102387822448947"/>
    <n v="85.763049096195218"/>
    <n v="9.697156569101498"/>
    <n v="133.78327005997684"/>
    <n v="16.766054941999865"/>
  </r>
  <r>
    <x v="10"/>
    <x v="2"/>
    <n v="3"/>
    <x v="4"/>
    <x v="4"/>
    <x v="0"/>
    <n v="60956"/>
    <n v="15239"/>
    <n v="155"/>
    <n v="1289"/>
    <n v="3891"/>
    <n v="2236"/>
    <n v="370"/>
    <n v="3254814"/>
    <n v="3957809"/>
    <n v="7622036"/>
    <n v="6718047"/>
    <n v="1060972"/>
    <n v="20998.799999999999"/>
    <n v="3070.4491854150506"/>
    <n v="1958.8887175533282"/>
    <n v="3004.493291592129"/>
    <n v="2867.491891891892"/>
    <n v="2.5428177701948946E-3"/>
    <n v="2.1146400682459481E-2"/>
    <n v="6.3832928669860234E-2"/>
    <n v="3.6682196994553447E-2"/>
    <n v="6.0699520965942647E-3"/>
    <n v="3.0181009452817462E-3"/>
    <n v="2.2504166248266625E-2"/>
    <n v="6.6139924219060856E-2"/>
    <n v="3.8456223701152613E-2"/>
    <n v="6.8029761617401634E-3"/>
    <n v="53.396121792768554"/>
    <n v="64.928948749917978"/>
    <n v="125.04160377977557"/>
    <n v="110.21141479099678"/>
    <n v="17.405538421156244"/>
    <n v="53.57315860980961"/>
    <n v="65.144223081359485"/>
    <n v="125.45618384266469"/>
    <n v="110.57682481369308"/>
    <n v="17.463247127659805"/>
  </r>
  <r>
    <x v="10"/>
    <x v="2"/>
    <n v="3"/>
    <x v="5"/>
    <x v="5"/>
    <x v="0"/>
    <n v="14160"/>
    <n v="3540"/>
    <n v="72"/>
    <n v="316"/>
    <n v="530"/>
    <n v="503"/>
    <n v="115"/>
    <n v="1420662"/>
    <n v="996733"/>
    <n v="526848"/>
    <n v="1657085"/>
    <n v="574240"/>
    <n v="19731.416666666668"/>
    <n v="3154.2183544303798"/>
    <n v="994.0528301886792"/>
    <n v="3294.403578528827"/>
    <n v="4993.391304347826"/>
    <n v="5.084745762711864E-3"/>
    <n v="2.231638418079096E-2"/>
    <n v="3.7429378531073448E-2"/>
    <n v="3.5522598870056495E-2"/>
    <n v="8.1214689265536721E-3"/>
    <n v="6.4774277568986948E-3"/>
    <n v="2.5208631169764739E-2"/>
    <n v="4.114598778337164E-2"/>
    <n v="3.914688676261608E-2"/>
    <n v="9.8788697798759192E-3"/>
    <n v="100.32923728813559"/>
    <n v="70.390748587570627"/>
    <n v="37.206779661016952"/>
    <n v="117.02577683615819"/>
    <n v="40.55367231638418"/>
    <n v="100.66188258575819"/>
    <n v="70.624131718417573"/>
    <n v="37.330140115341678"/>
    <n v="117.4137801282931"/>
    <n v="40.688129517116522"/>
  </r>
  <r>
    <x v="10"/>
    <x v="2"/>
    <n v="3"/>
    <x v="6"/>
    <x v="6"/>
    <x v="0"/>
    <n v="92376"/>
    <n v="23094"/>
    <n v="340"/>
    <n v="2813"/>
    <n v="1926"/>
    <n v="4254"/>
    <n v="748"/>
    <n v="8914569"/>
    <n v="7443999"/>
    <n v="2655252"/>
    <n v="10126313"/>
    <n v="6172740"/>
    <n v="26219.320588235296"/>
    <n v="2646.2847493778886"/>
    <n v="1378.6355140186915"/>
    <n v="2380.4214856605549"/>
    <n v="8252.3262032085568"/>
    <n v="3.6806096821685287E-3"/>
    <n v="3.0451632458647269E-2"/>
    <n v="2.0849571317225254E-2"/>
    <n v="4.605092231748506E-2"/>
    <n v="8.0973413007707634E-3"/>
    <n v="4.1448421573340184E-3"/>
    <n v="3.176887689838101E-2"/>
    <n v="2.1944913009907221E-2"/>
    <n v="4.7657708569731366E-2"/>
    <n v="8.7843814139918052E-3"/>
    <n v="96.503085216939468"/>
    <n v="80.583690568978952"/>
    <n v="28.743959469992205"/>
    <n v="109.62060491902659"/>
    <n v="66.821901792673415"/>
    <n v="96.823044765832449"/>
    <n v="80.850868776024058"/>
    <n v="28.839261130915713"/>
    <n v="109.98405608973705"/>
    <n v="67.043452279952575"/>
  </r>
  <r>
    <x v="10"/>
    <x v="2"/>
    <n v="3"/>
    <x v="7"/>
    <x v="7"/>
    <x v="0"/>
    <n v="112256"/>
    <n v="28064"/>
    <n v="834"/>
    <n v="2526"/>
    <n v="3216"/>
    <n v="5043"/>
    <n v="505"/>
    <n v="14195018"/>
    <n v="6109209"/>
    <n v="2539527"/>
    <n v="14503191"/>
    <n v="2587876"/>
    <n v="17020.405275779376"/>
    <n v="2418.5308788598577"/>
    <n v="789.65391791044772"/>
    <n v="2875.9054134443782"/>
    <n v="5124.5069306930691"/>
    <n v="7.4294469783352341E-3"/>
    <n v="2.2502137970353477E-2"/>
    <n v="2.8648802736602051E-2"/>
    <n v="4.4924102052451537E-2"/>
    <n v="4.4986459521094641E-3"/>
    <n v="8.026633609192273E-3"/>
    <n v="2.3533523275003888E-2"/>
    <n v="2.9808894966460938E-2"/>
    <n v="4.6364590517088265E-2"/>
    <n v="4.9640315879297715E-3"/>
    <n v="126.45219854618016"/>
    <n v="54.422115521664765"/>
    <n v="22.622639324401369"/>
    <n v="129.1974682867731"/>
    <n v="23.05334236031927"/>
    <n v="126.87145548819821"/>
    <n v="54.602554058867689"/>
    <n v="22.6976455219414"/>
    <n v="129.62582727216952"/>
    <n v="23.129776569707516"/>
  </r>
  <r>
    <x v="10"/>
    <x v="2"/>
    <n v="3"/>
    <x v="8"/>
    <x v="8"/>
    <x v="0"/>
    <n v="11176"/>
    <n v="2794"/>
    <n v="99"/>
    <n v="274"/>
    <n v="390"/>
    <n v="328"/>
    <n v="140"/>
    <n v="1217444"/>
    <n v="775499"/>
    <n v="300057"/>
    <n v="899217"/>
    <n v="516891"/>
    <n v="12297.414141414141"/>
    <n v="2830.2883211678832"/>
    <n v="769.37692307692305"/>
    <n v="2741.5152439024391"/>
    <n v="3692.0785714285716"/>
    <n v="8.8582677165354329E-3"/>
    <n v="2.4516821760916248E-2"/>
    <n v="3.4896206156048673E-2"/>
    <n v="2.9348604151753759E-2"/>
    <n v="1.2526843235504653E-2"/>
    <n v="1.0923433907334081E-2"/>
    <n v="2.7925254291485391E-2"/>
    <n v="3.8940929698461482E-2"/>
    <n v="3.3068562622469731E-2"/>
    <n v="1.4978141710921926E-2"/>
    <n v="108.93378668575519"/>
    <n v="69.389674302075875"/>
    <n v="26.848335719398712"/>
    <n v="80.459645669291334"/>
    <n v="46.250089477451681"/>
    <n v="109.29496068520636"/>
    <n v="69.619738334097377"/>
    <n v="26.937352369653933"/>
    <n v="80.726412600882838"/>
    <n v="46.403433360004236"/>
  </r>
  <r>
    <x v="10"/>
    <x v="2"/>
    <n v="3"/>
    <x v="9"/>
    <x v="9"/>
    <x v="0"/>
    <n v="11296"/>
    <n v="2824"/>
    <n v="92"/>
    <n v="291"/>
    <n v="589"/>
    <n v="396"/>
    <n v="75"/>
    <n v="1288299"/>
    <n v="868357"/>
    <n v="349971"/>
    <n v="1142243"/>
    <n v="312406"/>
    <n v="14003.25"/>
    <n v="2984.044673539519"/>
    <n v="594.17826825127338"/>
    <n v="2884.4520202020203"/>
    <n v="4165.413333333333"/>
    <n v="8.1444759206798865E-3"/>
    <n v="2.5761331444759207E-2"/>
    <n v="5.2142351274787536E-2"/>
    <n v="3.5056657223796035E-2"/>
    <n v="6.6395184135977338E-3"/>
    <n v="1.0114853055996454E-2"/>
    <n v="2.9234376468204461E-2"/>
    <n v="5.7016069807768223E-2"/>
    <n v="3.9088742767321147E-2"/>
    <n v="8.4199090779189731E-3"/>
    <n v="114.04913243626062"/>
    <n v="76.872963881019828"/>
    <n v="30.981851983002834"/>
    <n v="101.11924575070822"/>
    <n v="27.65633852691218"/>
    <n v="114.42726655377521"/>
    <n v="77.127839036463257"/>
    <n v="31.084573459337673"/>
    <n v="101.45451035061259"/>
    <n v="27.748034140365469"/>
  </r>
  <r>
    <x v="10"/>
    <x v="2"/>
    <n v="3"/>
    <x v="10"/>
    <x v="10"/>
    <x v="0"/>
    <n v="30948"/>
    <n v="7737"/>
    <n v="234"/>
    <n v="852"/>
    <n v="1541"/>
    <n v="1722"/>
    <n v="490"/>
    <n v="5046760"/>
    <n v="3746287"/>
    <n v="1559228"/>
    <n v="4973678"/>
    <n v="2640889"/>
    <n v="21567.350427350426"/>
    <n v="4397.0504694835681"/>
    <n v="1011.8286826735886"/>
    <n v="2888.3147502903598"/>
    <n v="5389.5693877551021"/>
    <n v="7.5610701822411783E-3"/>
    <n v="2.7530050407134549E-2"/>
    <n v="4.9793201499289133E-2"/>
    <n v="5.5641721597518415E-2"/>
    <n v="1.5833010210675971E-2"/>
    <n v="8.7083864657038993E-3"/>
    <n v="2.9697161749775696E-2"/>
    <n v="5.2674138218028993E-2"/>
    <n v="5.867776728217379E-2"/>
    <n v="1.7486325834829473E-2"/>
    <n v="163.07225022618587"/>
    <n v="121.05102106759726"/>
    <n v="50.382189479126275"/>
    <n v="160.71080522166216"/>
    <n v="85.333107147473186"/>
    <n v="163.61292230420329"/>
    <n v="121.45237020588392"/>
    <n v="50.549233492089627"/>
    <n v="161.24364784141216"/>
    <n v="85.616032220875397"/>
  </r>
  <r>
    <x v="10"/>
    <x v="2"/>
    <n v="3"/>
    <x v="11"/>
    <x v="11"/>
    <x v="0"/>
    <n v="87056"/>
    <n v="21764"/>
    <n v="163"/>
    <n v="1802"/>
    <n v="6634"/>
    <n v="3010"/>
    <n v="718"/>
    <n v="2401430"/>
    <n v="3486301"/>
    <n v="8195572"/>
    <n v="5245273"/>
    <n v="3382101"/>
    <n v="14732.699386503067"/>
    <n v="1934.6842397336293"/>
    <n v="1235.3892071148628"/>
    <n v="1742.6156146179403"/>
    <n v="4710.4470752089137"/>
    <n v="1.8723580224223489E-3"/>
    <n v="2.0699319977945229E-2"/>
    <n v="7.6203822826686266E-2"/>
    <n v="3.4575445690130491E-2"/>
    <n v="8.247564785884948E-3"/>
    <n v="2.2137427247407963E-3"/>
    <n v="2.1823646961710554E-2"/>
    <n v="7.8299059207640201E-2"/>
    <n v="3.6018224085498651E-2"/>
    <n v="8.9617668028746308E-3"/>
    <n v="27.584887888255835"/>
    <n v="40.046648134534095"/>
    <n v="94.141380260981435"/>
    <n v="60.251711541995959"/>
    <n v="38.849717423267784"/>
    <n v="27.676346604473547"/>
    <n v="40.179424277835601"/>
    <n v="94.453509489728404"/>
    <n v="60.45147832045356"/>
    <n v="38.97852509851905"/>
  </r>
  <r>
    <x v="10"/>
    <x v="2"/>
    <n v="3"/>
    <x v="12"/>
    <x v="12"/>
    <x v="0"/>
    <n v="91652"/>
    <n v="22913"/>
    <n v="323"/>
    <n v="2482"/>
    <n v="3190"/>
    <n v="4523"/>
    <n v="784"/>
    <n v="6750264"/>
    <n v="7752156"/>
    <n v="3483767"/>
    <n v="12506020"/>
    <n v="2904794"/>
    <n v="20898.650154798761"/>
    <n v="3123.3505237711524"/>
    <n v="1092.0899686520377"/>
    <n v="2764.9834180853418"/>
    <n v="3705.0943877551022"/>
    <n v="3.5242002356740713E-3"/>
    <n v="2.7080696547811287E-2"/>
    <n v="3.4805568891022563E-2"/>
    <n v="4.9349714136079956E-2"/>
    <n v="8.554095928075765E-3"/>
    <n v="3.9802882020116247E-3"/>
    <n v="2.8329957809845128E-2"/>
    <n v="3.6216210597461551E-2"/>
    <n v="5.1016722043995488E-2"/>
    <n v="9.2628678708886435E-3"/>
    <n v="73.651027800811761"/>
    <n v="84.58250774669402"/>
    <n v="38.010812639113169"/>
    <n v="136.45114127351286"/>
    <n v="31.693732815432288"/>
    <n v="73.895220507994935"/>
    <n v="84.862944180016669"/>
    <n v="38.136838894519684"/>
    <n v="136.90355008002572"/>
    <n v="31.798814559001045"/>
  </r>
  <r>
    <x v="10"/>
    <x v="2"/>
    <n v="3"/>
    <x v="13"/>
    <x v="13"/>
    <x v="0"/>
    <n v="23060"/>
    <n v="5765"/>
    <n v="170"/>
    <n v="647"/>
    <n v="920"/>
    <n v="875"/>
    <n v="194"/>
    <n v="3382025"/>
    <n v="1937677"/>
    <n v="776354"/>
    <n v="2685157"/>
    <n v="1491687"/>
    <n v="19894.264705882353"/>
    <n v="2994.8639876352395"/>
    <n v="843.86304347826092"/>
    <n v="3068.7508571428571"/>
    <n v="7689.1082474226805"/>
    <n v="7.372072853425846E-3"/>
    <n v="2.8057241977450131E-2"/>
    <n v="3.9895923677363401E-2"/>
    <n v="3.7944492627927144E-2"/>
    <n v="8.4128360797918467E-3"/>
    <n v="8.6846182212186249E-3"/>
    <n v="3.0591023136719939E-2"/>
    <n v="4.2898884653562397E-2"/>
    <n v="4.0876065604096554E-2"/>
    <n v="9.8142387192660628E-3"/>
    <n v="146.6619687771032"/>
    <n v="84.027623590633127"/>
    <n v="33.66669557675629"/>
    <n v="116.44219427580225"/>
    <n v="64.687207285342581"/>
    <n v="147.14823195992466"/>
    <n v="84.306220285009999"/>
    <n v="33.778318751344344"/>
    <n v="116.82826267837032"/>
    <n v="64.901680114015747"/>
  </r>
  <r>
    <x v="10"/>
    <x v="2"/>
    <n v="3"/>
    <x v="14"/>
    <x v="14"/>
    <x v="0"/>
    <n v="153556"/>
    <n v="38389"/>
    <n v="1048"/>
    <n v="3985"/>
    <n v="7624"/>
    <n v="6046"/>
    <n v="1324"/>
    <n v="14231136"/>
    <n v="12477547"/>
    <n v="7617258"/>
    <n v="18407719"/>
    <n v="12521924"/>
    <n v="13579.32824427481"/>
    <n v="3131.1284818067752"/>
    <n v="999.11568730325291"/>
    <n v="3044.6111478663579"/>
    <n v="9457.6465256797583"/>
    <n v="6.8248717080413657E-3"/>
    <n v="2.5951444424184011E-2"/>
    <n v="4.9649639219568102E-2"/>
    <n v="3.937325796452109E-2"/>
    <n v="8.6222615853499707E-3"/>
    <n v="7.3144055149886311E-3"/>
    <n v="2.6896796531469779E-2"/>
    <n v="5.0941222594485677E-2"/>
    <n v="4.0529637874695337E-2"/>
    <n v="9.1719957197160615E-3"/>
    <n v="92.677173148558182"/>
    <n v="81.257306780588195"/>
    <n v="49.60573341321733"/>
    <n v="119.87626012659877"/>
    <n v="81.546302326187188"/>
    <n v="92.984447744459757"/>
    <n v="81.526718387101397"/>
    <n v="49.77020305737139"/>
    <n v="120.27371430152863"/>
    <n v="81.81667210812239"/>
  </r>
  <r>
    <x v="10"/>
    <x v="2"/>
    <n v="3"/>
    <x v="15"/>
    <x v="15"/>
    <x v="0"/>
    <n v="16476"/>
    <n v="4119"/>
    <n v="132"/>
    <n v="462"/>
    <n v="403"/>
    <n v="709"/>
    <n v="208"/>
    <n v="2243900"/>
    <n v="1483572"/>
    <n v="420112"/>
    <n v="1879805"/>
    <n v="1601010"/>
    <n v="16999.242424242424"/>
    <n v="3211.1948051948052"/>
    <n v="1042.4615384615386"/>
    <n v="2651.3469675599436"/>
    <n v="7697.1634615384619"/>
    <n v="8.0116533139111441E-3"/>
    <n v="2.8040786598689003E-2"/>
    <n v="2.4459820344743869E-2"/>
    <n v="4.3032289390628795E-2"/>
    <n v="1.2624423403738771E-2"/>
    <n v="9.6298987412677759E-3"/>
    <n v="3.1037527158875072E-2"/>
    <n v="2.7263828300576203E-2"/>
    <n v="4.6715918510506285E-2"/>
    <n v="1.4651065201898895E-2"/>
    <n v="136.19203690216071"/>
    <n v="90.044428259286235"/>
    <n v="25.498421947074533"/>
    <n v="114.09352998300558"/>
    <n v="97.172250546249089"/>
    <n v="136.64358663854554"/>
    <n v="90.342973892116532"/>
    <n v="25.582962908281406"/>
    <n v="114.47181130222876"/>
    <n v="97.494428737545263"/>
  </r>
  <r>
    <x v="10"/>
    <x v="2"/>
    <n v="3"/>
    <x v="16"/>
    <x v="16"/>
    <x v="0"/>
    <n v="31468"/>
    <n v="7867"/>
    <n v="238"/>
    <n v="871"/>
    <n v="1090"/>
    <n v="1114"/>
    <n v="706"/>
    <n v="5345348"/>
    <n v="1633899"/>
    <n v="776221"/>
    <n v="3440583"/>
    <n v="4121812"/>
    <n v="22459.44537815126"/>
    <n v="1875.8886337543054"/>
    <n v="712.12935779816519"/>
    <n v="3088.4946140035909"/>
    <n v="5838.260623229462"/>
    <n v="7.5632388458116186E-3"/>
    <n v="2.7678911910512267E-2"/>
    <n v="3.463836278123808E-2"/>
    <n v="3.5401042328714882E-2"/>
    <n v="2.2435490021609255E-2"/>
    <n v="8.701198014712903E-3"/>
    <n v="2.983368086426412E-2"/>
    <n v="3.7040208164523705E-2"/>
    <n v="3.7828226711620339E-2"/>
    <n v="2.4380679192888111E-2"/>
    <n v="169.86614973941784"/>
    <n v="51.922556247616626"/>
    <n v="24.66699504258294"/>
    <n v="109.33592856234905"/>
    <n v="130.9842379560188"/>
    <n v="170.42934724259229"/>
    <n v="52.094707403582383"/>
    <n v="24.748779377131708"/>
    <n v="109.69843587806815"/>
    <n v="131.41852104235005"/>
  </r>
  <r>
    <x v="10"/>
    <x v="2"/>
    <n v="3"/>
    <x v="17"/>
    <x v="17"/>
    <x v="0"/>
    <n v="102776"/>
    <n v="25694"/>
    <n v="601"/>
    <n v="2436"/>
    <n v="8202"/>
    <n v="3854"/>
    <n v="732"/>
    <n v="8551472"/>
    <n v="7431565"/>
    <n v="4093100"/>
    <n v="11776119"/>
    <n v="1645114"/>
    <n v="14228.738768718802"/>
    <n v="3050.7245484400655"/>
    <n v="499.03682028773471"/>
    <n v="3055.5576024909187"/>
    <n v="2247.4234972677596"/>
    <n v="5.8476687164318517E-3"/>
    <n v="2.3702031602708805E-2"/>
    <n v="7.9804623647544176E-2"/>
    <n v="3.7499027010196931E-2"/>
    <n v="7.1222853584494436E-3"/>
    <n v="6.4018194513665149E-3"/>
    <n v="2.4807621457101227E-2"/>
    <n v="8.1774160519791028E-2"/>
    <n v="3.8879794820019485E-2"/>
    <n v="7.7334632444132981E-3"/>
    <n v="83.204950572118008"/>
    <n v="72.308369658285983"/>
    <n v="39.825445629329806"/>
    <n v="114.58043706701953"/>
    <n v="16.006791468825405"/>
    <n v="83.48081966366955"/>
    <n v="72.548110732729796"/>
    <n v="39.957488367542553"/>
    <n v="114.9603327446915"/>
    <n v="16.059862578065864"/>
  </r>
  <r>
    <x v="10"/>
    <x v="2"/>
    <n v="3"/>
    <x v="18"/>
    <x v="18"/>
    <x v="0"/>
    <n v="72580"/>
    <n v="18145"/>
    <n v="267"/>
    <n v="2373"/>
    <n v="6320"/>
    <n v="4115"/>
    <n v="860"/>
    <n v="9066149"/>
    <n v="8210704"/>
    <n v="5321971"/>
    <n v="13746830"/>
    <n v="7307633"/>
    <n v="33955.614232209737"/>
    <n v="3460.0522545301305"/>
    <n v="842.08401898734178"/>
    <n v="3340.6634264884569"/>
    <n v="8497.2476744186042"/>
    <n v="3.6786993662165884E-3"/>
    <n v="3.2694957288509234E-2"/>
    <n v="8.7076329567373933E-2"/>
    <n v="5.6696059520529071E-2"/>
    <n v="1.1848994213281895E-2"/>
    <n v="4.202292925310539E-3"/>
    <n v="3.4233004094582985E-2"/>
    <n v="8.9514784481726756E-2"/>
    <n v="5.8696150270163804E-2"/>
    <n v="1.2784830414883389E-2"/>
    <n v="124.91249655552494"/>
    <n v="113.12626067787269"/>
    <n v="73.325585560760544"/>
    <n v="189.40245246624414"/>
    <n v="100.68383852300909"/>
    <n v="125.32664855863609"/>
    <n v="113.50133497993333"/>
    <n v="73.568699252158012"/>
    <n v="190.03042330379915"/>
    <n v="101.01765951414338"/>
  </r>
  <r>
    <x v="10"/>
    <x v="2"/>
    <n v="3"/>
    <x v="19"/>
    <x v="19"/>
    <x v="0"/>
    <n v="55840"/>
    <n v="13960"/>
    <n v="486"/>
    <n v="1487"/>
    <n v="2818"/>
    <n v="2383"/>
    <n v="415"/>
    <n v="5820380"/>
    <n v="4442066"/>
    <n v="2064001"/>
    <n v="6523703"/>
    <n v="967802"/>
    <n v="11976.090534979425"/>
    <n v="2987.2669804976463"/>
    <n v="732.43470546486867"/>
    <n v="2737.6009232060428"/>
    <n v="2332.0530120481926"/>
    <n v="8.703438395415472E-3"/>
    <n v="2.6629656160458454E-2"/>
    <n v="5.046561604584527E-2"/>
    <n v="4.2675501432664756E-2"/>
    <n v="7.4319484240687678E-3"/>
    <n v="9.6193012512820805E-3"/>
    <n v="2.8217124420713158E-2"/>
    <n v="5.2624038019626784E-2"/>
    <n v="4.4668477663136232E-2"/>
    <n v="8.27881444103978E-3"/>
    <n v="104.23316618911174"/>
    <n v="79.549892550143269"/>
    <n v="36.962768624641832"/>
    <n v="116.82849212034384"/>
    <n v="17.331697707736389"/>
    <n v="104.57875510742025"/>
    <n v="79.813643161614507"/>
    <n v="37.085320051348965"/>
    <n v="117.21584130770547"/>
    <n v="17.389161592623083"/>
  </r>
  <r>
    <x v="10"/>
    <x v="2"/>
    <n v="3"/>
    <x v="20"/>
    <x v="20"/>
    <x v="0"/>
    <n v="51024"/>
    <n v="12756"/>
    <n v="360"/>
    <n v="1760"/>
    <n v="2755"/>
    <n v="2307"/>
    <n v="333"/>
    <n v="4862173"/>
    <n v="6896161"/>
    <n v="2680782"/>
    <n v="9257767"/>
    <n v="1144032"/>
    <n v="13506.036111111111"/>
    <n v="3918.2732954545454"/>
    <n v="973.06061705989111"/>
    <n v="4012.9029042045945"/>
    <n v="3435.5315315315315"/>
    <n v="7.0555032925682035E-3"/>
    <n v="3.4493571652555663E-2"/>
    <n v="5.3994198808403886E-2"/>
    <n v="4.5214016933207903E-2"/>
    <n v="6.5263405456255884E-3"/>
    <n v="7.9188697185037585E-3"/>
    <n v="3.6375986492236362E-2"/>
    <n v="5.6325450265174062E-2"/>
    <n v="4.7357194889630985E-2"/>
    <n v="7.3569210142755258E-3"/>
    <n v="95.291882251489497"/>
    <n v="135.15524067105676"/>
    <n v="52.539628410159928"/>
    <n v="181.4394598620257"/>
    <n v="22.421448730009406"/>
    <n v="95.607826012145537"/>
    <n v="135.60335287118406"/>
    <n v="52.713825491707418"/>
    <n v="182.04102910303325"/>
    <n v="22.495787872691256"/>
  </r>
  <r>
    <x v="10"/>
    <x v="2"/>
    <n v="3"/>
    <x v="21"/>
    <x v="21"/>
    <x v="0"/>
    <n v="88356"/>
    <n v="22089"/>
    <n v="921"/>
    <n v="3234"/>
    <n v="3936"/>
    <n v="4619"/>
    <n v="1100"/>
    <n v="10498288"/>
    <n v="9548974"/>
    <n v="3498930"/>
    <n v="12472824"/>
    <n v="3140546"/>
    <n v="11398.792616720955"/>
    <n v="2952.6821273964133"/>
    <n v="888.95579268292681"/>
    <n v="2700.3299415457891"/>
    <n v="2855.0418181818181"/>
    <n v="1.0423740323237811E-2"/>
    <n v="3.6601928561727559E-2"/>
    <n v="4.4547059622436505E-2"/>
    <n v="5.2277151523382678E-2"/>
    <n v="1.2449635565213455E-2"/>
    <n v="1.121985260430057E-2"/>
    <n v="3.8073877581151216E-2"/>
    <n v="4.6164216194398498E-2"/>
    <n v="5.4021906843140469E-2"/>
    <n v="1.3318787785405017E-2"/>
    <n v="118.81805423513966"/>
    <n v="108.07386029245326"/>
    <n v="39.600366698356645"/>
    <n v="141.1655575173163"/>
    <n v="35.544230159808052"/>
    <n v="119.21199988929108"/>
    <n v="108.43218317413691"/>
    <n v="39.731663179047594"/>
    <n v="141.6335971452819"/>
    <n v="35.662078369760252"/>
  </r>
  <r>
    <x v="10"/>
    <x v="2"/>
    <n v="3"/>
    <x v="22"/>
    <x v="22"/>
    <x v="0"/>
    <n v="24940"/>
    <n v="6235"/>
    <n v="256"/>
    <n v="911"/>
    <n v="1569"/>
    <n v="1541"/>
    <n v="112"/>
    <n v="4360862"/>
    <n v="3403554"/>
    <n v="1210151"/>
    <n v="4711771"/>
    <n v="603150"/>
    <n v="17034.6171875"/>
    <n v="3736.0636663007685"/>
    <n v="771.28808158062463"/>
    <n v="3057.6060999351071"/>
    <n v="5385.2678571428569"/>
    <n v="1.0264635124298316E-2"/>
    <n v="3.6527666399358463E-2"/>
    <n v="6.2910986367281471E-2"/>
    <n v="6.178829190056135E-2"/>
    <n v="4.4907778668805132E-3"/>
    <n v="1.1751731101633514E-2"/>
    <n v="3.9295489212039576E-2"/>
    <n v="6.6493281531571719E-2"/>
    <n v="6.5340604820444959E-2"/>
    <n v="5.4772643229623053E-3"/>
    <n v="174.85412991178831"/>
    <n v="136.46968724939856"/>
    <n v="48.522493985565355"/>
    <n v="188.92425821972734"/>
    <n v="24.184041700080193"/>
    <n v="175.43386524774036"/>
    <n v="136.92215754578055"/>
    <n v="48.683372109325681"/>
    <n v="189.55064358656858"/>
    <n v="24.264224784956411"/>
  </r>
  <r>
    <x v="10"/>
    <x v="2"/>
    <n v="3"/>
    <x v="23"/>
    <x v="23"/>
    <x v="0"/>
    <n v="46188"/>
    <n v="11547"/>
    <n v="495"/>
    <n v="2078"/>
    <n v="3835"/>
    <n v="3423"/>
    <n v="866"/>
    <n v="9490633"/>
    <n v="6234198"/>
    <n v="3933753"/>
    <n v="10479153"/>
    <n v="5056678"/>
    <n v="19172.995959595959"/>
    <n v="3000.0952839268525"/>
    <n v="1025.7504563233376"/>
    <n v="3061.3943908851884"/>
    <n v="5839.1200923787528"/>
    <n v="1.0717069368667186E-2"/>
    <n v="4.4990040703212955E-2"/>
    <n v="8.3030224300684158E-2"/>
    <n v="7.4110158482722788E-2"/>
    <n v="1.874945873387027E-2"/>
    <n v="1.1833391722061432E-2"/>
    <n v="4.723730155264716E-2"/>
    <n v="8.602171018956313E-2"/>
    <n v="7.6950103114768909E-2"/>
    <n v="2.0219994746295777E-2"/>
    <n v="205.47832770416559"/>
    <n v="134.97440893738633"/>
    <n v="85.168290465055861"/>
    <n v="226.88042348661989"/>
    <n v="109.48034121416818"/>
    <n v="206.15959870075307"/>
    <n v="135.42192158321129"/>
    <n v="85.450669082650592"/>
    <n v="227.63265392348353"/>
    <n v="109.84332733537653"/>
  </r>
  <r>
    <x v="10"/>
    <x v="2"/>
    <n v="3"/>
    <x v="24"/>
    <x v="24"/>
    <x v="0"/>
    <n v="24148"/>
    <n v="6037"/>
    <n v="257"/>
    <n v="1110"/>
    <n v="904"/>
    <n v="2171"/>
    <n v="54"/>
    <n v="2620268"/>
    <n v="2809906"/>
    <n v="1127122"/>
    <n v="4996652"/>
    <n v="329746"/>
    <n v="10195.595330739299"/>
    <n v="2531.4468468468467"/>
    <n v="1246.8163716814158"/>
    <n v="2301.5439889451864"/>
    <n v="6106.4074074074078"/>
    <n v="1.0642703329468279E-2"/>
    <n v="4.5966539672022529E-2"/>
    <n v="3.7435812489647176E-2"/>
    <n v="8.9903925790955769E-2"/>
    <n v="2.2362100380983931E-3"/>
    <n v="1.218127558271561E-2"/>
    <n v="4.9106455793260062E-2"/>
    <n v="4.0282067570444328E-2"/>
    <n v="9.4192849153870328E-2"/>
    <n v="2.9444582767907128E-3"/>
    <n v="108.50869637237038"/>
    <n v="116.36185191320192"/>
    <n v="46.675583899287723"/>
    <n v="206.91783998674839"/>
    <n v="13.655209541162829"/>
    <n v="108.86846096916251"/>
    <n v="116.74765393769476"/>
    <n v="46.830338524335829"/>
    <n v="207.60388373955942"/>
    <n v="13.700483893532061"/>
  </r>
  <r>
    <x v="10"/>
    <x v="2"/>
    <n v="3"/>
    <x v="25"/>
    <x v="25"/>
    <x v="0"/>
    <n v="64988"/>
    <n v="16247"/>
    <n v="785"/>
    <n v="2783"/>
    <n v="6736"/>
    <n v="5283"/>
    <n v="1565"/>
    <n v="12299898"/>
    <n v="7638331"/>
    <n v="5332388"/>
    <n v="14890692"/>
    <n v="8252628"/>
    <n v="15668.659872611464"/>
    <n v="2744.6392382321237"/>
    <n v="791.62529691211398"/>
    <n v="2818.6053378762067"/>
    <n v="5273.2447284345044"/>
    <n v="1.2079153074413738E-2"/>
    <n v="4.2823290453622209E-2"/>
    <n v="0.1036499045977719"/>
    <n v="8.1291930817997168E-2"/>
    <n v="2.4081368868098727E-2"/>
    <n v="1.3077585443987573E-2"/>
    <n v="4.4673732183180041E-2"/>
    <n v="0.10643578599272649"/>
    <n v="8.3789697222823936E-2"/>
    <n v="2.5482525622637694E-2"/>
    <n v="189.26414107219796"/>
    <n v="117.53448328922262"/>
    <n v="82.051886502123466"/>
    <n v="229.12987012987014"/>
    <n v="126.98695143718841"/>
    <n v="189.89165333320958"/>
    <n v="117.92417321642081"/>
    <n v="82.32393256709662"/>
    <n v="229.88955869029135"/>
    <n v="127.40798137219826"/>
  </r>
  <r>
    <x v="10"/>
    <x v="2"/>
    <n v="3"/>
    <x v="26"/>
    <x v="26"/>
    <x v="0"/>
    <n v="42708"/>
    <n v="10677"/>
    <n v="407"/>
    <n v="1742"/>
    <n v="3469"/>
    <n v="3168"/>
    <n v="394"/>
    <n v="4946514"/>
    <n v="5975308"/>
    <n v="2189478"/>
    <n v="10801724"/>
    <n v="1018927"/>
    <n v="12153.597051597051"/>
    <n v="3430.1423650975889"/>
    <n v="631.15537618910344"/>
    <n v="3409.6351010101012"/>
    <n v="2586.1091370558374"/>
    <n v="9.5298304767256724E-3"/>
    <n v="4.0788611033061722E-2"/>
    <n v="8.1225999812681471E-2"/>
    <n v="7.4178139926945774E-2"/>
    <n v="9.2254378570759583E-3"/>
    <n v="1.0625209933430383E-2"/>
    <n v="4.3018729457071171E-2"/>
    <n v="8.4306017321574084E-2"/>
    <n v="7.7132769149669572E-2"/>
    <n v="1.0303347163950077E-2"/>
    <n v="115.82171958415285"/>
    <n v="139.91074271799195"/>
    <n v="51.266226468109018"/>
    <n v="252.92038962255316"/>
    <n v="23.85798913552496"/>
    <n v="116.20573077992807"/>
    <n v="140.37462196107208"/>
    <n v="51.436201538411773"/>
    <n v="253.75895653041474"/>
    <n v="23.937091181062012"/>
  </r>
  <r>
    <x v="11"/>
    <x v="2"/>
    <n v="4"/>
    <x v="0"/>
    <x v="0"/>
    <x v="0"/>
    <n v="69564"/>
    <n v="17391"/>
    <n v="130"/>
    <n v="2024"/>
    <n v="1127"/>
    <n v="2916"/>
    <n v="501"/>
    <n v="2048502"/>
    <n v="3178845"/>
    <n v="1706842"/>
    <n v="4671886"/>
    <n v="1408504"/>
    <n v="15757.707692307693"/>
    <n v="1570.5755928853755"/>
    <n v="1514.5004436557231"/>
    <n v="1602.1556927297668"/>
    <n v="2811.3852295409183"/>
    <n v="1.8687827036973147E-3"/>
    <n v="2.9095509171410499E-2"/>
    <n v="1.6200908515899028E-2"/>
    <n v="4.1918233569087457E-2"/>
    <n v="7.202001035018113E-3"/>
    <n v="2.250319887792277E-3"/>
    <n v="3.0580298657566757E-2"/>
    <n v="1.7316195262181724E-2"/>
    <n v="4.3688613272462012E-2"/>
    <n v="7.9490011765771668E-3"/>
    <n v="29.447731585302744"/>
    <n v="45.696696567189925"/>
    <n v="24.536283134954861"/>
    <n v="67.15953654188948"/>
    <n v="20.247599332988326"/>
    <n v="29.545366628708603"/>
    <n v="45.848205655077315"/>
    <n v="24.617634089338573"/>
    <n v="67.382206469669498"/>
    <n v="20.314730997579002"/>
  </r>
  <r>
    <x v="11"/>
    <x v="2"/>
    <n v="4"/>
    <x v="1"/>
    <x v="1"/>
    <x v="0"/>
    <n v="19280"/>
    <n v="4820"/>
    <n v="17"/>
    <n v="386"/>
    <n v="1034"/>
    <n v="541"/>
    <n v="93"/>
    <n v="457426"/>
    <n v="1108392"/>
    <n v="1520898"/>
    <n v="1652443"/>
    <n v="507802"/>
    <n v="26907.411764705881"/>
    <n v="2871.481865284974"/>
    <n v="1470.8878143133463"/>
    <n v="3054.4232902033273"/>
    <n v="5460.2365591397847"/>
    <n v="8.8174273858921163E-4"/>
    <n v="2.0020746887966807E-2"/>
    <n v="5.3630705394190868E-2"/>
    <n v="2.8060165975103735E-2"/>
    <n v="4.8236514522821579E-3"/>
    <n v="1.3798028939138621E-3"/>
    <n v="2.2371196711739177E-2"/>
    <n v="5.7411120425700075E-2"/>
    <n v="3.0831361792363017E-2"/>
    <n v="5.9862784101305001E-3"/>
    <n v="23.725414937759336"/>
    <n v="57.489211618257258"/>
    <n v="78.884751037344401"/>
    <n v="85.707624481327798"/>
    <n v="26.338278008298754"/>
    <n v="23.804077428639491"/>
    <n v="57.6798192260269"/>
    <n v="79.146296347524952"/>
    <n v="85.991791280804605"/>
    <n v="26.425603543344696"/>
  </r>
  <r>
    <x v="11"/>
    <x v="2"/>
    <n v="4"/>
    <x v="2"/>
    <x v="2"/>
    <x v="0"/>
    <n v="18872"/>
    <n v="4718"/>
    <n v="88"/>
    <n v="600"/>
    <n v="270"/>
    <n v="1407"/>
    <n v="101"/>
    <n v="936110"/>
    <n v="1931367"/>
    <n v="264211"/>
    <n v="4128504"/>
    <n v="447111"/>
    <n v="10637.613636363636"/>
    <n v="3218.9450000000002"/>
    <n v="978.55925925925931"/>
    <n v="2934.2601279317696"/>
    <n v="4426.8415841584156"/>
    <n v="4.6629927935565915E-3"/>
    <n v="3.17931326833404E-2"/>
    <n v="1.4306909707503179E-2"/>
    <n v="7.4554896142433241E-2"/>
    <n v="5.3518440016956338E-3"/>
    <n v="5.8184780410924621E-3"/>
    <n v="3.4768891285349102E-2"/>
    <n v="1.632105470165468E-2"/>
    <n v="7.9010026057399374E-2"/>
    <n v="6.5893104166756577E-3"/>
    <n v="49.603115727002965"/>
    <n v="102.34034548537515"/>
    <n v="14.000158965663417"/>
    <n v="218.76345909283594"/>
    <n v="23.691765578635014"/>
    <n v="49.767576692121544"/>
    <n v="102.67965868662093"/>
    <n v="14.046577010609999"/>
    <n v="219.48877743398808"/>
    <n v="23.770316503820229"/>
  </r>
  <r>
    <x v="11"/>
    <x v="2"/>
    <n v="4"/>
    <x v="3"/>
    <x v="3"/>
    <x v="0"/>
    <n v="74716"/>
    <n v="18679"/>
    <n v="112"/>
    <n v="1748"/>
    <n v="2695"/>
    <n v="2174"/>
    <n v="319"/>
    <n v="2065316"/>
    <n v="6419481"/>
    <n v="2310541"/>
    <n v="6761023"/>
    <n v="1482374"/>
    <n v="18440.321428571428"/>
    <n v="3672.4719679633868"/>
    <n v="857.34359925788499"/>
    <n v="3109.9461821527138"/>
    <n v="4646.9404388714729"/>
    <n v="1.4990095829541196E-3"/>
    <n v="2.3395256705391082E-2"/>
    <n v="3.6069918089833501E-2"/>
    <n v="2.9096846726270144E-2"/>
    <n v="4.2695005085925369E-3"/>
    <n v="1.8287905361273659E-3"/>
    <n v="2.4683721143369985E-2"/>
    <n v="3.7659359264342454E-2"/>
    <n v="3.0529562469996666E-2"/>
    <n v="4.8252877258513653E-3"/>
    <n v="27.642218534182771"/>
    <n v="85.918424433856202"/>
    <n v="30.924313400074951"/>
    <n v="90.489627389046518"/>
    <n v="19.840114567160985"/>
    <n v="27.733867332277839"/>
    <n v="86.203290148373554"/>
    <n v="31.026844105109618"/>
    <n v="90.789649096060415"/>
    <n v="19.905895200936822"/>
  </r>
  <r>
    <x v="11"/>
    <x v="2"/>
    <n v="4"/>
    <x v="4"/>
    <x v="4"/>
    <x v="0"/>
    <n v="61908"/>
    <n v="15477"/>
    <n v="158"/>
    <n v="1416"/>
    <n v="2628"/>
    <n v="1806"/>
    <n v="423"/>
    <n v="3233584"/>
    <n v="4395372"/>
    <n v="4240092"/>
    <n v="5980485"/>
    <n v="1137567"/>
    <n v="20465.721518987342"/>
    <n v="3104.0762711864409"/>
    <n v="1613.4292237442921"/>
    <n v="3311.453488372093"/>
    <n v="2689.2836879432625"/>
    <n v="2.5521741939652388E-3"/>
    <n v="2.2872649738321382E-2"/>
    <n v="4.2450087226206627E-2"/>
    <n v="2.9172320217096336E-2"/>
    <n v="6.8327195192866832E-3"/>
    <n v="3.024653492217623E-3"/>
    <n v="2.4272612096259825E-2"/>
    <n v="4.4338089609005156E-2"/>
    <n v="3.0748258099466474E-2"/>
    <n v="7.6041388766903174E-3"/>
    <n v="52.232086321638562"/>
    <n v="70.998449311882155"/>
    <n v="68.490211281256052"/>
    <n v="96.6027815468114"/>
    <n v="18.375121147509208"/>
    <n v="52.405263736014916"/>
    <n v="71.233847296960704"/>
    <n v="68.717293110358952"/>
    <n v="96.923071642574058"/>
    <n v="18.43604454140894"/>
  </r>
  <r>
    <x v="11"/>
    <x v="2"/>
    <n v="4"/>
    <x v="5"/>
    <x v="5"/>
    <x v="0"/>
    <n v="14468"/>
    <n v="3617"/>
    <n v="76"/>
    <n v="334"/>
    <n v="670"/>
    <n v="450"/>
    <n v="138"/>
    <n v="1530795"/>
    <n v="1007285"/>
    <n v="1033887"/>
    <n v="1545538"/>
    <n v="714403"/>
    <n v="20142.03947368421"/>
    <n v="3015.8233532934132"/>
    <n v="1543.1149253731344"/>
    <n v="3434.528888888889"/>
    <n v="5176.833333333333"/>
    <n v="5.2529720763063309E-3"/>
    <n v="2.3085429914293614E-2"/>
    <n v="4.6309095935858448E-2"/>
    <n v="3.110312413602433E-2"/>
    <n v="9.5382914017141281E-3"/>
    <n v="6.6532380711766164E-3"/>
    <n v="2.5994464923017345E-2"/>
    <n v="5.0379979141262209E-2"/>
    <n v="3.4465857676269362E-2"/>
    <n v="1.1421098423435186E-2"/>
    <n v="105.80557091512303"/>
    <n v="69.621578656345037"/>
    <n v="71.460257119159522"/>
    <n v="106.82457837987282"/>
    <n v="49.378144871440419"/>
    <n v="106.15637319946725"/>
    <n v="69.852411575831752"/>
    <n v="71.697186245106366"/>
    <n v="107.17875922116168"/>
    <n v="49.541859937365224"/>
  </r>
  <r>
    <x v="11"/>
    <x v="2"/>
    <n v="4"/>
    <x v="6"/>
    <x v="6"/>
    <x v="0"/>
    <n v="94260"/>
    <n v="23565"/>
    <n v="346"/>
    <n v="2792"/>
    <n v="2347"/>
    <n v="4114"/>
    <n v="855"/>
    <n v="8703033"/>
    <n v="7128827"/>
    <n v="4127352"/>
    <n v="9992367"/>
    <n v="6951637"/>
    <n v="25153.274566473989"/>
    <n v="2553.3047994269341"/>
    <n v="1758.5649765658288"/>
    <n v="2428.8689839572194"/>
    <n v="8130.5695906432748"/>
    <n v="3.6706980691703799E-3"/>
    <n v="2.9620199448334394E-2"/>
    <n v="2.4899214937407172E-2"/>
    <n v="4.3645236579673244E-2"/>
    <n v="9.0706556333545515E-3"/>
    <n v="4.1296508298186126E-3"/>
    <n v="3.0906839500106902E-2"/>
    <n v="2.6081738446459588E-2"/>
    <n v="4.5195730765259484E-2"/>
    <n v="9.7901590948439848E-3"/>
    <n v="92.330076384468498"/>
    <n v="75.629397411415241"/>
    <n v="43.786887332908975"/>
    <n v="106.00856142584341"/>
    <n v="73.74959685974963"/>
    <n v="92.636200168208873"/>
    <n v="75.880149476226507"/>
    <n v="43.932064377632166"/>
    <n v="106.36003673273498"/>
    <n v="73.994116376293988"/>
  </r>
  <r>
    <x v="11"/>
    <x v="2"/>
    <n v="4"/>
    <x v="7"/>
    <x v="7"/>
    <x v="0"/>
    <n v="114352"/>
    <n v="28588"/>
    <n v="832"/>
    <n v="2770"/>
    <n v="8285"/>
    <n v="5669"/>
    <n v="600"/>
    <n v="13267962"/>
    <n v="6540755"/>
    <n v="7440935"/>
    <n v="16548108"/>
    <n v="2689752"/>
    <n v="15947.069711538461"/>
    <n v="2361.2833935018052"/>
    <n v="898.12130356065177"/>
    <n v="2919.0523901922738"/>
    <n v="4482.92"/>
    <n v="7.2757800475724077E-3"/>
    <n v="2.4223450398768713E-2"/>
    <n v="7.2451727997761298E-2"/>
    <n v="4.9574996502028824E-2"/>
    <n v="5.2469567650762555E-3"/>
    <n v="7.8613625998994897E-3"/>
    <n v="2.5282770538519562E-2"/>
    <n v="7.4237913964496749E-2"/>
    <n v="5.1070626996096047E-2"/>
    <n v="5.7447459074622884E-3"/>
    <n v="116.02737162445781"/>
    <n v="57.198431159927239"/>
    <n v="65.07044039457115"/>
    <n v="144.71201203302084"/>
    <n v="23.521687421295649"/>
    <n v="116.41206466718018"/>
    <n v="57.388074674330696"/>
    <n v="65.286183846794586"/>
    <n v="145.1918100621242"/>
    <n v="23.59967444605865"/>
  </r>
  <r>
    <x v="11"/>
    <x v="2"/>
    <n v="4"/>
    <x v="8"/>
    <x v="8"/>
    <x v="0"/>
    <n v="11348"/>
    <n v="2837"/>
    <n v="111"/>
    <n v="310"/>
    <n v="424"/>
    <n v="335"/>
    <n v="141"/>
    <n v="1288665"/>
    <n v="828936"/>
    <n v="401952"/>
    <n v="1018085"/>
    <n v="501343"/>
    <n v="11609.594594594595"/>
    <n v="2673.9870967741936"/>
    <n v="948"/>
    <n v="3039.0597014925374"/>
    <n v="3555.6241134751772"/>
    <n v="9.7814592879802605E-3"/>
    <n v="2.7317589002467394E-2"/>
    <n v="3.7363412054987666E-2"/>
    <n v="2.9520620373634121E-2"/>
    <n v="1.2425096933380331E-2"/>
    <n v="1.193406064719409E-2"/>
    <n v="3.0882945589958962E-2"/>
    <n v="4.1511526256027616E-2"/>
    <n v="3.3222754538434457E-2"/>
    <n v="1.4847972847573471E-2"/>
    <n v="113.55877687698273"/>
    <n v="73.046880507578422"/>
    <n v="35.420514628128302"/>
    <n v="89.714927740571028"/>
    <n v="44.178974268593585"/>
    <n v="113.93528520250123"/>
    <n v="73.289070142062172"/>
    <n v="35.53795265465871"/>
    <n v="90.012380902242597"/>
    <n v="44.325451292056172"/>
  </r>
  <r>
    <x v="11"/>
    <x v="2"/>
    <n v="4"/>
    <x v="9"/>
    <x v="9"/>
    <x v="0"/>
    <n v="11524"/>
    <n v="2881"/>
    <n v="96"/>
    <n v="323"/>
    <n v="578"/>
    <n v="398"/>
    <n v="92"/>
    <n v="1390991"/>
    <n v="923896"/>
    <n v="421554"/>
    <n v="1251823"/>
    <n v="402107"/>
    <n v="14489.489583333334"/>
    <n v="2860.3591331269349"/>
    <n v="729.33217993079586"/>
    <n v="3145.28391959799"/>
    <n v="4370.728260869565"/>
    <n v="8.3304408191600138E-3"/>
    <n v="2.8028462339465463E-2"/>
    <n v="5.0156195765359249E-2"/>
    <n v="3.4536619229434226E-2"/>
    <n v="7.9833391183616806E-3"/>
    <n v="1.0303189578780743E-2"/>
    <n v="3.1610917030621057E-2"/>
    <n v="5.4893624476150517E-2"/>
    <n v="3.8499966347971828E-2"/>
    <n v="9.9148896228376474E-3"/>
    <n v="120.70383547379382"/>
    <n v="80.171468240194372"/>
    <n v="36.580527594585213"/>
    <n v="108.62747309961819"/>
    <n v="34.893005900728916"/>
    <n v="121.10403350540109"/>
    <n v="80.437279708859393"/>
    <n v="36.701811687017276"/>
    <n v="108.98763150504332"/>
    <n v="35.008694952559949"/>
  </r>
  <r>
    <x v="11"/>
    <x v="2"/>
    <n v="4"/>
    <x v="10"/>
    <x v="10"/>
    <x v="0"/>
    <n v="31724"/>
    <n v="7931"/>
    <n v="240"/>
    <n v="871"/>
    <n v="454"/>
    <n v="1830"/>
    <n v="195"/>
    <n v="4845280"/>
    <n v="3738771"/>
    <n v="522979"/>
    <n v="5638800"/>
    <n v="920392"/>
    <n v="20188.666666666668"/>
    <n v="4292.5040183696901"/>
    <n v="1151.9361233480176"/>
    <n v="3081.311475409836"/>
    <n v="4719.958974358974"/>
    <n v="7.5652502836968854E-3"/>
    <n v="2.745555415458328E-2"/>
    <n v="1.4310931786659943E-2"/>
    <n v="5.7685033413188751E-2"/>
    <n v="6.1467658555037193E-3"/>
    <n v="8.6987582636688602E-3"/>
    <n v="2.959318046537357E-2"/>
    <n v="1.5864627173553948E-2"/>
    <n v="6.0734975333281739E-2"/>
    <n v="7.1692260587448223E-3"/>
    <n v="152.73231622746187"/>
    <n v="117.85307653511536"/>
    <n v="16.485279283822972"/>
    <n v="177.74555541545834"/>
    <n v="29.0124826629681"/>
    <n v="153.23870587181017"/>
    <n v="118.24382277000576"/>
    <n v="16.539936837114347"/>
    <n v="178.33487737962784"/>
    <n v="29.108674622471167"/>
  </r>
  <r>
    <x v="11"/>
    <x v="2"/>
    <n v="4"/>
    <x v="11"/>
    <x v="11"/>
    <x v="0"/>
    <n v="87204"/>
    <n v="21801"/>
    <n v="164"/>
    <n v="1923"/>
    <n v="6501"/>
    <n v="2505"/>
    <n v="732"/>
    <n v="2378539"/>
    <n v="3541242"/>
    <n v="7018242"/>
    <n v="4879653"/>
    <n v="3264050"/>
    <n v="14503.286585365853"/>
    <n v="1841.5195007800312"/>
    <n v="1079.5634517766498"/>
    <n v="1947.9652694610779"/>
    <n v="4459.0846994535523"/>
    <n v="1.8806476767120775E-3"/>
    <n v="2.2051740745837347E-2"/>
    <n v="7.454933259942205E-2"/>
    <n v="2.8725746525388743E-2"/>
    <n v="8.3941103619100035E-3"/>
    <n v="2.2224953882158892E-3"/>
    <n v="2.3210430311131722E-2"/>
    <n v="7.6621792967739633E-2"/>
    <n v="3.0043682516598523E-2"/>
    <n v="9.1139646633802245E-3"/>
    <n v="27.275572221457733"/>
    <n v="40.608710609605062"/>
    <n v="80.480734828677583"/>
    <n v="55.956756570799506"/>
    <n v="37.430049080317417"/>
    <n v="27.366005390139925"/>
    <n v="40.74335029183456"/>
    <n v="80.747571682157158"/>
    <n v="56.142283267170505"/>
    <n v="37.55414979266105"/>
  </r>
  <r>
    <x v="11"/>
    <x v="2"/>
    <n v="4"/>
    <x v="12"/>
    <x v="12"/>
    <x v="0"/>
    <n v="90872"/>
    <n v="22718"/>
    <n v="341"/>
    <n v="2522"/>
    <n v="4335"/>
    <n v="4171"/>
    <n v="913"/>
    <n v="7040146"/>
    <n v="7600142"/>
    <n v="6999372"/>
    <n v="12367992"/>
    <n v="3467076"/>
    <n v="20645.58944281525"/>
    <n v="3013.53766851705"/>
    <n v="1614.6186851211073"/>
    <n v="2965.2342363941502"/>
    <n v="3797.4545454545455"/>
    <n v="3.7525310326613258E-3"/>
    <n v="2.775332335592922E-2"/>
    <n v="4.7704463421075802E-2"/>
    <n v="4.589972708865217E-2"/>
    <n v="1.0047099216480324E-2"/>
    <n v="4.2251233306670015E-3"/>
    <n v="2.90229809343555E-2"/>
    <n v="4.9351890725868111E-2"/>
    <n v="4.7517222061085281E-2"/>
    <n v="1.0817946754270705E-2"/>
    <n v="77.47321507174928"/>
    <n v="83.635685359626734"/>
    <n v="77.024518003345364"/>
    <n v="136.10344220441939"/>
    <n v="38.153402588256007"/>
    <n v="77.730080382220152"/>
    <n v="83.912982568300066"/>
    <n v="77.279895642087681"/>
    <n v="136.55469820180656"/>
    <n v="38.279901605913608"/>
  </r>
  <r>
    <x v="11"/>
    <x v="2"/>
    <n v="4"/>
    <x v="13"/>
    <x v="13"/>
    <x v="0"/>
    <n v="23360"/>
    <n v="5840"/>
    <n v="173"/>
    <n v="680"/>
    <n v="888"/>
    <n v="873"/>
    <n v="256"/>
    <n v="3302626"/>
    <n v="1935715"/>
    <n v="769730"/>
    <n v="2676713"/>
    <n v="1931193"/>
    <n v="19090.323699421966"/>
    <n v="2846.6397058823532"/>
    <n v="866.81306306306305"/>
    <n v="3066.1088201603666"/>
    <n v="7543.72265625"/>
    <n v="7.4058219178082191E-3"/>
    <n v="2.9109589041095889E-2"/>
    <n v="3.801369863013699E-2"/>
    <n v="3.7371575342465754E-2"/>
    <n v="1.0958904109589041E-2"/>
    <n v="8.7128712993455922E-3"/>
    <n v="3.1672435834072914E-2"/>
    <n v="4.0928936583230359E-2"/>
    <n v="4.026305103132341E-2"/>
    <n v="1.2546025825552655E-2"/>
    <n v="141.37953767123287"/>
    <n v="82.864511986301366"/>
    <n v="32.950770547945204"/>
    <n v="114.58531678082191"/>
    <n v="82.670933219178082"/>
    <n v="141.84828675831434"/>
    <n v="83.139252341128071"/>
    <n v="33.060020046616636"/>
    <n v="114.9652286373655"/>
    <n v="82.945031756441495"/>
  </r>
  <r>
    <x v="11"/>
    <x v="2"/>
    <n v="4"/>
    <x v="14"/>
    <x v="14"/>
    <x v="0"/>
    <n v="156408"/>
    <n v="39102"/>
    <n v="1079"/>
    <n v="4329"/>
    <n v="7437"/>
    <n v="6264"/>
    <n v="1548"/>
    <n v="14834623"/>
    <n v="13033639"/>
    <n v="8872380"/>
    <n v="20001150"/>
    <n v="14742936"/>
    <n v="13748.492122335496"/>
    <n v="3010.7736197736199"/>
    <n v="1193.0052440500201"/>
    <n v="3193.0316091954023"/>
    <n v="9523.8604651162786"/>
    <n v="6.8986241112986551E-3"/>
    <n v="2.7677612398342797E-2"/>
    <n v="4.7548718735614545E-2"/>
    <n v="4.0049102347705999E-2"/>
    <n v="9.897191959490563E-3"/>
    <n v="7.3862698937587623E-3"/>
    <n v="2.8644099124929889E-2"/>
    <n v="4.8802486888983955E-2"/>
    <n v="4.1204276179839815E-2"/>
    <n v="1.0480398764233293E-2"/>
    <n v="94.845679249143259"/>
    <n v="83.331025267249757"/>
    <n v="56.725870799447598"/>
    <n v="127.87804971612705"/>
    <n v="94.259475218658892"/>
    <n v="95.160143607239007"/>
    <n v="83.60731236411678"/>
    <n v="56.913947522494865"/>
    <n v="128.30203412044438"/>
    <n v="94.571995995606628"/>
  </r>
  <r>
    <x v="11"/>
    <x v="2"/>
    <n v="4"/>
    <x v="15"/>
    <x v="15"/>
    <x v="0"/>
    <n v="16740"/>
    <n v="4185"/>
    <n v="146"/>
    <n v="508"/>
    <n v="930"/>
    <n v="668"/>
    <n v="232"/>
    <n v="2495006"/>
    <n v="1516496"/>
    <n v="1280406"/>
    <n v="1848183"/>
    <n v="1617194"/>
    <n v="17089.082191780821"/>
    <n v="2985.2283464566931"/>
    <n v="1376.7806451612903"/>
    <n v="2766.7410179640719"/>
    <n v="6970.6637931034484"/>
    <n v="8.721624850657108E-3"/>
    <n v="3.0346475507765831E-2"/>
    <n v="5.5555555555555552E-2"/>
    <n v="3.9904420549581841E-2"/>
    <n v="1.3859020310633213E-2"/>
    <n v="1.0396084595673212E-2"/>
    <n v="3.343563700830593E-2"/>
    <n v="5.968061441511914E-2"/>
    <n v="4.3429313511924222E-2"/>
    <n v="1.5964320177935244E-2"/>
    <n v="149.04456391875746"/>
    <n v="90.591158900836319"/>
    <n v="76.487813620071691"/>
    <n v="110.40519713261649"/>
    <n v="96.606571087216253"/>
    <n v="149.53872668390838"/>
    <n v="90.891517239333425"/>
    <n v="76.741411795577406"/>
    <n v="110.77124964783486"/>
    <n v="96.926873747340309"/>
  </r>
  <r>
    <x v="11"/>
    <x v="2"/>
    <n v="4"/>
    <x v="16"/>
    <x v="16"/>
    <x v="0"/>
    <n v="32148"/>
    <n v="8037"/>
    <n v="243"/>
    <n v="943"/>
    <n v="2324"/>
    <n v="2184"/>
    <n v="142"/>
    <n v="5112173"/>
    <n v="1726769"/>
    <n v="1882155"/>
    <n v="7168982"/>
    <n v="726663"/>
    <n v="21037.748971193414"/>
    <n v="1831.1442205726405"/>
    <n v="809.87736660929431"/>
    <n v="3282.5009157509157"/>
    <n v="5117.3450704225352"/>
    <n v="7.5587905935050395E-3"/>
    <n v="2.9333084484260297E-2"/>
    <n v="7.2290655717307459E-2"/>
    <n v="6.7935796939156398E-2"/>
    <n v="4.417071046410352E-3"/>
    <n v="8.6843216757621217E-3"/>
    <n v="3.1525853679046908E-2"/>
    <n v="7.5655972789923309E-2"/>
    <n v="7.12058228413147E-2"/>
    <n v="5.2788281145555753E-3"/>
    <n v="159.01993903197712"/>
    <n v="53.713108124922236"/>
    <n v="58.546565882792088"/>
    <n v="222.99931566504915"/>
    <n v="22.603676745054123"/>
    <n v="159.54717552232646"/>
    <n v="53.891195921873553"/>
    <n v="58.740679187739602"/>
    <n v="223.73867814535987"/>
    <n v="22.678620071460863"/>
  </r>
  <r>
    <x v="11"/>
    <x v="2"/>
    <n v="4"/>
    <x v="17"/>
    <x v="17"/>
    <x v="0"/>
    <n v="104648"/>
    <n v="26162"/>
    <n v="636"/>
    <n v="2880"/>
    <n v="7841"/>
    <n v="3132"/>
    <n v="871"/>
    <n v="9272764"/>
    <n v="8628378"/>
    <n v="4794118"/>
    <n v="10177377"/>
    <n v="1758453"/>
    <n v="14579.817610062893"/>
    <n v="2995.9645833333334"/>
    <n v="611.41665603877061"/>
    <n v="3249.4818007662834"/>
    <n v="2018.8897818599312"/>
    <n v="6.0775170094029508E-3"/>
    <n v="2.7520831740692607E-2"/>
    <n v="7.4927375582906505E-2"/>
    <n v="2.9928904518003212E-2"/>
    <n v="8.3231404326886329E-3"/>
    <n v="6.6373130256674887E-3"/>
    <n v="2.8699146684875838E-2"/>
    <n v="7.6823638839242869E-2"/>
    <n v="3.1156167535342866E-2"/>
    <n v="8.9775040665496103E-3"/>
    <n v="88.609089519149919"/>
    <n v="82.451437198990902"/>
    <n v="45.811845424661726"/>
    <n v="97.253430548123234"/>
    <n v="16.803503172540324"/>
    <n v="88.902876233291039"/>
    <n v="82.724807989079764"/>
    <n v="45.963736292845667"/>
    <n v="97.575877894718644"/>
    <n v="16.859215808906526"/>
  </r>
  <r>
    <x v="11"/>
    <x v="2"/>
    <n v="4"/>
    <x v="18"/>
    <x v="18"/>
    <x v="0"/>
    <n v="73820"/>
    <n v="18455"/>
    <n v="277"/>
    <n v="2425"/>
    <n v="3981"/>
    <n v="3560"/>
    <n v="897"/>
    <n v="9618589"/>
    <n v="8211200"/>
    <n v="4081378"/>
    <n v="12062872"/>
    <n v="7621074"/>
    <n v="34724.148014440434"/>
    <n v="3386.0618556701029"/>
    <n v="1025.2142677719166"/>
    <n v="3388.4471910112361"/>
    <n v="8496.1806020066888"/>
    <n v="3.7523706312652398E-3"/>
    <n v="3.2850176104036843E-2"/>
    <n v="5.3928474668111626E-2"/>
    <n v="4.8225413167163368E-2"/>
    <n v="1.2151178542400434E-2"/>
    <n v="4.2767014863134764E-3"/>
    <n v="3.4378743634586741E-2"/>
    <n v="5.5865520759078087E-2"/>
    <n v="5.0062687176668355E-2"/>
    <n v="1.3090736001443745E-2"/>
    <n v="130.29787320509348"/>
    <n v="111.23272825792468"/>
    <n v="55.288241668924414"/>
    <n v="163.40926578163101"/>
    <n v="103.23860742346248"/>
    <n v="130.72988062370291"/>
    <n v="111.60152448320116"/>
    <n v="55.471551879408445"/>
    <n v="163.95105524718943"/>
    <n v="103.58089884539261"/>
  </r>
  <r>
    <x v="11"/>
    <x v="2"/>
    <n v="4"/>
    <x v="19"/>
    <x v="19"/>
    <x v="0"/>
    <n v="57068"/>
    <n v="14267"/>
    <n v="505"/>
    <n v="1524"/>
    <n v="4066"/>
    <n v="1939"/>
    <n v="514"/>
    <n v="6239785"/>
    <n v="4335095"/>
    <n v="3929320"/>
    <n v="5432744"/>
    <n v="1059136"/>
    <n v="12356.009900990099"/>
    <n v="2844.5505249343832"/>
    <n v="966.3846532218397"/>
    <n v="2801.8277462609594"/>
    <n v="2060.5758754863814"/>
    <n v="8.8490923109273145E-3"/>
    <n v="2.6704983528422235E-2"/>
    <n v="7.1248335319268247E-2"/>
    <n v="3.3977009882946663E-2"/>
    <n v="9.0067989065676039E-3"/>
    <n v="9.7625298361501099E-3"/>
    <n v="2.8277437717376411E-2"/>
    <n v="7.37573127703674E-2"/>
    <n v="3.5744047944057555E-2"/>
    <n v="9.9282667101604216E-3"/>
    <n v="109.33947220859326"/>
    <n v="75.963674914137513"/>
    <n v="68.853297820144391"/>
    <n v="95.197729025022781"/>
    <n v="18.559192542230321"/>
    <n v="109.70199127340258"/>
    <n v="76.215535288374696"/>
    <n v="69.081583476098331"/>
    <n v="95.513360617173532"/>
    <n v="18.620726231648447"/>
  </r>
  <r>
    <x v="11"/>
    <x v="2"/>
    <n v="4"/>
    <x v="20"/>
    <x v="20"/>
    <x v="0"/>
    <n v="52296"/>
    <n v="13074"/>
    <n v="373"/>
    <n v="1840"/>
    <n v="2934"/>
    <n v="2118"/>
    <n v="388"/>
    <n v="5080553"/>
    <n v="6838941"/>
    <n v="3152792"/>
    <n v="8804352"/>
    <n v="1405613"/>
    <n v="13620.785522788205"/>
    <n v="3716.8157608695651"/>
    <n v="1074.5712338104977"/>
    <n v="4156.9178470254956"/>
    <n v="3622.713917525773"/>
    <n v="7.132476671255928E-3"/>
    <n v="3.5184335322013156E-2"/>
    <n v="5.6103717301514457E-2"/>
    <n v="4.0500229463056446E-2"/>
    <n v="7.4193054918158174E-3"/>
    <n v="7.9898846440123877E-3"/>
    <n v="3.70615698499632E-2"/>
    <n v="5.8448376045066835E-2"/>
    <n v="4.2508734219570014E-2"/>
    <n v="8.2936573228671335E-3"/>
    <n v="97.14993498546734"/>
    <n v="130.77369206057824"/>
    <n v="60.287440722043748"/>
    <n v="168.35612666360717"/>
    <n v="26.878021263576564"/>
    <n v="97.472039188696243"/>
    <n v="131.2072770742046"/>
    <n v="60.487325961919495"/>
    <n v="168.9143176294148"/>
    <n v="26.96713633735164"/>
  </r>
  <r>
    <x v="11"/>
    <x v="2"/>
    <n v="4"/>
    <x v="21"/>
    <x v="21"/>
    <x v="0"/>
    <n v="90888"/>
    <n v="22722"/>
    <n v="961"/>
    <n v="3361"/>
    <n v="4431"/>
    <n v="4792"/>
    <n v="1288"/>
    <n v="11211347"/>
    <n v="9708255"/>
    <n v="5901330"/>
    <n v="13186647"/>
    <n v="3376505"/>
    <n v="11666.334027055151"/>
    <n v="2888.5019339482296"/>
    <n v="1331.8280297901151"/>
    <n v="2751.8044657762939"/>
    <n v="2621.5100931677021"/>
    <n v="1.0573453041105536E-2"/>
    <n v="3.6979579262388873E-2"/>
    <n v="4.8752310536044362E-2"/>
    <n v="5.2724232021829062E-2"/>
    <n v="1.4171287738755391E-2"/>
    <n v="1.1363954812253786E-2"/>
    <n v="3.8438062286729052E-2"/>
    <n v="5.0416669719473159E-2"/>
    <n v="5.4451445398576652E-2"/>
    <n v="1.5084786656407315E-2"/>
    <n v="123.35343499691929"/>
    <n v="106.81558621600212"/>
    <n v="64.929693688935828"/>
    <n v="145.08677713229469"/>
    <n v="37.150173840330957"/>
    <n v="123.76241787375986"/>
    <n v="107.16973724343903"/>
    <n v="65.144970490250202"/>
    <n v="145.56781770894807"/>
    <n v="37.273346615963234"/>
  </r>
  <r>
    <x v="11"/>
    <x v="2"/>
    <n v="4"/>
    <x v="22"/>
    <x v="22"/>
    <x v="0"/>
    <n v="25280"/>
    <n v="6320"/>
    <n v="258"/>
    <n v="946"/>
    <n v="918"/>
    <n v="1674"/>
    <n v="662"/>
    <n v="4111074"/>
    <n v="3451134"/>
    <n v="804979"/>
    <n v="5462223"/>
    <n v="3108983"/>
    <n v="15934.39534883721"/>
    <n v="3648.1331923890061"/>
    <n v="876.88344226579522"/>
    <n v="3262.9767025089604"/>
    <n v="4696.348942598187"/>
    <n v="1.0205696202531646E-2"/>
    <n v="3.7420886075949365E-2"/>
    <n v="3.6313291139240506E-2"/>
    <n v="6.6218354430379753E-2"/>
    <n v="2.6186708860759494E-2"/>
    <n v="1.167855522489486E-2"/>
    <n v="4.020215278000841E-2"/>
    <n v="3.9054664111345345E-2"/>
    <n v="6.9862361785036159E-2"/>
    <n v="2.852686963271225E-2"/>
    <n v="162.62159810126582"/>
    <n v="136.51637658227847"/>
    <n v="31.842523734177217"/>
    <n v="216.06894778481012"/>
    <n v="122.98192246835443"/>
    <n v="163.16077602549248"/>
    <n v="136.96900167887074"/>
    <n v="31.948098799541171"/>
    <n v="216.78533237404474"/>
    <n v="123.38967358166349"/>
  </r>
  <r>
    <x v="11"/>
    <x v="2"/>
    <n v="4"/>
    <x v="23"/>
    <x v="23"/>
    <x v="0"/>
    <n v="47328"/>
    <n v="11832"/>
    <n v="522"/>
    <n v="2066"/>
    <n v="2857"/>
    <n v="2243"/>
    <n v="1590"/>
    <n v="8528713"/>
    <n v="6048738"/>
    <n v="3334100"/>
    <n v="7330111"/>
    <n v="8120361"/>
    <n v="16338.530651340996"/>
    <n v="2927.753146176186"/>
    <n v="1166.9933496674835"/>
    <n v="3267.9942041908157"/>
    <n v="5107.1452830188682"/>
    <n v="1.1029411764705883E-2"/>
    <n v="4.3652805949966192E-2"/>
    <n v="6.0365956727518592E-2"/>
    <n v="4.739266396213658E-2"/>
    <n v="3.3595334685598374E-2"/>
    <n v="1.2147985733215932E-2"/>
    <n v="4.584112540431521E-2"/>
    <n v="6.2916732365228004E-2"/>
    <n v="4.9668334392197006E-2"/>
    <n v="3.552515040563009E-2"/>
    <n v="180.20438218390805"/>
    <n v="127.80463995943205"/>
    <n v="70.446670047329278"/>
    <n v="154.87895114942529"/>
    <n v="171.57625507099391"/>
    <n v="180.80185647918563"/>
    <n v="128.22838097098546"/>
    <n v="70.680238587844698"/>
    <n v="155.392458041266"/>
    <n v="172.14512249165568"/>
  </r>
  <r>
    <x v="11"/>
    <x v="2"/>
    <n v="4"/>
    <x v="24"/>
    <x v="24"/>
    <x v="0"/>
    <n v="24764"/>
    <n v="6191"/>
    <n v="288"/>
    <n v="1112"/>
    <n v="927"/>
    <n v="1605"/>
    <n v="52"/>
    <n v="3224867"/>
    <n v="2667475"/>
    <n v="1483675"/>
    <n v="3784484"/>
    <n v="286908"/>
    <n v="11197.454861111111"/>
    <n v="2398.80845323741"/>
    <n v="1600.512405609493"/>
    <n v="2357.9339563862927"/>
    <n v="5517.4615384615381"/>
    <n v="1.1629785172023906E-2"/>
    <n v="4.4903892747536749E-2"/>
    <n v="3.7433371022451943E-2"/>
    <n v="6.4811823614924893E-2"/>
    <n v="2.0998223227265385E-3"/>
    <n v="1.3217202783190579E-2"/>
    <n v="4.7970167427533149E-2"/>
    <n v="4.0243915052346604E-2"/>
    <n v="6.8457030213377845E-2"/>
    <n v="2.777589210294298E-3"/>
    <n v="130.22399450815701"/>
    <n v="107.71583750605718"/>
    <n v="59.912574705217253"/>
    <n v="152.82199967695041"/>
    <n v="11.585688903246648"/>
    <n v="130.65575697921383"/>
    <n v="108.07297334994851"/>
    <n v="60.111217062947112"/>
    <n v="153.32868667009308"/>
    <n v="11.624101683384858"/>
  </r>
  <r>
    <x v="11"/>
    <x v="2"/>
    <n v="4"/>
    <x v="25"/>
    <x v="25"/>
    <x v="0"/>
    <n v="66104"/>
    <n v="16526"/>
    <n v="798"/>
    <n v="2925"/>
    <n v="6093"/>
    <n v="3064"/>
    <n v="397"/>
    <n v="10918986"/>
    <n v="7836714"/>
    <n v="5486514"/>
    <n v="9215323"/>
    <n v="1829668"/>
    <n v="13682.939849624061"/>
    <n v="2679.2184615384617"/>
    <n v="900.46184145741017"/>
    <n v="3007.6119451697127"/>
    <n v="4608.7355163727962"/>
    <n v="1.207188672395014E-2"/>
    <n v="4.4248456976884912E-2"/>
    <n v="9.2172939610311019E-2"/>
    <n v="4.6351204163136872E-2"/>
    <n v="6.0056880067771998E-3"/>
    <n v="1.306156103871949E-2"/>
    <n v="4.6112103830389259E-2"/>
    <n v="9.4794412268075043E-2"/>
    <n v="4.8256519196374109E-2"/>
    <n v="6.7058771689151647E-3"/>
    <n v="165.178899915285"/>
    <n v="118.55128282706039"/>
    <n v="82.998214934043332"/>
    <n v="139.40643531405058"/>
    <n v="27.678627617088225"/>
    <n v="165.72655666827612"/>
    <n v="118.94434399073988"/>
    <n v="83.273398585939248"/>
    <n v="139.86864250727754"/>
    <n v="27.770397130844515"/>
  </r>
  <r>
    <x v="11"/>
    <x v="2"/>
    <n v="4"/>
    <x v="26"/>
    <x v="26"/>
    <x v="0"/>
    <n v="43312"/>
    <n v="10828"/>
    <n v="387"/>
    <n v="1800"/>
    <n v="3291"/>
    <n v="2420"/>
    <n v="413"/>
    <n v="4828686"/>
    <n v="5996919"/>
    <n v="2367657"/>
    <n v="8457260"/>
    <n v="978968"/>
    <n v="12477.22480620155"/>
    <n v="3331.6216666666664"/>
    <n v="719.43391066545121"/>
    <n v="3494.7355371900826"/>
    <n v="2370.3825665859563"/>
    <n v="8.9351680827484299E-3"/>
    <n v="4.1558921315108979E-2"/>
    <n v="7.5983561137790909E-2"/>
    <n v="5.5873660879202071E-2"/>
    <n v="9.5354636128555589E-3"/>
    <n v="9.9887157693613199E-3"/>
    <n v="4.3793350754853973E-2"/>
    <n v="7.895010977158276E-2"/>
    <n v="5.8445065514474703E-2"/>
    <n v="1.0623496878023992E-2"/>
    <n v="111.48610084964906"/>
    <n v="138.45860269671223"/>
    <n v="54.665150535648323"/>
    <n v="195.26366826745473"/>
    <n v="22.602696712227559"/>
    <n v="111.8557371411262"/>
    <n v="138.91766731583402"/>
    <n v="54.846394864430493"/>
    <n v="195.91107218281761"/>
    <n v="22.677636789299207"/>
  </r>
  <r>
    <x v="12"/>
    <x v="3"/>
    <n v="1"/>
    <x v="0"/>
    <x v="0"/>
    <x v="0"/>
    <n v="70960"/>
    <n v="17740"/>
    <n v="112"/>
    <n v="2033"/>
    <n v="921"/>
    <n v="3198"/>
    <n v="447"/>
    <n v="1368338"/>
    <n v="3090382"/>
    <n v="1314619"/>
    <n v="4848784"/>
    <n v="1279787"/>
    <n v="12217.303571428571"/>
    <n v="1520.109198229218"/>
    <n v="1427.3821932681867"/>
    <n v="1516.1926203877424"/>
    <n v="2863.0581655480983"/>
    <n v="1.5783540022547915E-3"/>
    <n v="2.8649943630214204E-2"/>
    <n v="1.2979143179255919E-2"/>
    <n v="4.5067643742953779E-2"/>
    <n v="6.2993235625704623E-3"/>
    <n v="1.9255768699339021E-3"/>
    <n v="3.0109090098722376E-2"/>
    <n v="1.3969143406398377E-2"/>
    <n v="4.6882189183184347E-2"/>
    <n v="6.9913518841067104E-3"/>
    <n v="19.283229988726042"/>
    <n v="43.551042841037201"/>
    <n v="18.526197857948141"/>
    <n v="68.331228861330331"/>
    <n v="18.035329763246899"/>
    <n v="19.347164251081722"/>
    <n v="43.6954379346232"/>
    <n v="18.587622152269983"/>
    <n v="68.557783578338871"/>
    <n v="18.095126566242499"/>
  </r>
  <r>
    <x v="12"/>
    <x v="3"/>
    <n v="1"/>
    <x v="1"/>
    <x v="1"/>
    <x v="0"/>
    <n v="19388"/>
    <n v="4847"/>
    <n v="22"/>
    <n v="464"/>
    <n v="538"/>
    <n v="788"/>
    <n v="95"/>
    <n v="409484"/>
    <n v="1293298"/>
    <n v="607355"/>
    <n v="2515966"/>
    <n v="479397"/>
    <n v="18612.909090909092"/>
    <n v="2787.280172413793"/>
    <n v="1128.9126394052046"/>
    <n v="3192.8502538071066"/>
    <n v="5046.2842105263162"/>
    <n v="1.1347225087683104E-3"/>
    <n v="2.3932329275840727E-2"/>
    <n v="2.7749123168970498E-2"/>
    <n v="4.0643697132246748E-2"/>
    <n v="4.8999381060449761E-3"/>
    <n v="1.6980847151451071E-3"/>
    <n v="2.6489865916783841E-2"/>
    <n v="3.049767049665766E-2"/>
    <n v="4.3947970616413611E-2"/>
    <n v="6.0684095124015434E-3"/>
    <n v="21.120486899112855"/>
    <n v="66.706106870229007"/>
    <n v="31.326335877862597"/>
    <n v="129.7692387043532"/>
    <n v="24.726480297090983"/>
    <n v="21.190512654719001"/>
    <n v="66.927273435159293"/>
    <n v="31.430199503294041"/>
    <n v="130.1994934157201"/>
    <n v="24.808461857201557"/>
  </r>
  <r>
    <x v="12"/>
    <x v="3"/>
    <n v="1"/>
    <x v="2"/>
    <x v="2"/>
    <x v="0"/>
    <n v="19012"/>
    <n v="4753"/>
    <n v="87"/>
    <n v="572"/>
    <n v="446"/>
    <n v="994"/>
    <n v="145"/>
    <n v="909124"/>
    <n v="1786401"/>
    <n v="428333"/>
    <n v="2562628"/>
    <n v="691726"/>
    <n v="10449.701149425287"/>
    <n v="3123.0786713286711"/>
    <n v="960.38789237668163"/>
    <n v="2578.0965794768613"/>
    <n v="4770.5241379310346"/>
    <n v="4.5760572270145171E-3"/>
    <n v="3.008626130864717E-2"/>
    <n v="2.3458868083315799E-2"/>
    <n v="5.228276877761414E-2"/>
    <n v="7.6267620450241949E-3"/>
    <n v="5.7165480183087886E-3"/>
    <n v="3.2972901707626491E-2"/>
    <n v="2.6016516325696085E-2"/>
    <n v="5.6044265572346326E-2"/>
    <n v="9.0968713906078025E-3"/>
    <n v="47.818430464969495"/>
    <n v="93.961760993057013"/>
    <n v="22.529612876078268"/>
    <n v="134.79002735114665"/>
    <n v="36.383652430044179"/>
    <n v="47.976974240082463"/>
    <n v="94.273294687476678"/>
    <n v="22.604310640987634"/>
    <n v="135.23692867300176"/>
    <n v="36.504283775585378"/>
  </r>
  <r>
    <x v="12"/>
    <x v="3"/>
    <n v="1"/>
    <x v="3"/>
    <x v="3"/>
    <x v="0"/>
    <n v="76020"/>
    <n v="19005"/>
    <n v="108"/>
    <n v="1619"/>
    <n v="1904"/>
    <n v="2777"/>
    <n v="1328"/>
    <n v="1956894"/>
    <n v="5772623"/>
    <n v="1602928"/>
    <n v="8051004"/>
    <n v="6590105"/>
    <n v="18119.388888888891"/>
    <n v="3565.5484867201976"/>
    <n v="841.8739495798319"/>
    <n v="2899.1732084983796"/>
    <n v="4962.4284638554218"/>
    <n v="1.420678768745067E-3"/>
    <n v="2.1297027098132072E-2"/>
    <n v="2.5046040515653775E-2"/>
    <n v="3.6529860563009733E-2"/>
    <n v="1.7469087082346752E-2"/>
    <n v="1.7389747956944785E-3"/>
    <n v="2.2517075144671713E-2"/>
    <n v="2.6366586659835902E-2"/>
    <n v="3.8115246951717668E-2"/>
    <n v="1.8576221125142595E-2"/>
    <n v="25.741831097079714"/>
    <n v="75.93558274138384"/>
    <n v="21.085609050249936"/>
    <n v="105.90639305445936"/>
    <n v="86.689094975006583"/>
    <n v="25.827179090327657"/>
    <n v="76.187349974983064"/>
    <n v="21.155519167057967"/>
    <n v="106.25752961833618"/>
    <n v="86.976515876211877"/>
  </r>
  <r>
    <x v="12"/>
    <x v="3"/>
    <n v="1"/>
    <x v="4"/>
    <x v="4"/>
    <x v="0"/>
    <n v="62744"/>
    <n v="15686"/>
    <n v="165"/>
    <n v="1318"/>
    <n v="1534"/>
    <n v="2179"/>
    <n v="419"/>
    <n v="3318303"/>
    <n v="3735463"/>
    <n v="1919024"/>
    <n v="6317540"/>
    <n v="1031880"/>
    <n v="20110.927272727273"/>
    <n v="2834.1904400606982"/>
    <n v="1250.9934810951761"/>
    <n v="2899.2840752638826"/>
    <n v="2462.7207637231504"/>
    <n v="2.6297335203366058E-3"/>
    <n v="2.1005992604870585E-2"/>
    <n v="2.4448552849674871E-2"/>
    <n v="3.4728420247354327E-2"/>
    <n v="6.6779293637638662E-3"/>
    <n v="3.1061139366243854E-3"/>
    <n v="2.2339917693396417E-2"/>
    <n v="2.588510530108281E-2"/>
    <n v="3.6431508267035062E-2"/>
    <n v="7.4355220495410414E-3"/>
    <n v="52.886379574142545"/>
    <n v="59.534983424709935"/>
    <n v="30.584980237154149"/>
    <n v="100.68755578222618"/>
    <n v="16.4458753028178"/>
    <n v="53.061726322001292"/>
    <n v="59.732373864581362"/>
    <n v="30.68638587053449"/>
    <n v="101.02138909807093"/>
    <n v="16.500402210752515"/>
  </r>
  <r>
    <x v="12"/>
    <x v="3"/>
    <n v="1"/>
    <x v="5"/>
    <x v="5"/>
    <x v="0"/>
    <n v="14808"/>
    <n v="3702"/>
    <n v="72"/>
    <n v="322"/>
    <n v="463"/>
    <n v="519"/>
    <n v="134"/>
    <n v="1319278"/>
    <n v="910751"/>
    <n v="524715"/>
    <n v="1831595"/>
    <n v="697985"/>
    <n v="18323.305555555555"/>
    <n v="2828.4192546583849"/>
    <n v="1133.2937365010798"/>
    <n v="3529.0847784200387"/>
    <n v="5208.8432835820895"/>
    <n v="4.8622366288492711E-3"/>
    <n v="2.174500270124257E-2"/>
    <n v="3.1266882766072396E-2"/>
    <n v="3.5048622366288494E-2"/>
    <n v="9.0491626148028088E-3"/>
    <n v="6.1941235892264768E-3"/>
    <n v="2.4537633277038968E-2"/>
    <n v="3.4599244081504971E-2"/>
    <n v="3.8569864659297369E-2"/>
    <n v="1.0862330294270717E-2"/>
    <n v="89.092247433819551"/>
    <n v="61.503984332793088"/>
    <n v="35.434562398703406"/>
    <n v="123.68955969746084"/>
    <n v="47.135669908157752"/>
    <n v="89.387636075899806"/>
    <n v="61.707903068012833"/>
    <n v="35.552047001136813"/>
    <n v="124.09965700818002"/>
    <n v="47.291949965387836"/>
  </r>
  <r>
    <x v="12"/>
    <x v="3"/>
    <n v="1"/>
    <x v="6"/>
    <x v="6"/>
    <x v="0"/>
    <n v="95880"/>
    <n v="23970"/>
    <n v="324"/>
    <n v="2704"/>
    <n v="2035"/>
    <n v="4653"/>
    <n v="726"/>
    <n v="7832129"/>
    <n v="6658434"/>
    <n v="1584787"/>
    <n v="10804884"/>
    <n v="6193111"/>
    <n v="24173.237654320987"/>
    <n v="2462.4386094674555"/>
    <n v="778.7651105651106"/>
    <n v="2322.1328175370727"/>
    <n v="8530.4559228650141"/>
    <n v="3.3792240300375468E-3"/>
    <n v="2.820191906549854E-2"/>
    <n v="2.122444722569879E-2"/>
    <n v="4.8529411764705883E-2"/>
    <n v="7.5719649561952441E-3"/>
    <n v="3.8159061087380806E-3"/>
    <n v="2.9447635682998269E-2"/>
    <n v="2.2309002421034656E-2"/>
    <n v="5.0146345067263697E-2"/>
    <n v="8.2242624622569059E-3"/>
    <n v="81.686785565289952"/>
    <n v="69.445494367959952"/>
    <n v="16.528858990404672"/>
    <n v="112.69173967459324"/>
    <n v="64.592313308302039"/>
    <n v="81.957621124601175"/>
    <n v="69.675743473474796"/>
    <n v="16.583661033825322"/>
    <n v="113.06537330619364"/>
    <n v="64.806471512483995"/>
  </r>
  <r>
    <x v="12"/>
    <x v="3"/>
    <n v="1"/>
    <x v="7"/>
    <x v="7"/>
    <x v="0"/>
    <n v="116148"/>
    <n v="29037"/>
    <n v="802"/>
    <n v="2631"/>
    <n v="3101"/>
    <n v="4382"/>
    <n v="775"/>
    <n v="11733367"/>
    <n v="6030840"/>
    <n v="2735019"/>
    <n v="12999950"/>
    <n v="3713969"/>
    <n v="14630.133416458853"/>
    <n v="2292.2234891676167"/>
    <n v="881.97968397291197"/>
    <n v="2966.6704701049748"/>
    <n v="4792.2180645161288"/>
    <n v="6.904983297172573E-3"/>
    <n v="2.265213348486414E-2"/>
    <n v="2.6698694768743328E-2"/>
    <n v="3.7727726693528946E-2"/>
    <n v="6.6725212659710029E-3"/>
    <n v="7.4711271167023832E-3"/>
    <n v="2.3669386987247985E-2"/>
    <n v="2.7800788979648425E-2"/>
    <n v="3.9030381534901543E-2"/>
    <n v="7.2291187786200145E-3"/>
    <n v="101.02082687605468"/>
    <n v="51.923752453765886"/>
    <n v="23.547706374625477"/>
    <n v="111.92573268588353"/>
    <n v="31.97617694665427"/>
    <n v="101.35576516453942"/>
    <n v="52.095907575797384"/>
    <n v="23.625779666190741"/>
    <n v="112.29682659297663"/>
    <n v="32.082195144188312"/>
  </r>
  <r>
    <x v="12"/>
    <x v="3"/>
    <n v="1"/>
    <x v="8"/>
    <x v="8"/>
    <x v="0"/>
    <n v="11444"/>
    <n v="2861"/>
    <n v="100"/>
    <n v="274"/>
    <n v="321"/>
    <n v="374"/>
    <n v="118"/>
    <n v="1080037"/>
    <n v="737626"/>
    <n v="239147"/>
    <n v="1002345"/>
    <n v="423674"/>
    <n v="10800.37"/>
    <n v="2692.0656934306571"/>
    <n v="745.00623052959497"/>
    <n v="2680.066844919786"/>
    <n v="3590.4576271186443"/>
    <n v="8.7382034253757433E-3"/>
    <n v="2.3942677385529534E-2"/>
    <n v="2.8049632995456136E-2"/>
    <n v="3.2680880810905276E-2"/>
    <n v="1.0311080041943376E-2"/>
    <n v="1.0765289808256908E-2"/>
    <n v="2.727226935412173E-2"/>
    <n v="3.164590582733641E-2"/>
    <n v="3.6553446193021887E-2"/>
    <n v="1.2511311803272491E-2"/>
    <n v="94.375830129325408"/>
    <n v="64.455260398462073"/>
    <n v="20.897151345683326"/>
    <n v="87.58694512408249"/>
    <n v="37.021495980426423"/>
    <n v="94.688736685283672"/>
    <n v="64.66896419865158"/>
    <n v="20.966436624000416"/>
    <n v="87.877342880670454"/>
    <n v="37.144242119854113"/>
  </r>
  <r>
    <x v="12"/>
    <x v="3"/>
    <n v="1"/>
    <x v="9"/>
    <x v="9"/>
    <x v="0"/>
    <n v="11684"/>
    <n v="2921"/>
    <n v="92"/>
    <n v="303"/>
    <n v="499"/>
    <n v="433"/>
    <n v="107"/>
    <n v="1292306"/>
    <n v="883302"/>
    <n v="320272"/>
    <n v="1207325"/>
    <n v="450747"/>
    <n v="14046.804347826086"/>
    <n v="2915.1881188118814"/>
    <n v="641.82765531062125"/>
    <n v="2788.2794457274827"/>
    <n v="4212.5887850467288"/>
    <n v="7.874015748031496E-3"/>
    <n v="2.5932899691886339E-2"/>
    <n v="4.2707976720301265E-2"/>
    <n v="3.7059226292365625E-2"/>
    <n v="9.1578226634714145E-3"/>
    <n v="9.779220686084833E-3"/>
    <n v="2.9358842624767022E-2"/>
    <n v="4.706647486648638E-2"/>
    <n v="4.1131229478042555E-2"/>
    <n v="1.1211151489239547E-2"/>
    <n v="110.60475864429989"/>
    <n v="75.599281068127354"/>
    <n v="27.411160561451556"/>
    <n v="103.33147894556659"/>
    <n v="38.578141047586442"/>
    <n v="110.97147281309245"/>
    <n v="75.849933281088383"/>
    <n v="27.502043278290703"/>
    <n v="103.67407828646377"/>
    <n v="38.706048301317942"/>
  </r>
  <r>
    <x v="12"/>
    <x v="3"/>
    <n v="1"/>
    <x v="10"/>
    <x v="10"/>
    <x v="0"/>
    <n v="32392"/>
    <n v="8098"/>
    <n v="236"/>
    <n v="823"/>
    <n v="1176"/>
    <n v="1448"/>
    <n v="192"/>
    <n v="4659701"/>
    <n v="3432767"/>
    <n v="1328804"/>
    <n v="3921424"/>
    <n v="967779"/>
    <n v="19744.495762711864"/>
    <n v="4171.0413122721748"/>
    <n v="1129.9353741496598"/>
    <n v="2708.1657458563536"/>
    <n v="5040.515625"/>
    <n v="7.2857495677945174E-3"/>
    <n v="2.5407508026673253E-2"/>
    <n v="3.6305260558162508E-2"/>
    <n v="4.4702395653247719E-2"/>
    <n v="5.9273894788836748E-3"/>
    <n v="8.3867469512578473E-3"/>
    <n v="2.7444688972843866E-2"/>
    <n v="3.8726800084124317E-2"/>
    <n v="4.7377691297859389E-2"/>
    <n v="6.9211410438279842E-3"/>
    <n v="143.85345146949865"/>
    <n v="105.97576562114102"/>
    <n v="41.022598172388243"/>
    <n v="121.06149666584342"/>
    <n v="29.87709928377377"/>
    <n v="144.33040290929367"/>
    <n v="106.32713219232892"/>
    <n v="41.158610114142739"/>
    <n v="121.46288053636358"/>
    <n v="29.976157911667141"/>
  </r>
  <r>
    <x v="12"/>
    <x v="3"/>
    <n v="1"/>
    <x v="11"/>
    <x v="11"/>
    <x v="0"/>
    <n v="89708"/>
    <n v="22427"/>
    <n v="161"/>
    <n v="2059"/>
    <n v="3970"/>
    <n v="3519"/>
    <n v="659"/>
    <n v="2342610"/>
    <n v="3631179"/>
    <n v="3342408"/>
    <n v="6825010"/>
    <n v="2828117"/>
    <n v="14550.372670807454"/>
    <n v="1763.5643516270034"/>
    <n v="841.91637279596978"/>
    <n v="1939.4742824666098"/>
    <n v="4291.5280728376329"/>
    <n v="1.7947117313951934E-3"/>
    <n v="2.2952245061755919E-2"/>
    <n v="4.4254693003968427E-2"/>
    <n v="3.9227270700494941E-2"/>
    <n v="7.3460560931020644E-3"/>
    <n v="2.1239782848835476E-3"/>
    <n v="2.4117204530156481E-2"/>
    <n v="4.5854586552401967E-2"/>
    <n v="4.0737506336522039E-2"/>
    <n v="8.0103593629653816E-3"/>
    <n v="26.113724528470147"/>
    <n v="40.477761180719668"/>
    <n v="37.258750613100283"/>
    <n v="76.080282694965888"/>
    <n v="31.525805948187454"/>
    <n v="26.200305548147"/>
    <n v="40.611966695273594"/>
    <n v="37.382283379039158"/>
    <n v="76.332529686613981"/>
    <n v="31.630330924015887"/>
  </r>
  <r>
    <x v="12"/>
    <x v="3"/>
    <n v="1"/>
    <x v="12"/>
    <x v="12"/>
    <x v="0"/>
    <n v="93624"/>
    <n v="23406"/>
    <n v="330"/>
    <n v="2479"/>
    <n v="2935"/>
    <n v="4859"/>
    <n v="983"/>
    <n v="5954958"/>
    <n v="7297491"/>
    <n v="3466441"/>
    <n v="14692813"/>
    <n v="3476682"/>
    <n v="18045.327272727274"/>
    <n v="2943.7236789027834"/>
    <n v="1181.0701873935263"/>
    <n v="3023.8347396583658"/>
    <n v="3536.8077314343846"/>
    <n v="3.5247372468597796E-3"/>
    <n v="2.6478253439289071E-2"/>
    <n v="3.1348799453131675E-2"/>
    <n v="5.1899085704520211E-2"/>
    <n v="1.0499444586858071E-2"/>
    <n v="3.9760306237199405E-3"/>
    <n v="2.7700840572917888E-2"/>
    <n v="3.2675755360921634E-2"/>
    <n v="5.3588240541783551E-2"/>
    <n v="1.1275608611217397E-2"/>
    <n v="63.605037169956418"/>
    <n v="77.944661625224299"/>
    <n v="37.025132444672309"/>
    <n v="156.93425830983509"/>
    <n v="37.134516790566522"/>
    <n v="63.815922023580235"/>
    <n v="78.203090034183035"/>
    <n v="37.147890640931728"/>
    <n v="157.45457964859634"/>
    <n v="37.257637654671115"/>
  </r>
  <r>
    <x v="12"/>
    <x v="3"/>
    <n v="1"/>
    <x v="13"/>
    <x v="13"/>
    <x v="0"/>
    <n v="23620"/>
    <n v="5905"/>
    <n v="159"/>
    <n v="640"/>
    <n v="781"/>
    <n v="912"/>
    <n v="294"/>
    <n v="3009662"/>
    <n v="1760650"/>
    <n v="591751"/>
    <n v="2423293"/>
    <n v="2172704"/>
    <n v="18928.691823899371"/>
    <n v="2751.015625"/>
    <n v="757.6837387964149"/>
    <n v="2657.1195175438597"/>
    <n v="7390.149659863946"/>
    <n v="6.7315834038950044E-3"/>
    <n v="2.7095681625740897E-2"/>
    <n v="3.3065198983911942E-2"/>
    <n v="3.8611346316680777E-2"/>
    <n v="1.2447078746824726E-2"/>
    <n v="7.9712585750642898E-3"/>
    <n v="2.9557188654797607E-2"/>
    <n v="3.5776015608106296E-2"/>
    <n v="4.1532288381293032E-2"/>
    <n v="1.412793232095802E-2"/>
    <n v="127.42006773920406"/>
    <n v="74.540643522438614"/>
    <n v="25.052963590177814"/>
    <n v="102.59496189669771"/>
    <n v="91.985774767146481"/>
    <n v="127.84253368733515"/>
    <n v="74.787785783455632"/>
    <n v="25.136027617723936"/>
    <n v="102.93511928807402"/>
    <n v="92.290757006138165"/>
  </r>
  <r>
    <x v="12"/>
    <x v="3"/>
    <n v="1"/>
    <x v="14"/>
    <x v="14"/>
    <x v="0"/>
    <n v="158852"/>
    <n v="39713"/>
    <n v="1037"/>
    <n v="4170"/>
    <n v="6219"/>
    <n v="7029"/>
    <n v="1525"/>
    <n v="13212398"/>
    <n v="12525546"/>
    <n v="6289480"/>
    <n v="22961394"/>
    <n v="13744746"/>
    <n v="12740.981677917069"/>
    <n v="3003.7280575539567"/>
    <n v="1011.3330117382216"/>
    <n v="3266.6658130601791"/>
    <n v="9012.9481967213123"/>
    <n v="6.528089038853776E-3"/>
    <n v="2.6250849847656937E-2"/>
    <n v="3.9149648729635132E-2"/>
    <n v="4.4248734671266339E-2"/>
    <n v="9.6001309394908464E-3"/>
    <n v="6.9988824849193856E-3"/>
    <n v="2.7185512323345436E-2"/>
    <n v="4.0283487724046697E-2"/>
    <n v="4.5450950512958312E-2"/>
    <n v="1.0170168460685729E-2"/>
    <n v="83.174262835847202"/>
    <n v="78.850414222043156"/>
    <n v="39.593332158235341"/>
    <n v="144.54582882179639"/>
    <n v="86.525482839372501"/>
    <n v="83.450030181073927"/>
    <n v="79.111845687242379"/>
    <n v="39.724605315648297"/>
    <n v="145.02507586431545"/>
    <n v="86.812361278489732"/>
  </r>
  <r>
    <x v="12"/>
    <x v="3"/>
    <n v="1"/>
    <x v="15"/>
    <x v="15"/>
    <x v="0"/>
    <n v="17012"/>
    <n v="4253"/>
    <n v="133"/>
    <n v="493"/>
    <n v="519"/>
    <n v="851"/>
    <n v="197"/>
    <n v="2113938"/>
    <n v="1438493"/>
    <n v="614160"/>
    <n v="2250245"/>
    <n v="1258916"/>
    <n v="15894.270676691729"/>
    <n v="2917.83569979716"/>
    <n v="1183.3526011560693"/>
    <n v="2644.2361927144534"/>
    <n v="6390.4365482233507"/>
    <n v="7.8180108158946628E-3"/>
    <n v="2.8979543851399014E-2"/>
    <n v="3.0507876792852103E-2"/>
    <n v="5.0023512814483896E-2"/>
    <n v="1.1580061133317658E-2"/>
    <n v="9.3913488338750063E-3"/>
    <n v="3.1976208856363403E-2"/>
    <n v="3.3580125487526813E-2"/>
    <n v="5.3917744222350267E-2"/>
    <n v="1.3491253529482492E-2"/>
    <n v="124.26158006113332"/>
    <n v="84.55754761344933"/>
    <n v="36.101575358570422"/>
    <n v="132.27398307077357"/>
    <n v="74.001645897013873"/>
    <n v="124.67357392652852"/>
    <n v="84.837901290526872"/>
    <n v="36.221271467146508"/>
    <n v="132.71254235474322"/>
    <n v="74.247001091465108"/>
  </r>
  <r>
    <x v="12"/>
    <x v="3"/>
    <n v="1"/>
    <x v="16"/>
    <x v="16"/>
    <x v="0"/>
    <n v="32732"/>
    <n v="8183"/>
    <n v="241"/>
    <n v="894"/>
    <n v="1672"/>
    <n v="1731"/>
    <n v="724"/>
    <n v="4952237"/>
    <n v="1589160"/>
    <n v="1329317"/>
    <n v="5860844"/>
    <n v="3955581"/>
    <n v="20548.701244813277"/>
    <n v="1777.5838926174497"/>
    <n v="795.04605263157896"/>
    <n v="3385.8139803581744"/>
    <n v="5463.5096685082872"/>
    <n v="7.3628253696688259E-3"/>
    <n v="2.7312721495783943E-2"/>
    <n v="5.1081510448490776E-2"/>
    <n v="5.2884027862642062E-2"/>
    <n v="2.2119027251619211E-2"/>
    <n v="8.4638249860132624E-3"/>
    <n v="2.941184869440883E-2"/>
    <n v="5.3916921119712018E-2"/>
    <n v="5.5766290106615303E-2"/>
    <n v="2.4013095656153782E-2"/>
    <n v="151.29649883905657"/>
    <n v="48.550653794451911"/>
    <n v="40.612153244531342"/>
    <n v="179.05548087498474"/>
    <n v="120.84751924721985"/>
    <n v="151.79812797773965"/>
    <n v="48.71162528310029"/>
    <n v="40.746804340944287"/>
    <n v="179.64914594547224"/>
    <n v="121.24819366769309"/>
  </r>
  <r>
    <x v="12"/>
    <x v="3"/>
    <n v="1"/>
    <x v="17"/>
    <x v="17"/>
    <x v="0"/>
    <n v="106996"/>
    <n v="26749"/>
    <n v="602"/>
    <n v="3057"/>
    <n v="6067"/>
    <n v="4446"/>
    <n v="995"/>
    <n v="8880119"/>
    <n v="8625828"/>
    <n v="3167516"/>
    <n v="13508526"/>
    <n v="1895704"/>
    <n v="14751.028239202658"/>
    <n v="2821.664376840039"/>
    <n v="522.08933575078288"/>
    <n v="3038.3549257759782"/>
    <n v="1905.2301507537688"/>
    <n v="5.6263785562077088E-3"/>
    <n v="2.8571161538749112E-2"/>
    <n v="5.6703054319787657E-2"/>
    <n v="4.1552955250663576E-2"/>
    <n v="9.2994130621705477E-3"/>
    <n v="6.1591751283325393E-3"/>
    <n v="2.9757863320289936E-2"/>
    <n v="5.8350456326021878E-2"/>
    <n v="4.2974488981995927E-2"/>
    <n v="9.9831217987882675E-3"/>
    <n v="82.994868967064193"/>
    <n v="80.618228718830608"/>
    <n v="29.6040599648585"/>
    <n v="126.25262626640249"/>
    <n v="17.717522150360761"/>
    <n v="83.270041525282807"/>
    <n v="80.885521438389176"/>
    <n v="29.702213320789699"/>
    <n v="126.67122151914434"/>
    <n v="17.776265250459449"/>
  </r>
  <r>
    <x v="12"/>
    <x v="3"/>
    <n v="1"/>
    <x v="18"/>
    <x v="18"/>
    <x v="0"/>
    <n v="74416"/>
    <n v="18604"/>
    <n v="279"/>
    <n v="2372"/>
    <n v="3723"/>
    <n v="4264"/>
    <n v="770"/>
    <n v="9174970"/>
    <n v="7605645"/>
    <n v="1423390"/>
    <n v="13418162"/>
    <n v="6327342"/>
    <n v="32885.197132616486"/>
    <n v="3206.4270657672851"/>
    <n v="382.32339511146927"/>
    <n v="3146.8484990619136"/>
    <n v="8217.3272727272724"/>
    <n v="3.7491937217802624E-3"/>
    <n v="3.1874865620296712E-2"/>
    <n v="5.0029563534723716E-2"/>
    <n v="5.7299505482691894E-2"/>
    <n v="1.0347237153300366E-2"/>
    <n v="4.2712003811456595E-3"/>
    <n v="3.3375285082749936E-2"/>
    <n v="5.1891612777801431E-2"/>
    <n v="5.9284617709580552E-2"/>
    <n v="1.1211560774729741E-2"/>
    <n v="123.29297462911202"/>
    <n v="102.2044318426145"/>
    <n v="19.127472586540527"/>
    <n v="180.31286282519889"/>
    <n v="85.026634057191998"/>
    <n v="123.70175704736657"/>
    <n v="102.54329441714995"/>
    <n v="19.190890429467462"/>
    <n v="180.9106967920556"/>
    <n v="85.308543007726286"/>
  </r>
  <r>
    <x v="12"/>
    <x v="3"/>
    <n v="1"/>
    <x v="19"/>
    <x v="19"/>
    <x v="0"/>
    <n v="58124"/>
    <n v="14531"/>
    <n v="480"/>
    <n v="1469"/>
    <n v="3152"/>
    <n v="2145"/>
    <n v="497"/>
    <n v="5515933"/>
    <n v="3943790"/>
    <n v="2529507"/>
    <n v="5593831"/>
    <n v="1135163"/>
    <n v="11491.527083333332"/>
    <n v="2684.6766507828456"/>
    <n v="802.50856598984774"/>
    <n v="2607.84662004662"/>
    <n v="2284.030181086519"/>
    <n v="8.2582065928015966E-3"/>
    <n v="2.5273553093386553E-2"/>
    <n v="5.4228889959397154E-2"/>
    <n v="3.6903860711582137E-2"/>
    <n v="8.5506847429633204E-3"/>
    <n v="9.1328285042831785E-3"/>
    <n v="2.6790438243429408E-2"/>
    <n v="5.6417591548300297E-2"/>
    <n v="3.8725862907887418E-2"/>
    <n v="9.4405287499868696E-3"/>
    <n v="94.899404720941433"/>
    <n v="67.851317872135439"/>
    <n v="43.51914871653706"/>
    <n v="96.239608423370726"/>
    <n v="19.530022021884246"/>
    <n v="95.214047207826354"/>
    <n v="68.07628142650637"/>
    <n v="43.663438063973445"/>
    <n v="96.558694405208058"/>
    <n v="19.594774532355231"/>
  </r>
  <r>
    <x v="12"/>
    <x v="3"/>
    <n v="1"/>
    <x v="20"/>
    <x v="20"/>
    <x v="0"/>
    <n v="53396"/>
    <n v="13349"/>
    <n v="344"/>
    <n v="1742"/>
    <n v="2211"/>
    <n v="2451"/>
    <n v="372"/>
    <n v="4613511"/>
    <n v="6329010"/>
    <n v="2074471"/>
    <n v="8990103"/>
    <n v="1299858"/>
    <n v="13411.369186046511"/>
    <n v="3633.1859931113663"/>
    <n v="938.25011307100863"/>
    <n v="3667.9326805385558"/>
    <n v="3494.2419354838707"/>
    <n v="6.4424301445801186E-3"/>
    <n v="3.2624166604240015E-2"/>
    <n v="4.1407596074612328E-2"/>
    <n v="4.5902314780133346E-2"/>
    <n v="6.9668139935575701E-3"/>
    <n v="7.2491503530145822E-3"/>
    <n v="3.4415468926315571E-2"/>
    <n v="4.341649718837895E-2"/>
    <n v="4.8012474231212438E-2"/>
    <n v="7.8055022226012453E-3"/>
    <n v="86.401809124278969"/>
    <n v="118.52966514345644"/>
    <n v="38.850681699003673"/>
    <n v="168.36660049441906"/>
    <n v="24.343733613004719"/>
    <n v="86.688277518618861"/>
    <n v="118.92265463290626"/>
    <n v="38.97949257134681"/>
    <n v="168.92482618660017"/>
    <n v="24.424446162325584"/>
  </r>
  <r>
    <x v="12"/>
    <x v="3"/>
    <n v="1"/>
    <x v="21"/>
    <x v="21"/>
    <x v="0"/>
    <n v="93004"/>
    <n v="23251"/>
    <n v="893"/>
    <n v="3202"/>
    <n v="3111"/>
    <n v="5329"/>
    <n v="1151"/>
    <n v="9778244"/>
    <n v="8967465"/>
    <n v="3677940"/>
    <n v="13486780"/>
    <n v="2719878"/>
    <n v="10949.881298992161"/>
    <n v="2800.5824484697064"/>
    <n v="1182.2372227579556"/>
    <n v="2530.8275473822482"/>
    <n v="2363.0564726324933"/>
    <n v="9.6017375596748524E-3"/>
    <n v="3.4428626725732228E-2"/>
    <n v="3.3450174186056517E-2"/>
    <n v="5.7298610812438172E-2"/>
    <n v="1.2375811793041159E-2"/>
    <n v="1.0346786768482746E-2"/>
    <n v="3.5821646072511266E-2"/>
    <n v="3.4823951760099538E-2"/>
    <n v="5.9074288866493206E-2"/>
    <n v="1.3220483241188876E-2"/>
    <n v="105.13788654251429"/>
    <n v="96.420207733000737"/>
    <n v="39.546041030493313"/>
    <n v="145.01290267085287"/>
    <n v="29.244742161627457"/>
    <n v="105.48647509462205"/>
    <n v="96.739892498529912"/>
    <n v="39.677157392422842"/>
    <n v="145.49369831399656"/>
    <n v="29.341704186090105"/>
  </r>
  <r>
    <x v="12"/>
    <x v="3"/>
    <n v="1"/>
    <x v="22"/>
    <x v="22"/>
    <x v="0"/>
    <n v="26008"/>
    <n v="6502"/>
    <n v="256"/>
    <n v="911"/>
    <n v="1114"/>
    <n v="1334"/>
    <n v="176"/>
    <n v="3993935"/>
    <n v="3226309"/>
    <n v="959428"/>
    <n v="4492105"/>
    <n v="881776"/>
    <n v="15601.30859375"/>
    <n v="3541.502744237102"/>
    <n v="861.24596050269304"/>
    <n v="3367.3950524737629"/>
    <n v="5010.090909090909"/>
    <n v="9.8431251922485394E-3"/>
    <n v="3.5027683789603199E-2"/>
    <n v="4.2832974469394033E-2"/>
    <n v="5.1291910181482624E-2"/>
    <n v="6.7671485696708701E-3"/>
    <n v="1.1269458259637294E-2"/>
    <n v="3.7683913194596429E-2"/>
    <n v="4.5758375596075082E-2"/>
    <n v="5.4478991768778552E-2"/>
    <n v="7.9516370359017634E-3"/>
    <n v="153.56563365118424"/>
    <n v="124.05063826514919"/>
    <n v="36.889726238080591"/>
    <n v="172.72012457705321"/>
    <n v="33.904029529375578"/>
    <n v="154.07478619027708"/>
    <n v="124.46193274521661"/>
    <n v="37.012035490053087"/>
    <n v="173.2927845393765"/>
    <n v="34.016439593463033"/>
  </r>
  <r>
    <x v="12"/>
    <x v="3"/>
    <n v="1"/>
    <x v="23"/>
    <x v="23"/>
    <x v="0"/>
    <n v="48308"/>
    <n v="12077"/>
    <n v="496"/>
    <n v="2150"/>
    <n v="1192"/>
    <n v="3728"/>
    <n v="1225"/>
    <n v="8537030"/>
    <n v="6110834"/>
    <n v="1365736"/>
    <n v="10704706"/>
    <n v="6685337"/>
    <n v="17211.754032258064"/>
    <n v="2842.2483720930231"/>
    <n v="1145.7516778523491"/>
    <n v="2871.4340128755366"/>
    <n v="5457.4179591836737"/>
    <n v="1.0267450525792829E-2"/>
    <n v="4.4506085948497143E-2"/>
    <n v="2.4675002070050508E-2"/>
    <n v="7.7171482984184817E-2"/>
    <n v="2.5358118738097211E-2"/>
    <n v="1.1336103326395333E-2"/>
    <n v="4.6692186108102093E-2"/>
    <n v="2.6319561865440207E-2"/>
    <n v="8.000049842920931E-2"/>
    <n v="2.7024703637644736E-2"/>
    <n v="176.72083298832493"/>
    <n v="126.49735033534819"/>
    <n v="28.271425022770554"/>
    <n v="221.59282106483397"/>
    <n v="138.38985261240373"/>
    <n v="177.30675744738059"/>
    <n v="126.91675697979349"/>
    <n v="28.365159978254233"/>
    <n v="222.32752026026841"/>
    <n v="138.84868928807779"/>
  </r>
  <r>
    <x v="12"/>
    <x v="3"/>
    <n v="1"/>
    <x v="24"/>
    <x v="24"/>
    <x v="0"/>
    <n v="25428"/>
    <n v="6357"/>
    <n v="267"/>
    <n v="1077"/>
    <n v="704"/>
    <n v="1821"/>
    <n v="44"/>
    <n v="2604208"/>
    <n v="2426438"/>
    <n v="1237639"/>
    <n v="4009285"/>
    <n v="249698"/>
    <n v="9753.5880149812729"/>
    <n v="2252.9600742804087"/>
    <n v="1758.0099431818182"/>
    <n v="2201.6941241076333"/>
    <n v="5674.954545454545"/>
    <n v="1.0500235960358659E-2"/>
    <n v="4.2354884379424258E-2"/>
    <n v="2.7686015416076765E-2"/>
    <n v="7.1613968853232651E-2"/>
    <n v="1.7303759635047978E-3"/>
    <n v="1.1989621717603274E-2"/>
    <n v="4.5297637770821055E-2"/>
    <n v="3.0083375742199336E-2"/>
    <n v="7.5381553251535866E-2"/>
    <n v="2.3376629638679181E-3"/>
    <n v="102.4149756174296"/>
    <n v="95.42386345760579"/>
    <n v="48.672290388548056"/>
    <n v="157.6720544281894"/>
    <n v="9.8198049394368407"/>
    <n v="102.75453625763893"/>
    <n v="95.740244806832976"/>
    <n v="48.83366516782376"/>
    <n v="158.19482195727372"/>
    <n v="9.8523628659692015"/>
  </r>
  <r>
    <x v="12"/>
    <x v="3"/>
    <n v="1"/>
    <x v="25"/>
    <x v="25"/>
    <x v="0"/>
    <n v="67656"/>
    <n v="16914"/>
    <n v="766"/>
    <n v="2811"/>
    <n v="2887"/>
    <n v="2654"/>
    <n v="446"/>
    <n v="11029814"/>
    <n v="7312326"/>
    <n v="2552938"/>
    <n v="7916431"/>
    <n v="2201959"/>
    <n v="14399.23498694517"/>
    <n v="2601.325506937033"/>
    <n v="884.2874956702459"/>
    <n v="2982.8300678221553"/>
    <n v="4937.1278026905829"/>
    <n v="1.1321981790232943E-2"/>
    <n v="4.1548421426037603E-2"/>
    <n v="4.267175121201372E-2"/>
    <n v="3.922785857869221E-2"/>
    <n v="6.5921721650703561E-3"/>
    <n v="1.2269726627737957E-2"/>
    <n v="4.3335999893859736E-2"/>
    <n v="4.4482271653362417E-2"/>
    <n v="4.0966901350372169E-2"/>
    <n v="7.3170767084199916E-3"/>
    <n v="163.0278763154783"/>
    <n v="108.08096842852075"/>
    <n v="37.734096015135393"/>
    <n v="117.01003606479838"/>
    <n v="32.546396476291832"/>
    <n v="163.56840127015326"/>
    <n v="108.43931487749248"/>
    <n v="37.859204806338767"/>
    <n v="117.39798716782357"/>
    <n v="32.654305257770027"/>
  </r>
  <r>
    <x v="12"/>
    <x v="3"/>
    <n v="1"/>
    <x v="26"/>
    <x v="26"/>
    <x v="0"/>
    <n v="44012"/>
    <n v="11003"/>
    <n v="389"/>
    <n v="1842"/>
    <n v="3647"/>
    <n v="3476"/>
    <n v="591"/>
    <n v="4507519"/>
    <n v="5902029"/>
    <n v="2341680"/>
    <n v="10744039"/>
    <n v="1398275"/>
    <n v="11587.452442159383"/>
    <n v="3204.1416938110751"/>
    <n v="642.08390457910616"/>
    <n v="3090.9203107019562"/>
    <n v="2365.947546531303"/>
    <n v="8.8384985912932836E-3"/>
    <n v="4.1852222121239659E-2"/>
    <n v="8.2863764427883305E-2"/>
    <n v="7.8978460419885488E-2"/>
    <n v="1.3428155957466145E-2"/>
    <n v="9.8780161508410097E-3"/>
    <n v="4.4076278939526786E-2"/>
    <n v="8.5925513709825485E-2"/>
    <n v="8.1973893310365017E-2"/>
    <n v="1.4706485764702338E-2"/>
    <n v="102.41568208670363"/>
    <n v="134.10044987730618"/>
    <n v="53.205489411978554"/>
    <n v="244.11612741979459"/>
    <n v="31.770312642006726"/>
    <n v="102.75524506923796"/>
    <n v="134.54506487953782"/>
    <n v="53.381894180309203"/>
    <n v="244.92550347063437"/>
    <n v="31.875648288823346"/>
  </r>
  <r>
    <x v="13"/>
    <x v="3"/>
    <n v="2"/>
    <x v="0"/>
    <x v="0"/>
    <x v="0"/>
    <n v="72900"/>
    <n v="18225"/>
    <n v="115"/>
    <n v="2182"/>
    <n v="1301"/>
    <n v="3182"/>
    <n v="405"/>
    <n v="1582684"/>
    <n v="3444560"/>
    <n v="1535157"/>
    <n v="5627129"/>
    <n v="1341936"/>
    <n v="13762.46956521739"/>
    <n v="1578.6251145737856"/>
    <n v="1179.9823212913143"/>
    <n v="1768.4252042740416"/>
    <n v="3313.4222222222224"/>
    <n v="1.5775034293552812E-3"/>
    <n v="2.9931412894375856E-2"/>
    <n v="1.7846364883401921E-2"/>
    <n v="4.3648834019204392E-2"/>
    <n v="5.5555555555555558E-3"/>
    <n v="1.9199828592604906E-3"/>
    <n v="3.1401885663811246E-2"/>
    <n v="1.8988866320919211E-2"/>
    <n v="4.5411975553452041E-2"/>
    <n v="6.1969809755844651E-3"/>
    <n v="21.710342935528121"/>
    <n v="47.250480109739371"/>
    <n v="21.058395061728394"/>
    <n v="77.189698216735252"/>
    <n v="18.407901234567902"/>
    <n v="21.78232438064304"/>
    <n v="47.407140824439871"/>
    <n v="21.128214949550781"/>
    <n v="77.445623516585428"/>
    <n v="18.468933312058883"/>
  </r>
  <r>
    <x v="13"/>
    <x v="3"/>
    <n v="2"/>
    <x v="1"/>
    <x v="1"/>
    <x v="0"/>
    <n v="19884"/>
    <n v="4971"/>
    <n v="22"/>
    <n v="456"/>
    <n v="814"/>
    <n v="722"/>
    <n v="89"/>
    <n v="544942"/>
    <n v="1325988"/>
    <n v="959908"/>
    <n v="2170566"/>
    <n v="503335"/>
    <n v="24770.090909090908"/>
    <n v="2907.8684210526317"/>
    <n v="1179.2481572481572"/>
    <n v="3006.3240997229918"/>
    <n v="5655.4494382022476"/>
    <n v="1.1064172198752766E-3"/>
    <n v="2.2933011466505733E-2"/>
    <n v="4.0937437135385231E-2"/>
    <n v="3.6310601488634076E-2"/>
    <n v="4.475960571313619E-3"/>
    <n v="1.6557343197308354E-3"/>
    <n v="2.5406425144203389E-2"/>
    <n v="4.4211506214526325E-2"/>
    <n v="3.9401532458533846E-2"/>
    <n v="5.5789543064047129E-3"/>
    <n v="27.406055119694226"/>
    <n v="66.686179843089917"/>
    <n v="48.27539730436532"/>
    <n v="109.16143633071816"/>
    <n v="25.313568698451014"/>
    <n v="27.496920909252367"/>
    <n v="66.907280339224585"/>
    <n v="48.43545616993849"/>
    <n v="109.52336511098845"/>
    <n v="25.397496771873961"/>
  </r>
  <r>
    <x v="13"/>
    <x v="3"/>
    <n v="2"/>
    <x v="2"/>
    <x v="2"/>
    <x v="0"/>
    <n v="19364"/>
    <n v="4841"/>
    <n v="92"/>
    <n v="622"/>
    <n v="1550"/>
    <n v="1018"/>
    <n v="90"/>
    <n v="859688"/>
    <n v="2209222"/>
    <n v="1357146"/>
    <n v="3280722"/>
    <n v="452058"/>
    <n v="9344.434782608696"/>
    <n v="3551.8038585209001"/>
    <n v="875.57806451612907"/>
    <n v="3222.7131630648332"/>
    <n v="5022.8666666666668"/>
    <n v="4.7510844866763069E-3"/>
    <n v="3.2121462507746334E-2"/>
    <n v="8.0045445155959516E-2"/>
    <n v="5.2571782689526954E-2"/>
    <n v="4.6478000413137785E-3"/>
    <n v="5.9024696191847031E-3"/>
    <n v="3.5073803177703561E-2"/>
    <n v="8.4589147604152648E-2"/>
    <n v="5.630865186339723E-2"/>
    <n v="5.7866604413592615E-3"/>
    <n v="44.396199132410658"/>
    <n v="114.08913447634787"/>
    <n v="70.086035942986982"/>
    <n v="169.42377607932247"/>
    <n v="23.345279900846933"/>
    <n v="44.543396372944848"/>
    <n v="114.46740122210612"/>
    <n v="70.318408787788826"/>
    <n v="169.98550687626252"/>
    <n v="23.422682039950192"/>
  </r>
  <r>
    <x v="13"/>
    <x v="3"/>
    <n v="2"/>
    <x v="3"/>
    <x v="3"/>
    <x v="0"/>
    <n v="77072"/>
    <n v="19268"/>
    <n v="104"/>
    <n v="1827"/>
    <n v="5913"/>
    <n v="2752"/>
    <n v="335"/>
    <n v="1686735"/>
    <n v="7407348"/>
    <n v="4542247"/>
    <n v="9420709"/>
    <n v="1756472"/>
    <n v="16218.60576923077"/>
    <n v="4054.3776683087026"/>
    <n v="768.17977338068658"/>
    <n v="3423.2227470930234"/>
    <n v="5243.2"/>
    <n v="1.3493875856342122E-3"/>
    <n v="2.3705106913016399E-2"/>
    <n v="7.6720469171683625E-2"/>
    <n v="3.5706871496782228E-2"/>
    <n v="4.3465850114178953E-3"/>
    <n v="1.6574812361362149E-3"/>
    <n v="2.4981895742777128E-2"/>
    <n v="7.8954194842022957E-2"/>
    <n v="3.7264228007562072E-2"/>
    <n v="4.8987079482578338E-3"/>
    <n v="21.885185281295414"/>
    <n v="96.109456093003942"/>
    <n v="58.935112621963881"/>
    <n v="122.23257473531244"/>
    <n v="22.790014531866309"/>
    <n v="21.95774642267552"/>
    <n v="96.428110549975329"/>
    <n v="59.130514167998292"/>
    <n v="122.63784135849262"/>
    <n v="22.865575668098256"/>
  </r>
  <r>
    <x v="13"/>
    <x v="3"/>
    <n v="2"/>
    <x v="4"/>
    <x v="4"/>
    <x v="0"/>
    <n v="63784"/>
    <n v="15946"/>
    <n v="167"/>
    <n v="1378"/>
    <n v="5731"/>
    <n v="1985"/>
    <n v="359"/>
    <n v="3281442"/>
    <n v="4225225"/>
    <n v="12489885"/>
    <n v="6980872"/>
    <n v="1030352"/>
    <n v="19649.353293413173"/>
    <n v="3066.2010159651668"/>
    <n v="2179.3552608619789"/>
    <n v="3516.8120906801009"/>
    <n v="2870.0612813370471"/>
    <n v="2.6182114636899537E-3"/>
    <n v="2.1604164053681173E-2"/>
    <n v="8.9850119152138461E-2"/>
    <n v="3.1120657218111126E-2"/>
    <n v="5.628370751285589E-3"/>
    <n v="3.0896587307820762E-3"/>
    <n v="2.2945464523052742E-2"/>
    <n v="9.2488368457439005E-2"/>
    <n v="3.2722645274033374E-2"/>
    <n v="6.3185561330612438E-3"/>
    <n v="51.446162046908313"/>
    <n v="66.242709770475358"/>
    <n v="195.81532986328861"/>
    <n v="109.44550357456416"/>
    <n v="16.153768970274676"/>
    <n v="51.616733700278779"/>
    <n v="66.462339925179364"/>
    <n v="196.46456283307961"/>
    <n v="109.80837419028967"/>
    <n v="16.207327388858204"/>
  </r>
  <r>
    <x v="13"/>
    <x v="3"/>
    <n v="2"/>
    <x v="5"/>
    <x v="5"/>
    <x v="0"/>
    <n v="15088"/>
    <n v="3772"/>
    <n v="74"/>
    <n v="347"/>
    <n v="638"/>
    <n v="510"/>
    <n v="119"/>
    <n v="1412162"/>
    <n v="1081540"/>
    <n v="707658"/>
    <n v="1574934"/>
    <n v="634289"/>
    <n v="19083.27027027027"/>
    <n v="3116.8299711815562"/>
    <n v="1109.1818181818182"/>
    <n v="3088.1058823529411"/>
    <n v="5330.1596638655465"/>
    <n v="4.9045599151643689E-3"/>
    <n v="2.2998409331919406E-2"/>
    <n v="4.2285259809119832E-2"/>
    <n v="3.3801696712619303E-2"/>
    <n v="7.8870625662778374E-3"/>
    <n v="6.2297325944268619E-3"/>
    <n v="2.5841800554435336E-2"/>
    <n v="4.6102527977788493E-2"/>
    <n v="3.7229709781361572E-2"/>
    <n v="9.5650097356457554E-3"/>
    <n v="93.595042417815478"/>
    <n v="71.682131495227992"/>
    <n v="46.902041357370095"/>
    <n v="104.38321845174974"/>
    <n v="42.039302757158005"/>
    <n v="93.905360243233218"/>
    <n v="71.919796253876299"/>
    <n v="47.05754681049762"/>
    <n v="104.72930487388578"/>
    <n v="42.17868562057339"/>
  </r>
  <r>
    <x v="13"/>
    <x v="3"/>
    <n v="2"/>
    <x v="6"/>
    <x v="6"/>
    <x v="0"/>
    <n v="98000"/>
    <n v="24500"/>
    <n v="368"/>
    <n v="2955"/>
    <n v="2190"/>
    <n v="4234"/>
    <n v="742"/>
    <n v="9081356"/>
    <n v="7938067"/>
    <n v="1659481"/>
    <n v="11324319"/>
    <n v="6258946"/>
    <n v="24677.597826086956"/>
    <n v="2686.3170896785109"/>
    <n v="757.75388127853876"/>
    <n v="2674.6147850732168"/>
    <n v="8435.2371967654981"/>
    <n v="3.7551020408163266E-3"/>
    <n v="3.0153061224489797E-2"/>
    <n v="2.2346938775510205E-2"/>
    <n v="4.320408163265306E-2"/>
    <n v="7.5714285714285718E-3"/>
    <n v="4.2103382621086535E-3"/>
    <n v="3.1425861285939903E-2"/>
    <n v="2.3447069477579102E-2"/>
    <n v="4.4717346429446032E-2"/>
    <n v="8.2166093605939329E-3"/>
    <n v="92.666897959183672"/>
    <n v="81.000683673469382"/>
    <n v="16.933479591836736"/>
    <n v="115.55427551020408"/>
    <n v="63.866795918367345"/>
    <n v="92.974138487314761"/>
    <n v="81.269244436577893"/>
    <n v="16.989623169829223"/>
    <n v="115.93739998525879"/>
    <n v="64.078548642804535"/>
  </r>
  <r>
    <x v="13"/>
    <x v="3"/>
    <n v="2"/>
    <x v="7"/>
    <x v="7"/>
    <x v="0"/>
    <n v="119428"/>
    <n v="29857"/>
    <n v="869"/>
    <n v="2911"/>
    <n v="4595"/>
    <n v="6154"/>
    <n v="1854"/>
    <n v="12200773"/>
    <n v="7591577"/>
    <n v="3698120"/>
    <n v="20740143"/>
    <n v="9379287"/>
    <n v="14040.01495972382"/>
    <n v="2607.8931638612162"/>
    <n v="804.81392818280744"/>
    <n v="3370.1889827754308"/>
    <n v="5058.9466019417478"/>
    <n v="7.2763506045483472E-3"/>
    <n v="2.4374518538366214E-2"/>
    <n v="3.8475064473992696E-2"/>
    <n v="5.1528954683993704E-2"/>
    <n v="1.5523997722477142E-2"/>
    <n v="7.8493759528907754E-3"/>
    <n v="2.5414229042517358E-2"/>
    <n v="3.977186385678301E-2"/>
    <n v="5.3019484082323841E-2"/>
    <n v="1.635750077286862E-2"/>
    <n v="102.16007134005426"/>
    <n v="63.566140268613722"/>
    <n v="30.965267776400843"/>
    <n v="173.66231536993001"/>
    <n v="78.535075526677161"/>
    <n v="102.49878683570249"/>
    <n v="63.776896158122256"/>
    <n v="31.067934267185208"/>
    <n v="174.23809920068075"/>
    <n v="78.795461474766839"/>
  </r>
  <r>
    <x v="13"/>
    <x v="3"/>
    <n v="2"/>
    <x v="8"/>
    <x v="8"/>
    <x v="0"/>
    <n v="11604"/>
    <n v="2901"/>
    <n v="107"/>
    <n v="280"/>
    <n v="421"/>
    <n v="338"/>
    <n v="110"/>
    <n v="1242027"/>
    <n v="813706"/>
    <n v="284222"/>
    <n v="1025375"/>
    <n v="377674"/>
    <n v="11607.728971962617"/>
    <n v="2906.0928571428572"/>
    <n v="675.11163895486936"/>
    <n v="3033.6538461538462"/>
    <n v="3433.4"/>
    <n v="9.2209582902447428E-3"/>
    <n v="2.4129610479145122E-2"/>
    <n v="3.6280592899000347E-2"/>
    <n v="2.9127886935539467E-2"/>
    <n v="9.4794898310927266E-3"/>
    <n v="1.1288377252841604E-2"/>
    <n v="2.7448733021079429E-2"/>
    <n v="4.0325090211743304E-2"/>
    <n v="3.2765257638058612E-2"/>
    <n v="1.1575417446289E-2"/>
    <n v="107.03438469493278"/>
    <n v="70.122888659083074"/>
    <n v="24.493450534298518"/>
    <n v="88.363926232333682"/>
    <n v="32.546880386073767"/>
    <n v="107.38926115682042"/>
    <n v="70.355383690428397"/>
    <n v="24.574659475610282"/>
    <n v="88.656900098528254"/>
    <n v="32.654790771972749"/>
  </r>
  <r>
    <x v="13"/>
    <x v="3"/>
    <n v="2"/>
    <x v="9"/>
    <x v="9"/>
    <x v="0"/>
    <n v="11860"/>
    <n v="2965"/>
    <n v="98"/>
    <n v="317"/>
    <n v="539"/>
    <n v="387"/>
    <n v="87"/>
    <n v="1335108"/>
    <n v="975007"/>
    <n v="307246"/>
    <n v="1275888"/>
    <n v="378690"/>
    <n v="13623.551020408164"/>
    <n v="3075.731861198738"/>
    <n v="570.02968460111322"/>
    <n v="3296.8682170542634"/>
    <n v="4352.7586206896549"/>
    <n v="8.2630691399662726E-3"/>
    <n v="2.672849915682968E-2"/>
    <n v="4.5446880269814499E-2"/>
    <n v="3.263069139966273E-2"/>
    <n v="7.3355817875210795E-3"/>
    <n v="1.0199859045266437E-2"/>
    <n v="3.0179283877611349E-2"/>
    <n v="4.9903090438003561E-2"/>
    <n v="3.6431910184447414E-2"/>
    <n v="9.1612930128012644E-3"/>
    <n v="112.57234401349072"/>
    <n v="82.209696458684661"/>
    <n v="25.906070826306912"/>
    <n v="107.57908937605396"/>
    <n v="31.930016863406408"/>
    <n v="112.94558178436004"/>
    <n v="82.482265748406533"/>
    <n v="25.991963362452687"/>
    <n v="107.93577182646165"/>
    <n v="32.035882015476879"/>
  </r>
  <r>
    <x v="13"/>
    <x v="3"/>
    <n v="2"/>
    <x v="10"/>
    <x v="10"/>
    <x v="0"/>
    <n v="33268"/>
    <n v="8317"/>
    <n v="247"/>
    <n v="878"/>
    <n v="519"/>
    <n v="991"/>
    <n v="152"/>
    <n v="4385350"/>
    <n v="4165122"/>
    <n v="535183"/>
    <n v="3353168"/>
    <n v="810276"/>
    <n v="17754.453441295547"/>
    <n v="4743.874715261959"/>
    <n v="1031.1811175337186"/>
    <n v="3383.6205852674066"/>
    <n v="5330.7631578947367"/>
    <n v="7.4245521221594328E-3"/>
    <n v="2.6391727786461466E-2"/>
    <n v="1.5600577131177107E-2"/>
    <n v="2.9788385235060718E-2"/>
    <n v="4.5689551520981123E-3"/>
    <n v="8.5211804721019285E-3"/>
    <n v="2.8439438553101323E-2"/>
    <n v="1.7183641530326352E-2"/>
    <n v="3.1960082528880572E-2"/>
    <n v="5.4304577922925489E-3"/>
    <n v="131.81886497535169"/>
    <n v="125.19905013827101"/>
    <n v="16.087020560298186"/>
    <n v="100.79259348322712"/>
    <n v="24.35601779487796"/>
    <n v="132.25591529844016"/>
    <n v="125.61415222038599"/>
    <n v="16.140357672059267"/>
    <n v="101.1267750554551"/>
    <n v="24.436771072858246"/>
  </r>
  <r>
    <x v="13"/>
    <x v="3"/>
    <n v="2"/>
    <x v="11"/>
    <x v="11"/>
    <x v="0"/>
    <n v="92756"/>
    <n v="23189"/>
    <n v="181"/>
    <n v="2011"/>
    <n v="6310"/>
    <n v="2964"/>
    <n v="654"/>
    <n v="2545443"/>
    <n v="3863427"/>
    <n v="4655434"/>
    <n v="5149566"/>
    <n v="3094183"/>
    <n v="14063.220994475138"/>
    <n v="1921.1471904525113"/>
    <n v="737.78668779714735"/>
    <n v="1737.3704453441296"/>
    <n v="4731.166666666667"/>
    <n v="1.9513562464961835E-3"/>
    <n v="2.1680538186208978E-2"/>
    <n v="6.8027944283927722E-2"/>
    <n v="3.1954806158092201E-2"/>
    <n v="7.0507568243563757E-3"/>
    <n v="2.2889769348318047E-3"/>
    <n v="2.2794730840680563E-2"/>
    <n v="6.9954271382334746E-2"/>
    <n v="3.330035920911846E-2"/>
    <n v="7.690884063292467E-3"/>
    <n v="27.442354133425329"/>
    <n v="41.651505023933758"/>
    <n v="50.190111690887917"/>
    <n v="55.517335805769974"/>
    <n v="33.35830566216741"/>
    <n v="27.533340273706273"/>
    <n v="41.789602129619169"/>
    <n v="50.356518862838996"/>
    <n v="55.701405586339398"/>
    <n v="33.468906358585642"/>
  </r>
  <r>
    <x v="13"/>
    <x v="3"/>
    <n v="2"/>
    <x v="12"/>
    <x v="12"/>
    <x v="0"/>
    <n v="94800"/>
    <n v="23700"/>
    <n v="341"/>
    <n v="2574"/>
    <n v="3889"/>
    <n v="3989"/>
    <n v="839"/>
    <n v="6576994"/>
    <n v="8033785"/>
    <n v="3978846"/>
    <n v="11171065"/>
    <n v="3347690"/>
    <n v="19287.372434017594"/>
    <n v="3121.1285936285935"/>
    <n v="1023.1025970686552"/>
    <n v="2800.4675357232391"/>
    <n v="3990.0953516090585"/>
    <n v="3.5970464135021097E-3"/>
    <n v="2.7151898734177216E-2"/>
    <n v="4.102320675105485E-2"/>
    <n v="4.2078059071729956E-2"/>
    <n v="8.8502109704641351E-3"/>
    <n v="4.0500923884435299E-3"/>
    <n v="2.838181167984483E-2"/>
    <n v="4.252417188487239E-2"/>
    <n v="4.3597363005192659E-2"/>
    <n v="9.5589693565432069E-3"/>
    <n v="69.377573839662446"/>
    <n v="84.744567510548521"/>
    <n v="41.970949367088608"/>
    <n v="117.83823839662448"/>
    <n v="35.313185654008436"/>
    <n v="69.607597752153197"/>
    <n v="85.025541259013167"/>
    <n v="42.110105602310675"/>
    <n v="118.2289354351178"/>
    <n v="35.430267827354818"/>
  </r>
  <r>
    <x v="13"/>
    <x v="3"/>
    <n v="2"/>
    <x v="13"/>
    <x v="13"/>
    <x v="0"/>
    <n v="23952"/>
    <n v="5988"/>
    <n v="174"/>
    <n v="699"/>
    <n v="952"/>
    <n v="902"/>
    <n v="232"/>
    <n v="3307972"/>
    <n v="2026312"/>
    <n v="799921"/>
    <n v="3074779"/>
    <n v="1943534"/>
    <n v="19011.333333333332"/>
    <n v="2898.8726752503576"/>
    <n v="840.25315126050418"/>
    <n v="3408.8458980044347"/>
    <n v="8377.3017241379312"/>
    <n v="7.2645290581162328E-3"/>
    <n v="2.9183366733466935E-2"/>
    <n v="3.9746158984635939E-2"/>
    <n v="3.7658650634602539E-2"/>
    <n v="9.6860387441549765E-3"/>
    <n v="8.5430431877135411E-3"/>
    <n v="3.1717452620451878E-2"/>
    <n v="4.268736630847432E-2"/>
    <n v="4.0524688871333966E-2"/>
    <n v="1.1160538080167759E-2"/>
    <n v="138.10838343353373"/>
    <n v="84.598864395457582"/>
    <n v="33.396835337341351"/>
    <n v="128.37253674014696"/>
    <n v="81.142869071476284"/>
    <n v="138.5662868877331"/>
    <n v="84.879355059854262"/>
    <n v="33.507563780322918"/>
    <n v="128.79816063448453"/>
    <n v="81.411901255531632"/>
  </r>
  <r>
    <x v="13"/>
    <x v="3"/>
    <n v="2"/>
    <x v="14"/>
    <x v="14"/>
    <x v="0"/>
    <n v="162044"/>
    <n v="40511"/>
    <n v="1118"/>
    <n v="4400"/>
    <n v="8252"/>
    <n v="6320"/>
    <n v="1325"/>
    <n v="14423879"/>
    <n v="13822217"/>
    <n v="9653626"/>
    <n v="19691362"/>
    <n v="12588990"/>
    <n v="12901.501788908765"/>
    <n v="3141.4129545454543"/>
    <n v="1169.8528841492971"/>
    <n v="3115.7218354430379"/>
    <n v="9501.124528301887"/>
    <n v="6.8993606674730319E-3"/>
    <n v="2.7153118905976156E-2"/>
    <n v="5.0924440275480737E-2"/>
    <n v="3.9001752610402111E-2"/>
    <n v="8.1767914887314556E-3"/>
    <n v="7.3784764735236284E-3"/>
    <n v="2.8093863106494175E-2"/>
    <n v="5.2196926151252682E-2"/>
    <n v="4.0122332445197723E-2"/>
    <n v="8.698043853627737E-3"/>
    <n v="89.012113993730097"/>
    <n v="85.299159487546589"/>
    <n v="59.574103329959762"/>
    <n v="121.51861222877737"/>
    <n v="77.68871417639653"/>
    <n v="89.307236950425434"/>
    <n v="85.581972006226522"/>
    <n v="59.771623473324176"/>
    <n v="121.92151168285613"/>
    <n v="77.946293982120636"/>
  </r>
  <r>
    <x v="13"/>
    <x v="3"/>
    <n v="2"/>
    <x v="15"/>
    <x v="15"/>
    <x v="0"/>
    <n v="17308"/>
    <n v="4327"/>
    <n v="143"/>
    <n v="526"/>
    <n v="593"/>
    <n v="808"/>
    <n v="177"/>
    <n v="2155747"/>
    <n v="1671868"/>
    <n v="549035"/>
    <n v="2539489"/>
    <n v="1345244"/>
    <n v="15075.153846153846"/>
    <n v="3178.4562737642586"/>
    <n v="925.86003372681284"/>
    <n v="3142.9319306930693"/>
    <n v="7600.2485875706216"/>
    <n v="8.2620753408828296E-3"/>
    <n v="3.039057083429628E-2"/>
    <n v="3.4261613126877748E-2"/>
    <n v="4.668361451351976E-2"/>
    <n v="1.0226484862491333E-2"/>
    <n v="9.8652303408287029E-3"/>
    <n v="3.3430758002851176E-2"/>
    <n v="3.7483172415496917E-2"/>
    <n v="5.0419841420321035E-2"/>
    <n v="1.2008303847476047E-2"/>
    <n v="124.55205685232262"/>
    <n v="96.595100531546109"/>
    <n v="31.721458285186042"/>
    <n v="146.72342269470764"/>
    <n v="77.723827131962096"/>
    <n v="124.96501380426437"/>
    <n v="96.915365160618521"/>
    <n v="31.826631953575394"/>
    <n v="147.20988963026622"/>
    <n v="77.981523355989282"/>
  </r>
  <r>
    <x v="13"/>
    <x v="3"/>
    <n v="2"/>
    <x v="16"/>
    <x v="16"/>
    <x v="0"/>
    <n v="33500"/>
    <n v="8375"/>
    <n v="249"/>
    <n v="1007"/>
    <n v="663"/>
    <n v="2211"/>
    <n v="824"/>
    <n v="4599358"/>
    <n v="2037971"/>
    <n v="481318"/>
    <n v="6429504"/>
    <n v="4752824"/>
    <n v="18471.317269076306"/>
    <n v="2023.8043694141013"/>
    <n v="725.9698340874811"/>
    <n v="2907.9620081411126"/>
    <n v="5767.9902912621355"/>
    <n v="7.4328358208955222E-3"/>
    <n v="3.0059701492537314E-2"/>
    <n v="1.9791044776119402E-2"/>
    <n v="6.6000000000000003E-2"/>
    <n v="2.4597014925373133E-2"/>
    <n v="8.5262652020454566E-3"/>
    <n v="3.2233395214367203E-2"/>
    <n v="2.1564120203861371E-2"/>
    <n v="6.91606683196542E-2"/>
    <n v="2.6568832622094946E-2"/>
    <n v="137.29426865671641"/>
    <n v="60.834955223880598"/>
    <n v="14.367701492537313"/>
    <n v="191.92549253731343"/>
    <n v="141.87534328358208"/>
    <n v="137.7494728832574"/>
    <n v="61.036655768340921"/>
    <n v="14.415338138327932"/>
    <n v="192.56182860755675"/>
    <n v="142.34573623251222"/>
  </r>
  <r>
    <x v="13"/>
    <x v="3"/>
    <n v="2"/>
    <x v="17"/>
    <x v="17"/>
    <x v="0"/>
    <n v="108716"/>
    <n v="27179"/>
    <n v="636"/>
    <n v="2846"/>
    <n v="7966"/>
    <n v="3702"/>
    <n v="864"/>
    <n v="9027744"/>
    <n v="8805918"/>
    <n v="3627143"/>
    <n v="12113093"/>
    <n v="1607857"/>
    <n v="14194.566037735849"/>
    <n v="3094.1384399156709"/>
    <n v="455.32801908109468"/>
    <n v="3272.0402485143168"/>
    <n v="1860.945601851852"/>
    <n v="5.8501048603701389E-3"/>
    <n v="2.6178299422348138E-2"/>
    <n v="7.3273483203944223E-2"/>
    <n v="3.4052025460833732E-2"/>
    <n v="7.9473122631443394E-3"/>
    <n v="6.3890157376403226E-3"/>
    <n v="2.7306586535889413E-2"/>
    <n v="7.5114926720200537E-2"/>
    <n v="3.533364031210396E-2"/>
    <n v="8.5747732039367832E-3"/>
    <n v="83.039699768203391"/>
    <n v="80.999282534309572"/>
    <n v="33.363469958423785"/>
    <n v="111.41959785128223"/>
    <n v="14.789515802641745"/>
    <n v="83.315020964601572"/>
    <n v="81.267838651889363"/>
    <n v="33.474087777257289"/>
    <n v="111.78901364960819"/>
    <n v="14.838550989381332"/>
  </r>
  <r>
    <x v="13"/>
    <x v="3"/>
    <n v="2"/>
    <x v="18"/>
    <x v="18"/>
    <x v="0"/>
    <n v="76272"/>
    <n v="19068"/>
    <n v="303"/>
    <n v="2517"/>
    <n v="4113"/>
    <n v="3672"/>
    <n v="715"/>
    <n v="10225859"/>
    <n v="8809799"/>
    <n v="2738999"/>
    <n v="13148446"/>
    <n v="6051684"/>
    <n v="33748.709570957093"/>
    <n v="3500.118792212952"/>
    <n v="665.93702893265254"/>
    <n v="3580.7314814814813"/>
    <n v="8463.8937062937057"/>
    <n v="3.9726242920075519E-3"/>
    <n v="3.3000314663310257E-2"/>
    <n v="5.392542479546885E-2"/>
    <n v="4.8143486469477657E-2"/>
    <n v="9.3743444514369622E-3"/>
    <n v="4.5033226431017452E-3"/>
    <n v="3.4507426777088249E-2"/>
    <n v="5.5831029546445858E-2"/>
    <n v="4.994952855279243E-2"/>
    <n v="1.0187359516315612E-2"/>
    <n v="134.07094346549192"/>
    <n v="115.50502150199287"/>
    <n v="35.910937172225715"/>
    <n v="172.38889762953639"/>
    <n v="79.34345500314663"/>
    <n v="134.51546063812367"/>
    <n v="115.88798267356135"/>
    <n v="36.030001212842862"/>
    <n v="172.9604593966624"/>
    <n v="79.606521163294232"/>
  </r>
  <r>
    <x v="13"/>
    <x v="3"/>
    <n v="2"/>
    <x v="19"/>
    <x v="19"/>
    <x v="0"/>
    <n v="59504"/>
    <n v="14876"/>
    <n v="522"/>
    <n v="1616"/>
    <n v="4392"/>
    <n v="2057"/>
    <n v="464"/>
    <n v="5883022"/>
    <n v="4867350"/>
    <n v="3283583"/>
    <n v="6696185"/>
    <n v="1099420"/>
    <n v="11270.157088122605"/>
    <n v="3011.97400990099"/>
    <n v="747.62818761384335"/>
    <n v="3255.3159941662616"/>
    <n v="2369.4396551724139"/>
    <n v="8.7725194944877662E-3"/>
    <n v="2.7157838128529174E-2"/>
    <n v="7.3810164022586722E-2"/>
    <n v="3.4569104598010221E-2"/>
    <n v="7.7977951062113467E-3"/>
    <n v="9.6632199581820673E-3"/>
    <n v="2.8710409702175543E-2"/>
    <n v="7.6307580260346619E-2"/>
    <n v="3.6314072739453362E-2"/>
    <n v="8.6379683448472976E-3"/>
    <n v="98.867672761495029"/>
    <n v="81.798702608228012"/>
    <n v="55.182559155687009"/>
    <n v="112.53335910190911"/>
    <n v="18.47640494756655"/>
    <n v="99.19547218786316"/>
    <n v="82.06990923263514"/>
    <n v="55.365518971888974"/>
    <n v="112.90646761686195"/>
    <n v="18.537664151652077"/>
  </r>
  <r>
    <x v="13"/>
    <x v="3"/>
    <n v="2"/>
    <x v="20"/>
    <x v="20"/>
    <x v="0"/>
    <n v="54836"/>
    <n v="13709"/>
    <n v="391"/>
    <n v="1929"/>
    <n v="3858"/>
    <n v="2427"/>
    <n v="354"/>
    <n v="5300948"/>
    <n v="7512812"/>
    <n v="6094770"/>
    <n v="10921479"/>
    <n v="1328942"/>
    <n v="13557.411764705883"/>
    <n v="3894.6666666666665"/>
    <n v="1579.7744945567651"/>
    <n v="4499.9913473423976"/>
    <n v="3754.0734463276835"/>
    <n v="7.1303523232912683E-3"/>
    <n v="3.5177620541250273E-2"/>
    <n v="7.0355241082500547E-2"/>
    <n v="4.4259245750966521E-2"/>
    <n v="6.4556131008826319E-3"/>
    <n v="7.9675435126608345E-3"/>
    <n v="3.7010694346535089E-2"/>
    <n v="7.2899901167010478E-2"/>
    <n v="4.6305667270796803E-2"/>
    <n v="7.2524793288216184E-3"/>
    <n v="96.669122474286965"/>
    <n v="137.00510613465607"/>
    <n v="111.14541542052666"/>
    <n v="199.16622291925012"/>
    <n v="24.234845721788606"/>
    <n v="96.989632525848762"/>
    <n v="137.45935163215842"/>
    <n v="111.51392215686086"/>
    <n v="199.82656589892488"/>
    <n v="24.31519724927815"/>
  </r>
  <r>
    <x v="13"/>
    <x v="3"/>
    <n v="2"/>
    <x v="21"/>
    <x v="21"/>
    <x v="0"/>
    <n v="94804"/>
    <n v="23701"/>
    <n v="967"/>
    <n v="3512"/>
    <n v="4088"/>
    <n v="4963"/>
    <n v="1010"/>
    <n v="10946803"/>
    <n v="10331128"/>
    <n v="3768378"/>
    <n v="14730482"/>
    <n v="2914684"/>
    <n v="11320.37538779731"/>
    <n v="2941.6651480637815"/>
    <n v="921.81457925636005"/>
    <n v="2968.0600443280273"/>
    <n v="2885.8257425742572"/>
    <n v="1.0199991561537489E-2"/>
    <n v="3.7044850428251973E-2"/>
    <n v="4.3120543436985778E-2"/>
    <n v="5.2350111809628286E-2"/>
    <n v="1.065355892156449E-2"/>
    <n v="1.0960346240948651E-2"/>
    <n v="3.8474104845167972E-2"/>
    <n v="4.4657683062740906E-2"/>
    <n v="5.4035598606514086E-2"/>
    <n v="1.1430457173437542E-2"/>
    <n v="115.46773342896924"/>
    <n v="108.97354542002446"/>
    <n v="39.749145605670648"/>
    <n v="155.37827517826253"/>
    <n v="30.744314585882453"/>
    <n v="115.85057097055224"/>
    <n v="109.33485124102987"/>
    <n v="39.880935368332452"/>
    <n v="155.89343759739191"/>
    <n v="30.846248498190121"/>
  </r>
  <r>
    <x v="13"/>
    <x v="3"/>
    <n v="2"/>
    <x v="22"/>
    <x v="22"/>
    <x v="0"/>
    <n v="26660"/>
    <n v="6665"/>
    <n v="270"/>
    <n v="978"/>
    <n v="2083"/>
    <n v="1796"/>
    <n v="292"/>
    <n v="3788584"/>
    <n v="3939072"/>
    <n v="1637568"/>
    <n v="5176283"/>
    <n v="1548214"/>
    <n v="14031.792592592592"/>
    <n v="4027.6809815950919"/>
    <n v="786.15842534805574"/>
    <n v="2882.1174832962138"/>
    <n v="5302.1027397260277"/>
    <n v="1.0127531882970742E-2"/>
    <n v="3.6684171042760692E-2"/>
    <n v="7.8132033008252069E-2"/>
    <n v="6.7366841710427602E-2"/>
    <n v="1.0952738184546137E-2"/>
    <n v="1.1556318193801351E-2"/>
    <n v="3.9366731704565387E-2"/>
    <n v="8.1961821353020797E-2"/>
    <n v="7.0943721692281927E-2"/>
    <n v="1.2437975062711049E-2"/>
    <n v="142.10742685671417"/>
    <n v="147.75213803450862"/>
    <n v="61.424156039009752"/>
    <n v="194.15915228807202"/>
    <n v="58.072543135783945"/>
    <n v="142.5785892873163"/>
    <n v="148.24201571383071"/>
    <n v="61.627810100568439"/>
    <n v="194.80289413984684"/>
    <n v="58.265084800778631"/>
  </r>
  <r>
    <x v="13"/>
    <x v="3"/>
    <n v="2"/>
    <x v="23"/>
    <x v="23"/>
    <x v="0"/>
    <n v="49600"/>
    <n v="12400"/>
    <n v="517"/>
    <n v="2239"/>
    <n v="2898"/>
    <n v="3151"/>
    <n v="670"/>
    <n v="8168932"/>
    <n v="7241426"/>
    <n v="3029740"/>
    <n v="11306035"/>
    <n v="3860366"/>
    <n v="15800.642166344294"/>
    <n v="3234.2233139794553"/>
    <n v="1045.4589371980676"/>
    <n v="3588.0783878133925"/>
    <n v="5761.7402985074623"/>
    <n v="1.0423387096774194E-2"/>
    <n v="4.5141129032258066E-2"/>
    <n v="5.8427419354838708E-2"/>
    <n v="6.3528225806451608E-2"/>
    <n v="1.3508064516129032E-2"/>
    <n v="1.1485924501420773E-2"/>
    <n v="4.731318436643922E-2"/>
    <n v="6.0881282492420148E-2"/>
    <n v="6.6080020865165734E-2"/>
    <n v="1.471576270642227E-2"/>
    <n v="164.69620967741935"/>
    <n v="145.99649193548387"/>
    <n v="61.083467741935486"/>
    <n v="227.94425403225807"/>
    <n v="77.829959677419353"/>
    <n v="165.24226605307106"/>
    <n v="146.48054870521952"/>
    <n v="61.285992238842432"/>
    <n v="228.70001163864916"/>
    <n v="78.088007787827067"/>
  </r>
  <r>
    <x v="13"/>
    <x v="3"/>
    <n v="2"/>
    <x v="24"/>
    <x v="24"/>
    <x v="0"/>
    <n v="26304"/>
    <n v="6576"/>
    <n v="290"/>
    <n v="1219"/>
    <n v="919"/>
    <n v="1864"/>
    <n v="38"/>
    <n v="3010809"/>
    <n v="2999620"/>
    <n v="1178916"/>
    <n v="4582060"/>
    <n v="237384"/>
    <n v="10382.1"/>
    <n v="2460.7219031993436"/>
    <n v="1282.8248095756257"/>
    <n v="2458.1866952789701"/>
    <n v="6246.9473684210525"/>
    <n v="1.1024939172749392E-2"/>
    <n v="4.6342761557177613E-2"/>
    <n v="3.4937652068126518E-2"/>
    <n v="7.0863746958637466E-2"/>
    <n v="1.444647201946472E-3"/>
    <n v="1.2525058457446826E-2"/>
    <n v="4.9362936727056168E-2"/>
    <n v="3.7575620334098989E-2"/>
    <n v="7.4550098784937097E-2"/>
    <n v="1.9902944830527789E-3"/>
    <n v="114.46202098540147"/>
    <n v="114.03664841849148"/>
    <n v="44.818886861313871"/>
    <n v="174.19631995133821"/>
    <n v="9.0246350364963508"/>
    <n v="114.84152405017436"/>
    <n v="114.41474114478333"/>
    <n v="44.967485538649363"/>
    <n v="174.77387429403257"/>
    <n v="9.0545565478004715"/>
  </r>
  <r>
    <x v="13"/>
    <x v="3"/>
    <n v="2"/>
    <x v="25"/>
    <x v="25"/>
    <x v="0"/>
    <n v="68304"/>
    <n v="17076"/>
    <n v="825"/>
    <n v="2966"/>
    <n v="3601"/>
    <n v="3945"/>
    <n v="312"/>
    <n v="10660152"/>
    <n v="8776956"/>
    <n v="2905865"/>
    <n v="12161877"/>
    <n v="1627471"/>
    <n v="12921.396363636364"/>
    <n v="2959.1894807821982"/>
    <n v="806.96056650930302"/>
    <n v="3082.8585551330798"/>
    <n v="5216.2532051282051"/>
    <n v="1.2078355586788474E-2"/>
    <n v="4.3423518388381356E-2"/>
    <n v="5.272019208245491E-2"/>
    <n v="5.7756500351370345E-2"/>
    <n v="4.567814476458187E-3"/>
    <n v="1.305221890545559E-2"/>
    <n v="4.5240519556314029E-2"/>
    <n v="5.4712518457270189E-2"/>
    <n v="5.9836268210704438E-2"/>
    <n v="5.1689784134518963E-3"/>
    <n v="156.06921995783557"/>
    <n v="128.49841883345044"/>
    <n v="42.543116069337081"/>
    <n v="178.0551212227688"/>
    <n v="23.826876903256032"/>
    <n v="156.58667322994114"/>
    <n v="128.92446009452502"/>
    <n v="42.684169344426131"/>
    <n v="178.64546956382395"/>
    <n v="23.905875795036089"/>
  </r>
  <r>
    <x v="13"/>
    <x v="3"/>
    <n v="2"/>
    <x v="26"/>
    <x v="26"/>
    <x v="0"/>
    <n v="44496"/>
    <n v="11124"/>
    <n v="420"/>
    <n v="1862"/>
    <n v="4332"/>
    <n v="2893"/>
    <n v="387"/>
    <n v="5105288"/>
    <n v="6230490"/>
    <n v="2580421"/>
    <n v="10693797"/>
    <n v="1015190"/>
    <n v="12155.44761904762"/>
    <n v="3346.1278195488721"/>
    <n v="595.66505078485693"/>
    <n v="3696.4386450051848"/>
    <n v="2623.2299741602069"/>
    <n v="9.4390507011866236E-3"/>
    <n v="4.1846458108594033E-2"/>
    <n v="9.735706580366775E-2"/>
    <n v="6.5017080186983101E-2"/>
    <n v="8.6974110032362467E-3"/>
    <n v="1.0507121880155363E-2"/>
    <n v="4.4058240226495737E-2"/>
    <n v="0.10063150678373821"/>
    <n v="6.7740477502108945E-2"/>
    <n v="9.7230477022224107E-3"/>
    <n v="114.7358863718087"/>
    <n v="140.02359762675297"/>
    <n v="57.992201546206402"/>
    <n v="240.33164778856528"/>
    <n v="22.815309241280115"/>
    <n v="115.1162974474011"/>
    <n v="140.48785104445784"/>
    <n v="58.184476835688841"/>
    <n v="241.12847625719166"/>
    <n v="22.890954243056832"/>
  </r>
  <r>
    <x v="14"/>
    <x v="3"/>
    <n v="3"/>
    <x v="0"/>
    <x v="0"/>
    <x v="0"/>
    <n v="74952"/>
    <n v="18738"/>
    <n v="118"/>
    <n v="2209"/>
    <n v="1040"/>
    <n v="3727"/>
    <n v="512"/>
    <n v="2214798"/>
    <n v="3529740"/>
    <n v="1338980"/>
    <n v="6253779"/>
    <n v="1613566"/>
    <n v="18769.474576271186"/>
    <n v="1597.8904481665911"/>
    <n v="1287.4807692307693"/>
    <n v="1677.965924335927"/>
    <n v="3151.49609375"/>
    <n v="1.5743409115167039E-3"/>
    <n v="2.947219553847796E-2"/>
    <n v="1.3875547016757391E-2"/>
    <n v="4.9725157434091151E-2"/>
    <n v="6.8310385313267155E-3"/>
    <n v="1.911761489929873E-3"/>
    <n v="3.0911572489504557E-2"/>
    <n v="1.4871079026911612E-2"/>
    <n v="5.1575179921802293E-2"/>
    <n v="7.532040511625494E-3"/>
    <n v="29.549551713096381"/>
    <n v="47.093339737431954"/>
    <n v="17.864499946632513"/>
    <n v="83.43711975664425"/>
    <n v="21.527991247731883"/>
    <n v="29.647524344902486"/>
    <n v="47.249479447415112"/>
    <n v="17.923730357051763"/>
    <n v="83.713758613715527"/>
    <n v="21.599368099080333"/>
  </r>
  <r>
    <x v="14"/>
    <x v="3"/>
    <n v="3"/>
    <x v="1"/>
    <x v="1"/>
    <x v="0"/>
    <n v="20112"/>
    <n v="5028"/>
    <n v="23"/>
    <n v="391"/>
    <n v="1385"/>
    <n v="635"/>
    <n v="84"/>
    <n v="691678"/>
    <n v="1157973"/>
    <n v="2123367"/>
    <n v="1625537"/>
    <n v="549922"/>
    <n v="30072.956521739132"/>
    <n v="2961.5677749360616"/>
    <n v="1533.1169675090252"/>
    <n v="2559.9007874015747"/>
    <n v="6546.6904761904761"/>
    <n v="1.143595863166269E-3"/>
    <n v="1.9441129673826572E-2"/>
    <n v="6.886435958631662E-2"/>
    <n v="3.1573190135242644E-2"/>
    <n v="4.1766109785202864E-3"/>
    <n v="1.6988810753326487E-3"/>
    <n v="2.1709562251811153E-2"/>
    <n v="7.3024730222353812E-2"/>
    <n v="3.4446092886926988E-2"/>
    <n v="5.2361853980140809E-3"/>
    <n v="34.391308671439937"/>
    <n v="57.576223150357997"/>
    <n v="105.57711813842482"/>
    <n v="80.824234287987267"/>
    <n v="27.342979315831343"/>
    <n v="34.505334327548411"/>
    <n v="57.767119248081066"/>
    <n v="105.92716297913694"/>
    <n v="81.092210026630966"/>
    <n v="27.433635975228466"/>
  </r>
  <r>
    <x v="14"/>
    <x v="3"/>
    <n v="3"/>
    <x v="2"/>
    <x v="2"/>
    <x v="0"/>
    <n v="19656"/>
    <n v="4914"/>
    <n v="93"/>
    <n v="603"/>
    <n v="662"/>
    <n v="1051"/>
    <n v="99"/>
    <n v="1064525"/>
    <n v="1934438"/>
    <n v="596105"/>
    <n v="2935988"/>
    <n v="554006"/>
    <n v="11446.505376344086"/>
    <n v="3208.0232172470978"/>
    <n v="900.46072507552867"/>
    <n v="2793.5185537583252"/>
    <n v="5596.0202020202023"/>
    <n v="4.7313797313797311E-3"/>
    <n v="3.0677655677655676E-2"/>
    <n v="3.3679283679283682E-2"/>
    <n v="5.3469678469678469E-2"/>
    <n v="5.036630036630037E-3"/>
    <n v="5.8718196424392358E-3"/>
    <n v="3.354350627253172E-2"/>
    <n v="3.667741338440679E-2"/>
    <n v="5.7208454080671184E-2"/>
    <n v="6.2131029185429412E-3"/>
    <n v="54.157763532763532"/>
    <n v="98.414631664631671"/>
    <n v="30.326872201872202"/>
    <n v="149.36853886853888"/>
    <n v="28.185083435083435"/>
    <n v="54.33732560116831"/>
    <n v="98.740929016484188"/>
    <n v="30.427422068513597"/>
    <n v="149.86377578462032"/>
    <n v="28.278532121839177"/>
  </r>
  <r>
    <x v="14"/>
    <x v="3"/>
    <n v="3"/>
    <x v="3"/>
    <x v="3"/>
    <x v="0"/>
    <n v="77916"/>
    <n v="19479"/>
    <n v="111"/>
    <n v="1771"/>
    <n v="1514"/>
    <n v="3494"/>
    <n v="1496"/>
    <n v="2198925"/>
    <n v="6481314"/>
    <n v="1195515"/>
    <n v="10976085"/>
    <n v="8746587"/>
    <n v="19810.135135135137"/>
    <n v="3659.691699604743"/>
    <n v="789.64002642007927"/>
    <n v="3141.4095592444191"/>
    <n v="5846.6490641711234"/>
    <n v="1.4246111196673341E-3"/>
    <n v="2.2729606242620257E-2"/>
    <n v="1.943118229888598E-2"/>
    <n v="4.4843164433492476E-2"/>
    <n v="1.9200164279480465E-2"/>
    <n v="1.7394448031605955E-3"/>
    <n v="2.3973679411667417E-2"/>
    <n v="2.0583391260973003E-2"/>
    <n v="4.6570704252515659E-2"/>
    <n v="2.0345638345621114E-2"/>
    <n v="28.221738795626059"/>
    <n v="83.183351301401515"/>
    <n v="15.343639303865702"/>
    <n v="140.8707454181426"/>
    <n v="112.25662251655629"/>
    <n v="28.31530901458564"/>
    <n v="83.459148779771994"/>
    <n v="15.394511707571814"/>
    <n v="141.33780758568764"/>
    <n v="112.6288135011233"/>
  </r>
  <r>
    <x v="14"/>
    <x v="3"/>
    <n v="3"/>
    <x v="4"/>
    <x v="4"/>
    <x v="0"/>
    <n v="64900"/>
    <n v="16225"/>
    <n v="165"/>
    <n v="1387"/>
    <n v="4021"/>
    <n v="2156"/>
    <n v="414"/>
    <n v="3326706"/>
    <n v="4144439"/>
    <n v="8255655"/>
    <n v="6582433"/>
    <n v="1306283"/>
    <n v="20161.854545454546"/>
    <n v="2988.0598413842827"/>
    <n v="2053.1347923402141"/>
    <n v="3053.0765306122448"/>
    <n v="3155.2729468599032"/>
    <n v="2.542372881355932E-3"/>
    <n v="2.1371340523882898E-2"/>
    <n v="6.1956856702619412E-2"/>
    <n v="3.3220338983050844E-2"/>
    <n v="6.3790446841294297E-3"/>
    <n v="3.0029479485154647E-3"/>
    <n v="2.2694031588806798E-2"/>
    <n v="6.4161760611681648E-2"/>
    <n v="3.4859415978884679E-2"/>
    <n v="7.1071962132227239E-3"/>
    <n v="51.258952234206468"/>
    <n v="63.858844375963017"/>
    <n v="127.2057781201849"/>
    <n v="101.42423728813559"/>
    <n v="20.127627118644067"/>
    <n v="51.42890318651763"/>
    <n v="64.070570736767223"/>
    <n v="127.6275335831571"/>
    <n v="101.76051309876459"/>
    <n v="20.194361010920055"/>
  </r>
  <r>
    <x v="14"/>
    <x v="3"/>
    <n v="3"/>
    <x v="5"/>
    <x v="5"/>
    <x v="0"/>
    <n v="15376"/>
    <n v="3844"/>
    <n v="80"/>
    <n v="346"/>
    <n v="559"/>
    <n v="533"/>
    <n v="133"/>
    <n v="1575133"/>
    <n v="1060562"/>
    <n v="582841"/>
    <n v="1781738"/>
    <n v="733802"/>
    <n v="19689.162499999999"/>
    <n v="3065.2080924855491"/>
    <n v="1042.649373881932"/>
    <n v="3342.8480300187616"/>
    <n v="5517.3082706766918"/>
    <n v="5.2029136316337149E-3"/>
    <n v="2.2502601456815818E-2"/>
    <n v="3.6355359001040581E-2"/>
    <n v="3.4664412070759626E-2"/>
    <n v="8.6498439125910504E-3"/>
    <n v="6.5547520868934782E-3"/>
    <n v="2.5289418162263749E-2"/>
    <n v="3.9872395780030753E-2"/>
    <n v="3.8101695257791099E-2"/>
    <n v="1.0389854580146143E-2"/>
    <n v="102.44101196670135"/>
    <n v="68.975156087408948"/>
    <n v="37.905892299687828"/>
    <n v="115.8778616024974"/>
    <n v="47.723855359001043"/>
    <n v="102.78065893138982"/>
    <n v="69.203845768955802"/>
    <n v="38.031570687827745"/>
    <n v="116.26205893921126"/>
    <n v="47.882085566851636"/>
  </r>
  <r>
    <x v="14"/>
    <x v="3"/>
    <n v="3"/>
    <x v="6"/>
    <x v="6"/>
    <x v="0"/>
    <n v="100236"/>
    <n v="25059"/>
    <n v="368"/>
    <n v="3067"/>
    <n v="2030"/>
    <n v="4864"/>
    <n v="850"/>
    <n v="9328372"/>
    <n v="7899475"/>
    <n v="2932945"/>
    <n v="11762587"/>
    <n v="7411486"/>
    <n v="25348.83695652174"/>
    <n v="2575.6358004564722"/>
    <n v="1444.8004926108374"/>
    <n v="2418.2950246710525"/>
    <n v="8719.3952941176467"/>
    <n v="3.6713356478710246E-3"/>
    <n v="3.0597789217446825E-2"/>
    <n v="2.0252204796679836E-2"/>
    <n v="4.8525479867512669E-2"/>
    <n v="8.4799872301368762E-3"/>
    <n v="4.1164354646189803E-3"/>
    <n v="3.1865269127841309E-2"/>
    <n v="2.128886722792386E-2"/>
    <n v="5.0106828247610598E-2"/>
    <n v="9.1548141495414841E-3"/>
    <n v="93.064088750548706"/>
    <n v="78.808761323277068"/>
    <n v="29.26039546669859"/>
    <n v="117.34892653338122"/>
    <n v="73.940360748633225"/>
    <n v="93.372646179441517"/>
    <n v="79.0700546867496"/>
    <n v="29.357409390273251"/>
    <n v="117.73800124029127"/>
    <n v="74.185512749907943"/>
  </r>
  <r>
    <x v="14"/>
    <x v="3"/>
    <n v="3"/>
    <x v="7"/>
    <x v="7"/>
    <x v="0"/>
    <n v="120968"/>
    <n v="30242"/>
    <n v="907"/>
    <n v="2749"/>
    <n v="3375"/>
    <n v="5262"/>
    <n v="608"/>
    <n v="15563131"/>
    <n v="6470993"/>
    <n v="2793133"/>
    <n v="15373196"/>
    <n v="3432157"/>
    <n v="17158.909592061744"/>
    <n v="2353.9443433975989"/>
    <n v="827.594962962963"/>
    <n v="2921.5499809958192"/>
    <n v="5644.9950657894733"/>
    <n v="7.4978506712519016E-3"/>
    <n v="2.2725018186627869E-2"/>
    <n v="2.7899940480126974E-2"/>
    <n v="4.3499107201904634E-2"/>
    <n v="5.0261226109384301E-3"/>
    <n v="8.0757534625485305E-3"/>
    <n v="2.3723364413841722E-2"/>
    <n v="2.90032002806597E-2"/>
    <n v="4.4865587997017328E-2"/>
    <n v="5.4998658767776458E-3"/>
    <n v="128.65494180279083"/>
    <n v="53.493428014020239"/>
    <n v="23.089850208319554"/>
    <n v="127.08481581905959"/>
    <n v="28.372437338800342"/>
    <n v="129.08150202156037"/>
    <n v="53.670787453437427"/>
    <n v="23.166405460828347"/>
    <n v="127.50617022704775"/>
    <n v="28.466507204354482"/>
  </r>
  <r>
    <x v="14"/>
    <x v="3"/>
    <n v="3"/>
    <x v="8"/>
    <x v="8"/>
    <x v="0"/>
    <n v="11768"/>
    <n v="2942"/>
    <n v="105"/>
    <n v="292"/>
    <n v="399"/>
    <n v="389"/>
    <n v="146"/>
    <n v="1300824"/>
    <n v="804421"/>
    <n v="321953"/>
    <n v="1084805"/>
    <n v="592425"/>
    <n v="12388.8"/>
    <n v="2754.8664383561645"/>
    <n v="806.89974937343356"/>
    <n v="2788.7017994858611"/>
    <n v="4057.705479452055"/>
    <n v="8.9225016995241324E-3"/>
    <n v="2.4813052345343305E-2"/>
    <n v="3.3905506458191709E-2"/>
    <n v="3.3055744391570357E-2"/>
    <n v="1.2406526172671652E-2"/>
    <n v="1.0942270776525501E-2"/>
    <n v="2.8154145825986784E-2"/>
    <n v="3.7792819474490591E-2"/>
    <n v="3.6895722785970704E-2"/>
    <n v="1.4784016698048999E-2"/>
    <n v="110.53908905506458"/>
    <n v="68.356645139360978"/>
    <n v="27.358344663494222"/>
    <n v="92.182613868116931"/>
    <n v="50.34202923181509"/>
    <n v="110.90558549390477"/>
    <n v="68.583284124979528"/>
    <n v="27.44905226726992"/>
    <n v="92.488248734429391"/>
    <n v="50.508940091992869"/>
  </r>
  <r>
    <x v="14"/>
    <x v="3"/>
    <n v="3"/>
    <x v="9"/>
    <x v="9"/>
    <x v="0"/>
    <n v="12080"/>
    <n v="3020"/>
    <n v="99"/>
    <n v="315"/>
    <n v="613"/>
    <n v="440"/>
    <n v="92"/>
    <n v="1398800"/>
    <n v="914069"/>
    <n v="382161"/>
    <n v="1289045"/>
    <n v="426321"/>
    <n v="14129.292929292929"/>
    <n v="2901.8063492063493"/>
    <n v="623.42740619902122"/>
    <n v="2929.6477272727275"/>
    <n v="4633.923913043478"/>
    <n v="8.1953642384105952E-3"/>
    <n v="2.6076158940397352E-2"/>
    <n v="5.0745033112582778E-2"/>
    <n v="3.6423841059602648E-2"/>
    <n v="7.6158940397350995E-3"/>
    <n v="1.0106623711454193E-2"/>
    <n v="2.9454525442654741E-2"/>
    <n v="5.5397793240103792E-2"/>
    <n v="4.0395375636960058E-2"/>
    <n v="9.4588832828788692E-3"/>
    <n v="115.79470198675497"/>
    <n v="75.66796357615894"/>
    <n v="31.635844370860926"/>
    <n v="106.70902317880795"/>
    <n v="35.291473509933773"/>
    <n v="116.17862360468659"/>
    <n v="75.918843508516048"/>
    <n v="31.740734183150291"/>
    <n v="107.06282089255306"/>
    <n v="35.408483695863303"/>
  </r>
  <r>
    <x v="14"/>
    <x v="3"/>
    <n v="3"/>
    <x v="10"/>
    <x v="10"/>
    <x v="0"/>
    <n v="34204"/>
    <n v="8551"/>
    <n v="262"/>
    <n v="941"/>
    <n v="1652"/>
    <n v="1803"/>
    <n v="195"/>
    <n v="5675371"/>
    <n v="4029331"/>
    <n v="1751847"/>
    <n v="5290909"/>
    <n v="1158996"/>
    <n v="21661.721374045803"/>
    <n v="4281.9670563230602"/>
    <n v="1060.4400726392253"/>
    <n v="2934.5030504714364"/>
    <n v="5943.5692307692307"/>
    <n v="7.6599228160449074E-3"/>
    <n v="2.7511402175184187E-2"/>
    <n v="4.8298444626359488E-2"/>
    <n v="5.2713132966904455E-2"/>
    <n v="5.701087592094492E-3"/>
    <n v="8.7583213247927321E-3"/>
    <n v="2.9572108452273021E-2"/>
    <n v="5.0999505887670084E-2"/>
    <n v="5.5528387359833752E-2"/>
    <n v="6.649625760275767E-3"/>
    <n v="165.92711378786106"/>
    <n v="117.80291778739328"/>
    <n v="51.217606127938254"/>
    <n v="154.68684949128757"/>
    <n v="33.884808794293065"/>
    <n v="166.47725127162474"/>
    <n v="118.19349771910012"/>
    <n v="51.387419995704597"/>
    <n v="155.19971946297446"/>
    <n v="33.997155131322337"/>
  </r>
  <r>
    <x v="14"/>
    <x v="3"/>
    <n v="3"/>
    <x v="11"/>
    <x v="11"/>
    <x v="0"/>
    <n v="95032"/>
    <n v="23758"/>
    <n v="178"/>
    <n v="1967"/>
    <n v="8902"/>
    <n v="2908"/>
    <n v="770"/>
    <n v="2881292"/>
    <n v="3703561"/>
    <n v="11527430"/>
    <n v="5148143"/>
    <n v="3994610"/>
    <n v="16187.033707865168"/>
    <n v="1882.8474834773767"/>
    <n v="1294.9258593574477"/>
    <n v="1770.3380330123796"/>
    <n v="5187.8051948051952"/>
    <n v="1.873053287313747E-3"/>
    <n v="2.069829110194461E-2"/>
    <n v="9.3673709908241434E-2"/>
    <n v="3.0600218873642563E-2"/>
    <n v="8.1025338833235119E-3"/>
    <n v="2.1998584759291692E-3"/>
    <n v="2.1774375879479502E-2"/>
    <n v="9.5875987884211838E-2"/>
    <n v="3.1901990230561873E-2"/>
    <n v="8.7801204769735203E-3"/>
    <n v="30.319176698375284"/>
    <n v="38.971725313578581"/>
    <n v="121.30050930212981"/>
    <n v="54.172731290512672"/>
    <n v="42.034367370990822"/>
    <n v="30.419701050290158"/>
    <n v="39.100937510503506"/>
    <n v="121.70268562788718"/>
    <n v="54.352342985071957"/>
    <n v="42.173733870950798"/>
  </r>
  <r>
    <x v="14"/>
    <x v="3"/>
    <n v="3"/>
    <x v="12"/>
    <x v="12"/>
    <x v="0"/>
    <n v="96032"/>
    <n v="24008"/>
    <n v="339"/>
    <n v="2600"/>
    <n v="3248"/>
    <n v="4631"/>
    <n v="886"/>
    <n v="7123101"/>
    <n v="7904737"/>
    <n v="3718598"/>
    <n v="13152396"/>
    <n v="3566891"/>
    <n v="21012.097345132745"/>
    <n v="3040.2834615384613"/>
    <n v="1144.8885467980297"/>
    <n v="2840.0768732455194"/>
    <n v="4025.8363431151242"/>
    <n v="3.5300733088970341E-3"/>
    <n v="2.7074308563812061E-2"/>
    <n v="3.3822059313562143E-2"/>
    <n v="4.8223508830389873E-2"/>
    <n v="9.2260913028990345E-3"/>
    <n v="3.9760086523310777E-3"/>
    <n v="2.8294608130639731E-2"/>
    <n v="3.5181237877139532E-2"/>
    <n v="4.9834320712653785E-2"/>
    <n v="9.9449509226809656E-3"/>
    <n v="74.174244001999327"/>
    <n v="82.313572559146948"/>
    <n v="38.722488337220923"/>
    <n v="136.95847217594135"/>
    <n v="37.142733672109294"/>
    <n v="74.420171451852426"/>
    <n v="82.586486253922502"/>
    <n v="38.850874179730923"/>
    <n v="137.4125630568285"/>
    <n v="37.265881779588604"/>
  </r>
  <r>
    <x v="14"/>
    <x v="3"/>
    <n v="3"/>
    <x v="13"/>
    <x v="13"/>
    <x v="0"/>
    <n v="24304"/>
    <n v="6076"/>
    <n v="180"/>
    <n v="682"/>
    <n v="944"/>
    <n v="975"/>
    <n v="239"/>
    <n v="3392195"/>
    <n v="1987339"/>
    <n v="835015"/>
    <n v="3039813"/>
    <n v="1945469"/>
    <n v="18845.527777777777"/>
    <n v="2913.9868035190616"/>
    <n v="884.54978813559319"/>
    <n v="3117.7569230769232"/>
    <n v="8140.0376569037653"/>
    <n v="7.4061882817643187E-3"/>
    <n v="2.8061224489795918E-2"/>
    <n v="3.8841342988808425E-2"/>
    <n v="4.0116853192890059E-2"/>
    <n v="9.8337722185648461E-3"/>
    <n v="8.6876339539989182E-3"/>
    <n v="3.0529478243524776E-2"/>
    <n v="4.1729107019448305E-2"/>
    <n v="4.3049701869319779E-2"/>
    <n v="1.1308565565407411E-2"/>
    <n v="139.57352699144172"/>
    <n v="81.770037853851221"/>
    <n v="34.357101711652405"/>
    <n v="125.07459677419355"/>
    <n v="80.047276168531923"/>
    <n v="140.03628818330614"/>
    <n v="82.041149439204844"/>
    <n v="34.471013953320309"/>
    <n v="125.48928622657614"/>
    <n v="80.312675873789217"/>
  </r>
  <r>
    <x v="14"/>
    <x v="3"/>
    <n v="3"/>
    <x v="14"/>
    <x v="14"/>
    <x v="0"/>
    <n v="165408"/>
    <n v="41352"/>
    <n v="1141"/>
    <n v="4354"/>
    <n v="8002"/>
    <n v="6637"/>
    <n v="1501"/>
    <n v="15609241"/>
    <n v="13269181"/>
    <n v="8379074"/>
    <n v="20526852"/>
    <n v="16964110"/>
    <n v="13680.31638913234"/>
    <n v="3047.5840606338998"/>
    <n v="1047.1224693826543"/>
    <n v="3092.790718698207"/>
    <n v="11301.872085276482"/>
    <n v="6.8980944089765909E-3"/>
    <n v="2.6322789707873863E-2"/>
    <n v="4.8377345714838461E-2"/>
    <n v="4.01250241826272E-2"/>
    <n v="9.0745308570323088E-3"/>
    <n v="7.3722699412311745E-3"/>
    <n v="2.7239962420837534E-2"/>
    <n v="4.9606569825636757E-2"/>
    <n v="4.1249351219107805E-2"/>
    <n v="9.6177940128719542E-3"/>
    <n v="94.368113996904626"/>
    <n v="80.22091434513446"/>
    <n v="50.657005707100019"/>
    <n v="124.09830237957051"/>
    <n v="102.55918698007352"/>
    <n v="94.680994969740411"/>
    <n v="80.486889754189534"/>
    <n v="50.824960883433263"/>
    <n v="124.5097548917725"/>
    <n v="102.89922575839037"/>
  </r>
  <r>
    <x v="14"/>
    <x v="3"/>
    <n v="3"/>
    <x v="15"/>
    <x v="15"/>
    <x v="0"/>
    <n v="17576"/>
    <n v="4394"/>
    <n v="142"/>
    <n v="546"/>
    <n v="676"/>
    <n v="776"/>
    <n v="219"/>
    <n v="2434894"/>
    <n v="1704382"/>
    <n v="739242"/>
    <n v="2090596"/>
    <n v="1859570"/>
    <n v="17147.140845070422"/>
    <n v="3121.5787545787548"/>
    <n v="1093.5532544378698"/>
    <n v="2694.0670103092784"/>
    <n v="8491.1872146118712"/>
    <n v="8.0791989076012746E-3"/>
    <n v="3.1065088757396449E-2"/>
    <n v="3.8461538461538464E-2"/>
    <n v="4.4151115157032315E-2"/>
    <n v="1.2460172963131544E-2"/>
    <n v="9.6525242863703623E-3"/>
    <n v="3.4114243748584752E-2"/>
    <n v="4.1841350553786752E-2"/>
    <n v="4.7761565337318665E-2"/>
    <n v="1.4409726852035763E-2"/>
    <n v="138.53516158397815"/>
    <n v="96.972121074192074"/>
    <n v="42.059740555302689"/>
    <n v="118.94606281292671"/>
    <n v="105.80166135639509"/>
    <n v="138.99448003692277"/>
    <n v="97.293635728820419"/>
    <n v="42.199191180993857"/>
    <n v="119.34043288425309"/>
    <n v="106.15245067845272"/>
  </r>
  <r>
    <x v="14"/>
    <x v="3"/>
    <n v="3"/>
    <x v="16"/>
    <x v="16"/>
    <x v="0"/>
    <n v="34308"/>
    <n v="8577"/>
    <n v="263"/>
    <n v="947"/>
    <n v="1158"/>
    <n v="1137"/>
    <n v="329"/>
    <n v="5927757"/>
    <n v="1729149"/>
    <n v="864032"/>
    <n v="3557890"/>
    <n v="2120704"/>
    <n v="22539"/>
    <n v="1825.922914466737"/>
    <n v="746.1416234887738"/>
    <n v="3129.1908531222516"/>
    <n v="6445.9088145896658"/>
    <n v="7.6658505304885161E-3"/>
    <n v="2.7602891453888306E-2"/>
    <n v="3.3753060510668065E-2"/>
    <n v="3.3140958377054913E-2"/>
    <n v="9.5896000932727057E-3"/>
    <n v="8.7630039535381687E-3"/>
    <n v="2.9663793443509515E-2"/>
    <n v="3.6024801765979539E-2"/>
    <n v="3.5392719586729099E-2"/>
    <n v="1.0815531199061371E-2"/>
    <n v="172.78060510668067"/>
    <n v="50.400752011192722"/>
    <n v="25.18456336714469"/>
    <n v="103.7043838171855"/>
    <n v="61.813687769616415"/>
    <n v="173.35346559443724"/>
    <n v="50.567857568917809"/>
    <n v="25.268063718619505"/>
    <n v="104.04821953797909"/>
    <n v="62.018633338037546"/>
  </r>
  <r>
    <x v="14"/>
    <x v="3"/>
    <n v="3"/>
    <x v="17"/>
    <x v="17"/>
    <x v="0"/>
    <n v="110548"/>
    <n v="27637"/>
    <n v="647"/>
    <n v="2653"/>
    <n v="8590"/>
    <n v="3574"/>
    <n v="871"/>
    <n v="9263036"/>
    <n v="7877358"/>
    <n v="4493027"/>
    <n v="11092287"/>
    <n v="2155077"/>
    <n v="14316.902627511592"/>
    <n v="2969.2265359969847"/>
    <n v="523.05320139697324"/>
    <n v="3103.6057638500279"/>
    <n v="2474.2560275545352"/>
    <n v="5.8526612874045666E-3"/>
    <n v="2.3998625031660455E-2"/>
    <n v="7.7703802872960165E-2"/>
    <n v="3.2329847667981332E-2"/>
    <n v="7.8789304193653438E-3"/>
    <n v="6.387204166688816E-3"/>
    <n v="2.5071128908918536E-2"/>
    <n v="7.9579820099794016E-2"/>
    <n v="3.3569346089376069E-2"/>
    <n v="8.498509070836947E-3"/>
    <n v="83.791981763577809"/>
    <n v="71.257354271447696"/>
    <n v="40.643222853421136"/>
    <n v="100.33910156674024"/>
    <n v="19.494491080797481"/>
    <n v="84.069797178760183"/>
    <n v="71.49361066549713"/>
    <n v="40.777976962271687"/>
    <n v="100.67177956974346"/>
    <n v="19.559125787118926"/>
  </r>
  <r>
    <x v="14"/>
    <x v="3"/>
    <n v="3"/>
    <x v="18"/>
    <x v="18"/>
    <x v="0"/>
    <n v="77264"/>
    <n v="19316"/>
    <n v="284"/>
    <n v="2544"/>
    <n v="4591"/>
    <n v="4178"/>
    <n v="898"/>
    <n v="9721285"/>
    <n v="8564110"/>
    <n v="4051801"/>
    <n v="14177986"/>
    <n v="8051967"/>
    <n v="34229.876760563384"/>
    <n v="3366.3954402515724"/>
    <n v="882.55303855369198"/>
    <n v="3393.4863571086644"/>
    <n v="8966.5556792873049"/>
    <n v="3.6757092565748604E-3"/>
    <n v="3.2926071650445227E-2"/>
    <n v="5.9419652101884449E-2"/>
    <n v="5.4074342513978052E-2"/>
    <n v="1.1622489128183889E-2"/>
    <n v="4.1829781860602284E-3"/>
    <n v="3.4421849590991802E-2"/>
    <n v="6.1401317515492188E-2"/>
    <n v="5.5970137863349798E-2"/>
    <n v="1.2520906888883215E-2"/>
    <n v="125.8190748602195"/>
    <n v="110.84217746945538"/>
    <n v="52.440994512321389"/>
    <n v="183.50054359080556"/>
    <n v="104.2136958997722"/>
    <n v="126.23623265723616"/>
    <n v="111.20967880914537"/>
    <n v="52.614864569531917"/>
    <n v="184.10894643115978"/>
    <n v="104.55922026361615"/>
  </r>
  <r>
    <x v="14"/>
    <x v="3"/>
    <n v="3"/>
    <x v="19"/>
    <x v="19"/>
    <x v="0"/>
    <n v="60968"/>
    <n v="15242"/>
    <n v="535"/>
    <n v="1628"/>
    <n v="3823"/>
    <n v="2478"/>
    <n v="489"/>
    <n v="6455453"/>
    <n v="4733682"/>
    <n v="2934152"/>
    <n v="6892858"/>
    <n v="1366757"/>
    <n v="12066.267289719626"/>
    <n v="2907.6670761670762"/>
    <n v="767.4998692126602"/>
    <n v="2781.6214689265535"/>
    <n v="2795.0040899795499"/>
    <n v="8.7750951318724575E-3"/>
    <n v="2.6702532476053011E-2"/>
    <n v="6.2705025587193278E-2"/>
    <n v="4.064427240519617E-2"/>
    <n v="8.0206009710011815E-3"/>
    <n v="9.655164623524495E-3"/>
    <n v="2.8223794309027859E-2"/>
    <n v="6.4992700268248577E-2"/>
    <n v="4.2507622499949702E-2"/>
    <n v="8.8623056249462762E-3"/>
    <n v="105.88264335389057"/>
    <n v="77.642074530901453"/>
    <n v="48.126098937147354"/>
    <n v="113.05698071119275"/>
    <n v="22.417612518042251"/>
    <n v="106.2337011747566"/>
    <n v="77.899499701155619"/>
    <n v="48.285662798461146"/>
    <n v="113.43182531296105"/>
    <n v="22.491938941621417"/>
  </r>
  <r>
    <x v="14"/>
    <x v="3"/>
    <n v="3"/>
    <x v="20"/>
    <x v="20"/>
    <x v="0"/>
    <n v="56088"/>
    <n v="14022"/>
    <n v="400"/>
    <n v="1943"/>
    <n v="2945"/>
    <n v="2646"/>
    <n v="395"/>
    <n v="5491335"/>
    <n v="7409323"/>
    <n v="3002982"/>
    <n v="10784535"/>
    <n v="1469164"/>
    <n v="13728.3375"/>
    <n v="3813.341739577972"/>
    <n v="1019.6882852292021"/>
    <n v="4075.7879818594106"/>
    <n v="3719.4025316455695"/>
    <n v="7.1316502638710593E-3"/>
    <n v="3.464199115675367E-2"/>
    <n v="5.2506775067750679E-2"/>
    <n v="4.7175866495507063E-2"/>
    <n v="7.0425046355726715E-3"/>
    <n v="7.959519598232493E-3"/>
    <n v="3.6441137826173205E-2"/>
    <n v="5.4701179506621123E-2"/>
    <n v="4.9261736607081219E-2"/>
    <n v="7.8652204470901887E-3"/>
    <n v="97.905701754385959"/>
    <n v="132.10175082013978"/>
    <n v="53.540543431750109"/>
    <n v="192.27882969619171"/>
    <n v="26.193909570674656"/>
    <n v="98.230311730294645"/>
    <n v="132.5397390617112"/>
    <n v="53.71805908407768"/>
    <n v="192.91633726885598"/>
    <n v="26.280756446825155"/>
  </r>
  <r>
    <x v="14"/>
    <x v="3"/>
    <n v="3"/>
    <x v="21"/>
    <x v="21"/>
    <x v="0"/>
    <n v="97012"/>
    <n v="24253"/>
    <n v="1019"/>
    <n v="3594"/>
    <n v="4205"/>
    <n v="5806"/>
    <n v="1244"/>
    <n v="11694435"/>
    <n v="10328387"/>
    <n v="3918017"/>
    <n v="15927761"/>
    <n v="3540998"/>
    <n v="11476.383709519136"/>
    <n v="2873.7860322760157"/>
    <n v="931.75196195005947"/>
    <n v="2743.3277643816741"/>
    <n v="2846.461414790997"/>
    <n v="1.050385519317198E-2"/>
    <n v="3.7046963262276834E-2"/>
    <n v="4.3345153176926568E-2"/>
    <n v="5.9848266193872922E-2"/>
    <n v="1.2823155898239394E-2"/>
    <n v="1.1266504022892948E-2"/>
    <n v="3.8459897838126485E-2"/>
    <n v="4.4868473026147812E-2"/>
    <n v="6.1622733305013548E-2"/>
    <n v="1.3664818699017504E-2"/>
    <n v="120.54627262606688"/>
    <n v="106.46504556137386"/>
    <n v="40.386931513627182"/>
    <n v="164.18341029975673"/>
    <n v="36.500618480188017"/>
    <n v="120.94594825222393"/>
    <n v="106.81803435830311"/>
    <n v="40.520835879059881"/>
    <n v="164.72776647010227"/>
    <n v="36.621637630995288"/>
  </r>
  <r>
    <x v="14"/>
    <x v="3"/>
    <n v="3"/>
    <x v="22"/>
    <x v="22"/>
    <x v="0"/>
    <n v="27344"/>
    <n v="6836"/>
    <n v="283"/>
    <n v="1007"/>
    <n v="1678"/>
    <n v="1645"/>
    <n v="137"/>
    <n v="4853223"/>
    <n v="3662028"/>
    <n v="1355987"/>
    <n v="5108343"/>
    <n v="813886"/>
    <n v="17149.197879858657"/>
    <n v="3636.5719960278052"/>
    <n v="808.09713945172825"/>
    <n v="3105.3756838905774"/>
    <n v="5940.7737226277368"/>
    <n v="1.0349619660620245E-2"/>
    <n v="3.6827091866588647E-2"/>
    <n v="6.1366296079578699E-2"/>
    <n v="6.0159449970743122E-2"/>
    <n v="5.0102399063779992E-3"/>
    <n v="1.1775647458386442E-2"/>
    <n v="3.9480846345187774E-2"/>
    <n v="6.4748018261266457E-2"/>
    <n v="6.3509905950506665E-2"/>
    <n v="6.0051033314276045E-3"/>
    <n v="177.4876755412522"/>
    <n v="133.92437097717965"/>
    <n v="49.589928320655353"/>
    <n v="186.81769309537742"/>
    <n v="29.764701579871272"/>
    <n v="178.07614249515925"/>
    <n v="134.36840218330437"/>
    <n v="49.754345562440356"/>
    <n v="187.43709406762252"/>
    <n v="29.863387549019521"/>
  </r>
  <r>
    <x v="14"/>
    <x v="3"/>
    <n v="3"/>
    <x v="23"/>
    <x v="23"/>
    <x v="0"/>
    <n v="50964"/>
    <n v="12741"/>
    <n v="550"/>
    <n v="2286"/>
    <n v="4121"/>
    <n v="3322"/>
    <n v="1468"/>
    <n v="10623769"/>
    <n v="6672215"/>
    <n v="4430449"/>
    <n v="10331629"/>
    <n v="9444581"/>
    <n v="19315.943636363638"/>
    <n v="2918.7292213473315"/>
    <n v="1075.0907546711962"/>
    <n v="3110.0629139072848"/>
    <n v="6433.6382833787466"/>
    <n v="1.0791931559532219E-2"/>
    <n v="4.485519190016482E-2"/>
    <n v="8.086099992151323E-2"/>
    <n v="6.5183266619574604E-2"/>
    <n v="2.8804646417078722E-2"/>
    <n v="1.1858325291540224E-2"/>
    <n v="4.6991506146604682E-2"/>
    <n v="8.3674742213480674E-2"/>
    <n v="6.7731008738952422E-2"/>
    <n v="3.0530916482882142E-2"/>
    <n v="208.45634173141826"/>
    <n v="130.9201593281532"/>
    <n v="86.932913429087193"/>
    <n v="202.72406012086964"/>
    <n v="185.3186759281061"/>
    <n v="209.14748644367623"/>
    <n v="131.35422995942335"/>
    <n v="87.221142719396354"/>
    <n v="203.39619924139842"/>
    <n v="185.93310685348126"/>
  </r>
  <r>
    <x v="14"/>
    <x v="3"/>
    <n v="3"/>
    <x v="24"/>
    <x v="24"/>
    <x v="0"/>
    <n v="26768"/>
    <n v="6692"/>
    <n v="287"/>
    <n v="1241"/>
    <n v="974"/>
    <n v="2186"/>
    <n v="58"/>
    <n v="2946659"/>
    <n v="3056316"/>
    <n v="1272879"/>
    <n v="5111035"/>
    <n v="366324"/>
    <n v="10267.104529616725"/>
    <n v="2462.7848509266719"/>
    <n v="1306.8572895277207"/>
    <n v="2338.0763952424518"/>
    <n v="6315.9310344827591"/>
    <n v="1.0721757322175732E-2"/>
    <n v="4.6361326957561268E-2"/>
    <n v="3.638673042438733E-2"/>
    <n v="8.1664674237896001E-2"/>
    <n v="2.1667662881052004E-3"/>
    <n v="1.2188453548615589E-2"/>
    <n v="4.9355782126813914E-2"/>
    <n v="3.9053410166796851E-2"/>
    <n v="8.5564684246634617E-2"/>
    <n v="2.8289568345485593E-3"/>
    <n v="110.08140316796174"/>
    <n v="114.17797369994022"/>
    <n v="47.552263897190677"/>
    <n v="190.93824716078899"/>
    <n v="13.685146443514645"/>
    <n v="110.44638213231246"/>
    <n v="114.55653499543065"/>
    <n v="47.709925187202103"/>
    <n v="191.57130998246612"/>
    <n v="13.730520052791054"/>
  </r>
  <r>
    <x v="14"/>
    <x v="3"/>
    <n v="3"/>
    <x v="25"/>
    <x v="25"/>
    <x v="0"/>
    <n v="69616"/>
    <n v="17404"/>
    <n v="846"/>
    <n v="3018"/>
    <n v="6213"/>
    <n v="3890"/>
    <n v="1676"/>
    <n v="13354711"/>
    <n v="8060560"/>
    <n v="5155278"/>
    <n v="11136850"/>
    <n v="9742625"/>
    <n v="15785.710401891252"/>
    <n v="2670.8283631544068"/>
    <n v="829.75663930468374"/>
    <n v="2862.9434447300773"/>
    <n v="5813.0220763723146"/>
    <n v="1.2152378763502643E-2"/>
    <n v="4.3352102964835673E-2"/>
    <n v="8.9246724890829701E-2"/>
    <n v="5.5877959089864399E-2"/>
    <n v="2.4074925304527695E-2"/>
    <n v="1.3119936780564292E-2"/>
    <n v="4.5150487392718423E-2"/>
    <n v="9.176438966030083E-2"/>
    <n v="5.7906275591854114E-2"/>
    <n v="2.5428530773932177E-2"/>
    <n v="191.83393185474603"/>
    <n v="115.78602620087337"/>
    <n v="74.053062514364512"/>
    <n v="159.9754366812227"/>
    <n v="139.94807228223397"/>
    <n v="192.46996435215925"/>
    <n v="116.16991905391595"/>
    <n v="74.298588182512589"/>
    <n v="160.505841159374"/>
    <n v="140.41207529286524"/>
  </r>
  <r>
    <x v="14"/>
    <x v="3"/>
    <n v="3"/>
    <x v="26"/>
    <x v="26"/>
    <x v="0"/>
    <n v="45196"/>
    <n v="11299"/>
    <n v="434"/>
    <n v="1847"/>
    <n v="3576"/>
    <n v="3034"/>
    <n v="464"/>
    <n v="5732679"/>
    <n v="6165454"/>
    <n v="2365809"/>
    <n v="10509168"/>
    <n v="1323628"/>
    <n v="13208.937788018433"/>
    <n v="3338.0909583107741"/>
    <n v="661.57969798657723"/>
    <n v="3463.7996044825313"/>
    <n v="2852.6465517241381"/>
    <n v="9.6026197008584838E-3"/>
    <n v="4.0866448358261795E-2"/>
    <n v="7.9122046198778648E-2"/>
    <n v="6.7129834498628194E-2"/>
    <n v="1.0266395256217364E-2"/>
    <n v="1.0671442052271767E-2"/>
    <n v="4.3036294351360582E-2"/>
    <n v="8.2080438162401972E-2"/>
    <n v="6.9872509267439833E-2"/>
    <n v="1.1371170844981222E-2"/>
    <n v="126.84040623063989"/>
    <n v="136.41592176298786"/>
    <n v="52.34553942826799"/>
    <n v="232.52429418532614"/>
    <n v="29.286397026285513"/>
    <n v="127.26095028959641"/>
    <n v="136.86821379791076"/>
    <n v="52.519093000616252"/>
    <n v="233.29523708427024"/>
    <n v="29.383497158992839"/>
  </r>
  <r>
    <x v="15"/>
    <x v="3"/>
    <n v="4"/>
    <x v="0"/>
    <x v="0"/>
    <x v="0"/>
    <n v="75768"/>
    <n v="18942"/>
    <n v="136"/>
    <n v="2137"/>
    <n v="1142"/>
    <n v="3324"/>
    <n v="506"/>
    <n v="2143497"/>
    <n v="3506728"/>
    <n v="1849102"/>
    <n v="4895364"/>
    <n v="1461933"/>
    <n v="15761.007352941177"/>
    <n v="1640.9583528310716"/>
    <n v="1619.1786339754817"/>
    <n v="1472.7328519855596"/>
    <n v="2889.195652173913"/>
    <n v="1.7949530144652096E-3"/>
    <n v="2.8204519058177595E-2"/>
    <n v="1.5072326047935803E-2"/>
    <n v="4.3870763382958505E-2"/>
    <n v="6.6782810685249707E-3"/>
    <n v="2.1532551794122912E-3"/>
    <n v="2.9605911581380564E-2"/>
    <n v="1.6103674258665171E-2"/>
    <n v="4.5604403324246305E-2"/>
    <n v="7.3677112972487515E-3"/>
    <n v="28.290267659170098"/>
    <n v="46.282441136099671"/>
    <n v="24.404788301129763"/>
    <n v="64.609914475768136"/>
    <n v="19.294860627177702"/>
    <n v="28.38406508811179"/>
    <n v="46.435892281773228"/>
    <n v="24.485703279527652"/>
    <n v="64.82413103727194"/>
    <n v="19.358833451345411"/>
  </r>
  <r>
    <x v="15"/>
    <x v="3"/>
    <n v="4"/>
    <x v="1"/>
    <x v="1"/>
    <x v="0"/>
    <n v="20036"/>
    <n v="5009"/>
    <n v="18"/>
    <n v="388"/>
    <n v="1037"/>
    <n v="568"/>
    <n v="90"/>
    <n v="368287"/>
    <n v="1120610"/>
    <n v="1630496"/>
    <n v="1647906"/>
    <n v="508535"/>
    <n v="20460.388888888891"/>
    <n v="2888.1701030927834"/>
    <n v="1572.3201542912248"/>
    <n v="2901.2429577464791"/>
    <n v="5650.3888888888887"/>
    <n v="8.9838291076063084E-4"/>
    <n v="1.9365142743062488E-2"/>
    <n v="5.1756837692154126E-2"/>
    <n v="2.8348971850668796E-2"/>
    <n v="4.491914553803154E-3"/>
    <n v="1.3915407959288089E-3"/>
    <n v="2.1633515506481012E-2"/>
    <n v="5.5403488142949923E-2"/>
    <n v="3.1080931138632164E-2"/>
    <n v="5.5926641848712206E-3"/>
    <n v="18.38126372529447"/>
    <n v="55.929826312637253"/>
    <n v="81.37831902575364"/>
    <n v="82.247254941106007"/>
    <n v="25.381064084647633"/>
    <n v="18.442207485138077"/>
    <n v="56.115263720741105"/>
    <n v="81.648131852842184"/>
    <n v="82.519948757365711"/>
    <n v="25.465215941520313"/>
  </r>
  <r>
    <x v="15"/>
    <x v="3"/>
    <n v="4"/>
    <x v="2"/>
    <x v="2"/>
    <x v="0"/>
    <n v="19748"/>
    <n v="4937"/>
    <n v="89"/>
    <n v="604"/>
    <n v="264"/>
    <n v="1496"/>
    <n v="96"/>
    <n v="949241"/>
    <n v="1957798"/>
    <n v="275388"/>
    <n v="4034906"/>
    <n v="440373"/>
    <n v="10665.629213483146"/>
    <n v="3241.3874172185429"/>
    <n v="1043.1363636363637"/>
    <n v="2697.1296791443851"/>
    <n v="4587.21875"/>
    <n v="4.5067854972655457E-3"/>
    <n v="3.0585375734251571E-2"/>
    <n v="1.3368442373911282E-2"/>
    <n v="7.5754506785497264E-2"/>
    <n v="4.8612517723313755E-3"/>
    <n v="5.6173581061937528E-3"/>
    <n v="3.3440375357806015E-2"/>
    <n v="1.5272641086022304E-2"/>
    <n v="8.0141755647755789E-2"/>
    <n v="6.0144666522681019E-3"/>
    <n v="48.067703058537575"/>
    <n v="99.139052055904401"/>
    <n v="13.945108365404092"/>
    <n v="204.31972858010937"/>
    <n v="22.299625278509215"/>
    <n v="48.227073306155646"/>
    <n v="99.467751250362042"/>
    <n v="13.991343888049075"/>
    <n v="204.99715819844195"/>
    <n v="22.373560511031108"/>
  </r>
  <r>
    <x v="15"/>
    <x v="3"/>
    <n v="4"/>
    <x v="3"/>
    <x v="3"/>
    <x v="0"/>
    <n v="78716"/>
    <n v="19679"/>
    <n v="112"/>
    <n v="1783"/>
    <n v="2680"/>
    <n v="2391"/>
    <n v="295"/>
    <n v="2067903"/>
    <n v="6589937"/>
    <n v="2455825"/>
    <n v="7252587"/>
    <n v="1407522"/>
    <n v="18463.419642857141"/>
    <n v="3695.9826135726303"/>
    <n v="916.35261194029852"/>
    <n v="3033.2860727728985"/>
    <n v="4771.2610169491527"/>
    <n v="1.4228365262462523E-3"/>
    <n v="2.2651049341938106E-2"/>
    <n v="3.4046445449463898E-2"/>
    <n v="3.0375019055846334E-2"/>
    <n v="3.7476497789521827E-3"/>
    <n v="1.7358714052669775E-3"/>
    <n v="2.3886693445465571E-2"/>
    <n v="3.5552492096212612E-2"/>
    <n v="3.1800247856864597E-2"/>
    <n v="4.2550943276914721E-3"/>
    <n v="26.270427867269678"/>
    <n v="83.717884546979008"/>
    <n v="31.198549214899131"/>
    <n v="92.136122262310082"/>
    <n v="17.881015295492656"/>
    <n v="26.357528442663114"/>
    <n v="83.995454290098735"/>
    <n v="31.301989158922417"/>
    <n v="92.441602983983657"/>
    <n v="17.940300463161989"/>
  </r>
  <r>
    <x v="15"/>
    <x v="3"/>
    <n v="4"/>
    <x v="4"/>
    <x v="4"/>
    <x v="0"/>
    <n v="65132"/>
    <n v="16283"/>
    <n v="161"/>
    <n v="1431"/>
    <n v="2560"/>
    <n v="1944"/>
    <n v="415"/>
    <n v="3303650"/>
    <n v="4471360"/>
    <n v="4414065"/>
    <n v="5917267"/>
    <n v="1149135"/>
    <n v="20519.565217391304"/>
    <n v="3124.6401118099229"/>
    <n v="1724.244140625"/>
    <n v="3043.8616255144034"/>
    <n v="2769"/>
    <n v="2.4719032119388321E-3"/>
    <n v="2.1970767057667505E-2"/>
    <n v="3.9304796413437329E-2"/>
    <n v="2.9847079776453969E-2"/>
    <n v="6.3716759810845671E-3"/>
    <n v="2.925256754136513E-3"/>
    <n v="2.3309078655698163E-2"/>
    <n v="4.1078880910047445E-2"/>
    <n v="3.1400645871886131E-2"/>
    <n v="7.0981122791908772E-3"/>
    <n v="50.722379168457898"/>
    <n v="68.650740035619975"/>
    <n v="67.771064914327823"/>
    <n v="90.850380765215249"/>
    <n v="17.643170791623167"/>
    <n v="50.890551092920582"/>
    <n v="68.878354103746275"/>
    <n v="67.995762387048401"/>
    <n v="91.151598563392866"/>
    <n v="17.701667377041545"/>
  </r>
  <r>
    <x v="15"/>
    <x v="3"/>
    <n v="4"/>
    <x v="5"/>
    <x v="5"/>
    <x v="0"/>
    <n v="15616"/>
    <n v="3904"/>
    <n v="80"/>
    <n v="348"/>
    <n v="677"/>
    <n v="598"/>
    <n v="138"/>
    <n v="1606102"/>
    <n v="1055605"/>
    <n v="1117339"/>
    <n v="1886655"/>
    <n v="736557"/>
    <n v="20076.275000000001"/>
    <n v="3033.3477011494251"/>
    <n v="1650.4268833087149"/>
    <n v="3154.9414715719063"/>
    <n v="5337.369565217391"/>
    <n v="5.1229508196721308E-3"/>
    <n v="2.2284836065573771E-2"/>
    <n v="4.3352971311475412E-2"/>
    <n v="3.8294057377049183E-2"/>
    <n v="8.8370901639344256E-3"/>
    <n v="6.4540665641652515E-3"/>
    <n v="2.5037048281381463E-2"/>
    <n v="4.7150108764634512E-2"/>
    <n v="4.187220177301209E-2"/>
    <n v="1.0582101228002138E-2"/>
    <n v="102.84976946721312"/>
    <n v="67.59765625"/>
    <n v="71.550909323770497"/>
    <n v="120.81550973360656"/>
    <n v="47.166816086065573"/>
    <n v="103.19077168251536"/>
    <n v="67.821778779879253"/>
    <n v="71.78813901045514"/>
    <n v="121.21607802535331"/>
    <n v="47.323199409600676"/>
  </r>
  <r>
    <x v="15"/>
    <x v="3"/>
    <n v="4"/>
    <x v="6"/>
    <x v="6"/>
    <x v="0"/>
    <n v="99500"/>
    <n v="24875"/>
    <n v="351"/>
    <n v="2843"/>
    <n v="2321"/>
    <n v="4537"/>
    <n v="843"/>
    <n v="9086806"/>
    <n v="7306780"/>
    <n v="4362401"/>
    <n v="10129376"/>
    <n v="7043693"/>
    <n v="25888.336182336181"/>
    <n v="2570.0949701020049"/>
    <n v="1879.5351141749245"/>
    <n v="2232.6153846153848"/>
    <n v="8355.5077105575328"/>
    <n v="3.5276381909547737E-3"/>
    <n v="2.8572864321608039E-2"/>
    <n v="2.3326633165829145E-2"/>
    <n v="4.5597989949748743E-2"/>
    <n v="8.4723618090452261E-3"/>
    <n v="3.9655826413006251E-3"/>
    <n v="2.9803491169271123E-2"/>
    <n v="2.4441556700554534E-2"/>
    <n v="4.7138919921905817E-2"/>
    <n v="9.1493779762306347E-3"/>
    <n v="91.324683417085424"/>
    <n v="73.434974874371861"/>
    <n v="43.843226130653264"/>
    <n v="101.80277386934674"/>
    <n v="70.790884422110551"/>
    <n v="91.627473783250792"/>
    <n v="73.67845125008516"/>
    <n v="43.988589968744471"/>
    <n v="102.14030473201363"/>
    <n v="71.025594218118798"/>
  </r>
  <r>
    <x v="15"/>
    <x v="3"/>
    <n v="4"/>
    <x v="7"/>
    <x v="7"/>
    <x v="0"/>
    <n v="121280"/>
    <n v="30320"/>
    <n v="855"/>
    <n v="2829"/>
    <n v="8396"/>
    <n v="4439"/>
    <n v="582"/>
    <n v="13653475"/>
    <n v="6723615"/>
    <n v="8059615"/>
    <n v="13010906"/>
    <n v="2680919"/>
    <n v="15968.976608187135"/>
    <n v="2376.675503711559"/>
    <n v="959.93508813720814"/>
    <n v="2931.0443793647219"/>
    <n v="4606.3900343642608"/>
    <n v="7.0498021108179416E-3"/>
    <n v="2.3326187335092348E-2"/>
    <n v="6.9228232189973621E-2"/>
    <n v="3.6601253298153037E-2"/>
    <n v="4.7988126649076519E-3"/>
    <n v="7.6095771428190337E-3"/>
    <n v="2.4336039912121746E-2"/>
    <n v="7.092657183872253E-2"/>
    <n v="3.7857608215019233E-2"/>
    <n v="5.2611762982102727E-3"/>
    <n v="112.578125"/>
    <n v="55.438778034300789"/>
    <n v="66.454609168865431"/>
    <n v="107.27989775725594"/>
    <n v="22.10520283641161"/>
    <n v="112.95138193794394"/>
    <n v="55.622587353672884"/>
    <n v="66.674941883863411"/>
    <n v="107.63558822678377"/>
    <n v="22.178493454134625"/>
  </r>
  <r>
    <x v="15"/>
    <x v="3"/>
    <n v="4"/>
    <x v="8"/>
    <x v="8"/>
    <x v="0"/>
    <n v="11716"/>
    <n v="2929"/>
    <n v="110"/>
    <n v="307"/>
    <n v="410"/>
    <n v="356"/>
    <n v="140"/>
    <n v="1270828"/>
    <n v="828031"/>
    <n v="415875"/>
    <n v="993314"/>
    <n v="509701"/>
    <n v="11552.981818181817"/>
    <n v="2697.169381107492"/>
    <n v="1014.329268292683"/>
    <n v="2790.2078651685392"/>
    <n v="3640.7214285714285"/>
    <n v="9.3888699214749061E-3"/>
    <n v="2.6203482417207238E-2"/>
    <n v="3.4994878798224653E-2"/>
    <n v="3.0385797200409695E-2"/>
    <n v="1.1949470809149881E-2"/>
    <n v="1.1464856312521886E-2"/>
    <n v="2.9642068129601129E-2"/>
    <n v="3.8950669410093619E-2"/>
    <n v="3.4080683181126316E-2"/>
    <n v="1.4288470440749412E-2"/>
    <n v="108.46944349607375"/>
    <n v="70.675230454079895"/>
    <n v="35.496329805394332"/>
    <n v="84.782690337999313"/>
    <n v="43.50469443496074"/>
    <n v="108.82907794850247"/>
    <n v="70.909556795078842"/>
    <n v="35.614019199949531"/>
    <n v="85.063790484108608"/>
    <n v="43.648935858691864"/>
  </r>
  <r>
    <x v="15"/>
    <x v="3"/>
    <n v="4"/>
    <x v="9"/>
    <x v="9"/>
    <x v="0"/>
    <n v="12064"/>
    <n v="3016"/>
    <n v="98"/>
    <n v="326"/>
    <n v="585"/>
    <n v="427"/>
    <n v="87"/>
    <n v="1419165"/>
    <n v="937282"/>
    <n v="455501"/>
    <n v="1233623"/>
    <n v="391830"/>
    <n v="14481.275510204081"/>
    <n v="2875.0981595092026"/>
    <n v="778.63418803418801"/>
    <n v="2889.0468384074943"/>
    <n v="4503.7931034482763"/>
    <n v="8.1233421750663126E-3"/>
    <n v="2.7022546419098143E-2"/>
    <n v="4.8491379310344827E-2"/>
    <n v="3.5394562334217505E-2"/>
    <n v="7.2115384615384619E-3"/>
    <n v="1.0027515449100334E-2"/>
    <n v="3.0462279798626937E-2"/>
    <n v="5.3048063072604616E-2"/>
    <n v="3.9314267334170344E-2"/>
    <n v="9.0064893869971664E-3"/>
    <n v="117.63635610079575"/>
    <n v="77.692473474801062"/>
    <n v="37.757045755968171"/>
    <n v="102.25654840848806"/>
    <n v="32.479277188328915"/>
    <n v="118.02638379106921"/>
    <n v="77.950065744618087"/>
    <n v="37.882230637886238"/>
    <n v="102.59558377742557"/>
    <n v="32.586963433324982"/>
  </r>
  <r>
    <x v="15"/>
    <x v="3"/>
    <n v="4"/>
    <x v="10"/>
    <x v="10"/>
    <x v="0"/>
    <n v="33896"/>
    <n v="8474"/>
    <n v="247"/>
    <n v="900"/>
    <n v="447"/>
    <n v="2034"/>
    <n v="201"/>
    <n v="4485490"/>
    <n v="3889463"/>
    <n v="550387"/>
    <n v="5761770"/>
    <n v="973198"/>
    <n v="18159.878542510123"/>
    <n v="4321.6255555555554"/>
    <n v="1231.2908277404922"/>
    <n v="2832.7286135693216"/>
    <n v="4841.7810945273632"/>
    <n v="7.2869955156950675E-3"/>
    <n v="2.655180552277555E-2"/>
    <n v="1.3187396742978523E-2"/>
    <n v="6.0007080481472741E-2"/>
    <n v="5.9299032334198722E-3"/>
    <n v="8.3633809252115082E-3"/>
    <n v="2.8586434131233178E-2"/>
    <n v="1.4631102124560688E-2"/>
    <n v="6.3012777741837459E-2"/>
    <n v="6.9015625151423506E-3"/>
    <n v="132.33095350483833"/>
    <n v="114.74696129336795"/>
    <n v="16.237520651404296"/>
    <n v="169.98377389662497"/>
    <n v="28.711293367949022"/>
    <n v="132.76970167638959"/>
    <n v="115.12740908827246"/>
    <n v="16.291356751784761"/>
    <n v="170.54736138704382"/>
    <n v="28.806486723202813"/>
  </r>
  <r>
    <x v="15"/>
    <x v="3"/>
    <n v="4"/>
    <x v="11"/>
    <x v="11"/>
    <x v="0"/>
    <n v="94284"/>
    <n v="23571"/>
    <n v="170"/>
    <n v="2008"/>
    <n v="6781"/>
    <n v="2751"/>
    <n v="757"/>
    <n v="2698889"/>
    <n v="3723096"/>
    <n v="7825236"/>
    <n v="4925850"/>
    <n v="3465343"/>
    <n v="15875.817647058824"/>
    <n v="1854.1314741035856"/>
    <n v="1153.9943961067688"/>
    <n v="1790.5670665212649"/>
    <n v="4577.7318361955085"/>
    <n v="1.803063085995503E-3"/>
    <n v="2.1297356921641E-2"/>
    <n v="7.1921004624326504E-2"/>
    <n v="2.917780323278605E-2"/>
    <n v="8.0289338594035035E-3"/>
    <n v="2.1249849687023097E-3"/>
    <n v="2.2392889146216687E-2"/>
    <n v="7.3881461375079227E-2"/>
    <n v="3.0454927231057083E-2"/>
    <n v="8.7061313872067968E-3"/>
    <n v="28.625100759407747"/>
    <n v="39.488099783632428"/>
    <n v="82.9964362988418"/>
    <n v="52.244813542064399"/>
    <n v="36.754306138899494"/>
    <n v="28.72000833987947"/>
    <n v="39.619024039214615"/>
    <n v="83.271614053606896"/>
    <n v="52.418033154010885"/>
    <n v="36.876166400523672"/>
  </r>
  <r>
    <x v="15"/>
    <x v="3"/>
    <n v="4"/>
    <x v="12"/>
    <x v="12"/>
    <x v="0"/>
    <n v="94400"/>
    <n v="23600"/>
    <n v="340"/>
    <n v="2535"/>
    <n v="4198"/>
    <n v="4552"/>
    <n v="878"/>
    <n v="7028692"/>
    <n v="7689703"/>
    <n v="7246584"/>
    <n v="12239756"/>
    <n v="3516299"/>
    <n v="20672.623529411765"/>
    <n v="3033.4134122287969"/>
    <n v="1726.1991424487851"/>
    <n v="2688.8743409490335"/>
    <n v="4004.8963553530753"/>
    <n v="3.6016949152542373E-3"/>
    <n v="2.6853813559322034E-2"/>
    <n v="4.4470338983050847E-2"/>
    <n v="4.8220338983050851E-2"/>
    <n v="9.3008474576271195E-3"/>
    <n v="4.0559919219408033E-3"/>
    <n v="2.8079733053469259E-2"/>
    <n v="4.6033584637943055E-2"/>
    <n v="4.9844964474766849E-2"/>
    <n v="1.0028798346089378E-2"/>
    <n v="74.456483050847453"/>
    <n v="81.45871822033898"/>
    <n v="76.764661016949148"/>
    <n v="129.65843220338982"/>
    <n v="37.248930084745766"/>
    <n v="74.703346274707627"/>
    <n v="81.72879761393132"/>
    <n v="77.01917709024039"/>
    <n v="130.08831953170383"/>
    <n v="37.372430290359603"/>
  </r>
  <r>
    <x v="15"/>
    <x v="3"/>
    <n v="4"/>
    <x v="13"/>
    <x v="13"/>
    <x v="0"/>
    <n v="24188"/>
    <n v="6047"/>
    <n v="172"/>
    <n v="680"/>
    <n v="880"/>
    <n v="905"/>
    <n v="240"/>
    <n v="3630523"/>
    <n v="1950176"/>
    <n v="814963"/>
    <n v="2551727"/>
    <n v="1858998"/>
    <n v="21107.691860465115"/>
    <n v="2867.9058823529413"/>
    <n v="926.09431818181815"/>
    <n v="2819.5878453038672"/>
    <n v="7745.8249999999998"/>
    <n v="7.1109641144369105E-3"/>
    <n v="2.8113113940797088E-2"/>
    <n v="3.6381676864560938E-2"/>
    <n v="3.7415247230031423E-2"/>
    <n v="9.9222755085166207E-3"/>
    <n v="8.3698041368635186E-3"/>
    <n v="3.0589499589502616E-2"/>
    <n v="3.9186786383332242E-2"/>
    <n v="4.025839701291814E-2"/>
    <n v="1.1407172155978267E-2"/>
    <n v="150.09603935835952"/>
    <n v="80.625764842070453"/>
    <n v="33.69286423019679"/>
    <n v="105.49557631883579"/>
    <n v="76.856209690755747"/>
    <n v="150.59368832922678"/>
    <n v="80.893082547924408"/>
    <n v="33.804574167923363"/>
    <n v="105.84535080462865"/>
    <n v="77.111029297061577"/>
  </r>
  <r>
    <x v="15"/>
    <x v="3"/>
    <n v="4"/>
    <x v="14"/>
    <x v="14"/>
    <x v="0"/>
    <n v="164304"/>
    <n v="41076"/>
    <n v="1097"/>
    <n v="4375"/>
    <n v="7480"/>
    <n v="6901"/>
    <n v="1516"/>
    <n v="15094050"/>
    <n v="13259396"/>
    <n v="9538124"/>
    <n v="20254842"/>
    <n v="14834696"/>
    <n v="13759.389243391066"/>
    <n v="3030.7190857142859"/>
    <n v="1275.1502673796792"/>
    <n v="2935.058976959861"/>
    <n v="9785.4195250659632"/>
    <n v="6.6766481643782257E-3"/>
    <n v="2.6627471029311522E-2"/>
    <n v="4.5525367611257181E-2"/>
    <n v="4.2001412016749437E-2"/>
    <n v="9.2267991040997175E-3"/>
    <n v="7.1447673285930302E-3"/>
    <n v="2.7552885648130538E-2"/>
    <n v="4.6723599238672031E-2"/>
    <n v="4.3154456952546452E-2"/>
    <n v="9.7763963030472953E-3"/>
    <n v="91.866600934852471"/>
    <n v="80.700384652838636"/>
    <n v="58.05168468205278"/>
    <n v="123.27662138475021"/>
    <n v="90.28810010711851"/>
    <n v="92.171188048594686"/>
    <n v="80.967949763435541"/>
    <n v="58.244157190072521"/>
    <n v="123.68534958321814"/>
    <n v="90.587453642974239"/>
  </r>
  <r>
    <x v="15"/>
    <x v="3"/>
    <n v="4"/>
    <x v="15"/>
    <x v="15"/>
    <x v="0"/>
    <n v="17476"/>
    <n v="4369"/>
    <n v="147"/>
    <n v="510"/>
    <n v="684"/>
    <n v="704"/>
    <n v="232"/>
    <n v="2297267"/>
    <n v="1530352"/>
    <n v="1006161"/>
    <n v="1790100"/>
    <n v="1660274"/>
    <n v="15627.666666666666"/>
    <n v="3000.6901960784312"/>
    <n v="1470.9956140350878"/>
    <n v="2542.755681818182"/>
    <n v="7156.3534482758623"/>
    <n v="8.4115358205539021E-3"/>
    <n v="2.9182879377431907E-2"/>
    <n v="3.9139391165026322E-2"/>
    <n v="4.0283817807278556E-2"/>
    <n v="1.3275349050125887E-2"/>
    <n v="1.0021211139908726E-2"/>
    <n v="3.2149538765170703E-2"/>
    <n v="4.2557391733511092E-2"/>
    <n v="4.3749363452723476E-2"/>
    <n v="1.5292581131927765E-2"/>
    <n v="131.45267795834286"/>
    <n v="87.568780041199361"/>
    <n v="57.573872739757384"/>
    <n v="102.43190661478599"/>
    <n v="95.003089951934086"/>
    <n v="131.88851417483042"/>
    <n v="87.859117570783056"/>
    <n v="57.764761044607155"/>
    <n v="102.77152339034336"/>
    <n v="95.318076211037905"/>
  </r>
  <r>
    <x v="15"/>
    <x v="3"/>
    <n v="4"/>
    <x v="16"/>
    <x v="16"/>
    <x v="0"/>
    <n v="34044"/>
    <n v="8511"/>
    <n v="250"/>
    <n v="968"/>
    <n v="2375"/>
    <n v="2398"/>
    <n v="133"/>
    <n v="5259859"/>
    <n v="1784189"/>
    <n v="2055283"/>
    <n v="7936205"/>
    <n v="696930"/>
    <n v="21039.436000000002"/>
    <n v="1843.1704545454545"/>
    <n v="865.38231578947364"/>
    <n v="3309.5100083402835"/>
    <n v="5240.0751879699246"/>
    <n v="7.3434379038890846E-3"/>
    <n v="2.8433791563858536E-2"/>
    <n v="6.9762660086946301E-2"/>
    <n v="7.04382563741041E-2"/>
    <n v="3.9067089648689929E-3"/>
    <n v="8.4216019681040161E-3"/>
    <n v="3.0532679341483834E-2"/>
    <n v="7.2979608008471863E-2"/>
    <n v="7.3669569535393414E-2"/>
    <n v="4.6944639626666767E-3"/>
    <n v="154.50179179884856"/>
    <n v="52.408324521207845"/>
    <n v="60.371372341675482"/>
    <n v="233.1161144401363"/>
    <n v="20.47144871342968"/>
    <n v="155.01404820491049"/>
    <n v="52.582086259854307"/>
    <n v="60.57153585994093"/>
    <n v="233.88901954102792"/>
    <n v="20.539322558921878"/>
  </r>
  <r>
    <x v="15"/>
    <x v="3"/>
    <n v="4"/>
    <x v="17"/>
    <x v="17"/>
    <x v="0"/>
    <n v="109824"/>
    <n v="27456"/>
    <n v="642"/>
    <n v="2908"/>
    <n v="7866"/>
    <n v="3303"/>
    <n v="840"/>
    <n v="10090111"/>
    <n v="8768020"/>
    <n v="5140942"/>
    <n v="9867904"/>
    <n v="1742996"/>
    <n v="15716.683800623054"/>
    <n v="3015.1375515818431"/>
    <n v="653.56496313246885"/>
    <n v="2987.5579775961246"/>
    <n v="2074.9952380952382"/>
    <n v="5.845716783216783E-3"/>
    <n v="2.6478729603729604E-2"/>
    <n v="7.1623688811188815E-2"/>
    <n v="3.0075393356643356E-2"/>
    <n v="7.6486013986013989E-3"/>
    <n v="6.3817023210466766E-3"/>
    <n v="2.7607559718732796E-2"/>
    <n v="7.3436688208461817E-2"/>
    <n v="3.1276224489831604E-2"/>
    <n v="8.2611365967128342E-3"/>
    <n v="91.875282269813525"/>
    <n v="79.837011946386951"/>
    <n v="46.810733537296038"/>
    <n v="89.851981351981351"/>
    <n v="15.870811480186481"/>
    <n v="92.179898166842946"/>
    <n v="80.101714512837603"/>
    <n v="46.965936255968437"/>
    <n v="90.14988891997146"/>
    <n v="15.923431742744414"/>
  </r>
  <r>
    <x v="15"/>
    <x v="3"/>
    <n v="4"/>
    <x v="18"/>
    <x v="18"/>
    <x v="0"/>
    <n v="77252"/>
    <n v="19313"/>
    <n v="284"/>
    <n v="2445"/>
    <n v="3992"/>
    <n v="3888"/>
    <n v="898"/>
    <n v="9879076"/>
    <n v="8333499"/>
    <n v="5099968"/>
    <n v="12109167"/>
    <n v="7843323"/>
    <n v="34785.478873239437"/>
    <n v="3408.3840490797547"/>
    <n v="1277.5470941883768"/>
    <n v="3114.4976851851852"/>
    <n v="8734.2126948775058"/>
    <n v="3.6762802257546729E-3"/>
    <n v="3.1649666028063995E-2"/>
    <n v="5.1675037539481175E-2"/>
    <n v="5.0328794076528766E-2"/>
    <n v="1.1624294516646818E-2"/>
    <n v="4.1836278068826636E-3"/>
    <n v="3.3117246331041024E-2"/>
    <n v="5.3530790007328889E-2"/>
    <n v="5.216151337304608E-2"/>
    <n v="1.2522851013112528E-2"/>
    <n v="127.88116812509709"/>
    <n v="107.87421684875473"/>
    <n v="66.017294050639464"/>
    <n v="156.74891264951069"/>
    <n v="101.52906073629161"/>
    <n v="128.3051628686147"/>
    <n v="108.23187780521556"/>
    <n v="66.236176831185745"/>
    <n v="157.26861946787881"/>
    <n v="101.86568409294063"/>
  </r>
  <r>
    <x v="15"/>
    <x v="3"/>
    <n v="4"/>
    <x v="19"/>
    <x v="19"/>
    <x v="0"/>
    <n v="60488"/>
    <n v="15122"/>
    <n v="517"/>
    <n v="1561"/>
    <n v="4019"/>
    <n v="2141"/>
    <n v="504"/>
    <n v="6398293"/>
    <n v="4469751"/>
    <n v="4151799"/>
    <n v="5515475"/>
    <n v="1067298"/>
    <n v="12375.808510638299"/>
    <n v="2863.3894939141578"/>
    <n v="1033.0427967156008"/>
    <n v="2576.1209715086407"/>
    <n v="2117.6547619047619"/>
    <n v="8.5471498479037164E-3"/>
    <n v="2.5806771591059385E-2"/>
    <n v="6.6442930829255384E-2"/>
    <n v="3.5395450337256974E-2"/>
    <n v="8.3322311863510117E-3"/>
    <n v="9.4192532894088361E-3"/>
    <n v="2.7308912593358318E-2"/>
    <n v="6.8802409930640671E-2"/>
    <n v="3.7145980839705939E-2"/>
    <n v="9.1933935938263E-3"/>
    <n v="105.77788982938765"/>
    <n v="73.894838645681787"/>
    <n v="68.63839108583521"/>
    <n v="91.182961909800298"/>
    <n v="17.644789049067583"/>
    <n v="106.12860033606813"/>
    <n v="74.139839716740212"/>
    <n v="68.865964210561685"/>
    <n v="91.485282393065688"/>
    <n v="17.70329099987838"/>
  </r>
  <r>
    <x v="15"/>
    <x v="3"/>
    <n v="4"/>
    <x v="20"/>
    <x v="20"/>
    <x v="0"/>
    <n v="55864"/>
    <n v="13966"/>
    <n v="385"/>
    <n v="1894"/>
    <n v="2958"/>
    <n v="2309"/>
    <n v="385"/>
    <n v="5492526"/>
    <n v="7087131"/>
    <n v="3397615"/>
    <n v="8821475"/>
    <n v="1433864"/>
    <n v="14266.301298701299"/>
    <n v="3741.8854276663146"/>
    <n v="1148.6189993238675"/>
    <n v="3820.4742312689477"/>
    <n v="3724.3220779220778"/>
    <n v="6.8917370757554056E-3"/>
    <n v="3.3903766289560364E-2"/>
    <n v="5.2950021480738935E-2"/>
    <n v="4.1332521838751253E-2"/>
    <n v="6.8917370757554056E-3"/>
    <n v="7.7072907608373526E-3"/>
    <n v="3.5687886339481195E-2"/>
    <n v="5.515756577333019E-2"/>
    <n v="4.3294841954184461E-2"/>
    <n v="7.7072907608373526E-3"/>
    <n v="98.319597594157244"/>
    <n v="126.86400902191035"/>
    <n v="60.819400687383649"/>
    <n v="157.90983459831017"/>
    <n v="25.667048546469999"/>
    <n v="98.645579857033582"/>
    <n v="127.28463133679445"/>
    <n v="61.02104966020282"/>
    <n v="158.43339049634454"/>
    <n v="25.752148595405028"/>
  </r>
  <r>
    <x v="15"/>
    <x v="3"/>
    <n v="4"/>
    <x v="21"/>
    <x v="21"/>
    <x v="0"/>
    <n v="96800"/>
    <n v="24200"/>
    <n v="995"/>
    <n v="3441"/>
    <n v="4479"/>
    <n v="5343"/>
    <n v="1292"/>
    <n v="11616192"/>
    <n v="10007250"/>
    <n v="6376731"/>
    <n v="13516046"/>
    <n v="3481200"/>
    <n v="11674.564824120604"/>
    <n v="2908.2388840453355"/>
    <n v="1423.695244474213"/>
    <n v="2529.6735916151974"/>
    <n v="2694.4272445820434"/>
    <n v="1.0278925619834711E-2"/>
    <n v="3.5547520661157024E-2"/>
    <n v="4.6270661157024794E-2"/>
    <n v="5.5196280991735534E-2"/>
    <n v="1.334710743801653E-2"/>
    <n v="1.1034276105952704E-2"/>
    <n v="3.6934159361528489E-2"/>
    <n v="4.784386017373899E-2"/>
    <n v="5.6906469358356214E-2"/>
    <n v="1.4206504802044988E-2"/>
    <n v="120.00198347107438"/>
    <n v="103.38068181818181"/>
    <n v="65.875320247933885"/>
    <n v="139.62857438016528"/>
    <n v="35.962809917355372"/>
    <n v="120.39985448640363"/>
    <n v="103.72344429302328"/>
    <n v="66.093732309085382"/>
    <n v="140.09151808368333"/>
    <n v="36.082045943977882"/>
  </r>
  <r>
    <x v="15"/>
    <x v="3"/>
    <n v="4"/>
    <x v="22"/>
    <x v="22"/>
    <x v="0"/>
    <n v="27120"/>
    <n v="6780"/>
    <n v="269"/>
    <n v="978"/>
    <n v="948"/>
    <n v="1343"/>
    <n v="653"/>
    <n v="4286057"/>
    <n v="3592293"/>
    <n v="888648"/>
    <n v="4430188"/>
    <n v="3153065"/>
    <n v="15933.297397769516"/>
    <n v="3673.1012269938651"/>
    <n v="937.39240506329111"/>
    <n v="3298.7252419955325"/>
    <n v="4828.5834609494641"/>
    <n v="9.9188790560471984E-3"/>
    <n v="3.6061946902654865E-2"/>
    <n v="3.4955752212389384E-2"/>
    <n v="4.9520648967551623E-2"/>
    <n v="2.4078171091445427E-2"/>
    <n v="1.1320975105117075E-2"/>
    <n v="3.8699858430560188E-2"/>
    <n v="3.755437963850692E-2"/>
    <n v="5.2590205140149109E-2"/>
    <n v="2.6247025215364674E-2"/>
    <n v="158.04044985250738"/>
    <n v="132.45918141592921"/>
    <n v="32.767256637168138"/>
    <n v="163.35501474926252"/>
    <n v="116.2634587020649"/>
    <n v="158.56443881024876"/>
    <n v="132.89835473186309"/>
    <n v="32.875897688679814"/>
    <n v="163.89662434351627"/>
    <n v="116.64893450022643"/>
  </r>
  <r>
    <x v="15"/>
    <x v="3"/>
    <n v="4"/>
    <x v="23"/>
    <x v="23"/>
    <x v="0"/>
    <n v="50516"/>
    <n v="12629"/>
    <n v="538"/>
    <n v="2137"/>
    <n v="2910"/>
    <n v="2425"/>
    <n v="1553"/>
    <n v="9667090"/>
    <n v="6298127"/>
    <n v="3628849"/>
    <n v="7282757"/>
    <n v="8152759"/>
    <n v="17968.568773234201"/>
    <n v="2947.1815629386992"/>
    <n v="1247.027147766323"/>
    <n v="3003.1987628865982"/>
    <n v="5249.6838377334188"/>
    <n v="1.0650091060258136E-2"/>
    <n v="4.2303428616675902E-2"/>
    <n v="5.7605511125188059E-2"/>
    <n v="4.8004592604323382E-2"/>
    <n v="3.0742734975057407E-2"/>
    <n v="1.1714217081882902E-2"/>
    <n v="4.4390047790833088E-2"/>
    <n v="6.002091539557624E-2"/>
    <n v="5.0220748280270386E-2"/>
    <n v="3.2532237134395493E-2"/>
    <n v="191.36689365745505"/>
    <n v="124.67588486816058"/>
    <n v="71.835636234064452"/>
    <n v="144.16733312217912"/>
    <n v="161.38963892628078"/>
    <n v="192.00137767244843"/>
    <n v="125.0892523764695"/>
    <n v="72.073809943352842"/>
    <n v="144.64532524820473"/>
    <n v="161.92473224428997"/>
  </r>
  <r>
    <x v="15"/>
    <x v="3"/>
    <n v="4"/>
    <x v="24"/>
    <x v="24"/>
    <x v="0"/>
    <n v="26540"/>
    <n v="6635"/>
    <n v="301"/>
    <n v="1149"/>
    <n v="936"/>
    <n v="1764"/>
    <n v="54"/>
    <n v="3672778"/>
    <n v="2772383"/>
    <n v="1601192"/>
    <n v="3824010"/>
    <n v="338396"/>
    <n v="12201.920265780731"/>
    <n v="2412.8659704090514"/>
    <n v="1710.6752136752136"/>
    <n v="2167.8061224489797"/>
    <n v="6266.5925925925922"/>
    <n v="1.13413715146948E-2"/>
    <n v="4.3293142426526002E-2"/>
    <n v="3.5267520723436321E-2"/>
    <n v="6.6465712132629987E-2"/>
    <n v="2.0346646571213264E-3"/>
    <n v="1.2855844150816064E-2"/>
    <n v="4.6203889438566521E-2"/>
    <n v="3.7905651842694565E-2"/>
    <n v="7.0028331543381034E-2"/>
    <n v="2.6791449034081387E-3"/>
    <n v="138.38651092690279"/>
    <n v="104.46055011303693"/>
    <n v="60.331273549359459"/>
    <n v="144.08477769404672"/>
    <n v="12.750414468726451"/>
    <n v="138.84533652309494"/>
    <n v="104.80689293115663"/>
    <n v="60.531304118595642"/>
    <n v="144.56249610449646"/>
    <n v="12.792688939562707"/>
  </r>
  <r>
    <x v="15"/>
    <x v="3"/>
    <n v="4"/>
    <x v="25"/>
    <x v="25"/>
    <x v="0"/>
    <n v="69932"/>
    <n v="17483"/>
    <n v="813"/>
    <n v="2974"/>
    <n v="6184"/>
    <n v="4825"/>
    <n v="399"/>
    <n v="11949936"/>
    <n v="8020525"/>
    <n v="5951722"/>
    <n v="13341355"/>
    <n v="1889971"/>
    <n v="14698.568265682658"/>
    <n v="2696.8813046402151"/>
    <n v="962.43887451487706"/>
    <n v="2765.0476683937823"/>
    <n v="4736.769423558897"/>
    <n v="1.1625579134015901E-2"/>
    <n v="4.2527026254075388E-2"/>
    <n v="8.8428759366241491E-2"/>
    <n v="6.8995595721558084E-2"/>
    <n v="5.7055425270262543E-3"/>
    <n v="1.2570044406133874E-2"/>
    <n v="4.4304952398505106E-2"/>
    <n v="9.0930314160349759E-2"/>
    <n v="7.1228676836222291E-2"/>
    <n v="6.3691693467610652E-3"/>
    <n v="170.87936852942858"/>
    <n v="114.69034204655952"/>
    <n v="85.107275639192352"/>
    <n v="190.77611107933421"/>
    <n v="27.025839386832924"/>
    <n v="171.44592539698246"/>
    <n v="115.07060211825677"/>
    <n v="85.389451959874862"/>
    <n v="191.4086363328355"/>
    <n v="27.115444557063768"/>
  </r>
  <r>
    <x v="15"/>
    <x v="3"/>
    <n v="4"/>
    <x v="26"/>
    <x v="26"/>
    <x v="0"/>
    <n v="44968"/>
    <n v="11242"/>
    <n v="388"/>
    <n v="1804"/>
    <n v="3285"/>
    <n v="2573"/>
    <n v="395"/>
    <n v="4851076"/>
    <n v="6052707"/>
    <n v="2526430"/>
    <n v="8267277"/>
    <n v="962557"/>
    <n v="12502.773195876289"/>
    <n v="3355.159090909091"/>
    <n v="769.08066971080666"/>
    <n v="3213.0886125145744"/>
    <n v="2436.8531645569619"/>
    <n v="8.6283579434264374E-3"/>
    <n v="4.0117416829745595E-2"/>
    <n v="7.3051948051948049E-2"/>
    <n v="5.7218466465041806E-2"/>
    <n v="8.7840241949830988E-3"/>
    <n v="9.6445749472784323E-3"/>
    <n v="4.2273570306927251E-2"/>
    <n v="7.5911169109963289E-2"/>
    <n v="5.9770449456182477E-2"/>
    <n v="9.8092866246357515E-3"/>
    <n v="107.87840241949831"/>
    <n v="134.60031578011029"/>
    <n v="56.182841131471271"/>
    <n v="183.8480030243729"/>
    <n v="21.405377157089486"/>
    <n v="108.23607725337378"/>
    <n v="135.0465881062338"/>
    <n v="56.369117419566528"/>
    <n v="184.4575578793324"/>
    <n v="21.476347476884655"/>
  </r>
  <r>
    <x v="16"/>
    <x v="4"/>
    <n v="1"/>
    <x v="0"/>
    <x v="0"/>
    <x v="0"/>
    <n v="76172"/>
    <n v="19043"/>
    <n v="126"/>
    <n v="2257"/>
    <n v="1000"/>
    <n v="3262"/>
    <n v="526"/>
    <n v="1568057"/>
    <n v="3563875"/>
    <n v="1398306"/>
    <n v="5461978"/>
    <n v="1669698"/>
    <n v="12444.896825396825"/>
    <n v="1579.0319007532123"/>
    <n v="1398.306"/>
    <n v="1674.4261189454323"/>
    <n v="3174.3307984790877"/>
    <n v="1.6541511316494251E-3"/>
    <n v="2.9630310350259939E-2"/>
    <n v="1.3128183584519245E-2"/>
    <n v="4.2824134852701777E-2"/>
    <n v="6.9054245654571232E-3"/>
    <n v="1.997223975912911E-3"/>
    <n v="3.1061822218821266E-2"/>
    <n v="1.4089111777469696E-2"/>
    <n v="4.4533356601802819E-2"/>
    <n v="7.6045397568153938E-3"/>
    <n v="20.585740166990494"/>
    <n v="46.787205272278527"/>
    <n v="18.357217875334769"/>
    <n v="71.705849918605267"/>
    <n v="21.920101874704617"/>
    <n v="20.653992950024858"/>
    <n v="46.942329982117897"/>
    <n v="18.418081910273326"/>
    <n v="71.943593316563678"/>
    <n v="21.992778783341809"/>
  </r>
  <r>
    <x v="16"/>
    <x v="4"/>
    <n v="1"/>
    <x v="1"/>
    <x v="1"/>
    <x v="0"/>
    <n v="20212"/>
    <n v="5053"/>
    <n v="24"/>
    <n v="500"/>
    <n v="561"/>
    <n v="847"/>
    <n v="108"/>
    <n v="462438"/>
    <n v="1448687"/>
    <n v="620292"/>
    <n v="2519710"/>
    <n v="618016"/>
    <n v="19268.25"/>
    <n v="2897.3739999999998"/>
    <n v="1105.6898395721926"/>
    <n v="2974.8642266824086"/>
    <n v="5722.3703703703704"/>
    <n v="1.1874134177716209E-3"/>
    <n v="2.4737779536908765E-2"/>
    <n v="2.7755788640411637E-2"/>
    <n v="4.1905798535523453E-2"/>
    <n v="5.3433603799722933E-3"/>
    <n v="1.7518228404233757E-3"/>
    <n v="2.7283392266769305E-2"/>
    <n v="3.044804086897749E-2"/>
    <n v="4.5189717581495488E-2"/>
    <n v="6.5381600726172658E-3"/>
    <n v="22.879378586978032"/>
    <n v="71.6745992479715"/>
    <n v="30.689293489016425"/>
    <n v="124.66406095388878"/>
    <n v="30.576687116564418"/>
    <n v="22.955236013040473"/>
    <n v="71.912239033175396"/>
    <n v="30.791044976842084"/>
    <n v="125.07738925957254"/>
    <n v="30.678065253796664"/>
  </r>
  <r>
    <x v="16"/>
    <x v="4"/>
    <n v="1"/>
    <x v="2"/>
    <x v="2"/>
    <x v="0"/>
    <n v="19788"/>
    <n v="4947"/>
    <n v="95"/>
    <n v="610"/>
    <n v="469"/>
    <n v="1180"/>
    <n v="165"/>
    <n v="1010778"/>
    <n v="1980050"/>
    <n v="440874"/>
    <n v="3360341"/>
    <n v="869561"/>
    <n v="10639.768421052631"/>
    <n v="3245.9836065573772"/>
    <n v="940.02985074626861"/>
    <n v="2847.7466101694913"/>
    <n v="5270.0666666666666"/>
    <n v="4.8008894279361232E-3"/>
    <n v="3.0826763695168791E-2"/>
    <n v="2.3701233070547806E-2"/>
    <n v="5.963210026278553E-2"/>
    <n v="8.3383869011522133E-3"/>
    <n v="5.9457980120931472E-3"/>
    <n v="3.3689752456091723E-2"/>
    <n v="2.6220834297069548E-2"/>
    <n v="6.3554428376805722E-2"/>
    <n v="9.844569904712221E-3"/>
    <n v="51.080351728320196"/>
    <n v="100.06316959773601"/>
    <n v="22.279866585809582"/>
    <n v="169.81711138063474"/>
    <n v="43.943854861532245"/>
    <n v="51.249710524047273"/>
    <n v="100.39493273808868"/>
    <n v="22.353736307654913"/>
    <n v="170.38014629531662"/>
    <n v="44.08955233790315"/>
  </r>
  <r>
    <x v="16"/>
    <x v="4"/>
    <n v="1"/>
    <x v="3"/>
    <x v="3"/>
    <x v="0"/>
    <n v="79108"/>
    <n v="19777"/>
    <n v="119"/>
    <n v="1738"/>
    <n v="1994"/>
    <n v="2937"/>
    <n v="706"/>
    <n v="2183319"/>
    <n v="6438751"/>
    <n v="1643703"/>
    <n v="9405809"/>
    <n v="3886562"/>
    <n v="18347.218487394959"/>
    <n v="3704.6898734177216"/>
    <n v="824.3244734202608"/>
    <n v="3202.5226421518555"/>
    <n v="5505.0453257790368"/>
    <n v="1.5042726399352785E-3"/>
    <n v="2.1969965110987512E-2"/>
    <n v="2.5206047428831473E-2"/>
    <n v="3.7126460029326999E-2"/>
    <n v="8.9245082671790456E-3"/>
    <n v="1.8253296096271744E-3"/>
    <n v="2.3184294478585419E-2"/>
    <n v="2.6504584959596084E-2"/>
    <n v="3.8692749814418746E-2"/>
    <n v="9.7036047342781845E-3"/>
    <n v="27.599218789502959"/>
    <n v="81.391907266016077"/>
    <n v="20.777961773777619"/>
    <n v="118.89832886686555"/>
    <n v="49.129822521110384"/>
    <n v="27.690725020353888"/>
    <n v="81.661765145417874"/>
    <n v="20.846851874659976"/>
    <n v="119.292540674528"/>
    <n v="49.292714265096699"/>
  </r>
  <r>
    <x v="16"/>
    <x v="4"/>
    <n v="1"/>
    <x v="4"/>
    <x v="4"/>
    <x v="0"/>
    <n v="65404"/>
    <n v="16351"/>
    <n v="181"/>
    <n v="1408"/>
    <n v="1614"/>
    <n v="2330"/>
    <n v="476"/>
    <n v="3723991"/>
    <n v="4146962"/>
    <n v="1977461"/>
    <n v="7462518"/>
    <n v="1301272"/>
    <n v="20574.535911602208"/>
    <n v="2945.2855113636365"/>
    <n v="1225.1926889714994"/>
    <n v="3202.7974248927039"/>
    <n v="2733.7647058823532"/>
    <n v="2.7674148370130268E-3"/>
    <n v="2.1527735306709071E-2"/>
    <n v="2.4677389762094062E-2"/>
    <n v="3.5624732432267138E-2"/>
    <n v="7.2778423338022138E-3"/>
    <n v="3.2460329487482504E-3"/>
    <n v="2.2850026783257763E-2"/>
    <n v="2.6090830233737802E-2"/>
    <n v="3.7313432822057631E-2"/>
    <n v="8.0522487547867866E-3"/>
    <n v="56.938275946425293"/>
    <n v="63.405326891321629"/>
    <n v="30.234557519417773"/>
    <n v="114.09880129655679"/>
    <n v="19.895908507124947"/>
    <n v="57.127056906594682"/>
    <n v="63.615549598128915"/>
    <n v="30.334801313314571"/>
    <n v="114.47710009301504"/>
    <n v="19.961874127772674"/>
  </r>
  <r>
    <x v="16"/>
    <x v="4"/>
    <n v="1"/>
    <x v="5"/>
    <x v="5"/>
    <x v="0"/>
    <n v="15908"/>
    <n v="3977"/>
    <n v="81"/>
    <n v="355"/>
    <n v="501"/>
    <n v="564"/>
    <n v="158"/>
    <n v="1507509"/>
    <n v="1044551"/>
    <n v="556061"/>
    <n v="1889958"/>
    <n v="907679"/>
    <n v="18611.222222222223"/>
    <n v="2942.3971830985915"/>
    <n v="1109.9021956087824"/>
    <n v="3350.9893617021276"/>
    <n v="5744.8037974683548"/>
    <n v="5.0917777219009301E-3"/>
    <n v="2.2315815941664572E-2"/>
    <n v="3.1493588131757608E-2"/>
    <n v="3.5453859693236105E-2"/>
    <n v="9.932109630374655E-3"/>
    <n v="6.4066221132741E-3"/>
    <n v="2.5044503496153309E-2"/>
    <n v="3.4719930503363007E-2"/>
    <n v="3.8870044795757383E-2"/>
    <n v="1.1764007974520024E-2"/>
    <n v="94.764206688458643"/>
    <n v="65.661993965300482"/>
    <n v="34.954802615036456"/>
    <n v="118.80550666331406"/>
    <n v="57.058021121448327"/>
    <n v="95.078400921265597"/>
    <n v="65.879698735270509"/>
    <n v="35.070696556159774"/>
    <n v="119.19941071552694"/>
    <n v="57.247199101175141"/>
  </r>
  <r>
    <x v="16"/>
    <x v="4"/>
    <n v="1"/>
    <x v="6"/>
    <x v="6"/>
    <x v="0"/>
    <n v="101252"/>
    <n v="25313"/>
    <n v="357"/>
    <n v="2939"/>
    <n v="2164"/>
    <n v="4989"/>
    <n v="835"/>
    <n v="8797205"/>
    <n v="7519205"/>
    <n v="1650876"/>
    <n v="12797396"/>
    <n v="6989668"/>
    <n v="24642.030812324931"/>
    <n v="2558.4229329703981"/>
    <n v="762.88170055452861"/>
    <n v="2565.122469432752"/>
    <n v="8370.8598802395209"/>
    <n v="3.5258562793821359E-3"/>
    <n v="2.902658712914313E-2"/>
    <n v="2.1372417334966223E-2"/>
    <n v="4.9273100778256231E-2"/>
    <n v="8.2467506814680198E-3"/>
    <n v="3.9598859664709838E-3"/>
    <n v="3.0255881159791588E-2"/>
    <n v="2.2431401984578509E-2"/>
    <n v="5.0857946359788596E-2"/>
    <n v="8.9089631662884628E-3"/>
    <n v="86.884259076363918"/>
    <n v="74.262286177063174"/>
    <n v="16.304626081460118"/>
    <n v="126.39153794492948"/>
    <n v="69.032394421838575"/>
    <n v="87.172327051366807"/>
    <n v="74.50850553400457"/>
    <n v="16.35868467237631"/>
    <n v="126.81059376448013"/>
    <n v="69.261273879200601"/>
  </r>
  <r>
    <x v="16"/>
    <x v="4"/>
    <n v="1"/>
    <x v="7"/>
    <x v="7"/>
    <x v="0"/>
    <n v="122092"/>
    <n v="30523"/>
    <n v="879"/>
    <n v="2839"/>
    <n v="3269"/>
    <n v="4670"/>
    <n v="888"/>
    <n v="14000050"/>
    <n v="6760931"/>
    <n v="2823958"/>
    <n v="13910516"/>
    <n v="4721210"/>
    <n v="15927.246871444824"/>
    <n v="2381.448045086298"/>
    <n v="863.85989599265827"/>
    <n v="2978.6972162740899"/>
    <n v="5316.6779279279281"/>
    <n v="7.1994889100022936E-3"/>
    <n v="2.3252956786685451E-2"/>
    <n v="2.6774891065753693E-2"/>
    <n v="3.8249844379648137E-2"/>
    <n v="7.2732038135176749E-3"/>
    <n v="7.7632487647390017E-3"/>
    <n v="2.4257902175754211E-2"/>
    <n v="2.7851313711460841E-2"/>
    <n v="3.9528808278640234E-2"/>
    <n v="7.8398214240015009E-3"/>
    <n v="114.66803721783573"/>
    <n v="55.375708482128232"/>
    <n v="23.129754611276741"/>
    <n v="113.93470497657505"/>
    <n v="38.669282180650654"/>
    <n v="115.04822333704824"/>
    <n v="55.55930869206702"/>
    <n v="23.206442168309689"/>
    <n v="114.31245970561413"/>
    <n v="38.797491616180338"/>
  </r>
  <r>
    <x v="16"/>
    <x v="4"/>
    <n v="1"/>
    <x v="8"/>
    <x v="8"/>
    <x v="0"/>
    <n v="11844"/>
    <n v="2961"/>
    <n v="110"/>
    <n v="291"/>
    <n v="335"/>
    <n v="396"/>
    <n v="134"/>
    <n v="1217415"/>
    <n v="812982"/>
    <n v="244359"/>
    <n v="1172126"/>
    <n v="532392"/>
    <n v="11067.40909090909"/>
    <n v="2793.7525773195875"/>
    <n v="729.4298507462687"/>
    <n v="2959.9141414141413"/>
    <n v="3973.0746268656717"/>
    <n v="9.2874029044241815E-3"/>
    <n v="2.4569402228976696E-2"/>
    <n v="2.8284363390746369E-2"/>
    <n v="3.3434650455927049E-2"/>
    <n v="1.1313745356298548E-2"/>
    <n v="1.1341058947505403E-2"/>
    <n v="2.7883781500033948E-2"/>
    <n v="3.1833719066137141E-2"/>
    <n v="3.7283409534047247E-2"/>
    <n v="1.3578072484139342E-2"/>
    <n v="102.78748733535967"/>
    <n v="68.640830800405269"/>
    <n v="20.631458966565351"/>
    <n v="98.963694697737253"/>
    <n v="44.950354609929079"/>
    <n v="103.12828305194979"/>
    <n v="68.868412014095654"/>
    <n v="20.699863331970942"/>
    <n v="99.291812488387052"/>
    <n v="45.09938917344838"/>
  </r>
  <r>
    <x v="16"/>
    <x v="4"/>
    <n v="1"/>
    <x v="9"/>
    <x v="9"/>
    <x v="0"/>
    <n v="12184"/>
    <n v="3046"/>
    <n v="100"/>
    <n v="324"/>
    <n v="519"/>
    <n v="459"/>
    <n v="122"/>
    <n v="1424179"/>
    <n v="981684"/>
    <n v="326475"/>
    <n v="1412405"/>
    <n v="568281"/>
    <n v="14241.79"/>
    <n v="3029.8888888888887"/>
    <n v="629.04624277456651"/>
    <n v="3077.1350762527231"/>
    <n v="4658.0409836065573"/>
    <n v="8.2074852265265931E-3"/>
    <n v="2.659225213394616E-2"/>
    <n v="4.2596848325673016E-2"/>
    <n v="3.7672357189757061E-2"/>
    <n v="1.0013131976362442E-2"/>
    <n v="1.0111965347474683E-2"/>
    <n v="2.9988394872252716E-2"/>
    <n v="4.6859669712805106E-2"/>
    <n v="4.1691503849431148E-2"/>
    <n v="1.211478328688061E-2"/>
    <n v="116.88928102429415"/>
    <n v="80.571569271175306"/>
    <n v="26.795387393302693"/>
    <n v="115.92293171372292"/>
    <n v="46.641579120157587"/>
    <n v="117.27683175951555"/>
    <n v="80.838707289609147"/>
    <n v="26.884228491424071"/>
    <n v="116.30727848205778"/>
    <n v="46.796221001102573"/>
  </r>
  <r>
    <x v="16"/>
    <x v="4"/>
    <n v="1"/>
    <x v="10"/>
    <x v="10"/>
    <x v="0"/>
    <n v="34628"/>
    <n v="8657"/>
    <n v="265"/>
    <n v="909"/>
    <n v="1272"/>
    <n v="1574"/>
    <n v="226"/>
    <n v="4857671"/>
    <n v="3936350"/>
    <n v="1408486"/>
    <n v="4707765"/>
    <n v="1264291"/>
    <n v="18330.833962264151"/>
    <n v="4330.4180418041806"/>
    <n v="1107.3003144654087"/>
    <n v="2990.9561626429481"/>
    <n v="5594.2079646017701"/>
    <n v="7.6527665473027605E-3"/>
    <n v="2.6250433175464941E-2"/>
    <n v="3.6733279427053254E-2"/>
    <n v="4.5454545454545456E-2"/>
    <n v="6.5265103384544295E-3"/>
    <n v="8.7439135921050324E-3"/>
    <n v="2.8252294976358783E-2"/>
    <n v="3.9088574621585589E-2"/>
    <n v="4.8062675145344978E-2"/>
    <n v="7.5347432573561642E-3"/>
    <n v="140.28159293057641"/>
    <n v="113.67534942820839"/>
    <n v="40.674771860921794"/>
    <n v="135.95255284740674"/>
    <n v="36.510656116437566"/>
    <n v="140.7467017412549"/>
    <n v="114.05224425433275"/>
    <n v="40.809630571673779"/>
    <n v="136.403308565549"/>
    <n v="36.631708547399136"/>
  </r>
  <r>
    <x v="16"/>
    <x v="4"/>
    <n v="1"/>
    <x v="11"/>
    <x v="11"/>
    <x v="0"/>
    <n v="96064"/>
    <n v="24016"/>
    <n v="180"/>
    <n v="2277"/>
    <n v="4244"/>
    <n v="3876"/>
    <n v="771"/>
    <n v="2460489"/>
    <n v="4171795"/>
    <n v="3499848"/>
    <n v="7443144"/>
    <n v="3669406"/>
    <n v="13669.383333333333"/>
    <n v="1832.1453667105841"/>
    <n v="824.65786993402446"/>
    <n v="1920.3157894736842"/>
    <n v="4759.2814526588845"/>
    <n v="1.8737508327781479E-3"/>
    <n v="2.3702948034643571E-2"/>
    <n v="4.417888074616922E-2"/>
    <n v="4.0348101265822785E-2"/>
    <n v="8.0258994003997337E-3"/>
    <n v="2.1988562796902964E-3"/>
    <n v="2.4846531214647409E-2"/>
    <n v="4.5723677163328653E-2"/>
    <n v="4.1827359523930401E-2"/>
    <n v="8.6966678247281624E-3"/>
    <n v="25.613018404397067"/>
    <n v="43.427246419053965"/>
    <n v="36.432461692205194"/>
    <n v="77.481095936042635"/>
    <n v="38.197514157228511"/>
    <n v="25.697939314397363"/>
    <n v="43.571231061023383"/>
    <n v="36.553254866660644"/>
    <n v="77.737987375810604"/>
    <n v="38.324159428424821"/>
  </r>
  <r>
    <x v="16"/>
    <x v="4"/>
    <n v="1"/>
    <x v="12"/>
    <x v="12"/>
    <x v="0"/>
    <n v="96588"/>
    <n v="24147"/>
    <n v="362"/>
    <n v="2637"/>
    <n v="3050"/>
    <n v="5078"/>
    <n v="1108"/>
    <n v="6655956"/>
    <n v="8223858"/>
    <n v="3528023"/>
    <n v="14459528"/>
    <n v="4349804"/>
    <n v="18386.618784530387"/>
    <n v="3118.641638225256"/>
    <n v="1156.7288524590165"/>
    <n v="2847.4848365498228"/>
    <n v="3925.8158844765344"/>
    <n v="3.7478775831366216E-3"/>
    <n v="2.7301528140141633E-2"/>
    <n v="3.1577421625874853E-2"/>
    <n v="5.2573818693833603E-2"/>
    <n v="1.1471404315235847E-2"/>
    <n v="4.2059895774709125E-3"/>
    <n v="2.8523262897216916E-2"/>
    <n v="3.2888459144830379E-2"/>
    <n v="5.4247033838434003E-2"/>
    <n v="1.226976151503895E-2"/>
    <n v="68.910796372220148"/>
    <n v="85.143682445024226"/>
    <n v="36.52651468091274"/>
    <n v="149.70315153021079"/>
    <n v="45.034621278005552"/>
    <n v="69.139272666750486"/>
    <n v="85.425979473818245"/>
    <n v="36.647619691531474"/>
    <n v="150.19949786695005"/>
    <n v="45.183935230780065"/>
  </r>
  <r>
    <x v="16"/>
    <x v="4"/>
    <n v="1"/>
    <x v="13"/>
    <x v="13"/>
    <x v="0"/>
    <n v="24464"/>
    <n v="6116"/>
    <n v="174"/>
    <n v="683"/>
    <n v="811"/>
    <n v="967"/>
    <n v="332"/>
    <n v="3350104"/>
    <n v="1952168"/>
    <n v="601641"/>
    <n v="2836757"/>
    <n v="2723332"/>
    <n v="19253.471264367818"/>
    <n v="2858.225475841874"/>
    <n v="741.85080147965471"/>
    <n v="2933.5646328852122"/>
    <n v="8202.8072289156626"/>
    <n v="7.112491824722041E-3"/>
    <n v="2.7918574231523871E-2"/>
    <n v="3.3150752125572266E-2"/>
    <n v="3.9527468933943752E-2"/>
    <n v="1.3570961412688031E-2"/>
    <n v="8.3643441503087872E-3"/>
    <n v="3.0372662205456636E-2"/>
    <n v="3.5817722932881019E-2"/>
    <n v="4.2430048706326898E-2"/>
    <n v="1.5294537337241674E-2"/>
    <n v="136.94015696533683"/>
    <n v="79.797580117723996"/>
    <n v="24.592912034009156"/>
    <n v="115.95638489208633"/>
    <n v="111.3199803793329"/>
    <n v="137.39418712146568"/>
    <n v="80.062151946488044"/>
    <n v="24.674450743602506"/>
    <n v="116.34084257567157"/>
    <n v="111.68906589224555"/>
  </r>
  <r>
    <x v="16"/>
    <x v="4"/>
    <n v="1"/>
    <x v="14"/>
    <x v="14"/>
    <x v="0"/>
    <n v="166936"/>
    <n v="41734"/>
    <n v="1139"/>
    <n v="4482"/>
    <n v="6535"/>
    <n v="7487"/>
    <n v="1753"/>
    <n v="14788624"/>
    <n v="13791449"/>
    <n v="6473981"/>
    <n v="23705604"/>
    <n v="17530647"/>
    <n v="12983.866549604916"/>
    <n v="3077.0747434181171"/>
    <n v="990.66273909716904"/>
    <n v="3166.2353412581811"/>
    <n v="10000.369081574443"/>
    <n v="6.8229740738965832E-3"/>
    <n v="2.6848612641970575E-2"/>
    <n v="3.9146738869986104E-2"/>
    <n v="4.4849523170556384E-2"/>
    <n v="1.0501030334978675E-2"/>
    <n v="7.2924151768031303E-3"/>
    <n v="2.7770402758201515E-2"/>
    <n v="4.0252744272005758E-2"/>
    <n v="4.6029832209366635E-2"/>
    <n v="1.1082335991797983E-2"/>
    <n v="88.588584846887429"/>
    <n v="82.615187856424015"/>
    <n v="38.781215555662051"/>
    <n v="142.00414530119326"/>
    <n v="105.01417908659606"/>
    <n v="88.882303577029148"/>
    <n v="82.889101567875088"/>
    <n v="38.909796110437235"/>
    <n v="142.47496529797746"/>
    <n v="105.36235748205752"/>
  </r>
  <r>
    <x v="16"/>
    <x v="4"/>
    <n v="1"/>
    <x v="15"/>
    <x v="15"/>
    <x v="0"/>
    <n v="17716"/>
    <n v="4429"/>
    <n v="146"/>
    <n v="525"/>
    <n v="541"/>
    <n v="914"/>
    <n v="225"/>
    <n v="2460019"/>
    <n v="1592661"/>
    <n v="626545"/>
    <n v="2669821"/>
    <n v="1596020"/>
    <n v="16849.445205479453"/>
    <n v="3033.64"/>
    <n v="1158.1238447319779"/>
    <n v="2921.0295404814005"/>
    <n v="7093.4222222222224"/>
    <n v="8.2411379543915111E-3"/>
    <n v="2.963422894558591E-2"/>
    <n v="3.0537367351546624E-2"/>
    <n v="5.159178144050576E-2"/>
    <n v="1.2700383833822533E-2"/>
    <n v="9.8237327100545394E-3"/>
    <n v="3.2602732925109443E-2"/>
    <n v="3.3549363547471282E-2"/>
    <n v="5.5464010159603137E-2"/>
    <n v="1.4660609144476288E-2"/>
    <n v="138.85860239331677"/>
    <n v="89.899582298487246"/>
    <n v="35.366053285165954"/>
    <n v="150.70111763377739"/>
    <n v="90.089184917588625"/>
    <n v="139.31899322622951"/>
    <n v="90.197647689176364"/>
    <n v="35.483310743099132"/>
    <n v="151.20077276404993"/>
    <n v="90.387878942775174"/>
  </r>
  <r>
    <x v="16"/>
    <x v="4"/>
    <n v="1"/>
    <x v="16"/>
    <x v="16"/>
    <x v="0"/>
    <n v="34676"/>
    <n v="8669"/>
    <n v="265"/>
    <n v="978"/>
    <n v="1768"/>
    <n v="1867"/>
    <n v="437"/>
    <n v="5562659"/>
    <n v="1806778"/>
    <n v="1377416"/>
    <n v="6299777"/>
    <n v="2648293"/>
    <n v="20991.166037735849"/>
    <n v="1847.4212678936606"/>
    <n v="779.08144796380088"/>
    <n v="3374.2779860739156"/>
    <n v="6060.1670480549201"/>
    <n v="7.6421732610451034E-3"/>
    <n v="2.8203945091706078E-2"/>
    <n v="5.0986272926519784E-2"/>
    <n v="5.3841273503287573E-2"/>
    <n v="1.2602376283308341E-2"/>
    <n v="8.7318157094205123E-3"/>
    <n v="3.0275440237686385E-2"/>
    <n v="5.373862701129431E-2"/>
    <n v="5.6665380100584632E-2"/>
    <n v="1.3998145719300472E-2"/>
    <n v="160.41812781174301"/>
    <n v="52.104568000922825"/>
    <n v="39.722459337870575"/>
    <n v="181.67542392432807"/>
    <n v="76.372505479294034"/>
    <n v="160.95000004871366"/>
    <n v="52.277322623589676"/>
    <n v="39.854160621224302"/>
    <n v="182.277775512913"/>
    <n v="76.625721346393505"/>
  </r>
  <r>
    <x v="16"/>
    <x v="4"/>
    <n v="1"/>
    <x v="17"/>
    <x v="17"/>
    <x v="0"/>
    <n v="111548"/>
    <n v="27887"/>
    <n v="669"/>
    <n v="3263"/>
    <n v="6333"/>
    <n v="4794"/>
    <n v="1129"/>
    <n v="10056921"/>
    <n v="9563808"/>
    <n v="3238852"/>
    <n v="15558898"/>
    <n v="2387475"/>
    <n v="15032.766816143498"/>
    <n v="2930.9862090101133"/>
    <n v="511.42460129480497"/>
    <n v="3245.4939507717982"/>
    <n v="2114.6811337466784"/>
    <n v="5.9974181518270163E-3"/>
    <n v="2.9251981209882739E-2"/>
    <n v="5.6773765553842295E-2"/>
    <n v="4.2977014379459964E-2"/>
    <n v="1.012120342812063E-2"/>
    <n v="6.536061062322622E-3"/>
    <n v="3.0427571326812793E-2"/>
    <n v="5.838814943536054E-2"/>
    <n v="4.4391844614744984E-2"/>
    <n v="1.0819487466364556E-2"/>
    <n v="90.157788575321831"/>
    <n v="85.737153512389284"/>
    <n v="29.035500412378529"/>
    <n v="139.48164019076989"/>
    <n v="21.403117940258902"/>
    <n v="90.456710058473391"/>
    <n v="86.021418216460916"/>
    <n v="29.131768688081241"/>
    <n v="139.94409672854761"/>
    <n v="21.474080769537096"/>
  </r>
  <r>
    <x v="16"/>
    <x v="4"/>
    <n v="1"/>
    <x v="18"/>
    <x v="18"/>
    <x v="0"/>
    <n v="78392"/>
    <n v="19598"/>
    <n v="306"/>
    <n v="2563"/>
    <n v="3927"/>
    <n v="4562"/>
    <n v="888"/>
    <n v="9833923"/>
    <n v="8539454"/>
    <n v="2649084"/>
    <n v="15856982"/>
    <n v="7284564"/>
    <n v="32137.003267973858"/>
    <n v="3331.8197424892705"/>
    <n v="674.58212375859432"/>
    <n v="3475.8838228846998"/>
    <n v="8203.3378378378384"/>
    <n v="3.9034595366874169E-3"/>
    <n v="3.2694662720685781E-2"/>
    <n v="5.0094397387488519E-2"/>
    <n v="5.8194713746300641E-2"/>
    <n v="1.1327686498622308E-2"/>
    <n v="4.4223737967064598E-3"/>
    <n v="3.417458964541769E-2"/>
    <n v="5.1909724322603289E-2"/>
    <n v="6.0142953400718305E-2"/>
    <n v="1.2208363886243872E-2"/>
    <n v="125.44549188692724"/>
    <n v="108.93272272680886"/>
    <n v="33.792784978058982"/>
    <n v="202.27806408817227"/>
    <n v="92.924839269313196"/>
    <n v="125.8614110557763"/>
    <n v="109.29389319866479"/>
    <n v="33.904826206721374"/>
    <n v="202.94872449235629"/>
    <n v="93.232935011399832"/>
  </r>
  <r>
    <x v="16"/>
    <x v="4"/>
    <n v="1"/>
    <x v="19"/>
    <x v="19"/>
    <x v="0"/>
    <n v="61632"/>
    <n v="15408"/>
    <n v="536"/>
    <n v="1604"/>
    <n v="3647"/>
    <n v="2311"/>
    <n v="578"/>
    <n v="6281336"/>
    <n v="4473837"/>
    <n v="2867163"/>
    <n v="6658416"/>
    <n v="1464430"/>
    <n v="11718.910447761195"/>
    <n v="2789.1751870324188"/>
    <n v="786.17027693995067"/>
    <n v="2881.1839030722631"/>
    <n v="2533.6159169550174"/>
    <n v="8.6967808930425751E-3"/>
    <n v="2.6025441329179649E-2"/>
    <n v="5.9173805815160956E-2"/>
    <n v="3.7496754932502596E-2"/>
    <n v="9.3782450674974038E-3"/>
    <n v="9.5682165235230973E-3"/>
    <n v="2.7519699530874422E-2"/>
    <n v="6.138828825987408E-2"/>
    <n v="3.9279752430945621E-2"/>
    <n v="1.0282867826458281E-2"/>
    <n v="101.91679646936656"/>
    <n v="72.589515186915889"/>
    <n v="46.520687305295951"/>
    <n v="108.03504672897196"/>
    <n v="23.760870976116305"/>
    <n v="102.25470537818177"/>
    <n v="72.830188409760055"/>
    <n v="46.67492836495672"/>
    <n v="108.3932409228501"/>
    <n v="23.839651022803228"/>
  </r>
  <r>
    <x v="16"/>
    <x v="4"/>
    <n v="1"/>
    <x v="20"/>
    <x v="20"/>
    <x v="0"/>
    <n v="57064"/>
    <n v="14266"/>
    <n v="389"/>
    <n v="1917"/>
    <n v="2375"/>
    <n v="2688"/>
    <n v="437"/>
    <n v="5313107"/>
    <n v="7237156"/>
    <n v="2183273"/>
    <n v="10566868"/>
    <n v="1690810"/>
    <n v="13658.372750642673"/>
    <n v="3775.2509128847155"/>
    <n v="919.27284210526318"/>
    <n v="3931.1264880952381"/>
    <n v="3869.1304347826085"/>
    <n v="6.8169073321183229E-3"/>
    <n v="3.3593859526146082E-2"/>
    <n v="4.1619935511005186E-2"/>
    <n v="4.7105004906771344E-2"/>
    <n v="7.6580681340249548E-3"/>
    <n v="7.6194777899748064E-3"/>
    <n v="3.5351316117301607E-2"/>
    <n v="4.3567959957164948E-2"/>
    <n v="4.9171483283003768E-2"/>
    <n v="8.5083542741510379E-3"/>
    <n v="93.107861348661146"/>
    <n v="126.8252488434039"/>
    <n v="38.260076405439506"/>
    <n v="185.175732510865"/>
    <n v="29.630064488994812"/>
    <n v="93.41656390722224"/>
    <n v="127.24574264748233"/>
    <n v="38.386929104084075"/>
    <n v="185.78968950205251"/>
    <n v="29.728304063887748"/>
  </r>
  <r>
    <x v="16"/>
    <x v="4"/>
    <n v="1"/>
    <x v="21"/>
    <x v="21"/>
    <x v="0"/>
    <n v="98920"/>
    <n v="24730"/>
    <n v="987"/>
    <n v="3487"/>
    <n v="3316"/>
    <n v="5750"/>
    <n v="1343"/>
    <n v="11005382"/>
    <n v="10146635"/>
    <n v="3840365"/>
    <n v="16071910"/>
    <n v="3819621"/>
    <n v="11150.33637284701"/>
    <n v="2909.8465729853742"/>
    <n v="1158.1317852834741"/>
    <n v="2795.1147826086958"/>
    <n v="2844.096053611318"/>
    <n v="9.9777598059037614E-3"/>
    <n v="3.5250707642539424E-2"/>
    <n v="3.3522038010513545E-2"/>
    <n v="5.8127780024262027E-2"/>
    <n v="1.3576627577840679E-2"/>
    <n v="1.0714056524676229E-2"/>
    <n v="3.661687851398375E-2"/>
    <n v="3.4855482840997425E-2"/>
    <n v="5.9861191748163914E-2"/>
    <n v="1.4433944698388572E-2"/>
    <n v="111.25537808329963"/>
    <n v="102.57415082895268"/>
    <n v="38.822937727456534"/>
    <n v="162.47381722604123"/>
    <n v="38.613232915487259"/>
    <n v="111.62424940491"/>
    <n v="102.91423922046404"/>
    <n v="38.951656613635699"/>
    <n v="163.01250517730935"/>
    <n v="38.74125651760491"/>
  </r>
  <r>
    <x v="16"/>
    <x v="4"/>
    <n v="1"/>
    <x v="22"/>
    <x v="22"/>
    <x v="0"/>
    <n v="27536"/>
    <n v="6884"/>
    <n v="285"/>
    <n v="989"/>
    <n v="1179"/>
    <n v="1245"/>
    <n v="202"/>
    <n v="4537441"/>
    <n v="3639938"/>
    <n v="994920"/>
    <n v="4192786"/>
    <n v="1128324"/>
    <n v="15920.845614035088"/>
    <n v="3680.4226491405461"/>
    <n v="843.86768447837153"/>
    <n v="3367.6995983935744"/>
    <n v="5585.7623762376234"/>
    <n v="1.0350087158628705E-2"/>
    <n v="3.5916618245206276E-2"/>
    <n v="4.2816676350958746E-2"/>
    <n v="4.5213538640325394E-2"/>
    <n v="7.3358512492736781E-3"/>
    <n v="1.1771166393289628E-2"/>
    <n v="3.8529444384905957E-2"/>
    <n v="4.5659235643791048E-2"/>
    <n v="4.8130917757069569E-2"/>
    <n v="8.5340584393076933E-3"/>
    <n v="164.7821397443347"/>
    <n v="132.18833527019174"/>
    <n v="36.131609529343407"/>
    <n v="152.26561592097619"/>
    <n v="40.97632190586868"/>
    <n v="165.32848102430202"/>
    <n v="132.62661058571027"/>
    <n v="36.251405217323722"/>
    <n v="152.7704582031941"/>
    <n v="41.11218041694967"/>
  </r>
  <r>
    <x v="16"/>
    <x v="4"/>
    <n v="1"/>
    <x v="23"/>
    <x v="23"/>
    <x v="0"/>
    <n v="51588"/>
    <n v="12897"/>
    <n v="561"/>
    <n v="2213"/>
    <n v="2287"/>
    <n v="4101"/>
    <n v="836"/>
    <n v="10052375"/>
    <n v="6536583"/>
    <n v="2566274"/>
    <n v="13006255"/>
    <n v="5062562"/>
    <n v="17918.67201426025"/>
    <n v="2953.7202892001806"/>
    <n v="1122.113686051596"/>
    <n v="3171.4837844428189"/>
    <n v="6055.696172248804"/>
    <n v="1.0874622005117469E-2"/>
    <n v="4.2897573079010626E-2"/>
    <n v="4.4332015197332715E-2"/>
    <n v="7.9495231449174225E-2"/>
    <n v="1.620531906644956E-2"/>
    <n v="1.1938555135527809E-2"/>
    <n v="4.4976202861588488E-2"/>
    <n v="4.6443528543434157E-2"/>
    <n v="8.2270245176600046E-2"/>
    <n v="1.7500595916561144E-2"/>
    <n v="194.85878498875707"/>
    <n v="126.70743196092114"/>
    <n v="49.745560983174379"/>
    <n v="252.11783748158487"/>
    <n v="98.134488640769177"/>
    <n v="195.50484649863193"/>
    <n v="127.1275351387674"/>
    <n v="49.910494230809149"/>
    <n v="252.95374349813494"/>
    <n v="98.459857168062982"/>
  </r>
  <r>
    <x v="16"/>
    <x v="4"/>
    <n v="1"/>
    <x v="24"/>
    <x v="24"/>
    <x v="0"/>
    <n v="27084"/>
    <n v="6771"/>
    <n v="297"/>
    <n v="1148"/>
    <n v="754"/>
    <n v="1987"/>
    <n v="51"/>
    <n v="3241930"/>
    <n v="2685389"/>
    <n v="1298374"/>
    <n v="4830319"/>
    <n v="264958"/>
    <n v="10915.589225589225"/>
    <n v="2339.189024390244"/>
    <n v="1721.9814323607427"/>
    <n v="2430.9607448414695"/>
    <n v="5195.2549019607841"/>
    <n v="1.0965883916703589E-2"/>
    <n v="4.2386648944025995E-2"/>
    <n v="2.7839314724560627E-2"/>
    <n v="7.3364347954511883E-2"/>
    <n v="1.8830305715551617E-3"/>
    <n v="1.24403234838967E-2"/>
    <n v="4.5239040591945508E-2"/>
    <n v="3.0168466640865279E-2"/>
    <n v="7.7055794230444841E-2"/>
    <n v="2.4968193208648923E-3"/>
    <n v="119.69908433023187"/>
    <n v="99.150383990547923"/>
    <n v="47.938783045340422"/>
    <n v="178.34584994830897"/>
    <n v="9.7828238074139708"/>
    <n v="120.09595107225476"/>
    <n v="99.479120756454066"/>
    <n v="48.097725853885713"/>
    <n v="178.93716221120832"/>
    <n v="9.8152591216350995"/>
  </r>
  <r>
    <x v="16"/>
    <x v="4"/>
    <n v="1"/>
    <x v="25"/>
    <x v="25"/>
    <x v="0"/>
    <n v="70208"/>
    <n v="17552"/>
    <n v="843"/>
    <n v="2986"/>
    <n v="2996"/>
    <n v="3723"/>
    <n v="506"/>
    <n v="12350652"/>
    <n v="8068961"/>
    <n v="2594927"/>
    <n v="10867980"/>
    <n v="2766856"/>
    <n v="14650.832740213524"/>
    <n v="2702.2642330877429"/>
    <n v="866.13050734312412"/>
    <n v="2919.1458501208704"/>
    <n v="5468.094861660079"/>
    <n v="1.2007178669097538E-2"/>
    <n v="4.253076572470374E-2"/>
    <n v="4.267319963536919E-2"/>
    <n v="5.3028144940747493E-2"/>
    <n v="7.2071558796718326E-3"/>
    <n v="1.2964945960249075E-2"/>
    <n v="4.4305268304820865E-2"/>
    <n v="4.4450538888612501E-2"/>
    <n v="5.4998680940212229E-2"/>
    <n v="7.9509862337375746E-3"/>
    <n v="175.91516636280767"/>
    <n v="114.929367023701"/>
    <n v="36.960560050136735"/>
    <n v="154.79688924339106"/>
    <n v="39.409412032816775"/>
    <n v="176.49841960436308"/>
    <n v="115.31041959155202"/>
    <n v="37.083104154233396"/>
    <n v="155.31012405594666"/>
    <n v="39.540075396250302"/>
  </r>
  <r>
    <x v="16"/>
    <x v="4"/>
    <n v="1"/>
    <x v="26"/>
    <x v="26"/>
    <x v="0"/>
    <n v="45516"/>
    <n v="11379"/>
    <n v="427"/>
    <n v="1963"/>
    <n v="3772"/>
    <n v="3683"/>
    <n v="666"/>
    <n v="5146873"/>
    <n v="6534640"/>
    <n v="2372035"/>
    <n v="12575313"/>
    <n v="1748381"/>
    <n v="12053.566744730679"/>
    <n v="3328.9047376464596"/>
    <n v="628.85339342523855"/>
    <n v="3414.4211240836275"/>
    <n v="2625.1966966966966"/>
    <n v="9.3813164601458821E-3"/>
    <n v="4.3127691361279551E-2"/>
    <n v="8.2871957113981903E-2"/>
    <n v="8.0916600755778181E-2"/>
    <n v="1.4632217242288427E-2"/>
    <n v="1.0434148340487628E-2"/>
    <n v="4.5346291191075278E-2"/>
    <n v="8.588283166451402E-2"/>
    <n v="8.3894912490277668E-2"/>
    <n v="1.5943595944683676E-2"/>
    <n v="113.07832410580895"/>
    <n v="143.56797609631778"/>
    <n v="52.114311450918358"/>
    <n v="276.28335090957029"/>
    <n v="38.412448369804025"/>
    <n v="113.45323947239163"/>
    <n v="144.04398103195265"/>
    <n v="52.287098378354095"/>
    <n v="277.19937857982501"/>
    <n v="38.539806263333013"/>
  </r>
  <r>
    <x v="17"/>
    <x v="4"/>
    <n v="2"/>
    <x v="0"/>
    <x v="0"/>
    <x v="0"/>
    <n v="77344"/>
    <n v="19336"/>
    <n v="116"/>
    <n v="2257"/>
    <n v="1160"/>
    <n v="3440"/>
    <n v="481"/>
    <n v="1458625"/>
    <n v="3582465"/>
    <n v="1501331"/>
    <n v="5734037"/>
    <n v="1776816"/>
    <n v="12574.353448275862"/>
    <n v="1587.2684980062029"/>
    <n v="1294.2508620689655"/>
    <n v="1666.8712209302325"/>
    <n v="3694.0041580041579"/>
    <n v="1.4997931319817956E-3"/>
    <n v="2.9181319817956144E-2"/>
    <n v="1.4997931319817956E-2"/>
    <n v="4.4476623913942907E-2"/>
    <n v="6.2189697972693421E-3"/>
    <n v="1.8240075815141113E-3"/>
    <n v="3.0591465993807011E-2"/>
    <n v="1.6016233932877471E-2"/>
    <n v="4.6203770393344168E-2"/>
    <n v="6.8776084009747399E-3"/>
    <n v="18.858928940835746"/>
    <n v="46.318589677285892"/>
    <n v="19.411085539925526"/>
    <n v="74.136804406288789"/>
    <n v="22.972900289615225"/>
    <n v="18.921456417371342"/>
    <n v="46.472160674784966"/>
    <n v="19.475443712090861"/>
    <n v="74.38260772377734"/>
    <n v="23.049067790342328"/>
  </r>
  <r>
    <x v="17"/>
    <x v="4"/>
    <n v="2"/>
    <x v="1"/>
    <x v="1"/>
    <x v="0"/>
    <n v="20472"/>
    <n v="5118"/>
    <n v="22"/>
    <n v="458"/>
    <n v="828"/>
    <n v="716"/>
    <n v="103"/>
    <n v="523799"/>
    <n v="1312981"/>
    <n v="1070323"/>
    <n v="1960859"/>
    <n v="664779"/>
    <n v="23809.045454545456"/>
    <n v="2866.7707423580787"/>
    <n v="1292.6606280193237"/>
    <n v="2738.6298882681563"/>
    <n v="6454.1650485436894"/>
    <n v="1.0746385306760454E-3"/>
    <n v="2.2372020320437672E-2"/>
    <n v="4.0445486518171161E-2"/>
    <n v="3.4974599452911294E-2"/>
    <n v="5.0312622118014851E-3"/>
    <n v="1.6081865454119536E-3"/>
    <n v="2.4780345899798408E-2"/>
    <n v="4.3653569864916766E-2"/>
    <n v="3.7966323495522078E-2"/>
    <n v="6.1834386192571424E-3"/>
    <n v="25.586117624071903"/>
    <n v="64.135453302071127"/>
    <n v="52.282288003126219"/>
    <n v="95.782483391949981"/>
    <n v="32.472596717467759"/>
    <n v="25.670949343539913"/>
    <n v="64.348096770002201"/>
    <n v="52.455631863034618"/>
    <n v="96.1000537588356"/>
    <n v="32.580260813115565"/>
  </r>
  <r>
    <x v="17"/>
    <x v="4"/>
    <n v="2"/>
    <x v="2"/>
    <x v="2"/>
    <x v="0"/>
    <n v="19940"/>
    <n v="4985"/>
    <n v="90"/>
    <n v="621"/>
    <n v="1356"/>
    <n v="1551"/>
    <n v="108"/>
    <n v="841463"/>
    <n v="2178091"/>
    <n v="1303083"/>
    <n v="4711354"/>
    <n v="601570"/>
    <n v="9349.5888888888894"/>
    <n v="3507.3929146537844"/>
    <n v="960.97566371681421"/>
    <n v="3037.6234687298515"/>
    <n v="5570.0925925925922"/>
    <n v="4.5135406218655971E-3"/>
    <n v="3.1143430290872617E-2"/>
    <n v="6.8004012036108327E-2"/>
    <n v="7.7783350050150454E-2"/>
    <n v="5.416248746238716E-3"/>
    <n v="5.619577735876278E-3"/>
    <n v="3.4009629101133837E-2"/>
    <n v="7.2158022949957504E-2"/>
    <n v="8.2202646601939211E-2"/>
    <n v="6.6273022338199893E-3"/>
    <n v="42.199749247743227"/>
    <n v="109.23224674022066"/>
    <n v="65.350200601805412"/>
    <n v="236.27652958876629"/>
    <n v="30.169007021063191"/>
    <n v="42.339664077433405"/>
    <n v="109.59441029502308"/>
    <n v="65.566871609344858"/>
    <n v="237.05991316299372"/>
    <n v="30.269033479857839"/>
  </r>
  <r>
    <x v="17"/>
    <x v="4"/>
    <n v="2"/>
    <x v="3"/>
    <x v="3"/>
    <x v="0"/>
    <n v="80748"/>
    <n v="20187"/>
    <n v="103"/>
    <n v="1865"/>
    <n v="5535"/>
    <n v="2919"/>
    <n v="521"/>
    <n v="1666323"/>
    <n v="7469236"/>
    <n v="4663777"/>
    <n v="9533717"/>
    <n v="3035675"/>
    <n v="16177.893203883496"/>
    <n v="4004.9522788203753"/>
    <n v="842.59747064137309"/>
    <n v="3266.0900993490923"/>
    <n v="5826.6314779270633"/>
    <n v="1.2755733888145837E-3"/>
    <n v="2.309654728290484E-2"/>
    <n v="6.8546589389210877E-2"/>
    <n v="3.6149502154852131E-2"/>
    <n v="6.4521721900232826E-3"/>
    <n v="1.5682348893458315E-3"/>
    <n v="2.432820316995624E-2"/>
    <n v="7.061846428342794E-2"/>
    <n v="3.7680046905484314E-2"/>
    <n v="7.108676221593788E-3"/>
    <n v="20.636090057958093"/>
    <n v="92.500569673552292"/>
    <n v="57.757182840441871"/>
    <n v="118.06753108436122"/>
    <n v="37.594429583395254"/>
    <n v="20.70450977791851"/>
    <n v="92.807258734099534"/>
    <n v="57.948678916711501"/>
    <n v="118.45898835124277"/>
    <n v="37.719075305377629"/>
  </r>
  <r>
    <x v="17"/>
    <x v="4"/>
    <n v="2"/>
    <x v="4"/>
    <x v="4"/>
    <x v="0"/>
    <n v="66144"/>
    <n v="16536"/>
    <n v="164"/>
    <n v="1389"/>
    <n v="4946"/>
    <n v="2019"/>
    <n v="407"/>
    <n v="3203037"/>
    <n v="4206607"/>
    <n v="6877648"/>
    <n v="6692624"/>
    <n v="1299899"/>
    <n v="19530.713414634145"/>
    <n v="3028.5147588192945"/>
    <n v="1390.5475131419328"/>
    <n v="3314.8211986131751"/>
    <n v="3193.8550368550368"/>
    <n v="2.479438800193517E-3"/>
    <n v="2.0999637155297533E-2"/>
    <n v="7.47762457668118E-2"/>
    <n v="3.0524310595065312E-2"/>
    <n v="6.153241412675375E-3"/>
    <n v="2.9299943237189588E-3"/>
    <n v="2.2298633758228693E-2"/>
    <n v="7.7159201140492004E-2"/>
    <n v="3.2082793658945945E-2"/>
    <n v="6.8617129112431745E-3"/>
    <n v="48.425208635703918"/>
    <n v="63.597711054668601"/>
    <n v="103.97992259313014"/>
    <n v="101.18263183357523"/>
    <n v="19.652561078858248"/>
    <n v="48.585764206287983"/>
    <n v="63.808571618286166"/>
    <n v="104.32467187292815"/>
    <n v="101.51810659238214"/>
    <n v="19.717719872105612"/>
  </r>
  <r>
    <x v="17"/>
    <x v="4"/>
    <n v="2"/>
    <x v="5"/>
    <x v="5"/>
    <x v="0"/>
    <n v="16092"/>
    <n v="4023"/>
    <n v="75"/>
    <n v="361"/>
    <n v="594"/>
    <n v="497"/>
    <n v="141"/>
    <n v="1434434"/>
    <n v="1109739"/>
    <n v="722101"/>
    <n v="1681184"/>
    <n v="824652"/>
    <n v="19125.786666666667"/>
    <n v="3074.0692520775624"/>
    <n v="1215.6582491582492"/>
    <n v="3382.6639839034206"/>
    <n v="5848.5957446808507"/>
    <n v="4.660700969425802E-3"/>
    <n v="2.2433507332836191E-2"/>
    <n v="3.6912751677852351E-2"/>
    <n v="3.0884911757394978E-2"/>
    <n v="8.7621178225205064E-3"/>
    <n v="5.91171478157132E-3"/>
    <n v="2.5153530804429503E-2"/>
    <n v="4.037590672806906E-2"/>
    <n v="3.4062603526714301E-2"/>
    <n v="1.0473883834666934E-2"/>
    <n v="89.139572458364398"/>
    <n v="68.962155108128258"/>
    <n v="44.873291076311212"/>
    <n v="104.47327864777529"/>
    <n v="51.246085011185684"/>
    <n v="89.435118008314191"/>
    <n v="69.190801684447365"/>
    <n v="45.02207013283406"/>
    <n v="104.81966366782277"/>
    <n v="51.41599330174293"/>
  </r>
  <r>
    <x v="17"/>
    <x v="4"/>
    <n v="2"/>
    <x v="6"/>
    <x v="6"/>
    <x v="0"/>
    <n v="103096"/>
    <n v="25774"/>
    <n v="363"/>
    <n v="3023"/>
    <n v="1995"/>
    <n v="4523"/>
    <n v="851"/>
    <n v="9513342"/>
    <n v="8020558"/>
    <n v="1658005"/>
    <n v="11406058"/>
    <n v="7048359"/>
    <n v="26207.553719008265"/>
    <n v="2653.1782997022824"/>
    <n v="831.0802005012531"/>
    <n v="2521.7904045987175"/>
    <n v="8282.4430082256167"/>
    <n v="3.5209901451074728E-3"/>
    <n v="2.932218514782339E-2"/>
    <n v="1.9350896252036936E-2"/>
    <n v="4.3871731201986501E-2"/>
    <n v="8.254442461395204E-3"/>
    <n v="3.950824867811775E-3"/>
    <n v="3.0546436890815994E-2"/>
    <n v="2.0350533369242457E-2"/>
    <n v="4.5357959337973354E-2"/>
    <n v="8.9110094111404196E-3"/>
    <n v="92.27653837200279"/>
    <n v="77.796985334057581"/>
    <n v="16.082146737021805"/>
    <n v="110.63531077830372"/>
    <n v="68.366949251183357"/>
    <n v="92.58248464848235"/>
    <n v="78.054924116810085"/>
    <n v="16.135467689441523"/>
    <n v="111.00212624382675"/>
    <n v="68.593622400465833"/>
  </r>
  <r>
    <x v="17"/>
    <x v="4"/>
    <n v="2"/>
    <x v="7"/>
    <x v="7"/>
    <x v="0"/>
    <n v="123496"/>
    <n v="30874"/>
    <n v="852"/>
    <n v="2927"/>
    <n v="4492"/>
    <n v="4928"/>
    <n v="1788"/>
    <n v="11950683"/>
    <n v="7536789"/>
    <n v="3965697"/>
    <n v="15656252"/>
    <n v="10061987"/>
    <n v="14026.62323943662"/>
    <n v="2574.9193713700033"/>
    <n v="882.83548530721282"/>
    <n v="3176.9991883116882"/>
    <n v="5627.5095078299773"/>
    <n v="6.8990088747813696E-3"/>
    <n v="2.3701172507611584E-2"/>
    <n v="3.6373647729481116E-2"/>
    <n v="3.9904126449439657E-2"/>
    <n v="1.4478201723132734E-2"/>
    <n v="7.4478157392982702E-3"/>
    <n v="2.4709741878430364E-2"/>
    <n v="3.76149491081239E-2"/>
    <n v="4.1201890325014118E-2"/>
    <n v="1.5270192099533245E-2"/>
    <n v="96.769798212087835"/>
    <n v="61.028608214031223"/>
    <n v="32.111946945650061"/>
    <n v="126.77537734015677"/>
    <n v="81.476217853209818"/>
    <n v="97.090642057782517"/>
    <n v="61.230950822144031"/>
    <n v="32.218415293638195"/>
    <n v="127.19570579342133"/>
    <n v="81.746355267482286"/>
  </r>
  <r>
    <x v="17"/>
    <x v="4"/>
    <n v="2"/>
    <x v="8"/>
    <x v="8"/>
    <x v="0"/>
    <n v="12040"/>
    <n v="3010"/>
    <n v="104"/>
    <n v="283"/>
    <n v="381"/>
    <n v="347"/>
    <n v="115"/>
    <n v="1204635"/>
    <n v="810734"/>
    <n v="282021"/>
    <n v="992257"/>
    <n v="439557"/>
    <n v="11583.028846153846"/>
    <n v="2864.7844522968198"/>
    <n v="740.2125984251968"/>
    <n v="2859.5302593659944"/>
    <n v="3822.2347826086957"/>
    <n v="8.6378737541528243E-3"/>
    <n v="2.3504983388704319E-2"/>
    <n v="3.1644518272425252E-2"/>
    <n v="2.8820598006644518E-2"/>
    <n v="9.5514950166112958E-3"/>
    <n v="1.0602872444945996E-2"/>
    <n v="2.672203232693025E-2"/>
    <n v="3.5361661792210133E-2"/>
    <n v="3.2373178304070035E-2"/>
    <n v="1.1616848087270771E-2"/>
    <n v="100.05274086378738"/>
    <n v="67.336710963455147"/>
    <n v="23.423671096345515"/>
    <n v="82.413372093023256"/>
    <n v="36.508056478405315"/>
    <n v="100.38446942728686"/>
    <n v="67.55996831958393"/>
    <n v="23.501333144357311"/>
    <n v="82.686616676845176"/>
    <n v="36.629100290170825"/>
  </r>
  <r>
    <x v="17"/>
    <x v="4"/>
    <n v="2"/>
    <x v="9"/>
    <x v="9"/>
    <x v="0"/>
    <n v="12440"/>
    <n v="3110"/>
    <n v="98"/>
    <n v="323"/>
    <n v="558"/>
    <n v="411"/>
    <n v="112"/>
    <n v="1335215"/>
    <n v="981514"/>
    <n v="348931"/>
    <n v="1278916"/>
    <n v="541081"/>
    <n v="13624.642857142857"/>
    <n v="3038.7430340557275"/>
    <n v="625.3243727598566"/>
    <n v="3111.7177615571777"/>
    <n v="4831.0803571428569"/>
    <n v="7.8778135048231512E-3"/>
    <n v="2.5964630225080387E-2"/>
    <n v="4.4855305466237942E-2"/>
    <n v="3.3038585209003213E-2"/>
    <n v="9.0032154340836008E-3"/>
    <n v="9.7246615300874036E-3"/>
    <n v="2.9286817922239906E-2"/>
    <n v="4.9179320786160448E-2"/>
    <n v="3.6772470947534587E-2"/>
    <n v="1.0976458905914742E-2"/>
    <n v="107.33239549839229"/>
    <n v="78.899839228295818"/>
    <n v="28.04911575562701"/>
    <n v="102.80675241157556"/>
    <n v="43.495257234726687"/>
    <n v="107.68826002612286"/>
    <n v="79.161434563931607"/>
    <n v="28.142113636511777"/>
    <n v="103.14761200223853"/>
    <n v="43.639467369071333"/>
  </r>
  <r>
    <x v="17"/>
    <x v="4"/>
    <n v="2"/>
    <x v="10"/>
    <x v="10"/>
    <x v="0"/>
    <n v="35496"/>
    <n v="8874"/>
    <n v="248"/>
    <n v="913"/>
    <n v="620"/>
    <n v="1065"/>
    <n v="160"/>
    <n v="4391849"/>
    <n v="4276144"/>
    <n v="701710"/>
    <n v="3397755"/>
    <n v="946380"/>
    <n v="17709.068548387098"/>
    <n v="4683.6188389923327"/>
    <n v="1131.7903225806451"/>
    <n v="3190.3802816901407"/>
    <n v="5914.875"/>
    <n v="6.9867027270678382E-3"/>
    <n v="2.572120802343926E-2"/>
    <n v="1.7466756817669595E-2"/>
    <n v="3.0003380662609873E-2"/>
    <n v="4.50755014649538E-3"/>
    <n v="8.0168038907391624E-3"/>
    <n v="2.7678941280896058E-2"/>
    <n v="1.9086872316480302E-2"/>
    <n v="3.2113157011783605E-2"/>
    <n v="5.335979506081107E-3"/>
    <n v="123.72799752084742"/>
    <n v="120.46833446022087"/>
    <n v="19.768706333107957"/>
    <n v="95.722194050033806"/>
    <n v="26.661595672751858"/>
    <n v="124.13822227359195"/>
    <n v="120.86775167950596"/>
    <n v="19.834250210242249"/>
    <n v="96.039564525376079"/>
    <n v="26.749993179474508"/>
  </r>
  <r>
    <x v="17"/>
    <x v="4"/>
    <n v="2"/>
    <x v="11"/>
    <x v="11"/>
    <x v="0"/>
    <n v="98744"/>
    <n v="24686"/>
    <n v="185"/>
    <n v="2089"/>
    <n v="6621"/>
    <n v="3059"/>
    <n v="704"/>
    <n v="2601035"/>
    <n v="3962967"/>
    <n v="5358411"/>
    <n v="5589694"/>
    <n v="3703810"/>
    <n v="14059.648648648648"/>
    <n v="1897.0641455241741"/>
    <n v="809.30539193475306"/>
    <n v="1827.294540699575"/>
    <n v="5261.09375"/>
    <n v="1.8735315563477275E-3"/>
    <n v="2.1155715790326501E-2"/>
    <n v="6.7052175322044882E-2"/>
    <n v="3.0979097464149719E-2"/>
    <n v="7.1295471117232443E-3"/>
    <n v="2.1941761010655461E-3"/>
    <n v="2.2222732522149412E-2"/>
    <n v="6.8906713068458733E-2"/>
    <n v="3.2263796848927856E-2"/>
    <n v="7.7533937338649045E-3"/>
    <n v="26.341195414404925"/>
    <n v="40.133749898728027"/>
    <n v="54.265687029085313"/>
    <n v="56.607935672040831"/>
    <n v="37.509215749817713"/>
    <n v="26.428530622218734"/>
    <n v="40.266814831150796"/>
    <n v="54.445606921834468"/>
    <n v="56.795621376810509"/>
    <n v="37.633578942182623"/>
  </r>
  <r>
    <x v="17"/>
    <x v="4"/>
    <n v="2"/>
    <x v="12"/>
    <x v="12"/>
    <x v="0"/>
    <n v="98016"/>
    <n v="24504"/>
    <n v="331"/>
    <n v="2595"/>
    <n v="3440"/>
    <n v="4381"/>
    <n v="978"/>
    <n v="6366069"/>
    <n v="7997819"/>
    <n v="3860806"/>
    <n v="12765575"/>
    <n v="3949808"/>
    <n v="19232.836858006041"/>
    <n v="3082.0111753371871"/>
    <n v="1122.3273255813954"/>
    <n v="2913.8495777219814"/>
    <n v="4038.6584867075667"/>
    <n v="3.3769996735226902E-3"/>
    <n v="2.6475269343780607E-2"/>
    <n v="3.5096310806398953E-2"/>
    <n v="4.4696784198498207E-2"/>
    <n v="9.977962781586679E-3"/>
    <n v="3.808755687525923E-3"/>
    <n v="2.7670085595620928E-2"/>
    <n v="3.6465867928210584E-2"/>
    <n v="4.6234642043163132E-2"/>
    <n v="1.0717654581458944E-2"/>
    <n v="64.949283790401566"/>
    <n v="81.597075987593868"/>
    <n v="39.389548645119163"/>
    <n v="130.23970576232452"/>
    <n v="40.29758406790728"/>
    <n v="65.164625543422034"/>
    <n v="81.867614111481686"/>
    <n v="39.520146150755991"/>
    <n v="130.67152032462573"/>
    <n v="40.431192198578543"/>
  </r>
  <r>
    <x v="17"/>
    <x v="4"/>
    <n v="2"/>
    <x v="13"/>
    <x v="13"/>
    <x v="0"/>
    <n v="24868"/>
    <n v="6217"/>
    <n v="170"/>
    <n v="707"/>
    <n v="938"/>
    <n v="923"/>
    <n v="298"/>
    <n v="3385399"/>
    <n v="2093564"/>
    <n v="864552"/>
    <n v="2967403"/>
    <n v="2487371"/>
    <n v="19914.111764705882"/>
    <n v="2961.1937765205093"/>
    <n v="921.69722814498937"/>
    <n v="3214.9544962080172"/>
    <n v="8346.8825503355711"/>
    <n v="6.836094579379122E-3"/>
    <n v="2.8430110986006112E-2"/>
    <n v="3.771915714975068E-2"/>
    <n v="3.7115972333923115E-2"/>
    <n v="1.1983271674441048E-2"/>
    <n v="8.0535413634531851E-3"/>
    <n v="3.0885734552053963E-2"/>
    <n v="4.0534085865953827E-2"/>
    <n v="3.990917793464651E-2"/>
    <n v="1.3590972901598029E-2"/>
    <n v="136.13475148785588"/>
    <n v="84.187067717548658"/>
    <n v="34.765642592890458"/>
    <n v="119.32616213607849"/>
    <n v="100.0229612353225"/>
    <n v="136.58611129233049"/>
    <n v="84.466193054826491"/>
    <n v="34.880909366962918"/>
    <n v="119.72179244077148"/>
    <n v="100.35459106336219"/>
  </r>
  <r>
    <x v="17"/>
    <x v="4"/>
    <n v="2"/>
    <x v="14"/>
    <x v="14"/>
    <x v="0"/>
    <n v="169756"/>
    <n v="42439"/>
    <n v="1108"/>
    <n v="4469"/>
    <n v="8263"/>
    <n v="6761"/>
    <n v="1528"/>
    <n v="14270950"/>
    <n v="13863960"/>
    <n v="10603252"/>
    <n v="21769673"/>
    <n v="14612941"/>
    <n v="12879.918772563176"/>
    <n v="3102.2510628776013"/>
    <n v="1283.220622050103"/>
    <n v="3219.889513385594"/>
    <n v="9563.4430628272257"/>
    <n v="6.527015245411061E-3"/>
    <n v="2.6326020877023494E-2"/>
    <n v="4.8675746365371475E-2"/>
    <n v="3.9827752774570561E-2"/>
    <n v="9.001154598364711E-3"/>
    <n v="6.9824002220109163E-3"/>
    <n v="2.7231425582019887E-2"/>
    <n v="4.9892671744980792E-2"/>
    <n v="4.0933639971531523E-2"/>
    <n v="9.5352625443883773E-3"/>
    <n v="84.067426188175972"/>
    <n v="81.669926247084049"/>
    <n v="62.461721529725018"/>
    <n v="128.24096350055373"/>
    <n v="86.082029501166375"/>
    <n v="84.346154849537371"/>
    <n v="81.9407059087021"/>
    <n v="62.668815678049945"/>
    <n v="128.66615115894828"/>
    <n v="86.367437654336499"/>
  </r>
  <r>
    <x v="17"/>
    <x v="4"/>
    <n v="2"/>
    <x v="15"/>
    <x v="15"/>
    <x v="0"/>
    <n v="17932"/>
    <n v="4483"/>
    <n v="140"/>
    <n v="529"/>
    <n v="606"/>
    <n v="803"/>
    <n v="186"/>
    <n v="2108517"/>
    <n v="1659707"/>
    <n v="615608"/>
    <n v="2380253"/>
    <n v="1574003"/>
    <n v="15060.835714285715"/>
    <n v="3137.4423440453688"/>
    <n v="1015.8547854785479"/>
    <n v="2964.2004981320051"/>
    <n v="8462.3817204301067"/>
    <n v="7.8072719161275932E-3"/>
    <n v="2.9500334597367835E-2"/>
    <n v="3.379433415123801E-2"/>
    <n v="4.4780281061788982E-2"/>
    <n v="1.0372518402855231E-2"/>
    <n v="9.3386739816501748E-3"/>
    <n v="3.2444435713069875E-2"/>
    <n v="3.6938448212406334E-2"/>
    <n v="4.8378906147475344E-2"/>
    <n v="1.2135385355650192E-2"/>
    <n v="117.58403970555432"/>
    <n v="92.555598929288422"/>
    <n v="34.33013606959625"/>
    <n v="132.73773142984609"/>
    <n v="87.776210127146996"/>
    <n v="117.97389393888405"/>
    <n v="92.862470441368714"/>
    <n v="34.443958905680404"/>
    <n v="133.17782828865529"/>
    <n v="88.067235398853938"/>
  </r>
  <r>
    <x v="17"/>
    <x v="4"/>
    <n v="2"/>
    <x v="16"/>
    <x v="16"/>
    <x v="0"/>
    <n v="35260"/>
    <n v="8815"/>
    <n v="249"/>
    <n v="1034"/>
    <n v="1055"/>
    <n v="2332"/>
    <n v="849"/>
    <n v="4590571"/>
    <n v="2065277"/>
    <n v="839759"/>
    <n v="7440589"/>
    <n v="5447481"/>
    <n v="18436.0281124498"/>
    <n v="1997.3665377176017"/>
    <n v="795.98009478672986"/>
    <n v="3190.6470840480274"/>
    <n v="6416.349823321555"/>
    <n v="7.0618264322178104E-3"/>
    <n v="2.9325014180374361E-2"/>
    <n v="2.9920589903573453E-2"/>
    <n v="6.6137266023823027E-2"/>
    <n v="2.4078275666477595E-2"/>
    <n v="8.1008715124460916E-3"/>
    <n v="3.1418503750076252E-2"/>
    <n v="3.2034582618185058E-2"/>
    <n v="6.9221017771762733E-2"/>
    <n v="2.5980382697898617E-2"/>
    <n v="130.19203062960861"/>
    <n v="58.572802041973908"/>
    <n v="23.81619398752127"/>
    <n v="211.02067498581962"/>
    <n v="154.49463981849121"/>
    <n v="130.62368712324368"/>
    <n v="58.76700233387772"/>
    <n v="23.895157459699025"/>
    <n v="211.72032183984274"/>
    <n v="155.00687251189768"/>
  </r>
  <r>
    <x v="17"/>
    <x v="4"/>
    <n v="2"/>
    <x v="17"/>
    <x v="17"/>
    <x v="0"/>
    <n v="114132"/>
    <n v="28533"/>
    <n v="625"/>
    <n v="2902"/>
    <n v="7909"/>
    <n v="3698"/>
    <n v="1053"/>
    <n v="8856811"/>
    <n v="8867085"/>
    <n v="3950300"/>
    <n v="11406776"/>
    <n v="2179085"/>
    <n v="14170.8976"/>
    <n v="3055.5082701585116"/>
    <n v="499.46895941332662"/>
    <n v="3084.5797728501893"/>
    <n v="2069.4064577397912"/>
    <n v="5.4761153751796167E-3"/>
    <n v="2.5426698910033997E-2"/>
    <n v="6.9296954403672936E-2"/>
    <n v="3.2401079451862755E-2"/>
    <n v="9.226159184102618E-3"/>
    <n v="5.9850899764381125E-3"/>
    <n v="2.6512385446257978E-2"/>
    <n v="7.1048473386850872E-2"/>
    <n v="3.3622259315005294E-2"/>
    <n v="9.885560705209271E-3"/>
    <n v="77.601470227455934"/>
    <n v="77.691488802439281"/>
    <n v="34.611677706515266"/>
    <n v="99.943714295727759"/>
    <n v="19.092673395717238"/>
    <n v="77.858760772639982"/>
    <n v="77.949077807538671"/>
    <n v="34.726434004311457"/>
    <n v="100.27508137760772"/>
    <n v="19.1559758606397"/>
  </r>
  <r>
    <x v="17"/>
    <x v="4"/>
    <n v="2"/>
    <x v="18"/>
    <x v="18"/>
    <x v="0"/>
    <n v="80096"/>
    <n v="20024"/>
    <n v="300"/>
    <n v="2571"/>
    <n v="4127"/>
    <n v="3905"/>
    <n v="757"/>
    <n v="10113059"/>
    <n v="8886647"/>
    <n v="3014674"/>
    <n v="13179278"/>
    <n v="6371079"/>
    <n v="33710.196666666663"/>
    <n v="3456.4943601711398"/>
    <n v="730.47589047734436"/>
    <n v="3374.9751600512163"/>
    <n v="8416.2206076618222"/>
    <n v="3.7455053935277665E-3"/>
    <n v="3.2098981222532963E-2"/>
    <n v="5.1525669196963643E-2"/>
    <n v="4.8753995205753096E-2"/>
    <n v="9.4511586096683985E-3"/>
    <n v="4.2484160836755262E-3"/>
    <n v="3.3550128879347503E-2"/>
    <n v="5.3345684830212077E-2"/>
    <n v="5.0526967851213751E-2"/>
    <n v="1.0247741510967398E-2"/>
    <n v="126.26172343188175"/>
    <n v="110.94994756292449"/>
    <n v="37.63825908909309"/>
    <n v="164.54352277267279"/>
    <n v="79.543035856971628"/>
    <n v="126.68034884661226"/>
    <n v="111.31780621834604"/>
    <n v="37.763050129422957"/>
    <n v="165.08907290924361"/>
    <n v="79.806763734823022"/>
  </r>
  <r>
    <x v="17"/>
    <x v="4"/>
    <n v="2"/>
    <x v="19"/>
    <x v="19"/>
    <x v="0"/>
    <n v="62704"/>
    <n v="15676"/>
    <n v="517"/>
    <n v="1655"/>
    <n v="3950"/>
    <n v="2191"/>
    <n v="550"/>
    <n v="5819961"/>
    <n v="4924630"/>
    <n v="3240023"/>
    <n v="6723474"/>
    <n v="1450272"/>
    <n v="11257.177949709865"/>
    <n v="2975.6072507552872"/>
    <n v="820.25898734177213"/>
    <n v="3068.6782291191239"/>
    <n v="2636.8581818181819"/>
    <n v="8.2450880326613938E-3"/>
    <n v="2.6393850472059197E-2"/>
    <n v="6.2994386323041593E-2"/>
    <n v="3.4941949476907375E-2"/>
    <n v="8.7713702475121207E-3"/>
    <n v="9.0864989186088246E-3"/>
    <n v="2.7885446877572793E-2"/>
    <n v="6.5255020656099852E-2"/>
    <n v="3.6650621004582669E-2"/>
    <n v="9.6389890162338343E-3"/>
    <n v="92.816423194692518"/>
    <n v="78.537732840010207"/>
    <n v="51.671711533554479"/>
    <n v="107.22559964276601"/>
    <n v="23.128859402908905"/>
    <n v="93.124159479273203"/>
    <n v="78.798127598520537"/>
    <n v="51.843031004591481"/>
    <n v="107.58111008488665"/>
    <n v="23.205543991845396"/>
  </r>
  <r>
    <x v="17"/>
    <x v="4"/>
    <n v="2"/>
    <x v="20"/>
    <x v="20"/>
    <x v="0"/>
    <n v="58484"/>
    <n v="14621"/>
    <n v="395"/>
    <n v="2000"/>
    <n v="3689"/>
    <n v="2522"/>
    <n v="421"/>
    <n v="5348803"/>
    <n v="7692716"/>
    <n v="6392647"/>
    <n v="9762434"/>
    <n v="1760871"/>
    <n v="13541.273417721519"/>
    <n v="3846.3580000000002"/>
    <n v="1732.8942802927622"/>
    <n v="3870.9095955590801"/>
    <n v="4182.5914489311162"/>
    <n v="6.7539839956227343E-3"/>
    <n v="3.419738731960878E-2"/>
    <n v="6.3077080911018393E-2"/>
    <n v="4.3122905410026675E-2"/>
    <n v="7.1985500307776484E-3"/>
    <n v="7.5431090209413494E-3"/>
    <n v="3.5948354631047612E-2"/>
    <n v="6.541928703207317E-2"/>
    <n v="4.5080034504031335E-2"/>
    <n v="8.0130500556195722E-3"/>
    <n v="91.457543943642705"/>
    <n v="131.53539429587579"/>
    <n v="109.30591272826756"/>
    <n v="166.92486834005882"/>
    <n v="30.108593803433418"/>
    <n v="91.760774813798676"/>
    <n v="131.97150476144029"/>
    <n v="109.66832052537842"/>
    <n v="167.4783139159494"/>
    <n v="30.2084199599702"/>
  </r>
  <r>
    <x v="17"/>
    <x v="4"/>
    <n v="2"/>
    <x v="21"/>
    <x v="21"/>
    <x v="0"/>
    <n v="100708"/>
    <n v="25177"/>
    <n v="974"/>
    <n v="3625"/>
    <n v="4003"/>
    <n v="5378"/>
    <n v="1133"/>
    <n v="11015923"/>
    <n v="10529764"/>
    <n v="4047293"/>
    <n v="15046534"/>
    <n v="3638879"/>
    <n v="11309.982546201232"/>
    <n v="2904.7624827586205"/>
    <n v="1011.0649512865351"/>
    <n v="2797.7936035701005"/>
    <n v="3211.7202118270079"/>
    <n v="9.6715255987607739E-3"/>
    <n v="3.5995154307502879E-2"/>
    <n v="3.9748580053223181E-2"/>
    <n v="5.3401914445724272E-2"/>
    <n v="1.1250347539420899E-2"/>
    <n v="1.0390082328817121E-2"/>
    <n v="3.7362837669518166E-2"/>
    <n v="4.1183002999199136E-2"/>
    <n v="5.5052679093652634E-2"/>
    <n v="1.2024720315830706E-2"/>
    <n v="109.38478571712277"/>
    <n v="104.55737379354173"/>
    <n v="40.188396155221035"/>
    <n v="149.4075346546451"/>
    <n v="36.132968582436348"/>
    <n v="109.74745502054586"/>
    <n v="104.90403763415586"/>
    <n v="40.321642269328692"/>
    <n v="149.90290086269792"/>
    <n v="36.252768776407464"/>
  </r>
  <r>
    <x v="17"/>
    <x v="4"/>
    <n v="2"/>
    <x v="22"/>
    <x v="22"/>
    <x v="0"/>
    <n v="28472"/>
    <n v="7118"/>
    <n v="273"/>
    <n v="1014"/>
    <n v="2180"/>
    <n v="1967"/>
    <n v="365"/>
    <n v="4103851"/>
    <n v="4035058"/>
    <n v="1879687"/>
    <n v="6248965"/>
    <n v="2154810"/>
    <n v="15032.421245421245"/>
    <n v="3979.3471400394478"/>
    <n v="862.24174311926606"/>
    <n v="3176.9013726487037"/>
    <n v="5903.58904109589"/>
    <n v="9.5883675189660025E-3"/>
    <n v="3.5613936499016577E-2"/>
    <n v="7.656645125035122E-2"/>
    <n v="6.9085417252037096E-2"/>
    <n v="1.28196122506322E-2"/>
    <n v="1.0934002088927546E-2"/>
    <n v="3.8173007799895041E-2"/>
    <n v="8.0238166701939131E-2"/>
    <n v="7.258724712136326E-2"/>
    <n v="1.4373009878393669E-2"/>
    <n v="144.13637960101153"/>
    <n v="141.72021635290812"/>
    <n v="66.018790390559147"/>
    <n v="219.47755689800505"/>
    <n v="75.681722393930883"/>
    <n v="144.61426909949267"/>
    <n v="142.19009497276113"/>
    <n v="66.237678132275775"/>
    <n v="220.20524285684621"/>
    <n v="75.932647944157281"/>
  </r>
  <r>
    <x v="17"/>
    <x v="4"/>
    <n v="2"/>
    <x v="23"/>
    <x v="23"/>
    <x v="0"/>
    <n v="52648"/>
    <n v="13162"/>
    <n v="517"/>
    <n v="2318"/>
    <n v="2886"/>
    <n v="3226"/>
    <n v="655"/>
    <n v="8162332"/>
    <n v="7401019"/>
    <n v="3310389"/>
    <n v="10912378"/>
    <n v="4204708"/>
    <n v="15787.876208897485"/>
    <n v="3192.846850733391"/>
    <n v="1147.0509355509355"/>
    <n v="3382.6342219466833"/>
    <n v="6419.4015267175573"/>
    <n v="9.819936179911868E-3"/>
    <n v="4.4028263181887253E-2"/>
    <n v="5.4816897128096037E-2"/>
    <n v="6.1274882236742136E-2"/>
    <n v="1.2441118371068228E-2"/>
    <n v="1.0821264279861737E-2"/>
    <n v="4.6111570240616823E-2"/>
    <n v="5.7128324123624084E-2"/>
    <n v="6.3710311073734816E-2"/>
    <n v="1.3566697917879813E-2"/>
    <n v="155.03593678772222"/>
    <n v="140.57550144354963"/>
    <n v="62.877773134781947"/>
    <n v="207.27051359975687"/>
    <n v="79.864534265309217"/>
    <n v="155.54996417125392"/>
    <n v="141.0415847187752"/>
    <n v="63.086246717594079"/>
    <n v="207.95772665497796"/>
    <n v="80.129328083026365"/>
  </r>
  <r>
    <x v="17"/>
    <x v="4"/>
    <n v="2"/>
    <x v="24"/>
    <x v="24"/>
    <x v="0"/>
    <n v="27900"/>
    <n v="6975"/>
    <n v="293"/>
    <n v="1258"/>
    <n v="871"/>
    <n v="1944"/>
    <n v="38"/>
    <n v="3329328"/>
    <n v="3055564"/>
    <n v="1224639"/>
    <n v="4870519"/>
    <n v="263107"/>
    <n v="11362.894197952219"/>
    <n v="2428.9062003179652"/>
    <n v="1406.0149253731342"/>
    <n v="2505.4110082304528"/>
    <n v="6923.8684210526317"/>
    <n v="1.0501792114695341E-2"/>
    <n v="4.5089605734767023E-2"/>
    <n v="3.121863799283154E-2"/>
    <n v="6.9677419354838704E-2"/>
    <n v="1.3620071684587814E-3"/>
    <n v="1.1923770627501166E-2"/>
    <n v="4.7984104366810831E-2"/>
    <n v="3.3644542395947823E-2"/>
    <n v="7.3228958690655668E-2"/>
    <n v="1.8764623649455857E-3"/>
    <n v="119.33075268817204"/>
    <n v="109.5184229390681"/>
    <n v="43.893870967741933"/>
    <n v="174.57057347670252"/>
    <n v="9.4303584229390687"/>
    <n v="119.7263982130103"/>
    <n v="109.88153532164408"/>
    <n v="44.039402720663965"/>
    <n v="175.14936867080468"/>
    <n v="9.4616251251395198"/>
  </r>
  <r>
    <x v="17"/>
    <x v="4"/>
    <n v="2"/>
    <x v="25"/>
    <x v="25"/>
    <x v="0"/>
    <n v="71744"/>
    <n v="17936"/>
    <n v="813"/>
    <n v="3024"/>
    <n v="3643"/>
    <n v="4288"/>
    <n v="339"/>
    <n v="10488557"/>
    <n v="8835886"/>
    <n v="3224169"/>
    <n v="12067054"/>
    <n v="1964222"/>
    <n v="12901.054120541205"/>
    <n v="2921.9199735449733"/>
    <n v="885.0312928904749"/>
    <n v="2814.1450559701493"/>
    <n v="5794.1651917404133"/>
    <n v="1.1331958073148974E-2"/>
    <n v="4.2149866190900984E-2"/>
    <n v="5.0777765388046389E-2"/>
    <n v="5.9768064228367529E-2"/>
    <n v="4.725133809099019E-3"/>
    <n v="1.2252706223911634E-2"/>
    <n v="4.38977397393122E-2"/>
    <n v="5.2687547720646835E-2"/>
    <n v="6.1830190341923282E-2"/>
    <n v="5.3216767377601603E-3"/>
    <n v="146.19420439339876"/>
    <n v="123.15853590544157"/>
    <n v="44.939911351471899"/>
    <n v="168.19600245316681"/>
    <n v="27.378205842997325"/>
    <n v="146.67891668610244"/>
    <n v="123.56687258713461"/>
    <n v="45.088911289981468"/>
    <n v="168.75366252123138"/>
    <n v="27.468979297248371"/>
  </r>
  <r>
    <x v="17"/>
    <x v="4"/>
    <n v="2"/>
    <x v="26"/>
    <x v="26"/>
    <x v="0"/>
    <n v="46332"/>
    <n v="11583"/>
    <n v="414"/>
    <n v="1887"/>
    <n v="3986"/>
    <n v="2957"/>
    <n v="473"/>
    <n v="5015211"/>
    <n v="6234263"/>
    <n v="2604561"/>
    <n v="10303865"/>
    <n v="1379211"/>
    <n v="12114.036231884058"/>
    <n v="3303.7959724430311"/>
    <n v="653.42724535875561"/>
    <n v="3484.5671288468043"/>
    <n v="2915.879492600423"/>
    <n v="8.9355089355089359E-3"/>
    <n v="4.072779072779073E-2"/>
    <n v="8.6031252697919364E-2"/>
    <n v="6.3821980488647151E-2"/>
    <n v="1.0208926875593542E-2"/>
    <n v="9.9541613101552361E-3"/>
    <n v="4.2867386617256344E-2"/>
    <n v="8.9066605615077774E-2"/>
    <n v="6.6467919050138616E-2"/>
    <n v="1.1297047920839388E-2"/>
    <n v="108.245078995079"/>
    <n v="134.55631097297763"/>
    <n v="56.215164465164463"/>
    <n v="222.39197530864197"/>
    <n v="29.76800051800052"/>
    <n v="108.60396955870495"/>
    <n v="135.00243739953524"/>
    <n v="56.401547922468289"/>
    <n v="223.12932412953421"/>
    <n v="29.866697424900174"/>
  </r>
  <r>
    <x v="18"/>
    <x v="4"/>
    <n v="3"/>
    <x v="0"/>
    <x v="0"/>
    <x v="0"/>
    <n v="78664"/>
    <n v="19666"/>
    <n v="124"/>
    <n v="2212"/>
    <n v="1186"/>
    <n v="3858"/>
    <n v="519"/>
    <n v="1989975"/>
    <n v="3573023"/>
    <n v="1618807"/>
    <n v="5627955"/>
    <n v="1653614"/>
    <n v="16048.185483870968"/>
    <n v="1615.2906871609403"/>
    <n v="1364.9300168634063"/>
    <n v="1458.7752721617419"/>
    <n v="3186.1541425818882"/>
    <n v="1.5763246211735991E-3"/>
    <n v="2.811959727448388E-2"/>
    <n v="1.5076782263805552E-2"/>
    <n v="4.9044035391030201E-2"/>
    <n v="6.5976812773314349E-3"/>
    <n v="1.905895001248803E-3"/>
    <n v="2.949293980155903E-2"/>
    <n v="1.6089115340300279E-2"/>
    <n v="5.0838112933495425E-2"/>
    <n v="7.270233726371836E-3"/>
    <n v="25.297149903386554"/>
    <n v="45.421323604189972"/>
    <n v="20.57875266958202"/>
    <n v="71.544226075460188"/>
    <n v="21.021229533204515"/>
    <n v="25.381023539687096"/>
    <n v="45.571919682831897"/>
    <n v="20.646982285310244"/>
    <n v="71.781433603587828"/>
    <n v="21.090926197342249"/>
  </r>
  <r>
    <x v="18"/>
    <x v="4"/>
    <n v="3"/>
    <x v="1"/>
    <x v="1"/>
    <x v="0"/>
    <n v="20496"/>
    <n v="5124"/>
    <n v="23"/>
    <n v="380"/>
    <n v="1363"/>
    <n v="633"/>
    <n v="83"/>
    <n v="623731"/>
    <n v="1137741"/>
    <n v="2216931"/>
    <n v="1517892"/>
    <n v="498587"/>
    <n v="27118.739130434784"/>
    <n v="2994.0552631578948"/>
    <n v="1626.5084372707263"/>
    <n v="2397.9336492890993"/>
    <n v="6007.0722891566265"/>
    <n v="1.1221701795472287E-3"/>
    <n v="1.8540202966432474E-2"/>
    <n v="6.6500780640124907E-2"/>
    <n v="3.088407494145199E-2"/>
    <n v="4.0495706479313038E-3"/>
    <n v="1.6670577655800874E-3"/>
    <n v="2.0735609054482785E-2"/>
    <n v="7.0555788647048076E-2"/>
    <n v="3.3699711067159861E-2"/>
    <n v="5.0831521219479505E-3"/>
    <n v="30.431840359094458"/>
    <n v="55.510392271662766"/>
    <n v="108.16408079625293"/>
    <n v="74.057962529274008"/>
    <n v="24.326063622170178"/>
    <n v="30.532738251544117"/>
    <n v="55.694439030688002"/>
    <n v="108.52270280735438"/>
    <n v="74.303504443602776"/>
    <n v="24.406717585982783"/>
  </r>
  <r>
    <x v="18"/>
    <x v="4"/>
    <n v="3"/>
    <x v="2"/>
    <x v="2"/>
    <x v="0"/>
    <n v="20156"/>
    <n v="5039"/>
    <n v="94"/>
    <n v="606"/>
    <n v="730"/>
    <n v="1675"/>
    <n v="98"/>
    <n v="1058271"/>
    <n v="1965749"/>
    <n v="697255"/>
    <n v="4380638"/>
    <n v="556319"/>
    <n v="11258.202127659575"/>
    <n v="3243.8102310231025"/>
    <n v="955.14383561643831"/>
    <n v="2615.3062686567164"/>
    <n v="5676.7244897959181"/>
    <n v="4.6636237348680297E-3"/>
    <n v="3.0065489184361978E-2"/>
    <n v="3.6217503472911292E-2"/>
    <n v="8.3101805913871798E-2"/>
    <n v="4.8620758086922004E-3"/>
    <n v="5.7817746828641133E-3"/>
    <n v="3.2868076095820188E-2"/>
    <n v="3.9283717871872896E-2"/>
    <n v="8.7632028444880897E-2"/>
    <n v="6.0036555361543337E-3"/>
    <n v="52.504018654494942"/>
    <n v="97.5267414169478"/>
    <n v="34.59292518356817"/>
    <n v="217.33667394324272"/>
    <n v="27.60066481444731"/>
    <n v="52.678097670580243"/>
    <n v="97.850094935839152"/>
    <n v="34.707619306680833"/>
    <n v="218.05726172545153"/>
    <n v="27.692175839647433"/>
  </r>
  <r>
    <x v="18"/>
    <x v="4"/>
    <n v="3"/>
    <x v="3"/>
    <x v="3"/>
    <x v="0"/>
    <n v="80888"/>
    <n v="20222"/>
    <n v="115"/>
    <n v="1765"/>
    <n v="698"/>
    <n v="3276"/>
    <n v="346"/>
    <n v="2245004"/>
    <n v="6532068"/>
    <n v="584236"/>
    <n v="9634159"/>
    <n v="2041914"/>
    <n v="19521.773913043478"/>
    <n v="3700.888385269122"/>
    <n v="837.01432664756442"/>
    <n v="2940.8299755799758"/>
    <n v="5901.4855491329481"/>
    <n v="1.4217189199881317E-3"/>
    <n v="2.18202947285135E-2"/>
    <n v="8.629215705667095E-3"/>
    <n v="4.050044505983582E-2"/>
    <n v="4.2775195331816833E-3"/>
    <n v="1.730401272787619E-3"/>
    <n v="2.3017182700354043E-2"/>
    <n v="9.3869511333114983E-3"/>
    <n v="4.2115421380734604E-2"/>
    <n v="4.8121811768897073E-3"/>
    <n v="27.754475323904657"/>
    <n v="80.754475323904657"/>
    <n v="7.2227771733755315"/>
    <n v="119.10492285629512"/>
    <n v="25.243719711205618"/>
    <n v="27.846496313538669"/>
    <n v="81.022219774122405"/>
    <n v="7.2467245582798858"/>
    <n v="119.49981963397187"/>
    <n v="25.327416197727487"/>
  </r>
  <r>
    <x v="18"/>
    <x v="4"/>
    <n v="3"/>
    <x v="4"/>
    <x v="4"/>
    <x v="0"/>
    <n v="66816"/>
    <n v="16704"/>
    <n v="170"/>
    <n v="1398"/>
    <n v="4530"/>
    <n v="2180"/>
    <n v="411"/>
    <n v="3704734"/>
    <n v="4222126"/>
    <n v="8050431"/>
    <n v="6230065"/>
    <n v="1310282"/>
    <n v="21792.552941176469"/>
    <n v="3020.1187410586554"/>
    <n v="1777.1370860927152"/>
    <n v="2857.8279816513759"/>
    <n v="3188.0340632603406"/>
    <n v="2.5443007662835247E-3"/>
    <n v="2.0923132183908046E-2"/>
    <n v="6.7798132183908053E-2"/>
    <n v="3.2626915708812258E-2"/>
    <n v="6.151221264367816E-3"/>
    <n v="2.9983957633373491E-3"/>
    <n v="2.2213273932182767E-2"/>
    <n v="7.0064234599678019E-2"/>
    <n v="3.4228318919842834E-2"/>
    <n v="6.8560060390069786E-3"/>
    <n v="55.446809147509576"/>
    <n v="63.190343630268202"/>
    <n v="120.48657507183908"/>
    <n v="93.242112667624525"/>
    <n v="19.61030292145594"/>
    <n v="55.630645094334604"/>
    <n v="63.399853552120774"/>
    <n v="120.88605276854675"/>
    <n v="93.551260341399882"/>
    <n v="19.675321606219217"/>
  </r>
  <r>
    <x v="18"/>
    <x v="4"/>
    <n v="3"/>
    <x v="5"/>
    <x v="5"/>
    <x v="0"/>
    <n v="16216"/>
    <n v="4054"/>
    <n v="83"/>
    <n v="354"/>
    <n v="621"/>
    <n v="555"/>
    <n v="135"/>
    <n v="1612264"/>
    <n v="1096731"/>
    <n v="686633"/>
    <n v="1736559"/>
    <n v="809420"/>
    <n v="19424.867469879518"/>
    <n v="3098.1101694915255"/>
    <n v="1105.6892109500805"/>
    <n v="3128.9351351351352"/>
    <n v="5995.7037037037035"/>
    <n v="5.1184015786877157E-3"/>
    <n v="2.1830291070547608E-2"/>
    <n v="3.8295510606808088E-2"/>
    <n v="3.4225456339417856E-2"/>
    <n v="8.3251110014800206E-3"/>
    <n v="6.4240821162794481E-3"/>
    <n v="2.4504041832128062E-2"/>
    <n v="4.180689849775452E-2"/>
    <n v="3.755202547567936E-2"/>
    <n v="9.9876189398705514E-3"/>
    <n v="99.424272323630987"/>
    <n v="67.632646768623587"/>
    <n v="42.342932905772074"/>
    <n v="107.08923285643809"/>
    <n v="49.914898865318207"/>
    <n v="99.753917176437184"/>
    <n v="67.856885310861699"/>
    <n v="42.483322466177121"/>
    <n v="107.44429116943415"/>
    <n v="50.080393558965397"/>
  </r>
  <r>
    <x v="18"/>
    <x v="4"/>
    <n v="3"/>
    <x v="6"/>
    <x v="6"/>
    <x v="0"/>
    <n v="105452"/>
    <n v="26363"/>
    <n v="380"/>
    <n v="3132"/>
    <n v="2262"/>
    <n v="5046"/>
    <n v="862"/>
    <n v="10019463"/>
    <n v="8153082"/>
    <n v="3465489"/>
    <n v="11424883"/>
    <n v="7222908"/>
    <n v="26367.007894736842"/>
    <n v="2603.155172413793"/>
    <n v="1532.0464190981431"/>
    <n v="2264.1464526357513"/>
    <n v="8379.2436194895599"/>
    <n v="3.6035352577476008E-3"/>
    <n v="2.9700716913856541E-2"/>
    <n v="2.1450517771118612E-2"/>
    <n v="4.7851155027879982E-2"/>
    <n v="8.1743352425748209E-3"/>
    <n v="4.0334763815936389E-3"/>
    <n v="3.0918766117009062E-2"/>
    <n v="2.2490052005061805E-2"/>
    <n v="4.9382690801812963E-2"/>
    <n v="8.8203945745029995E-3"/>
    <n v="95.01444258999355"/>
    <n v="77.315574858703485"/>
    <n v="32.863188939043354"/>
    <n v="108.34202291089785"/>
    <n v="68.4947464249137"/>
    <n v="95.329466489188803"/>
    <n v="77.571917507216554"/>
    <n v="32.972148057650635"/>
    <n v="108.70123489566286"/>
    <n v="68.721843290453165"/>
  </r>
  <r>
    <x v="18"/>
    <x v="4"/>
    <n v="3"/>
    <x v="7"/>
    <x v="7"/>
    <x v="0"/>
    <n v="125244"/>
    <n v="31311"/>
    <n v="921"/>
    <n v="2790"/>
    <n v="3476"/>
    <n v="5382"/>
    <n v="611"/>
    <n v="15532121"/>
    <n v="6637724"/>
    <n v="3049612"/>
    <n v="14721828"/>
    <n v="3481287"/>
    <n v="16864.409337676439"/>
    <n v="2379.1125448028674"/>
    <n v="877.33371691599541"/>
    <n v="2735.3823857302118"/>
    <n v="5697.6873977086743"/>
    <n v="7.3536456836255631E-3"/>
    <n v="2.2276516240298937E-2"/>
    <n v="2.7753824534508639E-2"/>
    <n v="4.297211842483472E-2"/>
    <n v="4.8784772124812366E-3"/>
    <n v="7.9161502890969151E-3"/>
    <n v="2.3248164587861254E-2"/>
    <n v="2.8835325713245957E-2"/>
    <n v="4.4307277873328929E-2"/>
    <n v="5.3372077546629121E-3"/>
    <n v="124.01489093289898"/>
    <n v="52.998339241800004"/>
    <n v="24.349366037494811"/>
    <n v="117.5451758168056"/>
    <n v="27.796038133563286"/>
    <n v="124.42606689136396"/>
    <n v="53.174057196078493"/>
    <n v="24.430097261327429"/>
    <n v="117.93490119547452"/>
    <n v="27.888196926230219"/>
  </r>
  <r>
    <x v="18"/>
    <x v="4"/>
    <n v="3"/>
    <x v="8"/>
    <x v="8"/>
    <x v="0"/>
    <n v="12168"/>
    <n v="3042"/>
    <n v="108"/>
    <n v="297"/>
    <n v="434"/>
    <n v="395"/>
    <n v="142"/>
    <n v="1312090"/>
    <n v="825177"/>
    <n v="371655"/>
    <n v="1031001"/>
    <n v="585057"/>
    <n v="12148.981481481482"/>
    <n v="2778.3737373737372"/>
    <n v="856.34792626728108"/>
    <n v="2610.1291139240507"/>
    <n v="4120.1197183098593"/>
    <n v="8.8757396449704144E-3"/>
    <n v="2.4408284023668639E-2"/>
    <n v="3.5667324128862588E-2"/>
    <n v="3.2462195923734387E-2"/>
    <n v="1.1669953977646285E-2"/>
    <n v="1.0856868169758062E-2"/>
    <n v="2.7667769097463751E-2"/>
    <n v="3.9584698035170236E-2"/>
    <n v="3.6205621810475763E-2"/>
    <n v="1.3938417977130853E-2"/>
    <n v="107.83119658119658"/>
    <n v="67.815335305719927"/>
    <n v="30.543639053254438"/>
    <n v="84.730522682445766"/>
    <n v="48.081607495069036"/>
    <n v="108.18871490236891"/>
    <n v="68.040179558560823"/>
    <n v="30.644907618410258"/>
    <n v="85.011449864763279"/>
    <n v="48.241023843360786"/>
  </r>
  <r>
    <x v="18"/>
    <x v="4"/>
    <n v="3"/>
    <x v="9"/>
    <x v="9"/>
    <x v="0"/>
    <n v="12544"/>
    <n v="3136"/>
    <n v="101"/>
    <n v="321"/>
    <n v="615"/>
    <n v="451"/>
    <n v="94"/>
    <n v="1403381"/>
    <n v="939932"/>
    <n v="406295"/>
    <n v="1234497"/>
    <n v="438368"/>
    <n v="13894.861386138615"/>
    <n v="2928.1370716510905"/>
    <n v="660.64227642276421"/>
    <n v="2737.2439024390242"/>
    <n v="4663.489361702128"/>
    <n v="8.0516581632653055E-3"/>
    <n v="2.5589923469387755E-2"/>
    <n v="4.9027423469387758E-2"/>
    <n v="3.595344387755102E-2"/>
    <n v="7.4936224489795915E-3"/>
    <n v="9.9108537956516529E-3"/>
    <n v="2.8874983234565582E-2"/>
    <n v="5.351944087296797E-2"/>
    <n v="3.9826529966722299E-2"/>
    <n v="9.2877381856607041E-3"/>
    <n v="111.87667410714286"/>
    <n v="74.930803571428569"/>
    <n v="32.389588647959187"/>
    <n v="98.41334502551021"/>
    <n v="34.946428571428569"/>
    <n v="112.24760535870335"/>
    <n v="75.179239422520865"/>
    <n v="32.496977527281892"/>
    <n v="98.739638111463123"/>
    <n v="35.062294748100527"/>
  </r>
  <r>
    <x v="18"/>
    <x v="4"/>
    <n v="3"/>
    <x v="10"/>
    <x v="10"/>
    <x v="0"/>
    <n v="35828"/>
    <n v="8957"/>
    <n v="269"/>
    <n v="946"/>
    <n v="1935"/>
    <n v="1862"/>
    <n v="193"/>
    <n v="5732444"/>
    <n v="4092186"/>
    <n v="2175196"/>
    <n v="5115168"/>
    <n v="1161222"/>
    <n v="21310.200743494424"/>
    <n v="4325.7780126849893"/>
    <n v="1124.1322997416021"/>
    <n v="2747.1364124597208"/>
    <n v="6016.6943005181347"/>
    <n v="7.508094227978118E-3"/>
    <n v="2.6403929887239032E-2"/>
    <n v="5.4008038405716198E-2"/>
    <n v="5.1970525845707265E-2"/>
    <n v="5.3868482750921067E-3"/>
    <n v="8.5707019858441008E-3"/>
    <n v="2.8377571665584845E-2"/>
    <n v="5.679042558296276E-2"/>
    <n v="5.4702861905132447E-2"/>
    <n v="6.2878779797149262E-3"/>
    <n v="159.99899519928547"/>
    <n v="114.21753935469465"/>
    <n v="60.71218041755052"/>
    <n v="142.77012392542144"/>
    <n v="32.411019314502624"/>
    <n v="160.52947778657492"/>
    <n v="114.59623183157704"/>
    <n v="60.913473897598756"/>
    <n v="143.24348355266946"/>
    <n v="32.518479247993021"/>
  </r>
  <r>
    <x v="18"/>
    <x v="4"/>
    <n v="3"/>
    <x v="11"/>
    <x v="11"/>
    <x v="0"/>
    <n v="100024"/>
    <n v="25006"/>
    <n v="188"/>
    <n v="1980"/>
    <n v="9040"/>
    <n v="3001"/>
    <n v="765"/>
    <n v="2983621"/>
    <n v="3768832"/>
    <n v="12410911"/>
    <n v="4973839"/>
    <n v="4010660"/>
    <n v="15870.324468085106"/>
    <n v="1903.4505050505049"/>
    <n v="1372.8883849557521"/>
    <n v="1657.3938687104298"/>
    <n v="5242.6928104575163"/>
    <n v="1.879548908262017E-3"/>
    <n v="1.9795249140206351E-2"/>
    <n v="9.0378309205790611E-2"/>
    <n v="3.0002799328161241E-2"/>
    <n v="7.6481644405342721E-3"/>
    <n v="2.1986454552228433E-3"/>
    <n v="2.0821474398231798E-2"/>
    <n v="9.2490661360624768E-2"/>
    <n v="3.1259610235282925E-2"/>
    <n v="8.2899874153231478E-3"/>
    <n v="29.829051027753341"/>
    <n v="37.679276973526356"/>
    <n v="124.07933096056946"/>
    <n v="49.726455650643842"/>
    <n v="40.096976725585861"/>
    <n v="29.927950349876468"/>
    <n v="37.8042040101694"/>
    <n v="124.49072057232996"/>
    <n v="49.89132555384186"/>
    <n v="40.229919735192759"/>
  </r>
  <r>
    <x v="18"/>
    <x v="4"/>
    <n v="3"/>
    <x v="12"/>
    <x v="12"/>
    <x v="0"/>
    <n v="98136"/>
    <n v="24534"/>
    <n v="339"/>
    <n v="2554"/>
    <n v="3555"/>
    <n v="4674"/>
    <n v="876"/>
    <n v="7007273"/>
    <n v="7848478"/>
    <n v="4314941"/>
    <n v="12172294"/>
    <n v="3653120"/>
    <n v="20670.421828908555"/>
    <n v="3073.0140955364136"/>
    <n v="1213.7668073136429"/>
    <n v="2604.2563115104836"/>
    <n v="4170.2283105022834"/>
    <n v="3.4543898263634139E-3"/>
    <n v="2.6025108013369203E-2"/>
    <n v="3.6225238444607483E-2"/>
    <n v="4.7627781853753971E-2"/>
    <n v="8.9263878698948394E-3"/>
    <n v="3.8907810502544268E-3"/>
    <n v="2.7209272127996693E-2"/>
    <n v="3.7614983526789852E-2"/>
    <n v="4.9211855182653017E-2"/>
    <n v="9.6259601269503697E-3"/>
    <n v="71.403694872421951"/>
    <n v="79.975523762941222"/>
    <n v="43.968992011086655"/>
    <n v="124.03495149588326"/>
    <n v="37.225075405559629"/>
    <n v="71.640436464147371"/>
    <n v="80.240685570443503"/>
    <n v="44.114772830606789"/>
    <n v="124.44619396588691"/>
    <n v="37.348496520102188"/>
  </r>
  <r>
    <x v="18"/>
    <x v="4"/>
    <n v="3"/>
    <x v="13"/>
    <x v="13"/>
    <x v="0"/>
    <n v="25036"/>
    <n v="6259"/>
    <n v="184"/>
    <n v="674"/>
    <n v="963"/>
    <n v="988"/>
    <n v="242"/>
    <n v="3763693"/>
    <n v="1986499"/>
    <n v="903173"/>
    <n v="2882405"/>
    <n v="1994757"/>
    <n v="20454.853260869564"/>
    <n v="2947.3278931750742"/>
    <n v="937.87435098650053"/>
    <n v="2917.4139676113359"/>
    <n v="8242.7975206611573"/>
    <n v="7.3494168397507586E-3"/>
    <n v="2.6921233423869626E-2"/>
    <n v="3.8464610960217284E-2"/>
    <n v="3.9463173030835595E-2"/>
    <n v="9.6660808435852369E-3"/>
    <n v="8.6071777426037031E-3"/>
    <n v="2.9304622389717004E-2"/>
    <n v="4.1296568634323183E-2"/>
    <n v="4.2330164895625508E-2"/>
    <n v="1.1106833696180289E-2"/>
    <n v="150.33124301006549"/>
    <n v="79.345702188848065"/>
    <n v="36.074972040262026"/>
    <n v="115.13041220642275"/>
    <n v="79.675547212014692"/>
    <n v="150.82967180734067"/>
    <n v="79.60877579962299"/>
    <n v="36.194579944552146"/>
    <n v="115.51213134701416"/>
    <n v="79.939714436165602"/>
  </r>
  <r>
    <x v="18"/>
    <x v="4"/>
    <n v="3"/>
    <x v="14"/>
    <x v="14"/>
    <x v="0"/>
    <n v="171668"/>
    <n v="42917"/>
    <n v="1159"/>
    <n v="4455"/>
    <n v="8201"/>
    <n v="7442"/>
    <n v="1506"/>
    <n v="15590875"/>
    <n v="13721541"/>
    <n v="9105702"/>
    <n v="21548633"/>
    <n v="14179909"/>
    <n v="13452.006039689388"/>
    <n v="3080.0316498316497"/>
    <n v="1110.3160590171931"/>
    <n v="2895.5432679387263"/>
    <n v="9415.6102257636121"/>
    <n v="6.7514038725912809E-3"/>
    <n v="2.5951254747535943E-2"/>
    <n v="4.7772444485868072E-2"/>
    <n v="4.3351119602954541E-2"/>
    <n v="8.7727473961367285E-3"/>
    <n v="7.2119119704295983E-3"/>
    <n v="2.6845343791971746E-2"/>
    <n v="4.8971861905434497E-2"/>
    <n v="4.449633634972467E-2"/>
    <n v="9.2971510106547185E-3"/>
    <n v="90.819925670480231"/>
    <n v="79.930685975254562"/>
    <n v="53.042512291166673"/>
    <n v="125.52504252394156"/>
    <n v="82.600770091106085"/>
    <n v="91.12104249366466"/>
    <n v="80.195699121413128"/>
    <n v="53.218376702824401"/>
    <n v="125.9412254458704"/>
    <n v="82.874635999922901"/>
  </r>
  <r>
    <x v="18"/>
    <x v="4"/>
    <n v="3"/>
    <x v="15"/>
    <x v="15"/>
    <x v="0"/>
    <n v="18112"/>
    <n v="4528"/>
    <n v="144"/>
    <n v="554"/>
    <n v="674"/>
    <n v="863"/>
    <n v="213"/>
    <n v="2423565"/>
    <n v="1749727"/>
    <n v="781025"/>
    <n v="2174386"/>
    <n v="1829912"/>
    <n v="16830.3125"/>
    <n v="3158.3519855595669"/>
    <n v="1158.7908011869436"/>
    <n v="2519.5666280417149"/>
    <n v="8591.1361502347427"/>
    <n v="7.9505300353356883E-3"/>
    <n v="3.0587455830388691E-2"/>
    <n v="3.7212897526501768E-2"/>
    <n v="4.7647968197879857E-2"/>
    <n v="1.1760159010600707E-2"/>
    <n v="9.4881089766619096E-3"/>
    <n v="3.3568707993338782E-2"/>
    <n v="4.0489959025845533E-2"/>
    <n v="5.1335991579081287E-2"/>
    <n v="1.3626583793493104E-2"/>
    <n v="133.8099050353357"/>
    <n v="96.605951855123678"/>
    <n v="43.121963339222617"/>
    <n v="120.05223056537102"/>
    <n v="101.03312720848056"/>
    <n v="134.2535567253959"/>
    <n v="96.926252462160818"/>
    <n v="43.264935803847777"/>
    <n v="120.45026817680015"/>
    <n v="101.36810627917248"/>
  </r>
  <r>
    <x v="18"/>
    <x v="4"/>
    <n v="3"/>
    <x v="16"/>
    <x v="16"/>
    <x v="0"/>
    <n v="35716"/>
    <n v="8929"/>
    <n v="268"/>
    <n v="940"/>
    <n v="1165"/>
    <n v="1165"/>
    <n v="346"/>
    <n v="5949549"/>
    <n v="1735401"/>
    <n v="921852"/>
    <n v="3420981"/>
    <n v="2246364"/>
    <n v="22199.809701492537"/>
    <n v="1846.1712765957448"/>
    <n v="791.28927038626614"/>
    <n v="2936.4643776824032"/>
    <n v="6492.3815028901736"/>
    <n v="7.5036398252883866E-3"/>
    <n v="2.6318736700638369E-2"/>
    <n v="3.2618434315152871E-2"/>
    <n v="3.2618434315152871E-2"/>
    <n v="9.6875349983200805E-3"/>
    <n v="8.5675990029235472E-3"/>
    <n v="2.8292365346342576E-2"/>
    <n v="3.4808489070094907E-2"/>
    <n v="3.4808489070094907E-2"/>
    <n v="1.089511880014382E-2"/>
    <n v="166.57937618994288"/>
    <n v="48.588895733004819"/>
    <n v="25.810617090379662"/>
    <n v="95.78287042221973"/>
    <n v="62.895173031694476"/>
    <n v="167.13167627382924"/>
    <n v="48.749994014215126"/>
    <n v="25.896193146132934"/>
    <n v="96.100442072318529"/>
    <n v="63.103704304508483"/>
  </r>
  <r>
    <x v="18"/>
    <x v="4"/>
    <n v="3"/>
    <x v="17"/>
    <x v="17"/>
    <x v="0"/>
    <n v="115848"/>
    <n v="28962"/>
    <n v="669"/>
    <n v="2737"/>
    <n v="11148"/>
    <n v="3658"/>
    <n v="886"/>
    <n v="9428059"/>
    <n v="8213591"/>
    <n v="6182292"/>
    <n v="10630574"/>
    <n v="2215606"/>
    <n v="14092.763826606875"/>
    <n v="3000.9466569236392"/>
    <n v="554.5651237890205"/>
    <n v="2906.1164570803717"/>
    <n v="2500.6839729119638"/>
    <n v="5.7748083695877356E-3"/>
    <n v="2.3625785512050274E-2"/>
    <n v="9.6229542158690701E-2"/>
    <n v="3.1575858020854913E-2"/>
    <n v="7.6479524894689597E-3"/>
    <n v="6.2935162200243545E-3"/>
    <n v="2.4665497209036821E-2"/>
    <n v="9.824834975906982E-2"/>
    <n v="3.277293487816299E-2"/>
    <n v="8.2443243268852644E-3"/>
    <n v="81.383010496512668"/>
    <n v="70.899722049582209"/>
    <n v="53.365547959395066"/>
    <n v="91.763120640839716"/>
    <n v="19.125112216007182"/>
    <n v="81.65283887834606"/>
    <n v="71.134792700770475"/>
    <n v="53.542483407760585"/>
    <n v="92.067364661839179"/>
    <n v="19.188522233038299"/>
  </r>
  <r>
    <x v="18"/>
    <x v="4"/>
    <n v="3"/>
    <x v="18"/>
    <x v="18"/>
    <x v="0"/>
    <n v="80896"/>
    <n v="20224"/>
    <n v="291"/>
    <n v="2591"/>
    <n v="4265"/>
    <n v="4314"/>
    <n v="892"/>
    <n v="9808417"/>
    <n v="8816100"/>
    <n v="3991454"/>
    <n v="13705696"/>
    <n v="7542985"/>
    <n v="33705.900343642614"/>
    <n v="3402.5858741798534"/>
    <n v="935.8626025791325"/>
    <n v="3177.0273528048215"/>
    <n v="8456.2612107623318"/>
    <n v="3.5972112341772153E-3"/>
    <n v="3.2028777689873417E-2"/>
    <n v="5.272201344936709E-2"/>
    <n v="5.332772943037975E-2"/>
    <n v="1.1026503164556962E-2"/>
    <n v="4.0876590838885762E-3"/>
    <n v="3.3471204555233801E-2"/>
    <n v="5.4552755315844852E-2"/>
    <n v="5.5168369073827724E-2"/>
    <n v="1.1881970885100287E-2"/>
    <n v="121.24724337420886"/>
    <n v="108.98066653481013"/>
    <n v="49.340560719936711"/>
    <n v="169.42365506329114"/>
    <n v="93.242991000791136"/>
    <n v="121.64924309481179"/>
    <n v="109.34199596613502"/>
    <n v="49.504151174216886"/>
    <n v="169.98538545899808"/>
    <n v="93.552141586712594"/>
  </r>
  <r>
    <x v="18"/>
    <x v="4"/>
    <n v="3"/>
    <x v="19"/>
    <x v="19"/>
    <x v="0"/>
    <n v="63972"/>
    <n v="15993"/>
    <n v="552"/>
    <n v="1650"/>
    <n v="4304"/>
    <n v="2562"/>
    <n v="499"/>
    <n v="6549921"/>
    <n v="4850999"/>
    <n v="3502541"/>
    <n v="6671479"/>
    <n v="1407531"/>
    <n v="11865.798913043478"/>
    <n v="2939.9993939393939"/>
    <n v="813.78740706319707"/>
    <n v="2604.0120999219362"/>
    <n v="2820.7034068136272"/>
    <n v="8.6287750891014814E-3"/>
    <n v="2.5792534233727255E-2"/>
    <n v="6.7279434752704315E-2"/>
    <n v="4.004877133746014E-2"/>
    <n v="7.8002876258363033E-3"/>
    <n v="9.4808027335258876E-3"/>
    <n v="2.7252806009693348E-2"/>
    <n v="6.9587127047705949E-2"/>
    <n v="4.1855030817868226E-2"/>
    <n v="8.6107181941913226E-3"/>
    <n v="102.38731007315701"/>
    <n v="75.830035015319197"/>
    <n v="54.751156756080782"/>
    <n v="104.28748514975301"/>
    <n v="22.00229788032264"/>
    <n v="102.72677898723089"/>
    <n v="76.081452301528216"/>
    <n v="54.932686241668357"/>
    <n v="104.6332541645849"/>
    <n v="22.075247312857066"/>
  </r>
  <r>
    <x v="18"/>
    <x v="4"/>
    <n v="3"/>
    <x v="20"/>
    <x v="20"/>
    <x v="0"/>
    <n v="59036"/>
    <n v="14759"/>
    <n v="412"/>
    <n v="1979"/>
    <n v="3201"/>
    <n v="2732"/>
    <n v="403"/>
    <n v="5906951"/>
    <n v="7626818"/>
    <n v="3461221"/>
    <n v="10424592"/>
    <n v="1756217"/>
    <n v="14337.259708737864"/>
    <n v="3853.8746841839311"/>
    <n v="1081.2936582318025"/>
    <n v="3815.7364568081989"/>
    <n v="4357.8585607940449"/>
    <n v="6.9787926011247378E-3"/>
    <n v="3.3521918829188972E-2"/>
    <n v="5.4221153194660886E-2"/>
    <n v="4.6276848024933939E-2"/>
    <n v="6.8263432481875464E-3"/>
    <n v="7.7770939567425043E-3"/>
    <n v="3.5247986819087133E-2"/>
    <n v="5.6392737189990869E-2"/>
    <n v="4.8291455806758143E-2"/>
    <n v="7.6159377505692948E-3"/>
    <n v="100.05676197574361"/>
    <n v="129.18927434108002"/>
    <n v="58.628989091401856"/>
    <n v="176.58025611491294"/>
    <n v="29.748238363032726"/>
    <n v="100.38850387138854"/>
    <n v="129.61760615914636"/>
    <n v="58.823375673546522"/>
    <n v="177.16571448614457"/>
    <n v="29.846869747776541"/>
  </r>
  <r>
    <x v="18"/>
    <x v="4"/>
    <n v="3"/>
    <x v="21"/>
    <x v="21"/>
    <x v="0"/>
    <n v="102052"/>
    <n v="25513"/>
    <n v="1049"/>
    <n v="3705"/>
    <n v="4478"/>
    <n v="6031"/>
    <n v="1255"/>
    <n v="11842637"/>
    <n v="10760244"/>
    <n v="4422903"/>
    <n v="15491014"/>
    <n v="3988123"/>
    <n v="11289.453765490944"/>
    <n v="2904.2493927125506"/>
    <n v="987.69606967396157"/>
    <n v="2568.5647487978777"/>
    <n v="3177.7872509960162"/>
    <n v="1.0279073413553875E-2"/>
    <n v="3.6305020969701722E-2"/>
    <n v="4.3879590796848666E-2"/>
    <n v="5.9097322933406499E-2"/>
    <n v="1.2297652177321365E-2"/>
    <n v="1.1014735748557726E-2"/>
    <n v="3.766928461082545E-2"/>
    <n v="4.5373529365937339E-2"/>
    <n v="6.0817215886174732E-2"/>
    <n v="1.3101491609519388E-2"/>
    <n v="116.04512405440364"/>
    <n v="105.43883510367263"/>
    <n v="43.339699368949162"/>
    <n v="151.79530043507231"/>
    <n v="39.07932230627523"/>
    <n v="116.42987595596419"/>
    <n v="105.78842146186764"/>
    <n v="43.4833937454354"/>
    <n v="152.2985833688987"/>
    <n v="39.208891245009681"/>
  </r>
  <r>
    <x v="18"/>
    <x v="4"/>
    <n v="3"/>
    <x v="22"/>
    <x v="22"/>
    <x v="0"/>
    <n v="29008"/>
    <n v="7252"/>
    <n v="296"/>
    <n v="1042"/>
    <n v="1727"/>
    <n v="1723"/>
    <n v="141"/>
    <n v="4989173"/>
    <n v="3830699"/>
    <n v="1480399"/>
    <n v="5010282"/>
    <n v="845377"/>
    <n v="16855.31418918919"/>
    <n v="3676.2946257197696"/>
    <n v="857.20845396641573"/>
    <n v="2907.8827626233315"/>
    <n v="5995.5815602836883"/>
    <n v="1.020408163265306E-2"/>
    <n v="3.5921125206839495E-2"/>
    <n v="5.953530060672918E-2"/>
    <n v="5.9397407611693327E-2"/>
    <n v="4.8607280750137894E-3"/>
    <n v="1.1578936384672124E-2"/>
    <n v="3.8466948624668373E-2"/>
    <n v="6.2772396408086142E-2"/>
    <n v="6.2630989463082473E-2"/>
    <n v="5.8121860777608832E-3"/>
    <n v="171.99300193050192"/>
    <n v="132.05663954771097"/>
    <n v="51.034162989520134"/>
    <n v="172.72069773855489"/>
    <n v="29.142891616105903"/>
    <n v="172.56325109079273"/>
    <n v="132.49447822118989"/>
    <n v="51.203368644775097"/>
    <n v="173.29335960121634"/>
    <n v="29.239515951317205"/>
  </r>
  <r>
    <x v="18"/>
    <x v="4"/>
    <n v="3"/>
    <x v="23"/>
    <x v="23"/>
    <x v="0"/>
    <n v="54132"/>
    <n v="13533"/>
    <n v="577"/>
    <n v="2314"/>
    <n v="4372"/>
    <n v="3455"/>
    <n v="1129"/>
    <n v="10945394"/>
    <n v="6827634"/>
    <n v="4984496"/>
    <n v="10061176"/>
    <n v="7334580"/>
    <n v="18969.487001733101"/>
    <n v="2950.5764909248055"/>
    <n v="1140.0951509606587"/>
    <n v="2912.062518089725"/>
    <n v="6496.5279007971658"/>
    <n v="1.0659129535210227E-2"/>
    <n v="4.2747358309317966E-2"/>
    <n v="8.0765536096948198E-2"/>
    <n v="6.3825463681371458E-2"/>
    <n v="2.0856425035099387E-2"/>
    <n v="1.1687531102193725E-2"/>
    <n v="4.4773159452859174E-2"/>
    <n v="8.3494231591360435E-2"/>
    <n v="6.6273423505328569E-2"/>
    <n v="2.2287531712424698E-2"/>
    <n v="202.19821916795979"/>
    <n v="126.12935047661273"/>
    <n v="92.080396068868694"/>
    <n v="185.86374048621886"/>
    <n v="135.49434715140768"/>
    <n v="202.86861484335722"/>
    <n v="126.54753700391329"/>
    <n v="92.385692028286485"/>
    <n v="186.47997859329956"/>
    <n v="135.94358367161485"/>
  </r>
  <r>
    <x v="18"/>
    <x v="4"/>
    <n v="3"/>
    <x v="24"/>
    <x v="24"/>
    <x v="0"/>
    <n v="28532"/>
    <n v="7133"/>
    <n v="300"/>
    <n v="1286"/>
    <n v="1074"/>
    <n v="2287"/>
    <n v="58"/>
    <n v="3024531"/>
    <n v="3202240"/>
    <n v="1488890"/>
    <n v="5006472"/>
    <n v="390638"/>
    <n v="10081.77"/>
    <n v="2490.077760497667"/>
    <n v="1386.3035381750465"/>
    <n v="2189.1001311762134"/>
    <n v="6735.1379310344828"/>
    <n v="1.051451002383289E-2"/>
    <n v="4.5072199635496989E-2"/>
    <n v="3.7641945885321743E-2"/>
    <n v="8.0155614748352727E-2"/>
    <n v="2.0328052712743588E-3"/>
    <n v="1.1921493665212099E-2"/>
    <n v="4.7933934921012104E-2"/>
    <n v="4.0267338075658007E-2"/>
    <n v="8.3901150690012236E-2"/>
    <n v="2.6540973766116692E-3"/>
    <n v="106.00487172297771"/>
    <n v="112.2332819290621"/>
    <n v="52.183162764615169"/>
    <n v="175.46866676012897"/>
    <n v="13.691223888966775"/>
    <n v="106.35633479652294"/>
    <n v="112.60539552704786"/>
    <n v="52.356177971128432"/>
    <n v="176.05043961573472"/>
    <n v="13.736617648238397"/>
  </r>
  <r>
    <x v="18"/>
    <x v="4"/>
    <n v="3"/>
    <x v="25"/>
    <x v="25"/>
    <x v="0"/>
    <n v="72400"/>
    <n v="18100"/>
    <n v="869"/>
    <n v="3079"/>
    <n v="6348"/>
    <n v="4930"/>
    <n v="1656"/>
    <n v="13494145"/>
    <n v="8311951"/>
    <n v="5584111"/>
    <n v="13216475"/>
    <n v="9722331"/>
    <n v="15528.360184119678"/>
    <n v="2699.5618707372523"/>
    <n v="879.66461877756774"/>
    <n v="2680.8265720081135"/>
    <n v="5870.972826086957"/>
    <n v="1.2002762430939227E-2"/>
    <n v="4.2527624309392262E-2"/>
    <n v="8.7679558011049721E-2"/>
    <n v="6.8093922651933703E-2"/>
    <n v="2.2872928176795579E-2"/>
    <n v="1.2945748133806728E-2"/>
    <n v="4.4274996122079094E-2"/>
    <n v="9.0128674920880295E-2"/>
    <n v="7.0275280348051528E-2"/>
    <n v="2.4167490740702718E-2"/>
    <n v="186.38321823204419"/>
    <n v="114.80595303867403"/>
    <n v="77.128604972375697"/>
    <n v="182.54799723756906"/>
    <n v="134.28633977900552"/>
    <n v="187.00117868680775"/>
    <n v="115.18659642289234"/>
    <n v="77.384327715314228"/>
    <n v="183.15324187525241"/>
    <n v="134.7315711060827"/>
  </r>
  <r>
    <x v="18"/>
    <x v="4"/>
    <n v="3"/>
    <x v="26"/>
    <x v="26"/>
    <x v="0"/>
    <n v="46404"/>
    <n v="11601"/>
    <n v="438"/>
    <n v="1827"/>
    <n v="3588"/>
    <n v="3056"/>
    <n v="466"/>
    <n v="5699512"/>
    <n v="6163484"/>
    <n v="2516701"/>
    <n v="9910101"/>
    <n v="1342371"/>
    <n v="13012.584474885845"/>
    <n v="3373.5544608648056"/>
    <n v="701.4216833890747"/>
    <n v="3242.8340968586385"/>
    <n v="2880.6244635193134"/>
    <n v="9.4388414791828287E-3"/>
    <n v="3.9371605896043445E-2"/>
    <n v="7.7320920610292221E-2"/>
    <n v="6.5856391690371524E-2"/>
    <n v="1.0042237738126023E-2"/>
    <n v="1.0484712682552435E-2"/>
    <n v="4.1475129967729819E-2"/>
    <n v="8.0209950645405259E-2"/>
    <n v="6.8539165149261949E-2"/>
    <n v="1.1120692156079076E-2"/>
    <n v="122.82372209292302"/>
    <n v="132.82225670200845"/>
    <n v="54.23457029566417"/>
    <n v="213.56135246961469"/>
    <n v="28.927915696922678"/>
    <n v="123.23094868703517"/>
    <n v="133.26263380748426"/>
    <n v="54.414387019732587"/>
    <n v="214.26942303382043"/>
    <n v="29.023827271521508"/>
  </r>
  <r>
    <x v="19"/>
    <x v="4"/>
    <n v="4"/>
    <x v="0"/>
    <x v="0"/>
    <x v="0"/>
    <n v="80592"/>
    <n v="20148"/>
    <n v="157"/>
    <n v="2382"/>
    <n v="1124"/>
    <n v="3645"/>
    <n v="586"/>
    <n v="2541474"/>
    <n v="4077720"/>
    <n v="1721735"/>
    <n v="5723614"/>
    <n v="1766467"/>
    <n v="16187.732484076432"/>
    <n v="1711.8891687657431"/>
    <n v="1531.7927046263346"/>
    <n v="1570.2644718792867"/>
    <n v="3014.4488054607509"/>
    <n v="1.9480841770895374E-3"/>
    <n v="2.9556283502084574E-2"/>
    <n v="1.394679372642446E-2"/>
    <n v="4.5227814175104228E-2"/>
    <n v="7.2711931705380191E-3"/>
    <n v="2.3099856744829808E-3"/>
    <n v="3.0946300279756114E-2"/>
    <n v="1.4909286146355427E-2"/>
    <n v="4.6933357017806668E-2"/>
    <n v="7.9685067258659717E-3"/>
    <n v="31.535065515187611"/>
    <n v="50.597081596188204"/>
    <n v="21.363596883065316"/>
    <n v="71.019629739924554"/>
    <n v="21.9186395672027"/>
    <n v="31.639621191452964"/>
    <n v="50.764838091914996"/>
    <n v="21.434428678816417"/>
    <n v="71.255097949495791"/>
    <n v="21.991311627505276"/>
  </r>
  <r>
    <x v="19"/>
    <x v="4"/>
    <n v="4"/>
    <x v="1"/>
    <x v="1"/>
    <x v="0"/>
    <n v="20776"/>
    <n v="5194"/>
    <n v="20"/>
    <n v="380"/>
    <n v="1052"/>
    <n v="684"/>
    <n v="103"/>
    <n v="535261"/>
    <n v="1145043"/>
    <n v="1564448"/>
    <n v="2115968"/>
    <n v="605009"/>
    <n v="26763.05"/>
    <n v="3013.2710526315791"/>
    <n v="1487.1178707224335"/>
    <n v="3093.5204678362575"/>
    <n v="5873.8737864077666"/>
    <n v="9.6264921062764726E-4"/>
    <n v="1.8290335001925298E-2"/>
    <n v="5.0635348479014249E-2"/>
    <n v="3.2922603003465535E-2"/>
    <n v="4.9576434347323832E-3"/>
    <n v="1.463951681180178E-3"/>
    <n v="2.045642908507703E-2"/>
    <n v="5.4179549798547083E-2"/>
    <n v="3.5806984173389754E-2"/>
    <n v="6.0930028890948222E-3"/>
    <n v="25.763428956488255"/>
    <n v="55.113737004235659"/>
    <n v="75.300731613400075"/>
    <n v="101.84674624566807"/>
    <n v="29.120571813631113"/>
    <n v="25.848848558238018"/>
    <n v="55.296468638048609"/>
    <n v="75.55039397459997"/>
    <n v="102.1844229003753"/>
    <n v="29.217122146711652"/>
  </r>
  <r>
    <x v="19"/>
    <x v="4"/>
    <n v="4"/>
    <x v="2"/>
    <x v="2"/>
    <x v="0"/>
    <n v="20408"/>
    <n v="5102"/>
    <n v="98"/>
    <n v="640"/>
    <n v="253"/>
    <n v="1768"/>
    <n v="110"/>
    <n v="1076075"/>
    <n v="2162217"/>
    <n v="249608"/>
    <n v="5085440"/>
    <n v="525106"/>
    <n v="10980.357142857143"/>
    <n v="3378.4640625000002"/>
    <n v="986.59288537549412"/>
    <n v="2876.3800904977375"/>
    <n v="4773.6909090909094"/>
    <n v="4.8020384163073304E-3"/>
    <n v="3.1360250882007057E-2"/>
    <n v="1.2397099176793415E-2"/>
    <n v="8.6632693061544488E-2"/>
    <n v="5.3900431203449629E-3"/>
    <n v="5.9295558149561724E-3"/>
    <n v="3.4202921926619639E-2"/>
    <n v="1.4201807056097525E-2"/>
    <n v="9.1220650041349022E-2"/>
    <n v="6.5842462892748361E-3"/>
    <n v="52.728096824774596"/>
    <n v="105.94948059584476"/>
    <n v="12.230889847118776"/>
    <n v="249.18855350842807"/>
    <n v="25.730399843198747"/>
    <n v="52.902918780322594"/>
    <n v="106.30076001805894"/>
    <n v="12.271441814853763"/>
    <n v="250.01474737560463"/>
    <n v="25.81570993570158"/>
  </r>
  <r>
    <x v="19"/>
    <x v="4"/>
    <n v="4"/>
    <x v="3"/>
    <x v="3"/>
    <x v="0"/>
    <n v="82648"/>
    <n v="20662"/>
    <n v="124"/>
    <n v="1953"/>
    <n v="880"/>
    <n v="2616"/>
    <n v="378"/>
    <n v="2352194"/>
    <n v="7529402"/>
    <n v="762975"/>
    <n v="8461730"/>
    <n v="1879961"/>
    <n v="18969.306451612902"/>
    <n v="3855.3005632360473"/>
    <n v="867.0170454545455"/>
    <n v="3234.6062691131497"/>
    <n v="4973.4417989417989"/>
    <n v="1.5003387861775241E-3"/>
    <n v="2.3630335882296002E-2"/>
    <n v="1.0647565579324364E-2"/>
    <n v="3.1652308585809696E-2"/>
    <n v="4.5736133965734197E-3"/>
    <n v="1.8140343492071688E-3"/>
    <n v="2.48614032878379E-2"/>
    <n v="1.1479406770397931E-2"/>
    <n v="3.3071229215860289E-2"/>
    <n v="5.1204707380063004E-3"/>
    <n v="28.460386216242377"/>
    <n v="91.102047236472757"/>
    <n v="9.2316208498693246"/>
    <n v="102.38275578356404"/>
    <n v="22.74660003871842"/>
    <n v="28.554747679553092"/>
    <n v="91.404099444145515"/>
    <n v="9.2622286302945334"/>
    <n v="102.7222095977223"/>
    <n v="22.822017232592341"/>
  </r>
  <r>
    <x v="19"/>
    <x v="4"/>
    <n v="4"/>
    <x v="4"/>
    <x v="4"/>
    <x v="0"/>
    <n v="68212"/>
    <n v="17053"/>
    <n v="184"/>
    <n v="1535"/>
    <n v="2471"/>
    <n v="2266"/>
    <n v="471"/>
    <n v="3884334"/>
    <n v="5002516"/>
    <n v="4031461"/>
    <n v="7355999"/>
    <n v="1357804"/>
    <n v="21110.510869565216"/>
    <n v="3258.9680781758957"/>
    <n v="1631.5099150141643"/>
    <n v="3246.2484554280672"/>
    <n v="2882.8110403397027"/>
    <n v="2.6974725854688325E-3"/>
    <n v="2.2503371840731836E-2"/>
    <n v="3.6225297601595027E-2"/>
    <n v="3.3219961297132471E-2"/>
    <n v="6.9049434117164138E-3"/>
    <n v="3.1601917732677607E-3"/>
    <n v="2.382651538305559E-2"/>
    <n v="3.7892234928419082E-2"/>
    <n v="3.481874211084493E-2"/>
    <n v="7.6436993778672196E-3"/>
    <n v="56.945024335893976"/>
    <n v="73.337770480267395"/>
    <n v="59.101932211341115"/>
    <n v="107.84024805019645"/>
    <n v="19.905647100216971"/>
    <n v="57.133827670598286"/>
    <n v="73.580924571216244"/>
    <n v="59.297886853895122"/>
    <n v="108.19779638184909"/>
    <n v="19.971645009530345"/>
  </r>
  <r>
    <x v="19"/>
    <x v="4"/>
    <n v="4"/>
    <x v="5"/>
    <x v="5"/>
    <x v="0"/>
    <n v="16440"/>
    <n v="4110"/>
    <n v="89"/>
    <n v="379"/>
    <n v="668"/>
    <n v="547"/>
    <n v="159"/>
    <n v="1840313"/>
    <n v="1198335"/>
    <n v="1043319"/>
    <n v="1841503"/>
    <n v="883706"/>
    <n v="20677.674157303372"/>
    <n v="3161.8337730870712"/>
    <n v="1561.8547904191616"/>
    <n v="3366.5502742230346"/>
    <n v="5557.8993710691821"/>
    <n v="5.4136253041362527E-3"/>
    <n v="2.3053527980535279E-2"/>
    <n v="4.0632603406326032E-2"/>
    <n v="3.3272506082725063E-2"/>
    <n v="9.6715328467153281E-3"/>
    <n v="6.7470557401066895E-3"/>
    <n v="2.5780678428785772E-2"/>
    <n v="4.4220457857447742E-2"/>
    <n v="3.6531621990627323E-2"/>
    <n v="1.144998547471157E-2"/>
    <n v="111.94118004866181"/>
    <n v="72.891423357664237"/>
    <n v="63.46222627737226"/>
    <n v="112.01356447688565"/>
    <n v="53.75340632603406"/>
    <n v="112.31232517205763"/>
    <n v="73.133097568216755"/>
    <n v="63.672637636198829"/>
    <n v="112.38494959353089"/>
    <n v="53.931627733161882"/>
  </r>
  <r>
    <x v="19"/>
    <x v="4"/>
    <n v="4"/>
    <x v="6"/>
    <x v="6"/>
    <x v="0"/>
    <n v="106508"/>
    <n v="26627"/>
    <n v="399"/>
    <n v="3147"/>
    <n v="2325"/>
    <n v="5024"/>
    <n v="975"/>
    <n v="10950644"/>
    <n v="8438215"/>
    <n v="4133649"/>
    <n v="11962272"/>
    <n v="8485917"/>
    <n v="27445.223057644111"/>
    <n v="2681.3520813473151"/>
    <n v="1777.9135483870969"/>
    <n v="2381.0254777070063"/>
    <n v="8703.504615384616"/>
    <n v="3.746197468734743E-3"/>
    <n v="2.9547076275960493E-2"/>
    <n v="2.1829346152401698E-2"/>
    <n v="4.7170165621361775E-2"/>
    <n v="9.154241934878132E-3"/>
    <n v="4.1823567668566146E-3"/>
    <n v="3.0756028947418426E-2"/>
    <n v="2.2872605980549725E-2"/>
    <n v="4.868374840892363E-2"/>
    <n v="9.8341951419119965E-3"/>
    <n v="102.81522514740676"/>
    <n v="79.226114470274538"/>
    <n v="38.810690276786723"/>
    <n v="112.31336613212153"/>
    <n v="79.673986930559209"/>
    <n v="103.15611282973882"/>
    <n v="79.488791583544725"/>
    <n v="38.93936855609013"/>
    <n v="112.68574525224503"/>
    <n v="79.938148981539243"/>
  </r>
  <r>
    <x v="19"/>
    <x v="4"/>
    <n v="4"/>
    <x v="7"/>
    <x v="7"/>
    <x v="0"/>
    <n v="127624"/>
    <n v="31906"/>
    <n v="948"/>
    <n v="3053"/>
    <n v="8519"/>
    <n v="7916"/>
    <n v="689"/>
    <n v="15562577"/>
    <n v="7571394"/>
    <n v="7737084"/>
    <n v="23815558"/>
    <n v="3308787"/>
    <n v="16416.220464135022"/>
    <n v="2479.9849328529317"/>
    <n v="908.21504871463787"/>
    <n v="3008.5343607882769"/>
    <n v="4802.303338171263"/>
    <n v="7.4280699554942643E-3"/>
    <n v="2.3921832884097036E-2"/>
    <n v="6.6750767880649403E-2"/>
    <n v="6.2025951231743245E-2"/>
    <n v="5.3986710963455148E-3"/>
    <n v="7.9880966542618288E-3"/>
    <n v="2.4918452131441525E-2"/>
    <n v="6.8378626556888047E-2"/>
    <n v="6.3599107528706594E-2"/>
    <n v="5.8765938388056528E-3"/>
    <n v="121.94083401241146"/>
    <n v="59.325785118786435"/>
    <n v="60.624051902463485"/>
    <n v="186.60720554127749"/>
    <n v="25.926056227668777"/>
    <n v="122.34513335843275"/>
    <n v="59.52248195393588"/>
    <n v="60.825053189159881"/>
    <n v="187.2259086342506"/>
    <n v="26.012015026152071"/>
  </r>
  <r>
    <x v="19"/>
    <x v="4"/>
    <n v="4"/>
    <x v="8"/>
    <x v="8"/>
    <x v="0"/>
    <n v="12264"/>
    <n v="3066"/>
    <n v="125"/>
    <n v="329"/>
    <n v="403"/>
    <n v="407"/>
    <n v="153"/>
    <n v="1488552"/>
    <n v="925227"/>
    <n v="386202"/>
    <n v="1212659"/>
    <n v="580298"/>
    <n v="11908.415999999999"/>
    <n v="2812.2401215805471"/>
    <n v="958.31761786600498"/>
    <n v="2979.5061425061426"/>
    <n v="3792.7973856209151"/>
    <n v="1.0192433137638617E-2"/>
    <n v="2.6826484018264839E-2"/>
    <n v="3.28604044357469E-2"/>
    <n v="3.3186562296151335E-2"/>
    <n v="1.2475538160469667E-2"/>
    <n v="1.2305699160372319E-2"/>
    <n v="3.0225998291153494E-2"/>
    <n v="3.6611178327107537E-2"/>
    <n v="3.6955268849080618E-2"/>
    <n v="1.4810842174068152E-2"/>
    <n v="121.37573385518591"/>
    <n v="75.442514677103716"/>
    <n v="31.490704500978474"/>
    <n v="98.879566210045667"/>
    <n v="47.317188519243317"/>
    <n v="121.77815959073166"/>
    <n v="75.692647125296176"/>
    <n v="31.595113096660207"/>
    <n v="99.207405069582421"/>
    <n v="47.474070408143213"/>
  </r>
  <r>
    <x v="19"/>
    <x v="4"/>
    <n v="4"/>
    <x v="9"/>
    <x v="9"/>
    <x v="0"/>
    <n v="12696"/>
    <n v="3174"/>
    <n v="109"/>
    <n v="351"/>
    <n v="602"/>
    <n v="467"/>
    <n v="104"/>
    <n v="1620395"/>
    <n v="1054738"/>
    <n v="443636"/>
    <n v="1439763"/>
    <n v="488162"/>
    <n v="14866.009174311926"/>
    <n v="3004.9515669515667"/>
    <n v="736.93687707641197"/>
    <n v="3083.0042826552462"/>
    <n v="4693.8653846153848"/>
    <n v="8.5853812224322614E-3"/>
    <n v="2.7646502835538753E-2"/>
    <n v="4.7416509136735979E-2"/>
    <n v="3.6783238815374923E-2"/>
    <n v="8.1915563957151855E-3"/>
    <n v="1.0493168355856038E-2"/>
    <n v="3.1036931848471998E-2"/>
    <n v="5.1811305719678256E-2"/>
    <n v="4.0675567109128674E-2"/>
    <n v="1.0055443388336917E-2"/>
    <n v="127.63035601764335"/>
    <n v="83.076402016383113"/>
    <n v="34.942974165091364"/>
    <n v="113.40288279773156"/>
    <n v="38.450063011972276"/>
    <n v="128.05351918434062"/>
    <n v="83.351844900442828"/>
    <n v="35.058828888551325"/>
    <n v="113.77887425066345"/>
    <n v="38.577545618238815"/>
  </r>
  <r>
    <x v="19"/>
    <x v="4"/>
    <n v="4"/>
    <x v="10"/>
    <x v="10"/>
    <x v="0"/>
    <n v="36888"/>
    <n v="9222"/>
    <n v="288"/>
    <n v="1021"/>
    <n v="445"/>
    <n v="2327"/>
    <n v="227"/>
    <n v="5974462"/>
    <n v="4603179"/>
    <n v="518427"/>
    <n v="7030333"/>
    <n v="1146059"/>
    <n v="20744.659722222223"/>
    <n v="4508.5004897159652"/>
    <n v="1165.0044943820226"/>
    <n v="3021.2002578427159"/>
    <n v="5048.7180616740088"/>
    <n v="7.8074170461938843E-3"/>
    <n v="2.7678377792235958E-2"/>
    <n v="1.2063543699848189E-2"/>
    <n v="6.3082845369767951E-2"/>
    <n v="6.1537627412708738E-3"/>
    <n v="8.8751558933398578E-3"/>
    <n v="2.9668540823525186E-2"/>
    <n v="1.338793196263198E-2"/>
    <n v="6.6032149770612017E-2"/>
    <n v="7.1024942826626502E-3"/>
    <n v="161.96220993276947"/>
    <n v="124.78797983083929"/>
    <n v="14.054082628497072"/>
    <n v="190.58590869659511"/>
    <n v="31.068613099110824"/>
    <n v="162.49920163113129"/>
    <n v="125.20171899414362"/>
    <n v="14.100679459342532"/>
    <n v="191.21780332706044"/>
    <n v="31.171622235135597"/>
  </r>
  <r>
    <x v="19"/>
    <x v="4"/>
    <n v="4"/>
    <x v="11"/>
    <x v="11"/>
    <x v="0"/>
    <n v="99796"/>
    <n v="24949"/>
    <n v="195"/>
    <n v="2223"/>
    <n v="7013"/>
    <n v="3331"/>
    <n v="838"/>
    <n v="3183018"/>
    <n v="4299593"/>
    <n v="7656254"/>
    <n v="6360517"/>
    <n v="4002694"/>
    <n v="16323.16923076923"/>
    <n v="1934.1399010346379"/>
    <n v="1091.7230856979895"/>
    <n v="1909.4917442209546"/>
    <n v="4776.4844868735081"/>
    <n v="1.9539861317086856E-3"/>
    <n v="2.2275441901479016E-2"/>
    <n v="7.0273357649605198E-2"/>
    <n v="3.3378091306264783E-2"/>
    <n v="8.3971301454968134E-3"/>
    <n v="2.2796993431434768E-3"/>
    <n v="2.3363922719271575E-2"/>
    <n v="7.2158622386459384E-2"/>
    <n v="3.4702916017489219E-2"/>
    <n v="9.070158999289181E-3"/>
    <n v="31.895246302457011"/>
    <n v="43.083820994829452"/>
    <n v="76.71904685558539"/>
    <n v="63.735189787165815"/>
    <n v="40.108761874223418"/>
    <n v="32.000996171446417"/>
    <n v="43.226666997100807"/>
    <n v="76.973411693437271"/>
    <n v="63.946506166606611"/>
    <n v="40.24174395792658"/>
  </r>
  <r>
    <x v="19"/>
    <x v="4"/>
    <n v="4"/>
    <x v="12"/>
    <x v="12"/>
    <x v="0"/>
    <n v="96028"/>
    <n v="24007"/>
    <n v="375"/>
    <n v="2686"/>
    <n v="3976"/>
    <n v="4696"/>
    <n v="979"/>
    <n v="7966551"/>
    <n v="8503237"/>
    <n v="6491884"/>
    <n v="13212779"/>
    <n v="4089201"/>
    <n v="21244.135999999999"/>
    <n v="3165.7620997766194"/>
    <n v="1632.7676056338028"/>
    <n v="2813.6241482112437"/>
    <n v="4176.9162410623085"/>
    <n v="3.9051110092889574E-3"/>
    <n v="2.7971008455867037E-2"/>
    <n v="4.1404590327821053E-2"/>
    <n v="4.8902403465655851E-2"/>
    <n v="1.0194943141583705E-2"/>
    <n v="4.3740582955064805E-3"/>
    <n v="2.9210805654031259E-2"/>
    <n v="4.2902545778474792E-2"/>
    <n v="5.052396944208884E-2"/>
    <n v="1.0950251372241265E-2"/>
    <n v="82.960709376431879"/>
    <n v="88.549558462115215"/>
    <n v="67.604073811804895"/>
    <n v="137.59298329653851"/>
    <n v="42.583423584787774"/>
    <n v="83.235768677264119"/>
    <n v="88.843147798834551"/>
    <n v="67.828217619347711"/>
    <n v="138.04917792251791"/>
    <n v="42.724610500935363"/>
  </r>
  <r>
    <x v="19"/>
    <x v="4"/>
    <n v="4"/>
    <x v="13"/>
    <x v="13"/>
    <x v="0"/>
    <n v="25340"/>
    <n v="6335"/>
    <n v="194"/>
    <n v="743"/>
    <n v="889"/>
    <n v="992"/>
    <n v="287"/>
    <n v="4200518"/>
    <n v="2222107"/>
    <n v="779363"/>
    <n v="2982181"/>
    <n v="2321787"/>
    <n v="21652.154639175256"/>
    <n v="2990.7227456258411"/>
    <n v="876.67379077615294"/>
    <n v="3006.2308467741937"/>
    <n v="8089.8501742160279"/>
    <n v="7.6558800315706397E-3"/>
    <n v="2.9321231254932911E-2"/>
    <n v="3.5082872928176793E-2"/>
    <n v="3.9147592738752957E-2"/>
    <n v="1.1325966850828728E-2"/>
    <n v="8.9316762947956249E-3"/>
    <n v="3.1790574616403125E-2"/>
    <n v="3.7775927776004241E-2"/>
    <n v="4.1986384184120693E-2"/>
    <n v="1.2874843465660332E-2"/>
    <n v="165.76629834254143"/>
    <n v="87.691673243883187"/>
    <n v="30.756235201262825"/>
    <n v="117.68670086819257"/>
    <n v="91.625374901341758"/>
    <n v="166.31590263674724"/>
    <n v="87.982418230426461"/>
    <n v="30.858208636811757"/>
    <n v="118.07689547840469"/>
    <n v="91.929162221246401"/>
  </r>
  <r>
    <x v="19"/>
    <x v="4"/>
    <n v="4"/>
    <x v="14"/>
    <x v="14"/>
    <x v="0"/>
    <n v="174356"/>
    <n v="43589"/>
    <n v="1229"/>
    <n v="4734"/>
    <n v="7676"/>
    <n v="7506"/>
    <n v="1752"/>
    <n v="17396364"/>
    <n v="14968701"/>
    <n v="9260076"/>
    <n v="23494480"/>
    <n v="17876212"/>
    <n v="14154.893409275834"/>
    <n v="3161.9562737642586"/>
    <n v="1206.3673788431474"/>
    <n v="3130.0932587263524"/>
    <n v="10203.317351598174"/>
    <n v="7.0487967147674869E-3"/>
    <n v="2.7151345522953039E-2"/>
    <n v="4.4024868659524194E-2"/>
    <n v="4.304985202688752E-2"/>
    <n v="1.0048406708114433E-2"/>
    <n v="7.5156268880341255E-3"/>
    <n v="2.8058237984838929E-2"/>
    <n v="4.5169616424705572E-2"/>
    <n v="4.4182429608683155E-2"/>
    <n v="1.0604942441664707E-2"/>
    <n v="99.77496616118745"/>
    <n v="85.851367317442481"/>
    <n v="53.110165408704027"/>
    <n v="134.75005161852761"/>
    <n v="102.52708252081948"/>
    <n v="100.10577375238499"/>
    <n v="86.136010701609777"/>
    <n v="53.286254126775582"/>
    <n v="135.19682039936242"/>
    <n v="102.86701485561406"/>
  </r>
  <r>
    <x v="19"/>
    <x v="4"/>
    <n v="4"/>
    <x v="15"/>
    <x v="15"/>
    <x v="0"/>
    <n v="18352"/>
    <n v="4588"/>
    <n v="165"/>
    <n v="545"/>
    <n v="702"/>
    <n v="865"/>
    <n v="256"/>
    <n v="2749579"/>
    <n v="1707512"/>
    <n v="977042"/>
    <n v="2344982"/>
    <n v="1910338"/>
    <n v="16664.115151515151"/>
    <n v="3133.0495412844039"/>
    <n v="1391.7977207977208"/>
    <n v="2710.9618497109827"/>
    <n v="7462.2578125"/>
    <n v="8.9908456843940717E-3"/>
    <n v="2.9697035745422842E-2"/>
    <n v="3.8251961639058411E-2"/>
    <n v="4.7133827375762861E-2"/>
    <n v="1.3949433304272014E-2"/>
    <n v="1.0614349545015186E-2"/>
    <n v="3.2616643111416391E-2"/>
    <n v="4.1550881238305269E-2"/>
    <n v="5.0778818951697065E-2"/>
    <n v="1.5966601428131007E-2"/>
    <n v="149.82448779424587"/>
    <n v="93.042284219703575"/>
    <n v="53.238993025283349"/>
    <n v="127.77800784655624"/>
    <n v="104.09426765475152"/>
    <n v="150.32123642585702"/>
    <n v="93.350769354867765"/>
    <n v="53.41550887608328"/>
    <n v="128.20166055835421"/>
    <n v="104.4393960498312"/>
  </r>
  <r>
    <x v="19"/>
    <x v="4"/>
    <n v="4"/>
    <x v="16"/>
    <x v="16"/>
    <x v="0"/>
    <n v="36004"/>
    <n v="9001"/>
    <n v="281"/>
    <n v="1075"/>
    <n v="2454"/>
    <n v="2700"/>
    <n v="170"/>
    <n v="6071868"/>
    <n v="2067135"/>
    <n v="2009925"/>
    <n v="8714912"/>
    <n v="931100"/>
    <n v="21608.071174377223"/>
    <n v="1922.9162790697674"/>
    <n v="819.04034229828846"/>
    <n v="3227.7451851851852"/>
    <n v="5477.0588235294117"/>
    <n v="7.804688367959116E-3"/>
    <n v="2.985779357849128E-2"/>
    <n v="6.8159093434062887E-2"/>
    <n v="7.4991667592489722E-2"/>
    <n v="4.7216975891567602E-3"/>
    <n v="8.8852683384092815E-3"/>
    <n v="3.1947701247781408E-2"/>
    <n v="7.1253756223379372E-2"/>
    <n v="7.8225815461700987E-2"/>
    <n v="5.5634839734422974E-3"/>
    <n v="168.64426174869459"/>
    <n v="57.414037329185646"/>
    <n v="55.825047216975889"/>
    <n v="242.05399400066659"/>
    <n v="25.861015442728586"/>
    <n v="169.20340803703556"/>
    <n v="57.604395693819015"/>
    <n v="56.010137226112072"/>
    <n v="242.8565329718725"/>
    <n v="25.946758596083413"/>
  </r>
  <r>
    <x v="19"/>
    <x v="4"/>
    <n v="4"/>
    <x v="17"/>
    <x v="17"/>
    <x v="0"/>
    <n v="117140"/>
    <n v="29285"/>
    <n v="738"/>
    <n v="3163"/>
    <n v="8091"/>
    <n v="4199"/>
    <n v="1002"/>
    <n v="11918255"/>
    <n v="9949885"/>
    <n v="5003018"/>
    <n v="13379500"/>
    <n v="2166014"/>
    <n v="16149.39701897019"/>
    <n v="3145.7113499841921"/>
    <n v="618.34359164503769"/>
    <n v="3186.3538937842345"/>
    <n v="2161.690618762475"/>
    <n v="6.3001536622844462E-3"/>
    <n v="2.7001878094587674E-2"/>
    <n v="6.9071196858459957E-2"/>
    <n v="3.5845996243810824E-2"/>
    <n v="8.5538671674918899E-3"/>
    <n v="6.8388034506852522E-3"/>
    <n v="2.8105337341264462E-2"/>
    <n v="7.0797472075700307E-2"/>
    <n v="3.7111597342514346E-2"/>
    <n v="9.1807972705168165E-3"/>
    <n v="101.74368277275056"/>
    <n v="84.94011439303398"/>
    <n v="42.709731944681579"/>
    <n v="114.21802970804166"/>
    <n v="18.490814410107564"/>
    <n v="102.08101771670079"/>
    <n v="85.2217364844212"/>
    <n v="42.851337640868813"/>
    <n v="114.5967238107087"/>
    <n v="18.552121389299185"/>
  </r>
  <r>
    <x v="19"/>
    <x v="4"/>
    <n v="4"/>
    <x v="18"/>
    <x v="18"/>
    <x v="0"/>
    <n v="82080"/>
    <n v="20520"/>
    <n v="320"/>
    <n v="2678"/>
    <n v="4100"/>
    <n v="4303"/>
    <n v="997"/>
    <n v="11456617"/>
    <n v="9522496"/>
    <n v="4955426"/>
    <n v="14293408"/>
    <n v="8081112"/>
    <n v="35801.928124999999"/>
    <n v="3555.8237490664674"/>
    <n v="1208.6404878048781"/>
    <n v="3321.7308854287708"/>
    <n v="8105.4282848545636"/>
    <n v="3.8986354775828458E-3"/>
    <n v="3.2626705653021441E-2"/>
    <n v="4.9951267056530212E-2"/>
    <n v="5.2424463937621832E-2"/>
    <n v="1.2146686159844055E-2"/>
    <n v="4.4054456578292243E-3"/>
    <n v="3.4071549479260027E-2"/>
    <n v="5.1722939552772074E-2"/>
    <n v="5.4237102296365462E-2"/>
    <n v="1.3037552156957363E-2"/>
    <n v="139.57866715399609"/>
    <n v="116.01481481481481"/>
    <n v="60.373123781676412"/>
    <n v="174.13996101364523"/>
    <n v="98.454093567251462"/>
    <n v="140.0414453882596"/>
    <n v="116.3994662249703"/>
    <n v="60.573293106905972"/>
    <n v="174.71732849619684"/>
    <n v="98.780521756501898"/>
  </r>
  <r>
    <x v="19"/>
    <x v="4"/>
    <n v="4"/>
    <x v="19"/>
    <x v="19"/>
    <x v="0"/>
    <n v="64724"/>
    <n v="16181"/>
    <n v="592"/>
    <n v="1733"/>
    <n v="4000"/>
    <n v="2393"/>
    <n v="592"/>
    <n v="7534413"/>
    <n v="5178121"/>
    <n v="3908901"/>
    <n v="6573723"/>
    <n v="1308353"/>
    <n v="12727.048986486487"/>
    <n v="2987.9521061742644"/>
    <n v="977.22524999999996"/>
    <n v="2747.0635185959045"/>
    <n v="2210.0557432432433"/>
    <n v="9.1465298807243064E-3"/>
    <n v="2.6775230208268958E-2"/>
    <n v="6.1800877572461527E-2"/>
    <n v="3.6972375007725107E-2"/>
    <n v="9.1465298807243064E-3"/>
    <n v="1.001840873036519E-2"/>
    <n v="2.8253645445840175E-2"/>
    <n v="6.400617960969987E-2"/>
    <n v="3.8700524443001719E-2"/>
    <n v="1.001840873036519E-2"/>
    <n v="116.40833384834065"/>
    <n v="80.003105494098023"/>
    <n v="60.393378035968112"/>
    <n v="101.56546257956863"/>
    <n v="20.214340893640689"/>
    <n v="116.79428998540891"/>
    <n v="80.268358749850265"/>
    <n v="60.593614514927026"/>
    <n v="101.90220662787561"/>
    <n v="20.281362288645404"/>
  </r>
  <r>
    <x v="19"/>
    <x v="4"/>
    <n v="4"/>
    <x v="20"/>
    <x v="20"/>
    <x v="0"/>
    <n v="60168"/>
    <n v="15042"/>
    <n v="442"/>
    <n v="2112"/>
    <n v="3014"/>
    <n v="2807"/>
    <n v="456"/>
    <n v="6830704"/>
    <n v="8245407"/>
    <n v="3275713"/>
    <n v="11437943"/>
    <n v="1767228"/>
    <n v="15454.081447963801"/>
    <n v="3904.075284090909"/>
    <n v="1086.8324485733244"/>
    <n v="4074.7926612041324"/>
    <n v="3875.5"/>
    <n v="7.3460975934051325E-3"/>
    <n v="3.5101715197447148E-2"/>
    <n v="5.00930727296902E-2"/>
    <n v="4.6652705757213135E-2"/>
    <n v="7.578779417630634E-3"/>
    <n v="8.1572461639131191E-3"/>
    <n v="3.6849862681483152E-2"/>
    <n v="5.2165133539656669E-2"/>
    <n v="4.8655964841455498E-2"/>
    <n v="8.4025775209496754E-3"/>
    <n v="113.52719053317378"/>
    <n v="137.03973873155167"/>
    <n v="54.442776891370826"/>
    <n v="190.10010304480787"/>
    <n v="29.371559633027523"/>
    <n v="113.90359413300092"/>
    <n v="137.49409905471015"/>
    <n v="54.623283932109317"/>
    <n v="190.73038696866371"/>
    <n v="29.468942125507848"/>
  </r>
  <r>
    <x v="19"/>
    <x v="4"/>
    <n v="4"/>
    <x v="21"/>
    <x v="21"/>
    <x v="0"/>
    <n v="103668"/>
    <n v="25917"/>
    <n v="1127"/>
    <n v="3771"/>
    <n v="4587"/>
    <n v="5886"/>
    <n v="1485"/>
    <n v="13541295"/>
    <n v="11440534"/>
    <n v="6178467"/>
    <n v="15877431"/>
    <n v="4170618"/>
    <n v="12015.346051464065"/>
    <n v="3033.8196764783879"/>
    <n v="1346.95160235448"/>
    <n v="2697.4908256880735"/>
    <n v="2808.4969696969697"/>
    <n v="1.0871242813597254E-2"/>
    <n v="3.6375737932631089E-2"/>
    <n v="4.4247019330941079E-2"/>
    <n v="5.677740479222132E-2"/>
    <n v="1.4324574603542077E-2"/>
    <n v="1.1621654472983103E-2"/>
    <n v="3.7730594529343534E-2"/>
    <n v="4.5735175131849527E-2"/>
    <n v="5.8452071658575862E-2"/>
    <n v="1.5184461621494604E-2"/>
    <n v="130.62174441486283"/>
    <n v="110.35742948643747"/>
    <n v="59.598593587220741"/>
    <n v="153.15652853339506"/>
    <n v="40.230524366246094"/>
    <n v="131.05482564044897"/>
    <n v="110.72332362625789"/>
    <n v="59.796194928939052"/>
    <n v="153.6643246693362"/>
    <n v="40.363910157995818"/>
  </r>
  <r>
    <x v="19"/>
    <x v="4"/>
    <n v="4"/>
    <x v="22"/>
    <x v="22"/>
    <x v="0"/>
    <n v="29424"/>
    <n v="7356"/>
    <n v="309"/>
    <n v="1092"/>
    <n v="1004"/>
    <n v="1538"/>
    <n v="790"/>
    <n v="5071700"/>
    <n v="4184295"/>
    <n v="890649"/>
    <n v="4919052"/>
    <n v="3976708"/>
    <n v="16413.268608414241"/>
    <n v="3831.7719780219782"/>
    <n v="887.10059760956176"/>
    <n v="3198.3433029908974"/>
    <n v="5033.8075949367085"/>
    <n v="1.050163132137031E-2"/>
    <n v="3.7112561174551389E-2"/>
    <n v="3.4121805328983144E-2"/>
    <n v="5.2270255573681347E-2"/>
    <n v="2.6848830886351278E-2"/>
    <n v="1.1886284446190951E-2"/>
    <n v="3.9680314432563438E-2"/>
    <n v="3.6587743858541265E-2"/>
    <n v="5.5293509547808435E-2"/>
    <n v="2.9044454582032527E-2"/>
    <n v="172.36609570418705"/>
    <n v="142.20687194127242"/>
    <n v="30.269473898858074"/>
    <n v="167.17822185970635"/>
    <n v="135.15184883088637"/>
    <n v="172.93758187068607"/>
    <n v="142.67836408573109"/>
    <n v="30.369833459302537"/>
    <n v="167.7325074385634"/>
    <n v="135.5999497852421"/>
  </r>
  <r>
    <x v="19"/>
    <x v="4"/>
    <n v="4"/>
    <x v="23"/>
    <x v="23"/>
    <x v="0"/>
    <n v="54548"/>
    <n v="13637"/>
    <n v="622"/>
    <n v="2422"/>
    <n v="3023"/>
    <n v="3023"/>
    <n v="1890"/>
    <n v="11490682"/>
    <n v="7447577"/>
    <n v="3567313"/>
    <n v="9684144"/>
    <n v="10341485"/>
    <n v="18473.765273311896"/>
    <n v="3074.9698596201488"/>
    <n v="1180.0572279192854"/>
    <n v="3203.4879259014224"/>
    <n v="5471.6851851851852"/>
    <n v="1.1402801202610545E-2"/>
    <n v="4.4401261274473858E-2"/>
    <n v="5.5419080442912667E-2"/>
    <n v="5.5419080442912667E-2"/>
    <n v="3.4648383075456479E-2"/>
    <n v="1.2462010951470858E-2"/>
    <n v="4.6456214507287583E-2"/>
    <n v="5.7701606515774301E-2"/>
    <n v="5.7701606515774301E-2"/>
    <n v="3.6472912011607565E-2"/>
    <n v="210.65267287526581"/>
    <n v="136.53254014812643"/>
    <n v="65.397686441299399"/>
    <n v="177.53435506343038"/>
    <n v="189.58504436459631"/>
    <n v="211.35109960467818"/>
    <n v="136.98521883561921"/>
    <n v="65.614514889896299"/>
    <n v="178.12297678501997"/>
    <n v="190.21362059234477"/>
  </r>
  <r>
    <x v="19"/>
    <x v="4"/>
    <n v="4"/>
    <x v="24"/>
    <x v="24"/>
    <x v="0"/>
    <n v="28632"/>
    <n v="7158"/>
    <n v="341"/>
    <n v="1278"/>
    <n v="954"/>
    <n v="2107"/>
    <n v="60"/>
    <n v="4290581"/>
    <n v="3217757"/>
    <n v="1543867"/>
    <n v="4871137"/>
    <n v="394085"/>
    <n v="12582.348973607039"/>
    <n v="2517.806729264476"/>
    <n v="1618.3092243186584"/>
    <n v="2311.8827717133363"/>
    <n v="6568.083333333333"/>
    <n v="1.1909751327186364E-2"/>
    <n v="4.463537300922045E-2"/>
    <n v="3.3319362950544842E-2"/>
    <n v="7.3588991338362678E-2"/>
    <n v="2.0955574182732607E-3"/>
    <n v="1.3403507564741266E-2"/>
    <n v="4.747887961273288E-2"/>
    <n v="3.579063144669789E-2"/>
    <n v="7.718431801417748E-2"/>
    <n v="2.7252438550760764E-3"/>
    <n v="149.85264738753841"/>
    <n v="112.3832425258452"/>
    <n v="53.921032411288067"/>
    <n v="170.12912126292261"/>
    <n v="13.763795753003633"/>
    <n v="150.3494893833228"/>
    <n v="112.75585332373697"/>
    <n v="54.099809588902396"/>
    <n v="170.69319065791112"/>
    <n v="13.809430126975059"/>
  </r>
  <r>
    <x v="19"/>
    <x v="4"/>
    <n v="4"/>
    <x v="25"/>
    <x v="25"/>
    <x v="0"/>
    <n v="73528"/>
    <n v="18382"/>
    <n v="921"/>
    <n v="3198"/>
    <n v="6303"/>
    <n v="3441"/>
    <n v="381"/>
    <n v="13920332"/>
    <n v="8999419"/>
    <n v="5739523"/>
    <n v="10146447"/>
    <n v="1880861"/>
    <n v="15114.366992399566"/>
    <n v="2814.0772357723577"/>
    <n v="910.60177693161984"/>
    <n v="2948.6913687881429"/>
    <n v="4936.6430446194227"/>
    <n v="1.2525840496137525E-2"/>
    <n v="4.3493635077793497E-2"/>
    <n v="8.5722445870960728E-2"/>
    <n v="4.6798498531171802E-2"/>
    <n v="5.181699488630182E-3"/>
    <n v="1.3481483869999577E-2"/>
    <n v="4.5246249292683588E-2"/>
    <n v="8.8128003969708574E-2"/>
    <n v="4.8613336526816292E-2"/>
    <n v="5.7986318312787206E-3"/>
    <n v="189.32015014688281"/>
    <n v="122.39444837340876"/>
    <n v="78.059011533021433"/>
    <n v="137.99432869111087"/>
    <n v="25.580200739854206"/>
    <n v="189.94784810805345"/>
    <n v="122.80025169462411"/>
    <n v="78.317819073329517"/>
    <n v="138.45185399259259"/>
    <n v="25.665012841673715"/>
  </r>
  <r>
    <x v="19"/>
    <x v="4"/>
    <n v="4"/>
    <x v="26"/>
    <x v="26"/>
    <x v="0"/>
    <n v="47280"/>
    <n v="11820"/>
    <n v="436"/>
    <n v="1972"/>
    <n v="3358"/>
    <n v="3011"/>
    <n v="465"/>
    <n v="6148094"/>
    <n v="6900110"/>
    <n v="2443377"/>
    <n v="10314468"/>
    <n v="1180992"/>
    <n v="14101.133027522936"/>
    <n v="3499.0415821501015"/>
    <n v="727.62864800476473"/>
    <n v="3425.5954832281632"/>
    <n v="2539.7677419354841"/>
    <n v="9.2216582064297802E-3"/>
    <n v="4.1708967851099829E-2"/>
    <n v="7.1023688663282569E-2"/>
    <n v="6.3684433164128598E-2"/>
    <n v="9.8350253807106599E-3"/>
    <n v="1.0245917586810772E-2"/>
    <n v="4.3851269491974432E-2"/>
    <n v="7.377614931351402E-2"/>
    <n v="6.6301079049205722E-2"/>
    <n v="1.089247262438975E-2"/>
    <n v="130.03582910321489"/>
    <n v="145.94141285956007"/>
    <n v="51.678870558375635"/>
    <n v="218.15710659898477"/>
    <n v="24.978680203045684"/>
    <n v="130.46696770491099"/>
    <n v="146.425287012582"/>
    <n v="51.850213765424257"/>
    <n v="218.88041455601325"/>
    <n v="25.061497941273867"/>
  </r>
  <r>
    <x v="20"/>
    <x v="5"/>
    <n v="1"/>
    <x v="0"/>
    <x v="0"/>
    <x v="0"/>
    <n v="81328"/>
    <n v="20332"/>
    <n v="130"/>
    <n v="2339"/>
    <n v="1247"/>
    <n v="4023"/>
    <n v="527"/>
    <n v="1651476"/>
    <n v="3723890"/>
    <n v="1853166"/>
    <n v="7118869"/>
    <n v="1681551"/>
    <n v="12703.661538461538"/>
    <n v="1592.0863616930312"/>
    <n v="1486.0994386527666"/>
    <n v="1769.5423813074819"/>
    <n v="3190.7988614800761"/>
    <n v="1.59846547314578E-3"/>
    <n v="2.8760082628369075E-2"/>
    <n v="1.533297265394452E-2"/>
    <n v="4.9466358449734411E-2"/>
    <n v="6.479933110367893E-3"/>
    <n v="1.9248579385505108E-3"/>
    <n v="3.0125590478670493E-2"/>
    <n v="1.6336880279463565E-2"/>
    <n v="5.1237994834708089E-2"/>
    <n v="7.1354885990961578E-3"/>
    <n v="20.30636435176077"/>
    <n v="45.788535313791066"/>
    <n v="22.786322053905174"/>
    <n v="87.532817725752508"/>
    <n v="20.67616319102892"/>
    <n v="20.373690853945028"/>
    <n v="45.940348896440128"/>
    <n v="22.86187094758985"/>
    <n v="87.823036020949019"/>
    <n v="20.744715774944424"/>
  </r>
  <r>
    <x v="20"/>
    <x v="5"/>
    <n v="1"/>
    <x v="1"/>
    <x v="1"/>
    <x v="0"/>
    <n v="20796"/>
    <n v="5199"/>
    <n v="24"/>
    <n v="500"/>
    <n v="592"/>
    <n v="820"/>
    <n v="105"/>
    <n v="466349"/>
    <n v="1459954"/>
    <n v="694782"/>
    <n v="2576328"/>
    <n v="606866"/>
    <n v="19431.208333333332"/>
    <n v="2919.9079999999999"/>
    <n v="1173.6182432432433"/>
    <n v="3141.8634146341465"/>
    <n v="5779.6761904761906"/>
    <n v="1.1540680900173109E-3"/>
    <n v="2.4043085208693981E-2"/>
    <n v="2.8467012887093673E-2"/>
    <n v="3.943065974225813E-2"/>
    <n v="5.0490478938257357E-3"/>
    <n v="1.7026367414068827E-3"/>
    <n v="2.6518092240511458E-2"/>
    <n v="3.1154000975399068E-2"/>
    <n v="4.2575129330096322E-2"/>
    <n v="6.194222206351338E-3"/>
    <n v="22.424937487978458"/>
    <n v="70.203596845547224"/>
    <n v="33.409405654933643"/>
    <n v="123.88574725908829"/>
    <n v="29.181861896518562"/>
    <n v="22.499288197766411"/>
    <n v="70.436359467870346"/>
    <n v="33.520175775268186"/>
    <n v="124.29649503692545"/>
    <n v="29.278615439136168"/>
  </r>
  <r>
    <x v="20"/>
    <x v="5"/>
    <n v="1"/>
    <x v="2"/>
    <x v="2"/>
    <x v="0"/>
    <n v="20548"/>
    <n v="5137"/>
    <n v="95"/>
    <n v="615"/>
    <n v="562"/>
    <n v="1388"/>
    <n v="156"/>
    <n v="1037332"/>
    <n v="2012041"/>
    <n v="561587"/>
    <n v="4178163"/>
    <n v="824955"/>
    <n v="10919.284210526315"/>
    <n v="3271.611382113821"/>
    <n v="999.26512455516013"/>
    <n v="3010.2038904899136"/>
    <n v="5288.1730769230771"/>
    <n v="4.623321004477321E-3"/>
    <n v="2.99299201868795E-2"/>
    <n v="2.7350593731750049E-2"/>
    <n v="6.7549153202258128E-2"/>
    <n v="7.5919797547206545E-3"/>
    <n v="5.7259817073599117E-3"/>
    <n v="3.2699573923190638E-2"/>
    <n v="3.0001733868718461E-2"/>
    <n v="7.162853234310107E-2"/>
    <n v="9.0028718356359901E-3"/>
    <n v="50.483356044383882"/>
    <n v="97.919067549153198"/>
    <n v="27.330494452014793"/>
    <n v="203.33672376873662"/>
    <n v="40.147702939458831"/>
    <n v="50.650735478836715"/>
    <n v="98.24372183984886"/>
    <n v="27.421109717384091"/>
    <n v="204.01089419825365"/>
    <n v="40.280814133704297"/>
  </r>
  <r>
    <x v="20"/>
    <x v="5"/>
    <n v="1"/>
    <x v="3"/>
    <x v="3"/>
    <x v="0"/>
    <n v="82772"/>
    <n v="20693"/>
    <n v="118"/>
    <n v="1763"/>
    <n v="2309"/>
    <n v="3011"/>
    <n v="577"/>
    <n v="2214400"/>
    <n v="6582641"/>
    <n v="2022723"/>
    <n v="10189134"/>
    <n v="3191513"/>
    <n v="18766.101694915254"/>
    <n v="3733.7725467952355"/>
    <n v="876.01689042875705"/>
    <n v="3383.97010959814"/>
    <n v="5531.218370883882"/>
    <n v="1.4256028608708258E-3"/>
    <n v="2.129947325182429E-2"/>
    <n v="2.7895906828396076E-2"/>
    <n v="3.6377035712559805E-2"/>
    <n v="6.9709563620548014E-3"/>
    <n v="1.7311679179826556E-3"/>
    <n v="2.246876676163519E-2"/>
    <n v="2.9229553619363993E-2"/>
    <n v="3.7893322743190773E-2"/>
    <n v="7.6447724157990187E-3"/>
    <n v="26.753008263664039"/>
    <n v="79.527388488860964"/>
    <n v="24.437285555501859"/>
    <n v="123.09880152708645"/>
    <n v="38.557881892427389"/>
    <n v="26.841708852213408"/>
    <n v="79.791064487284558"/>
    <n v="24.518308279748762"/>
    <n v="123.50694015723835"/>
    <n v="38.685721976180531"/>
  </r>
  <r>
    <x v="20"/>
    <x v="5"/>
    <n v="1"/>
    <x v="4"/>
    <x v="4"/>
    <x v="0"/>
    <n v="68312"/>
    <n v="17078"/>
    <n v="183"/>
    <n v="1430"/>
    <n v="1988"/>
    <n v="2323"/>
    <n v="480"/>
    <n v="3828721"/>
    <n v="4244819"/>
    <n v="2587760"/>
    <n v="7860895"/>
    <n v="1316678"/>
    <n v="20921.97267759563"/>
    <n v="2968.4048951048953"/>
    <n v="1301.6901408450703"/>
    <n v="3383.9410245372364"/>
    <n v="2743.0791666666669"/>
    <n v="2.6788851153530858E-3"/>
    <n v="2.093336456259515E-2"/>
    <n v="2.9101768356950462E-2"/>
    <n v="3.4005738376859114E-2"/>
    <n v="7.0265839091228485E-3"/>
    <n v="3.1396739766240754E-3"/>
    <n v="2.2209606656401055E-2"/>
    <n v="3.0600258758823308E-2"/>
    <n v="3.5621475854245133E-2"/>
    <n v="7.7712273184572097E-3"/>
    <n v="56.047561189834873"/>
    <n v="62.138701838622787"/>
    <n v="37.881484951399464"/>
    <n v="115.07341316313385"/>
    <n v="19.274475933950111"/>
    <n v="56.233388952279341"/>
    <n v="62.344725003212673"/>
    <n v="38.007082416073253"/>
    <n v="115.45494332128872"/>
    <n v="19.338381171913351"/>
  </r>
  <r>
    <x v="20"/>
    <x v="5"/>
    <n v="1"/>
    <x v="5"/>
    <x v="5"/>
    <x v="0"/>
    <n v="16608"/>
    <n v="4152"/>
    <n v="82"/>
    <n v="361"/>
    <n v="591"/>
    <n v="583"/>
    <n v="156"/>
    <n v="1561945"/>
    <n v="1068728"/>
    <n v="696329"/>
    <n v="2062985"/>
    <n v="904161"/>
    <n v="19048.109756097561"/>
    <n v="2960.465373961219"/>
    <n v="1178.2216582064298"/>
    <n v="3538.5677530017151"/>
    <n v="5795.9038461538457"/>
    <n v="4.9373795761078997E-3"/>
    <n v="2.1736512524084779E-2"/>
    <n v="3.5585260115606934E-2"/>
    <n v="3.5103564547206166E-2"/>
    <n v="9.3930635838150294E-3"/>
    <n v="6.2046541375564727E-3"/>
    <n v="2.4372965975649332E-2"/>
    <n v="3.8934638745097297E-2"/>
    <n v="3.8431027380549355E-2"/>
    <n v="1.1137084006914872E-2"/>
    <n v="94.047748073217733"/>
    <n v="64.350192678227359"/>
    <n v="41.927324181117534"/>
    <n v="124.21634152215799"/>
    <n v="54.441293352601157"/>
    <n v="94.359566860982511"/>
    <n v="64.563548122503747"/>
    <n v="42.066335775421727"/>
    <n v="124.62818539750376"/>
    <n v="54.621795474611979"/>
  </r>
  <r>
    <x v="20"/>
    <x v="5"/>
    <n v="1"/>
    <x v="6"/>
    <x v="6"/>
    <x v="0"/>
    <n v="107156"/>
    <n v="26789"/>
    <n v="369"/>
    <n v="3022"/>
    <n v="2596"/>
    <n v="5187"/>
    <n v="856"/>
    <n v="9292259"/>
    <n v="7794640"/>
    <n v="2103668"/>
    <n v="14058634"/>
    <n v="8134134"/>
    <n v="25182.273712737126"/>
    <n v="2579.2984778292521"/>
    <n v="810.34976887519258"/>
    <n v="2710.3593599383071"/>
    <n v="9502.4929906542056"/>
    <n v="3.4435775878158947E-3"/>
    <n v="2.8201873903467841E-2"/>
    <n v="2.4226361566314532E-2"/>
    <n v="4.8406062189704731E-2"/>
    <n v="7.9883534286460858E-3"/>
    <n v="3.8605463848685588E-3"/>
    <n v="2.9380224934379161E-2"/>
    <n v="2.5320736940767533E-2"/>
    <n v="4.9933710502677787E-2"/>
    <n v="8.6219819171312884E-3"/>
    <n v="86.717113367426933"/>
    <n v="72.741050431147116"/>
    <n v="19.631826495949831"/>
    <n v="131.19782373362202"/>
    <n v="75.909272462577917"/>
    <n v="87.004627164648753"/>
    <n v="72.982226074699142"/>
    <n v="19.696916542920544"/>
    <n v="131.6328149714999"/>
    <n v="76.160952463474487"/>
  </r>
  <r>
    <x v="20"/>
    <x v="5"/>
    <n v="1"/>
    <x v="7"/>
    <x v="7"/>
    <x v="0"/>
    <n v="128592"/>
    <n v="32148"/>
    <n v="907"/>
    <n v="2903"/>
    <n v="3636"/>
    <n v="4851"/>
    <n v="849"/>
    <n v="14729428"/>
    <n v="6969718"/>
    <n v="3336593"/>
    <n v="15269254"/>
    <n v="4530101"/>
    <n v="16239.722160970232"/>
    <n v="2400.8673785738893"/>
    <n v="917.65484048404835"/>
    <n v="3147.6507936507937"/>
    <n v="5335.8080094228508"/>
    <n v="7.0533159138982211E-3"/>
    <n v="2.2575276844593754E-2"/>
    <n v="2.8275475923852184E-2"/>
    <n v="3.7723964165733481E-2"/>
    <n v="6.6022769690182908E-3"/>
    <n v="7.597077568584857E-3"/>
    <n v="2.3540454252930387E-2"/>
    <n v="2.9352500191643576E-2"/>
    <n v="3.8961926532340929E-2"/>
    <n v="7.1284849070338933E-3"/>
    <n v="114.54389075525694"/>
    <n v="54.200245738459621"/>
    <n v="25.947127348513128"/>
    <n v="118.7418657459251"/>
    <n v="35.228482331715817"/>
    <n v="114.92366526228032"/>
    <n v="54.379948658188887"/>
    <n v="26.033156009077047"/>
    <n v="119.13555879432215"/>
    <n v="35.345283668063786"/>
  </r>
  <r>
    <x v="20"/>
    <x v="5"/>
    <n v="1"/>
    <x v="8"/>
    <x v="8"/>
    <x v="0"/>
    <n v="12276"/>
    <n v="3069"/>
    <n v="110"/>
    <n v="293"/>
    <n v="392"/>
    <n v="395"/>
    <n v="144"/>
    <n v="1243647"/>
    <n v="825460"/>
    <n v="304180"/>
    <n v="1233755"/>
    <n v="572552"/>
    <n v="11305.881818181819"/>
    <n v="2817.2696245733787"/>
    <n v="775.96938775510205"/>
    <n v="3123.4303797468356"/>
    <n v="3976.0555555555557"/>
    <n v="8.9605734767025085E-3"/>
    <n v="2.3867709351580318E-2"/>
    <n v="3.1932225480612579E-2"/>
    <n v="3.217660475724992E-2"/>
    <n v="1.1730205278592375E-2"/>
    <n v="1.0942286895028502E-2"/>
    <n v="2.7077577484786675E-2"/>
    <n v="3.5629612876939082E-2"/>
    <n v="3.5887644856868371E-2"/>
    <n v="1.3994422286150785E-2"/>
    <n v="101.30718475073314"/>
    <n v="67.241772564353212"/>
    <n v="24.778429455848812"/>
    <n v="100.50138481590095"/>
    <n v="46.639947865754316"/>
    <n v="101.64307246934438"/>
    <n v="67.464715148707796"/>
    <n v="24.860583255316961"/>
    <n v="100.83460087501997"/>
    <n v="46.794584338214989"/>
  </r>
  <r>
    <x v="20"/>
    <x v="5"/>
    <n v="1"/>
    <x v="9"/>
    <x v="9"/>
    <x v="0"/>
    <n v="12764"/>
    <n v="3191"/>
    <n v="102"/>
    <n v="330"/>
    <n v="557"/>
    <n v="472"/>
    <n v="112"/>
    <n v="1483674"/>
    <n v="1005399"/>
    <n v="372442"/>
    <n v="1534378"/>
    <n v="525939"/>
    <n v="14545.823529411764"/>
    <n v="3046.6636363636362"/>
    <n v="668.65709156193896"/>
    <n v="3250.8008474576272"/>
    <n v="4695.8839285714284"/>
    <n v="7.9912253212159196E-3"/>
    <n v="2.5853964274522093E-2"/>
    <n v="4.3638357881541835E-2"/>
    <n v="3.6979003447195236E-2"/>
    <n v="8.7746787840802254E-3"/>
    <n v="9.8274548547643229E-3"/>
    <n v="2.9126904917858177E-2"/>
    <n v="4.7851516380802851E-2"/>
    <n v="4.0870870559290819E-2"/>
    <n v="1.0698055395729622E-2"/>
    <n v="116.23895330617361"/>
    <n v="78.76833281103103"/>
    <n v="29.17909746161078"/>
    <n v="120.21137574428079"/>
    <n v="41.204873080539016"/>
    <n v="116.62434785578857"/>
    <n v="79.029492132275678"/>
    <n v="29.275841838642187"/>
    <n v="120.60994100743771"/>
    <n v="41.341489361494226"/>
  </r>
  <r>
    <x v="20"/>
    <x v="5"/>
    <n v="1"/>
    <x v="10"/>
    <x v="10"/>
    <x v="0"/>
    <n v="37116"/>
    <n v="9279"/>
    <n v="276"/>
    <n v="946"/>
    <n v="1645"/>
    <n v="1645"/>
    <n v="256"/>
    <n v="5661104"/>
    <n v="4131888"/>
    <n v="1934438"/>
    <n v="5200320"/>
    <n v="1438663"/>
    <n v="20511.246376811596"/>
    <n v="4367.7463002114164"/>
    <n v="1175.9501519756839"/>
    <n v="3161.288753799392"/>
    <n v="5619.77734375"/>
    <n v="7.4361461364371162E-3"/>
    <n v="2.548766030822287E-2"/>
    <n v="4.4320508675503828E-2"/>
    <n v="4.4320508675503828E-2"/>
    <n v="6.8972949671300783E-3"/>
    <n v="8.4751771809494208E-3"/>
    <n v="2.7393709015945494E-2"/>
    <n v="4.6809559927451283E-2"/>
    <n v="4.6809559927451283E-2"/>
    <n v="7.8982436675637466E-3"/>
    <n v="152.52462549843733"/>
    <n v="111.32363401228581"/>
    <n v="52.118708912598343"/>
    <n v="140.10992563853864"/>
    <n v="38.761261989438516"/>
    <n v="153.03032653649063"/>
    <n v="111.69273163895367"/>
    <n v="52.291510419980952"/>
    <n v="140.57446527996004"/>
    <n v="38.889776387426764"/>
  </r>
  <r>
    <x v="20"/>
    <x v="5"/>
    <n v="1"/>
    <x v="11"/>
    <x v="11"/>
    <x v="0"/>
    <n v="102092"/>
    <n v="25523"/>
    <n v="184"/>
    <n v="2346"/>
    <n v="4627"/>
    <n v="3892"/>
    <n v="850"/>
    <n v="2942465"/>
    <n v="4333165"/>
    <n v="4053668"/>
    <n v="7897160"/>
    <n v="4064032"/>
    <n v="15991.657608695652"/>
    <n v="1847.0439045183291"/>
    <n v="876.0899070672142"/>
    <n v="2029.0750256937308"/>
    <n v="4781.2141176470586"/>
    <n v="1.8022959683422796E-3"/>
    <n v="2.2979273596364064E-2"/>
    <n v="4.5321866551737651E-2"/>
    <n v="3.8122477765152998E-2"/>
    <n v="8.3258237667985738E-3"/>
    <n v="2.1115970252524739E-3"/>
    <n v="2.4071921159635315E-2"/>
    <n v="4.6838715890694951E-2"/>
    <n v="3.9518879928656471E-2"/>
    <n v="8.9884340539927148E-3"/>
    <n v="28.821700035262314"/>
    <n v="42.443727226423228"/>
    <n v="39.706029855424518"/>
    <n v="77.353367550836495"/>
    <n v="39.807546134858754"/>
    <n v="28.917259447905764"/>
    <n v="42.584450974126987"/>
    <n v="39.837676666221434"/>
    <n v="77.609835502418363"/>
    <n v="39.93952952663544"/>
  </r>
  <r>
    <x v="20"/>
    <x v="5"/>
    <n v="1"/>
    <x v="12"/>
    <x v="12"/>
    <x v="0"/>
    <n v="99768"/>
    <n v="24942"/>
    <n v="366"/>
    <n v="2645"/>
    <n v="3614"/>
    <n v="5196"/>
    <n v="1072"/>
    <n v="6858993"/>
    <n v="8155681"/>
    <n v="4441123"/>
    <n v="16106382"/>
    <n v="4224437"/>
    <n v="18740.418032786885"/>
    <n v="3083.4332703213609"/>
    <n v="1228.8663530713891"/>
    <n v="3099.7655889145499"/>
    <n v="3940.7061567164178"/>
    <n v="3.6685109453933125E-3"/>
    <n v="2.6511506695533638E-2"/>
    <n v="3.622403977227167E-2"/>
    <n v="5.2080827519846044E-2"/>
    <n v="1.0744928233501724E-2"/>
    <n v="4.1144824658152371E-3"/>
    <n v="2.7696573694290016E-2"/>
    <n v="3.7602349348629327E-2"/>
    <n v="5.3719849884748996E-2"/>
    <n v="1.1505457953762848E-2"/>
    <n v="68.749428674524893"/>
    <n v="81.746461791355941"/>
    <n v="44.514503648464441"/>
    <n v="161.43835698821266"/>
    <n v="42.342604843236309"/>
    <n v="68.977369948484181"/>
    <n v="82.017495209402227"/>
    <n v="44.662093131997942"/>
    <n v="161.97361183275837"/>
    <n v="42.482993315937883"/>
  </r>
  <r>
    <x v="20"/>
    <x v="5"/>
    <n v="1"/>
    <x v="13"/>
    <x v="13"/>
    <x v="0"/>
    <n v="25372"/>
    <n v="6343"/>
    <n v="176"/>
    <n v="687"/>
    <n v="886"/>
    <n v="962"/>
    <n v="300"/>
    <n v="3456381"/>
    <n v="1981625"/>
    <n v="698154"/>
    <n v="2982804"/>
    <n v="2467182"/>
    <n v="19638.528409090908"/>
    <n v="2884.4614264919942"/>
    <n v="787.98419864559821"/>
    <n v="3100.6278586278586"/>
    <n v="8223.94"/>
    <n v="6.9367807031373166E-3"/>
    <n v="2.7077092858268956E-2"/>
    <n v="3.4920384676020808E-2"/>
    <n v="3.7915812706921015E-2"/>
    <n v="1.1824058016711336E-2"/>
    <n v="8.1508570572539855E-3"/>
    <n v="2.9451301061736313E-2"/>
    <n v="3.7605726960391689E-2"/>
    <n v="4.0709612576015027E-2"/>
    <n v="1.3405229538946505E-2"/>
    <n v="136.22816490619581"/>
    <n v="78.102829891218661"/>
    <n v="27.516711335330285"/>
    <n v="117.56282516159546"/>
    <n v="97.240343685953022"/>
    <n v="136.67983442631447"/>
    <n v="78.361782712914291"/>
    <n v="27.607944009664777"/>
    <n v="117.95260905731992"/>
    <n v="97.562747642572788"/>
  </r>
  <r>
    <x v="20"/>
    <x v="5"/>
    <n v="1"/>
    <x v="14"/>
    <x v="14"/>
    <x v="0"/>
    <n v="175776"/>
    <n v="43944"/>
    <n v="1164"/>
    <n v="4588"/>
    <n v="7220"/>
    <n v="7770"/>
    <n v="1769"/>
    <n v="15416269"/>
    <n v="13951703"/>
    <n v="7597765"/>
    <n v="25996480"/>
    <n v="17769422"/>
    <n v="13244.21735395189"/>
    <n v="3040.9117262423715"/>
    <n v="1052.3220221606648"/>
    <n v="3345.7503217503217"/>
    <n v="10044.896551724138"/>
    <n v="6.6220644456581107E-3"/>
    <n v="2.6101401784088839E-2"/>
    <n v="4.1075004551247039E-2"/>
    <n v="4.4203986892408523E-2"/>
    <n v="1.0063945020935737E-2"/>
    <n v="7.0728085848936065E-3"/>
    <n v="2.6987465430621433E-2"/>
    <n v="4.2177958200747538E-2"/>
    <n v="4.5346311310800996E-2"/>
    <n v="1.0618652257035186E-2"/>
    <n v="87.704060850172951"/>
    <n v="79.372058756599301"/>
    <n v="43.224131849626801"/>
    <n v="147.8955033679228"/>
    <n v="101.09128663753869"/>
    <n v="87.994846908283122"/>
    <n v="79.635219753549592"/>
    <n v="43.367443057727634"/>
    <n v="148.3858563803112"/>
    <n v="101.42645853796908"/>
  </r>
  <r>
    <x v="20"/>
    <x v="5"/>
    <n v="1"/>
    <x v="15"/>
    <x v="15"/>
    <x v="0"/>
    <n v="18532"/>
    <n v="4633"/>
    <n v="149"/>
    <n v="533"/>
    <n v="580"/>
    <n v="896"/>
    <n v="242"/>
    <n v="2553109"/>
    <n v="1629910"/>
    <n v="714330"/>
    <n v="2765857"/>
    <n v="1727548"/>
    <n v="17134.959731543626"/>
    <n v="3057.9924953095683"/>
    <n v="1231.6034482758621"/>
    <n v="3086.8939732142858"/>
    <n v="7138.6280991735539"/>
    <n v="8.0401467731491469E-3"/>
    <n v="2.8761061946902654E-2"/>
    <n v="3.1297215627023527E-2"/>
    <n v="4.8348802072091517E-2"/>
    <n v="1.3058493416792575E-2"/>
    <n v="9.5686762262833704E-3"/>
    <n v="3.162168264538931E-2"/>
    <n v="3.4277398402492304E-2"/>
    <n v="5.2020158367150265E-2"/>
    <n v="1.5001557031907385E-2"/>
    <n v="137.76759119361105"/>
    <n v="87.951111590761926"/>
    <n v="38.545758687675374"/>
    <n v="149.24762572846967"/>
    <n v="93.219728037988347"/>
    <n v="138.22436473853233"/>
    <n v="88.242716754741465"/>
    <n v="38.673558576494699"/>
    <n v="149.74246175256238"/>
    <n v="93.528801494696097"/>
  </r>
  <r>
    <x v="20"/>
    <x v="5"/>
    <n v="1"/>
    <x v="16"/>
    <x v="16"/>
    <x v="0"/>
    <n v="36824"/>
    <n v="9206"/>
    <n v="273"/>
    <n v="1008"/>
    <n v="1925"/>
    <n v="1925"/>
    <n v="373"/>
    <n v="5849012"/>
    <n v="1877400"/>
    <n v="1592610"/>
    <n v="6484391"/>
    <n v="2269053"/>
    <n v="21424.952380952382"/>
    <n v="1862.5"/>
    <n v="827.32987012987007"/>
    <n v="3368.5148051948054"/>
    <n v="6083.2520107238606"/>
    <n v="7.4136432761242668E-3"/>
    <n v="2.737345209645883E-2"/>
    <n v="5.2275689767542904E-2"/>
    <n v="5.2275689767542904E-2"/>
    <n v="1.0129263523788833E-2"/>
    <n v="8.4552180027639527E-3"/>
    <n v="2.9354651939663187E-2"/>
    <n v="5.497828705493292E-2"/>
    <n v="5.497828705493292E-2"/>
    <n v="1.1345081660930541E-2"/>
    <n v="158.83695416033021"/>
    <n v="50.983054529654574"/>
    <n v="43.249239626330656"/>
    <n v="176.09143493373887"/>
    <n v="61.618862698240278"/>
    <n v="159.36358395756858"/>
    <n v="51.152090732920243"/>
    <n v="43.392634080193943"/>
    <n v="176.67527260026176"/>
    <n v="61.823162316930258"/>
  </r>
  <r>
    <x v="20"/>
    <x v="5"/>
    <n v="1"/>
    <x v="17"/>
    <x v="17"/>
    <x v="0"/>
    <n v="117336"/>
    <n v="29334"/>
    <n v="681"/>
    <n v="3337"/>
    <n v="7045"/>
    <n v="4700"/>
    <n v="1084"/>
    <n v="10438708"/>
    <n v="9859292"/>
    <n v="3827457"/>
    <n v="16119149"/>
    <n v="2301411"/>
    <n v="15328.499265785609"/>
    <n v="2954.5376086305064"/>
    <n v="543.28701206529456"/>
    <n v="3429.6061702127658"/>
    <n v="2123.0728782287824"/>
    <n v="5.8038453671507466E-3"/>
    <n v="2.8439694552396536E-2"/>
    <n v="6.0041249062521306E-2"/>
    <n v="4.0055907820276813E-2"/>
    <n v="9.238426399400014E-3"/>
    <n v="6.3205403416642788E-3"/>
    <n v="2.9570369128090818E-2"/>
    <n v="6.165716788054959E-2"/>
    <n v="4.1389725719328294E-2"/>
    <n v="9.8891909093855868E-3"/>
    <n v="88.964239449103431"/>
    <n v="84.026147133019705"/>
    <n v="32.619630803845368"/>
    <n v="137.37598861389515"/>
    <n v="19.613852526078954"/>
    <n v="89.259203675975073"/>
    <n v="84.304738932146734"/>
    <n v="32.727782396445662"/>
    <n v="137.83146378597715"/>
    <n v="19.678882979687668"/>
  </r>
  <r>
    <x v="20"/>
    <x v="5"/>
    <n v="1"/>
    <x v="18"/>
    <x v="18"/>
    <x v="0"/>
    <n v="82212"/>
    <n v="20553"/>
    <n v="310"/>
    <n v="2611"/>
    <n v="4320"/>
    <n v="4687"/>
    <n v="970"/>
    <n v="10184670"/>
    <n v="8768600"/>
    <n v="1718772"/>
    <n v="17214492"/>
    <n v="7799457"/>
    <n v="32853.774193548386"/>
    <n v="3358.330141708158"/>
    <n v="397.86388888888888"/>
    <n v="3672.8167271175594"/>
    <n v="8040.6773195876285"/>
    <n v="3.770739064856712E-3"/>
    <n v="3.1759353865615722E-2"/>
    <n v="5.2547073419938695E-2"/>
    <n v="5.7011141925752934E-2"/>
    <n v="1.1798764170680679E-2"/>
    <n v="4.2687985337675682E-3"/>
    <n v="3.3184356930489302E-2"/>
    <n v="5.436025543094191E-2"/>
    <n v="5.8895317914012812E-2"/>
    <n v="1.2676228096666384E-2"/>
    <n v="123.88300977959422"/>
    <n v="106.65839536807279"/>
    <n v="20.906582980586776"/>
    <n v="209.39147569697855"/>
    <n v="94.870055466355282"/>
    <n v="124.29374848121685"/>
    <n v="107.01202522343857"/>
    <n v="20.975899529838284"/>
    <n v="210.08572088049192"/>
    <n v="95.184600644700936"/>
  </r>
  <r>
    <x v="20"/>
    <x v="5"/>
    <n v="1"/>
    <x v="19"/>
    <x v="19"/>
    <x v="0"/>
    <n v="65508"/>
    <n v="16377"/>
    <n v="556"/>
    <n v="1655"/>
    <n v="4123"/>
    <n v="2402"/>
    <n v="572"/>
    <n v="6639447"/>
    <n v="4653966"/>
    <n v="3442925"/>
    <n v="7312864"/>
    <n v="1455554"/>
    <n v="11941.451438848921"/>
    <n v="2812.0640483383686"/>
    <n v="835.05335920446282"/>
    <n v="3044.489592006661"/>
    <n v="2544.6748251748254"/>
    <n v="8.4875129755144409E-3"/>
    <n v="2.52640898821518E-2"/>
    <n v="6.2938877694327405E-2"/>
    <n v="3.6667277279110948E-2"/>
    <n v="8.7317579532270873E-3"/>
    <n v="9.3226314100698024E-3"/>
    <n v="2.6692668227755841E-2"/>
    <n v="6.5149691703966131E-2"/>
    <n v="3.8378223026216074E-2"/>
    <n v="9.5787029198734653E-3"/>
    <n v="101.3532240337058"/>
    <n v="71.044238871588206"/>
    <n v="52.557321243206935"/>
    <n v="111.63314404347561"/>
    <n v="22.219484643097026"/>
    <n v="101.68926439726282"/>
    <n v="71.279788673645811"/>
    <n v="52.731576985996888"/>
    <n v="112.00326786210132"/>
    <n v="22.293154166377636"/>
  </r>
  <r>
    <x v="20"/>
    <x v="5"/>
    <n v="1"/>
    <x v="20"/>
    <x v="20"/>
    <x v="0"/>
    <n v="61148"/>
    <n v="15287"/>
    <n v="405"/>
    <n v="1995"/>
    <n v="2808"/>
    <n v="2737"/>
    <n v="441"/>
    <n v="5635036"/>
    <n v="7591135"/>
    <n v="2742234"/>
    <n v="11716424"/>
    <n v="1716353"/>
    <n v="13913.669135802469"/>
    <n v="3805.0802005012533"/>
    <n v="976.57905982905982"/>
    <n v="4280.754110339788"/>
    <n v="3891.956916099773"/>
    <n v="6.6232746778308368E-3"/>
    <n v="3.2625760450055601E-2"/>
    <n v="4.5921371099627135E-2"/>
    <n v="4.4760253810427163E-2"/>
    <n v="7.212010204749133E-3"/>
    <n v="7.3875646577538975E-3"/>
    <n v="3.429971003209329E-2"/>
    <n v="4.7893631703791087E-2"/>
    <n v="4.670860506318035E-2"/>
    <n v="8.0093091988767268E-3"/>
    <n v="92.154052462876948"/>
    <n v="124.14363511480343"/>
    <n v="44.845849414535223"/>
    <n v="191.60764047883822"/>
    <n v="28.068832995355532"/>
    <n v="92.459592632793786"/>
    <n v="124.55523792936604"/>
    <n v="44.994537487213329"/>
    <n v="192.24292269882363"/>
    <n v="28.161896249478001"/>
  </r>
  <r>
    <x v="20"/>
    <x v="5"/>
    <n v="1"/>
    <x v="21"/>
    <x v="21"/>
    <x v="0"/>
    <n v="104864"/>
    <n v="26216"/>
    <n v="1021"/>
    <n v="3588"/>
    <n v="3786"/>
    <n v="6002"/>
    <n v="1408"/>
    <n v="11616971"/>
    <n v="10523680"/>
    <n v="4657028"/>
    <n v="17728524"/>
    <n v="4021430"/>
    <n v="11378.032321253673"/>
    <n v="2933.0211817168338"/>
    <n v="1230.0655044902271"/>
    <n v="2953.7694101966013"/>
    <n v="2856.1292613636365"/>
    <n v="9.7364205065608792E-3"/>
    <n v="3.4215746109246263E-2"/>
    <n v="3.6103906011595972E-2"/>
    <n v="5.7236039060115956E-2"/>
    <n v="1.3426914861153494E-2"/>
    <n v="1.0442929631994651E-2"/>
    <n v="3.552371007294302E-2"/>
    <n v="3.7446160658977233E-2"/>
    <n v="5.8907433615321435E-2"/>
    <n v="1.4255039031158224E-2"/>
    <n v="110.78130721696674"/>
    <n v="100.35550808666463"/>
    <n v="44.410169362221545"/>
    <n v="169.06206133658836"/>
    <n v="38.349004424778762"/>
    <n v="111.14860673908288"/>
    <n v="100.68824048609157"/>
    <n v="44.557412921569458"/>
    <n v="169.62259285491828"/>
    <n v="38.476151967561087"/>
  </r>
  <r>
    <x v="20"/>
    <x v="5"/>
    <n v="1"/>
    <x v="22"/>
    <x v="22"/>
    <x v="0"/>
    <n v="29484"/>
    <n v="7371"/>
    <n v="296"/>
    <n v="1028"/>
    <n v="1300"/>
    <n v="1515"/>
    <n v="197"/>
    <n v="4813502"/>
    <n v="3814160"/>
    <n v="1165425"/>
    <n v="5068521"/>
    <n v="1101672"/>
    <n v="16261.831081081082"/>
    <n v="3710.2723735408558"/>
    <n v="896.48076923076928"/>
    <n v="3345.5584158415841"/>
    <n v="5592.243654822335"/>
    <n v="1.0039343372676706E-2"/>
    <n v="3.4866368199701535E-2"/>
    <n v="4.4091710758377423E-2"/>
    <n v="5.1383801383801386E-2"/>
    <n v="6.6815900149233484E-3"/>
    <n v="1.139211455036024E-2"/>
    <n v="3.7355568247506007E-2"/>
    <n v="4.6877506745601261E-2"/>
    <n v="5.437965854660029E-2"/>
    <n v="7.7870597925361615E-3"/>
    <n v="163.25810609143943"/>
    <n v="129.36372269705603"/>
    <n v="39.527370777370777"/>
    <n v="171.90750915750917"/>
    <n v="37.365079365079367"/>
    <n v="163.79939438145331"/>
    <n v="129.79263290509985"/>
    <n v="39.658425237385423"/>
    <n v="172.47747486334856"/>
    <n v="37.488964667928762"/>
  </r>
  <r>
    <x v="20"/>
    <x v="5"/>
    <n v="1"/>
    <x v="23"/>
    <x v="23"/>
    <x v="0"/>
    <n v="55232"/>
    <n v="13808"/>
    <n v="584"/>
    <n v="2299"/>
    <n v="2601"/>
    <n v="4134"/>
    <n v="800"/>
    <n v="10678262"/>
    <n v="6845189"/>
    <n v="3101510"/>
    <n v="13854242"/>
    <n v="4863874"/>
    <n v="18284.695205479453"/>
    <n v="2977.463679860809"/>
    <n v="1192.4298346789697"/>
    <n v="3351.2922109337205"/>
    <n v="6079.8424999999997"/>
    <n v="1.0573580533024334E-2"/>
    <n v="4.1624420625724218E-2"/>
    <n v="4.709226535341831E-2"/>
    <n v="7.4847914252607187E-2"/>
    <n v="1.4484356894553883E-2"/>
    <n v="1.1587639771971574E-2"/>
    <n v="4.3604590761581768E-2"/>
    <n v="4.9192465833730603E-2"/>
    <n v="7.7456811374206444E-2"/>
    <n v="1.5668875552601505E-2"/>
    <n v="193.33469727694091"/>
    <n v="123.935200608343"/>
    <n v="56.154222190034766"/>
    <n v="250.83723203939746"/>
    <n v="88.062608632676714"/>
    <n v="193.97570561762797"/>
    <n v="124.346112350589"/>
    <n v="56.340403590971015"/>
    <n v="251.66889216123161"/>
    <n v="88.354583469223229"/>
  </r>
  <r>
    <x v="20"/>
    <x v="5"/>
    <n v="1"/>
    <x v="24"/>
    <x v="24"/>
    <x v="0"/>
    <n v="28920"/>
    <n v="7230"/>
    <n v="308"/>
    <n v="1190"/>
    <n v="891"/>
    <n v="2029"/>
    <n v="59"/>
    <n v="3124239"/>
    <n v="2806428"/>
    <n v="1631377"/>
    <n v="5213480"/>
    <n v="307837"/>
    <n v="10143.633116883117"/>
    <n v="2358.3428571428572"/>
    <n v="1830.9506172839506"/>
    <n v="2569.4825036964021"/>
    <n v="5217.5762711864409"/>
    <n v="1.0650069156293223E-2"/>
    <n v="4.1147994467496542E-2"/>
    <n v="3.0809128630705396E-2"/>
    <n v="7.0159059474412172E-2"/>
    <n v="2.0401106500691564E-3"/>
    <n v="1.2056466231410184E-2"/>
    <n v="4.3869485474631098E-2"/>
    <n v="3.3176689437263741E-2"/>
    <n v="7.3658535221123367E-2"/>
    <n v="2.6583265653809807E-3"/>
    <n v="108.03039419087136"/>
    <n v="97.041078838174272"/>
    <n v="56.409993084370676"/>
    <n v="180.27247579529737"/>
    <n v="10.644432918395575"/>
    <n v="108.38857295908731"/>
    <n v="97.362822124819999"/>
    <n v="56.59702250316861"/>
    <n v="180.87017585746241"/>
    <n v="10.679724929496933"/>
  </r>
  <r>
    <x v="20"/>
    <x v="5"/>
    <n v="1"/>
    <x v="25"/>
    <x v="25"/>
    <x v="0"/>
    <n v="73644"/>
    <n v="18411"/>
    <n v="856"/>
    <n v="3043"/>
    <n v="3281"/>
    <n v="4093"/>
    <n v="541"/>
    <n v="12803866"/>
    <n v="8291130"/>
    <n v="3018559"/>
    <n v="12625450"/>
    <n v="2974558"/>
    <n v="14957.787383177571"/>
    <n v="2724.6565888925402"/>
    <n v="920.01188661993297"/>
    <n v="3084.6445150256536"/>
    <n v="5498.2587800369683"/>
    <n v="1.1623485959480746E-2"/>
    <n v="4.1320406278855033E-2"/>
    <n v="4.4552169898430284E-2"/>
    <n v="5.5578186953451743E-2"/>
    <n v="7.3461517571017324E-3"/>
    <n v="1.2543758879332796E-2"/>
    <n v="4.302926543392515E-2"/>
    <n v="4.6323604632884714E-2"/>
    <n v="5.7545268791854981E-2"/>
    <n v="8.0793410253448151E-3"/>
    <n v="173.86163163326273"/>
    <n v="112.58391722339906"/>
    <n v="40.988525881266632"/>
    <n v="171.43894954103524"/>
    <n v="40.391043397968609"/>
    <n v="174.4380763044577"/>
    <n v="112.95719336567394"/>
    <n v="41.124424855079511"/>
    <n v="172.00736172013319"/>
    <n v="40.524961396505951"/>
  </r>
  <r>
    <x v="20"/>
    <x v="5"/>
    <n v="1"/>
    <x v="26"/>
    <x v="26"/>
    <x v="0"/>
    <n v="47340"/>
    <n v="11835"/>
    <n v="430"/>
    <n v="1981"/>
    <n v="4071"/>
    <n v="3658"/>
    <n v="629"/>
    <n v="5174711"/>
    <n v="6649796"/>
    <n v="2719269"/>
    <n v="13198757"/>
    <n v="1658545"/>
    <n v="12034.211627906976"/>
    <n v="3356.7874810701665"/>
    <n v="667.96094325718502"/>
    <n v="3608.1894477856754"/>
    <n v="2636.7965023847378"/>
    <n v="9.0832277144064222E-3"/>
    <n v="4.1846218842416558E-2"/>
    <n v="8.5994930291508231E-2"/>
    <n v="7.727080692860161E-2"/>
    <n v="1.3286861005492184E-2"/>
    <n v="1.0099196780528804E-2"/>
    <n v="4.3990528561833497E-2"/>
    <n v="8.8997219470455149E-2"/>
    <n v="8.0130284197148571E-2"/>
    <n v="1.4513024679782932E-2"/>
    <n v="109.30948457963667"/>
    <n v="140.46886354034643"/>
    <n v="57.441254752851712"/>
    <n v="278.80771018166456"/>
    <n v="35.034748626953949"/>
    <n v="109.67190421935288"/>
    <n v="140.93459325365916"/>
    <n v="57.631703357860076"/>
    <n v="279.7321074584674"/>
    <n v="35.150907632037153"/>
  </r>
  <r>
    <x v="21"/>
    <x v="5"/>
    <n v="2"/>
    <x v="0"/>
    <x v="0"/>
    <x v="0"/>
    <n v="82084"/>
    <n v="20521"/>
    <n v="131"/>
    <n v="2291"/>
    <n v="1317"/>
    <n v="3815"/>
    <n v="536"/>
    <n v="1893470"/>
    <n v="3737811"/>
    <n v="1660899"/>
    <n v="6032774"/>
    <n v="1791274"/>
    <n v="14453.969465648855"/>
    <n v="1631.5194238323877"/>
    <n v="1261.1230068337129"/>
    <n v="1581.3300131061599"/>
    <n v="3341.9291044776119"/>
    <n v="1.5959261244578725E-3"/>
    <n v="2.7910433214755618E-2"/>
    <n v="1.6044539739778763E-2"/>
    <n v="4.6476779884021248E-2"/>
    <n v="6.5298962038886996E-3"/>
    <n v="1.9205543137561811E-3"/>
    <n v="2.9249996065153525E-2"/>
    <n v="1.7066368252378943E-2"/>
    <n v="4.8188805731433429E-2"/>
    <n v="7.184920192824993E-3"/>
    <n v="23.067467472345403"/>
    <n v="45.536413917450417"/>
    <n v="20.234138199892794"/>
    <n v="73.495126943131424"/>
    <n v="21.82245017299352"/>
    <n v="23.143948514065091"/>
    <n v="45.687391582283396"/>
    <n v="20.301225233598732"/>
    <n v="73.738802755253843"/>
    <n v="21.894803313801344"/>
  </r>
  <r>
    <x v="21"/>
    <x v="5"/>
    <n v="2"/>
    <x v="1"/>
    <x v="1"/>
    <x v="0"/>
    <n v="21244"/>
    <n v="5311"/>
    <n v="23"/>
    <n v="455"/>
    <n v="878"/>
    <n v="762"/>
    <n v="113"/>
    <n v="590895"/>
    <n v="1269041"/>
    <n v="1106443"/>
    <n v="1979642"/>
    <n v="637719"/>
    <n v="25691.08695652174"/>
    <n v="2789.1010989010988"/>
    <n v="1260.1856492027334"/>
    <n v="2597.9553805774276"/>
    <n v="5643.5309734513276"/>
    <n v="1.0826586330257954E-3"/>
    <n v="2.1417812088119E-2"/>
    <n v="4.1329316512897757E-2"/>
    <n v="3.5868951233289398E-2"/>
    <n v="5.3191489361702126E-3"/>
    <n v="1.6083711561759584E-3"/>
    <n v="2.373213513297287E-2"/>
    <n v="4.4511327021514911E-2"/>
    <n v="3.8841747510662217E-2"/>
    <n v="6.4819374380924739E-3"/>
    <n v="27.814677085294672"/>
    <n v="59.736443231029938"/>
    <n v="52.082611560911317"/>
    <n v="93.185934852193554"/>
    <n v="30.018781773677272"/>
    <n v="27.906897676095564"/>
    <n v="59.934501618341649"/>
    <n v="52.255293386189095"/>
    <n v="93.494896266343716"/>
    <n v="30.118310155107057"/>
  </r>
  <r>
    <x v="21"/>
    <x v="5"/>
    <n v="2"/>
    <x v="2"/>
    <x v="2"/>
    <x v="0"/>
    <n v="20836"/>
    <n v="5209"/>
    <n v="98"/>
    <n v="633"/>
    <n v="1508"/>
    <n v="1665"/>
    <n v="113"/>
    <n v="966133"/>
    <n v="2159734"/>
    <n v="1411311"/>
    <n v="4797589"/>
    <n v="569896"/>
    <n v="9858.5"/>
    <n v="3411.9020537124802"/>
    <n v="935.88262599469499"/>
    <n v="2881.4348348348349"/>
    <n v="5043.3274336283184"/>
    <n v="4.7033979650604723E-3"/>
    <n v="3.0380111345747744E-2"/>
    <n v="7.2374736033787676E-2"/>
    <n v="7.9909771549241698E-2"/>
    <n v="5.4233058168554425E-3"/>
    <n v="5.8078093394259324E-3"/>
    <n v="3.315052223021335E-2"/>
    <n v="7.6557164551435339E-2"/>
    <n v="8.4286644097324781E-2"/>
    <n v="6.6088013805611755E-3"/>
    <n v="46.368448838548666"/>
    <n v="103.65396429257055"/>
    <n v="67.734258014974088"/>
    <n v="230.25479938567864"/>
    <n v="27.351507007103091"/>
    <n v="46.522185145941307"/>
    <n v="103.99763284556515"/>
    <n v="67.958833453058304"/>
    <n v="231.01821769066103"/>
    <n v="27.442191940376084"/>
  </r>
  <r>
    <x v="21"/>
    <x v="5"/>
    <n v="2"/>
    <x v="3"/>
    <x v="3"/>
    <x v="0"/>
    <n v="83948"/>
    <n v="20987"/>
    <n v="115"/>
    <n v="1863"/>
    <n v="6043"/>
    <n v="3165"/>
    <n v="453"/>
    <n v="1957349"/>
    <n v="7256093"/>
    <n v="4960775"/>
    <n v="10254388"/>
    <n v="2388318"/>
    <n v="17020.426086956522"/>
    <n v="3894.8432635534086"/>
    <n v="820.91262617905011"/>
    <n v="3239.933017377567"/>
    <n v="5272.2251655629143"/>
    <n v="1.3698956496879021E-3"/>
    <n v="2.2192309524944012E-2"/>
    <n v="7.1985038357078188E-2"/>
    <n v="3.7701910706627914E-2"/>
    <n v="5.3961976461619097E-3"/>
    <n v="1.667333897719646E-3"/>
    <n v="2.3376928593115805E-2"/>
    <n v="7.4063535124139671E-2"/>
    <n v="3.9233658403821058E-2"/>
    <n v="5.9853392948733576E-3"/>
    <n v="23.316207652356219"/>
    <n v="86.435567255920333"/>
    <n v="59.093426883308716"/>
    <n v="122.15166531662457"/>
    <n v="28.44996902844618"/>
    <n v="23.393513401344165"/>
    <n v="86.722147576594466"/>
    <n v="59.289353326133003"/>
    <n v="122.55666368163408"/>
    <n v="28.544295953185401"/>
  </r>
  <r>
    <x v="21"/>
    <x v="5"/>
    <n v="2"/>
    <x v="4"/>
    <x v="4"/>
    <x v="0"/>
    <n v="68376"/>
    <n v="17094"/>
    <n v="179"/>
    <n v="1398"/>
    <n v="5478"/>
    <n v="2152"/>
    <n v="449"/>
    <n v="3698437"/>
    <n v="4118493"/>
    <n v="12758566"/>
    <n v="6766269"/>
    <n v="1298639"/>
    <n v="20661.659217877095"/>
    <n v="2945.9892703862661"/>
    <n v="2329.0554947060973"/>
    <n v="3144.1770446096652"/>
    <n v="2892.2917594654787"/>
    <n v="2.6178776178776178E-3"/>
    <n v="2.0445770445770447E-2"/>
    <n v="8.0115830115830122E-2"/>
    <n v="3.1473031473031474E-2"/>
    <n v="6.566631566631567E-3"/>
    <n v="3.0731900778561421E-3"/>
    <n v="2.1706784880301221E-2"/>
    <n v="8.2534796408303621E-2"/>
    <n v="3.3028743548134121E-2"/>
    <n v="7.2863204132975019E-3"/>
    <n v="54.089695214695212"/>
    <n v="60.233020358020354"/>
    <n v="186.59421434421435"/>
    <n v="98.956783081783087"/>
    <n v="18.992614367614369"/>
    <n v="54.26903160007344"/>
    <n v="60.432725165166055"/>
    <n v="187.21287436439303"/>
    <n v="99.28487795671451"/>
    <n v="19.05558508312776"/>
  </r>
  <r>
    <x v="21"/>
    <x v="5"/>
    <n v="2"/>
    <x v="5"/>
    <x v="5"/>
    <x v="0"/>
    <n v="16864"/>
    <n v="4216"/>
    <n v="81"/>
    <n v="366"/>
    <n v="657"/>
    <n v="546"/>
    <n v="155"/>
    <n v="1626259"/>
    <n v="1094694"/>
    <n v="778988"/>
    <n v="1750869"/>
    <n v="835062"/>
    <n v="20077.271604938273"/>
    <n v="2990.967213114754"/>
    <n v="1185.6742770167427"/>
    <n v="3206.7197802197802"/>
    <n v="5387.4967741935479"/>
    <n v="4.803130929791271E-3"/>
    <n v="2.1703036053130929E-2"/>
    <n v="3.895872865275142E-2"/>
    <n v="3.2376660341555979E-2"/>
    <n v="9.1911764705882356E-3"/>
    <n v="6.0436182728962774E-3"/>
    <n v="2.4317431166235193E-2"/>
    <n v="4.2430483348373287E-2"/>
    <n v="3.5552399443967923E-2"/>
    <n v="1.0903382844056668E-2"/>
    <n v="96.433764231499055"/>
    <n v="64.913069259962043"/>
    <n v="46.192362428842507"/>
    <n v="103.82287713472486"/>
    <n v="49.517433586337759"/>
    <n v="96.753493944100484"/>
    <n v="65.128290942367187"/>
    <n v="46.345514915229948"/>
    <n v="104.16710572449608"/>
    <n v="49.681610469149398"/>
  </r>
  <r>
    <x v="21"/>
    <x v="5"/>
    <n v="2"/>
    <x v="6"/>
    <x v="6"/>
    <x v="0"/>
    <n v="107924"/>
    <n v="26981"/>
    <n v="390"/>
    <n v="3064"/>
    <n v="2210"/>
    <n v="4941"/>
    <n v="952"/>
    <n v="10761169"/>
    <n v="7904271"/>
    <n v="1789561"/>
    <n v="11816754"/>
    <n v="8083265"/>
    <n v="27592.741025641026"/>
    <n v="2579.7229112271539"/>
    <n v="809.75610859728511"/>
    <n v="2391.5713418336368"/>
    <n v="8490.8245798319331"/>
    <n v="3.6136540528520071E-3"/>
    <n v="2.8390348763944997E-2"/>
    <n v="2.0477372966161374E-2"/>
    <n v="4.5782217115748119E-2"/>
    <n v="8.8210222008079757E-3"/>
    <n v="4.0392368601734245E-3"/>
    <n v="2.9568302349060029E-2"/>
    <n v="2.1481852889643167E-2"/>
    <n v="4.7264629613153503E-2"/>
    <n v="9.4842037014761342E-3"/>
    <n v="99.710620436603534"/>
    <n v="73.239233164078428"/>
    <n v="16.581677847374078"/>
    <n v="109.49143841962862"/>
    <n v="74.897752121863533"/>
    <n v="100.04121468717092"/>
    <n v="73.482060550910333"/>
    <n v="16.636655013668896"/>
    <n v="109.85446133403218"/>
    <n v="75.14607838965216"/>
  </r>
  <r>
    <x v="21"/>
    <x v="5"/>
    <n v="2"/>
    <x v="7"/>
    <x v="7"/>
    <x v="0"/>
    <n v="130328"/>
    <n v="32582"/>
    <n v="926"/>
    <n v="3011"/>
    <n v="4903"/>
    <n v="7171"/>
    <n v="2359"/>
    <n v="13676267"/>
    <n v="7540126"/>
    <n v="4216872"/>
    <n v="21609868"/>
    <n v="12018319"/>
    <n v="14769.186825053996"/>
    <n v="2504.1932912653601"/>
    <n v="860.05955537426064"/>
    <n v="3013.5082973086041"/>
    <n v="5094.6668079694782"/>
    <n v="7.1051500828678412E-3"/>
    <n v="2.310324719170094E-2"/>
    <n v="3.7620465287582103E-2"/>
    <n v="5.5022711926830767E-2"/>
    <n v="1.8100484930329629E-2"/>
    <n v="7.6472449719295985E-3"/>
    <n v="2.4072859011749218E-2"/>
    <n v="3.8848533037250187E-2"/>
    <n v="5.6494410053042898E-2"/>
    <n v="1.8960915206417846E-2"/>
    <n v="104.93728899392302"/>
    <n v="57.854996623902771"/>
    <n v="32.355840648210666"/>
    <n v="165.81139893192559"/>
    <n v="92.215939782702108"/>
    <n v="105.28521245743789"/>
    <n v="58.046817005389805"/>
    <n v="32.463117634791793"/>
    <n v="166.36115275880388"/>
    <n v="92.521685142317168"/>
  </r>
  <r>
    <x v="21"/>
    <x v="5"/>
    <n v="2"/>
    <x v="8"/>
    <x v="8"/>
    <x v="0"/>
    <n v="12420"/>
    <n v="3105"/>
    <n v="113"/>
    <n v="285"/>
    <n v="415"/>
    <n v="371"/>
    <n v="138"/>
    <n v="1379455"/>
    <n v="794674"/>
    <n v="299601"/>
    <n v="1006177"/>
    <n v="480361"/>
    <n v="12207.566371681416"/>
    <n v="2788.3298245614037"/>
    <n v="721.9301204819277"/>
    <n v="2712.0673854447441"/>
    <n v="3480.876811594203"/>
    <n v="9.0982286634460549E-3"/>
    <n v="2.2946859903381644E-2"/>
    <n v="3.3413848631239938E-2"/>
    <n v="2.9871175523349437E-2"/>
    <n v="1.1111111111111112E-2"/>
    <n v="1.1083358191168402E-2"/>
    <n v="2.6077375325326967E-2"/>
    <n v="3.7171172728470508E-2"/>
    <n v="3.3430241052495029E-2"/>
    <n v="1.3302642104564432E-2"/>
    <n v="111.06723027375202"/>
    <n v="63.983413848631237"/>
    <n v="24.122463768115942"/>
    <n v="81.012640901771334"/>
    <n v="38.676409017713368"/>
    <n v="111.43547778433984"/>
    <n v="64.195553224130165"/>
    <n v="24.202442689080833"/>
    <n v="81.281241309512595"/>
    <n v="38.804642082534968"/>
  </r>
  <r>
    <x v="21"/>
    <x v="5"/>
    <n v="2"/>
    <x v="9"/>
    <x v="9"/>
    <x v="0"/>
    <n v="12932"/>
    <n v="3233"/>
    <n v="105"/>
    <n v="327"/>
    <n v="593"/>
    <n v="446"/>
    <n v="112"/>
    <n v="1506249"/>
    <n v="966099"/>
    <n v="361439"/>
    <n v="1314616"/>
    <n v="488444"/>
    <n v="14345.228571428572"/>
    <n v="2954.4311926605506"/>
    <n v="609.50927487352442"/>
    <n v="2947.5695067264573"/>
    <n v="4361.1071428571431"/>
    <n v="8.1193937519331884E-3"/>
    <n v="2.5286111970306217E-2"/>
    <n v="4.5855242808536964E-2"/>
    <n v="3.4488091555830498E-2"/>
    <n v="8.6606866687287346E-3"/>
    <n v="9.9581094082412808E-3"/>
    <n v="2.8502753601331015E-2"/>
    <n v="5.0140971809846724E-2"/>
    <n v="3.822692803842008E-2"/>
    <n v="1.0559185792546352E-2"/>
    <n v="116.47455923291061"/>
    <n v="74.706077946180017"/>
    <n v="27.94919579338076"/>
    <n v="101.6560470151562"/>
    <n v="37.770182493040522"/>
    <n v="116.86073494269122"/>
    <n v="74.953768711148726"/>
    <n v="28.041862385934447"/>
    <n v="101.99309139951029"/>
    <n v="37.895410930296308"/>
  </r>
  <r>
    <x v="21"/>
    <x v="5"/>
    <n v="2"/>
    <x v="10"/>
    <x v="10"/>
    <x v="0"/>
    <n v="37620"/>
    <n v="9405"/>
    <n v="274"/>
    <n v="930"/>
    <n v="466"/>
    <n v="1174"/>
    <n v="203"/>
    <n v="5110329"/>
    <n v="4235632"/>
    <n v="513621"/>
    <n v="3554197"/>
    <n v="1087648"/>
    <n v="18650.835766423359"/>
    <n v="4554.4430107526878"/>
    <n v="1102.1909871244636"/>
    <n v="3027.4250425894379"/>
    <n v="5357.8719211822663"/>
    <n v="7.2833599149388622E-3"/>
    <n v="2.4720893141945772E-2"/>
    <n v="1.2387028176501861E-2"/>
    <n v="3.1206804891015419E-2"/>
    <n v="5.396065922381712E-3"/>
    <n v="8.3048286116380633E-3"/>
    <n v="2.6586168978926145E-2"/>
    <n v="1.3715717608994954E-2"/>
    <n v="3.329555611829587E-2"/>
    <n v="6.2761217743214576E-3"/>
    <n v="135.84074960127592"/>
    <n v="112.58989898989898"/>
    <n v="13.652870813397129"/>
    <n v="94.476262626262624"/>
    <n v="28.911430090377458"/>
    <n v="136.2911346316198"/>
    <n v="112.96319496494198"/>
    <n v="13.698137411627938"/>
    <n v="94.789502169879697"/>
    <n v="29.007287006337947"/>
  </r>
  <r>
    <x v="21"/>
    <x v="5"/>
    <n v="2"/>
    <x v="11"/>
    <x v="11"/>
    <x v="0"/>
    <n v="104120"/>
    <n v="26030"/>
    <n v="199"/>
    <n v="2113"/>
    <n v="7150"/>
    <n v="3312"/>
    <n v="864"/>
    <n v="2945757"/>
    <n v="3898368"/>
    <n v="5637435"/>
    <n v="5741684"/>
    <n v="4117643"/>
    <n v="14802.798994974873"/>
    <n v="1844.9446284902981"/>
    <n v="788.45244755244755"/>
    <n v="1733.6002415458938"/>
    <n v="4765.7905092592591"/>
    <n v="1.911256242796773E-3"/>
    <n v="2.0293891663465232E-2"/>
    <n v="6.8670764502497122E-2"/>
    <n v="3.1809450633883983E-2"/>
    <n v="8.2981175566653863E-3"/>
    <n v="2.2266353204082566E-3"/>
    <n v="2.1312059603804993E-2"/>
    <n v="7.0496872256507553E-2"/>
    <n v="3.3076656997583602E-2"/>
    <n v="8.9531596390839234E-3"/>
    <n v="28.291941990011527"/>
    <n v="37.44110641567422"/>
    <n v="54.143632347291586"/>
    <n v="55.144871302343446"/>
    <n v="39.547089896273533"/>
    <n v="28.385744970259058"/>
    <n v="37.565243789022261"/>
    <n v="54.323147563228183"/>
    <n v="55.327706163073501"/>
    <n v="39.678209735756354"/>
  </r>
  <r>
    <x v="21"/>
    <x v="5"/>
    <n v="2"/>
    <x v="12"/>
    <x v="12"/>
    <x v="0"/>
    <n v="102388"/>
    <n v="25597"/>
    <n v="360"/>
    <n v="2608"/>
    <n v="3815"/>
    <n v="4632"/>
    <n v="1059"/>
    <n v="7298439"/>
    <n v="7817636"/>
    <n v="4171475"/>
    <n v="12533159"/>
    <n v="4255252"/>
    <n v="20273.441666666666"/>
    <n v="2997.5598159509204"/>
    <n v="1093.440366972477"/>
    <n v="2705.7769861830743"/>
    <n v="4018.1794145420208"/>
    <n v="3.5160370355901082E-3"/>
    <n v="2.5471734968941673E-2"/>
    <n v="3.7260225807711843E-2"/>
    <n v="4.5239676524592723E-2"/>
    <n v="1.0343008946360902E-2"/>
    <n v="3.9470529128588757E-3"/>
    <n v="2.6618984462622383E-2"/>
    <n v="3.8639366553547522E-2"/>
    <n v="4.6753022820421902E-2"/>
    <n v="1.1079720006260951E-2"/>
    <n v="71.282171738875647"/>
    <n v="76.353049185451425"/>
    <n v="40.7418349806618"/>
    <n v="122.40847560260968"/>
    <n v="41.560065632691334"/>
    <n v="71.518510416156403"/>
    <n v="76.606200544488942"/>
    <n v="40.876916041668096"/>
    <n v="122.81432543162234"/>
    <n v="41.697859567692539"/>
  </r>
  <r>
    <x v="21"/>
    <x v="5"/>
    <n v="2"/>
    <x v="13"/>
    <x v="13"/>
    <x v="0"/>
    <n v="25528"/>
    <n v="6382"/>
    <n v="182"/>
    <n v="697"/>
    <n v="995"/>
    <n v="979"/>
    <n v="291"/>
    <n v="3826195"/>
    <n v="2008541"/>
    <n v="892956"/>
    <n v="2984930"/>
    <n v="2458470"/>
    <n v="21023.04945054945"/>
    <n v="2881.6944045911046"/>
    <n v="897.44321608040207"/>
    <n v="3048.9581205311542"/>
    <n v="8448.350515463917"/>
    <n v="7.1294265120651831E-3"/>
    <n v="2.7303353180821058E-2"/>
    <n v="3.8976809777499219E-2"/>
    <n v="3.8350047007207774E-2"/>
    <n v="1.139924788467565E-2"/>
    <n v="8.3563603481848787E-3"/>
    <n v="2.9679888255148768E-2"/>
    <n v="4.1799203542462124E-2"/>
    <n v="4.1150568971105368E-2"/>
    <n v="1.2947337482968644E-2"/>
    <n v="149.88228611720464"/>
    <n v="78.679920087746794"/>
    <n v="34.979473519272958"/>
    <n v="116.92768724537763"/>
    <n v="96.304841742400498"/>
    <n v="150.37922638129365"/>
    <n v="78.940786273336812"/>
    <n v="35.095449257691897"/>
    <n v="117.31536531784576"/>
    <n v="96.62414400772019"/>
  </r>
  <r>
    <x v="21"/>
    <x v="5"/>
    <n v="2"/>
    <x v="14"/>
    <x v="14"/>
    <x v="0"/>
    <n v="177732"/>
    <n v="44433"/>
    <n v="1204"/>
    <n v="4581"/>
    <n v="8929"/>
    <n v="7395"/>
    <n v="1704"/>
    <n v="16332308"/>
    <n v="13819989"/>
    <n v="11162761"/>
    <n v="22586941"/>
    <n v="17681674"/>
    <n v="13565.039867109635"/>
    <n v="3016.8061558611657"/>
    <n v="1250.1692238772539"/>
    <n v="3054.3530764029751"/>
    <n v="10376.56924882629"/>
    <n v="6.7742443679247406E-3"/>
    <n v="2.5774762001215312E-2"/>
    <n v="5.0238561429568111E-2"/>
    <n v="4.1607588954155693E-2"/>
    <n v="9.5874687732091009E-3"/>
    <n v="7.2275880033034409E-3"/>
    <n v="2.6650552293570943E-2"/>
    <n v="5.144581631317386E-2"/>
    <n v="4.2711238185802629E-2"/>
    <n v="1.0126027604157905E-2"/>
    <n v="91.892894920442018"/>
    <n v="77.757460671122814"/>
    <n v="62.806703351112908"/>
    <n v="127.08426732383589"/>
    <n v="99.485033646163885"/>
    <n v="92.197569212866128"/>
    <n v="78.015268408393268"/>
    <n v="63.014941299428266"/>
    <n v="127.50561991326784"/>
    <n v="99.814879955382636"/>
  </r>
  <r>
    <x v="21"/>
    <x v="5"/>
    <n v="2"/>
    <x v="15"/>
    <x v="15"/>
    <x v="0"/>
    <n v="18764"/>
    <n v="4691"/>
    <n v="152"/>
    <n v="542"/>
    <n v="650"/>
    <n v="861"/>
    <n v="227"/>
    <n v="2411148"/>
    <n v="1653802"/>
    <n v="643095"/>
    <n v="2421885"/>
    <n v="1739196"/>
    <n v="15862.815789473685"/>
    <n v="3051.2952029520297"/>
    <n v="989.37692307692305"/>
    <n v="2812.8745644599303"/>
    <n v="7661.6563876651981"/>
    <n v="8.1006182050735454E-3"/>
    <n v="2.8885099125985931E-2"/>
    <n v="3.4640801534853972E-2"/>
    <n v="4.5885738648475803E-2"/>
    <n v="1.2097633766787465E-2"/>
    <n v="9.6253241741285425E-3"/>
    <n v="3.1733922008387289E-2"/>
    <n v="3.7751311840973356E-2"/>
    <n v="4.9444773707818898E-2"/>
    <n v="1.3957151987391064E-2"/>
    <n v="128.49861436793861"/>
    <n v="88.136964399914731"/>
    <n v="34.272809635472179"/>
    <n v="129.07082711575356"/>
    <n v="92.687913024941381"/>
    <n v="128.92465627731502"/>
    <n v="88.429185765758106"/>
    <n v="34.386442403643365"/>
    <n v="129.49876621766273"/>
    <n v="92.995223229300393"/>
  </r>
  <r>
    <x v="21"/>
    <x v="5"/>
    <n v="2"/>
    <x v="16"/>
    <x v="16"/>
    <x v="0"/>
    <n v="37332"/>
    <n v="9333"/>
    <n v="272"/>
    <n v="1048"/>
    <n v="744"/>
    <n v="2565"/>
    <n v="1114"/>
    <n v="5279684"/>
    <n v="2036194"/>
    <n v="576694"/>
    <n v="8271859"/>
    <n v="6472335"/>
    <n v="19410.602941176472"/>
    <n v="1942.9332061068703"/>
    <n v="775.1263440860215"/>
    <n v="3224.8962962962964"/>
    <n v="5809.9955116696592"/>
    <n v="7.2859744990892532E-3"/>
    <n v="2.8072431158255653E-2"/>
    <n v="1.9929283188685309E-2"/>
    <n v="6.8707810993249754E-2"/>
    <n v="2.9840351441122896E-2"/>
    <n v="8.3115583997721253E-3"/>
    <n v="3.0064352825744024E-2"/>
    <n v="2.1614632152141294E-2"/>
    <n v="7.1758242857204446E-2"/>
    <n v="3.1892169570916153E-2"/>
    <n v="141.42515804135863"/>
    <n v="54.542858673524051"/>
    <n v="15.447712418300654"/>
    <n v="221.57556519875709"/>
    <n v="173.37230793956928"/>
    <n v="141.89405838446484"/>
    <n v="54.723697539113516"/>
    <n v="15.498929880267564"/>
    <n v="222.31020718172923"/>
    <n v="173.94713023995666"/>
  </r>
  <r>
    <x v="21"/>
    <x v="5"/>
    <n v="2"/>
    <x v="17"/>
    <x v="17"/>
    <x v="0"/>
    <n v="118816"/>
    <n v="29704"/>
    <n v="685"/>
    <n v="2951"/>
    <n v="8519"/>
    <n v="3937"/>
    <n v="1101"/>
    <n v="10229973"/>
    <n v="8768299"/>
    <n v="4145192"/>
    <n v="11517982"/>
    <n v="2062766"/>
    <n v="14934.267153284671"/>
    <n v="2971.297526262284"/>
    <n v="486.58199319168915"/>
    <n v="2925.5732791465584"/>
    <n v="1873.5386012715712"/>
    <n v="5.7652168058173981E-3"/>
    <n v="2.4836722326959333E-2"/>
    <n v="7.1699097764610822E-2"/>
    <n v="3.3135267977376787E-2"/>
    <n v="9.2664287638028545E-3"/>
    <n v="6.2769820117963473E-3"/>
    <n v="2.5888694537564434E-2"/>
    <n v="7.3442990180203616E-2"/>
    <n v="3.4345159852629752E-2"/>
    <n v="9.9140977372150219E-3"/>
    <n v="86.099287974683548"/>
    <n v="73.797291610557494"/>
    <n v="34.887489900350118"/>
    <n v="96.939654591974147"/>
    <n v="17.361011984917855"/>
    <n v="86.384753348961041"/>
    <n v="74.041969260812479"/>
    <n v="35.003160663677853"/>
    <n v="97.261061602779691"/>
    <n v="17.418573062374943"/>
  </r>
  <r>
    <x v="21"/>
    <x v="5"/>
    <n v="2"/>
    <x v="18"/>
    <x v="18"/>
    <x v="0"/>
    <n v="82864"/>
    <n v="20716"/>
    <n v="320"/>
    <n v="2579"/>
    <n v="4402"/>
    <n v="4213"/>
    <n v="921"/>
    <n v="11342899"/>
    <n v="8668958"/>
    <n v="3132575"/>
    <n v="13487773"/>
    <n v="7853885"/>
    <n v="35446.559374999997"/>
    <n v="3361.3640946103142"/>
    <n v="711.62539754656973"/>
    <n v="3201.465226679326"/>
    <n v="8527.5624321389787"/>
    <n v="3.8617493724657269E-3"/>
    <n v="3.1123286348715969E-2"/>
    <n v="5.3123189804981659E-2"/>
    <n v="5.0842344081869086E-2"/>
    <n v="1.111459741262792E-2"/>
    <n v="4.3637737715105105E-3"/>
    <n v="3.2528848187343078E-2"/>
    <n v="5.4938545728629218E-2"/>
    <n v="5.2620438974383503E-2"/>
    <n v="1.1963177478568112E-2"/>
    <n v="136.88572842247538"/>
    <n v="104.6166972388492"/>
    <n v="37.803811063911951"/>
    <n v="162.76999662096929"/>
    <n v="94.780423344274951"/>
    <n v="137.33957811875695"/>
    <n v="104.96355776854074"/>
    <n v="37.92915099793845"/>
    <n v="163.30966656597761"/>
    <n v="95.094671344004155"/>
  </r>
  <r>
    <x v="21"/>
    <x v="5"/>
    <n v="2"/>
    <x v="19"/>
    <x v="19"/>
    <x v="0"/>
    <n v="66256"/>
    <n v="16564"/>
    <n v="572"/>
    <n v="1688"/>
    <n v="4439"/>
    <n v="2415"/>
    <n v="601"/>
    <n v="6777867"/>
    <n v="4882297"/>
    <n v="3547279"/>
    <n v="7029235"/>
    <n v="1434031"/>
    <n v="11849.417832167832"/>
    <n v="2892.3560426540284"/>
    <n v="799.11669294886235"/>
    <n v="2910.6563146997928"/>
    <n v="2386.0748752079867"/>
    <n v="8.6331803912098534E-3"/>
    <n v="2.5476937937696207E-2"/>
    <n v="6.6997705868147794E-2"/>
    <n v="3.6449529099251386E-2"/>
    <n v="9.0708765998551068E-3"/>
    <n v="9.4706053718730809E-3"/>
    <n v="2.6903244858711855E-2"/>
    <n v="6.9260862624592717E-2"/>
    <n v="3.8145922246466527E-2"/>
    <n v="9.9290780422507316E-3"/>
    <n v="102.29816167592369"/>
    <n v="73.688375392417285"/>
    <n v="53.538985148514854"/>
    <n v="106.09205204056991"/>
    <n v="21.643790751026323"/>
    <n v="102.63733501518875"/>
    <n v="73.93269192692199"/>
    <n v="53.716495634296713"/>
    <n v="106.4438041636831"/>
    <n v="21.715551539911619"/>
  </r>
  <r>
    <x v="21"/>
    <x v="5"/>
    <n v="2"/>
    <x v="20"/>
    <x v="20"/>
    <x v="0"/>
    <n v="62316"/>
    <n v="15579"/>
    <n v="437"/>
    <n v="2060"/>
    <n v="4123"/>
    <n v="2769"/>
    <n v="465"/>
    <n v="6236802"/>
    <n v="7705178"/>
    <n v="6960358"/>
    <n v="11143087"/>
    <n v="1759376"/>
    <n v="14271.858123569795"/>
    <n v="3740.3776699029127"/>
    <n v="1688.1780257094349"/>
    <n v="4024.2278801011194"/>
    <n v="3783.6043010752687"/>
    <n v="7.0126452275499065E-3"/>
    <n v="3.3057320752294755E-2"/>
    <n v="6.6162783233840422E-2"/>
    <n v="4.443481609859426E-2"/>
    <n v="7.4619680338917777E-3"/>
    <n v="7.7915223179752359E-3"/>
    <n v="3.4726067097010517E-2"/>
    <n v="6.848283998770259E-2"/>
    <n v="4.6358120339202148E-2"/>
    <n v="8.2652285266628066E-3"/>
    <n v="100.08347775852108"/>
    <n v="123.64686436870146"/>
    <n v="111.69455677514603"/>
    <n v="178.81582579112907"/>
    <n v="28.233134347519098"/>
    <n v="100.41530823133209"/>
    <n v="124.05682012147875"/>
    <n v="112.06488420995538"/>
    <n v="179.40869627632071"/>
    <n v="28.326742348852527"/>
  </r>
  <r>
    <x v="21"/>
    <x v="5"/>
    <n v="2"/>
    <x v="21"/>
    <x v="21"/>
    <x v="0"/>
    <n v="105624"/>
    <n v="26406"/>
    <n v="1056"/>
    <n v="3707"/>
    <n v="4369"/>
    <n v="5897"/>
    <n v="1312"/>
    <n v="12565092"/>
    <n v="10470986"/>
    <n v="4303852"/>
    <n v="15650066"/>
    <n v="3814440"/>
    <n v="11898.761363636364"/>
    <n v="2824.6522794712705"/>
    <n v="985.08857862211028"/>
    <n v="2653.9030015261997"/>
    <n v="2907.3475609756097"/>
    <n v="9.9977277891388321E-3"/>
    <n v="3.5096190259789439E-2"/>
    <n v="4.1363705218510946E-2"/>
    <n v="5.583011436794668E-2"/>
    <n v="1.242141937438461E-2"/>
    <n v="1.0710980392559945E-2"/>
    <n v="3.6415499530872836E-2"/>
    <n v="4.2791320759300401E-2"/>
    <n v="5.7476129967868161E-2"/>
    <n v="1.321546610016616E-2"/>
    <n v="118.96057714155873"/>
    <n v="99.134533818071645"/>
    <n v="40.746913580246911"/>
    <n v="148.1677080966447"/>
    <n v="36.113383321972279"/>
    <n v="119.35499533567861"/>
    <n v="99.46321803214461"/>
    <n v="40.882011479538001"/>
    <n v="148.65896361388062"/>
    <n v="36.23311858028783"/>
  </r>
  <r>
    <x v="21"/>
    <x v="5"/>
    <n v="2"/>
    <x v="22"/>
    <x v="22"/>
    <x v="0"/>
    <n v="29900"/>
    <n v="7475"/>
    <n v="298"/>
    <n v="1035"/>
    <n v="2347"/>
    <n v="2162"/>
    <n v="382"/>
    <n v="4400946"/>
    <n v="4004734"/>
    <n v="1971587"/>
    <n v="6927382"/>
    <n v="2040540"/>
    <n v="14768.275167785236"/>
    <n v="3869.3082125603864"/>
    <n v="840.04559011504045"/>
    <n v="3204.1544865864939"/>
    <n v="5341.7277486910998"/>
    <n v="9.9665551839464885E-3"/>
    <n v="3.4615384615384617E-2"/>
    <n v="7.8494983277591968E-2"/>
    <n v="7.2307692307692309E-2"/>
    <n v="1.2775919732441472E-2"/>
    <n v="1.1305053403159862E-2"/>
    <n v="3.7078615347594275E-2"/>
    <n v="8.2118999469745907E-2"/>
    <n v="7.5797604943563315E-2"/>
    <n v="1.4289217126472843E-2"/>
    <n v="147.18882943143814"/>
    <n v="133.93759197324414"/>
    <n v="65.939364548494979"/>
    <n v="231.68501672240802"/>
    <n v="68.245484949832772"/>
    <n v="147.67683944024876"/>
    <n v="134.38166701407039"/>
    <n v="66.157988950894122"/>
    <n v="232.45317696587713"/>
    <n v="68.471755379730894"/>
  </r>
  <r>
    <x v="21"/>
    <x v="5"/>
    <n v="2"/>
    <x v="23"/>
    <x v="23"/>
    <x v="0"/>
    <n v="56000"/>
    <n v="14000"/>
    <n v="576"/>
    <n v="2356"/>
    <n v="3181"/>
    <n v="3522"/>
    <n v="882"/>
    <n v="9573213"/>
    <n v="7316943"/>
    <n v="3554788"/>
    <n v="11299348"/>
    <n v="5120178"/>
    <n v="16620.161458333332"/>
    <n v="3105.6634125636674"/>
    <n v="1117.5064445143037"/>
    <n v="3208.2191936399772"/>
    <n v="5805.1904761904761"/>
    <n v="1.0285714285714285E-2"/>
    <n v="4.2071428571428572E-2"/>
    <n v="5.6803571428571425E-2"/>
    <n v="6.2892857142857139E-2"/>
    <n v="1.575E-2"/>
    <n v="1.1279136930129701E-2"/>
    <n v="4.4048043633820408E-2"/>
    <n v="5.9082605418558976E-2"/>
    <n v="6.5283183464988334E-2"/>
    <n v="1.6975899585827181E-2"/>
    <n v="170.95023214285715"/>
    <n v="130.65969642857144"/>
    <n v="63.478357142857142"/>
    <n v="201.77407142857143"/>
    <n v="91.431749999999994"/>
    <n v="171.51702396134274"/>
    <n v="131.09290348546293"/>
    <n v="63.688821984164946"/>
    <n v="202.44306082644877"/>
    <n v="91.734895349381645"/>
  </r>
  <r>
    <x v="21"/>
    <x v="5"/>
    <n v="2"/>
    <x v="24"/>
    <x v="24"/>
    <x v="0"/>
    <n v="29212"/>
    <n v="7303"/>
    <n v="316"/>
    <n v="1277"/>
    <n v="957"/>
    <n v="2103"/>
    <n v="48"/>
    <n v="4118230"/>
    <n v="3016810"/>
    <n v="1311316"/>
    <n v="4996765"/>
    <n v="367719"/>
    <n v="13032.373417721519"/>
    <n v="2362.419733750979"/>
    <n v="1370.2361546499478"/>
    <n v="2376.0175939134569"/>
    <n v="7660.8125"/>
    <n v="1.0817472271669177E-2"/>
    <n v="4.3714911680131453E-2"/>
    <n v="3.2760509379706967E-2"/>
    <n v="7.1990962618102144E-2"/>
    <n v="1.6431603450636724E-3"/>
    <n v="1.2227658238907551E-2"/>
    <n v="4.6502212031552588E-2"/>
    <n v="3.5187217859820846E-2"/>
    <n v="7.5514593180443401E-2"/>
    <n v="2.195311705483355E-3"/>
    <n v="140.977338080241"/>
    <n v="103.2729700123237"/>
    <n v="44.889634396823226"/>
    <n v="171.0517937833767"/>
    <n v="12.587943310968095"/>
    <n v="141.44475365970032"/>
    <n v="103.61537536468835"/>
    <n v="45.038467640229804"/>
    <n v="171.61892233323843"/>
    <n v="12.629679102670647"/>
  </r>
  <r>
    <x v="21"/>
    <x v="5"/>
    <n v="2"/>
    <x v="25"/>
    <x v="25"/>
    <x v="0"/>
    <n v="74648"/>
    <n v="18662"/>
    <n v="888"/>
    <n v="3074"/>
    <n v="3900"/>
    <n v="4043"/>
    <n v="403"/>
    <n v="12068840"/>
    <n v="8734011"/>
    <n v="3363194"/>
    <n v="11941339"/>
    <n v="2111662"/>
    <n v="13591.036036036036"/>
    <n v="2841.2527651268706"/>
    <n v="862.35743589743595"/>
    <n v="2953.5837249567153"/>
    <n v="5239.8560794044661"/>
    <n v="1.18958311006323E-2"/>
    <n v="4.1179937841603259E-2"/>
    <n v="5.2245204158182401E-2"/>
    <n v="5.4160861643982428E-2"/>
    <n v="5.3986710963455148E-3"/>
    <n v="1.2820413439302862E-2"/>
    <n v="4.2874502842901147E-2"/>
    <n v="5.4142862585624001E-2"/>
    <n v="5.6091043619415276E-2"/>
    <n v="6.0235772268786006E-3"/>
    <n v="161.67666916729183"/>
    <n v="117.00261226020791"/>
    <n v="45.054040295788234"/>
    <n v="159.96863948129891"/>
    <n v="28.288259564891224"/>
    <n v="162.21271414468293"/>
    <n v="117.39053874933435"/>
    <n v="45.203418633034559"/>
    <n v="160.49902142308244"/>
    <n v="28.382050335922049"/>
  </r>
  <r>
    <x v="21"/>
    <x v="5"/>
    <n v="2"/>
    <x v="26"/>
    <x v="26"/>
    <x v="0"/>
    <n v="49168"/>
    <n v="12292"/>
    <n v="459"/>
    <n v="1929"/>
    <n v="4347"/>
    <n v="3241"/>
    <n v="502"/>
    <n v="5859628"/>
    <n v="6197240"/>
    <n v="2767563"/>
    <n v="10710398"/>
    <n v="1325801"/>
    <n v="12766.074074074075"/>
    <n v="3212.6697770865735"/>
    <n v="636.66045548654245"/>
    <n v="3304.6584387534713"/>
    <n v="2641.0378486055779"/>
    <n v="9.3353400585746826E-3"/>
    <n v="3.9232834363813862E-2"/>
    <n v="8.8411161731207291E-2"/>
    <n v="6.5916856492027331E-2"/>
    <n v="1.0209892613081679E-2"/>
    <n v="1.0345855737245809E-2"/>
    <n v="4.1272920799208863E-2"/>
    <n v="9.1394260945209443E-2"/>
    <n v="6.8524244483749053E-2"/>
    <n v="1.1266215746994166E-2"/>
    <n v="119.17564269443541"/>
    <n v="126.04214123006834"/>
    <n v="56.287890497884803"/>
    <n v="217.83269606247967"/>
    <n v="26.964712821347216"/>
    <n v="119.57077394635159"/>
    <n v="126.46003861188592"/>
    <n v="56.474515081040408"/>
    <n v="218.55492842437371"/>
    <n v="27.054115324188988"/>
  </r>
  <r>
    <x v="22"/>
    <x v="5"/>
    <n v="3"/>
    <x v="0"/>
    <x v="0"/>
    <x v="0"/>
    <n v="82560"/>
    <n v="20640"/>
    <n v="126"/>
    <n v="2311"/>
    <n v="1239"/>
    <n v="3941"/>
    <n v="587"/>
    <n v="2380805"/>
    <n v="3697757"/>
    <n v="1765033"/>
    <n v="6196347"/>
    <n v="1712043"/>
    <n v="18895.277777777777"/>
    <n v="1600.0679359584594"/>
    <n v="1424.5625504439063"/>
    <n v="1572.2778482618626"/>
    <n v="2916.5979557069845"/>
    <n v="1.5261627906976744E-3"/>
    <n v="2.7991763565891472E-2"/>
    <n v="1.5007267441860464E-2"/>
    <n v="4.7734980620155042E-2"/>
    <n v="7.1099806201550386E-3"/>
    <n v="1.8427109949242424E-3"/>
    <n v="2.9329347925698003E-2"/>
    <n v="1.5993180010277237E-2"/>
    <n v="4.9463874630733928E-2"/>
    <n v="7.7913080283627534E-3"/>
    <n v="28.837269864341085"/>
    <n v="44.788723352713177"/>
    <n v="21.378791182170541"/>
    <n v="75.052652616279076"/>
    <n v="20.736954941860464"/>
    <n v="28.932880899328808"/>
    <n v="44.937222021820091"/>
    <n v="21.449673355182394"/>
    <n v="75.301492462387031"/>
    <n v="20.805709083074667"/>
  </r>
  <r>
    <x v="22"/>
    <x v="5"/>
    <n v="3"/>
    <x v="1"/>
    <x v="1"/>
    <x v="0"/>
    <n v="21584"/>
    <n v="5396"/>
    <n v="24"/>
    <n v="398"/>
    <n v="1442"/>
    <n v="656"/>
    <n v="93"/>
    <n v="722226"/>
    <n v="1181966"/>
    <n v="2445345"/>
    <n v="1693604"/>
    <n v="535996"/>
    <n v="30092.75"/>
    <n v="2969.7638190954772"/>
    <n v="1695.8009708737864"/>
    <n v="2581.7134146341464"/>
    <n v="5763.3978494623652"/>
    <n v="1.111934766493699E-3"/>
    <n v="1.8439584877687175E-2"/>
    <n v="6.6808747220163084E-2"/>
    <n v="3.039288361749444E-2"/>
    <n v="4.3087472201630839E-3"/>
    <n v="1.6404871329977646E-3"/>
    <n v="2.0573239114964781E-2"/>
    <n v="7.0768717701041345E-2"/>
    <n v="3.3115420710894787E-2"/>
    <n v="5.3475373366214801E-3"/>
    <n v="33.461174944403261"/>
    <n v="54.761212008895477"/>
    <n v="113.29433839881393"/>
    <n v="78.465715344699774"/>
    <n v="24.833024462564865"/>
    <n v="33.5721167077321"/>
    <n v="54.942774833045725"/>
    <n v="113.66996996877592"/>
    <n v="78.725871326540329"/>
    <n v="24.915359273797367"/>
  </r>
  <r>
    <x v="22"/>
    <x v="5"/>
    <n v="3"/>
    <x v="2"/>
    <x v="2"/>
    <x v="0"/>
    <n v="20992"/>
    <n v="5248"/>
    <n v="97"/>
    <n v="631"/>
    <n v="758"/>
    <n v="1715"/>
    <n v="113"/>
    <n v="1115490"/>
    <n v="2027879"/>
    <n v="754540"/>
    <n v="4833092"/>
    <n v="587270"/>
    <n v="11499.896907216495"/>
    <n v="3213.7543581616483"/>
    <n v="995.43535620052774"/>
    <n v="2818.1294460641398"/>
    <n v="5197.0796460176989"/>
    <n v="4.6208079268292681E-3"/>
    <n v="3.005907012195122E-2"/>
    <n v="3.6108993902439025E-2"/>
    <n v="8.1697789634146339E-2"/>
    <n v="5.3830030487804874E-3"/>
    <n v="5.7114500053085963E-3"/>
    <n v="3.2804999895422661E-2"/>
    <n v="3.9109197103760561E-2"/>
    <n v="8.6102597609205314E-2"/>
    <n v="6.5597125587637407E-3"/>
    <n v="53.138814786585364"/>
    <n v="96.602467606707322"/>
    <n v="35.944169207317074"/>
    <n v="230.23494664634146"/>
    <n v="27.975895579268293"/>
    <n v="53.314998492729082"/>
    <n v="96.922756661589943"/>
    <n v="36.063343429975887"/>
    <n v="230.99829912883217"/>
    <n v="28.068650695949771"/>
  </r>
  <r>
    <x v="22"/>
    <x v="5"/>
    <n v="3"/>
    <x v="3"/>
    <x v="3"/>
    <x v="0"/>
    <n v="84588"/>
    <n v="21147"/>
    <n v="121"/>
    <n v="1840"/>
    <n v="1048"/>
    <n v="3339"/>
    <n v="457"/>
    <n v="2403893"/>
    <n v="6745564"/>
    <n v="915334"/>
    <n v="10584606"/>
    <n v="2473197"/>
    <n v="19866.884297520661"/>
    <n v="3666.0673913043479"/>
    <n v="873.41030534351148"/>
    <n v="3169.9928122192273"/>
    <n v="5411.809628008753"/>
    <n v="1.4304629498273988E-3"/>
    <n v="2.175249444365631E-2"/>
    <n v="1.2389464226604247E-2"/>
    <n v="3.9473684210526314E-2"/>
    <n v="5.4026575873646378E-3"/>
    <n v="1.7332442197121821E-3"/>
    <n v="2.2921133645306666E-2"/>
    <n v="1.3275641611866167E-2"/>
    <n v="4.1033631801863958E-2"/>
    <n v="5.9899155467275575E-3"/>
    <n v="28.418841916111031"/>
    <n v="79.746110559417417"/>
    <n v="10.821085733200928"/>
    <n v="125.13129521918003"/>
    <n v="29.238154348134486"/>
    <n v="28.513065637757848"/>
    <n v="80.010511738956936"/>
    <n v="10.856963443244538"/>
    <n v="125.54617265735438"/>
    <n v="29.335094530457802"/>
  </r>
  <r>
    <x v="22"/>
    <x v="5"/>
    <n v="3"/>
    <x v="4"/>
    <x v="4"/>
    <x v="0"/>
    <n v="68252"/>
    <n v="17063"/>
    <n v="172"/>
    <n v="1428"/>
    <n v="4607"/>
    <n v="2180"/>
    <n v="442"/>
    <n v="3819896"/>
    <n v="4272295"/>
    <n v="10462046"/>
    <n v="6716991"/>
    <n v="1291433"/>
    <n v="22208.697674418603"/>
    <n v="2991.8032212885155"/>
    <n v="2270.9021054916429"/>
    <n v="3081.1885321100917"/>
    <n v="2921.794117647059"/>
    <n v="2.5200726718630955E-3"/>
    <n v="2.0922463810584307E-2"/>
    <n v="6.7499853484146985E-2"/>
    <n v="3.1940455957334586E-2"/>
    <n v="6.4760007032760945E-3"/>
    <n v="2.9672263885040765E-3"/>
    <n v="2.2198941374452309E-2"/>
    <n v="6.973741044276674E-2"/>
    <n v="3.3508722297378946E-2"/>
    <n v="7.1913873916831699E-3"/>
    <n v="55.967532086971808"/>
    <n v="62.595894625798515"/>
    <n v="153.28555939752681"/>
    <n v="98.414566606106774"/>
    <n v="18.921540760710307"/>
    <n v="56.153094509965285"/>
    <n v="62.803433629986827"/>
    <n v="153.79378334007112"/>
    <n v="98.740863742255343"/>
    <n v="18.984275829050841"/>
  </r>
  <r>
    <x v="22"/>
    <x v="5"/>
    <n v="3"/>
    <x v="5"/>
    <x v="5"/>
    <x v="0"/>
    <n v="17008"/>
    <n v="4252"/>
    <n v="85"/>
    <n v="370"/>
    <n v="651"/>
    <n v="565"/>
    <n v="152"/>
    <n v="1694853"/>
    <n v="1135906"/>
    <n v="749826"/>
    <n v="1908187"/>
    <n v="888520"/>
    <n v="19939.447058823531"/>
    <n v="3070.0162162162164"/>
    <n v="1151.8064516129032"/>
    <n v="3377.3221238938054"/>
    <n v="5845.5263157894733"/>
    <n v="4.9976481655691438E-3"/>
    <n v="2.1754468485418628E-2"/>
    <n v="3.8276105362182504E-2"/>
    <n v="3.3219661335841956E-2"/>
    <n v="8.9369708372530575E-3"/>
    <n v="6.2575136856041248E-3"/>
    <n v="2.4360786898719445E-2"/>
    <n v="4.1703928227207962E-2"/>
    <n v="3.6421436286515577E-2"/>
    <n v="1.0618386565366254E-2"/>
    <n v="99.650341015992481"/>
    <n v="66.786571025399809"/>
    <n v="44.086665098777047"/>
    <n v="112.19349717779868"/>
    <n v="52.241298212605834"/>
    <n v="99.98073540791097"/>
    <n v="67.008004372213108"/>
    <n v="44.232836067772396"/>
    <n v="112.5654788679699"/>
    <n v="52.414506169347462"/>
  </r>
  <r>
    <x v="22"/>
    <x v="5"/>
    <n v="3"/>
    <x v="6"/>
    <x v="6"/>
    <x v="0"/>
    <n v="108536"/>
    <n v="27134"/>
    <n v="380"/>
    <n v="3217"/>
    <n v="2324"/>
    <n v="5061"/>
    <n v="941"/>
    <n v="10266426"/>
    <n v="8295674"/>
    <n v="3714842"/>
    <n v="12350877"/>
    <n v="8073006"/>
    <n v="27016.910526315791"/>
    <n v="2578.698787690395"/>
    <n v="1598.4690189328744"/>
    <n v="2440.402489626556"/>
    <n v="8579.1774707757704"/>
    <n v="3.5011424780717918E-3"/>
    <n v="2.9639935136728829E-2"/>
    <n v="2.1412250313260116E-2"/>
    <n v="4.662968968821405E-2"/>
    <n v="8.6699343996462005E-3"/>
    <n v="3.9188884874717675E-3"/>
    <n v="3.0839362898992778E-2"/>
    <n v="2.2436014795321067E-2"/>
    <n v="4.8120873187101218E-2"/>
    <n v="9.3256055268154097E-3"/>
    <n v="94.590053069949136"/>
    <n v="76.432464804304558"/>
    <n v="34.226818751382027"/>
    <n v="113.79521080563131"/>
    <n v="74.380905874548532"/>
    <n v="94.903669889991605"/>
    <n v="76.685879468764128"/>
    <n v="34.340299035075709"/>
    <n v="114.17250303658643"/>
    <n v="74.627518519484937"/>
  </r>
  <r>
    <x v="22"/>
    <x v="5"/>
    <n v="3"/>
    <x v="7"/>
    <x v="7"/>
    <x v="0"/>
    <n v="131272"/>
    <n v="32818"/>
    <n v="953"/>
    <n v="2923"/>
    <n v="3647"/>
    <n v="5489"/>
    <n v="708"/>
    <n v="16463153"/>
    <n v="6890818"/>
    <n v="3338337"/>
    <n v="16183298"/>
    <n v="3699313"/>
    <n v="17275.081846799581"/>
    <n v="2357.4471433458775"/>
    <n v="915.36523169728548"/>
    <n v="2948.3144470759703"/>
    <n v="5225.0183615819205"/>
    <n v="7.2597355110000606E-3"/>
    <n v="2.2266743860076786E-2"/>
    <n v="2.7782009872630874E-2"/>
    <n v="4.1813943567554392E-2"/>
    <n v="5.3933816807849354E-3"/>
    <n v="7.8056794988352416E-3"/>
    <n v="2.3215617583949497E-2"/>
    <n v="2.8838908970548006E-2"/>
    <n v="4.3101171211046674E-2"/>
    <n v="5.8643873345529058E-3"/>
    <n v="125.41252513864343"/>
    <n v="52.492671704552379"/>
    <n v="25.430685904077031"/>
    <n v="123.28065390943995"/>
    <n v="28.180518313120849"/>
    <n v="125.82833500501904"/>
    <n v="52.666713099405399"/>
    <n v="25.515002283927643"/>
    <n v="123.68939547789265"/>
    <n v="28.273951864045852"/>
  </r>
  <r>
    <x v="22"/>
    <x v="5"/>
    <n v="3"/>
    <x v="8"/>
    <x v="8"/>
    <x v="0"/>
    <n v="12520"/>
    <n v="3130"/>
    <n v="108"/>
    <n v="305"/>
    <n v="446"/>
    <n v="398"/>
    <n v="148"/>
    <n v="1351677"/>
    <n v="839464"/>
    <n v="397939"/>
    <n v="1120350"/>
    <n v="556998"/>
    <n v="12515.527777777777"/>
    <n v="2752.3409836065575"/>
    <n v="892.23991031390131"/>
    <n v="2814.9497487437184"/>
    <n v="3763.5"/>
    <n v="8.626198083067093E-3"/>
    <n v="2.4361022364217253E-2"/>
    <n v="3.5623003194888182E-2"/>
    <n v="3.1789137380191693E-2"/>
    <n v="1.1821086261980831E-2"/>
    <n v="1.0551869521144673E-2"/>
    <n v="2.7571325796059677E-2"/>
    <n v="3.9482604484391323E-2"/>
    <n v="3.5442376534087827E-2"/>
    <n v="1.407169624573072E-2"/>
    <n v="107.96142172523962"/>
    <n v="67.04984025559105"/>
    <n v="31.784265175718851"/>
    <n v="89.484824281150154"/>
    <n v="44.488658146964859"/>
    <n v="108.31937181269433"/>
    <n v="67.272146481275939"/>
    <n v="31.889647082677126"/>
    <n v="89.781514526289996"/>
    <n v="44.63616193878206"/>
  </r>
  <r>
    <x v="22"/>
    <x v="5"/>
    <n v="3"/>
    <x v="9"/>
    <x v="9"/>
    <x v="0"/>
    <n v="13036"/>
    <n v="3259"/>
    <n v="103"/>
    <n v="333"/>
    <n v="642"/>
    <n v="457"/>
    <n v="111"/>
    <n v="1470345"/>
    <n v="965287"/>
    <n v="442256"/>
    <n v="1348418"/>
    <n v="472659"/>
    <n v="14275.194174757282"/>
    <n v="2898.7597597597596"/>
    <n v="688.87227414330221"/>
    <n v="2950.5864332603937"/>
    <n v="4258.1891891891892"/>
    <n v="7.9011966861000302E-3"/>
    <n v="2.5544645596808836E-2"/>
    <n v="4.9248235655108927E-2"/>
    <n v="3.5056765879104022E-2"/>
    <n v="8.5148818656029454E-3"/>
    <n v="9.7079865457303429E-3"/>
    <n v="2.8764340048019494E-2"/>
    <n v="5.3664068783163002E-2"/>
    <n v="3.8810128736073313E-2"/>
    <n v="1.0389946137102616E-2"/>
    <n v="112.79111690702669"/>
    <n v="74.047790733353793"/>
    <n v="33.925744093280144"/>
    <n v="103.4380177968702"/>
    <n v="36.25797790733354"/>
    <n v="113.1650800275174"/>
    <n v="74.293298922716914"/>
    <n v="34.038226152807496"/>
    <n v="103.78097037126999"/>
    <n v="36.378192574345718"/>
  </r>
  <r>
    <x v="22"/>
    <x v="5"/>
    <n v="3"/>
    <x v="10"/>
    <x v="10"/>
    <x v="0"/>
    <n v="37892"/>
    <n v="9473"/>
    <n v="279"/>
    <n v="997"/>
    <n v="2033"/>
    <n v="1920"/>
    <n v="205"/>
    <n v="6084329"/>
    <n v="4274165"/>
    <n v="2384498"/>
    <n v="5685562"/>
    <n v="1125271"/>
    <n v="21807.630824372758"/>
    <n v="4287.0260782347041"/>
    <n v="1172.8962124938514"/>
    <n v="2961.2302083333334"/>
    <n v="5489.1268292682926"/>
    <n v="7.3630317745170485E-3"/>
    <n v="2.6311622506069884E-2"/>
    <n v="5.3652486012878711E-2"/>
    <n v="5.0670326190224851E-2"/>
    <n v="5.4101129526021325E-3"/>
    <n v="8.3863382366955539E-3"/>
    <n v="2.8227492186567615E-2"/>
    <n v="5.6349619272233635E-2"/>
    <n v="5.3295557255653249E-2"/>
    <n v="6.2881388839902104E-3"/>
    <n v="160.57027868679404"/>
    <n v="112.79861184418874"/>
    <n v="62.928797635384775"/>
    <n v="150.0465005805975"/>
    <n v="29.696796157500263"/>
    <n v="161.1026553856193"/>
    <n v="113.17259981442088"/>
    <n v="63.137440391816163"/>
    <n v="150.54398530381454"/>
    <n v="29.795256983708676"/>
  </r>
  <r>
    <x v="22"/>
    <x v="5"/>
    <n v="3"/>
    <x v="11"/>
    <x v="11"/>
    <x v="0"/>
    <n v="105264"/>
    <n v="26316"/>
    <n v="194"/>
    <n v="2076"/>
    <n v="10343"/>
    <n v="3099"/>
    <n v="808"/>
    <n v="3158617"/>
    <n v="3913078"/>
    <n v="14813829"/>
    <n v="5537042"/>
    <n v="3880838"/>
    <n v="16281.530927835052"/>
    <n v="1884.9123314065509"/>
    <n v="1432.2565019820167"/>
    <n v="1786.7189415940627"/>
    <n v="4803.0173267326736"/>
    <n v="1.842985256117951E-3"/>
    <n v="1.9721842225262198E-2"/>
    <n v="9.8257713938288499E-2"/>
    <n v="2.9440264477884177E-2"/>
    <n v="7.6759385924912603E-3"/>
    <n v="2.1510034347998344E-3"/>
    <n v="2.072037974853851E-2"/>
    <n v="0.10039538329756656"/>
    <n v="3.065420658360396E-2"/>
    <n v="8.3027090144193356E-3"/>
    <n v="30.006621447028422"/>
    <n v="37.173943608451133"/>
    <n v="140.73024965800275"/>
    <n v="52.601478188174497"/>
    <n v="36.867666058671531"/>
    <n v="30.106109510445368"/>
    <n v="37.297195193628902"/>
    <n v="141.19684600665781"/>
    <n v="52.775880334948951"/>
    <n v="36.989902169303143"/>
  </r>
  <r>
    <x v="22"/>
    <x v="5"/>
    <n v="3"/>
    <x v="12"/>
    <x v="12"/>
    <x v="0"/>
    <n v="102168"/>
    <n v="25542"/>
    <n v="347"/>
    <n v="2648"/>
    <n v="3689"/>
    <n v="4728"/>
    <n v="987"/>
    <n v="7344092"/>
    <n v="8062384"/>
    <n v="4670613"/>
    <n v="12946135"/>
    <n v="4133244"/>
    <n v="21164.530259365994"/>
    <n v="3044.7069486404835"/>
    <n v="1266.0918948224451"/>
    <n v="2738.1842216582063"/>
    <n v="4187.6838905775076"/>
    <n v="3.3963667684597915E-3"/>
    <n v="2.5918095685537546E-2"/>
    <n v="3.610719599091692E-2"/>
    <n v="4.6276720695325346E-2"/>
    <n v="9.6605590791637302E-3"/>
    <n v="3.8204655254674602E-3"/>
    <n v="2.7076333546557318E-2"/>
    <n v="3.7467104608211024E-2"/>
    <n v="4.7808128847928823E-2"/>
    <n v="1.0373562548749105E-2"/>
    <n v="71.882507242972366"/>
    <n v="78.9130060292851"/>
    <n v="45.715028188865396"/>
    <n v="126.71418643802365"/>
    <n v="40.455367629786231"/>
    <n v="72.120836354824647"/>
    <n v="79.174645019936634"/>
    <n v="45.86659805592258"/>
    <n v="127.1343120105886"/>
    <n v="40.589498897693652"/>
  </r>
  <r>
    <x v="22"/>
    <x v="5"/>
    <n v="3"/>
    <x v="13"/>
    <x v="13"/>
    <x v="0"/>
    <n v="25656"/>
    <n v="6414"/>
    <n v="185"/>
    <n v="688"/>
    <n v="991"/>
    <n v="991"/>
    <n v="285"/>
    <n v="3881516"/>
    <n v="2008805"/>
    <n v="968858"/>
    <n v="3117899"/>
    <n v="2412708"/>
    <n v="20981.167567567569"/>
    <n v="2919.7747093023254"/>
    <n v="977.65691220988901"/>
    <n v="3146.214934409687"/>
    <n v="8465.6421052631576"/>
    <n v="7.2107888992828184E-3"/>
    <n v="2.6816339257873401E-2"/>
    <n v="3.8626442157779856E-2"/>
    <n v="3.8626442157779856E-2"/>
    <n v="1.1108512628624882E-2"/>
    <n v="8.4415715415724121E-3"/>
    <n v="2.9166289126530624E-2"/>
    <n v="4.1429615069858164E-2"/>
    <n v="4.1429615069858164E-2"/>
    <n v="1.2633140038568724E-2"/>
    <n v="151.29077019020892"/>
    <n v="78.297669161209853"/>
    <n v="37.763408169628939"/>
    <n v="121.52708917991893"/>
    <n v="94.040692235734326"/>
    <n v="151.79238033534483"/>
    <n v="78.557267979712663"/>
    <n v="37.888614146364851"/>
    <n v="121.93001673964278"/>
    <n v="94.35248762960893"/>
  </r>
  <r>
    <x v="22"/>
    <x v="5"/>
    <n v="3"/>
    <x v="14"/>
    <x v="14"/>
    <x v="0"/>
    <n v="178696"/>
    <n v="44674"/>
    <n v="1189"/>
    <n v="4627"/>
    <n v="8561"/>
    <n v="7544"/>
    <n v="1673"/>
    <n v="16368163"/>
    <n v="14119162"/>
    <n v="9914778"/>
    <n v="23546231"/>
    <n v="17486105"/>
    <n v="13766.32716568545"/>
    <n v="3051.4722282256321"/>
    <n v="1158.1331620137835"/>
    <n v="3121.1865058324497"/>
    <n v="10451.94560669456"/>
    <n v="6.6537583381832835E-3"/>
    <n v="2.5893136947665308E-2"/>
    <n v="4.7908179254152305E-2"/>
    <n v="4.2216949456059451E-2"/>
    <n v="9.3622688812284548E-3"/>
    <n v="7.1018659731755095E-3"/>
    <n v="2.6768511951304318E-2"/>
    <n v="4.9085358930324265E-2"/>
    <n v="4.3325295826273043E-2"/>
    <n v="9.893087922090817E-3"/>
    <n v="91.59781416483861"/>
    <n v="79.0121882974437"/>
    <n v="55.484051125934549"/>
    <n v="131.76697295966335"/>
    <n v="97.853925101848944"/>
    <n v="91.901510106101853"/>
    <n v="79.274156130574283"/>
    <n v="55.668010549916708"/>
    <n v="132.20385123285422"/>
    <n v="98.178363410350812"/>
  </r>
  <r>
    <x v="22"/>
    <x v="5"/>
    <n v="3"/>
    <x v="15"/>
    <x v="15"/>
    <x v="0"/>
    <n v="18892"/>
    <n v="4723"/>
    <n v="148"/>
    <n v="578"/>
    <n v="706"/>
    <n v="885"/>
    <n v="224"/>
    <n v="2540824"/>
    <n v="1806494"/>
    <n v="853670"/>
    <n v="2404594"/>
    <n v="1760972"/>
    <n v="17167.72972972973"/>
    <n v="3125.4221453287196"/>
    <n v="1209.1643059490084"/>
    <n v="2717.0553672316382"/>
    <n v="7861.4821428571431"/>
    <n v="7.83400381113699E-3"/>
    <n v="3.0594960829980946E-2"/>
    <n v="3.7370315477450775E-2"/>
    <n v="4.6845225492271859E-2"/>
    <n v="1.1856870633072199E-2"/>
    <n v="9.3285213331608524E-3"/>
    <n v="3.3514367122729385E-2"/>
    <n v="4.0585530035177647E-2"/>
    <n v="5.0427272932543614E-2"/>
    <n v="1.3691768606223212E-2"/>
    <n v="134.4920601312725"/>
    <n v="95.622168113487191"/>
    <n v="45.186851577387252"/>
    <n v="127.28107135295363"/>
    <n v="93.212576752064365"/>
    <n v="134.93797353178766"/>
    <n v="95.939206949136661"/>
    <n v="45.33667025535069"/>
    <n v="127.70307645342433"/>
    <n v="93.521626498419081"/>
  </r>
  <r>
    <x v="22"/>
    <x v="5"/>
    <n v="3"/>
    <x v="16"/>
    <x v="16"/>
    <x v="0"/>
    <n v="37608"/>
    <n v="9402"/>
    <n v="277"/>
    <n v="987"/>
    <n v="1234"/>
    <n v="1200"/>
    <n v="452"/>
    <n v="6286816"/>
    <n v="1804424"/>
    <n v="1018016"/>
    <n v="3785013"/>
    <n v="2689688"/>
    <n v="22696.086642599279"/>
    <n v="1828.1904761904761"/>
    <n v="824.97244732576985"/>
    <n v="3154.1774999999998"/>
    <n v="5950.6371681415931"/>
    <n v="7.3654541586896409E-3"/>
    <n v="2.6244416081684749E-2"/>
    <n v="3.2812167623909809E-2"/>
    <n v="3.1908104658583278E-2"/>
    <n v="1.2018719421399702E-2"/>
    <n v="8.3927848437620103E-3"/>
    <n v="2.8165114769771848E-2"/>
    <n v="3.4952536735217497E-2"/>
    <n v="3.4019767598446826E-2"/>
    <n v="1.3327959399778901E-2"/>
    <n v="167.16698574771326"/>
    <n v="47.979791533716231"/>
    <n v="27.069134226760262"/>
    <n v="100.64382578174856"/>
    <n v="71.519038502446293"/>
    <n v="167.72123407282535"/>
    <n v="48.138870307421719"/>
    <n v="27.158882942634452"/>
    <n v="100.97751410915905"/>
    <n v="71.756162520243876"/>
  </r>
  <r>
    <x v="22"/>
    <x v="5"/>
    <n v="3"/>
    <x v="17"/>
    <x v="17"/>
    <x v="0"/>
    <n v="119672"/>
    <n v="29918"/>
    <n v="675"/>
    <n v="2824"/>
    <n v="9263"/>
    <n v="3724"/>
    <n v="1012"/>
    <n v="9728521"/>
    <n v="8395299"/>
    <n v="5358657"/>
    <n v="11664590"/>
    <n v="2318731"/>
    <n v="14412.623703703704"/>
    <n v="2972.8395892351273"/>
    <n v="578.50124149843464"/>
    <n v="3132.2744360902257"/>
    <n v="2291.236166007905"/>
    <n v="5.6404171401831672E-3"/>
    <n v="2.3597834079818171E-2"/>
    <n v="7.7403235510395074E-2"/>
    <n v="3.1118390266729058E-2"/>
    <n v="8.4564476235042454E-3"/>
    <n v="6.1448309753849078E-3"/>
    <n v="2.4620208759448644E-2"/>
    <n v="7.9203122209044255E-2"/>
    <n v="3.2287899256119593E-2"/>
    <n v="9.0731981452015689E-3"/>
    <n v="81.293209773380568"/>
    <n v="70.152575372685334"/>
    <n v="44.777867838759278"/>
    <n v="97.471338324754328"/>
    <n v="19.375718630924528"/>
    <n v="81.562740417594497"/>
    <n v="70.385168831427791"/>
    <n v="44.926330516008107"/>
    <n v="97.794508152644028"/>
    <n v="19.439959542794771"/>
  </r>
  <r>
    <x v="22"/>
    <x v="5"/>
    <n v="3"/>
    <x v="18"/>
    <x v="18"/>
    <x v="0"/>
    <n v="83388"/>
    <n v="20847"/>
    <n v="293"/>
    <n v="2667"/>
    <n v="4407"/>
    <n v="4336"/>
    <n v="923"/>
    <n v="10087338"/>
    <n v="8990465"/>
    <n v="4302582"/>
    <n v="14850298"/>
    <n v="7992106"/>
    <n v="34427.774744027301"/>
    <n v="3371.0029996250469"/>
    <n v="976.30633083730424"/>
    <n v="3424.8842250922507"/>
    <n v="8658.836403033587"/>
    <n v="3.5136950160694585E-3"/>
    <n v="3.1983019139444527E-2"/>
    <n v="5.2849330838969637E-2"/>
    <n v="5.1997889384563727E-2"/>
    <n v="1.1068738907276826E-2"/>
    <n v="3.9911383572551577E-3"/>
    <n v="3.3402747830504238E-2"/>
    <n v="5.4654564503471642E-2"/>
    <n v="5.3789326848122453E-2"/>
    <n v="1.1912921255013599E-2"/>
    <n v="120.96870053245071"/>
    <n v="107.81485345613278"/>
    <n v="51.597136278601241"/>
    <n v="178.08675109128413"/>
    <n v="95.842399386002782"/>
    <n v="121.36977673395789"/>
    <n v="108.17231759106939"/>
    <n v="51.768208492621746"/>
    <n v="178.6772043023384"/>
    <n v="96.160168406583111"/>
  </r>
  <r>
    <x v="22"/>
    <x v="5"/>
    <n v="3"/>
    <x v="19"/>
    <x v="19"/>
    <x v="0"/>
    <n v="66528"/>
    <n v="16632"/>
    <n v="563"/>
    <n v="1712"/>
    <n v="4464"/>
    <n v="2597"/>
    <n v="560"/>
    <n v="6845139"/>
    <n v="4984207"/>
    <n v="3789420"/>
    <n v="7288503"/>
    <n v="1448131"/>
    <n v="12158.328596802841"/>
    <n v="2911.3358644859813"/>
    <n v="848.88440860215053"/>
    <n v="2806.5086638428957"/>
    <n v="2585.9482142857141"/>
    <n v="8.4626022126022132E-3"/>
    <n v="2.5733525733525733E-2"/>
    <n v="6.7099567099567103E-2"/>
    <n v="3.9036195286195285E-2"/>
    <n v="8.4175084175084174E-3"/>
    <n v="9.2900873467254216E-3"/>
    <n v="2.7163875378908148E-2"/>
    <n v="6.9359685513469396E-2"/>
    <n v="4.0785804041036405E-2"/>
    <n v="9.2428047055604767E-3"/>
    <n v="102.89109848484848"/>
    <n v="74.918936387686387"/>
    <n v="56.959776334776336"/>
    <n v="109.55542027417027"/>
    <n v="21.76724086099086"/>
    <n v="103.23223772803755"/>
    <n v="75.167332892692002"/>
    <n v="57.148628580278654"/>
    <n v="109.91865532277939"/>
    <n v="21.839410953282428"/>
  </r>
  <r>
    <x v="22"/>
    <x v="5"/>
    <n v="3"/>
    <x v="20"/>
    <x v="20"/>
    <x v="0"/>
    <n v="62900"/>
    <n v="15725"/>
    <n v="433"/>
    <n v="2104"/>
    <n v="3410"/>
    <n v="2855"/>
    <n v="462"/>
    <n v="6360383"/>
    <n v="8033878"/>
    <n v="3846061"/>
    <n v="11741484"/>
    <n v="1844605"/>
    <n v="14689.10623556582"/>
    <n v="3818.3830798479089"/>
    <n v="1127.8771260997069"/>
    <n v="4112.603852889667"/>
    <n v="3992.651515151515"/>
    <n v="6.8839427662957071E-3"/>
    <n v="3.3449920508744041E-2"/>
    <n v="5.4213036565977743E-2"/>
    <n v="4.5389507154213034E-2"/>
    <n v="7.3449920508744035E-3"/>
    <n v="7.6520984099723811E-3"/>
    <n v="3.5120396829239023E-2"/>
    <n v="5.6316713895784812E-2"/>
    <n v="4.732335113812805E-2"/>
    <n v="8.1382700913852305E-3"/>
    <n v="101.1189666136725"/>
    <n v="127.72461049284578"/>
    <n v="61.145643879173292"/>
    <n v="186.66906200317965"/>
    <n v="29.325993640699522"/>
    <n v="101.45423028808771"/>
    <n v="128.14808616374225"/>
    <n v="61.348374523363276"/>
    <n v="187.28797018354038"/>
    <n v="29.4232250574467"/>
  </r>
  <r>
    <x v="22"/>
    <x v="5"/>
    <n v="3"/>
    <x v="21"/>
    <x v="21"/>
    <x v="0"/>
    <n v="105792"/>
    <n v="26448"/>
    <n v="1073"/>
    <n v="3839"/>
    <n v="4643"/>
    <n v="6085"/>
    <n v="1354"/>
    <n v="12397865"/>
    <n v="11045993"/>
    <n v="4783864"/>
    <n v="16845908"/>
    <n v="3941648"/>
    <n v="11554.394221808016"/>
    <n v="2877.3099765563948"/>
    <n v="1030.3390049536938"/>
    <n v="2768.4318816762529"/>
    <n v="2911.1137370753322"/>
    <n v="1.0142543859649123E-2"/>
    <n v="3.6288188142770718E-2"/>
    <n v="4.3888006654567456E-2"/>
    <n v="5.751852692075015E-2"/>
    <n v="1.2798699334543254E-2"/>
    <n v="1.0860320439656134E-2"/>
    <n v="3.7627820844454471E-2"/>
    <n v="4.5355434710967063E-2"/>
    <n v="5.9186426102573866E-2"/>
    <n v="1.3603920691291529E-2"/>
    <n v="117.19095016636419"/>
    <n v="104.41236577434967"/>
    <n v="45.219525105868115"/>
    <n v="159.23612371445856"/>
    <n v="37.25846944948578"/>
    <n v="117.57950109678551"/>
    <n v="104.758548835512"/>
    <n v="45.369452114123895"/>
    <n v="159.76407697311978"/>
    <n v="37.38200128321629"/>
  </r>
  <r>
    <x v="22"/>
    <x v="5"/>
    <n v="3"/>
    <x v="22"/>
    <x v="22"/>
    <x v="0"/>
    <n v="30128"/>
    <n v="7532"/>
    <n v="303"/>
    <n v="1079"/>
    <n v="1800"/>
    <n v="1741"/>
    <n v="163"/>
    <n v="5227333"/>
    <n v="3930506"/>
    <n v="1609378"/>
    <n v="5455768"/>
    <n v="892450"/>
    <n v="17251.924092409241"/>
    <n v="3642.7303058387397"/>
    <n v="894.09888888888884"/>
    <n v="3133.6978747846065"/>
    <n v="5475.1533742331285"/>
    <n v="1.0057089750398301E-2"/>
    <n v="3.5813860860329262E-2"/>
    <n v="5.9745087626128519E-2"/>
    <n v="5.7786776420605417E-2"/>
    <n v="5.4102496016994158E-3"/>
    <n v="1.1396495032946433E-2"/>
    <n v="3.8308322229963929E-2"/>
    <n v="6.2926681021582387E-2"/>
    <n v="6.0919049381307336E-2"/>
    <n v="6.3949438705575229E-3"/>
    <n v="173.50414896441848"/>
    <n v="130.46023632501328"/>
    <n v="53.418016463090815"/>
    <n v="181.08629845990441"/>
    <n v="29.621946362187998"/>
    <n v="174.07940838860083"/>
    <n v="130.89278206455299"/>
    <n v="53.595125872721262"/>
    <n v="181.68669678121901"/>
    <n v="29.720159021131199"/>
  </r>
  <r>
    <x v="22"/>
    <x v="5"/>
    <n v="3"/>
    <x v="23"/>
    <x v="23"/>
    <x v="0"/>
    <n v="56420"/>
    <n v="14105"/>
    <n v="591"/>
    <n v="2402"/>
    <n v="4567"/>
    <n v="3542"/>
    <n v="1323"/>
    <n v="11477552"/>
    <n v="7020410"/>
    <n v="5431367"/>
    <n v="11118530"/>
    <n v="7874456"/>
    <n v="19420.561759729273"/>
    <n v="2922.7352206494588"/>
    <n v="1189.2636303919421"/>
    <n v="3139.0542066629023"/>
    <n v="5951.9697656840517"/>
    <n v="1.0475008862105636E-2"/>
    <n v="4.257355547678128E-2"/>
    <n v="8.0946472881956749E-2"/>
    <n v="6.2779156327543426E-2"/>
    <n v="2.3449131513647643E-2"/>
    <n v="1.1473697164875727E-2"/>
    <n v="4.4553997121483974E-2"/>
    <n v="8.3621996247589883E-2"/>
    <n v="6.5158559777677649E-2"/>
    <n v="2.4933528953323805E-2"/>
    <n v="203.43055654023397"/>
    <n v="124.43123006026232"/>
    <n v="96.266696207018782"/>
    <n v="197.06717476072313"/>
    <n v="139.56852180077988"/>
    <n v="204.10503807577598"/>
    <n v="124.84378640650536"/>
    <n v="96.585871999404844"/>
    <n v="197.72055826858002"/>
    <n v="140.0312663977495"/>
  </r>
  <r>
    <x v="22"/>
    <x v="5"/>
    <n v="3"/>
    <x v="24"/>
    <x v="24"/>
    <x v="0"/>
    <n v="29200"/>
    <n v="7300"/>
    <n v="301"/>
    <n v="1313"/>
    <n v="1098"/>
    <n v="2294"/>
    <n v="58"/>
    <n v="3107228"/>
    <n v="3237583"/>
    <n v="1587359"/>
    <n v="5412884"/>
    <n v="358696"/>
    <n v="10323.016611295681"/>
    <n v="2465.790555978675"/>
    <n v="1445.6821493624773"/>
    <n v="2359.583260680035"/>
    <n v="6184.4137931034484"/>
    <n v="1.0308219178082192E-2"/>
    <n v="4.4965753424657535E-2"/>
    <n v="3.7602739726027394E-2"/>
    <n v="7.8561643835616438E-2"/>
    <n v="1.9863013698630137E-3"/>
    <n v="1.1685448622630323E-2"/>
    <n v="4.7791380902618752E-2"/>
    <n v="4.0196628972111376E-2"/>
    <n v="8.2230265442429784E-2"/>
    <n v="2.5933944987932989E-3"/>
    <n v="106.41191780821917"/>
    <n v="110.8761301369863"/>
    <n v="54.361609589041095"/>
    <n v="185.37273972602739"/>
    <n v="12.284109589041096"/>
    <n v="106.76473045811753"/>
    <n v="111.24374404800147"/>
    <n v="54.541847516586159"/>
    <n v="185.98734990192449"/>
    <n v="12.324838008799137"/>
  </r>
  <r>
    <x v="22"/>
    <x v="5"/>
    <n v="3"/>
    <x v="25"/>
    <x v="25"/>
    <x v="0"/>
    <n v="75192"/>
    <n v="18798"/>
    <n v="883"/>
    <n v="3195"/>
    <n v="6615"/>
    <n v="5047"/>
    <n v="1754"/>
    <n v="14034022"/>
    <n v="8546182"/>
    <n v="6070648"/>
    <n v="14583156"/>
    <n v="9432056"/>
    <n v="15893.569648924122"/>
    <n v="2674.8613458528953"/>
    <n v="917.70944822373394"/>
    <n v="2889.4701803051316"/>
    <n v="5377.4549600912196"/>
    <n v="1.1743270560697947E-2"/>
    <n v="4.2491222470475584E-2"/>
    <n v="8.7974784551548044E-2"/>
    <n v="6.7121502287477389E-2"/>
    <n v="2.3326949675497394E-2"/>
    <n v="1.2658646570790468E-2"/>
    <n v="4.4205144644767047E-2"/>
    <n v="9.0381654539383155E-2"/>
    <n v="6.9247748134124598E-2"/>
    <n v="2.4609497832887382E-2"/>
    <n v="186.64248856261304"/>
    <n v="113.6581285243111"/>
    <n v="80.735290988403023"/>
    <n v="193.94557931694862"/>
    <n v="125.43962123630173"/>
    <n v="187.26130863774858"/>
    <n v="114.03496625389154"/>
    <n v="81.002971832246743"/>
    <n v="194.58861305963717"/>
    <n v="125.85552094079148"/>
  </r>
  <r>
    <x v="22"/>
    <x v="5"/>
    <n v="3"/>
    <x v="26"/>
    <x v="26"/>
    <x v="0"/>
    <n v="50976"/>
    <n v="12744"/>
    <n v="473"/>
    <n v="2001"/>
    <n v="3954"/>
    <n v="3290"/>
    <n v="569"/>
    <n v="6288010"/>
    <n v="6687420"/>
    <n v="2893385"/>
    <n v="11500666"/>
    <n v="1499110"/>
    <n v="13293.890063424948"/>
    <n v="3342.0389805097452"/>
    <n v="731.76150733434497"/>
    <n v="3495.643161094225"/>
    <n v="2634.6397188049209"/>
    <n v="9.2788763339610794E-3"/>
    <n v="3.925376647834275E-2"/>
    <n v="7.7565913370998121E-2"/>
    <n v="6.4540175768989322E-2"/>
    <n v="1.1162115505335845E-2"/>
    <n v="1.0268332248166853E-2"/>
    <n v="4.1257860333813789E-2"/>
    <n v="8.0326339762581356E-2"/>
    <n v="6.7075892207228913E-2"/>
    <n v="1.2246314121210404E-2"/>
    <n v="123.3523618957941"/>
    <n v="131.18761770244822"/>
    <n v="56.759749686126803"/>
    <n v="225.60942404268675"/>
    <n v="29.408152856246076"/>
    <n v="123.76134121472819"/>
    <n v="131.62257510185219"/>
    <n v="56.947938735876107"/>
    <n v="226.35744043387703"/>
    <n v="29.505656674911645"/>
  </r>
  <r>
    <x v="23"/>
    <x v="5"/>
    <n v="4"/>
    <x v="0"/>
    <x v="0"/>
    <x v="0"/>
    <n v="83192"/>
    <n v="20798"/>
    <n v="153"/>
    <n v="2268"/>
    <n v="1168"/>
    <n v="3715"/>
    <n v="585"/>
    <n v="2430298"/>
    <n v="3830679"/>
    <n v="1878974"/>
    <n v="6122654"/>
    <n v="1792927"/>
    <n v="15884.300653594772"/>
    <n v="1689.0119047619048"/>
    <n v="1608.7106164383561"/>
    <n v="1648.0899057873487"/>
    <n v="3064.8324786324788"/>
    <n v="1.8391191460717378E-3"/>
    <n v="2.7262236753533994E-2"/>
    <n v="1.4039811520338494E-2"/>
    <n v="4.4655736128473893E-2"/>
    <n v="7.0319261467448792E-3"/>
    <n v="2.1852340844354902E-3"/>
    <n v="2.8577745588164234E-2"/>
    <n v="1.499025318611533E-2"/>
    <n v="4.6324264958268288E-2"/>
    <n v="7.7069512616777013E-3"/>
    <n v="29.213121453985959"/>
    <n v="46.046242427156457"/>
    <n v="22.585993845562072"/>
    <n v="73.59666794884123"/>
    <n v="21.551675641888643"/>
    <n v="29.309978638822706"/>
    <n v="46.198910447273022"/>
    <n v="22.660878543661415"/>
    <n v="73.840680423924297"/>
    <n v="21.623131019722056"/>
  </r>
  <r>
    <x v="23"/>
    <x v="5"/>
    <n v="4"/>
    <x v="1"/>
    <x v="1"/>
    <x v="0"/>
    <n v="21556"/>
    <n v="5389"/>
    <n v="21"/>
    <n v="402"/>
    <n v="1022"/>
    <n v="690"/>
    <n v="102"/>
    <n v="715782"/>
    <n v="1196554"/>
    <n v="1596701"/>
    <n v="2239584"/>
    <n v="612882"/>
    <n v="34084.857142857145"/>
    <n v="2976.5024875621889"/>
    <n v="1562.3297455968689"/>
    <n v="3245.7739130434784"/>
    <n v="6008.6470588235297"/>
    <n v="9.7420671738727039E-4"/>
    <n v="1.8649100018556318E-2"/>
    <n v="4.7411393579513822E-2"/>
    <n v="3.200964928558174E-2"/>
    <n v="4.7318611987381704E-3"/>
    <n v="1.4692985295903145E-3"/>
    <n v="2.0796005551210178E-2"/>
    <n v="5.0784001731222654E-2"/>
    <n v="3.4803143688453109E-2"/>
    <n v="5.8209364340848137E-3"/>
    <n v="33.205696789756914"/>
    <n v="55.50909259602895"/>
    <n v="74.07223046947486"/>
    <n v="103.89608461681202"/>
    <n v="28.432083874559286"/>
    <n v="33.315791505813337"/>
    <n v="55.693135045931541"/>
    <n v="74.31781968968717"/>
    <n v="104.2405559286982"/>
    <n v="28.526351500409184"/>
  </r>
  <r>
    <x v="23"/>
    <x v="5"/>
    <n v="4"/>
    <x v="2"/>
    <x v="2"/>
    <x v="0"/>
    <n v="21048"/>
    <n v="5262"/>
    <n v="97"/>
    <n v="628"/>
    <n v="261"/>
    <n v="1776"/>
    <n v="114"/>
    <n v="1046120"/>
    <n v="2093710"/>
    <n v="270581"/>
    <n v="5361172"/>
    <n v="551085"/>
    <n v="10784.742268041236"/>
    <n v="3333.9331210191081"/>
    <n v="1036.7088122605364"/>
    <n v="3018.6779279279281"/>
    <n v="4834.0789473684208"/>
    <n v="4.6085138730520715E-3"/>
    <n v="2.98365640440897E-2"/>
    <n v="1.2400228050171038E-2"/>
    <n v="8.4378563283922459E-2"/>
    <n v="5.4161915621436718E-3"/>
    <n v="5.6962609226066403E-3"/>
    <n v="3.2568983437906963E-2"/>
    <n v="1.4177507953473506E-2"/>
    <n v="8.8842566950314103E-2"/>
    <n v="6.5949320578248894E-3"/>
    <n v="49.701634359559101"/>
    <n v="99.47310908399848"/>
    <n v="12.855425693652604"/>
    <n v="254.71170657544658"/>
    <n v="26.182297605473202"/>
    <n v="49.866421966848336"/>
    <n v="99.802915856890252"/>
    <n v="12.898048333089694"/>
    <n v="255.55621266093013"/>
    <n v="26.269105981723527"/>
  </r>
  <r>
    <x v="23"/>
    <x v="5"/>
    <n v="4"/>
    <x v="3"/>
    <x v="3"/>
    <x v="0"/>
    <n v="84808"/>
    <n v="21202"/>
    <n v="122"/>
    <n v="1862"/>
    <n v="2666"/>
    <n v="2646"/>
    <n v="458"/>
    <n v="2276600"/>
    <n v="7082806"/>
    <n v="2427145"/>
    <n v="8980501"/>
    <n v="2316483"/>
    <n v="18660.655737704918"/>
    <n v="3803.8700322234158"/>
    <n v="910.40697674418607"/>
    <n v="3393.991307634165"/>
    <n v="5057.8231441048038"/>
    <n v="1.438543533628903E-3"/>
    <n v="2.1955475898500141E-2"/>
    <n v="3.1435713611923405E-2"/>
    <n v="3.1199886803131779E-2"/>
    <n v="5.4004339213281766E-3"/>
    <n v="1.7417834821242286E-3"/>
    <n v="2.312790948415187E-2"/>
    <n v="3.2831803552264442E-2"/>
    <n v="3.2590899550387215E-2"/>
    <n v="5.9868096305538653E-3"/>
    <n v="26.844165644750497"/>
    <n v="83.515776813508154"/>
    <n v="28.619292991227244"/>
    <n v="105.89214460899915"/>
    <n v="27.31443967550231"/>
    <n v="26.933168468968962"/>
    <n v="83.792676460961147"/>
    <n v="28.714181315828725"/>
    <n v="106.24323393162796"/>
    <n v="27.405001710666181"/>
  </r>
  <r>
    <x v="23"/>
    <x v="5"/>
    <n v="4"/>
    <x v="4"/>
    <x v="4"/>
    <x v="0"/>
    <n v="68340"/>
    <n v="17085"/>
    <n v="173"/>
    <n v="1462"/>
    <n v="2505"/>
    <n v="2218"/>
    <n v="446"/>
    <n v="3587649"/>
    <n v="4701993"/>
    <n v="4291872"/>
    <n v="7553434"/>
    <n v="1309222"/>
    <n v="20737.855491329479"/>
    <n v="3216.137482900137"/>
    <n v="1713.3221556886228"/>
    <n v="3405.5157799819658"/>
    <n v="2935.4753363228701"/>
    <n v="2.5314603453321627E-3"/>
    <n v="2.1393034825870648E-2"/>
    <n v="3.6654960491659352E-2"/>
    <n v="3.2455370207784606E-2"/>
    <n v="6.5261925665788707E-3"/>
    <n v="2.979332025041955E-3"/>
    <n v="2.268264598991275E-2"/>
    <n v="3.8329809823699733E-2"/>
    <n v="3.4034788708487557E-2"/>
    <n v="7.2438655319115733E-3"/>
    <n v="52.497058823529414"/>
    <n v="68.802941176470583"/>
    <n v="62.801755926251097"/>
    <n v="110.52727538776705"/>
    <n v="19.157477319285924"/>
    <n v="52.671114764037689"/>
    <n v="69.031059873109612"/>
    <n v="63.009977471196308"/>
    <n v="110.89373265795631"/>
    <n v="19.220994644014215"/>
  </r>
  <r>
    <x v="23"/>
    <x v="5"/>
    <n v="4"/>
    <x v="5"/>
    <x v="5"/>
    <x v="0"/>
    <n v="17048"/>
    <n v="4262"/>
    <n v="89"/>
    <n v="369"/>
    <n v="684"/>
    <n v="562"/>
    <n v="158"/>
    <n v="1806912"/>
    <n v="1151056"/>
    <n v="1121925"/>
    <n v="1982888"/>
    <n v="891752"/>
    <n v="20302.382022471909"/>
    <n v="3119.3929539295391"/>
    <n v="1640.2412280701753"/>
    <n v="3528.2704626334521"/>
    <n v="5644"/>
    <n v="5.220553730642891E-3"/>
    <n v="2.164476771468794E-2"/>
    <n v="4.0122008446738619E-2"/>
    <n v="3.2965743782261851E-2"/>
    <n v="9.2679493195682774E-3"/>
    <n v="6.5065534960950426E-3"/>
    <n v="2.4241600307777819E-2"/>
    <n v="4.3624027884168436E-2"/>
    <n v="3.6151933057909355E-2"/>
    <n v="1.0977921851703046E-2"/>
    <n v="105.98967620835289"/>
    <n v="67.518535898639144"/>
    <n v="65.809772407320509"/>
    <n v="116.31206006569685"/>
    <n v="52.308305959643363"/>
    <n v="106.34108890060726"/>
    <n v="67.742396102066621"/>
    <n v="66.027967142181694"/>
    <n v="116.69769700347739"/>
    <n v="52.48173608304905"/>
  </r>
  <r>
    <x v="23"/>
    <x v="5"/>
    <n v="4"/>
    <x v="6"/>
    <x v="6"/>
    <x v="0"/>
    <n v="108676"/>
    <n v="27169"/>
    <n v="389"/>
    <n v="3020"/>
    <n v="2351"/>
    <n v="5055"/>
    <n v="935"/>
    <n v="10493335"/>
    <n v="7985800"/>
    <n v="4391073"/>
    <n v="12630525"/>
    <n v="8285614"/>
    <n v="26975.154241645243"/>
    <n v="2644.3046357615895"/>
    <n v="1867.7469162058699"/>
    <n v="2498.6201780415431"/>
    <n v="8861.6192513368987"/>
    <n v="3.5794471640472596E-3"/>
    <n v="2.7789024255585409E-2"/>
    <n v="2.1633111266516986E-2"/>
    <n v="4.6514409805292797E-2"/>
    <n v="8.60355552283853E-3"/>
    <n v="4.0015501409783613E-3"/>
    <n v="2.895075640285311E-2"/>
    <n v="2.2661363031425123E-2"/>
    <n v="4.8002879246631908E-2"/>
    <n v="9.2563128566305226E-3"/>
    <n v="96.556139349994481"/>
    <n v="73.482645662335756"/>
    <n v="40.405176855975562"/>
    <n v="116.22184290919799"/>
    <n v="76.241433251131809"/>
    <n v="96.876274801828202"/>
    <n v="73.726280092309992"/>
    <n v="40.53914171451575"/>
    <n v="116.60718072865882"/>
    <n v="76.494214543410166"/>
  </r>
  <r>
    <x v="23"/>
    <x v="5"/>
    <n v="4"/>
    <x v="7"/>
    <x v="7"/>
    <x v="0"/>
    <n v="131600"/>
    <n v="32900"/>
    <n v="937"/>
    <n v="2990"/>
    <n v="8376"/>
    <n v="8064"/>
    <n v="711"/>
    <n v="15132433"/>
    <n v="7313641"/>
    <n v="7989539"/>
    <n v="25458857"/>
    <n v="3472911"/>
    <n v="16149.875133404483"/>
    <n v="2446.033779264214"/>
    <n v="953.86091212989493"/>
    <n v="3157.1003224206347"/>
    <n v="4884.5443037974683"/>
    <n v="7.1200607902735559E-3"/>
    <n v="2.2720364741641338E-2"/>
    <n v="6.3647416413373861E-2"/>
    <n v="6.1276595744680848E-2"/>
    <n v="5.4027355623100307E-3"/>
    <n v="7.6600911739776864E-3"/>
    <n v="2.3677437710506517E-2"/>
    <n v="6.5215387581645107E-2"/>
    <n v="6.2817033357427235E-2"/>
    <n v="5.873559420998385E-3"/>
    <n v="114.98809270516718"/>
    <n v="55.574779635258359"/>
    <n v="60.710782674772034"/>
    <n v="193.45636018237082"/>
    <n v="26.38990121580547"/>
    <n v="115.36933998018748"/>
    <n v="55.759039872969424"/>
    <n v="60.912071520552381"/>
    <n v="194.0977719009214"/>
    <n v="26.477397909505552"/>
  </r>
  <r>
    <x v="23"/>
    <x v="5"/>
    <n v="4"/>
    <x v="8"/>
    <x v="8"/>
    <x v="0"/>
    <n v="12532"/>
    <n v="3133"/>
    <n v="120"/>
    <n v="321"/>
    <n v="407"/>
    <n v="408"/>
    <n v="139"/>
    <n v="1406471"/>
    <n v="890182"/>
    <n v="409418"/>
    <n v="1273437"/>
    <n v="537731"/>
    <n v="11720.591666666667"/>
    <n v="2773.1526479750778"/>
    <n v="1005.941031941032"/>
    <n v="3121.169117647059"/>
    <n v="3868.5683453237411"/>
    <n v="9.5754867539099911E-3"/>
    <n v="2.5614427066709224E-2"/>
    <n v="3.247685924034472E-2"/>
    <n v="3.255665496329397E-2"/>
    <n v="1.1091605489945739E-2"/>
    <n v="1.1602407875057853E-2"/>
    <n v="2.8902591091822881E-2"/>
    <n v="3.6166324454277407E-2"/>
    <n v="3.6250497576261455E-2"/>
    <n v="1.3271427165061191E-2"/>
    <n v="112.23037025215449"/>
    <n v="71.032716246409194"/>
    <n v="32.669805298436003"/>
    <n v="101.61482604532397"/>
    <n v="42.908633897223112"/>
    <n v="112.60247419636775"/>
    <n v="71.268227844776774"/>
    <n v="32.778123246429175"/>
    <n v="101.95173376002772"/>
    <n v="43.05089906019181"/>
  </r>
  <r>
    <x v="23"/>
    <x v="5"/>
    <n v="4"/>
    <x v="9"/>
    <x v="9"/>
    <x v="0"/>
    <n v="13068"/>
    <n v="3267"/>
    <n v="108"/>
    <n v="343"/>
    <n v="579"/>
    <n v="475"/>
    <n v="110"/>
    <n v="1581163"/>
    <n v="1016815"/>
    <n v="448693"/>
    <n v="1533964"/>
    <n v="526025"/>
    <n v="14640.398148148148"/>
    <n v="2964.4752186588921"/>
    <n v="774.94473229706387"/>
    <n v="3229.3978947368423"/>
    <n v="4782.045454545455"/>
    <n v="8.2644628099173556E-3"/>
    <n v="2.6247321701867155E-2"/>
    <n v="4.4306703397612487E-2"/>
    <n v="3.6348331802877255E-2"/>
    <n v="8.4175084175084174E-3"/>
    <n v="1.0109718744851571E-2"/>
    <n v="2.9505825172107439E-2"/>
    <n v="4.8500866806235297E-2"/>
    <n v="4.0162972508837366E-2"/>
    <n v="1.027962798041273E-2"/>
    <n v="120.99502601775329"/>
    <n v="77.80953474135292"/>
    <n v="34.335246403428222"/>
    <n v="117.38322620140802"/>
    <n v="40.252907866544227"/>
    <n v="121.39618950238082"/>
    <n v="78.067515132129543"/>
    <n v="34.449086183013236"/>
    <n v="117.77241463013624"/>
    <n v="40.386367871617203"/>
  </r>
  <r>
    <x v="23"/>
    <x v="5"/>
    <n v="4"/>
    <x v="10"/>
    <x v="10"/>
    <x v="0"/>
    <n v="37988"/>
    <n v="9497"/>
    <n v="282"/>
    <n v="974"/>
    <n v="469"/>
    <n v="2358"/>
    <n v="205"/>
    <n v="5760933"/>
    <n v="4334053"/>
    <n v="573739"/>
    <n v="7476621"/>
    <n v="1053476"/>
    <n v="20428.840425531915"/>
    <n v="4449.7464065708418"/>
    <n v="1223.3240938166311"/>
    <n v="3170.7468193384225"/>
    <n v="5138.9073170731708"/>
    <n v="7.4233968621669998E-3"/>
    <n v="2.563967568705907E-2"/>
    <n v="1.2346004001263558E-2"/>
    <n v="6.2072233336843211E-2"/>
    <n v="5.3964409813625352E-3"/>
    <n v="8.4495591802223134E-3"/>
    <n v="2.7529183820898282E-2"/>
    <n v="1.3666078148137764E-2"/>
    <n v="6.4956703749666778E-2"/>
    <n v="6.2722540608306666E-3"/>
    <n v="151.65138991260397"/>
    <n v="114.09005475413288"/>
    <n v="15.103164157102244"/>
    <n v="196.815336422028"/>
    <n v="27.731810045277456"/>
    <n v="152.15419570576958"/>
    <n v="114.46832455110618"/>
    <n v="15.15323925656357"/>
    <n v="197.46788495055691"/>
    <n v="27.82375588734174"/>
  </r>
  <r>
    <x v="23"/>
    <x v="5"/>
    <n v="4"/>
    <x v="11"/>
    <x v="11"/>
    <x v="0"/>
    <n v="103936"/>
    <n v="25984"/>
    <n v="195"/>
    <n v="2147"/>
    <n v="6843"/>
    <n v="3380"/>
    <n v="781"/>
    <n v="3139193"/>
    <n v="4096536"/>
    <n v="7846116"/>
    <n v="6772934"/>
    <n v="3791948"/>
    <n v="16098.42564102564"/>
    <n v="1908.0279459711226"/>
    <n v="1146.5900920648837"/>
    <n v="2003.8266272189348"/>
    <n v="4855.2471190781052"/>
    <n v="1.8761545566502464E-3"/>
    <n v="2.0656942733990147E-2"/>
    <n v="6.5838592980295568E-2"/>
    <n v="3.2520012315270935E-2"/>
    <n v="7.5142395320197041E-3"/>
    <n v="2.1889060869478474E-3"/>
    <n v="2.1684895995459225E-2"/>
    <n v="6.7630948480055755E-2"/>
    <n v="3.3801956945336303E-2"/>
    <n v="8.1383731579424447E-3"/>
    <n v="30.20313462130542"/>
    <n v="39.414024014778327"/>
    <n v="75.489878386699502"/>
    <n v="65.164466594827587"/>
    <n v="36.48348983990148"/>
    <n v="30.303274231421124"/>
    <n v="39.544702669408657"/>
    <n v="75.740167871023203"/>
    <n v="65.380521794396202"/>
    <n v="36.604452200068259"/>
  </r>
  <r>
    <x v="23"/>
    <x v="5"/>
    <n v="4"/>
    <x v="12"/>
    <x v="12"/>
    <x v="0"/>
    <n v="99672"/>
    <n v="24918"/>
    <n v="369"/>
    <n v="2592"/>
    <n v="4111"/>
    <n v="4819"/>
    <n v="989"/>
    <n v="7723028"/>
    <n v="8092491"/>
    <n v="7050537"/>
    <n v="14040727"/>
    <n v="4201600"/>
    <n v="20929.615176151761"/>
    <n v="3122.1030092592591"/>
    <n v="1715.0418389686208"/>
    <n v="2913.6183855571694"/>
    <n v="4248.3316481294232"/>
    <n v="3.7021430291355648E-3"/>
    <n v="2.6005297375391284E-2"/>
    <n v="4.1245284533269123E-2"/>
    <n v="4.8348583353399151E-2"/>
    <n v="9.9225459507183561E-3"/>
    <n v="4.1503623047298398E-3"/>
    <n v="2.7179866401764192E-2"/>
    <n v="4.2712893116624615E-2"/>
    <n v="4.9931653505421766E-2"/>
    <n v="1.0654047886024252E-2"/>
    <n v="77.48442892688017"/>
    <n v="81.191217192391036"/>
    <n v="70.737388634721881"/>
    <n v="140.86932137410707"/>
    <n v="42.154265992455251"/>
    <n v="77.741331417302547"/>
    <n v="81.460409676429776"/>
    <n v="70.971921063468116"/>
    <n v="141.33637882018144"/>
    <n v="42.294030020729998"/>
  </r>
  <r>
    <x v="23"/>
    <x v="5"/>
    <n v="4"/>
    <x v="13"/>
    <x v="13"/>
    <x v="0"/>
    <n v="25824"/>
    <n v="6456"/>
    <n v="188"/>
    <n v="704"/>
    <n v="862"/>
    <n v="990"/>
    <n v="305"/>
    <n v="4005529"/>
    <n v="2075534"/>
    <n v="793409"/>
    <n v="3123758"/>
    <n v="2512554"/>
    <n v="21306.005319148935"/>
    <n v="2948.2017045454545"/>
    <n v="920.42807424593968"/>
    <n v="3155.3111111111111"/>
    <n v="8237.881967213114"/>
    <n v="7.2800495662949192E-3"/>
    <n v="2.7261462205700124E-2"/>
    <n v="3.3379801734820323E-2"/>
    <n v="3.8336431226765798E-2"/>
    <n v="1.1810718711276333E-2"/>
    <n v="8.5126567870548245E-3"/>
    <n v="2.9622575348055021E-2"/>
    <n v="3.5984239438069318E-2"/>
    <n v="4.1120382227504595E-2"/>
    <n v="1.3377117710869961E-2"/>
    <n v="155.10877478314745"/>
    <n v="80.372289343246592"/>
    <n v="30.723706629491947"/>
    <n v="120.96336741016108"/>
    <n v="97.295306691449809"/>
    <n v="155.62304366374744"/>
    <n v="80.638766641707591"/>
    <n v="30.82557221535787"/>
    <n v="121.36442592950402"/>
    <n v="97.617892879947505"/>
  </r>
  <r>
    <x v="23"/>
    <x v="5"/>
    <n v="4"/>
    <x v="14"/>
    <x v="14"/>
    <x v="0"/>
    <n v="179172"/>
    <n v="44793"/>
    <n v="1213"/>
    <n v="4651"/>
    <n v="7488"/>
    <n v="7618"/>
    <n v="1713"/>
    <n v="16879641"/>
    <n v="14506414"/>
    <n v="9487776"/>
    <n v="25023018"/>
    <n v="17779173"/>
    <n v="13915.615004122012"/>
    <n v="3118.9881745861103"/>
    <n v="1267.0641025641025"/>
    <n v="3284.7227618797583"/>
    <n v="10378.968476357268"/>
    <n v="6.770031031634407E-3"/>
    <n v="2.5958297055343468E-2"/>
    <n v="4.1792244323889893E-2"/>
    <n v="4.2517804121179649E-2"/>
    <n v="9.5606456365950037E-3"/>
    <n v="7.2214097587778607E-3"/>
    <n v="2.6833578506230776E-2"/>
    <n v="4.2893779925808111E-2"/>
    <n v="4.3628439790556861E-2"/>
    <n v="1.0096292301473736E-2"/>
    <n v="94.209145402183381"/>
    <n v="80.963621548009741"/>
    <n v="52.953452548389258"/>
    <n v="139.65919898198379"/>
    <n v="99.229639675842208"/>
    <n v="94.521499308762785"/>
    <n v="81.232059430270283"/>
    <n v="53.129021679175295"/>
    <n v="140.12224422250205"/>
    <n v="99.55863921690478"/>
  </r>
  <r>
    <x v="23"/>
    <x v="5"/>
    <n v="4"/>
    <x v="15"/>
    <x v="15"/>
    <x v="0"/>
    <n v="19060"/>
    <n v="4765"/>
    <n v="163"/>
    <n v="543"/>
    <n v="683"/>
    <n v="873"/>
    <n v="238"/>
    <n v="2827532"/>
    <n v="1677449"/>
    <n v="997706"/>
    <n v="2484338"/>
    <n v="1803955"/>
    <n v="17346.822085889569"/>
    <n v="3089.2246777163905"/>
    <n v="1460.770131771596"/>
    <n v="2845.7479954180985"/>
    <n v="7579.6428571428569"/>
    <n v="8.5519412381951723E-3"/>
    <n v="2.8488982161594963E-2"/>
    <n v="3.5834207764952782E-2"/>
    <n v="4.5802728226652677E-2"/>
    <n v="1.248688352570829E-2"/>
    <n v="1.0105979868551837E-2"/>
    <n v="3.1296721615347287E-2"/>
    <n v="3.8971241839771478E-2"/>
    <n v="4.9330977264918141E-2"/>
    <n v="1.4360984298038297E-2"/>
    <n v="148.34900314795382"/>
    <n v="88.008866736621201"/>
    <n v="52.345540398740816"/>
    <n v="130.3430220356768"/>
    <n v="94.646117523609661"/>
    <n v="148.84085975563886"/>
    <n v="88.300663389923315"/>
    <n v="52.519093974306713"/>
    <n v="130.77517914690418"/>
    <n v="94.959920227422188"/>
  </r>
  <r>
    <x v="23"/>
    <x v="5"/>
    <n v="4"/>
    <x v="16"/>
    <x v="16"/>
    <x v="0"/>
    <n v="37704"/>
    <n v="9426"/>
    <n v="283"/>
    <n v="1037"/>
    <n v="2408"/>
    <n v="2779"/>
    <n v="203"/>
    <n v="6012755"/>
    <n v="1967128"/>
    <n v="2070711"/>
    <n v="9389545"/>
    <n v="1131822"/>
    <n v="21246.484098939931"/>
    <n v="1896.9411764705883"/>
    <n v="859.9298172757475"/>
    <n v="3378.7495501979129"/>
    <n v="5575.4778325123152"/>
    <n v="7.5058349246764269E-3"/>
    <n v="2.7503713133884999E-2"/>
    <n v="6.3865902821981749E-2"/>
    <n v="7.3705707617228944E-2"/>
    <n v="5.3840441332484619E-3"/>
    <n v="8.5415151714117281E-3"/>
    <n v="2.9466177810344763E-2"/>
    <n v="6.6799941046894962E-2"/>
    <n v="7.6841066521609602E-2"/>
    <n v="6.2621446328227767E-3"/>
    <n v="159.47260237640569"/>
    <n v="52.172925949501376"/>
    <n v="54.920194143857415"/>
    <n v="249.03312645873118"/>
    <n v="30.01861871419478"/>
    <n v="160.00133968881846"/>
    <n v="52.345907215475442"/>
    <n v="55.102284079157215"/>
    <n v="249.85880500177487"/>
    <n v="30.118146554994819"/>
  </r>
  <r>
    <x v="23"/>
    <x v="5"/>
    <n v="4"/>
    <x v="17"/>
    <x v="17"/>
    <x v="0"/>
    <n v="120148"/>
    <n v="30037"/>
    <n v="713"/>
    <n v="3100"/>
    <n v="7908"/>
    <n v="4180"/>
    <n v="1025"/>
    <n v="11326856"/>
    <n v="9621688"/>
    <n v="5135414"/>
    <n v="13973983"/>
    <n v="2254930"/>
    <n v="15886.193548387097"/>
    <n v="3103.7703225806454"/>
    <n v="649.39479008598892"/>
    <n v="3343.0581339712917"/>
    <n v="2199.9317073170732"/>
    <n v="5.93434763791324E-3"/>
    <n v="2.5801511469188E-2"/>
    <n v="6.5818823451077008E-2"/>
    <n v="3.4790425142324465E-2"/>
    <n v="8.5311449212637745E-3"/>
    <n v="6.4506352137009698E-3"/>
    <n v="2.6867233510042682E-2"/>
    <n v="6.7485641757270093E-2"/>
    <n v="3.6022219829926864E-2"/>
    <n v="9.149361782740624E-3"/>
    <n v="94.274195159303531"/>
    <n v="80.081965575789866"/>
    <n v="42.74240103871891"/>
    <n v="116.30641375636715"/>
    <n v="18.767936212005193"/>
    <n v="94.586764740758994"/>
    <n v="80.347480295060166"/>
    <n v="42.884115050495922"/>
    <n v="116.69203197360022"/>
    <n v="18.830161998782334"/>
  </r>
  <r>
    <x v="23"/>
    <x v="5"/>
    <n v="4"/>
    <x v="18"/>
    <x v="18"/>
    <x v="0"/>
    <n v="83448"/>
    <n v="20862"/>
    <n v="315"/>
    <n v="2569"/>
    <n v="3954"/>
    <n v="4312"/>
    <n v="902"/>
    <n v="11084182"/>
    <n v="9011849"/>
    <n v="5019628"/>
    <n v="15029750"/>
    <n v="8356504"/>
    <n v="35187.879365079367"/>
    <n v="3507.9209809264307"/>
    <n v="1269.5063227111787"/>
    <n v="3485.5635435992581"/>
    <n v="9264.4168514412413"/>
    <n v="3.7748058671268334E-3"/>
    <n v="3.0785638960789952E-2"/>
    <n v="4.7382801265458727E-2"/>
    <n v="5.1672898092225097E-2"/>
    <n v="1.0809126641740965E-2"/>
    <n v="4.2694285466880304E-3"/>
    <n v="3.217889829409764E-2"/>
    <n v="4.9096433133965063E-2"/>
    <n v="5.3458392300837855E-2"/>
    <n v="1.1643159782246006E-2"/>
    <n v="132.82741347905284"/>
    <n v="107.99358882178123"/>
    <n v="60.15276579426709"/>
    <n v="180.10916978237944"/>
    <n v="100.14025500910746"/>
    <n v="133.26780768201371"/>
    <n v="108.35164556043445"/>
    <n v="60.352204514437879"/>
    <n v="180.70632839741762"/>
    <n v="100.4722737289931"/>
  </r>
  <r>
    <x v="23"/>
    <x v="5"/>
    <n v="4"/>
    <x v="19"/>
    <x v="19"/>
    <x v="0"/>
    <n v="67036"/>
    <n v="16759"/>
    <n v="579"/>
    <n v="1682"/>
    <n v="4137"/>
    <n v="2441"/>
    <n v="595"/>
    <n v="7246451"/>
    <n v="4958966"/>
    <n v="4246154"/>
    <n v="7037704"/>
    <n v="1336473"/>
    <n v="12515.459412780656"/>
    <n v="2948.2556480380499"/>
    <n v="1026.3848199178149"/>
    <n v="2883.1233101188036"/>
    <n v="2246.1731092436976"/>
    <n v="8.637150187958709E-3"/>
    <n v="2.5090995882809237E-2"/>
    <n v="6.1713109374067668E-2"/>
    <n v="3.6413270481532312E-2"/>
    <n v="8.8758279133599859E-3"/>
    <n v="9.469878692023561E-3"/>
    <n v="2.649847793387082E-2"/>
    <n v="6.3878610497997632E-2"/>
    <n v="3.8098958203599285E-2"/>
    <n v="9.7198821335396195E-3"/>
    <n v="108.09790261948804"/>
    <n v="73.974670326391788"/>
    <n v="63.341398651470854"/>
    <n v="104.98394892296676"/>
    <n v="19.936645981263798"/>
    <n v="108.45630521439635"/>
    <n v="74.219936082340752"/>
    <n v="63.551409401834071"/>
    <n v="105.33202708920243"/>
    <n v="20.002746668513996"/>
  </r>
  <r>
    <x v="23"/>
    <x v="5"/>
    <n v="4"/>
    <x v="20"/>
    <x v="20"/>
    <x v="0"/>
    <n v="63508"/>
    <n v="15877"/>
    <n v="444"/>
    <n v="2089"/>
    <n v="3105"/>
    <n v="2890"/>
    <n v="464"/>
    <n v="6561548"/>
    <n v="8045218"/>
    <n v="3543388"/>
    <n v="12358616"/>
    <n v="1829592"/>
    <n v="14778.261261261261"/>
    <n v="3851.2292963140258"/>
    <n v="1141.1877616747181"/>
    <n v="4276.3377162629758"/>
    <n v="3943.0862068965516"/>
    <n v="6.9912451974554384E-3"/>
    <n v="3.2893493733073001E-2"/>
    <n v="4.8891478238962019E-2"/>
    <n v="4.5506077974428419E-2"/>
    <n v="7.3061661522957734E-3"/>
    <n v="7.7616083623132485E-3"/>
    <n v="3.4542543860507598E-2"/>
    <n v="5.0885240281603725E-2"/>
    <n v="4.7432994893060548E-2"/>
    <n v="8.0935638440336848E-3"/>
    <n v="103.31844806953454"/>
    <n v="126.68038672293254"/>
    <n v="55.79435661648926"/>
    <n v="194.59935756125213"/>
    <n v="28.808842980411917"/>
    <n v="103.66100420608021"/>
    <n v="127.10040023129179"/>
    <n v="55.979344869804216"/>
    <n v="195.24455892989431"/>
    <n v="28.904359765014402"/>
  </r>
  <r>
    <x v="23"/>
    <x v="5"/>
    <n v="4"/>
    <x v="21"/>
    <x v="21"/>
    <x v="0"/>
    <n v="106128"/>
    <n v="26532"/>
    <n v="1106"/>
    <n v="3674"/>
    <n v="4524"/>
    <n v="5953"/>
    <n v="1411"/>
    <n v="13060223"/>
    <n v="10995953"/>
    <n v="6399673"/>
    <n v="16851207"/>
    <n v="4030651"/>
    <n v="11808.519891500904"/>
    <n v="2992.9104518236254"/>
    <n v="1414.6049955791334"/>
    <n v="2830.7083823282378"/>
    <n v="2856.5917788802267"/>
    <n v="1.0421377958691391E-2"/>
    <n v="3.4618573797678277E-2"/>
    <n v="4.2627770239710538E-2"/>
    <n v="5.6092642846374191E-2"/>
    <n v="1.3295266093773557E-2"/>
    <n v="1.1147699052074429E-2"/>
    <n v="3.5926083699429852E-2"/>
    <n v="4.4072636507797538E-2"/>
    <n v="5.7738372778014933E-2"/>
    <n v="1.4114453097850577E-2"/>
    <n v="123.06104892205639"/>
    <n v="103.61029134629881"/>
    <n v="60.301456731494042"/>
    <n v="158.78191429217549"/>
    <n v="37.979147821498564"/>
    <n v="123.46906238204976"/>
    <n v="103.95381510002449"/>
    <n v="60.501388441967606"/>
    <n v="159.30836160269496"/>
    <n v="38.105069091030927"/>
  </r>
  <r>
    <x v="23"/>
    <x v="5"/>
    <n v="4"/>
    <x v="22"/>
    <x v="22"/>
    <x v="0"/>
    <n v="30204"/>
    <n v="7551"/>
    <n v="304"/>
    <n v="1061"/>
    <n v="968"/>
    <n v="2112"/>
    <n v="808"/>
    <n v="4899383"/>
    <n v="4008550"/>
    <n v="901761"/>
    <n v="7089025"/>
    <n v="4135284"/>
    <n v="16116.391447368422"/>
    <n v="3778.0867106503297"/>
    <n v="931.57128099173553"/>
    <n v="3356.545928030303"/>
    <n v="5117.9257425742571"/>
    <n v="1.0064892067275857E-2"/>
    <n v="3.5127797642696329E-2"/>
    <n v="3.204873526685207E-2"/>
    <n v="6.9924513309495437E-2"/>
    <n v="2.6751423652496359E-2"/>
    <n v="1.1403124695934602E-2"/>
    <n v="3.7596018675070259E-2"/>
    <n v="3.4410060912548376E-2"/>
    <n v="7.3343500828698519E-2"/>
    <n v="2.8914685188609349E-2"/>
    <n v="162.20974043173089"/>
    <n v="132.715865448285"/>
    <n v="29.855681366706396"/>
    <n v="234.70484041848761"/>
    <n v="136.91179976162098"/>
    <n v="162.74755282661872"/>
    <n v="133.15588980962346"/>
    <n v="29.954668982703435"/>
    <n v="235.48301299913084"/>
    <n v="137.36573589839193"/>
  </r>
  <r>
    <x v="23"/>
    <x v="5"/>
    <n v="4"/>
    <x v="23"/>
    <x v="23"/>
    <x v="0"/>
    <n v="56564"/>
    <n v="14141"/>
    <n v="610"/>
    <n v="2314"/>
    <n v="2997"/>
    <n v="3049"/>
    <n v="1987"/>
    <n v="11086265"/>
    <n v="7019215"/>
    <n v="3714498"/>
    <n v="10247729"/>
    <n v="11058923"/>
    <n v="18174.204918032789"/>
    <n v="3033.3686257562663"/>
    <n v="1239.4054054054054"/>
    <n v="3361.013119055428"/>
    <n v="5565.6381479617512"/>
    <n v="1.0784244395728733E-2"/>
    <n v="4.0909412347075881E-2"/>
    <n v="5.2984230252457395E-2"/>
    <n v="5.3903542889470336E-2"/>
    <n v="3.5128350187398343E-2"/>
    <n v="1.1796117930885339E-2"/>
    <n v="4.2849973347981241E-2"/>
    <n v="5.5178741365076202E-2"/>
    <n v="5.6115935644941287E-2"/>
    <n v="3.693198875763596E-2"/>
    <n v="195.99506753412064"/>
    <n v="124.09332791174599"/>
    <n v="65.668941376140296"/>
    <n v="181.17051481507673"/>
    <n v="195.51168587794356"/>
    <n v="196.64489643080819"/>
    <n v="124.50476393091589"/>
    <n v="65.886669180507965"/>
    <n v="181.77119235883225"/>
    <n v="196.15991210486871"/>
  </r>
  <r>
    <x v="23"/>
    <x v="5"/>
    <n v="4"/>
    <x v="24"/>
    <x v="24"/>
    <x v="0"/>
    <n v="29216"/>
    <n v="7304"/>
    <n v="334"/>
    <n v="1230"/>
    <n v="952"/>
    <n v="2102"/>
    <n v="53"/>
    <n v="4131135"/>
    <n v="3054859"/>
    <n v="1618124"/>
    <n v="5100896"/>
    <n v="353197"/>
    <n v="12368.667664670658"/>
    <n v="2483.6252032520324"/>
    <n v="1699.7100840336134"/>
    <n v="2426.6869647954331"/>
    <n v="6664.0943396226412"/>
    <n v="1.1432092004381162E-2"/>
    <n v="4.2100219058050385E-2"/>
    <n v="3.2584884994523548E-2"/>
    <n v="7.1946878422782037E-2"/>
    <n v="1.8140744797371304E-3"/>
    <n v="1.288123636958945E-2"/>
    <n v="4.4837678906244668E-2"/>
    <n v="3.5005134129925293E-2"/>
    <n v="7.5469272473616941E-2"/>
    <n v="2.3941423636788472E-3"/>
    <n v="141.39974671412924"/>
    <n v="104.56116511500548"/>
    <n v="55.384857612267254"/>
    <n v="174.59255202628697"/>
    <n v="12.089163472070098"/>
    <n v="141.86856280504"/>
    <n v="104.90784152588617"/>
    <n v="55.568488156485465"/>
    <n v="175.17142009108329"/>
    <n v="12.129245540765847"/>
  </r>
  <r>
    <x v="23"/>
    <x v="5"/>
    <n v="4"/>
    <x v="25"/>
    <x v="25"/>
    <x v="0"/>
    <n v="75380"/>
    <n v="18845"/>
    <n v="894"/>
    <n v="3123"/>
    <n v="6112"/>
    <n v="3415"/>
    <n v="408"/>
    <n v="13287627"/>
    <n v="8668376"/>
    <n v="5844668"/>
    <n v="10565387"/>
    <n v="2049697"/>
    <n v="14863.117449664429"/>
    <n v="2775.656740313801"/>
    <n v="956.26112565445021"/>
    <n v="3093.81756954612"/>
    <n v="5023.7671568627447"/>
    <n v="1.1859909790395331E-2"/>
    <n v="4.1430087556381001E-2"/>
    <n v="8.1082515256036089E-2"/>
    <n v="4.5303794109843462E-2"/>
    <n v="5.4125762801804193E-3"/>
    <n v="1.2778618443893964E-2"/>
    <n v="4.3121298096620159E-2"/>
    <n v="8.3399001461117409E-2"/>
    <n v="4.7068725146099055E-2"/>
    <n v="6.0352368305040503E-3"/>
    <n v="176.27523215707083"/>
    <n v="114.99570177765986"/>
    <n v="77.536057309631204"/>
    <n v="140.16167418413372"/>
    <n v="27.191522950384716"/>
    <n v="176.85967921008674"/>
    <n v="115.37697428084148"/>
    <n v="77.793130975866447"/>
    <n v="140.62638539977235"/>
    <n v="27.281677450599503"/>
  </r>
  <r>
    <x v="23"/>
    <x v="5"/>
    <n v="4"/>
    <x v="26"/>
    <x v="26"/>
    <x v="0"/>
    <n v="52336"/>
    <n v="13084"/>
    <n v="457"/>
    <n v="2035"/>
    <n v="3504"/>
    <n v="3258"/>
    <n v="511"/>
    <n v="6333307"/>
    <n v="7025045"/>
    <n v="2677661"/>
    <n v="11713415"/>
    <n v="1321464"/>
    <n v="13858.439824945295"/>
    <n v="3452.1105651105649"/>
    <n v="764.17265981735159"/>
    <n v="3595.2777777777778"/>
    <n v="2586.0352250489236"/>
    <n v="8.7320391317639873E-3"/>
    <n v="3.8883369000305715E-2"/>
    <n v="6.6952002445735251E-2"/>
    <n v="6.2251605013757261E-2"/>
    <n v="9.7638336900030577E-3"/>
    <n v="9.6796041712130521E-3"/>
    <n v="4.0852278013887848E-2"/>
    <n v="6.9497598186036957E-2"/>
    <n v="6.4712392439700478E-2"/>
    <n v="1.0765297445895796E-2"/>
    <n v="121.01243885661877"/>
    <n v="134.22968893304801"/>
    <n v="51.162889789055335"/>
    <n v="223.81181213696118"/>
    <n v="25.249617853867321"/>
    <n v="121.4136600741577"/>
    <n v="134.6747324321498"/>
    <n v="51.332522242776037"/>
    <n v="224.55386847938053"/>
    <n v="25.333333895899369"/>
  </r>
  <r>
    <x v="24"/>
    <x v="6"/>
    <n v="1"/>
    <x v="0"/>
    <x v="0"/>
    <x v="0"/>
    <n v="83784"/>
    <n v="20946"/>
    <n v="112"/>
    <n v="2339"/>
    <n v="1212"/>
    <n v="3899"/>
    <n v="529"/>
    <n v="1616202"/>
    <n v="3840046"/>
    <n v="1761074"/>
    <n v="6549596"/>
    <n v="1720085"/>
    <n v="14430.375"/>
    <n v="1641.7469003847798"/>
    <n v="1453.0313531353136"/>
    <n v="1679.8143113618876"/>
    <n v="3251.5784499054821"/>
    <n v="1.3367707438174353E-3"/>
    <n v="2.7917024730258762E-2"/>
    <n v="1.4465769120595818E-2"/>
    <n v="4.6536331519144464E-2"/>
    <n v="6.3138546739234221E-3"/>
    <n v="1.6308831685305611E-3"/>
    <n v="2.9243079951756411E-2"/>
    <n v="1.5426898819374365E-2"/>
    <n v="4.8231931966962766E-2"/>
    <n v="6.9514531697408245E-3"/>
    <n v="19.290103122314523"/>
    <n v="45.832688818867567"/>
    <n v="21.019216079442376"/>
    <n v="78.17239568414017"/>
    <n v="20.529993793564405"/>
    <n v="19.354060172798867"/>
    <n v="45.984648794096039"/>
    <n v="21.088906067899678"/>
    <n v="78.43157915379561"/>
    <n v="20.598061747435494"/>
  </r>
  <r>
    <x v="24"/>
    <x v="6"/>
    <n v="1"/>
    <x v="1"/>
    <x v="1"/>
    <x v="0"/>
    <n v="21492"/>
    <n v="5373"/>
    <n v="24"/>
    <n v="538"/>
    <n v="645"/>
    <n v="934"/>
    <n v="110"/>
    <n v="695441"/>
    <n v="1543977"/>
    <n v="816780"/>
    <n v="2867755"/>
    <n v="661027"/>
    <n v="28976.708333333332"/>
    <n v="2869.8457249070634"/>
    <n v="1266.3255813953488"/>
    <n v="3070.4014989293364"/>
    <n v="6009.3363636363638"/>
    <n v="1.1166945840312675E-3"/>
    <n v="2.5032570258700912E-2"/>
    <n v="3.0011166945840311E-2"/>
    <n v="4.3458030895216826E-2"/>
    <n v="5.1181835101433088E-3"/>
    <n v="1.6475082401691803E-3"/>
    <n v="2.7515504860565091E-2"/>
    <n v="3.2722871145413883E-2"/>
    <n v="4.669847505638023E-2"/>
    <n v="6.2523091746976029E-3"/>
    <n v="32.35813325888703"/>
    <n v="71.839614740368503"/>
    <n v="38.00390843104411"/>
    <n v="133.43360320119115"/>
    <n v="30.756886283268194"/>
    <n v="32.465417846703659"/>
    <n v="72.077801640541722"/>
    <n v="38.129911795293367"/>
    <n v="133.87600724860002"/>
    <n v="30.8588618775036"/>
  </r>
  <r>
    <x v="24"/>
    <x v="6"/>
    <n v="1"/>
    <x v="2"/>
    <x v="2"/>
    <x v="0"/>
    <n v="21056"/>
    <n v="5264"/>
    <n v="99"/>
    <n v="630"/>
    <n v="260"/>
    <n v="1259"/>
    <n v="114"/>
    <n v="1068269"/>
    <n v="2041199"/>
    <n v="263490"/>
    <n v="3623459"/>
    <n v="623746"/>
    <n v="10790.595959595959"/>
    <n v="3239.9984126984127"/>
    <n v="1013.4230769230769"/>
    <n v="2878.0452740270057"/>
    <n v="5471.4561403508769"/>
    <n v="4.7017477203647419E-3"/>
    <n v="2.9920212765957448E-2"/>
    <n v="1.2348024316109422E-2"/>
    <n v="5.979293313069909E-2"/>
    <n v="5.4141337386018236E-3"/>
    <n v="5.8001824788796123E-3"/>
    <n v="3.2655821940880306E-2"/>
    <n v="1.4121269101931656E-2"/>
    <n v="6.3600124170827471E-2"/>
    <n v="6.59242760351131E-3"/>
    <n v="50.734659954407292"/>
    <n v="96.941441869300917"/>
    <n v="12.513772796352583"/>
    <n v="172.08676861702128"/>
    <n v="29.623195288753799"/>
    <n v="50.902872596270079"/>
    <n v="97.262854805890555"/>
    <n v="12.555262672970201"/>
    <n v="172.65732866422988"/>
    <n v="29.721412088559227"/>
  </r>
  <r>
    <x v="24"/>
    <x v="6"/>
    <n v="1"/>
    <x v="3"/>
    <x v="3"/>
    <x v="0"/>
    <n v="84856"/>
    <n v="21214"/>
    <n v="115"/>
    <n v="1877"/>
    <n v="1052"/>
    <n v="3606"/>
    <n v="2058"/>
    <n v="2143661"/>
    <n v="6940090"/>
    <n v="933739"/>
    <n v="11673018"/>
    <n v="11766469"/>
    <n v="18640.53043478261"/>
    <n v="3697.437400106553"/>
    <n v="887.58460076045628"/>
    <n v="3237.1098169717138"/>
    <n v="5717.4290573372209"/>
    <n v="1.3552371075704723E-3"/>
    <n v="2.2119826529650232E-2"/>
    <n v="1.2397473366644669E-2"/>
    <n v="4.249552182520977E-2"/>
    <n v="2.4252851890261148E-2"/>
    <n v="1.649494782964625E-3"/>
    <n v="2.3296208397626358E-2"/>
    <n v="1.3282532587886638E-2"/>
    <n v="4.4108975993182337E-2"/>
    <n v="2.5483303944610101E-2"/>
    <n v="25.262338550014142"/>
    <n v="81.786673894597911"/>
    <n v="11.003806448571698"/>
    <n v="137.56267087772227"/>
    <n v="138.66396012067503"/>
    <n v="25.346096767984832"/>
    <n v="82.05784063736003"/>
    <n v="11.040289975906353"/>
    <n v="138.01876500175578"/>
    <n v="139.12370560993259"/>
  </r>
  <r>
    <x v="24"/>
    <x v="6"/>
    <n v="1"/>
    <x v="4"/>
    <x v="4"/>
    <x v="0"/>
    <n v="68108"/>
    <n v="17027"/>
    <n v="167"/>
    <n v="1499"/>
    <n v="2191"/>
    <n v="2486"/>
    <n v="443"/>
    <n v="3491140"/>
    <n v="4597952"/>
    <n v="2788166"/>
    <n v="8720663"/>
    <n v="1300917"/>
    <n v="20905.029940119759"/>
    <n v="3067.3462308205471"/>
    <n v="1272.554084892743"/>
    <n v="3507.9094931617055"/>
    <n v="2936.6072234762978"/>
    <n v="2.4519880190286016E-3"/>
    <n v="2.2009161919304635E-2"/>
    <n v="3.2169495507135729E-2"/>
    <n v="3.6500851588653314E-2"/>
    <n v="6.5043754037704821E-3"/>
    <n v="2.8935411137585593E-3"/>
    <n v="2.3319025306992158E-2"/>
    <n v="3.3744851232210743E-2"/>
    <n v="3.8175154465246428E-2"/>
    <n v="7.2220748913852037E-3"/>
    <n v="51.258882950607855"/>
    <n v="67.509719856698183"/>
    <n v="40.937422916544314"/>
    <n v="128.0416837963235"/>
    <n v="19.10079579491396"/>
    <n v="51.428833673206682"/>
    <n v="67.733550830212479"/>
    <n v="41.073152456587245"/>
    <n v="128.46621073548687"/>
    <n v="19.164125189951424"/>
  </r>
  <r>
    <x v="24"/>
    <x v="6"/>
    <n v="1"/>
    <x v="5"/>
    <x v="5"/>
    <x v="0"/>
    <n v="17068"/>
    <n v="4267"/>
    <n v="87"/>
    <n v="369"/>
    <n v="702"/>
    <n v="641"/>
    <n v="154"/>
    <n v="1781072"/>
    <n v="1143033"/>
    <n v="839152"/>
    <n v="2396864"/>
    <n v="881360"/>
    <n v="20472.091954022988"/>
    <n v="3097.6504065040649"/>
    <n v="1195.3732193732194"/>
    <n v="3739.2574102964118"/>
    <n v="5723.1168831168834"/>
    <n v="5.0972580267166631E-3"/>
    <n v="2.1619404734005157E-2"/>
    <n v="4.1129599250058588E-2"/>
    <n v="3.7555659714084838E-2"/>
    <n v="9.0227325990157019E-3"/>
    <n v="6.3673150693210447E-3"/>
    <n v="2.4213228022244418E-2"/>
    <n v="4.4671381028117942E-2"/>
    <n v="4.0946365544659684E-2"/>
    <n v="1.0709151625274856E-2"/>
    <n v="104.35153503632529"/>
    <n v="66.969357862666982"/>
    <n v="49.165221467072882"/>
    <n v="140.43027888446215"/>
    <n v="51.63815326927584"/>
    <n v="104.69751641092545"/>
    <n v="67.191397246000918"/>
    <n v="49.328230577574018"/>
    <n v="140.89588066892097"/>
    <n v="51.809361476646231"/>
  </r>
  <r>
    <x v="24"/>
    <x v="6"/>
    <n v="1"/>
    <x v="6"/>
    <x v="6"/>
    <x v="0"/>
    <n v="108228"/>
    <n v="27057"/>
    <n v="354"/>
    <n v="3087"/>
    <n v="2158"/>
    <n v="5968"/>
    <n v="950"/>
    <n v="9251457"/>
    <n v="8072614"/>
    <n v="3451598"/>
    <n v="14751901"/>
    <n v="8526905"/>
    <n v="26134.0593220339"/>
    <n v="2615.0353093618401"/>
    <n v="1599.4430027803521"/>
    <n v="2471.8332774798928"/>
    <n v="8975.6894736842114"/>
    <n v="3.270872602284067E-3"/>
    <n v="2.8523117862290719E-2"/>
    <n v="1.9939387219573494E-2"/>
    <n v="5.5142846583139296E-2"/>
    <n v="8.7777654581069602E-3"/>
    <n v="3.6752682696502229E-3"/>
    <n v="2.9702082660296909E-2"/>
    <n v="2.0929463089785629E-2"/>
    <n v="5.6759488268629796E-2"/>
    <n v="9.4384035457285523E-3"/>
    <n v="85.481178622907194"/>
    <n v="74.588960342979632"/>
    <n v="31.891913368074807"/>
    <n v="136.30392319917212"/>
    <n v="78.786497024799502"/>
    <n v="85.764594632763689"/>
    <n v="74.836262800202491"/>
    <n v="31.997652186596977"/>
    <n v="136.75584389871361"/>
    <n v="79.047716570166827"/>
  </r>
  <r>
    <x v="24"/>
    <x v="6"/>
    <n v="1"/>
    <x v="7"/>
    <x v="7"/>
    <x v="0"/>
    <n v="131664"/>
    <n v="32916"/>
    <n v="918"/>
    <n v="2962"/>
    <n v="5015"/>
    <n v="4299"/>
    <n v="4152"/>
    <n v="14873972"/>
    <n v="7043373"/>
    <n v="4666018"/>
    <n v="12942596"/>
    <n v="22917487"/>
    <n v="16202.583877995643"/>
    <n v="2377.911208642809"/>
    <n v="930.4123629112662"/>
    <n v="3010.6061874854618"/>
    <n v="5519.6259633911368"/>
    <n v="6.9722931097338679E-3"/>
    <n v="2.2496658160165269E-2"/>
    <n v="3.8089379025397982E-2"/>
    <n v="3.2651294203426905E-2"/>
    <n v="3.1534815895005466E-2"/>
    <n v="7.5066001537150793E-3"/>
    <n v="2.3448885241277001E-2"/>
    <n v="3.9318491721528417E-2"/>
    <n v="3.3792500412979154E-2"/>
    <n v="3.2656988222207847E-2"/>
    <n v="112.96916393243407"/>
    <n v="53.495055596062706"/>
    <n v="35.43882914084336"/>
    <n v="98.300188358245236"/>
    <n v="174.0603885648317"/>
    <n v="113.34371737442386"/>
    <n v="53.67242043178836"/>
    <n v="35.556327889818171"/>
    <n v="98.626106269081916"/>
    <n v="174.63749222198572"/>
  </r>
  <r>
    <x v="24"/>
    <x v="6"/>
    <n v="1"/>
    <x v="8"/>
    <x v="8"/>
    <x v="0"/>
    <n v="12516"/>
    <n v="3129"/>
    <n v="113"/>
    <n v="306"/>
    <n v="388"/>
    <n v="428"/>
    <n v="145"/>
    <n v="1317902"/>
    <n v="880405"/>
    <n v="341535"/>
    <n v="1365982"/>
    <n v="557026"/>
    <n v="11662.849557522124"/>
    <n v="2877.1405228758172"/>
    <n v="880.2448453608248"/>
    <n v="3191.5467289719627"/>
    <n v="3841.5586206896551"/>
    <n v="9.0284435922019807E-3"/>
    <n v="2.4448705656759349E-2"/>
    <n v="3.1000319590923617E-2"/>
    <n v="3.4196228827101313E-2"/>
    <n v="1.1585170981144135E-2"/>
    <n v="1.0998416179627039E-2"/>
    <n v="2.7665150693793501E-2"/>
    <n v="3.4609994130827534E-2"/>
    <n v="3.7981148783730441E-2"/>
    <n v="1.3813831881563349E-2"/>
    <n v="105.29737935442634"/>
    <n v="70.342361776925529"/>
    <n v="27.287871524448704"/>
    <n v="109.13886225631192"/>
    <n v="44.505113454777884"/>
    <n v="105.64649671085198"/>
    <n v="70.575584479511846"/>
    <n v="27.378345471924941"/>
    <n v="109.50071619140346"/>
    <n v="44.652671804776858"/>
  </r>
  <r>
    <x v="24"/>
    <x v="6"/>
    <n v="1"/>
    <x v="9"/>
    <x v="9"/>
    <x v="0"/>
    <n v="13056"/>
    <n v="3264"/>
    <n v="104"/>
    <n v="342"/>
    <n v="519"/>
    <n v="506"/>
    <n v="109"/>
    <n v="1479578"/>
    <n v="1052261"/>
    <n v="366176"/>
    <n v="1703477"/>
    <n v="512999"/>
    <n v="14226.711538461539"/>
    <n v="3076.7865497076023"/>
    <n v="705.54142581888243"/>
    <n v="3366.5553359683795"/>
    <n v="4706.4128440366976"/>
    <n v="7.9656862745098034E-3"/>
    <n v="2.6194852941176471E-2"/>
    <n v="3.9751838235294115E-2"/>
    <n v="3.8756127450980393E-2"/>
    <n v="8.3486519607843136E-3"/>
    <n v="9.7783856971950349E-3"/>
    <n v="2.9451681258611376E-2"/>
    <n v="4.3735855399090404E-2"/>
    <n v="4.2691971031495801E-2"/>
    <n v="1.0204056145942036E-2"/>
    <n v="113.32552083333333"/>
    <n v="80.595971200980387"/>
    <n v="28.046568627450981"/>
    <n v="130.47464767156862"/>
    <n v="39.292202818627452"/>
    <n v="113.70125578981046"/>
    <n v="80.863190124915178"/>
    <n v="28.139558063238056"/>
    <n v="130.90724119246093"/>
    <n v="39.422477570575516"/>
  </r>
  <r>
    <x v="24"/>
    <x v="6"/>
    <n v="1"/>
    <x v="10"/>
    <x v="10"/>
    <x v="0"/>
    <n v="38008"/>
    <n v="9502"/>
    <n v="279"/>
    <n v="1031"/>
    <n v="2964"/>
    <n v="1187"/>
    <n v="671"/>
    <n v="5725235"/>
    <n v="4455881"/>
    <n v="3533220"/>
    <n v="3589727"/>
    <n v="3897295"/>
    <n v="20520.555555555555"/>
    <n v="4321.9020368574202"/>
    <n v="1192.0445344129555"/>
    <n v="3024.201347935973"/>
    <n v="5808.1892697466465"/>
    <n v="7.3405598821300782E-3"/>
    <n v="2.7125868238265627E-2"/>
    <n v="7.7983582403704482E-2"/>
    <n v="3.1230267312144813E-2"/>
    <n v="1.7654178067775205E-2"/>
    <n v="8.3607547718724147E-3"/>
    <n v="2.9067373465639999E-2"/>
    <n v="8.1188296793203024E-2"/>
    <n v="3.3309085672598562E-2"/>
    <n v="1.9228068027436557E-2"/>
    <n v="150.63236687013261"/>
    <n v="117.23534519048621"/>
    <n v="92.959903178278253"/>
    <n v="94.446616501789094"/>
    <n v="102.53880761944853"/>
    <n v="151.13179405470504"/>
    <n v="117.62404331425228"/>
    <n v="93.268115176052149"/>
    <n v="94.759757752583809"/>
    <n v="102.87877882924136"/>
  </r>
  <r>
    <x v="24"/>
    <x v="6"/>
    <n v="1"/>
    <x v="11"/>
    <x v="11"/>
    <x v="0"/>
    <n v="102672"/>
    <n v="25668"/>
    <n v="181"/>
    <n v="2887"/>
    <n v="4629"/>
    <n v="4815"/>
    <n v="907"/>
    <n v="2866027"/>
    <n v="5446597"/>
    <n v="3854213"/>
    <n v="10105482"/>
    <n v="4407951"/>
    <n v="15834.403314917126"/>
    <n v="1886.5940422583997"/>
    <n v="832.62324476128754"/>
    <n v="2098.7501557632399"/>
    <n v="4859.9239250275632"/>
    <n v="1.7628954340034285E-3"/>
    <n v="2.8118669160043634E-2"/>
    <n v="4.5085320243104257E-2"/>
    <n v="4.6896914446002802E-2"/>
    <n v="8.8339566775751908E-3"/>
    <n v="2.0679377157275677E-3"/>
    <n v="2.9320750652989572E-2"/>
    <n v="4.6594113638584234E-2"/>
    <n v="4.843426172165783E-2"/>
    <n v="9.5143824423518895E-3"/>
    <n v="27.914397304036154"/>
    <n v="53.048513713573321"/>
    <n v="37.539085631915228"/>
    <n v="98.424906498363725"/>
    <n v="42.932357410004677"/>
    <n v="28.006948520911148"/>
    <n v="53.224398023169037"/>
    <n v="37.663547858979179"/>
    <n v="98.751237916807568"/>
    <n v="43.074701229157583"/>
  </r>
  <r>
    <x v="24"/>
    <x v="6"/>
    <n v="1"/>
    <x v="12"/>
    <x v="12"/>
    <x v="0"/>
    <n v="100816"/>
    <n v="25204"/>
    <n v="340"/>
    <n v="2769"/>
    <n v="4090"/>
    <n v="5967"/>
    <n v="1010"/>
    <n v="7071437"/>
    <n v="8588111"/>
    <n v="5207995"/>
    <n v="18357986"/>
    <n v="4304602"/>
    <n v="20798.344117647059"/>
    <n v="3101.520765619357"/>
    <n v="1273.3484107579461"/>
    <n v="3076.5855538796714"/>
    <n v="4261.9821782178215"/>
    <n v="3.3724805586414857E-3"/>
    <n v="2.7465878431994922E-2"/>
    <n v="4.0568957308363754E-2"/>
    <n v="5.9187033804158073E-2"/>
    <n v="1.0018251071258531E-2"/>
    <n v="3.7979147150827199E-3"/>
    <n v="2.8665213024956643E-2"/>
    <n v="4.2016712049367202E-2"/>
    <n v="6.0918667885212364E-2"/>
    <n v="1.0749054774998398E-2"/>
    <n v="70.142011188700209"/>
    <n v="85.185992302809083"/>
    <n v="51.658417314711947"/>
    <n v="182.09397317886049"/>
    <n v="42.697607522615456"/>
    <n v="70.374569621499873"/>
    <n v="85.468429611501719"/>
    <n v="51.829692708274592"/>
    <n v="182.69771248298184"/>
    <n v="42.83917301983282"/>
  </r>
  <r>
    <x v="24"/>
    <x v="6"/>
    <n v="1"/>
    <x v="13"/>
    <x v="13"/>
    <x v="0"/>
    <n v="25928"/>
    <n v="6482"/>
    <n v="182"/>
    <n v="718"/>
    <n v="971"/>
    <n v="1023"/>
    <n v="306"/>
    <n v="3808478"/>
    <n v="2135503"/>
    <n v="884081"/>
    <n v="3265816"/>
    <n v="2433504"/>
    <n v="20925.703296703297"/>
    <n v="2974.2381615598888"/>
    <n v="910.48506694129765"/>
    <n v="3192.3910068426198"/>
    <n v="7952.6274509803925"/>
    <n v="7.0194384449244057E-3"/>
    <n v="2.7692070348657821E-2"/>
    <n v="3.7449861153964828E-2"/>
    <n v="3.94554149953718E-2"/>
    <n v="1.1801912989817958E-2"/>
    <n v="8.2275108672548482E-3"/>
    <n v="3.0066454796274407E-2"/>
    <n v="4.0197174516182793E-2"/>
    <n v="4.2272393181067271E-2"/>
    <n v="1.3364591431074567E-2"/>
    <n v="146.88668620796051"/>
    <n v="82.362812403579142"/>
    <n v="34.097539339709968"/>
    <n v="125.95711200246838"/>
    <n v="93.856217216908362"/>
    <n v="147.37369444973675"/>
    <n v="82.635889354880391"/>
    <n v="34.21059099273193"/>
    <n v="126.37472746673645"/>
    <n v="94.167400977033921"/>
  </r>
  <r>
    <x v="24"/>
    <x v="6"/>
    <n v="1"/>
    <x v="14"/>
    <x v="14"/>
    <x v="0"/>
    <n v="179100"/>
    <n v="44775"/>
    <n v="1168"/>
    <n v="4800"/>
    <n v="7217"/>
    <n v="8591"/>
    <n v="1768"/>
    <n v="15585451"/>
    <n v="14898316"/>
    <n v="7532960"/>
    <n v="28735980"/>
    <n v="18159756"/>
    <n v="13343.708047945205"/>
    <n v="3103.8158333333336"/>
    <n v="1043.7799639739503"/>
    <n v="3344.8934931905483"/>
    <n v="10271.355203619909"/>
    <n v="6.5214963707426023E-3"/>
    <n v="2.6800670016750419E-2"/>
    <n v="4.0295924064768285E-2"/>
    <n v="4.7967615857063092E-2"/>
    <n v="9.8715801228364038E-3"/>
    <n v="6.9646568198486461E-3"/>
    <n v="2.7689833983166889E-2"/>
    <n v="4.1378622121946207E-2"/>
    <n v="4.9144159537481739E-2"/>
    <n v="1.04158912702377E-2"/>
    <n v="87.02094360692351"/>
    <n v="83.184343941931886"/>
    <n v="42.060078168620883"/>
    <n v="160.44656616415409"/>
    <n v="101.39450586264657"/>
    <n v="87.309464764543719"/>
    <n v="83.460144711438758"/>
    <n v="42.199529913681502"/>
    <n v="160.97853268953415"/>
    <n v="101.73068309763454"/>
  </r>
  <r>
    <x v="24"/>
    <x v="6"/>
    <n v="1"/>
    <x v="15"/>
    <x v="15"/>
    <x v="0"/>
    <n v="19076"/>
    <n v="4769"/>
    <n v="155"/>
    <n v="526"/>
    <n v="689"/>
    <n v="1013"/>
    <n v="242"/>
    <n v="2538755"/>
    <n v="1598150"/>
    <n v="716042"/>
    <n v="3102030"/>
    <n v="1869672"/>
    <n v="16379.064516129032"/>
    <n v="3038.3079847908743"/>
    <n v="1039.2481857764876"/>
    <n v="3062.2211253701876"/>
    <n v="7725.9173553719011"/>
    <n v="8.1253931641853631E-3"/>
    <n v="2.7573914866848397E-2"/>
    <n v="3.6118683162088487E-2"/>
    <n v="5.3103375969804988E-2"/>
    <n v="1.2686097714405535E-2"/>
    <n v="9.6398707226010745E-3"/>
    <n v="3.033633531068837E-2"/>
    <n v="3.9266358992896246E-2"/>
    <n v="5.6886273818730404E-2"/>
    <n v="1.4574106089257202E-2"/>
    <n v="133.08633885510588"/>
    <n v="83.778045711889291"/>
    <n v="37.536275948836234"/>
    <n v="162.61427972321241"/>
    <n v="98.011742503669538"/>
    <n v="133.52759153472925"/>
    <n v="84.055814921576768"/>
    <n v="37.660728860292004"/>
    <n v="163.15343338308591"/>
    <n v="98.336704061605147"/>
  </r>
  <r>
    <x v="24"/>
    <x v="6"/>
    <n v="1"/>
    <x v="16"/>
    <x v="16"/>
    <x v="0"/>
    <n v="37724"/>
    <n v="9431"/>
    <n v="286"/>
    <n v="1020"/>
    <n v="467"/>
    <n v="2162"/>
    <n v="1274"/>
    <n v="6098144"/>
    <n v="1880743"/>
    <n v="391890"/>
    <n v="6967809"/>
    <n v="8017869"/>
    <n v="21322.18181818182"/>
    <n v="1843.8656862745097"/>
    <n v="839.16488222698069"/>
    <n v="3222.8533765032375"/>
    <n v="6293.460753532182"/>
    <n v="7.5813805534937972E-3"/>
    <n v="2.703849008588697E-2"/>
    <n v="1.2379387127558053E-2"/>
    <n v="5.7310995652634929E-2"/>
    <n v="3.3771604283745094E-2"/>
    <n v="8.6219442099045446E-3"/>
    <n v="2.898423588172978E-2"/>
    <n v="1.3705839613326205E-2"/>
    <n v="6.0099364682163842E-2"/>
    <n v="3.5938623672618616E-2"/>
    <n v="161.65157459442264"/>
    <n v="49.855344078040503"/>
    <n v="10.388346940939455"/>
    <n v="184.70493584985687"/>
    <n v="212.54026614356908"/>
    <n v="162.1875363698291"/>
    <n v="50.020641315587412"/>
    <n v="10.422789889509387"/>
    <n v="185.31733189729903"/>
    <n v="213.24495125828867"/>
  </r>
  <r>
    <x v="24"/>
    <x v="6"/>
    <n v="1"/>
    <x v="17"/>
    <x v="17"/>
    <x v="0"/>
    <n v="120096"/>
    <n v="30024"/>
    <n v="687"/>
    <n v="3226"/>
    <n v="6799"/>
    <n v="4356"/>
    <n v="1084"/>
    <n v="9345956"/>
    <n v="9786481"/>
    <n v="4173560"/>
    <n v="14455311"/>
    <n v="2415676"/>
    <n v="13604.011644832606"/>
    <n v="3033.6270923744573"/>
    <n v="613.84909545521396"/>
    <n v="3318.4827823691462"/>
    <n v="2228.4833948339483"/>
    <n v="5.7204236610711428E-3"/>
    <n v="2.6861843858246737E-2"/>
    <n v="5.6613042899014122E-2"/>
    <n v="3.6270983213429253E-2"/>
    <n v="9.02611244337863E-3"/>
    <n v="6.227484424683123E-3"/>
    <n v="2.7948887075317813E-2"/>
    <n v="5.8166841881324316E-2"/>
    <n v="3.7528022298742199E-2"/>
    <n v="9.6619894553980987E-3"/>
    <n v="77.820710098587796"/>
    <n v="81.488817279509732"/>
    <n v="34.751865174527047"/>
    <n v="120.3646332933653"/>
    <n v="20.114541699973355"/>
    <n v="78.078727541674738"/>
    <n v="81.75899646764617"/>
    <n v="34.867086269059264"/>
    <n v="120.76370668759554"/>
    <n v="20.181232207059679"/>
  </r>
  <r>
    <x v="24"/>
    <x v="6"/>
    <n v="1"/>
    <x v="18"/>
    <x v="18"/>
    <x v="0"/>
    <n v="82944"/>
    <n v="20736"/>
    <n v="289"/>
    <n v="2639"/>
    <n v="4541"/>
    <n v="5200"/>
    <n v="920"/>
    <n v="10284467"/>
    <n v="9016487"/>
    <n v="4227345"/>
    <n v="18571599"/>
    <n v="8474491"/>
    <n v="35586.391003460209"/>
    <n v="3416.6301629405079"/>
    <n v="930.92820964545251"/>
    <n v="3571.4613461538461"/>
    <n v="9211.4032608695652"/>
    <n v="3.4842785493827159E-3"/>
    <n v="3.181664737654321E-2"/>
    <n v="5.4747781635802469E-2"/>
    <n v="6.2692901234567902E-2"/>
    <n v="1.1091820987654322E-2"/>
    <n v="3.9609969816892347E-3"/>
    <n v="3.3236585586642851E-2"/>
    <n v="5.6588216912666363E-2"/>
    <n v="6.4654063689644992E-2"/>
    <n v="1.1939131985786573E-2"/>
    <n v="123.99289882330247"/>
    <n v="108.70571711033951"/>
    <n v="50.966254340277779"/>
    <n v="223.9052734375"/>
    <n v="102.17123601466049"/>
    <n v="124.40400186611456"/>
    <n v="109.0661349366766"/>
    <n v="51.135234841894096"/>
    <n v="224.6476396543186"/>
    <n v="102.50998852720038"/>
  </r>
  <r>
    <x v="24"/>
    <x v="6"/>
    <n v="1"/>
    <x v="19"/>
    <x v="19"/>
    <x v="0"/>
    <n v="67084"/>
    <n v="16771"/>
    <n v="544"/>
    <n v="1644"/>
    <n v="4995"/>
    <n v="2582"/>
    <n v="531"/>
    <n v="6492092"/>
    <n v="4942315"/>
    <n v="4306320"/>
    <n v="7915731"/>
    <n v="1387555"/>
    <n v="11933.992647058823"/>
    <n v="3006.2743309002435"/>
    <n v="862.12612612612611"/>
    <n v="3065.7362509682416"/>
    <n v="2613.0979284369114"/>
    <n v="8.1092361815037865E-3"/>
    <n v="2.4506588754397471E-2"/>
    <n v="7.4458887365094512E-2"/>
    <n v="3.848905849382863E-2"/>
    <n v="7.9154492874604979E-3"/>
    <n v="8.916040740742464E-3"/>
    <n v="2.5897502014881089E-2"/>
    <n v="7.6820466888429487E-2"/>
    <n v="4.0219640584673588E-2"/>
    <n v="8.7126332894071016E-3"/>
    <n v="96.775564963329558"/>
    <n v="73.673528710273686"/>
    <n v="64.192952119730492"/>
    <n v="117.99730189016755"/>
    <n v="20.683844135710451"/>
    <n v="97.096427928901306"/>
    <n v="73.917796020054539"/>
    <n v="64.405786227118512"/>
    <n v="118.38852630955782"/>
    <n v="20.752422186082182"/>
  </r>
  <r>
    <x v="24"/>
    <x v="6"/>
    <n v="1"/>
    <x v="20"/>
    <x v="20"/>
    <x v="0"/>
    <n v="63848"/>
    <n v="15962"/>
    <n v="423"/>
    <n v="2112"/>
    <n v="2989"/>
    <n v="2981"/>
    <n v="473"/>
    <n v="6168965"/>
    <n v="8184964"/>
    <n v="2767695"/>
    <n v="13146388"/>
    <n v="1800395"/>
    <n v="14583.841607565011"/>
    <n v="3875.4564393939395"/>
    <n v="925.96018735362998"/>
    <n v="4410.0597115062055"/>
    <n v="3806.3319238900635"/>
    <n v="6.6251096353840367E-3"/>
    <n v="3.3078561583761434E-2"/>
    <n v="4.6814308983836615E-2"/>
    <n v="4.6689011402079941E-2"/>
    <n v="7.4082195213632379E-3"/>
    <n v="7.3731678492461039E-3"/>
    <n v="3.4727677468225054E-2"/>
    <n v="4.8762180638686661E-2"/>
    <n v="4.8634402439773891E-2"/>
    <n v="8.1989428116355338E-3"/>
    <n v="96.619549555193586"/>
    <n v="128.19452449567723"/>
    <n v="43.348186317504073"/>
    <n v="205.90132815436661"/>
    <n v="28.198142463350457"/>
    <n v="96.939895245908318"/>
    <n v="128.61955818383322"/>
    <n v="43.491908832782194"/>
    <n v="206.58400162459441"/>
    <n v="28.291634447797499"/>
  </r>
  <r>
    <x v="24"/>
    <x v="6"/>
    <n v="1"/>
    <x v="21"/>
    <x v="21"/>
    <x v="0"/>
    <n v="106100"/>
    <n v="26525"/>
    <n v="1018"/>
    <n v="3599"/>
    <n v="4354"/>
    <n v="6659"/>
    <n v="1299"/>
    <n v="11582541"/>
    <n v="10691414"/>
    <n v="5078266"/>
    <n v="19294869"/>
    <n v="3759534"/>
    <n v="11377.741650294696"/>
    <n v="2970.6624062239512"/>
    <n v="1166.3449701423979"/>
    <n v="2897.5625469289685"/>
    <n v="2894.1755196304848"/>
    <n v="9.5947219604147031E-3"/>
    <n v="3.392082940622055E-2"/>
    <n v="4.1036757775683316E-2"/>
    <n v="6.2761545711592842E-2"/>
    <n v="1.2243166823751178E-2"/>
    <n v="1.0292023941680432E-2"/>
    <n v="3.5215734143502743E-2"/>
    <n v="4.2455768670271281E-2"/>
    <n v="6.4496428322927346E-2"/>
    <n v="1.3029796151404998E-2"/>
    <n v="109.16626767200754"/>
    <n v="100.76733270499528"/>
    <n v="47.863016022620172"/>
    <n v="181.85550424128181"/>
    <n v="35.433873704052779"/>
    <n v="109.52821247076859"/>
    <n v="101.10143052417858"/>
    <n v="48.02170762279885"/>
    <n v="182.45845289281914"/>
    <n v="35.551356023093597"/>
  </r>
  <r>
    <x v="24"/>
    <x v="6"/>
    <n v="1"/>
    <x v="22"/>
    <x v="22"/>
    <x v="0"/>
    <n v="30220"/>
    <n v="7555"/>
    <n v="301"/>
    <n v="996"/>
    <n v="493"/>
    <n v="1641"/>
    <n v="163"/>
    <n v="4872467"/>
    <n v="3658608"/>
    <n v="447536"/>
    <n v="5252947"/>
    <n v="943217"/>
    <n v="16187.598006644519"/>
    <n v="3673.3012048192772"/>
    <n v="907.78093306288031"/>
    <n v="3201.064594759293"/>
    <n v="5786.6073619631898"/>
    <n v="9.9602911978821981E-3"/>
    <n v="3.2958305757776307E-2"/>
    <n v="1.6313699536730644E-2"/>
    <n v="5.43017868960953E-2"/>
    <n v="5.3937789543348777E-3"/>
    <n v="1.1291269622967792E-2"/>
    <n v="3.5351146142637166E-2"/>
    <n v="1.8011603930671752E-2"/>
    <n v="5.7339117287992035E-2"/>
    <n v="6.3754836061022703E-3"/>
    <n v="161.2331899404368"/>
    <n v="121.06578424884182"/>
    <n v="14.809265387160821"/>
    <n v="173.82352746525478"/>
    <n v="31.211681005956319"/>
    <n v="161.76776454604604"/>
    <n v="121.46718233500202"/>
    <n v="14.858366054378461"/>
    <n v="174.39984580067116"/>
    <n v="31.315164488918629"/>
  </r>
  <r>
    <x v="24"/>
    <x v="6"/>
    <n v="1"/>
    <x v="23"/>
    <x v="23"/>
    <x v="0"/>
    <n v="56592"/>
    <n v="14148"/>
    <n v="594"/>
    <n v="2347"/>
    <n v="699"/>
    <n v="4185"/>
    <n v="2173"/>
    <n v="10836924"/>
    <n v="6921238"/>
    <n v="845421"/>
    <n v="13414361"/>
    <n v="13673053"/>
    <n v="18243.979797979799"/>
    <n v="2948.9723050703024"/>
    <n v="1209.4721030042917"/>
    <n v="3205.343130227001"/>
    <n v="6292.2471237919926"/>
    <n v="1.049618320610687E-2"/>
    <n v="4.1472292903590613E-2"/>
    <n v="1.2351569126378286E-2"/>
    <n v="7.3950381679389318E-2"/>
    <n v="3.8397653378569409E-2"/>
    <n v="1.1494349356138382E-2"/>
    <n v="4.3425101862762744E-2"/>
    <n v="1.3433353379701533E-2"/>
    <n v="7.6513482786757167E-2"/>
    <n v="4.0279691859543956E-2"/>
    <n v="191.49215436810857"/>
    <n v="122.30064320045236"/>
    <n v="14.93887828668363"/>
    <n v="237.03634789369522"/>
    <n v="241.60752403166526"/>
    <n v="192.12705368962179"/>
    <n v="122.70613550714671"/>
    <n v="14.988408690264297"/>
    <n v="237.82225067361998"/>
    <n v="242.40858271517305"/>
  </r>
  <r>
    <x v="24"/>
    <x v="6"/>
    <n v="1"/>
    <x v="24"/>
    <x v="24"/>
    <x v="0"/>
    <n v="29280"/>
    <n v="7320"/>
    <n v="307"/>
    <n v="1140"/>
    <n v="925"/>
    <n v="2195"/>
    <n v="53"/>
    <n v="3709554"/>
    <n v="2807088"/>
    <n v="1535306"/>
    <n v="5584157"/>
    <n v="320025"/>
    <n v="12083.237785016287"/>
    <n v="2462.3578947368419"/>
    <n v="1659.7902702702702"/>
    <n v="2544.0350797266515"/>
    <n v="6038.2075471698117"/>
    <n v="1.0484972677595628E-2"/>
    <n v="3.8934426229508198E-2"/>
    <n v="3.1591530054644809E-2"/>
    <n v="7.4965846994535526E-2"/>
    <n v="1.8101092896174863E-3"/>
    <n v="1.1871936820377826E-2"/>
    <n v="4.1568414184660021E-2"/>
    <n v="3.3973218801162976E-2"/>
    <n v="7.8551605148738685E-2"/>
    <n v="2.3889104152264732E-3"/>
    <n v="126.69241803278689"/>
    <n v="95.870491803278682"/>
    <n v="52.435314207650272"/>
    <n v="190.71574453551912"/>
    <n v="10.929815573770492"/>
    <n v="127.11247143139903"/>
    <n v="96.188353965307684"/>
    <n v="52.609165431600537"/>
    <n v="191.3480696415113"/>
    <n v="10.966053781622662"/>
  </r>
  <r>
    <x v="24"/>
    <x v="6"/>
    <n v="1"/>
    <x v="25"/>
    <x v="25"/>
    <x v="0"/>
    <n v="75420"/>
    <n v="18855"/>
    <n v="862"/>
    <n v="3058"/>
    <n v="4950"/>
    <n v="3196"/>
    <n v="407"/>
    <n v="12867666"/>
    <n v="8249767"/>
    <n v="4617606"/>
    <n v="9430222"/>
    <n v="2313911"/>
    <n v="14927.686774941996"/>
    <n v="2697.7655330281232"/>
    <n v="932.84969696969699"/>
    <n v="2950.6326658322905"/>
    <n v="5685.2850122850123"/>
    <n v="1.1429329090426942E-2"/>
    <n v="4.0546274197825513E-2"/>
    <n v="6.5632458233890217E-2"/>
    <n v="4.2376027578891542E-2"/>
    <n v="5.3964465658976396E-3"/>
    <n v="1.2331163676158028E-2"/>
    <n v="4.2219675683905673E-2"/>
    <n v="6.7733481511881147E-2"/>
    <n v="4.4085138632395861E-2"/>
    <n v="6.0180187924398342E-3"/>
    <n v="170.61344470962609"/>
    <n v="109.38434102360117"/>
    <n v="61.225218774860778"/>
    <n v="125.0360912224874"/>
    <n v="30.680336780694777"/>
    <n v="171.17911989691831"/>
    <n v="109.74700885262644"/>
    <n v="61.428213252561065"/>
    <n v="125.45065300828891"/>
    <n v="30.78205857222267"/>
  </r>
  <r>
    <x v="24"/>
    <x v="6"/>
    <n v="1"/>
    <x v="26"/>
    <x v="26"/>
    <x v="0"/>
    <n v="52796"/>
    <n v="13199"/>
    <n v="467"/>
    <n v="2138"/>
    <n v="4793"/>
    <n v="4388"/>
    <n v="582"/>
    <n v="6036143"/>
    <n v="7408704"/>
    <n v="3022547"/>
    <n v="16699202"/>
    <n v="1662035"/>
    <n v="12925.359743040684"/>
    <n v="3465.2497661365765"/>
    <n v="630.61694137283541"/>
    <n v="3805.6522333637195"/>
    <n v="2855.7302405498281"/>
    <n v="8.8453670732631263E-3"/>
    <n v="4.0495492082733543E-2"/>
    <n v="9.078339268126373E-2"/>
    <n v="8.3112356996742173E-2"/>
    <n v="1.1023562391090234E-2"/>
    <n v="9.794843198474899E-3"/>
    <n v="4.2494351547797828E-2"/>
    <n v="9.369674021781764E-2"/>
    <n v="8.5911636538438474E-2"/>
    <n v="1.2082351256547642E-2"/>
    <n v="114.32955148117281"/>
    <n v="140.32699446927796"/>
    <n v="57.249545420107587"/>
    <n v="316.29672702477461"/>
    <n v="31.480320478824154"/>
    <n v="114.7086153384041"/>
    <n v="140.79225381043753"/>
    <n v="57.439358405731497"/>
    <n v="317.34542052371995"/>
    <n v="31.58469464589631"/>
  </r>
  <r>
    <x v="25"/>
    <x v="6"/>
    <n v="2"/>
    <x v="0"/>
    <x v="0"/>
    <x v="0"/>
    <n v="84684"/>
    <n v="21171"/>
    <n v="132"/>
    <n v="2364"/>
    <n v="1296"/>
    <n v="4013"/>
    <n v="556"/>
    <n v="1693992"/>
    <n v="3875229"/>
    <n v="1752422"/>
    <n v="6587268"/>
    <n v="1740852"/>
    <n v="12833.272727272728"/>
    <n v="1639.2677664974619"/>
    <n v="1352.1774691358025"/>
    <n v="1641.482182905557"/>
    <n v="3131.0287769784172"/>
    <n v="1.5587360068017571E-3"/>
    <n v="2.7915544849086014E-2"/>
    <n v="1.5303953521326342E-2"/>
    <n v="4.7387936327995844E-2"/>
    <n v="6.5655849983467952E-3"/>
    <n v="1.8746019363564796E-3"/>
    <n v="2.9234500803344221E-2"/>
    <n v="1.6286850851570431E-2"/>
    <n v="4.9089104214968884E-2"/>
    <n v="7.2122234915629885E-3"/>
    <n v="20.003684285106985"/>
    <n v="45.761052855320955"/>
    <n v="20.693661140239005"/>
    <n v="77.78645316706816"/>
    <n v="20.557035567521609"/>
    <n v="20.070007240333467"/>
    <n v="45.912775318862323"/>
    <n v="20.762271739252402"/>
    <n v="78.044357030031406"/>
    <n v="20.625193179394589"/>
  </r>
  <r>
    <x v="25"/>
    <x v="6"/>
    <n v="2"/>
    <x v="1"/>
    <x v="1"/>
    <x v="0"/>
    <n v="21972"/>
    <n v="5493"/>
    <n v="26"/>
    <n v="415"/>
    <n v="968"/>
    <n v="721"/>
    <n v="111"/>
    <n v="490218"/>
    <n v="1290870"/>
    <n v="1253258"/>
    <n v="1937913"/>
    <n v="562510"/>
    <n v="18854.538461538461"/>
    <n v="3110.5301204819275"/>
    <n v="1294.6880165289256"/>
    <n v="2687.8127600554785"/>
    <n v="5067.6576576576581"/>
    <n v="1.18332423083925E-3"/>
    <n v="1.8887675223011106E-2"/>
    <n v="4.4056071363553613E-2"/>
    <n v="3.2814491170580738E-2"/>
    <n v="5.0518842162752594E-3"/>
    <n v="1.7237249233883335E-3"/>
    <n v="2.102745828152339E-2"/>
    <n v="4.728189202287586E-2"/>
    <n v="3.5614818852366247E-2"/>
    <n v="6.1663020080449495E-3"/>
    <n v="22.311032222829056"/>
    <n v="58.750682687056255"/>
    <n v="57.038867649736027"/>
    <n v="88.199208083014753"/>
    <n v="25.601219734207174"/>
    <n v="22.385005275496809"/>
    <n v="58.945472748819022"/>
    <n v="57.227982125418848"/>
    <n v="88.491635820091972"/>
    <n v="25.686101525279998"/>
  </r>
  <r>
    <x v="25"/>
    <x v="6"/>
    <n v="2"/>
    <x v="2"/>
    <x v="2"/>
    <x v="0"/>
    <n v="21356"/>
    <n v="5339"/>
    <n v="100"/>
    <n v="654"/>
    <n v="1229"/>
    <n v="1809"/>
    <n v="170"/>
    <n v="989909"/>
    <n v="2272963"/>
    <n v="1138159"/>
    <n v="4961847"/>
    <n v="860366"/>
    <n v="9899.09"/>
    <n v="3475.4785932721711"/>
    <n v="926.08543531326279"/>
    <n v="2742.8673300165838"/>
    <n v="5060.9764705882353"/>
    <n v="4.6825248173815318E-3"/>
    <n v="3.0623712305675219E-2"/>
    <n v="5.7548230005619032E-2"/>
    <n v="8.4706873946431921E-2"/>
    <n v="7.960292189548605E-3"/>
    <n v="5.7709957190643767E-3"/>
    <n v="3.3370790863353414E-2"/>
    <n v="6.1261371658651718E-2"/>
    <n v="8.9146387566011051E-2"/>
    <n v="9.3771458529225034E-3"/>
    <n v="46.352734594493349"/>
    <n v="106.4320565648998"/>
    <n v="53.294577636261472"/>
    <n v="232.33971717550102"/>
    <n v="40.28685147031279"/>
    <n v="46.506418800728518"/>
    <n v="106.78493598559091"/>
    <n v="53.471277779895296"/>
    <n v="233.11004810254116"/>
    <n v="40.420424016659702"/>
  </r>
  <r>
    <x v="25"/>
    <x v="6"/>
    <n v="2"/>
    <x v="3"/>
    <x v="3"/>
    <x v="0"/>
    <n v="86072"/>
    <n v="21518"/>
    <n v="121"/>
    <n v="1752"/>
    <n v="1064"/>
    <n v="2684"/>
    <n v="742"/>
    <n v="2070124"/>
    <n v="6954363"/>
    <n v="864424"/>
    <n v="8279394"/>
    <n v="3923708"/>
    <n v="17108.462809917357"/>
    <n v="3969.3852739726026"/>
    <n v="812.42857142857144"/>
    <n v="3084.7220566318929"/>
    <n v="5288.0161725067383"/>
    <n v="1.4057997955200297E-3"/>
    <n v="2.0355051584719768E-2"/>
    <n v="1.2361743656473649E-2"/>
    <n v="3.118319546426248E-2"/>
    <n v="8.6206896551724137E-3"/>
    <n v="1.7033643733116608E-3"/>
    <n v="2.1476541645814095E-2"/>
    <n v="1.3239277333891578E-2"/>
    <n v="3.256359916167486E-2"/>
    <n v="9.3548922325254937E-3"/>
    <n v="24.05107351984385"/>
    <n v="80.797042011339343"/>
    <n v="10.043033739195092"/>
    <n v="96.191490844874053"/>
    <n v="45.586346314713261"/>
    <n v="24.130815743799715"/>
    <n v="81.064927592983921"/>
    <n v="10.076331789070764"/>
    <n v="96.510417291099913"/>
    <n v="45.737489532256475"/>
  </r>
  <r>
    <x v="25"/>
    <x v="6"/>
    <n v="2"/>
    <x v="4"/>
    <x v="4"/>
    <x v="0"/>
    <n v="68392"/>
    <n v="17098"/>
    <n v="182"/>
    <n v="1385"/>
    <n v="4173"/>
    <n v="2133"/>
    <n v="419"/>
    <n v="3790494"/>
    <n v="4239782"/>
    <n v="7793613"/>
    <n v="6322350"/>
    <n v="1247100"/>
    <n v="20826.890109890111"/>
    <n v="3061.214440433213"/>
    <n v="1867.6283249460819"/>
    <n v="2964.0646976090015"/>
    <n v="2976.3723150357996"/>
    <n v="2.6611299567200842E-3"/>
    <n v="2.0250906538776463E-2"/>
    <n v="6.1015908293367643E-2"/>
    <n v="3.1187858229032635E-2"/>
    <n v="6.1264475377237103E-3"/>
    <n v="3.1201246703488478E-3"/>
    <n v="2.1505875367462832E-2"/>
    <n v="6.314848139232182E-2"/>
    <n v="3.2736552997123303E-2"/>
    <n v="6.8216690393656425E-3"/>
    <n v="55.423061176745819"/>
    <n v="61.992367528365889"/>
    <n v="113.95503860100597"/>
    <n v="92.442829570710018"/>
    <n v="18.234588840800093"/>
    <n v="55.606818386295295"/>
    <n v="62.197905516136899"/>
    <n v="114.33286074692903"/>
    <n v="92.749327191810352"/>
    <n v="18.29504629463834"/>
  </r>
  <r>
    <x v="25"/>
    <x v="6"/>
    <n v="2"/>
    <x v="5"/>
    <x v="5"/>
    <x v="0"/>
    <n v="17224"/>
    <n v="4306"/>
    <n v="85"/>
    <n v="377"/>
    <n v="755"/>
    <n v="566"/>
    <n v="145"/>
    <n v="1765656"/>
    <n v="1140812"/>
    <n v="824238"/>
    <n v="1826987"/>
    <n v="795592"/>
    <n v="20772.423529411764"/>
    <n v="3026.026525198939"/>
    <n v="1091.7059602649006"/>
    <n v="3227.8922261484099"/>
    <n v="5486.8413793103446"/>
    <n v="4.9349744542498842E-3"/>
    <n v="2.1888063167673014E-2"/>
    <n v="4.3834184858337205E-2"/>
    <n v="3.2861124013005109E-2"/>
    <n v="8.4184858337203895E-3"/>
    <n v="6.1790796334447147E-3"/>
    <n v="2.4485750394218197E-2"/>
    <n v="4.7468829750976688E-2"/>
    <n v="3.6026130032038639E-2"/>
    <n v="1.0040557790999691E-2"/>
    <n v="102.51137947050627"/>
    <n v="66.233859730608458"/>
    <n v="47.854040873200184"/>
    <n v="106.07216674407803"/>
    <n v="46.190896423594985"/>
    <n v="102.85125974125665"/>
    <n v="66.453460542677902"/>
    <n v="48.01270271593895"/>
    <n v="106.42385293675511"/>
    <n v="46.344044049387797"/>
  </r>
  <r>
    <x v="25"/>
    <x v="6"/>
    <n v="2"/>
    <x v="6"/>
    <x v="6"/>
    <x v="0"/>
    <n v="109060"/>
    <n v="27265"/>
    <n v="384"/>
    <n v="3119"/>
    <n v="2512"/>
    <n v="5350"/>
    <n v="944"/>
    <n v="10749295"/>
    <n v="8162541"/>
    <n v="3953284"/>
    <n v="11786029"/>
    <n v="8730302"/>
    <n v="27992.955729166668"/>
    <n v="2617.0378326386663"/>
    <n v="1573.7595541401274"/>
    <n v="2202.9960747663549"/>
    <n v="9248.2012711864409"/>
    <n v="3.5209976159911974E-3"/>
    <n v="2.8598936365303501E-2"/>
    <n v="2.3033192737942416E-2"/>
    <n v="4.9055565743627363E-2"/>
    <n v="8.6557858059783613E-3"/>
    <n v="3.9389146910834777E-3"/>
    <n v="2.9774909505590023E-2"/>
    <n v="2.4091569143532634E-2"/>
    <n v="5.0579425111300112E-2"/>
    <n v="9.3093506198705118E-3"/>
    <n v="98.563130386942973"/>
    <n v="74.844498441225014"/>
    <n v="36.24870713368788"/>
    <n v="108.06921877865395"/>
    <n v="80.050449293966622"/>
    <n v="98.889920091802594"/>
    <n v="75.092648144465514"/>
    <n v="36.368891063107093"/>
    <n v="108.4275262712269"/>
    <n v="80.315859519838682"/>
  </r>
  <r>
    <x v="25"/>
    <x v="6"/>
    <n v="2"/>
    <x v="7"/>
    <x v="7"/>
    <x v="0"/>
    <n v="133460"/>
    <n v="33365"/>
    <n v="913"/>
    <n v="2855"/>
    <n v="4802"/>
    <n v="4161"/>
    <n v="720"/>
    <n v="13479564"/>
    <n v="7284767"/>
    <n v="4086577"/>
    <n v="11940542"/>
    <n v="3673136"/>
    <n v="14764.035049288061"/>
    <n v="2551.582136602452"/>
    <n v="851.01561849229483"/>
    <n v="2869.6327805815909"/>
    <n v="5101.5777777777776"/>
    <n v="6.8410010490034465E-3"/>
    <n v="2.1392177431440132E-2"/>
    <n v="3.5980818222688449E-2"/>
    <n v="3.1177881013037614E-2"/>
    <n v="5.3948748688745695E-3"/>
    <n v="7.3667150946195954E-3"/>
    <n v="2.231498723215081E-2"/>
    <n v="3.7168660329356631E-2"/>
    <n v="3.2286355447641746E-2"/>
    <n v="5.8620679420769133E-3"/>
    <n v="101.00077925970328"/>
    <n v="54.58389779709276"/>
    <n v="30.620238273640041"/>
    <n v="89.469069384085117"/>
    <n v="27.522373744942303"/>
    <n v="101.3356510795744"/>
    <n v="54.764872729414542"/>
    <n v="30.721760806344619"/>
    <n v="89.765707393280934"/>
    <n v="27.61362519320533"/>
  </r>
  <r>
    <x v="25"/>
    <x v="6"/>
    <n v="2"/>
    <x v="8"/>
    <x v="8"/>
    <x v="0"/>
    <n v="12692"/>
    <n v="3173"/>
    <n v="108"/>
    <n v="314"/>
    <n v="431"/>
    <n v="413"/>
    <n v="142"/>
    <n v="1339553"/>
    <n v="876927"/>
    <n v="339303"/>
    <n v="1162040"/>
    <n v="553321"/>
    <n v="12403.268518518518"/>
    <n v="2792.7611464968154"/>
    <n v="787.24593967517399"/>
    <n v="2813.6561743341404"/>
    <n v="3896.6267605633802"/>
    <n v="8.5092971950835178E-3"/>
    <n v="2.4739993696816894E-2"/>
    <n v="3.3958398991490703E-2"/>
    <n v="3.2540182792310114E-2"/>
    <n v="1.1188150015757958E-2"/>
    <n v="1.0408984228663522E-2"/>
    <n v="2.7952551044911296E-2"/>
    <n v="3.7704352708640344E-2"/>
    <n v="3.6209771168008408E-2"/>
    <n v="1.3363488589655489E-2"/>
    <n v="105.54309801449732"/>
    <n v="69.092893161046334"/>
    <n v="26.733611723920578"/>
    <n v="91.556886227544908"/>
    <n v="43.596044752600065"/>
    <n v="105.89303006023007"/>
    <n v="69.321973204216178"/>
    <n v="26.822248002524905"/>
    <n v="91.860446470718045"/>
    <n v="43.740589051688566"/>
  </r>
  <r>
    <x v="25"/>
    <x v="6"/>
    <n v="2"/>
    <x v="9"/>
    <x v="9"/>
    <x v="0"/>
    <n v="13240"/>
    <n v="3310"/>
    <n v="104"/>
    <n v="345"/>
    <n v="590"/>
    <n v="490"/>
    <n v="110"/>
    <n v="1377042"/>
    <n v="1032686"/>
    <n v="397480"/>
    <n v="1469528"/>
    <n v="513258"/>
    <n v="13240.788461538461"/>
    <n v="2993.2927536231882"/>
    <n v="673.69491525423734"/>
    <n v="2999.0367346938774"/>
    <n v="4665.9818181818182"/>
    <n v="7.8549848942598196E-3"/>
    <n v="2.6057401812688823E-2"/>
    <n v="4.4561933534743199E-2"/>
    <n v="3.7009063444108758E-2"/>
    <n v="8.3081570996978854E-3"/>
    <n v="9.6425924552211717E-3"/>
    <n v="2.9283251775865195E-2"/>
    <n v="4.8740191136090197E-2"/>
    <n v="4.0831823820070751E-2"/>
    <n v="1.0146187325735811E-2"/>
    <n v="104.00619335347432"/>
    <n v="77.997432024169186"/>
    <n v="30.021148036253777"/>
    <n v="110.99154078549849"/>
    <n v="38.765709969788517"/>
    <n v="104.35102973495006"/>
    <n v="78.256035395337719"/>
    <n v="30.120684263114669"/>
    <n v="111.35953734478809"/>
    <n v="38.894239115220152"/>
  </r>
  <r>
    <x v="25"/>
    <x v="6"/>
    <n v="2"/>
    <x v="10"/>
    <x v="10"/>
    <x v="0"/>
    <n v="38528"/>
    <n v="9632"/>
    <n v="277"/>
    <n v="953"/>
    <n v="1833"/>
    <n v="2579"/>
    <n v="208"/>
    <n v="5182372"/>
    <n v="4422258"/>
    <n v="1998450"/>
    <n v="7431314"/>
    <n v="1116033"/>
    <n v="18708.924187725632"/>
    <n v="4640.3546694648476"/>
    <n v="1090.2618657937808"/>
    <n v="2881.471112834432"/>
    <n v="5365.5432692307695"/>
    <n v="7.1895764119601331E-3"/>
    <n v="2.4735257475083056E-2"/>
    <n v="4.7575789036544851E-2"/>
    <n v="6.6938330564784057E-2"/>
    <n v="5.3986710963455148E-3"/>
    <n v="8.1924645726857426E-3"/>
    <n v="2.6578944367529767E-2"/>
    <n v="5.0102618322134605E-2"/>
    <n v="6.990493950543461E-2"/>
    <n v="6.2685036172695444E-3"/>
    <n v="134.5092400332226"/>
    <n v="114.78036752491694"/>
    <n v="51.870068521594682"/>
    <n v="192.88086586378736"/>
    <n v="28.966803363787374"/>
    <n v="134.9552103943382"/>
    <n v="115.16092607941792"/>
    <n v="52.042045652563182"/>
    <n v="193.52036950963591"/>
    <n v="29.06284387188423"/>
  </r>
  <r>
    <x v="25"/>
    <x v="6"/>
    <n v="2"/>
    <x v="11"/>
    <x v="11"/>
    <x v="0"/>
    <n v="105160"/>
    <n v="26290"/>
    <n v="192"/>
    <n v="2400"/>
    <n v="7324"/>
    <n v="3711"/>
    <n v="902"/>
    <n v="3087105"/>
    <n v="4543024"/>
    <n v="6087180"/>
    <n v="5956365"/>
    <n v="4118555"/>
    <n v="16078.671875"/>
    <n v="1892.9266666666667"/>
    <n v="831.12779901693068"/>
    <n v="1605.0565885206145"/>
    <n v="4566.025498891353"/>
    <n v="1.8257892734880182E-3"/>
    <n v="2.2822365918600228E-2"/>
    <n v="6.9646253328261701E-2"/>
    <n v="3.5289083301635604E-2"/>
    <n v="8.5774058577405849E-3"/>
    <n v="2.1325213046274908E-3"/>
    <n v="2.3895360981122028E-2"/>
    <n v="7.1475210630769628E-2"/>
    <n v="3.6614796003318455E-2"/>
    <n v="9.2399853937249251E-3"/>
    <n v="29.356266641308483"/>
    <n v="43.201065043742865"/>
    <n v="57.884937238493727"/>
    <n v="56.64097565614302"/>
    <n v="39.164653860783567"/>
    <n v="29.453598429309043"/>
    <n v="43.344299772995505"/>
    <n v="58.076856889196002"/>
    <n v="56.828770906202209"/>
    <n v="39.294505719443592"/>
  </r>
  <r>
    <x v="25"/>
    <x v="6"/>
    <n v="2"/>
    <x v="12"/>
    <x v="12"/>
    <x v="0"/>
    <n v="103576"/>
    <n v="25894"/>
    <n v="347"/>
    <n v="2637"/>
    <n v="6209"/>
    <n v="4837"/>
    <n v="989"/>
    <n v="7374539"/>
    <n v="8196474"/>
    <n v="14859119"/>
    <n v="12648063"/>
    <n v="4196808"/>
    <n v="21252.273775216137"/>
    <n v="3108.2571103526734"/>
    <n v="2393.1581575132873"/>
    <n v="2614.8569361174282"/>
    <n v="4243.4863498483319"/>
    <n v="3.3501969568239748E-3"/>
    <n v="2.5459565922607553E-2"/>
    <n v="5.9946319610720632E-2"/>
    <n v="4.6700007723797017E-2"/>
    <n v="9.5485440642619906E-3"/>
    <n v="3.7685402550441537E-3"/>
    <n v="2.6599951674033985E-2"/>
    <n v="6.1664955762420662E-2"/>
    <n v="4.8227572461194301E-2"/>
    <n v="1.0252607076212721E-2"/>
    <n v="71.199302927319067"/>
    <n v="79.134876805437557"/>
    <n v="143.46102378929481"/>
    <n v="122.1138391133081"/>
    <n v="40.519116397621069"/>
    <n v="71.435366849989606"/>
    <n v="79.3972514168549"/>
    <n v="143.93667412059938"/>
    <n v="122.51871206414124"/>
    <n v="40.653459026926456"/>
  </r>
  <r>
    <x v="25"/>
    <x v="6"/>
    <n v="2"/>
    <x v="13"/>
    <x v="13"/>
    <x v="0"/>
    <n v="26092"/>
    <n v="6523"/>
    <n v="193"/>
    <n v="738"/>
    <n v="1051"/>
    <n v="1047"/>
    <n v="307"/>
    <n v="4058564"/>
    <n v="2264502"/>
    <n v="1128827"/>
    <n v="3302816"/>
    <n v="2623047"/>
    <n v="21028.829015544041"/>
    <n v="3068.4308943089432"/>
    <n v="1074.0504281636536"/>
    <n v="3154.5520534861507"/>
    <n v="8544.1270358306192"/>
    <n v="7.3969032653686956E-3"/>
    <n v="2.8284531657212938E-2"/>
    <n v="4.0280545761152843E-2"/>
    <n v="4.0127242066533807E-2"/>
    <n v="1.1766058562011345E-2"/>
    <n v="8.6328934405111388E-3"/>
    <n v="3.0675898978314318E-2"/>
    <n v="4.3116649147187554E-2"/>
    <n v="4.2958169422270827E-2"/>
    <n v="1.3321478357624749E-2"/>
    <n v="155.5482140119577"/>
    <n v="86.789130768051507"/>
    <n v="43.263337421431856"/>
    <n v="126.58347386172007"/>
    <n v="100.53069906484747"/>
    <n v="156.06393986957659"/>
    <n v="87.076883341629184"/>
    <n v="43.406778617056311"/>
    <n v="127.00316605190295"/>
    <n v="100.86401231644327"/>
  </r>
  <r>
    <x v="25"/>
    <x v="6"/>
    <n v="2"/>
    <x v="14"/>
    <x v="14"/>
    <x v="0"/>
    <n v="181248"/>
    <n v="45312"/>
    <n v="1201"/>
    <n v="4731"/>
    <n v="9657"/>
    <n v="7820"/>
    <n v="1754"/>
    <n v="16571162"/>
    <n v="14836479"/>
    <n v="12759512"/>
    <n v="23914832"/>
    <n v="18478710"/>
    <n v="13797.803497085763"/>
    <n v="3136.013316423589"/>
    <n v="1321.2707880294088"/>
    <n v="3058.1626598465473"/>
    <n v="10535.18244013683"/>
    <n v="6.6262800141242938E-3"/>
    <n v="2.6102356991525424E-2"/>
    <n v="5.3280587923728813E-2"/>
    <n v="4.3145303672316386E-2"/>
    <n v="9.6773481638418087E-3"/>
    <n v="7.0703081958494495E-3"/>
    <n v="2.6974958238826768E-2"/>
    <n v="5.4509765007429864E-2"/>
    <n v="4.4257314640654841E-2"/>
    <n v="1.0213127363268751E-2"/>
    <n v="91.428109551553675"/>
    <n v="81.857339115466104"/>
    <n v="70.398084392655363"/>
    <n v="131.94535663841808"/>
    <n v="101.95262844279661"/>
    <n v="91.731242830893834"/>
    <n v="82.128740151382075"/>
    <n v="70.631491845635438"/>
    <n v="132.38282634929465"/>
    <n v="102.29065615384522"/>
  </r>
  <r>
    <x v="25"/>
    <x v="6"/>
    <n v="2"/>
    <x v="15"/>
    <x v="15"/>
    <x v="0"/>
    <n v="19320"/>
    <n v="4830"/>
    <n v="161"/>
    <n v="552"/>
    <n v="1128"/>
    <n v="914"/>
    <n v="231"/>
    <n v="2689425"/>
    <n v="1727119"/>
    <n v="2165883"/>
    <n v="2547850"/>
    <n v="1679098"/>
    <n v="16704.503105590062"/>
    <n v="3128.838768115942"/>
    <n v="1920.1090425531916"/>
    <n v="2787.5820568927788"/>
    <n v="7268.8225108225106"/>
    <n v="8.3333333333333332E-3"/>
    <n v="2.8571428571428571E-2"/>
    <n v="5.8385093167701865E-2"/>
    <n v="4.7308488612836437E-2"/>
    <n v="1.1956521739130435E-2"/>
    <n v="9.8571916676372072E-3"/>
    <n v="3.1364125286340465E-2"/>
    <n v="6.2315522673568477E-2"/>
    <n v="5.0867243238240586E-2"/>
    <n v="1.3778498430950177E-2"/>
    <n v="139.20419254658384"/>
    <n v="89.395393374741204"/>
    <n v="112.10574534161491"/>
    <n v="131.87629399585921"/>
    <n v="86.909834368530014"/>
    <n v="139.66572919643386"/>
    <n v="89.691787108402607"/>
    <n v="112.47743608732713"/>
    <n v="132.31353472698962"/>
    <n v="87.197987139360166"/>
  </r>
  <r>
    <x v="25"/>
    <x v="6"/>
    <n v="2"/>
    <x v="16"/>
    <x v="16"/>
    <x v="0"/>
    <n v="38252"/>
    <n v="9563"/>
    <n v="284"/>
    <n v="1014"/>
    <n v="1596"/>
    <n v="1610"/>
    <n v="600"/>
    <n v="5523458"/>
    <n v="2007103"/>
    <n v="1224677"/>
    <n v="4945554"/>
    <n v="3489144"/>
    <n v="19448.795774647886"/>
    <n v="1979.3915187376726"/>
    <n v="767.34147869674189"/>
    <n v="3071.7726708074533"/>
    <n v="5815.24"/>
    <n v="7.4244483948551713E-3"/>
    <n v="2.6508417860504025E-2"/>
    <n v="4.1723308585172016E-2"/>
    <n v="4.2089302520129664E-2"/>
    <n v="1.5685454355327828E-2"/>
    <n v="8.4471353840914077E-3"/>
    <n v="2.8422175122374996E-2"/>
    <n v="4.4105428828646535E-2"/>
    <n v="4.4481390912099891E-2"/>
    <n v="1.7165735988412156E-2"/>
    <n v="144.39658057095053"/>
    <n v="52.470537488235912"/>
    <n v="32.016025305866357"/>
    <n v="129.28876921468159"/>
    <n v="91.21468158527658"/>
    <n v="144.87533277537293"/>
    <n v="52.644505496275947"/>
    <n v="32.122175622109438"/>
    <n v="129.7174309116819"/>
    <n v="91.517107236299381"/>
  </r>
  <r>
    <x v="25"/>
    <x v="6"/>
    <n v="2"/>
    <x v="17"/>
    <x v="17"/>
    <x v="0"/>
    <n v="121412"/>
    <n v="30353"/>
    <n v="684"/>
    <n v="2837"/>
    <n v="8113"/>
    <n v="3807"/>
    <n v="1052"/>
    <n v="9942376"/>
    <n v="8743839"/>
    <n v="4418325"/>
    <n v="11707828"/>
    <n v="2322052"/>
    <n v="14535.637426900585"/>
    <n v="3082.0722594289741"/>
    <n v="544.5981757672871"/>
    <n v="3075.3422642500655"/>
    <n v="2207.2737642585553"/>
    <n v="5.6337100121898985E-3"/>
    <n v="2.3366718281553719E-2"/>
    <n v="6.6822060422363522E-2"/>
    <n v="3.1356043883635887E-2"/>
    <n v="8.6647118900932355E-3"/>
    <n v="6.1342001857106476E-3"/>
    <n v="2.4376877277378192E-2"/>
    <n v="6.8491871267984242E-2"/>
    <n v="3.2521424613945811E-2"/>
    <n v="9.2844560752432647E-3"/>
    <n v="81.889566105492037"/>
    <n v="72.017914209468586"/>
    <n v="36.391172207030607"/>
    <n v="96.430566995025202"/>
    <n v="19.125391229861957"/>
    <n v="82.161073991185589"/>
    <n v="72.256692268127281"/>
    <n v="36.511828484670573"/>
    <n v="96.750286107070821"/>
    <n v="19.18880217197383"/>
  </r>
  <r>
    <x v="25"/>
    <x v="6"/>
    <n v="2"/>
    <x v="18"/>
    <x v="18"/>
    <x v="0"/>
    <n v="83536"/>
    <n v="20884"/>
    <n v="291"/>
    <n v="2579"/>
    <n v="5389"/>
    <n v="4376"/>
    <n v="928"/>
    <n v="10478563"/>
    <n v="9010328"/>
    <n v="5098527"/>
    <n v="14023944"/>
    <n v="8594863"/>
    <n v="36008.807560137458"/>
    <n v="3493.7293524621946"/>
    <n v="946.09890517721283"/>
    <n v="3204.7404021937841"/>
    <n v="9261.7058189655181"/>
    <n v="3.4835280597586668E-3"/>
    <n v="3.0872917065696226E-2"/>
    <n v="6.4511108982953452E-2"/>
    <n v="5.2384600651216244E-2"/>
    <n v="1.1108982953457192E-2"/>
    <n v="3.9585033103417691E-3"/>
    <n v="3.226735208656259E-2"/>
    <n v="6.6491521461976968E-2"/>
    <n v="5.418072730082521E-2"/>
    <n v="1.1953931861791256E-2"/>
    <n v="125.43769153418886"/>
    <n v="107.86161654855391"/>
    <n v="61.033889580540126"/>
    <n v="167.87904615973952"/>
    <n v="102.88813206282322"/>
    <n v="125.85358484067986"/>
    <n v="108.21923572825331"/>
    <n v="61.236249699218966"/>
    <n v="168.43565534748834"/>
    <n v="103.22926147073032"/>
  </r>
  <r>
    <x v="25"/>
    <x v="6"/>
    <n v="2"/>
    <x v="19"/>
    <x v="19"/>
    <x v="0"/>
    <n v="67928"/>
    <n v="16982"/>
    <n v="563"/>
    <n v="1750"/>
    <n v="7600"/>
    <n v="2609"/>
    <n v="582"/>
    <n v="6974173"/>
    <n v="5221967"/>
    <n v="9450118"/>
    <n v="7443991"/>
    <n v="1570625"/>
    <n v="12387.51865008881"/>
    <n v="2983.9811428571429"/>
    <n v="1243.4365789473684"/>
    <n v="2853.1970103487924"/>
    <n v="2698.6683848797252"/>
    <n v="8.2881874926392651E-3"/>
    <n v="2.5762572135201979E-2"/>
    <n v="0.11188317041573431"/>
    <n v="3.8408314686138263E-2"/>
    <n v="8.5678954186786012E-3"/>
    <n v="9.0986893859793423E-3"/>
    <n v="2.7178882790726618E-2"/>
    <n v="0.11470122200432624"/>
    <n v="4.0126379258222745E-2"/>
    <n v="9.3918439321501856E-3"/>
    <n v="102.6700771405017"/>
    <n v="76.875029442939578"/>
    <n v="139.11962666352608"/>
    <n v="109.58648863502532"/>
    <n v="23.121908491343774"/>
    <n v="103.01048357924752"/>
    <n v="77.129911446829965"/>
    <n v="139.58088293206254"/>
    <n v="109.94982669193413"/>
    <n v="23.198570034275839"/>
  </r>
  <r>
    <x v="25"/>
    <x v="6"/>
    <n v="2"/>
    <x v="20"/>
    <x v="20"/>
    <x v="0"/>
    <n v="64780"/>
    <n v="16195"/>
    <n v="454"/>
    <n v="2165"/>
    <n v="4618"/>
    <n v="2985"/>
    <n v="484"/>
    <n v="6721737"/>
    <n v="8464228"/>
    <n v="8102599"/>
    <n v="12569760"/>
    <n v="1890693"/>
    <n v="14805.588105726873"/>
    <n v="3909.5741339491915"/>
    <n v="1754.5688609787787"/>
    <n v="4210.9748743718592"/>
    <n v="3906.3904958677685"/>
    <n v="7.0083359061438718E-3"/>
    <n v="3.3420808891633222E-2"/>
    <n v="7.1287434393331281E-2"/>
    <n v="4.6079036739734486E-2"/>
    <n v="7.4714418030256248E-3"/>
    <n v="7.7720234465734764E-3"/>
    <n v="3.5066175382476146E-2"/>
    <n v="7.3642931648343929E-2"/>
    <n v="4.7998338853206125E-2"/>
    <n v="8.2597738178730121E-3"/>
    <n v="103.76253473294227"/>
    <n v="130.6611299783884"/>
    <n v="125.07871256560666"/>
    <n v="194.0376659462797"/>
    <n v="29.186369249768447"/>
    <n v="104.10656325524818"/>
    <n v="131.09434178826734"/>
    <n v="125.49341566404793"/>
    <n v="194.68100500559427"/>
    <n v="29.283137736682487"/>
  </r>
  <r>
    <x v="25"/>
    <x v="6"/>
    <n v="2"/>
    <x v="21"/>
    <x v="21"/>
    <x v="0"/>
    <n v="106768"/>
    <n v="26692"/>
    <n v="1064"/>
    <n v="3847"/>
    <n v="4953"/>
    <n v="6423"/>
    <n v="1343"/>
    <n v="12749365"/>
    <n v="11117063"/>
    <n v="5044864"/>
    <n v="17084697"/>
    <n v="3947620"/>
    <n v="11982.485902255639"/>
    <n v="2889.8006238627504"/>
    <n v="1018.5471431455684"/>
    <n v="2659.9248014946288"/>
    <n v="2939.404318689501"/>
    <n v="9.965532743893302E-3"/>
    <n v="3.6031395174584147E-2"/>
    <n v="4.6390304210999551E-2"/>
    <n v="6.0158474449273192E-2"/>
    <n v="1.257867525850442E-2"/>
    <n v="1.0673822213013261E-2"/>
    <n v="3.7360341227324526E-2"/>
    <n v="4.7890107516931256E-2"/>
    <n v="6.1854026355386484E-2"/>
    <n v="1.3373376828395822E-2"/>
    <n v="119.41185561216844"/>
    <n v="104.12354825415855"/>
    <n v="47.250711823767418"/>
    <n v="160.01701820770268"/>
    <n v="36.973812378240673"/>
    <n v="119.80777003675138"/>
    <n v="104.46877373014871"/>
    <n v="47.407373306724352"/>
    <n v="160.54756055094322"/>
    <n v="37.096400420921398"/>
  </r>
  <r>
    <x v="25"/>
    <x v="6"/>
    <n v="2"/>
    <x v="22"/>
    <x v="22"/>
    <x v="0"/>
    <n v="30652"/>
    <n v="7663"/>
    <n v="308"/>
    <n v="1079"/>
    <n v="380"/>
    <n v="1962"/>
    <n v="990"/>
    <n v="4546863"/>
    <n v="4252165"/>
    <n v="315685"/>
    <n v="5984941"/>
    <n v="5297189"/>
    <n v="14762.542207792209"/>
    <n v="3940.8387395736795"/>
    <n v="830.75"/>
    <n v="3050.428644240571"/>
    <n v="5350.6959595959597"/>
    <n v="1.0048283961894819E-2"/>
    <n v="3.5201618165209447E-2"/>
    <n v="1.2397233459480621E-2"/>
    <n v="6.4008873809213107E-2"/>
    <n v="3.2298055591804778E-2"/>
    <n v="1.1375615668743504E-2"/>
    <n v="3.7654214696367393E-2"/>
    <n v="1.3869817371056905E-2"/>
    <n v="6.7266359160131087E-2"/>
    <n v="3.4650858283131719E-2"/>
    <n v="148.33821610335377"/>
    <n v="138.72390056113792"/>
    <n v="10.299001696463526"/>
    <n v="195.2545021532037"/>
    <n v="172.81707555787551"/>
    <n v="148.83003694619339"/>
    <n v="139.18384478514318"/>
    <n v="10.333148417570325"/>
    <n v="195.90187567797571"/>
    <n v="173.39005696476215"/>
  </r>
  <r>
    <x v="25"/>
    <x v="6"/>
    <n v="2"/>
    <x v="23"/>
    <x v="23"/>
    <x v="0"/>
    <n v="57388"/>
    <n v="14347"/>
    <n v="625"/>
    <n v="2421"/>
    <n v="2773"/>
    <n v="4393"/>
    <n v="310"/>
    <n v="10387873"/>
    <n v="7662418"/>
    <n v="3066228"/>
    <n v="13421527"/>
    <n v="1805232"/>
    <n v="16620.596799999999"/>
    <n v="3164.9805865344897"/>
    <n v="1105.7439596105301"/>
    <n v="3055.2076030047801"/>
    <n v="5823.3290322580642"/>
    <n v="1.0890778559977696E-2"/>
    <n v="4.2186519829929603E-2"/>
    <n v="4.8320206314909041E-2"/>
    <n v="7.6549104342371221E-2"/>
    <n v="5.4018261657489373E-3"/>
    <n v="1.190025680834363E-2"/>
    <n v="4.4141636589604155E-2"/>
    <n v="5.0405922399594509E-2"/>
    <n v="7.9135067519548158E-2"/>
    <n v="6.1147440458956363E-3"/>
    <n v="181.01123928347388"/>
    <n v="133.51951627517948"/>
    <n v="53.429776259845262"/>
    <n v="233.87340559001882"/>
    <n v="31.456611138217049"/>
    <n v="181.61138874331243"/>
    <n v="133.96220517056329"/>
    <n v="53.606924659516864"/>
    <n v="234.6488215177317"/>
    <n v="31.560906696093362"/>
  </r>
  <r>
    <x v="25"/>
    <x v="6"/>
    <n v="2"/>
    <x v="24"/>
    <x v="24"/>
    <x v="0"/>
    <n v="29656"/>
    <n v="7414"/>
    <n v="301"/>
    <n v="1348"/>
    <n v="1054"/>
    <n v="2458"/>
    <n v="54"/>
    <n v="3369014"/>
    <n v="3302546"/>
    <n v="1399624"/>
    <n v="5752108"/>
    <n v="284254"/>
    <n v="11192.737541528239"/>
    <n v="2449.9599406528191"/>
    <n v="1327.9165085388995"/>
    <n v="2340.1578519121235"/>
    <n v="5263.9629629629626"/>
    <n v="1.0149716752090639E-2"/>
    <n v="4.5454545454545456E-2"/>
    <n v="3.5540868626922038E-2"/>
    <n v="8.288373347720529E-2"/>
    <n v="1.8208794173185864E-3"/>
    <n v="1.1505878066589679E-2"/>
    <n v="4.8272841433838892E-2"/>
    <n v="3.8045856155921202E-2"/>
    <n v="8.6614056885229884E-2"/>
    <n v="2.3977049403638376E-3"/>
    <n v="113.60311572700297"/>
    <n v="111.36181548421905"/>
    <n v="47.195306177502026"/>
    <n v="193.96101969247371"/>
    <n v="9.5850418127866206"/>
    <n v="113.9797710596189"/>
    <n v="111.73103970296953"/>
    <n v="47.351783960989195"/>
    <n v="194.60410462829847"/>
    <n v="9.6168213734881807"/>
  </r>
  <r>
    <x v="25"/>
    <x v="6"/>
    <n v="2"/>
    <x v="25"/>
    <x v="25"/>
    <x v="0"/>
    <n v="76456"/>
    <n v="19114"/>
    <n v="907"/>
    <n v="3188"/>
    <n v="5047"/>
    <n v="6176"/>
    <n v="443"/>
    <n v="12325384"/>
    <n v="9232094"/>
    <n v="4305967"/>
    <n v="17368168"/>
    <n v="2326792"/>
    <n v="13589.177508269018"/>
    <n v="2895.8889585947304"/>
    <n v="853.17356845650886"/>
    <n v="2812.2033678756475"/>
    <n v="5252.3521444695261"/>
    <n v="1.1863032332321858E-2"/>
    <n v="4.169718530919745E-2"/>
    <n v="6.6011823794077634E-2"/>
    <n v="8.0778486972899452E-2"/>
    <n v="5.7941822747724185E-3"/>
    <n v="1.2775372015043616E-2"/>
    <n v="4.338162275050763E-2"/>
    <n v="6.8104161056912166E-2"/>
    <n v="8.3074678349458406E-2"/>
    <n v="6.4337467919138719E-3"/>
    <n v="161.20885215025635"/>
    <n v="120.75041854138328"/>
    <n v="56.319543266715499"/>
    <n v="227.16553311708697"/>
    <n v="30.433085696348225"/>
    <n v="161.74334606302193"/>
    <n v="121.15077102087436"/>
    <n v="56.506272795797067"/>
    <n v="227.91870884547725"/>
    <n v="30.533987717759619"/>
  </r>
  <r>
    <x v="25"/>
    <x v="6"/>
    <n v="2"/>
    <x v="26"/>
    <x v="26"/>
    <x v="0"/>
    <n v="54676"/>
    <n v="13669"/>
    <n v="468"/>
    <n v="2173"/>
    <n v="5385"/>
    <n v="3672"/>
    <n v="578"/>
    <n v="6232308"/>
    <n v="7676773"/>
    <n v="3334140"/>
    <n v="12093480"/>
    <n v="1678860"/>
    <n v="13316.897435897436"/>
    <n v="3532.7993557294062"/>
    <n v="619.15320334261844"/>
    <n v="3293.4313725490197"/>
    <n v="2904.6020761245672"/>
    <n v="8.5595142292779289E-3"/>
    <n v="3.974321457312166E-2"/>
    <n v="9.8489282317653082E-2"/>
    <n v="6.7159265491257586E-2"/>
    <n v="1.0571365864364621E-2"/>
    <n v="9.4774566440052679E-3"/>
    <n v="4.1689841568117253E-2"/>
    <n v="0.1014584688849549"/>
    <n v="6.9653367852767045E-2"/>
    <n v="1.1590462441133841E-2"/>
    <n v="113.98617309239886"/>
    <n v="140.40480283853975"/>
    <n v="60.979954641890409"/>
    <n v="221.18443192625648"/>
    <n v="30.70561123710586"/>
    <n v="114.36409846587986"/>
    <n v="140.87032015622592"/>
    <n v="61.182135937284983"/>
    <n v="221.9177770923948"/>
    <n v="30.807416827028938"/>
  </r>
  <r>
    <x v="26"/>
    <x v="6"/>
    <n v="3"/>
    <x v="0"/>
    <x v="0"/>
    <x v="0"/>
    <n v="85368"/>
    <n v="21342"/>
    <n v="141"/>
    <n v="2378"/>
    <n v="1347"/>
    <n v="4261"/>
    <n v="566"/>
    <n v="2491288"/>
    <n v="4133179"/>
    <n v="2030454"/>
    <n v="6869482"/>
    <n v="1884770"/>
    <n v="17668.709219858156"/>
    <n v="1738.0904121110177"/>
    <n v="1507.3897550111358"/>
    <n v="1612.1760150199484"/>
    <n v="3329.9823321554773"/>
    <n v="1.6516727579420861E-3"/>
    <n v="2.7855871052384969E-2"/>
    <n v="1.5778746134382907E-2"/>
    <n v="4.9913316465186021E-2"/>
    <n v="6.6301190141505014E-3"/>
    <n v="1.9754985360561721E-3"/>
    <n v="2.9168167847249214E-2"/>
    <n v="1.6772527803339113E-2"/>
    <n v="5.1649910067575307E-2"/>
    <n v="7.2772981737777376E-3"/>
    <n v="29.182925686439884"/>
    <n v="48.41602239715116"/>
    <n v="23.784720269890357"/>
    <n v="80.469051635273175"/>
    <n v="22.078179177209257"/>
    <n v="29.279682756092324"/>
    <n v="48.576547510421484"/>
    <n v="23.863579389793024"/>
    <n v="80.735849752692829"/>
    <n v="22.151380196990523"/>
  </r>
  <r>
    <x v="26"/>
    <x v="6"/>
    <n v="3"/>
    <x v="1"/>
    <x v="1"/>
    <x v="0"/>
    <n v="22244"/>
    <n v="5561"/>
    <n v="22"/>
    <n v="382"/>
    <n v="1333"/>
    <n v="687"/>
    <n v="96"/>
    <n v="470356"/>
    <n v="1218313"/>
    <n v="2608515"/>
    <n v="2091833"/>
    <n v="533258"/>
    <n v="21379.81818181818"/>
    <n v="3189.3010471204188"/>
    <n v="1956.8754688672168"/>
    <n v="3044.8806404657935"/>
    <n v="5554.770833333333"/>
    <n v="9.8903074986513213E-4"/>
    <n v="1.7173170293112751E-2"/>
    <n v="5.9926272253191873E-2"/>
    <n v="3.0884732961697536E-2"/>
    <n v="4.3157705448660317E-3"/>
    <n v="1.4800963400799971E-3"/>
    <n v="1.9202783208565822E-2"/>
    <n v="6.3634266632341688E-2"/>
    <n v="3.3587503155114759E-2"/>
    <n v="5.3398637046225142E-3"/>
    <n v="21.145297608343824"/>
    <n v="54.770409998201764"/>
    <n v="117.26825211292933"/>
    <n v="94.040325481028589"/>
    <n v="23.973116345980937"/>
    <n v="21.215405624774224"/>
    <n v="54.952003318625806"/>
    <n v="117.65705934081406"/>
    <n v="94.35211965891439"/>
    <n v="24.052600100043058"/>
  </r>
  <r>
    <x v="26"/>
    <x v="6"/>
    <n v="3"/>
    <x v="2"/>
    <x v="2"/>
    <x v="0"/>
    <n v="21532"/>
    <n v="5383"/>
    <n v="94"/>
    <n v="630"/>
    <n v="502"/>
    <n v="1205"/>
    <n v="116"/>
    <n v="1153433"/>
    <n v="2133871"/>
    <n v="482894"/>
    <n v="3468446"/>
    <n v="612169"/>
    <n v="12270.563829787234"/>
    <n v="3387.0968253968254"/>
    <n v="961.9402390438247"/>
    <n v="2878.3784232365147"/>
    <n v="5277.3189655172409"/>
    <n v="4.3655953929035854E-3"/>
    <n v="2.9258777633289986E-2"/>
    <n v="2.331413709827234E-2"/>
    <n v="5.5963217536689577E-2"/>
    <n v="5.3873304848597436E-3"/>
    <n v="5.4124477238748116E-3"/>
    <n v="3.1934823548605641E-2"/>
    <n v="2.5710214588512293E-2"/>
    <n v="5.9612937401493885E-2"/>
    <n v="6.5496553752277583E-3"/>
    <n v="53.568316923648524"/>
    <n v="99.102312836708151"/>
    <n v="22.426806613412595"/>
    <n v="161.0833178524986"/>
    <n v="28.430661341259519"/>
    <n v="53.745924660015881"/>
    <n v="99.430890220925491"/>
    <n v="22.501163520355071"/>
    <n v="161.61739555165616"/>
    <n v="28.52492425064764"/>
  </r>
  <r>
    <x v="26"/>
    <x v="6"/>
    <n v="3"/>
    <x v="3"/>
    <x v="3"/>
    <x v="0"/>
    <n v="86792"/>
    <n v="21698"/>
    <n v="153"/>
    <n v="1872"/>
    <n v="1334"/>
    <n v="5227"/>
    <n v="2810"/>
    <n v="3248524"/>
    <n v="7237848"/>
    <n v="1124400"/>
    <n v="16920865"/>
    <n v="15422307"/>
    <n v="21232.183006535946"/>
    <n v="3866.3717948717949"/>
    <n v="842.87856071964018"/>
    <n v="3237.2039410751863"/>
    <n v="5488.3654804270464"/>
    <n v="1.7628352843580054E-3"/>
    <n v="2.1568808185086184E-2"/>
    <n v="1.537008019172274E-2"/>
    <n v="6.0224444649276433E-2"/>
    <n v="3.2376255876117616E-2"/>
    <n v="2.0946065791019016E-3"/>
    <n v="2.271774009548751E-2"/>
    <n v="1.6343030486238051E-2"/>
    <n v="6.2105989378324948E-2"/>
    <n v="3.3776109555657151E-2"/>
    <n v="37.428841367868003"/>
    <n v="83.393031615817122"/>
    <n v="12.955111070144714"/>
    <n v="194.9588095677021"/>
    <n v="177.69272513595723"/>
    <n v="37.552938075996337"/>
    <n v="83.66952429702657"/>
    <n v="12.99806422013514"/>
    <n v="195.60520271276857"/>
    <n v="178.28187193938075"/>
  </r>
  <r>
    <x v="26"/>
    <x v="6"/>
    <n v="3"/>
    <x v="4"/>
    <x v="4"/>
    <x v="0"/>
    <n v="68512"/>
    <n v="17128"/>
    <n v="164"/>
    <n v="1429"/>
    <n v="3386"/>
    <n v="2243"/>
    <n v="384"/>
    <n v="3314051"/>
    <n v="4365876"/>
    <n v="6295328"/>
    <n v="7019603"/>
    <n v="1280244"/>
    <n v="20207.628048780487"/>
    <n v="3055.1966410076975"/>
    <n v="1859.2226816302423"/>
    <n v="3129.5599643334817"/>
    <n v="3333.96875"/>
    <n v="2.3937412424100885E-3"/>
    <n v="2.0857659971975712E-2"/>
    <n v="4.9421999065857078E-2"/>
    <n v="3.273879028491359E-2"/>
    <n v="5.6048575432041106E-3"/>
    <n v="2.8287427699436613E-3"/>
    <n v="2.2129780629888136E-2"/>
    <n v="5.1351418425708027E-2"/>
    <n v="3.4322865496501133E-2"/>
    <n v="6.2694178296743373E-3"/>
    <n v="48.371832671648761"/>
    <n v="63.724252685660908"/>
    <n v="91.886501634750118"/>
    <n v="102.45800735637553"/>
    <n v="18.686419897244278"/>
    <n v="48.532211272249512"/>
    <n v="63.935532802737079"/>
    <n v="92.191154729999013"/>
    <n v="102.79771066990716"/>
    <n v="18.748375413664366"/>
  </r>
  <r>
    <x v="26"/>
    <x v="6"/>
    <n v="3"/>
    <x v="5"/>
    <x v="5"/>
    <x v="0"/>
    <n v="17336"/>
    <n v="4334"/>
    <n v="88"/>
    <n v="373"/>
    <n v="710"/>
    <n v="571"/>
    <n v="143"/>
    <n v="1730218"/>
    <n v="1183271"/>
    <n v="804102"/>
    <n v="2011246"/>
    <n v="870499"/>
    <n v="19661.56818181818"/>
    <n v="3172.3083109919571"/>
    <n v="1132.5380281690141"/>
    <n v="3522.3222416812609"/>
    <n v="6087.4055944055945"/>
    <n v="5.076142131979695E-3"/>
    <n v="2.1515920627595754E-2"/>
    <n v="4.0955237655745269E-2"/>
    <n v="3.2937240424550068E-2"/>
    <n v="8.2487309644670055E-3"/>
    <n v="6.3337443115735609E-3"/>
    <n v="2.4083585386749991E-2"/>
    <n v="4.4462398113926556E-2"/>
    <n v="3.6095533343202972E-2"/>
    <n v="9.8493074190531375E-3"/>
    <n v="99.804914628518688"/>
    <n v="68.255133825565295"/>
    <n v="46.383364097831105"/>
    <n v="116.01557452699585"/>
    <n v="50.213371019843102"/>
    <n v="100.13582151496752"/>
    <n v="68.48143624666784"/>
    <n v="46.537149857317644"/>
    <n v="116.40022845600518"/>
    <n v="50.379855308959748"/>
  </r>
  <r>
    <x v="26"/>
    <x v="6"/>
    <n v="3"/>
    <x v="6"/>
    <x v="6"/>
    <x v="0"/>
    <n v="109700"/>
    <n v="27425"/>
    <n v="351"/>
    <n v="3169"/>
    <n v="2448"/>
    <n v="5224"/>
    <n v="903"/>
    <n v="10062771"/>
    <n v="8538663"/>
    <n v="4518459"/>
    <n v="12755567"/>
    <n v="8631721"/>
    <n v="28668.863247863246"/>
    <n v="2694.4345219312086"/>
    <n v="1845.7757352941176"/>
    <n v="2441.7241577335376"/>
    <n v="9558.937984496124"/>
    <n v="3.1996353691886963E-3"/>
    <n v="2.8887876025524156E-2"/>
    <n v="2.2315405651777576E-2"/>
    <n v="4.7620783956244306E-2"/>
    <n v="8.2315405651777578E-3"/>
    <n v="3.5969247398145703E-3"/>
    <n v="3.0066146787629918E-2"/>
    <n v="2.3354498572851816E-2"/>
    <n v="4.9118935796750626E-2"/>
    <n v="8.8671616788511196E-3"/>
    <n v="91.729908842297178"/>
    <n v="77.836490428441209"/>
    <n v="41.189234275296265"/>
    <n v="116.27681859617138"/>
    <n v="78.684785779398354"/>
    <n v="92.034042748350004"/>
    <n v="78.094560191795523"/>
    <n v="41.325798705214176"/>
    <n v="116.66233868955604"/>
    <n v="78.945668097369037"/>
  </r>
  <r>
    <x v="26"/>
    <x v="6"/>
    <n v="3"/>
    <x v="7"/>
    <x v="7"/>
    <x v="0"/>
    <n v="134520"/>
    <n v="33630"/>
    <n v="916"/>
    <n v="2956"/>
    <n v="1663"/>
    <n v="4217"/>
    <n v="1261"/>
    <n v="16869010"/>
    <n v="7348535"/>
    <n v="1468417"/>
    <n v="12697810"/>
    <n v="6684451"/>
    <n v="18415.94978165939"/>
    <n v="2485.9725981055481"/>
    <n v="882.99278412507522"/>
    <n v="3011.1003082760258"/>
    <n v="5300.912767644726"/>
    <n v="6.8093963722866491E-3"/>
    <n v="2.1974427594409752E-2"/>
    <n v="1.2362473981564079E-2"/>
    <n v="3.1348498364555458E-2"/>
    <n v="9.3740707701457024E-3"/>
    <n v="7.3318323778648791E-3"/>
    <n v="2.2905742132466874E-2"/>
    <n v="1.3064436588938971E-2"/>
    <n v="3.2455516258519057E-2"/>
    <n v="9.9862540323442696E-3"/>
    <n v="125.40150163544455"/>
    <n v="54.627824858757059"/>
    <n v="10.91597531965507"/>
    <n v="94.393473089503416"/>
    <n v="49.691131430270595"/>
    <n v="125.81727495298753"/>
    <n v="54.80894543287674"/>
    <n v="10.952167639632739"/>
    <n v="94.706438141348812"/>
    <n v="49.855884214709249"/>
  </r>
  <r>
    <x v="26"/>
    <x v="6"/>
    <n v="3"/>
    <x v="8"/>
    <x v="8"/>
    <x v="0"/>
    <n v="12856"/>
    <n v="3214"/>
    <n v="109"/>
    <n v="322"/>
    <n v="454"/>
    <n v="423"/>
    <n v="134"/>
    <n v="1319537"/>
    <n v="921092"/>
    <n v="433579"/>
    <n v="1200917"/>
    <n v="525903"/>
    <n v="12105.844036697248"/>
    <n v="2860.5341614906833"/>
    <n v="955.0198237885462"/>
    <n v="2839.0472813238771"/>
    <n v="3924.6492537313434"/>
    <n v="8.4785314250155567E-3"/>
    <n v="2.5046670815183573E-2"/>
    <n v="3.5314250155569382E-2"/>
    <n v="3.290292470441817E-2"/>
    <n v="1.0423148724331052E-2"/>
    <n v="1.0362676620666263E-2"/>
    <n v="2.8257889679556378E-2"/>
    <n v="3.9107145986816083E-2"/>
    <n v="3.6568610831327411E-2"/>
    <n v="1.2510171652100187E-2"/>
    <n v="102.63977909147479"/>
    <n v="71.646857498444305"/>
    <n v="33.725808960796513"/>
    <n v="93.412958929682645"/>
    <n v="40.907202862476666"/>
    <n v="102.98008507591828"/>
    <n v="71.884405304851413"/>
    <n v="33.837628127996084"/>
    <n v="93.72267305055982"/>
    <n v="41.042832206812427"/>
  </r>
  <r>
    <x v="26"/>
    <x v="6"/>
    <n v="3"/>
    <x v="9"/>
    <x v="9"/>
    <x v="0"/>
    <n v="13392"/>
    <n v="3348"/>
    <n v="99"/>
    <n v="350"/>
    <n v="643"/>
    <n v="506"/>
    <n v="105"/>
    <n v="1422626"/>
    <n v="1078400"/>
    <n v="516644"/>
    <n v="1518867"/>
    <n v="441574"/>
    <n v="14369.959595959595"/>
    <n v="3081.1428571428573"/>
    <n v="803.48989113530331"/>
    <n v="3001.713438735178"/>
    <n v="4205.4666666666662"/>
    <n v="7.3924731182795703E-3"/>
    <n v="2.6135005973715653E-2"/>
    <n v="4.8013739545997608E-2"/>
    <n v="3.7783751493428913E-2"/>
    <n v="7.8405017921146947E-3"/>
    <n v="9.117186209063953E-3"/>
    <n v="2.9347141643750897E-2"/>
    <n v="5.2318324735210794E-2"/>
    <n v="4.1622786585658836E-2"/>
    <n v="9.616309256215894E-3"/>
    <n v="106.22954002389486"/>
    <n v="80.525686977299884"/>
    <n v="38.578554360812426"/>
    <n v="113.41599462365592"/>
    <n v="32.972968936678612"/>
    <n v="106.58174799350273"/>
    <n v="80.792672871291089"/>
    <n v="38.706462984899218"/>
    <n v="113.79202954933169"/>
    <n v="33.082292034929054"/>
  </r>
  <r>
    <x v="26"/>
    <x v="6"/>
    <n v="3"/>
    <x v="10"/>
    <x v="10"/>
    <x v="0"/>
    <n v="38836"/>
    <n v="9709"/>
    <n v="303"/>
    <n v="968"/>
    <n v="480"/>
    <n v="1211"/>
    <n v="680"/>
    <n v="7056125"/>
    <n v="4374670"/>
    <n v="543423"/>
    <n v="3660578"/>
    <n v="3791322"/>
    <n v="23287.541254125412"/>
    <n v="4519.2871900826449"/>
    <n v="1132.1312499999999"/>
    <n v="3022.7729149463253"/>
    <n v="5575.4735294117645"/>
    <n v="7.8020393449376862E-3"/>
    <n v="2.4925327016170562E-2"/>
    <n v="1.2359666289010196E-2"/>
    <n v="3.1182408074981974E-2"/>
    <n v="1.7509527242764444E-2"/>
    <n v="8.8422993653983709E-3"/>
    <n v="2.6768550713548916E-2"/>
    <n v="1.3665961865104806E-2"/>
    <n v="3.3237420766040748E-2"/>
    <n v="1.9060271061752794E-2"/>
    <n v="181.69031311154598"/>
    <n v="112.64471109280049"/>
    <n v="13.992764445359976"/>
    <n v="94.257338551859107"/>
    <n v="97.623905654547329"/>
    <n v="182.29271406578189"/>
    <n v="113.01818879939827"/>
    <n v="14.039157973500952"/>
    <n v="94.569852244609024"/>
    <n v="97.947581325062757"/>
  </r>
  <r>
    <x v="26"/>
    <x v="6"/>
    <n v="3"/>
    <x v="11"/>
    <x v="11"/>
    <x v="0"/>
    <n v="106468"/>
    <n v="26617"/>
    <n v="199"/>
    <n v="2131"/>
    <n v="8191"/>
    <n v="3224"/>
    <n v="786"/>
    <n v="3307129"/>
    <n v="4223877"/>
    <n v="7663432"/>
    <n v="5715603"/>
    <n v="3679478"/>
    <n v="16618.738693467338"/>
    <n v="1982.1102768653213"/>
    <n v="935.59174703943347"/>
    <n v="1772.8297146401985"/>
    <n v="4681.2697201017809"/>
    <n v="1.8691062103167149E-3"/>
    <n v="2.0015403689371453E-2"/>
    <n v="7.6933914415599047E-2"/>
    <n v="3.0281399105834616E-2"/>
    <n v="7.3824999060750646E-3"/>
    <n v="2.17753656427083E-3"/>
    <n v="2.1015491593600097E-2"/>
    <n v="7.8836839475651663E-2"/>
    <n v="3.1505049078322508E-2"/>
    <n v="7.9937783229884832E-3"/>
    <n v="31.062187699590488"/>
    <n v="39.67273734831123"/>
    <n v="71.978735394672583"/>
    <n v="53.683764135702745"/>
    <n v="34.559473268963444"/>
    <n v="31.165175531965463"/>
    <n v="39.804273776569246"/>
    <n v="72.217383554521518"/>
    <n v="53.861754641572311"/>
    <n v="34.674056481015775"/>
  </r>
  <r>
    <x v="26"/>
    <x v="6"/>
    <n v="3"/>
    <x v="12"/>
    <x v="12"/>
    <x v="0"/>
    <n v="103620"/>
    <n v="25905"/>
    <n v="335"/>
    <n v="2621"/>
    <n v="4578"/>
    <n v="4815"/>
    <n v="928"/>
    <n v="7476787"/>
    <n v="8304452"/>
    <n v="6689462"/>
    <n v="13901685"/>
    <n v="3844896"/>
    <n v="22318.767164179106"/>
    <n v="3168.4288439526899"/>
    <n v="1461.2193097422455"/>
    <n v="2887.1619937694704"/>
    <n v="4143.2068965517237"/>
    <n v="3.232966608762787E-3"/>
    <n v="2.5294344721096314E-2"/>
    <n v="4.4180660104226985E-2"/>
    <n v="4.6467863346844239E-2"/>
    <n v="8.9558000386025863E-3"/>
    <n v="3.6438622833349634E-3"/>
    <n v="2.6430879124324347E-2"/>
    <n v="4.5668095575813472E-2"/>
    <n v="4.7991488543392302E-2"/>
    <n v="9.6377191047270511E-3"/>
    <n v="72.155828990542361"/>
    <n v="80.143331403204016"/>
    <n v="64.557633661455313"/>
    <n v="134.16024898668212"/>
    <n v="37.105732484076434"/>
    <n v="72.395064310759466"/>
    <n v="80.409049583145162"/>
    <n v="64.771676883985279"/>
    <n v="134.60506225507299"/>
    <n v="37.228757912748065"/>
  </r>
  <r>
    <x v="26"/>
    <x v="6"/>
    <n v="3"/>
    <x v="13"/>
    <x v="13"/>
    <x v="0"/>
    <n v="26244"/>
    <n v="6561"/>
    <n v="196"/>
    <n v="717"/>
    <n v="1015"/>
    <n v="1063"/>
    <n v="344"/>
    <n v="4176827"/>
    <n v="2201085"/>
    <n v="928362"/>
    <n v="3351548"/>
    <n v="2611381"/>
    <n v="21310.341836734693"/>
    <n v="3069.8535564853555"/>
    <n v="914.64236453201966"/>
    <n v="3152.914393226717"/>
    <n v="7591.2238372093025"/>
    <n v="7.4683737235177565E-3"/>
    <n v="2.732053040695016E-2"/>
    <n v="3.8675506782502665E-2"/>
    <n v="4.0504496265813136E-2"/>
    <n v="1.3107757963725042E-2"/>
    <n v="8.706674384324431E-3"/>
    <n v="2.9665138957172488E-2"/>
    <n v="4.144878804195231E-2"/>
    <n v="4.3339894053539767E-2"/>
    <n v="1.4743594789390808E-2"/>
    <n v="159.15359701265052"/>
    <n v="83.870027434842257"/>
    <n v="35.374256973022405"/>
    <n v="127.70720926688004"/>
    <n v="99.503924706599605"/>
    <n v="159.68127665097907"/>
    <n v="84.148101613334774"/>
    <n v="35.491541630586141"/>
    <n v="128.13062724336811"/>
    <n v="99.833833649828051"/>
  </r>
  <r>
    <x v="26"/>
    <x v="6"/>
    <n v="3"/>
    <x v="14"/>
    <x v="14"/>
    <x v="0"/>
    <n v="182428"/>
    <n v="45607"/>
    <n v="1197"/>
    <n v="4740"/>
    <n v="8937"/>
    <n v="7877"/>
    <n v="1750"/>
    <n v="16807454"/>
    <n v="15099491"/>
    <n v="11566146"/>
    <n v="25225964"/>
    <n v="18362905"/>
    <n v="14041.314954051797"/>
    <n v="3185.546624472574"/>
    <n v="1294.1866398120173"/>
    <n v="3202.4836866827472"/>
    <n v="10493.088571428572"/>
    <n v="6.5614927533054141E-3"/>
    <n v="2.5982853509329707E-2"/>
    <n v="4.8989190255881776E-2"/>
    <n v="4.317867871160129E-2"/>
    <n v="9.5928256627272127E-3"/>
    <n v="7.0019279263181852E-3"/>
    <n v="2.6850687979257486E-2"/>
    <n v="5.0166668874836409E-2"/>
    <n v="4.4287496715671774E-2"/>
    <n v="1.0124554650885582E-2"/>
    <n v="92.131986317889798"/>
    <n v="82.769591290810624"/>
    <n v="63.401155524371262"/>
    <n v="138.27901418641875"/>
    <n v="100.65836932926963"/>
    <n v="92.437453326686651"/>
    <n v="83.044016932560112"/>
    <n v="63.61136440085712"/>
    <n v="138.73748337319131"/>
    <n v="100.99210587634992"/>
  </r>
  <r>
    <x v="26"/>
    <x v="6"/>
    <n v="3"/>
    <x v="15"/>
    <x v="15"/>
    <x v="0"/>
    <n v="19476"/>
    <n v="4869"/>
    <n v="155"/>
    <n v="570"/>
    <n v="795"/>
    <n v="933"/>
    <n v="236"/>
    <n v="2822156"/>
    <n v="1807334"/>
    <n v="1303182"/>
    <n v="2601560"/>
    <n v="1845571"/>
    <n v="18207.45806451613"/>
    <n v="3170.7614035087718"/>
    <n v="1639.222641509434"/>
    <n v="2788.3815648445875"/>
    <n v="7820.2161016949149"/>
    <n v="7.9585130416923392E-3"/>
    <n v="2.9266789895255701E-2"/>
    <n v="4.0819470117067158E-2"/>
    <n v="4.7905113986444856E-2"/>
    <n v="1.2117477921544465E-2"/>
    <n v="9.4420108927661655E-3"/>
    <n v="3.208091581844031E-2"/>
    <n v="4.4123088672610875E-2"/>
    <n v="5.1470750703553274E-2"/>
    <n v="1.3944167737588853E-2"/>
    <n v="144.90429246251796"/>
    <n v="92.798007804477308"/>
    <n v="66.912199630314234"/>
    <n v="133.57773670158144"/>
    <n v="94.761295953994662"/>
    <n v="145.38472800449819"/>
    <n v="93.105683032150509"/>
    <n v="67.134049503414403"/>
    <n v="134.02061862894269"/>
    <n v="95.075480536153833"/>
  </r>
  <r>
    <x v="26"/>
    <x v="6"/>
    <n v="3"/>
    <x v="16"/>
    <x v="16"/>
    <x v="0"/>
    <n v="38560"/>
    <n v="9640"/>
    <n v="281"/>
    <n v="1051"/>
    <n v="1735"/>
    <n v="1460"/>
    <n v="208"/>
    <n v="6803162"/>
    <n v="2026330"/>
    <n v="1381702"/>
    <n v="4706454"/>
    <n v="1257295"/>
    <n v="24210.540925266905"/>
    <n v="1928.0019029495718"/>
    <n v="796.37002881844376"/>
    <n v="3223.5986301369862"/>
    <n v="6044.6875"/>
    <n v="7.2873443983402491E-3"/>
    <n v="2.7256224066390042E-2"/>
    <n v="4.4994813278008298E-2"/>
    <n v="3.7863070539419084E-2"/>
    <n v="5.3941908713692945E-3"/>
    <n v="8.2965597194416367E-3"/>
    <n v="2.9188279060978411E-2"/>
    <n v="4.7454453013737255E-2"/>
    <n v="4.0127786630827479E-2"/>
    <n v="6.2633034970500769E-3"/>
    <n v="176.43054979253111"/>
    <n v="52.550051867219914"/>
    <n v="35.832520746887965"/>
    <n v="122.05534232365146"/>
    <n v="32.606198132780086"/>
    <n v="177.01551180691291"/>
    <n v="52.724283508124877"/>
    <n v="35.95132479494611"/>
    <n v="122.46002132621457"/>
    <n v="32.714305188862561"/>
  </r>
  <r>
    <x v="26"/>
    <x v="6"/>
    <n v="3"/>
    <x v="17"/>
    <x v="17"/>
    <x v="0"/>
    <n v="122324"/>
    <n v="30581"/>
    <n v="663"/>
    <n v="2930"/>
    <n v="9174"/>
    <n v="4083"/>
    <n v="1003"/>
    <n v="9903082"/>
    <n v="9308758"/>
    <n v="5248927"/>
    <n v="12584290"/>
    <n v="2213533"/>
    <n v="14936.775263951735"/>
    <n v="3177.0505119453924"/>
    <n v="572.1524961848703"/>
    <n v="3082.1185402890032"/>
    <n v="2206.912263210369"/>
    <n v="5.42003204604166E-3"/>
    <n v="2.395278113861548E-2"/>
    <n v="7.4997547496811742E-2"/>
    <n v="3.3378568392138909E-2"/>
    <n v="8.1995356593963578E-3"/>
    <n v="5.9091581769336017E-3"/>
    <n v="2.4971404122603513E-2"/>
    <n v="7.6752215905063273E-2"/>
    <n v="3.4575204620034848E-2"/>
    <n v="8.8003037634820924E-3"/>
    <n v="80.957800595140768"/>
    <n v="76.099195578954252"/>
    <n v="42.910034008044214"/>
    <n v="102.87670448971583"/>
    <n v="18.095655799352539"/>
    <n v="81.226219177816745"/>
    <n v="76.351505276968837"/>
    <n v="43.052303813132127"/>
    <n v="103.21779600908157"/>
    <n v="18.155652615552434"/>
  </r>
  <r>
    <x v="26"/>
    <x v="6"/>
    <n v="3"/>
    <x v="18"/>
    <x v="18"/>
    <x v="0"/>
    <n v="84104"/>
    <n v="21026"/>
    <n v="272"/>
    <n v="2611"/>
    <n v="4899"/>
    <n v="4374"/>
    <n v="853"/>
    <n v="10005116"/>
    <n v="9255342"/>
    <n v="6212251"/>
    <n v="15229382"/>
    <n v="8293487"/>
    <n v="36783.51470588235"/>
    <n v="3544.7499042512445"/>
    <n v="1268.0651153296592"/>
    <n v="3481.7974394147232"/>
    <n v="9722.7280187573269"/>
    <n v="3.234091125273471E-3"/>
    <n v="3.1044896794444974E-2"/>
    <n v="5.8249310377627699E-2"/>
    <n v="5.2007038904213827E-2"/>
    <n v="1.0142204889184818E-2"/>
    <n v="3.6902543914908497E-3"/>
    <n v="3.2438356878307817E-2"/>
    <n v="6.0131056209790354E-2"/>
    <n v="5.3790982896207963E-2"/>
    <n v="1.094721287553037E-2"/>
    <n v="118.96123846666032"/>
    <n v="110.0463949395986"/>
    <n v="73.86391848187958"/>
    <n v="181.07797488823363"/>
    <n v="98.609899648054792"/>
    <n v="119.35565885342804"/>
    <n v="110.41125783287315"/>
    <n v="74.108817035991109"/>
    <n v="181.67834561243845"/>
    <n v="98.936844418129724"/>
  </r>
  <r>
    <x v="26"/>
    <x v="6"/>
    <n v="3"/>
    <x v="19"/>
    <x v="19"/>
    <x v="0"/>
    <n v="68424"/>
    <n v="17106"/>
    <n v="575"/>
    <n v="1747"/>
    <n v="5367"/>
    <n v="2788"/>
    <n v="505"/>
    <n v="7360311"/>
    <n v="5255807"/>
    <n v="5740253"/>
    <n v="7619148"/>
    <n v="1415677"/>
    <n v="12800.540869565217"/>
    <n v="3008.4756725815682"/>
    <n v="1069.5459288242967"/>
    <n v="2732.8364418938309"/>
    <n v="2803.3207920792079"/>
    <n v="8.4034841576055182E-3"/>
    <n v="2.5531977084064073E-2"/>
    <n v="7.8437390389337072E-2"/>
    <n v="4.0745937098094237E-2"/>
    <n v="7.3804513036361515E-3"/>
    <n v="9.2165933678172423E-3"/>
    <n v="2.6936981569358868E-2"/>
    <n v="8.0832225863298565E-2"/>
    <n v="4.2506942427843607E-2"/>
    <n v="8.1428542448172461E-3"/>
    <n v="107.56914240617327"/>
    <n v="76.812331930316844"/>
    <n v="83.892391558517474"/>
    <n v="111.35198176078569"/>
    <n v="20.689772594411316"/>
    <n v="107.92579187703436"/>
    <n v="77.067006058284804"/>
    <n v="84.170539886089344"/>
    <n v="111.72117337546234"/>
    <n v="20.758370300807176"/>
  </r>
  <r>
    <x v="26"/>
    <x v="6"/>
    <n v="3"/>
    <x v="20"/>
    <x v="20"/>
    <x v="0"/>
    <n v="65460"/>
    <n v="16365"/>
    <n v="465"/>
    <n v="2205"/>
    <n v="3483"/>
    <n v="3094"/>
    <n v="461"/>
    <n v="6914849"/>
    <n v="8652216"/>
    <n v="4564455"/>
    <n v="12892687"/>
    <n v="1805731"/>
    <n v="14870.643010752688"/>
    <n v="3923.9074829931974"/>
    <n v="1310.495262704565"/>
    <n v="4166.9964447317388"/>
    <n v="3916.9869848156181"/>
    <n v="7.1035747021081577E-3"/>
    <n v="3.3684692942254811E-2"/>
    <n v="5.320806599450046E-2"/>
    <n v="4.726550565230675E-2"/>
    <n v="7.0424686831652922E-3"/>
    <n v="7.8683931767916607E-3"/>
    <n v="3.5327715955566559E-2"/>
    <n v="5.5252080304693488E-2"/>
    <n v="4.9198034650840695E-2"/>
    <n v="7.8040139440299881E-3"/>
    <n v="105.63472349526428"/>
    <n v="132.17561869844181"/>
    <n v="69.728918423464705"/>
    <n v="196.95519401161013"/>
    <n v="27.585258172930033"/>
    <n v="105.98495932866795"/>
    <n v="132.6138518516963"/>
    <n v="69.960107231920034"/>
    <n v="197.60820624315093"/>
    <n v="27.676718116840281"/>
  </r>
  <r>
    <x v="26"/>
    <x v="6"/>
    <n v="3"/>
    <x v="21"/>
    <x v="21"/>
    <x v="0"/>
    <n v="106948"/>
    <n v="26737"/>
    <n v="1087"/>
    <n v="3948"/>
    <n v="4682"/>
    <n v="6428"/>
    <n v="1384"/>
    <n v="13079454"/>
    <n v="11787773"/>
    <n v="5366351"/>
    <n v="17937737"/>
    <n v="4017443"/>
    <n v="12032.616375344985"/>
    <n v="2985.7581053698077"/>
    <n v="1146.166381888082"/>
    <n v="2790.5626944617297"/>
    <n v="2902.7767341040462"/>
    <n v="1.0163817930209073E-2"/>
    <n v="3.6915136327935069E-2"/>
    <n v="4.3778284773908813E-2"/>
    <n v="6.0103975763922651E-2"/>
    <n v="1.2940868459438232E-2"/>
    <n v="1.0878445370235067E-2"/>
    <n v="3.825853249331141E-2"/>
    <n v="4.5236018693401145E-2"/>
    <n v="6.179738176293572E-2"/>
    <n v="1.3746103905422519E-2"/>
    <n v="122.29732206305869"/>
    <n v="110.21966750196357"/>
    <n v="50.177198264577179"/>
    <n v="167.72391255563451"/>
    <n v="37.564451883158171"/>
    <n v="122.70280335839915"/>
    <n v="110.58510488682836"/>
    <n v="50.343562621585633"/>
    <n v="168.28000739218018"/>
    <n v="37.688998212966474"/>
  </r>
  <r>
    <x v="26"/>
    <x v="6"/>
    <n v="3"/>
    <x v="22"/>
    <x v="22"/>
    <x v="0"/>
    <n v="30904"/>
    <n v="7726"/>
    <n v="305"/>
    <n v="1124"/>
    <n v="2645"/>
    <n v="1540"/>
    <n v="167"/>
    <n v="5613464"/>
    <n v="4318254"/>
    <n v="2281647"/>
    <n v="4928747"/>
    <n v="928224"/>
    <n v="18404.8"/>
    <n v="3841.8629893238435"/>
    <n v="862.62646502835537"/>
    <n v="3200.4850649350651"/>
    <n v="5558.2275449101799"/>
    <n v="9.869272586073001E-3"/>
    <n v="3.6370696349987054E-2"/>
    <n v="8.5587626197256017E-2"/>
    <n v="4.9831736991975149E-2"/>
    <n v="5.403831219259643E-3"/>
    <n v="1.1179472042160086E-2"/>
    <n v="3.8851996950468065E-2"/>
    <n v="8.9295501423068857E-2"/>
    <n v="5.2715780756825641E-2"/>
    <n v="6.3755102989725594E-3"/>
    <n v="181.64198809215637"/>
    <n v="139.73123220295108"/>
    <n v="73.830151436707226"/>
    <n v="159.48573000258867"/>
    <n v="30.035723530934508"/>
    <n v="182.24422882300286"/>
    <n v="140.19451627227812"/>
    <n v="74.074938034931378"/>
    <n v="160.01451084013166"/>
    <n v="30.135308083387194"/>
  </r>
  <r>
    <x v="26"/>
    <x v="6"/>
    <n v="3"/>
    <x v="23"/>
    <x v="23"/>
    <x v="0"/>
    <n v="57856"/>
    <n v="14464"/>
    <n v="610"/>
    <n v="2397"/>
    <n v="4831"/>
    <n v="4386"/>
    <n v="2213"/>
    <n v="12646664"/>
    <n v="7389097"/>
    <n v="5543581"/>
    <n v="14059399"/>
    <n v="13367962"/>
    <n v="20732.236065573772"/>
    <n v="3082.6437213183144"/>
    <n v="1147.5017594700889"/>
    <n v="3205.517327861377"/>
    <n v="6040.6516041572522"/>
    <n v="1.054341814159292E-2"/>
    <n v="4.1430448008849555E-2"/>
    <n v="8.3500414823008851E-2"/>
    <n v="7.5808904867256638E-2"/>
    <n v="3.8250138274336286E-2"/>
    <n v="1.1532815633164474E-2"/>
    <n v="4.3360874854756558E-2"/>
    <n v="8.6180151816434653E-2"/>
    <n v="7.837293261074274E-2"/>
    <n v="4.0108068028177395E-2"/>
    <n v="218.58863384955751"/>
    <n v="127.71531042588495"/>
    <n v="95.816872925884951"/>
    <n v="243.00675815818585"/>
    <n v="231.05575912610618"/>
    <n v="219.31337255114838"/>
    <n v="128.13875526206539"/>
    <n v="96.134557312542483"/>
    <n v="243.81245605420079"/>
    <n v="231.82183304273718"/>
  </r>
  <r>
    <x v="26"/>
    <x v="6"/>
    <n v="3"/>
    <x v="24"/>
    <x v="24"/>
    <x v="0"/>
    <n v="29688"/>
    <n v="7422"/>
    <n v="331"/>
    <n v="1364"/>
    <n v="1195"/>
    <n v="2392"/>
    <n v="43"/>
    <n v="4015030"/>
    <n v="3479201"/>
    <n v="1854551"/>
    <n v="5380443"/>
    <n v="240377"/>
    <n v="12130"/>
    <n v="2550.733870967742"/>
    <n v="1551.9255230125523"/>
    <n v="2249.3490802675587"/>
    <n v="5590.1627906976746"/>
    <n v="1.1149285906763676E-2"/>
    <n v="4.5944489355968739E-2"/>
    <n v="4.0251953651306925E-2"/>
    <n v="8.0571274589059549E-2"/>
    <n v="1.4483966585825923E-3"/>
    <n v="1.2569174735566976E-2"/>
    <n v="4.8775679169294116E-2"/>
    <n v="4.2909847002173762E-2"/>
    <n v="8.4251840517023766E-2"/>
    <n v="1.9626705351553329E-3"/>
    <n v="135.24083804904339"/>
    <n v="117.19216518458636"/>
    <n v="62.468034222581515"/>
    <n v="181.23292239288602"/>
    <n v="8.096773106979251"/>
    <n v="135.68923405044382"/>
    <n v="117.58072014344555"/>
    <n v="62.67514930087313"/>
    <n v="181.83380685127437"/>
    <n v="8.1236182577324545"/>
  </r>
  <r>
    <x v="26"/>
    <x v="6"/>
    <n v="3"/>
    <x v="25"/>
    <x v="25"/>
    <x v="0"/>
    <n v="77068"/>
    <n v="19267"/>
    <n v="899"/>
    <n v="3176"/>
    <n v="2305"/>
    <n v="5653"/>
    <n v="486"/>
    <n v="15239834"/>
    <n v="8957970"/>
    <n v="2041200"/>
    <n v="16681229"/>
    <n v="2654211"/>
    <n v="16951.984427141269"/>
    <n v="2820.5195214105793"/>
    <n v="885.55314533622561"/>
    <n v="2950.8630815496199"/>
    <n v="5461.3395061728397"/>
    <n v="1.166502309648622E-2"/>
    <n v="4.1210359682358436E-2"/>
    <n v="2.9908652099444648E-2"/>
    <n v="7.3350807079462288E-2"/>
    <n v="6.3061192712928838E-3"/>
    <n v="1.2566207694744673E-2"/>
    <n v="4.2878696544191262E-2"/>
    <n v="3.1338281966957995E-2"/>
    <n v="7.5538966707510202E-2"/>
    <n v="6.9705141476836706E-3"/>
    <n v="197.74528987387762"/>
    <n v="116.23462396844346"/>
    <n v="26.485700939430114"/>
    <n v="216.44818861265375"/>
    <n v="34.439858306949709"/>
    <n v="198.40092169747712"/>
    <n v="116.62000416397902"/>
    <n v="26.573515260657711"/>
    <n v="217.16583058888202"/>
    <n v="34.554044931170672"/>
  </r>
  <r>
    <x v="26"/>
    <x v="6"/>
    <n v="3"/>
    <x v="26"/>
    <x v="26"/>
    <x v="0"/>
    <n v="56176"/>
    <n v="14044"/>
    <n v="457"/>
    <n v="2208"/>
    <n v="4860"/>
    <n v="3755"/>
    <n v="599"/>
    <n v="6074502"/>
    <n v="7833700"/>
    <n v="3805324"/>
    <n v="13361015"/>
    <n v="1616531"/>
    <n v="13292.126914660832"/>
    <n v="3547.871376811594"/>
    <n v="782.9884773662551"/>
    <n v="3558.1930758988015"/>
    <n v="2698.7161936560933"/>
    <n v="8.1351466818570216E-3"/>
    <n v="3.9305041298775274E-2"/>
    <n v="8.651381372828254E-2"/>
    <n v="6.684349188265451E-2"/>
    <n v="1.0662916547992025E-2"/>
    <n v="9.0182051500486641E-3"/>
    <n v="4.1215322928481166E-2"/>
    <n v="8.9277407693821531E-2"/>
    <n v="6.9298694419896376E-2"/>
    <n v="1.1672612613977923E-2"/>
    <n v="108.13340216462547"/>
    <n v="139.44923098832243"/>
    <n v="67.739319282255764"/>
    <n v="237.84204998575905"/>
    <n v="28.77618555966961"/>
    <n v="108.49192245958889"/>
    <n v="139.91158007219053"/>
    <n v="67.963911501158876"/>
    <n v="238.63062410077467"/>
    <n v="28.871594067385555"/>
  </r>
  <r>
    <x v="27"/>
    <x v="6"/>
    <n v="4"/>
    <x v="0"/>
    <x v="0"/>
    <x v="0"/>
    <n v="86344"/>
    <n v="21586"/>
    <n v="131"/>
    <n v="2472"/>
    <n v="1252"/>
    <n v="4281"/>
    <n v="566"/>
    <n v="2036914"/>
    <n v="4309914"/>
    <n v="1971626"/>
    <n v="6804727"/>
    <n v="1854617"/>
    <n v="15548.961832061068"/>
    <n v="1743.4927184466019"/>
    <n v="1574.7811501597444"/>
    <n v="1589.518103246905"/>
    <n v="3276.7084805653712"/>
    <n v="1.5171870656907256E-3"/>
    <n v="2.8629667377003613E-2"/>
    <n v="1.4500138978967849E-2"/>
    <n v="4.9580746780320581E-2"/>
    <n v="6.5551746502362646E-3"/>
    <n v="1.8258110698805056E-3"/>
    <n v="2.9951999072348121E-2"/>
    <n v="1.5448020823729721E-2"/>
    <n v="5.1302036534400457E-2"/>
    <n v="7.1950624774772317E-3"/>
    <n v="23.590683776521821"/>
    <n v="49.915616603354025"/>
    <n v="22.834545538775131"/>
    <n v="78.809494579820253"/>
    <n v="21.479396368016307"/>
    <n v="23.6688995612529"/>
    <n v="50.081113676688226"/>
    <n v="22.910254319207784"/>
    <n v="79.070790374431979"/>
    <n v="21.550612101243431"/>
  </r>
  <r>
    <x v="27"/>
    <x v="6"/>
    <n v="4"/>
    <x v="1"/>
    <x v="1"/>
    <x v="0"/>
    <n v="22164"/>
    <n v="5541"/>
    <n v="24"/>
    <n v="408"/>
    <n v="983"/>
    <n v="706"/>
    <n v="94"/>
    <n v="697044"/>
    <n v="1316100"/>
    <n v="1656106"/>
    <n v="2304068"/>
    <n v="559514"/>
    <n v="29043.5"/>
    <n v="3225.7352941176468"/>
    <n v="1684.7466937945067"/>
    <n v="3263.5524079320112"/>
    <n v="5952.2765957446809"/>
    <n v="1.0828370330265296E-3"/>
    <n v="1.8408229561451002E-2"/>
    <n v="4.4351200144378274E-2"/>
    <n v="3.1853456054863741E-2"/>
    <n v="4.2411117126872405E-3"/>
    <n v="1.5975654412397305E-3"/>
    <n v="2.0512024061555612E-2"/>
    <n v="4.7573260696298331E-2"/>
    <n v="3.4601860737451667E-2"/>
    <n v="5.2581769301807569E-3"/>
    <n v="31.44937736870601"/>
    <n v="59.380075798592308"/>
    <n v="74.720537809059735"/>
    <n v="103.95542320880708"/>
    <n v="25.244269987366902"/>
    <n v="31.553648942751916"/>
    <n v="59.57695263649898"/>
    <n v="74.968276516238717"/>
    <n v="104.30009125999007"/>
    <n v="25.327968298349738"/>
  </r>
  <r>
    <x v="27"/>
    <x v="6"/>
    <n v="4"/>
    <x v="2"/>
    <x v="2"/>
    <x v="0"/>
    <n v="21588"/>
    <n v="5397"/>
    <n v="105"/>
    <n v="664"/>
    <n v="933"/>
    <n v="1856"/>
    <n v="431"/>
    <n v="1051769"/>
    <n v="2444564"/>
    <n v="988189"/>
    <n v="5302600"/>
    <n v="2290485"/>
    <n v="10016.847619047619"/>
    <n v="3681.5722891566265"/>
    <n v="1059.1521972132905"/>
    <n v="2857.0043103448274"/>
    <n v="5314.3503480278423"/>
    <n v="4.8638132295719845E-3"/>
    <n v="3.0757828423198071E-2"/>
    <n v="4.3218454697053918E-2"/>
    <n v="8.5973689086529553E-2"/>
    <n v="1.9964795256624049E-2"/>
    <n v="5.9670771622740218E-3"/>
    <n v="3.3495893098449268E-2"/>
    <n v="4.6443165172915392E-2"/>
    <n v="9.041909933378095E-2"/>
    <n v="2.2183006922849458E-2"/>
    <n v="48.720075968130445"/>
    <n v="113.23716879748008"/>
    <n v="45.774921252547713"/>
    <n v="245.62720029646098"/>
    <n v="106.09991662034463"/>
    <n v="48.881609182262949"/>
    <n v="113.61261081951402"/>
    <n v="45.926689697273105"/>
    <n v="246.44158636532117"/>
    <n v="106.45169481876299"/>
  </r>
  <r>
    <x v="27"/>
    <x v="6"/>
    <n v="4"/>
    <x v="3"/>
    <x v="3"/>
    <x v="0"/>
    <n v="87016"/>
    <n v="21754"/>
    <n v="134"/>
    <n v="1904"/>
    <n v="3269"/>
    <n v="2714"/>
    <n v="470"/>
    <n v="2331228"/>
    <n v="7999142"/>
    <n v="3037194"/>
    <n v="8719134"/>
    <n v="2609180"/>
    <n v="17397.223880597016"/>
    <n v="4201.2300420168067"/>
    <n v="929.0896298562252"/>
    <n v="3212.650700073692"/>
    <n v="5551.4468085106382"/>
    <n v="1.5399466764732922E-3"/>
    <n v="2.1881033373172751E-2"/>
    <n v="3.7567803622322329E-2"/>
    <n v="3.1189666268272503E-2"/>
    <n v="5.4013055070331892E-3"/>
    <n v="1.8496704570683349E-3"/>
    <n v="2.3036576390858925E-2"/>
    <n v="3.9069732395407938E-2"/>
    <n v="3.2562699688956351E-2"/>
    <n v="5.9802403349286035E-3"/>
    <n v="26.790797094787166"/>
    <n v="91.9272547577457"/>
    <n v="34.903856761974808"/>
    <n v="100.20150317183047"/>
    <n v="29.985060218810332"/>
    <n v="26.879622973604011"/>
    <n v="92.232042971481434"/>
    <n v="35.019581790237702"/>
    <n v="100.53372496226531"/>
    <n v="30.084476795177526"/>
  </r>
  <r>
    <x v="27"/>
    <x v="6"/>
    <n v="4"/>
    <x v="4"/>
    <x v="4"/>
    <x v="0"/>
    <n v="68560"/>
    <n v="17140"/>
    <n v="172"/>
    <n v="1419"/>
    <n v="2937"/>
    <n v="2194"/>
    <n v="407"/>
    <n v="4274701"/>
    <n v="4656851"/>
    <n v="6114164"/>
    <n v="7675052"/>
    <n v="1359041"/>
    <n v="24852.912790697676"/>
    <n v="3281.7836504580691"/>
    <n v="2081.7718760640109"/>
    <n v="3498.2005469462169"/>
    <n v="3339.1670761670762"/>
    <n v="2.5087514585764295E-3"/>
    <n v="2.0697199533255543E-2"/>
    <n v="4.2838389731621934E-2"/>
    <n v="3.2001166861143522E-2"/>
    <n v="5.9364060676779466E-3"/>
    <n v="2.9538989011226582E-3"/>
    <n v="2.1964077572929529E-2"/>
    <n v="4.4640285731625415E-2"/>
    <n v="3.3567343856654094E-2"/>
    <n v="6.6199861515989977E-3"/>
    <n v="62.349781213535586"/>
    <n v="67.923731038506418"/>
    <n v="89.179754959159865"/>
    <n v="111.94649941656942"/>
    <n v="19.822651691948657"/>
    <n v="62.556504219601273"/>
    <n v="68.148934681409159"/>
    <n v="89.475433735677484"/>
    <n v="112.31766217652631"/>
    <n v="19.888374426915739"/>
  </r>
  <r>
    <x v="27"/>
    <x v="6"/>
    <n v="4"/>
    <x v="5"/>
    <x v="5"/>
    <x v="0"/>
    <n v="17352"/>
    <n v="4338"/>
    <n v="91"/>
    <n v="388"/>
    <n v="801"/>
    <n v="588"/>
    <n v="154"/>
    <n v="1708543"/>
    <n v="1267893"/>
    <n v="1383052"/>
    <n v="2193500"/>
    <n v="878733"/>
    <n v="18775.197802197803"/>
    <n v="3267.7654639175257"/>
    <n v="1726.6566791510611"/>
    <n v="3730.4421768707484"/>
    <n v="5706.0584415584417"/>
    <n v="5.2443522360534804E-3"/>
    <n v="2.2360534808667589E-2"/>
    <n v="4.6161825726141081E-2"/>
    <n v="3.3886583679114797E-2"/>
    <n v="8.8750576302443519E-3"/>
    <n v="6.5219239417847593E-3"/>
    <n v="2.4975775152311079E-2"/>
    <n v="4.9873415674426456E-2"/>
    <n v="3.7087019345459701E-2"/>
    <n v="1.053399864767739E-2"/>
    <n v="98.463750576302445"/>
    <n v="73.068983402489621"/>
    <n v="79.705624711848785"/>
    <n v="126.41194098662979"/>
    <n v="50.641597510373444"/>
    <n v="98.790210783723623"/>
    <n v="73.311246319939087"/>
    <n v="79.969891659063023"/>
    <n v="126.83106445321994"/>
    <n v="50.809501600260461"/>
  </r>
  <r>
    <x v="27"/>
    <x v="6"/>
    <n v="4"/>
    <x v="6"/>
    <x v="6"/>
    <x v="0"/>
    <n v="110060"/>
    <n v="27515"/>
    <n v="372"/>
    <n v="3100"/>
    <n v="2359"/>
    <n v="5188"/>
    <n v="922"/>
    <n v="11208157"/>
    <n v="8352952"/>
    <n v="4445092"/>
    <n v="13144033"/>
    <n v="8602108"/>
    <n v="30129.454301075268"/>
    <n v="2694.5006451612903"/>
    <n v="1884.3119966087324"/>
    <n v="2533.545296838859"/>
    <n v="9329.8351409978313"/>
    <n v="3.379974559331274E-3"/>
    <n v="2.8166454661093947E-2"/>
    <n v="2.1433763401780846E-2"/>
    <n v="4.7137924768308193E-2"/>
    <n v="8.37724877339633E-3"/>
    <n v="3.7876013195277322E-3"/>
    <n v="2.9328446833114346E-2"/>
    <n v="2.2450914556860456E-2"/>
    <n v="4.8626399331284709E-2"/>
    <n v="9.0173742530802459E-3"/>
    <n v="101.83678902416864"/>
    <n v="75.894530256223874"/>
    <n v="40.387897510448845"/>
    <n v="119.42606759949119"/>
    <n v="78.158349990914047"/>
    <n v="102.17443266533964"/>
    <n v="76.146161378789927"/>
    <n v="40.521805078679741"/>
    <n v="119.82202914444383"/>
    <n v="78.41748689155402"/>
  </r>
  <r>
    <x v="27"/>
    <x v="6"/>
    <n v="4"/>
    <x v="7"/>
    <x v="7"/>
    <x v="0"/>
    <n v="134856"/>
    <n v="33714"/>
    <n v="902"/>
    <n v="2953"/>
    <n v="1670"/>
    <n v="5197"/>
    <n v="1315"/>
    <n v="13549377"/>
    <n v="7978375"/>
    <n v="1625448"/>
    <n v="15525648"/>
    <n v="7044759"/>
    <n v="15021.482261640798"/>
    <n v="2701.7863189976297"/>
    <n v="973.32215568862273"/>
    <n v="2987.4250529151432"/>
    <n v="5357.231178707224"/>
    <n v="6.6886160052203828E-3"/>
    <n v="2.1897431334163848E-2"/>
    <n v="1.2383579521860354E-2"/>
    <n v="3.8537402859346266E-2"/>
    <n v="9.751141958830159E-3"/>
    <n v="7.2057839784433024E-3"/>
    <n v="2.2825990476767546E-2"/>
    <n v="1.3085257802496409E-2"/>
    <n v="3.9758719297897288E-2"/>
    <n v="1.0374619334561698E-2"/>
    <n v="100.47292667734472"/>
    <n v="59.1621803998339"/>
    <n v="12.053212315358605"/>
    <n v="115.12760277629471"/>
    <n v="52.239121729845166"/>
    <n v="100.80604838245263"/>
    <n v="59.358334797485568"/>
    <n v="12.093175186664366"/>
    <n v="115.50931260211661"/>
    <n v="52.412322470377688"/>
  </r>
  <r>
    <x v="27"/>
    <x v="6"/>
    <n v="4"/>
    <x v="8"/>
    <x v="8"/>
    <x v="0"/>
    <n v="12904"/>
    <n v="3226"/>
    <n v="110"/>
    <n v="328"/>
    <n v="428"/>
    <n v="445"/>
    <n v="141"/>
    <n v="1298354"/>
    <n v="970502"/>
    <n v="485227"/>
    <n v="1389152"/>
    <n v="567219"/>
    <n v="11803.218181818182"/>
    <n v="2958.8475609756097"/>
    <n v="1133.7079439252336"/>
    <n v="3121.6898876404493"/>
    <n v="4022.8297872340427"/>
    <n v="8.5244885306881586E-3"/>
    <n v="2.5418474891506511E-2"/>
    <n v="3.3168009919404835E-2"/>
    <n v="3.448543087414755E-2"/>
    <n v="1.0926844389336639E-2"/>
    <n v="1.041017248345451E-2"/>
    <n v="2.8646802317601836E-2"/>
    <n v="3.684107782156916E-2"/>
    <n v="3.8228182329092947E-2"/>
    <n v="1.3059178873560348E-2"/>
    <n v="100.61639801611904"/>
    <n v="75.209392436453811"/>
    <n v="37.602836329820214"/>
    <n v="107.65282083075016"/>
    <n v="43.956835089894604"/>
    <n v="100.94999540575797"/>
    <n v="75.458751959233709"/>
    <n v="37.727509924681343"/>
    <n v="108.00974774052338"/>
    <n v="44.102575602692809"/>
  </r>
  <r>
    <x v="27"/>
    <x v="6"/>
    <n v="4"/>
    <x v="9"/>
    <x v="9"/>
    <x v="0"/>
    <n v="13464"/>
    <n v="3366"/>
    <n v="109"/>
    <n v="368"/>
    <n v="555"/>
    <n v="527"/>
    <n v="109"/>
    <n v="1546225"/>
    <n v="1115868"/>
    <n v="491439"/>
    <n v="1693877"/>
    <n v="445087"/>
    <n v="14185.550458715596"/>
    <n v="3032.25"/>
    <n v="885.47567567567569"/>
    <n v="3214.1878557874761"/>
    <n v="4083.3669724770643"/>
    <n v="8.0956625074272131E-3"/>
    <n v="2.7332144979203804E-2"/>
    <n v="4.1221033868092692E-2"/>
    <n v="3.9141414141414144E-2"/>
    <n v="8.0956625074272131E-3"/>
    <n v="9.8950718114999923E-3"/>
    <n v="3.0606215346126005E-2"/>
    <n v="4.5213006530695397E-2"/>
    <n v="4.3035601684994346E-2"/>
    <n v="9.8950718114999923E-3"/>
    <n v="114.84142899584076"/>
    <n v="82.877896613190728"/>
    <n v="36.500222816399287"/>
    <n v="125.80785799168152"/>
    <n v="33.057560903149138"/>
    <n v="115.22219000190738"/>
    <n v="83.15268134524301"/>
    <n v="36.621240655368631"/>
    <n v="126.2249785987556"/>
    <n v="33.167164469193651"/>
  </r>
  <r>
    <x v="27"/>
    <x v="6"/>
    <n v="4"/>
    <x v="10"/>
    <x v="10"/>
    <x v="0"/>
    <n v="38932"/>
    <n v="9733"/>
    <n v="278"/>
    <n v="1027"/>
    <n v="1176"/>
    <n v="1905"/>
    <n v="210"/>
    <n v="5273316"/>
    <n v="5047829"/>
    <n v="1467248"/>
    <n v="5715977"/>
    <n v="1184276"/>
    <n v="18968.762589928057"/>
    <n v="4915.1207400194744"/>
    <n v="1247.6598639455783"/>
    <n v="3000.5128608923883"/>
    <n v="5639.4095238095242"/>
    <n v="7.1406555019007502E-3"/>
    <n v="2.6379328059180109E-2"/>
    <n v="3.0206513921709647E-2"/>
    <n v="4.8931470255830681E-2"/>
    <n v="5.3940203431624371E-3"/>
    <n v="8.1349509886384282E-3"/>
    <n v="2.8271799443131407E-2"/>
    <n v="3.2227635778082631E-2"/>
    <n v="5.1478902267840819E-2"/>
    <n v="6.2589571659767071E-3"/>
    <n v="135.4493989520189"/>
    <n v="129.65758245145381"/>
    <n v="37.687455049830476"/>
    <n v="146.81950580499333"/>
    <n v="30.419089694852563"/>
    <n v="135.89848644480827"/>
    <n v="130.08746696238381"/>
    <n v="37.812409201188032"/>
    <n v="147.30629130765837"/>
    <n v="30.519945312003255"/>
  </r>
  <r>
    <x v="27"/>
    <x v="6"/>
    <n v="4"/>
    <x v="11"/>
    <x v="11"/>
    <x v="0"/>
    <n v="104992"/>
    <n v="26248"/>
    <n v="209"/>
    <n v="2148"/>
    <n v="6576"/>
    <n v="3394"/>
    <n v="759"/>
    <n v="3135110"/>
    <n v="4372764"/>
    <n v="7020539"/>
    <n v="6945635"/>
    <n v="3752901"/>
    <n v="15000.526315789473"/>
    <n v="2035.7374301675977"/>
    <n v="1067.6002128953771"/>
    <n v="2046.4451974071892"/>
    <n v="4944.533596837945"/>
    <n v="1.9906278573605606E-3"/>
    <n v="2.0458701615361171E-2"/>
    <n v="6.2633343492837543E-2"/>
    <n v="3.2326272477903081E-2"/>
    <n v="7.2291222188357205E-3"/>
    <n v="2.3111368101747863E-3"/>
    <n v="2.1476655786645593E-2"/>
    <n v="6.4375693353932506E-2"/>
    <n v="3.3598076242959511E-2"/>
    <n v="7.8383014868862681E-3"/>
    <n v="29.860465559280708"/>
    <n v="41.648544651021027"/>
    <n v="66.867370847302652"/>
    <n v="66.153945062480958"/>
    <n v="35.744637686680889"/>
    <n v="29.959469037445206"/>
    <n v="41.786631941480536"/>
    <n v="67.089072088914435"/>
    <n v="66.373280914512009"/>
    <n v="35.863150355201938"/>
  </r>
  <r>
    <x v="27"/>
    <x v="6"/>
    <n v="4"/>
    <x v="12"/>
    <x v="12"/>
    <x v="0"/>
    <n v="100784"/>
    <n v="25196"/>
    <n v="367"/>
    <n v="2594"/>
    <n v="4328"/>
    <n v="4848"/>
    <n v="951"/>
    <n v="9131141"/>
    <n v="8324175"/>
    <n v="7828524"/>
    <n v="14760307"/>
    <n v="3954332"/>
    <n v="24880.4931880109"/>
    <n v="3209.0111796453352"/>
    <n v="1808.8086876155269"/>
    <n v="3044.6177805280527"/>
    <n v="4158.0778128286011"/>
    <n v="3.6414510239720591E-3"/>
    <n v="2.5738212414668993E-2"/>
    <n v="4.294332433719638E-2"/>
    <n v="4.8102873471979682E-2"/>
    <n v="9.4360215907286875E-3"/>
    <n v="4.0835354217656442E-3"/>
    <n v="2.6900429218608139E-2"/>
    <n v="4.443123475487986E-2"/>
    <n v="4.9673383245822614E-2"/>
    <n v="1.0145592584654309E-2"/>
    <n v="90.601097396412129"/>
    <n v="82.59421138275917"/>
    <n v="77.676258136212098"/>
    <n v="146.45486386728052"/>
    <n v="39.2357120177806"/>
    <n v="90.90148868635896"/>
    <n v="82.868055545935832"/>
    <n v="77.933796643474196"/>
    <n v="146.94044038611221"/>
    <n v="39.365799472388737"/>
  </r>
  <r>
    <x v="27"/>
    <x v="6"/>
    <n v="4"/>
    <x v="13"/>
    <x v="13"/>
    <x v="0"/>
    <n v="26492"/>
    <n v="6623"/>
    <n v="192"/>
    <n v="745"/>
    <n v="924"/>
    <n v="1076"/>
    <n v="317"/>
    <n v="4071950"/>
    <n v="2312921"/>
    <n v="892113"/>
    <n v="3554471"/>
    <n v="2648095"/>
    <n v="21208.072916666668"/>
    <n v="3104.5919463087248"/>
    <n v="965.49025974025972"/>
    <n v="3303.4117100371745"/>
    <n v="8353.6119873817042"/>
    <n v="7.247470934621773E-3"/>
    <n v="2.8121697116110525E-2"/>
    <n v="3.4878453872867282E-2"/>
    <n v="4.0616035029442853E-2"/>
    <n v="1.1965876491016155E-2"/>
    <n v="8.46173261576969E-3"/>
    <n v="3.0488299264035405E-2"/>
    <n v="3.7504897996891967E-2"/>
    <n v="4.3441848805642558E-2"/>
    <n v="1.3522403918439134E-2"/>
    <n v="153.70489204288086"/>
    <n v="87.306394383210019"/>
    <n v="33.6748074890533"/>
    <n v="134.17148573154159"/>
    <n v="99.958289294881467"/>
    <n v="154.21450629832285"/>
    <n v="87.595861963438438"/>
    <n v="33.786457558986655"/>
    <n v="134.61633625577571"/>
    <n v="100.28970470071029"/>
  </r>
  <r>
    <x v="27"/>
    <x v="6"/>
    <n v="4"/>
    <x v="14"/>
    <x v="14"/>
    <x v="0"/>
    <n v="182980"/>
    <n v="45745"/>
    <n v="1251"/>
    <n v="4825"/>
    <n v="7846"/>
    <n v="7985"/>
    <n v="1696"/>
    <n v="17811229"/>
    <n v="15582902"/>
    <n v="10895024"/>
    <n v="26985425"/>
    <n v="18961099"/>
    <n v="14237.593125499601"/>
    <n v="3229.616994818653"/>
    <n v="1388.6087178179964"/>
    <n v="3379.5147150907951"/>
    <n v="11179.893278301886"/>
    <n v="6.8368127664225602E-3"/>
    <n v="2.6369002076729698E-2"/>
    <n v="4.2879003169745328E-2"/>
    <n v="4.3638649032681165E-2"/>
    <n v="9.2687725434473719E-3"/>
    <n v="7.2856524622545993E-3"/>
    <n v="2.7241768746877521E-2"/>
    <n v="4.3982471495303287E-2"/>
    <n v="4.4751407138153759E-2"/>
    <n v="9.7907396648255467E-3"/>
    <n v="97.339758443545747"/>
    <n v="85.161777243414576"/>
    <n v="59.542157612853863"/>
    <n v="147.47745655262869"/>
    <n v="103.62388785659635"/>
    <n v="97.662492013471876"/>
    <n v="85.444134266182019"/>
    <n v="59.739571839011468"/>
    <n v="147.96642351533654"/>
    <n v="103.96745669005489"/>
  </r>
  <r>
    <x v="27"/>
    <x v="6"/>
    <n v="4"/>
    <x v="15"/>
    <x v="15"/>
    <x v="0"/>
    <n v="19580"/>
    <n v="4895"/>
    <n v="156"/>
    <n v="564"/>
    <n v="741"/>
    <n v="896"/>
    <n v="230"/>
    <n v="2854258"/>
    <n v="1784990"/>
    <n v="1187379"/>
    <n v="2654759"/>
    <n v="1497905"/>
    <n v="18296.525641025641"/>
    <n v="3164.8758865248228"/>
    <n v="1602.4008097165993"/>
    <n v="2962.9006696428573"/>
    <n v="6512.630434782609"/>
    <n v="7.9673135852911126E-3"/>
    <n v="2.8804902962206332E-2"/>
    <n v="3.7844739530132787E-2"/>
    <n v="4.5760980592441269E-2"/>
    <n v="1.1746680286006129E-2"/>
    <n v="9.4476776141658378E-3"/>
    <n v="3.1589972391235711E-2"/>
    <n v="4.1022161666710667E-2"/>
    <n v="4.9240552564655246E-2"/>
    <n v="1.3540758169698269E-2"/>
    <n v="145.7741573033708"/>
    <n v="91.163942798774258"/>
    <n v="60.642441266598567"/>
    <n v="135.58524004085803"/>
    <n v="76.501787538304399"/>
    <n v="146.25747691440904"/>
    <n v="91.466200223473479"/>
    <n v="60.84350352391202"/>
    <n v="136.03477791980248"/>
    <n v="76.755432044852938"/>
  </r>
  <r>
    <x v="27"/>
    <x v="6"/>
    <n v="4"/>
    <x v="16"/>
    <x v="16"/>
    <x v="0"/>
    <n v="38660"/>
    <n v="9665"/>
    <n v="278"/>
    <n v="1059"/>
    <n v="832"/>
    <n v="3043"/>
    <n v="1218"/>
    <n v="5504043"/>
    <n v="2220018"/>
    <n v="729944"/>
    <n v="9731004"/>
    <n v="7442330"/>
    <n v="19798.715827338128"/>
    <n v="2096.3342776203967"/>
    <n v="877.33653846153845"/>
    <n v="3197.8324022346369"/>
    <n v="6110.2873563218391"/>
    <n v="7.19089498189343E-3"/>
    <n v="2.7392653905845835E-2"/>
    <n v="2.1520951888256597E-2"/>
    <n v="7.8711846870150023E-2"/>
    <n v="3.1505431971029486E-2"/>
    <n v="8.1921606958347357E-3"/>
    <n v="2.9326895971866565E-2"/>
    <n v="2.3240567977347238E-2"/>
    <n v="8.1902964334756356E-2"/>
    <n v="3.3575412737212935E-2"/>
    <n v="142.37048629073979"/>
    <n v="57.424159337816867"/>
    <n v="18.881117434040352"/>
    <n v="251.70729436109673"/>
    <n v="192.50724262803931"/>
    <n v="142.84252090462655"/>
    <n v="57.614551262344285"/>
    <n v="18.943718477345968"/>
    <n v="252.54183920674393"/>
    <n v="193.14550751222862"/>
  </r>
  <r>
    <x v="27"/>
    <x v="6"/>
    <n v="4"/>
    <x v="17"/>
    <x v="17"/>
    <x v="0"/>
    <n v="122756"/>
    <n v="30689"/>
    <n v="641"/>
    <n v="3042"/>
    <n v="7538"/>
    <n v="4048"/>
    <n v="980"/>
    <n v="9972025"/>
    <n v="9728530"/>
    <n v="5150613"/>
    <n v="13740123"/>
    <n v="2228403"/>
    <n v="15556.981279251169"/>
    <n v="3198.070348454964"/>
    <n v="683.2864154948262"/>
    <n v="3394.2991600790515"/>
    <n v="2273.8806122448977"/>
    <n v="5.2217406888461666E-3"/>
    <n v="2.4780866108377594E-2"/>
    <n v="6.1406367102219035E-2"/>
    <n v="3.2975984880576105E-2"/>
    <n v="7.98331649776793E-3"/>
    <n v="5.7010383943111569E-3"/>
    <n v="2.5814683667233367E-2"/>
    <n v="6.3002908047175038E-2"/>
    <n v="3.4163535345922147E-2"/>
    <n v="8.5751311569614123E-3"/>
    <n v="81.234522141483922"/>
    <n v="79.250953110234931"/>
    <n v="41.958136465834663"/>
    <n v="111.93035778291896"/>
    <n v="18.153108605689336"/>
    <n v="81.503858204683311"/>
    <n v="79.513712576934751"/>
    <n v="42.09725021940865"/>
    <n v="112.30146702469237"/>
    <n v="18.213295908793945"/>
  </r>
  <r>
    <x v="27"/>
    <x v="6"/>
    <n v="4"/>
    <x v="18"/>
    <x v="18"/>
    <x v="0"/>
    <n v="84200"/>
    <n v="21050"/>
    <n v="310"/>
    <n v="2558"/>
    <n v="4102"/>
    <n v="4353"/>
    <n v="843"/>
    <n v="11579703"/>
    <n v="9254821"/>
    <n v="5299284"/>
    <n v="16292133"/>
    <n v="8675302"/>
    <n v="37353.880645161291"/>
    <n v="3617.9910086004693"/>
    <n v="1291.878108239883"/>
    <n v="3742.7367332873882"/>
    <n v="10290.986951364175"/>
    <n v="3.6817102137767219E-3"/>
    <n v="3.0380047505938243E-2"/>
    <n v="4.8717339667458434E-2"/>
    <n v="5.1698337292161521E-2"/>
    <n v="1.001187648456057E-2"/>
    <n v="4.1680320026670648E-3"/>
    <n v="3.1758192371532656E-2"/>
    <n v="5.044594738597153E-2"/>
    <n v="5.3476254032406738E-2"/>
    <n v="1.0811292066495653E-2"/>
    <n v="137.52616389548695"/>
    <n v="109.91473871733967"/>
    <n v="62.936864608076007"/>
    <n v="193.49326603325414"/>
    <n v="103.03209026128266"/>
    <n v="137.98213697927036"/>
    <n v="110.27916509953909"/>
    <n v="63.145534110853767"/>
    <n v="194.13480011451855"/>
    <n v="103.37369696792207"/>
  </r>
  <r>
    <x v="27"/>
    <x v="6"/>
    <n v="4"/>
    <x v="19"/>
    <x v="19"/>
    <x v="0"/>
    <n v="68788"/>
    <n v="17197"/>
    <n v="614"/>
    <n v="1828"/>
    <n v="4625"/>
    <n v="2747"/>
    <n v="516"/>
    <n v="7683978"/>
    <n v="5680963"/>
    <n v="4697848"/>
    <n v="8227265"/>
    <n v="1552582"/>
    <n v="12514.622149837134"/>
    <n v="3107.7478118161926"/>
    <n v="1015.750918918919"/>
    <n v="2995"/>
    <n v="3008.8798449612405"/>
    <n v="8.925975460836193E-3"/>
    <n v="2.6574402512066057E-2"/>
    <n v="6.7235564342617904E-2"/>
    <n v="3.9934290864685702E-2"/>
    <n v="7.5013083677385592E-3"/>
    <n v="9.7615409049060294E-3"/>
    <n v="2.8003239602555546E-2"/>
    <n v="6.9460334223958281E-2"/>
    <n v="4.1673785313898024E-2"/>
    <n v="8.2678452583769147E-3"/>
    <n v="111.70521021108333"/>
    <n v="82.586541257196018"/>
    <n v="68.294586265046235"/>
    <n v="119.60320113973367"/>
    <n v="22.570535558527649"/>
    <n v="112.07557296775363"/>
    <n v="82.860359989787639"/>
    <n v="68.521019492171305"/>
    <n v="119.99974997749155"/>
    <n v="22.645369004104495"/>
  </r>
  <r>
    <x v="27"/>
    <x v="6"/>
    <n v="4"/>
    <x v="20"/>
    <x v="20"/>
    <x v="0"/>
    <n v="66292"/>
    <n v="16573"/>
    <n v="477"/>
    <n v="2234"/>
    <n v="3092"/>
    <n v="3118"/>
    <n v="439"/>
    <n v="7173835"/>
    <n v="8906257"/>
    <n v="3802865"/>
    <n v="13630785"/>
    <n v="1811595"/>
    <n v="15039.486373165619"/>
    <n v="3986.686213070725"/>
    <n v="1229.9045924967659"/>
    <n v="4371.6436818473385"/>
    <n v="4126.6400911161727"/>
    <n v="7.1954383636034513E-3"/>
    <n v="3.3699390575031678E-2"/>
    <n v="4.6642128763651723E-2"/>
    <n v="4.7034332951185663E-2"/>
    <n v="6.6222168587461534E-3"/>
    <n v="7.9603052703264062E-3"/>
    <n v="3.5332414360655692E-2"/>
    <n v="4.8550410616272535E-2"/>
    <n v="4.8950226971529419E-2"/>
    <n v="7.3561969512552089E-3"/>
    <n v="108.21569721836723"/>
    <n v="134.34889579436432"/>
    <n v="57.365368370240752"/>
    <n v="205.61734447595487"/>
    <n v="27.327505581367284"/>
    <n v="108.57449036562559"/>
    <n v="134.79433452822451"/>
    <n v="57.555565371140368"/>
    <n v="206.29907638779173"/>
    <n v="27.418110937025386"/>
  </r>
  <r>
    <x v="27"/>
    <x v="6"/>
    <n v="4"/>
    <x v="21"/>
    <x v="21"/>
    <x v="0"/>
    <n v="107104"/>
    <n v="26776"/>
    <n v="1143"/>
    <n v="3952"/>
    <n v="4257"/>
    <n v="6364"/>
    <n v="1331"/>
    <n v="14553056"/>
    <n v="11967757"/>
    <n v="6513048"/>
    <n v="18082183"/>
    <n v="4018591"/>
    <n v="12732.332458442695"/>
    <n v="3028.2785931174089"/>
    <n v="1529.9619450317125"/>
    <n v="2841.3235386549341"/>
    <n v="3019.2268970698724"/>
    <n v="1.0671870331640274E-2"/>
    <n v="3.6898715267403646E-2"/>
    <n v="3.97464146997311E-2"/>
    <n v="5.9418882581416192E-2"/>
    <n v="1.2427173588288019E-2"/>
    <n v="1.140341950574352E-2"/>
    <n v="3.8240845562070483E-2"/>
    <n v="4.1137311871767231E-2"/>
    <n v="6.1101996237760983E-2"/>
    <n v="1.3215895350393827E-2"/>
    <n v="135.87780101583508"/>
    <n v="111.73958955781296"/>
    <n v="60.810501942037646"/>
    <n v="168.82826971915148"/>
    <n v="37.520456752315503"/>
    <n v="136.32830889151452"/>
    <n v="112.1100663004791"/>
    <n v="61.012121410737443"/>
    <n v="169.38802609272534"/>
    <n v="37.64485721464002"/>
  </r>
  <r>
    <x v="27"/>
    <x v="6"/>
    <n v="4"/>
    <x v="22"/>
    <x v="22"/>
    <x v="0"/>
    <n v="30984"/>
    <n v="7746"/>
    <n v="311"/>
    <n v="1057"/>
    <n v="1718"/>
    <n v="1286"/>
    <n v="183"/>
    <n v="4674769"/>
    <n v="4412423"/>
    <n v="1633299"/>
    <n v="4083881"/>
    <n v="1028705"/>
    <n v="15031.411575562701"/>
    <n v="4174.4777672658465"/>
    <n v="950.69790454016299"/>
    <n v="3175.6461897356144"/>
    <n v="5621.3387978142073"/>
    <n v="1.003743867802737E-2"/>
    <n v="3.41143816163181E-2"/>
    <n v="5.5447973147430933E-2"/>
    <n v="4.1505293054479732E-2"/>
    <n v="5.9062742060418281E-3"/>
    <n v="1.1356934492297634E-2"/>
    <n v="3.6517188019022338E-2"/>
    <n v="5.8477277849323592E-2"/>
    <n v="4.4145474537581511E-2"/>
    <n v="6.9205537070150163E-3"/>
    <n v="150.87687193390136"/>
    <n v="142.40972760134264"/>
    <n v="52.714271882261812"/>
    <n v="131.80612574231861"/>
    <n v="33.201168344952237"/>
    <n v="151.3771097840575"/>
    <n v="142.88189232124634"/>
    <n v="52.889048000701493"/>
    <n v="132.24313382800872"/>
    <n v="33.311248046782396"/>
  </r>
  <r>
    <x v="27"/>
    <x v="6"/>
    <n v="4"/>
    <x v="23"/>
    <x v="23"/>
    <x v="0"/>
    <n v="58004"/>
    <n v="14501"/>
    <n v="582"/>
    <n v="2439"/>
    <n v="2467"/>
    <n v="5586"/>
    <n v="1770"/>
    <n v="9843162"/>
    <n v="8170017"/>
    <n v="3119269"/>
    <n v="17769096"/>
    <n v="10810341"/>
    <n v="16912.649484536083"/>
    <n v="3349.7404674046738"/>
    <n v="1264.397648966356"/>
    <n v="3181.0053705692803"/>
    <n v="6107.5372881355934"/>
    <n v="1.0033790773050135E-2"/>
    <n v="4.2048824219019378E-2"/>
    <n v="4.2531549548307013E-2"/>
    <n v="9.6303703192883255E-2"/>
    <n v="3.0515136887111233E-2"/>
    <n v="1.0997996385195743E-2"/>
    <n v="4.3990494863567563E-2"/>
    <n v="4.4483841608816833E-2"/>
    <n v="9.9157740817819862E-2"/>
    <n v="3.2179143801916041E-2"/>
    <n v="169.69798634576927"/>
    <n v="140.85264809323496"/>
    <n v="53.776791255775464"/>
    <n v="306.34259706227158"/>
    <n v="186.37233639059374"/>
    <n v="170.26062629699135"/>
    <n v="141.31965025842982"/>
    <n v="53.955090196502901"/>
    <n v="307.35828727510165"/>
    <n v="186.99026076620945"/>
  </r>
  <r>
    <x v="27"/>
    <x v="6"/>
    <n v="4"/>
    <x v="24"/>
    <x v="24"/>
    <x v="0"/>
    <n v="29860"/>
    <n v="7465"/>
    <n v="344"/>
    <n v="1357"/>
    <n v="1174"/>
    <n v="2415"/>
    <n v="55"/>
    <n v="3972017"/>
    <n v="3436531"/>
    <n v="2101844"/>
    <n v="5654088"/>
    <n v="231665"/>
    <n v="11546.561046511628"/>
    <n v="2532.4473102431834"/>
    <n v="1790.3270868824532"/>
    <n v="2341.2372670807454"/>
    <n v="4212.090909090909"/>
    <n v="1.1520428667113196E-2"/>
    <n v="4.5445411922304085E-2"/>
    <n v="3.9316811788345611E-2"/>
    <n v="8.0877427997320825E-2"/>
    <n v="1.841929002009377E-3"/>
    <n v="1.2959323947397374E-2"/>
    <n v="4.825379550897807E-2"/>
    <n v="4.1937348579849966E-2"/>
    <n v="8.4553731864223131E-2"/>
    <n v="2.4200877799947147E-3"/>
    <n v="133.02133288680508"/>
    <n v="115.08811118553248"/>
    <n v="70.389953114534492"/>
    <n v="189.35324849296717"/>
    <n v="7.7583724045545877"/>
    <n v="133.46237003673585"/>
    <n v="115.46969007552433"/>
    <n v="70.623333607961158"/>
    <n v="189.98105619292863"/>
    <n v="7.784095575260733"/>
  </r>
  <r>
    <x v="27"/>
    <x v="6"/>
    <n v="4"/>
    <x v="25"/>
    <x v="25"/>
    <x v="0"/>
    <n v="77264"/>
    <n v="19316"/>
    <n v="895"/>
    <n v="3266"/>
    <n v="2844"/>
    <n v="5308"/>
    <n v="417"/>
    <n v="12380501"/>
    <n v="10011951"/>
    <n v="2775771"/>
    <n v="15541162"/>
    <n v="2299086"/>
    <n v="13832.962011173184"/>
    <n v="3065.5085731781996"/>
    <n v="976.00949367088606"/>
    <n v="2927.8752825923134"/>
    <n v="5513.3956834532373"/>
    <n v="1.158366121350176E-2"/>
    <n v="4.2270656450610893E-2"/>
    <n v="3.6808863118658108E-2"/>
    <n v="6.869952371091323E-2"/>
    <n v="5.3970801408159035E-3"/>
    <n v="1.2480594638188545E-2"/>
    <n v="4.3957241398436882E-2"/>
    <n v="3.8387200228682E-2"/>
    <n v="7.0819783625007932E-2"/>
    <n v="6.0112261377046512E-3"/>
    <n v="160.23634551667013"/>
    <n v="129.58105974321805"/>
    <n v="35.925799855042449"/>
    <n v="201.14363739904744"/>
    <n v="29.756238351625594"/>
    <n v="160.76761504771693"/>
    <n v="130.01069054027818"/>
    <n v="36.044913173434274"/>
    <n v="201.81053656957877"/>
    <n v="29.854896260627523"/>
  </r>
  <r>
    <x v="27"/>
    <x v="6"/>
    <n v="4"/>
    <x v="26"/>
    <x v="26"/>
    <x v="0"/>
    <n v="57288"/>
    <n v="14322"/>
    <n v="489"/>
    <n v="2265"/>
    <n v="3986"/>
    <n v="3871"/>
    <n v="567"/>
    <n v="6707744"/>
    <n v="8088189"/>
    <n v="3263623"/>
    <n v="14414907"/>
    <n v="1708000"/>
    <n v="13717.267893660532"/>
    <n v="3570.9443708609269"/>
    <n v="818.77145007526337"/>
    <n v="3723.8199431671401"/>
    <n v="3012.3456790123455"/>
    <n v="8.5358190196899875E-3"/>
    <n v="3.9537075827398405E-2"/>
    <n v="6.9578271191174421E-2"/>
    <n v="6.7570869990224824E-2"/>
    <n v="9.8973607038123166E-3"/>
    <n v="9.4313594642566022E-3"/>
    <n v="4.1434072922799298E-2"/>
    <n v="7.2055127598345342E-2"/>
    <n v="7.0014366721466187E-2"/>
    <n v="1.0861020851089212E-2"/>
    <n v="117.08811618489038"/>
    <n v="141.18469836614997"/>
    <n v="56.968701996927805"/>
    <n v="251.62175324675326"/>
    <n v="29.814271749755619"/>
    <n v="117.47632616544207"/>
    <n v="141.65280145630791"/>
    <n v="57.157583835793162"/>
    <n v="252.45601447767152"/>
    <n v="29.913122070635829"/>
  </r>
  <r>
    <x v="28"/>
    <x v="7"/>
    <n v="1"/>
    <x v="0"/>
    <x v="0"/>
    <x v="0"/>
    <n v="87684"/>
    <n v="21921"/>
    <n v="120"/>
    <n v="2418"/>
    <n v="1371"/>
    <n v="4242"/>
    <n v="560"/>
    <n v="1661978"/>
    <n v="4217523"/>
    <n v="2363096"/>
    <n v="6875472"/>
    <n v="1803808"/>
    <n v="13849.816666666668"/>
    <n v="1744.2196029776676"/>
    <n v="1723.6294675419401"/>
    <n v="1620.8090523338049"/>
    <n v="3221.0857142857144"/>
    <n v="1.3685507048036129E-3"/>
    <n v="2.7576296701792801E-2"/>
    <n v="1.563569180238128E-2"/>
    <n v="4.8378267414807719E-2"/>
    <n v="6.3865699557501942E-3"/>
    <n v="1.6594407171678508E-3"/>
    <n v="2.8864817651785071E-2"/>
    <n v="1.6611877014059456E-2"/>
    <n v="5.0066580846310008E-2"/>
    <n v="7.0133834068177754E-3"/>
    <n v="18.954176360567491"/>
    <n v="48.099117284795405"/>
    <n v="26.950139135988323"/>
    <n v="78.411933762145893"/>
    <n v="20.571689247753294"/>
    <n v="19.017019633446612"/>
    <n v="48.258591687442717"/>
    <n v="27.039493319237174"/>
    <n v="78.671911429159991"/>
    <n v="20.639895444445152"/>
  </r>
  <r>
    <x v="28"/>
    <x v="7"/>
    <n v="1"/>
    <x v="1"/>
    <x v="1"/>
    <x v="0"/>
    <n v="22380"/>
    <n v="5595"/>
    <n v="23"/>
    <n v="498"/>
    <n v="667"/>
    <n v="815"/>
    <n v="110"/>
    <n v="388160"/>
    <n v="1596143"/>
    <n v="1019676"/>
    <n v="2937167"/>
    <n v="624297"/>
    <n v="16876.521739130436"/>
    <n v="3205.1064257028111"/>
    <n v="1528.7496251874063"/>
    <n v="3603.8858895705521"/>
    <n v="5675.4272727272728"/>
    <n v="1.0277033065236819E-3"/>
    <n v="2.2252010723860589E-2"/>
    <n v="2.9803395889186773E-2"/>
    <n v="3.6416443252904378E-2"/>
    <n v="4.9151027703306528E-3"/>
    <n v="1.5267445954973695E-3"/>
    <n v="2.4549343855703995E-2"/>
    <n v="3.2451826695281995E-2"/>
    <n v="3.9334000143961302E-2"/>
    <n v="6.0043394279357303E-3"/>
    <n v="17.344057193923145"/>
    <n v="71.32006255585344"/>
    <n v="45.561930294906169"/>
    <n v="131.24070598748884"/>
    <n v="27.895308310991958"/>
    <n v="17.401562057143494"/>
    <n v="71.556526861539538"/>
    <n v="45.712992560232507"/>
    <n v="131.67583940306571"/>
    <n v="27.987796237604371"/>
  </r>
  <r>
    <x v="28"/>
    <x v="7"/>
    <n v="1"/>
    <x v="2"/>
    <x v="2"/>
    <x v="0"/>
    <n v="21732"/>
    <n v="5433"/>
    <n v="100"/>
    <n v="650"/>
    <n v="494"/>
    <n v="1180"/>
    <n v="319"/>
    <n v="1009788"/>
    <n v="2154294"/>
    <n v="543228"/>
    <n v="3351848"/>
    <n v="1781021"/>
    <n v="10097.879999999999"/>
    <n v="3314.2984615384617"/>
    <n v="1099.6518218623482"/>
    <n v="2840.5491525423727"/>
    <n v="5583.1379310344828"/>
    <n v="4.6015092950487764E-3"/>
    <n v="2.9909810417817043E-2"/>
    <n v="2.2731455917540954E-2"/>
    <n v="5.4297809681575555E-2"/>
    <n v="1.4678814651205595E-2"/>
    <n v="5.6711913586172469E-3"/>
    <n v="3.2602082571567027E-2"/>
    <n v="2.5087192136499722E-2"/>
    <n v="5.7879387780992032E-2"/>
    <n v="1.6579632391192405E-2"/>
    <n v="46.465488680287137"/>
    <n v="99.130038652678081"/>
    <n v="24.996686913307563"/>
    <n v="154.23559727590649"/>
    <n v="81.953846861770657"/>
    <n v="46.619546726864769"/>
    <n v="99.458707962863897"/>
    <n v="25.079564353449726"/>
    <n v="154.74697110418049"/>
    <n v="82.225567872689524"/>
  </r>
  <r>
    <x v="28"/>
    <x v="7"/>
    <n v="1"/>
    <x v="3"/>
    <x v="3"/>
    <x v="0"/>
    <n v="87596"/>
    <n v="21899"/>
    <n v="124"/>
    <n v="1886"/>
    <n v="5541"/>
    <n v="3296"/>
    <n v="2466"/>
    <n v="2153673"/>
    <n v="7129845"/>
    <n v="5346137"/>
    <n v="10531763"/>
    <n v="14346779"/>
    <n v="17368.330645161292"/>
    <n v="3780.4056203605514"/>
    <n v="964.83252120555858"/>
    <n v="3195.3164441747572"/>
    <n v="5817.8341443633417"/>
    <n v="1.4155897529567561E-3"/>
    <n v="2.1530663500616467E-2"/>
    <n v="6.3256313073656326E-2"/>
    <n v="3.762728891730216E-2"/>
    <n v="2.8151970409607745E-2"/>
    <n v="1.7115782813780455E-3"/>
    <n v="2.2673321068679784E-2"/>
    <n v="6.5172668711141107E-2"/>
    <n v="3.9125375441737512E-2"/>
    <n v="2.945413943762841E-2"/>
    <n v="24.586430887255126"/>
    <n v="81.394641307822269"/>
    <n v="61.031748025023973"/>
    <n v="120.23109502717018"/>
    <n v="163.78349468012237"/>
    <n v="24.667948108366662"/>
    <n v="81.664508252040818"/>
    <n v="61.234101043296278"/>
    <n v="120.629725670339"/>
    <n v="164.32652491543726"/>
  </r>
  <r>
    <x v="28"/>
    <x v="7"/>
    <n v="1"/>
    <x v="4"/>
    <x v="4"/>
    <x v="0"/>
    <n v="68788"/>
    <n v="17197"/>
    <n v="177"/>
    <n v="1444"/>
    <n v="2076"/>
    <n v="2387"/>
    <n v="413"/>
    <n v="3564475"/>
    <n v="4757084"/>
    <n v="3038293"/>
    <n v="8480140"/>
    <n v="1296612"/>
    <n v="20138.276836158191"/>
    <n v="3294.3795013850417"/>
    <n v="1463.5322736030828"/>
    <n v="3552.6351068286554"/>
    <n v="3139.4963680387409"/>
    <n v="2.5731232191661337E-3"/>
    <n v="2.0992033494214107E-2"/>
    <n v="3.0179682502762109E-2"/>
    <n v="3.4700819910449494E-2"/>
    <n v="6.0039541780543115E-3"/>
    <n v="3.0231832078335477E-3"/>
    <n v="2.2265595070953145E-2"/>
    <n v="3.1699538887136246E-2"/>
    <n v="3.6326744565377059E-2"/>
    <n v="6.6902487952967427E-3"/>
    <n v="51.818267721114147"/>
    <n v="69.155724835727156"/>
    <n v="44.168939349886607"/>
    <n v="123.27935104960167"/>
    <n v="18.849392335872537"/>
    <n v="51.990073104612428"/>
    <n v="69.385013199638678"/>
    <n v="44.315383102205011"/>
    <n v="123.68808829837438"/>
    <n v="18.911888193441595"/>
  </r>
  <r>
    <x v="28"/>
    <x v="7"/>
    <n v="1"/>
    <x v="5"/>
    <x v="5"/>
    <x v="0"/>
    <n v="17412"/>
    <n v="4353"/>
    <n v="83"/>
    <n v="380"/>
    <n v="626"/>
    <n v="631"/>
    <n v="163"/>
    <n v="1634943"/>
    <n v="1243714"/>
    <n v="797560"/>
    <n v="2315933"/>
    <n v="902562"/>
    <n v="19698.108433734938"/>
    <n v="3272.9315789473685"/>
    <n v="1274.0575079872206"/>
    <n v="3670.258320126783"/>
    <n v="5537.19018404908"/>
    <n v="4.7668274753043874E-3"/>
    <n v="2.1824029405008039E-2"/>
    <n v="3.5952216861934297E-2"/>
    <n v="3.6239375143579139E-2"/>
    <n v="9.3613599816218702E-3"/>
    <n v="5.9830379244118596E-3"/>
    <n v="2.4403957226040923E-2"/>
    <n v="3.923954993651859E-2"/>
    <n v="3.9539318852164967E-2"/>
    <n v="1.1061789739451313E-2"/>
    <n v="93.897484493452794"/>
    <n v="71.428555019526769"/>
    <n v="45.805191821732137"/>
    <n v="133.00786813691707"/>
    <n v="51.835630599586494"/>
    <n v="94.208805076760299"/>
    <n v="71.665379035989545"/>
    <n v="45.957060629649433"/>
    <n v="133.4488606439715"/>
    <n v="52.007493550350638"/>
  </r>
  <r>
    <x v="28"/>
    <x v="7"/>
    <n v="1"/>
    <x v="6"/>
    <x v="6"/>
    <x v="0"/>
    <n v="110148"/>
    <n v="27537"/>
    <n v="359"/>
    <n v="3084"/>
    <n v="2098"/>
    <n v="5877"/>
    <n v="913"/>
    <n v="10206949"/>
    <n v="8452774"/>
    <n v="3085851"/>
    <n v="15792821"/>
    <n v="8494128"/>
    <n v="28431.612813370473"/>
    <n v="2740.8476005188068"/>
    <n v="1470.8536701620592"/>
    <n v="2687.2249446996766"/>
    <n v="9303.5355969331868"/>
    <n v="3.25925118930893E-3"/>
    <n v="2.7998692668046627E-2"/>
    <n v="1.9047100265097868E-2"/>
    <n v="5.335548534698769E-2"/>
    <n v="8.2888477321422082E-3"/>
    <n v="3.659396411909445E-3"/>
    <n v="2.9156856276027762E-2"/>
    <n v="2.0006735365519692E-2"/>
    <n v="5.4933280479148534E-2"/>
    <n v="8.9253607532904303E-3"/>
    <n v="92.665767875948717"/>
    <n v="76.740149616879108"/>
    <n v="28.01549733086393"/>
    <n v="143.37819116098339"/>
    <n v="77.115589933543959"/>
    <n v="92.973004657247046"/>
    <n v="76.994584421716695"/>
    <n v="28.108383748617779"/>
    <n v="143.85356685764461"/>
    <n v="77.371269524639786"/>
  </r>
  <r>
    <x v="28"/>
    <x v="7"/>
    <n v="1"/>
    <x v="7"/>
    <x v="7"/>
    <x v="0"/>
    <n v="135712"/>
    <n v="33928"/>
    <n v="976"/>
    <n v="2992"/>
    <n v="2439"/>
    <n v="6148"/>
    <n v="1309"/>
    <n v="14724204"/>
    <n v="7271430"/>
    <n v="2465325"/>
    <n v="18268024"/>
    <n v="7355545"/>
    <n v="15086.274590163934"/>
    <n v="2430.2907754010694"/>
    <n v="1010.7933579335794"/>
    <n v="2971.3767078724791"/>
    <n v="5619.2093200916734"/>
    <n v="7.1917000707380331E-3"/>
    <n v="2.2046687102098561E-2"/>
    <n v="1.7971881631690639E-2"/>
    <n v="4.5301815609526057E-2"/>
    <n v="9.6454256071681205E-3"/>
    <n v="7.7261355463223678E-3"/>
    <n v="2.2975391550886636E-2"/>
    <n v="1.881212584838713E-2"/>
    <n v="4.6617154460448028E-2"/>
    <n v="1.0263588383074592E-2"/>
    <n v="108.49596203725537"/>
    <n v="53.57986029238387"/>
    <n v="18.165858582881395"/>
    <n v="134.6087597264796"/>
    <n v="54.199665468049986"/>
    <n v="108.85568441288837"/>
    <n v="53.757506301217283"/>
    <n v="18.22608815900703"/>
    <n v="135.05506004881966"/>
    <n v="54.379366463871243"/>
  </r>
  <r>
    <x v="28"/>
    <x v="7"/>
    <n v="1"/>
    <x v="8"/>
    <x v="8"/>
    <x v="0"/>
    <n v="12980"/>
    <n v="3245"/>
    <n v="113"/>
    <n v="331"/>
    <n v="390"/>
    <n v="444"/>
    <n v="143"/>
    <n v="1242954"/>
    <n v="993292"/>
    <n v="373902"/>
    <n v="1418958"/>
    <n v="617655"/>
    <n v="10999.592920353982"/>
    <n v="3000.8821752265862"/>
    <n v="958.72307692307697"/>
    <n v="3195.8513513513512"/>
    <n v="4319.265734265734"/>
    <n v="8.7057010785824337E-3"/>
    <n v="2.5500770416024655E-2"/>
    <n v="3.0046224961479198E-2"/>
    <n v="3.4206471494607087E-2"/>
    <n v="1.1016949152542373E-2"/>
    <n v="1.0605561758493502E-2"/>
    <n v="2.8724703177112541E-2"/>
    <n v="3.353754009476443E-2"/>
    <n v="3.7923662341777679E-2"/>
    <n v="1.3151682683093897E-2"/>
    <n v="95.759167950693381"/>
    <n v="76.524807395993832"/>
    <n v="28.806009244992296"/>
    <n v="109.31879815100154"/>
    <n v="47.585130970724194"/>
    <n v="96.076661014371027"/>
    <n v="76.778528225732103"/>
    <n v="28.901516634240171"/>
    <n v="109.68124867020813"/>
    <n v="47.742901232733743"/>
  </r>
  <r>
    <x v="28"/>
    <x v="7"/>
    <n v="1"/>
    <x v="9"/>
    <x v="9"/>
    <x v="0"/>
    <n v="13560"/>
    <n v="3390"/>
    <n v="111"/>
    <n v="369"/>
    <n v="514"/>
    <n v="527"/>
    <n v="114"/>
    <n v="1561816"/>
    <n v="1169231"/>
    <n v="428919"/>
    <n v="1770458"/>
    <n v="525818"/>
    <n v="14070.414414414414"/>
    <n v="3168.6476964769649"/>
    <n v="834.47276264591437"/>
    <n v="3359.5028462998102"/>
    <n v="4612.4385964912281"/>
    <n v="8.1858407079646017E-3"/>
    <n v="2.7212389380530975E-2"/>
    <n v="3.7905604719764015E-2"/>
    <n v="3.8864306784660768E-2"/>
    <n v="8.407079646017699E-3"/>
    <n v="9.9887458314893221E-3"/>
    <n v="3.0467894854880561E-2"/>
    <n v="4.1726689144770852E-2"/>
    <n v="4.273148237646849E-2"/>
    <n v="1.0233982128172728E-2"/>
    <n v="115.17817109144542"/>
    <n v="86.226474926253687"/>
    <n v="31.631194690265488"/>
    <n v="130.56474926253688"/>
    <n v="38.777138643067843"/>
    <n v="115.56004857838684"/>
    <n v="86.512361993574032"/>
    <n v="31.736069086366836"/>
    <n v="130.9976415185871"/>
    <n v="38.905705680688513"/>
  </r>
  <r>
    <x v="28"/>
    <x v="7"/>
    <n v="1"/>
    <x v="10"/>
    <x v="10"/>
    <x v="0"/>
    <n v="39180"/>
    <n v="9795"/>
    <n v="282"/>
    <n v="976"/>
    <n v="1989"/>
    <n v="2251"/>
    <n v="211"/>
    <n v="5384646"/>
    <n v="4314856"/>
    <n v="2577125"/>
    <n v="6717282"/>
    <n v="1250088"/>
    <n v="19094.489361702126"/>
    <n v="4420.9590163934427"/>
    <n v="1295.6887883358472"/>
    <n v="2984.1323856063973"/>
    <n v="5924.5876777251187"/>
    <n v="7.1975497702909648E-3"/>
    <n v="2.4910668708524757E-2"/>
    <n v="5.0765696784073507E-2"/>
    <n v="5.7452782031648802E-2"/>
    <n v="5.3854007146503322E-3"/>
    <n v="8.1926056349462227E-3"/>
    <n v="2.6745256928600362E-2"/>
    <n v="5.3349715132015939E-2"/>
    <n v="6.0192026509528693E-2"/>
    <n v="6.246910335663429E-3"/>
    <n v="137.43353751914242"/>
    <n v="110.12904543134252"/>
    <n v="65.776544155181213"/>
    <n v="171.44670750382849"/>
    <n v="31.906278713629401"/>
    <n v="137.88920349674862"/>
    <n v="110.49418235537986"/>
    <n v="65.994628720543247"/>
    <n v="172.01514540473909"/>
    <n v="32.012065160986161"/>
  </r>
  <r>
    <x v="28"/>
    <x v="7"/>
    <n v="1"/>
    <x v="11"/>
    <x v="11"/>
    <x v="0"/>
    <n v="104804"/>
    <n v="26201"/>
    <n v="193"/>
    <n v="2375"/>
    <n v="4940"/>
    <n v="3843"/>
    <n v="842"/>
    <n v="2899118"/>
    <n v="4962305"/>
    <n v="4734584"/>
    <n v="8681987"/>
    <n v="4055263"/>
    <n v="15021.336787564767"/>
    <n v="2089.3915789473685"/>
    <n v="958.41781376518213"/>
    <n v="2259.1691386937287"/>
    <n v="4816.2268408551072"/>
    <n v="1.8415327659249646E-3"/>
    <n v="2.2661348803480783E-2"/>
    <n v="4.7135605511240027E-2"/>
    <n v="3.6668447769169117E-2"/>
    <n v="8.0340445021182399E-3"/>
    <n v="2.1501047298855087E-3"/>
    <n v="2.3732454691542827E-2"/>
    <n v="4.8660911890321804E-2"/>
    <n v="3.8021146701793358E-2"/>
    <n v="8.6765583495197699E-3"/>
    <n v="27.66228388229457"/>
    <n v="47.348431357581774"/>
    <n v="45.175603984580739"/>
    <n v="82.840225563909769"/>
    <n v="38.693780771726267"/>
    <n v="27.753999207793562"/>
    <n v="47.505416833267923"/>
    <n v="45.325385370734153"/>
    <n v="83.114885396204627"/>
    <n v="38.822071433240914"/>
  </r>
  <r>
    <x v="28"/>
    <x v="7"/>
    <n v="1"/>
    <x v="12"/>
    <x v="12"/>
    <x v="0"/>
    <n v="102036"/>
    <n v="25509"/>
    <n v="340"/>
    <n v="2750"/>
    <n v="3877"/>
    <n v="5864"/>
    <n v="1005"/>
    <n v="7430233"/>
    <n v="9068456"/>
    <n v="5281345"/>
    <n v="19524497"/>
    <n v="4374974"/>
    <n v="21853.626470588235"/>
    <n v="3297.6203636363634"/>
    <n v="1362.224658240908"/>
    <n v="3329.5526944065487"/>
    <n v="4353.2079601990054"/>
    <n v="3.3321572778235134E-3"/>
    <n v="2.6951272100043121E-2"/>
    <n v="3.7996393429769883E-2"/>
    <n v="5.7469912579873772E-2"/>
    <n v="9.8494648947430319E-3"/>
    <n v="3.7525132068823995E-3"/>
    <n v="2.813250663982169E-2"/>
    <n v="3.9390958382199248E-2"/>
    <n v="5.9167558398211813E-2"/>
    <n v="1.0569802586754839E-2"/>
    <n v="72.819720490807171"/>
    <n v="88.875063703006788"/>
    <n v="51.759624054255362"/>
    <n v="191.34910227762751"/>
    <n v="42.876768983496021"/>
    <n v="73.06115696785217"/>
    <n v="89.169732264393446"/>
    <n v="51.931235002506817"/>
    <n v="191.98352730464291"/>
    <n v="43.018928497164502"/>
  </r>
  <r>
    <x v="28"/>
    <x v="7"/>
    <n v="1"/>
    <x v="13"/>
    <x v="13"/>
    <x v="0"/>
    <n v="26828"/>
    <n v="6707"/>
    <n v="189"/>
    <n v="764"/>
    <n v="1042"/>
    <n v="1118"/>
    <n v="386"/>
    <n v="4135084"/>
    <n v="2423822"/>
    <n v="904199"/>
    <n v="3850735"/>
    <n v="2742960"/>
    <n v="21878.751322751323"/>
    <n v="3172.5418848167537"/>
    <n v="867.75335892514397"/>
    <n v="3444.3067978533095"/>
    <n v="7106.1139896373061"/>
    <n v="7.0448784851647531E-3"/>
    <n v="2.8477709855374983E-2"/>
    <n v="3.8840017891754883E-2"/>
    <n v="4.1672879081556584E-2"/>
    <n v="1.4387952885045475E-2"/>
    <n v="8.2346493659924969E-3"/>
    <n v="3.0843851216689588E-2"/>
    <n v="4.1588540560249909E-2"/>
    <n v="4.4515673241732695E-2"/>
    <n v="1.6081956283666671E-2"/>
    <n v="154.13314447592069"/>
    <n v="90.34672729983599"/>
    <n v="33.703555986282986"/>
    <n v="143.53418070672433"/>
    <n v="102.24243327866408"/>
    <n v="154.64417861814638"/>
    <n v="90.646275216317932"/>
    <n v="33.81530137292237"/>
    <n v="144.01007359249485"/>
    <n v="102.58142184836652"/>
  </r>
  <r>
    <x v="28"/>
    <x v="7"/>
    <n v="1"/>
    <x v="14"/>
    <x v="14"/>
    <x v="0"/>
    <n v="183940"/>
    <n v="45985"/>
    <n v="1230"/>
    <n v="4921"/>
    <n v="7282"/>
    <n v="8727"/>
    <n v="1899"/>
    <n v="17051374"/>
    <n v="16212616"/>
    <n v="8009565"/>
    <n v="30675340"/>
    <n v="19820885"/>
    <n v="13862.905691056911"/>
    <n v="3294.5775248933141"/>
    <n v="1099.9127986816809"/>
    <n v="3514.9925518505788"/>
    <n v="10437.538177988416"/>
    <n v="6.6869631401543983E-3"/>
    <n v="2.6753289116016092E-2"/>
    <n v="3.9588996411873439E-2"/>
    <n v="4.7444818962705228E-2"/>
    <n v="1.0324018701750572E-2"/>
    <n v="7.1297302598922908E-3"/>
    <n v="2.7629922274499098E-2"/>
    <n v="4.0648332188373937E-2"/>
    <n v="4.8599753313568375E-2"/>
    <n v="1.0873165854819086E-2"/>
    <n v="92.700739371534198"/>
    <n v="88.140785038599546"/>
    <n v="43.544443840382733"/>
    <n v="166.76818527780799"/>
    <n v="107.75733934978797"/>
    <n v="93.008092102119804"/>
    <n v="88.433019071911815"/>
    <n v="43.688817054737946"/>
    <n v="167.32111136520962"/>
    <n v="108.11461279457743"/>
  </r>
  <r>
    <x v="28"/>
    <x v="7"/>
    <n v="1"/>
    <x v="15"/>
    <x v="15"/>
    <x v="0"/>
    <n v="19668"/>
    <n v="4917"/>
    <n v="157"/>
    <n v="565"/>
    <n v="636"/>
    <n v="1079"/>
    <n v="223"/>
    <n v="2595296"/>
    <n v="1793265"/>
    <n v="809927"/>
    <n v="3358299"/>
    <n v="1666932"/>
    <n v="16530.547770700636"/>
    <n v="3173.9203539823011"/>
    <n v="1273.4701257861636"/>
    <n v="3112.4179796107505"/>
    <n v="7475.0313901345289"/>
    <n v="7.9825096603620086E-3"/>
    <n v="2.8726865975188122E-2"/>
    <n v="3.2336790726052472E-2"/>
    <n v="5.4860687411022985E-2"/>
    <n v="1.1338214358348586E-2"/>
    <n v="9.4609547944826573E-3"/>
    <n v="3.1502042629037441E-2"/>
    <n v="3.5275701452305221E-2"/>
    <n v="5.8643844348983135E-2"/>
    <n v="1.3097239419055625E-2"/>
    <n v="131.95525727069352"/>
    <n v="91.176784624771201"/>
    <n v="41.179936953426889"/>
    <n v="170.74938987187309"/>
    <n v="84.753508236729715"/>
    <n v="132.39275980748266"/>
    <n v="91.47908462701956"/>
    <n v="41.31647055773022"/>
    <n v="171.31551579037966"/>
    <n v="85.034511628502742"/>
  </r>
  <r>
    <x v="28"/>
    <x v="7"/>
    <n v="1"/>
    <x v="16"/>
    <x v="16"/>
    <x v="0"/>
    <n v="38912"/>
    <n v="9728"/>
    <n v="289"/>
    <n v="1046"/>
    <n v="3642"/>
    <n v="2793"/>
    <n v="210"/>
    <n v="5739586"/>
    <n v="1972186"/>
    <n v="3319889"/>
    <n v="8883192"/>
    <n v="1347879"/>
    <n v="19860.159169550174"/>
    <n v="1885.4550669216062"/>
    <n v="911.55656232839101"/>
    <n v="3180.5198711063372"/>
    <n v="6418.471428571429"/>
    <n v="7.4270148026315793E-3"/>
    <n v="2.6881167763157895E-2"/>
    <n v="9.3595805921052627E-2"/>
    <n v="7.177734375E-2"/>
    <n v="5.3967927631578946E-3"/>
    <n v="8.4411655489109831E-3"/>
    <n v="2.8791553859457558E-2"/>
    <n v="9.7036161184565262E-2"/>
    <n v="7.4826178725404632E-2"/>
    <n v="6.2621729403210431E-3"/>
    <n v="147.50169613486841"/>
    <n v="50.683233963815788"/>
    <n v="85.31787109375"/>
    <n v="228.28926809210526"/>
    <n v="34.63916015625"/>
    <n v="147.99074346480785"/>
    <n v="50.851276100904414"/>
    <n v="85.60074565145247"/>
    <n v="229.04616960537459"/>
    <n v="34.754007573124916"/>
  </r>
  <r>
    <x v="28"/>
    <x v="7"/>
    <n v="1"/>
    <x v="17"/>
    <x v="17"/>
    <x v="0"/>
    <n v="123508"/>
    <n v="30877"/>
    <n v="661"/>
    <n v="3207"/>
    <n v="6715"/>
    <n v="4447"/>
    <n v="1112"/>
    <n v="10110144"/>
    <n v="10496725"/>
    <n v="4499628"/>
    <n v="15384841"/>
    <n v="2610394"/>
    <n v="15295.225416036308"/>
    <n v="3273.0667290302463"/>
    <n v="670.08607594936711"/>
    <n v="3459.5999550258603"/>
    <n v="2347.4766187050359"/>
    <n v="5.3518800401593418E-3"/>
    <n v="2.5965929332512874E-2"/>
    <n v="5.4368947760468959E-2"/>
    <n v="3.6005764808757328E-2"/>
    <n v="9.0034653625676066E-3"/>
    <n v="5.8356025467756921E-3"/>
    <n v="2.7020309882660583E-2"/>
    <n v="5.5872244456224109E-2"/>
    <n v="3.7240948688274489E-2"/>
    <n v="9.6297176042471205E-3"/>
    <n v="81.85821161382259"/>
    <n v="84.988219386598445"/>
    <n v="36.431874858308774"/>
    <n v="124.56554231304855"/>
    <n v="21.135424425948116"/>
    <n v="82.129615542539142"/>
    <n v="85.27000097187134"/>
    <n v="36.552666087094735"/>
    <n v="124.9785439765342"/>
    <n v="21.205499707477053"/>
  </r>
  <r>
    <x v="28"/>
    <x v="7"/>
    <n v="1"/>
    <x v="18"/>
    <x v="18"/>
    <x v="0"/>
    <n v="84120"/>
    <n v="21030"/>
    <n v="286"/>
    <n v="2702"/>
    <n v="4317"/>
    <n v="5348"/>
    <n v="848"/>
    <n v="10970005"/>
    <n v="9656354"/>
    <n v="4001076"/>
    <n v="20619914"/>
    <n v="8987009"/>
    <n v="38356.660839160839"/>
    <n v="3573.780162842339"/>
    <n v="926.81862404447531"/>
    <n v="3855.6308900523559"/>
    <n v="10597.887971698114"/>
    <n v="3.3999048977650975E-3"/>
    <n v="3.2120779838326202E-2"/>
    <n v="5.1319543509272467E-2"/>
    <n v="6.3575844032334766E-2"/>
    <n v="1.0080836899667142E-2"/>
    <n v="3.8675324975862542E-3"/>
    <n v="3.353725809477822E-2"/>
    <n v="5.3092130910825937E-2"/>
    <n v="6.5535991114448633E-2"/>
    <n v="1.0883354283856287E-2"/>
    <n v="130.40899904897765"/>
    <n v="114.79260580123633"/>
    <n v="47.563908701854494"/>
    <n v="245.12498811222065"/>
    <n v="106.83558012363291"/>
    <n v="130.84137490943328"/>
    <n v="115.17320493219518"/>
    <n v="47.721608600646547"/>
    <n v="245.93770907800607"/>
    <n v="107.1897974416102"/>
  </r>
  <r>
    <x v="28"/>
    <x v="7"/>
    <n v="1"/>
    <x v="19"/>
    <x v="19"/>
    <x v="0"/>
    <n v="68968"/>
    <n v="17242"/>
    <n v="587"/>
    <n v="1780"/>
    <n v="4617"/>
    <n v="2758"/>
    <n v="645"/>
    <n v="7513939"/>
    <n v="5616833"/>
    <n v="4043190"/>
    <n v="8338482"/>
    <n v="1676516"/>
    <n v="12800.577512776832"/>
    <n v="3155.5241573033709"/>
    <n v="875.71799870045481"/>
    <n v="3023.3799854967369"/>
    <n v="2599.2496124031009"/>
    <n v="8.5111935970305069E-3"/>
    <n v="2.5809070873448556E-2"/>
    <n v="6.6944090012759541E-2"/>
    <n v="3.9989560375826468E-2"/>
    <n v="9.3521633221204034E-3"/>
    <n v="9.3262191916949708E-3"/>
    <n v="2.7215896694541386E-2"/>
    <n v="6.9161479888316127E-2"/>
    <n v="4.1727935096025535E-2"/>
    <n v="1.0206143507474431E-2"/>
    <n v="108.94819336503886"/>
    <n v="81.441146618721731"/>
    <n v="58.62414453079689"/>
    <n v="120.90363646908712"/>
    <n v="24.308606890151953"/>
    <n v="109.30941513036812"/>
    <n v="81.711167753018898"/>
    <n v="58.818515050621663"/>
    <n v="121.30449694828535"/>
    <n v="24.389202975523787"/>
  </r>
  <r>
    <x v="28"/>
    <x v="7"/>
    <n v="1"/>
    <x v="20"/>
    <x v="20"/>
    <x v="0"/>
    <n v="67012"/>
    <n v="16753"/>
    <n v="475"/>
    <n v="2175"/>
    <n v="2864"/>
    <n v="3182"/>
    <n v="456"/>
    <n v="6761186"/>
    <n v="9046356"/>
    <n v="2861485"/>
    <n v="15046651"/>
    <n v="1839367"/>
    <n v="14234.075789473683"/>
    <n v="4159.2441379310349"/>
    <n v="999.12185754189943"/>
    <n v="4728.677247014456"/>
    <n v="4033.6995614035086"/>
    <n v="7.0882826956366026E-3"/>
    <n v="3.2456873395809709E-2"/>
    <n v="4.2738613979585748E-2"/>
    <n v="4.7484032710559301E-2"/>
    <n v="6.8047513878111386E-3"/>
    <n v="7.8433844232895199E-3"/>
    <n v="3.4051900758884812E-2"/>
    <n v="4.4559174490481204E-2"/>
    <n v="4.9398242624483009E-2"/>
    <n v="7.5447025883800881E-3"/>
    <n v="100.89515310690622"/>
    <n v="134.99606040709128"/>
    <n v="42.701083388049902"/>
    <n v="224.53666507491195"/>
    <n v="27.448322688473706"/>
    <n v="101.2296747193604"/>
    <n v="135.44364483916496"/>
    <n v="42.842660409627698"/>
    <n v="225.28112469406094"/>
    <n v="27.539328617719701"/>
  </r>
  <r>
    <x v="28"/>
    <x v="7"/>
    <n v="1"/>
    <x v="21"/>
    <x v="21"/>
    <x v="0"/>
    <n v="107328"/>
    <n v="26832"/>
    <n v="1102"/>
    <n v="3871"/>
    <n v="3911"/>
    <n v="7100"/>
    <n v="1373"/>
    <n v="13115334"/>
    <n v="11911459"/>
    <n v="4882485"/>
    <n v="21055183"/>
    <n v="3991993"/>
    <n v="11901.392014519057"/>
    <n v="3077.1012658227846"/>
    <n v="1248.3981079007926"/>
    <n v="2965.518732394366"/>
    <n v="2907.4967225054625"/>
    <n v="1.0267590936195588E-2"/>
    <n v="3.6067009540846753E-2"/>
    <n v="3.6439698867024452E-2"/>
    <n v="6.6152355396541448E-2"/>
    <n v="1.2792561121049493E-2"/>
    <n v="1.0984547058201979E-2"/>
    <n v="3.7393114478701389E-2"/>
    <n v="3.7772379976615554E-2"/>
    <n v="6.7920061545669055E-2"/>
    <n v="1.3591810601568275E-2"/>
    <n v="122.19862477638641"/>
    <n v="110.98184071258198"/>
    <n v="45.491251118067979"/>
    <n v="196.1760491204532"/>
    <n v="37.194329531902206"/>
    <n v="122.6037788372219"/>
    <n v="111.34980511092101"/>
    <n v="45.642079043968941"/>
    <n v="196.82647806828513"/>
    <n v="37.317648707363297"/>
  </r>
  <r>
    <x v="28"/>
    <x v="7"/>
    <n v="1"/>
    <x v="22"/>
    <x v="22"/>
    <x v="0"/>
    <n v="31188"/>
    <n v="7797"/>
    <n v="320"/>
    <n v="1114"/>
    <n v="386"/>
    <n v="1162"/>
    <n v="169"/>
    <n v="4821998"/>
    <n v="4184181"/>
    <n v="381119"/>
    <n v="3670611"/>
    <n v="992915"/>
    <n v="15068.74375"/>
    <n v="3755.9973070017954"/>
    <n v="987.35492227979273"/>
    <n v="3158.8734939759038"/>
    <n v="5875.2366863905327"/>
    <n v="1.0260356547390022E-2"/>
    <n v="3.5718866230601512E-2"/>
    <n v="1.2376555085289214E-2"/>
    <n v="3.7257919712710016E-2"/>
    <n v="5.4187508015903557E-3"/>
    <n v="1.1589904077731944E-2"/>
    <n v="3.8167437931174809E-2"/>
    <n v="1.3835227410361767E-2"/>
    <n v="3.9756690596787797E-2"/>
    <n v="6.387322737647208E-3"/>
    <n v="154.61068359625497"/>
    <n v="134.15996537129666"/>
    <n v="12.220052584327306"/>
    <n v="117.69305502116198"/>
    <n v="31.836443503911759"/>
    <n v="155.12330103709934"/>
    <n v="134.60477769935022"/>
    <n v="12.260568620716613"/>
    <n v="118.08327069880332"/>
    <n v="31.941998410047347"/>
  </r>
  <r>
    <x v="28"/>
    <x v="7"/>
    <n v="1"/>
    <x v="23"/>
    <x v="23"/>
    <x v="0"/>
    <n v="58380"/>
    <n v="14595"/>
    <n v="617"/>
    <n v="2446"/>
    <n v="3739"/>
    <n v="3049"/>
    <n v="315"/>
    <n v="10480584"/>
    <n v="7371778"/>
    <n v="4911522"/>
    <n v="9645476"/>
    <n v="2017735"/>
    <n v="16986.359805510536"/>
    <n v="3013.8094848732626"/>
    <n v="1313.5924043861994"/>
    <n v="3163.4883568383075"/>
    <n v="6405.5079365079364"/>
    <n v="1.0568687906817403E-2"/>
    <n v="4.1897910243233985E-2"/>
    <n v="6.4045906132237068E-2"/>
    <n v="5.2226789996574166E-2"/>
    <n v="5.3956834532374104E-3"/>
    <n v="1.1554802163147805E-2"/>
    <n v="4.382999400477372E-2"/>
    <n v="6.6406910753135637E-2"/>
    <n v="5.4372261531439682E-2"/>
    <n v="6.1021185656462496E-3"/>
    <n v="179.5235354573484"/>
    <n v="126.27231928742719"/>
    <n v="84.130215827338134"/>
    <n v="165.21884206920177"/>
    <n v="34.562093182596783"/>
    <n v="180.11875238011808"/>
    <n v="126.69097983310874"/>
    <n v="84.40915267007091"/>
    <n v="165.76663125188173"/>
    <n v="34.676685081069678"/>
  </r>
  <r>
    <x v="28"/>
    <x v="7"/>
    <n v="1"/>
    <x v="24"/>
    <x v="24"/>
    <x v="0"/>
    <n v="30348"/>
    <n v="7587"/>
    <n v="334"/>
    <n v="1368"/>
    <n v="997"/>
    <n v="2499"/>
    <n v="42"/>
    <n v="4334252"/>
    <n v="3557000"/>
    <n v="1534292"/>
    <n v="6670459"/>
    <n v="183881"/>
    <n v="12976.802395209581"/>
    <n v="2600.1461988304095"/>
    <n v="1538.9087261785355"/>
    <n v="2669.2513005202081"/>
    <n v="4378.1190476190477"/>
    <n v="1.1005667589297483E-2"/>
    <n v="4.5077105575326216E-2"/>
    <n v="3.285224726505865E-2"/>
    <n v="8.2344800316330569E-2"/>
    <n v="1.383946223803875E-3"/>
    <n v="1.2401058791420477E-2"/>
    <n v="4.7852042061028867E-2"/>
    <n v="3.5236321851485938E-2"/>
    <n v="8.6021420259210377E-2"/>
    <n v="1.8811675671726426E-3"/>
    <n v="142.81837353367604"/>
    <n v="117.20706471596151"/>
    <n v="50.556609990773694"/>
    <n v="219.7989653354422"/>
    <n v="6.0590813233161986"/>
    <n v="143.29189313428506"/>
    <n v="117.59566907476814"/>
    <n v="50.724232301395602"/>
    <n v="220.52771693584728"/>
    <n v="6.0791704315820745"/>
  </r>
  <r>
    <x v="28"/>
    <x v="7"/>
    <n v="1"/>
    <x v="25"/>
    <x v="25"/>
    <x v="0"/>
    <n v="77756"/>
    <n v="19439"/>
    <n v="922"/>
    <n v="3164"/>
    <n v="6622"/>
    <n v="2430"/>
    <n v="1166"/>
    <n v="12804334"/>
    <n v="8726260"/>
    <n v="6712082"/>
    <n v="7075378"/>
    <n v="6745652"/>
    <n v="13887.56399132321"/>
    <n v="2757.9835651074591"/>
    <n v="1013.6034430685594"/>
    <n v="2911.6781893004113"/>
    <n v="5785.293310463122"/>
    <n v="1.1857605843922012E-2"/>
    <n v="4.0691393590205259E-2"/>
    <n v="8.5163845876845515E-2"/>
    <n v="3.1251607592983177E-2"/>
    <n v="1.4995627347085755E-2"/>
    <n v="1.2762082237696469E-2"/>
    <n v="4.2342288459127825E-2"/>
    <n v="8.7496166529081848E-2"/>
    <n v="3.2705494562326749E-2"/>
    <n v="1.6011151751068146E-2"/>
    <n v="164.67325994135501"/>
    <n v="112.2261947631051"/>
    <n v="86.322367405730745"/>
    <n v="90.994624209064256"/>
    <n v="86.754102577293068"/>
    <n v="165.21924022630785"/>
    <n v="112.59828486332997"/>
    <n v="86.608572408114071"/>
    <n v="91.296320251715841"/>
    <n v="87.04173901360852"/>
  </r>
  <r>
    <x v="28"/>
    <x v="7"/>
    <n v="1"/>
    <x v="26"/>
    <x v="26"/>
    <x v="0"/>
    <n v="57696"/>
    <n v="14424"/>
    <n v="468"/>
    <n v="2353"/>
    <n v="4916"/>
    <n v="5550"/>
    <n v="698"/>
    <n v="6283014"/>
    <n v="8593657"/>
    <n v="3406366"/>
    <n v="21259396"/>
    <n v="2141260"/>
    <n v="13425.24358974359"/>
    <n v="3652.2129196770079"/>
    <n v="692.91415785191214"/>
    <n v="3830.5218018018018"/>
    <n v="3067.7077363896847"/>
    <n v="8.1114808652246254E-3"/>
    <n v="4.0782723239046033E-2"/>
    <n v="8.5205213533000548E-2"/>
    <n v="9.6193843594009981E-2"/>
    <n v="1.2097892401552967E-2"/>
    <n v="8.9815716604569398E-3"/>
    <n v="4.2701302191392329E-2"/>
    <n v="8.7913396445287992E-2"/>
    <n v="9.9054030111921251E-2"/>
    <n v="1.3158353845819377E-2"/>
    <n v="108.89860648918469"/>
    <n v="148.94718871325568"/>
    <n v="59.039898779811423"/>
    <n v="368.47261508596785"/>
    <n v="37.112798114254019"/>
    <n v="109.25966384739273"/>
    <n v="149.44102862731063"/>
    <n v="59.235647748228445"/>
    <n v="369.69429967187818"/>
    <n v="37.235846969283877"/>
  </r>
  <r>
    <x v="29"/>
    <x v="7"/>
    <n v="2"/>
    <x v="0"/>
    <x v="0"/>
    <x v="0"/>
    <n v="88784"/>
    <n v="22196"/>
    <n v="141"/>
    <n v="2454"/>
    <n v="1279"/>
    <n v="4235"/>
    <n v="588"/>
    <n v="2216549"/>
    <n v="4389744"/>
    <n v="1775891"/>
    <n v="7021288"/>
    <n v="1977445"/>
    <n v="15720.205673758865"/>
    <n v="1788.8117359413202"/>
    <n v="1388.4996090695856"/>
    <n v="1657.9192443919717"/>
    <n v="3363.0017006802723"/>
    <n v="1.5881239863038386E-3"/>
    <n v="2.7640115336096595E-2"/>
    <n v="1.4405748783564607E-2"/>
    <n v="4.7700036042530189E-2"/>
    <n v="6.6228149216074972E-3"/>
    <n v="1.8995003474474299E-3"/>
    <n v="2.8922068059965826E-2"/>
    <n v="1.5337512010696277E-2"/>
    <n v="4.936664919498291E-2"/>
    <n v="7.2570744017557334E-3"/>
    <n v="24.96563570012615"/>
    <n v="49.442962695981258"/>
    <n v="20.002376554334113"/>
    <n v="79.08280771310146"/>
    <n v="22.272537844656696"/>
    <n v="25.048410188822359"/>
    <n v="49.606892667801084"/>
    <n v="20.068695173730841"/>
    <n v="79.34500968751702"/>
    <n v="22.34638326778963"/>
  </r>
  <r>
    <x v="29"/>
    <x v="7"/>
    <n v="2"/>
    <x v="1"/>
    <x v="1"/>
    <x v="0"/>
    <n v="22752"/>
    <n v="5688"/>
    <n v="25"/>
    <n v="409"/>
    <n v="931"/>
    <n v="693"/>
    <n v="101"/>
    <n v="613766"/>
    <n v="1298323"/>
    <n v="1419404"/>
    <n v="1994734"/>
    <n v="650514"/>
    <n v="24550.639999999999"/>
    <n v="3174.3838630806845"/>
    <n v="1524.6015037593984"/>
    <n v="2878.4040404040402"/>
    <n v="6440.7326732673264"/>
    <n v="1.0988045007032348E-3"/>
    <n v="1.7976441631504924E-2"/>
    <n v="4.0919479606188469E-2"/>
    <n v="3.045886075949367E-2"/>
    <n v="4.4391701828410688E-3"/>
    <n v="1.6105660031901486E-3"/>
    <n v="2.0028827185801505E-2"/>
    <n v="4.3979601440234439E-2"/>
    <n v="3.3113381238086728E-2"/>
    <n v="5.4660767456539356E-3"/>
    <n v="26.976353727144865"/>
    <n v="57.064126230661039"/>
    <n v="62.385900140646974"/>
    <n v="87.672907876230667"/>
    <n v="28.591508438818565"/>
    <n v="27.065794825840431"/>
    <n v="57.253324452103286"/>
    <n v="62.592742900351617"/>
    <n v="87.963590645503317"/>
    <n v="28.686304642708723"/>
  </r>
  <r>
    <x v="29"/>
    <x v="7"/>
    <n v="2"/>
    <x v="2"/>
    <x v="2"/>
    <x v="0"/>
    <n v="22052"/>
    <n v="5513"/>
    <n v="107"/>
    <n v="635"/>
    <n v="352"/>
    <n v="1814"/>
    <n v="673"/>
    <n v="1076951"/>
    <n v="1998650"/>
    <n v="290370"/>
    <n v="5311059"/>
    <n v="3374221"/>
    <n v="10064.962616822429"/>
    <n v="3147.48031496063"/>
    <n v="824.91477272727275"/>
    <n v="2927.8164277839028"/>
    <n v="5013.7013372956908"/>
    <n v="4.8521676038454564E-3"/>
    <n v="2.8795574097587519E-2"/>
    <n v="1.5962270995828042E-2"/>
    <n v="8.2260112461454746E-2"/>
    <n v="3.051877380736441E-2"/>
    <n v="5.9424616154516328E-3"/>
    <n v="3.1419491297118067E-2"/>
    <n v="1.7928731118894415E-2"/>
    <n v="8.6571195443454194E-2"/>
    <n v="3.3217663725987806E-2"/>
    <n v="48.836885543261381"/>
    <n v="90.633502630146921"/>
    <n v="13.167513150734628"/>
    <n v="240.84250861599855"/>
    <n v="153.01201705060765"/>
    <n v="48.998806043861265"/>
    <n v="90.934001360844945"/>
    <n v="13.211170527680459"/>
    <n v="241.64103086259615"/>
    <n v="153.51933405338181"/>
  </r>
  <r>
    <x v="29"/>
    <x v="7"/>
    <n v="2"/>
    <x v="3"/>
    <x v="3"/>
    <x v="0"/>
    <n v="88908"/>
    <n v="22227"/>
    <n v="144"/>
    <n v="1925"/>
    <n v="1099"/>
    <n v="2775"/>
    <n v="480"/>
    <n v="2500160"/>
    <n v="6907857"/>
    <n v="794923"/>
    <n v="9135466"/>
    <n v="2508646"/>
    <n v="17362.222222222223"/>
    <n v="3588.497142857143"/>
    <n v="723.31483166515011"/>
    <n v="3292.0598198198199"/>
    <n v="5226.3458333333338"/>
    <n v="1.6196517748684033E-3"/>
    <n v="2.1651594907094975E-2"/>
    <n v="1.2361092365141494E-2"/>
    <n v="3.1212039411526522E-2"/>
    <n v="5.3988392495613446E-3"/>
    <n v="1.9338793819725995E-3"/>
    <n v="2.2788900612406144E-2"/>
    <n v="1.3224494308093833E-2"/>
    <n v="3.2570856313964579E-2"/>
    <n v="5.9714508996845678E-3"/>
    <n v="28.120754037881856"/>
    <n v="77.696686462410582"/>
    <n v="8.9409614432896927"/>
    <n v="102.75190084131911"/>
    <n v="28.21620101678139"/>
    <n v="28.213989438141493"/>
    <n v="77.954292700543874"/>
    <n v="8.9706055317002704"/>
    <n v="103.09257856957183"/>
    <n v="28.309752875030359"/>
  </r>
  <r>
    <x v="29"/>
    <x v="7"/>
    <n v="2"/>
    <x v="4"/>
    <x v="4"/>
    <x v="0"/>
    <n v="69312"/>
    <n v="17328"/>
    <n v="183"/>
    <n v="1415"/>
    <n v="3620"/>
    <n v="2164"/>
    <n v="382"/>
    <n v="4142564"/>
    <n v="4623093"/>
    <n v="7161480"/>
    <n v="6983504"/>
    <n v="1174238"/>
    <n v="22636.961748633879"/>
    <n v="3267.2035335689047"/>
    <n v="1978.3093922651933"/>
    <n v="3227.1275415896489"/>
    <n v="3073.9214659685863"/>
    <n v="2.6402354570637119E-3"/>
    <n v="2.0414935364727608E-2"/>
    <n v="5.2227608494921515E-2"/>
    <n v="3.1221144967682364E-2"/>
    <n v="5.5113111726685137E-3"/>
    <n v="3.0943850792750261E-3"/>
    <n v="2.1666481282031566E-2"/>
    <n v="5.4196645157059117E-2"/>
    <n v="3.2760321539380063E-2"/>
    <n v="6.1665190283704324E-3"/>
    <n v="59.766909048938132"/>
    <n v="66.69974896121883"/>
    <n v="103.32236842105263"/>
    <n v="100.75461680517083"/>
    <n v="16.941337719298247"/>
    <n v="59.965068446796117"/>
    <n v="66.920894446266601"/>
    <n v="103.66493755566877"/>
    <n v="101.08867246431787"/>
    <n v="16.997507351203019"/>
  </r>
  <r>
    <x v="29"/>
    <x v="7"/>
    <n v="2"/>
    <x v="5"/>
    <x v="5"/>
    <x v="0"/>
    <n v="17596"/>
    <n v="4399"/>
    <n v="85"/>
    <n v="396"/>
    <n v="931"/>
    <n v="601"/>
    <n v="162"/>
    <n v="1689419"/>
    <n v="1275757"/>
    <n v="1412480"/>
    <n v="2061115"/>
    <n v="925374"/>
    <n v="19875.517647058823"/>
    <n v="3221.6085858585857"/>
    <n v="1517.1643394199784"/>
    <n v="3429.4758735440932"/>
    <n v="5712.1851851851852"/>
    <n v="4.8306433280290977E-3"/>
    <n v="2.2505114798817914E-2"/>
    <n v="5.2909752216412823E-2"/>
    <n v="3.4155489884064562E-2"/>
    <n v="9.2066378722436924E-3"/>
    <n v="6.0485105108489543E-3"/>
    <n v="2.5110349219455021E-2"/>
    <n v="5.6841742994237561E-2"/>
    <n v="3.7345799343086759E-2"/>
    <n v="1.0884247922193621E-2"/>
    <n v="96.011536712889296"/>
    <n v="72.502671061604914"/>
    <n v="80.272789270288698"/>
    <n v="117.13542850647875"/>
    <n v="52.590020459195273"/>
    <n v="96.329866514533663"/>
    <n v="72.74305634953906"/>
    <n v="80.53893667257708"/>
    <n v="117.52379535278286"/>
    <n v="52.764384617445451"/>
  </r>
  <r>
    <x v="29"/>
    <x v="7"/>
    <n v="2"/>
    <x v="6"/>
    <x v="6"/>
    <x v="0"/>
    <n v="111196"/>
    <n v="27799"/>
    <n v="392"/>
    <n v="3069"/>
    <n v="2535"/>
    <n v="5378"/>
    <n v="880"/>
    <n v="11994644"/>
    <n v="8408435"/>
    <n v="3488964"/>
    <n v="13281324"/>
    <n v="8391891"/>
    <n v="30598.581632653062"/>
    <n v="2739.7963506028022"/>
    <n v="1376.3171597633136"/>
    <n v="2469.5656377835626"/>
    <n v="9536.2397727272728"/>
    <n v="3.5253066657073995E-3"/>
    <n v="2.7599913665959208E-2"/>
    <n v="2.27975826468578E-2"/>
    <n v="4.8365049102485701E-2"/>
    <n v="7.9139537393431419E-3"/>
    <n v="3.9394426104665814E-3"/>
    <n v="2.8744603154365722E-2"/>
    <n v="2.3840495462691735E-2"/>
    <n v="4.9864086084157898E-2"/>
    <n v="8.5330850431837441E-3"/>
    <n v="107.86938379078384"/>
    <n v="75.618142738947441"/>
    <n v="31.376704197992733"/>
    <n v="119.44066333321342"/>
    <n v="75.469360408647788"/>
    <n v="108.22702872306219"/>
    <n v="75.868857488475797"/>
    <n v="31.480734821452803"/>
    <n v="119.83667327086116"/>
    <n v="75.719581864856266"/>
  </r>
  <r>
    <x v="29"/>
    <x v="7"/>
    <n v="2"/>
    <x v="7"/>
    <x v="7"/>
    <x v="0"/>
    <n v="137644"/>
    <n v="34411"/>
    <n v="921"/>
    <n v="3013"/>
    <n v="1703"/>
    <n v="5089"/>
    <n v="744"/>
    <n v="13872058"/>
    <n v="6953706"/>
    <n v="1290477"/>
    <n v="15582454"/>
    <n v="3758819"/>
    <n v="15061.952225841476"/>
    <n v="2307.9010952538997"/>
    <n v="757.76688197298881"/>
    <n v="3061.9874238553743"/>
    <n v="5052.1760752688169"/>
    <n v="6.6911743337886142E-3"/>
    <n v="2.1889802679375781E-2"/>
    <n v="1.2372497166603703E-2"/>
    <n v="3.6972189125570314E-2"/>
    <n v="5.4052483217575777E-3"/>
    <n v="7.2031750851593371E-3"/>
    <n v="2.2808753130431562E-2"/>
    <n v="1.3066725840962237E-2"/>
    <n v="3.8157232580748858E-2"/>
    <n v="5.8657255790017706E-3"/>
    <n v="100.78214815030077"/>
    <n v="50.519499578623112"/>
    <n v="9.3754686001569265"/>
    <n v="113.20837813489872"/>
    <n v="27.30826625207056"/>
    <n v="101.11629509064103"/>
    <n v="50.686998848300746"/>
    <n v="9.406553313119451"/>
    <n v="113.58372470042583"/>
    <n v="27.398807819020671"/>
  </r>
  <r>
    <x v="29"/>
    <x v="7"/>
    <n v="2"/>
    <x v="8"/>
    <x v="8"/>
    <x v="0"/>
    <n v="13188"/>
    <n v="3297"/>
    <n v="117"/>
    <n v="327"/>
    <n v="389"/>
    <n v="427"/>
    <n v="146"/>
    <n v="1395272"/>
    <n v="985874"/>
    <n v="352308"/>
    <n v="1281447"/>
    <n v="595824"/>
    <n v="11925.401709401709"/>
    <n v="3014.9051987767584"/>
    <n v="905.67609254498711"/>
    <n v="3001.0468384074943"/>
    <n v="4080.9863013698632"/>
    <n v="8.8717015468607833E-3"/>
    <n v="2.4795268425841673E-2"/>
    <n v="2.9496511980588412E-2"/>
    <n v="3.237791932059448E-2"/>
    <n v="1.1070670306339096E-2"/>
    <n v="1.0774246169209351E-2"/>
    <n v="2.795026403206808E-2"/>
    <n v="3.2929326461248132E-2"/>
    <n v="3.5969154156365986E-2"/>
    <n v="1.319360208988694E-2"/>
    <n v="105.79860479223537"/>
    <n v="74.755383682135275"/>
    <n v="26.714285714285715"/>
    <n v="97.167652411282987"/>
    <n v="45.179253867151957"/>
    <n v="106.14938398014147"/>
    <n v="75.003237922095465"/>
    <n v="26.802857916790188"/>
    <n v="97.489815357292585"/>
    <n v="45.329047354626056"/>
  </r>
  <r>
    <x v="29"/>
    <x v="7"/>
    <n v="2"/>
    <x v="9"/>
    <x v="9"/>
    <x v="0"/>
    <n v="13820"/>
    <n v="3455"/>
    <n v="117"/>
    <n v="358"/>
    <n v="569"/>
    <n v="501"/>
    <n v="107"/>
    <n v="1643537"/>
    <n v="1139196"/>
    <n v="406532"/>
    <n v="1568992"/>
    <n v="489368"/>
    <n v="14047.324786324787"/>
    <n v="3182.1117318435754"/>
    <n v="714.46748681898066"/>
    <n v="3131.7205588822353"/>
    <n v="4573.532710280374"/>
    <n v="8.4659913169319832E-3"/>
    <n v="2.5904486251808974E-2"/>
    <n v="4.117221418234443E-2"/>
    <n v="3.6251808972503616E-2"/>
    <n v="7.7424023154848047E-3"/>
    <n v="1.0281902554419882E-2"/>
    <n v="2.9052888130701535E-2"/>
    <n v="4.5110201531759507E-2"/>
    <n v="3.9956470445344554E-2"/>
    <n v="9.4796109661188944E-3"/>
    <n v="118.92452966714906"/>
    <n v="82.430969609261936"/>
    <n v="29.416208393632417"/>
    <n v="113.53053545586107"/>
    <n v="35.410130246020259"/>
    <n v="119.31882834453405"/>
    <n v="82.704272538299904"/>
    <n v="29.51373892073018"/>
    <n v="113.90695014590312"/>
    <n v="35.527533842747651"/>
  </r>
  <r>
    <x v="29"/>
    <x v="7"/>
    <n v="2"/>
    <x v="10"/>
    <x v="10"/>
    <x v="0"/>
    <n v="39740"/>
    <n v="9935"/>
    <n v="304"/>
    <n v="1051"/>
    <n v="3295"/>
    <n v="2287"/>
    <n v="831"/>
    <n v="5787685"/>
    <n v="4408555"/>
    <n v="3200111"/>
    <n v="7032453"/>
    <n v="4417134"/>
    <n v="19038.4375"/>
    <n v="4194.6289248334915"/>
    <n v="971.20212443095602"/>
    <n v="3074.968517708789"/>
    <n v="5315.4440433212994"/>
    <n v="7.6497232008052342E-3"/>
    <n v="2.6446904881731254E-2"/>
    <n v="8.2913940613990947E-2"/>
    <n v="5.7549068948163057E-2"/>
    <n v="2.0910920986411678E-2"/>
    <n v="8.6680738571503334E-3"/>
    <n v="2.8322371062540031E-2"/>
    <n v="8.6136944384723288E-2"/>
    <n v="6.0271083950388132E-2"/>
    <n v="2.2583319116645448E-2"/>
    <n v="145.63877705083038"/>
    <n v="110.93495218922999"/>
    <n v="80.526195269250124"/>
    <n v="176.96157523905384"/>
    <n v="111.1508303975843"/>
    <n v="146.12164780363332"/>
    <n v="111.30276112693534"/>
    <n v="80.793182848502099"/>
    <n v="177.54829788794737"/>
    <n v="111.51935508747525"/>
  </r>
  <r>
    <x v="29"/>
    <x v="7"/>
    <n v="2"/>
    <x v="11"/>
    <x v="11"/>
    <x v="0"/>
    <n v="107472"/>
    <n v="26868"/>
    <n v="195"/>
    <n v="2114"/>
    <n v="6802"/>
    <n v="3112"/>
    <n v="816"/>
    <n v="3215462"/>
    <n v="4339191"/>
    <n v="6212295"/>
    <n v="5586829"/>
    <n v="4035833"/>
    <n v="16489.548717948717"/>
    <n v="2052.5974456007571"/>
    <n v="913.30417524257575"/>
    <n v="1795.2535347043702"/>
    <n v="4945.8737745098042"/>
    <n v="1.8144260830728004E-3"/>
    <n v="1.9670239690337949E-2"/>
    <n v="6.3290903677236859E-2"/>
    <n v="2.89563793360131E-2"/>
    <n v="7.592675301473872E-3"/>
    <n v="2.1168969424650947E-3"/>
    <n v="2.065719883423368E-2"/>
    <n v="6.5021442205261321E-2"/>
    <n v="3.014816938243128E-2"/>
    <n v="8.2096262694526211E-3"/>
    <n v="29.919067291945808"/>
    <n v="40.375083742742298"/>
    <n v="57.803846583296114"/>
    <n v="51.984042355218101"/>
    <n v="37.552413651927942"/>
    <n v="30.018265066322762"/>
    <n v="40.508948826452354"/>
    <n v="57.995497374931368"/>
    <n v="52.156397370648115"/>
    <n v="37.676920068535281"/>
  </r>
  <r>
    <x v="29"/>
    <x v="7"/>
    <n v="2"/>
    <x v="12"/>
    <x v="12"/>
    <x v="0"/>
    <n v="105088"/>
    <n v="26272"/>
    <n v="359"/>
    <n v="2741"/>
    <n v="4466"/>
    <n v="5191"/>
    <n v="1022"/>
    <n v="7762980"/>
    <n v="9007434"/>
    <n v="5348950"/>
    <n v="14681298"/>
    <n v="4272228"/>
    <n v="21623.899721448466"/>
    <n v="3286.1853338197739"/>
    <n v="1197.704881325571"/>
    <n v="2828.2215372760547"/>
    <n v="4180.262230919765"/>
    <n v="3.4161845310596833E-3"/>
    <n v="2.6082901948842874E-2"/>
    <n v="4.2497716199756397E-2"/>
    <n v="4.9396696102314251E-2"/>
    <n v="9.7251827040194892E-3"/>
    <n v="3.8355637760710691E-3"/>
    <n v="2.7228463179147372E-2"/>
    <n v="4.3947596212255143E-2"/>
    <n v="5.0954195790524077E-2"/>
    <n v="1.0430535041170677E-2"/>
    <n v="73.871231729598051"/>
    <n v="85.713249847746653"/>
    <n v="50.899722137637028"/>
    <n v="139.70479978684531"/>
    <n v="40.653813946406821"/>
    <n v="74.116154531052928"/>
    <n v="85.997435298333912"/>
    <n v="51.068482049274316"/>
    <n v="140.16799621851897"/>
    <n v="40.788603170417957"/>
  </r>
  <r>
    <x v="29"/>
    <x v="7"/>
    <n v="2"/>
    <x v="13"/>
    <x v="13"/>
    <x v="0"/>
    <n v="27056"/>
    <n v="6764"/>
    <n v="210"/>
    <n v="806"/>
    <n v="1146"/>
    <n v="1152"/>
    <n v="334"/>
    <n v="4398437"/>
    <n v="2603089"/>
    <n v="1015838"/>
    <n v="3870284"/>
    <n v="3053027"/>
    <n v="20944.938095238096"/>
    <n v="3229.6389578163771"/>
    <n v="886.42059336823729"/>
    <n v="3359.6215277777778"/>
    <n v="9140.7994011976043"/>
    <n v="7.7616794795978715E-3"/>
    <n v="2.9790065050266115E-2"/>
    <n v="4.2356593731519808E-2"/>
    <n v="4.2578356002365467E-2"/>
    <n v="1.2344766410408043E-2"/>
    <n v="9.0047906699339923E-3"/>
    <n v="3.219826592839093E-2"/>
    <n v="4.5209493744284394E-2"/>
    <n v="4.5438383383012752E-2"/>
    <n v="1.3908879854244596E-2"/>
    <n v="162.56789621525724"/>
    <n v="96.211154642223534"/>
    <n v="37.545756948551151"/>
    <n v="143.04716144293317"/>
    <n v="112.84103341218214"/>
    <n v="163.10689608889427"/>
    <n v="96.530146284496908"/>
    <n v="37.670241294612197"/>
    <n v="143.52143959831869"/>
    <n v="113.21516203269222"/>
  </r>
  <r>
    <x v="29"/>
    <x v="7"/>
    <n v="2"/>
    <x v="14"/>
    <x v="14"/>
    <x v="0"/>
    <n v="186340"/>
    <n v="46585"/>
    <n v="1292"/>
    <n v="4963"/>
    <n v="9229"/>
    <n v="8214"/>
    <n v="1794"/>
    <n v="18698953"/>
    <n v="16389017"/>
    <n v="11358739"/>
    <n v="26619772"/>
    <n v="20412767"/>
    <n v="14472.873839009288"/>
    <n v="3302.2399758210759"/>
    <n v="1230.7659551414022"/>
    <n v="3240.7806184562942"/>
    <n v="11378.353957636566"/>
    <n v="6.9335623054631321E-3"/>
    <n v="2.6634109691960933E-2"/>
    <n v="4.9527744982290435E-2"/>
    <n v="4.4080712675753995E-2"/>
    <n v="9.6275625201245035E-3"/>
    <n v="7.3814511430054389E-3"/>
    <n v="2.7503190239015499E-2"/>
    <n v="5.0698852785872904E-2"/>
    <n v="4.5188707652091695E-2"/>
    <n v="1.0154622840699165E-2"/>
    <n v="100.34857250187828"/>
    <n v="87.952221745196951"/>
    <n v="60.957062359128471"/>
    <n v="142.85591928732424"/>
    <n v="109.54581410325213"/>
    <n v="100.68128190611731"/>
    <n v="88.243830589934589"/>
    <n v="61.159167754312712"/>
    <n v="143.32956337226838"/>
    <n v="109.90901730224621"/>
  </r>
  <r>
    <x v="29"/>
    <x v="7"/>
    <n v="2"/>
    <x v="15"/>
    <x v="15"/>
    <x v="0"/>
    <n v="19924"/>
    <n v="4981"/>
    <n v="161"/>
    <n v="582"/>
    <n v="784"/>
    <n v="953"/>
    <n v="219"/>
    <n v="2725712"/>
    <n v="1796819"/>
    <n v="824301"/>
    <n v="2795574"/>
    <n v="1881649"/>
    <n v="16929.888198757762"/>
    <n v="3087.3178694158078"/>
    <n v="1051.404336734694"/>
    <n v="2933.4459601259182"/>
    <n v="8592.0045662100456"/>
    <n v="8.0807066854045369E-3"/>
    <n v="2.9211001806866092E-2"/>
    <n v="3.9349528207187311E-2"/>
    <n v="4.7831760690624371E-2"/>
    <n v="1.0991768721140334E-2"/>
    <n v="9.5585571578802042E-3"/>
    <n v="3.1990736217162655E-2"/>
    <n v="4.2558900651928487E-2"/>
    <n v="5.1354517668072745E-2"/>
    <n v="1.2712850070883715E-2"/>
    <n v="136.80546075085323"/>
    <n v="90.18364786187513"/>
    <n v="41.372264605500902"/>
    <n v="140.31188516362175"/>
    <n v="94.441327042762495"/>
    <n v="137.25904431670025"/>
    <n v="90.482655082447849"/>
    <n v="41.509435879249295"/>
    <n v="140.77709440931949"/>
    <n v="94.754450756160139"/>
  </r>
  <r>
    <x v="29"/>
    <x v="7"/>
    <n v="2"/>
    <x v="16"/>
    <x v="16"/>
    <x v="0"/>
    <n v="39480"/>
    <n v="9870"/>
    <n v="296"/>
    <n v="1070"/>
    <n v="3221"/>
    <n v="1233"/>
    <n v="1312"/>
    <n v="5870289"/>
    <n v="1915284"/>
    <n v="2201161"/>
    <n v="4040004"/>
    <n v="7553375"/>
    <n v="19832.057432432433"/>
    <n v="1789.9850467289721"/>
    <n v="683.37814343371622"/>
    <n v="3276.5644768856446"/>
    <n v="5757.1455792682927"/>
    <n v="7.4974670719351573E-3"/>
    <n v="2.7102330293819657E-2"/>
    <n v="8.1585612968591695E-2"/>
    <n v="3.1231003039513677E-2"/>
    <n v="3.3232016210739616E-2"/>
    <n v="8.5090242691949897E-3"/>
    <n v="2.9006493843528672E-2"/>
    <n v="8.47955275722585E-2"/>
    <n v="3.3270722461640805E-2"/>
    <n v="3.5333890918739196E-2"/>
    <n v="148.69019756838907"/>
    <n v="48.51276595744681"/>
    <n v="55.75382472137791"/>
    <n v="102.33039513677812"/>
    <n v="191.32155521783181"/>
    <n v="149.18318541879657"/>
    <n v="48.673611827570049"/>
    <n v="55.938678589695265"/>
    <n v="102.66967534727503"/>
    <n v="191.95588891155145"/>
  </r>
  <r>
    <x v="29"/>
    <x v="7"/>
    <n v="2"/>
    <x v="17"/>
    <x v="17"/>
    <x v="0"/>
    <n v="124848"/>
    <n v="31212"/>
    <n v="710"/>
    <n v="3102"/>
    <n v="7671"/>
    <n v="4128"/>
    <n v="1126"/>
    <n v="11026459"/>
    <n v="10063122"/>
    <n v="4574863"/>
    <n v="12647200"/>
    <n v="2213366"/>
    <n v="15530.223943661971"/>
    <n v="3244.0754352030949"/>
    <n v="596.38417416242999"/>
    <n v="3063.7596899224804"/>
    <n v="1965.689165186501"/>
    <n v="5.686915288991414E-3"/>
    <n v="2.4846212995001924E-2"/>
    <n v="6.1442714340638215E-2"/>
    <n v="3.3064206074586697E-2"/>
    <n v="9.0189670639497631E-3"/>
    <n v="6.1827821476277299E-3"/>
    <n v="2.5872648778671938E-2"/>
    <n v="6.3026260456906125E-2"/>
    <n v="3.4243285318749019E-2"/>
    <n v="9.642380557043537E-3"/>
    <n v="88.319067986671797"/>
    <n v="80.602989234909657"/>
    <n v="36.643462450339612"/>
    <n v="101.30078175060873"/>
    <n v="17.728485838779957"/>
    <n v="88.611893123693463"/>
    <n v="80.870231427395552"/>
    <n v="36.764955205614029"/>
    <n v="101.63664823983619"/>
    <n v="17.787265289393169"/>
  </r>
  <r>
    <x v="29"/>
    <x v="7"/>
    <n v="2"/>
    <x v="18"/>
    <x v="18"/>
    <x v="0"/>
    <n v="84996"/>
    <n v="21249"/>
    <n v="312"/>
    <n v="2678"/>
    <n v="5462"/>
    <n v="4488"/>
    <n v="873"/>
    <n v="12619149"/>
    <n v="9904055"/>
    <n v="4871218"/>
    <n v="15656778"/>
    <n v="9497244"/>
    <n v="40445.990384615383"/>
    <n v="3698.3028379387601"/>
    <n v="891.83778835591363"/>
    <n v="3488.5868983957221"/>
    <n v="10878.859106529209"/>
    <n v="3.6707609769871525E-3"/>
    <n v="3.1507365052473056E-2"/>
    <n v="6.426184761635842E-2"/>
    <n v="5.2802484822815195E-2"/>
    <n v="1.0271071579839051E-2"/>
    <n v="4.1540825363585738E-3"/>
    <n v="3.2903446901546722E-2"/>
    <n v="6.6221641733303888E-2"/>
    <n v="5.4589812301530379E-2"/>
    <n v="1.1076863089694081E-2"/>
    <n v="148.46756317944374"/>
    <n v="116.52377758953362"/>
    <n v="57.311144053837829"/>
    <n v="184.20605675561202"/>
    <n v="111.73754059014541"/>
    <n v="148.95981287729896"/>
    <n v="116.91011648459632"/>
    <n v="57.501161272010542"/>
    <n v="184.81679875096262"/>
    <n v="112.10801053938346"/>
  </r>
  <r>
    <x v="29"/>
    <x v="7"/>
    <n v="2"/>
    <x v="19"/>
    <x v="19"/>
    <x v="0"/>
    <n v="69620"/>
    <n v="17405"/>
    <n v="608"/>
    <n v="1870"/>
    <n v="5249"/>
    <n v="2837"/>
    <n v="676"/>
    <n v="8377556"/>
    <n v="5822395"/>
    <n v="4237623"/>
    <n v="8456828"/>
    <n v="1587567"/>
    <n v="13778.875"/>
    <n v="3113.5802139037432"/>
    <n v="807.32006096399311"/>
    <n v="2980.9051815297848"/>
    <n v="2348.4718934911243"/>
    <n v="8.7331226659006032E-3"/>
    <n v="2.6860097673082447E-2"/>
    <n v="7.5395001436368861E-2"/>
    <n v="4.0749784544671069E-2"/>
    <n v="9.709853490376329E-3"/>
    <n v="9.5547388570136685E-3"/>
    <n v="2.8287775930795928E-2"/>
    <n v="7.7726516936064763E-2"/>
    <n v="4.249567713852076E-2"/>
    <n v="1.057577091504806E-2"/>
    <n v="120.33260557311118"/>
    <n v="83.631068658431488"/>
    <n v="60.86789715598966"/>
    <n v="121.47124389543235"/>
    <n v="22.8033180120655"/>
    <n v="120.73157277825015"/>
    <n v="83.908350560261226"/>
    <n v="61.069706920644485"/>
    <n v="121.87398629804966"/>
    <n v="22.878923256478174"/>
  </r>
  <r>
    <x v="29"/>
    <x v="7"/>
    <n v="2"/>
    <x v="20"/>
    <x v="20"/>
    <x v="0"/>
    <n v="68112"/>
    <n v="17028"/>
    <n v="501"/>
    <n v="2311"/>
    <n v="4833"/>
    <n v="3322"/>
    <n v="505"/>
    <n v="7690175"/>
    <n v="9572234"/>
    <n v="10741988"/>
    <n v="14791246"/>
    <n v="1985863"/>
    <n v="15349.650698602794"/>
    <n v="4142.0311553440069"/>
    <n v="2222.6335609352368"/>
    <n v="4452.5123419626734"/>
    <n v="3932.4019801980198"/>
    <n v="7.3555320648343902E-3"/>
    <n v="3.3929410382898754E-2"/>
    <n v="7.0956659619450316E-2"/>
    <n v="4.8772609819121446E-2"/>
    <n v="7.4142588677472395E-3"/>
    <n v="8.1183976345837218E-3"/>
    <n v="3.5545765161114164E-2"/>
    <n v="7.324889215761525E-2"/>
    <n v="5.0695587642559166E-2"/>
    <n v="8.1801410980356561E-3"/>
    <n v="112.90484789758045"/>
    <n v="140.53667488841907"/>
    <n v="157.71065304204839"/>
    <n v="217.1606471693681"/>
    <n v="29.155846253229974"/>
    <n v="113.2791880973775"/>
    <n v="141.00262943276482"/>
    <n v="158.23354854626481"/>
    <n v="217.88065132829652"/>
    <n v="29.25251354001988"/>
  </r>
  <r>
    <x v="29"/>
    <x v="7"/>
    <n v="2"/>
    <x v="21"/>
    <x v="21"/>
    <x v="0"/>
    <n v="108216"/>
    <n v="27054"/>
    <n v="1189"/>
    <n v="3939"/>
    <n v="4937"/>
    <n v="6458"/>
    <n v="1430"/>
    <n v="14807832"/>
    <n v="11891174"/>
    <n v="5505722"/>
    <n v="17839936"/>
    <n v="3938826"/>
    <n v="12454.021867115223"/>
    <n v="3018.830667682153"/>
    <n v="1115.1958679359934"/>
    <n v="2762.4552493031897"/>
    <n v="2754.4237762237763"/>
    <n v="1.0987284689879501E-2"/>
    <n v="3.6399423375471279E-2"/>
    <n v="4.5621719523915132E-2"/>
    <n v="5.9676942411473352E-2"/>
    <n v="1.3214312116507726E-2"/>
    <n v="1.1725624539737023E-2"/>
    <n v="3.7725919422192757E-2"/>
    <n v="4.7099657747079512E-2"/>
    <n v="6.1354788064666078E-2"/>
    <n v="1.402311722142335E-2"/>
    <n v="136.83588378797958"/>
    <n v="109.88369557181933"/>
    <n v="50.877153101204996"/>
    <n v="164.85488282693871"/>
    <n v="36.397815480150811"/>
    <n v="137.28956822253161"/>
    <n v="110.24801902932141"/>
    <n v="51.045838184367121"/>
    <n v="165.40146528928733"/>
    <n v="36.518493783808559"/>
  </r>
  <r>
    <x v="29"/>
    <x v="7"/>
    <n v="2"/>
    <x v="22"/>
    <x v="22"/>
    <x v="0"/>
    <n v="31652"/>
    <n v="7913"/>
    <n v="322"/>
    <n v="1127"/>
    <n v="392"/>
    <n v="1731"/>
    <n v="625"/>
    <n v="4846600"/>
    <n v="4018951"/>
    <n v="289836"/>
    <n v="5634474"/>
    <n v="3308043"/>
    <n v="15051.552795031055"/>
    <n v="3566.0612244897961"/>
    <n v="739.37755102040819"/>
    <n v="3255.0398613518196"/>
    <n v="5292.8688000000002"/>
    <n v="1.0173132819411096E-2"/>
    <n v="3.5605964867938836E-2"/>
    <n v="1.2384683432326552E-2"/>
    <n v="5.4688487299380764E-2"/>
    <n v="1.9745987615316568E-2"/>
    <n v="1.1487335409346768E-2"/>
    <n v="3.8032820711407865E-2"/>
    <n v="1.383309407005213E-2"/>
    <n v="5.7666254702207341E-2"/>
    <n v="2.1568053542964753E-2"/>
    <n v="153.12144572222925"/>
    <n v="126.97305067610262"/>
    <n v="9.1569569063566281"/>
    <n v="178.01320611651713"/>
    <n v="104.51292177429546"/>
    <n v="153.62912553981218"/>
    <n v="127.39403452262486"/>
    <n v="9.1873171357151406"/>
    <n v="178.60341548648697"/>
    <n v="104.85943823259541"/>
  </r>
  <r>
    <x v="29"/>
    <x v="7"/>
    <n v="2"/>
    <x v="23"/>
    <x v="23"/>
    <x v="0"/>
    <n v="59236"/>
    <n v="14809"/>
    <n v="630"/>
    <n v="2419"/>
    <n v="1876"/>
    <n v="5041"/>
    <n v="1517"/>
    <n v="10671889"/>
    <n v="6922755"/>
    <n v="1846924"/>
    <n v="16432790"/>
    <n v="8734410"/>
    <n v="16939.506349206349"/>
    <n v="2861.8251343530383"/>
    <n v="984.50106609808097"/>
    <n v="3259.8274151953979"/>
    <n v="5757.6862228081736"/>
    <n v="1.0635424404078601E-2"/>
    <n v="4.0836653386454182E-2"/>
    <n v="3.1669930447700723E-2"/>
    <n v="8.5100276858667029E-2"/>
    <n v="2.5609426699979742E-2"/>
    <n v="1.1617440597731121E-2"/>
    <n v="4.2731327048079866E-2"/>
    <n v="3.3346410238988655E-2"/>
    <n v="8.7771531522242666E-2"/>
    <n v="2.7121697351184804E-2"/>
    <n v="180.1588392193936"/>
    <n v="116.8673610642177"/>
    <n v="31.179080289013438"/>
    <n v="277.41221554460128"/>
    <n v="147.45104328448917"/>
    <n v="180.7561625152876"/>
    <n v="117.25483912300061"/>
    <n v="31.282455683092753"/>
    <n v="278.33198600731259"/>
    <n v="147.93992267302943"/>
  </r>
  <r>
    <x v="29"/>
    <x v="7"/>
    <n v="2"/>
    <x v="24"/>
    <x v="24"/>
    <x v="0"/>
    <n v="30828"/>
    <n v="7707"/>
    <n v="365"/>
    <n v="1414"/>
    <n v="1221"/>
    <n v="2677"/>
    <n v="50"/>
    <n v="4046468"/>
    <n v="3689435"/>
    <n v="1947045"/>
    <n v="6815133"/>
    <n v="296356"/>
    <n v="11086.213698630138"/>
    <n v="2609.2185289957565"/>
    <n v="1594.6314496314496"/>
    <n v="2545.8098617855808"/>
    <n v="5927.12"/>
    <n v="1.1839885818087453E-2"/>
    <n v="4.5867393278837418E-2"/>
    <n v="3.9606850914752821E-2"/>
    <n v="8.6836642013753726E-2"/>
    <n v="1.6219021668612949E-3"/>
    <n v="1.3275278286134755E-2"/>
    <n v="4.8643522288181321E-2"/>
    <n v="4.2195021692283792E-2"/>
    <n v="9.0573520660115342E-2"/>
    <n v="2.1559044272671645E-3"/>
    <n v="131.25950434669781"/>
    <n v="119.67805241987803"/>
    <n v="63.158330089529002"/>
    <n v="221.06957960295836"/>
    <n v="9.613208771246919"/>
    <n v="131.69470008893003"/>
    <n v="120.07484942982413"/>
    <n v="63.367733869303009"/>
    <n v="221.80254397197015"/>
    <n v="9.64508172054121"/>
  </r>
  <r>
    <x v="29"/>
    <x v="7"/>
    <n v="2"/>
    <x v="25"/>
    <x v="25"/>
    <x v="0"/>
    <n v="78872"/>
    <n v="19718"/>
    <n v="920"/>
    <n v="3297"/>
    <n v="6166"/>
    <n v="3532"/>
    <n v="427"/>
    <n v="12752969"/>
    <n v="8633481"/>
    <n v="4685334"/>
    <n v="10596931"/>
    <n v="2218236"/>
    <n v="13861.922826086957"/>
    <n v="2618.5868971792538"/>
    <n v="759.86603957184559"/>
    <n v="3000.2635900339751"/>
    <n v="5194.9320843091336"/>
    <n v="1.1664469013084492E-2"/>
    <n v="4.1801906887108227E-2"/>
    <n v="7.8177299928998883E-2"/>
    <n v="4.4781417993711332E-2"/>
    <n v="5.4138350745511713E-3"/>
    <n v="1.2555266914907916E-2"/>
    <n v="4.346233543683644E-2"/>
    <n v="8.040449638502567E-2"/>
    <n v="4.6497329142555451E-2"/>
    <n v="6.0226260582046647E-3"/>
    <n v="161.6919692666599"/>
    <n v="109.46192565168882"/>
    <n v="59.404275281468706"/>
    <n v="134.35605791662439"/>
    <n v="28.124505527944009"/>
    <n v="162.22806497209646"/>
    <n v="109.82485071541853"/>
    <n v="59.601232353656044"/>
    <n v="134.80152039676588"/>
    <n v="28.217753366407724"/>
  </r>
  <r>
    <x v="29"/>
    <x v="7"/>
    <n v="2"/>
    <x v="26"/>
    <x v="26"/>
    <x v="0"/>
    <n v="59044"/>
    <n v="14761"/>
    <n v="528"/>
    <n v="2378"/>
    <n v="5804"/>
    <n v="4308"/>
    <n v="630"/>
    <n v="7074391"/>
    <n v="8727255"/>
    <n v="3897569"/>
    <n v="14829620"/>
    <n v="2109777"/>
    <n v="13398.467803030304"/>
    <n v="3669.9978973927668"/>
    <n v="671.53152997932466"/>
    <n v="3442.3444753946146"/>
    <n v="3348.8523809523808"/>
    <n v="8.9424835715737408E-3"/>
    <n v="4.0275049115913557E-2"/>
    <n v="9.8299573199647716E-2"/>
    <n v="7.2962536413522114E-2"/>
    <n v="1.0670008806991396E-2"/>
    <n v="9.8451900111466827E-3"/>
    <n v="4.2160257955499353E-2"/>
    <n v="0.10115436860404063"/>
    <n v="7.5456365232642181E-2"/>
    <n v="1.165520111316112E-2"/>
    <n v="119.81557821285821"/>
    <n v="147.80934557279318"/>
    <n v="66.011262787074045"/>
    <n v="251.16218413386628"/>
    <n v="35.732284398076011"/>
    <n v="120.21283119465831"/>
    <n v="148.29941292582467"/>
    <n v="66.230125570742857"/>
    <n v="251.99492164639031"/>
    <n v="35.850756108811716"/>
  </r>
  <r>
    <x v="30"/>
    <x v="7"/>
    <n v="3"/>
    <x v="0"/>
    <x v="0"/>
    <x v="0"/>
    <n v="89444"/>
    <n v="22361"/>
    <n v="144"/>
    <n v="2528"/>
    <n v="1462"/>
    <n v="4420"/>
    <n v="610"/>
    <n v="2720552"/>
    <n v="4653824"/>
    <n v="2880708"/>
    <n v="7806551"/>
    <n v="2033568"/>
    <n v="18892.722222222223"/>
    <n v="1840.9113924050632"/>
    <n v="1970.388508891929"/>
    <n v="1766.1880090497737"/>
    <n v="3333.718032786885"/>
    <n v="1.6099458879298778E-3"/>
    <n v="2.826349447699119E-2"/>
    <n v="1.6345422834399177E-2"/>
    <n v="4.9416394615625421E-2"/>
    <n v="6.8199096641473993E-3"/>
    <n v="1.9222919803497918E-3"/>
    <n v="2.9554617133185787E-2"/>
    <n v="1.7333292620953313E-2"/>
    <n v="5.1104933252948966E-2"/>
    <n v="7.4610950690108275E-3"/>
    <n v="30.416260453468091"/>
    <n v="52.030588971870671"/>
    <n v="32.206833325879877"/>
    <n v="87.27864362058942"/>
    <n v="22.735655829345735"/>
    <n v="30.517106690164312"/>
    <n v="52.203098314330056"/>
    <n v="32.313616273171711"/>
    <n v="87.568019192137811"/>
    <n v="22.811036737288632"/>
  </r>
  <r>
    <x v="30"/>
    <x v="7"/>
    <n v="3"/>
    <x v="1"/>
    <x v="1"/>
    <x v="0"/>
    <n v="22948"/>
    <n v="5737"/>
    <n v="28"/>
    <n v="399"/>
    <n v="1402"/>
    <n v="698"/>
    <n v="103"/>
    <n v="623169"/>
    <n v="1283770"/>
    <n v="2854806"/>
    <n v="2178252"/>
    <n v="552782"/>
    <n v="22256.035714285714"/>
    <n v="3217.468671679198"/>
    <n v="2036.2382310984308"/>
    <n v="3120.7048710601721"/>
    <n v="5366.8155339805826"/>
    <n v="1.220149904131079E-3"/>
    <n v="1.7387136133867876E-2"/>
    <n v="6.1094648771134741E-2"/>
    <n v="3.0416594038696183E-2"/>
    <n v="4.488408575910755E-3"/>
    <n v="1.7570889435668748E-3"/>
    <n v="1.9397565180738079E-2"/>
    <n v="6.4778448348966039E-2"/>
    <n v="3.3057977037453536E-2"/>
    <n v="5.5165499891516208E-3"/>
    <n v="27.155699843123585"/>
    <n v="55.94256580094126"/>
    <n v="124.40325954331531"/>
    <n v="94.921213177618966"/>
    <n v="24.088460868049502"/>
    <n v="27.245735570501076"/>
    <n v="56.128045447289843"/>
    <n v="124.81572315227473"/>
    <n v="95.235927971248742"/>
    <n v="24.168327051141382"/>
  </r>
  <r>
    <x v="30"/>
    <x v="7"/>
    <n v="3"/>
    <x v="2"/>
    <x v="2"/>
    <x v="0"/>
    <n v="22240"/>
    <n v="5560"/>
    <n v="103"/>
    <n v="672"/>
    <n v="577"/>
    <n v="968"/>
    <n v="499"/>
    <n v="1265814"/>
    <n v="2162936"/>
    <n v="578846"/>
    <n v="2964349"/>
    <n v="2536883"/>
    <n v="12289.456310679612"/>
    <n v="3218.6547619047619"/>
    <n v="1003.1993067590988"/>
    <n v="3062.3440082644629"/>
    <n v="5083.9338677354708"/>
    <n v="4.6312949640287772E-3"/>
    <n v="3.0215827338129497E-2"/>
    <n v="2.5944244604316546E-2"/>
    <n v="4.3525179856115107E-2"/>
    <n v="2.2437050359712229E-2"/>
    <n v="5.6920906418520727E-3"/>
    <n v="3.2890331762134309E-2"/>
    <n v="2.842795498867785E-2"/>
    <n v="4.6713013042592427E-2"/>
    <n v="2.4750946051584989E-2"/>
    <n v="56.916097122302155"/>
    <n v="97.254316546762595"/>
    <n v="26.027248201438848"/>
    <n v="133.2890737410072"/>
    <n v="114.06848021582734"/>
    <n v="57.104804547759727"/>
    <n v="97.576766830919269"/>
    <n v="26.113542505654486"/>
    <n v="133.73099859564439"/>
    <n v="114.44667848162079"/>
  </r>
  <r>
    <x v="30"/>
    <x v="7"/>
    <n v="3"/>
    <x v="3"/>
    <x v="3"/>
    <x v="0"/>
    <n v="89672"/>
    <n v="22418"/>
    <n v="127"/>
    <n v="1923"/>
    <n v="4630"/>
    <n v="3854"/>
    <n v="485"/>
    <n v="2674171"/>
    <n v="7062577"/>
    <n v="4073636"/>
    <n v="13272336"/>
    <n v="2572094"/>
    <n v="21056.464566929135"/>
    <n v="3672.6869474778991"/>
    <n v="879.8349892008639"/>
    <n v="3443.782044628957"/>
    <n v="5303.286597938144"/>
    <n v="1.4162726380587028E-3"/>
    <n v="2.1444821125880989E-2"/>
    <n v="5.1632616647336961E-2"/>
    <n v="4.2978856276206623E-2"/>
    <n v="5.408600231956464E-3"/>
    <n v="1.7088853354871188E-3"/>
    <n v="2.2571970221355452E-2"/>
    <n v="5.3354397464609279E-2"/>
    <n v="4.4556887842697533E-2"/>
    <n v="5.9792797475811546E-3"/>
    <n v="29.821694620394325"/>
    <n v="78.760114640021413"/>
    <n v="45.428182710322062"/>
    <n v="148.0098135426889"/>
    <n v="28.683357123739853"/>
    <n v="29.920569552076724"/>
    <n v="79.021246713616065"/>
    <n v="45.578801530584101"/>
    <n v="148.50054555469032"/>
    <n v="28.778457855342548"/>
  </r>
  <r>
    <x v="30"/>
    <x v="7"/>
    <n v="3"/>
    <x v="4"/>
    <x v="4"/>
    <x v="0"/>
    <n v="69560"/>
    <n v="17390"/>
    <n v="177"/>
    <n v="1457"/>
    <n v="3443"/>
    <n v="2303"/>
    <n v="400"/>
    <n v="3908759"/>
    <n v="4997194"/>
    <n v="6489381"/>
    <n v="8045478"/>
    <n v="1356791"/>
    <n v="22083.384180790959"/>
    <n v="3429.7831159917637"/>
    <n v="1884.8042404879466"/>
    <n v="3493.4772036474164"/>
    <n v="3391.9775"/>
    <n v="2.5445658424381829E-3"/>
    <n v="2.0945945945945947E-2"/>
    <n v="4.9496837262794711E-2"/>
    <n v="3.310810810810811E-2"/>
    <n v="5.7504312823461762E-3"/>
    <n v="2.9896372870568317E-3"/>
    <n v="2.2211059354219711E-2"/>
    <n v="5.141304082064381E-2"/>
    <n v="3.4688745588707451E-2"/>
    <n v="6.4184275701171739E-3"/>
    <n v="56.192625071880393"/>
    <n v="71.840051753881539"/>
    <n v="93.291848763657271"/>
    <n v="115.66242093156987"/>
    <n v="19.505333525014375"/>
    <n v="56.378933798992009"/>
    <n v="72.078240102989213"/>
    <n v="93.601161339298869"/>
    <n v="116.04590396676966"/>
    <n v="19.570004179860707"/>
  </r>
  <r>
    <x v="30"/>
    <x v="7"/>
    <n v="3"/>
    <x v="5"/>
    <x v="5"/>
    <x v="0"/>
    <n v="17704"/>
    <n v="4426"/>
    <n v="83"/>
    <n v="395"/>
    <n v="813"/>
    <n v="612"/>
    <n v="147"/>
    <n v="1766499"/>
    <n v="1338183"/>
    <n v="1176424"/>
    <n v="2264327"/>
    <n v="927551"/>
    <n v="21283.120481927712"/>
    <n v="3387.805063291139"/>
    <n v="1447.0159901599015"/>
    <n v="3699.8807189542486"/>
    <n v="6309.8707482993195"/>
    <n v="4.6882060551287847E-3"/>
    <n v="2.2311342069588794E-2"/>
    <n v="4.5921825576140989E-2"/>
    <n v="3.4568459105286942E-2"/>
    <n v="8.3032083145051973E-3"/>
    <n v="5.8844042464969992E-3"/>
    <n v="2.4897668609625178E-2"/>
    <n v="4.9587228934293515E-2"/>
    <n v="3.7767508698598025E-2"/>
    <n v="9.8922403088382814E-3"/>
    <n v="99.779654315408948"/>
    <n v="75.586477632173526"/>
    <n v="66.449615906009939"/>
    <n v="127.89917532760958"/>
    <n v="52.392171260732034"/>
    <n v="100.11047745035523"/>
    <n v="75.837087394869016"/>
    <n v="66.669932065660205"/>
    <n v="128.32322977467325"/>
    <n v="52.565879442645844"/>
  </r>
  <r>
    <x v="30"/>
    <x v="7"/>
    <n v="3"/>
    <x v="6"/>
    <x v="6"/>
    <x v="0"/>
    <n v="112196"/>
    <n v="28049"/>
    <n v="347"/>
    <n v="3238"/>
    <n v="2563"/>
    <n v="5451"/>
    <n v="879"/>
    <n v="10970321"/>
    <n v="8921366"/>
    <n v="3855901"/>
    <n v="14165939"/>
    <n v="7810894"/>
    <n v="31614.757925072045"/>
    <n v="2755.2087708462013"/>
    <n v="1504.4483027701913"/>
    <n v="2598.7780223812147"/>
    <n v="8886.1137656427763"/>
    <n v="3.0928018824200507E-3"/>
    <n v="2.8860208920104102E-2"/>
    <n v="2.2843951656030519E-2"/>
    <n v="4.8584619772540909E-2"/>
    <n v="7.834503903882491E-3"/>
    <n v="3.4790538017987148E-3"/>
    <n v="3.002475812714573E-2"/>
    <n v="2.388323702325287E-2"/>
    <n v="5.0080172475757252E-2"/>
    <n v="8.4477927195428428E-3"/>
    <n v="97.778182822917032"/>
    <n v="79.515900745124597"/>
    <n v="34.367544297479412"/>
    <n v="126.26064209062712"/>
    <n v="69.61829298727227"/>
    <n v="98.102370005091231"/>
    <n v="79.779538655508873"/>
    <n v="34.481491161926925"/>
    <n v="126.67926392013069"/>
    <n v="69.849115013001636"/>
  </r>
  <r>
    <x v="30"/>
    <x v="7"/>
    <n v="3"/>
    <x v="7"/>
    <x v="7"/>
    <x v="0"/>
    <n v="138768"/>
    <n v="34692"/>
    <n v="949"/>
    <n v="3323"/>
    <n v="5943"/>
    <n v="7598"/>
    <n v="1115"/>
    <n v="17363606"/>
    <n v="7846480"/>
    <n v="5477885"/>
    <n v="24335526"/>
    <n v="5712098"/>
    <n v="18296.739726027397"/>
    <n v="2361.2639181462532"/>
    <n v="921.73733804475853"/>
    <n v="3202.8857594103711"/>
    <n v="5122.957847533632"/>
    <n v="6.8387524501325953E-3"/>
    <n v="2.3946442983973252E-2"/>
    <n v="4.2826876513317194E-2"/>
    <n v="5.4753257235097427E-2"/>
    <n v="8.0349936584803421E-3"/>
    <n v="7.3542297926144007E-3"/>
    <n v="2.4902686683848773E-2"/>
    <n v="4.409325844309793E-2"/>
    <n v="5.6176204585561031E-2"/>
    <n v="8.5934023913797168E-3"/>
    <n v="125.12687363080826"/>
    <n v="56.543871786002533"/>
    <n v="39.475131154156578"/>
    <n v="175.36842787962644"/>
    <n v="41.162933817594833"/>
    <n v="125.54173640904278"/>
    <n v="56.731345084588185"/>
    <n v="39.606012411767999"/>
    <n v="175.94986838951584"/>
    <n v="41.299411047372331"/>
  </r>
  <r>
    <x v="30"/>
    <x v="7"/>
    <n v="3"/>
    <x v="8"/>
    <x v="8"/>
    <x v="0"/>
    <n v="13344"/>
    <n v="3336"/>
    <n v="114"/>
    <n v="333"/>
    <n v="461"/>
    <n v="451"/>
    <n v="154"/>
    <n v="1417227"/>
    <n v="1028885"/>
    <n v="469890"/>
    <n v="1383812"/>
    <n v="601211"/>
    <n v="12431.815789473685"/>
    <n v="3089.7447447447448"/>
    <n v="1019.2841648590022"/>
    <n v="3068.3192904656321"/>
    <n v="3903.9675324675327"/>
    <n v="8.5431654676258999E-3"/>
    <n v="2.4955035971223023E-2"/>
    <n v="3.4547362110311751E-2"/>
    <n v="3.3797961630695442E-2"/>
    <n v="1.1540767386091126E-2"/>
    <n v="1.0399512716966484E-2"/>
    <n v="2.8101366369749917E-2"/>
    <n v="3.8231075538172732E-2"/>
    <n v="3.744291631509087E-2"/>
    <n v="1.3695084488979121E-2"/>
    <n v="106.20705935251799"/>
    <n v="77.104691247002393"/>
    <n v="35.213579136690647"/>
    <n v="103.7029376498801"/>
    <n v="45.054781175059951"/>
    <n v="106.55919278662832"/>
    <n v="77.360334703099824"/>
    <n v="35.330331060944211"/>
    <n v="104.0467685758525"/>
    <n v="45.204161968718907"/>
  </r>
  <r>
    <x v="30"/>
    <x v="7"/>
    <n v="3"/>
    <x v="9"/>
    <x v="9"/>
    <x v="0"/>
    <n v="14016"/>
    <n v="3504"/>
    <n v="111"/>
    <n v="372"/>
    <n v="657"/>
    <n v="531"/>
    <n v="115"/>
    <n v="1631117"/>
    <n v="1221653"/>
    <n v="549842"/>
    <n v="1705154"/>
    <n v="503126"/>
    <n v="14694.747747747748"/>
    <n v="3284.0134408602153"/>
    <n v="836.89802130898022"/>
    <n v="3211.2128060263653"/>
    <n v="4375.0086956521736"/>
    <n v="7.9195205479452059E-3"/>
    <n v="2.6541095890410957E-2"/>
    <n v="4.6875E-2"/>
    <n v="3.7885273972602738E-2"/>
    <n v="8.2049086757990872E-3"/>
    <n v="9.6640036772132499E-3"/>
    <n v="2.9704554183407252E-2"/>
    <n v="5.103496280460592E-2"/>
    <n v="4.1642718033457246E-2"/>
    <n v="9.980290337456222E-3"/>
    <n v="116.37535673515981"/>
    <n v="87.161315639269404"/>
    <n v="39.229594748858446"/>
    <n v="121.65767694063926"/>
    <n v="35.896546803652967"/>
    <n v="116.76120353538943"/>
    <n v="87.450302205555516"/>
    <n v="39.359661921435183"/>
    <n v="122.06103746891451"/>
    <n v="36.015563132470781"/>
  </r>
  <r>
    <x v="30"/>
    <x v="7"/>
    <n v="3"/>
    <x v="10"/>
    <x v="10"/>
    <x v="0"/>
    <n v="40068"/>
    <n v="10017"/>
    <n v="303"/>
    <n v="988"/>
    <n v="496"/>
    <n v="2271"/>
    <n v="333"/>
    <n v="7019840"/>
    <n v="4242485"/>
    <n v="585526"/>
    <n v="7304232"/>
    <n v="1797231"/>
    <n v="23167.788778877886"/>
    <n v="4294.0131578947367"/>
    <n v="1180.4959677419354"/>
    <n v="3216.3064729194189"/>
    <n v="5397.0900900900897"/>
    <n v="7.5621443545971848E-3"/>
    <n v="2.4658081261854845E-2"/>
    <n v="1.237895577518219E-2"/>
    <n v="5.6678646301287813E-2"/>
    <n v="8.3108715184186874E-3"/>
    <n v="8.570540625622498E-3"/>
    <n v="2.6463239065696652E-2"/>
    <n v="1.366600234603263E-2"/>
    <n v="5.9370160379714758E-2"/>
    <n v="9.3676115233808678E-3"/>
    <n v="175.19816312269143"/>
    <n v="105.88212538684236"/>
    <n v="14.613307377458321"/>
    <n v="182.29589697514226"/>
    <n v="44.854522312069484"/>
    <n v="175.77903911348074"/>
    <n v="106.23318149036949"/>
    <n v="14.661758338645885"/>
    <n v="182.90030576507979"/>
    <n v="45.003239140060188"/>
  </r>
  <r>
    <x v="30"/>
    <x v="7"/>
    <n v="3"/>
    <x v="11"/>
    <x v="11"/>
    <x v="0"/>
    <n v="108892"/>
    <n v="27223"/>
    <n v="206"/>
    <n v="2198"/>
    <n v="8733"/>
    <n v="3295"/>
    <n v="718"/>
    <n v="3330349"/>
    <n v="4695503"/>
    <n v="10725246"/>
    <n v="6509235"/>
    <n v="3860463"/>
    <n v="16166.742718446601"/>
    <n v="2136.2616014558689"/>
    <n v="1228.1284781861903"/>
    <n v="1975.4886191198786"/>
    <n v="5376.6894150417829"/>
    <n v="1.8917826837600558E-3"/>
    <n v="2.0185137567498072E-2"/>
    <n v="8.0198729015905662E-2"/>
    <n v="3.025933952907468E-2"/>
    <n v="6.5936891599015536E-3"/>
    <n v="2.1986017700535375E-3"/>
    <n v="2.1178129687203236E-2"/>
    <n v="8.2116464390321955E-2"/>
    <n v="3.1468866226473657E-2"/>
    <n v="7.1651488824123182E-3"/>
    <n v="30.583963927561253"/>
    <n v="43.120734305550457"/>
    <n v="98.494343018770891"/>
    <n v="59.7769808617713"/>
    <n v="35.45221871211843"/>
    <n v="30.685366191329543"/>
    <n v="43.263702695269011"/>
    <n v="98.820904656566753"/>
    <n v="59.975173653097308"/>
    <n v="35.569761854712112"/>
  </r>
  <r>
    <x v="30"/>
    <x v="7"/>
    <n v="3"/>
    <x v="12"/>
    <x v="12"/>
    <x v="0"/>
    <n v="105224"/>
    <n v="26306"/>
    <n v="348"/>
    <n v="2740"/>
    <n v="4067"/>
    <n v="5096"/>
    <n v="964"/>
    <n v="7878227"/>
    <n v="9200782"/>
    <n v="5510189"/>
    <n v="14940818"/>
    <n v="4203189"/>
    <n v="22638.583333333332"/>
    <n v="3357.9496350364961"/>
    <n v="1354.853454634866"/>
    <n v="2931.8716640502353"/>
    <n v="4360.1545643153531"/>
    <n v="3.3072302896677563E-3"/>
    <n v="2.6039686763476014E-2"/>
    <n v="3.8650878126663117E-2"/>
    <n v="4.8430015965939328E-2"/>
    <n v="9.1614080437922903E-3"/>
    <n v="3.719623389244908E-3"/>
    <n v="2.7183584039150957E-2"/>
    <n v="4.0035460400027284E-2"/>
    <n v="4.9971986911935384E-2"/>
    <n v="9.8457624812196779E-3"/>
    <n v="74.871008515167645"/>
    <n v="87.439956663878959"/>
    <n v="52.366275754580705"/>
    <n v="141.99059150003802"/>
    <n v="39.945155097696343"/>
    <n v="75.119246113538964"/>
    <n v="87.729867074789695"/>
    <n v="52.539898078985935"/>
    <n v="142.4613665586931"/>
    <n v="40.077594737079764"/>
  </r>
  <r>
    <x v="30"/>
    <x v="7"/>
    <n v="3"/>
    <x v="13"/>
    <x v="13"/>
    <x v="0"/>
    <n v="27280"/>
    <n v="6820"/>
    <n v="213"/>
    <n v="781"/>
    <n v="1196"/>
    <n v="1146"/>
    <n v="490"/>
    <n v="4310853"/>
    <n v="2619903"/>
    <n v="1231399"/>
    <n v="3842992"/>
    <n v="4606549"/>
    <n v="20238.74647887324"/>
    <n v="3354.5492957746478"/>
    <n v="1029.5978260869565"/>
    <n v="3353.3961605584641"/>
    <n v="9401.1204081632659"/>
    <n v="7.8079178885630497E-3"/>
    <n v="2.8629032258064516E-2"/>
    <n v="4.3841642228739E-2"/>
    <n v="4.2008797653958943E-2"/>
    <n v="1.7961876832844576E-2"/>
    <n v="9.0495680097011713E-3"/>
    <n v="3.098153225517733E-2"/>
    <n v="4.6729940615287464E-2"/>
    <n v="4.4838785851130061E-2"/>
    <n v="1.9835463420884356E-2"/>
    <n v="158.02247067448681"/>
    <n v="96.037499999999994"/>
    <n v="45.13925953079179"/>
    <n v="140.87214076246335"/>
    <n v="168.8617668621701"/>
    <n v="158.54640002159837"/>
    <n v="96.355915883883213"/>
    <n v="45.288920415564213"/>
    <n v="141.33920755632408"/>
    <n v="169.42163429676077"/>
  </r>
  <r>
    <x v="30"/>
    <x v="7"/>
    <n v="3"/>
    <x v="14"/>
    <x v="14"/>
    <x v="0"/>
    <n v="187732"/>
    <n v="46933"/>
    <n v="1286"/>
    <n v="4992"/>
    <n v="9194"/>
    <n v="8264"/>
    <n v="2092"/>
    <n v="18767715"/>
    <n v="17021382"/>
    <n v="11235388"/>
    <n v="27728009"/>
    <n v="23942571"/>
    <n v="14593.868584758942"/>
    <n v="3409.7319711538462"/>
    <n v="1222.0348053078094"/>
    <n v="3355.2769845111325"/>
    <n v="11444.82361376673"/>
    <n v="6.8501906973771117E-3"/>
    <n v="2.6591097948138836E-2"/>
    <n v="4.8974069418106662E-2"/>
    <n v="4.4020199007095223E-2"/>
    <n v="1.1143545053587028E-2"/>
    <n v="7.2937436557041274E-3"/>
    <n v="2.7456270154445416E-2"/>
    <n v="5.0134625262791679E-2"/>
    <n v="4.5123355502368991E-2"/>
    <n v="1.1708046528024716E-2"/>
    <n v="99.970782818059789"/>
    <n v="90.668516821852421"/>
    <n v="59.848017386487122"/>
    <n v="147.6999605821064"/>
    <n v="127.53590757036626"/>
    <n v="100.30223964662686"/>
    <n v="90.969131643398285"/>
    <n v="60.046445702038618"/>
    <n v="148.18966526515487"/>
    <n v="127.95875758974273"/>
  </r>
  <r>
    <x v="30"/>
    <x v="7"/>
    <n v="3"/>
    <x v="15"/>
    <x v="15"/>
    <x v="0"/>
    <n v="20140"/>
    <n v="5035"/>
    <n v="152"/>
    <n v="601"/>
    <n v="742"/>
    <n v="944"/>
    <n v="238"/>
    <n v="2664715"/>
    <n v="1870152"/>
    <n v="815491"/>
    <n v="2872341"/>
    <n v="2297806"/>
    <n v="17531.019736842107"/>
    <n v="3111.7337770382696"/>
    <n v="1099.0444743935309"/>
    <n v="3042.7341101694915"/>
    <n v="9654.6470588235297"/>
    <n v="7.5471698113207548E-3"/>
    <n v="2.9841112214498509E-2"/>
    <n v="3.6842105263157891E-2"/>
    <n v="4.6871896722939427E-2"/>
    <n v="1.1817279046673287E-2"/>
    <n v="8.9681014553210196E-3"/>
    <n v="3.2634653692998124E-2"/>
    <n v="3.9934871900498319E-2"/>
    <n v="5.0342125360977832E-2"/>
    <n v="1.3591483075832583E-2"/>
    <n v="132.30958291956307"/>
    <n v="92.85759682224429"/>
    <n v="40.491112214498507"/>
    <n v="142.6187189672294"/>
    <n v="114.09165839126118"/>
    <n v="132.7482602361483"/>
    <n v="93.165469619510219"/>
    <n v="40.62536199489881"/>
    <n v="143.09157660573771"/>
    <n v="114.4699335051527"/>
  </r>
  <r>
    <x v="30"/>
    <x v="7"/>
    <n v="3"/>
    <x v="16"/>
    <x v="16"/>
    <x v="0"/>
    <n v="39808"/>
    <n v="9952"/>
    <n v="296"/>
    <n v="1071"/>
    <n v="757"/>
    <n v="1908"/>
    <n v="1291"/>
    <n v="7119682"/>
    <n v="1961400"/>
    <n v="629007"/>
    <n v="6539747"/>
    <n v="7540347"/>
    <n v="24052.97972972973"/>
    <n v="1831.3725490196077"/>
    <n v="830.92073976221934"/>
    <n v="3427.54035639413"/>
    <n v="5840.7025561580167"/>
    <n v="7.4356913183279746E-3"/>
    <n v="2.6904139871382637E-2"/>
    <n v="1.9016278135048231E-2"/>
    <n v="4.7930064308681672E-2"/>
    <n v="3.2430667202572344E-2"/>
    <n v="8.4389449606526133E-3"/>
    <n v="2.8793688661055711E-2"/>
    <n v="2.0611291779471359E-2"/>
    <n v="5.0424711727091266E-2"/>
    <n v="3.4499330127244314E-2"/>
    <n v="178.85053255627011"/>
    <n v="49.27150321543408"/>
    <n v="15.801019895498392"/>
    <n v="164.28222970257235"/>
    <n v="189.41788082797427"/>
    <n v="179.44351811302545"/>
    <n v="49.434864707003491"/>
    <n v="15.853408761475553"/>
    <n v="164.82691351230346"/>
    <n v="190.04590281883333"/>
  </r>
  <r>
    <x v="30"/>
    <x v="7"/>
    <n v="3"/>
    <x v="17"/>
    <x v="17"/>
    <x v="0"/>
    <n v="125820"/>
    <n v="31455"/>
    <n v="696"/>
    <n v="3150"/>
    <n v="9037"/>
    <n v="4391"/>
    <n v="1059"/>
    <n v="11607600"/>
    <n v="10570271"/>
    <n v="6063559"/>
    <n v="14553235"/>
    <n v="2373270"/>
    <n v="16677.586206896551"/>
    <n v="3355.6415873015872"/>
    <n v="670.97034414075472"/>
    <n v="3314.3327260305168"/>
    <n v="2241.0481586402266"/>
    <n v="5.5317119694802096E-3"/>
    <n v="2.503576537911302E-2"/>
    <n v="7.1824829120966466E-2"/>
    <n v="3.4899062152281037E-2"/>
    <n v="8.4167858845970427E-3"/>
    <n v="6.018910903446935E-3"/>
    <n v="2.6062021733685475E-2"/>
    <n v="7.3520858436366035E-2"/>
    <n v="3.6104581896029914E-2"/>
    <n v="9.0168792197438258E-3"/>
    <n v="92.255603242727702"/>
    <n v="84.011055476076933"/>
    <n v="48.192330313145767"/>
    <n v="115.66710379907805"/>
    <n v="18.862422508345254"/>
    <n v="92.561480108011708"/>
    <n v="84.289597238257102"/>
    <n v="48.35211376703672"/>
    <n v="116.05060236049829"/>
    <n v="18.92496156793316"/>
  </r>
  <r>
    <x v="30"/>
    <x v="7"/>
    <n v="3"/>
    <x v="18"/>
    <x v="18"/>
    <x v="0"/>
    <n v="85604"/>
    <n v="21401"/>
    <n v="283"/>
    <n v="2744"/>
    <n v="4793"/>
    <n v="4499"/>
    <n v="932"/>
    <n v="10578434"/>
    <n v="10407634"/>
    <n v="4748694"/>
    <n v="16449812"/>
    <n v="9734839"/>
    <n v="37379.625441696116"/>
    <n v="3792.8695335276966"/>
    <n v="990.75610264969748"/>
    <n v="3656.3262947321628"/>
    <n v="10445.106223175966"/>
    <n v="3.3059202840988737E-3"/>
    <n v="3.2054576888930424E-2"/>
    <n v="5.5990374281575626E-2"/>
    <n v="5.2555955329190225E-2"/>
    <n v="1.0887341713004066E-2"/>
    <n v="3.7630463855099204E-3"/>
    <n v="3.3457323898459054E-2"/>
    <n v="5.7821228599023868E-2"/>
    <n v="5.4332993041146367E-2"/>
    <n v="1.1713746261358154E-2"/>
    <n v="123.5740619597215"/>
    <n v="121.57882809214523"/>
    <n v="55.472805009111724"/>
    <n v="192.16172141488715"/>
    <n v="113.71944068034205"/>
    <n v="123.9837763334187"/>
    <n v="121.98192719414651"/>
    <n v="55.656727146177538"/>
    <n v="192.79884071071268"/>
    <n v="114.09648169264388"/>
  </r>
  <r>
    <x v="30"/>
    <x v="7"/>
    <n v="3"/>
    <x v="19"/>
    <x v="19"/>
    <x v="0"/>
    <n v="69916"/>
    <n v="17479"/>
    <n v="597"/>
    <n v="1869"/>
    <n v="5259"/>
    <n v="2797"/>
    <n v="557"/>
    <n v="8314435"/>
    <n v="5922154"/>
    <n v="4482594"/>
    <n v="8582738"/>
    <n v="1534700"/>
    <n v="13927.026800670017"/>
    <n v="3168.621722846442"/>
    <n v="852.3662293211637"/>
    <n v="3068.5513049696101"/>
    <n v="2755.2962298025136"/>
    <n v="8.5388180101836492E-3"/>
    <n v="2.6732078494193033E-2"/>
    <n v="7.5218834029406711E-2"/>
    <n v="4.0005149035986037E-2"/>
    <n v="7.9667029006236061E-3"/>
    <n v="9.3496005181042639E-3"/>
    <n v="2.8153425774211826E-2"/>
    <n v="7.7542910537945153E-2"/>
    <n v="4.1732020576978245E-2"/>
    <n v="8.7500785533222193E-3"/>
    <n v="118.9203472738715"/>
    <n v="84.703844613536248"/>
    <n v="64.113993935579842"/>
    <n v="122.7578522798787"/>
    <n v="21.950626466044969"/>
    <n v="119.31463208437687"/>
    <n v="84.984683343729415"/>
    <n v="64.326566254187483"/>
    <n v="123.16486048018905"/>
    <n v="22.023404580093921"/>
  </r>
  <r>
    <x v="30"/>
    <x v="7"/>
    <n v="3"/>
    <x v="20"/>
    <x v="20"/>
    <x v="0"/>
    <n v="68832"/>
    <n v="17208"/>
    <n v="524"/>
    <n v="2385"/>
    <n v="3914"/>
    <n v="3328"/>
    <n v="593"/>
    <n v="8022726"/>
    <n v="10301516"/>
    <n v="4960302"/>
    <n v="15365858"/>
    <n v="2270446"/>
    <n v="15310.545801526718"/>
    <n v="4319.2939203354299"/>
    <n v="1267.3229432805315"/>
    <n v="4617.1448317307695"/>
    <n v="3828.7453625632379"/>
    <n v="7.6127382612738263E-3"/>
    <n v="3.4649581589958157E-2"/>
    <n v="5.686308693630869E-2"/>
    <n v="4.834960483496048E-2"/>
    <n v="8.615178986517898E-3"/>
    <n v="8.3846573244666135E-3"/>
    <n v="3.627382913334519E-2"/>
    <n v="5.8919750785736254E-2"/>
    <n v="5.0254608902294044E-2"/>
    <n v="9.4359348832224309E-3"/>
    <n v="116.55517782426779"/>
    <n v="149.66172710367272"/>
    <n v="72.063894700139471"/>
    <n v="223.23712807996282"/>
    <n v="32.985326592282661"/>
    <n v="116.94162082797031"/>
    <n v="150.1579360961934"/>
    <n v="72.302825208815904"/>
    <n v="223.97727903613239"/>
    <n v="33.09469066279739"/>
  </r>
  <r>
    <x v="30"/>
    <x v="7"/>
    <n v="3"/>
    <x v="21"/>
    <x v="21"/>
    <x v="0"/>
    <n v="108664"/>
    <n v="27166"/>
    <n v="1198"/>
    <n v="4122"/>
    <n v="5005"/>
    <n v="6573"/>
    <n v="1355"/>
    <n v="14897275"/>
    <n v="12961018"/>
    <n v="6632620"/>
    <n v="18906668"/>
    <n v="4140546"/>
    <n v="12435.121035058432"/>
    <n v="3144.3517709849589"/>
    <n v="1325.1988011988012"/>
    <n v="2876.4138140879354"/>
    <n v="3055.7535055350554"/>
    <n v="1.10248104247957E-2"/>
    <n v="3.7933446219539133E-2"/>
    <n v="4.6059412500920265E-2"/>
    <n v="6.0489214459250533E-2"/>
    <n v="1.24696311565928E-2"/>
    <n v="1.1762869867002637E-2"/>
    <n v="3.9283735392613865E-2"/>
    <n v="4.7541019216522179E-2"/>
    <n v="6.2174226212723588E-2"/>
    <n v="1.3253990566248271E-2"/>
    <n v="137.09485202090849"/>
    <n v="119.27609879997055"/>
    <n v="61.03787823014062"/>
    <n v="173.99201207391593"/>
    <n v="38.104119119487592"/>
    <n v="137.54939507421659"/>
    <n v="119.67156311782072"/>
    <n v="61.24025157333476"/>
    <n v="174.56888902628492"/>
    <n v="38.23045473598139"/>
  </r>
  <r>
    <x v="30"/>
    <x v="7"/>
    <n v="3"/>
    <x v="22"/>
    <x v="22"/>
    <x v="0"/>
    <n v="31924"/>
    <n v="7981"/>
    <n v="327"/>
    <n v="1086"/>
    <n v="1192"/>
    <n v="2385"/>
    <n v="172"/>
    <n v="5983993"/>
    <n v="3962836"/>
    <n v="1073338"/>
    <n v="8119715"/>
    <n v="925990"/>
    <n v="18299.672782874619"/>
    <n v="3649.0202578268877"/>
    <n v="900.45134228187919"/>
    <n v="3404.4926624737946"/>
    <n v="5383.6627906976746"/>
    <n v="1.0243077308607944E-2"/>
    <n v="3.4018293446936472E-2"/>
    <n v="3.7338679363488288E-2"/>
    <n v="7.4708683122415742E-2"/>
    <n v="5.3877960155369001E-3"/>
    <n v="1.155611371909325E-2"/>
    <n v="3.6382241792055105E-2"/>
    <n v="3.9811049606032371E-2"/>
    <n v="7.8137324436232808E-2"/>
    <n v="6.3424142687272308E-3"/>
    <n v="187.44496303721337"/>
    <n v="124.13344192457086"/>
    <n v="33.621663951885729"/>
    <n v="254.3451635133442"/>
    <n v="29.006076932715199"/>
    <n v="188.0664437461547"/>
    <n v="124.54501094323419"/>
    <n v="33.73313782245571"/>
    <n v="255.18845431174614"/>
    <n v="29.102247653782651"/>
  </r>
  <r>
    <x v="30"/>
    <x v="7"/>
    <n v="3"/>
    <x v="23"/>
    <x v="23"/>
    <x v="0"/>
    <n v="59736"/>
    <n v="14934"/>
    <n v="644"/>
    <n v="2491"/>
    <n v="4697"/>
    <n v="2869"/>
    <n v="1299"/>
    <n v="13264627"/>
    <n v="7293258"/>
    <n v="5624392"/>
    <n v="9783121"/>
    <n v="7587519"/>
    <n v="20597.246894409938"/>
    <n v="2927.8434363709353"/>
    <n v="1197.4434745582287"/>
    <n v="3409.9410944579995"/>
    <n v="5841.0461893764432"/>
    <n v="1.0780768715682336E-2"/>
    <n v="4.1700147314852012E-2"/>
    <n v="7.8629302263291817E-2"/>
    <n v="4.8027989821882951E-2"/>
    <n v="2.174568099638409E-2"/>
    <n v="1.1765253462609553E-2"/>
    <n v="4.3605859703170109E-2"/>
    <n v="8.1195246777285734E-2"/>
    <n v="5.0066426131391797E-2"/>
    <n v="2.3136114568296465E-2"/>
    <n v="222.05415494843979"/>
    <n v="122.09150261149055"/>
    <n v="94.154144904245342"/>
    <n v="163.77261617784922"/>
    <n v="127.01752711932502"/>
    <n v="222.79038371343105"/>
    <n v="122.49630150482565"/>
    <n v="94.466316454639241"/>
    <n v="164.31561034508741"/>
    <n v="127.43865842914006"/>
  </r>
  <r>
    <x v="30"/>
    <x v="7"/>
    <n v="3"/>
    <x v="24"/>
    <x v="24"/>
    <x v="0"/>
    <n v="31032"/>
    <n v="7758"/>
    <n v="369"/>
    <n v="1492"/>
    <n v="1299"/>
    <n v="2696"/>
    <n v="39"/>
    <n v="4933722"/>
    <n v="4156616"/>
    <n v="2213546"/>
    <n v="6370730"/>
    <n v="273345"/>
    <n v="13370.520325203252"/>
    <n v="2785.935656836461"/>
    <n v="1704.0384911470362"/>
    <n v="2363.0304154302671"/>
    <n v="7008.8461538461543"/>
    <n v="1.1890951276102088E-2"/>
    <n v="4.8079401907708173E-2"/>
    <n v="4.1860015467904098E-2"/>
    <n v="8.6878061356019595E-2"/>
    <n v="1.2567672080433102E-3"/>
    <n v="1.3324662798979972E-2"/>
    <n v="5.0909040227529796E-2"/>
    <n v="4.4508913325659392E-2"/>
    <n v="9.0603440569428498E-2"/>
    <n v="1.7253705513344594E-3"/>
    <n v="158.98820572312451"/>
    <n v="133.94612013405518"/>
    <n v="71.331077597318895"/>
    <n v="205.29550141789122"/>
    <n v="8.8084880123743226"/>
    <n v="159.51533700051445"/>
    <n v="134.39022345031407"/>
    <n v="71.56757842378245"/>
    <n v="205.97616624716341"/>
    <n v="8.8376928802242247"/>
  </r>
  <r>
    <x v="30"/>
    <x v="7"/>
    <n v="3"/>
    <x v="25"/>
    <x v="25"/>
    <x v="0"/>
    <n v="79520"/>
    <n v="19880"/>
    <n v="952"/>
    <n v="3277"/>
    <n v="2747"/>
    <n v="5141"/>
    <n v="429"/>
    <n v="16036502"/>
    <n v="8779635"/>
    <n v="2538734"/>
    <n v="16138572"/>
    <n v="2265455"/>
    <n v="16845.06512605042"/>
    <n v="2679.1684467500763"/>
    <n v="924.18420094648707"/>
    <n v="3139.1892627893408"/>
    <n v="5280.7808857808859"/>
    <n v="1.1971830985915493E-2"/>
    <n v="4.1209758551307846E-2"/>
    <n v="3.4544768611670017E-2"/>
    <n v="6.4650402414486927E-2"/>
    <n v="5.3948692152917506E-3"/>
    <n v="1.2870464656840859E-2"/>
    <n v="4.2852160958541261E-2"/>
    <n v="3.6053718959200426E-2"/>
    <n v="6.6682246286345434E-2"/>
    <n v="6.0001174666184159E-3"/>
    <n v="201.66627263581489"/>
    <n v="110.40788480885311"/>
    <n v="31.925729376257546"/>
    <n v="202.94984909456741"/>
    <n v="28.489122233400401"/>
    <n v="202.33490462280716"/>
    <n v="110.77394623516146"/>
    <n v="32.031580313005769"/>
    <n v="203.62273682679091"/>
    <n v="28.58357897203901"/>
  </r>
  <r>
    <x v="30"/>
    <x v="7"/>
    <n v="3"/>
    <x v="26"/>
    <x v="26"/>
    <x v="0"/>
    <n v="60016"/>
    <n v="15004"/>
    <n v="507"/>
    <n v="2297"/>
    <n v="5775"/>
    <n v="4133"/>
    <n v="671"/>
    <n v="6863752"/>
    <n v="8779009"/>
    <n v="5689001"/>
    <n v="15096006"/>
    <n v="1952448"/>
    <n v="13537.972386587771"/>
    <n v="3821.9455811928601"/>
    <n v="985.10839826839822"/>
    <n v="3652.5540769416889"/>
    <n v="2909.7585692995531"/>
    <n v="8.4477472673953613E-3"/>
    <n v="3.8273127166089042E-2"/>
    <n v="9.6224340175953077E-2"/>
    <n v="6.886496934150893E-2"/>
    <n v="1.1180351906158358E-2"/>
    <n v="9.3182109508462129E-3"/>
    <n v="4.009784302886199E-2"/>
    <n v="9.9029096842404532E-2"/>
    <n v="7.1273365410823603E-2"/>
    <n v="1.2180371888166383E-2"/>
    <n v="114.3653692348707"/>
    <n v="146.27780925086643"/>
    <n v="94.791405625166618"/>
    <n v="251.53302452679284"/>
    <n v="32.53212476672887"/>
    <n v="114.74455184718936"/>
    <n v="146.76279873856777"/>
    <n v="95.105690037054373"/>
    <n v="252.3669915743578"/>
    <n v="32.639986229826071"/>
  </r>
  <r>
    <x v="31"/>
    <x v="7"/>
    <n v="4"/>
    <x v="0"/>
    <x v="0"/>
    <x v="0"/>
    <n v="90232"/>
    <n v="22558"/>
    <n v="157"/>
    <n v="2481"/>
    <n v="1454"/>
    <n v="4410"/>
    <n v="540"/>
    <n v="2590160"/>
    <n v="4479267"/>
    <n v="2508094"/>
    <n v="8013411"/>
    <n v="1783099"/>
    <n v="16497.834394904457"/>
    <n v="1805.4280532043531"/>
    <n v="1724.961485557084"/>
    <n v="1817.1"/>
    <n v="3302.0351851851851"/>
    <n v="1.7399592162425748E-3"/>
    <n v="2.7495788633744127E-2"/>
    <n v="1.6114017200106391E-2"/>
    <n v="4.8874013653692705E-2"/>
    <n v="5.9845731004521674E-3"/>
    <n v="2.0632304101423629E-3"/>
    <n v="2.8764183468679219E-2"/>
    <n v="1.7090691876483387E-2"/>
    <n v="5.054638861175189E-2"/>
    <n v="6.5828314652419317E-3"/>
    <n v="28.705559003457754"/>
    <n v="49.641668144339036"/>
    <n v="27.796059047787924"/>
    <n v="88.808970210125011"/>
    <n v="19.761270946005851"/>
    <n v="28.800733346213949"/>
    <n v="49.806256931423427"/>
    <n v="27.88821790979674"/>
    <n v="89.103419636091076"/>
    <n v="19.826790170839153"/>
  </r>
  <r>
    <x v="31"/>
    <x v="7"/>
    <n v="4"/>
    <x v="1"/>
    <x v="1"/>
    <x v="0"/>
    <n v="22652"/>
    <n v="5663"/>
    <n v="30"/>
    <n v="418"/>
    <n v="986"/>
    <n v="703"/>
    <n v="95"/>
    <n v="731759"/>
    <n v="1320406"/>
    <n v="1809355"/>
    <n v="2406863"/>
    <n v="625158"/>
    <n v="24391.966666666667"/>
    <n v="3158.8660287081339"/>
    <n v="1835.0456389452333"/>
    <n v="3423.7027027027025"/>
    <n v="6580.6105263157897"/>
    <n v="1.3243863676496556E-3"/>
    <n v="1.8453116722585202E-2"/>
    <n v="4.3528165283418685E-2"/>
    <n v="3.1034787215256932E-2"/>
    <n v="4.1938901642239092E-3"/>
    <n v="1.8874042876215248E-3"/>
    <n v="2.0536614459880406E-2"/>
    <n v="4.6686978296507427E-2"/>
    <n v="3.3719396719382233E-2"/>
    <n v="5.1943474792931175E-3"/>
    <n v="32.304388133498144"/>
    <n v="58.290923538760374"/>
    <n v="79.87616987462475"/>
    <n v="106.25388486667843"/>
    <n v="27.598357760904115"/>
    <n v="32.411494527363402"/>
    <n v="58.484189252059494"/>
    <n v="80.141002270635013"/>
    <n v="106.60617355251313"/>
    <n v="27.689861136982874"/>
  </r>
  <r>
    <x v="31"/>
    <x v="7"/>
    <n v="4"/>
    <x v="2"/>
    <x v="2"/>
    <x v="0"/>
    <n v="22256"/>
    <n v="5564"/>
    <n v="103"/>
    <n v="671"/>
    <n v="276"/>
    <n v="2135"/>
    <n v="162"/>
    <n v="1034175"/>
    <n v="2365688"/>
    <n v="294797"/>
    <n v="6157433"/>
    <n v="833206"/>
    <n v="10040.533980582524"/>
    <n v="3525.6154992548436"/>
    <n v="1068.105072463768"/>
    <n v="2884.0435597189694"/>
    <n v="5143.2469135802467"/>
    <n v="4.6279654924514741E-3"/>
    <n v="3.0149173256649894E-2"/>
    <n v="1.2401150251617541E-2"/>
    <n v="9.5929187634795118E-2"/>
    <n v="7.2789360172537745E-3"/>
    <n v="5.6880003294438371E-3"/>
    <n v="3.2819857466075693E-2"/>
    <n v="1.4129587580407919E-2"/>
    <n v="0.10052867015026661"/>
    <n v="8.6065748113327827E-3"/>
    <n v="46.467244787922361"/>
    <n v="106.29439252336448"/>
    <n v="13.245731488138031"/>
    <n v="276.66395578720346"/>
    <n v="37.437365204888572"/>
    <n v="46.621308656939824"/>
    <n v="106.64681551383339"/>
    <n v="13.289648200874986"/>
    <n v="277.58124536700939"/>
    <n v="37.561490174113864"/>
  </r>
  <r>
    <x v="31"/>
    <x v="7"/>
    <n v="4"/>
    <x v="3"/>
    <x v="3"/>
    <x v="0"/>
    <n v="89732"/>
    <n v="22433"/>
    <n v="130"/>
    <n v="1801"/>
    <n v="6586"/>
    <n v="3062"/>
    <n v="780"/>
    <n v="2252478"/>
    <n v="7244560"/>
    <n v="6177808"/>
    <n v="9927836"/>
    <n v="4186459"/>
    <n v="17326.753846153846"/>
    <n v="4022.5208217656859"/>
    <n v="938.02125721226844"/>
    <n v="3242.2717178314829"/>
    <n v="5367.2551282051281"/>
    <n v="1.4487585253867071E-3"/>
    <n v="2.0070877724780459E-2"/>
    <n v="7.3396335755360406E-2"/>
    <n v="3.4123835421031513E-2"/>
    <n v="8.692551152320243E-3"/>
    <n v="1.744604338552581E-3"/>
    <n v="2.1161722013200403E-2"/>
    <n v="7.5424795732394009E-2"/>
    <n v="3.5535956354072189E-2"/>
    <n v="9.4145891604710923E-3"/>
    <n v="25.102282351892303"/>
    <n v="80.735523559042477"/>
    <n v="68.84732314001694"/>
    <n v="110.63874648954665"/>
    <n v="46.65513974947622"/>
    <n v="25.185509897617298"/>
    <n v="81.003205173982764"/>
    <n v="69.075588986697895"/>
    <n v="111.00557334629741"/>
    <n v="46.809826591189349"/>
  </r>
  <r>
    <x v="31"/>
    <x v="7"/>
    <n v="4"/>
    <x v="4"/>
    <x v="4"/>
    <x v="0"/>
    <n v="69684"/>
    <n v="17421"/>
    <n v="170"/>
    <n v="1449"/>
    <n v="2743"/>
    <n v="2199"/>
    <n v="354"/>
    <n v="3702072"/>
    <n v="4991863"/>
    <n v="5262204"/>
    <n v="8153105"/>
    <n v="1322879"/>
    <n v="21776.894117647058"/>
    <n v="3445.0400276052451"/>
    <n v="1918.4119577105359"/>
    <n v="3707.6421100500229"/>
    <n v="3736.9463276836159"/>
    <n v="2.439584409620573E-3"/>
    <n v="2.0793869467883589E-2"/>
    <n v="3.9363411974054303E-2"/>
    <n v="3.155674186326847E-2"/>
    <n v="5.0800757706216636E-3"/>
    <n v="2.8750129717455934E-3"/>
    <n v="2.2053357669579641E-2"/>
    <n v="4.107979936174571E-2"/>
    <n v="3.3099765410689291E-2"/>
    <n v="5.7075827260779297E-3"/>
    <n v="53.126571379369729"/>
    <n v="71.635712645657534"/>
    <n v="75.515240227311864"/>
    <n v="117.0011049882326"/>
    <n v="18.98397049537914"/>
    <n v="53.302714492043918"/>
    <n v="71.873223500892962"/>
    <n v="75.765613799756309"/>
    <n v="117.38902647994304"/>
    <n v="19.04691255181438"/>
  </r>
  <r>
    <x v="31"/>
    <x v="7"/>
    <n v="4"/>
    <x v="5"/>
    <x v="5"/>
    <x v="0"/>
    <n v="17724"/>
    <n v="4431"/>
    <n v="84"/>
    <n v="410"/>
    <n v="734"/>
    <n v="615"/>
    <n v="160"/>
    <n v="1829836"/>
    <n v="1431766"/>
    <n v="1260916"/>
    <n v="2413914"/>
    <n v="956786"/>
    <n v="21783.761904761905"/>
    <n v="3492.1121951219511"/>
    <n v="1717.8692098092642"/>
    <n v="3925.0634146341463"/>
    <n v="5979.9125000000004"/>
    <n v="4.7393364928909956E-3"/>
    <n v="2.313247573911081E-2"/>
    <n v="4.1412773640261795E-2"/>
    <n v="3.4698713608666214E-2"/>
    <n v="9.027307605506657E-3"/>
    <n v="5.9413303340627634E-3"/>
    <n v="2.5763373334058183E-2"/>
    <n v="4.4899822465673193E-2"/>
    <n v="3.7901759640172346E-2"/>
    <n v="1.0682639239013044E-2"/>
    <n v="103.24057774768676"/>
    <n v="80.781200631911531"/>
    <n v="71.141728729406452"/>
    <n v="136.19465132024374"/>
    <n v="53.982509591514329"/>
    <n v="103.58287570229975"/>
    <n v="81.049033690876598"/>
    <n v="71.377601762694013"/>
    <n v="136.64620972482842"/>
    <n v="54.161490598993872"/>
  </r>
  <r>
    <x v="31"/>
    <x v="7"/>
    <n v="4"/>
    <x v="6"/>
    <x v="6"/>
    <x v="0"/>
    <n v="112792"/>
    <n v="28198"/>
    <n v="358"/>
    <n v="3259"/>
    <n v="2437"/>
    <n v="5374"/>
    <n v="959"/>
    <n v="11159018"/>
    <n v="9212543"/>
    <n v="4620102"/>
    <n v="14361095"/>
    <n v="8669178"/>
    <n v="31170.441340782123"/>
    <n v="2826.8005523166617"/>
    <n v="1895.8153467377924"/>
    <n v="2672.3288053591364"/>
    <n v="9039.8102189781021"/>
    <n v="3.1739839704943611E-3"/>
    <n v="2.8893893183913753E-2"/>
    <n v="2.1606142279594297E-2"/>
    <n v="4.7645223065465633E-2"/>
    <n v="8.5023760550393644E-3"/>
    <n v="3.5642213070603045E-3"/>
    <n v="3.0056018993004415E-2"/>
    <n v="2.2614842804615863E-2"/>
    <n v="4.9123057687543374E-2"/>
    <n v="9.1393662772544411E-3"/>
    <n v="98.934481168877227"/>
    <n v="81.677273210866019"/>
    <n v="40.961256117455136"/>
    <n v="127.32370203560536"/>
    <n v="76.859865947939568"/>
    <n v="99.262502100991412"/>
    <n v="81.948077231614263"/>
    <n v="41.097064677357324"/>
    <n v="127.7458484796814"/>
    <n v="77.114697676701354"/>
  </r>
  <r>
    <x v="31"/>
    <x v="7"/>
    <n v="4"/>
    <x v="7"/>
    <x v="7"/>
    <x v="0"/>
    <n v="138856"/>
    <n v="34714"/>
    <n v="979"/>
    <n v="3062"/>
    <n v="3089"/>
    <n v="4449"/>
    <n v="751"/>
    <n v="14634021"/>
    <n v="7921833"/>
    <n v="3035998"/>
    <n v="13419096"/>
    <n v="3894488"/>
    <n v="14947.927477017365"/>
    <n v="2587.1433703461789"/>
    <n v="982.84169634185821"/>
    <n v="3016.2049898853675"/>
    <n v="5185.7363515312918"/>
    <n v="7.0504695511897216E-3"/>
    <n v="2.2051621824047934E-2"/>
    <n v="2.2246067868871348E-2"/>
    <n v="3.2040387163680357E-2"/>
    <n v="5.4084807282364462E-3"/>
    <n v="7.5736436126152074E-3"/>
    <n v="2.2969852567036306E-2"/>
    <n v="2.3168246406259335E-2"/>
    <n v="3.3141548849578963E-2"/>
    <n v="5.8670802684186799E-3"/>
    <n v="105.38990753010313"/>
    <n v="57.050707207466729"/>
    <n v="21.864363081177622"/>
    <n v="96.640375640951774"/>
    <n v="28.046955118972171"/>
    <n v="105.73933166711804"/>
    <n v="57.239860937641176"/>
    <n v="21.936855185782978"/>
    <n v="96.960790381324244"/>
    <n v="28.139945836186183"/>
  </r>
  <r>
    <x v="31"/>
    <x v="7"/>
    <n v="4"/>
    <x v="8"/>
    <x v="8"/>
    <x v="0"/>
    <n v="13372"/>
    <n v="3343"/>
    <n v="113"/>
    <n v="335"/>
    <n v="411"/>
    <n v="460"/>
    <n v="140"/>
    <n v="1462492"/>
    <n v="1062571"/>
    <n v="524537"/>
    <n v="1558413"/>
    <n v="602667"/>
    <n v="12942.407079646018"/>
    <n v="3171.8537313432835"/>
    <n v="1276.2457420924575"/>
    <n v="3387.8543478260872"/>
    <n v="4304.7642857142855"/>
    <n v="8.4504935686509127E-3"/>
    <n v="2.5052348190248281E-2"/>
    <n v="3.0735865988632965E-2"/>
    <n v="3.4400239306012562E-2"/>
    <n v="1.0469638049655998E-2"/>
    <n v="1.0294897232210025E-2"/>
    <n v="2.8201347789931042E-2"/>
    <n v="3.4213641422388197E-2"/>
    <n v="3.8072529928728477E-2"/>
    <n v="1.2520508053388583E-2"/>
    <n v="109.3697277894107"/>
    <n v="79.462384086150166"/>
    <n v="39.2265180975172"/>
    <n v="116.54300029913252"/>
    <n v="45.06932396051451"/>
    <n v="109.73234716771744"/>
    <n v="79.72584456007192"/>
    <n v="39.356575069342604"/>
    <n v="116.92940292779997"/>
    <n v="45.218752971316611"/>
  </r>
  <r>
    <x v="31"/>
    <x v="7"/>
    <n v="4"/>
    <x v="9"/>
    <x v="9"/>
    <x v="0"/>
    <n v="14044"/>
    <n v="3511"/>
    <n v="110"/>
    <n v="372"/>
    <n v="578"/>
    <n v="552"/>
    <n v="123"/>
    <n v="1650152"/>
    <n v="1250215"/>
    <n v="603609"/>
    <n v="2026355"/>
    <n v="522540"/>
    <n v="15001.381818181819"/>
    <n v="3360.7930107526881"/>
    <n v="1044.3062283737024"/>
    <n v="3670.932971014493"/>
    <n v="4248.292682926829"/>
    <n v="7.832526345770436E-3"/>
    <n v="2.6488180005696384E-2"/>
    <n v="4.1156365707775561E-2"/>
    <n v="3.9305041298775274E-2"/>
    <n v="8.7581885502705775E-3"/>
    <n v="9.5657473183710668E-3"/>
    <n v="2.9645417012431428E-2"/>
    <n v="4.5062101972082283E-2"/>
    <n v="4.312560455818705E-2"/>
    <n v="1.059011259209796E-2"/>
    <n v="117.4987183138707"/>
    <n v="89.021290230703499"/>
    <n v="42.979849045855879"/>
    <n v="144.28617203076047"/>
    <n v="37.207348333808035"/>
    <n v="117.88828966097009"/>
    <n v="89.316443611551961"/>
    <n v="43.122350325284266"/>
    <n v="144.76455817158362"/>
    <n v="37.330710673588442"/>
  </r>
  <r>
    <x v="31"/>
    <x v="7"/>
    <n v="4"/>
    <x v="10"/>
    <x v="10"/>
    <x v="0"/>
    <n v="40092"/>
    <n v="10023"/>
    <n v="292"/>
    <n v="980"/>
    <n v="1138"/>
    <n v="1252"/>
    <n v="960"/>
    <n v="5515563"/>
    <n v="4610697"/>
    <n v="1432931"/>
    <n v="3793610"/>
    <n v="5238691"/>
    <n v="18888.914383561645"/>
    <n v="4704.7928571428574"/>
    <n v="1259.1660808435852"/>
    <n v="3030.0399361022364"/>
    <n v="5456.9697916666664"/>
    <n v="7.2832485283847153E-3"/>
    <n v="2.4443779307592537E-2"/>
    <n v="2.838471515514317E-2"/>
    <n v="3.1228175197046792E-2"/>
    <n v="2.3944926668662079E-2"/>
    <n v="8.2727177742651335E-3"/>
    <n v="2.6240735081276199E-2"/>
    <n v="3.0317201792147502E-2"/>
    <n v="3.3252178018403647E-2"/>
    <n v="2.5723906307551676E-2"/>
    <n v="137.57265788686021"/>
    <n v="115.00291828793775"/>
    <n v="35.741070537763143"/>
    <n v="94.622617978649103"/>
    <n v="130.6667414945625"/>
    <n v="138.02878512319194"/>
    <n v="115.38421471772615"/>
    <n v="35.859571379270001"/>
    <n v="94.93634276885102"/>
    <n v="131.09997190963091"/>
  </r>
  <r>
    <x v="31"/>
    <x v="7"/>
    <n v="4"/>
    <x v="11"/>
    <x v="11"/>
    <x v="0"/>
    <n v="107528"/>
    <n v="26882"/>
    <n v="202"/>
    <n v="2092"/>
    <n v="6699"/>
    <n v="3310"/>
    <n v="743"/>
    <n v="3344766"/>
    <n v="4480598"/>
    <n v="7671159"/>
    <n v="7138584"/>
    <n v="4072739"/>
    <n v="16558.247524752474"/>
    <n v="2141.7772466539195"/>
    <n v="1145.1200179131213"/>
    <n v="2156.671903323263"/>
    <n v="5481.4791386271872"/>
    <n v="1.8785804627631873E-3"/>
    <n v="1.9455397663864296E-2"/>
    <n v="6.2300052079458372E-2"/>
    <n v="3.0782679860129454E-2"/>
    <n v="6.9098281377873673E-3"/>
    <n v="2.1862622045590628E-3"/>
    <n v="2.043680402750515E-2"/>
    <n v="6.4017451404105696E-2"/>
    <n v="3.2010003029992233E-2"/>
    <n v="7.4984319922929725E-3"/>
    <n v="31.106000297596903"/>
    <n v="41.669128041068376"/>
    <n v="71.341036753217764"/>
    <n v="66.388140763336068"/>
    <n v="37.876078788780596"/>
    <n v="31.209133392261293"/>
    <n v="41.807283576519005"/>
    <n v="71.577570599631102"/>
    <n v="66.608253099876706"/>
    <n v="38.001658329122236"/>
  </r>
  <r>
    <x v="31"/>
    <x v="7"/>
    <n v="4"/>
    <x v="12"/>
    <x v="12"/>
    <x v="0"/>
    <n v="102248"/>
    <n v="25562"/>
    <n v="381"/>
    <n v="2705"/>
    <n v="4193"/>
    <n v="4915"/>
    <n v="990"/>
    <n v="8541989"/>
    <n v="9459289"/>
    <n v="8183333"/>
    <n v="15707205"/>
    <n v="4336601"/>
    <n v="22419.918635170605"/>
    <n v="3496.9645101663587"/>
    <n v="1951.6653947054615"/>
    <n v="3195.7690742624618"/>
    <n v="4380.4050505050509"/>
    <n v="3.7262342539707378E-3"/>
    <n v="2.6455285188952352E-2"/>
    <n v="4.1008137078475865E-2"/>
    <n v="4.8069399890462404E-2"/>
    <n v="9.6823409748845943E-3"/>
    <n v="4.1702035479401107E-3"/>
    <n v="2.7624684101435811E-2"/>
    <n v="4.2453147540632903E-2"/>
    <n v="4.9628110545116809E-2"/>
    <n v="1.0395860658172759E-2"/>
    <n v="83.54186878960958"/>
    <n v="92.513193412096086"/>
    <n v="80.03416203739927"/>
    <n v="153.61870158829512"/>
    <n v="42.412575307096475"/>
    <n v="83.818854945974536"/>
    <n v="92.819924327115459"/>
    <n v="80.299518262269672"/>
    <n v="154.12803007609656"/>
    <n v="42.553195769459336"/>
  </r>
  <r>
    <x v="31"/>
    <x v="7"/>
    <n v="4"/>
    <x v="13"/>
    <x v="13"/>
    <x v="0"/>
    <n v="27548"/>
    <n v="6887"/>
    <n v="217"/>
    <n v="789"/>
    <n v="1065"/>
    <n v="1166"/>
    <n v="478"/>
    <n v="4499146"/>
    <n v="2647389"/>
    <n v="1021047"/>
    <n v="4161291"/>
    <n v="3576503"/>
    <n v="20733.391705069123"/>
    <n v="3355.3726235741447"/>
    <n v="958.72957746478869"/>
    <n v="3568.8602058319038"/>
    <n v="7482.2238493723853"/>
    <n v="7.8771598664149848E-3"/>
    <n v="2.8640917670974299E-2"/>
    <n v="3.8659793814432991E-2"/>
    <n v="4.2326121678524758E-2"/>
    <n v="1.7351531871642224E-2"/>
    <n v="9.1181788863141239E-3"/>
    <n v="3.0982418149840166E-2"/>
    <n v="4.1366114167586773E-2"/>
    <n v="4.5152458670743294E-2"/>
    <n v="1.9184601179150256E-2"/>
    <n v="163.32024103383185"/>
    <n v="96.10095106722811"/>
    <n v="37.064287788587194"/>
    <n v="151.05601132568609"/>
    <n v="129.8280455931465"/>
    <n v="163.86173533454573"/>
    <n v="96.41957732547192"/>
    <n v="37.187175805837803"/>
    <n v="151.55684311912242"/>
    <n v="130.2584952809286"/>
  </r>
  <r>
    <x v="31"/>
    <x v="7"/>
    <n v="4"/>
    <x v="14"/>
    <x v="14"/>
    <x v="0"/>
    <n v="188216"/>
    <n v="47054"/>
    <n v="1320"/>
    <n v="5050"/>
    <n v="8104"/>
    <n v="8359"/>
    <n v="2086"/>
    <n v="19661302"/>
    <n v="17417682"/>
    <n v="11705354"/>
    <n v="30236260"/>
    <n v="22213418"/>
    <n v="14894.925757575758"/>
    <n v="3449.0459405940596"/>
    <n v="1444.392152023692"/>
    <n v="3617.2101926067712"/>
    <n v="10648.810162991371"/>
    <n v="7.0132188549326306E-3"/>
    <n v="2.6830875164704383E-2"/>
    <n v="4.3056913333616699E-2"/>
    <n v="4.4411739703319589E-2"/>
    <n v="1.1083011008628385E-2"/>
    <n v="7.4614046427236951E-3"/>
    <n v="2.7698714301510885E-2"/>
    <n v="4.4147078126702627E-2"/>
    <n v="4.5518139142591091E-2"/>
    <n v="1.1645270056112544E-2"/>
    <n v="104.46137416585199"/>
    <n v="92.54092106940962"/>
    <n v="62.191067709440219"/>
    <n v="160.64659752624644"/>
    <n v="118.02088026522719"/>
    <n v="104.80771971614928"/>
    <n v="92.847743916502509"/>
    <n v="62.397264495011925"/>
    <n v="161.17922726300711"/>
    <n v="118.41218285959219"/>
  </r>
  <r>
    <x v="31"/>
    <x v="7"/>
    <n v="4"/>
    <x v="15"/>
    <x v="15"/>
    <x v="0"/>
    <n v="20220"/>
    <n v="5055"/>
    <n v="164"/>
    <n v="596"/>
    <n v="734"/>
    <n v="913"/>
    <n v="269"/>
    <n v="2873123"/>
    <n v="2030169"/>
    <n v="1226880"/>
    <n v="2938486"/>
    <n v="2252216"/>
    <n v="17519.042682926829"/>
    <n v="3406.3238255033557"/>
    <n v="1671.4986376021798"/>
    <n v="3218.4950711938664"/>
    <n v="8372.5501858736061"/>
    <n v="8.11078140454995E-3"/>
    <n v="2.9475766567754698E-2"/>
    <n v="3.6300692383778435E-2"/>
    <n v="4.5153313550939662E-2"/>
    <n v="1.3303659742828882E-2"/>
    <n v="9.5804799983397748E-3"/>
    <n v="3.2247178558290991E-2"/>
    <n v="3.9365431936078776E-2"/>
    <n v="4.8555647833388692E-2"/>
    <n v="1.518099859646688E-2"/>
    <n v="142.09312561819979"/>
    <n v="100.4040059347181"/>
    <n v="60.676557863501486"/>
    <n v="145.32571711177053"/>
    <n v="111.38555885262117"/>
    <n v="142.5642406325166"/>
    <n v="100.73689913055431"/>
    <n v="60.877733235654013"/>
    <n v="145.80754990276475"/>
    <n v="111.7548617933879"/>
  </r>
  <r>
    <x v="31"/>
    <x v="7"/>
    <n v="4"/>
    <x v="16"/>
    <x v="16"/>
    <x v="0"/>
    <n v="39836"/>
    <n v="9959"/>
    <n v="299"/>
    <n v="1062"/>
    <n v="3070"/>
    <n v="2901"/>
    <n v="726"/>
    <n v="5880184"/>
    <n v="2131029"/>
    <n v="2720327"/>
    <n v="9364774"/>
    <n v="4290665"/>
    <n v="19666.167224080269"/>
    <n v="2006.6186440677966"/>
    <n v="886.1"/>
    <n v="3228.1192692175114"/>
    <n v="5910.0068870523419"/>
    <n v="7.5057736720554272E-3"/>
    <n v="2.665930314288583E-2"/>
    <n v="7.7065970478963755E-2"/>
    <n v="7.2823576664323722E-2"/>
    <n v="1.8224721357566021E-2"/>
    <n v="8.5133542465585226E-3"/>
    <n v="2.8539809893713766E-2"/>
    <n v="8.0179368999086842E-2"/>
    <n v="7.5857015563042571E-2"/>
    <n v="1.9786266536363048E-2"/>
    <n v="147.60980018074105"/>
    <n v="53.495054724369915"/>
    <n v="68.288156441409782"/>
    <n v="235.0831910834421"/>
    <n v="107.70822873782508"/>
    <n v="148.09920593364359"/>
    <n v="53.672419557205437"/>
    <n v="68.514568350216734"/>
    <n v="235.862618099711"/>
    <n v="108.06533935456386"/>
  </r>
  <r>
    <x v="31"/>
    <x v="7"/>
    <n v="4"/>
    <x v="17"/>
    <x v="17"/>
    <x v="0"/>
    <n v="125996"/>
    <n v="31499"/>
    <n v="666"/>
    <n v="3211"/>
    <n v="7483"/>
    <n v="4495"/>
    <n v="1103"/>
    <n v="12304111"/>
    <n v="11017434"/>
    <n v="5520676"/>
    <n v="15600303"/>
    <n v="2564146"/>
    <n v="18474.641141141143"/>
    <n v="3431.1535347243848"/>
    <n v="737.76239476145929"/>
    <n v="3470.5902113459401"/>
    <n v="2324.7017225747959"/>
    <n v="5.2858820914949683E-3"/>
    <n v="2.548493602971523E-2"/>
    <n v="5.9390774310295567E-2"/>
    <n v="3.5675735737642468E-2"/>
    <n v="8.754246166544969E-3"/>
    <n v="5.7618584902324717E-3"/>
    <n v="2.6519395772933812E-2"/>
    <n v="6.0942238132355497E-2"/>
    <n v="3.6893254208513845E-2"/>
    <n v="9.3657195948778325E-3"/>
    <n v="97.654774754754115"/>
    <n v="87.442728340582235"/>
    <n v="43.816279881901011"/>
    <n v="123.81585923362647"/>
    <n v="20.351011143210897"/>
    <n v="97.97855277291319"/>
    <n v="87.73264794108961"/>
    <n v="43.961554378707675"/>
    <n v="124.2263752951299"/>
    <n v="20.41848567348379"/>
  </r>
  <r>
    <x v="31"/>
    <x v="7"/>
    <n v="4"/>
    <x v="18"/>
    <x v="18"/>
    <x v="0"/>
    <n v="85512"/>
    <n v="21378"/>
    <n v="312"/>
    <n v="2655"/>
    <n v="3993"/>
    <n v="4363"/>
    <n v="919"/>
    <n v="12264243"/>
    <n v="10301004"/>
    <n v="5594777"/>
    <n v="17176073"/>
    <n v="9389890"/>
    <n v="39308.471153846156"/>
    <n v="3879.850847457627"/>
    <n v="1401.1462559479089"/>
    <n v="3936.7575063030026"/>
    <n v="10217.508161044614"/>
    <n v="3.6486107213022732E-3"/>
    <n v="3.104827392646646E-2"/>
    <n v="4.6695200673589669E-2"/>
    <n v="5.102207877256993E-2"/>
    <n v="1.0747029656656375E-2"/>
    <n v="4.1290211421170196E-3"/>
    <n v="3.2430287122951096E-2"/>
    <n v="4.8376303977879544E-2"/>
    <n v="5.2775351662730487E-2"/>
    <n v="1.156859156331754E-2"/>
    <n v="143.42130928992421"/>
    <n v="120.46267190569745"/>
    <n v="65.426805594536432"/>
    <n v="200.86155159509775"/>
    <n v="109.80786322387502"/>
    <n v="143.89682794633697"/>
    <n v="120.86207035057355"/>
    <n v="65.643730588763063"/>
    <n v="201.52751549971114"/>
    <n v="110.17193525642229"/>
  </r>
  <r>
    <x v="31"/>
    <x v="7"/>
    <n v="4"/>
    <x v="19"/>
    <x v="19"/>
    <x v="0"/>
    <n v="70416"/>
    <n v="17604"/>
    <n v="625"/>
    <n v="1922"/>
    <n v="5601"/>
    <n v="2947"/>
    <n v="670"/>
    <n v="8291786"/>
    <n v="6312051"/>
    <n v="9921392"/>
    <n v="9496893"/>
    <n v="1637544"/>
    <n v="13266.857599999999"/>
    <n v="3284.1056191467223"/>
    <n v="1771.3608284234958"/>
    <n v="3222.5629453681709"/>
    <n v="2444.0955223880596"/>
    <n v="8.8758236764371733E-3"/>
    <n v="2.7294932969779594E-2"/>
    <n v="7.9541581458759378E-2"/>
    <n v="4.1851283799136559E-2"/>
    <n v="9.5148829811406502E-3"/>
    <n v="9.6993711011258647E-3"/>
    <n v="2.8725643753499664E-2"/>
    <n v="8.1917433785694202E-2"/>
    <n v="4.3609576198441781E-2"/>
    <n v="1.0367287902160705E-2"/>
    <n v="117.75428879800046"/>
    <n v="89.639442740286299"/>
    <n v="140.89684162690298"/>
    <n v="134.86839638718473"/>
    <n v="23.255282890252214"/>
    <n v="118.14470749849407"/>
    <n v="89.936645628647071"/>
    <n v="141.36399031739353"/>
    <n v="135.31555754447785"/>
    <n v="23.332386640937667"/>
  </r>
  <r>
    <x v="31"/>
    <x v="7"/>
    <n v="4"/>
    <x v="20"/>
    <x v="20"/>
    <x v="0"/>
    <n v="69548"/>
    <n v="17387"/>
    <n v="541"/>
    <n v="2377"/>
    <n v="3597"/>
    <n v="3283"/>
    <n v="586"/>
    <n v="8581593"/>
    <n v="10265317"/>
    <n v="5897970"/>
    <n v="15855760"/>
    <n v="2177059"/>
    <n v="15862.463955637708"/>
    <n v="4318.6020193521244"/>
    <n v="1639.6914095079233"/>
    <n v="4829.6558026195553"/>
    <n v="3715.117747440273"/>
    <n v="7.7788002530626331E-3"/>
    <n v="3.4177834013918447E-2"/>
    <n v="5.1719675619715882E-2"/>
    <n v="4.720480819002703E-2"/>
    <n v="8.425835394260079E-3"/>
    <n v="8.5550011836597432E-3"/>
    <n v="3.5783053601863457E-2"/>
    <n v="5.3676310828876E-2"/>
    <n v="4.9078535968536362E-2"/>
    <n v="9.2334100574502573E-3"/>
    <n v="123.3909386323115"/>
    <n v="147.60046298958991"/>
    <n v="84.804307816184505"/>
    <n v="227.98297578650715"/>
    <n v="31.30297061022603"/>
    <n v="123.80004585384255"/>
    <n v="148.08983778468979"/>
    <n v="85.085479635842404"/>
    <n v="228.73886177630686"/>
    <n v="31.406756767248293"/>
  </r>
  <r>
    <x v="31"/>
    <x v="7"/>
    <n v="4"/>
    <x v="21"/>
    <x v="21"/>
    <x v="0"/>
    <n v="108984"/>
    <n v="27246"/>
    <n v="1187"/>
    <n v="4120"/>
    <n v="4525"/>
    <n v="6554"/>
    <n v="1691"/>
    <n v="14818167"/>
    <n v="13188642"/>
    <n v="7233479"/>
    <n v="20397080"/>
    <n v="4369462"/>
    <n v="12483.712721145746"/>
    <n v="3201.126699029126"/>
    <n v="1598.5588950276242"/>
    <n v="3112.1574610924627"/>
    <n v="2583.9515079834418"/>
    <n v="1.0891507010203333E-2"/>
    <n v="3.7803714306687219E-2"/>
    <n v="4.1519856125669823E-2"/>
    <n v="6.0137267855832045E-2"/>
    <n v="1.5516039051603906E-2"/>
    <n v="1.1624062457911272E-2"/>
    <n v="3.9149802836138843E-2"/>
    <n v="4.2927828161903298E-2"/>
    <n v="6.1815216291165105E-2"/>
    <n v="1.6388345943501408E-2"/>
    <n v="135.96644461572342"/>
    <n v="121.01447918960581"/>
    <n v="66.371935329956685"/>
    <n v="187.15664684724362"/>
    <n v="40.092692505321885"/>
    <n v="136.41724639253744"/>
    <n v="121.41570717194423"/>
    <n v="66.591993936783481"/>
    <n v="187.77717163319167"/>
    <n v="40.225621310438015"/>
  </r>
  <r>
    <x v="31"/>
    <x v="7"/>
    <n v="4"/>
    <x v="22"/>
    <x v="22"/>
    <x v="0"/>
    <n v="31944"/>
    <n v="7986"/>
    <n v="324"/>
    <n v="1057"/>
    <n v="2648"/>
    <n v="2039"/>
    <n v="173"/>
    <n v="4845014"/>
    <n v="4226618"/>
    <n v="2541460"/>
    <n v="6536907"/>
    <n v="939402"/>
    <n v="14953.746913580248"/>
    <n v="3998.6925260170292"/>
    <n v="959.76586102719034"/>
    <n v="3205.9377145659637"/>
    <n v="5430.06936416185"/>
    <n v="1.01427498121713E-2"/>
    <n v="3.3089156023040321E-2"/>
    <n v="8.2895066366140746E-2"/>
    <n v="6.3830453293263215E-2"/>
    <n v="5.4157275231655399E-3"/>
    <n v="1.1448997134351189E-2"/>
    <n v="3.5420988426091246E-2"/>
    <n v="8.6489538566345586E-2"/>
    <n v="6.7017236291563712E-2"/>
    <n v="6.3725039555406317E-3"/>
    <n v="151.67211369897319"/>
    <n v="132.31336088154271"/>
    <n v="79.559854745805154"/>
    <n v="204.63645755071374"/>
    <n v="29.407776108189331"/>
    <n v="152.17498820261912"/>
    <n v="132.75205072410063"/>
    <n v="79.823638387304641"/>
    <n v="205.31493729566486"/>
    <n v="29.505278677732782"/>
  </r>
  <r>
    <x v="31"/>
    <x v="7"/>
    <n v="4"/>
    <x v="23"/>
    <x v="23"/>
    <x v="0"/>
    <n v="59772"/>
    <n v="14943"/>
    <n v="638"/>
    <n v="2506"/>
    <n v="2780"/>
    <n v="4879"/>
    <n v="323"/>
    <n v="10738341"/>
    <n v="8040417"/>
    <n v="3549602"/>
    <n v="15667156"/>
    <n v="1909746"/>
    <n v="16831.255485893416"/>
    <n v="3208.4664804469276"/>
    <n v="1276.8352517985611"/>
    <n v="3211.1408075425293"/>
    <n v="5912.5263157894733"/>
    <n v="1.0673894131031252E-2"/>
    <n v="4.1925985411229341E-2"/>
    <n v="4.6510071605433981E-2"/>
    <n v="8.1626848691695106E-2"/>
    <n v="5.4038680318543803E-3"/>
    <n v="1.1653244761402969E-2"/>
    <n v="4.3836050633330133E-2"/>
    <n v="4.8517031001907907E-2"/>
    <n v="8.4236203470489476E-2"/>
    <n v="6.1025552163205656E-3"/>
    <n v="179.6550391487653"/>
    <n v="134.51811885163622"/>
    <n v="59.385698989493406"/>
    <n v="262.11530482500166"/>
    <n v="31.950511945392492"/>
    <n v="180.25069207688847"/>
    <n v="134.9641186508027"/>
    <n v="59.582594471297519"/>
    <n v="262.9843578143566"/>
    <n v="32.056445049665442"/>
  </r>
  <r>
    <x v="31"/>
    <x v="7"/>
    <n v="4"/>
    <x v="24"/>
    <x v="24"/>
    <x v="0"/>
    <n v="31116"/>
    <n v="7779"/>
    <n v="388"/>
    <n v="1402"/>
    <n v="1157"/>
    <n v="2577"/>
    <n v="46"/>
    <n v="4656932"/>
    <n v="3808654"/>
    <n v="1942196"/>
    <n v="7244272"/>
    <n v="311622"/>
    <n v="12002.40206185567"/>
    <n v="2716.5863052781742"/>
    <n v="1678.6482281763181"/>
    <n v="2811.1261156383393"/>
    <n v="6774.391304347826"/>
    <n v="1.2469469083429746E-2"/>
    <n v="4.5057205296310583E-2"/>
    <n v="3.7183442601876851E-2"/>
    <n v="8.2819128422676441E-2"/>
    <n v="1.4783391181385783E-3"/>
    <n v="1.3935230503912367E-2"/>
    <n v="4.7797106121245443E-2"/>
    <n v="3.9682697850107244E-2"/>
    <n v="8.6459593437568871E-2"/>
    <n v="1.9858318411858245E-3"/>
    <n v="149.66358143720274"/>
    <n v="122.40178686206453"/>
    <n v="62.417920041136391"/>
    <n v="232.81501478339118"/>
    <n v="10.014847666795218"/>
    <n v="150.15979657783484"/>
    <n v="122.80761451431047"/>
    <n v="62.624868964005593"/>
    <n v="233.58692157723254"/>
    <n v="10.048052264705184"/>
  </r>
  <r>
    <x v="31"/>
    <x v="7"/>
    <n v="4"/>
    <x v="25"/>
    <x v="25"/>
    <x v="0"/>
    <n v="79572"/>
    <n v="19893"/>
    <n v="897"/>
    <n v="3267"/>
    <n v="6006"/>
    <n v="4569"/>
    <n v="2248"/>
    <n v="12346707"/>
    <n v="9591101"/>
    <n v="5918125"/>
    <n v="13505015"/>
    <n v="12004622"/>
    <n v="13764.444816053512"/>
    <n v="2935.7517600244873"/>
    <n v="985.36879786879786"/>
    <n v="2955.7922959072007"/>
    <n v="5340.1343416370109"/>
    <n v="1.1272809530990802E-2"/>
    <n v="4.1057155783441414E-2"/>
    <n v="7.5478811642286231E-2"/>
    <n v="5.7419695370230735E-2"/>
    <n v="2.8251143618358218E-2"/>
    <n v="1.2144836883350739E-2"/>
    <n v="4.2696109070682546E-2"/>
    <n v="7.7660771444576962E-2"/>
    <n v="5.9341306062276805E-2"/>
    <n v="2.9619725605395716E-2"/>
    <n v="155.16396471120495"/>
    <n v="120.53361735283768"/>
    <n v="74.374465892525009"/>
    <n v="169.72069320866638"/>
    <n v="150.86490222691398"/>
    <n v="155.678416576053"/>
    <n v="120.9332510199682"/>
    <n v="74.621057185462774"/>
    <n v="170.28340844533238"/>
    <n v="151.36510039106381"/>
  </r>
  <r>
    <x v="31"/>
    <x v="7"/>
    <n v="4"/>
    <x v="26"/>
    <x v="26"/>
    <x v="0"/>
    <n v="60292"/>
    <n v="15073"/>
    <n v="509"/>
    <n v="2449"/>
    <n v="4268"/>
    <n v="4206"/>
    <n v="680"/>
    <n v="7325100"/>
    <n v="9471406"/>
    <n v="4387999"/>
    <n v="16794296"/>
    <n v="1876543"/>
    <n v="14391.159135559921"/>
    <n v="3867.4585545120458"/>
    <n v="1028.1159793814434"/>
    <n v="3992.9377080361387"/>
    <n v="2759.6220588235292"/>
    <n v="8.4422477277250711E-3"/>
    <n v="4.0618987593710611E-2"/>
    <n v="7.0788827705168186E-2"/>
    <n v="6.97604989053274E-2"/>
    <n v="1.1278444901479466E-2"/>
    <n v="9.3104364276107715E-3"/>
    <n v="4.2492196364365811E-2"/>
    <n v="7.3222519889296497E-2"/>
    <n v="7.2177786110508665E-2"/>
    <n v="1.2280490969108531E-2"/>
    <n v="121.49373051151065"/>
    <n v="157.09225104491475"/>
    <n v="72.779124925363234"/>
    <n v="278.5493266104956"/>
    <n v="31.124245339348505"/>
    <n v="121.89654746933539"/>
    <n v="157.61309621443365"/>
    <n v="73.020426806309288"/>
    <n v="279.47286720701004"/>
    <n v="31.227438926123742"/>
  </r>
  <r>
    <x v="32"/>
    <x v="8"/>
    <n v="1"/>
    <x v="0"/>
    <x v="0"/>
    <x v="0"/>
    <n v="91072"/>
    <n v="22768"/>
    <n v="126"/>
    <n v="2586"/>
    <n v="1544"/>
    <n v="4607"/>
    <n v="566"/>
    <n v="2163360"/>
    <n v="4912382"/>
    <n v="2719428"/>
    <n v="8270528"/>
    <n v="1921497"/>
    <n v="17169.523809523809"/>
    <n v="1899.6063418406807"/>
    <n v="1761.2875647668393"/>
    <n v="1795.2090297373561"/>
    <n v="3394.8710247349823"/>
    <n v="1.3835207308503163E-3"/>
    <n v="2.8395115952213633E-2"/>
    <n v="1.6953619114546733E-2"/>
    <n v="5.0586349262122278E-2"/>
    <n v="6.2148629655657062E-3"/>
    <n v="1.6705034087616314E-3"/>
    <n v="2.9677535566587154E-2"/>
    <n v="1.7950358683261138E-2"/>
    <n v="5.2278378600048206E-2"/>
    <n v="6.8216349368536234E-3"/>
    <n v="23.754392129304286"/>
    <n v="53.939542340126494"/>
    <n v="29.860198524244552"/>
    <n v="90.813070976809556"/>
    <n v="21.098658204497539"/>
    <n v="23.833150695134936"/>
    <n v="54.118380888094613"/>
    <n v="29.959201117044511"/>
    <n v="91.114165073003548"/>
    <n v="21.168611586259196"/>
  </r>
  <r>
    <x v="32"/>
    <x v="8"/>
    <n v="1"/>
    <x v="1"/>
    <x v="1"/>
    <x v="0"/>
    <n v="22504"/>
    <n v="5626"/>
    <n v="23"/>
    <n v="476"/>
    <n v="690"/>
    <n v="807"/>
    <n v="108"/>
    <n v="518680"/>
    <n v="1563308"/>
    <n v="1133731"/>
    <n v="2814127"/>
    <n v="545607"/>
    <n v="22551.304347826088"/>
    <n v="3284.2605042016808"/>
    <n v="1643.0884057971014"/>
    <n v="3487.1462205700122"/>
    <n v="5051.916666666667"/>
    <n v="1.0220405261286882E-3"/>
    <n v="2.1151795236402416E-2"/>
    <n v="3.0661215783860649E-2"/>
    <n v="3.5860291503732669E-2"/>
    <n v="4.7991468183434059E-3"/>
    <n v="1.5183334385986667E-3"/>
    <n v="2.3386691413110547E-2"/>
    <n v="3.3338894965492964E-2"/>
    <n v="3.8748329842104218E-2"/>
    <n v="5.87255141179799E-3"/>
    <n v="23.04834696054035"/>
    <n v="69.468005687877707"/>
    <n v="50.379088162104516"/>
    <n v="125.0500799857803"/>
    <n v="24.244889797369357"/>
    <n v="23.124764607495838"/>
    <n v="69.698329430506476"/>
    <n v="50.546121892536561"/>
    <n v="125.46468815184397"/>
    <n v="24.32527462636304"/>
  </r>
  <r>
    <x v="32"/>
    <x v="8"/>
    <n v="1"/>
    <x v="2"/>
    <x v="2"/>
    <x v="0"/>
    <n v="22260"/>
    <n v="5565"/>
    <n v="105"/>
    <n v="673"/>
    <n v="340"/>
    <n v="1744"/>
    <n v="472"/>
    <n v="1058320"/>
    <n v="2378411"/>
    <n v="393218"/>
    <n v="5077615"/>
    <n v="2719295"/>
    <n v="10079.238095238095"/>
    <n v="3534.0430906389302"/>
    <n v="1156.5235294117647"/>
    <n v="2911.476490825688"/>
    <n v="5761.218220338983"/>
    <n v="4.7169811320754715E-3"/>
    <n v="3.0233602875112311E-2"/>
    <n v="1.5274034141958671E-2"/>
    <n v="7.8346810422282115E-2"/>
    <n v="2.1203953279424977E-2"/>
    <n v="5.7870179168865443E-3"/>
    <n v="3.2907667254510969E-2"/>
    <n v="1.7189294917638879E-2"/>
    <n v="8.2543315631248629E-2"/>
    <n v="2.3453773748161176E-2"/>
    <n v="47.543575920934408"/>
    <n v="106.84685534591195"/>
    <n v="17.664779874213835"/>
    <n v="228.10489667565139"/>
    <n v="122.16060197663971"/>
    <n v="47.701208405639171"/>
    <n v="107.20111004730579"/>
    <n v="17.723348105344908"/>
    <n v="228.86118689866916"/>
    <n v="122.56562997147608"/>
  </r>
  <r>
    <x v="32"/>
    <x v="8"/>
    <n v="1"/>
    <x v="3"/>
    <x v="3"/>
    <x v="0"/>
    <n v="89756"/>
    <n v="22439"/>
    <n v="135"/>
    <n v="1912"/>
    <n v="4921"/>
    <n v="4925"/>
    <n v="484"/>
    <n v="2341247"/>
    <n v="7711220"/>
    <n v="4986595"/>
    <n v="16122052"/>
    <n v="2908156"/>
    <n v="17342.570370370369"/>
    <n v="4033.0648535564856"/>
    <n v="1013.329607803292"/>
    <n v="3273.5130964467007"/>
    <n v="6008.5867768595044"/>
    <n v="1.5040777218236106E-3"/>
    <n v="2.130219706760551E-2"/>
    <n v="5.4826418289585101E-2"/>
    <n v="5.4870983555416905E-2"/>
    <n v="5.3923971656490927E-3"/>
    <n v="1.8054702372786466E-3"/>
    <n v="2.2425147745862885E-2"/>
    <n v="5.6596832556855381E-2"/>
    <n v="5.6642075455600432E-2"/>
    <n v="5.961959156375627E-3"/>
    <n v="26.084573733232318"/>
    <n v="85.913142296893795"/>
    <n v="55.557232942644504"/>
    <n v="179.62088328356879"/>
    <n v="32.400686305093807"/>
    <n v="26.171058102369212"/>
    <n v="86.19799049829065"/>
    <n v="55.741435003647119"/>
    <n v="180.2164229666574"/>
    <n v="32.508111979109266"/>
  </r>
  <r>
    <x v="32"/>
    <x v="8"/>
    <n v="1"/>
    <x v="4"/>
    <x v="4"/>
    <x v="0"/>
    <n v="69532"/>
    <n v="17383"/>
    <n v="172"/>
    <n v="1480"/>
    <n v="2367"/>
    <n v="2365"/>
    <n v="384"/>
    <n v="3781700"/>
    <n v="5068573"/>
    <n v="3337757"/>
    <n v="8494092"/>
    <n v="1549317"/>
    <n v="21986.627906976744"/>
    <n v="3424.7114864864866"/>
    <n v="1410.1212505280946"/>
    <n v="3591.5822410147994"/>
    <n v="4034.6796875"/>
    <n v="2.47368118276477E-3"/>
    <n v="2.1285163665650347E-2"/>
    <n v="3.40418799976989E-2"/>
    <n v="3.4013116263015591E-2"/>
    <n v="5.5226370591957659E-3"/>
    <n v="2.9126135471797274E-3"/>
    <n v="2.2560515887610804E-2"/>
    <n v="3.5644200823202049E-2"/>
    <n v="3.5614783850064696E-2"/>
    <n v="6.1774756460583318E-3"/>
    <n v="54.387907725939137"/>
    <n v="72.895544497497553"/>
    <n v="48.003178392682507"/>
    <n v="122.16090433181844"/>
    <n v="22.282071564171893"/>
    <n v="54.568232845929913"/>
    <n v="73.137232371841634"/>
    <n v="48.16233470638403"/>
    <n v="122.5659333291246"/>
    <n v="22.35594859670455"/>
  </r>
  <r>
    <x v="32"/>
    <x v="8"/>
    <n v="1"/>
    <x v="5"/>
    <x v="5"/>
    <x v="0"/>
    <n v="17728"/>
    <n v="4432"/>
    <n v="94"/>
    <n v="381"/>
    <n v="663"/>
    <n v="605"/>
    <n v="167"/>
    <n v="1814253"/>
    <n v="1441191"/>
    <n v="981518"/>
    <n v="2559178"/>
    <n v="980890"/>
    <n v="19300.563829787236"/>
    <n v="3782.6535433070867"/>
    <n v="1480.4193061840122"/>
    <n v="4230.0462809917353"/>
    <n v="5873.5928143712572"/>
    <n v="5.3023465703971118E-3"/>
    <n v="2.1491425992779783E-2"/>
    <n v="3.7398465703971116E-2"/>
    <n v="3.4126805054151624E-2"/>
    <n v="9.420126353790614E-3"/>
    <n v="6.5732298077075474E-3"/>
    <n v="2.4029130105601391E-2"/>
    <n v="4.0718757229615883E-2"/>
    <n v="3.7303927275571039E-2"/>
    <n v="1.1110564029365295E-2"/>
    <n v="102.33827842960289"/>
    <n v="81.294618682310471"/>
    <n v="55.365410649819495"/>
    <n v="144.35796480144404"/>
    <n v="55.329986462093864"/>
    <n v="102.67758477744879"/>
    <n v="81.564153997814074"/>
    <n v="55.548976716914325"/>
    <n v="144.83658897385413"/>
    <n v="55.513435078983875"/>
  </r>
  <r>
    <x v="32"/>
    <x v="8"/>
    <n v="1"/>
    <x v="6"/>
    <x v="6"/>
    <x v="0"/>
    <n v="113004"/>
    <n v="28251"/>
    <n v="348"/>
    <n v="3267"/>
    <n v="2434"/>
    <n v="5588"/>
    <n v="923"/>
    <n v="10370533"/>
    <n v="9507200"/>
    <n v="4132751"/>
    <n v="14838915"/>
    <n v="8960029"/>
    <n v="29800.382183908045"/>
    <n v="2910.0704009794918"/>
    <n v="1697.9256368118324"/>
    <n v="2655.4965998568359"/>
    <n v="9707.5070422535209"/>
    <n v="3.079537007539556E-3"/>
    <n v="2.8910481044918765E-2"/>
    <n v="2.1539060564227816E-2"/>
    <n v="4.9449577006123679E-2"/>
    <n v="8.1678524653994548E-3"/>
    <n v="3.4635818894993781E-3"/>
    <n v="3.0071839551051201E-2"/>
    <n v="2.2545283327827931E-2"/>
    <n v="5.0952296370984057E-2"/>
    <n v="8.7917051458228663E-3"/>
    <n v="91.771379774167286"/>
    <n v="84.131535166896754"/>
    <n v="36.571723124845136"/>
    <n v="131.31318360412021"/>
    <n v="79.289485327952988"/>
    <n v="92.075651178628817"/>
    <n v="84.410476383948634"/>
    <n v="36.692978025732081"/>
    <n v="131.74855732191614"/>
    <n v="79.552372549646037"/>
  </r>
  <r>
    <x v="32"/>
    <x v="8"/>
    <n v="1"/>
    <x v="7"/>
    <x v="7"/>
    <x v="0"/>
    <n v="138892"/>
    <n v="34723"/>
    <n v="950"/>
    <n v="3001"/>
    <n v="3110"/>
    <n v="4735"/>
    <n v="750"/>
    <n v="14298013"/>
    <n v="7784381"/>
    <n v="3302131"/>
    <n v="14415228"/>
    <n v="4352828"/>
    <n v="15050.54"/>
    <n v="2593.9290236587804"/>
    <n v="1061.77845659164"/>
    <n v="3044.3987328405492"/>
    <n v="5803.7706666666663"/>
    <n v="6.8398467874319618E-3"/>
    <n v="2.1606716009561384E-2"/>
    <n v="2.2391498430435159E-2"/>
    <n v="3.4091236356305621E-2"/>
    <n v="5.3998790427094434E-3"/>
    <n v="7.3551349139935806E-3"/>
    <n v="2.2515725502241457E-2"/>
    <n v="2.3316497655107429E-2"/>
    <n v="3.5225742192232588E-2"/>
    <n v="5.8580563493368003E-3"/>
    <n v="102.94338766811623"/>
    <n v="56.046287763154105"/>
    <n v="23.774810644241569"/>
    <n v="103.78731676410449"/>
    <n v="31.339659591625146"/>
    <n v="103.2847002780267"/>
    <n v="56.232111303505306"/>
    <n v="23.853636908413819"/>
    <n v="104.13142745215146"/>
    <n v="31.443567392322443"/>
  </r>
  <r>
    <x v="32"/>
    <x v="8"/>
    <n v="1"/>
    <x v="8"/>
    <x v="8"/>
    <x v="0"/>
    <n v="13316"/>
    <n v="3329"/>
    <n v="114"/>
    <n v="352"/>
    <n v="409"/>
    <n v="507"/>
    <n v="151"/>
    <n v="1424313"/>
    <n v="1155777"/>
    <n v="433754"/>
    <n v="1774532"/>
    <n v="688802"/>
    <n v="12493.973684210527"/>
    <n v="3283.4573863636365"/>
    <n v="1060.5232273838631"/>
    <n v="3500.0631163708085"/>
    <n v="4561.6026490066224"/>
    <n v="8.5611294683088021E-3"/>
    <n v="2.64343646740763E-2"/>
    <n v="3.0714929408230701E-2"/>
    <n v="3.8074496845899669E-2"/>
    <n v="1.1339741664163412E-2"/>
    <n v="1.0421363268473592E-2"/>
    <n v="2.9673552147179053E-2"/>
    <n v="3.4198860449983083E-2"/>
    <n v="4.1938672267283116E-2"/>
    <n v="1.3477674938838662E-2"/>
    <n v="106.96252628416941"/>
    <n v="86.79610994292581"/>
    <n v="32.573896064884352"/>
    <n v="133.26314208471013"/>
    <n v="51.727395614298587"/>
    <n v="107.31716449683798"/>
    <n v="87.083885656215955"/>
    <n v="32.681896022265796"/>
    <n v="133.70498096198159"/>
    <n v="51.898899707965164"/>
  </r>
  <r>
    <x v="32"/>
    <x v="8"/>
    <n v="1"/>
    <x v="9"/>
    <x v="9"/>
    <x v="0"/>
    <n v="14020"/>
    <n v="3505"/>
    <n v="112"/>
    <n v="399"/>
    <n v="561"/>
    <n v="600"/>
    <n v="119"/>
    <n v="1661940"/>
    <n v="1389274"/>
    <n v="542786"/>
    <n v="2172784"/>
    <n v="579192"/>
    <n v="14838.75"/>
    <n v="3481.8897243107767"/>
    <n v="967.53297682709444"/>
    <n v="3621.3066666666668"/>
    <n v="4867.1596638655465"/>
    <n v="7.9885877318116982E-3"/>
    <n v="2.8459343794579171E-2"/>
    <n v="4.0014265335235381E-2"/>
    <n v="4.2796005706134094E-2"/>
    <n v="8.4878744650499285E-3"/>
    <n v="9.7403503437910686E-3"/>
    <n v="3.1731430813283765E-2"/>
    <n v="4.3871017462793475E-2"/>
    <n v="4.6778780809792801E-2"/>
    <n v="1.0293095572926493E-2"/>
    <n v="118.54065620542083"/>
    <n v="99.092296718972889"/>
    <n v="38.715121255349501"/>
    <n v="154.97746077032809"/>
    <n v="41.311840228245366"/>
    <n v="118.93368213614318"/>
    <n v="99.420840894381357"/>
    <n v="38.843482672027029"/>
    <n v="155.49129427446098"/>
    <n v="41.448811162735737"/>
  </r>
  <r>
    <x v="32"/>
    <x v="8"/>
    <n v="1"/>
    <x v="10"/>
    <x v="10"/>
    <x v="0"/>
    <n v="40104"/>
    <n v="10026"/>
    <n v="289"/>
    <n v="1015"/>
    <n v="1406"/>
    <n v="2329"/>
    <n v="240"/>
    <n v="5498180"/>
    <n v="4788376"/>
    <n v="1913403"/>
    <n v="7120286"/>
    <n v="1465112"/>
    <n v="19024.844290657438"/>
    <n v="4717.6118226600984"/>
    <n v="1360.8840682788052"/>
    <n v="3057.2288535852299"/>
    <n v="6104.6333333333332"/>
    <n v="7.2062637143427092E-3"/>
    <n v="2.5309196090165569E-2"/>
    <n v="3.5058846997805704E-2"/>
    <n v="5.8074007580291243E-2"/>
    <n v="5.9844404548174742E-3"/>
    <n v="8.1903805579723564E-3"/>
    <n v="2.7136600568278799E-2"/>
    <n v="3.7198834830536924E-2"/>
    <n v="6.0795213232688335E-2"/>
    <n v="6.8818081716454987E-3"/>
    <n v="137.09804508278475"/>
    <n v="119.39896269698784"/>
    <n v="47.711026331538001"/>
    <n v="177.54553161779373"/>
    <n v="36.532814681827247"/>
    <n v="137.55259872280763"/>
    <n v="119.79483437463357"/>
    <n v="47.869214004273466"/>
    <n v="178.13419039566276"/>
    <n v="36.653940580332062"/>
  </r>
  <r>
    <x v="32"/>
    <x v="8"/>
    <n v="1"/>
    <x v="11"/>
    <x v="11"/>
    <x v="0"/>
    <n v="107060"/>
    <n v="26765"/>
    <n v="172"/>
    <n v="2259"/>
    <n v="5307"/>
    <n v="3717"/>
    <n v="801"/>
    <n v="3121467"/>
    <n v="4970444"/>
    <n v="5171371"/>
    <n v="8480364"/>
    <n v="4475368"/>
    <n v="18148.06395348837"/>
    <n v="2200.2850818946436"/>
    <n v="974.44337667231957"/>
    <n v="2281.5076674737693"/>
    <n v="5587.2259675405739"/>
    <n v="1.6065757519148141E-3"/>
    <n v="2.1100317578927705E-2"/>
    <n v="4.957033439192976E-2"/>
    <n v="3.4718849243414909E-2"/>
    <n v="7.4817859144405002E-3"/>
    <n v="1.8917719695096264E-3"/>
    <n v="2.2123742271706152E-2"/>
    <n v="5.111599172088329E-2"/>
    <n v="3.6022471826796944E-2"/>
    <n v="8.0954266512503151E-3"/>
    <n v="29.156239491873716"/>
    <n v="46.426713992153935"/>
    <n v="48.303484027648047"/>
    <n v="79.211320754716979"/>
    <n v="41.802428544741268"/>
    <n v="29.252908082460891"/>
    <n v="46.580643479818704"/>
    <n v="48.463636015791252"/>
    <n v="79.473948818875982"/>
    <n v="41.941026042942902"/>
  </r>
  <r>
    <x v="32"/>
    <x v="8"/>
    <n v="1"/>
    <x v="12"/>
    <x v="12"/>
    <x v="0"/>
    <n v="103508"/>
    <n v="25877"/>
    <n v="354"/>
    <n v="2819"/>
    <n v="3834"/>
    <n v="5445"/>
    <n v="1069"/>
    <n v="7392159"/>
    <n v="9945613"/>
    <n v="5983150"/>
    <n v="17726031"/>
    <n v="4471425"/>
    <n v="20881.805084745763"/>
    <n v="3528.0642071656616"/>
    <n v="1560.5503390714659"/>
    <n v="3255.4694214876031"/>
    <n v="4182.8110383536014"/>
    <n v="3.4200255052749544E-3"/>
    <n v="2.7234609885226264E-2"/>
    <n v="3.7040615218147388E-2"/>
    <n v="5.2604629593847818E-2"/>
    <n v="1.0327704138810527E-2"/>
    <n v="3.8428301143044867E-3"/>
    <n v="2.8413392160745246E-2"/>
    <n v="3.8408381971980689E-2"/>
    <n v="5.4221393387928286E-2"/>
    <n v="1.1059881949471063E-2"/>
    <n v="71.416305986010741"/>
    <n v="96.08545233218689"/>
    <n v="57.803744638095608"/>
    <n v="171.25276307145342"/>
    <n v="43.198834872666851"/>
    <n v="71.653089390349777"/>
    <n v="96.404027203801334"/>
    <n v="57.995395091727779"/>
    <n v="171.82055794242405"/>
    <n v="43.342062207704785"/>
  </r>
  <r>
    <x v="32"/>
    <x v="8"/>
    <n v="1"/>
    <x v="13"/>
    <x v="13"/>
    <x v="0"/>
    <n v="27516"/>
    <n v="6879"/>
    <n v="210"/>
    <n v="831"/>
    <n v="1220"/>
    <n v="1213"/>
    <n v="393"/>
    <n v="4350161"/>
    <n v="2844217"/>
    <n v="1115928"/>
    <n v="4261382"/>
    <n v="3186058"/>
    <n v="20715.05238095238"/>
    <n v="3422.6438026474129"/>
    <n v="914.69508196721313"/>
    <n v="3513.0931574608408"/>
    <n v="8107.0178117048345"/>
    <n v="7.631923244657654E-3"/>
    <n v="3.0200610553859572E-2"/>
    <n v="4.4337839802296844E-2"/>
    <n v="4.4083442360808259E-2"/>
    <n v="1.4282599215002181E-2"/>
    <n v="8.8543325864475497E-3"/>
    <n v="3.2604486685493039E-2"/>
    <n v="4.7229203545045811E-2"/>
    <n v="4.6966882984504063E-2"/>
    <n v="1.5949244227579963E-2"/>
    <n v="158.09568978049134"/>
    <n v="103.36593254833551"/>
    <n v="40.555604012211077"/>
    <n v="154.86923971507485"/>
    <n v="115.78928623346417"/>
    <n v="158.61986188825742"/>
    <n v="103.70864612142718"/>
    <n v="40.690067617552387"/>
    <n v="155.38271440829573"/>
    <n v="116.17318989526541"/>
  </r>
  <r>
    <x v="32"/>
    <x v="8"/>
    <n v="1"/>
    <x v="14"/>
    <x v="14"/>
    <x v="0"/>
    <n v="188288"/>
    <n v="47072"/>
    <n v="1300"/>
    <n v="5189"/>
    <n v="8128"/>
    <n v="8853"/>
    <n v="1954"/>
    <n v="18928257"/>
    <n v="18390303"/>
    <n v="10234604"/>
    <n v="32387904"/>
    <n v="21445791"/>
    <n v="14560.197692307693"/>
    <n v="3544.0938523800346"/>
    <n v="1259.1786417322835"/>
    <n v="3658.4100304981362"/>
    <n v="10975.328045035823"/>
    <n v="6.9043167912984362E-3"/>
    <n v="2.755884602311353E-2"/>
    <n v="4.3167912984364377E-2"/>
    <n v="4.7018397348742351E-2"/>
    <n v="1.0377719238613189E-2"/>
    <n v="7.3489485725678257E-3"/>
    <n v="2.8437882260929609E-2"/>
    <n v="4.4259210060248626E-2"/>
    <n v="4.8155031678981858E-2"/>
    <n v="1.0921883844643935E-2"/>
    <n v="100.52821741162475"/>
    <n v="97.671136769204622"/>
    <n v="54.356114038069343"/>
    <n v="172.012576478586"/>
    <n v="113.89887300305914"/>
    <n v="100.86152243520749"/>
    <n v="97.994969036227872"/>
    <n v="54.536333744911872"/>
    <n v="172.5828905390151"/>
    <n v="114.27650892986452"/>
  </r>
  <r>
    <x v="32"/>
    <x v="8"/>
    <n v="1"/>
    <x v="15"/>
    <x v="15"/>
    <x v="0"/>
    <n v="20308"/>
    <n v="5077"/>
    <n v="144"/>
    <n v="604"/>
    <n v="690"/>
    <n v="1043"/>
    <n v="262"/>
    <n v="2719512"/>
    <n v="2027177"/>
    <n v="992406"/>
    <n v="3396262"/>
    <n v="2338887"/>
    <n v="18885.5"/>
    <n v="3356.2533112582782"/>
    <n v="1438.2695652173913"/>
    <n v="3256.2435282837969"/>
    <n v="8927.0496183206105"/>
    <n v="7.0908016545203857E-3"/>
    <n v="2.9741973606460508E-2"/>
    <n v="3.3976757927910183E-2"/>
    <n v="5.1359070317116409E-2"/>
    <n v="1.2901319676974591E-2"/>
    <n v="8.4627089935164559E-3"/>
    <n v="3.2519453077463838E-2"/>
    <n v="3.693890828572239E-2"/>
    <n v="5.4968028499257401E-2"/>
    <n v="1.474641877945557E-2"/>
    <n v="133.91333464644475"/>
    <n v="99.821597400039394"/>
    <n v="48.867736852471936"/>
    <n v="167.23764033878274"/>
    <n v="115.17072089816821"/>
    <n v="134.35732926120667"/>
    <n v="100.15255959883433"/>
    <n v="49.029759641728766"/>
    <n v="167.7921229218052"/>
    <n v="115.55257368371822"/>
  </r>
  <r>
    <x v="32"/>
    <x v="8"/>
    <n v="1"/>
    <x v="16"/>
    <x v="16"/>
    <x v="0"/>
    <n v="39844"/>
    <n v="9961"/>
    <n v="302"/>
    <n v="1048"/>
    <n v="3284"/>
    <n v="3180"/>
    <n v="215"/>
    <n v="5982362"/>
    <n v="2109487"/>
    <n v="3143990"/>
    <n v="10361557"/>
    <n v="1424114"/>
    <n v="19809.145695364237"/>
    <n v="2012.8692748091603"/>
    <n v="957.36601705237513"/>
    <n v="3258.3512578616351"/>
    <n v="6623.7860465116282"/>
    <n v="7.5795602851119366E-3"/>
    <n v="2.6302580062242748E-2"/>
    <n v="8.2421443630157618E-2"/>
    <n v="7.9811263929324361E-2"/>
    <n v="5.3960445738379685E-3"/>
    <n v="8.5919420435778843E-3"/>
    <n v="2.8170617778575987E-2"/>
    <n v="8.5631526112457626E-2"/>
    <n v="8.2974597614388829E-2"/>
    <n v="6.2511847493248764E-3"/>
    <n v="150.14461399457886"/>
    <n v="52.943655255496438"/>
    <n v="78.907489207910857"/>
    <n v="260.05313221564097"/>
    <n v="35.742244754542718"/>
    <n v="150.64242401644938"/>
    <n v="53.11919190299546"/>
    <n v="79.169109907337045"/>
    <n v="260.91534799542535"/>
    <n v="35.860749489208743"/>
  </r>
  <r>
    <x v="32"/>
    <x v="8"/>
    <n v="1"/>
    <x v="17"/>
    <x v="17"/>
    <x v="0"/>
    <n v="125320"/>
    <n v="31330"/>
    <n v="684"/>
    <n v="3531"/>
    <n v="7538"/>
    <n v="5161"/>
    <n v="1287"/>
    <n v="10886526"/>
    <n v="12046173"/>
    <n v="5393906"/>
    <n v="18532709"/>
    <n v="2759182"/>
    <n v="15915.973684210527"/>
    <n v="3411.5471537807985"/>
    <n v="715.56195277261872"/>
    <n v="3590.9143576826195"/>
    <n v="2143.886557886558"/>
    <n v="5.4580274497286942E-3"/>
    <n v="2.8175869773380147E-2"/>
    <n v="6.0150015959144591E-2"/>
    <n v="4.1182572614107883E-2"/>
    <n v="1.0269709543568465E-2"/>
    <n v="5.9429530854809729E-3"/>
    <n v="2.9264996041614432E-2"/>
    <n v="6.1714938588184949E-2"/>
    <n v="4.2490460219048044E-2"/>
    <n v="1.0933274189581933E-2"/>
    <n v="86.869821257580597"/>
    <n v="96.123308330673481"/>
    <n v="43.041062879029681"/>
    <n v="147.88309128630706"/>
    <n v="22.017092243855728"/>
    <n v="87.157841363461216"/>
    <n v="96.442008715251291"/>
    <n v="43.183767115186384"/>
    <n v="148.37340314597972"/>
    <n v="22.090090727649724"/>
  </r>
  <r>
    <x v="32"/>
    <x v="8"/>
    <n v="1"/>
    <x v="18"/>
    <x v="18"/>
    <x v="0"/>
    <n v="85292"/>
    <n v="21323"/>
    <n v="280"/>
    <n v="2651"/>
    <n v="4213"/>
    <n v="4576"/>
    <n v="919"/>
    <n v="10943440"/>
    <n v="10433136"/>
    <n v="4611530"/>
    <n v="18140017"/>
    <n v="9581180"/>
    <n v="39083.714285714283"/>
    <n v="3935.547340626179"/>
    <n v="1094.5953002610966"/>
    <n v="3964.1645541958042"/>
    <n v="10425.658324265505"/>
    <n v="3.2828401256858792E-3"/>
    <n v="3.1081461332833092E-2"/>
    <n v="4.9395019462552175E-2"/>
    <n v="5.3650987196923509E-2"/>
    <n v="1.0774750269661867E-2"/>
    <n v="3.7392054161695335E-3"/>
    <n v="3.2465971404560576E-2"/>
    <n v="5.1123814053431686E-2"/>
    <n v="5.5448683384442747E-2"/>
    <n v="1.1598419751481981E-2"/>
    <n v="128.30558551798526"/>
    <n v="122.32256249120668"/>
    <n v="54.067556160015009"/>
    <n v="212.68134174365707"/>
    <n v="112.33386484078225"/>
    <n v="128.73098743306909"/>
    <n v="122.72812747212038"/>
    <n v="54.24681914253847"/>
    <n v="213.38649459974741"/>
    <n v="112.7063119251326"/>
  </r>
  <r>
    <x v="32"/>
    <x v="8"/>
    <n v="1"/>
    <x v="19"/>
    <x v="19"/>
    <x v="0"/>
    <n v="70276"/>
    <n v="17569"/>
    <n v="632"/>
    <n v="1980"/>
    <n v="5697"/>
    <n v="2983"/>
    <n v="640"/>
    <n v="8158121"/>
    <n v="6687872"/>
    <n v="5315172"/>
    <n v="9735244"/>
    <n v="1686901"/>
    <n v="12908.419303797469"/>
    <n v="3377.7131313131313"/>
    <n v="932.97735650342281"/>
    <n v="3263.5749245725779"/>
    <n v="2635.7828125000001"/>
    <n v="8.9931128692583521E-3"/>
    <n v="2.8174625761284079E-2"/>
    <n v="8.106608230405829E-2"/>
    <n v="4.2446923558540614E-2"/>
    <n v="9.1069497410211173E-3"/>
    <n v="9.822860005821811E-3"/>
    <n v="2.9628998077160806E-2"/>
    <n v="8.346499331234751E-2"/>
    <n v="4.4218895911258986E-2"/>
    <n v="9.9418839686825338E-3"/>
    <n v="116.08687176276396"/>
    <n v="95.165803403722464"/>
    <n v="75.63281917012921"/>
    <n v="138.52871535090216"/>
    <n v="24.003941601684787"/>
    <n v="116.47176208039592"/>
    <n v="95.481329145294808"/>
    <n v="75.883582579908065"/>
    <n v="138.98801243112254"/>
    <n v="24.083527558022485"/>
  </r>
  <r>
    <x v="32"/>
    <x v="8"/>
    <n v="1"/>
    <x v="20"/>
    <x v="20"/>
    <x v="0"/>
    <n v="69980"/>
    <n v="17495"/>
    <n v="525"/>
    <n v="2474"/>
    <n v="3945"/>
    <n v="3523"/>
    <n v="556"/>
    <n v="8011562"/>
    <n v="11001393"/>
    <n v="6597174"/>
    <n v="16766145"/>
    <n v="2261181"/>
    <n v="15260.118095238095"/>
    <n v="4446.8039611964432"/>
    <n v="1672.287452471483"/>
    <n v="4759.0533636105592"/>
    <n v="4066.8723021582732"/>
    <n v="7.5021434695627326E-3"/>
    <n v="3.5352957987996571E-2"/>
    <n v="5.63732494998571E-2"/>
    <n v="5.0342955130037156E-2"/>
    <n v="7.9451271791940552E-3"/>
    <n v="8.2621659237832462E-3"/>
    <n v="3.6979502860695554E-2"/>
    <n v="5.8404697026098587E-2"/>
    <n v="5.2268801776370201E-2"/>
    <n v="8.7270920191205859E-3"/>
    <n v="114.48359531294656"/>
    <n v="157.20767362103459"/>
    <n v="94.272277793655334"/>
    <n v="239.58480994569877"/>
    <n v="32.311817662189199"/>
    <n v="114.86316990820052"/>
    <n v="157.72890147837435"/>
    <n v="94.58484101801406"/>
    <n v="240.37916224583"/>
    <n v="32.418948688931664"/>
  </r>
  <r>
    <x v="32"/>
    <x v="8"/>
    <n v="1"/>
    <x v="21"/>
    <x v="21"/>
    <x v="0"/>
    <n v="109032"/>
    <n v="27258"/>
    <n v="1113"/>
    <n v="4058"/>
    <n v="4242"/>
    <n v="7073"/>
    <n v="1513"/>
    <n v="13917876"/>
    <n v="13107968"/>
    <n v="5584425"/>
    <n v="21799954"/>
    <n v="4208842"/>
    <n v="12504.830188679245"/>
    <n v="3230.154756037457"/>
    <n v="1316.4603960396039"/>
    <n v="3082.1368584758943"/>
    <n v="2781.7858559153997"/>
    <n v="1.0208012326656394E-2"/>
    <n v="3.7218431286227899E-2"/>
    <n v="3.8906009244992296E-2"/>
    <n v="6.4870863599677156E-2"/>
    <n v="1.3876660063100741E-2"/>
    <n v="1.0917298496269991E-2"/>
    <n v="3.855417102830911E-2"/>
    <n v="4.0270498768441458E-2"/>
    <n v="6.6608822756132738E-2"/>
    <n v="1.4702102942519434E-2"/>
    <n v="127.64946070878274"/>
    <n v="120.22129283146232"/>
    <n v="51.218220338983052"/>
    <n v="199.9408797417272"/>
    <n v="38.601896690879741"/>
    <n v="128.07268721779019"/>
    <n v="120.61989097508865"/>
    <n v="51.388036243188836"/>
    <n v="200.60379112475312"/>
    <n v="38.729882707325352"/>
  </r>
  <r>
    <x v="32"/>
    <x v="8"/>
    <n v="1"/>
    <x v="22"/>
    <x v="22"/>
    <x v="0"/>
    <n v="31952"/>
    <n v="7988"/>
    <n v="320"/>
    <n v="1115"/>
    <n v="644"/>
    <n v="2410"/>
    <n v="172"/>
    <n v="4819922"/>
    <n v="4466403"/>
    <n v="667956"/>
    <n v="7800681"/>
    <n v="1048190"/>
    <n v="15062.25625"/>
    <n v="4005.7426008968609"/>
    <n v="1037.1987577639752"/>
    <n v="3236.7970954356847"/>
    <n v="6094.1279069767443"/>
    <n v="1.0015022533800702E-2"/>
    <n v="3.4896094141211816E-2"/>
    <n v="2.015523284927391E-2"/>
    <n v="7.5425638457686531E-2"/>
    <n v="5.3830746119178765E-3"/>
    <n v="1.1312940263192781E-2"/>
    <n v="3.7288210735576546E-2"/>
    <n v="2.1987038717645378E-2"/>
    <n v="7.8867848108820734E-2"/>
    <n v="6.3368585831063409E-3"/>
    <n v="150.84883575363045"/>
    <n v="139.78477090635954"/>
    <n v="20.904982473710565"/>
    <n v="244.13748748122183"/>
    <n v="32.805145217826741"/>
    <n v="151.34898064879377"/>
    <n v="140.24823248523825"/>
    <n v="20.974293716422316"/>
    <n v="244.9469343521354"/>
    <n v="32.913911890329167"/>
  </r>
  <r>
    <x v="32"/>
    <x v="8"/>
    <n v="1"/>
    <x v="23"/>
    <x v="23"/>
    <x v="0"/>
    <n v="59788"/>
    <n v="14947"/>
    <n v="651"/>
    <n v="2493"/>
    <n v="2266"/>
    <n v="3645"/>
    <n v="1652"/>
    <n v="11031630"/>
    <n v="8019136"/>
    <n v="3125939"/>
    <n v="11815854"/>
    <n v="10922963"/>
    <n v="16945.668202764977"/>
    <n v="3216.6610509426396"/>
    <n v="1379.4964695498677"/>
    <n v="3241.6609053497941"/>
    <n v="6611.9630750605329"/>
    <n v="1.0888472603197967E-2"/>
    <n v="4.1697330568006959E-2"/>
    <n v="3.7900582056599984E-2"/>
    <n v="6.0965411119288153E-2"/>
    <n v="2.7630962734996989E-2"/>
    <n v="1.1877378624161078E-2"/>
    <n v="4.3602152502291401E-2"/>
    <n v="3.9720206758627322E-2"/>
    <n v="6.3245393318525023E-2"/>
    <n v="2.9192896010863036E-2"/>
    <n v="184.51244396868938"/>
    <n v="134.12617916638791"/>
    <n v="52.283719140964742"/>
    <n v="197.62918980397404"/>
    <n v="182.69490533217368"/>
    <n v="185.12420180217885"/>
    <n v="134.57087947502927"/>
    <n v="52.457067745863583"/>
    <n v="198.28443669349696"/>
    <n v="183.30063704907911"/>
  </r>
  <r>
    <x v="32"/>
    <x v="8"/>
    <n v="1"/>
    <x v="24"/>
    <x v="24"/>
    <x v="0"/>
    <n v="31308"/>
    <n v="7827"/>
    <n v="358"/>
    <n v="1475"/>
    <n v="1127"/>
    <n v="2860"/>
    <n v="41"/>
    <n v="4026799"/>
    <n v="4132926"/>
    <n v="1742155"/>
    <n v="7617050"/>
    <n v="234674"/>
    <n v="11248.041899441341"/>
    <n v="2801.9837288135595"/>
    <n v="1545.8340727595387"/>
    <n v="2663.3041958041958"/>
    <n v="5723.7560975609758"/>
    <n v="1.1434777053788168E-2"/>
    <n v="4.7112559090328347E-2"/>
    <n v="3.5997189216813594E-2"/>
    <n v="9.1350453558195988E-2"/>
    <n v="1.3095694391209915E-3"/>
    <n v="1.2834831010559329E-2"/>
    <n v="4.9902643918499925E-2"/>
    <n v="3.8450212689844138E-2"/>
    <n v="9.5144318091001837E-2"/>
    <n v="1.7857898095256226E-3"/>
    <n v="128.61885141177973"/>
    <n v="132.00862399386739"/>
    <n v="55.645681614922701"/>
    <n v="243.29404625015971"/>
    <n v="7.4956560623482815"/>
    <n v="129.04529197152283"/>
    <n v="132.44630347000134"/>
    <n v="55.830176930770158"/>
    <n v="244.10069666047102"/>
    <n v="7.5205081873034008"/>
  </r>
  <r>
    <x v="32"/>
    <x v="8"/>
    <n v="1"/>
    <x v="25"/>
    <x v="25"/>
    <x v="0"/>
    <n v="79592"/>
    <n v="19898"/>
    <n v="898"/>
    <n v="3337"/>
    <n v="985"/>
    <n v="2484"/>
    <n v="1483"/>
    <n v="12436958"/>
    <n v="9820598"/>
    <n v="1048115"/>
    <n v="7410866"/>
    <n v="8858827"/>
    <n v="13849.619153674834"/>
    <n v="2942.9421636200182"/>
    <n v="1064.0761421319796"/>
    <n v="2983.4404186795491"/>
    <n v="5973.5853000674306"/>
    <n v="1.1282540958890341E-2"/>
    <n v="4.1926324253693838E-2"/>
    <n v="1.2375615639762791E-2"/>
    <n v="3.1209166750427179E-2"/>
    <n v="1.863252588199819E-2"/>
    <n v="1.2154830716542293E-2"/>
    <n v="4.3581576021094533E-2"/>
    <n v="1.3288678169272422E-2"/>
    <n v="3.2645242370477029E-2"/>
    <n v="1.9749319461791544E-2"/>
    <n v="156.25889536636848"/>
    <n v="123.38674741180019"/>
    <n v="13.168597346466981"/>
    <n v="93.110689516534322"/>
    <n v="111.30298271183034"/>
    <n v="156.77697751430756"/>
    <n v="123.79584073718459"/>
    <n v="13.212258318103869"/>
    <n v="93.419401451990609"/>
    <n v="111.67201186834761"/>
  </r>
  <r>
    <x v="32"/>
    <x v="8"/>
    <n v="1"/>
    <x v="26"/>
    <x v="26"/>
    <x v="0"/>
    <n v="59924"/>
    <n v="14981"/>
    <n v="567"/>
    <n v="2472"/>
    <n v="4771"/>
    <n v="4307"/>
    <n v="707"/>
    <n v="7662780"/>
    <n v="9730603"/>
    <n v="3422281"/>
    <n v="17008426"/>
    <n v="2065127"/>
    <n v="13514.603174603175"/>
    <n v="3936.3280744336571"/>
    <n v="717.30894990568015"/>
    <n v="3949.0192709542607"/>
    <n v="2920.9717114568598"/>
    <n v="9.4619851812295583E-3"/>
    <n v="4.1252252853614578E-2"/>
    <n v="7.9617515519658233E-2"/>
    <n v="7.1874374207329284E-2"/>
    <n v="1.1798277818570188E-2"/>
    <n v="1.0383457363020657E-2"/>
    <n v="4.3145169703411701E-2"/>
    <n v="8.219409774539771E-2"/>
    <n v="7.4332736825790571E-2"/>
    <n v="1.2826028174338063E-2"/>
    <n v="127.87497496829317"/>
    <n v="162.38240104131901"/>
    <n v="57.11035645150524"/>
    <n v="283.83328883252119"/>
    <n v="34.462435751952476"/>
    <n v="128.29894917817029"/>
    <n v="162.920785898845"/>
    <n v="57.299707950954854"/>
    <n v="284.77434860124788"/>
    <n v="34.576697232527529"/>
  </r>
  <r>
    <x v="33"/>
    <x v="8"/>
    <n v="2"/>
    <x v="0"/>
    <x v="0"/>
    <x v="0"/>
    <n v="91792"/>
    <n v="22948"/>
    <n v="137"/>
    <n v="2601"/>
    <n v="1497"/>
    <n v="4522"/>
    <n v="579"/>
    <n v="2116288"/>
    <n v="4804792"/>
    <n v="2248882"/>
    <n v="8698467"/>
    <n v="2029336"/>
    <n v="15447.357664233577"/>
    <n v="1847.2864282968089"/>
    <n v="1502.2591850367401"/>
    <n v="1923.5884564352057"/>
    <n v="3504.8981001727116"/>
    <n v="1.4925047934460519E-3"/>
    <n v="2.8335802684329787E-2"/>
    <n v="1.6308610772180581E-2"/>
    <n v="4.9263552379292315E-2"/>
    <n v="6.3077392365347741E-3"/>
    <n v="1.7893889601913937E-3"/>
    <n v="2.9611886982745996E-2"/>
    <n v="1.7282683588502691E-2"/>
    <n v="5.0927909196442356E-2"/>
    <n v="6.9165976673358776E-3"/>
    <n v="23.055255359944223"/>
    <n v="52.344343733658704"/>
    <n v="24.499760327697402"/>
    <n v="94.762800679797806"/>
    <n v="22.1079832665156"/>
    <n v="23.131695911953489"/>
    <n v="52.517893341637254"/>
    <n v="24.580990189362595"/>
    <n v="95.076990250931033"/>
    <n v="22.181283102857478"/>
  </r>
  <r>
    <x v="33"/>
    <x v="8"/>
    <n v="2"/>
    <x v="1"/>
    <x v="1"/>
    <x v="0"/>
    <n v="22736"/>
    <n v="5684"/>
    <n v="25"/>
    <n v="383"/>
    <n v="1175"/>
    <n v="700"/>
    <n v="87"/>
    <n v="594162"/>
    <n v="1265296"/>
    <n v="2157513"/>
    <n v="2129773"/>
    <n v="533580"/>
    <n v="23766.48"/>
    <n v="3303.6449086161879"/>
    <n v="1836.1812765957447"/>
    <n v="3042.5328571428572"/>
    <n v="6133.1034482758623"/>
    <n v="1.0995777621393384E-3"/>
    <n v="1.6845531315974667E-2"/>
    <n v="5.1680154820548913E-2"/>
    <n v="3.0788177339901478E-2"/>
    <n v="3.8265306122448979E-3"/>
    <n v="1.6116992082097483E-3"/>
    <n v="1.883415279633505E-2"/>
    <n v="5.5101037760777107E-2"/>
    <n v="3.3457494829527555E-2"/>
    <n v="4.7805758594664065E-3"/>
    <n v="26.133092892329344"/>
    <n v="55.651653764954254"/>
    <n v="94.89413265306122"/>
    <n v="93.674041168191408"/>
    <n v="23.468508092892328"/>
    <n v="26.219738128533052"/>
    <n v="55.836168881686064"/>
    <n v="95.208757660210054"/>
    <n v="93.98462091688836"/>
    <n v="23.546318799624792"/>
  </r>
  <r>
    <x v="33"/>
    <x v="8"/>
    <n v="2"/>
    <x v="2"/>
    <x v="2"/>
    <x v="0"/>
    <n v="22472"/>
    <n v="5618"/>
    <n v="103"/>
    <n v="683"/>
    <n v="968"/>
    <n v="1418"/>
    <n v="121"/>
    <n v="995053"/>
    <n v="2113705"/>
    <n v="840774"/>
    <n v="4178052"/>
    <n v="581968"/>
    <n v="9660.7087378640772"/>
    <n v="3094.7364568081989"/>
    <n v="868.56818181818187"/>
    <n v="2946.4400564174894"/>
    <n v="4809.6528925619832"/>
    <n v="4.5834816660733357E-3"/>
    <n v="3.0393378426486293E-2"/>
    <n v="4.307582769668921E-2"/>
    <n v="6.3100747597009607E-2"/>
    <n v="5.3844784620861513E-3"/>
    <n v="5.6333509478542704E-3"/>
    <n v="3.3061602714003643E-2"/>
    <n v="4.6231490829657183E-2"/>
    <n v="6.6879937855432711E-2"/>
    <n v="6.5219341746407047E-3"/>
    <n v="44.279681381274472"/>
    <n v="94.059496262014946"/>
    <n v="37.414293342826632"/>
    <n v="185.92257030971876"/>
    <n v="25.89747241011036"/>
    <n v="44.42649230289453"/>
    <n v="94.371354001334282"/>
    <n v="37.538341816439775"/>
    <n v="186.5390034692555"/>
    <n v="25.983336437889164"/>
  </r>
  <r>
    <x v="33"/>
    <x v="8"/>
    <n v="2"/>
    <x v="3"/>
    <x v="3"/>
    <x v="0"/>
    <n v="90616"/>
    <n v="22654"/>
    <n v="128"/>
    <n v="1978"/>
    <n v="5926"/>
    <n v="4359"/>
    <n v="489"/>
    <n v="2123085"/>
    <n v="6987076"/>
    <n v="4514914"/>
    <n v="14447321"/>
    <n v="2449384"/>
    <n v="16586.6015625"/>
    <n v="3532.3943377148635"/>
    <n v="761.8822139723253"/>
    <n v="3314.3659096122965"/>
    <n v="5008.9652351738241"/>
    <n v="1.4125540743356582E-3"/>
    <n v="2.1828374679968218E-2"/>
    <n v="6.5396839410258673E-2"/>
    <n v="4.8104087578352606E-2"/>
    <n v="5.3963979871104444E-3"/>
    <n v="1.7032567769052031E-3"/>
    <n v="2.2959398385378457E-2"/>
    <n v="6.7310414371902855E-2"/>
    <n v="4.9760388330134873E-2"/>
    <n v="5.9634598978758665E-3"/>
    <n v="23.429471616491568"/>
    <n v="77.106427121038223"/>
    <n v="49.824688796680498"/>
    <n v="159.43454798269622"/>
    <n v="27.030369912598218"/>
    <n v="23.507152896342483"/>
    <n v="77.362076332490233"/>
    <n v="49.989884395508057"/>
    <n v="159.96315912435892"/>
    <n v="27.11999010395483"/>
  </r>
  <r>
    <x v="33"/>
    <x v="8"/>
    <n v="2"/>
    <x v="4"/>
    <x v="4"/>
    <x v="0"/>
    <n v="69828"/>
    <n v="17457"/>
    <n v="171"/>
    <n v="1386"/>
    <n v="4911"/>
    <n v="2212"/>
    <n v="502"/>
    <n v="4192129"/>
    <n v="4760631"/>
    <n v="11482566"/>
    <n v="7710394"/>
    <n v="1476856"/>
    <n v="24515.374269005846"/>
    <n v="3434.7987012987014"/>
    <n v="2338.1319486866219"/>
    <n v="3485.7115732368898"/>
    <n v="2941.9442231075695"/>
    <n v="2.4488743770407287E-3"/>
    <n v="1.9848771266540641E-2"/>
    <n v="7.0329953600274955E-2"/>
    <n v="3.1677836970842643E-2"/>
    <n v="7.1890932004353555E-3"/>
    <n v="2.8846791220355737E-3"/>
    <n v="2.1078627869828996E-2"/>
    <n v="7.2584585794398179E-2"/>
    <n v="3.3222126814285081E-2"/>
    <n v="7.9340163076914317E-3"/>
    <n v="60.035071890932002"/>
    <n v="68.176533768688785"/>
    <n v="164.44071146245059"/>
    <n v="110.41980294437761"/>
    <n v="21.149911210402703"/>
    <n v="60.234120392612532"/>
    <n v="68.402575588395166"/>
    <n v="164.98592072431916"/>
    <n v="110.78590388570517"/>
    <n v="21.220034523401399"/>
  </r>
  <r>
    <x v="33"/>
    <x v="8"/>
    <n v="2"/>
    <x v="5"/>
    <x v="5"/>
    <x v="0"/>
    <n v="17808"/>
    <n v="4452"/>
    <n v="92"/>
    <n v="363"/>
    <n v="828"/>
    <n v="568"/>
    <n v="163"/>
    <n v="1854472"/>
    <n v="1390505"/>
    <n v="1380138"/>
    <n v="2253522"/>
    <n v="904332"/>
    <n v="20157.304347826088"/>
    <n v="3830.5922865013772"/>
    <n v="1666.8333333333333"/>
    <n v="3967.4683098591549"/>
    <n v="5548.0490797546008"/>
    <n v="5.1662174303683736E-3"/>
    <n v="2.0384097035040433E-2"/>
    <n v="4.6495956873315362E-2"/>
    <n v="3.1895777178796048E-2"/>
    <n v="9.1531895777178796E-3"/>
    <n v="6.4179453811176361E-3"/>
    <n v="2.285139726915569E-2"/>
    <n v="5.0172309929333483E-2"/>
    <n v="3.4963923017344758E-2"/>
    <n v="1.0815981224411112E-2"/>
    <n v="104.13701707097934"/>
    <n v="78.083164869721472"/>
    <n v="77.501010781671155"/>
    <n v="126.54548517520216"/>
    <n v="50.782345013477091"/>
    <n v="104.48228720332992"/>
    <n v="78.342052491310866"/>
    <n v="77.757968249846499"/>
    <n v="126.96505141248961"/>
    <n v="50.950715756917198"/>
  </r>
  <r>
    <x v="33"/>
    <x v="8"/>
    <n v="2"/>
    <x v="6"/>
    <x v="6"/>
    <x v="0"/>
    <n v="113712"/>
    <n v="28428"/>
    <n v="352"/>
    <n v="3145"/>
    <n v="2478"/>
    <n v="5419"/>
    <n v="949"/>
    <n v="11899511"/>
    <n v="9163573"/>
    <n v="3238414"/>
    <n v="13739504"/>
    <n v="9117132"/>
    <n v="33805.428977272728"/>
    <n v="2913.6957074721781"/>
    <n v="1306.8660209846651"/>
    <n v="2535.4316294519285"/>
    <n v="9607.0937829293998"/>
    <n v="3.0955396088363585E-3"/>
    <n v="2.7657591107358943E-2"/>
    <n v="2.1791895314478681E-2"/>
    <n v="4.7655480512171097E-2"/>
    <n v="8.34564513859575E-3"/>
    <n v="3.4793773936375541E-3"/>
    <n v="2.8790694557245842E-2"/>
    <n v="2.2800720468328522E-2"/>
    <n v="4.9127475197156656E-2"/>
    <n v="8.9742285141748146E-3"/>
    <n v="104.64604439285212"/>
    <n v="80.585804488532432"/>
    <n v="28.479087519347122"/>
    <n v="120.82721260728859"/>
    <n v="80.177395525538202"/>
    <n v="104.99300222411837"/>
    <n v="80.852989704356006"/>
    <n v="28.573510987520081"/>
    <n v="121.22781970034595"/>
    <n v="80.443226646337052"/>
  </r>
  <r>
    <x v="33"/>
    <x v="8"/>
    <n v="2"/>
    <x v="7"/>
    <x v="7"/>
    <x v="0"/>
    <n v="140160"/>
    <n v="35040"/>
    <n v="958"/>
    <n v="2998"/>
    <n v="8684"/>
    <n v="4370"/>
    <n v="756"/>
    <n v="13786405"/>
    <n v="6810753"/>
    <n v="6931366"/>
    <n v="13470520"/>
    <n v="3656137"/>
    <n v="14390.819415448852"/>
    <n v="2271.7655103402267"/>
    <n v="798.17664670658678"/>
    <n v="3082.4988558352402"/>
    <n v="4836.1600529100533"/>
    <n v="6.8350456621004566E-3"/>
    <n v="2.13898401826484E-2"/>
    <n v="6.1957762557077627E-2"/>
    <n v="3.1178652968036531E-2"/>
    <n v="5.3938356164383566E-3"/>
    <n v="7.3478188161659203E-3"/>
    <n v="2.2290275470534363E-2"/>
    <n v="6.3458148327046326E-2"/>
    <n v="3.2260322010811318E-2"/>
    <n v="5.849681779107452E-3"/>
    <n v="98.361907819634709"/>
    <n v="48.592701198630138"/>
    <n v="49.45323915525114"/>
    <n v="96.108162100456624"/>
    <n v="26.085452340182648"/>
    <n v="98.688030363628769"/>
    <n v="48.753812097002495"/>
    <n v="49.617203199051822"/>
    <n v="96.426812267147852"/>
    <n v="26.171939622373387"/>
  </r>
  <r>
    <x v="33"/>
    <x v="8"/>
    <n v="2"/>
    <x v="8"/>
    <x v="8"/>
    <x v="0"/>
    <n v="13444"/>
    <n v="3361"/>
    <n v="115"/>
    <n v="346"/>
    <n v="439"/>
    <n v="468"/>
    <n v="168"/>
    <n v="1422498"/>
    <n v="1140874"/>
    <n v="396058"/>
    <n v="1503833"/>
    <n v="688257"/>
    <n v="12369.547826086957"/>
    <n v="3297.3236994219651"/>
    <n v="902.18223234624145"/>
    <n v="3213.318376068376"/>
    <n v="4096.7678571428569"/>
    <n v="8.5540017851829814E-3"/>
    <n v="2.5736387979767926E-2"/>
    <n v="3.2653972032133292E-2"/>
    <n v="3.4811068134483786E-2"/>
    <n v="1.2496280868789051E-2"/>
    <n v="1.0404594590884154E-2"/>
    <n v="2.8918413861607341E-2"/>
    <n v="3.622547161483327E-2"/>
    <n v="3.8494532818315719E-2"/>
    <n v="1.4728575054379786E-2"/>
    <n v="105.80913418625408"/>
    <n v="84.861202023207383"/>
    <n v="29.459833382921751"/>
    <n v="111.85904492710503"/>
    <n v="51.194361797084198"/>
    <n v="106.15994828475556"/>
    <n v="85.142562477713312"/>
    <n v="29.557508550285288"/>
    <n v="112.22991772846697"/>
    <n v="51.36409859741174"/>
  </r>
  <r>
    <x v="33"/>
    <x v="8"/>
    <n v="2"/>
    <x v="9"/>
    <x v="9"/>
    <x v="0"/>
    <n v="14188"/>
    <n v="3547"/>
    <n v="113"/>
    <n v="383"/>
    <n v="622"/>
    <n v="559"/>
    <n v="116"/>
    <n v="1745754"/>
    <n v="1326008"/>
    <n v="496136"/>
    <n v="1838581"/>
    <n v="565527"/>
    <n v="15449.150442477876"/>
    <n v="3462.1618798955615"/>
    <n v="797.64630225080384"/>
    <n v="3289.0536672629696"/>
    <n v="4875.2327586206893"/>
    <n v="7.9644770228361993E-3"/>
    <n v="2.699464336058641E-2"/>
    <n v="4.383986467437271E-2"/>
    <n v="3.9399492528897663E-2"/>
    <n v="8.1759233154778694E-3"/>
    <n v="9.7032287517180484E-3"/>
    <n v="3.0164880458833462E-2"/>
    <n v="4.7844797628517545E-2"/>
    <n v="4.320499537459635E-2"/>
    <n v="9.9374168731243481E-3"/>
    <n v="123.04440372145476"/>
    <n v="93.459825204398086"/>
    <n v="34.968705948689035"/>
    <n v="129.58704539047082"/>
    <n v="39.859529179588385"/>
    <n v="123.4523619936698"/>
    <n v="93.769694712142766"/>
    <n v="35.084645986829393"/>
    <n v="130.01669603316583"/>
    <n v="39.991684923072832"/>
  </r>
  <r>
    <x v="33"/>
    <x v="8"/>
    <n v="2"/>
    <x v="10"/>
    <x v="10"/>
    <x v="0"/>
    <n v="40472"/>
    <n v="10118"/>
    <n v="294"/>
    <n v="1017"/>
    <n v="501"/>
    <n v="2504"/>
    <n v="438"/>
    <n v="5355296"/>
    <n v="4202453"/>
    <n v="512763"/>
    <n v="7752964"/>
    <n v="2230925"/>
    <n v="18215.292517006801"/>
    <n v="4132.2055063913467"/>
    <n v="1023.4790419161677"/>
    <n v="3096.2316293929712"/>
    <n v="5093.4360730593608"/>
    <n v="7.2642814785530739E-3"/>
    <n v="2.5128483890096857E-2"/>
    <n v="1.2378928642024115E-2"/>
    <n v="6.1869934769717333E-2"/>
    <n v="1.0822296896619885E-2"/>
    <n v="8.2478208370293307E-3"/>
    <n v="2.6941223488266958E-2"/>
    <n v="1.3659533931066959E-2"/>
    <n v="6.4660228634176545E-2"/>
    <n v="1.2020624239872222E-2"/>
    <n v="132.32101205771892"/>
    <n v="103.8360594979245"/>
    <n v="12.669574026487448"/>
    <n v="191.56364894247875"/>
    <n v="55.122677406602094"/>
    <n v="132.75972726803448"/>
    <n v="104.18033179430854"/>
    <n v="12.711580467847"/>
    <n v="192.198785306898"/>
    <n v="55.305438682649815"/>
  </r>
  <r>
    <x v="33"/>
    <x v="8"/>
    <n v="2"/>
    <x v="11"/>
    <x v="11"/>
    <x v="0"/>
    <n v="109348"/>
    <n v="27337"/>
    <n v="183"/>
    <n v="2047"/>
    <n v="6689"/>
    <n v="3212"/>
    <n v="755"/>
    <n v="3467044"/>
    <n v="4565686"/>
    <n v="6005839"/>
    <n v="6275831"/>
    <n v="4088419"/>
    <n v="18945.5956284153"/>
    <n v="2230.4279433317051"/>
    <n v="897.8679922260427"/>
    <n v="1953.8701743462018"/>
    <n v="5415.1245033112582"/>
    <n v="1.6735559863920693E-3"/>
    <n v="1.8720049749423859E-2"/>
    <n v="6.1171672092768047E-2"/>
    <n v="2.9374108351318727E-2"/>
    <n v="6.904561583202253E-3"/>
    <n v="1.961565550112435E-3"/>
    <n v="1.9675043348985167E-2"/>
    <n v="6.286024092046763E-2"/>
    <n v="3.0563866755514143E-2"/>
    <n v="7.4880255579839409E-3"/>
    <n v="31.706514979697847"/>
    <n v="41.753722061674651"/>
    <n v="54.924086403043496"/>
    <n v="57.393194205655341"/>
    <n v="37.389060613820099"/>
    <n v="31.811639103005067"/>
    <n v="41.892158071729916"/>
    <n v="55.10618924327261"/>
    <n v="57.583483464141615"/>
    <n v="37.513025427386808"/>
  </r>
  <r>
    <x v="33"/>
    <x v="8"/>
    <n v="2"/>
    <x v="12"/>
    <x v="12"/>
    <x v="0"/>
    <n v="106224"/>
    <n v="26556"/>
    <n v="357"/>
    <n v="2624"/>
    <n v="3802"/>
    <n v="4930"/>
    <n v="1002"/>
    <n v="7764861"/>
    <n v="9183947"/>
    <n v="5367369"/>
    <n v="15101557"/>
    <n v="4382733"/>
    <n v="21750.310924369747"/>
    <n v="3499.9798018292681"/>
    <n v="1411.7225144660704"/>
    <n v="3063.1961460446246"/>
    <n v="4373.9850299401196"/>
    <n v="3.3608224130140083E-3"/>
    <n v="2.4702515439072148E-2"/>
    <n v="3.579228799518E-2"/>
    <n v="4.6411357132098208E-2"/>
    <n v="9.4328965205603254E-3"/>
    <n v="3.7745708397120816E-3"/>
    <n v="2.5812159612615439E-2"/>
    <n v="3.7120369187229024E-2"/>
    <n v="4.7915320521195841E-2"/>
    <n v="1.012394589953091E-2"/>
    <n v="73.098932444645271"/>
    <n v="86.458305091128182"/>
    <n v="50.528778807049257"/>
    <n v="142.16709029974393"/>
    <n v="41.25934816990511"/>
    <n v="73.341294659251872"/>
    <n v="86.744960799936067"/>
    <n v="50.696308842351996"/>
    <n v="142.63845054669849"/>
    <n v="41.396145065034261"/>
  </r>
  <r>
    <x v="33"/>
    <x v="8"/>
    <n v="2"/>
    <x v="13"/>
    <x v="13"/>
    <x v="0"/>
    <n v="27552"/>
    <n v="6888"/>
    <n v="219"/>
    <n v="826"/>
    <n v="1266"/>
    <n v="1197"/>
    <n v="418"/>
    <n v="4513847"/>
    <n v="2862168"/>
    <n v="1159081"/>
    <n v="4145336"/>
    <n v="3273208"/>
    <n v="20611.173515981736"/>
    <n v="3465.0944309927359"/>
    <n v="915.54581358609789"/>
    <n v="3463.1044277360065"/>
    <n v="7830.6411483253587"/>
    <n v="7.9486062717770041E-3"/>
    <n v="2.9979674796747968E-2"/>
    <n v="4.5949477351916374E-2"/>
    <n v="4.3445121951219509E-2"/>
    <n v="1.5171312427409989E-2"/>
    <n v="9.1951052718803779E-3"/>
    <n v="3.2373449273452148E-2"/>
    <n v="4.888851622972052E-2"/>
    <n v="4.6306694835340126E-2"/>
    <n v="1.6887130656761128E-2"/>
    <n v="163.83010307781649"/>
    <n v="103.88240418118467"/>
    <n v="42.068851626016261"/>
    <n v="150.45499419279906"/>
    <n v="118.80110336817654"/>
    <n v="164.37328784499809"/>
    <n v="104.22683013508045"/>
    <n v="42.208332459799422"/>
    <n v="150.9538332916984"/>
    <n v="119.19499282110149"/>
  </r>
  <r>
    <x v="33"/>
    <x v="8"/>
    <n v="2"/>
    <x v="14"/>
    <x v="14"/>
    <x v="0"/>
    <n v="189936"/>
    <n v="47484"/>
    <n v="1332"/>
    <n v="5027"/>
    <n v="9967"/>
    <n v="8421"/>
    <n v="1964"/>
    <n v="19949199"/>
    <n v="17778561"/>
    <n v="15702285"/>
    <n v="29298204"/>
    <n v="21821699"/>
    <n v="14976.876126126126"/>
    <n v="3536.614481798289"/>
    <n v="1575.4274104544997"/>
    <n v="3479.1834698966868"/>
    <n v="11110.844704684318"/>
    <n v="7.012888551933283E-3"/>
    <n v="2.6466809872799257E-2"/>
    <n v="5.247557071855783E-2"/>
    <n v="4.4335986858731365E-2"/>
    <n v="1.0340325162159885E-2"/>
    <n v="7.4590299784573306E-3"/>
    <n v="2.7324990007386238E-2"/>
    <n v="5.3667707452815981E-2"/>
    <n v="4.5436469213016209E-2"/>
    <n v="1.0881157077929736E-2"/>
    <n v="105.0311631286328"/>
    <n v="93.602903083143801"/>
    <n v="82.671452489259536"/>
    <n v="154.2530326004549"/>
    <n v="114.88974707269817"/>
    <n v="105.37939783531391"/>
    <n v="93.913246970888224"/>
    <n v="82.945552748182124"/>
    <n v="154.76446423619242"/>
    <n v="115.270668279136"/>
  </r>
  <r>
    <x v="33"/>
    <x v="8"/>
    <n v="2"/>
    <x v="15"/>
    <x v="15"/>
    <x v="0"/>
    <n v="20488"/>
    <n v="5122"/>
    <n v="152"/>
    <n v="588"/>
    <n v="743"/>
    <n v="941"/>
    <n v="251"/>
    <n v="3012619"/>
    <n v="2030419"/>
    <n v="895481"/>
    <n v="2769118"/>
    <n v="2371475"/>
    <n v="19819.861842105263"/>
    <n v="3453.0935374149658"/>
    <n v="1205.2234185733512"/>
    <n v="2942.7396386822529"/>
    <n v="9448.1075697211163"/>
    <n v="7.4189769621241701E-3"/>
    <n v="2.8699726669269815E-2"/>
    <n v="3.6265130808278014E-2"/>
    <n v="4.5929324482623976E-2"/>
    <n v="1.2251073799297149E-2"/>
    <n v="8.8158635046319284E-3"/>
    <n v="3.1417553452076162E-2"/>
    <n v="3.9308324175907849E-2"/>
    <n v="4.9336868236640651E-2"/>
    <n v="1.4041747682095606E-2"/>
    <n v="147.04309839906287"/>
    <n v="99.102840687231549"/>
    <n v="43.707584927762589"/>
    <n v="135.15804373291684"/>
    <n v="115.74946310035142"/>
    <n v="147.53062523124473"/>
    <n v="99.431419821556815"/>
    <n v="43.852499042427951"/>
    <n v="135.6061652266994"/>
    <n v="116.13323472708167"/>
  </r>
  <r>
    <x v="33"/>
    <x v="8"/>
    <n v="2"/>
    <x v="16"/>
    <x v="16"/>
    <x v="0"/>
    <n v="40216"/>
    <n v="10054"/>
    <n v="299"/>
    <n v="1098"/>
    <n v="3445"/>
    <n v="2762"/>
    <n v="217"/>
    <n v="5655085"/>
    <n v="1934894"/>
    <n v="2478999"/>
    <n v="9112873"/>
    <n v="1197902"/>
    <n v="18913.327759197324"/>
    <n v="1762.1985428051003"/>
    <n v="719.59332365747457"/>
    <n v="3299.3747284576393"/>
    <n v="5520.2857142857147"/>
    <n v="7.4348518002784964E-3"/>
    <n v="2.7302566142828725E-2"/>
    <n v="8.5662422916252243E-2"/>
    <n v="6.8679132683509045E-2"/>
    <n v="5.3958623433459319E-3"/>
    <n v="8.4329474297444116E-3"/>
    <n v="2.9195986769398219E-2"/>
    <n v="8.8914081550735588E-2"/>
    <n v="7.1617584359026237E-2"/>
    <n v="6.2470239908896646E-3"/>
    <n v="140.61778893972547"/>
    <n v="48.112542271732643"/>
    <n v="61.642107618858169"/>
    <n v="226.59819474835885"/>
    <n v="29.786701810224788"/>
    <n v="141.08401242070892"/>
    <n v="48.27206118542076"/>
    <n v="61.846484306942344"/>
    <n v="227.34948944540054"/>
    <n v="29.885460721950611"/>
  </r>
  <r>
    <x v="33"/>
    <x v="8"/>
    <n v="2"/>
    <x v="17"/>
    <x v="17"/>
    <x v="0"/>
    <n v="126368"/>
    <n v="31592"/>
    <n v="726"/>
    <n v="3219"/>
    <n v="8873"/>
    <n v="4463"/>
    <n v="990"/>
    <n v="11809034"/>
    <n v="10983034"/>
    <n v="5567138"/>
    <n v="14269383"/>
    <n v="2142563"/>
    <n v="16265.887052341597"/>
    <n v="3411.9397328362847"/>
    <n v="627.42454637664821"/>
    <n v="3197.2626036298452"/>
    <n v="2164.2050505050506"/>
    <n v="5.745125348189415E-3"/>
    <n v="2.5473221068624968E-2"/>
    <n v="7.0215560901494042E-2"/>
    <n v="3.5317485439351731E-2"/>
    <n v="7.8342618384401111E-3"/>
    <n v="6.2405025136396206E-3"/>
    <n v="2.650592584596085E-2"/>
    <n v="7.1890292391717278E-2"/>
    <n v="3.6527315735520705E-2"/>
    <n v="8.4121296700982798E-3"/>
    <n v="93.449560015193725"/>
    <n v="86.913095087363885"/>
    <n v="44.054966447201821"/>
    <n v="112.91927544948088"/>
    <n v="16.954949037731073"/>
    <n v="93.759395488323875"/>
    <n v="87.20125866922794"/>
    <n v="44.201032318145273"/>
    <n v="113.29366348435995"/>
    <n v="17.011163798465621"/>
  </r>
  <r>
    <x v="33"/>
    <x v="8"/>
    <n v="2"/>
    <x v="18"/>
    <x v="18"/>
    <x v="0"/>
    <n v="85852"/>
    <n v="21463"/>
    <n v="295"/>
    <n v="2604"/>
    <n v="4446"/>
    <n v="4380"/>
    <n v="869"/>
    <n v="12317223"/>
    <n v="10248627"/>
    <n v="4457963"/>
    <n v="16312574"/>
    <n v="9580336"/>
    <n v="41753.298305084747"/>
    <n v="3935.7246543778801"/>
    <n v="1002.6907332433648"/>
    <n v="3724.3319634703198"/>
    <n v="11024.552359033372"/>
    <n v="3.4361459255462892E-3"/>
    <n v="3.0331267763127241E-2"/>
    <n v="5.178679588128407E-2"/>
    <n v="5.1018031030144899E-2"/>
    <n v="1.0122070539999068E-2"/>
    <n v="3.9014845241743456E-3"/>
    <n v="3.1695026952203262E-2"/>
    <n v="5.3548947335621169E-2"/>
    <n v="5.2767763051317501E-2"/>
    <n v="1.0918057976283174E-2"/>
    <n v="143.47042584913572"/>
    <n v="119.37551833387691"/>
    <n v="51.926140334529187"/>
    <n v="190.00808367888925"/>
    <n v="111.59129665004892"/>
    <n v="143.94610735331747"/>
    <n v="119.77131228086949"/>
    <n v="52.098303373667683"/>
    <n v="190.63806250913339"/>
    <n v="111.9612817220937"/>
  </r>
  <r>
    <x v="33"/>
    <x v="8"/>
    <n v="2"/>
    <x v="19"/>
    <x v="19"/>
    <x v="0"/>
    <n v="70856"/>
    <n v="17714"/>
    <n v="682"/>
    <n v="1954"/>
    <n v="5762"/>
    <n v="2905"/>
    <n v="637"/>
    <n v="9419119"/>
    <n v="6792683"/>
    <n v="5431086"/>
    <n v="9130311"/>
    <n v="1623496"/>
    <n v="13811.024926686217"/>
    <n v="3476.2963152507677"/>
    <n v="942.56959389101007"/>
    <n v="3142.9641996557657"/>
    <n v="2548.6593406593406"/>
    <n v="9.6251552444394269E-3"/>
    <n v="2.7577057694478942E-2"/>
    <n v="8.1319859997741897E-2"/>
    <n v="4.0998645139437732E-2"/>
    <n v="8.9900643558767073E-3"/>
    <n v="1.0479771751658739E-2"/>
    <n v="2.901046352717835E-2"/>
    <n v="8.3712338699390515E-2"/>
    <n v="4.2734294401869141E-2"/>
    <n v="9.8162697191409992E-3"/>
    <n v="132.9332590041775"/>
    <n v="95.866024048774975"/>
    <n v="76.649627413345371"/>
    <n v="128.85727390764367"/>
    <n v="22.91261149373377"/>
    <n v="133.37400414189239"/>
    <n v="96.183871397798654"/>
    <n v="76.903762088468525"/>
    <n v="129.28450496599157"/>
    <n v="22.988579104727915"/>
  </r>
  <r>
    <x v="33"/>
    <x v="8"/>
    <n v="2"/>
    <x v="20"/>
    <x v="20"/>
    <x v="0"/>
    <n v="70732"/>
    <n v="17683"/>
    <n v="526"/>
    <n v="2361"/>
    <n v="8928"/>
    <n v="3388"/>
    <n v="529"/>
    <n v="8628484"/>
    <n v="10415069"/>
    <n v="29539735"/>
    <n v="15794199"/>
    <n v="2224113"/>
    <n v="16403.961977186311"/>
    <n v="4411.2956374417618"/>
    <n v="3308.6620743727599"/>
    <n v="4661.8060802833534"/>
    <n v="4204.3724007561441"/>
    <n v="7.4365209523270942E-3"/>
    <n v="3.3379517050274275E-2"/>
    <n v="0.12622292597409943"/>
    <n v="4.789911214160493E-2"/>
    <n v="7.4789345699259177E-3"/>
    <n v="8.1892037675027063E-3"/>
    <n v="3.4953195411678226E-2"/>
    <n v="0.12913241950811691"/>
    <n v="4.9770023314988657E-2"/>
    <n v="8.2337446396184323E-3"/>
    <n v="121.98840694452299"/>
    <n v="147.24691794378782"/>
    <n v="417.62900808686311"/>
    <n v="223.29637222190806"/>
    <n v="31.444226092857548"/>
    <n v="122.39286402036052"/>
    <n v="147.73512054720993"/>
    <n v="419.01367251216834"/>
    <n v="224.03671960422182"/>
    <n v="31.548480587657821"/>
  </r>
  <r>
    <x v="33"/>
    <x v="8"/>
    <n v="2"/>
    <x v="21"/>
    <x v="21"/>
    <x v="0"/>
    <n v="109656"/>
    <n v="27414"/>
    <n v="1194"/>
    <n v="4055"/>
    <n v="4588"/>
    <n v="6747"/>
    <n v="1390"/>
    <n v="14276065"/>
    <n v="12724208"/>
    <n v="5969276"/>
    <n v="20179797"/>
    <n v="4222699"/>
    <n v="11956.503350083753"/>
    <n v="3137.9057953144265"/>
    <n v="1301.0627724498693"/>
    <n v="2990.9288572698979"/>
    <n v="3037.9129496402879"/>
    <n v="1.0888597067191946E-2"/>
    <n v="3.6979280659517035E-2"/>
    <n v="4.1839935799226673E-2"/>
    <n v="6.1528780914861018E-2"/>
    <n v="1.2676004960968847E-2"/>
    <n v="1.1618807929385655E-2"/>
    <n v="3.8307093200139995E-2"/>
    <n v="4.3248751745388836E-2"/>
    <n v="6.3219569688110183E-2"/>
    <n v="1.3463160883311214E-2"/>
    <n v="130.18954731159261"/>
    <n v="116.0374990880572"/>
    <n v="54.436382870066389"/>
    <n v="184.02820639089515"/>
    <n v="38.508599620631792"/>
    <n v="130.62119557169493"/>
    <n v="116.42222570875977"/>
    <n v="54.616868711190719"/>
    <n v="184.63835871678245"/>
    <n v="38.636276307189739"/>
  </r>
  <r>
    <x v="33"/>
    <x v="8"/>
    <n v="2"/>
    <x v="22"/>
    <x v="22"/>
    <x v="0"/>
    <n v="32256"/>
    <n v="8064"/>
    <n v="321"/>
    <n v="1139"/>
    <n v="1194"/>
    <n v="1735"/>
    <n v="174"/>
    <n v="4613421"/>
    <n v="3996353"/>
    <n v="930771"/>
    <n v="5686433"/>
    <n v="883675"/>
    <n v="14372.028037383177"/>
    <n v="3508.6505706760317"/>
    <n v="779.5402010050251"/>
    <n v="3277.4829971181557"/>
    <n v="5078.5919540229888"/>
    <n v="9.9516369047619041E-3"/>
    <n v="3.531125992063492E-2"/>
    <n v="3.7016369047619048E-2"/>
    <n v="5.3788442460317464E-2"/>
    <n v="5.394345238095238E-3"/>
    <n v="1.1239370813798383E-2"/>
    <n v="3.7705682930663731E-2"/>
    <n v="3.9465753892859223E-2"/>
    <n v="5.6715217040311149E-2"/>
    <n v="6.3446119077375457E-3"/>
    <n v="143.02520461309524"/>
    <n v="123.89487227182539"/>
    <n v="28.855747767857142"/>
    <n v="176.29070560515873"/>
    <n v="27.395678323412699"/>
    <n v="143.49940996979922"/>
    <n v="124.30565030397983"/>
    <n v="28.951420067017509"/>
    <n v="176.87520396096417"/>
    <n v="27.486509708318909"/>
  </r>
  <r>
    <x v="33"/>
    <x v="8"/>
    <n v="2"/>
    <x v="23"/>
    <x v="23"/>
    <x v="0"/>
    <n v="60352"/>
    <n v="15088"/>
    <n v="651"/>
    <n v="2528"/>
    <n v="989"/>
    <n v="5779"/>
    <n v="326"/>
    <n v="10536039"/>
    <n v="7122526"/>
    <n v="1025855"/>
    <n v="18968510"/>
    <n v="1796784"/>
    <n v="16184.391705069125"/>
    <n v="2817.4549050632913"/>
    <n v="1037.2649140546007"/>
    <n v="3282.3170098632982"/>
    <n v="5511.6073619631898"/>
    <n v="1.0786717921527042E-2"/>
    <n v="4.1887592788971369E-2"/>
    <n v="1.638719512195122E-2"/>
    <n v="9.5754904559915158E-2"/>
    <n v="5.4016436903499467E-3"/>
    <n v="1.1766432832807228E-2"/>
    <n v="4.3787625252130015E-2"/>
    <n v="1.7591328200584965E-2"/>
    <n v="9.854573648576459E-2"/>
    <n v="6.0968231361080002E-3"/>
    <n v="174.57646805408271"/>
    <n v="118.01640376458113"/>
    <n v="16.9978625397667"/>
    <n v="314.29795201484626"/>
    <n v="29.771739130434781"/>
    <n v="175.15528279187421"/>
    <n v="118.40769151694263"/>
    <n v="17.054219581804709"/>
    <n v="315.34001850130721"/>
    <n v="29.870448432842259"/>
  </r>
  <r>
    <x v="33"/>
    <x v="8"/>
    <n v="2"/>
    <x v="24"/>
    <x v="24"/>
    <x v="0"/>
    <n v="31592"/>
    <n v="7898"/>
    <n v="359"/>
    <n v="1462"/>
    <n v="1170"/>
    <n v="2824"/>
    <n v="39"/>
    <n v="4340702"/>
    <n v="4016754"/>
    <n v="1891073"/>
    <n v="7318401"/>
    <n v="341277"/>
    <n v="12091.091922005571"/>
    <n v="2747.4377564979482"/>
    <n v="1616.3017094017093"/>
    <n v="2591.5017705382438"/>
    <n v="8750.6923076923085"/>
    <n v="1.1363636363636364E-2"/>
    <n v="4.6277538617371487E-2"/>
    <n v="3.7034692327171437E-2"/>
    <n v="8.9389718916181318E-2"/>
    <n v="1.2344897442390478E-3"/>
    <n v="1.2753090816191017E-2"/>
    <n v="4.9031535802841635E-2"/>
    <n v="3.9510272819665598E-2"/>
    <n v="9.3129769027377587E-2"/>
    <n v="1.6947917551283541E-3"/>
    <n v="137.39877184097239"/>
    <n v="127.14465687515826"/>
    <n v="59.859236515573564"/>
    <n v="231.6536148391998"/>
    <n v="10.80263990883768"/>
    <n v="137.85432255168655"/>
    <n v="127.56620968838156"/>
    <n v="60.057702028562566"/>
    <n v="232.42167096856352"/>
    <n v="10.838456461068265"/>
  </r>
  <r>
    <x v="33"/>
    <x v="8"/>
    <n v="2"/>
    <x v="25"/>
    <x v="25"/>
    <x v="0"/>
    <n v="80324"/>
    <n v="20081"/>
    <n v="924"/>
    <n v="3359"/>
    <n v="2154"/>
    <n v="5105"/>
    <n v="433"/>
    <n v="12239232"/>
    <n v="8658596"/>
    <n v="1723722"/>
    <n v="15424327"/>
    <n v="2156441"/>
    <n v="13245.922077922078"/>
    <n v="2577.7302768681157"/>
    <n v="800.24233983286911"/>
    <n v="3021.4156709108715"/>
    <n v="4980.233256351039"/>
    <n v="1.1503411184701957E-2"/>
    <n v="4.1818136546984713E-2"/>
    <n v="2.6816393605896122E-2"/>
    <n v="6.3555101837557887E-2"/>
    <n v="5.3906677954285147E-3"/>
    <n v="1.2380077191022434E-2"/>
    <n v="4.3463794483504764E-2"/>
    <n v="2.8144493785026953E-2"/>
    <n v="6.5560726127673649E-2"/>
    <n v="5.9926460544798797E-3"/>
    <n v="152.37328818285943"/>
    <n v="107.79587669936757"/>
    <n v="21.459613565061503"/>
    <n v="192.02638065833375"/>
    <n v="26.846783028733629"/>
    <n v="152.87848745644462"/>
    <n v="108.15327791616514"/>
    <n v="21.530763707673621"/>
    <n v="192.66305122687436"/>
    <n v="26.935794530985515"/>
  </r>
  <r>
    <x v="33"/>
    <x v="8"/>
    <n v="2"/>
    <x v="26"/>
    <x v="26"/>
    <x v="0"/>
    <n v="60356"/>
    <n v="15089"/>
    <n v="529"/>
    <n v="2369"/>
    <n v="5092"/>
    <n v="4250"/>
    <n v="731"/>
    <n v="7720034"/>
    <n v="9377946"/>
    <n v="3506559"/>
    <n v="15062463"/>
    <n v="2045620"/>
    <n v="14593.637051039697"/>
    <n v="3958.6095398902489"/>
    <n v="688.64080911233305"/>
    <n v="3544.1089411764706"/>
    <n v="2798.3857729138167"/>
    <n v="8.7646629995360853E-3"/>
    <n v="3.9250447345748556E-2"/>
    <n v="8.436609450593148E-2"/>
    <n v="7.0415534495327725E-2"/>
    <n v="1.2111471933196368E-2"/>
    <n v="9.6486618396510009E-3"/>
    <n v="4.1092165194314842E-2"/>
    <n v="8.700206534608354E-2"/>
    <n v="7.2842001359360448E-2"/>
    <n v="1.3148876440859046E-2"/>
    <n v="127.90831068990656"/>
    <n v="155.37719530784014"/>
    <n v="58.097935582212209"/>
    <n v="249.56032540261117"/>
    <n v="33.892570746901718"/>
    <n v="128.33239542560185"/>
    <n v="155.8923541466192"/>
    <n v="58.290561436802349"/>
    <n v="250.38775189325554"/>
    <n v="34.004942818971998"/>
  </r>
  <r>
    <x v="34"/>
    <x v="8"/>
    <n v="3"/>
    <x v="0"/>
    <x v="0"/>
    <x v="0"/>
    <n v="92248"/>
    <n v="23062"/>
    <n v="120"/>
    <n v="2557"/>
    <n v="1616"/>
    <n v="4666"/>
    <n v="614"/>
    <n v="2067599"/>
    <n v="4847553"/>
    <n v="3261572"/>
    <n v="8903586"/>
    <n v="2013351"/>
    <n v="17229.991666666665"/>
    <n v="1895.7970277669144"/>
    <n v="2018.299504950495"/>
    <n v="1908.183883411916"/>
    <n v="3279.0732899022801"/>
    <n v="1.3008412106495534E-3"/>
    <n v="2.7718758130257568E-2"/>
    <n v="1.7517994970080653E-2"/>
    <n v="5.058104240742347E-2"/>
    <n v="6.6559708611568817E-3"/>
    <n v="1.5773487178647263E-3"/>
    <n v="2.8978148243047789E-2"/>
    <n v="1.8524421189392962E-2"/>
    <n v="5.2262168460970961E-2"/>
    <n v="7.2797530791686247E-3"/>
    <n v="22.413483219148382"/>
    <n v="52.549139276732284"/>
    <n v="35.35656057583904"/>
    <n v="96.517929928020123"/>
    <n v="21.825416269187407"/>
    <n v="22.487795951884312"/>
    <n v="52.723367891909724"/>
    <n v="35.473786560343285"/>
    <n v="96.83793869510184"/>
    <n v="21.897779244196883"/>
  </r>
  <r>
    <x v="34"/>
    <x v="8"/>
    <n v="3"/>
    <x v="1"/>
    <x v="1"/>
    <x v="0"/>
    <n v="22760"/>
    <n v="5690"/>
    <n v="20"/>
    <n v="383"/>
    <n v="2159"/>
    <n v="682"/>
    <n v="100"/>
    <n v="849722"/>
    <n v="1340069"/>
    <n v="5955844"/>
    <n v="2340701"/>
    <n v="557711"/>
    <n v="42486.1"/>
    <n v="3498.8746736292428"/>
    <n v="2758.6123205187587"/>
    <n v="3432.1129032258063"/>
    <n v="5577.11"/>
    <n v="8.7873462214411243E-4"/>
    <n v="1.6827768014059753E-2"/>
    <n v="9.4859402460456946E-2"/>
    <n v="2.9964850615114235E-2"/>
    <n v="4.3936731107205628E-3"/>
    <n v="1.3363575363720681E-3"/>
    <n v="1.8814310475610944E-2"/>
    <n v="9.9384917439054282E-2"/>
    <n v="3.259796415488149E-2"/>
    <n v="5.4151475114431738E-3"/>
    <n v="37.334007029876979"/>
    <n v="58.878251318101931"/>
    <n v="261.68031634446396"/>
    <n v="102.84275043936731"/>
    <n v="24.503998242530756"/>
    <n v="37.457789311249577"/>
    <n v="59.073464338379971"/>
    <n v="262.54792711342049"/>
    <n v="103.18372938282307"/>
    <n v="24.585242155159349"/>
  </r>
  <r>
    <x v="34"/>
    <x v="8"/>
    <n v="3"/>
    <x v="2"/>
    <x v="2"/>
    <x v="0"/>
    <n v="22592"/>
    <n v="5648"/>
    <n v="102"/>
    <n v="683"/>
    <n v="939"/>
    <n v="1737"/>
    <n v="268"/>
    <n v="1207668"/>
    <n v="2143209"/>
    <n v="934274"/>
    <n v="4863126"/>
    <n v="1328699"/>
    <n v="11839.882352941177"/>
    <n v="3137.9341142020498"/>
    <n v="994.96698615548451"/>
    <n v="2799.7271157167529"/>
    <n v="4957.8320895522384"/>
    <n v="4.5148725212464588E-3"/>
    <n v="3.0231940509915015E-2"/>
    <n v="4.1563385269121816E-2"/>
    <n v="7.6885623229461755E-2"/>
    <n v="1.1862606232294617E-2"/>
    <n v="5.5541193682587149E-3"/>
    <n v="3.2886213156439581E-2"/>
    <n v="4.4657352688092497E-2"/>
    <n v="8.1015422167715637E-2"/>
    <n v="1.3540936032450436E-2"/>
    <n v="53.455559490084987"/>
    <n v="94.865837464589234"/>
    <n v="41.354196175637391"/>
    <n v="215.25876416430594"/>
    <n v="58.812809844192635"/>
    <n v="53.63279337501023"/>
    <n v="95.180368657993995"/>
    <n v="41.491307542838179"/>
    <n v="215.97246255977635"/>
    <n v="59.007805890843109"/>
  </r>
  <r>
    <x v="34"/>
    <x v="8"/>
    <n v="3"/>
    <x v="3"/>
    <x v="3"/>
    <x v="0"/>
    <n v="91108"/>
    <n v="22777"/>
    <n v="127"/>
    <n v="1939"/>
    <n v="1126"/>
    <n v="3437"/>
    <n v="492"/>
    <n v="2582105"/>
    <n v="6944343"/>
    <n v="982565"/>
    <n v="10818965"/>
    <n v="2539289"/>
    <n v="20331.535433070865"/>
    <n v="3581.4043321299637"/>
    <n v="872.61545293072822"/>
    <n v="3147.7931335466978"/>
    <n v="5161.1565040650403"/>
    <n v="1.3939500373183476E-3"/>
    <n v="2.128243403433288E-2"/>
    <n v="1.2358958598586293E-2"/>
    <n v="3.7724458883961892E-2"/>
    <n v="5.4001843965403697E-3"/>
    <n v="1.6819539346790114E-3"/>
    <n v="2.2396515640575973E-2"/>
    <n v="1.3211799788682817E-2"/>
    <n v="3.9195209021060204E-2"/>
    <n v="5.9659104065588964E-3"/>
    <n v="28.341144575668437"/>
    <n v="76.221001448829966"/>
    <n v="10.784618255257497"/>
    <n v="118.74879264169996"/>
    <n v="27.871196821354875"/>
    <n v="28.435110688908825"/>
    <n v="76.473714998711984"/>
    <n v="10.820375056028977"/>
    <n v="119.1425086564762"/>
    <n v="27.963604805431459"/>
  </r>
  <r>
    <x v="34"/>
    <x v="8"/>
    <n v="3"/>
    <x v="4"/>
    <x v="4"/>
    <x v="0"/>
    <n v="69928"/>
    <n v="17482"/>
    <n v="179"/>
    <n v="1468"/>
    <n v="3836"/>
    <n v="2346"/>
    <n v="533"/>
    <n v="4492849"/>
    <n v="5087961"/>
    <n v="8110592"/>
    <n v="8374201"/>
    <n v="1487348"/>
    <n v="25099.715083798881"/>
    <n v="3465.9134877384195"/>
    <n v="2114.3357664233577"/>
    <n v="3569.5656436487639"/>
    <n v="2790.5215759849907"/>
    <n v="2.559775769362773E-3"/>
    <n v="2.0993021393433245E-2"/>
    <n v="5.4856423750143005E-2"/>
    <n v="3.3548793044274113E-2"/>
    <n v="7.6221256149182019E-3"/>
    <n v="3.0049958750496563E-3"/>
    <n v="2.2256188288981616E-2"/>
    <n v="5.6862710507307325E-2"/>
    <n v="3.5135361385704771E-2"/>
    <n v="8.3884399587730377E-3"/>
    <n v="64.249642489417681"/>
    <n v="72.759995995881482"/>
    <n v="115.98489875300309"/>
    <n v="119.75461903672348"/>
    <n v="21.269705983297104"/>
    <n v="64.462664555823508"/>
    <n v="73.001234454154229"/>
    <n v="116.36945097534898"/>
    <n v="120.15166990612009"/>
    <n v="21.340226480296796"/>
  </r>
  <r>
    <x v="34"/>
    <x v="8"/>
    <n v="3"/>
    <x v="5"/>
    <x v="5"/>
    <x v="0"/>
    <n v="17832"/>
    <n v="4458"/>
    <n v="96"/>
    <n v="380"/>
    <n v="676"/>
    <n v="595"/>
    <n v="161"/>
    <n v="2038604"/>
    <n v="1466956"/>
    <n v="1088948"/>
    <n v="2442386"/>
    <n v="925796"/>
    <n v="21235.458333333332"/>
    <n v="3860.4105263157894"/>
    <n v="1610.8698224852071"/>
    <n v="4104.8504201680671"/>
    <n v="5750.2857142857147"/>
    <n v="5.3835800807537013E-3"/>
    <n v="2.1310004486316734E-2"/>
    <n v="3.7909376401973977E-2"/>
    <n v="3.3366980708838041E-2"/>
    <n v="9.0287124270973535E-3"/>
    <n v="6.660369556938767E-3"/>
    <n v="2.3829828661768759E-2"/>
    <n v="4.1241623547233514E-2"/>
    <n v="3.6500592274794345E-2"/>
    <n v="1.0679150901806845E-2"/>
    <n v="114.32279048900853"/>
    <n v="82.265365634813818"/>
    <n v="61.067070435172724"/>
    <n v="136.96646478241365"/>
    <n v="51.91767608793181"/>
    <n v="114.70183192992019"/>
    <n v="82.538119497748468"/>
    <n v="61.269540566202529"/>
    <n v="137.42058216308322"/>
    <n v="52.0898110635476"/>
  </r>
  <r>
    <x v="34"/>
    <x v="8"/>
    <n v="3"/>
    <x v="6"/>
    <x v="6"/>
    <x v="0"/>
    <n v="114232"/>
    <n v="28558"/>
    <n v="315"/>
    <n v="3270"/>
    <n v="2557"/>
    <n v="5635"/>
    <n v="968"/>
    <n v="9486602"/>
    <n v="9325146"/>
    <n v="4085977"/>
    <n v="15180186"/>
    <n v="8986346"/>
    <n v="30116.196825396826"/>
    <n v="2851.726605504587"/>
    <n v="1597.957371920219"/>
    <n v="2693.9105590062113"/>
    <n v="9283.4152892561979"/>
    <n v="2.7575460466419217E-3"/>
    <n v="2.8625954198473282E-2"/>
    <n v="2.2384270607185376E-2"/>
    <n v="4.9329434834372153E-2"/>
    <n v="8.4739827719027948E-3"/>
    <n v="3.1190589447240074E-3"/>
    <n v="2.9775523782445395E-2"/>
    <n v="2.3404076682163679E-2"/>
    <n v="5.0822332793503996E-2"/>
    <n v="9.1058966250356609E-3"/>
    <n v="83.046799495763011"/>
    <n v="81.633395195741997"/>
    <n v="35.769110231808952"/>
    <n v="132.88908537012395"/>
    <n v="78.667501225576018"/>
    <n v="83.322144231570547"/>
    <n v="81.904053737307962"/>
    <n v="35.887704039958663"/>
    <n v="133.32968404852105"/>
    <n v="78.928326235969109"/>
  </r>
  <r>
    <x v="34"/>
    <x v="8"/>
    <n v="3"/>
    <x v="7"/>
    <x v="7"/>
    <x v="0"/>
    <n v="140884"/>
    <n v="35221"/>
    <n v="973"/>
    <n v="3211"/>
    <n v="7804"/>
    <n v="8044"/>
    <n v="761"/>
    <n v="17179684"/>
    <n v="7394931"/>
    <n v="7136515"/>
    <n v="23550428"/>
    <n v="3793945"/>
    <n v="17656.406988694758"/>
    <n v="2302.9993771410777"/>
    <n v="914.46886212198876"/>
    <n v="2927.7011437095971"/>
    <n v="4985.4730617608411"/>
    <n v="6.9063910735072823E-3"/>
    <n v="2.2791800346384259E-2"/>
    <n v="5.5393089350103633E-2"/>
    <n v="5.7096618494648081E-2"/>
    <n v="5.4016069958263534E-3"/>
    <n v="7.4204888919604068E-3"/>
    <n v="2.3718220408450591E-2"/>
    <n v="5.6813056956433364E-2"/>
    <n v="5.8536954691196005E-2"/>
    <n v="5.8566060064683548E-3"/>
    <n v="121.94205161693309"/>
    <n v="52.489502001646741"/>
    <n v="50.655255387410918"/>
    <n v="167.16183526873172"/>
    <n v="26.92956616791119"/>
    <n v="122.3463549999672"/>
    <n v="52.663532887232527"/>
    <n v="50.823204760494484"/>
    <n v="167.71606651724022"/>
    <n v="27.018852140723343"/>
  </r>
  <r>
    <x v="34"/>
    <x v="8"/>
    <n v="3"/>
    <x v="8"/>
    <x v="8"/>
    <x v="0"/>
    <n v="13528"/>
    <n v="3382"/>
    <n v="110"/>
    <n v="352"/>
    <n v="477"/>
    <n v="474"/>
    <n v="145"/>
    <n v="1455809"/>
    <n v="1141310"/>
    <n v="482174"/>
    <n v="1568036"/>
    <n v="651770"/>
    <n v="13234.627272727274"/>
    <n v="3242.3579545454545"/>
    <n v="1010.8469601677149"/>
    <n v="3308.0928270042195"/>
    <n v="4494.9655172413795"/>
    <n v="8.1312832643406271E-3"/>
    <n v="2.6020106445890007E-2"/>
    <n v="3.5260201064458901E-2"/>
    <n v="3.503843879361325E-2"/>
    <n v="1.0718509757539917E-2"/>
    <n v="9.9303437525612593E-3"/>
    <n v="2.9209210238023076E-2"/>
    <n v="3.8954964299474336E-2"/>
    <n v="3.8721988241236287E-2"/>
    <n v="1.2781353201815308E-2"/>
    <n v="107.6145032525133"/>
    <n v="84.366499112950919"/>
    <n v="35.642667060910703"/>
    <n v="115.91040804257835"/>
    <n v="48.179331756357186"/>
    <n v="107.97130311893844"/>
    <n v="84.646219361657771"/>
    <n v="35.760841642049897"/>
    <n v="116.29471328821826"/>
    <n v="48.339072113052268"/>
  </r>
  <r>
    <x v="34"/>
    <x v="8"/>
    <n v="3"/>
    <x v="9"/>
    <x v="9"/>
    <x v="0"/>
    <n v="14324"/>
    <n v="3581"/>
    <n v="109"/>
    <n v="388"/>
    <n v="637"/>
    <n v="569"/>
    <n v="113"/>
    <n v="1594719"/>
    <n v="1343432"/>
    <n v="545706"/>
    <n v="1944124"/>
    <n v="535112"/>
    <n v="14630.449541284404"/>
    <n v="3462.4536082474228"/>
    <n v="856.68131868131866"/>
    <n v="3416.738137082601"/>
    <n v="4735.5044247787609"/>
    <n v="7.6096062552359674E-3"/>
    <n v="2.7087405752583078E-2"/>
    <n v="4.4470818207204693E-2"/>
    <n v="3.9723540910360233E-2"/>
    <n v="7.888857860932701E-3"/>
    <n v="9.3013950084434374E-3"/>
    <n v="3.0247822715676123E-2"/>
    <n v="4.8483948890627647E-2"/>
    <n v="4.3525836563696539E-2"/>
    <n v="9.6111665554261018E-3"/>
    <n v="111.33196034627198"/>
    <n v="93.788885786093275"/>
    <n v="38.097319184585309"/>
    <n v="135.72493716838872"/>
    <n v="37.357721306897517"/>
    <n v="111.70108557920818"/>
    <n v="94.09984630636923"/>
    <n v="38.223632255643395"/>
    <n v="136.17493821832721"/>
    <n v="37.481582213832816"/>
  </r>
  <r>
    <x v="34"/>
    <x v="8"/>
    <n v="3"/>
    <x v="10"/>
    <x v="10"/>
    <x v="0"/>
    <n v="40680"/>
    <n v="10170"/>
    <n v="305"/>
    <n v="1032"/>
    <n v="3088"/>
    <n v="2139"/>
    <n v="220"/>
    <n v="6808165"/>
    <n v="4322674"/>
    <n v="3618122"/>
    <n v="6287876"/>
    <n v="1152314"/>
    <n v="22321.852459016394"/>
    <n v="4188.6375968992252"/>
    <n v="1171.6716321243523"/>
    <n v="2939.6334735857877"/>
    <n v="5237.7909090909088"/>
    <n v="7.4975417895771874E-3"/>
    <n v="2.5368731563421829E-2"/>
    <n v="7.5909537856440515E-2"/>
    <n v="5.25811209439528E-2"/>
    <n v="5.4080629301868242E-3"/>
    <n v="8.494072511359984E-3"/>
    <n v="2.718522986294624E-2"/>
    <n v="7.8969181636001307E-2"/>
    <n v="5.5159527438146047E-2"/>
    <n v="6.2553074809872135E-3"/>
    <n v="167.35902163225171"/>
    <n v="106.26042281219273"/>
    <n v="88.941052114060966"/>
    <n v="154.5692232055064"/>
    <n v="28.32630285152409"/>
    <n v="167.9139066594428"/>
    <n v="106.61273317482764"/>
    <n v="89.235939462465524"/>
    <n v="155.08170318289154"/>
    <n v="28.42021975647905"/>
  </r>
  <r>
    <x v="34"/>
    <x v="8"/>
    <n v="3"/>
    <x v="11"/>
    <x v="11"/>
    <x v="0"/>
    <n v="110296"/>
    <n v="27574"/>
    <n v="171"/>
    <n v="2158"/>
    <n v="8105"/>
    <n v="3309"/>
    <n v="673"/>
    <n v="3330249"/>
    <n v="4877130"/>
    <n v="9497542"/>
    <n v="6982302"/>
    <n v="4037642"/>
    <n v="19475.140350877195"/>
    <n v="2260.023169601483"/>
    <n v="1171.8127082048118"/>
    <n v="2110.0942883046237"/>
    <n v="5999.468053491828"/>
    <n v="1.5503735402915791E-3"/>
    <n v="1.9565532748241098E-2"/>
    <n v="7.3484079205048236E-2"/>
    <n v="3.0001087981431782E-2"/>
    <n v="6.1017625299194895E-3"/>
    <n v="1.8264041807296411E-3"/>
    <n v="2.0537230423877974E-2"/>
    <n v="7.5314703034168817E-2"/>
    <n v="3.1197911639856232E-2"/>
    <n v="6.6481171888392605E-3"/>
    <n v="30.193742293464858"/>
    <n v="44.218557336621458"/>
    <n v="86.109577863204464"/>
    <n v="63.305124392543703"/>
    <n v="36.607329368245452"/>
    <n v="30.293850762970166"/>
    <n v="44.365165599210357"/>
    <n v="86.395077353988"/>
    <n v="63.515014874259592"/>
    <n v="36.728702322949545"/>
  </r>
  <r>
    <x v="34"/>
    <x v="8"/>
    <n v="3"/>
    <x v="12"/>
    <x v="12"/>
    <x v="0"/>
    <n v="106132"/>
    <n v="26533"/>
    <n v="358"/>
    <n v="2719"/>
    <n v="3722"/>
    <n v="5195"/>
    <n v="1000"/>
    <n v="7542161"/>
    <n v="9325202"/>
    <n v="5454556"/>
    <n v="16498795"/>
    <n v="4347001"/>
    <n v="21067.488826815643"/>
    <n v="3429.6439867598383"/>
    <n v="1465.4905964535196"/>
    <n v="3175.8989412897017"/>
    <n v="4347.0010000000002"/>
    <n v="3.3731579542456563E-3"/>
    <n v="2.5619040440206534E-2"/>
    <n v="3.5069536049447861E-2"/>
    <n v="4.894847925225191E-2"/>
    <n v="9.4222289224739006E-3"/>
    <n v="3.7878420467250692E-3"/>
    <n v="2.6749040771647921E-2"/>
    <n v="3.6385202395876136E-2"/>
    <n v="5.0491615848162967E-2"/>
    <n v="1.011319044203563E-2"/>
    <n v="71.063967512154676"/>
    <n v="87.864187992311457"/>
    <n v="51.394075302453551"/>
    <n v="155.45542343496777"/>
    <n v="40.958438548222965"/>
    <n v="71.299582725249891"/>
    <n v="88.155504957884844"/>
    <n v="51.564474260295974"/>
    <n v="155.97084164199615"/>
    <n v="41.094237766370135"/>
  </r>
  <r>
    <x v="34"/>
    <x v="8"/>
    <n v="3"/>
    <x v="13"/>
    <x v="13"/>
    <x v="0"/>
    <n v="27656"/>
    <n v="6914"/>
    <n v="217"/>
    <n v="811"/>
    <n v="1262"/>
    <n v="1207"/>
    <n v="430"/>
    <n v="4473214"/>
    <n v="2843886"/>
    <n v="1330237"/>
    <n v="4322620"/>
    <n v="3374145"/>
    <n v="20613.88940092166"/>
    <n v="3506.6411837237979"/>
    <n v="1054.0705229793978"/>
    <n v="3581.2924606462302"/>
    <n v="7846.8488372093025"/>
    <n v="7.8463986115128725E-3"/>
    <n v="2.9324558866068846E-2"/>
    <n v="4.5632050911194676E-2"/>
    <n v="4.3643332369106162E-2"/>
    <n v="1.554816314723749E-2"/>
    <n v="9.0825904670811183E-3"/>
    <n v="3.1688376686936727E-2"/>
    <n v="4.855589462496622E-2"/>
    <n v="4.6505731125760563E-2"/>
    <n v="1.7281560061475292E-2"/>
    <n v="161.74479317327163"/>
    <n v="102.83070581428984"/>
    <n v="48.099399768585478"/>
    <n v="156.29953717095748"/>
    <n v="122.00408591264102"/>
    <n v="162.28106401832463"/>
    <n v="103.1716448233456"/>
    <n v="48.258875107818241"/>
    <n v="156.81775406830309"/>
    <n v="122.40859497267734"/>
  </r>
  <r>
    <x v="34"/>
    <x v="8"/>
    <n v="3"/>
    <x v="14"/>
    <x v="14"/>
    <x v="0"/>
    <n v="190928"/>
    <n v="47732"/>
    <n v="1286"/>
    <n v="5129"/>
    <n v="9356"/>
    <n v="8670"/>
    <n v="2008"/>
    <n v="20119842"/>
    <n v="18200687"/>
    <n v="14884485"/>
    <n v="31073204"/>
    <n v="22104364"/>
    <n v="15645.289269051322"/>
    <n v="3548.5839344901542"/>
    <n v="1590.9026293287729"/>
    <n v="3583.9912341407153"/>
    <n v="11008.149402390438"/>
    <n v="6.7355233386407441E-3"/>
    <n v="2.686352970753373E-2"/>
    <n v="4.9002765440375427E-2"/>
    <n v="4.5409787982904549E-2"/>
    <n v="1.0517053548981815E-2"/>
    <n v="7.1716767099958504E-3"/>
    <n v="2.7725692986887797E-2"/>
    <n v="5.0153886584755482E-2"/>
    <n v="4.6519995938167205E-2"/>
    <n v="1.1061020242068826E-2"/>
    <n v="105.37921101148076"/>
    <n v="95.32748994385318"/>
    <n v="77.958628383474405"/>
    <n v="162.74828207491831"/>
    <n v="115.77329674013241"/>
    <n v="105.7285996837925"/>
    <n v="95.643551763130461"/>
    <n v="78.217103099736775"/>
    <n v="163.28788002454593"/>
    <n v="116.15714738817702"/>
  </r>
  <r>
    <x v="34"/>
    <x v="8"/>
    <n v="3"/>
    <x v="15"/>
    <x v="15"/>
    <x v="0"/>
    <n v="20692"/>
    <n v="5173"/>
    <n v="156"/>
    <n v="632"/>
    <n v="744"/>
    <n v="1009"/>
    <n v="269"/>
    <n v="2875993"/>
    <n v="2119403"/>
    <n v="939073"/>
    <n v="3311516"/>
    <n v="2193889"/>
    <n v="18435.852564102563"/>
    <n v="3353.4857594936707"/>
    <n v="1262.1948924731182"/>
    <n v="3281.9781962338948"/>
    <n v="8155.7211895910777"/>
    <n v="7.5391455635028031E-3"/>
    <n v="3.0543205103421612E-2"/>
    <n v="3.5955924995167213E-2"/>
    <n v="4.8762806881886722E-2"/>
    <n v="1.3000193311424706E-2"/>
    <n v="8.9402562432599076E-3"/>
    <n v="3.3330457001652353E-2"/>
    <n v="3.8971626578174663E-2"/>
    <n v="5.2251344783461752E-2"/>
    <n v="1.4834990749666361E-2"/>
    <n v="138.99057606804561"/>
    <n v="102.4262033636188"/>
    <n v="45.383384883046588"/>
    <n v="160.03846897351633"/>
    <n v="106.02595205876668"/>
    <n v="139.45140446455892"/>
    <n v="102.76580122983594"/>
    <n v="45.533855174455134"/>
    <n v="160.56908243756445"/>
    <n v="106.37748502494502"/>
  </r>
  <r>
    <x v="34"/>
    <x v="8"/>
    <n v="3"/>
    <x v="16"/>
    <x v="16"/>
    <x v="0"/>
    <n v="40432"/>
    <n v="10108"/>
    <n v="300"/>
    <n v="1082"/>
    <n v="518"/>
    <n v="2773"/>
    <n v="218"/>
    <n v="6974318"/>
    <n v="1932088"/>
    <n v="426761"/>
    <n v="8689144"/>
    <n v="1241077"/>
    <n v="23247.726666666666"/>
    <n v="1785.6635859519408"/>
    <n v="823.86293436293431"/>
    <n v="3133.4814280562568"/>
    <n v="5693.0137614678897"/>
    <n v="7.4198654531064502E-3"/>
    <n v="2.6760981400870597E-2"/>
    <n v="1.2811634349030472E-2"/>
    <n v="6.8584289671547283E-2"/>
    <n v="5.3917688959240206E-3"/>
    <n v="8.4142952142078446E-3"/>
    <n v="2.8631035122772756E-2"/>
    <n v="1.4114787896259386E-2"/>
    <n v="7.151300668911395E-2"/>
    <n v="6.2403336085339045E-3"/>
    <n v="172.49500395726159"/>
    <n v="47.786110011871784"/>
    <n v="10.555030668777206"/>
    <n v="214.90759794222399"/>
    <n v="30.695414523149982"/>
    <n v="173.06691752384228"/>
    <n v="47.944546627326908"/>
    <n v="10.590026263412772"/>
    <n v="215.62013203309468"/>
    <n v="30.797186305490744"/>
  </r>
  <r>
    <x v="34"/>
    <x v="8"/>
    <n v="3"/>
    <x v="17"/>
    <x v="17"/>
    <x v="0"/>
    <n v="127528"/>
    <n v="31882"/>
    <n v="664"/>
    <n v="3214"/>
    <n v="10098"/>
    <n v="4559"/>
    <n v="1145"/>
    <n v="11739685"/>
    <n v="11713515"/>
    <n v="7210419"/>
    <n v="15341280"/>
    <n v="2779206"/>
    <n v="17680.248493975905"/>
    <n v="3644.5286247666459"/>
    <n v="714.04426619132505"/>
    <n v="3365.0537398552315"/>
    <n v="2427.2541484716157"/>
    <n v="5.2066997051627879E-3"/>
    <n v="2.520230851264036E-2"/>
    <n v="7.9182610877611193E-2"/>
    <n v="3.5749011981682455E-2"/>
    <n v="8.9784204253183612E-3"/>
    <n v="5.6762702403552606E-3"/>
    <n v="2.6224966829109905E-2"/>
    <n v="8.0944403599251563E-2"/>
    <n v="3.6960391466998109E-2"/>
    <n v="9.5938731111473979E-3"/>
    <n v="92.055744620789156"/>
    <n v="91.850534784517905"/>
    <n v="56.539889279217114"/>
    <n v="120.29734646509002"/>
    <n v="21.792908224076282"/>
    <n v="92.360958847418928"/>
    <n v="92.155068630344374"/>
    <n v="56.727349373654199"/>
    <n v="120.69619676735203"/>
    <n v="21.865163417459652"/>
  </r>
  <r>
    <x v="34"/>
    <x v="8"/>
    <n v="3"/>
    <x v="18"/>
    <x v="18"/>
    <x v="0"/>
    <n v="86368"/>
    <n v="21592"/>
    <n v="294"/>
    <n v="2747"/>
    <n v="4337"/>
    <n v="4618"/>
    <n v="886"/>
    <n v="11648700"/>
    <n v="10801187"/>
    <n v="4553773"/>
    <n v="18447028"/>
    <n v="9583315"/>
    <n v="39621.428571428572"/>
    <n v="3931.9938114306515"/>
    <n v="1049.9822457920222"/>
    <n v="3994.5924642702466"/>
    <n v="10816.382618510159"/>
    <n v="3.4040385327899223E-3"/>
    <n v="3.1805761393108561E-2"/>
    <n v="5.0215357539829565E-2"/>
    <n v="5.3468877361985918E-2"/>
    <n v="1.0258429047795481E-2"/>
    <n v="3.8658197719670354E-3"/>
    <n v="3.3197038486746627E-2"/>
    <n v="5.1946809078736361E-2"/>
    <n v="5.5252477394802262E-2"/>
    <n v="1.1057307716533508E-2"/>
    <n v="134.87286958132643"/>
    <n v="125.0600569655428"/>
    <n v="52.725233882919596"/>
    <n v="213.58637458317895"/>
    <n v="110.95909364579474"/>
    <n v="135.32004556966021"/>
    <n v="125.47469821065195"/>
    <n v="52.900046346277968"/>
    <n v="214.29452810912784"/>
    <n v="111.32698262539236"/>
  </r>
  <r>
    <x v="34"/>
    <x v="8"/>
    <n v="3"/>
    <x v="19"/>
    <x v="19"/>
    <x v="0"/>
    <n v="71164"/>
    <n v="17791"/>
    <n v="647"/>
    <n v="1934"/>
    <n v="5559"/>
    <n v="2965"/>
    <n v="622"/>
    <n v="9060310"/>
    <n v="6726360"/>
    <n v="4785967"/>
    <n v="9518445"/>
    <n v="1676642"/>
    <n v="14003.570324574961"/>
    <n v="3477.9524301964839"/>
    <n v="860.94027702824246"/>
    <n v="3210.2681281618889"/>
    <n v="2695.5659163987139"/>
    <n v="9.0916755662975666E-3"/>
    <n v="2.7176662357371706E-2"/>
    <n v="7.811533921645776E-2"/>
    <n v="4.1664324658535215E-2"/>
    <n v="8.7403743465797306E-3"/>
    <n v="9.9206944988567553E-3"/>
    <n v="2.8596833864617446E-2"/>
    <n v="8.0459202098249014E-2"/>
    <n v="4.3409611228117213E-2"/>
    <n v="9.5533629752929394E-3"/>
    <n v="127.31591816086785"/>
    <n v="94.519138890450222"/>
    <n v="67.252641785172273"/>
    <n v="133.75365353268506"/>
    <n v="23.560255185206003"/>
    <n v="127.73803879721925"/>
    <n v="94.832520591907297"/>
    <n v="67.475620406830558"/>
    <n v="134.19711871880736"/>
    <n v="23.638370082816955"/>
  </r>
  <r>
    <x v="34"/>
    <x v="8"/>
    <n v="3"/>
    <x v="20"/>
    <x v="20"/>
    <x v="0"/>
    <n v="71164"/>
    <n v="17791"/>
    <n v="513"/>
    <n v="2443"/>
    <n v="4045"/>
    <n v="3518"/>
    <n v="550"/>
    <n v="8911456"/>
    <n v="10746366"/>
    <n v="6225259"/>
    <n v="16903752"/>
    <n v="2285670"/>
    <n v="17371.259259259259"/>
    <n v="4398.8399508800658"/>
    <n v="1539.0009888751545"/>
    <n v="4804.932347924957"/>
    <n v="4155.7636363636366"/>
    <n v="7.2087010286099717E-3"/>
    <n v="3.432915519082682E-2"/>
    <n v="5.684053735034568E-2"/>
    <n v="4.9435107638693722E-2"/>
    <n v="7.7286268337923673E-3"/>
    <n v="7.9475968894129403E-3"/>
    <n v="3.5919428841929321E-2"/>
    <n v="5.8862845798722328E-2"/>
    <n v="5.1328472760991298E-2"/>
    <n v="8.49350479202351E-3"/>
    <n v="125.2242144904727"/>
    <n v="151.00845933337081"/>
    <n v="87.477643190377151"/>
    <n v="237.53234781631161"/>
    <n v="32.118346354898542"/>
    <n v="125.63940000592829"/>
    <n v="151.50913346641758"/>
    <n v="87.767678552360593"/>
    <n v="238.31989510232791"/>
    <n v="32.224835920364768"/>
  </r>
  <r>
    <x v="34"/>
    <x v="8"/>
    <n v="3"/>
    <x v="21"/>
    <x v="21"/>
    <x v="0"/>
    <n v="109980"/>
    <n v="27495"/>
    <n v="1222"/>
    <n v="4271"/>
    <n v="4774"/>
    <n v="7038"/>
    <n v="1597"/>
    <n v="15637961"/>
    <n v="13982280"/>
    <n v="6769205"/>
    <n v="21524202"/>
    <n v="4472321"/>
    <n v="12797.022094926349"/>
    <n v="3273.7719503629128"/>
    <n v="1417.931503979891"/>
    <n v="3058.2838874680306"/>
    <n v="2800.4514715090795"/>
    <n v="1.1111111111111112E-2"/>
    <n v="3.8834333515184581E-2"/>
    <n v="4.340789234406256E-2"/>
    <n v="6.399345335515548E-2"/>
    <n v="1.4520821967630479E-2"/>
    <n v="1.1847575170157724E-2"/>
    <n v="4.0191728111437175E-2"/>
    <n v="4.4839575151556572E-2"/>
    <n v="6.5712969588040071E-2"/>
    <n v="1.5361284563076425E-2"/>
    <n v="142.18913438807056"/>
    <n v="127.13475177304964"/>
    <n v="61.549418076013822"/>
    <n v="195.710147299509"/>
    <n v="40.664857246772144"/>
    <n v="142.66056772301542"/>
    <n v="127.5562717455405"/>
    <n v="61.753487448489906"/>
    <n v="196.35903153261887"/>
    <n v="40.799683085254152"/>
  </r>
  <r>
    <x v="34"/>
    <x v="8"/>
    <n v="3"/>
    <x v="22"/>
    <x v="22"/>
    <x v="0"/>
    <n v="32432"/>
    <n v="8108"/>
    <n v="329"/>
    <n v="1099"/>
    <n v="1519"/>
    <n v="1839"/>
    <n v="824"/>
    <n v="5806168"/>
    <n v="3911025"/>
    <n v="1357083"/>
    <n v="5724304"/>
    <n v="4306704"/>
    <n v="17647.927051671733"/>
    <n v="3558.7124658780708"/>
    <n v="893.40552995391704"/>
    <n v="3112.726481783578"/>
    <n v="5226.5825242718447"/>
    <n v="1.0144301924025654E-2"/>
    <n v="3.3886285150468674E-2"/>
    <n v="4.6836457819437592E-2"/>
    <n v="5.6703256043413912E-2"/>
    <n v="2.5407005426739022E-2"/>
    <n v="1.1440782702590699E-2"/>
    <n v="3.6227251438742697E-2"/>
    <n v="4.9570119643763955E-2"/>
    <n v="5.9695501539642953E-2"/>
    <n v="2.744291009496928E-2"/>
    <n v="179.02590034533793"/>
    <n v="120.59154538727184"/>
    <n v="41.843950419338924"/>
    <n v="176.50172668968921"/>
    <n v="132.79181055747409"/>
    <n v="179.61946734048516"/>
    <n v="120.9913711169434"/>
    <n v="41.982685584851765"/>
    <n v="177.08692469370652"/>
    <n v="133.23208671763146"/>
  </r>
  <r>
    <x v="34"/>
    <x v="8"/>
    <n v="3"/>
    <x v="23"/>
    <x v="23"/>
    <x v="0"/>
    <n v="60672"/>
    <n v="15168"/>
    <n v="640"/>
    <n v="2498"/>
    <n v="1922"/>
    <n v="4483"/>
    <n v="1889"/>
    <n v="12702060"/>
    <n v="7133451"/>
    <n v="2283083"/>
    <n v="13972670"/>
    <n v="10736390"/>
    <n v="19846.96875"/>
    <n v="2855.6649319455564"/>
    <n v="1187.8683662851197"/>
    <n v="3116.8124024091012"/>
    <n v="5683.6368448914773"/>
    <n v="1.0548523206751054E-2"/>
    <n v="4.1172204641350213E-2"/>
    <n v="3.1678533755274262E-2"/>
    <n v="7.3889108649789023E-2"/>
    <n v="3.1134625527426161E-2"/>
    <n v="1.1514918591524724E-2"/>
    <n v="4.3051669173100118E-2"/>
    <n v="3.3335272699685572E-2"/>
    <n v="7.6363585954766583E-2"/>
    <n v="3.2777541327563123E-2"/>
    <n v="209.35621044303798"/>
    <n v="117.57402096518987"/>
    <n v="37.629928138185655"/>
    <n v="230.29849024261603"/>
    <n v="176.95790479957805"/>
    <n v="210.05033870329737"/>
    <n v="117.96384198101532"/>
    <n v="37.754691556939605"/>
    <n v="231.06205340625081"/>
    <n v="177.54461527899372"/>
  </r>
  <r>
    <x v="34"/>
    <x v="8"/>
    <n v="3"/>
    <x v="24"/>
    <x v="24"/>
    <x v="0"/>
    <n v="31664"/>
    <n v="7916"/>
    <n v="391"/>
    <n v="1561"/>
    <n v="1316"/>
    <n v="2879"/>
    <n v="39"/>
    <n v="5017132"/>
    <n v="4510087"/>
    <n v="2623351"/>
    <n v="7619233"/>
    <n v="267824"/>
    <n v="12831.539641943735"/>
    <n v="2889.2293401665597"/>
    <n v="1993.427811550152"/>
    <n v="2646.4859326154915"/>
    <n v="6867.2820512820517"/>
    <n v="1.2348408287013644E-2"/>
    <n v="4.9298888327438103E-2"/>
    <n v="4.1561394643759478E-2"/>
    <n v="9.0923446184941886E-2"/>
    <n v="1.2316826680141486E-3"/>
    <n v="1.3794448621254739E-2"/>
    <n v="5.2133630707516768E-2"/>
    <n v="4.4174760652518845E-2"/>
    <n v="9.4687980021734633E-2"/>
    <n v="1.6909386547272634E-3"/>
    <n v="158.44909044972209"/>
    <n v="142.43579459322891"/>
    <n v="82.849639969681661"/>
    <n v="240.62762127337038"/>
    <n v="8.4583122789287515"/>
    <n v="158.97443427048003"/>
    <n v="142.90804573920846"/>
    <n v="83.124331015787121"/>
    <n v="241.42543105303434"/>
    <n v="8.486356126180663"/>
  </r>
  <r>
    <x v="34"/>
    <x v="8"/>
    <n v="3"/>
    <x v="25"/>
    <x v="25"/>
    <x v="0"/>
    <n v="80744"/>
    <n v="20186"/>
    <n v="948"/>
    <n v="3345"/>
    <n v="1613"/>
    <n v="6097"/>
    <n v="1647"/>
    <n v="15401336"/>
    <n v="8740744"/>
    <n v="1478579"/>
    <n v="17493662"/>
    <n v="8458016"/>
    <n v="16246.135021097047"/>
    <n v="2613.0774289985052"/>
    <n v="916.66398016119035"/>
    <n v="2869.2245366573725"/>
    <n v="5135.4074074074078"/>
    <n v="1.1740810462696918E-2"/>
    <n v="4.1427226790845137E-2"/>
    <n v="1.9976716536213218E-2"/>
    <n v="7.551025463192311E-2"/>
    <n v="2.0397800455761419E-2"/>
    <n v="1.2624063745289496E-2"/>
    <n v="4.3061242646970345E-2"/>
    <n v="2.1124027229556912E-2"/>
    <n v="7.7676735246702419E-2"/>
    <n v="2.1556890928622945E-2"/>
    <n v="190.74279203408304"/>
    <n v="108.25255127315961"/>
    <n v="18.311936490637077"/>
    <n v="216.65587535915981"/>
    <n v="104.75101555533539"/>
    <n v="191.37520681705726"/>
    <n v="108.61146661139996"/>
    <n v="18.372650393469613"/>
    <n v="217.37420592847889"/>
    <n v="105.09832142237397"/>
  </r>
  <r>
    <x v="34"/>
    <x v="8"/>
    <n v="3"/>
    <x v="26"/>
    <x v="26"/>
    <x v="0"/>
    <n v="61168"/>
    <n v="15292"/>
    <n v="507"/>
    <n v="2371"/>
    <n v="4457"/>
    <n v="4333"/>
    <n v="700"/>
    <n v="7500820"/>
    <n v="9252792"/>
    <n v="3370419"/>
    <n v="16563118"/>
    <n v="1928163"/>
    <n v="14794.516765285996"/>
    <n v="3902.4850274145929"/>
    <n v="756.20798743549472"/>
    <n v="3822.5520424648048"/>
    <n v="2754.5185714285712"/>
    <n v="8.2886476589066182E-3"/>
    <n v="3.8762097828930163E-2"/>
    <n v="7.286489667800157E-2"/>
    <n v="7.0837692911326189E-2"/>
    <n v="1.1443892231232017E-2"/>
    <n v="9.1427860888890176E-3"/>
    <n v="4.058059596739038E-2"/>
    <n v="7.5313534028458348E-2"/>
    <n v="7.3254665787576806E-2"/>
    <n v="1.2445923611105653E-2"/>
    <n v="122.62653675124248"/>
    <n v="151.26850640857964"/>
    <n v="55.101016871566834"/>
    <n v="270.78076772168453"/>
    <n v="31.52241368035574"/>
    <n v="123.03310957005998"/>
    <n v="151.77004273732396"/>
    <n v="55.283706331309375"/>
    <n v="271.67855137382747"/>
    <n v="31.626927408994689"/>
  </r>
  <r>
    <x v="35"/>
    <x v="8"/>
    <n v="4"/>
    <x v="0"/>
    <x v="0"/>
    <x v="0"/>
    <n v="92984"/>
    <n v="23246"/>
    <n v="147"/>
    <n v="2554"/>
    <n v="1380"/>
    <n v="4456"/>
    <n v="596"/>
    <n v="2475972"/>
    <n v="4939899"/>
    <n v="2494737"/>
    <n v="8973942"/>
    <n v="1985400"/>
    <n v="16843.34693877551"/>
    <n v="1934.1812842599843"/>
    <n v="1807.7804347826086"/>
    <n v="2013.9008078994614"/>
    <n v="3331.2080536912754"/>
    <n v="1.5809171470360492E-3"/>
    <n v="2.7467091112449455E-2"/>
    <n v="1.4841263012991483E-2"/>
    <n v="4.7922223178181192E-2"/>
    <n v="6.4097048954658868E-3"/>
    <n v="1.884489907756786E-3"/>
    <n v="2.8715941162882348E-2"/>
    <n v="1.5765195730136451E-2"/>
    <n v="4.9554359769085884E-2"/>
    <n v="7.0194867496539103E-3"/>
    <n v="26.627935988987353"/>
    <n v="53.126333562763485"/>
    <n v="26.829744902348793"/>
    <n v="96.510603974877398"/>
    <n v="21.352060569560354"/>
    <n v="26.716221895783338"/>
    <n v="53.302475886947917"/>
    <n v="26.918699914062373"/>
    <n v="96.83058845249046"/>
    <n v="21.422854116237275"/>
  </r>
  <r>
    <x v="35"/>
    <x v="8"/>
    <n v="4"/>
    <x v="1"/>
    <x v="1"/>
    <x v="0"/>
    <n v="22312"/>
    <n v="5578"/>
    <n v="25"/>
    <n v="390"/>
    <n v="1100"/>
    <n v="708"/>
    <n v="88"/>
    <n v="542942"/>
    <n v="1365815"/>
    <n v="2585161"/>
    <n v="2462145"/>
    <n v="597125"/>
    <n v="21717.68"/>
    <n v="3502.0897435897436"/>
    <n v="2350.1463636363637"/>
    <n v="3477.6059322033898"/>
    <n v="6785.511363636364"/>
    <n v="1.1204732879168161E-3"/>
    <n v="1.747938329150233E-2"/>
    <n v="4.9300824668339904E-2"/>
    <n v="3.1731803513804231E-2"/>
    <n v="3.9440659734671923E-3"/>
    <n v="1.6423212358286443E-3"/>
    <n v="1.9523569996345962E-2"/>
    <n v="5.2677857795916931E-2"/>
    <n v="3.4466013607904841E-2"/>
    <n v="4.9217547268585529E-3"/>
    <n v="24.334080315525277"/>
    <n v="61.214368949444243"/>
    <n v="115.86415381857296"/>
    <n v="110.35070813911797"/>
    <n v="26.762504481893153"/>
    <n v="24.414760858981253"/>
    <n v="61.417327454146999"/>
    <n v="116.24830570662213"/>
    <n v="110.71657999406273"/>
    <n v="26.851236555505345"/>
  </r>
  <r>
    <x v="35"/>
    <x v="8"/>
    <n v="4"/>
    <x v="2"/>
    <x v="2"/>
    <x v="0"/>
    <n v="22576"/>
    <n v="5644"/>
    <n v="108"/>
    <n v="703"/>
    <n v="448"/>
    <n v="1432"/>
    <n v="158"/>
    <n v="1031893"/>
    <n v="2493952"/>
    <n v="464185"/>
    <n v="4185552"/>
    <n v="783744"/>
    <n v="9554.5648148148157"/>
    <n v="3547.5846372688479"/>
    <n v="1036.1272321428571"/>
    <n v="2922.8715083798884"/>
    <n v="4960.4050632911394"/>
    <n v="4.7838412473423103E-3"/>
    <n v="3.11392629340893E-2"/>
    <n v="1.9844082211197732E-2"/>
    <n v="6.3430191353649898E-2"/>
    <n v="6.9985825655563428E-3"/>
    <n v="5.8538307371427114E-3"/>
    <n v="3.3832764704864134E-2"/>
    <n v="2.2006778399407977E-2"/>
    <n v="6.7209831997407266E-2"/>
    <n v="8.2913261831757123E-3"/>
    <n v="45.707521261516654"/>
    <n v="110.46917080085046"/>
    <n v="20.560993975903614"/>
    <n v="185.39829907866761"/>
    <n v="34.715804394046778"/>
    <n v="45.859066239078516"/>
    <n v="110.83543542313238"/>
    <n v="20.629164712026014"/>
    <n v="186.01299399754387"/>
    <n v="34.830905927727343"/>
  </r>
  <r>
    <x v="35"/>
    <x v="8"/>
    <n v="4"/>
    <x v="3"/>
    <x v="3"/>
    <x v="0"/>
    <n v="91040"/>
    <n v="22760"/>
    <n v="139"/>
    <n v="1887"/>
    <n v="1878"/>
    <n v="2840"/>
    <n v="492"/>
    <n v="2290930"/>
    <n v="7639274"/>
    <n v="1707991"/>
    <n v="9335827"/>
    <n v="2551469"/>
    <n v="16481.510791366905"/>
    <n v="4048.3698993110756"/>
    <n v="909.47337593184238"/>
    <n v="3287.263028169014"/>
    <n v="5185.9126016260161"/>
    <n v="1.5268014059753954E-3"/>
    <n v="2.0727152899824252E-2"/>
    <n v="2.0628295254833041E-2"/>
    <n v="3.1195079086115993E-2"/>
    <n v="5.4042179261862919E-3"/>
    <n v="1.8283097101542082E-3"/>
    <n v="2.1827327156195769E-2"/>
    <n v="2.1725898145728739E-2"/>
    <n v="3.253753802194282E-2"/>
    <n v="5.9703653427927023E-3"/>
    <n v="25.163993848857643"/>
    <n v="83.911181898066786"/>
    <n v="18.76088532513181"/>
    <n v="102.54643014059754"/>
    <n v="28.025801845342706"/>
    <n v="25.247426001333665"/>
    <n v="84.18939252570452"/>
    <n v="18.823087734432693"/>
    <n v="102.8864266231412"/>
    <n v="28.118722428095495"/>
  </r>
  <r>
    <x v="35"/>
    <x v="8"/>
    <n v="4"/>
    <x v="4"/>
    <x v="4"/>
    <x v="0"/>
    <n v="69768"/>
    <n v="17442"/>
    <n v="200"/>
    <n v="1463"/>
    <n v="2906"/>
    <n v="2282"/>
    <n v="444"/>
    <n v="4720484"/>
    <n v="5294154"/>
    <n v="6154953"/>
    <n v="8588469"/>
    <n v="1431350"/>
    <n v="23602.42"/>
    <n v="3618.6971975393026"/>
    <n v="2118.0154852030282"/>
    <n v="3763.5709903593338"/>
    <n v="3223.7612612612611"/>
    <n v="2.8666437335167984E-3"/>
    <n v="2.0969498910675382E-2"/>
    <n v="4.1652333447999082E-2"/>
    <n v="3.270840499942667E-2"/>
    <n v="6.3639490884072926E-3"/>
    <n v="3.3382627059103291E-3"/>
    <n v="2.2233419887417859E-2"/>
    <n v="4.3414751763215471E-2"/>
    <n v="3.427745280072874E-2"/>
    <n v="7.0654121439285428E-3"/>
    <n v="67.659729388831551"/>
    <n v="75.882266941864458"/>
    <n v="88.220287237702095"/>
    <n v="123.10040419676642"/>
    <n v="20.51585253984635"/>
    <n v="67.884057724498817"/>
    <n v="76.133857404958107"/>
    <n v="88.512784863496449"/>
    <n v="123.50854814062893"/>
    <n v="20.583873607867623"/>
  </r>
  <r>
    <x v="35"/>
    <x v="8"/>
    <n v="4"/>
    <x v="5"/>
    <x v="5"/>
    <x v="0"/>
    <n v="17780"/>
    <n v="4445"/>
    <n v="103"/>
    <n v="403"/>
    <n v="692"/>
    <n v="619"/>
    <n v="180"/>
    <n v="2020229"/>
    <n v="1444875"/>
    <n v="1316509"/>
    <n v="2407681"/>
    <n v="915999"/>
    <n v="19613.873786407767"/>
    <n v="3585.2977667493797"/>
    <n v="1902.4696531791908"/>
    <n v="3889.6300484652666"/>
    <n v="5088.8833333333332"/>
    <n v="5.7930258717660294E-3"/>
    <n v="2.2665916760404949E-2"/>
    <n v="3.892013498312711E-2"/>
    <n v="3.4814398200224972E-2"/>
    <n v="1.0123734533183352E-2"/>
    <n v="7.1191408470194888E-3"/>
    <n v="2.5266664380260765E-2"/>
    <n v="4.2299670001986381E-2"/>
    <n v="3.8017530717079674E-2"/>
    <n v="1.1872980464908835E-2"/>
    <n v="113.62367829021372"/>
    <n v="81.264060742407196"/>
    <n v="74.044375703037119"/>
    <n v="135.41512935883014"/>
    <n v="51.518503937007871"/>
    <n v="114.00040179876862"/>
    <n v="81.533494741930653"/>
    <n v="74.289872569740893"/>
    <n v="135.86410322951559"/>
    <n v="51.689315442591045"/>
  </r>
  <r>
    <x v="35"/>
    <x v="8"/>
    <n v="4"/>
    <x v="6"/>
    <x v="6"/>
    <x v="0"/>
    <n v="114844"/>
    <n v="28711"/>
    <n v="315"/>
    <n v="3259"/>
    <n v="2549"/>
    <n v="5541"/>
    <n v="996"/>
    <n v="10111933"/>
    <n v="9534223"/>
    <n v="5144611"/>
    <n v="15020991"/>
    <n v="8646891"/>
    <n v="32101.374603174601"/>
    <n v="2925.5056765879103"/>
    <n v="2018.28599450765"/>
    <n v="2710.880887926367"/>
    <n v="8681.6174698795185"/>
    <n v="2.7428511720246594E-3"/>
    <n v="2.8377625300407508E-2"/>
    <n v="2.2195325833304309E-2"/>
    <n v="4.8248058235519489E-2"/>
    <n v="8.6726341820208275E-3"/>
    <n v="3.1024402287789157E-3"/>
    <n v="2.9519289925242425E-2"/>
    <n v="2.3208207202253337E-2"/>
    <n v="4.9721400242561949E-2"/>
    <n v="9.3101424583779853E-3"/>
    <n v="88.049292953920101"/>
    <n v="83.018903904426878"/>
    <n v="44.796515272891924"/>
    <n v="130.79473895022812"/>
    <n v="75.292492424506293"/>
    <n v="88.341223641841125"/>
    <n v="83.294156151369421"/>
    <n v="44.945039776398431"/>
    <n v="131.2283937455957"/>
    <n v="75.542127468370623"/>
  </r>
  <r>
    <x v="35"/>
    <x v="8"/>
    <n v="4"/>
    <x v="7"/>
    <x v="7"/>
    <x v="0"/>
    <n v="140784"/>
    <n v="35196"/>
    <n v="1012"/>
    <n v="3103"/>
    <n v="8838"/>
    <n v="4399"/>
    <n v="3271"/>
    <n v="14406025"/>
    <n v="8078691"/>
    <n v="8422946"/>
    <n v="13446472"/>
    <n v="16379952"/>
    <n v="14235.20256916996"/>
    <n v="2603.509829197551"/>
    <n v="953.0375650599683"/>
    <n v="3056.711070697886"/>
    <n v="5007.6282482421275"/>
    <n v="7.1883168541879757E-3"/>
    <n v="2.2040856915558585E-2"/>
    <n v="6.2777020115922261E-2"/>
    <n v="3.1246448460052277E-2"/>
    <n v="2.3234174337992953E-2"/>
    <n v="7.7129144748722947E-3"/>
    <n v="2.2952560923752745E-2"/>
    <n v="6.4283284071091448E-2"/>
    <n v="3.2326852639376721E-2"/>
    <n v="2.416966212259997E-2"/>
    <n v="102.3271465507444"/>
    <n v="57.383587623593591"/>
    <n v="59.828858392999201"/>
    <n v="95.511364927832702"/>
    <n v="116.34810773951585"/>
    <n v="102.66641599043415"/>
    <n v="57.573845031101669"/>
    <n v="60.027223186199059"/>
    <n v="95.828036391421293"/>
    <n v="116.73386419469242"/>
  </r>
  <r>
    <x v="35"/>
    <x v="8"/>
    <n v="4"/>
    <x v="8"/>
    <x v="8"/>
    <x v="0"/>
    <n v="13492"/>
    <n v="3373"/>
    <n v="110"/>
    <n v="339"/>
    <n v="429"/>
    <n v="489"/>
    <n v="147"/>
    <n v="1329133"/>
    <n v="1180525"/>
    <n v="527274"/>
    <n v="1677216"/>
    <n v="678711"/>
    <n v="12083.027272727273"/>
    <n v="3482.3746312684366"/>
    <n v="1229.0769230769231"/>
    <n v="3429.8895705521472"/>
    <n v="4617.0816326530612"/>
    <n v="8.1529795434331451E-3"/>
    <n v="2.5126000592943967E-2"/>
    <n v="3.1796620219389268E-2"/>
    <n v="3.6243699970352802E-2"/>
    <n v="1.0895345389860658E-2"/>
    <n v="9.9568206418709365E-3"/>
    <n v="2.8265451393094831E-2"/>
    <n v="3.5316205816178864E-2"/>
    <n v="3.9992718898339621E-2"/>
    <n v="1.2977722487538781E-2"/>
    <n v="98.512674177290251"/>
    <n v="87.498147050103768"/>
    <n v="39.080492143492442"/>
    <n v="124.31188852653425"/>
    <n v="50.304699080936849"/>
    <n v="98.839296592720288"/>
    <n v="87.788250393392616"/>
    <n v="39.210064960865466"/>
    <n v="124.7240491915075"/>
    <n v="50.471486171618473"/>
  </r>
  <r>
    <x v="35"/>
    <x v="8"/>
    <n v="4"/>
    <x v="9"/>
    <x v="9"/>
    <x v="0"/>
    <n v="14360"/>
    <n v="3590"/>
    <n v="110"/>
    <n v="394"/>
    <n v="546"/>
    <n v="589"/>
    <n v="111"/>
    <n v="1674128"/>
    <n v="1402942"/>
    <n v="561352"/>
    <n v="2116097"/>
    <n v="548443"/>
    <n v="15219.345454545455"/>
    <n v="3560.7664974619288"/>
    <n v="1028.1172161172162"/>
    <n v="3592.6943972835315"/>
    <n v="4940.9279279279281"/>
    <n v="7.6601671309192198E-3"/>
    <n v="2.7437325905292478E-2"/>
    <n v="3.8022284122562672E-2"/>
    <n v="4.1016713091922008E-2"/>
    <n v="7.7298050139275763E-3"/>
    <n v="9.355394814488634E-3"/>
    <n v="3.0613529924185257E-2"/>
    <n v="4.1740891344051873E-2"/>
    <n v="4.4872958353265505E-2"/>
    <n v="9.4326610918668875E-3"/>
    <n v="116.58272980501393"/>
    <n v="97.697910863509748"/>
    <n v="39.09136490250696"/>
    <n v="147.36051532033426"/>
    <n v="38.192409470752089"/>
    <n v="116.96926415832782"/>
    <n v="98.021831901033096"/>
    <n v="39.220973768914703"/>
    <n v="147.84909456006054"/>
    <n v="38.319037817171555"/>
  </r>
  <r>
    <x v="35"/>
    <x v="8"/>
    <n v="4"/>
    <x v="10"/>
    <x v="10"/>
    <x v="0"/>
    <n v="40652"/>
    <n v="10163"/>
    <n v="323"/>
    <n v="1032"/>
    <n v="1282"/>
    <n v="1386"/>
    <n v="936"/>
    <n v="5824359"/>
    <n v="4885523"/>
    <n v="1565375"/>
    <n v="4256349"/>
    <n v="4934267"/>
    <n v="18032.071207430341"/>
    <n v="4734.0339147286822"/>
    <n v="1221.0413416536662"/>
    <n v="3070.9588744588746"/>
    <n v="5271.6527777777774"/>
    <n v="7.9454885368493555E-3"/>
    <n v="2.5386204860769458E-2"/>
    <n v="3.1535963790219425E-2"/>
    <n v="3.409426350487061E-2"/>
    <n v="2.3024697431860672E-2"/>
    <n v="8.9714783139360054E-3"/>
    <n v="2.7203938020797482E-2"/>
    <n v="3.3555537765578819E-2"/>
    <n v="3.6191382103760952E-2"/>
    <n v="2.4757917548545515E-2"/>
    <n v="143.2736150742891"/>
    <n v="120.17915477713274"/>
    <n v="38.50671553675096"/>
    <n v="104.70208107842173"/>
    <n v="121.37821017416117"/>
    <n v="143.74864404506638"/>
    <n v="120.57761321048116"/>
    <n v="38.634385976559102"/>
    <n v="105.04922470139191"/>
    <n v="121.78064412003408"/>
  </r>
  <r>
    <x v="35"/>
    <x v="8"/>
    <n v="4"/>
    <x v="11"/>
    <x v="11"/>
    <x v="0"/>
    <n v="108400"/>
    <n v="27100"/>
    <n v="182"/>
    <n v="2201"/>
    <n v="6857"/>
    <n v="3461"/>
    <n v="855"/>
    <n v="3367951"/>
    <n v="5014551"/>
    <n v="9161288"/>
    <n v="7940127"/>
    <n v="4186233"/>
    <n v="18505.225274725275"/>
    <n v="2278.3057701044982"/>
    <n v="1336.0490010208546"/>
    <n v="2294.171337763652"/>
    <n v="4896.1789473684212"/>
    <n v="1.6789667896678967E-3"/>
    <n v="2.0304428044280443E-2"/>
    <n v="6.3256457564575652E-2"/>
    <n v="3.1928044280442804E-2"/>
    <n v="7.8874538745387461E-3"/>
    <n v="1.9686994428418504E-3"/>
    <n v="2.1302546837089334E-2"/>
    <n v="6.4979135406120991E-2"/>
    <n v="3.3172218671670396E-2"/>
    <n v="8.5134766981222292E-3"/>
    <n v="31.069658671586716"/>
    <n v="46.259695571955717"/>
    <n v="84.513726937269368"/>
    <n v="73.248404059040595"/>
    <n v="38.618385608856087"/>
    <n v="31.172671274245712"/>
    <n v="46.413071303869948"/>
    <n v="84.79393532527402"/>
    <n v="73.491261852314011"/>
    <n v="38.74642629491921"/>
  </r>
  <r>
    <x v="35"/>
    <x v="8"/>
    <n v="4"/>
    <x v="12"/>
    <x v="12"/>
    <x v="0"/>
    <n v="103128"/>
    <n v="25782"/>
    <n v="358"/>
    <n v="2680"/>
    <n v="3949"/>
    <n v="5042"/>
    <n v="1022"/>
    <n v="8333898"/>
    <n v="9516125"/>
    <n v="8497716"/>
    <n v="16873409"/>
    <n v="4309015"/>
    <n v="23279.044692737429"/>
    <n v="3550.7929104477612"/>
    <n v="2151.8652823499619"/>
    <n v="3346.570606902023"/>
    <n v="4216.257338551859"/>
    <n v="3.4714141649212628E-3"/>
    <n v="2.5987122798851913E-2"/>
    <n v="3.8292219377860523E-2"/>
    <n v="4.8890698937243036E-2"/>
    <n v="9.9100147389651703E-3"/>
    <n v="3.8981564904005624E-3"/>
    <n v="2.7141450378074691E-2"/>
    <n v="3.9684556676326609E-2"/>
    <n v="5.0455272403268928E-2"/>
    <n v="1.062870557519313E-2"/>
    <n v="80.811205492203868"/>
    <n v="92.274891397098756"/>
    <n v="82.399697463346527"/>
    <n v="163.61617601427352"/>
    <n v="41.783172368318979"/>
    <n v="81.079138033393178"/>
    <n v="92.580832212972098"/>
    <n v="82.672896708427899"/>
    <n v="164.15865149836233"/>
    <n v="41.921706021955352"/>
  </r>
  <r>
    <x v="35"/>
    <x v="8"/>
    <n v="4"/>
    <x v="13"/>
    <x v="13"/>
    <x v="0"/>
    <n v="27900"/>
    <n v="6975"/>
    <n v="223"/>
    <n v="805"/>
    <n v="1133"/>
    <n v="1196"/>
    <n v="399"/>
    <n v="5004908"/>
    <n v="2875792"/>
    <n v="1335415"/>
    <n v="4219601"/>
    <n v="3141480"/>
    <n v="22443.533632286995"/>
    <n v="3572.4124223602485"/>
    <n v="1178.6540158870257"/>
    <n v="3528.0944816053511"/>
    <n v="7873.3834586466164"/>
    <n v="7.9928315412186382E-3"/>
    <n v="2.8853046594982078E-2"/>
    <n v="4.0609318996415768E-2"/>
    <n v="4.28673835125448E-2"/>
    <n v="1.4301075268817205E-2"/>
    <n v="9.234945820712253E-3"/>
    <n v="3.1188074816976226E-2"/>
    <n v="4.336268800970957E-2"/>
    <n v="4.569293591182616E-2"/>
    <n v="1.5957265836765142E-2"/>
    <n v="179.3873835125448"/>
    <n v="103.07498207885304"/>
    <n v="47.864336917562724"/>
    <n v="151.24017921146952"/>
    <n v="112.59784946236559"/>
    <n v="179.98214901850494"/>
    <n v="103.41673099490026"/>
    <n v="48.023032897217448"/>
    <n v="151.74162162034395"/>
    <n v="112.97117179749415"/>
  </r>
  <r>
    <x v="35"/>
    <x v="8"/>
    <n v="4"/>
    <x v="14"/>
    <x v="14"/>
    <x v="0"/>
    <n v="191056"/>
    <n v="47764"/>
    <n v="1316"/>
    <n v="5137"/>
    <n v="8162"/>
    <n v="8638"/>
    <n v="1990"/>
    <n v="20890647"/>
    <n v="18658581"/>
    <n v="13176570"/>
    <n v="32148485"/>
    <n v="22798589"/>
    <n v="15874.351823708206"/>
    <n v="3632.1940821491144"/>
    <n v="1614.3800539083559"/>
    <n v="3721.7509840240796"/>
    <n v="11456.577386934674"/>
    <n v="6.8880328280713507E-3"/>
    <n v="2.6887404739971525E-2"/>
    <n v="4.2720458923038274E-2"/>
    <n v="4.5211875052340672E-2"/>
    <n v="1.0415794322083578E-2"/>
    <n v="7.3289147510720775E-3"/>
    <n v="2.7749651497301703E-2"/>
    <n v="4.3798444434719495E-2"/>
    <n v="4.6319404658099812E-2"/>
    <n v="1.0956982319029068E-2"/>
    <n v="109.34305648605644"/>
    <n v="97.660272380872627"/>
    <n v="68.967056779164224"/>
    <n v="168.26734046562265"/>
    <n v="119.32935369734528"/>
    <n v="109.70558743467028"/>
    <n v="97.984068626614473"/>
    <n v="69.195719607154984"/>
    <n v="168.82523705750646"/>
    <n v="119.72499458377771"/>
  </r>
  <r>
    <x v="35"/>
    <x v="8"/>
    <n v="4"/>
    <x v="15"/>
    <x v="15"/>
    <x v="0"/>
    <n v="20816"/>
    <n v="5204"/>
    <n v="158"/>
    <n v="617"/>
    <n v="725"/>
    <n v="974"/>
    <n v="280"/>
    <n v="3179680"/>
    <n v="2096900"/>
    <n v="1357025"/>
    <n v="3230140"/>
    <n v="2237698"/>
    <n v="20124.556962025315"/>
    <n v="3398.5413290113452"/>
    <n v="1871.7586206896551"/>
    <n v="3316.3655030800824"/>
    <n v="7991.778571428571"/>
    <n v="7.5903151421983089E-3"/>
    <n v="2.964066102997694E-2"/>
    <n v="3.4828977709454263E-2"/>
    <n v="4.6790930053804768E-2"/>
    <n v="1.3451191391237509E-2"/>
    <n v="8.9919428759712774E-3"/>
    <n v="3.2379506433429073E-2"/>
    <n v="3.7789918904661934E-2"/>
    <n v="5.0201541170539994E-2"/>
    <n v="1.5311551188285817E-2"/>
    <n v="152.75172943889316"/>
    <n v="100.73501152959263"/>
    <n v="65.191439277478864"/>
    <n v="155.17582628747118"/>
    <n v="107.4989431206764"/>
    <n v="153.25818344846209"/>
    <n v="101.06900218672325"/>
    <n v="65.40758390597459"/>
    <n v="155.69031747981413"/>
    <n v="107.85535984320961"/>
  </r>
  <r>
    <x v="35"/>
    <x v="8"/>
    <n v="4"/>
    <x v="16"/>
    <x v="16"/>
    <x v="0"/>
    <n v="40400"/>
    <n v="10100"/>
    <n v="297"/>
    <n v="1089"/>
    <n v="2014"/>
    <n v="1302"/>
    <n v="218"/>
    <n v="5567769"/>
    <n v="2198954"/>
    <n v="1730426"/>
    <n v="4259401"/>
    <n v="1246323"/>
    <n v="18746.696969696968"/>
    <n v="2019.2415059687787"/>
    <n v="859.1986097318769"/>
    <n v="3271.4293394777264"/>
    <n v="5717.0779816513759"/>
    <n v="7.3514851485148511E-3"/>
    <n v="2.6955445544554455E-2"/>
    <n v="4.9851485148514854E-2"/>
    <n v="3.2227722772277229E-2"/>
    <n v="5.3960396039603956E-3"/>
    <n v="8.3417480953748464E-3"/>
    <n v="2.8832837095593099E-2"/>
    <n v="5.2374385143820659E-2"/>
    <n v="3.4274952770204044E-2"/>
    <n v="6.245274623781898E-3"/>
    <n v="137.81606435643565"/>
    <n v="54.429554455445547"/>
    <n v="42.832326732673266"/>
    <n v="105.43071782178218"/>
    <n v="30.849579207920794"/>
    <n v="138.27299861592138"/>
    <n v="54.610017656708607"/>
    <n v="42.974338896415134"/>
    <n v="105.7802772668288"/>
    <n v="30.951862128976796"/>
  </r>
  <r>
    <x v="35"/>
    <x v="8"/>
    <n v="4"/>
    <x v="17"/>
    <x v="17"/>
    <x v="0"/>
    <n v="127880"/>
    <n v="31970"/>
    <n v="662"/>
    <n v="3317"/>
    <n v="8240"/>
    <n v="4666"/>
    <n v="1123"/>
    <n v="11562068"/>
    <n v="12364563"/>
    <n v="6499616"/>
    <n v="17223070"/>
    <n v="2656140"/>
    <n v="17465.359516616314"/>
    <n v="3727.6343081097375"/>
    <n v="788.78834951456315"/>
    <n v="3691.1851693099015"/>
    <n v="2365.2181656277826"/>
    <n v="5.1767281826712542E-3"/>
    <n v="2.5938379730997812E-2"/>
    <n v="6.443540819518298E-2"/>
    <n v="3.6487331873631533E-2"/>
    <n v="8.7816703159211765E-3"/>
    <n v="5.6443074608786177E-3"/>
    <n v="2.6974044600813304E-2"/>
    <n v="6.6035164342370695E-2"/>
    <n v="3.7709003184367547E-2"/>
    <n v="9.3895642836209475E-3"/>
    <n v="90.413418830153262"/>
    <n v="96.688794182045669"/>
    <n v="50.825899280575541"/>
    <n v="134.68149827963717"/>
    <n v="20.770566155771036"/>
    <n v="90.713187864871031"/>
    <n v="97.009369455882236"/>
    <n v="50.994414429799377"/>
    <n v="135.12803976934094"/>
    <n v="20.839431736208311"/>
  </r>
  <r>
    <x v="35"/>
    <x v="8"/>
    <n v="4"/>
    <x v="18"/>
    <x v="18"/>
    <x v="0"/>
    <n v="86372"/>
    <n v="21593"/>
    <n v="299"/>
    <n v="2668"/>
    <n v="3863"/>
    <n v="4557"/>
    <n v="908"/>
    <n v="12480662"/>
    <n v="10754615"/>
    <n v="5492614"/>
    <n v="18128931"/>
    <n v="10217646"/>
    <n v="41741.344481605352"/>
    <n v="4030.9651424287854"/>
    <n v="1421.851928552938"/>
    <n v="3978.2600394996707"/>
    <n v="11252.9140969163"/>
    <n v="3.461770018061409E-3"/>
    <n v="3.0889640161163339E-2"/>
    <n v="4.4725142407261616E-2"/>
    <n v="5.2760153753531235E-2"/>
    <n v="1.0512666141805216E-2"/>
    <n v="3.9274263589401028E-3"/>
    <n v="3.2261350701090999E-2"/>
    <n v="4.6363880211968703E-2"/>
    <n v="5.4532515788222213E-2"/>
    <n v="1.1321261025127262E-2"/>
    <n v="144.49893483999443"/>
    <n v="124.51506275181772"/>
    <n v="63.592529986569723"/>
    <n v="209.89361135553187"/>
    <n v="118.29812902329459"/>
    <n v="144.97802640378214"/>
    <n v="124.92789704845076"/>
    <n v="63.803373372164351"/>
    <n v="210.58952138839626"/>
    <n v="118.69035084617299"/>
  </r>
  <r>
    <x v="35"/>
    <x v="8"/>
    <n v="4"/>
    <x v="19"/>
    <x v="19"/>
    <x v="0"/>
    <n v="71596"/>
    <n v="17899"/>
    <n v="681"/>
    <n v="1922"/>
    <n v="5637"/>
    <n v="2864"/>
    <n v="647"/>
    <n v="9923264"/>
    <n v="6870999"/>
    <n v="8939193"/>
    <n v="9765799"/>
    <n v="1731345"/>
    <n v="14571.606461086638"/>
    <n v="3574.9214360041624"/>
    <n v="1585.8068121341139"/>
    <n v="3409.8460195530724"/>
    <n v="2675.9582689335393"/>
    <n v="9.51170456450081E-3"/>
    <n v="2.6845075143862786E-2"/>
    <n v="7.8733448796022121E-2"/>
    <n v="4.0002234761718533E-2"/>
    <n v="9.0368176993128116E-3"/>
    <n v="1.0356916052993279E-2"/>
    <n v="2.825253120527281E-2"/>
    <n v="8.1078670100433042E-2"/>
    <n v="4.1708665947758225E-2"/>
    <n v="9.8608572594405773E-3"/>
    <n v="138.60081568802727"/>
    <n v="95.969034582937596"/>
    <n v="124.85603944354433"/>
    <n v="136.4014609754735"/>
    <n v="24.182147047321081"/>
    <n v="139.06035181958254"/>
    <n v="96.287223467197862"/>
    <n v="125.27000426101225"/>
    <n v="136.85370506512044"/>
    <n v="24.262323850405988"/>
  </r>
  <r>
    <x v="35"/>
    <x v="8"/>
    <n v="4"/>
    <x v="20"/>
    <x v="20"/>
    <x v="0"/>
    <n v="71624"/>
    <n v="17906"/>
    <n v="534"/>
    <n v="2452"/>
    <n v="3576"/>
    <n v="3537"/>
    <n v="536"/>
    <n v="9918830"/>
    <n v="11029089"/>
    <n v="6825907"/>
    <n v="17329499"/>
    <n v="2211591"/>
    <n v="18574.588014981273"/>
    <n v="4497.9971451876017"/>
    <n v="1908.8106823266219"/>
    <n v="4899.4908114221089"/>
    <n v="4126.1026119402986"/>
    <n v="7.4556014743661341E-3"/>
    <n v="3.4234334859823523E-2"/>
    <n v="4.9927398637328271E-2"/>
    <n v="4.9382888417290292E-2"/>
    <n v="7.4835250753937229E-3"/>
    <n v="8.2045344437348747E-3"/>
    <n v="3.581738059880115E-2"/>
    <n v="5.1823556544962693E-2"/>
    <n v="5.1269218510444838E-2"/>
    <n v="8.2338486754328106E-3"/>
    <n v="138.48472579023792"/>
    <n v="153.9859404668826"/>
    <n v="95.301951859711835"/>
    <n v="241.95100804199708"/>
    <n v="30.87779236010276"/>
    <n v="138.94387702144266"/>
    <n v="154.49648654877095"/>
    <n v="95.617929006526424"/>
    <n v="242.75320555944734"/>
    <n v="30.980168822908485"/>
  </r>
  <r>
    <x v="35"/>
    <x v="8"/>
    <n v="4"/>
    <x v="21"/>
    <x v="21"/>
    <x v="0"/>
    <n v="110300"/>
    <n v="27575"/>
    <n v="1236"/>
    <n v="4254"/>
    <n v="4346"/>
    <n v="6936"/>
    <n v="1715"/>
    <n v="16404510"/>
    <n v="14030790"/>
    <n v="7996202"/>
    <n v="22278496"/>
    <n v="4447853"/>
    <n v="13272.257281553399"/>
    <n v="3298.2581100141042"/>
    <n v="1839.8992176714221"/>
    <n v="3212.0092272203001"/>
    <n v="2593.5002915451896"/>
    <n v="1.1205802357207615E-2"/>
    <n v="3.8567543064369901E-2"/>
    <n v="3.9401631912964641E-2"/>
    <n v="6.2883046237534004E-2"/>
    <n v="1.5548504079782411E-2"/>
    <n v="1.1944288921909999E-2"/>
    <n v="3.991849077926523E-2"/>
    <n v="4.0766517324371906E-2"/>
    <n v="6.4586113686569538E-2"/>
    <n v="1.6416483908145416E-2"/>
    <n v="148.72629193109699"/>
    <n v="127.20571169537625"/>
    <n v="72.495031731640978"/>
    <n v="201.98092475067997"/>
    <n v="40.325049864007255"/>
    <n v="149.21939945369925"/>
    <n v="127.62746693811454"/>
    <n v="72.735391691094037"/>
    <n v="202.65059997839873"/>
    <n v="40.458749058541507"/>
  </r>
  <r>
    <x v="35"/>
    <x v="8"/>
    <n v="4"/>
    <x v="22"/>
    <x v="22"/>
    <x v="0"/>
    <n v="32408"/>
    <n v="8102"/>
    <n v="325"/>
    <n v="1111"/>
    <n v="2393"/>
    <n v="1385"/>
    <n v="175"/>
    <n v="4623688"/>
    <n v="4467072"/>
    <n v="2227732"/>
    <n v="4502231"/>
    <n v="917470"/>
    <n v="14226.732307692308"/>
    <n v="4020.7668766876686"/>
    <n v="930.93689928959463"/>
    <n v="3250.7083032490973"/>
    <n v="5242.6857142857143"/>
    <n v="1.0028388052332757E-2"/>
    <n v="3.4281658849666746E-2"/>
    <n v="7.383979264379166E-2"/>
    <n v="4.2736361392248824E-2"/>
    <n v="5.3999012589484082E-3"/>
    <n v="1.1317993152116823E-2"/>
    <n v="3.6636632001011242E-2"/>
    <n v="7.722447641381798E-2"/>
    <n v="4.5354208984541296E-2"/>
    <n v="6.348422288881413E-3"/>
    <n v="142.67119229819798"/>
    <n v="137.83855838064676"/>
    <n v="68.740187607998024"/>
    <n v="138.92344482843743"/>
    <n v="28.309985188842262"/>
    <n v="143.14422391397625"/>
    <n v="138.29556721990187"/>
    <n v="68.968098242859398"/>
    <n v="139.38405064884248"/>
    <n v="28.403847991982975"/>
  </r>
  <r>
    <x v="35"/>
    <x v="8"/>
    <n v="4"/>
    <x v="23"/>
    <x v="23"/>
    <x v="0"/>
    <n v="60628"/>
    <n v="15157"/>
    <n v="635"/>
    <n v="2483"/>
    <n v="1159"/>
    <n v="5035"/>
    <n v="730"/>
    <n v="10171802"/>
    <n v="8014739"/>
    <n v="1434616"/>
    <n v="16388463"/>
    <n v="4167910"/>
    <n v="16018.585826771654"/>
    <n v="3227.844945630286"/>
    <n v="1237.8050043140638"/>
    <n v="3254.9082423038731"/>
    <n v="5709.4657534246571"/>
    <n v="1.047370851751666E-2"/>
    <n v="4.095467440786435E-2"/>
    <n v="1.9116579798113084E-2"/>
    <n v="8.3047436827868318E-2"/>
    <n v="1.2040641287853798E-2"/>
    <n v="1.1437056540917043E-2"/>
    <n v="4.2830060130210984E-2"/>
    <n v="2.0412365232816906E-2"/>
    <n v="8.5658731309418645E-2"/>
    <n v="1.3072721969182811E-2"/>
    <n v="167.77399881242991"/>
    <n v="132.19533878735896"/>
    <n v="23.662598139473509"/>
    <n v="270.31178663323874"/>
    <n v="68.745629082272217"/>
    <n v="168.33025971181277"/>
    <n v="132.63363732329773"/>
    <n v="23.741052358935221"/>
    <n v="271.20801536123435"/>
    <n v="68.973557758542839"/>
  </r>
  <r>
    <x v="35"/>
    <x v="8"/>
    <n v="4"/>
    <x v="24"/>
    <x v="24"/>
    <x v="0"/>
    <n v="31752"/>
    <n v="7938"/>
    <n v="366"/>
    <n v="1544"/>
    <n v="1082"/>
    <n v="2828"/>
    <n v="83"/>
    <n v="4521592"/>
    <n v="4275279"/>
    <n v="2049708"/>
    <n v="7319278"/>
    <n v="364841"/>
    <n v="12354.07650273224"/>
    <n v="2768.9630829015546"/>
    <n v="1894.369685767098"/>
    <n v="2588.1463932107495"/>
    <n v="4395.674698795181"/>
    <n v="1.1526832955404385E-2"/>
    <n v="4.8626858150667675E-2"/>
    <n v="3.4076593600403125E-2"/>
    <n v="8.9065255731922394E-2"/>
    <n v="2.6140085663895187E-3"/>
    <n v="1.2922583545328126E-2"/>
    <n v="5.1439302427437966E-2"/>
    <n v="3.6448894702186263E-2"/>
    <n v="9.2789757383317101E-2"/>
    <n v="3.2816688050951782E-3"/>
    <n v="142.40337616528092"/>
    <n v="134.64597505668934"/>
    <n v="64.553665910808775"/>
    <n v="230.513920382968"/>
    <n v="11.49033131771227"/>
    <n v="142.87551982676339"/>
    <n v="135.09239876783337"/>
    <n v="64.767695978114702"/>
    <n v="231.27819781320233"/>
    <n v="11.528427936248159"/>
  </r>
  <r>
    <x v="35"/>
    <x v="8"/>
    <n v="4"/>
    <x v="25"/>
    <x v="25"/>
    <x v="0"/>
    <n v="80688"/>
    <n v="20172"/>
    <n v="904"/>
    <n v="3340"/>
    <n v="5605"/>
    <n v="5067"/>
    <n v="436"/>
    <n v="11850473"/>
    <n v="9867071"/>
    <n v="5355456"/>
    <n v="15179961"/>
    <n v="2246521"/>
    <n v="13108.930309734513"/>
    <n v="2954.2128742514969"/>
    <n v="955.47832292595899"/>
    <n v="2995.8478389579632"/>
    <n v="5152.5711009174311"/>
    <n v="1.1203648621852072E-2"/>
    <n v="4.1394011501090622E-2"/>
    <n v="6.946510013880626E-2"/>
    <n v="6.2797441998810238E-2"/>
    <n v="5.4035296450525485E-3"/>
    <n v="1.2066994088797852E-2"/>
    <n v="4.3027967181431551E-2"/>
    <n v="7.155055652483322E-2"/>
    <n v="6.4787378209930274E-2"/>
    <n v="6.0048607535692503E-3"/>
    <n v="146.86784899861195"/>
    <n v="122.28672169343645"/>
    <n v="66.372397382510414"/>
    <n v="188.13158090422368"/>
    <n v="27.842070692048384"/>
    <n v="147.35479478492377"/>
    <n v="122.69216784285931"/>
    <n v="66.592457521289546"/>
    <n v="188.75533812010255"/>
    <n v="27.934382107365817"/>
  </r>
  <r>
    <x v="35"/>
    <x v="8"/>
    <n v="4"/>
    <x v="26"/>
    <x v="26"/>
    <x v="0"/>
    <n v="61596"/>
    <n v="15399"/>
    <n v="536"/>
    <n v="2390"/>
    <n v="3723"/>
    <n v="4266"/>
    <n v="632"/>
    <n v="7765002"/>
    <n v="9513786"/>
    <n v="3621159"/>
    <n v="16905791"/>
    <n v="1760745"/>
    <n v="14486.944029850747"/>
    <n v="3980.66359832636"/>
    <n v="972.64544721998391"/>
    <n v="3962.9139709329584"/>
    <n v="2785.9889240506327"/>
    <n v="8.7018637573868431E-3"/>
    <n v="3.8801220858497305E-2"/>
    <n v="6.0442236508864211E-2"/>
    <n v="6.9257744009351252E-2"/>
    <n v="1.026040651990389E-2"/>
    <n v="9.5738064660701033E-3"/>
    <n v="4.0614267457313891E-2"/>
    <n v="6.267947185195101E-2"/>
    <n v="7.1641317529164597E-2"/>
    <n v="1.1206474669875021E-2"/>
    <n v="126.06341320864992"/>
    <n v="154.45460744204169"/>
    <n v="58.788866160140266"/>
    <n v="274.46248132995652"/>
    <n v="28.585378920709136"/>
    <n v="126.48138111849939"/>
    <n v="154.96670740662319"/>
    <n v="58.983782820620533"/>
    <n v="275.37247183976217"/>
    <n v="28.680154801955258"/>
  </r>
  <r>
    <x v="36"/>
    <x v="9"/>
    <n v="1"/>
    <x v="0"/>
    <x v="0"/>
    <x v="0"/>
    <n v="93536"/>
    <n v="23384"/>
    <n v="139"/>
    <n v="2545"/>
    <n v="1559"/>
    <n v="4652"/>
    <n v="624"/>
    <n v="2369022"/>
    <n v="4965894"/>
    <n v="2763598"/>
    <n v="8725605"/>
    <n v="2025130"/>
    <n v="17043.323741007192"/>
    <n v="1951.2353634577603"/>
    <n v="1772.6735086593972"/>
    <n v="1875.6674548581254"/>
    <n v="3245.4006410256411"/>
    <n v="1.4860588436537805E-3"/>
    <n v="2.7208775230927129E-2"/>
    <n v="1.6667379404721176E-2"/>
    <n v="4.9734861443722203E-2"/>
    <n v="6.6712281902155321E-3"/>
    <n v="1.7795274123280796E-3"/>
    <n v="2.8448230456591915E-2"/>
    <n v="1.7642706766770343E-2"/>
    <n v="5.1391086607877889E-2"/>
    <n v="7.2914055812364573E-3"/>
    <n v="25.327381970578173"/>
    <n v="53.090724426958602"/>
    <n v="29.545821929524461"/>
    <n v="93.286060981867948"/>
    <n v="21.650808244953815"/>
    <n v="25.411355842415837"/>
    <n v="53.266748687736012"/>
    <n v="29.643782195095159"/>
    <n v="93.595354367904918"/>
    <n v="21.722592300599821"/>
  </r>
  <r>
    <x v="36"/>
    <x v="9"/>
    <n v="1"/>
    <x v="1"/>
    <x v="1"/>
    <x v="0"/>
    <n v="21960"/>
    <n v="5490"/>
    <n v="27"/>
    <n v="541"/>
    <n v="700"/>
    <n v="994"/>
    <n v="121"/>
    <n v="770060"/>
    <n v="1883966"/>
    <n v="1340682"/>
    <n v="3439500"/>
    <n v="670559"/>
    <n v="28520.740740740741"/>
    <n v="3482.37707948244"/>
    <n v="1915.26"/>
    <n v="3460.2615694164988"/>
    <n v="5541.8099173553719"/>
    <n v="1.2295081967213116E-3"/>
    <n v="2.4635701275045538E-2"/>
    <n v="3.1876138433515486E-2"/>
    <n v="4.5264116575591984E-2"/>
    <n v="5.5100182149362478E-3"/>
    <n v="1.7804913481905067E-3"/>
    <n v="2.7072982513006424E-2"/>
    <n v="3.4638229972151206E-2"/>
    <n v="4.8532691166516977E-2"/>
    <n v="6.673920381642294E-3"/>
    <n v="35.06648451730419"/>
    <n v="85.790801457194902"/>
    <n v="61.051092896174865"/>
    <n v="156.62568306010928"/>
    <n v="30.535473588342441"/>
    <n v="35.182748743905826"/>
    <n v="86.075244033012083"/>
    <n v="61.253510053083076"/>
    <n v="157.14498130621521"/>
    <n v="30.636715080597288"/>
  </r>
  <r>
    <x v="36"/>
    <x v="9"/>
    <n v="1"/>
    <x v="2"/>
    <x v="2"/>
    <x v="0"/>
    <n v="22532"/>
    <n v="5633"/>
    <n v="105"/>
    <n v="681"/>
    <n v="426"/>
    <n v="1712"/>
    <n v="417"/>
    <n v="1094813"/>
    <n v="2503797"/>
    <n v="484402"/>
    <n v="4913836"/>
    <n v="2553574"/>
    <n v="10426.790476190476"/>
    <n v="3676.6475770925108"/>
    <n v="1137.0938967136151"/>
    <n v="2870.2313084112147"/>
    <n v="6123.6786570743407"/>
    <n v="4.6600390555654181E-3"/>
    <n v="3.022368187466714E-2"/>
    <n v="1.8906444168293981E-2"/>
    <n v="7.5980827267885673E-2"/>
    <n v="1.8507012249245516E-2"/>
    <n v="5.717188895186266E-3"/>
    <n v="3.2881134442467999E-2"/>
    <n v="2.1020498718991885E-2"/>
    <n v="8.0093731052470488E-2"/>
    <n v="2.0599041760012708E-2"/>
    <n v="48.589250843245161"/>
    <n v="111.12182673530978"/>
    <n v="21.498402272323805"/>
    <n v="218.08254926327001"/>
    <n v="113.33099591691816"/>
    <n v="48.750350301836605"/>
    <n v="111.49025526248555"/>
    <n v="21.569681020329732"/>
    <n v="218.80561002269388"/>
    <n v="113.70674902623745"/>
  </r>
  <r>
    <x v="36"/>
    <x v="9"/>
    <n v="1"/>
    <x v="3"/>
    <x v="3"/>
    <x v="0"/>
    <n v="90864"/>
    <n v="22716"/>
    <n v="135"/>
    <n v="1920"/>
    <n v="1123"/>
    <n v="4474"/>
    <n v="2571"/>
    <n v="2431692"/>
    <n v="8056772"/>
    <n v="1121133"/>
    <n v="14441218"/>
    <n v="16439282"/>
    <n v="18012.533333333333"/>
    <n v="4196.2354166666664"/>
    <n v="998.33748886910064"/>
    <n v="3227.8091193562809"/>
    <n v="6394.1197977440688"/>
    <n v="1.4857369255150555E-3"/>
    <n v="2.1130480718436345E-2"/>
    <n v="1.2359130128543758E-2"/>
    <n v="4.9238422257439692E-2"/>
    <n v="2.8295034337031167E-2"/>
    <n v="1.7834569803814768E-3"/>
    <n v="2.2242153792536905E-2"/>
    <n v="1.3213121483829122E-2"/>
    <n v="5.0910851955488785E-2"/>
    <n v="2.9576722339592122E-2"/>
    <n v="26.76188589540412"/>
    <n v="88.668471561894705"/>
    <n v="12.33858293713682"/>
    <n v="158.9322283852791"/>
    <n v="180.9218392322592"/>
    <n v="26.850615918069924"/>
    <n v="88.962455159395219"/>
    <n v="12.379491965295559"/>
    <n v="159.45917406773469"/>
    <n v="181.52169228292087"/>
  </r>
  <r>
    <x v="36"/>
    <x v="9"/>
    <n v="1"/>
    <x v="4"/>
    <x v="4"/>
    <x v="0"/>
    <n v="69296"/>
    <n v="17324"/>
    <n v="182"/>
    <n v="1429"/>
    <n v="2846"/>
    <n v="2302"/>
    <n v="463"/>
    <n v="3940864"/>
    <n v="5219658"/>
    <n v="4998470"/>
    <n v="8329974"/>
    <n v="1530288"/>
    <n v="21653.0989010989"/>
    <n v="3652.6648005598322"/>
    <n v="1756.3141250878425"/>
    <n v="3618.5812337098178"/>
    <n v="3305.1576673866089"/>
    <n v="2.6264142230431769E-3"/>
    <n v="2.0621680905102746E-2"/>
    <n v="4.1070191641653195E-2"/>
    <n v="3.3219810667282385E-2"/>
    <n v="6.6814823366428073E-3"/>
    <n v="3.0794290116928579E-3"/>
    <n v="2.1879560615044064E-2"/>
    <n v="4.2826733938770248E-2"/>
    <n v="3.4806033823455845E-2"/>
    <n v="7.4025607858276268E-3"/>
    <n v="56.870006926806745"/>
    <n v="75.324087970445618"/>
    <n v="72.132157700300155"/>
    <n v="120.20858346802125"/>
    <n v="22.083352574463174"/>
    <n v="57.058561538516173"/>
    <n v="75.573827770511286"/>
    <n v="72.37131453747881"/>
    <n v="120.60713947328294"/>
    <n v="22.156570746834408"/>
  </r>
  <r>
    <x v="36"/>
    <x v="9"/>
    <n v="1"/>
    <x v="5"/>
    <x v="5"/>
    <x v="0"/>
    <n v="17772"/>
    <n v="4443"/>
    <n v="94"/>
    <n v="359"/>
    <n v="578"/>
    <n v="575"/>
    <n v="169"/>
    <n v="1885883"/>
    <n v="1448138"/>
    <n v="1000559"/>
    <n v="2407200"/>
    <n v="933753"/>
    <n v="20062.58510638298"/>
    <n v="4033.8105849582171"/>
    <n v="1731.0709342560554"/>
    <n v="4186.434782608696"/>
    <n v="5525.165680473373"/>
    <n v="5.2892189961737564E-3"/>
    <n v="2.0200315102408283E-2"/>
    <n v="3.2523069997749267E-2"/>
    <n v="3.2354265136169257E-2"/>
    <n v="9.5093405356740934E-3"/>
    <n v="6.5569641403563682E-3"/>
    <n v="2.265918465057239E-2"/>
    <n v="3.5623370884984261E-2"/>
    <n v="3.5446779547507398E-2"/>
    <n v="1.1205583897062651E-2"/>
    <n v="106.11540625703354"/>
    <n v="81.484244879585859"/>
    <n v="56.299741165878913"/>
    <n v="135.44902093180283"/>
    <n v="52.540681971640787"/>
    <n v="106.46723581191534"/>
    <n v="81.754408907761217"/>
    <n v="56.486405040362634"/>
    <n v="135.89810717125218"/>
    <n v="52.714882546310342"/>
  </r>
  <r>
    <x v="36"/>
    <x v="9"/>
    <n v="1"/>
    <x v="6"/>
    <x v="6"/>
    <x v="0"/>
    <n v="114884"/>
    <n v="28721"/>
    <n v="321"/>
    <n v="3270"/>
    <n v="2400"/>
    <n v="5662"/>
    <n v="971"/>
    <n v="10500802"/>
    <n v="9853879"/>
    <n v="3887467"/>
    <n v="15454129"/>
    <n v="9065622"/>
    <n v="32712.778816199378"/>
    <n v="3013.4186544342506"/>
    <n v="1619.7779166666667"/>
    <n v="2729.4470151889791"/>
    <n v="9336.3769309989693"/>
    <n v="2.7941227673131158E-3"/>
    <n v="2.8463493610946695E-2"/>
    <n v="2.0890637512621428E-2"/>
    <n v="4.9284495665192718E-2"/>
    <n v="8.4520037603147517E-3"/>
    <n v="3.1569846116408415E-3"/>
    <n v="2.9606634636484226E-2"/>
    <n v="2.1873782558858787E-2"/>
    <n v="5.0772508213043993E-2"/>
    <n v="9.0813111888001213E-3"/>
    <n v="91.403520072420875"/>
    <n v="85.772422617596874"/>
    <n v="33.838193308032452"/>
    <n v="134.51941958845444"/>
    <n v="78.911092928519196"/>
    <n v="91.706571824433354"/>
    <n v="86.056804257691496"/>
    <n v="33.950385089692624"/>
    <n v="134.96542370026197"/>
    <n v="79.172725576214376"/>
  </r>
  <r>
    <x v="36"/>
    <x v="9"/>
    <n v="1"/>
    <x v="7"/>
    <x v="7"/>
    <x v="0"/>
    <n v="140524"/>
    <n v="35131"/>
    <n v="981"/>
    <n v="3150"/>
    <n v="1991"/>
    <n v="4380"/>
    <n v="758"/>
    <n v="15336323"/>
    <n v="8498533"/>
    <n v="2081947"/>
    <n v="13149592"/>
    <n v="4677782"/>
    <n v="15633.356778797146"/>
    <n v="2697.9469841269843"/>
    <n v="1045.6790557508789"/>
    <n v="3002.1899543378995"/>
    <n v="6171.2163588390504"/>
    <n v="6.9810139193305061E-3"/>
    <n v="2.2416099740969513E-2"/>
    <n v="1.4168398280720732E-2"/>
    <n v="3.1169052973157609E-2"/>
    <n v="5.3940963821126637E-3"/>
    <n v="7.4985238610728398E-3"/>
    <n v="2.3336205427499986E-2"/>
    <n v="1.4902983888847705E-2"/>
    <n v="3.2249159211117318E-2"/>
    <n v="5.8493627165742924E-3"/>
    <n v="109.1366812786428"/>
    <n v="60.477448692038372"/>
    <n v="14.81559733568643"/>
    <n v="93.575417722239621"/>
    <n v="33.288135834448205"/>
    <n v="109.49852798262219"/>
    <n v="60.677963910367438"/>
    <n v="14.864718996713639"/>
    <n v="93.885670481253229"/>
    <n v="33.398503880206903"/>
  </r>
  <r>
    <x v="36"/>
    <x v="9"/>
    <n v="1"/>
    <x v="8"/>
    <x v="8"/>
    <x v="0"/>
    <n v="13360"/>
    <n v="3340"/>
    <n v="112"/>
    <n v="356"/>
    <n v="502"/>
    <n v="553"/>
    <n v="153"/>
    <n v="1421959"/>
    <n v="1227632"/>
    <n v="540316"/>
    <n v="2005152"/>
    <n v="670335"/>
    <n v="12696.0625"/>
    <n v="3448.4044943820227"/>
    <n v="1076.3266932270917"/>
    <n v="3625.9529837251357"/>
    <n v="4381.2745098039213"/>
    <n v="8.3832335329341312E-3"/>
    <n v="2.6646706586826347E-2"/>
    <n v="3.7574850299401198E-2"/>
    <n v="4.1392215568862273E-2"/>
    <n v="1.1452095808383234E-2"/>
    <n v="1.0221169619342173E-2"/>
    <n v="2.9893164022553268E-2"/>
    <n v="4.1408256165528352E-2"/>
    <n v="4.5407649682081427E-2"/>
    <n v="1.3596931550062127E-2"/>
    <n v="106.43405688622755"/>
    <n v="91.888622754491024"/>
    <n v="40.442814371257484"/>
    <n v="150.08622754491017"/>
    <n v="50.174775449101794"/>
    <n v="106.78694293905802"/>
    <n v="92.193282882390889"/>
    <n v="40.576904018371884"/>
    <n v="150.58384398434697"/>
    <n v="50.34113177317591"/>
  </r>
  <r>
    <x v="36"/>
    <x v="9"/>
    <n v="1"/>
    <x v="9"/>
    <x v="9"/>
    <x v="0"/>
    <n v="14312"/>
    <n v="3578"/>
    <n v="113"/>
    <n v="410"/>
    <n v="575"/>
    <n v="643"/>
    <n v="123"/>
    <n v="1751413"/>
    <n v="1450912"/>
    <n v="498774"/>
    <n v="2348794"/>
    <n v="572803"/>
    <n v="15499.230088495575"/>
    <n v="3538.8097560975611"/>
    <n v="867.43304347826086"/>
    <n v="3652.8678071539657"/>
    <n v="4656.9349593495936"/>
    <n v="7.8954723309111238E-3"/>
    <n v="2.8647288988261597E-2"/>
    <n v="4.0176076020122971E-2"/>
    <n v="4.4927333705980996E-2"/>
    <n v="8.5941866964784792E-3"/>
    <n v="9.6192193614007444E-3"/>
    <n v="3.1896186414952385E-2"/>
    <n v="4.4000669683498257E-2"/>
    <n v="4.8961736797105859E-2"/>
    <n v="1.0391955665027677E-2"/>
    <n v="122.37374231414198"/>
    <n v="101.37730575740638"/>
    <n v="34.850055897149247"/>
    <n v="164.11361095584124"/>
    <n v="40.022568474007826"/>
    <n v="122.77947698365186"/>
    <n v="101.71342596480916"/>
    <n v="34.965602546654601"/>
    <n v="164.65773570388001"/>
    <n v="40.155264780304094"/>
  </r>
  <r>
    <x v="36"/>
    <x v="9"/>
    <n v="1"/>
    <x v="10"/>
    <x v="10"/>
    <x v="0"/>
    <n v="40576"/>
    <n v="10144"/>
    <n v="307"/>
    <n v="1024"/>
    <n v="2663"/>
    <n v="2322"/>
    <n v="219"/>
    <n v="6075969"/>
    <n v="5025345"/>
    <n v="3568676"/>
    <n v="7000530"/>
    <n v="1422893"/>
    <n v="19791.429967426709"/>
    <n v="4907.5634765625"/>
    <n v="1340.0961321817499"/>
    <n v="3014.8708010335918"/>
    <n v="6497.2283105022834"/>
    <n v="7.5660488958990534E-3"/>
    <n v="2.5236593059936908E-2"/>
    <n v="6.562992902208202E-2"/>
    <n v="5.7225946372239746E-2"/>
    <n v="5.3972791798107258E-3"/>
    <n v="8.5683695587141541E-3"/>
    <n v="2.7050797711323266E-2"/>
    <n v="6.849431627182638E-2"/>
    <n v="5.9912661419809402E-2"/>
    <n v="6.24476720034916E-3"/>
    <n v="149.7429268533123"/>
    <n v="123.85018237381703"/>
    <n v="87.950414037854884"/>
    <n v="172.52883477917982"/>
    <n v="35.067355086750787"/>
    <n v="150.23940506660668"/>
    <n v="124.26081223496146"/>
    <n v="88.242016889071948"/>
    <n v="173.10086051310205"/>
    <n v="35.183622199757629"/>
  </r>
  <r>
    <x v="36"/>
    <x v="9"/>
    <n v="1"/>
    <x v="11"/>
    <x v="11"/>
    <x v="0"/>
    <n v="106996"/>
    <n v="26749"/>
    <n v="179"/>
    <n v="2458"/>
    <n v="5850"/>
    <n v="4021"/>
    <n v="851"/>
    <n v="3631823"/>
    <n v="5828813"/>
    <n v="6251353"/>
    <n v="9216381"/>
    <n v="4324806"/>
    <n v="20289.513966480448"/>
    <n v="2371.3641171684294"/>
    <n v="1068.6073504273504"/>
    <n v="2292.0619248943049"/>
    <n v="5082.0282021151588"/>
    <n v="1.6729597368125911E-3"/>
    <n v="2.2972821413884632E-2"/>
    <n v="5.4674941119294176E-2"/>
    <n v="3.7580844143706306E-2"/>
    <n v="7.9535683576956156E-3"/>
    <n v="1.9640658406016032E-3"/>
    <n v="2.4039989037040459E-2"/>
    <n v="5.6294351419266891E-2"/>
    <n v="3.8935526719266533E-2"/>
    <n v="8.5862994245074088E-3"/>
    <n v="33.943539945418522"/>
    <n v="54.476924371004522"/>
    <n v="58.426043964260344"/>
    <n v="86.137621967176344"/>
    <n v="40.420258701259861"/>
    <n v="34.056081007751942"/>
    <n v="54.657544628974932"/>
    <n v="58.619757674328604"/>
    <n v="86.423214439224012"/>
    <n v="40.554273564216004"/>
  </r>
  <r>
    <x v="36"/>
    <x v="9"/>
    <n v="1"/>
    <x v="12"/>
    <x v="12"/>
    <x v="0"/>
    <n v="104560"/>
    <n v="26140"/>
    <n v="349"/>
    <n v="2645"/>
    <n v="4016"/>
    <n v="5465"/>
    <n v="1052"/>
    <n v="7918246"/>
    <n v="10031739"/>
    <n v="6278056"/>
    <n v="18142786"/>
    <n v="4425006"/>
    <n v="22688.383954154728"/>
    <n v="3792.7179584120981"/>
    <n v="1563.2609561752988"/>
    <n v="3319.8144556267152"/>
    <n v="4206.2794676806079"/>
    <n v="3.3377964804896711E-3"/>
    <n v="2.5296480489671001E-2"/>
    <n v="3.8408569242540165E-2"/>
    <n v="5.2266641162968627E-2"/>
    <n v="1.0061208875286916E-2"/>
    <n v="3.7533979307055915E-3"/>
    <n v="2.6427941132176065E-2"/>
    <n v="3.979335468937422E-2"/>
    <n v="5.3870361044745331E-2"/>
    <n v="1.0780330564625216E-2"/>
    <n v="75.729208110175975"/>
    <n v="95.942415837796474"/>
    <n v="60.042616679418515"/>
    <n v="173.51555087987759"/>
    <n v="42.320256312165263"/>
    <n v="75.980291101051193"/>
    <n v="96.260516466622548"/>
    <n v="60.241690196124374"/>
    <n v="174.09084810753242"/>
    <n v="42.460570687485351"/>
  </r>
  <r>
    <x v="36"/>
    <x v="9"/>
    <n v="1"/>
    <x v="13"/>
    <x v="13"/>
    <x v="0"/>
    <n v="27976"/>
    <n v="6994"/>
    <n v="220"/>
    <n v="846"/>
    <n v="1194"/>
    <n v="1254"/>
    <n v="420"/>
    <n v="4720219"/>
    <n v="3075430"/>
    <n v="1099572"/>
    <n v="4562644"/>
    <n v="3286394"/>
    <n v="21455.540909090909"/>
    <n v="3635.2600472813238"/>
    <n v="920.9145728643216"/>
    <n v="3638.4720893141944"/>
    <n v="7824.7476190476191"/>
    <n v="7.8638833285673438E-3"/>
    <n v="3.0240205890763511E-2"/>
    <n v="4.2679439519588219E-2"/>
    <n v="4.4824134972833857E-2"/>
    <n v="1.5012868172719475E-2"/>
    <n v="9.0943426818637669E-3"/>
    <n v="3.2625750655330771E-2"/>
    <n v="4.5495235329406872E-2"/>
    <n v="4.7706578053979022E-2"/>
    <n v="1.6706855766265183E-2"/>
    <n v="168.72387046039464"/>
    <n v="109.93101229625393"/>
    <n v="39.304117815270232"/>
    <n v="163.09136402630827"/>
    <n v="117.47190448956248"/>
    <n v="169.28328069436412"/>
    <n v="110.29549263410621"/>
    <n v="39.434432071830429"/>
    <n v="163.63209947683706"/>
    <n v="117.86138693443547"/>
  </r>
  <r>
    <x v="36"/>
    <x v="9"/>
    <n v="1"/>
    <x v="14"/>
    <x v="14"/>
    <x v="0"/>
    <n v="190628"/>
    <n v="47657"/>
    <n v="1331"/>
    <n v="5256"/>
    <n v="8122"/>
    <n v="9077"/>
    <n v="2056"/>
    <n v="21035308"/>
    <n v="19460278"/>
    <n v="10978101"/>
    <n v="33754129"/>
    <n v="23041136"/>
    <n v="15804.138241923365"/>
    <n v="3702.4882039573822"/>
    <n v="1351.649963063285"/>
    <n v="3718.6437148837722"/>
    <n v="11206.778210116732"/>
    <n v="6.982185198396878E-3"/>
    <n v="2.757202509599849E-2"/>
    <n v="4.2606542585559307E-2"/>
    <n v="4.7616299809052187E-2"/>
    <n v="1.078540403298571E-2"/>
    <n v="7.42654705971116E-3"/>
    <n v="2.8445852438648937E-2"/>
    <n v="4.3684361870124505E-2"/>
    <n v="4.8752739450118522E-2"/>
    <n v="1.1336625398543161E-2"/>
    <n v="110.34742010617538"/>
    <n v="102.08509767715131"/>
    <n v="57.589131712025512"/>
    <n v="177.06805401095326"/>
    <n v="120.86963090416938"/>
    <n v="110.71328105952529"/>
    <n v="102.42356459484675"/>
    <n v="57.780070608562305"/>
    <n v="177.65512969415389"/>
    <n v="121.27037863665919"/>
  </r>
  <r>
    <x v="36"/>
    <x v="9"/>
    <n v="1"/>
    <x v="15"/>
    <x v="15"/>
    <x v="0"/>
    <n v="20888"/>
    <n v="5222"/>
    <n v="171"/>
    <n v="624"/>
    <n v="679"/>
    <n v="1054"/>
    <n v="285"/>
    <n v="3053223"/>
    <n v="2199255"/>
    <n v="1035182"/>
    <n v="3270603"/>
    <n v="1990424"/>
    <n v="17855.105263157893"/>
    <n v="3524.4471153846152"/>
    <n v="1524.5684830633284"/>
    <n v="3103.03889943074"/>
    <n v="6983.9438596491227"/>
    <n v="8.1865185752585216E-3"/>
    <n v="2.987361164304864E-2"/>
    <n v="3.2506702412868634E-2"/>
    <n v="5.0459594025277672E-2"/>
    <n v="1.3644197625430869E-2"/>
    <n v="9.6392058125735168E-3"/>
    <n v="3.261812605722509E-2"/>
    <n v="3.5365727274239186E-2"/>
    <n v="5.3988467543673743E-2"/>
    <n v="1.551444172849792E-2"/>
    <n v="146.1711509000383"/>
    <n v="105.28796438146304"/>
    <n v="49.55869398697817"/>
    <n v="156.57808310991956"/>
    <n v="95.290310225967062"/>
    <n v="146.65578675803195"/>
    <n v="105.63705052219754"/>
    <n v="49.723007670174439"/>
    <n v="157.09722353662983"/>
    <n v="95.606248774514327"/>
  </r>
  <r>
    <x v="36"/>
    <x v="9"/>
    <n v="1"/>
    <x v="16"/>
    <x v="16"/>
    <x v="0"/>
    <n v="40324"/>
    <n v="10081"/>
    <n v="296"/>
    <n v="1093"/>
    <n v="1282"/>
    <n v="2618"/>
    <n v="977"/>
    <n v="6101071"/>
    <n v="2287093"/>
    <n v="1209214"/>
    <n v="8411113"/>
    <n v="6876933"/>
    <n v="20611.72635135135"/>
    <n v="2092.4913083257093"/>
    <n v="943.22464898595945"/>
    <n v="3212.8009931245224"/>
    <n v="7038.8259979529175"/>
    <n v="7.3405416129352251E-3"/>
    <n v="2.7105445888304731E-2"/>
    <n v="3.1792480904672155E-2"/>
    <n v="6.4924114671163574E-2"/>
    <n v="2.4228747148100388E-2"/>
    <n v="8.3310047416743464E-3"/>
    <n v="2.8989681823247102E-2"/>
    <n v="3.3828212668578057E-2"/>
    <n v="6.7783025203523542E-2"/>
    <n v="2.6012824197497408E-2"/>
    <n v="151.30123499652811"/>
    <n v="56.717909929570482"/>
    <n v="29.987451641702211"/>
    <n v="208.58826009324471"/>
    <n v="170.5419353238766"/>
    <n v="151.80287983811647"/>
    <n v="56.905960258059181"/>
    <n v="30.086876146920467"/>
    <n v="209.27984218571123"/>
    <n v="171.1073734191551"/>
  </r>
  <r>
    <x v="36"/>
    <x v="9"/>
    <n v="1"/>
    <x v="17"/>
    <x v="17"/>
    <x v="0"/>
    <n v="127372"/>
    <n v="31843"/>
    <n v="668"/>
    <n v="3771"/>
    <n v="7981"/>
    <n v="5708"/>
    <n v="1189"/>
    <n v="11886709"/>
    <n v="13344401"/>
    <n v="5376989"/>
    <n v="20547167"/>
    <n v="2863565"/>
    <n v="17794.474550898205"/>
    <n v="3538.6902678334659"/>
    <n v="673.7237188322265"/>
    <n v="3599.7139103013315"/>
    <n v="2408.3809924306138"/>
    <n v="5.2444807335992214E-3"/>
    <n v="2.9606192883836323E-2"/>
    <n v="6.2658983136011051E-2"/>
    <n v="4.4813616807461605E-2"/>
    <n v="9.3348616650441221E-3"/>
    <n v="5.7160313998657003E-3"/>
    <n v="3.071277647793037E-2"/>
    <n v="6.4241175991417016E-2"/>
    <n v="4.6164345098952488E-2"/>
    <n v="9.9626833618493126E-3"/>
    <n v="93.322778946707288"/>
    <n v="104.76714662563201"/>
    <n v="42.214843136639139"/>
    <n v="161.3161997927331"/>
    <n v="22.481903401061459"/>
    <n v="93.632194072514963"/>
    <n v="105.11450597583088"/>
    <n v="42.354808010676308"/>
    <n v="161.85104962057832"/>
    <n v="22.556442983441531"/>
  </r>
  <r>
    <x v="36"/>
    <x v="9"/>
    <n v="1"/>
    <x v="18"/>
    <x v="18"/>
    <x v="0"/>
    <n v="86000"/>
    <n v="21500"/>
    <n v="297"/>
    <n v="2698"/>
    <n v="4237"/>
    <n v="4711"/>
    <n v="917"/>
    <n v="12639376"/>
    <n v="10975361"/>
    <n v="4666391"/>
    <n v="18406497"/>
    <n v="10311772"/>
    <n v="42556.82154882155"/>
    <n v="4067.9618235730172"/>
    <n v="1101.3431673353789"/>
    <n v="3907.1316068775209"/>
    <n v="11245.116684841876"/>
    <n v="3.4534883720930233E-3"/>
    <n v="3.1372093023255811E-2"/>
    <n v="4.9267441860465118E-2"/>
    <n v="5.477906976744186E-2"/>
    <n v="1.0662790697674418E-2"/>
    <n v="3.919594144131627E-3"/>
    <n v="3.2757115849886664E-2"/>
    <n v="5.0986996123395731E-2"/>
    <n v="5.6586995918660225E-2"/>
    <n v="1.1478836075606135E-2"/>
    <n v="146.96948837209302"/>
    <n v="127.62047674418605"/>
    <n v="54.260360465116278"/>
    <n v="214.02903488372093"/>
    <n v="119.90432558139536"/>
    <n v="147.45677114750748"/>
    <n v="128.0436071557867"/>
    <n v="54.440262697445547"/>
    <n v="214.7386560662712"/>
    <n v="120.30187280837879"/>
  </r>
  <r>
    <x v="36"/>
    <x v="9"/>
    <n v="1"/>
    <x v="19"/>
    <x v="19"/>
    <x v="0"/>
    <n v="71260"/>
    <n v="17815"/>
    <n v="673"/>
    <n v="1955"/>
    <n v="5569"/>
    <n v="3001"/>
    <n v="697"/>
    <n v="9565283"/>
    <n v="7131227"/>
    <n v="6258732"/>
    <n v="10248284"/>
    <n v="1784457"/>
    <n v="14212.901931649332"/>
    <n v="3647.6864450127878"/>
    <n v="1123.8520380678758"/>
    <n v="3414.9563478840387"/>
    <n v="2560.1965566714489"/>
    <n v="9.4442885209093455E-3"/>
    <n v="2.7434746000561325E-2"/>
    <n v="7.8150435026662926E-2"/>
    <n v="4.211338759472355E-2"/>
    <n v="9.7810833567218633E-3"/>
    <n v="1.02885113429412E-2"/>
    <n v="2.8860494288662837E-2"/>
    <n v="8.04932000929061E-2"/>
    <n v="4.3866461206218066E-2"/>
    <n v="1.0640081255258223E-2"/>
    <n v="134.23074656188606"/>
    <n v="100.07335110861634"/>
    <n v="87.829525680606224"/>
    <n v="143.81538029750212"/>
    <n v="25.041495930395733"/>
    <n v="134.67579356759538"/>
    <n v="100.40514800614497"/>
    <n v="88.120727722002911"/>
    <n v="144.29220551091802"/>
    <n v="25.124521936491636"/>
  </r>
  <r>
    <x v="36"/>
    <x v="9"/>
    <n v="1"/>
    <x v="20"/>
    <x v="20"/>
    <x v="0"/>
    <n v="71884"/>
    <n v="17971"/>
    <n v="541"/>
    <n v="2511"/>
    <n v="3236"/>
    <n v="3679"/>
    <n v="558"/>
    <n v="9656239"/>
    <n v="11562007"/>
    <n v="5445737"/>
    <n v="17442896"/>
    <n v="2252086"/>
    <n v="17848.870609981517"/>
    <n v="4604.5428116288331"/>
    <n v="1682.860630407911"/>
    <n v="4741.2057624354447"/>
    <n v="4035.9964157706095"/>
    <n v="7.5260141338823663E-3"/>
    <n v="3.4931278170385618E-2"/>
    <n v="4.5016971787880472E-2"/>
    <n v="5.1179678370708366E-2"/>
    <n v="7.762506260085694E-3"/>
    <n v="8.2770866740796891E-3"/>
    <n v="3.652688601200299E-2"/>
    <n v="4.6818851388981397E-2"/>
    <n v="5.3094730358810016E-2"/>
    <n v="8.525197225378759E-3"/>
    <n v="134.33085248455845"/>
    <n v="160.8425658004563"/>
    <n v="75.757289522007682"/>
    <n v="242.65338601079517"/>
    <n v="31.329447443102776"/>
    <n v="134.77623139515751"/>
    <n v="161.37584527727938"/>
    <n v="76.008465617842617"/>
    <n v="243.45791228838345"/>
    <n v="31.433321385043879"/>
  </r>
  <r>
    <x v="36"/>
    <x v="9"/>
    <n v="1"/>
    <x v="21"/>
    <x v="21"/>
    <x v="0"/>
    <n v="110360"/>
    <n v="27590"/>
    <n v="1200"/>
    <n v="4171"/>
    <n v="4047"/>
    <n v="6836"/>
    <n v="1697"/>
    <n v="16010053"/>
    <n v="14212811"/>
    <n v="6251681"/>
    <n v="21420469"/>
    <n v="4563249"/>
    <n v="13341.710833333333"/>
    <n v="3407.5308079597221"/>
    <n v="1544.7692117617989"/>
    <n v="3133.4799590403745"/>
    <n v="2689.0094284030642"/>
    <n v="1.0873504893077202E-2"/>
    <n v="3.7794490757520838E-2"/>
    <n v="3.6670895251902862E-2"/>
    <n v="6.1942732874229793E-2"/>
    <n v="1.5376948169626677E-2"/>
    <n v="1.1600883912102417E-2"/>
    <n v="3.9132004471659224E-2"/>
    <n v="3.7989146442538743E-2"/>
    <n v="6.3633407101821748E-2"/>
    <n v="1.6239966757956952E-2"/>
    <n v="145.0711580282711"/>
    <n v="128.78589162740124"/>
    <n v="56.648069952881478"/>
    <n v="194.09631206959043"/>
    <n v="41.348758608191375"/>
    <n v="145.55214681920731"/>
    <n v="129.2128860151584"/>
    <n v="56.835888724343931"/>
    <n v="194.73984557229628"/>
    <n v="41.485851946936151"/>
  </r>
  <r>
    <x v="36"/>
    <x v="9"/>
    <n v="1"/>
    <x v="22"/>
    <x v="22"/>
    <x v="0"/>
    <n v="32344"/>
    <n v="8086"/>
    <n v="328"/>
    <n v="1166"/>
    <n v="1171"/>
    <n v="1223"/>
    <n v="385"/>
    <n v="5130836"/>
    <n v="4860524"/>
    <n v="1196313"/>
    <n v="3901913"/>
    <n v="2493147"/>
    <n v="15642.792682926829"/>
    <n v="4168.545454545455"/>
    <n v="1021.6165670367208"/>
    <n v="3190.4439901880623"/>
    <n v="6475.7064935064936"/>
    <n v="1.0140984417511748E-2"/>
    <n v="3.6049962898837495E-2"/>
    <n v="3.6204551075933712E-2"/>
    <n v="3.7812268117734353E-2"/>
    <n v="1.1903289636408607E-2"/>
    <n v="1.1439017573918414E-2"/>
    <n v="3.846508298616659E-2"/>
    <n v="3.8624649761841968E-2"/>
    <n v="4.0283453514285993E-2"/>
    <n v="1.3308341269810066E-2"/>
    <n v="158.63331684392779"/>
    <n v="150.27590897848134"/>
    <n v="36.987169181301013"/>
    <n v="120.63792357160524"/>
    <n v="77.082209992579763"/>
    <n v="159.15927147411065"/>
    <n v="150.77415431372788"/>
    <n v="37.10980150895638"/>
    <n v="121.03790306986258"/>
    <n v="77.337778911246531"/>
  </r>
  <r>
    <x v="36"/>
    <x v="9"/>
    <n v="1"/>
    <x v="23"/>
    <x v="23"/>
    <x v="0"/>
    <n v="60512"/>
    <n v="15128"/>
    <n v="640"/>
    <n v="2528"/>
    <n v="3866"/>
    <n v="4314"/>
    <n v="2246"/>
    <n v="11258291"/>
    <n v="8456914"/>
    <n v="5252854"/>
    <n v="13790178"/>
    <n v="15806189"/>
    <n v="17591.079687500001"/>
    <n v="3345.2982594936707"/>
    <n v="1358.7309881013969"/>
    <n v="3196.6105702364393"/>
    <n v="7037.4839715048975"/>
    <n v="1.0576414595452142E-2"/>
    <n v="4.1776837652035957E-2"/>
    <n v="6.3888154415653098E-2"/>
    <n v="7.1291644632469592E-2"/>
    <n v="3.711660497091486E-2"/>
    <n v="1.1545351572944784E-2"/>
    <n v="4.3671955758128711E-2"/>
    <n v="6.6204531229456173E-2"/>
    <n v="7.3728861418705313E-2"/>
    <n v="3.8907236134278031E-2"/>
    <n v="186.0505519566367"/>
    <n v="139.75598228450556"/>
    <n v="86.806815177154945"/>
    <n v="227.89162480169222"/>
    <n v="261.20751255949233"/>
    <n v="186.66740944405811"/>
    <n v="140.21934841364356"/>
    <n v="87.094626384045185"/>
    <n v="228.6472079139225"/>
    <n v="262.07355573000979"/>
  </r>
  <r>
    <x v="36"/>
    <x v="9"/>
    <n v="1"/>
    <x v="24"/>
    <x v="24"/>
    <x v="0"/>
    <n v="31832"/>
    <n v="7958"/>
    <n v="386"/>
    <n v="1505"/>
    <n v="1025"/>
    <n v="2792"/>
    <n v="75"/>
    <n v="4971009"/>
    <n v="4517300"/>
    <n v="1737061"/>
    <n v="7764721"/>
    <n v="429040"/>
    <n v="12878.261658031088"/>
    <n v="3001.5282392026579"/>
    <n v="1694.6936585365854"/>
    <n v="2781.0605300859597"/>
    <n v="5720.5333333333338"/>
    <n v="1.2126162352349836E-2"/>
    <n v="4.7279467202814777E-2"/>
    <n v="3.2200301583312392E-2"/>
    <n v="8.771048002010555E-2"/>
    <n v="2.3561196280472482E-3"/>
    <n v="1.3555505122239785E-2"/>
    <n v="5.0051146688262625E-2"/>
    <n v="3.4505703600386767E-2"/>
    <n v="9.1404642940302247E-2"/>
    <n v="2.9892751488125656E-3"/>
    <n v="156.16389168132696"/>
    <n v="141.91065594370446"/>
    <n v="54.569646896205079"/>
    <n v="243.92815405880876"/>
    <n v="13.478260869565217"/>
    <n v="156.68165884103388"/>
    <n v="142.38116597306552"/>
    <n v="54.75057457913779"/>
    <n v="244.73690687701665"/>
    <n v="13.522948542068054"/>
  </r>
  <r>
    <x v="36"/>
    <x v="9"/>
    <n v="1"/>
    <x v="25"/>
    <x v="25"/>
    <x v="0"/>
    <n v="80536"/>
    <n v="20134"/>
    <n v="927"/>
    <n v="3283"/>
    <n v="2416"/>
    <n v="4758"/>
    <n v="465"/>
    <n v="13338520"/>
    <n v="10049615"/>
    <n v="2533329"/>
    <n v="14000462"/>
    <n v="2956313"/>
    <n v="14388.910463861921"/>
    <n v="3061.1072190070058"/>
    <n v="1048.5633278145694"/>
    <n v="2942.509878100042"/>
    <n v="6357.6623655913982"/>
    <n v="1.1510380450978444E-2"/>
    <n v="4.0764378662958178E-2"/>
    <n v="2.999900665540876E-2"/>
    <n v="5.9079169563921723E-2"/>
    <n v="5.7738154365749479E-3"/>
    <n v="1.2386153929289953E-2"/>
    <n v="4.2387922262010373E-2"/>
    <n v="3.1399562466796614E-2"/>
    <n v="6.1014943445631291E-2"/>
    <n v="6.3958792527024416E-3"/>
    <n v="165.62183371411544"/>
    <n v="124.78413380351644"/>
    <n v="31.45585824972683"/>
    <n v="173.84104003178703"/>
    <n v="36.707969106983214"/>
    <n v="166.17095903050165"/>
    <n v="125.1978602151749"/>
    <n v="31.560151311373502"/>
    <n v="174.41741643076557"/>
    <n v="36.829675736463969"/>
  </r>
  <r>
    <x v="36"/>
    <x v="9"/>
    <n v="1"/>
    <x v="26"/>
    <x v="26"/>
    <x v="0"/>
    <n v="61304"/>
    <n v="15326"/>
    <n v="523"/>
    <n v="2597"/>
    <n v="4663"/>
    <n v="4810"/>
    <n v="715"/>
    <n v="7564790"/>
    <n v="10281115"/>
    <n v="3184673"/>
    <n v="19809595"/>
    <n v="1953123"/>
    <n v="14464.225621414915"/>
    <n v="3958.8428956488256"/>
    <n v="682.96654514261206"/>
    <n v="4118.4189189189192"/>
    <n v="2731.6405594405596"/>
    <n v="8.5312540780373217E-3"/>
    <n v="4.2362651702988384E-2"/>
    <n v="7.6063552133629128E-2"/>
    <n v="7.8461438079081305E-2"/>
    <n v="1.1663186741485058E-2"/>
    <n v="9.3967349364534707E-3"/>
    <n v="4.4258063681817693E-2"/>
    <n v="7.8558266718398911E-2"/>
    <n v="8.0991880171440017E-2"/>
    <n v="1.26735385319972E-2"/>
    <n v="123.39798381834791"/>
    <n v="167.70708273522121"/>
    <n v="51.948861411979642"/>
    <n v="323.13707099047372"/>
    <n v="31.859633955369958"/>
    <n v="123.80711439845388"/>
    <n v="168.26312177187472"/>
    <n v="52.12109978369093"/>
    <n v="324.20844390287635"/>
    <n v="31.965265750305218"/>
  </r>
  <r>
    <x v="37"/>
    <x v="9"/>
    <n v="2"/>
    <x v="0"/>
    <x v="0"/>
    <x v="0"/>
    <n v="94268"/>
    <n v="23567"/>
    <n v="141"/>
    <n v="2615"/>
    <n v="1506"/>
    <n v="4612"/>
    <n v="613"/>
    <n v="2472472"/>
    <n v="5274142"/>
    <n v="2594788"/>
    <n v="8698963"/>
    <n v="1897018"/>
    <n v="17535.262411347518"/>
    <n v="2016.8803059273423"/>
    <n v="1722.9667994687916"/>
    <n v="1886.1584995663486"/>
    <n v="3094.6460032626428"/>
    <n v="1.4957355624390038E-3"/>
    <n v="2.7740060253744644E-2"/>
    <n v="1.5975728773284677E-2"/>
    <n v="4.8924343361480035E-2"/>
    <n v="6.5027368778376544E-3"/>
    <n v="1.7890113071195525E-3"/>
    <n v="2.898634899120086E-2"/>
    <n v="1.692722488765299E-2"/>
    <n v="5.0561325007488472E-2"/>
    <n v="7.1127022808056481E-3"/>
    <n v="26.228115585352398"/>
    <n v="55.948381211015402"/>
    <n v="27.525650273687784"/>
    <n v="92.279066066958038"/>
    <n v="20.123668689268893"/>
    <n v="26.315075872809917"/>
    <n v="56.133880138571215"/>
    <n v="27.616912585403071"/>
    <n v="92.585020724103728"/>
    <n v="20.190389457225855"/>
  </r>
  <r>
    <x v="37"/>
    <x v="9"/>
    <n v="2"/>
    <x v="1"/>
    <x v="1"/>
    <x v="0"/>
    <n v="22080"/>
    <n v="5520"/>
    <n v="26"/>
    <n v="386"/>
    <n v="890"/>
    <n v="755"/>
    <n v="106"/>
    <n v="741231"/>
    <n v="1375289"/>
    <n v="1461942"/>
    <n v="2016020"/>
    <n v="615752"/>
    <n v="28508.884615384617"/>
    <n v="3562.9248704663214"/>
    <n v="1642.6314606741573"/>
    <n v="2670.2251655629138"/>
    <n v="5808.9811320754716"/>
    <n v="1.177536231884058E-3"/>
    <n v="1.7481884057971013E-2"/>
    <n v="4.0307971014492752E-2"/>
    <n v="3.4193840579710144E-2"/>
    <n v="4.8007246376811597E-3"/>
    <n v="1.7152952182873209E-3"/>
    <n v="1.9536926462424168E-2"/>
    <n v="4.3391995369758442E-2"/>
    <n v="3.7043384224367634E-2"/>
    <n v="5.8845637272693556E-3"/>
    <n v="33.570244565217394"/>
    <n v="62.286639492753622"/>
    <n v="66.211141304347819"/>
    <n v="91.305253623188406"/>
    <n v="27.887318840579709"/>
    <n v="33.681547952908758"/>
    <n v="62.493153150108313"/>
    <n v="66.430666792634597"/>
    <n v="91.607979569153358"/>
    <n v="27.979780277807421"/>
  </r>
  <r>
    <x v="37"/>
    <x v="9"/>
    <n v="2"/>
    <x v="2"/>
    <x v="2"/>
    <x v="0"/>
    <n v="22752"/>
    <n v="5688"/>
    <n v="102"/>
    <n v="676"/>
    <n v="724"/>
    <n v="1406"/>
    <n v="123"/>
    <n v="981116"/>
    <n v="2008750"/>
    <n v="640628"/>
    <n v="3977491"/>
    <n v="579596"/>
    <n v="9618.7843137254895"/>
    <n v="2971.5236686390531"/>
    <n v="884.84530386740335"/>
    <n v="2828.9409672830725"/>
    <n v="4712.1626016260161"/>
    <n v="4.4831223628691982E-3"/>
    <n v="2.9711673699015471E-2"/>
    <n v="3.1821378340365684E-2"/>
    <n v="6.1796765119549929E-2"/>
    <n v="5.4061181434599155E-3"/>
    <n v="5.5150773198320551E-3"/>
    <n v="3.2334443008629733E-2"/>
    <n v="3.4532714521203559E-2"/>
    <n v="6.5516204331991457E-2"/>
    <n v="6.5388100292541624E-3"/>
    <n v="43.122187060478197"/>
    <n v="88.288941631504926"/>
    <n v="28.15699718706048"/>
    <n v="174.81940049226441"/>
    <n v="25.474507735583686"/>
    <n v="43.265160266859453"/>
    <n v="88.581666883481603"/>
    <n v="28.250352752821932"/>
    <n v="175.39902068154132"/>
    <n v="25.558969408337724"/>
  </r>
  <r>
    <x v="37"/>
    <x v="9"/>
    <n v="2"/>
    <x v="3"/>
    <x v="3"/>
    <x v="0"/>
    <n v="91760"/>
    <n v="22940"/>
    <n v="144"/>
    <n v="1861"/>
    <n v="1136"/>
    <n v="4313"/>
    <n v="496"/>
    <n v="2392091"/>
    <n v="6314737"/>
    <n v="881999"/>
    <n v="13718207"/>
    <n v="2440491"/>
    <n v="16611.743055555555"/>
    <n v="3393.1955937667922"/>
    <n v="776.40757042253517"/>
    <n v="3180.6647345235333"/>
    <n v="4920.3447580645161"/>
    <n v="1.5693112467306015E-3"/>
    <n v="2.0281168265039232E-2"/>
    <n v="1.2380122057541413E-2"/>
    <n v="4.7003051438535309E-2"/>
    <n v="5.4054054054054057E-3"/>
    <n v="1.8737799958014577E-3"/>
    <n v="2.1365410774964528E-2"/>
    <n v="1.3230646096794424E-2"/>
    <n v="4.8630989961318725E-2"/>
    <n v="5.9693889097004E-3"/>
    <n v="26.068995204882302"/>
    <n v="68.817970793374016"/>
    <n v="9.612020488230165"/>
    <n v="149.50094812554491"/>
    <n v="26.596458151700087"/>
    <n v="26.155427922832168"/>
    <n v="69.04613932126388"/>
    <n v="9.6438894977281571"/>
    <n v="149.99662404941606"/>
    <n v="26.684639692562111"/>
  </r>
  <r>
    <x v="37"/>
    <x v="9"/>
    <n v="2"/>
    <x v="4"/>
    <x v="4"/>
    <x v="0"/>
    <n v="69500"/>
    <n v="17375"/>
    <n v="178"/>
    <n v="1380"/>
    <n v="3927"/>
    <n v="2127"/>
    <n v="383"/>
    <n v="4823907"/>
    <n v="5092775"/>
    <n v="9164909"/>
    <n v="7687365"/>
    <n v="1311521"/>
    <n v="27100.601123595505"/>
    <n v="3690.4166666666665"/>
    <n v="2333.8194550547491"/>
    <n v="3614.1819464033852"/>
    <n v="3424.3368146214098"/>
    <n v="2.5611510791366905E-3"/>
    <n v="1.9856115107913668E-2"/>
    <n v="5.6503597122302157E-2"/>
    <n v="3.060431654676259E-2"/>
    <n v="5.5107913669064749E-3"/>
    <n v="3.0078596212651668E-3"/>
    <n v="2.108909381605199E-2"/>
    <n v="5.8544262007641519E-2"/>
    <n v="3.2126634615554324E-2"/>
    <n v="6.1650817558376288E-3"/>
    <n v="69.408733812949635"/>
    <n v="73.2773381294964"/>
    <n v="131.86919424460433"/>
    <n v="110.60956834532374"/>
    <n v="18.870805755395683"/>
    <n v="69.638861037484489"/>
    <n v="73.520291854750738"/>
    <n v="132.3064114362468"/>
    <n v="110.97629846085796"/>
    <n v="18.933372609949298"/>
  </r>
  <r>
    <x v="37"/>
    <x v="9"/>
    <n v="2"/>
    <x v="5"/>
    <x v="5"/>
    <x v="0"/>
    <n v="17924"/>
    <n v="4481"/>
    <n v="89"/>
    <n v="360"/>
    <n v="720"/>
    <n v="561"/>
    <n v="160"/>
    <n v="2066167"/>
    <n v="1442640"/>
    <n v="1233840"/>
    <n v="2155665"/>
    <n v="934096"/>
    <n v="23215.3595505618"/>
    <n v="4007.3333333333335"/>
    <n v="1713.6666666666667"/>
    <n v="3842.5401069518716"/>
    <n v="5838.1"/>
    <n v="4.9654095068065165E-3"/>
    <n v="2.0084802499442087E-2"/>
    <n v="4.0169604998884174E-2"/>
    <n v="3.1298817228297256E-2"/>
    <n v="8.9265788886409292E-3"/>
    <n v="6.188715429296332E-3"/>
    <n v="2.2526357335530187E-2"/>
    <n v="4.358691583196693E-2"/>
    <n v="3.4329198905416303E-2"/>
    <n v="1.0563523149960235E-2"/>
    <n v="115.273767016291"/>
    <n v="80.486498549430934"/>
    <n v="68.837313099754525"/>
    <n v="120.26696049988841"/>
    <n v="52.114260209774606"/>
    <n v="115.65596145505754"/>
    <n v="80.753354512739875"/>
    <n v="69.065545757776704"/>
    <n v="120.66571005635876"/>
    <n v="52.287046967318439"/>
  </r>
  <r>
    <x v="37"/>
    <x v="9"/>
    <n v="2"/>
    <x v="6"/>
    <x v="6"/>
    <x v="0"/>
    <n v="115660"/>
    <n v="28915"/>
    <n v="337"/>
    <n v="3183"/>
    <n v="2523"/>
    <n v="5557"/>
    <n v="945"/>
    <n v="10630492"/>
    <n v="9599660"/>
    <n v="3948317"/>
    <n v="13773073"/>
    <n v="9119914"/>
    <n v="31544.486646884274"/>
    <n v="3015.9158027018534"/>
    <n v="1564.9294490685691"/>
    <n v="2478.5087277307898"/>
    <n v="9650.7026455026462"/>
    <n v="2.9137126059138856E-3"/>
    <n v="2.7520318173958152E-2"/>
    <n v="2.1813937402732145E-2"/>
    <n v="4.8045996887428673E-2"/>
    <n v="8.1704997406190551E-3"/>
    <n v="3.2829911333246125E-3"/>
    <n v="2.8641126427819876E-2"/>
    <n v="2.2814725412723214E-2"/>
    <n v="4.9511210394959988E-2"/>
    <n v="8.7872468860372074E-3"/>
    <n v="91.91156839010894"/>
    <n v="82.998962476223411"/>
    <n v="34.137273041673872"/>
    <n v="119.08242261801833"/>
    <n v="78.851063461871007"/>
    <n v="92.216304595112504"/>
    <n v="83.274148606623072"/>
    <n v="34.250456433254534"/>
    <n v="119.47724479532273"/>
    <n v="79.11249707964889"/>
  </r>
  <r>
    <x v="37"/>
    <x v="9"/>
    <n v="2"/>
    <x v="7"/>
    <x v="7"/>
    <x v="0"/>
    <n v="141844"/>
    <n v="35461"/>
    <n v="959"/>
    <n v="3117"/>
    <n v="8623"/>
    <n v="4421"/>
    <n v="3274"/>
    <n v="13752120"/>
    <n v="6800445"/>
    <n v="7012598"/>
    <n v="13080973"/>
    <n v="15548844"/>
    <n v="14340.062565172055"/>
    <n v="2181.7276227141483"/>
    <n v="813.24341876377127"/>
    <n v="2958.8267360325717"/>
    <n v="4749.1887599266947"/>
    <n v="6.7609486478102708E-3"/>
    <n v="2.1974845605030879E-2"/>
    <n v="6.0792137841572433E-2"/>
    <n v="3.1168043766391245E-2"/>
    <n v="2.3081695383660922E-2"/>
    <n v="7.2679173489040381E-3"/>
    <n v="2.2881806087585624E-2"/>
    <n v="6.2270412064030507E-2"/>
    <n v="3.2243095679177755E-2"/>
    <n v="2.4010690460001701E-2"/>
    <n v="96.952426609514674"/>
    <n v="47.943127661374469"/>
    <n v="49.4388060122388"/>
    <n v="92.220841205831761"/>
    <n v="109.61932827613434"/>
    <n v="97.273875966416838"/>
    <n v="48.102084874654935"/>
    <n v="49.602722202419912"/>
    <n v="92.526602816296517"/>
    <n v="109.98277521408806"/>
  </r>
  <r>
    <x v="37"/>
    <x v="9"/>
    <n v="2"/>
    <x v="8"/>
    <x v="8"/>
    <x v="0"/>
    <n v="13460"/>
    <n v="3365"/>
    <n v="111"/>
    <n v="337"/>
    <n v="541"/>
    <n v="482"/>
    <n v="149"/>
    <n v="1466207"/>
    <n v="1153112"/>
    <n v="539306"/>
    <n v="1529412"/>
    <n v="606883"/>
    <n v="13209.072072072073"/>
    <n v="3421.6973293768547"/>
    <n v="996.86876155268021"/>
    <n v="3173.0539419087136"/>
    <n v="4073.040268456376"/>
    <n v="8.2466567607726599E-3"/>
    <n v="2.5037147102526004E-2"/>
    <n v="4.0193164933135218E-2"/>
    <n v="3.5809806835066862E-2"/>
    <n v="1.1069836552748886E-2"/>
    <n v="1.0062900737813123E-2"/>
    <n v="2.8174907996271883E-2"/>
    <n v="4.4137750786554006E-2"/>
    <n v="3.9541584277883748E-2"/>
    <n v="1.317113048828064E-2"/>
    <n v="108.93068350668648"/>
    <n v="85.669539375928679"/>
    <n v="40.067310549777119"/>
    <n v="113.62644873699851"/>
    <n v="45.087890044576525"/>
    <n v="109.29184721743265"/>
    <n v="85.953579902829688"/>
    <n v="40.200155200080708"/>
    <n v="114.00318143107222"/>
    <n v="45.237380611917132"/>
  </r>
  <r>
    <x v="37"/>
    <x v="9"/>
    <n v="2"/>
    <x v="9"/>
    <x v="9"/>
    <x v="0"/>
    <n v="14464"/>
    <n v="3616"/>
    <n v="111"/>
    <n v="391"/>
    <n v="649"/>
    <n v="583"/>
    <n v="115"/>
    <n v="1725202"/>
    <n v="1401334"/>
    <n v="522113"/>
    <n v="1966638"/>
    <n v="556670"/>
    <n v="15542.360360360361"/>
    <n v="3583.9744245524298"/>
    <n v="804.48844375963017"/>
    <n v="3373.3070325900517"/>
    <n v="4840.608695652174"/>
    <n v="7.6742256637168139E-3"/>
    <n v="2.7032632743362831E-2"/>
    <n v="4.4870022123893807E-2"/>
    <n v="4.0306969026548671E-2"/>
    <n v="7.9507743362831861E-3"/>
    <n v="9.3648851012551066E-3"/>
    <n v="3.0174624373932264E-2"/>
    <n v="4.888073058634964E-2"/>
    <n v="4.4117346103518321E-2"/>
    <n v="9.6713867001506117E-3"/>
    <n v="119.27558075221239"/>
    <n v="96.884264380530979"/>
    <n v="36.097414269911503"/>
    <n v="135.96778207964601"/>
    <n v="38.486587389380531"/>
    <n v="119.67104335245605"/>
    <n v="97.205487743041488"/>
    <n v="36.217096582244217"/>
    <n v="136.41858829087113"/>
    <n v="38.614191093571485"/>
  </r>
  <r>
    <x v="37"/>
    <x v="9"/>
    <n v="2"/>
    <x v="10"/>
    <x v="10"/>
    <x v="0"/>
    <n v="40960"/>
    <n v="10240"/>
    <n v="304"/>
    <n v="1039"/>
    <n v="833"/>
    <n v="1437"/>
    <n v="493"/>
    <n v="5513223"/>
    <n v="4120129"/>
    <n v="868420"/>
    <n v="4268189"/>
    <n v="2466535"/>
    <n v="18135.60197368421"/>
    <n v="3965.4754571703561"/>
    <n v="1042.5210084033613"/>
    <n v="2970.2080723729991"/>
    <n v="5003.1135902636915"/>
    <n v="7.4218749999999997E-3"/>
    <n v="2.5366210937500001E-2"/>
    <n v="2.0336914062499999E-2"/>
    <n v="3.5083007812499997E-2"/>
    <n v="1.2036132812499999E-2"/>
    <n v="8.4100073432694742E-3"/>
    <n v="2.7176402259846074E-2"/>
    <n v="2.1961927085310029E-2"/>
    <n v="3.7201219374848445E-2"/>
    <n v="1.3291555472898734E-2"/>
    <n v="134.60017089843751"/>
    <n v="100.58908691406251"/>
    <n v="21.20166015625"/>
    <n v="104.20383300781251"/>
    <n v="60.2181396484375"/>
    <n v="135.04644274420045"/>
    <n v="100.92259375273227"/>
    <n v="21.271955044792957"/>
    <n v="104.54932467087332"/>
    <n v="60.417795118040111"/>
  </r>
  <r>
    <x v="37"/>
    <x v="9"/>
    <n v="2"/>
    <x v="11"/>
    <x v="11"/>
    <x v="0"/>
    <n v="109280"/>
    <n v="27320"/>
    <n v="183"/>
    <n v="2064"/>
    <n v="8085"/>
    <n v="3285"/>
    <n v="820"/>
    <n v="3831802"/>
    <n v="4777417"/>
    <n v="11076905"/>
    <n v="5890027"/>
    <n v="4043308"/>
    <n v="20938.8087431694"/>
    <n v="2314.6400193798449"/>
    <n v="1370.0562770562772"/>
    <n v="1793.0066971080669"/>
    <n v="4930.8634146341465"/>
    <n v="1.674597364568082E-3"/>
    <n v="1.8887262079062956E-2"/>
    <n v="7.3984260614934114E-2"/>
    <n v="3.0060395314787703E-2"/>
    <n v="7.5036603221083457E-3"/>
    <n v="1.9627859933016014E-3"/>
    <n v="1.9846727965888867E-2"/>
    <n v="7.5829124932380129E-2"/>
    <n v="3.1263920736173116E-2"/>
    <n v="8.1119166248262847E-3"/>
    <n v="35.064073938506588"/>
    <n v="43.717212664714495"/>
    <n v="101.36260065885799"/>
    <n v="53.898490117130308"/>
    <n v="36.999524158125915"/>
    <n v="35.180330172745052"/>
    <n v="43.862158700497872"/>
    <n v="101.69867211096256"/>
    <n v="54.07719255493447"/>
    <n v="37.122197449163984"/>
  </r>
  <r>
    <x v="37"/>
    <x v="9"/>
    <n v="2"/>
    <x v="12"/>
    <x v="12"/>
    <x v="0"/>
    <n v="107164"/>
    <n v="26791"/>
    <n v="346"/>
    <n v="2667"/>
    <n v="4246"/>
    <n v="5602"/>
    <n v="1007"/>
    <n v="8159846"/>
    <n v="9699775"/>
    <n v="5955757"/>
    <n v="15358975"/>
    <n v="4298260"/>
    <n v="23583.369942196532"/>
    <n v="3636.9610048743907"/>
    <n v="1402.6747527084315"/>
    <n v="2741.6949303820065"/>
    <n v="4268.3813306852035"/>
    <n v="3.2286962039490873E-3"/>
    <n v="2.488708894778097E-2"/>
    <n v="3.9621514687768283E-2"/>
    <n v="5.2275017729834644E-2"/>
    <n v="9.396812362360495E-3"/>
    <n v="3.6324743577584324E-3"/>
    <n v="2.5995870436113067E-2"/>
    <n v="4.1009926217118235E-2"/>
    <n v="5.3859253161095196E-2"/>
    <n v="1.0083519562775971E-2"/>
    <n v="76.143537008696953"/>
    <n v="90.513372027919829"/>
    <n v="55.576098316598859"/>
    <n v="143.32215109551714"/>
    <n v="40.109178455451456"/>
    <n v="76.395993722362135"/>
    <n v="90.813472461162277"/>
    <n v="55.760362926446689"/>
    <n v="143.79734098926826"/>
    <n v="40.24216192034509"/>
  </r>
  <r>
    <x v="37"/>
    <x v="9"/>
    <n v="2"/>
    <x v="13"/>
    <x v="13"/>
    <x v="0"/>
    <n v="28124"/>
    <n v="7031"/>
    <n v="228"/>
    <n v="840"/>
    <n v="1279"/>
    <n v="1230"/>
    <n v="385"/>
    <n v="5036387"/>
    <n v="3024621"/>
    <n v="1142679"/>
    <n v="4142266"/>
    <n v="3423227"/>
    <n v="22089.416666666668"/>
    <n v="3600.7392857142859"/>
    <n v="893.41594996090691"/>
    <n v="3367.6959349593494"/>
    <n v="8891.4987012987021"/>
    <n v="8.1069549139524966E-3"/>
    <n v="2.9867728630351302E-2"/>
    <n v="4.547717252168966E-2"/>
    <n v="4.3734888351585836E-2"/>
    <n v="1.3689375622244346E-2"/>
    <n v="9.3528419814697863E-3"/>
    <n v="3.2232743908166453E-2"/>
    <n v="4.8371897199363072E-2"/>
    <n v="4.6576210934436743E-2"/>
    <n v="1.5303793849252635E-2"/>
    <n v="179.07790499217751"/>
    <n v="107.54590385435927"/>
    <n v="40.630031290001419"/>
    <n v="147.28580571753662"/>
    <n v="121.71906556677571"/>
    <n v="179.67164441065509"/>
    <n v="107.90247627694218"/>
    <n v="40.764741661735471"/>
    <n v="147.77413725481114"/>
    <n v="122.12262963131181"/>
  </r>
  <r>
    <x v="37"/>
    <x v="9"/>
    <n v="2"/>
    <x v="14"/>
    <x v="14"/>
    <x v="0"/>
    <n v="192332"/>
    <n v="48083"/>
    <n v="1309"/>
    <n v="5123"/>
    <n v="9824"/>
    <n v="8695"/>
    <n v="1902"/>
    <n v="21446326"/>
    <n v="18794974"/>
    <n v="15430439"/>
    <n v="29617405"/>
    <n v="23058188"/>
    <n v="16383.747899159664"/>
    <n v="3668.7437048604334"/>
    <n v="1570.6880089576548"/>
    <n v="3406.2570442783208"/>
    <n v="12123.12723449001"/>
    <n v="6.805939729218227E-3"/>
    <n v="2.6636233180126031E-2"/>
    <n v="5.1078343697356657E-2"/>
    <n v="4.5208285672690973E-2"/>
    <n v="9.8891500114385543E-3"/>
    <n v="7.2427484027528747E-3"/>
    <n v="2.749170190959932E-2"/>
    <n v="5.2248014715854385E-2"/>
    <n v="4.6312093545359319E-2"/>
    <n v="1.0414866428602483E-2"/>
    <n v="111.50680074038641"/>
    <n v="97.72151280078198"/>
    <n v="80.228141962855901"/>
    <n v="153.99104153235032"/>
    <n v="119.88742382962793"/>
    <n v="111.87650566311702"/>
    <n v="98.045512091401449"/>
    <n v="80.494141335344892"/>
    <n v="154.50160452700993"/>
    <n v="120.28491501822816"/>
  </r>
  <r>
    <x v="37"/>
    <x v="9"/>
    <n v="2"/>
    <x v="15"/>
    <x v="15"/>
    <x v="0"/>
    <n v="20972"/>
    <n v="5243"/>
    <n v="169"/>
    <n v="625"/>
    <n v="712"/>
    <n v="1059"/>
    <n v="254"/>
    <n v="3103745"/>
    <n v="2246369"/>
    <n v="976478"/>
    <n v="3159194"/>
    <n v="2154157"/>
    <n v="18365.3550295858"/>
    <n v="3594.1904"/>
    <n v="1371.4578651685392"/>
    <n v="2983.1860245514636"/>
    <n v="8480.9330708661419"/>
    <n v="8.0583635323288189E-3"/>
    <n v="2.9801640282281137E-2"/>
    <n v="3.3950028609574669E-2"/>
    <n v="5.049589929429716E-2"/>
    <n v="1.2111386610719053E-2"/>
    <n v="9.4968390816362845E-3"/>
    <n v="3.2537452902949758E-2"/>
    <n v="3.6863802616819159E-2"/>
    <n v="5.4018897925055473E-2"/>
    <n v="1.3871282270081308E-2"/>
    <n v="147.99470722868585"/>
    <n v="107.11276940682815"/>
    <n v="46.561033759298112"/>
    <n v="150.6386610719054"/>
    <n v="102.71585924089261"/>
    <n v="148.48538915514439"/>
    <n v="107.46790575612769"/>
    <n v="46.715408589119626"/>
    <n v="151.13810912513665"/>
    <n v="103.05641747188585"/>
  </r>
  <r>
    <x v="37"/>
    <x v="9"/>
    <n v="2"/>
    <x v="16"/>
    <x v="16"/>
    <x v="0"/>
    <n v="40712"/>
    <n v="10178"/>
    <n v="296"/>
    <n v="1122"/>
    <n v="3494"/>
    <n v="2245"/>
    <n v="1057"/>
    <n v="5591978"/>
    <n v="1897907"/>
    <n v="2561898"/>
    <n v="7108730"/>
    <n v="5722834"/>
    <n v="18891.817567567567"/>
    <n v="1691.5392156862745"/>
    <n v="733.22781911848881"/>
    <n v="3166.4721603563476"/>
    <n v="5414.2232734153267"/>
    <n v="7.2705836117115345E-3"/>
    <n v="2.7559441933582236E-2"/>
    <n v="8.5822361957162502E-2"/>
    <n v="5.5143446649636468E-2"/>
    <n v="2.5962861072902337E-2"/>
    <n v="8.2516418390372638E-3"/>
    <n v="2.9449875602582054E-2"/>
    <n v="8.9056884857834875E-2"/>
    <n v="5.7779320342226326E-2"/>
    <n v="2.7799224923646351E-2"/>
    <n v="137.35453920220081"/>
    <n v="46.61787679308312"/>
    <n v="62.927343289447826"/>
    <n v="174.61018864216939"/>
    <n v="140.56872666535665"/>
    <n v="137.80994325796487"/>
    <n v="46.772440088085894"/>
    <n v="63.135981223941464"/>
    <n v="175.1891151818181"/>
    <n v="141.03478747855451"/>
  </r>
  <r>
    <x v="37"/>
    <x v="9"/>
    <n v="2"/>
    <x v="17"/>
    <x v="17"/>
    <x v="0"/>
    <n v="129312"/>
    <n v="32328"/>
    <n v="685"/>
    <n v="3300"/>
    <n v="9391"/>
    <n v="4582"/>
    <n v="1131"/>
    <n v="11912310"/>
    <n v="12069351"/>
    <n v="5868937"/>
    <n v="14264205"/>
    <n v="2271819"/>
    <n v="17390.233576642335"/>
    <n v="3657.3790909090908"/>
    <n v="624.95335959961665"/>
    <n v="3113.0958096900918"/>
    <n v="2008.681697612732"/>
    <n v="5.2972655283345703E-3"/>
    <n v="2.5519673348181143E-2"/>
    <n v="7.2622803761445184E-2"/>
    <n v="3.5433679782232122E-2"/>
    <n v="8.7462880475129914E-3"/>
    <n v="5.7676024083318901E-3"/>
    <n v="2.6541460882605936E-2"/>
    <n v="7.4304320592947115E-2"/>
    <n v="3.6631552521397631E-2"/>
    <n v="9.3495984422288896E-3"/>
    <n v="92.120684855233847"/>
    <n v="93.335119710467708"/>
    <n v="45.385865194258848"/>
    <n v="110.30844005196734"/>
    <n v="17.568508723088346"/>
    <n v="92.426114393613204"/>
    <n v="93.644575752534138"/>
    <n v="45.53634370923097"/>
    <n v="110.67417176550556"/>
    <n v="17.626757763656585"/>
  </r>
  <r>
    <x v="37"/>
    <x v="9"/>
    <n v="2"/>
    <x v="18"/>
    <x v="18"/>
    <x v="0"/>
    <n v="86516"/>
    <n v="21629"/>
    <n v="309"/>
    <n v="2644"/>
    <n v="4676"/>
    <n v="4460"/>
    <n v="857"/>
    <n v="13014447"/>
    <n v="10632346"/>
    <n v="5134789"/>
    <n v="16296478"/>
    <n v="10950298"/>
    <n v="42117.951456310679"/>
    <n v="4021.3108925869892"/>
    <n v="1098.1156971770745"/>
    <n v="3653.9188340807177"/>
    <n v="12777.477246207702"/>
    <n v="3.5715936936520413E-3"/>
    <n v="3.0560821119792872E-2"/>
    <n v="5.4047806186138983E-2"/>
    <n v="5.1551158167275415E-2"/>
    <n v="9.9056821859540428E-3"/>
    <n v="4.0441589393559324E-3"/>
    <n v="3.1924306539193328E-2"/>
    <n v="5.5838953617870529E-2"/>
    <n v="5.3302753880669733E-2"/>
    <n v="1.0690173580678265E-2"/>
    <n v="150.42820981090202"/>
    <n v="122.89456285542559"/>
    <n v="59.350744370983399"/>
    <n v="188.36374774608166"/>
    <n v="126.56962873919275"/>
    <n v="150.92696010519236"/>
    <n v="123.30202432470637"/>
    <n v="59.547523959456797"/>
    <n v="188.98827471971305"/>
    <n v="126.98927502535973"/>
  </r>
  <r>
    <x v="37"/>
    <x v="9"/>
    <n v="2"/>
    <x v="19"/>
    <x v="19"/>
    <x v="0"/>
    <n v="71984"/>
    <n v="17996"/>
    <n v="676"/>
    <n v="1979"/>
    <n v="6510"/>
    <n v="3095"/>
    <n v="648"/>
    <n v="9885782"/>
    <n v="7043037"/>
    <n v="8912841"/>
    <n v="9142737"/>
    <n v="1804356"/>
    <n v="14623.937869822485"/>
    <n v="3558.8868115209702"/>
    <n v="1369.1"/>
    <n v="2954.0345718901453"/>
    <n v="2784.5"/>
    <n v="9.3909757723938652E-3"/>
    <n v="2.7492220493442986E-2"/>
    <n v="9.0436763725272276E-2"/>
    <n v="4.2995665703489665E-2"/>
    <n v="9.0020004445432317E-3"/>
    <n v="1.0228590747493566E-2"/>
    <n v="2.8912223893853527E-2"/>
    <n v="9.292749508388147E-2"/>
    <n v="4.4757265389581163E-2"/>
    <n v="9.8222459078865128E-3"/>
    <n v="137.33304623249612"/>
    <n v="97.841700933540793"/>
    <n v="123.81697321627028"/>
    <n v="127.0106829295399"/>
    <n v="25.06607023783063"/>
    <n v="137.78837902752406"/>
    <n v="98.166098712360437"/>
    <n v="124.22749297122438"/>
    <n v="127.43179154719051"/>
    <n v="25.149177720951887"/>
  </r>
  <r>
    <x v="37"/>
    <x v="9"/>
    <n v="2"/>
    <x v="20"/>
    <x v="20"/>
    <x v="0"/>
    <n v="72440"/>
    <n v="18110"/>
    <n v="550"/>
    <n v="2453"/>
    <n v="5255"/>
    <n v="3585"/>
    <n v="576"/>
    <n v="9853507"/>
    <n v="11072579"/>
    <n v="13808406"/>
    <n v="16336223"/>
    <n v="2330749"/>
    <n v="17915.467272727274"/>
    <n v="4513.8927843456995"/>
    <n v="2627.6700285442435"/>
    <n v="4556.8264993026496"/>
    <n v="4046.4392361111113"/>
    <n v="7.5924903368304805E-3"/>
    <n v="3.3862506902263945E-2"/>
    <n v="7.2542794036443953E-2"/>
    <n v="4.9489232468249586E-2"/>
    <n v="7.951408061844285E-3"/>
    <n v="8.3439468363510072E-3"/>
    <n v="3.5428340911732033E-2"/>
    <n v="7.4788282248337196E-2"/>
    <n v="5.1366821674158215E-2"/>
    <n v="8.7202820944615872E-3"/>
    <n v="136.02301214798453"/>
    <n v="152.85172556598565"/>
    <n v="190.61852567642185"/>
    <n v="225.51384594146882"/>
    <n v="32.174889563776922"/>
    <n v="136.47400147654432"/>
    <n v="153.35851111641301"/>
    <n v="191.25052844969036"/>
    <n v="226.26154543992888"/>
    <n v="32.281566600343837"/>
  </r>
  <r>
    <x v="37"/>
    <x v="9"/>
    <n v="2"/>
    <x v="21"/>
    <x v="21"/>
    <x v="0"/>
    <n v="110924"/>
    <n v="27731"/>
    <n v="1155"/>
    <n v="4207"/>
    <n v="4283"/>
    <n v="6871"/>
    <n v="1507"/>
    <n v="15860192"/>
    <n v="14104864"/>
    <n v="5535151"/>
    <n v="19981788"/>
    <n v="4392862"/>
    <n v="13731.767965367966"/>
    <n v="3352.7130972189207"/>
    <n v="1292.353724025216"/>
    <n v="2908.1338960849948"/>
    <n v="2914.9714664897147"/>
    <n v="1.0412534708449028E-2"/>
    <n v="3.7926868847138584E-2"/>
    <n v="3.8612022646136092E-2"/>
    <n v="6.1943312538314518E-2"/>
    <n v="1.3585878619595398E-2"/>
    <n v="1.1122682079744732E-2"/>
    <n v="3.9263220323469405E-2"/>
    <n v="3.9959910560949267E-2"/>
    <n v="6.362969048861046E-2"/>
    <n v="1.4395751144136172E-2"/>
    <n v="142.98251054776244"/>
    <n v="127.1579099203058"/>
    <n v="49.900391258879957"/>
    <n v="180.13944682845911"/>
    <n v="39.602448523313257"/>
    <n v="143.45657435071345"/>
    <n v="127.57950667449055"/>
    <n v="50.065837852021332"/>
    <n v="180.73670582816359"/>
    <n v="39.733751906371864"/>
  </r>
  <r>
    <x v="37"/>
    <x v="9"/>
    <n v="2"/>
    <x v="22"/>
    <x v="22"/>
    <x v="0"/>
    <n v="32660"/>
    <n v="8165"/>
    <n v="329"/>
    <n v="1159"/>
    <n v="645"/>
    <n v="1154"/>
    <n v="176"/>
    <n v="4714959"/>
    <n v="3904735"/>
    <n v="511932"/>
    <n v="3629422"/>
    <n v="878504"/>
    <n v="14331.182370820668"/>
    <n v="3369.055220017256"/>
    <n v="793.69302325581396"/>
    <n v="3145.0797227036396"/>
    <n v="4991.5"/>
    <n v="1.0073484384568279E-2"/>
    <n v="3.5486834047764849E-2"/>
    <n v="1.9748928352725046E-2"/>
    <n v="3.5333741579914271E-2"/>
    <n v="5.3888548683404779E-3"/>
    <n v="1.1360960462052327E-2"/>
    <n v="3.7872093023391395E-2"/>
    <n v="2.1542787174984653E-2"/>
    <n v="3.7714038798726188E-2"/>
    <n v="6.3327478029398905E-3"/>
    <n v="144.36494182486223"/>
    <n v="119.55710349050827"/>
    <n v="15.674586650336803"/>
    <n v="111.12743417023883"/>
    <n v="26.898469075321493"/>
    <n v="144.84358912985158"/>
    <n v="119.95349948980488"/>
    <n v="15.726556322212593"/>
    <n v="111.49588128907253"/>
    <n v="26.987651944572818"/>
  </r>
  <r>
    <x v="37"/>
    <x v="9"/>
    <n v="2"/>
    <x v="23"/>
    <x v="23"/>
    <x v="0"/>
    <n v="61096"/>
    <n v="15274"/>
    <n v="649"/>
    <n v="2559"/>
    <n v="3743"/>
    <n v="4593"/>
    <n v="916"/>
    <n v="10466031"/>
    <n v="6921174"/>
    <n v="3954633"/>
    <n v="14465853"/>
    <n v="4960044"/>
    <n v="16126.395993836672"/>
    <n v="2704.6400937866356"/>
    <n v="1056.5410098851189"/>
    <n v="3149.5434356629653"/>
    <n v="5414.8951965065498"/>
    <n v="1.0622626685871415E-2"/>
    <n v="4.1884902448605474E-2"/>
    <n v="6.1264239884771504E-2"/>
    <n v="7.5176770983370431E-2"/>
    <n v="1.4992798219196019E-2"/>
    <n v="1.1589003449421292E-2"/>
    <n v="4.3773272604677928E-2"/>
    <n v="6.3524845167047705E-2"/>
    <n v="7.7662310835830931E-2"/>
    <n v="1.6138339075585449E-2"/>
    <n v="171.30468443105931"/>
    <n v="113.28358648684038"/>
    <n v="64.728181877700663"/>
    <n v="236.77250556501244"/>
    <n v="81.184431059316481"/>
    <n v="171.87265144921841"/>
    <n v="113.65918240844047"/>
    <n v="64.942790559150538"/>
    <n v="237.55753356593635"/>
    <n v="81.453601043679981"/>
  </r>
  <r>
    <x v="37"/>
    <x v="9"/>
    <n v="2"/>
    <x v="24"/>
    <x v="24"/>
    <x v="0"/>
    <n v="32064"/>
    <n v="8016"/>
    <n v="379"/>
    <n v="1601"/>
    <n v="1121"/>
    <n v="2941"/>
    <n v="45"/>
    <n v="5280748"/>
    <n v="4598923"/>
    <n v="1927110"/>
    <n v="7370741"/>
    <n v="371531"/>
    <n v="13933.372031662269"/>
    <n v="2872.531542785759"/>
    <n v="1719.0990187332739"/>
    <n v="2506.2023121387283"/>
    <n v="8256.2444444444445"/>
    <n v="1.1820109780439122E-2"/>
    <n v="4.99313872255489E-2"/>
    <n v="3.4961327345309379E-2"/>
    <n v="9.1722804391217563E-2"/>
    <n v="1.4034431137724551E-3"/>
    <n v="1.3226402835329668E-2"/>
    <n v="5.2765462443270177E-2"/>
    <n v="3.7351412564978689E-2"/>
    <n v="9.5478539367123388E-2"/>
    <n v="1.8905670946556077E-3"/>
    <n v="164.6939870259481"/>
    <n v="143.42948478043911"/>
    <n v="60.101983532934135"/>
    <n v="229.87590444111777"/>
    <n v="11.587169411177644"/>
    <n v="165.24003603231665"/>
    <n v="143.9050305429931"/>
    <n v="60.301253882638932"/>
    <n v="230.63806650589532"/>
    <n v="11.625587099994666"/>
  </r>
  <r>
    <x v="37"/>
    <x v="9"/>
    <n v="2"/>
    <x v="25"/>
    <x v="25"/>
    <x v="0"/>
    <n v="81296"/>
    <n v="20324"/>
    <n v="905"/>
    <n v="3442"/>
    <n v="1005"/>
    <n v="3486"/>
    <n v="2264"/>
    <n v="11943064"/>
    <n v="8521145"/>
    <n v="819093"/>
    <n v="10106222"/>
    <n v="11070060"/>
    <n v="13196.755801104973"/>
    <n v="2475.6377106333525"/>
    <n v="815.01791044776121"/>
    <n v="2899.0883534136547"/>
    <n v="4889.6024734982329"/>
    <n v="1.113215902381421E-2"/>
    <n v="4.2339106475103326E-2"/>
    <n v="1.2362231844125172E-2"/>
    <n v="4.2880338516040152E-2"/>
    <n v="2.7848848651840188E-2"/>
    <n v="1.1989552470541641E-2"/>
    <n v="4.3984607105651434E-2"/>
    <n v="1.3265192066584743E-2"/>
    <n v="4.4535855169046373E-2"/>
    <n v="2.9193444767001087E-2"/>
    <n v="146.90838417634325"/>
    <n v="104.81628862428656"/>
    <n v="10.075440366069671"/>
    <n v="124.31388998228695"/>
    <n v="136.16979925211572"/>
    <n v="147.39546435853632"/>
    <n v="105.16381090659983"/>
    <n v="10.108845861315537"/>
    <n v="124.7260572831608"/>
    <n v="136.62127525874922"/>
  </r>
  <r>
    <x v="37"/>
    <x v="9"/>
    <n v="2"/>
    <x v="26"/>
    <x v="26"/>
    <x v="0"/>
    <n v="62332"/>
    <n v="15583"/>
    <n v="558"/>
    <n v="2502"/>
    <n v="5268"/>
    <n v="4351"/>
    <n v="631"/>
    <n v="8246274"/>
    <n v="10367639"/>
    <n v="3606801"/>
    <n v="15405337"/>
    <n v="1796112"/>
    <n v="14778.268817204302"/>
    <n v="4143.7406075139888"/>
    <n v="684.66230068337131"/>
    <n v="3540.6428407262697"/>
    <n v="2846.4532488114105"/>
    <n v="8.9520631457357374E-3"/>
    <n v="4.0139896040557017E-2"/>
    <n v="8.4515176795225563E-2"/>
    <n v="6.9803632163254831E-2"/>
    <n v="1.0123211191683244E-2"/>
    <n v="9.8311044646933084E-3"/>
    <n v="4.1971756894751862E-2"/>
    <n v="8.7111108823178768E-2"/>
    <n v="7.2181713586488977E-2"/>
    <n v="1.1057433232061417E-2"/>
    <n v="132.29599563627031"/>
    <n v="166.32931720464609"/>
    <n v="57.864355387281009"/>
    <n v="247.1497304755182"/>
    <n v="28.815247384970803"/>
    <n v="132.73462790371516"/>
    <n v="166.8807882087165"/>
    <n v="58.056206798094223"/>
    <n v="247.96916454950869"/>
    <n v="28.910785403613513"/>
  </r>
  <r>
    <x v="38"/>
    <x v="9"/>
    <n v="3"/>
    <x v="0"/>
    <x v="0"/>
    <x v="0"/>
    <n v="94672"/>
    <n v="23668"/>
    <n v="135"/>
    <n v="2566"/>
    <n v="1453"/>
    <n v="4712"/>
    <n v="569"/>
    <n v="2564741"/>
    <n v="5213070"/>
    <n v="2455098"/>
    <n v="8631292"/>
    <n v="1795873"/>
    <n v="18998.08148148148"/>
    <n v="2031.5939204988308"/>
    <n v="1689.6751548520303"/>
    <n v="1831.7682512733447"/>
    <n v="3156.1915641476276"/>
    <n v="1.4259760013520366E-3"/>
    <n v="2.7104106810883894E-2"/>
    <n v="1.5347726888625993E-2"/>
    <n v="4.9771843839783676E-2"/>
    <n v="6.0102247760689537E-3"/>
    <n v="1.7117293876048568E-3"/>
    <n v="2.8333797487244305E-2"/>
    <n v="1.6278638870418097E-2"/>
    <n v="5.1418682134872919E-2"/>
    <n v="6.5955287338543877E-3"/>
    <n v="27.090808264323137"/>
    <n v="55.064538617542674"/>
    <n v="25.932672807165794"/>
    <n v="91.170483353050528"/>
    <n v="18.969420736859895"/>
    <n v="27.180628841270636"/>
    <n v="55.24710713228459"/>
    <n v="26.018653543163172"/>
    <n v="91.472762463199402"/>
    <n v="19.032314553032535"/>
  </r>
  <r>
    <x v="38"/>
    <x v="9"/>
    <n v="3"/>
    <x v="1"/>
    <x v="1"/>
    <x v="0"/>
    <n v="22168"/>
    <n v="5542"/>
    <n v="27"/>
    <n v="350"/>
    <n v="1111"/>
    <n v="653"/>
    <n v="77"/>
    <n v="773588"/>
    <n v="1167563"/>
    <n v="2128895"/>
    <n v="2033278"/>
    <n v="602782"/>
    <n v="28651.407407407409"/>
    <n v="3335.8942857142856"/>
    <n v="1916.1971197119713"/>
    <n v="3113.748851454824"/>
    <n v="7828.3376623376626"/>
    <n v="1.217971851317214E-3"/>
    <n v="1.5788523998556479E-2"/>
    <n v="5.0117286178274989E-2"/>
    <n v="2.9456874774449658E-2"/>
    <n v="3.473475279682425E-3"/>
    <n v="1.7637883383481883E-3"/>
    <n v="1.7739301071353051E-2"/>
    <n v="5.3531741465163048E-2"/>
    <n v="3.2102896573153558E-2"/>
    <n v="4.3941775250255274E-3"/>
    <n v="34.89660772284374"/>
    <n v="52.668846986647416"/>
    <n v="96.034599422591128"/>
    <n v="91.721309996391199"/>
    <n v="27.191537351136773"/>
    <n v="35.012308716649237"/>
    <n v="52.843472497165322"/>
    <n v="96.353005689502652"/>
    <n v="92.025415392652334"/>
    <n v="27.281691899097787"/>
  </r>
  <r>
    <x v="38"/>
    <x v="9"/>
    <n v="3"/>
    <x v="2"/>
    <x v="2"/>
    <x v="0"/>
    <n v="22800"/>
    <n v="5700"/>
    <n v="108"/>
    <n v="701"/>
    <n v="282"/>
    <n v="1911"/>
    <n v="123"/>
    <n v="1162552"/>
    <n v="2134143"/>
    <n v="278154"/>
    <n v="5169184"/>
    <n v="631122"/>
    <n v="10764.37037037037"/>
    <n v="3044.4265335235377"/>
    <n v="986.36170212765956"/>
    <n v="2704.9628466771323"/>
    <n v="5131.0731707317073"/>
    <n v="4.7368421052631582E-3"/>
    <n v="3.0745614035087718E-2"/>
    <n v="1.2368421052631579E-2"/>
    <n v="8.3815789473684205E-2"/>
    <n v="5.3947368421052629E-3"/>
    <n v="5.7963444342639895E-3"/>
    <n v="3.3409397817083866E-2"/>
    <n v="1.4073887234470896E-2"/>
    <n v="8.8091839909010872E-2"/>
    <n v="6.5250505805305942E-3"/>
    <n v="50.989122807017544"/>
    <n v="93.602763157894742"/>
    <n v="12.199736842105263"/>
    <n v="226.71859649122808"/>
    <n v="27.680789473684211"/>
    <n v="51.15817912988129"/>
    <n v="93.91310658171183"/>
    <n v="12.240185520899709"/>
    <n v="227.4702903847022"/>
    <n v="27.772566155156017"/>
  </r>
  <r>
    <x v="38"/>
    <x v="9"/>
    <n v="3"/>
    <x v="3"/>
    <x v="3"/>
    <x v="0"/>
    <n v="91952"/>
    <n v="22988"/>
    <n v="122"/>
    <n v="1950"/>
    <n v="2870"/>
    <n v="4823"/>
    <n v="2528"/>
    <n v="2254169"/>
    <n v="6773395"/>
    <n v="2482021"/>
    <n v="14668567"/>
    <n v="13542220"/>
    <n v="18476.795081967211"/>
    <n v="3473.5358974358974"/>
    <n v="864.81567944250867"/>
    <n v="3041.3781878498858"/>
    <n v="5356.8908227848106"/>
    <n v="1.3267791891421611E-3"/>
    <n v="2.120671654776405E-2"/>
    <n v="3.1211936662606576E-2"/>
    <n v="5.2451278928136419E-2"/>
    <n v="2.7492604837306422E-2"/>
    <n v="1.6064752557160215E-3"/>
    <n v="2.2313741824332749E-2"/>
    <n v="3.2548070858688688E-2"/>
    <n v="5.4164266243690938E-2"/>
    <n v="2.8749010057840467E-2"/>
    <n v="24.51462719679833"/>
    <n v="73.662291195406297"/>
    <n v="26.992572211588655"/>
    <n v="159.52417565686446"/>
    <n v="147.27488254741604"/>
    <n v="24.595906350117986"/>
    <n v="73.906521246790902"/>
    <n v="27.082067083269351"/>
    <n v="160.05308396239639"/>
    <n v="147.76317786851595"/>
  </r>
  <r>
    <x v="38"/>
    <x v="9"/>
    <n v="3"/>
    <x v="4"/>
    <x v="4"/>
    <x v="0"/>
    <n v="69216"/>
    <n v="17304"/>
    <n v="174"/>
    <n v="1335"/>
    <n v="3708"/>
    <n v="2171"/>
    <n v="399"/>
    <n v="4308034"/>
    <n v="4872618"/>
    <n v="8764985"/>
    <n v="7682295"/>
    <n v="1416248"/>
    <n v="24758.816091954024"/>
    <n v="3649.9011235955054"/>
    <n v="2363.8039374325781"/>
    <n v="3538.5974205435282"/>
    <n v="3549.4937343358397"/>
    <n v="2.5138696255201111E-3"/>
    <n v="1.9287447988904298E-2"/>
    <n v="5.3571428571428568E-2"/>
    <n v="3.1365580212667589E-2"/>
    <n v="5.7645631067961165E-3"/>
    <n v="2.9573531397323405E-3"/>
    <n v="2.0505486228760431E-2"/>
    <n v="5.5565603295394436E-2"/>
    <n v="3.2909267343698485E-2"/>
    <n v="6.4350348668340144E-3"/>
    <n v="62.240435737401754"/>
    <n v="70.397278085991672"/>
    <n v="126.63235379103098"/>
    <n v="110.99016123439667"/>
    <n v="20.461280628756356"/>
    <n v="62.446796204496394"/>
    <n v="70.630682865632167"/>
    <n v="127.05220804442767"/>
    <n v="111.35815321973357"/>
    <n v="20.529120761587677"/>
  </r>
  <r>
    <x v="38"/>
    <x v="9"/>
    <n v="3"/>
    <x v="5"/>
    <x v="5"/>
    <x v="0"/>
    <n v="17908"/>
    <n v="4477"/>
    <n v="97"/>
    <n v="390"/>
    <n v="694"/>
    <n v="594"/>
    <n v="167"/>
    <n v="2000630"/>
    <n v="1420007"/>
    <n v="977020"/>
    <n v="2223134"/>
    <n v="887274"/>
    <n v="20625.051546391751"/>
    <n v="3641.0435897435896"/>
    <n v="1407.8097982708935"/>
    <n v="3742.6498316498319"/>
    <n v="5313.0179640718561"/>
    <n v="5.4165735983917806E-3"/>
    <n v="2.177797632343087E-2"/>
    <n v="3.8753629662720571E-2"/>
    <n v="3.3169533169533166E-2"/>
    <n v="9.325441143622961E-3"/>
    <n v="6.6945278625093882E-3"/>
    <n v="2.4319299264658534E-2"/>
    <n v="4.2114145349398759E-2"/>
    <n v="3.6287541143678881E-2"/>
    <n v="1.0998967575237826E-2"/>
    <n v="111.71710967165512"/>
    <n v="79.294561090015634"/>
    <n v="54.557739557739559"/>
    <n v="124.14194773285682"/>
    <n v="49.546236318963594"/>
    <n v="112.08751188142713"/>
    <n v="79.557465140585563"/>
    <n v="54.738627761451113"/>
    <n v="124.55354495284217"/>
    <n v="49.710508698300728"/>
  </r>
  <r>
    <x v="38"/>
    <x v="9"/>
    <n v="3"/>
    <x v="6"/>
    <x v="6"/>
    <x v="0"/>
    <n v="115848"/>
    <n v="28962"/>
    <n v="305"/>
    <n v="3303"/>
    <n v="2509"/>
    <n v="5557"/>
    <n v="929"/>
    <n v="9921597"/>
    <n v="9760714"/>
    <n v="3982777"/>
    <n v="14433720"/>
    <n v="8285758"/>
    <n v="32529.826229508195"/>
    <n v="2955.1056615198304"/>
    <n v="1587.3961737744121"/>
    <n v="2597.3942774878533"/>
    <n v="8919.0075349838535"/>
    <n v="2.6327601684966507E-3"/>
    <n v="2.851149782473586E-2"/>
    <n v="2.1657689386092121E-2"/>
    <n v="4.7968027069953734E-2"/>
    <n v="8.0191285132242256E-3"/>
    <n v="2.9835482665284446E-3"/>
    <n v="2.9650804127183752E-2"/>
    <n v="2.2654156864247661E-2"/>
    <n v="4.9430922710982365E-2"/>
    <n v="8.6296864573446787E-3"/>
    <n v="85.643230785166764"/>
    <n v="84.254488640287278"/>
    <n v="34.379333264277328"/>
    <n v="124.59187901388026"/>
    <n v="71.522667633450723"/>
    <n v="85.92718408496188"/>
    <n v="84.533837514128493"/>
    <n v="34.493319215480355"/>
    <n v="125.00496799767177"/>
    <n v="71.759803683766393"/>
  </r>
  <r>
    <x v="38"/>
    <x v="9"/>
    <n v="3"/>
    <x v="7"/>
    <x v="7"/>
    <x v="0"/>
    <n v="142124"/>
    <n v="35531"/>
    <n v="1001"/>
    <n v="3283"/>
    <n v="1760"/>
    <n v="5095"/>
    <n v="768"/>
    <n v="16066149"/>
    <n v="7331655"/>
    <n v="1594709"/>
    <n v="14412540"/>
    <n v="3974469"/>
    <n v="16050.098901098901"/>
    <n v="2233.218093207432"/>
    <n v="906.0846590909091"/>
    <n v="2828.7615309126595"/>
    <n v="5175.08984375"/>
    <n v="7.0431454223072809E-3"/>
    <n v="2.3099546874560242E-2"/>
    <n v="1.2383552390869945E-2"/>
    <n v="3.5848976949705888E-2"/>
    <n v="5.403731952379612E-3"/>
    <n v="7.5600028084006473E-3"/>
    <n v="2.4027976726519018E-2"/>
    <n v="1.3067053132236082E-2"/>
    <n v="3.6998011602563136E-2"/>
    <n v="5.8568303452426126E-3"/>
    <n v="113.04318060285385"/>
    <n v="51.586326025161128"/>
    <n v="11.220546846415806"/>
    <n v="101.40820691790267"/>
    <n v="27.964798345107088"/>
    <n v="113.41797944985245"/>
    <n v="51.757362397386458"/>
    <n v="11.257748984557205"/>
    <n v="101.74442957924619"/>
    <n v="28.057516668498195"/>
  </r>
  <r>
    <x v="38"/>
    <x v="9"/>
    <n v="3"/>
    <x v="8"/>
    <x v="8"/>
    <x v="0"/>
    <n v="13508"/>
    <n v="3377"/>
    <n v="104"/>
    <n v="333"/>
    <n v="546"/>
    <n v="473"/>
    <n v="143"/>
    <n v="1397079"/>
    <n v="1135212"/>
    <n v="569038"/>
    <n v="1565937"/>
    <n v="601765"/>
    <n v="13433.451923076924"/>
    <n v="3409.0450450450448"/>
    <n v="1042.1941391941391"/>
    <n v="3310.6490486257926"/>
    <n v="4208.1468531468536"/>
    <n v="7.6991412496298494E-3"/>
    <n v="2.4652058039680191E-2"/>
    <n v="4.0420491560556708E-2"/>
    <n v="3.5016286644951142E-2"/>
    <n v="1.0586319218241042E-2"/>
    <n v="9.4514201127588043E-3"/>
    <n v="2.7760671847894151E-2"/>
    <n v="4.4368714550275294E-2"/>
    <n v="3.8701438861036594E-2"/>
    <n v="1.26380569409963E-2"/>
    <n v="103.42604382588095"/>
    <n v="84.039976310334623"/>
    <n v="42.125999407758364"/>
    <n v="115.92663606751555"/>
    <n v="44.548785904649094"/>
    <n v="103.76895670013698"/>
    <n v="84.31861396061062"/>
    <n v="42.26566971712591"/>
    <n v="116.31099511777245"/>
    <n v="44.696489052271154"/>
  </r>
  <r>
    <x v="38"/>
    <x v="9"/>
    <n v="3"/>
    <x v="9"/>
    <x v="9"/>
    <x v="0"/>
    <n v="14532"/>
    <n v="3633"/>
    <n v="106"/>
    <n v="381"/>
    <n v="695"/>
    <n v="562"/>
    <n v="116"/>
    <n v="1757738"/>
    <n v="1367053"/>
    <n v="594266"/>
    <n v="1914149"/>
    <n v="527858"/>
    <n v="16582.433962264149"/>
    <n v="3588.0656167979005"/>
    <n v="855.05899280575545"/>
    <n v="3405.9590747330963"/>
    <n v="4550.5"/>
    <n v="7.2942471786402426E-3"/>
    <n v="2.6218001651527663E-2"/>
    <n v="4.7825488576933667E-2"/>
    <n v="3.8673272777319023E-2"/>
    <n v="7.9823837049270568E-3"/>
    <n v="8.9389738449874769E-3"/>
    <n v="2.9306333005296881E-2"/>
    <n v="5.1950082618035076E-2"/>
    <n v="4.2400056569599172E-2"/>
    <n v="9.7023471573793318E-3"/>
    <n v="120.95637214423341"/>
    <n v="94.071910266996966"/>
    <n v="40.893614093036057"/>
    <n v="131.71958436553811"/>
    <n v="36.323837049270573"/>
    <n v="121.35740747051341"/>
    <n v="94.383809165409033"/>
    <n v="41.029198383304063"/>
    <n v="132.15630552009216"/>
    <n v="36.444270074704114"/>
  </r>
  <r>
    <x v="38"/>
    <x v="9"/>
    <n v="3"/>
    <x v="10"/>
    <x v="10"/>
    <x v="0"/>
    <n v="41040"/>
    <n v="10260"/>
    <n v="308"/>
    <n v="1094"/>
    <n v="2476"/>
    <n v="2919"/>
    <n v="222"/>
    <n v="6240857"/>
    <n v="4442257"/>
    <n v="2875277"/>
    <n v="8292837"/>
    <n v="1208005"/>
    <n v="20262.522727272728"/>
    <n v="4060.5639853747716"/>
    <n v="1161.2588852988692"/>
    <n v="2840.9856115107914"/>
    <n v="5441.4639639639636"/>
    <n v="7.5048732943469787E-3"/>
    <n v="2.6656920077972709E-2"/>
    <n v="6.0331384015594541E-2"/>
    <n v="7.112573099415205E-2"/>
    <n v="5.4093567251461989E-3"/>
    <n v="8.4975049446511242E-3"/>
    <n v="2.8509556520748859E-2"/>
    <n v="6.3069874587901448E-2"/>
    <n v="7.408200090204424E-2"/>
    <n v="6.2529774508753135E-3"/>
    <n v="152.06766569200781"/>
    <n v="108.24212962962963"/>
    <n v="70.060355750487332"/>
    <n v="202.06717836257309"/>
    <n v="29.434819688109162"/>
    <n v="152.57185166291896"/>
    <n v="108.60101041452533"/>
    <n v="70.292643451660979"/>
    <n v="202.73713956733278"/>
    <n v="29.532411921642236"/>
  </r>
  <r>
    <x v="38"/>
    <x v="9"/>
    <n v="3"/>
    <x v="11"/>
    <x v="11"/>
    <x v="0"/>
    <n v="109960"/>
    <n v="27490"/>
    <n v="163"/>
    <n v="2106"/>
    <n v="8675"/>
    <n v="3226"/>
    <n v="731"/>
    <n v="3314445"/>
    <n v="4966417"/>
    <n v="13032976"/>
    <n v="6648590"/>
    <n v="3977068"/>
    <n v="20334.018404907976"/>
    <n v="2358.2226970560305"/>
    <n v="1502.3603458213256"/>
    <n v="2060.9392436453813"/>
    <n v="5440.5854993160056"/>
    <n v="1.4823572208075664E-3"/>
    <n v="1.91524190614769E-2"/>
    <n v="7.889232448162968E-2"/>
    <n v="2.933794106947981E-2"/>
    <n v="6.6478719534376141E-3"/>
    <n v="1.7526863612274944E-3"/>
    <n v="2.0115474162553489E-2"/>
    <n v="8.0786460367572879E-2"/>
    <n v="3.0523675411973396E-2"/>
    <n v="7.2188658835930179E-3"/>
    <n v="30.142279010549291"/>
    <n v="45.165669334303381"/>
    <n v="118.52469989086941"/>
    <n v="60.46371407784649"/>
    <n v="36.168315751182249"/>
    <n v="30.242216851636353"/>
    <n v="45.315417781756302"/>
    <n v="118.9176729178406"/>
    <n v="60.664183758554131"/>
    <n v="36.288233139998908"/>
  </r>
  <r>
    <x v="38"/>
    <x v="9"/>
    <n v="3"/>
    <x v="12"/>
    <x v="12"/>
    <x v="0"/>
    <n v="106700"/>
    <n v="26675"/>
    <n v="328"/>
    <n v="2681"/>
    <n v="4129"/>
    <n v="5717"/>
    <n v="989"/>
    <n v="8128227"/>
    <n v="9574567"/>
    <n v="5951501"/>
    <n v="15577332"/>
    <n v="4145588"/>
    <n v="24781.179878048781"/>
    <n v="3571.267064528161"/>
    <n v="1441.3904093000726"/>
    <n v="2724.7388490467029"/>
    <n v="4191.6966632962585"/>
    <n v="3.0740393626991565E-3"/>
    <n v="2.5126522961574509E-2"/>
    <n v="3.8697282099343956E-2"/>
    <n v="5.3580131208997191E-2"/>
    <n v="9.2689784442361763E-3"/>
    <n v="3.4689145784424702E-3"/>
    <n v="2.6242908073291295E-2"/>
    <n v="4.007304637551657E-2"/>
    <n v="5.5186397414548033E-2"/>
    <n v="9.9525241011926488E-3"/>
    <n v="76.178322399250234"/>
    <n v="89.733523898781627"/>
    <n v="55.777891283973759"/>
    <n v="145.99186504217431"/>
    <n v="38.85274601686973"/>
    <n v="76.430894445164569"/>
    <n v="90.031038716703662"/>
    <n v="55.962824945869677"/>
    <n v="146.47590647127404"/>
    <n v="38.981563733535118"/>
  </r>
  <r>
    <x v="38"/>
    <x v="9"/>
    <n v="3"/>
    <x v="13"/>
    <x v="13"/>
    <x v="0"/>
    <n v="28240"/>
    <n v="7060"/>
    <n v="213"/>
    <n v="756"/>
    <n v="1550"/>
    <n v="1142"/>
    <n v="404"/>
    <n v="4703490"/>
    <n v="2718796"/>
    <n v="2656829"/>
    <n v="3841167"/>
    <n v="3258229"/>
    <n v="22082.112676056338"/>
    <n v="3596.2910052910051"/>
    <n v="1714.0832258064515"/>
    <n v="3363.5437828371278"/>
    <n v="8064.9232673267325"/>
    <n v="7.5424929178470254E-3"/>
    <n v="2.6770538243626064E-2"/>
    <n v="5.4886685552407929E-2"/>
    <n v="4.0439093484419264E-2"/>
    <n v="1.4305949008498584E-2"/>
    <n v="8.7420943924374998E-3"/>
    <n v="2.9008536532506738E-2"/>
    <n v="5.8044590243737038E-2"/>
    <n v="4.3170337820081339E-2"/>
    <n v="1.5952415812557366E-2"/>
    <n v="166.55417847025495"/>
    <n v="96.274645892351273"/>
    <n v="94.080347025495755"/>
    <n v="136.01866147308783"/>
    <n v="115.37638101983003"/>
    <n v="167.10639501016956"/>
    <n v="96.593848042213125"/>
    <n v="94.392273896292721"/>
    <n v="136.46963637682404"/>
    <n v="115.75891567912122"/>
  </r>
  <r>
    <x v="38"/>
    <x v="9"/>
    <n v="3"/>
    <x v="14"/>
    <x v="14"/>
    <x v="0"/>
    <n v="192612"/>
    <n v="48153"/>
    <n v="1246"/>
    <n v="4969"/>
    <n v="9521"/>
    <n v="8480"/>
    <n v="1941"/>
    <n v="20805430"/>
    <n v="18324763"/>
    <n v="18795557"/>
    <n v="29597579"/>
    <n v="22526515"/>
    <n v="16697.776886035314"/>
    <n v="3687.8170658080098"/>
    <n v="1974.1158491755068"/>
    <n v="3490.2805424528301"/>
    <n v="11605.623390005152"/>
    <n v="6.4689635121383919E-3"/>
    <n v="2.579797728075094E-2"/>
    <n v="4.9430980416588791E-2"/>
    <n v="4.4026332731086332E-2"/>
    <n v="1.0077253753660208E-2"/>
    <n v="6.8945837994929312E-3"/>
    <n v="2.6639627405411554E-2"/>
    <n v="5.0581795885111969E-2"/>
    <n v="4.5115497214955648E-2"/>
    <n v="1.0607510252170375E-2"/>
    <n v="108.01730940959027"/>
    <n v="95.138220879280624"/>
    <n v="97.58248188067202"/>
    <n v="153.6642524868648"/>
    <n v="116.95281187049612"/>
    <n v="108.37544479472984"/>
    <n v="95.453655169972834"/>
    <n v="97.906020209132805"/>
    <n v="154.17373200035547"/>
    <n v="117.34057324458824"/>
  </r>
  <r>
    <x v="38"/>
    <x v="9"/>
    <n v="3"/>
    <x v="15"/>
    <x v="15"/>
    <x v="0"/>
    <n v="20936"/>
    <n v="5234"/>
    <n v="167"/>
    <n v="637"/>
    <n v="692"/>
    <n v="1019"/>
    <n v="282"/>
    <n v="2759992"/>
    <n v="2275052"/>
    <n v="898502"/>
    <n v="3101409"/>
    <n v="2122044"/>
    <n v="16526.898203592813"/>
    <n v="3571.5102040816328"/>
    <n v="1298.413294797688"/>
    <n v="3043.5809617271834"/>
    <n v="7524.9787234042551"/>
    <n v="7.9766908674054268E-3"/>
    <n v="3.0426060374474588E-2"/>
    <n v="3.3053114252961403E-2"/>
    <n v="4.8672143675964848E-2"/>
    <n v="1.3469621704241498E-2"/>
    <n v="9.4091471789982742E-3"/>
    <n v="3.3191870705721646E-2"/>
    <n v="3.5931947887816562E-2"/>
    <n v="5.2137232806987087E-2"/>
    <n v="1.5325895342363303E-2"/>
    <n v="131.82995796713794"/>
    <n v="108.66698509743982"/>
    <n v="42.916602980512039"/>
    <n v="148.13760985861674"/>
    <n v="101.35861673672143"/>
    <n v="132.26704506945106"/>
    <n v="109.02727450635537"/>
    <n v="43.058894565271174"/>
    <n v="148.62876558403107"/>
    <n v="101.69467497998478"/>
  </r>
  <r>
    <x v="38"/>
    <x v="9"/>
    <n v="3"/>
    <x v="16"/>
    <x v="16"/>
    <x v="0"/>
    <n v="40792"/>
    <n v="10198"/>
    <n v="306"/>
    <n v="1088"/>
    <n v="2141"/>
    <n v="1557"/>
    <n v="220"/>
    <n v="6462041"/>
    <n v="1885616"/>
    <n v="1749497"/>
    <n v="4714550"/>
    <n v="1299486"/>
    <n v="21117.781045751635"/>
    <n v="1733.1029411764705"/>
    <n v="817.14012143858008"/>
    <n v="3027.9704560051382"/>
    <n v="5906.7545454545452"/>
    <n v="7.5014708766424788E-3"/>
    <n v="2.6671896450284369E-2"/>
    <n v="5.2485781525789373E-2"/>
    <n v="3.8169248872327907E-2"/>
    <n v="5.3932143557560309E-3"/>
    <n v="8.4968913553685292E-3"/>
    <n v="2.8530663654966284E-2"/>
    <n v="5.5058439923290473E-2"/>
    <n v="4.0379667629923732E-2"/>
    <n v="6.2381389880802095E-3"/>
    <n v="158.41441949401843"/>
    <n v="46.225142184742104"/>
    <n v="42.88823788978231"/>
    <n v="115.57535791331634"/>
    <n v="31.856393410472641"/>
    <n v="158.93964836194019"/>
    <n v="46.378403353622829"/>
    <n v="43.030435429033844"/>
    <n v="115.95855228785845"/>
    <n v="31.962014461261422"/>
  </r>
  <r>
    <x v="38"/>
    <x v="9"/>
    <n v="3"/>
    <x v="17"/>
    <x v="17"/>
    <x v="0"/>
    <n v="130308"/>
    <n v="32577"/>
    <n v="677"/>
    <n v="3162"/>
    <n v="9904"/>
    <n v="4512"/>
    <n v="1037"/>
    <n v="12353049"/>
    <n v="11755735"/>
    <n v="6561828"/>
    <n v="15746570"/>
    <n v="2235583"/>
    <n v="18246.748892171345"/>
    <n v="3717.816255534472"/>
    <n v="662.54321486268179"/>
    <n v="3489.9312943262412"/>
    <n v="2155.8177434908389"/>
    <n v="5.1953832458482979E-3"/>
    <n v="2.4265586149737544E-2"/>
    <n v="7.6004543082542897E-2"/>
    <n v="3.4625656137765908E-2"/>
    <n v="7.9580685759891943E-3"/>
    <n v="5.6594153969089234E-3"/>
    <n v="2.525877442955957E-2"/>
    <n v="7.7715050948341829E-2"/>
    <n v="3.5805751934979486E-2"/>
    <n v="8.5315762515221667E-3"/>
    <n v="94.798853485587998"/>
    <n v="90.214990637566387"/>
    <n v="50.356294318077168"/>
    <n v="120.84116094176873"/>
    <n v="17.156145440034379"/>
    <n v="95.113162591132493"/>
    <n v="90.514101776271346"/>
    <n v="50.523252474676148"/>
    <n v="121.24181428104504"/>
    <n v="17.213027274883451"/>
  </r>
  <r>
    <x v="38"/>
    <x v="9"/>
    <n v="3"/>
    <x v="18"/>
    <x v="18"/>
    <x v="0"/>
    <n v="86812"/>
    <n v="21703"/>
    <n v="289"/>
    <n v="2694"/>
    <n v="4317"/>
    <n v="4404"/>
    <n v="885"/>
    <n v="12068468"/>
    <n v="11051695"/>
    <n v="4845748"/>
    <n v="17186506"/>
    <n v="10717638"/>
    <n v="41759.404844290657"/>
    <n v="4102.3366740905713"/>
    <n v="1122.4804262219134"/>
    <n v="3902.4763851044504"/>
    <n v="12110.325423728813"/>
    <n v="3.3290328526010228E-3"/>
    <n v="3.1032576141547252E-2"/>
    <n v="4.9728148182278949E-2"/>
    <n v="5.073031378150486E-2"/>
    <n v="1.0194443164539465E-2"/>
    <n v="3.7845460712896788E-3"/>
    <n v="3.2403866881323386E-2"/>
    <n v="5.1447208503456805E-2"/>
    <n v="5.2465693912111588E-2"/>
    <n v="1.098881298918003E-2"/>
    <n v="139.01843063170989"/>
    <n v="127.30607519697737"/>
    <n v="55.818872966870941"/>
    <n v="197.97385154126158"/>
    <n v="123.45802423628069"/>
    <n v="139.47935138105942"/>
    <n v="127.72816319861788"/>
    <n v="56.0039425050525"/>
    <n v="198.63024116952425"/>
    <n v="123.86735388261334"/>
  </r>
  <r>
    <x v="38"/>
    <x v="9"/>
    <n v="3"/>
    <x v="19"/>
    <x v="19"/>
    <x v="0"/>
    <n v="72128"/>
    <n v="18032"/>
    <n v="626"/>
    <n v="1880"/>
    <n v="5296"/>
    <n v="2979"/>
    <n v="657"/>
    <n v="8856797"/>
    <n v="6727482"/>
    <n v="5339452"/>
    <n v="8878700"/>
    <n v="1926349"/>
    <n v="14148.238019169328"/>
    <n v="3578.4478723404254"/>
    <n v="1008.2046827794562"/>
    <n v="2980.4296743873783"/>
    <n v="2932.0380517503804"/>
    <n v="8.6790150842945869E-3"/>
    <n v="2.6064773735581189E-2"/>
    <n v="7.3425022182786154E-2"/>
    <n v="4.1301574977817217E-2"/>
    <n v="9.1088065661047036E-3"/>
    <n v="9.4837379606314328E-3"/>
    <n v="2.744705363487962E-2"/>
    <n v="7.5687927084440859E-2"/>
    <n v="4.3027922753508037E-2"/>
    <n v="9.9330352040746962E-3"/>
    <n v="122.79277118456078"/>
    <n v="93.271434117125111"/>
    <n v="74.027451197870448"/>
    <n v="123.09643966282165"/>
    <n v="26.707367457852705"/>
    <n v="123.19989515979131"/>
    <n v="93.58067900725095"/>
    <n v="74.272891950751273"/>
    <n v="123.50457046212522"/>
    <n v="26.795916722622053"/>
  </r>
  <r>
    <x v="38"/>
    <x v="9"/>
    <n v="3"/>
    <x v="20"/>
    <x v="20"/>
    <x v="0"/>
    <n v="72124"/>
    <n v="18031"/>
    <n v="500"/>
    <n v="2245"/>
    <n v="5170"/>
    <n v="3357"/>
    <n v="569"/>
    <n v="9096345"/>
    <n v="10218576"/>
    <n v="34158115"/>
    <n v="15088828"/>
    <n v="2348978"/>
    <n v="18192.689999999999"/>
    <n v="4551.7042316258348"/>
    <n v="6606.9854932301741"/>
    <n v="4494.735775990468"/>
    <n v="4128.2565905096662"/>
    <n v="6.9325051300537961E-3"/>
    <n v="3.1126948033941546E-2"/>
    <n v="7.1682103044756251E-2"/>
    <n v="4.6544839443181191E-2"/>
    <n v="7.8891908380012195E-3"/>
    <n v="7.6523692072852211E-3"/>
    <n v="3.2633616599125781E-2"/>
    <n v="7.3920152862706728E-2"/>
    <n v="4.8372526868231243E-2"/>
    <n v="8.6567508486178075E-3"/>
    <n v="126.1209167544784"/>
    <n v="141.68066108368919"/>
    <n v="473.60261494093504"/>
    <n v="209.20675503299873"/>
    <n v="32.568604070767016"/>
    <n v="126.53907531946125"/>
    <n v="142.15040855658387"/>
    <n v="475.1728619303488"/>
    <n v="209.90038776831747"/>
    <n v="32.676586482346202"/>
  </r>
  <r>
    <x v="38"/>
    <x v="9"/>
    <n v="3"/>
    <x v="21"/>
    <x v="21"/>
    <x v="0"/>
    <n v="111084"/>
    <n v="27771"/>
    <n v="1123"/>
    <n v="4204"/>
    <n v="4221"/>
    <n v="6734"/>
    <n v="1571"/>
    <n v="15756724"/>
    <n v="14079119"/>
    <n v="6071983"/>
    <n v="20085892"/>
    <n v="4422774"/>
    <n v="14030.920747996439"/>
    <n v="3348.9816841103711"/>
    <n v="1438.517649846008"/>
    <n v="2982.7579447579446"/>
    <n v="2815.2603437301082"/>
    <n v="1.010946670987721E-2"/>
    <n v="3.7845234237153864E-2"/>
    <n v="3.7998271578265096E-2"/>
    <n v="6.062079147311944E-2"/>
    <n v="1.4142450757984948E-2"/>
    <n v="1.0808805913835783E-2"/>
    <n v="3.9179241618419271E-2"/>
    <n v="3.9334867136336361E-2"/>
    <n v="6.2289042646881426E-2"/>
    <n v="1.4967917512758985E-2"/>
    <n v="141.84512621079543"/>
    <n v="126.74299629109503"/>
    <n v="54.661184328976269"/>
    <n v="180.8171473839617"/>
    <n v="39.814680782110834"/>
    <n v="142.31541897390295"/>
    <n v="127.16321738379358"/>
    <n v="54.842415507653506"/>
    <n v="181.41665332492755"/>
    <n v="39.946687829074406"/>
  </r>
  <r>
    <x v="38"/>
    <x v="9"/>
    <n v="3"/>
    <x v="22"/>
    <x v="22"/>
    <x v="0"/>
    <n v="32728"/>
    <n v="8182"/>
    <n v="333"/>
    <n v="1163"/>
    <n v="1718"/>
    <n v="2062"/>
    <n v="746"/>
    <n v="5339372"/>
    <n v="4011726"/>
    <n v="1520450"/>
    <n v="6200392"/>
    <n v="4043540"/>
    <n v="16034.15015015015"/>
    <n v="3449.463456577816"/>
    <n v="885.01164144353902"/>
    <n v="3006.9796314258001"/>
    <n v="5420.2949061662202"/>
    <n v="1.0174773893913469E-2"/>
    <n v="3.5535321437301391E-2"/>
    <n v="5.2493277927157175E-2"/>
    <n v="6.3004155463211933E-2"/>
    <n v="2.2793937912490833E-2"/>
    <n v="1.1467295555332158E-2"/>
    <n v="3.7919668524338694E-2"/>
    <n v="5.536564000371702E-2"/>
    <n v="6.6133472881146418E-2"/>
    <n v="2.4716139557126669E-2"/>
    <n v="163.14385235883648"/>
    <n v="122.57779271571742"/>
    <n v="46.457162063065262"/>
    <n v="189.45221217306283"/>
    <n v="123.54986555854315"/>
    <n v="163.68476183637341"/>
    <n v="122.984203921882"/>
    <n v="46.611192502435479"/>
    <n v="190.08034799076651"/>
    <n v="123.95949970817716"/>
  </r>
  <r>
    <x v="38"/>
    <x v="9"/>
    <n v="3"/>
    <x v="23"/>
    <x v="23"/>
    <x v="0"/>
    <n v="61220"/>
    <n v="15305"/>
    <n v="672"/>
    <n v="2544"/>
    <n v="831"/>
    <n v="5240"/>
    <n v="2386"/>
    <n v="12124506"/>
    <n v="7044903"/>
    <n v="978299"/>
    <n v="15781076"/>
    <n v="14066522"/>
    <n v="18042.419642857141"/>
    <n v="2769.2228773584907"/>
    <n v="1177.2551143200963"/>
    <n v="3011.6557251908398"/>
    <n v="5895.4409052808051"/>
    <n v="1.0976804965697485E-2"/>
    <n v="4.1555047370140479E-2"/>
    <n v="1.3573995426331264E-2"/>
    <n v="8.5592943482522055E-2"/>
    <n v="3.8974191440705651E-2"/>
    <n v="1.195798899543481E-2"/>
    <n v="4.3434384683568993E-2"/>
    <n v="1.4663666353853929E-2"/>
    <n v="8.8227442395358194E-2"/>
    <n v="4.0796682224843749E-2"/>
    <n v="198.04812152891213"/>
    <n v="115.07518784710879"/>
    <n v="15.980055537406077"/>
    <n v="257.77647827507349"/>
    <n v="229.77004246978112"/>
    <n v="198.70475740206626"/>
    <n v="115.45672388929404"/>
    <n v="16.033038002676896"/>
    <n v="258.63114572449962"/>
    <n v="230.53185354527665"/>
  </r>
  <r>
    <x v="38"/>
    <x v="9"/>
    <n v="3"/>
    <x v="24"/>
    <x v="24"/>
    <x v="0"/>
    <n v="31880"/>
    <n v="7970"/>
    <n v="401"/>
    <n v="1493"/>
    <n v="1148"/>
    <n v="2843"/>
    <n v="56"/>
    <n v="5182794"/>
    <n v="4277812"/>
    <n v="2281802"/>
    <n v="7222036"/>
    <n v="316071"/>
    <n v="12924.673316708229"/>
    <n v="2865.2458137977228"/>
    <n v="1987.6324041811847"/>
    <n v="2540.2870207527258"/>
    <n v="5644.125"/>
    <n v="1.2578419071518193E-2"/>
    <n v="4.6831869510664995E-2"/>
    <n v="3.6010037641154326E-2"/>
    <n v="8.917816813048933E-2"/>
    <n v="1.7565872020075283E-3"/>
    <n v="1.4032742840163783E-2"/>
    <n v="4.9588967926593779E-2"/>
    <n v="3.8441372676223821E-2"/>
    <n v="9.2897310076251363E-2"/>
    <n v="2.303036469752683E-3"/>
    <n v="162.57195734002511"/>
    <n v="134.18481806775407"/>
    <n v="71.574717691342528"/>
    <n v="226.53814303638646"/>
    <n v="9.91439774153074"/>
    <n v="163.11097067847155"/>
    <n v="134.6297127958421"/>
    <n v="71.812026315550582"/>
    <n v="227.28923862975566"/>
    <n v="9.9472692939976337"/>
  </r>
  <r>
    <x v="38"/>
    <x v="9"/>
    <n v="3"/>
    <x v="25"/>
    <x v="25"/>
    <x v="0"/>
    <n v="81460"/>
    <n v="20365"/>
    <n v="956"/>
    <n v="3381"/>
    <n v="1009"/>
    <n v="2721"/>
    <n v="439"/>
    <n v="14113967"/>
    <n v="8569373"/>
    <n v="916355"/>
    <n v="7543863"/>
    <n v="2339414"/>
    <n v="14763.56380753138"/>
    <n v="2534.567583555161"/>
    <n v="908.18136769078296"/>
    <n v="2772.4597574421168"/>
    <n v="5328.9612756264241"/>
    <n v="1.1735821261969065E-2"/>
    <n v="4.1505033145101893E-2"/>
    <n v="1.2386447336115885E-2"/>
    <n v="3.3402897127424502E-2"/>
    <n v="5.3891480481217773E-3"/>
    <n v="1.2614999618952488E-2"/>
    <n v="4.3133312884512491E-2"/>
    <n v="1.3289370134460488E-2"/>
    <n v="3.4869790446930712E-2"/>
    <n v="5.9868303170773299E-3"/>
    <n v="173.26254603486373"/>
    <n v="105.19731156395777"/>
    <n v="11.24914068254358"/>
    <n v="92.608188067763322"/>
    <n v="28.718561257058678"/>
    <n v="173.83700441559571"/>
    <n v="105.54609714192239"/>
    <n v="11.286437624606409"/>
    <n v="92.915233941077602"/>
    <n v="28.813778709267666"/>
  </r>
  <r>
    <x v="38"/>
    <x v="9"/>
    <n v="3"/>
    <x v="26"/>
    <x v="26"/>
    <x v="0"/>
    <n v="63268"/>
    <n v="15817"/>
    <n v="520"/>
    <n v="2441"/>
    <n v="4544"/>
    <n v="4252"/>
    <n v="734"/>
    <n v="7760439"/>
    <n v="9849475"/>
    <n v="3582591"/>
    <n v="16277701"/>
    <n v="2287072"/>
    <n v="14923.921153846153"/>
    <n v="4035.0163867267515"/>
    <n v="788.42231514084506"/>
    <n v="3828.2457666980245"/>
    <n v="3115.9019073569484"/>
    <n v="8.2190048681798061E-3"/>
    <n v="3.8581905544667131E-2"/>
    <n v="7.1821457925017387E-2"/>
    <n v="6.7206170575962579E-2"/>
    <n v="1.160144148700765E-2"/>
    <n v="9.0553419976339908E-3"/>
    <n v="4.0365975380958791E-2"/>
    <n v="7.4213158117315256E-2"/>
    <n v="6.9525493792121626E-2"/>
    <n v="1.2593382613400258E-2"/>
    <n v="122.65978061579314"/>
    <n v="155.67862110387557"/>
    <n v="56.625640134033006"/>
    <n v="257.28173800341403"/>
    <n v="36.148953657457163"/>
    <n v="123.06646365587332"/>
    <n v="156.19477933103175"/>
    <n v="56.813384538601341"/>
    <n v="258.13476512316799"/>
    <n v="36.268806850535832"/>
  </r>
  <r>
    <x v="39"/>
    <x v="9"/>
    <n v="4"/>
    <x v="0"/>
    <x v="0"/>
    <x v="0"/>
    <n v="95156"/>
    <n v="23789"/>
    <n v="142"/>
    <n v="2495"/>
    <n v="1372"/>
    <n v="4524"/>
    <n v="601"/>
    <n v="2398982"/>
    <n v="5093557"/>
    <n v="2472849"/>
    <n v="9534300"/>
    <n v="1760612"/>
    <n v="16894.239436619719"/>
    <n v="2041.5058116232465"/>
    <n v="1802.3680758017492"/>
    <n v="2107.4933687002654"/>
    <n v="2929.4708818635609"/>
    <n v="1.4922863508344192E-3"/>
    <n v="2.6220101727689269E-2"/>
    <n v="1.4418428685526924E-2"/>
    <n v="4.7542982050527552E-2"/>
    <n v="6.3159443440245489E-3"/>
    <n v="1.7838541963250297E-3"/>
    <n v="2.7427041005610747E-2"/>
    <n v="1.5318844442151848E-2"/>
    <n v="4.915030717967607E-2"/>
    <n v="6.9143299526370173E-3"/>
    <n v="25.211042918996174"/>
    <n v="53.528490058430364"/>
    <n v="25.987315566017909"/>
    <n v="100.19651939972256"/>
    <n v="18.502375047290766"/>
    <n v="25.294631064404687"/>
    <n v="53.705965747352813"/>
    <n v="26.073477472103615"/>
    <n v="100.52872466627662"/>
    <n v="18.563720356202619"/>
  </r>
  <r>
    <x v="39"/>
    <x v="9"/>
    <n v="4"/>
    <x v="1"/>
    <x v="1"/>
    <x v="0"/>
    <n v="21676"/>
    <n v="5419"/>
    <n v="16"/>
    <n v="365"/>
    <n v="929"/>
    <n v="663"/>
    <n v="95"/>
    <n v="527703"/>
    <n v="1331564"/>
    <n v="1722776"/>
    <n v="2344110"/>
    <n v="535407"/>
    <n v="32981.4375"/>
    <n v="3648.1205479452055"/>
    <n v="1854.4413347685684"/>
    <n v="3535.610859728507"/>
    <n v="5635.863157894737"/>
    <n v="7.3814356892415575E-4"/>
    <n v="1.6838900166082305E-2"/>
    <n v="4.285846097065879E-2"/>
    <n v="3.0586824137294705E-2"/>
    <n v="4.3827274404871748E-3"/>
    <n v="1.1679534792386639E-3"/>
    <n v="1.8875171063299907E-2"/>
    <n v="4.6063790746905836E-2"/>
    <n v="3.3311959014249479E-2"/>
    <n v="5.4281329691049807E-3"/>
    <n v="24.345035984498985"/>
    <n v="61.430337700682784"/>
    <n v="79.478501568555089"/>
    <n v="108.14310758442517"/>
    <n v="24.700452112935967"/>
    <n v="24.425752851880716"/>
    <n v="61.63401225776942"/>
    <n v="79.742015480585977"/>
    <n v="108.50166005806696"/>
    <n v="24.782347375639137"/>
  </r>
  <r>
    <x v="39"/>
    <x v="9"/>
    <n v="4"/>
    <x v="2"/>
    <x v="2"/>
    <x v="0"/>
    <n v="22672"/>
    <n v="5668"/>
    <n v="105"/>
    <n v="699"/>
    <n v="571"/>
    <n v="1682"/>
    <n v="122"/>
    <n v="964028"/>
    <n v="2689782"/>
    <n v="563576"/>
    <n v="5058409"/>
    <n v="581510"/>
    <n v="9181.2190476190481"/>
    <n v="3848.0429184549357"/>
    <n v="986.9982486865149"/>
    <n v="3007.3775267538645"/>
    <n v="4766.4754098360654"/>
    <n v="4.6312632321806636E-3"/>
    <n v="3.0830980945659846E-2"/>
    <n v="2.5185250529287228E-2"/>
    <n v="7.4188426252646433E-2"/>
    <n v="5.381086803105152E-3"/>
    <n v="5.6819003398084498E-3"/>
    <n v="3.3505861770060499E-2"/>
    <n v="2.7609878930823187E-2"/>
    <n v="7.8243888722450833E-2"/>
    <n v="6.5131596142321826E-3"/>
    <n v="42.52064220183486"/>
    <n v="118.63893789696542"/>
    <n v="24.857798165137616"/>
    <n v="223.11260585744532"/>
    <n v="25.648817925194074"/>
    <n v="42.661620963984852"/>
    <n v="119.03228968427172"/>
    <n v="24.94021511449743"/>
    <n v="223.85234395557978"/>
    <n v="25.733857529829873"/>
  </r>
  <r>
    <x v="39"/>
    <x v="9"/>
    <n v="4"/>
    <x v="3"/>
    <x v="3"/>
    <x v="0"/>
    <n v="91432"/>
    <n v="22858"/>
    <n v="130"/>
    <n v="1912"/>
    <n v="5941"/>
    <n v="2850"/>
    <n v="1936"/>
    <n v="2058445"/>
    <n v="8392900"/>
    <n v="5139760"/>
    <n v="9640795"/>
    <n v="9607103"/>
    <n v="15834.192307692309"/>
    <n v="4389.5920502092049"/>
    <n v="865.13381585591651"/>
    <n v="3382.7350877192985"/>
    <n v="4962.346590909091"/>
    <n v="1.4218216816869367E-3"/>
    <n v="2.0911715810657101E-2"/>
    <n v="6.4977250853093013E-2"/>
    <n v="3.1170706098521305E-2"/>
    <n v="2.1174205967276226E-2"/>
    <n v="1.7121707341775829E-3"/>
    <n v="2.2014302060569667E-2"/>
    <n v="6.6876572710835372E-2"/>
    <n v="3.2509777584226053E-2"/>
    <n v="2.2283541899874217E-2"/>
    <n v="22.513397935077435"/>
    <n v="91.793901478694551"/>
    <n v="56.21401697436346"/>
    <n v="105.44224122845394"/>
    <n v="105.07374879692011"/>
    <n v="22.588041938750088"/>
    <n v="92.098247554700578"/>
    <n v="56.400396627119086"/>
    <n v="105.79183887978166"/>
    <n v="105.42212469795976"/>
  </r>
  <r>
    <x v="39"/>
    <x v="9"/>
    <n v="4"/>
    <x v="4"/>
    <x v="4"/>
    <x v="0"/>
    <n v="68800"/>
    <n v="17200"/>
    <n v="177"/>
    <n v="1349"/>
    <n v="2926"/>
    <n v="2173"/>
    <n v="416"/>
    <n v="4575628"/>
    <n v="5128239"/>
    <n v="6382923"/>
    <n v="8429442"/>
    <n v="1416615"/>
    <n v="25851.005649717514"/>
    <n v="3801.511489992587"/>
    <n v="2181.4501025290497"/>
    <n v="3879.1725724804419"/>
    <n v="3405.3245192307691"/>
    <n v="2.572674418604651E-3"/>
    <n v="1.9607558139534884E-2"/>
    <n v="4.2529069767441863E-2"/>
    <n v="3.1584302325581397E-2"/>
    <n v="6.0465116279069765E-3"/>
    <n v="3.0226560096732876E-3"/>
    <n v="2.0839168787224402E-2"/>
    <n v="4.432160393408547E-2"/>
    <n v="3.3137863132073335E-2"/>
    <n v="6.7351594514227656E-3"/>
    <n v="66.506220930232558"/>
    <n v="74.538357558139538"/>
    <n v="92.77504360465116"/>
    <n v="122.52095930232558"/>
    <n v="20.59033430232558"/>
    <n v="66.726724765934577"/>
    <n v="74.785492239957364"/>
    <n v="93.082642693670337"/>
    <n v="122.92718207520566"/>
    <n v="20.658602317385593"/>
  </r>
  <r>
    <x v="39"/>
    <x v="9"/>
    <n v="4"/>
    <x v="5"/>
    <x v="5"/>
    <x v="0"/>
    <n v="17832"/>
    <n v="4458"/>
    <n v="99"/>
    <n v="389"/>
    <n v="677"/>
    <n v="599"/>
    <n v="168"/>
    <n v="2026533"/>
    <n v="1471382"/>
    <n v="1257977"/>
    <n v="2327845"/>
    <n v="847864"/>
    <n v="20470.030303030304"/>
    <n v="3782.4730077120821"/>
    <n v="1858.1639586410636"/>
    <n v="3886.2186978297163"/>
    <n v="5046.8095238095239"/>
    <n v="5.5518169582772546E-3"/>
    <n v="2.1814715118887395E-2"/>
    <n v="3.7965455361148495E-2"/>
    <n v="3.3591296545536116E-2"/>
    <n v="9.4212651413189772E-3"/>
    <n v="6.8482931389104232E-3"/>
    <n v="2.436354722404414E-2"/>
    <n v="4.1300069086121508E-2"/>
    <n v="3.6735058783530415E-2"/>
    <n v="1.1106867020247197E-2"/>
    <n v="113.64586137281292"/>
    <n v="82.513571108120232"/>
    <n v="70.54604082548228"/>
    <n v="130.5431247196052"/>
    <n v="47.54733064154329"/>
    <n v="114.02265843019877"/>
    <n v="82.78714790548328"/>
    <n v="70.779938833488615"/>
    <n v="130.97594527868338"/>
    <n v="47.704975575163125"/>
  </r>
  <r>
    <x v="39"/>
    <x v="9"/>
    <n v="4"/>
    <x v="6"/>
    <x v="6"/>
    <x v="0"/>
    <n v="115952"/>
    <n v="28988"/>
    <n v="333"/>
    <n v="3247"/>
    <n v="2725"/>
    <n v="5604"/>
    <n v="902"/>
    <n v="11290585"/>
    <n v="9765896"/>
    <n v="5846485"/>
    <n v="15435928"/>
    <n v="8172497"/>
    <n v="33905.660660660658"/>
    <n v="3007.6673852787189"/>
    <n v="2145.4990825688074"/>
    <n v="2754.4482512491077"/>
    <n v="9060.417960088691"/>
    <n v="2.8718780184904097E-3"/>
    <n v="2.8002966744859942E-2"/>
    <n v="2.3501103905064165E-2"/>
    <n v="4.833034359045122E-2"/>
    <n v="7.7790809990340827E-3"/>
    <n v="3.2380417086516622E-3"/>
    <n v="2.913185587429418E-2"/>
    <n v="2.4537669544849417E-2"/>
    <n v="4.9797815685073465E-2"/>
    <n v="8.3802341604063482E-3"/>
    <n v="97.37292155374638"/>
    <n v="84.223609769559815"/>
    <n v="50.421596867669379"/>
    <n v="133.1234303849869"/>
    <n v="70.481725196633093"/>
    <n v="97.695765077191155"/>
    <n v="84.502856263362858"/>
    <n v="50.588771537287215"/>
    <n v="133.5648060429497"/>
    <n v="70.715409963792808"/>
  </r>
  <r>
    <x v="39"/>
    <x v="9"/>
    <n v="4"/>
    <x v="7"/>
    <x v="7"/>
    <x v="0"/>
    <n v="141364"/>
    <n v="35341"/>
    <n v="967"/>
    <n v="3320"/>
    <n v="4215"/>
    <n v="6950"/>
    <n v="3440"/>
    <n v="13221202"/>
    <n v="9372203"/>
    <n v="3821045"/>
    <n v="21862040"/>
    <n v="16486664"/>
    <n v="13672.390899689763"/>
    <n v="2822.9527108433736"/>
    <n v="906.53499406880189"/>
    <n v="3145.6172661870505"/>
    <n v="4792.6348837209298"/>
    <n v="6.8404968733199404E-3"/>
    <n v="2.3485470133838882E-2"/>
    <n v="2.981664355847316E-2"/>
    <n v="4.9163860671741035E-2"/>
    <n v="2.4334342548314989E-2"/>
    <n v="7.3512838714854985E-3"/>
    <n v="2.4423951150718357E-2"/>
    <n v="3.0870648859551132E-2"/>
    <n v="5.0503729668115567E-2"/>
    <n v="2.5289218214866734E-2"/>
    <n v="93.525947200135818"/>
    <n v="66.29837157975156"/>
    <n v="27.029830791432047"/>
    <n v="154.65068900144308"/>
    <n v="116.62561896946889"/>
    <n v="93.836035937803359"/>
    <n v="66.518186283243267"/>
    <n v="27.119449195312487"/>
    <n v="155.16343908168824"/>
    <n v="117.01229552339409"/>
  </r>
  <r>
    <x v="39"/>
    <x v="9"/>
    <n v="4"/>
    <x v="8"/>
    <x v="8"/>
    <x v="0"/>
    <n v="13424"/>
    <n v="3356"/>
    <n v="109"/>
    <n v="330"/>
    <n v="467"/>
    <n v="467"/>
    <n v="146"/>
    <n v="1436124"/>
    <n v="1158804"/>
    <n v="549745"/>
    <n v="1667963"/>
    <n v="581769"/>
    <n v="13175.449541284404"/>
    <n v="3511.5272727272727"/>
    <n v="1177.1841541755889"/>
    <n v="3571.6552462526765"/>
    <n v="3984.7191780821918"/>
    <n v="8.1197854588796192E-3"/>
    <n v="2.4582836710369489E-2"/>
    <n v="3.4788438617401669E-2"/>
    <n v="3.4788438617401669E-2"/>
    <n v="1.0876042908224077E-2"/>
    <n v="9.9245345848407059E-3"/>
    <n v="2.7696890744400279E-2"/>
    <n v="3.8473491082987789E-2"/>
    <n v="3.8473491082987789E-2"/>
    <n v="1.2961857809833239E-2"/>
    <n v="106.98182359952324"/>
    <n v="86.32330154946365"/>
    <n v="40.952398688915373"/>
    <n v="124.25230929678189"/>
    <n v="43.337976758045293"/>
    <n v="107.33652579315471"/>
    <n v="86.609509649035076"/>
    <n v="41.088177881685588"/>
    <n v="124.66427242461494"/>
    <n v="43.481665423151355"/>
  </r>
  <r>
    <x v="39"/>
    <x v="9"/>
    <n v="4"/>
    <x v="9"/>
    <x v="9"/>
    <x v="0"/>
    <n v="14464"/>
    <n v="3616"/>
    <n v="109"/>
    <n v="379"/>
    <n v="586"/>
    <n v="587"/>
    <n v="115"/>
    <n v="1818363"/>
    <n v="1407845"/>
    <n v="592601"/>
    <n v="2279334"/>
    <n v="498394"/>
    <n v="16682.229357798165"/>
    <n v="3714.6306068601584"/>
    <n v="1011.2645051194539"/>
    <n v="3883.0221465076661"/>
    <n v="4333.8608695652174"/>
    <n v="7.5359513274336279E-3"/>
    <n v="2.6202986725663718E-2"/>
    <n v="4.0514380530973448E-2"/>
    <n v="4.0583517699115043E-2"/>
    <n v="7.9507743362831861E-3"/>
    <n v="9.2114270861545292E-3"/>
    <n v="2.9297706514485596E-2"/>
    <n v="4.433413590796053E-2"/>
    <n v="4.4406393124855607E-2"/>
    <n v="9.6713867001506117E-3"/>
    <n v="125.71646847345133"/>
    <n v="97.334416482300881"/>
    <n v="40.970754977876105"/>
    <n v="157.58669800884957"/>
    <n v="34.457549778761063"/>
    <n v="126.13328607519702"/>
    <n v="97.657132340756903"/>
    <n v="41.106595031601408"/>
    <n v="158.10918253556807"/>
    <n v="34.571795059711256"/>
  </r>
  <r>
    <x v="39"/>
    <x v="9"/>
    <n v="4"/>
    <x v="10"/>
    <x v="10"/>
    <x v="0"/>
    <n v="40820"/>
    <n v="10205"/>
    <n v="294"/>
    <n v="1070"/>
    <n v="506"/>
    <n v="1275"/>
    <n v="221"/>
    <n v="5084596"/>
    <n v="5492758"/>
    <n v="587188"/>
    <n v="4028435"/>
    <n v="1113063"/>
    <n v="17294.544217687075"/>
    <n v="5133.4186915887849"/>
    <n v="1160.4505928853755"/>
    <n v="3159.556862745098"/>
    <n v="5036.4841628959275"/>
    <n v="7.2023517883390495E-3"/>
    <n v="2.6212640862322389E-2"/>
    <n v="1.2395884370406663E-2"/>
    <n v="3.1234688878000981E-2"/>
    <n v="5.4140127388535028E-3"/>
    <n v="8.1775366608721929E-3"/>
    <n v="2.8055138228842435E-2"/>
    <n v="1.3671881286074968E-2"/>
    <n v="3.3240764511137784E-2"/>
    <n v="6.2602657471936768E-3"/>
    <n v="124.56139147476728"/>
    <n v="134.56046055854972"/>
    <n v="14.384811366976972"/>
    <n v="98.687775600195977"/>
    <n v="27.267589416952475"/>
    <n v="124.97437937599506"/>
    <n v="135.00660074321181"/>
    <n v="14.432504741189227"/>
    <n v="99.014978570871037"/>
    <n v="27.357996118351032"/>
  </r>
  <r>
    <x v="39"/>
    <x v="9"/>
    <n v="4"/>
    <x v="11"/>
    <x v="11"/>
    <x v="0"/>
    <n v="107704"/>
    <n v="26926"/>
    <n v="166"/>
    <n v="2062"/>
    <n v="6665"/>
    <n v="3329"/>
    <n v="729"/>
    <n v="3455303"/>
    <n v="4829448"/>
    <n v="8986759"/>
    <n v="8047696"/>
    <n v="4059141"/>
    <n v="20815.078313253012"/>
    <n v="2342.1183317167797"/>
    <n v="1348.3509377344335"/>
    <n v="2417.4514869330128"/>
    <n v="5568.0946502057614"/>
    <n v="1.5412612344945407E-3"/>
    <n v="1.9145064250167126E-2"/>
    <n v="6.1882567035578998E-2"/>
    <n v="3.0908787045977864E-2"/>
    <n v="6.7685508430513257E-3"/>
    <n v="1.8197727737110279E-3"/>
    <n v="2.0117970088642769E-2"/>
    <n v="6.3593183975162421E-2"/>
    <n v="3.2137536431548944E-2"/>
    <n v="7.3506715975695577E-3"/>
    <n v="32.081473297184878"/>
    <n v="44.840005942211988"/>
    <n v="83.439417291836889"/>
    <n v="74.720493203595041"/>
    <n v="37.687931738839787"/>
    <n v="32.187840608664239"/>
    <n v="44.988674640641442"/>
    <n v="83.71606376647108"/>
    <n v="74.968231762882951"/>
    <n v="37.812887470677381"/>
  </r>
  <r>
    <x v="39"/>
    <x v="9"/>
    <n v="4"/>
    <x v="12"/>
    <x v="12"/>
    <x v="0"/>
    <n v="103240"/>
    <n v="25810"/>
    <n v="343"/>
    <n v="2635"/>
    <n v="4536"/>
    <n v="5434"/>
    <n v="987"/>
    <n v="8488717"/>
    <n v="9665658"/>
    <n v="8813584"/>
    <n v="16306350"/>
    <n v="4061464"/>
    <n v="24748.446064139942"/>
    <n v="3668.1814041745729"/>
    <n v="1943.0299823633156"/>
    <n v="3000.8005152741994"/>
    <n v="4114.9584599797363"/>
    <n v="3.3223556760945371E-3"/>
    <n v="2.5523053080201471E-2"/>
    <n v="4.3936458736923673E-2"/>
    <n v="5.263463773731112E-2"/>
    <n v="9.5602479659046887E-3"/>
    <n v="3.7396402630771957E-3"/>
    <n v="2.6666679078451657E-2"/>
    <n v="4.5422694907753636E-2"/>
    <n v="5.425393466975089E-2"/>
    <n v="1.0265883646515929E-2"/>
    <n v="82.223140255714839"/>
    <n v="93.623188686555594"/>
    <n v="85.369856644711348"/>
    <n v="157.94604804339403"/>
    <n v="39.340023246803561"/>
    <n v="82.495754118843067"/>
    <n v="93.933599831968536"/>
    <n v="85.652903562431092"/>
    <n v="158.46972400844518"/>
    <n v="39.470456549150221"/>
  </r>
  <r>
    <x v="39"/>
    <x v="9"/>
    <n v="4"/>
    <x v="13"/>
    <x v="13"/>
    <x v="0"/>
    <n v="28272"/>
    <n v="7068"/>
    <n v="235"/>
    <n v="828"/>
    <n v="1454"/>
    <n v="1280"/>
    <n v="388"/>
    <n v="5411576"/>
    <n v="3043992"/>
    <n v="2467840"/>
    <n v="4925301"/>
    <n v="3259045"/>
    <n v="23027.982978723405"/>
    <n v="3676.31884057971"/>
    <n v="1697.2764786795049"/>
    <n v="3847.8914062499998"/>
    <n v="8399.600515463917"/>
    <n v="8.3121109224674593E-3"/>
    <n v="2.928692699490662E-2"/>
    <n v="5.1428975664968873E-2"/>
    <n v="4.5274476513865305E-2"/>
    <n v="1.3723825693265421E-2"/>
    <n v="9.5702273258367783E-3"/>
    <n v="3.1623395851111756E-2"/>
    <n v="5.44896457535489E-2"/>
    <n v="4.8155479047613282E-2"/>
    <n v="1.533600938105667E-2"/>
    <n v="191.41114883984153"/>
    <n v="107.66808149405773"/>
    <n v="87.289190718732314"/>
    <n v="174.21126910016977"/>
    <n v="115.27465336728919"/>
    <n v="192.04577958452919"/>
    <n v="108.02505900112467"/>
    <n v="87.578601259574768"/>
    <n v="174.78887300732009"/>
    <n v="115.65685074478525"/>
  </r>
  <r>
    <x v="39"/>
    <x v="9"/>
    <n v="4"/>
    <x v="14"/>
    <x v="14"/>
    <x v="0"/>
    <n v="191816"/>
    <n v="47954"/>
    <n v="1281"/>
    <n v="5014"/>
    <n v="8264"/>
    <n v="8603"/>
    <n v="1944"/>
    <n v="21660742"/>
    <n v="18860687"/>
    <n v="13685235"/>
    <n v="32776759"/>
    <n v="22881500"/>
    <n v="16909.244340359095"/>
    <n v="3761.6049062624652"/>
    <n v="1656.0061713455952"/>
    <n v="3809.9220039521097"/>
    <n v="11770.318930041152"/>
    <n v="6.6782750135546565E-3"/>
    <n v="2.6139633815740086E-2"/>
    <n v="4.3082954498060641E-2"/>
    <n v="4.4850273178462692E-2"/>
    <n v="1.013471243274805E-2"/>
    <n v="7.1115769427516386E-3"/>
    <n v="2.6988445992718733E-2"/>
    <n v="4.4163152551596016E-2"/>
    <n v="4.5951385899723113E-2"/>
    <n v="1.0667565252632433E-2"/>
    <n v="112.92458397631063"/>
    <n v="98.326974809192137"/>
    <n v="71.345638528589902"/>
    <n v="170.87604266588815"/>
    <n v="119.28879759769779"/>
    <n v="113.29898961180679"/>
    <n v="98.652981531497829"/>
    <n v="71.582187632359719"/>
    <n v="171.44258850641842"/>
    <n v="119.68430401888158"/>
  </r>
  <r>
    <x v="39"/>
    <x v="9"/>
    <n v="4"/>
    <x v="15"/>
    <x v="15"/>
    <x v="0"/>
    <n v="20932"/>
    <n v="5233"/>
    <n v="159"/>
    <n v="618"/>
    <n v="707"/>
    <n v="1033"/>
    <n v="269"/>
    <n v="3048171"/>
    <n v="2279955"/>
    <n v="1278467"/>
    <n v="3397364"/>
    <n v="2105370"/>
    <n v="19170.886792452831"/>
    <n v="3689.2475728155341"/>
    <n v="1808.2984441301273"/>
    <n v="3288.8325266214906"/>
    <n v="7826.6542750929366"/>
    <n v="7.5960252245365944E-3"/>
    <n v="2.9524173514236574E-2"/>
    <n v="3.3776036690235045E-2"/>
    <n v="4.9350277087712592E-2"/>
    <n v="1.2851137015096502E-2"/>
    <n v="8.9942854520449547E-3"/>
    <n v="3.225021081169413E-2"/>
    <n v="3.6685372174644626E-2"/>
    <n v="5.2838511150590788E-2"/>
    <n v="1.4665034170672322E-2"/>
    <n v="145.62253965220714"/>
    <n v="108.92198547678196"/>
    <n v="61.077154595834131"/>
    <n v="162.30479648385247"/>
    <n v="100.58140645901013"/>
    <n v="146.1053565693143"/>
    <n v="109.28312034888822"/>
    <n v="61.279658161271641"/>
    <n v="162.84292404059741"/>
    <n v="100.91488783284704"/>
  </r>
  <r>
    <x v="39"/>
    <x v="9"/>
    <n v="4"/>
    <x v="16"/>
    <x v="16"/>
    <x v="0"/>
    <n v="40572"/>
    <n v="10143"/>
    <n v="304"/>
    <n v="1122"/>
    <n v="2814"/>
    <n v="1989"/>
    <n v="219"/>
    <n v="5477737"/>
    <n v="2456670"/>
    <n v="2299543"/>
    <n v="6698064"/>
    <n v="1198839"/>
    <n v="18018.871710526317"/>
    <n v="2189.5454545454545"/>
    <n v="817.17945984363894"/>
    <n v="3367.5535444947209"/>
    <n v="5474.1506849315065"/>
    <n v="7.4928522133491078E-3"/>
    <n v="2.7654540076900325E-2"/>
    <n v="6.9358178053830224E-2"/>
    <n v="4.9023957409050578E-2"/>
    <n v="5.3978112984324166E-3"/>
    <n v="8.4903986407346751E-3"/>
    <n v="2.9551404224394534E-2"/>
    <n v="7.2297064685836965E-2"/>
    <n v="5.1521608007020284E-2"/>
    <n v="6.2453826462229352E-3"/>
    <n v="135.01274277827073"/>
    <n v="60.550872522922212"/>
    <n v="56.678078477767919"/>
    <n v="165.0908015380065"/>
    <n v="29.54843241644484"/>
    <n v="135.46038252136319"/>
    <n v="60.751631180678679"/>
    <n v="56.865996743604711"/>
    <n v="165.63816619756881"/>
    <n v="29.646401337181491"/>
  </r>
  <r>
    <x v="39"/>
    <x v="9"/>
    <n v="4"/>
    <x v="17"/>
    <x v="17"/>
    <x v="0"/>
    <n v="130492"/>
    <n v="32623"/>
    <n v="685"/>
    <n v="3262"/>
    <n v="7964"/>
    <n v="4679"/>
    <n v="1154"/>
    <n v="14483645"/>
    <n v="12324861"/>
    <n v="6086463"/>
    <n v="17425462"/>
    <n v="2484243"/>
    <n v="21144.007299270073"/>
    <n v="3778.3142244022074"/>
    <n v="764.24698643897534"/>
    <n v="3724.185082282539"/>
    <n v="2152.7235701906411"/>
    <n v="5.2493639456824941E-3"/>
    <n v="2.4997701008490941E-2"/>
    <n v="6.1030561260460414E-2"/>
    <n v="3.5856604236275021E-2"/>
    <n v="8.843454004843208E-3"/>
    <n v="5.7154589327939095E-3"/>
    <n v="2.6004671703411267E-2"/>
    <n v="6.2574618471216453E-2"/>
    <n v="3.7055880868421237E-2"/>
    <n v="9.4473276342332459E-3"/>
    <n v="110.9925895840358"/>
    <n v="94.449169297734727"/>
    <n v="46.642422523986141"/>
    <n v="133.53663059804433"/>
    <n v="19.037511878122796"/>
    <n v="111.36058962065576"/>
    <n v="94.762319012418828"/>
    <n v="46.797067201267723"/>
    <n v="133.97937623659868"/>
    <n v="19.100631452993131"/>
  </r>
  <r>
    <x v="39"/>
    <x v="9"/>
    <n v="4"/>
    <x v="18"/>
    <x v="18"/>
    <x v="0"/>
    <n v="86472"/>
    <n v="21618"/>
    <n v="312"/>
    <n v="2614"/>
    <n v="4010"/>
    <n v="4441"/>
    <n v="912"/>
    <n v="13613412"/>
    <n v="10864383"/>
    <n v="5997564"/>
    <n v="18325449"/>
    <n v="11153934"/>
    <n v="43632.730769230766"/>
    <n v="4156.2291507268556"/>
    <n v="1495.6518703241895"/>
    <n v="4126.4240036027923"/>
    <n v="12230.190789473685"/>
    <n v="3.6081043574798777E-3"/>
    <n v="3.0229438430937183E-2"/>
    <n v="4.6373392543250992E-2"/>
    <n v="5.1357664908872239E-2"/>
    <n v="1.0546766583402719E-2"/>
    <n v="4.0831909862278871E-3"/>
    <n v="3.158608808077637E-2"/>
    <n v="4.8039648762758201E-2"/>
    <n v="5.3106593408271084E-2"/>
    <n v="1.1356189455825059E-2"/>
    <n v="157.43144601720789"/>
    <n v="125.64047321676381"/>
    <n v="69.358451290591177"/>
    <n v="211.92350124895921"/>
    <n v="128.98896752706079"/>
    <n v="157.95341580020499"/>
    <n v="126.05703885342473"/>
    <n v="69.588411801563097"/>
    <n v="212.62614145685524"/>
    <n v="129.41663522047548"/>
  </r>
  <r>
    <x v="39"/>
    <x v="9"/>
    <n v="4"/>
    <x v="19"/>
    <x v="19"/>
    <x v="0"/>
    <n v="72056"/>
    <n v="18014"/>
    <n v="648"/>
    <n v="1912"/>
    <n v="5220"/>
    <n v="2965"/>
    <n v="635"/>
    <n v="9948274"/>
    <n v="7146510"/>
    <n v="6349945"/>
    <n v="10539799"/>
    <n v="1719819"/>
    <n v="15352.274691358025"/>
    <n v="3737.7144351464435"/>
    <n v="1216.4645593869732"/>
    <n v="3554.7382799325464"/>
    <n v="2708.3763779527558"/>
    <n v="8.9930054402131681E-3"/>
    <n v="2.6534917286554903E-2"/>
    <n v="7.2443654935050519E-2"/>
    <n v="4.11485511269013E-2"/>
    <n v="8.8125902076162978E-3"/>
    <n v="9.8124350144041667E-3"/>
    <n v="2.7929967707412188E-2"/>
    <n v="7.4693699775395E-2"/>
    <n v="4.2872696117027813E-2"/>
    <n v="9.6238323856949765E-3"/>
    <n v="138.06308981902964"/>
    <n v="99.179943377373149"/>
    <n v="88.125138780948149"/>
    <n v="146.27232985455757"/>
    <n v="23.867811146885757"/>
    <n v="138.52084310057461"/>
    <n v="99.508778148519781"/>
    <n v="88.417320938514379"/>
    <n v="146.75730117511773"/>
    <n v="23.94694575766481"/>
  </r>
  <r>
    <x v="39"/>
    <x v="9"/>
    <n v="4"/>
    <x v="20"/>
    <x v="20"/>
    <x v="0"/>
    <n v="71848"/>
    <n v="17962"/>
    <n v="498"/>
    <n v="2348"/>
    <n v="3557"/>
    <n v="3430"/>
    <n v="524"/>
    <n v="9417977"/>
    <n v="10914343"/>
    <n v="6922429"/>
    <n v="17132356"/>
    <n v="2205080"/>
    <n v="18911.600401606425"/>
    <n v="4648.3573253833047"/>
    <n v="1946.142535844813"/>
    <n v="4994.8559766763847"/>
    <n v="4208.1679389312976"/>
    <n v="6.9312994098652712E-3"/>
    <n v="3.268010243848124E-2"/>
    <n v="4.9507293174479459E-2"/>
    <n v="4.773967264224474E-2"/>
    <n v="7.293174479456631E-3"/>
    <n v="7.6524825348130614E-3"/>
    <n v="3.422562498315395E-2"/>
    <n v="5.1392927887767614E-2"/>
    <n v="4.9593059773921581E-2"/>
    <n v="8.0328093620267785E-3"/>
    <n v="131.08196470326243"/>
    <n v="151.90879356419106"/>
    <n v="96.348249081394059"/>
    <n v="238.45278922169024"/>
    <n v="30.69090301748135"/>
    <n v="131.51657180623928"/>
    <n v="152.41245278868541"/>
    <n v="96.667695265351924"/>
    <n v="239.24338826523515"/>
    <n v="30.792659841758176"/>
  </r>
  <r>
    <x v="39"/>
    <x v="9"/>
    <n v="4"/>
    <x v="21"/>
    <x v="21"/>
    <x v="0"/>
    <n v="110940"/>
    <n v="27735"/>
    <n v="1154"/>
    <n v="4138"/>
    <n v="4314"/>
    <n v="6686"/>
    <n v="1570"/>
    <n v="16169320"/>
    <n v="14340945"/>
    <n v="7594542"/>
    <n v="21571696"/>
    <n v="4509255"/>
    <n v="14011.5424610052"/>
    <n v="3465.6706138231029"/>
    <n v="1760.4408901251738"/>
    <n v="3226.3978462458867"/>
    <n v="2872.1369426751594"/>
    <n v="1.040201910942852E-2"/>
    <n v="3.7299441139354607E-2"/>
    <n v="3.8885884261763114E-2"/>
    <n v="6.0266810888768702E-2"/>
    <n v="1.4151793762394086E-2"/>
    <n v="1.1111760387361669E-2"/>
    <n v="3.8625029294019272E-2"/>
    <n v="4.0238253575446109E-2"/>
    <n v="6.1931577006526878E-2"/>
    <n v="1.4978064953745776E-2"/>
    <n v="145.74833243194519"/>
    <n v="129.26757706868577"/>
    <n v="68.456300703082746"/>
    <n v="194.4447088516315"/>
    <n v="40.64588967009194"/>
    <n v="146.2315664196669"/>
    <n v="129.69616850234209"/>
    <n v="68.683270100409288"/>
    <n v="195.08939747675615"/>
    <n v="40.780652620871813"/>
  </r>
  <r>
    <x v="39"/>
    <x v="9"/>
    <n v="4"/>
    <x v="22"/>
    <x v="22"/>
    <x v="0"/>
    <n v="32544"/>
    <n v="8136"/>
    <n v="324"/>
    <n v="1122"/>
    <n v="826"/>
    <n v="2328"/>
    <n v="383"/>
    <n v="4426670"/>
    <n v="4893094"/>
    <n v="731155"/>
    <n v="7783460"/>
    <n v="1926979"/>
    <n v="13662.561728395061"/>
    <n v="4361.0463458110517"/>
    <n v="885.17554479418891"/>
    <n v="3343.4106529209621"/>
    <n v="5031.2767624020889"/>
    <n v="9.9557522123893804E-3"/>
    <n v="3.4476401179941003E-2"/>
    <n v="2.5381022615535889E-2"/>
    <n v="7.1533923303834804E-2"/>
    <n v="1.1768682399213373E-2"/>
    <n v="1.1238037907215045E-2"/>
    <n v="3.6832876332430847E-2"/>
    <n v="2.741240856957847E-2"/>
    <n v="7.4862507126008143E-2"/>
    <n v="1.3161562337188225E-2"/>
    <n v="136.02107915437563"/>
    <n v="150.35318338249755"/>
    <n v="22.466660521140611"/>
    <n v="239.16728121927238"/>
    <n v="59.211498279252702"/>
    <n v="136.4720620740236"/>
    <n v="150.85168492388914"/>
    <n v="22.541149565188441"/>
    <n v="239.96024918746588"/>
    <n v="59.407816192157952"/>
  </r>
  <r>
    <x v="39"/>
    <x v="9"/>
    <n v="4"/>
    <x v="23"/>
    <x v="23"/>
    <x v="0"/>
    <n v="60884"/>
    <n v="15221"/>
    <n v="663"/>
    <n v="2562"/>
    <n v="3381"/>
    <n v="4143"/>
    <n v="1891"/>
    <n v="10205182"/>
    <n v="8968510"/>
    <n v="3981871"/>
    <n v="13877459"/>
    <n v="10327967"/>
    <n v="15392.431372549019"/>
    <n v="3500.5893832943011"/>
    <n v="1177.7199053534457"/>
    <n v="3349.6159787593533"/>
    <n v="5461.6430460074034"/>
    <n v="1.088956047565863E-2"/>
    <n v="4.2080021023585837E-2"/>
    <n v="5.553183102292885E-2"/>
    <n v="6.8047434465541026E-2"/>
    <n v="3.1059063136456212E-2"/>
    <n v="1.1869573620201789E-2"/>
    <n v="4.3975883897841302E-2"/>
    <n v="5.7694395136942266E-2"/>
    <n v="7.0425408534685749E-2"/>
    <n v="3.26971885977273E-2"/>
    <n v="167.61681229879773"/>
    <n v="147.30487484396556"/>
    <n v="65.4009427764273"/>
    <n v="227.93277379935614"/>
    <n v="169.63351619473096"/>
    <n v="168.17255204047999"/>
    <n v="147.79326960563418"/>
    <n v="65.617782021523766"/>
    <n v="228.68849334261037"/>
    <n v="170.1959423927824"/>
  </r>
  <r>
    <x v="39"/>
    <x v="9"/>
    <n v="4"/>
    <x v="24"/>
    <x v="24"/>
    <x v="0"/>
    <n v="31692"/>
    <n v="7923"/>
    <n v="367"/>
    <n v="1462"/>
    <n v="1000"/>
    <n v="2672"/>
    <n v="63"/>
    <n v="5445986"/>
    <n v="4362385"/>
    <n v="1886449"/>
    <n v="7254402"/>
    <n v="343333"/>
    <n v="14839.198910081745"/>
    <n v="2983.8474692202462"/>
    <n v="1886.4490000000001"/>
    <n v="2714.9708083832334"/>
    <n v="5449.730158730159"/>
    <n v="1.1580209516597249E-2"/>
    <n v="4.6131515839959614E-2"/>
    <n v="3.1553704404897132E-2"/>
    <n v="8.4311498169885146E-2"/>
    <n v="1.9878833775085194E-3"/>
    <n v="1.2980473834553887E-2"/>
    <n v="4.8877033300672716E-2"/>
    <n v="3.3841641316579268E-2"/>
    <n v="8.7948122007062576E-2"/>
    <n v="2.5708510273757912E-3"/>
    <n v="171.84103243720813"/>
    <n v="137.64940679035718"/>
    <n v="59.524454120913795"/>
    <n v="228.90325634229458"/>
    <n v="10.833427994446549"/>
    <n v="172.41077773702227"/>
    <n v="138.10578849051757"/>
    <n v="59.721809650488986"/>
    <n v="229.66219355632015"/>
    <n v="10.869346625713886"/>
  </r>
  <r>
    <x v="39"/>
    <x v="9"/>
    <n v="4"/>
    <x v="25"/>
    <x v="25"/>
    <x v="0"/>
    <n v="81020"/>
    <n v="20255"/>
    <n v="914"/>
    <n v="3375"/>
    <n v="6027"/>
    <n v="2911"/>
    <n v="438"/>
    <n v="11501459"/>
    <n v="10813661"/>
    <n v="5477185"/>
    <n v="8973369"/>
    <n v="2160952"/>
    <n v="12583.653172866521"/>
    <n v="3204.0477037037035"/>
    <n v="908.77468060394892"/>
    <n v="3082.5726554448643"/>
    <n v="4933.6803652968038"/>
    <n v="1.1281165144408788E-2"/>
    <n v="4.1656381140459144E-2"/>
    <n v="7.4389039743273266E-2"/>
    <n v="3.5929400148111579E-2"/>
    <n v="5.40607257467292E-3"/>
    <n v="1.2145681439799216E-2"/>
    <n v="4.3291921247636027E-2"/>
    <n v="7.6537011280172665E-2"/>
    <n v="3.7452888732395273E-2"/>
    <n v="6.0063107857224358E-3"/>
    <n v="141.95826956307084"/>
    <n v="133.46903233769439"/>
    <n v="67.602875833127626"/>
    <n v="110.75498642310541"/>
    <n v="26.671834115033324"/>
    <n v="142.42893745714824"/>
    <n v="133.91155385171595"/>
    <n v="67.82701566872781"/>
    <n v="111.12219867765585"/>
    <n v="26.760265567690098"/>
  </r>
  <r>
    <x v="39"/>
    <x v="9"/>
    <n v="4"/>
    <x v="26"/>
    <x v="26"/>
    <x v="0"/>
    <n v="63524"/>
    <n v="15881"/>
    <n v="512"/>
    <n v="2487"/>
    <n v="3999"/>
    <n v="4403"/>
    <n v="726"/>
    <n v="7666953"/>
    <n v="10273027"/>
    <n v="4100870"/>
    <n v="17381914"/>
    <n v="2144355"/>
    <n v="14974.517578125"/>
    <n v="4130.6903900281468"/>
    <n v="1025.4738684671167"/>
    <n v="3947.7433568021802"/>
    <n v="2953.6570247933882"/>
    <n v="8.0599458472388388E-3"/>
    <n v="3.9150557269693347E-2"/>
    <n v="6.2952584849820539E-2"/>
    <n v="6.9312385869907442E-2"/>
    <n v="1.1428751338076948E-2"/>
    <n v="8.8865465650181941E-3"/>
    <n v="4.0943571134689827E-2"/>
    <n v="6.5197885848437831E-2"/>
    <n v="7.1660365872640852E-2"/>
    <n v="1.2411382159068642E-2"/>
    <n v="120.69380076821359"/>
    <n v="161.71883067816887"/>
    <n v="64.55623071594988"/>
    <n v="273.62751086203639"/>
    <n v="33.756611674327814"/>
    <n v="121.09396552938331"/>
    <n v="162.25501544360895"/>
    <n v="64.770269286962133"/>
    <n v="274.53473299636829"/>
    <n v="33.868532969063558"/>
  </r>
  <r>
    <x v="0"/>
    <x v="0"/>
    <n v="1"/>
    <x v="27"/>
    <x v="0"/>
    <x v="1"/>
    <n v="18316"/>
    <n v="4579"/>
    <n v="31"/>
    <n v="517"/>
    <n v="223"/>
    <n v="841"/>
    <n v="125"/>
    <n v="369203"/>
    <n v="799321"/>
    <n v="345737"/>
    <n v="1216119"/>
    <n v="323410"/>
    <n v="11909.774193548386"/>
    <n v="1546.0754352030947"/>
    <n v="1550.3901345291479"/>
    <n v="1446.0392390011891"/>
    <n v="2587.2800000000002"/>
    <n v="1.6925092815025114E-3"/>
    <n v="2.8226687049574144E-2"/>
    <n v="1.2175147412098712E-2"/>
    <n v="4.591613889495523E-2"/>
    <n v="6.8246341996069009E-3"/>
    <n v="2.4001915236420267E-3"/>
    <n v="3.1078053542610725E-2"/>
    <n v="1.4063215673898254E-2"/>
    <n v="4.9519572785928619E-2"/>
    <n v="8.2420369207092392E-3"/>
    <n v="20.157403363179732"/>
    <n v="43.640587464511903"/>
    <n v="18.87622843415593"/>
    <n v="66.396538545533957"/>
    <n v="17.657239571958943"/>
    <n v="20.224235979695962"/>
    <n v="43.785279446609479"/>
    <n v="18.938813267801574"/>
    <n v="66.61667872523212"/>
    <n v="17.715782802938957"/>
  </r>
  <r>
    <x v="0"/>
    <x v="0"/>
    <n v="1"/>
    <x v="28"/>
    <x v="1"/>
    <x v="1"/>
    <n v="2756"/>
    <n v="689"/>
    <n v="4"/>
    <n v="68"/>
    <n v="89"/>
    <n v="131"/>
    <n v="15"/>
    <n v="63373"/>
    <n v="191998"/>
    <n v="108698"/>
    <n v="351644"/>
    <n v="70645"/>
    <n v="15843.25"/>
    <n v="2823.5"/>
    <n v="1221.3258426966293"/>
    <n v="2684.3053435114502"/>
    <n v="4709.666666666667"/>
    <n v="1.4513788098693759E-3"/>
    <n v="2.4673439767779391E-2"/>
    <n v="3.2293178519593617E-2"/>
    <n v="4.7532656023222063E-2"/>
    <n v="5.4426705370101596E-3"/>
    <n v="3.1410076413081406E-3"/>
    <n v="3.1558475360487372E-2"/>
    <n v="4.0139093763865027E-2"/>
    <n v="5.6976252095449639E-2"/>
    <n v="8.7080770036579609E-3"/>
    <n v="22.994557329462989"/>
    <n v="69.665457184325106"/>
    <n v="39.440493468795353"/>
    <n v="127.59216255442671"/>
    <n v="25.633164005805515"/>
    <n v="23.070796634906845"/>
    <n v="69.896435584694501"/>
    <n v="39.571259883879641"/>
    <n v="128.01519908928381"/>
    <n v="25.71815170929251"/>
  </r>
  <r>
    <x v="0"/>
    <x v="0"/>
    <n v="1"/>
    <x v="29"/>
    <x v="2"/>
    <x v="1"/>
    <n v="2968"/>
    <n v="742"/>
    <n v="17"/>
    <n v="99"/>
    <n v="73"/>
    <n v="254"/>
    <n v="26"/>
    <n v="167130"/>
    <n v="316332"/>
    <n v="75729"/>
    <n v="625161"/>
    <n v="111075"/>
    <n v="9831.176470588236"/>
    <n v="3195.2727272727275"/>
    <n v="1037.3835616438357"/>
    <n v="2461.2637795275591"/>
    <n v="4272.1153846153848"/>
    <n v="5.7277628032345014E-3"/>
    <n v="3.3355795148247977E-2"/>
    <n v="2.4595687331536387E-2"/>
    <n v="8.557951482479785E-2"/>
    <n v="8.7601078167115903E-3"/>
    <n v="8.9552842851901831E-3"/>
    <n v="4.1035472026934694E-2"/>
    <n v="3.1220075765167769E-2"/>
    <n v="9.7543665010643821E-2"/>
    <n v="1.2745472650111328E-2"/>
    <n v="56.310646900269539"/>
    <n v="106.58086253369272"/>
    <n v="25.515161725067387"/>
    <n v="210.6337601078167"/>
    <n v="37.424191374663074"/>
    <n v="56.497346933119054"/>
    <n v="106.93423532607801"/>
    <n v="25.599758187627437"/>
    <n v="211.33212413124897"/>
    <n v="37.54827266556692"/>
  </r>
  <r>
    <x v="0"/>
    <x v="0"/>
    <n v="1"/>
    <x v="30"/>
    <x v="3"/>
    <x v="1"/>
    <n v="19996"/>
    <n v="4999"/>
    <n v="32"/>
    <n v="445"/>
    <n v="537"/>
    <n v="906"/>
    <n v="135"/>
    <n v="566587"/>
    <n v="1613459"/>
    <n v="490186"/>
    <n v="2784521"/>
    <n v="606207"/>
    <n v="17705.84375"/>
    <n v="3625.7505617977527"/>
    <n v="912.82309124767221"/>
    <n v="3073.4227373068434"/>
    <n v="4490.4222222222224"/>
    <n v="1.6003200640128026E-3"/>
    <n v="2.2254450890178034E-2"/>
    <n v="2.6855371074214842E-2"/>
    <n v="4.5309061812362474E-2"/>
    <n v="6.751350270054011E-3"/>
    <n v="2.2589477741989062E-3"/>
    <n v="2.468500739713941E-2"/>
    <n v="2.9519091437663361E-2"/>
    <n v="4.8736015946552906E-2"/>
    <n v="8.1006507314115503E-3"/>
    <n v="28.335017003400679"/>
    <n v="80.689087817563518"/>
    <n v="24.514202840568114"/>
    <n v="139.25390078015604"/>
    <n v="30.31641328265653"/>
    <n v="28.428962800448542"/>
    <n v="80.956615473085165"/>
    <n v="24.595480586918988"/>
    <n v="139.71560223949328"/>
    <n v="30.416928472364365"/>
  </r>
  <r>
    <x v="0"/>
    <x v="0"/>
    <n v="1"/>
    <x v="31"/>
    <x v="4"/>
    <x v="1"/>
    <n v="8848"/>
    <n v="2212"/>
    <n v="25"/>
    <n v="184"/>
    <n v="196"/>
    <n v="342"/>
    <n v="64"/>
    <n v="488587"/>
    <n v="531635"/>
    <n v="265810"/>
    <n v="945199"/>
    <n v="143324"/>
    <n v="19543.48"/>
    <n v="2889.320652173913"/>
    <n v="1356.1734693877552"/>
    <n v="2763.7397660818715"/>
    <n v="2239.4375"/>
    <n v="2.825497287522604E-3"/>
    <n v="2.0795660036166366E-2"/>
    <n v="2.2151898734177215E-2"/>
    <n v="3.8652802893309225E-2"/>
    <n v="7.2332730560578659E-3"/>
    <n v="4.1403175673564163E-3"/>
    <n v="2.4330391155602985E-2"/>
    <n v="2.5797545117808452E-2"/>
    <n v="4.3427699723013719E-2"/>
    <n v="9.3323308709388382E-3"/>
    <n v="55.220049728752258"/>
    <n v="60.085330018083184"/>
    <n v="30.041817359855333"/>
    <n v="106.82628842676311"/>
    <n v="16.198462929475589"/>
    <n v="55.403133846336083"/>
    <n v="60.284545152443442"/>
    <n v="30.141422116623229"/>
    <n v="107.18047493777571"/>
    <n v="16.252169532534172"/>
  </r>
  <r>
    <x v="0"/>
    <x v="0"/>
    <n v="1"/>
    <x v="32"/>
    <x v="5"/>
    <x v="1"/>
    <n v="3184"/>
    <n v="796"/>
    <n v="19"/>
    <n v="75"/>
    <n v="107"/>
    <n v="143"/>
    <n v="34"/>
    <n v="330922"/>
    <n v="217167"/>
    <n v="130948"/>
    <n v="473819"/>
    <n v="161310"/>
    <n v="17416.947368421053"/>
    <n v="2895.56"/>
    <n v="1223.8130841121495"/>
    <n v="3313.4195804195806"/>
    <n v="4744.411764705882"/>
    <n v="5.9673366834170852E-3"/>
    <n v="2.3555276381909549E-2"/>
    <n v="3.3605527638190955E-2"/>
    <n v="4.4912060301507538E-2"/>
    <n v="1.0678391959798994E-2"/>
    <n v="9.1475773746211471E-3"/>
    <n v="2.9817626218352933E-2"/>
    <n v="4.1046881708668256E-2"/>
    <n v="5.3464156181589124E-2"/>
    <n v="1.4922545313481066E-2"/>
    <n v="103.93278894472361"/>
    <n v="68.205716080402013"/>
    <n v="41.12688442211055"/>
    <n v="148.8125"/>
    <n v="50.662688442211056"/>
    <n v="104.27738195116675"/>
    <n v="68.431854655142402"/>
    <n v="41.263242128783773"/>
    <n v="149.30589334864374"/>
    <n v="50.830662459862779"/>
  </r>
  <r>
    <x v="0"/>
    <x v="0"/>
    <n v="1"/>
    <x v="33"/>
    <x v="6"/>
    <x v="1"/>
    <n v="22104"/>
    <n v="5526"/>
    <n v="81"/>
    <n v="616"/>
    <n v="454"/>
    <n v="1027"/>
    <n v="183"/>
    <n v="1900442"/>
    <n v="1544989"/>
    <n v="383669"/>
    <n v="2274429"/>
    <n v="1408242"/>
    <n v="23462.246913580246"/>
    <n v="2508.0990259740261"/>
    <n v="845.08590308370049"/>
    <n v="2214.6338851022397"/>
    <n v="7695.311475409836"/>
    <n v="3.6644951140065146E-3"/>
    <n v="2.7868259138617443E-2"/>
    <n v="2.0539268910604414E-2"/>
    <n v="4.6462178791169019E-2"/>
    <n v="8.2790445168295333E-3"/>
    <n v="4.6114523391498205E-3"/>
    <n v="3.0447773599594396E-2"/>
    <n v="2.2762100141090966E-2"/>
    <n v="4.976085154046913E-2"/>
    <n v="9.6991000849195059E-3"/>
    <n v="85.977289178429245"/>
    <n v="69.896353601158168"/>
    <n v="17.357446615997105"/>
    <n v="102.89671552660153"/>
    <n v="63.709826275787186"/>
    <n v="86.262350061184762"/>
    <n v="70.128097547138921"/>
    <n v="17.414995872341645"/>
    <n v="103.2378733933003"/>
    <n v="63.921058561567754"/>
  </r>
  <r>
    <x v="0"/>
    <x v="0"/>
    <n v="1"/>
    <x v="34"/>
    <x v="7"/>
    <x v="1"/>
    <n v="20644"/>
    <n v="5161"/>
    <n v="165"/>
    <n v="490"/>
    <n v="607"/>
    <n v="880"/>
    <n v="145"/>
    <n v="2498221"/>
    <n v="1143994"/>
    <n v="580772"/>
    <n v="2263746"/>
    <n v="627727"/>
    <n v="15140.733333333334"/>
    <n v="2334.6816326530611"/>
    <n v="956.79077429983522"/>
    <n v="2572.4386363636363"/>
    <n v="4329.1517241379306"/>
    <n v="7.9926370858360782E-3"/>
    <n v="2.373571013369502E-2"/>
    <n v="2.940321643092424E-2"/>
    <n v="4.2627397791125753E-2"/>
    <n v="7.0238325905832202E-3"/>
    <n v="9.4366181248754545E-3"/>
    <n v="2.6204270844514703E-2"/>
    <n v="3.2142745039362854E-2"/>
    <n v="4.5903397874286829E-2"/>
    <n v="8.3781344797143505E-3"/>
    <n v="121.01438674675451"/>
    <n v="55.415326487114903"/>
    <n v="28.13272621584964"/>
    <n v="109.65636504553382"/>
    <n v="30.407236969579539"/>
    <n v="121.41561442259524"/>
    <n v="55.599058052014783"/>
    <n v="28.226001310308206"/>
    <n v="110.01993478026655"/>
    <n v="30.508053288581131"/>
  </r>
  <r>
    <x v="0"/>
    <x v="0"/>
    <n v="1"/>
    <x v="35"/>
    <x v="8"/>
    <x v="1"/>
    <n v="2888"/>
    <n v="722"/>
    <n v="27"/>
    <n v="69"/>
    <n v="78"/>
    <n v="95"/>
    <n v="35"/>
    <n v="281781"/>
    <n v="187972"/>
    <n v="62797"/>
    <n v="243164"/>
    <n v="113590"/>
    <n v="10436.333333333334"/>
    <n v="2724.231884057971"/>
    <n v="805.08974358974353"/>
    <n v="2559.621052631579"/>
    <n v="3245.4285714285716"/>
    <n v="9.3490304709141266E-3"/>
    <n v="2.3891966759002771E-2"/>
    <n v="2.7008310249307478E-2"/>
    <n v="3.2894736842105261E-2"/>
    <n v="1.2119113573407203E-2"/>
    <n v="1.3521574697620839E-2"/>
    <n v="3.0513098375552536E-2"/>
    <n v="3.4036777069662447E-2"/>
    <n v="4.0627904183612583E-2"/>
    <n v="1.6863117564046043E-2"/>
    <n v="97.56959833795014"/>
    <n v="65.087257617728525"/>
    <n v="21.744113573407201"/>
    <n v="84.19806094182826"/>
    <n v="39.331717451523545"/>
    <n v="97.893093950548447"/>
    <n v="65.303056828077445"/>
    <n v="21.816206986321259"/>
    <n v="84.477222727547854"/>
    <n v="39.462123215698711"/>
  </r>
  <r>
    <x v="0"/>
    <x v="0"/>
    <n v="1"/>
    <x v="36"/>
    <x v="9"/>
    <x v="1"/>
    <n v="1952"/>
    <n v="488"/>
    <n v="18"/>
    <n v="55"/>
    <n v="99"/>
    <n v="90"/>
    <n v="19"/>
    <n v="248980"/>
    <n v="162479"/>
    <n v="68725"/>
    <n v="240378"/>
    <n v="70855"/>
    <n v="13832.222222222223"/>
    <n v="2954.1636363636362"/>
    <n v="694.19191919191917"/>
    <n v="2670.8666666666668"/>
    <n v="3729.2105263157896"/>
    <n v="9.2213114754098359E-3"/>
    <n v="2.8176229508196721E-2"/>
    <n v="5.0717213114754099E-2"/>
    <n v="4.6106557377049183E-2"/>
    <n v="9.7336065573770496E-3"/>
    <n v="1.4262125657262797E-2"/>
    <n v="3.690295291470256E-2"/>
    <n v="6.228876236168851E-2"/>
    <n v="5.7166357901679461E-2"/>
    <n v="1.4911211718647371E-2"/>
    <n v="127.55122950819673"/>
    <n v="83.237192622950815"/>
    <n v="35.20747950819672"/>
    <n v="123.14446721311475"/>
    <n v="36.298668032786885"/>
    <n v="127.97413032802486"/>
    <n v="83.513168614214592"/>
    <n v="35.32421120890637"/>
    <n v="123.55275724953795"/>
    <n v="36.419017609415221"/>
  </r>
  <r>
    <x v="0"/>
    <x v="0"/>
    <n v="1"/>
    <x v="37"/>
    <x v="10"/>
    <x v="1"/>
    <n v="4936"/>
    <n v="1234"/>
    <n v="40"/>
    <n v="124"/>
    <n v="162"/>
    <n v="259"/>
    <n v="36"/>
    <n v="766034"/>
    <n v="527754"/>
    <n v="198747"/>
    <n v="668881"/>
    <n v="166081"/>
    <n v="19150.849999999999"/>
    <n v="4256.0806451612907"/>
    <n v="1226.8333333333333"/>
    <n v="2582.5521235521237"/>
    <n v="4613.3611111111113"/>
    <n v="8.1037277147487843E-3"/>
    <n v="2.5121555915721232E-2"/>
    <n v="3.2820097244732574E-2"/>
    <n v="5.2471636952998377E-2"/>
    <n v="7.2933549432739062E-3"/>
    <n v="1.1077063068198629E-2"/>
    <n v="3.0311549803741657E-2"/>
    <n v="3.872879682039717E-2"/>
    <n v="5.9866442553810698E-2"/>
    <n v="1.0115260565965088E-2"/>
    <n v="155.19327390599676"/>
    <n v="106.91936790923825"/>
    <n v="40.264789303079418"/>
    <n v="135.51073743922205"/>
    <n v="33.646880064829823"/>
    <n v="155.70782294656433"/>
    <n v="107.2738630287182"/>
    <n v="40.398288701494742"/>
    <n v="135.96002830203477"/>
    <n v="33.758437540355068"/>
  </r>
  <r>
    <x v="0"/>
    <x v="0"/>
    <n v="1"/>
    <x v="38"/>
    <x v="11"/>
    <x v="1"/>
    <n v="20352"/>
    <n v="5088"/>
    <n v="42"/>
    <n v="472"/>
    <n v="1026"/>
    <n v="921"/>
    <n v="185"/>
    <n v="627297"/>
    <n v="847391"/>
    <n v="936909"/>
    <n v="1527794"/>
    <n v="717064"/>
    <n v="14935.642857142857"/>
    <n v="1795.3199152542372"/>
    <n v="913.16666666666663"/>
    <n v="1658.8425624321389"/>
    <n v="3876.0216216216218"/>
    <n v="2.0636792452830188E-3"/>
    <n v="2.3191823899371068E-2"/>
    <n v="5.0412735849056603E-2"/>
    <n v="4.5253537735849059E-2"/>
    <n v="9.09001572327044E-3"/>
    <n v="2.8048612850014986E-3"/>
    <n v="2.565006496504952E-2"/>
    <n v="5.3986204265949439E-2"/>
    <n v="4.8648404003975507E-2"/>
    <n v="1.0640087445022994E-2"/>
    <n v="30.822376179245282"/>
    <n v="41.636743317610062"/>
    <n v="46.035229952830186"/>
    <n v="75.068494496855351"/>
    <n v="35.233097484276726"/>
    <n v="30.924568907653409"/>
    <n v="41.774791480312089"/>
    <n v="46.187861460680743"/>
    <n v="75.317386867304393"/>
    <n v="35.349914122333736"/>
  </r>
  <r>
    <x v="0"/>
    <x v="0"/>
    <n v="1"/>
    <x v="39"/>
    <x v="12"/>
    <x v="1"/>
    <n v="16572"/>
    <n v="4143"/>
    <n v="67"/>
    <n v="455"/>
    <n v="524"/>
    <n v="1067"/>
    <n v="196"/>
    <n v="1174495"/>
    <n v="1364453"/>
    <n v="670972"/>
    <n v="2637160"/>
    <n v="627855"/>
    <n v="17529.776119402984"/>
    <n v="2998.7978021978024"/>
    <n v="1280.4809160305344"/>
    <n v="2471.5651358950327"/>
    <n v="3203.341836734694"/>
    <n v="4.042964035722906E-3"/>
    <n v="2.745594979483466E-2"/>
    <n v="3.1619599324161238E-2"/>
    <n v="6.4385710837557328E-2"/>
    <n v="1.1827178373159546E-2"/>
    <n v="5.1914843993320593E-3"/>
    <n v="3.0413562719161891E-2"/>
    <n v="3.4786756637609523E-2"/>
    <n v="6.8828049142986042E-2"/>
    <n v="1.3783883958074016E-2"/>
    <n v="70.872254405020513"/>
    <n v="82.334841902003376"/>
    <n v="40.488293507120446"/>
    <n v="159.13347815592564"/>
    <n v="37.886495293265746"/>
    <n v="71.107233986217139"/>
    <n v="82.607826116071962"/>
    <n v="40.622533941992167"/>
    <n v="159.66109108944048"/>
    <n v="38.012109369913333"/>
  </r>
  <r>
    <x v="0"/>
    <x v="0"/>
    <n v="1"/>
    <x v="40"/>
    <x v="13"/>
    <x v="1"/>
    <n v="4724"/>
    <n v="1181"/>
    <n v="35"/>
    <n v="126"/>
    <n v="166"/>
    <n v="208"/>
    <n v="57"/>
    <n v="644214"/>
    <n v="352889"/>
    <n v="136837"/>
    <n v="525923"/>
    <n v="378126"/>
    <n v="18406.114285714284"/>
    <n v="2800.7063492063494"/>
    <n v="824.31927710843377"/>
    <n v="2528.4759615384614"/>
    <n v="6633.7894736842109"/>
    <n v="7.4089754445385266E-3"/>
    <n v="2.6672311600338696E-2"/>
    <n v="3.513971210838273E-2"/>
    <n v="4.4030482641828961E-2"/>
    <n v="1.2066045723962743E-2"/>
    <n v="1.0316110621136607E-2"/>
    <n v="3.2134426651314052E-2"/>
    <n v="4.1381834676351842E-2"/>
    <n v="5.0985524077713437E-2"/>
    <n v="1.5767287163138275E-2"/>
    <n v="136.37044877222692"/>
    <n v="74.701312447078749"/>
    <n v="28.966342082980525"/>
    <n v="111.33001693480102"/>
    <n v="80.043607112616428"/>
    <n v="136.82259003976679"/>
    <n v="74.948987411858894"/>
    <n v="29.062381061683805"/>
    <n v="111.6991357242846"/>
    <n v="80.308994652983117"/>
  </r>
  <r>
    <x v="0"/>
    <x v="0"/>
    <n v="1"/>
    <x v="41"/>
    <x v="14"/>
    <x v="1"/>
    <n v="22200"/>
    <n v="5550"/>
    <n v="168"/>
    <n v="625"/>
    <n v="984"/>
    <n v="1214"/>
    <n v="246"/>
    <n v="2084187"/>
    <n v="1848531"/>
    <n v="1079936"/>
    <n v="3319349"/>
    <n v="2004135"/>
    <n v="12405.875"/>
    <n v="2957.6496000000002"/>
    <n v="1097.4959349593496"/>
    <n v="2734.2248764415158"/>
    <n v="8146.8902439024387"/>
    <n v="7.5675675675675675E-3"/>
    <n v="2.8153153153153154E-2"/>
    <n v="4.4324324324324323E-2"/>
    <n v="5.4684684684684681E-2"/>
    <n v="1.1081081081081081E-2"/>
    <n v="8.9227821360992471E-3"/>
    <n v="3.0739828180162937E-2"/>
    <n v="4.7542840987435345E-2"/>
    <n v="5.8240184308144469E-2"/>
    <n v="1.2718089235767789E-2"/>
    <n v="93.882297297297299"/>
    <n v="83.267162162162165"/>
    <n v="48.645765765765766"/>
    <n v="149.52022522522523"/>
    <n v="90.276351351351352"/>
    <n v="94.193567526894142"/>
    <n v="83.543237518541844"/>
    <n v="48.807052601673433"/>
    <n v="150.01596506303346"/>
    <n v="90.575665933772726"/>
  </r>
  <r>
    <x v="0"/>
    <x v="0"/>
    <n v="1"/>
    <x v="42"/>
    <x v="15"/>
    <x v="1"/>
    <n v="3120"/>
    <n v="780"/>
    <n v="27"/>
    <n v="92"/>
    <n v="105"/>
    <n v="173"/>
    <n v="43"/>
    <n v="428687"/>
    <n v="273863"/>
    <n v="135138"/>
    <n v="435998"/>
    <n v="247367"/>
    <n v="15877.296296296296"/>
    <n v="2976.771739130435"/>
    <n v="1287.0285714285715"/>
    <n v="2520.2196531791906"/>
    <n v="5752.7209302325582"/>
    <n v="8.6538461538461543E-3"/>
    <n v="2.9487179487179487E-2"/>
    <n v="3.3653846153846152E-2"/>
    <n v="5.5448717948717946E-2"/>
    <n v="1.3782051282051282E-2"/>
    <n v="1.2517479200811577E-2"/>
    <n v="3.6543785640923615E-2"/>
    <n v="4.1176348602358581E-2"/>
    <n v="6.4995063476149653E-2"/>
    <n v="1.8645249888306414E-2"/>
    <n v="137.3996794871795"/>
    <n v="87.776602564102561"/>
    <n v="43.313461538461539"/>
    <n v="139.74294871794871"/>
    <n v="79.28429487179487"/>
    <n v="137.85523320722825"/>
    <n v="88.067629136948739"/>
    <n v="43.457068922450205"/>
    <n v="140.20627163381462"/>
    <n v="79.547164884338514"/>
  </r>
  <r>
    <x v="0"/>
    <x v="0"/>
    <n v="1"/>
    <x v="43"/>
    <x v="16"/>
    <x v="1"/>
    <n v="5056"/>
    <n v="1264"/>
    <n v="43"/>
    <n v="140"/>
    <n v="297"/>
    <n v="322"/>
    <n v="51"/>
    <n v="860924"/>
    <n v="253910"/>
    <n v="256511"/>
    <n v="1080903"/>
    <n v="250760"/>
    <n v="20021.488372093023"/>
    <n v="1813.6428571428571"/>
    <n v="863.67340067340069"/>
    <n v="3356.8416149068321"/>
    <n v="4916.8627450980393"/>
    <n v="8.5047468354430382E-3"/>
    <n v="2.7689873417721517E-2"/>
    <n v="5.8742088607594937E-2"/>
    <n v="6.36867088607595E-2"/>
    <n v="1.0087025316455696E-2"/>
    <n v="1.1513789899507042E-2"/>
    <n v="3.306656689250595E-2"/>
    <n v="6.6447243972854772E-2"/>
    <n v="7.1688503213553106E-2"/>
    <n v="1.3361430748232936E-2"/>
    <n v="170.27768987341773"/>
    <n v="50.219541139240505"/>
    <n v="50.733979430379748"/>
    <n v="213.78619462025316"/>
    <n v="49.596518987341774"/>
    <n v="170.84225185313022"/>
    <n v="50.386045885616255"/>
    <n v="50.902189815939948"/>
    <n v="214.49501065692672"/>
    <n v="49.760958080725977"/>
  </r>
  <r>
    <x v="0"/>
    <x v="0"/>
    <n v="1"/>
    <x v="44"/>
    <x v="17"/>
    <x v="1"/>
    <n v="18124"/>
    <n v="4531"/>
    <n v="115"/>
    <n v="541"/>
    <n v="1122"/>
    <n v="850"/>
    <n v="179"/>
    <n v="1643397"/>
    <n v="1552934"/>
    <n v="635624"/>
    <n v="2381269"/>
    <n v="308540"/>
    <n v="14290.408695652173"/>
    <n v="2870.4879852125691"/>
    <n v="566.50980392156862"/>
    <n v="2801.4929411764706"/>
    <n v="1723.6871508379888"/>
    <n v="6.3451776649746192E-3"/>
    <n v="2.9849922754358861E-2"/>
    <n v="6.1906863826969763E-2"/>
    <n v="4.6899139262855882E-2"/>
    <n v="9.876406974177885E-3"/>
    <n v="7.7194365705037637E-3"/>
    <n v="3.279515781235013E-2"/>
    <n v="6.6077682172590371E-2"/>
    <n v="5.0558293882672412E-2"/>
    <n v="1.158789193632434E-2"/>
    <n v="90.67518207901125"/>
    <n v="85.683844625910396"/>
    <n v="35.070845288015889"/>
    <n v="131.38760759214301"/>
    <n v="17.023835797837123"/>
    <n v="90.975818999463783"/>
    <n v="85.967932582396898"/>
    <n v="35.187123972914137"/>
    <n v="131.82322806542433"/>
    <n v="17.080278955173071"/>
  </r>
  <r>
    <x v="0"/>
    <x v="0"/>
    <n v="1"/>
    <x v="45"/>
    <x v="18"/>
    <x v="1"/>
    <n v="18532"/>
    <n v="4633"/>
    <n v="79"/>
    <n v="604"/>
    <n v="1015"/>
    <n v="1264"/>
    <n v="233"/>
    <n v="2413676"/>
    <n v="1969928"/>
    <n v="421119"/>
    <n v="3792369"/>
    <n v="1761256"/>
    <n v="30552.860759493669"/>
    <n v="3261.4701986754967"/>
    <n v="414.89556650246305"/>
    <n v="3000.2919303797466"/>
    <n v="7559.038626609442"/>
    <n v="4.2628966112669975E-3"/>
    <n v="3.2592272825383121E-2"/>
    <n v="5.477012734729117E-2"/>
    <n v="6.820634578027196E-2"/>
    <n v="1.2572846967407727E-2"/>
    <n v="5.3780112581320056E-3"/>
    <n v="3.5631455989998492E-2"/>
    <n v="5.8664480837363593E-2"/>
    <n v="7.252120907422191E-2"/>
    <n v="1.4479905938830162E-2"/>
    <n v="130.243686596158"/>
    <n v="106.29872652708828"/>
    <n v="22.723883013166414"/>
    <n v="204.63894884524066"/>
    <n v="95.038635873084388"/>
    <n v="130.67551435706105"/>
    <n v="106.65116388710685"/>
    <n v="22.799224887901765"/>
    <n v="205.31743685017094"/>
    <n v="95.353739986004697"/>
  </r>
  <r>
    <x v="0"/>
    <x v="0"/>
    <n v="1"/>
    <x v="46"/>
    <x v="19"/>
    <x v="1"/>
    <n v="9224"/>
    <n v="2306"/>
    <n v="82"/>
    <n v="227"/>
    <n v="618"/>
    <n v="388"/>
    <n v="82"/>
    <n v="912690"/>
    <n v="619932"/>
    <n v="538430"/>
    <n v="964877"/>
    <n v="168891"/>
    <n v="11130.365853658537"/>
    <n v="2730.9779735682819"/>
    <n v="871.24595469255667"/>
    <n v="2486.7963917525772"/>
    <n v="2059.6463414634145"/>
    <n v="8.8898525585429308E-3"/>
    <n v="2.4609713790112748E-2"/>
    <n v="6.6999132697311364E-2"/>
    <n v="4.2064180398959233E-2"/>
    <n v="8.8898525585429308E-3"/>
    <n v="1.1167070067134759E-2"/>
    <n v="2.8368423349055986E-2"/>
    <n v="7.3064706453243145E-2"/>
    <n v="4.6934087717037838E-2"/>
    <n v="1.1167070067134759E-2"/>
    <n v="98.947311361665214"/>
    <n v="67.208586296617526"/>
    <n v="58.372723330442327"/>
    <n v="104.60505203816132"/>
    <n v="18.309952298352126"/>
    <n v="99.275374832758203"/>
    <n v="67.431418850673793"/>
    <n v="58.566260253976715"/>
    <n v="104.9518739577592"/>
    <n v="18.370659622521742"/>
  </r>
  <r>
    <x v="0"/>
    <x v="0"/>
    <n v="1"/>
    <x v="47"/>
    <x v="20"/>
    <x v="1"/>
    <n v="7660"/>
    <n v="1915"/>
    <n v="57"/>
    <n v="262"/>
    <n v="336"/>
    <n v="390"/>
    <n v="60"/>
    <n v="731963"/>
    <n v="967206"/>
    <n v="342261"/>
    <n v="1365837"/>
    <n v="190546"/>
    <n v="12841.456140350878"/>
    <n v="3691.6259541984732"/>
    <n v="1018.6339285714286"/>
    <n v="3502.146153846154"/>
    <n v="3175.7666666666669"/>
    <n v="7.4412532637075715E-3"/>
    <n v="3.4203655352480419E-2"/>
    <n v="4.3864229765013057E-2"/>
    <n v="5.0913838120104436E-2"/>
    <n v="7.832898172323759E-3"/>
    <n v="9.7291830357047089E-3"/>
    <n v="3.9042264874114226E-2"/>
    <n v="4.9316238878051255E-2"/>
    <n v="5.6765945353869585E-2"/>
    <n v="1.0179801430595456E-2"/>
    <n v="95.556527415143606"/>
    <n v="126.26710182767624"/>
    <n v="44.681592689295037"/>
    <n v="178.30770234986946"/>
    <n v="24.875456919060053"/>
    <n v="95.873348616629528"/>
    <n v="126.68574507467697"/>
    <n v="44.829736162724394"/>
    <n v="178.89888813299501"/>
    <n v="24.957932416671731"/>
  </r>
  <r>
    <x v="0"/>
    <x v="0"/>
    <n v="1"/>
    <x v="48"/>
    <x v="21"/>
    <x v="1"/>
    <n v="15488"/>
    <n v="3872"/>
    <n v="163"/>
    <n v="529"/>
    <n v="530"/>
    <n v="1024"/>
    <n v="214"/>
    <n v="1755220"/>
    <n v="1508610"/>
    <n v="679799"/>
    <n v="2470735"/>
    <n v="495515"/>
    <n v="10768.220858895706"/>
    <n v="2851.8147448015125"/>
    <n v="1282.6396226415095"/>
    <n v="2412.8271484375"/>
    <n v="2315.4906542056074"/>
    <n v="1.0524276859504132E-2"/>
    <n v="3.4155475206611573E-2"/>
    <n v="3.422004132231405E-2"/>
    <n v="6.6115702479338845E-2"/>
    <n v="1.3817148760330579E-2"/>
    <n v="1.2434820467519623E-2"/>
    <n v="3.7555969326363355E-2"/>
    <n v="3.7623634232421259E-2"/>
    <n v="7.0767888757263669E-2"/>
    <n v="1.6002625511540299E-2"/>
    <n v="113.32773760330579"/>
    <n v="97.405087809917362"/>
    <n v="43.89198088842975"/>
    <n v="159.52576188016528"/>
    <n v="31.993478822314049"/>
    <n v="113.70347990956577"/>
    <n v="97.728037981774378"/>
    <n v="44.037506374723904"/>
    <n v="160.05467544487925"/>
    <n v="32.099554384856873"/>
  </r>
  <r>
    <x v="0"/>
    <x v="0"/>
    <n v="1"/>
    <x v="49"/>
    <x v="22"/>
    <x v="1"/>
    <n v="4588"/>
    <n v="1147"/>
    <n v="51"/>
    <n v="165"/>
    <n v="221"/>
    <n v="284"/>
    <n v="32"/>
    <n v="776514"/>
    <n v="596593"/>
    <n v="206212"/>
    <n v="950604"/>
    <n v="146176"/>
    <n v="15225.764705882353"/>
    <n v="3615.7151515151513"/>
    <n v="933.08597285067879"/>
    <n v="3347.1971830985917"/>
    <n v="4568"/>
    <n v="1.1115954664341761E-2"/>
    <n v="3.5963382737576287E-2"/>
    <n v="4.81691368788143E-2"/>
    <n v="6.1900610287707061E-2"/>
    <n v="6.9747166521360072E-3"/>
    <n v="1.4722490774309527E-2"/>
    <n v="4.2368413928219148E-2"/>
    <n v="5.5534743829704927E-2"/>
    <n v="7.0189876904180881E-2"/>
    <n v="9.8374945399168408E-3"/>
    <n v="169.24891020052311"/>
    <n v="130.03334786399301"/>
    <n v="44.945945945945944"/>
    <n v="207.19354838709677"/>
    <n v="31.86050566695728"/>
    <n v="169.81006122317336"/>
    <n v="130.46447823904867"/>
    <n v="45.094965892376727"/>
    <n v="207.8805062613082"/>
    <n v="31.966140352084555"/>
  </r>
  <r>
    <x v="0"/>
    <x v="0"/>
    <n v="1"/>
    <x v="50"/>
    <x v="23"/>
    <x v="1"/>
    <n v="6956"/>
    <n v="1739"/>
    <n v="82"/>
    <n v="294"/>
    <n v="340"/>
    <n v="625"/>
    <n v="108"/>
    <n v="1401154"/>
    <n v="850852"/>
    <n v="422565"/>
    <n v="1712133"/>
    <n v="532411"/>
    <n v="17087.243902439026"/>
    <n v="2894.0544217687075"/>
    <n v="1242.8382352941176"/>
    <n v="2739.4128000000001"/>
    <n v="4929.7314814814818"/>
    <n v="1.1788384128809662E-2"/>
    <n v="4.2265669925244394E-2"/>
    <n v="4.8878665899942497E-2"/>
    <n v="8.9850488786658994E-2"/>
    <n v="1.5526164462334674E-2"/>
    <n v="1.4803668322554519E-2"/>
    <n v="4.7886397551531935E-2"/>
    <n v="5.4902233211609433E-2"/>
    <n v="9.7839494402838845E-2"/>
    <n v="1.898006887799596E-2"/>
    <n v="201.43099482461184"/>
    <n v="122.31914893617021"/>
    <n v="60.748274870615298"/>
    <n v="246.13757906843014"/>
    <n v="76.539821736630245"/>
    <n v="202.09884673931762"/>
    <n v="122.7247025993159"/>
    <n v="60.949688023157876"/>
    <n v="246.9536573169888"/>
    <n v="76.7935923469703"/>
  </r>
  <r>
    <x v="0"/>
    <x v="0"/>
    <n v="1"/>
    <x v="51"/>
    <x v="24"/>
    <x v="1"/>
    <n v="3676"/>
    <n v="919"/>
    <n v="44"/>
    <n v="155"/>
    <n v="104"/>
    <n v="305"/>
    <n v="8"/>
    <n v="414552"/>
    <n v="354468"/>
    <n v="198486"/>
    <n v="733978"/>
    <n v="33730"/>
    <n v="9421.636363636364"/>
    <n v="2286.8903225806453"/>
    <n v="1908.5192307692307"/>
    <n v="2406.4852459016392"/>
    <n v="4216.25"/>
    <n v="1.1969532100108813E-2"/>
    <n v="4.2165397170837865E-2"/>
    <n v="2.8291621327529923E-2"/>
    <n v="8.2970620239390641E-2"/>
    <n v="2.176278563656148E-3"/>
    <n v="1.6148720262567414E-2"/>
    <n v="4.988849486583339E-2"/>
    <n v="3.4663464258821261E-2"/>
    <n v="9.3571013147852794E-2"/>
    <n v="3.9671001635023483E-3"/>
    <n v="112.77257889009793"/>
    <n v="96.427638737758429"/>
    <n v="53.995103373231771"/>
    <n v="199.66757344940152"/>
    <n v="9.1757344940152343"/>
    <n v="113.14648054710776"/>
    <n v="96.747348141058765"/>
    <n v="54.174126135860469"/>
    <n v="200.32957867530504"/>
    <n v="9.2061569811602517"/>
  </r>
  <r>
    <x v="0"/>
    <x v="0"/>
    <n v="1"/>
    <x v="52"/>
    <x v="25"/>
    <x v="1"/>
    <n v="18128"/>
    <n v="4532"/>
    <n v="229"/>
    <n v="776"/>
    <n v="853"/>
    <n v="686"/>
    <n v="143"/>
    <n v="3202073"/>
    <n v="2054487"/>
    <n v="818276"/>
    <n v="1728035"/>
    <n v="637947"/>
    <n v="13982.851528384279"/>
    <n v="2647.5347938144332"/>
    <n v="959.29191090269637"/>
    <n v="2519.0014577259476"/>
    <n v="4461.1678321678319"/>
    <n v="1.2632391879964696E-2"/>
    <n v="4.2806707855251543E-2"/>
    <n v="4.7054280670785528E-2"/>
    <n v="3.7842012356575465E-2"/>
    <n v="7.8883495145631068E-3"/>
    <n v="1.4565086365204741E-2"/>
    <n v="4.6309680229958711E-2"/>
    <n v="5.0718779825524987E-2"/>
    <n v="4.1144120416017976E-2"/>
    <n v="9.4192759489900996E-3"/>
    <n v="176.63686010591351"/>
    <n v="113.33224845542807"/>
    <n v="45.138790820829655"/>
    <n v="95.324084289496909"/>
    <n v="35.191251103265664"/>
    <n v="177.22250614977119"/>
    <n v="113.70800571758512"/>
    <n v="45.28845015157686"/>
    <n v="95.640134817201186"/>
    <n v="35.30792899809844"/>
  </r>
  <r>
    <x v="0"/>
    <x v="0"/>
    <n v="1"/>
    <x v="53"/>
    <x v="26"/>
    <x v="1"/>
    <n v="8128"/>
    <n v="2032"/>
    <n v="81"/>
    <n v="348"/>
    <n v="760"/>
    <n v="755"/>
    <n v="115"/>
    <n v="916485"/>
    <n v="1136280"/>
    <n v="529225"/>
    <n v="2599008"/>
    <n v="246941"/>
    <n v="11314.62962962963"/>
    <n v="3265.1724137931033"/>
    <n v="696.34868421052636"/>
    <n v="3442.3947019867551"/>
    <n v="2147.3130434782611"/>
    <n v="9.9655511811023618E-3"/>
    <n v="4.281496062992126E-2"/>
    <n v="9.3503937007874016E-2"/>
    <n v="9.2888779527559057E-2"/>
    <n v="1.4148622047244094E-2"/>
    <n v="1.2532634051239187E-2"/>
    <n v="4.8046865022016383E-2"/>
    <n v="0.10102816563562153"/>
    <n v="0.10039076072601015"/>
    <n v="1.7200919611852567E-2"/>
    <n v="112.75652066929133"/>
    <n v="139.79822834645668"/>
    <n v="65.111343503937007"/>
    <n v="319.75984251968504"/>
    <n v="30.381520669291337"/>
    <n v="113.13036908467605"/>
    <n v="140.26173454397585"/>
    <n v="65.327222571932637"/>
    <n v="320.82001810616185"/>
    <n v="30.482251724948021"/>
  </r>
  <r>
    <x v="1"/>
    <x v="0"/>
    <n v="2"/>
    <x v="27"/>
    <x v="0"/>
    <x v="1"/>
    <n v="18272"/>
    <n v="4568"/>
    <n v="32"/>
    <n v="550"/>
    <n v="306"/>
    <n v="803"/>
    <n v="126"/>
    <n v="450087"/>
    <n v="886367"/>
    <n v="408630"/>
    <n v="1360038"/>
    <n v="367980"/>
    <n v="14065.21875"/>
    <n v="1611.5763636363636"/>
    <n v="1335.3921568627452"/>
    <n v="1693.6961394769614"/>
    <n v="2920.4761904761904"/>
    <n v="1.7513134851138354E-3"/>
    <n v="3.0100700525394045E-2"/>
    <n v="1.674693520140105E-2"/>
    <n v="4.3947022767075308E-2"/>
    <n v="6.8957968476357264E-3"/>
    <n v="2.4720295411495567E-3"/>
    <n v="3.3045898560300116E-2"/>
    <n v="1.895882355592271E-2"/>
    <n v="4.7480225732184973E-2"/>
    <n v="8.3222335902471238E-3"/>
    <n v="24.632607267950963"/>
    <n v="48.50957749562172"/>
    <n v="22.363725919439581"/>
    <n v="74.43290280210158"/>
    <n v="20.139010507880911"/>
    <n v="24.714277588560861"/>
    <n v="48.67041279428183"/>
    <n v="22.437873680007698"/>
    <n v="74.679687844774762"/>
    <n v="20.20578214220501"/>
  </r>
  <r>
    <x v="1"/>
    <x v="0"/>
    <n v="2"/>
    <x v="28"/>
    <x v="1"/>
    <x v="1"/>
    <n v="2732"/>
    <n v="683"/>
    <n v="3"/>
    <n v="55"/>
    <n v="144"/>
    <n v="75"/>
    <n v="16"/>
    <n v="84191"/>
    <n v="156961"/>
    <n v="189639"/>
    <n v="203330"/>
    <n v="80474"/>
    <n v="28063.666666666668"/>
    <n v="2853.8363636363638"/>
    <n v="1316.9375"/>
    <n v="2711.0666666666666"/>
    <n v="5029.625"/>
    <n v="1.0980966325036604E-3"/>
    <n v="2.013177159590044E-2"/>
    <n v="5.2708638360175697E-2"/>
    <n v="2.7452415812591509E-2"/>
    <n v="5.8565153733528552E-3"/>
    <n v="2.5744736422383245E-3"/>
    <n v="2.639272409473116E-2"/>
    <n v="6.2669531030571463E-2"/>
    <n v="3.4736270740840194E-2"/>
    <n v="9.2579313919666367E-3"/>
    <n v="30.816617862371888"/>
    <n v="57.452781844802345"/>
    <n v="69.413982430453885"/>
    <n v="74.425329428989755"/>
    <n v="29.456076134699853"/>
    <n v="30.91879149886741"/>
    <n v="57.643268668310483"/>
    <n v="69.644127056974227"/>
    <n v="74.672089361864224"/>
    <n v="29.553738844767921"/>
  </r>
  <r>
    <x v="1"/>
    <x v="0"/>
    <n v="2"/>
    <x v="29"/>
    <x v="2"/>
    <x v="1"/>
    <n v="2956"/>
    <n v="739"/>
    <n v="17"/>
    <n v="103"/>
    <n v="249"/>
    <n v="310"/>
    <n v="19"/>
    <n v="162772"/>
    <n v="374633"/>
    <n v="248841"/>
    <n v="952580"/>
    <n v="84106"/>
    <n v="9574.823529411764"/>
    <n v="3637.2135922330099"/>
    <n v="999.36144578313258"/>
    <n v="3072.8387096774195"/>
    <n v="4426.6315789473683"/>
    <n v="5.751014884979702E-3"/>
    <n v="3.4844384303112312E-2"/>
    <n v="8.4235453315290934E-2"/>
    <n v="0.10487144790257104"/>
    <n v="6.4276048714479025E-3"/>
    <n v="8.9916007263444748E-3"/>
    <n v="4.2703411191116793E-2"/>
    <n v="9.6138087271666603E-2"/>
    <n v="0.11800175982544402"/>
    <n v="9.8523483722744044E-3"/>
    <n v="55.064952638700944"/>
    <n v="126.73646820027064"/>
    <n v="84.181664411366711"/>
    <n v="322.25304465493912"/>
    <n v="28.452638700947226"/>
    <n v="55.247522526145325"/>
    <n v="127.15666764884257"/>
    <n v="84.460771833783028"/>
    <n v="323.32148654532426"/>
    <n v="28.546974477084383"/>
  </r>
  <r>
    <x v="1"/>
    <x v="0"/>
    <n v="2"/>
    <x v="30"/>
    <x v="3"/>
    <x v="1"/>
    <n v="19976"/>
    <n v="4994"/>
    <n v="32"/>
    <n v="500"/>
    <n v="1681"/>
    <n v="666"/>
    <n v="116"/>
    <n v="527479"/>
    <n v="1975155"/>
    <n v="1475256"/>
    <n v="2201783"/>
    <n v="551544"/>
    <n v="16483.71875"/>
    <n v="3950.31"/>
    <n v="877.60618679357526"/>
    <n v="3305.9804804804803"/>
    <n v="4754.6896551724139"/>
    <n v="1.6019223067681217E-3"/>
    <n v="2.5030036043251901E-2"/>
    <n v="8.415098117741289E-2"/>
    <n v="3.3340008009611531E-2"/>
    <n v="5.8069683620344415E-3"/>
    <n v="2.2612089069514074E-3"/>
    <n v="2.7605337135948881E-2"/>
    <n v="8.8727583647349687E-2"/>
    <n v="3.6299528686091896E-2"/>
    <n v="7.0595664478926515E-3"/>
    <n v="26.405636764116942"/>
    <n v="98.876401682018425"/>
    <n v="73.851421706047262"/>
    <n v="110.22141569883861"/>
    <n v="27.610332398878654"/>
    <n v="26.493185629609542"/>
    <n v="99.204230049445442"/>
    <n v="74.096278826636237"/>
    <n v="110.58685887991481"/>
    <n v="27.701875477312583"/>
  </r>
  <r>
    <x v="1"/>
    <x v="0"/>
    <n v="2"/>
    <x v="31"/>
    <x v="4"/>
    <x v="1"/>
    <n v="8804"/>
    <n v="2201"/>
    <n v="26"/>
    <n v="190"/>
    <n v="706"/>
    <n v="260"/>
    <n v="57"/>
    <n v="499263"/>
    <n v="552861"/>
    <n v="1331398"/>
    <n v="871138"/>
    <n v="150332"/>
    <n v="19202.423076923078"/>
    <n v="2909.7947368421051"/>
    <n v="1885.8328611898016"/>
    <n v="3350.5307692307692"/>
    <n v="2637.4035087719299"/>
    <n v="2.9532030895047705E-3"/>
    <n v="2.1581099500227168E-2"/>
    <n v="8.0190822353475688E-2"/>
    <n v="2.9532030895047707E-2"/>
    <n v="6.4743298500681504E-3"/>
    <n v="4.3006768982994468E-3"/>
    <n v="2.518950307498834E-2"/>
    <n v="8.6934970581031057E-2"/>
    <n v="3.3735938516035138E-2"/>
    <n v="8.4659332605497052E-3"/>
    <n v="56.708655156746936"/>
    <n v="62.796569741026808"/>
    <n v="151.22648796001818"/>
    <n v="98.947978191731025"/>
    <n v="17.075420263516584"/>
    <n v="56.896674800693987"/>
    <n v="63.004774090983062"/>
    <n v="151.72788497504195"/>
    <n v="99.276043873723765"/>
    <n v="17.132034451056715"/>
  </r>
  <r>
    <x v="1"/>
    <x v="0"/>
    <n v="2"/>
    <x v="32"/>
    <x v="5"/>
    <x v="1"/>
    <n v="3144"/>
    <n v="786"/>
    <n v="18"/>
    <n v="80"/>
    <n v="143"/>
    <n v="103"/>
    <n v="32"/>
    <n v="351510"/>
    <n v="243877"/>
    <n v="183938"/>
    <n v="306481"/>
    <n v="155289"/>
    <n v="19528.333333333332"/>
    <n v="3048.4625000000001"/>
    <n v="1286.2797202797203"/>
    <n v="2975.5436893203882"/>
    <n v="4852.78125"/>
    <n v="5.7251908396946565E-3"/>
    <n v="2.5445292620865138E-2"/>
    <n v="4.5483460559796435E-2"/>
    <n v="3.2760814249363869E-2"/>
    <n v="1.0178117048346057E-2"/>
    <n v="8.8603735421279237E-3"/>
    <n v="3.1988964118366034E-2"/>
    <n v="5.4141770565611605E-2"/>
    <n v="4.0157870774375728E-2"/>
    <n v="1.4348989397137652E-2"/>
    <n v="111.80343511450381"/>
    <n v="77.569020356234091"/>
    <n v="58.50445292620865"/>
    <n v="97.481234096692106"/>
    <n v="49.392175572519086"/>
    <n v="112.17412353947495"/>
    <n v="77.826203312669719"/>
    <n v="58.698426604090763"/>
    <n v="97.804436734379735"/>
    <n v="49.555937157752346"/>
  </r>
  <r>
    <x v="1"/>
    <x v="0"/>
    <n v="2"/>
    <x v="33"/>
    <x v="6"/>
    <x v="1"/>
    <n v="22180"/>
    <n v="5545"/>
    <n v="93"/>
    <n v="666"/>
    <n v="480"/>
    <n v="943"/>
    <n v="199"/>
    <n v="2281233"/>
    <n v="1738310"/>
    <n v="424989"/>
    <n v="2448235"/>
    <n v="1567890"/>
    <n v="24529.387096774193"/>
    <n v="2610.0750750750749"/>
    <n v="885.39374999999995"/>
    <n v="2596.2195121951218"/>
    <n v="7878.844221105528"/>
    <n v="4.1929666366095578E-3"/>
    <n v="3.0027051397655546E-2"/>
    <n v="2.1641118124436431E-2"/>
    <n v="4.2515779981965734E-2"/>
    <n v="8.9720468890892701E-3"/>
    <n v="5.2039021381896644E-3"/>
    <n v="3.269705166614334E-2"/>
    <n v="2.3917599459775722E-2"/>
    <n v="4.567235444125585E-2"/>
    <n v="1.0447290932077722E-2"/>
    <n v="102.85090171325518"/>
    <n v="78.37285843101894"/>
    <n v="19.160910730387737"/>
    <n v="110.38029756537421"/>
    <n v="70.689359783588813"/>
    <n v="103.19190768256105"/>
    <n v="78.632706542327213"/>
    <n v="19.224439438717546"/>
    <n v="110.7462675251563"/>
    <n v="70.923732970902421"/>
  </r>
  <r>
    <x v="1"/>
    <x v="0"/>
    <n v="2"/>
    <x v="34"/>
    <x v="7"/>
    <x v="1"/>
    <n v="20560"/>
    <n v="5140"/>
    <n v="175"/>
    <n v="519"/>
    <n v="946"/>
    <n v="827"/>
    <n v="309"/>
    <n v="2423737"/>
    <n v="1301302"/>
    <n v="848917"/>
    <n v="2521028"/>
    <n v="1464624"/>
    <n v="13849.925714285715"/>
    <n v="2507.3256262042391"/>
    <n v="897.37526427061312"/>
    <n v="3048.4014510278112"/>
    <n v="4739.8834951456311"/>
    <n v="8.511673151750972E-3"/>
    <n v="2.52431906614786E-2"/>
    <n v="4.6011673151750976E-2"/>
    <n v="4.0223735408560314E-2"/>
    <n v="1.5029182879377432E-2"/>
    <n v="1.0004452567201352E-2"/>
    <n v="2.779216010035436E-2"/>
    <n v="4.9416146269132821E-2"/>
    <n v="4.3416526979739925E-2"/>
    <n v="1.7006260554232617E-2"/>
    <n v="117.88604085603113"/>
    <n v="63.292898832684827"/>
    <n v="41.289737354085602"/>
    <n v="122.61809338521401"/>
    <n v="71.23657587548638"/>
    <n v="118.27689638534694"/>
    <n v="63.502748780104753"/>
    <n v="41.426635005679067"/>
    <n v="123.02463820973911"/>
    <n v="71.472763377995378"/>
  </r>
  <r>
    <x v="1"/>
    <x v="0"/>
    <n v="2"/>
    <x v="35"/>
    <x v="8"/>
    <x v="1"/>
    <n v="2872"/>
    <n v="718"/>
    <n v="30"/>
    <n v="69"/>
    <n v="101"/>
    <n v="67"/>
    <n v="32"/>
    <n v="357473"/>
    <n v="198157"/>
    <n v="78290"/>
    <n v="191317"/>
    <n v="99217"/>
    <n v="11915.766666666666"/>
    <n v="2871.840579710145"/>
    <n v="775.14851485148517"/>
    <n v="2855.4776119402986"/>
    <n v="3100.53125"/>
    <n v="1.0445682451253482E-2"/>
    <n v="2.402506963788301E-2"/>
    <n v="3.5167130919220059E-2"/>
    <n v="2.3328690807799445E-2"/>
    <n v="1.1142061281337047E-2"/>
    <n v="1.4865984349232088E-2"/>
    <n v="3.068263381970561E-2"/>
    <n v="4.31757606942779E-2"/>
    <n v="2.9891399118398651E-2"/>
    <n v="1.5705722810694132E-2"/>
    <n v="124.46831476323119"/>
    <n v="68.996169916434539"/>
    <n v="27.25974930362117"/>
    <n v="66.614554317548752"/>
    <n v="34.54630919220056"/>
    <n v="124.88099406517877"/>
    <n v="69.224929270108873"/>
    <n v="27.350130010833954"/>
    <n v="66.835417336603911"/>
    <n v="34.660848758269417"/>
  </r>
  <r>
    <x v="1"/>
    <x v="0"/>
    <n v="2"/>
    <x v="36"/>
    <x v="9"/>
    <x v="1"/>
    <n v="1948"/>
    <n v="487"/>
    <n v="18"/>
    <n v="57"/>
    <n v="113"/>
    <n v="61"/>
    <n v="19"/>
    <n v="252108"/>
    <n v="174953"/>
    <n v="74439"/>
    <n v="193324"/>
    <n v="76029"/>
    <n v="14006"/>
    <n v="3069.3508771929824"/>
    <n v="658.75221238938047"/>
    <n v="3169.2459016393441"/>
    <n v="4001.5263157894738"/>
    <n v="9.2402464065708418E-3"/>
    <n v="2.9260780287474333E-2"/>
    <n v="5.8008213552361396E-2"/>
    <n v="3.1314168377823408E-2"/>
    <n v="9.7535934291581115E-3"/>
    <n v="1.4291363069186436E-2"/>
    <n v="3.815802804781742E-2"/>
    <n v="7.0348628076944017E-2"/>
    <n v="4.0508567660242301E-2"/>
    <n v="1.4941777864995516E-2"/>
    <n v="129.41889117043121"/>
    <n v="89.811601642710471"/>
    <n v="38.213039014373713"/>
    <n v="99.242299794661193"/>
    <n v="39.029260780287473"/>
    <n v="129.84798429158928"/>
    <n v="90.109375330280756"/>
    <n v="38.339735758808189"/>
    <n v="99.571341310816038"/>
    <n v="39.158663738180628"/>
  </r>
  <r>
    <x v="1"/>
    <x v="0"/>
    <n v="2"/>
    <x v="37"/>
    <x v="10"/>
    <x v="1"/>
    <n v="4892"/>
    <n v="1223"/>
    <n v="40"/>
    <n v="132"/>
    <n v="63"/>
    <n v="132"/>
    <n v="27"/>
    <n v="746521"/>
    <n v="625143"/>
    <n v="72524"/>
    <n v="399669"/>
    <n v="127581"/>
    <n v="18663.025000000001"/>
    <n v="4735.931818181818"/>
    <n v="1151.1746031746031"/>
    <n v="3027.7954545454545"/>
    <n v="4725.2222222222226"/>
    <n v="8.1766148814390836E-3"/>
    <n v="2.6982829108748978E-2"/>
    <n v="1.2878168438266557E-2"/>
    <n v="2.6982829108748978E-2"/>
    <n v="5.5192150449713817E-3"/>
    <n v="1.1176583005918369E-2"/>
    <n v="3.2380627884016334E-2"/>
    <n v="1.6634164479954229E-2"/>
    <n v="3.2380627884016334E-2"/>
    <n v="7.9872400351236883E-3"/>
    <n v="152.60036794766967"/>
    <n v="127.78883892068684"/>
    <n v="14.825020441537204"/>
    <n v="81.698487326246934"/>
    <n v="26.079517579721994"/>
    <n v="153.10632011261526"/>
    <n v="128.21252754331178"/>
    <n v="14.874173345220441"/>
    <n v="81.969361683179486"/>
    <n v="26.165985184994884"/>
  </r>
  <r>
    <x v="1"/>
    <x v="0"/>
    <n v="2"/>
    <x v="38"/>
    <x v="11"/>
    <x v="1"/>
    <n v="20376"/>
    <n v="5094"/>
    <n v="45"/>
    <n v="463"/>
    <n v="1739"/>
    <n v="478"/>
    <n v="177"/>
    <n v="630782"/>
    <n v="845128"/>
    <n v="1445267"/>
    <n v="895668"/>
    <n v="763612"/>
    <n v="14017.377777777778"/>
    <n v="1825.3304535637149"/>
    <n v="831.09085681426109"/>
    <n v="1873.7824267782428"/>
    <n v="4314.1920903954806"/>
    <n v="2.2084805653710248E-3"/>
    <n v="2.2722811150372987E-2"/>
    <n v="8.5345504515115828E-2"/>
    <n v="2.3458971338829997E-2"/>
    <n v="8.6866902237926966E-3"/>
    <n v="2.9747176197554371E-3"/>
    <n v="2.5155218827597602E-2"/>
    <n v="8.9906034512588245E-2"/>
    <n v="2.5929535770526403E-2"/>
    <n v="1.0201398822638095E-2"/>
    <n v="30.957106399685905"/>
    <n v="41.476639183352965"/>
    <n v="70.929868472712997"/>
    <n v="43.957008244994114"/>
    <n v="37.476050255202196"/>
    <n v="31.059745831123866"/>
    <n v="41.614156514875269"/>
    <n v="71.165039075482326"/>
    <n v="44.102749331894458"/>
    <n v="37.600303486142842"/>
  </r>
  <r>
    <x v="1"/>
    <x v="0"/>
    <n v="2"/>
    <x v="39"/>
    <x v="12"/>
    <x v="1"/>
    <n v="16472"/>
    <n v="4118"/>
    <n v="70"/>
    <n v="463"/>
    <n v="698"/>
    <n v="858"/>
    <n v="181"/>
    <n v="1323358"/>
    <n v="1442872"/>
    <n v="800851"/>
    <n v="2525884"/>
    <n v="647049"/>
    <n v="18905.114285714284"/>
    <n v="3116.354211663067"/>
    <n v="1147.3510028653295"/>
    <n v="2943.920745920746"/>
    <n v="3574.8563535911603"/>
    <n v="4.249635745507528E-3"/>
    <n v="2.8108305002428363E-2"/>
    <n v="4.2374939290917922E-2"/>
    <n v="5.2088392423506553E-2"/>
    <n v="1.0988343856240894E-2"/>
    <n v="5.4305920919554516E-3"/>
    <n v="3.1108911313926138E-2"/>
    <n v="4.6032024253856663E-2"/>
    <n v="5.6122404110224747E-2"/>
    <n v="1.2880903520770074E-2"/>
    <n v="80.339849441476446"/>
    <n v="87.595434677027683"/>
    <n v="48.618929091792133"/>
    <n v="153.34409907722195"/>
    <n v="39.28175084992715"/>
    <n v="80.606219184243102"/>
    <n v="87.885860581042479"/>
    <n v="48.780126949714493"/>
    <n v="153.8525171102398"/>
    <n v="39.411990947986347"/>
  </r>
  <r>
    <x v="1"/>
    <x v="0"/>
    <n v="2"/>
    <x v="40"/>
    <x v="13"/>
    <x v="1"/>
    <n v="4648"/>
    <n v="1162"/>
    <n v="39"/>
    <n v="137"/>
    <n v="206"/>
    <n v="181"/>
    <n v="57"/>
    <n v="761747"/>
    <n v="406697"/>
    <n v="201821"/>
    <n v="571774"/>
    <n v="418902"/>
    <n v="19531.974358974359"/>
    <n v="2968.5912408759123"/>
    <n v="979.71359223300976"/>
    <n v="3158.9723756906078"/>
    <n v="7349.1578947368425"/>
    <n v="8.3907056798623071E-3"/>
    <n v="2.9475043029259896E-2"/>
    <n v="4.4320137693631668E-2"/>
    <n v="3.8941480206540445E-2"/>
    <n v="1.2263339070567987E-2"/>
    <n v="1.1508104735646847E-2"/>
    <n v="3.5255383756985809E-2"/>
    <n v="5.135376948274091E-2"/>
    <n v="4.5553041152000949E-2"/>
    <n v="1.6024724311909655E-2"/>
    <n v="163.88704819277109"/>
    <n v="87.499354561101555"/>
    <n v="43.421041308089499"/>
    <n v="123.01506024096386"/>
    <n v="90.125215146299482"/>
    <n v="164.43042176358784"/>
    <n v="87.789461907937792"/>
    <n v="43.565005376783972"/>
    <n v="123.42292122378385"/>
    <n v="90.424028631042162"/>
  </r>
  <r>
    <x v="1"/>
    <x v="0"/>
    <n v="2"/>
    <x v="41"/>
    <x v="14"/>
    <x v="1"/>
    <n v="22108"/>
    <n v="5527"/>
    <n v="177"/>
    <n v="629"/>
    <n v="1367"/>
    <n v="858"/>
    <n v="235"/>
    <n v="2367730"/>
    <n v="1947621"/>
    <n v="1810451"/>
    <n v="2728725"/>
    <n v="2086805"/>
    <n v="13377.005649717514"/>
    <n v="3096.3767885532593"/>
    <n v="1324.3972201901975"/>
    <n v="3180.3321678321677"/>
    <n v="8880.021276595744"/>
    <n v="8.0061516193233213E-3"/>
    <n v="2.845123937036367E-2"/>
    <n v="6.1832820698389725E-2"/>
    <n v="3.8809480730957122E-2"/>
    <n v="1.0629636330740004E-2"/>
    <n v="9.4026729957369885E-3"/>
    <n v="3.1056577460284455E-2"/>
    <n v="6.5607072232021502E-2"/>
    <n v="4.1836079480304184E-2"/>
    <n v="1.2236651013458251E-2"/>
    <n v="107.09833544418311"/>
    <n v="88.095757191966712"/>
    <n v="81.891215849466263"/>
    <n v="123.4270399855256"/>
    <n v="94.391396779446353"/>
    <n v="107.45342393714556"/>
    <n v="88.387841933787797"/>
    <n v="82.162729204946984"/>
    <n v="123.83626690242869"/>
    <n v="94.704354947208941"/>
  </r>
  <r>
    <x v="1"/>
    <x v="0"/>
    <n v="2"/>
    <x v="42"/>
    <x v="15"/>
    <x v="1"/>
    <n v="3116"/>
    <n v="779"/>
    <n v="28"/>
    <n v="96"/>
    <n v="131"/>
    <n v="99"/>
    <n v="38"/>
    <n v="434424"/>
    <n v="293982"/>
    <n v="136629"/>
    <n v="291966"/>
    <n v="252593"/>
    <n v="15515.142857142857"/>
    <n v="3062.3125"/>
    <n v="1042.969465648855"/>
    <n v="2949.151515151515"/>
    <n v="6647.1842105263158"/>
    <n v="8.9858793324775355E-3"/>
    <n v="3.0808729139922979E-2"/>
    <n v="4.2041078305519897E-2"/>
    <n v="3.1771501925545571E-2"/>
    <n v="1.2195121951219513E-2"/>
    <n v="1.2924801588197143E-2"/>
    <n v="3.8021445194735624E-2"/>
    <n v="5.0417674170388831E-2"/>
    <n v="3.9092410780073715E-2"/>
    <n v="1.6776391588714447E-2"/>
    <n v="139.41720154043645"/>
    <n v="94.345956354300384"/>
    <n v="43.847560975609753"/>
    <n v="93.698973042361999"/>
    <n v="81.063222079589224"/>
    <n v="139.87944442948526"/>
    <n v="94.658763862652464"/>
    <n v="43.992939186039763"/>
    <n v="94.009635453610045"/>
    <n v="81.331990191096651"/>
  </r>
  <r>
    <x v="1"/>
    <x v="0"/>
    <n v="2"/>
    <x v="43"/>
    <x v="16"/>
    <x v="1"/>
    <n v="5080"/>
    <n v="1270"/>
    <n v="43"/>
    <n v="158"/>
    <n v="128"/>
    <n v="293"/>
    <n v="167"/>
    <n v="796814"/>
    <n v="317381"/>
    <n v="103747"/>
    <n v="805353"/>
    <n v="869723"/>
    <n v="18530.558139534885"/>
    <n v="2008.7405063291139"/>
    <n v="810.5234375"/>
    <n v="2748.6450511945391"/>
    <n v="5207.9221556886232"/>
    <n v="8.4645669291338582E-3"/>
    <n v="3.1102362204724409E-2"/>
    <n v="2.5196850393700787E-2"/>
    <n v="5.7677165354330706E-2"/>
    <n v="3.2874015748031497E-2"/>
    <n v="1.145945472312096E-2"/>
    <n v="3.6777281644826243E-2"/>
    <n v="3.0320219621031253E-2"/>
    <n v="6.5298409536772573E-2"/>
    <n v="3.8702987762663066E-2"/>
    <n v="156.85314960629921"/>
    <n v="62.476574803149603"/>
    <n v="20.422637795275591"/>
    <n v="158.53405511811025"/>
    <n v="171.20531496062992"/>
    <n v="157.37320202615351"/>
    <n v="62.683718198052027"/>
    <n v="20.490349806363028"/>
    <n v="159.05968064236927"/>
    <n v="171.7729525156339"/>
  </r>
  <r>
    <x v="1"/>
    <x v="0"/>
    <n v="2"/>
    <x v="44"/>
    <x v="17"/>
    <x v="1"/>
    <n v="17996"/>
    <n v="4499"/>
    <n v="124"/>
    <n v="495"/>
    <n v="1826"/>
    <n v="421"/>
    <n v="183"/>
    <n v="1797933"/>
    <n v="1454131"/>
    <n v="951853"/>
    <n v="1276752"/>
    <n v="303721"/>
    <n v="14499.459677419354"/>
    <n v="2937.638383838384"/>
    <n v="521.2776560788609"/>
    <n v="3032.6650831353918"/>
    <n v="1659.6775956284152"/>
    <n v="6.8904200933540783E-3"/>
    <n v="2.7506112469437651E-2"/>
    <n v="0.10146699266503667"/>
    <n v="2.3394087575016671E-2"/>
    <n v="1.0168926428095132E-2"/>
    <n v="8.3271970853549503E-3"/>
    <n v="3.0346816425953587E-2"/>
    <n v="0.10671141116646331"/>
    <n v="2.6019397975349662E-2"/>
    <n v="1.1911479536440556E-2"/>
    <n v="99.907368304067575"/>
    <n v="80.80301178039565"/>
    <n v="52.892476105801286"/>
    <n v="70.946432540564572"/>
    <n v="16.877139364303179"/>
    <n v="100.23861487946768"/>
    <n v="81.070917155030358"/>
    <n v="53.06784306693627"/>
    <n v="71.181658062113613"/>
    <n v="16.933096144187129"/>
  </r>
  <r>
    <x v="1"/>
    <x v="0"/>
    <n v="2"/>
    <x v="45"/>
    <x v="18"/>
    <x v="1"/>
    <n v="18464"/>
    <n v="4616"/>
    <n v="84"/>
    <n v="615"/>
    <n v="1174"/>
    <n v="826"/>
    <n v="210"/>
    <n v="2631616"/>
    <n v="2150654"/>
    <n v="892285"/>
    <n v="2398149"/>
    <n v="1606974"/>
    <n v="31328.761904761905"/>
    <n v="3496.9983739837398"/>
    <n v="760.0383304940375"/>
    <n v="2903.3280871670704"/>
    <n v="7652.2571428571428"/>
    <n v="4.5493934142114383E-3"/>
    <n v="3.3308058925476607E-2"/>
    <n v="6.3583188908145585E-2"/>
    <n v="4.4735701906412476E-2"/>
    <n v="1.1373483535528596E-2"/>
    <n v="5.7033238553673357E-3"/>
    <n v="3.6384947268637641E-2"/>
    <n v="6.7767257339565221E-2"/>
    <n v="4.8280421832693279E-2"/>
    <n v="1.3191743198539602E-2"/>
    <n v="142.52686308492201"/>
    <n v="116.47822790294627"/>
    <n v="48.325660745233968"/>
    <n v="129.8824198440208"/>
    <n v="87.032820623916805"/>
    <n v="142.99941617185462"/>
    <n v="116.86441577633811"/>
    <n v="48.485886261104689"/>
    <n v="130.31304981164308"/>
    <n v="87.32138116022621"/>
  </r>
  <r>
    <x v="1"/>
    <x v="0"/>
    <n v="2"/>
    <x v="46"/>
    <x v="19"/>
    <x v="1"/>
    <n v="9272"/>
    <n v="2318"/>
    <n v="89"/>
    <n v="247"/>
    <n v="800"/>
    <n v="273"/>
    <n v="88"/>
    <n v="1001956"/>
    <n v="724056"/>
    <n v="673339"/>
    <n v="866637"/>
    <n v="197308"/>
    <n v="11257.932584269663"/>
    <n v="2931.4008097165993"/>
    <n v="841.67375000000004"/>
    <n v="3174.4945054945056"/>
    <n v="2242.1363636363635"/>
    <n v="9.598792062122519E-3"/>
    <n v="2.663934426229508E-2"/>
    <n v="8.6281276962899056E-2"/>
    <n v="2.9443485763589301E-2"/>
    <n v="9.4909404659188953E-3"/>
    <n v="1.1958091596945672E-2"/>
    <n v="3.0535783144782475E-2"/>
    <n v="9.3075405416685367E-2"/>
    <n v="3.3533965409999977E-2"/>
    <n v="1.1837075799577936E-2"/>
    <n v="108.0625539257981"/>
    <n v="78.090595340811049"/>
    <n v="72.620685936151858"/>
    <n v="93.468183779119926"/>
    <n v="21.279982743744608"/>
    <n v="108.42083932080486"/>
    <n v="78.349507598402212"/>
    <n v="72.861462506768191"/>
    <n v="93.778081000028308"/>
    <n v="21.350537313723724"/>
  </r>
  <r>
    <x v="1"/>
    <x v="0"/>
    <n v="2"/>
    <x v="47"/>
    <x v="20"/>
    <x v="1"/>
    <n v="7672"/>
    <n v="1918"/>
    <n v="63"/>
    <n v="292"/>
    <n v="592"/>
    <n v="368"/>
    <n v="62"/>
    <n v="864205"/>
    <n v="1112093"/>
    <n v="1063325"/>
    <n v="1274865"/>
    <n v="217702"/>
    <n v="13717.539682539682"/>
    <n v="3808.5376712328766"/>
    <n v="1796.1570945945946"/>
    <n v="3464.3070652173915"/>
    <n v="3511.3225806451615"/>
    <n v="8.2116788321167887E-3"/>
    <n v="3.8060479666319084E-2"/>
    <n v="7.7163712200208553E-2"/>
    <n v="4.7966631908237745E-2"/>
    <n v="8.0813347236704906E-3"/>
    <n v="1.0612319155068984E-2"/>
    <n v="4.3150419355692957E-2"/>
    <n v="8.4262276359433452E-2"/>
    <n v="5.3651198015660387E-2"/>
    <n v="1.0463002621543692E-2"/>
    <n v="112.64403023983316"/>
    <n v="144.95477059436914"/>
    <n v="138.59814911366007"/>
    <n v="166.17114181438998"/>
    <n v="28.376173096976018"/>
    <n v="113.01750568903775"/>
    <n v="145.43537349846281"/>
    <n v="139.05767640408939"/>
    <n v="166.72208838210273"/>
    <n v="28.470255348574582"/>
  </r>
  <r>
    <x v="1"/>
    <x v="0"/>
    <n v="2"/>
    <x v="48"/>
    <x v="21"/>
    <x v="1"/>
    <n v="15568"/>
    <n v="3892"/>
    <n v="173"/>
    <n v="563"/>
    <n v="714"/>
    <n v="806"/>
    <n v="194"/>
    <n v="1936274"/>
    <n v="1609272"/>
    <n v="761601"/>
    <n v="2323639"/>
    <n v="498135"/>
    <n v="11192.335260115608"/>
    <n v="2858.387211367673"/>
    <n v="1066.6680672268908"/>
    <n v="2882.9267990074441"/>
    <n v="2567.7061855670104"/>
    <n v="1.1112538540596094E-2"/>
    <n v="3.6163926002055501E-2"/>
    <n v="4.5863309352517985E-2"/>
    <n v="5.1772867420349436E-2"/>
    <n v="1.2461459403905447E-2"/>
    <n v="1.3070118835890925E-2"/>
    <n v="3.9650339416772061E-2"/>
    <n v="4.9769716467798333E-2"/>
    <n v="5.5910451270268842E-2"/>
    <n v="1.4533035971838229E-2"/>
    <n v="124.3752569373073"/>
    <n v="103.37050359712231"/>
    <n v="48.92092754367934"/>
    <n v="149.25738694758479"/>
    <n v="31.997366392600206"/>
    <n v="124.78762770259061"/>
    <n v="103.71323232569533"/>
    <n v="49.083126688640505"/>
    <n v="149.75225533536056"/>
    <n v="32.103454844526119"/>
  </r>
  <r>
    <x v="1"/>
    <x v="0"/>
    <n v="2"/>
    <x v="49"/>
    <x v="22"/>
    <x v="1"/>
    <n v="4644"/>
    <n v="1161"/>
    <n v="53"/>
    <n v="178"/>
    <n v="451"/>
    <n v="301"/>
    <n v="65"/>
    <n v="762439"/>
    <n v="700390"/>
    <n v="398042"/>
    <n v="807469"/>
    <n v="313538"/>
    <n v="14385.641509433963"/>
    <n v="3934.7752808988762"/>
    <n v="882.57649667405769"/>
    <n v="2682.6212624584718"/>
    <n v="4823.6615384615388"/>
    <n v="1.1412575366063738E-2"/>
    <n v="3.8329026701119727E-2"/>
    <n v="9.7114556416881992E-2"/>
    <n v="6.4814814814814811E-2"/>
    <n v="1.3996554694229113E-2"/>
    <n v="1.5044268839995989E-2"/>
    <n v="4.4893304695368758E-2"/>
    <n v="0.10723893337065904"/>
    <n v="7.3232559842730541E-2"/>
    <n v="1.8013164133206017E-2"/>
    <n v="164.17721791559001"/>
    <n v="150.81610680447889"/>
    <n v="85.711024978466838"/>
    <n v="173.87360034453059"/>
    <n v="67.514642549526272"/>
    <n v="164.72155355485677"/>
    <n v="151.31614318560059"/>
    <n v="85.995203052417693"/>
    <n v="174.45008469843049"/>
    <n v="67.738489844410736"/>
  </r>
  <r>
    <x v="1"/>
    <x v="0"/>
    <n v="2"/>
    <x v="50"/>
    <x v="23"/>
    <x v="1"/>
    <n v="6952"/>
    <n v="1738"/>
    <n v="86"/>
    <n v="332"/>
    <n v="470"/>
    <n v="327"/>
    <n v="120"/>
    <n v="1338243"/>
    <n v="1066079"/>
    <n v="564848"/>
    <n v="1013681"/>
    <n v="607697"/>
    <n v="15560.965116279071"/>
    <n v="3211.0813253012047"/>
    <n v="1201.804255319149"/>
    <n v="3099.9418960244648"/>
    <n v="5064.1416666666664"/>
    <n v="1.2370540851553509E-2"/>
    <n v="4.7756041426927506E-2"/>
    <n v="6.7606444188722664E-2"/>
    <n v="4.7036823935558116E-2"/>
    <n v="1.7261219792865361E-2"/>
    <n v="1.5459359431697645E-2"/>
    <n v="5.3715259967134443E-2"/>
    <n v="7.462252719042177E-2"/>
    <n v="5.2953231633998572E-2"/>
    <n v="2.090083799006185E-2"/>
    <n v="192.49755466052935"/>
    <n v="153.34853279631761"/>
    <n v="81.249712313003457"/>
    <n v="145.81142117376294"/>
    <n v="87.413262370540849"/>
    <n v="193.13578742390399"/>
    <n v="153.85696552949511"/>
    <n v="81.519098739778443"/>
    <n v="146.29486433454193"/>
    <n v="87.70308427553455"/>
  </r>
  <r>
    <x v="1"/>
    <x v="0"/>
    <n v="2"/>
    <x v="51"/>
    <x v="24"/>
    <x v="1"/>
    <n v="3664"/>
    <n v="916"/>
    <n v="45"/>
    <n v="171"/>
    <n v="133"/>
    <n v="272"/>
    <n v="7"/>
    <n v="488878"/>
    <n v="411713"/>
    <n v="196108"/>
    <n v="677578"/>
    <n v="44553"/>
    <n v="10863.955555555556"/>
    <n v="2407.6783625730995"/>
    <n v="1474.4962406015038"/>
    <n v="2491.0955882352941"/>
    <n v="6364.7142857142853"/>
    <n v="1.2281659388646287E-2"/>
    <n v="4.6670305676855893E-2"/>
    <n v="3.6299126637554587E-2"/>
    <n v="7.4235807860262015E-2"/>
    <n v="1.9104803493449781E-3"/>
    <n v="1.652124365706641E-2"/>
    <n v="5.4789633404007887E-2"/>
    <n v="4.3498544857297379E-2"/>
    <n v="8.4326828566916562E-2"/>
    <n v="3.5913507274647509E-3"/>
    <n v="133.42740174672488"/>
    <n v="112.36708515283843"/>
    <n v="53.522925764192138"/>
    <n v="184.92849344978166"/>
    <n v="12.159661572052402"/>
    <n v="133.86978523298208"/>
    <n v="112.73964238036228"/>
    <n v="53.700383004491201"/>
    <n v="185.54163071071625"/>
    <n v="12.199977379806517"/>
  </r>
  <r>
    <x v="1"/>
    <x v="0"/>
    <n v="2"/>
    <x v="52"/>
    <x v="25"/>
    <x v="1"/>
    <n v="18124"/>
    <n v="4531"/>
    <n v="256"/>
    <n v="810"/>
    <n v="1125"/>
    <n v="843"/>
    <n v="101"/>
    <n v="3354427"/>
    <n v="2304197"/>
    <n v="1048674"/>
    <n v="2259988"/>
    <n v="463681"/>
    <n v="13103.23046875"/>
    <n v="2844.6876543209878"/>
    <n v="932.15466666666669"/>
    <n v="2680.8873072360616"/>
    <n v="4590.9009900990095"/>
    <n v="1.4124917236813066E-2"/>
    <n v="4.4692120944603841E-2"/>
    <n v="6.207239020083867E-2"/>
    <n v="4.6512911057161772E-2"/>
    <n v="5.5727212535864046E-3"/>
    <n v="1.6167279584310822E-2"/>
    <n v="4.8268273661978334E-2"/>
    <n v="6.6248412306584542E-2"/>
    <n v="5.0157705692517277E-2"/>
    <n v="6.8611163671084708E-3"/>
    <n v="185.08204590598103"/>
    <n v="127.13512469653499"/>
    <n v="57.861068196866036"/>
    <n v="124.69587287574487"/>
    <n v="25.583811520635621"/>
    <n v="185.69569227576437"/>
    <n v="127.55664590546745"/>
    <n v="58.05290870887783"/>
    <n v="125.10930665503234"/>
    <n v="25.668635594132379"/>
  </r>
  <r>
    <x v="1"/>
    <x v="0"/>
    <n v="2"/>
    <x v="53"/>
    <x v="26"/>
    <x v="1"/>
    <n v="8100"/>
    <n v="2025"/>
    <n v="91"/>
    <n v="345"/>
    <n v="894"/>
    <n v="552"/>
    <n v="88"/>
    <n v="1074725"/>
    <n v="1150858"/>
    <n v="595265"/>
    <n v="1630840"/>
    <n v="205675"/>
    <n v="11810.164835164835"/>
    <n v="3335.8202898550726"/>
    <n v="665.84451901566001"/>
    <n v="2954.4202898550725"/>
    <n v="2337.215909090909"/>
    <n v="1.1234567901234569E-2"/>
    <n v="4.2592592592592592E-2"/>
    <n v="0.11037037037037037"/>
    <n v="6.8148148148148152E-2"/>
    <n v="1.0864197530864197E-2"/>
    <n v="1.3963157603088068E-2"/>
    <n v="4.7820511486698782E-2"/>
    <n v="0.11848267556545818"/>
    <n v="7.4672147020755072E-2"/>
    <n v="1.3547936047095827E-2"/>
    <n v="132.6820987654321"/>
    <n v="142.08123456790125"/>
    <n v="73.489506172839512"/>
    <n v="201.33827160493829"/>
    <n v="25.391975308641975"/>
    <n v="133.12201117208446"/>
    <n v="142.5523101570009"/>
    <n v="73.733163349090105"/>
    <n v="202.00581609237921"/>
    <n v="25.476163342081435"/>
  </r>
  <r>
    <x v="2"/>
    <x v="0"/>
    <n v="3"/>
    <x v="27"/>
    <x v="0"/>
    <x v="1"/>
    <n v="19144"/>
    <n v="4786"/>
    <n v="32"/>
    <n v="609"/>
    <n v="253"/>
    <n v="900"/>
    <n v="123"/>
    <n v="601400"/>
    <n v="933686"/>
    <n v="343938"/>
    <n v="1390251"/>
    <n v="432378"/>
    <n v="18793.75"/>
    <n v="1533.1461412151068"/>
    <n v="1359.4387351778655"/>
    <n v="1544.7233333333334"/>
    <n v="3515.268292682927"/>
    <n v="1.6715419974926871E-3"/>
    <n v="3.1811533639782702E-2"/>
    <n v="1.3215628917676556E-2"/>
    <n v="4.7012118679481824E-2"/>
    <n v="6.4249895528625161E-3"/>
    <n v="2.3594572680311625E-3"/>
    <n v="3.4766903460389145E-2"/>
    <n v="1.5138696855607075E-2"/>
    <n v="5.0576532994137245E-2"/>
    <n v="7.7704660662283789E-3"/>
    <n v="31.414542415378186"/>
    <n v="48.771730045967402"/>
    <n v="17.965837860426245"/>
    <n v="72.620716673631421"/>
    <n v="22.585562055996657"/>
    <n v="31.518698492847712"/>
    <n v="48.933434521105767"/>
    <n v="18.025404260447385"/>
    <n v="72.861493346159008"/>
    <n v="22.660445322481724"/>
  </r>
  <r>
    <x v="2"/>
    <x v="0"/>
    <n v="3"/>
    <x v="28"/>
    <x v="1"/>
    <x v="1"/>
    <n v="2812"/>
    <n v="703"/>
    <n v="4"/>
    <n v="54"/>
    <n v="218"/>
    <n v="105"/>
    <n v="12"/>
    <n v="112523"/>
    <n v="153682"/>
    <n v="355941"/>
    <n v="262612"/>
    <n v="78330"/>
    <n v="28130.75"/>
    <n v="2845.962962962963"/>
    <n v="1632.7568807339449"/>
    <n v="2501.0666666666666"/>
    <n v="6527.5"/>
    <n v="1.4224751066856331E-3"/>
    <n v="1.9203413940256046E-2"/>
    <n v="7.7524893314367002E-2"/>
    <n v="3.7339971550497869E-2"/>
    <n v="4.2674253200568994E-3"/>
    <n v="3.0784795353880649E-3"/>
    <n v="2.5233547861311142E-2"/>
    <n v="8.9275118216295538E-2"/>
    <n v="4.567048411842313E-2"/>
    <n v="7.1316203394382474E-3"/>
    <n v="40.015291607396868"/>
    <n v="54.652204836415365"/>
    <n v="126.57930298719772"/>
    <n v="93.389758179231862"/>
    <n v="27.85561877667141"/>
    <n v="40.147963786972703"/>
    <n v="54.833406243252846"/>
    <n v="126.99898134869184"/>
    <n v="93.699395377162674"/>
    <n v="27.947975111164581"/>
  </r>
  <r>
    <x v="2"/>
    <x v="0"/>
    <n v="3"/>
    <x v="29"/>
    <x v="2"/>
    <x v="1"/>
    <n v="3056"/>
    <n v="764"/>
    <n v="17"/>
    <n v="106"/>
    <n v="108"/>
    <n v="187"/>
    <n v="16"/>
    <n v="176962"/>
    <n v="340542"/>
    <n v="102705"/>
    <n v="522638"/>
    <n v="96035"/>
    <n v="10409.529411764706"/>
    <n v="3212.6603773584907"/>
    <n v="950.97222222222217"/>
    <n v="2794.8556149732622"/>
    <n v="6002.1875"/>
    <n v="5.5628272251308898E-3"/>
    <n v="3.4685863874345552E-2"/>
    <n v="3.5340314136125657E-2"/>
    <n v="6.1191099476439789E-2"/>
    <n v="5.235602094240838E-3"/>
    <n v="8.6976695872863271E-3"/>
    <n v="4.2398269039110127E-2"/>
    <n v="4.3122498468865685E-2"/>
    <n v="7.1293206694608438E-2"/>
    <n v="8.2773462290368673E-3"/>
    <n v="57.906413612565444"/>
    <n v="111.43390052356021"/>
    <n v="33.607657068062828"/>
    <n v="171.02028795811518"/>
    <n v="31.425065445026178"/>
    <n v="58.098404468980412"/>
    <n v="111.8033637429252"/>
    <n v="33.719084498291352"/>
    <n v="171.58731204924777"/>
    <n v="31.529256411989774"/>
  </r>
  <r>
    <x v="2"/>
    <x v="0"/>
    <n v="3"/>
    <x v="30"/>
    <x v="3"/>
    <x v="1"/>
    <n v="20720"/>
    <n v="5180"/>
    <n v="33"/>
    <n v="532"/>
    <n v="444"/>
    <n v="979"/>
    <n v="622"/>
    <n v="574548"/>
    <n v="1945181"/>
    <n v="370598"/>
    <n v="2921038"/>
    <n v="3762612"/>
    <n v="17410.545454545456"/>
    <n v="3656.3552631578946"/>
    <n v="834.68018018018017"/>
    <n v="2983.6956077630234"/>
    <n v="6049.2154340836014"/>
    <n v="1.5926640926640927E-3"/>
    <n v="2.5675675675675677E-2"/>
    <n v="2.1428571428571429E-2"/>
    <n v="4.7249034749034746E-2"/>
    <n v="3.0019305019305019E-2"/>
    <n v="2.2381355187865506E-3"/>
    <n v="2.823587488191304E-2"/>
    <n v="2.3772551531136246E-2"/>
    <n v="5.0683405798777191E-2"/>
    <n v="3.2781427341841904E-2"/>
    <n v="27.729150579150581"/>
    <n v="93.879391891891885"/>
    <n v="17.886003861003861"/>
    <n v="140.97673745173745"/>
    <n v="181.59324324324325"/>
    <n v="27.821087603656544"/>
    <n v="94.190652488509627"/>
    <n v="17.945305568446685"/>
    <n v="141.44415103979074"/>
    <n v="182.19532235873999"/>
  </r>
  <r>
    <x v="2"/>
    <x v="0"/>
    <n v="3"/>
    <x v="31"/>
    <x v="4"/>
    <x v="1"/>
    <n v="9136"/>
    <n v="2284"/>
    <n v="24"/>
    <n v="198"/>
    <n v="521"/>
    <n v="302"/>
    <n v="56"/>
    <n v="489160"/>
    <n v="583289"/>
    <n v="1126886"/>
    <n v="881597"/>
    <n v="135017"/>
    <n v="20381.666666666668"/>
    <n v="2945.9040404040402"/>
    <n v="2162.9289827255279"/>
    <n v="2919.1953642384105"/>
    <n v="2411.0178571428573"/>
    <n v="2.6269702276707531E-3"/>
    <n v="2.1672504378283712E-2"/>
    <n v="5.7027145359019267E-2"/>
    <n v="3.3056042031523646E-2"/>
    <n v="6.1295971978984239E-3"/>
    <n v="3.8747394270549698E-3"/>
    <n v="2.5222064650415436E-2"/>
    <n v="6.268000610688397E-2"/>
    <n v="3.7414209891664996E-2"/>
    <n v="8.0322463961386027E-3"/>
    <n v="53.542031523642734"/>
    <n v="63.845118213660243"/>
    <n v="123.34566549912434"/>
    <n v="96.497044658493877"/>
    <n v="14.778568301225919"/>
    <n v="53.719552109794023"/>
    <n v="64.056799064865572"/>
    <n v="123.75462261590755"/>
    <n v="96.816984179691886"/>
    <n v="14.82756719111959"/>
  </r>
  <r>
    <x v="2"/>
    <x v="0"/>
    <n v="3"/>
    <x v="32"/>
    <x v="5"/>
    <x v="1"/>
    <n v="3308"/>
    <n v="827"/>
    <n v="20"/>
    <n v="85"/>
    <n v="128"/>
    <n v="137"/>
    <n v="30"/>
    <n v="403404"/>
    <n v="253836"/>
    <n v="142670"/>
    <n v="421172"/>
    <n v="171559"/>
    <n v="20170.2"/>
    <n v="2986.3058823529414"/>
    <n v="1114.609375"/>
    <n v="3074.2481751824816"/>
    <n v="5718.6333333333332"/>
    <n v="6.0459492140266021E-3"/>
    <n v="2.5695284159613058E-2"/>
    <n v="3.8694074969770252E-2"/>
    <n v="4.1414752116082226E-2"/>
    <n v="9.068923821039904E-3"/>
    <n v="9.1863752696172037E-3"/>
    <n v="3.2105125581794174E-2"/>
    <n v="4.6507225911955732E-2"/>
    <n v="4.9486471856880335E-2"/>
    <n v="1.2909291196926737E-2"/>
    <n v="121.94800483675937"/>
    <n v="76.733978234582835"/>
    <n v="43.128778718258765"/>
    <n v="127.31922611850061"/>
    <n v="51.861850060459496"/>
    <n v="122.35232795791404"/>
    <n v="76.988392577974125"/>
    <n v="43.271773779525233"/>
    <n v="127.7413577225079"/>
    <n v="52.033799942816081"/>
  </r>
  <r>
    <x v="2"/>
    <x v="0"/>
    <n v="3"/>
    <x v="33"/>
    <x v="6"/>
    <x v="1"/>
    <n v="22992"/>
    <n v="5748"/>
    <n v="91"/>
    <n v="733"/>
    <n v="451"/>
    <n v="1173"/>
    <n v="190"/>
    <n v="2283336"/>
    <n v="1833417"/>
    <n v="697939"/>
    <n v="2794563"/>
    <n v="1702177"/>
    <n v="25091.604395604394"/>
    <n v="2501.2510231923602"/>
    <n v="1547.5365853658536"/>
    <n v="2382.4066496163682"/>
    <n v="8958.8263157894744"/>
    <n v="3.9578983994432845E-3"/>
    <n v="3.1880654140570633E-2"/>
    <n v="1.9615518441196939E-2"/>
    <n v="5.1017745302713989E-2"/>
    <n v="8.2637439109255386E-3"/>
    <n v="4.9227015530947972E-3"/>
    <n v="3.4580230441515411E-2"/>
    <n v="2.1746431129112197E-2"/>
    <n v="5.4398839123702018E-2"/>
    <n v="9.6548301867835033E-3"/>
    <n v="99.310020876826727"/>
    <n v="79.741518789144052"/>
    <n v="30.355732428670841"/>
    <n v="121.54501565762004"/>
    <n v="74.033446416144741"/>
    <n v="99.639286924734634"/>
    <n v="80.005904744499361"/>
    <n v="30.456377982461785"/>
    <n v="121.94800265324385"/>
    <n v="74.278907046393527"/>
  </r>
  <r>
    <x v="2"/>
    <x v="0"/>
    <n v="3"/>
    <x v="34"/>
    <x v="7"/>
    <x v="1"/>
    <n v="21416"/>
    <n v="5354"/>
    <n v="177"/>
    <n v="522"/>
    <n v="643"/>
    <n v="963"/>
    <n v="103"/>
    <n v="3150866"/>
    <n v="1215818"/>
    <n v="560959"/>
    <n v="2634882"/>
    <n v="614255"/>
    <n v="17801.502824858759"/>
    <n v="2329.1532567049808"/>
    <n v="872.40902021772945"/>
    <n v="2736.1183800623053"/>
    <n v="5963.6407766990287"/>
    <n v="8.2648487112439301E-3"/>
    <n v="2.4374299589092267E-2"/>
    <n v="3.0024280911468061E-2"/>
    <n v="4.4966380276428838E-2"/>
    <n v="4.80948823309675E-3"/>
    <n v="9.7063068991019418E-3"/>
    <n v="2.6829542300309858E-2"/>
    <n v="3.2741367512336396E-2"/>
    <n v="4.8265818767083961E-2"/>
    <n v="5.9110003746618124E-3"/>
    <n v="147.12672768023907"/>
    <n v="56.77147926783713"/>
    <n v="26.193453492715726"/>
    <n v="123.03333955920807"/>
    <n v="28.682060141949943"/>
    <n v="147.61453178839631"/>
    <n v="56.959707207448496"/>
    <n v="26.280298856722883"/>
    <n v="123.44126114778389"/>
    <n v="28.777156573361538"/>
  </r>
  <r>
    <x v="2"/>
    <x v="0"/>
    <n v="3"/>
    <x v="35"/>
    <x v="8"/>
    <x v="1"/>
    <n v="2968"/>
    <n v="742"/>
    <n v="27"/>
    <n v="74"/>
    <n v="96"/>
    <n v="92"/>
    <n v="35"/>
    <n v="342111"/>
    <n v="199152"/>
    <n v="81791"/>
    <n v="254736"/>
    <n v="152220"/>
    <n v="12670.777777777777"/>
    <n v="2691.2432432432433"/>
    <n v="851.98958333333337"/>
    <n v="2768.8695652173915"/>
    <n v="4349.1428571428569"/>
    <n v="9.0970350404312676E-3"/>
    <n v="2.4932614555256066E-2"/>
    <n v="3.2345013477088951E-2"/>
    <n v="3.0997304582210242E-2"/>
    <n v="1.179245283018868E-2"/>
    <n v="1.3157628123050748E-2"/>
    <n v="3.1601069164573677E-2"/>
    <n v="3.9911389325476367E-2"/>
    <n v="3.8409526794712254E-2"/>
    <n v="1.6409349234354303E-2"/>
    <n v="115.26650943396227"/>
    <n v="67.099730458221018"/>
    <n v="27.557614555256066"/>
    <n v="85.82749326145553"/>
    <n v="51.287061994609168"/>
    <n v="115.64867980994612"/>
    <n v="67.322202096718271"/>
    <n v="27.648982845729321"/>
    <n v="86.112057490307052"/>
    <n v="51.457106145870782"/>
  </r>
  <r>
    <x v="2"/>
    <x v="0"/>
    <n v="3"/>
    <x v="36"/>
    <x v="9"/>
    <x v="1"/>
    <n v="2024"/>
    <n v="506"/>
    <n v="19"/>
    <n v="59"/>
    <n v="118"/>
    <n v="71"/>
    <n v="16"/>
    <n v="268747"/>
    <n v="164053"/>
    <n v="77404"/>
    <n v="199610"/>
    <n v="76874"/>
    <n v="14144.578947368422"/>
    <n v="2780.5593220338983"/>
    <n v="655.96610169491521"/>
    <n v="2811.4084507042253"/>
    <n v="4804.625"/>
    <n v="9.3873517786561261E-3"/>
    <n v="2.91501976284585E-2"/>
    <n v="5.8300395256916999E-2"/>
    <n v="3.5079051383399208E-2"/>
    <n v="7.9051383399209481E-3"/>
    <n v="1.4381646276251249E-2"/>
    <n v="3.7862790930829678E-2"/>
    <n v="7.0435474330170125E-2"/>
    <n v="4.4607461790397526E-2"/>
    <n v="1.2491644745004041E-2"/>
    <n v="132.78013833992094"/>
    <n v="81.053853754940718"/>
    <n v="38.24308300395257"/>
    <n v="98.621541501976282"/>
    <n v="37.981225296442688"/>
    <n v="133.22037580040922"/>
    <n v="81.322590805421214"/>
    <n v="38.369879360345884"/>
    <n v="98.948524871048548"/>
    <n v="38.107153453920077"/>
  </r>
  <r>
    <x v="2"/>
    <x v="0"/>
    <n v="3"/>
    <x v="37"/>
    <x v="10"/>
    <x v="1"/>
    <n v="5172"/>
    <n v="1293"/>
    <n v="42"/>
    <n v="153"/>
    <n v="232"/>
    <n v="299"/>
    <n v="30"/>
    <n v="791111"/>
    <n v="645473"/>
    <n v="263210"/>
    <n v="865313"/>
    <n v="181290"/>
    <n v="18835.976190476191"/>
    <n v="4218.7777777777774"/>
    <n v="1134.5258620689656"/>
    <n v="2894.0234113712377"/>
    <n v="6043"/>
    <n v="8.1206496519721574E-3"/>
    <n v="2.9582366589327145E-2"/>
    <n v="4.4856921887084303E-2"/>
    <n v="5.7811291569992269E-2"/>
    <n v="5.8004640371229696E-3"/>
    <n v="1.102836222571721E-2"/>
    <n v="3.5071736026158901E-2"/>
    <n v="5.1563108179684389E-2"/>
    <n v="6.5372686931885776E-2"/>
    <n v="8.2608022403128367E-3"/>
    <n v="152.96036349574632"/>
    <n v="124.80143078112916"/>
    <n v="50.891337973704566"/>
    <n v="167.30723124516629"/>
    <n v="35.052204176334108"/>
    <n v="153.46750923924859"/>
    <n v="125.21521454155675"/>
    <n v="51.060070087336193"/>
    <n v="167.86194455941316"/>
    <n v="35.168421055937003"/>
  </r>
  <r>
    <x v="2"/>
    <x v="0"/>
    <n v="3"/>
    <x v="38"/>
    <x v="11"/>
    <x v="1"/>
    <n v="21220"/>
    <n v="5305"/>
    <n v="44"/>
    <n v="482"/>
    <n v="2085"/>
    <n v="755"/>
    <n v="174"/>
    <n v="624675"/>
    <n v="894725"/>
    <n v="2887374"/>
    <n v="1266766"/>
    <n v="968255"/>
    <n v="14197.15909090909"/>
    <n v="1856.2759336099584"/>
    <n v="1384.8316546762589"/>
    <n v="1677.835761589404"/>
    <n v="5564.6839080459768"/>
    <n v="2.0735155513666352E-3"/>
    <n v="2.2714420358152687E-2"/>
    <n v="9.8256361922714419E-2"/>
    <n v="3.5579641847313853E-2"/>
    <n v="8.1998114985862396E-3"/>
    <n v="2.8011046007478451E-3"/>
    <n v="2.5097534291571466E-2"/>
    <n v="0.10301743792860001"/>
    <n v="3.8542543266400428E-2"/>
    <n v="9.6422498433648696E-3"/>
    <n v="29.438030160226202"/>
    <n v="42.164231856738922"/>
    <n v="136.06852026390197"/>
    <n v="59.69679547596607"/>
    <n v="45.629359095193216"/>
    <n v="29.535633038198341"/>
    <n v="42.304028927205366"/>
    <n v="136.5196604763035"/>
    <n v="59.894722409679211"/>
    <n v="45.780644923201244"/>
  </r>
  <r>
    <x v="2"/>
    <x v="0"/>
    <n v="3"/>
    <x v="39"/>
    <x v="12"/>
    <x v="1"/>
    <n v="17116"/>
    <n v="4279"/>
    <n v="67"/>
    <n v="518"/>
    <n v="585"/>
    <n v="935"/>
    <n v="157"/>
    <n v="1462099"/>
    <n v="1532118"/>
    <n v="716255"/>
    <n v="2594668"/>
    <n v="774524"/>
    <n v="21822.373134328358"/>
    <n v="2957.7567567567567"/>
    <n v="1224.3675213675215"/>
    <n v="2775.0459893048128"/>
    <n v="4933.2738853503188"/>
    <n v="3.9144659967282076E-3"/>
    <n v="3.0264080392615095E-2"/>
    <n v="3.4178546389343305E-2"/>
    <n v="5.4627249357326477E-2"/>
    <n v="9.1727039027810243E-3"/>
    <n v="5.0265545255760973E-3"/>
    <n v="3.331510186632762E-2"/>
    <n v="3.7414333943859228E-2"/>
    <n v="5.8674508275287578E-2"/>
    <n v="1.0870566145743301E-2"/>
    <n v="85.422937602243522"/>
    <n v="89.513788268286987"/>
    <n v="41.847102126665106"/>
    <n v="151.59312923580276"/>
    <n v="45.251460621640568"/>
    <n v="85.706160511841546"/>
    <n v="89.810574544597614"/>
    <n v="41.985847741780177"/>
    <n v="152.09574186353925"/>
    <n v="45.401493513280258"/>
  </r>
  <r>
    <x v="2"/>
    <x v="0"/>
    <n v="3"/>
    <x v="40"/>
    <x v="13"/>
    <x v="1"/>
    <n v="4848"/>
    <n v="1212"/>
    <n v="37"/>
    <n v="144"/>
    <n v="196"/>
    <n v="194"/>
    <n v="44"/>
    <n v="721236"/>
    <n v="415772"/>
    <n v="183722"/>
    <n v="604312"/>
    <n v="336766"/>
    <n v="19492.864864864863"/>
    <n v="2887.3055555555557"/>
    <n v="937.35714285714289"/>
    <n v="3115.0103092783506"/>
    <n v="7653.772727272727"/>
    <n v="7.6320132013201324E-3"/>
    <n v="2.9702970297029702E-2"/>
    <n v="4.0429042904290426E-2"/>
    <n v="4.0016501650165015E-2"/>
    <n v="9.0759075907590765E-3"/>
    <n v="1.0544275880731228E-2"/>
    <n v="3.5383997997302505E-2"/>
    <n v="4.7020173139123225E-2"/>
    <n v="4.6575326881951429E-2"/>
    <n v="1.2249417376993544E-2"/>
    <n v="148.76980198019803"/>
    <n v="85.761551155115512"/>
    <n v="37.896452145214525"/>
    <n v="124.65181518151815"/>
    <n v="69.464933993399342"/>
    <n v="149.2630537619776"/>
    <n v="86.045896750474128"/>
    <n v="38.022099234173076"/>
    <n v="125.06510288589062"/>
    <n v="69.695247551711446"/>
  </r>
  <r>
    <x v="2"/>
    <x v="0"/>
    <n v="3"/>
    <x v="41"/>
    <x v="14"/>
    <x v="1"/>
    <n v="23028"/>
    <n v="5757"/>
    <n v="176"/>
    <n v="655"/>
    <n v="1226"/>
    <n v="930"/>
    <n v="213"/>
    <n v="2498383"/>
    <n v="1980584"/>
    <n v="1377438"/>
    <n v="2818053"/>
    <n v="2079740"/>
    <n v="14195.357954545454"/>
    <n v="3023.7923664122136"/>
    <n v="1123.5220228384992"/>
    <n v="3030.1645161290321"/>
    <n v="9764.0375586854461"/>
    <n v="7.6428695501129058E-3"/>
    <n v="2.8443633837067918E-2"/>
    <n v="5.3239534479763768E-2"/>
    <n v="4.0385617509119336E-2"/>
    <n v="9.2496091714434608E-3"/>
    <n v="8.9800500401644324E-3"/>
    <n v="3.099606683855826E-2"/>
    <n v="5.6686722664984951E-2"/>
    <n v="4.3408279248236502E-2"/>
    <n v="1.0719454471802352E-2"/>
    <n v="108.49326906374849"/>
    <n v="86.007642869550111"/>
    <n v="59.815789473684212"/>
    <n v="122.37506513809275"/>
    <n v="90.313531353135318"/>
    <n v="108.8529825107282"/>
    <n v="86.292804391091394"/>
    <n v="60.01411093639863"/>
    <n v="122.78080419347438"/>
    <n v="90.612969207227977"/>
  </r>
  <r>
    <x v="2"/>
    <x v="0"/>
    <n v="3"/>
    <x v="42"/>
    <x v="15"/>
    <x v="1"/>
    <n v="3224"/>
    <n v="806"/>
    <n v="27"/>
    <n v="103"/>
    <n v="132"/>
    <n v="130"/>
    <n v="38"/>
    <n v="419925"/>
    <n v="321689"/>
    <n v="153875"/>
    <n v="340876"/>
    <n v="346799"/>
    <n v="15552.777777777777"/>
    <n v="3123.1941747572814"/>
    <n v="1165.719696969697"/>
    <n v="2622.123076923077"/>
    <n v="9126.28947368421"/>
    <n v="8.3746898263027288E-3"/>
    <n v="3.1947890818858564E-2"/>
    <n v="4.0942928039702231E-2"/>
    <n v="4.0322580645161289E-2"/>
    <n v="1.1786600496277916E-2"/>
    <n v="1.2114215950550209E-2"/>
    <n v="3.9164428240438878E-2"/>
    <n v="4.9074417053080986E-2"/>
    <n v="4.8394841769406588E-2"/>
    <n v="1.6215318782204009E-2"/>
    <n v="130.24968982630273"/>
    <n v="99.779466501240691"/>
    <n v="47.727977667493796"/>
    <n v="105.73076923076923"/>
    <n v="107.56792803970224"/>
    <n v="130.68153749113739"/>
    <n v="100.11028901348215"/>
    <n v="47.886221543010691"/>
    <n v="106.0813235073619"/>
    <n v="107.92457348428637"/>
  </r>
  <r>
    <x v="2"/>
    <x v="0"/>
    <n v="3"/>
    <x v="43"/>
    <x v="16"/>
    <x v="1"/>
    <n v="5272"/>
    <n v="1318"/>
    <n v="45"/>
    <n v="162"/>
    <n v="152"/>
    <n v="199"/>
    <n v="45"/>
    <n v="1029927"/>
    <n v="286105"/>
    <n v="119432"/>
    <n v="597224"/>
    <n v="307816"/>
    <n v="22887.266666666666"/>
    <n v="1766.0802469135801"/>
    <n v="785.73684210526312"/>
    <n v="3001.1256281407036"/>
    <n v="6840.3555555555558"/>
    <n v="8.5356600910470402E-3"/>
    <n v="3.0728376327769348E-2"/>
    <n v="2.8831562974203338E-2"/>
    <n v="3.7746585735963581E-2"/>
    <n v="8.5356600910470402E-3"/>
    <n v="1.1487721079376019E-2"/>
    <n v="3.6266476105443687E-2"/>
    <n v="3.4201257661895815E-2"/>
    <n v="4.3862364801686572E-2"/>
    <n v="1.1487721079376019E-2"/>
    <n v="195.35792867981792"/>
    <n v="54.268778452200301"/>
    <n v="22.654021244309561"/>
    <n v="113.28224582701063"/>
    <n v="58.386949924127464"/>
    <n v="196.00564511906489"/>
    <n v="54.44870859467715"/>
    <n v="22.729131489765933"/>
    <n v="113.65783730360346"/>
    <n v="58.580534016459488"/>
  </r>
  <r>
    <x v="2"/>
    <x v="0"/>
    <n v="3"/>
    <x v="44"/>
    <x v="17"/>
    <x v="1"/>
    <n v="18788"/>
    <n v="4697"/>
    <n v="118"/>
    <n v="476"/>
    <n v="1557"/>
    <n v="706"/>
    <n v="148"/>
    <n v="1694416"/>
    <n v="1385937"/>
    <n v="864792"/>
    <n v="2194860"/>
    <n v="383741"/>
    <n v="14359.457627118643"/>
    <n v="2911.6323529411766"/>
    <n v="555.4219653179191"/>
    <n v="3108.8668555240793"/>
    <n v="2592.8445945945946"/>
    <n v="6.2806046412603794E-3"/>
    <n v="2.533532041728763E-2"/>
    <n v="8.2872045986800091E-2"/>
    <n v="3.7577176921439213E-2"/>
    <n v="7.8773685331062389E-3"/>
    <n v="7.6235188112602596E-3"/>
    <n v="2.8006520748847737E-2"/>
    <n v="8.7558395129029021E-2"/>
    <n v="4.0809841739731109E-2"/>
    <n v="9.3801260377144122E-3"/>
    <n v="90.186076218863107"/>
    <n v="73.767138599105806"/>
    <n v="46.028954651905472"/>
    <n v="116.82243985522675"/>
    <n v="20.424792420694061"/>
    <n v="90.485091490743244"/>
    <n v="74.01171627593591"/>
    <n v="46.181565353763681"/>
    <n v="117.2097689760795"/>
    <n v="20.492511575521775"/>
  </r>
  <r>
    <x v="2"/>
    <x v="0"/>
    <n v="3"/>
    <x v="45"/>
    <x v="18"/>
    <x v="1"/>
    <n v="19180"/>
    <n v="4795"/>
    <n v="76"/>
    <n v="672"/>
    <n v="1093"/>
    <n v="1138"/>
    <n v="222"/>
    <n v="2501029"/>
    <n v="2210406"/>
    <n v="1027036"/>
    <n v="3730134"/>
    <n v="1893389"/>
    <n v="32908.276315789473"/>
    <n v="3289.2946428571427"/>
    <n v="939.64867337602925"/>
    <n v="3277.797891036907"/>
    <n v="8528.7792792792789"/>
    <n v="3.962460896767466E-3"/>
    <n v="3.5036496350364967E-2"/>
    <n v="5.6986444212721588E-2"/>
    <n v="5.9332638164754953E-2"/>
    <n v="1.1574556830031283E-2"/>
    <n v="5.0194048722366196E-3"/>
    <n v="3.8129976964048101E-2"/>
    <n v="6.0886549820048035E-2"/>
    <n v="6.3307266158927109E-2"/>
    <n v="1.3374073041456618E-2"/>
    <n v="130.39775808133473"/>
    <n v="115.24535974973931"/>
    <n v="53.547236704900939"/>
    <n v="194.48039624608967"/>
    <n v="98.716840458811262"/>
    <n v="130.83009667194631"/>
    <n v="115.62746000316275"/>
    <n v="53.724774549023238"/>
    <n v="195.1252031940908"/>
    <n v="99.044139795100236"/>
  </r>
  <r>
    <x v="2"/>
    <x v="0"/>
    <n v="3"/>
    <x v="46"/>
    <x v="19"/>
    <x v="1"/>
    <n v="9620"/>
    <n v="2405"/>
    <n v="87"/>
    <n v="265"/>
    <n v="722"/>
    <n v="406"/>
    <n v="72"/>
    <n v="1054070"/>
    <n v="740193"/>
    <n v="592947"/>
    <n v="1121468"/>
    <n v="172706"/>
    <n v="12115.747126436781"/>
    <n v="2793.1811320754719"/>
    <n v="821.25623268698064"/>
    <n v="2762.2364532019706"/>
    <n v="2398.6944444444443"/>
    <n v="9.0436590436590442E-3"/>
    <n v="2.7546777546777548E-2"/>
    <n v="7.5051975051975056E-2"/>
    <n v="4.2203742203742206E-2"/>
    <n v="7.4844074844074848E-3"/>
    <n v="1.129254657098365E-2"/>
    <n v="3.1434883989307355E-2"/>
    <n v="8.1311020606751147E-2"/>
    <n v="4.6979919432587114E-2"/>
    <n v="9.5318690891515404E-3"/>
    <n v="109.57068607068607"/>
    <n v="76.943139293139296"/>
    <n v="61.636902286902284"/>
    <n v="116.57671517671518"/>
    <n v="17.952806652806654"/>
    <n v="109.93397173360825"/>
    <n v="77.198247117757546"/>
    <n v="61.841261716515803"/>
    <n v="116.96322958830646"/>
    <n v="18.012329847376879"/>
  </r>
  <r>
    <x v="2"/>
    <x v="0"/>
    <n v="3"/>
    <x v="47"/>
    <x v="20"/>
    <x v="1"/>
    <n v="8020"/>
    <n v="2005"/>
    <n v="63"/>
    <n v="307"/>
    <n v="442"/>
    <n v="462"/>
    <n v="55"/>
    <n v="927364"/>
    <n v="1161857"/>
    <n v="481702"/>
    <n v="1745630"/>
    <n v="215616"/>
    <n v="14720.063492063493"/>
    <n v="3784.5504885993487"/>
    <n v="1089.8235294117646"/>
    <n v="3778.4199134199134"/>
    <n v="3920.2909090909093"/>
    <n v="7.8553615960099757E-3"/>
    <n v="3.8279301745635909E-2"/>
    <n v="5.5112219451371569E-2"/>
    <n v="5.7605985037406486E-2"/>
    <n v="6.8578553615960096E-3"/>
    <n v="1.0152246970407675E-2"/>
    <n v="4.3271309163565613E-2"/>
    <n v="6.1049434830690183E-2"/>
    <n v="6.3668025071767956E-2"/>
    <n v="9.0050361040081139E-3"/>
    <n v="115.63142144638404"/>
    <n v="144.86995012468827"/>
    <n v="60.062593516209475"/>
    <n v="217.65960099750623"/>
    <n v="26.884788029925186"/>
    <n v="116.01480170164395"/>
    <n v="145.35027180337704"/>
    <n v="60.261733266856702"/>
    <n v="218.38125945630921"/>
    <n v="26.973925539164409"/>
  </r>
  <r>
    <x v="2"/>
    <x v="0"/>
    <n v="3"/>
    <x v="48"/>
    <x v="21"/>
    <x v="1"/>
    <n v="16260"/>
    <n v="4065"/>
    <n v="178"/>
    <n v="613"/>
    <n v="707"/>
    <n v="850"/>
    <n v="198"/>
    <n v="2100075"/>
    <n v="1694751"/>
    <n v="699776"/>
    <n v="2193335"/>
    <n v="673317"/>
    <n v="11798.174157303371"/>
    <n v="2764.6835236541597"/>
    <n v="989.78217821782175"/>
    <n v="2580.3941176470589"/>
    <n v="3400.590909090909"/>
    <n v="1.094710947109471E-2"/>
    <n v="3.7699876998769991E-2"/>
    <n v="4.3480934809348094E-2"/>
    <n v="5.2275522755227552E-2"/>
    <n v="1.2177121771217712E-2"/>
    <n v="1.2848429132299589E-2"/>
    <n v="4.1180210705843517E-2"/>
    <n v="4.7207355666923113E-2"/>
    <n v="5.6342632500153131E-2"/>
    <n v="1.4181166982781122E-2"/>
    <n v="129.15590405904058"/>
    <n v="104.22822878228783"/>
    <n v="43.036654366543665"/>
    <n v="134.89145141451414"/>
    <n v="41.409409594095941"/>
    <n v="129.58412523670239"/>
    <n v="104.57380133044137"/>
    <n v="43.179343986114141"/>
    <n v="135.33868901160324"/>
    <n v="41.546704023428092"/>
  </r>
  <r>
    <x v="2"/>
    <x v="0"/>
    <n v="3"/>
    <x v="49"/>
    <x v="22"/>
    <x v="1"/>
    <n v="4800"/>
    <n v="1200"/>
    <n v="54"/>
    <n v="188"/>
    <n v="321"/>
    <n v="325"/>
    <n v="23"/>
    <n v="922009"/>
    <n v="680786"/>
    <n v="275342"/>
    <n v="956477"/>
    <n v="148034"/>
    <n v="17074.240740740741"/>
    <n v="3621.2021276595747"/>
    <n v="857.76323987538944"/>
    <n v="2943.0061538461537"/>
    <n v="6436.260869565217"/>
    <n v="1.125E-2"/>
    <n v="3.9166666666666669E-2"/>
    <n v="6.6875000000000004E-2"/>
    <n v="6.7708333333333329E-2"/>
    <n v="4.7916666666666663E-3"/>
    <n v="1.4796947920505916E-2"/>
    <n v="4.5690722046309265E-2"/>
    <n v="7.5276118534760184E-2"/>
    <n v="7.6157857750010244E-2"/>
    <n v="7.1140590774173649E-3"/>
    <n v="192.08520833333333"/>
    <n v="141.83041666666668"/>
    <n v="57.362916666666663"/>
    <n v="199.26604166666667"/>
    <n v="30.840416666666666"/>
    <n v="192.72207394720658"/>
    <n v="142.30066065973651"/>
    <n v="57.553105538852385"/>
    <n v="199.92671559909101"/>
    <n v="30.942669208978195"/>
  </r>
  <r>
    <x v="2"/>
    <x v="0"/>
    <n v="3"/>
    <x v="50"/>
    <x v="23"/>
    <x v="1"/>
    <n v="7280"/>
    <n v="1820"/>
    <n v="86"/>
    <n v="366"/>
    <n v="635"/>
    <n v="555"/>
    <n v="147"/>
    <n v="1690354"/>
    <n v="1040439"/>
    <n v="731150"/>
    <n v="1662741"/>
    <n v="1059691"/>
    <n v="19655.279069767443"/>
    <n v="2842.7295081967213"/>
    <n v="1151.4173228346456"/>
    <n v="2995.9297297297298"/>
    <n v="7208.7823129251701"/>
    <n v="1.1813186813186813E-2"/>
    <n v="5.0274725274725277E-2"/>
    <n v="8.7225274725274721E-2"/>
    <n v="7.6236263736263743E-2"/>
    <n v="2.0192307692307693E-2"/>
    <n v="1.4763671020716481E-2"/>
    <n v="5.6241835803535194E-2"/>
    <n v="9.4930639573533954E-2"/>
    <n v="8.3483150711155737E-2"/>
    <n v="2.403339015922586E-2"/>
    <n v="232.19148351648352"/>
    <n v="142.91744505494506"/>
    <n v="100.43269230769231"/>
    <n v="228.39848901098901"/>
    <n v="145.56195054945056"/>
    <n v="232.96132296934368"/>
    <n v="143.39129313084774"/>
    <n v="100.76568061425928"/>
    <n v="229.15575265025521"/>
    <n v="146.0445665811462"/>
  </r>
  <r>
    <x v="2"/>
    <x v="0"/>
    <n v="3"/>
    <x v="51"/>
    <x v="24"/>
    <x v="1"/>
    <n v="3816"/>
    <n v="954"/>
    <n v="44"/>
    <n v="194"/>
    <n v="141"/>
    <n v="359"/>
    <n v="8"/>
    <n v="471937"/>
    <n v="476092"/>
    <n v="194474"/>
    <n v="872752"/>
    <n v="59113"/>
    <n v="10725.84090909091"/>
    <n v="2454.0824742268042"/>
    <n v="1379.2482269503546"/>
    <n v="2431.0640668523679"/>
    <n v="7389.125"/>
    <n v="1.1530398322851153E-2"/>
    <n v="5.0838574423480082E-2"/>
    <n v="3.6949685534591194E-2"/>
    <n v="9.407756813417191E-2"/>
    <n v="2.0964360587002098E-3"/>
    <n v="1.5557156527582633E-2"/>
    <n v="5.9124069430416509E-2"/>
    <n v="4.4064795228659796E-2"/>
    <n v="0.10508891100862758"/>
    <n v="3.8216256742549005E-3"/>
    <n v="123.67321802935011"/>
    <n v="124.76205450733752"/>
    <n v="50.962788259958074"/>
    <n v="228.70859538784066"/>
    <n v="15.490828092243186"/>
    <n v="124.08326115866416"/>
    <n v="125.17570771427275"/>
    <n v="51.131757269656873"/>
    <n v="229.46688719627082"/>
    <n v="15.542188505821994"/>
  </r>
  <r>
    <x v="2"/>
    <x v="0"/>
    <n v="3"/>
    <x v="52"/>
    <x v="25"/>
    <x v="1"/>
    <n v="18764"/>
    <n v="4691"/>
    <n v="243"/>
    <n v="853"/>
    <n v="1795"/>
    <n v="1574"/>
    <n v="456"/>
    <n v="3879118"/>
    <n v="2187564"/>
    <n v="1575813"/>
    <n v="4193517"/>
    <n v="2861246"/>
    <n v="15963.448559670782"/>
    <n v="2564.5533411488864"/>
    <n v="877.89025069637887"/>
    <n v="2664.2420584498095"/>
    <n v="6274.6622807017548"/>
    <n v="1.2950330419953101E-2"/>
    <n v="4.5459390321892987E-2"/>
    <n v="9.5661905777019829E-2"/>
    <n v="8.388403325516948E-2"/>
    <n v="2.4301854615220636E-2"/>
    <n v="1.4873436041056141E-2"/>
    <n v="4.9002643759487825E-2"/>
    <n v="0.10066487850988741"/>
    <n v="8.8599319770750071E-2"/>
    <n v="2.6921066651510672E-2"/>
    <n v="206.73193348966106"/>
    <n v="116.58303133660201"/>
    <n v="83.980654444681306"/>
    <n v="223.487369430825"/>
    <n v="152.48593050522277"/>
    <n v="207.41736086260391"/>
    <n v="116.96956668965503"/>
    <n v="84.259095411117286"/>
    <n v="224.22835007145031"/>
    <n v="152.99150324859465"/>
  </r>
  <r>
    <x v="2"/>
    <x v="0"/>
    <n v="3"/>
    <x v="53"/>
    <x v="26"/>
    <x v="1"/>
    <n v="8372"/>
    <n v="2093"/>
    <n v="87"/>
    <n v="375"/>
    <n v="726"/>
    <n v="640"/>
    <n v="83"/>
    <n v="1054934"/>
    <n v="1213536"/>
    <n v="512045"/>
    <n v="2191134"/>
    <n v="250811"/>
    <n v="12125.67816091954"/>
    <n v="3236.096"/>
    <n v="705.29614325068871"/>
    <n v="3423.6468749999999"/>
    <n v="3021.8192771084337"/>
    <n v="1.0391782130912566E-2"/>
    <n v="4.4792164357381752E-2"/>
    <n v="8.6717630195891071E-2"/>
    <n v="7.6445293836598191E-2"/>
    <n v="9.9139990444338279E-3"/>
    <n v="1.2974149196161492E-2"/>
    <n v="5.0059503399083376E-2"/>
    <n v="9.3883972501447727E-2"/>
    <n v="8.321154323049669E-2"/>
    <n v="1.2436911654894115E-2"/>
    <n v="126.00740563784042"/>
    <n v="144.95174390826566"/>
    <n v="61.161610129001431"/>
    <n v="261.72169135212613"/>
    <n v="29.958313425704731"/>
    <n v="126.42518785251703"/>
    <n v="145.4323367772696"/>
    <n v="61.364393709883352"/>
    <n v="262.58943930145114"/>
    <n v="30.05764132208996"/>
  </r>
  <r>
    <x v="3"/>
    <x v="0"/>
    <n v="4"/>
    <x v="27"/>
    <x v="0"/>
    <x v="1"/>
    <n v="19248"/>
    <n v="4812"/>
    <n v="37"/>
    <n v="609"/>
    <n v="338"/>
    <n v="803"/>
    <n v="165"/>
    <n v="446526"/>
    <n v="951703"/>
    <n v="520424"/>
    <n v="1363043"/>
    <n v="454604"/>
    <n v="12068.27027027027"/>
    <n v="1562.7307060755336"/>
    <n v="1539.7159763313609"/>
    <n v="1697.4383561643835"/>
    <n v="2755.1757575757574"/>
    <n v="1.9222776392352453E-3"/>
    <n v="3.1639650872817955E-2"/>
    <n v="1.7560266001662512E-2"/>
    <n v="4.1718620116375726E-2"/>
    <n v="8.5723192019950128E-3"/>
    <n v="2.6578973441093133E-3"/>
    <n v="3.4579313265861979E-2"/>
    <n v="1.9766144668325155E-2"/>
    <n v="4.5076573079760172E-2"/>
    <n v="1.0120575314537977E-2"/>
    <n v="23.19856608478803"/>
    <n v="49.444253948462176"/>
    <n v="27.037822111388195"/>
    <n v="70.814785951787201"/>
    <n v="23.618246051537824"/>
    <n v="23.275481788806889"/>
    <n v="49.608188201477368"/>
    <n v="27.127467010785566"/>
    <n v="71.049574994201251"/>
    <n v="23.696553220011303"/>
  </r>
  <r>
    <x v="3"/>
    <x v="0"/>
    <n v="4"/>
    <x v="28"/>
    <x v="1"/>
    <x v="1"/>
    <n v="2812"/>
    <n v="703"/>
    <n v="3"/>
    <n v="62"/>
    <n v="176"/>
    <n v="81"/>
    <n v="17"/>
    <n v="63699"/>
    <n v="172618"/>
    <n v="261203"/>
    <n v="262578"/>
    <n v="92673"/>
    <n v="21233"/>
    <n v="2784.1612903225805"/>
    <n v="1484.1079545454545"/>
    <n v="3241.7037037037039"/>
    <n v="5451.3529411764703"/>
    <n v="1.0668563300142249E-3"/>
    <n v="2.2048364153627313E-2"/>
    <n v="6.2588904694167849E-2"/>
    <n v="2.8805120910384067E-2"/>
    <n v="6.0455192034139403E-3"/>
    <n v="2.5012535784665899E-3"/>
    <n v="2.8500375733389254E-2"/>
    <n v="7.3231853750881468E-2"/>
    <n v="3.6154257277416904E-2"/>
    <n v="9.4515479833708303E-3"/>
    <n v="22.652560455192035"/>
    <n v="61.38620199146515"/>
    <n v="92.888691322901849"/>
    <n v="93.377667140825039"/>
    <n v="32.956258890469414"/>
    <n v="22.727665857348047"/>
    <n v="61.589730214975198"/>
    <n v="93.196667215134966"/>
    <n v="93.687264250470747"/>
    <n v="33.065526585943509"/>
  </r>
  <r>
    <x v="3"/>
    <x v="0"/>
    <n v="4"/>
    <x v="29"/>
    <x v="2"/>
    <x v="1"/>
    <n v="3052"/>
    <n v="763"/>
    <n v="16"/>
    <n v="111"/>
    <n v="53"/>
    <n v="243"/>
    <n v="21"/>
    <n v="172719"/>
    <n v="360458"/>
    <n v="51146"/>
    <n v="774741"/>
    <n v="90003"/>
    <n v="10794.9375"/>
    <n v="3247.3693693693695"/>
    <n v="965.01886792452831"/>
    <n v="3188.2345679012346"/>
    <n v="4285.8571428571431"/>
    <n v="5.2424639580602884E-3"/>
    <n v="3.6369593709043253E-2"/>
    <n v="1.7365661861074706E-2"/>
    <n v="7.9619921363040635E-2"/>
    <n v="6.8807339449541288E-3"/>
    <n v="8.2881841466442632E-3"/>
    <n v="4.4265248075171369E-2"/>
    <n v="2.2875074421365105E-2"/>
    <n v="9.1037082577715339E-2"/>
    <n v="1.0367170308768592E-2"/>
    <n v="56.592070773263437"/>
    <n v="118.10550458715596"/>
    <n v="16.758191349934471"/>
    <n v="253.84698558322413"/>
    <n v="29.489842726081257"/>
    <n v="56.779703877374338"/>
    <n v="118.49708775659076"/>
    <n v="16.813753753276639"/>
    <n v="254.68862465427006"/>
    <n v="29.587617390532149"/>
  </r>
  <r>
    <x v="3"/>
    <x v="0"/>
    <n v="4"/>
    <x v="30"/>
    <x v="3"/>
    <x v="1"/>
    <n v="20676"/>
    <n v="5169"/>
    <n v="32"/>
    <n v="545"/>
    <n v="877"/>
    <n v="654"/>
    <n v="87"/>
    <n v="567591"/>
    <n v="1991035"/>
    <n v="750513"/>
    <n v="1966570"/>
    <n v="403547"/>
    <n v="17737.21875"/>
    <n v="3653.2752293577983"/>
    <n v="855.77309007981751"/>
    <n v="3006.987767584098"/>
    <n v="4638.4712643678158"/>
    <n v="1.5476881408396208E-3"/>
    <n v="2.6359063648674793E-2"/>
    <n v="4.241632810988586E-2"/>
    <n v="3.163087637840975E-2"/>
    <n v="4.2077771329077189E-3"/>
    <n v="2.1846714462629997E-3"/>
    <n v="2.8954958286506797E-2"/>
    <n v="4.5682037690162991E-2"/>
    <n v="3.4466827480900124E-2"/>
    <n v="5.2566754507001288E-3"/>
    <n v="27.451683110853164"/>
    <n v="96.296914296769202"/>
    <n v="36.298752176436452"/>
    <n v="95.113658347842915"/>
    <n v="19.517653317856453"/>
    <n v="27.542700181703868"/>
    <n v="96.616190278349663"/>
    <n v="36.419102032046169"/>
    <n v="95.429011200553532"/>
    <n v="19.582364819431689"/>
  </r>
  <r>
    <x v="3"/>
    <x v="0"/>
    <n v="4"/>
    <x v="31"/>
    <x v="4"/>
    <x v="1"/>
    <n v="9104"/>
    <n v="2276"/>
    <n v="22"/>
    <n v="217"/>
    <n v="413"/>
    <n v="284"/>
    <n v="75"/>
    <n v="461959"/>
    <n v="660573"/>
    <n v="668784"/>
    <n v="990216"/>
    <n v="196298"/>
    <n v="20998.136363636364"/>
    <n v="3044.1152073732719"/>
    <n v="1619.3317191283293"/>
    <n v="3486.676056338028"/>
    <n v="2617.3066666666668"/>
    <n v="2.4165202108963092E-3"/>
    <n v="2.3835676625659052E-2"/>
    <n v="4.5364674868189805E-2"/>
    <n v="3.1195079086115993E-2"/>
    <n v="8.238137082601054E-3"/>
    <n v="3.6154938553354735E-3"/>
    <n v="2.7560579940137848E-2"/>
    <n v="5.044647345631896E-2"/>
    <n v="3.5440306988574588E-2"/>
    <n v="1.0445420017517399E-2"/>
    <n v="50.742420913884004"/>
    <n v="72.558545694200347"/>
    <n v="73.460456942003518"/>
    <n v="108.7671353251318"/>
    <n v="21.561731107205624"/>
    <n v="50.910659287495029"/>
    <n v="72.799116236545785"/>
    <n v="73.704017804454679"/>
    <n v="109.12775678583203"/>
    <n v="21.63321982430627"/>
  </r>
  <r>
    <x v="3"/>
    <x v="0"/>
    <n v="4"/>
    <x v="32"/>
    <x v="5"/>
    <x v="1"/>
    <n v="3336"/>
    <n v="834"/>
    <n v="19"/>
    <n v="87"/>
    <n v="182"/>
    <n v="112"/>
    <n v="41"/>
    <n v="396131"/>
    <n v="255531"/>
    <n v="284928"/>
    <n v="411814"/>
    <n v="210894"/>
    <n v="20849"/>
    <n v="2937.1379310344828"/>
    <n v="1565.5384615384614"/>
    <n v="3676.9107142857142"/>
    <n v="5143.7560975609758"/>
    <n v="5.695443645083933E-3"/>
    <n v="2.6079136690647483E-2"/>
    <n v="5.4556354916067147E-2"/>
    <n v="3.3573141486810551E-2"/>
    <n v="1.2290167865707434E-2"/>
    <n v="8.7311963755806188E-3"/>
    <n v="3.2508253849594104E-2"/>
    <n v="6.3718209545389301E-2"/>
    <n v="4.0839609831960041E-2"/>
    <n v="1.6734806898342766E-2"/>
    <n v="118.74430455635492"/>
    <n v="76.598021582733807"/>
    <n v="85.410071942446038"/>
    <n v="123.44544364508393"/>
    <n v="63.217625899280577"/>
    <n v="119.13800569071817"/>
    <n v="76.851985156816568"/>
    <n v="85.693252195473079"/>
    <n v="123.85473158000109"/>
    <n v="63.427226276505294"/>
  </r>
  <r>
    <x v="3"/>
    <x v="0"/>
    <n v="4"/>
    <x v="33"/>
    <x v="6"/>
    <x v="1"/>
    <n v="23064"/>
    <n v="5766"/>
    <n v="86"/>
    <n v="721"/>
    <n v="628"/>
    <n v="1087"/>
    <n v="253"/>
    <n v="2238655"/>
    <n v="1810326"/>
    <n v="1098137"/>
    <n v="2866183"/>
    <n v="2048613"/>
    <n v="26030.872093023256"/>
    <n v="2510.8543689320391"/>
    <n v="1748.625796178344"/>
    <n v="2636.7828886844527"/>
    <n v="8097.284584980237"/>
    <n v="3.7287547693374955E-3"/>
    <n v="3.1260839403399236E-2"/>
    <n v="2.7228581338883107E-2"/>
    <n v="4.7129725979882069E-2"/>
    <n v="1.0969476240027748E-2"/>
    <n v="4.6638574782854741E-3"/>
    <n v="3.3930723153469067E-2"/>
    <n v="2.9725512185008643E-2"/>
    <n v="5.0380995353570789E-2"/>
    <n v="1.2567511655250217E-2"/>
    <n v="97.062738466874777"/>
    <n v="78.491415192507802"/>
    <n v="47.61259972251127"/>
    <n v="124.27085501214013"/>
    <n v="88.822970863683665"/>
    <n v="97.384553566820699"/>
    <n v="78.75165638314445"/>
    <n v="47.7704610581835"/>
    <n v="124.6828796289785"/>
    <n v="89.117466709334522"/>
  </r>
  <r>
    <x v="3"/>
    <x v="0"/>
    <n v="4"/>
    <x v="34"/>
    <x v="7"/>
    <x v="1"/>
    <n v="21456"/>
    <n v="5364"/>
    <n v="171"/>
    <n v="574"/>
    <n v="1808"/>
    <n v="1043"/>
    <n v="130"/>
    <n v="2598812"/>
    <n v="1294460"/>
    <n v="1600891"/>
    <n v="3231998"/>
    <n v="592124"/>
    <n v="15197.730994152047"/>
    <n v="2255.1567944250869"/>
    <n v="885.4485619469026"/>
    <n v="3098.7516778523491"/>
    <n v="4554.8"/>
    <n v="7.9697986577181214E-3"/>
    <n v="2.6752423564504101E-2"/>
    <n v="8.4265473527218498E-2"/>
    <n v="4.8611111111111112E-2"/>
    <n v="6.058911260253542E-3"/>
    <n v="9.3841837256349488E-3"/>
    <n v="2.9319121564383842E-2"/>
    <n v="8.8684139454955582E-2"/>
    <n v="5.2031916378518242E-2"/>
    <n v="7.293320485857362E-3"/>
    <n v="121.12285607755406"/>
    <n v="60.33090976882923"/>
    <n v="74.612742356450411"/>
    <n v="150.63376211782253"/>
    <n v="27.597129008202835"/>
    <n v="121.52444338747357"/>
    <n v="60.530939131937608"/>
    <n v="74.860123663818683"/>
    <n v="151.13319392839028"/>
    <n v="27.688628310306559"/>
  </r>
  <r>
    <x v="3"/>
    <x v="0"/>
    <n v="4"/>
    <x v="35"/>
    <x v="8"/>
    <x v="1"/>
    <n v="2956"/>
    <n v="739"/>
    <n v="29"/>
    <n v="85"/>
    <n v="119"/>
    <n v="87"/>
    <n v="45"/>
    <n v="318523"/>
    <n v="225810"/>
    <n v="113457"/>
    <n v="271622"/>
    <n v="159691"/>
    <n v="10983.551724137931"/>
    <n v="2656.5882352941176"/>
    <n v="953.42016806722688"/>
    <n v="3122.0919540229884"/>
    <n v="3548.6888888888889"/>
    <n v="9.8105548037889043E-3"/>
    <n v="2.8755074424898511E-2"/>
    <n v="4.0257104194857916E-2"/>
    <n v="2.9431664411366711E-2"/>
    <n v="1.5223274695534507E-2"/>
    <n v="1.4034415985969316E-2"/>
    <n v="3.5916926317609635E-2"/>
    <n v="4.8680795145752562E-2"/>
    <n v="3.6674759335577137E-2"/>
    <n v="2.0470462832773605E-2"/>
    <n v="107.75473612990528"/>
    <n v="76.39039242219215"/>
    <n v="38.381935047361296"/>
    <n v="91.888362652232743"/>
    <n v="54.022665764546687"/>
    <n v="108.11200094362292"/>
    <n v="76.643667594112486"/>
    <n v="38.509191772840971"/>
    <n v="92.193021917753953"/>
    <n v="54.201779911303383"/>
  </r>
  <r>
    <x v="3"/>
    <x v="0"/>
    <n v="4"/>
    <x v="36"/>
    <x v="9"/>
    <x v="1"/>
    <n v="2020"/>
    <n v="505"/>
    <n v="19"/>
    <n v="66"/>
    <n v="122"/>
    <n v="74"/>
    <n v="19"/>
    <n v="269954"/>
    <n v="184464"/>
    <n v="89723"/>
    <n v="238392"/>
    <n v="84082"/>
    <n v="14208.105263157895"/>
    <n v="2794.909090909091"/>
    <n v="735.43442622950818"/>
    <n v="3221.5135135135133"/>
    <n v="4425.3684210526317"/>
    <n v="9.4059405940594056E-3"/>
    <n v="3.2673267326732675E-2"/>
    <n v="6.0396039603960394E-2"/>
    <n v="3.6633663366336632E-2"/>
    <n v="9.4059405940594056E-3"/>
    <n v="1.44100778318287E-2"/>
    <n v="4.1889705505675091E-2"/>
    <n v="7.2745753208860134E-2"/>
    <n v="4.63727032570007E-2"/>
    <n v="1.44100778318287E-2"/>
    <n v="133.64059405940594"/>
    <n v="91.318811881188125"/>
    <n v="44.417326732673267"/>
    <n v="118.01584158415841"/>
    <n v="41.624752475247526"/>
    <n v="134.08368439266226"/>
    <n v="91.621582780059029"/>
    <n v="44.564594022547681"/>
    <n v="118.40712747258993"/>
    <n v="41.762760881868132"/>
  </r>
  <r>
    <x v="3"/>
    <x v="0"/>
    <n v="4"/>
    <x v="37"/>
    <x v="10"/>
    <x v="1"/>
    <n v="5204"/>
    <n v="1301"/>
    <n v="40"/>
    <n v="153"/>
    <n v="81"/>
    <n v="294"/>
    <n v="42"/>
    <n v="790235"/>
    <n v="643045"/>
    <n v="93070"/>
    <n v="949679"/>
    <n v="195453"/>
    <n v="19755.875"/>
    <n v="4202.9084967320259"/>
    <n v="1149.0123456790122"/>
    <n v="3230.2006802721089"/>
    <n v="4653.6428571428569"/>
    <n v="7.6863950807071479E-3"/>
    <n v="2.9400461183704842E-2"/>
    <n v="1.5564950038431976E-2"/>
    <n v="5.6495003843197542E-2"/>
    <n v="8.0707148347425057E-3"/>
    <n v="1.0507200320319576E-2"/>
    <n v="3.4856587156016375E-2"/>
    <n v="1.9563059466543891E-2"/>
    <n v="6.3952008262314869E-2"/>
    <n v="1.0960620287822971E-2"/>
    <n v="151.85146041506533"/>
    <n v="123.56744811683321"/>
    <n v="17.884319754035356"/>
    <n v="182.49019984627211"/>
    <n v="37.558224442736353"/>
    <n v="152.35492954938289"/>
    <n v="123.97714056208966"/>
    <n v="17.943615877759228"/>
    <n v="183.09525285456655"/>
    <n v="37.682750125235572"/>
  </r>
  <r>
    <x v="3"/>
    <x v="0"/>
    <n v="4"/>
    <x v="38"/>
    <x v="11"/>
    <x v="1"/>
    <n v="21008"/>
    <n v="5252"/>
    <n v="41"/>
    <n v="503"/>
    <n v="1829"/>
    <n v="604"/>
    <n v="227"/>
    <n v="642848"/>
    <n v="929994"/>
    <n v="1944184"/>
    <n v="1274370"/>
    <n v="995252"/>
    <n v="15679.219512195123"/>
    <n v="1848.8946322067595"/>
    <n v="1062.9764898851831"/>
    <n v="2109.8841059602651"/>
    <n v="4384.3700440528637"/>
    <n v="1.9516374714394517E-3"/>
    <n v="2.3943259710586442E-2"/>
    <n v="8.7062071591774565E-2"/>
    <n v="2.875095201827875E-2"/>
    <n v="1.0805407463823306E-2"/>
    <n v="2.6611154727061406E-3"/>
    <n v="2.6400755244501153E-2"/>
    <n v="9.1594163309020774E-2"/>
    <n v="3.1437254941310055E-2"/>
    <n v="1.246738445757915E-2"/>
    <n v="30.6001523229246"/>
    <n v="44.268564356435647"/>
    <n v="92.544935262757051"/>
    <n v="60.661176694592534"/>
    <n v="47.374904798172125"/>
    <n v="30.701608259916561"/>
    <n v="44.415338419148604"/>
    <n v="92.851771419056476"/>
    <n v="60.862301069910565"/>
    <n v="47.531978047529861"/>
  </r>
  <r>
    <x v="3"/>
    <x v="0"/>
    <n v="4"/>
    <x v="39"/>
    <x v="12"/>
    <x v="1"/>
    <n v="16900"/>
    <n v="4225"/>
    <n v="66"/>
    <n v="513"/>
    <n v="934"/>
    <n v="797"/>
    <n v="209"/>
    <n v="1361476"/>
    <n v="1584146"/>
    <n v="1494498"/>
    <n v="2137475"/>
    <n v="841185"/>
    <n v="20628.424242424244"/>
    <n v="3088.0038986354775"/>
    <n v="1600.1049250535332"/>
    <n v="2681.9008782936012"/>
    <n v="4024.8086124401916"/>
    <n v="3.9053254437869823E-3"/>
    <n v="3.0355029585798818E-2"/>
    <n v="5.5266272189349111E-2"/>
    <n v="4.7159763313609465E-2"/>
    <n v="1.2366863905325444E-2"/>
    <n v="5.0231959380977673E-3"/>
    <n v="3.3429952787996361E-2"/>
    <n v="5.9361681984648321E-2"/>
    <n v="5.095910559952159E-2"/>
    <n v="1.434766189116281E-2"/>
    <n v="80.560710059171598"/>
    <n v="93.736449704142018"/>
    <n v="88.431834319526629"/>
    <n v="126.47781065088758"/>
    <n v="49.774260355029583"/>
    <n v="80.827812073486328"/>
    <n v="94.047236370648534"/>
    <n v="88.725033337496356"/>
    <n v="126.89715251078624"/>
    <n v="49.93928875649339"/>
  </r>
  <r>
    <x v="3"/>
    <x v="0"/>
    <n v="4"/>
    <x v="40"/>
    <x v="13"/>
    <x v="1"/>
    <n v="4852"/>
    <n v="1213"/>
    <n v="37"/>
    <n v="150"/>
    <n v="205"/>
    <n v="182"/>
    <n v="58"/>
    <n v="732672"/>
    <n v="415883"/>
    <n v="177393"/>
    <n v="585181"/>
    <n v="439437"/>
    <n v="19801.945945945947"/>
    <n v="2772.5533333333333"/>
    <n v="865.33170731707321"/>
    <n v="3215.2802197802198"/>
    <n v="7576.5"/>
    <n v="7.625721352019786E-3"/>
    <n v="3.0915086562242376E-2"/>
    <n v="4.2250618301731248E-2"/>
    <n v="3.751030502885408E-2"/>
    <n v="1.1953833470733718E-2"/>
    <n v="1.0535592379949209E-2"/>
    <n v="3.6704861402072693E-2"/>
    <n v="4.8979424182095645E-2"/>
    <n v="4.3866085189162143E-2"/>
    <n v="1.5589112443147328E-2"/>
    <n v="151.00412201154163"/>
    <n v="85.713726298433642"/>
    <n v="36.560799670239078"/>
    <n v="120.60614179719703"/>
    <n v="90.568219291014017"/>
    <n v="151.50478176403743"/>
    <n v="85.99791332871078"/>
    <n v="36.682018354008193"/>
    <n v="121.00601592180564"/>
    <n v="90.868501572386165"/>
  </r>
  <r>
    <x v="3"/>
    <x v="0"/>
    <n v="4"/>
    <x v="41"/>
    <x v="14"/>
    <x v="1"/>
    <n v="23072"/>
    <n v="5768"/>
    <n v="168"/>
    <n v="715"/>
    <n v="1299"/>
    <n v="979"/>
    <n v="294"/>
    <n v="2363045"/>
    <n v="2099396"/>
    <n v="1547222"/>
    <n v="2890461"/>
    <n v="2815339"/>
    <n v="14065.744047619048"/>
    <n v="2936.2181818181816"/>
    <n v="1191.0869899923018"/>
    <n v="2952.4627170582226"/>
    <n v="9575.9829931972781"/>
    <n v="7.2815533980582527E-3"/>
    <n v="3.098994452149792E-2"/>
    <n v="5.6302011095700419E-2"/>
    <n v="4.2432385575589461E-2"/>
    <n v="1.2742718446601941E-2"/>
    <n v="8.5857358873949862E-3"/>
    <n v="3.3648145666729863E-2"/>
    <n v="5.9837844287133547E-2"/>
    <n v="4.5524437288479921E-2"/>
    <n v="1.4463237616973651E-2"/>
    <n v="102.42046636615811"/>
    <n v="90.993238557558939"/>
    <n v="67.060592926490983"/>
    <n v="125.28003640776699"/>
    <n v="122.02405513176144"/>
    <n v="102.76004521114795"/>
    <n v="91.294930006031692"/>
    <n v="67.282934803054005"/>
    <n v="125.69540700285434"/>
    <n v="122.42863040048246"/>
  </r>
  <r>
    <x v="3"/>
    <x v="0"/>
    <n v="4"/>
    <x v="42"/>
    <x v="15"/>
    <x v="1"/>
    <n v="3228"/>
    <n v="807"/>
    <n v="28"/>
    <n v="104"/>
    <n v="146"/>
    <n v="127"/>
    <n v="58"/>
    <n v="475827"/>
    <n v="307647"/>
    <n v="203625"/>
    <n v="368796"/>
    <n v="407181"/>
    <n v="16993.821428571428"/>
    <n v="2958.1442307692309"/>
    <n v="1394.6917808219177"/>
    <n v="2903.9055118110236"/>
    <n v="7020.3620689655172"/>
    <n v="8.6741016109045856E-3"/>
    <n v="3.2218091697645598E-2"/>
    <n v="4.5229244114002476E-2"/>
    <n v="3.9343246592317221E-2"/>
    <n v="1.7967781908302356E-2"/>
    <n v="1.2476955475870827E-2"/>
    <n v="3.9459579678696795E-2"/>
    <n v="5.3751378474545322E-2"/>
    <n v="4.7316000802342252E-2"/>
    <n v="2.3415307257470326E-2"/>
    <n v="147.40613382899627"/>
    <n v="95.30576208178438"/>
    <n v="63.080855018587357"/>
    <n v="114.24907063197026"/>
    <n v="126.1403345724907"/>
    <n v="147.89486431857554"/>
    <n v="95.621751861531209"/>
    <n v="63.290001926897688"/>
    <n v="114.62786765196886"/>
    <n v="126.55855751796747"/>
  </r>
  <r>
    <x v="3"/>
    <x v="0"/>
    <n v="4"/>
    <x v="43"/>
    <x v="16"/>
    <x v="1"/>
    <n v="5292"/>
    <n v="1323"/>
    <n v="42"/>
    <n v="169"/>
    <n v="441"/>
    <n v="370"/>
    <n v="25"/>
    <n v="887864"/>
    <n v="303984"/>
    <n v="364602"/>
    <n v="1268440"/>
    <n v="122311"/>
    <n v="21139.619047619046"/>
    <n v="1798.7218934911243"/>
    <n v="826.76190476190482"/>
    <n v="3428.2162162162163"/>
    <n v="4892.4399999999996"/>
    <n v="7.9365079365079361E-3"/>
    <n v="3.1934996220710506E-2"/>
    <n v="8.3333333333333329E-2"/>
    <n v="6.9916855631141347E-2"/>
    <n v="4.7241118669690101E-3"/>
    <n v="1.0778549759594129E-2"/>
    <n v="3.7566594894651209E-2"/>
    <n v="9.2185734766159794E-2"/>
    <n v="7.8084519084944362E-2"/>
    <n v="6.9203419259091983E-3"/>
    <n v="167.77475434618293"/>
    <n v="57.442176870748298"/>
    <n v="68.896825396825392"/>
    <n v="239.69009826152683"/>
    <n v="23.112433862433864"/>
    <n v="168.33101775056591"/>
    <n v="57.632628533072662"/>
    <n v="69.125255370069993"/>
    <n v="240.48479964896404"/>
    <n v="23.189063991883291"/>
  </r>
  <r>
    <x v="3"/>
    <x v="0"/>
    <n v="4"/>
    <x v="44"/>
    <x v="17"/>
    <x v="1"/>
    <n v="18820"/>
    <n v="4705"/>
    <n v="114"/>
    <n v="565"/>
    <n v="1617"/>
    <n v="575"/>
    <n v="192"/>
    <n v="1760828"/>
    <n v="1622460"/>
    <n v="995161"/>
    <n v="1957497"/>
    <n v="369841"/>
    <n v="15445.859649122807"/>
    <n v="2871.6106194690265"/>
    <n v="615.43661100803956"/>
    <n v="3404.342608695652"/>
    <n v="1926.2552083333333"/>
    <n v="6.0573857598299682E-3"/>
    <n v="3.0021253985122211E-2"/>
    <n v="8.5919234856535603E-2"/>
    <n v="3.0552603613177472E-2"/>
    <n v="1.0201912858660999E-2"/>
    <n v="7.3752460835683513E-3"/>
    <n v="3.2919542627458415E-2"/>
    <n v="9.0678978877732255E-2"/>
    <n v="3.3475627393503023E-2"/>
    <n v="1.1908624777396225E-2"/>
    <n v="93.5615302869288"/>
    <n v="86.209351753453774"/>
    <n v="52.877842720510095"/>
    <n v="104.0115302869288"/>
    <n v="19.651487778958554"/>
    <n v="93.871737001636902"/>
    <n v="86.495182048261285"/>
    <n v="53.053161164114826"/>
    <n v="104.35638436320484"/>
    <n v="19.716643013640397"/>
  </r>
  <r>
    <x v="3"/>
    <x v="0"/>
    <n v="4"/>
    <x v="45"/>
    <x v="18"/>
    <x v="1"/>
    <n v="19160"/>
    <n v="4790"/>
    <n v="75"/>
    <n v="685"/>
    <n v="1080"/>
    <n v="914"/>
    <n v="297"/>
    <n v="2689237"/>
    <n v="2192824"/>
    <n v="1283771"/>
    <n v="3017905"/>
    <n v="2502590"/>
    <n v="35856.493333333332"/>
    <n v="3201.2029197080292"/>
    <n v="1188.6768518518518"/>
    <n v="3301.8654266958424"/>
    <n v="8426.228956228957"/>
    <n v="3.9144050104384133E-3"/>
    <n v="3.5751565762004174E-2"/>
    <n v="5.6367432150313153E-2"/>
    <n v="4.7703549060542798E-2"/>
    <n v="1.5501043841336116E-2"/>
    <n v="4.9654937361723137E-3"/>
    <n v="3.8876926651976902E-2"/>
    <n v="6.02495950484985E-2"/>
    <n v="5.1291277779448273E-2"/>
    <n v="1.7580483253170329E-2"/>
    <n v="140.35683716075155"/>
    <n v="114.44801670146138"/>
    <n v="67.002661795407093"/>
    <n v="157.51069937369519"/>
    <n v="130.61534446764091"/>
    <n v="140.82219544645864"/>
    <n v="114.82747333451283"/>
    <n v="67.22481159916201"/>
    <n v="158.03293192412747"/>
    <n v="131.04840447396526"/>
  </r>
  <r>
    <x v="3"/>
    <x v="0"/>
    <n v="4"/>
    <x v="46"/>
    <x v="19"/>
    <x v="1"/>
    <n v="9556"/>
    <n v="2389"/>
    <n v="83"/>
    <n v="260"/>
    <n v="873"/>
    <n v="315"/>
    <n v="99"/>
    <n v="994079"/>
    <n v="745523"/>
    <n v="865237"/>
    <n v="945423"/>
    <n v="205087"/>
    <n v="11976.855421686747"/>
    <n v="2867.396153846154"/>
    <n v="991.10767468499432"/>
    <n v="3001.3428571428572"/>
    <n v="2071.5858585858587"/>
    <n v="8.6856425282544995E-3"/>
    <n v="2.7208036835496024E-2"/>
    <n v="9.1356215989953957E-2"/>
    <n v="3.2963583089158643E-2"/>
    <n v="1.0359983256592717E-2"/>
    <n v="1.0897333902939286E-2"/>
    <n v="3.1085756784686697E-2"/>
    <n v="9.822347980595296E-2"/>
    <n v="3.7219140672051357E-2"/>
    <n v="1.2773420449325461E-2"/>
    <n v="104.02668480535789"/>
    <n v="78.016220175805771"/>
    <n v="90.543846797823363"/>
    <n v="98.935014650481378"/>
    <n v="21.461594809543744"/>
    <n v="104.37158912700036"/>
    <n v="78.274885839786066"/>
    <n v="90.844048271292749"/>
    <n v="99.263037351373555"/>
    <n v="21.532751521045235"/>
  </r>
  <r>
    <x v="3"/>
    <x v="0"/>
    <n v="4"/>
    <x v="47"/>
    <x v="20"/>
    <x v="1"/>
    <n v="8072"/>
    <n v="2018"/>
    <n v="62"/>
    <n v="317"/>
    <n v="527"/>
    <n v="413"/>
    <n v="74"/>
    <n v="861781"/>
    <n v="1117647"/>
    <n v="561280"/>
    <n v="1733705"/>
    <n v="266524"/>
    <n v="13899.693548387097"/>
    <n v="3525.7003154574131"/>
    <n v="1065.0474383301707"/>
    <n v="4197.8329297820819"/>
    <n v="3601.6756756756758"/>
    <n v="7.680872150644202E-3"/>
    <n v="3.9271555996035677E-2"/>
    <n v="6.5287413280475715E-2"/>
    <n v="5.1164519326065409E-2"/>
    <n v="9.1674925668979185E-3"/>
    <n v="9.9449757439696706E-3"/>
    <n v="4.4308936109902733E-2"/>
    <n v="7.1693888060785485E-2"/>
    <n v="5.6878585318211362E-2"/>
    <n v="1.163916407282883E-2"/>
    <n v="106.76176907829534"/>
    <n v="138.45973736372648"/>
    <n v="69.534192269573836"/>
    <n v="214.78010406342915"/>
    <n v="33.018334985133798"/>
    <n v="107.11574167302139"/>
    <n v="138.91880574487874"/>
    <n v="69.764735456262599"/>
    <n v="215.49221544362842"/>
    <n v="33.127808496196081"/>
  </r>
  <r>
    <x v="3"/>
    <x v="0"/>
    <n v="4"/>
    <x v="48"/>
    <x v="21"/>
    <x v="1"/>
    <n v="16276"/>
    <n v="4069"/>
    <n v="177"/>
    <n v="624"/>
    <n v="871"/>
    <n v="849"/>
    <n v="275"/>
    <n v="2050852"/>
    <n v="1797979"/>
    <n v="1143249"/>
    <n v="2395359"/>
    <n v="720271"/>
    <n v="11586.734463276836"/>
    <n v="2881.3766025641025"/>
    <n v="1312.5706084959816"/>
    <n v="2821.3886925795055"/>
    <n v="2619.1672727272726"/>
    <n v="1.087490783976407E-2"/>
    <n v="3.8338658146964855E-2"/>
    <n v="5.3514376996805113E-2"/>
    <n v="5.2162693536495455E-2"/>
    <n v="1.6896043253870729E-2"/>
    <n v="1.2769084507105908E-2"/>
    <n v="4.1845463119593064E-2"/>
    <n v="5.7624684634875731E-2"/>
    <n v="5.6223656083425021E-2"/>
    <n v="1.9249868999602123E-2"/>
    <n v="126.0046694519538"/>
    <n v="110.46811255836815"/>
    <n v="70.241398377979849"/>
    <n v="147.17123371835831"/>
    <n v="44.253563529122637"/>
    <n v="126.42244259470489"/>
    <n v="110.83437367200797"/>
    <n v="70.474286332682112"/>
    <n v="147.6591853879313"/>
    <n v="44.400287856037728"/>
  </r>
  <r>
    <x v="3"/>
    <x v="0"/>
    <n v="4"/>
    <x v="49"/>
    <x v="22"/>
    <x v="1"/>
    <n v="4788"/>
    <n v="1197"/>
    <n v="50"/>
    <n v="194"/>
    <n v="200"/>
    <n v="322"/>
    <n v="150"/>
    <n v="811753"/>
    <n v="708006"/>
    <n v="176335"/>
    <n v="1117351"/>
    <n v="702280"/>
    <n v="16235.06"/>
    <n v="3649.5154639175257"/>
    <n v="881.67499999999995"/>
    <n v="3470.0341614906833"/>
    <n v="4681.8666666666668"/>
    <n v="1.0442773600668337E-2"/>
    <n v="4.0517961570593147E-2"/>
    <n v="4.1771094402673348E-2"/>
    <n v="6.725146198830409E-2"/>
    <n v="3.1328320802005011E-2"/>
    <n v="1.3865776277689314E-2"/>
    <n v="4.7157242857452354E-2"/>
    <n v="4.8507859601855378E-2"/>
    <n v="7.5685042661858118E-2"/>
    <n v="3.7194235053112659E-2"/>
    <n v="169.5390559732665"/>
    <n v="147.87092731829574"/>
    <n v="36.828529657477027"/>
    <n v="233.36487050960736"/>
    <n v="146.67502088554721"/>
    <n v="170.10116898495937"/>
    <n v="148.36119884788249"/>
    <n v="36.950636009922739"/>
    <n v="234.13860037044932"/>
    <n v="147.16132734311705"/>
  </r>
  <r>
    <x v="3"/>
    <x v="0"/>
    <n v="4"/>
    <x v="50"/>
    <x v="23"/>
    <x v="1"/>
    <n v="7328"/>
    <n v="1832"/>
    <n v="84"/>
    <n v="355"/>
    <n v="521"/>
    <n v="363"/>
    <n v="290"/>
    <n v="1446146"/>
    <n v="1025628"/>
    <n v="596900"/>
    <n v="1130993"/>
    <n v="1498919"/>
    <n v="17216.023809523809"/>
    <n v="2889.092957746479"/>
    <n v="1145.6813819577735"/>
    <n v="3115.6831955922867"/>
    <n v="5168.686206896552"/>
    <n v="1.146288209606987E-2"/>
    <n v="4.8444323144104802E-2"/>
    <n v="7.1097161572052398E-2"/>
    <n v="4.9536026200873363E-2"/>
    <n v="3.9574235807860264E-2"/>
    <n v="1.4360269674440552E-2"/>
    <n v="5.4288209195914844E-2"/>
    <n v="7.809194813346032E-2"/>
    <n v="5.5442001182794055E-2"/>
    <n v="4.488065261978582E-2"/>
    <n v="197.34525109170306"/>
    <n v="139.96015283842794"/>
    <n v="81.454694323144111"/>
    <n v="154.33856441048036"/>
    <n v="204.54680676855895"/>
    <n v="197.99955657192194"/>
    <n v="140.42419590259016"/>
    <n v="81.724760375356439"/>
    <n v="154.85027963009802"/>
    <n v="205.22498927302544"/>
  </r>
  <r>
    <x v="3"/>
    <x v="0"/>
    <n v="4"/>
    <x v="51"/>
    <x v="24"/>
    <x v="1"/>
    <n v="3824"/>
    <n v="956"/>
    <n v="47"/>
    <n v="182"/>
    <n v="160"/>
    <n v="257"/>
    <n v="10"/>
    <n v="528927"/>
    <n v="440451"/>
    <n v="259465"/>
    <n v="647427"/>
    <n v="63197"/>
    <n v="11253.765957446809"/>
    <n v="2420.0604395604396"/>
    <n v="1621.65625"/>
    <n v="2519.1712062256811"/>
    <n v="6319.7"/>
    <n v="1.2290794979079499E-2"/>
    <n v="4.7594142259414225E-2"/>
    <n v="4.1841004184100417E-2"/>
    <n v="6.7207112970711302E-2"/>
    <n v="2.615062761506276E-3"/>
    <n v="1.6442261280636049E-2"/>
    <n v="5.561618109912124E-2"/>
    <n v="4.9385267176187589E-2"/>
    <n v="7.6641142080002778E-2"/>
    <n v="4.5393479629950353E-3"/>
    <n v="138.31773012552301"/>
    <n v="115.18070083682008"/>
    <n v="67.8517259414226"/>
    <n v="169.30622384937237"/>
    <n v="16.526412133891213"/>
    <n v="138.77632767642385"/>
    <n v="115.56258671122586"/>
    <n v="68.07669084876234"/>
    <n v="169.86756489754552"/>
    <n v="16.581206064668581"/>
  </r>
  <r>
    <x v="3"/>
    <x v="0"/>
    <n v="4"/>
    <x v="52"/>
    <x v="25"/>
    <x v="1"/>
    <n v="18780"/>
    <n v="4695"/>
    <n v="239"/>
    <n v="904"/>
    <n v="1992"/>
    <n v="1018"/>
    <n v="144"/>
    <n v="3126652"/>
    <n v="2357687"/>
    <n v="1787250"/>
    <n v="2866748"/>
    <n v="644494"/>
    <n v="13082.225941422594"/>
    <n v="2608.0608407079644"/>
    <n v="897.21385542168673"/>
    <n v="2816.0589390962673"/>
    <n v="4475.6527777777774"/>
    <n v="1.2726304579339723E-2"/>
    <n v="4.8136315228966983E-2"/>
    <n v="0.10607028753993611"/>
    <n v="5.4206602768903087E-2"/>
    <n v="7.6677316293929714E-3"/>
    <n v="1.4632107843976198E-2"/>
    <n v="5.1775733133920497E-2"/>
    <n v="0.11130576972863833"/>
    <n v="5.8056351291578899E-2"/>
    <n v="9.15083060888249E-3"/>
    <n v="166.48839190628328"/>
    <n v="125.54243876464324"/>
    <n v="95.167731629392975"/>
    <n v="152.64898828541001"/>
    <n v="34.318104366347178"/>
    <n v="167.04039032841146"/>
    <n v="125.95867936445164"/>
    <n v="95.483263764068852"/>
    <n v="153.15510165288396"/>
    <n v="34.431887310874131"/>
  </r>
  <r>
    <x v="3"/>
    <x v="0"/>
    <n v="4"/>
    <x v="53"/>
    <x v="26"/>
    <x v="1"/>
    <n v="8364"/>
    <n v="2091"/>
    <n v="79"/>
    <n v="382"/>
    <n v="745"/>
    <n v="471"/>
    <n v="98"/>
    <n v="1062184"/>
    <n v="1245159"/>
    <n v="527278"/>
    <n v="1558014"/>
    <n v="223385"/>
    <n v="13445.367088607594"/>
    <n v="3259.5785340314137"/>
    <n v="707.75570469798663"/>
    <n v="3307.8853503184714"/>
    <n v="2279.4387755102039"/>
    <n v="9.4452415112386418E-3"/>
    <n v="4.5671927307508367E-2"/>
    <n v="8.9072214251554274E-2"/>
    <n v="5.6312769010043041E-2"/>
    <n v="1.17168818747011E-2"/>
    <n v="1.1909547808504371E-2"/>
    <n v="5.0990834689016704E-2"/>
    <n v="9.6329295877785923E-2"/>
    <n v="6.218585540872798E-2"/>
    <n v="1.4458428416845651E-2"/>
    <n v="126.9947393591583"/>
    <n v="148.87123385939742"/>
    <n v="63.041367766618841"/>
    <n v="186.27618364418939"/>
    <n v="26.707914873266379"/>
    <n v="127.41579511531154"/>
    <n v="149.36482194232468"/>
    <n v="63.250383753484549"/>
    <n v="186.89378922181749"/>
    <n v="26.796465953011779"/>
  </r>
  <r>
    <x v="4"/>
    <x v="1"/>
    <n v="1"/>
    <x v="27"/>
    <x v="0"/>
    <x v="1"/>
    <n v="19424"/>
    <n v="4856"/>
    <n v="35"/>
    <n v="557"/>
    <n v="224"/>
    <n v="947"/>
    <n v="133"/>
    <n v="419868"/>
    <n v="916067"/>
    <n v="346251"/>
    <n v="1494622"/>
    <n v="333028"/>
    <n v="11996.228571428572"/>
    <n v="1644.6445242369839"/>
    <n v="1545.7633928571429"/>
    <n v="1578.2703273495249"/>
    <n v="2503.9699248120301"/>
    <n v="1.8018945634266886E-3"/>
    <n v="2.8675864909390444E-2"/>
    <n v="1.1532125205930808E-2"/>
    <n v="4.8754118616144974E-2"/>
    <n v="6.8471993410214168E-3"/>
    <n v="2.5109164547998152E-3"/>
    <n v="3.1466010973918525E-2"/>
    <n v="1.3317060760516652E-2"/>
    <n v="5.2354418163292629E-2"/>
    <n v="8.225840080433873E-3"/>
    <n v="21.615939044481053"/>
    <n v="47.161604200988471"/>
    <n v="17.825936985172984"/>
    <n v="76.947178747940697"/>
    <n v="17.145181219110381"/>
    <n v="21.687607490003003"/>
    <n v="47.317970244325799"/>
    <n v="17.885039538666987"/>
    <n v="77.202299965520766"/>
    <n v="17.20202670167939"/>
  </r>
  <r>
    <x v="4"/>
    <x v="1"/>
    <n v="1"/>
    <x v="28"/>
    <x v="1"/>
    <x v="1"/>
    <n v="2836"/>
    <n v="709"/>
    <n v="4"/>
    <n v="71"/>
    <n v="95"/>
    <n v="128"/>
    <n v="15"/>
    <n v="61683"/>
    <n v="203158"/>
    <n v="115283"/>
    <n v="351130"/>
    <n v="86560"/>
    <n v="15420.75"/>
    <n v="2861.3802816901407"/>
    <n v="1213.5052631578947"/>
    <n v="2743.203125"/>
    <n v="5770.666666666667"/>
    <n v="1.4104372355430183E-3"/>
    <n v="2.5035260930888575E-2"/>
    <n v="3.3497884344146689E-2"/>
    <n v="4.5133991537376586E-2"/>
    <n v="5.2891396332863183E-3"/>
    <n v="3.0524374194769669E-3"/>
    <n v="3.1870808712504001E-2"/>
    <n v="4.1370388556252892E-2"/>
    <n v="5.4216920050247329E-2"/>
    <n v="8.4626780054792052E-3"/>
    <n v="21.75"/>
    <n v="71.635401974612137"/>
    <n v="40.649858956276447"/>
    <n v="123.81170662905501"/>
    <n v="30.521861777150917"/>
    <n v="21.822112929579177"/>
    <n v="71.872911799806218"/>
    <n v="40.784635067371497"/>
    <n v="124.22220892244438"/>
    <n v="30.62305813894223"/>
  </r>
  <r>
    <x v="4"/>
    <x v="1"/>
    <n v="1"/>
    <x v="29"/>
    <x v="2"/>
    <x v="1"/>
    <n v="3080"/>
    <n v="770"/>
    <n v="17"/>
    <n v="103"/>
    <n v="72"/>
    <n v="244"/>
    <n v="28"/>
    <n v="180936"/>
    <n v="338389"/>
    <n v="75539"/>
    <n v="653386"/>
    <n v="118280"/>
    <n v="10643.294117647059"/>
    <n v="3285.3300970873788"/>
    <n v="1049.1527777777778"/>
    <n v="2677.811475409836"/>
    <n v="4224.2857142857147"/>
    <n v="5.5194805194805196E-3"/>
    <n v="3.3441558441558439E-2"/>
    <n v="2.3376623376623377E-2"/>
    <n v="7.9220779220779219E-2"/>
    <n v="9.0909090909090905E-3"/>
    <n v="8.6299633280429756E-3"/>
    <n v="4.0989662451637224E-2"/>
    <n v="2.9720211983584467E-2"/>
    <n v="9.0559860613447715E-2"/>
    <n v="1.3075659524772944E-2"/>
    <n v="58.745454545454542"/>
    <n v="109.86655844155844"/>
    <n v="24.525649350649349"/>
    <n v="212.13831168831169"/>
    <n v="38.402597402597401"/>
    <n v="58.940227273120428"/>
    <n v="110.2308250802712"/>
    <n v="24.606965048327829"/>
    <n v="212.8416641081657"/>
    <n v="38.529922634880201"/>
  </r>
  <r>
    <x v="4"/>
    <x v="1"/>
    <n v="1"/>
    <x v="30"/>
    <x v="3"/>
    <x v="1"/>
    <n v="20892"/>
    <n v="5223"/>
    <n v="35"/>
    <n v="471"/>
    <n v="544"/>
    <n v="885"/>
    <n v="187"/>
    <n v="639008"/>
    <n v="1684892"/>
    <n v="500851"/>
    <n v="2710139"/>
    <n v="838457"/>
    <n v="18257.371428571427"/>
    <n v="3577.2653927813162"/>
    <n v="920.68198529411768"/>
    <n v="3062.3039548022598"/>
    <n v="4483.727272727273"/>
    <n v="1.675282404748229E-3"/>
    <n v="2.2544514646754738E-2"/>
    <n v="2.6038675090943902E-2"/>
    <n v="4.2360712234348077E-2"/>
    <n v="8.9507945625119656E-3"/>
    <n v="2.3345258767995189E-3"/>
    <n v="2.4937471408902921E-2"/>
    <n v="2.8605795323660227E-2"/>
    <n v="4.560745974854493E-2"/>
    <n v="1.0469048149908724E-2"/>
    <n v="30.586253111238751"/>
    <n v="80.647712042887235"/>
    <n v="23.97333907715872"/>
    <n v="129.7213766034846"/>
    <n v="40.132921692513882"/>
    <n v="30.687662964880204"/>
    <n v="80.915102515497367"/>
    <n v="24.052823569694301"/>
    <n v="130.15147262628557"/>
    <n v="40.265983878988315"/>
  </r>
  <r>
    <x v="4"/>
    <x v="1"/>
    <n v="1"/>
    <x v="31"/>
    <x v="4"/>
    <x v="1"/>
    <n v="9228"/>
    <n v="2307"/>
    <n v="27"/>
    <n v="197"/>
    <n v="443"/>
    <n v="332"/>
    <n v="62"/>
    <n v="517856"/>
    <n v="548007"/>
    <n v="611175"/>
    <n v="996024"/>
    <n v="141610"/>
    <n v="19179.85185185185"/>
    <n v="2781.7614213197971"/>
    <n v="1379.6275395033861"/>
    <n v="3000.0722891566265"/>
    <n v="2284.0322580645161"/>
    <n v="2.9258777633289989E-3"/>
    <n v="2.1348071087993064E-2"/>
    <n v="4.8006068487212832E-2"/>
    <n v="3.5977459904638055E-2"/>
    <n v="6.7186822713480709E-3"/>
    <n v="4.2359460682471154E-3"/>
    <n v="2.4853939217944016E-2"/>
    <n v="5.3191289690621112E-2"/>
    <n v="4.0494573073393825E-2"/>
    <n v="8.7001194766820854E-3"/>
    <n v="56.117902037277851"/>
    <n v="59.385240572171654"/>
    <n v="66.230494148244475"/>
    <n v="107.93498049414825"/>
    <n v="15.345687039445167"/>
    <n v="56.303963017404072"/>
    <n v="59.582134534076182"/>
    <n v="66.450083801601096"/>
    <n v="108.29284291472315"/>
    <n v="15.396566232494344"/>
  </r>
  <r>
    <x v="4"/>
    <x v="1"/>
    <n v="1"/>
    <x v="32"/>
    <x v="5"/>
    <x v="1"/>
    <n v="3376"/>
    <n v="844"/>
    <n v="20"/>
    <n v="82"/>
    <n v="107"/>
    <n v="131"/>
    <n v="35"/>
    <n v="354148"/>
    <n v="233792"/>
    <n v="134971"/>
    <n v="473616"/>
    <n v="164669"/>
    <n v="17707.400000000001"/>
    <n v="2851.1219512195121"/>
    <n v="1261.4112149532709"/>
    <n v="3615.3893129770991"/>
    <n v="4704.8285714285712"/>
    <n v="5.9241706161137437E-3"/>
    <n v="2.4289099526066352E-2"/>
    <n v="3.1694312796208532E-2"/>
    <n v="3.8803317535545022E-2"/>
    <n v="1.0367298578199052E-2"/>
    <n v="9.0015301452320458E-3"/>
    <n v="3.0462450770963233E-2"/>
    <n v="3.8719398279452172E-2"/>
    <n v="4.6547851031741395E-2"/>
    <n v="1.4429154589963154E-2"/>
    <n v="104.90165876777252"/>
    <n v="69.251184834123222"/>
    <n v="39.979561611374407"/>
    <n v="140.28909952606634"/>
    <n v="48.776362559241704"/>
    <n v="105.24946409795454"/>
    <n v="69.480789699190694"/>
    <n v="40.112115326826704"/>
    <n v="140.75423322513987"/>
    <n v="48.938082393649196"/>
  </r>
  <r>
    <x v="4"/>
    <x v="1"/>
    <n v="1"/>
    <x v="33"/>
    <x v="6"/>
    <x v="1"/>
    <n v="23336"/>
    <n v="5834"/>
    <n v="87"/>
    <n v="662"/>
    <n v="454"/>
    <n v="1227"/>
    <n v="182"/>
    <n v="2062137"/>
    <n v="1630222"/>
    <n v="395567"/>
    <n v="3009476"/>
    <n v="1382628"/>
    <n v="23702.724137931036"/>
    <n v="2462.5709969788518"/>
    <n v="871.29295154185024"/>
    <n v="2452.710676446618"/>
    <n v="7596.8571428571431"/>
    <n v="3.7281453548165923E-3"/>
    <n v="2.8368186492972233E-2"/>
    <n v="1.945491943777854E-2"/>
    <n v="5.257970517655125E-2"/>
    <n v="7.7991086732944808E-3"/>
    <n v="4.6577067131880626E-3"/>
    <n v="3.0900452719456642E-2"/>
    <n v="2.1561563744190833E-2"/>
    <n v="5.5983968360501464E-2"/>
    <n v="9.1408382870136941E-3"/>
    <n v="88.367200891326704"/>
    <n v="69.858673294480624"/>
    <n v="16.950934178950977"/>
    <n v="128.96280425094275"/>
    <n v="59.24871443263627"/>
    <n v="88.660185614774292"/>
    <n v="70.090292310010724"/>
    <n v="17.007135628272721"/>
    <n v="129.39038519904764"/>
    <n v="59.445155737074771"/>
  </r>
  <r>
    <x v="4"/>
    <x v="1"/>
    <n v="1"/>
    <x v="34"/>
    <x v="7"/>
    <x v="1"/>
    <n v="21696"/>
    <n v="5424"/>
    <n v="177"/>
    <n v="521"/>
    <n v="578"/>
    <n v="957"/>
    <n v="332"/>
    <n v="2703744"/>
    <n v="1229617"/>
    <n v="544484"/>
    <n v="2541352"/>
    <n v="1485388"/>
    <n v="15275.389830508475"/>
    <n v="2360.1094049904032"/>
    <n v="942.01384083044979"/>
    <n v="2655.5402298850577"/>
    <n v="4474.060240963855"/>
    <n v="8.1581858407079651E-3"/>
    <n v="2.4013643067846608E-2"/>
    <n v="2.664085545722714E-2"/>
    <n v="4.4109513274336286E-2"/>
    <n v="1.53023598820059E-2"/>
    <n v="9.5811176522188207E-3"/>
    <n v="2.643532434382391E-2"/>
    <n v="2.9188135685868633E-2"/>
    <n v="4.7357664849636327E-2"/>
    <n v="1.7244125197269942E-2"/>
    <n v="124.61946902654867"/>
    <n v="56.674824852507378"/>
    <n v="25.096054572271388"/>
    <n v="117.13458702064896"/>
    <n v="68.463679941002951"/>
    <n v="125.03264948604779"/>
    <n v="56.86273233082926"/>
    <n v="25.179261469562668"/>
    <n v="117.52295107697567"/>
    <n v="68.690673804465789"/>
  </r>
  <r>
    <x v="4"/>
    <x v="1"/>
    <n v="1"/>
    <x v="35"/>
    <x v="8"/>
    <x v="1"/>
    <n v="2992"/>
    <n v="748"/>
    <n v="29"/>
    <n v="73"/>
    <n v="77"/>
    <n v="105"/>
    <n v="33"/>
    <n v="312709"/>
    <n v="199032"/>
    <n v="62928"/>
    <n v="287239"/>
    <n v="105474"/>
    <n v="10783.068965517241"/>
    <n v="2726.4657534246576"/>
    <n v="817.2467532467532"/>
    <n v="2735.609523809524"/>
    <n v="3196.181818181818"/>
    <n v="9.6925133689839578E-3"/>
    <n v="2.4398395721925134E-2"/>
    <n v="2.5735294117647058E-2"/>
    <n v="3.5093582887700536E-2"/>
    <n v="1.1029411764705883E-2"/>
    <n v="1.3865801420620796E-2"/>
    <n v="3.0970311888348201E-2"/>
    <n v="3.2480235494257825E-2"/>
    <n v="4.2932057908807865E-2"/>
    <n v="1.5478212867831902E-2"/>
    <n v="104.51504010695187"/>
    <n v="66.521390374331546"/>
    <n v="21.032085561497325"/>
    <n v="96.002339572192511"/>
    <n v="35.252005347593581"/>
    <n v="104.86156358866209"/>
    <n v="66.741944504886632"/>
    <n v="21.101818219198449"/>
    <n v="96.320638880376677"/>
    <n v="35.368884675370857"/>
  </r>
  <r>
    <x v="4"/>
    <x v="1"/>
    <n v="1"/>
    <x v="36"/>
    <x v="9"/>
    <x v="1"/>
    <n v="2040"/>
    <n v="510"/>
    <n v="19"/>
    <n v="59"/>
    <n v="105"/>
    <n v="90"/>
    <n v="22"/>
    <n v="258807"/>
    <n v="176389"/>
    <n v="74390"/>
    <n v="259612"/>
    <n v="81901"/>
    <n v="13621.421052631578"/>
    <n v="2989.6440677966102"/>
    <n v="708.47619047619048"/>
    <n v="2884.5777777777776"/>
    <n v="3722.7727272727275"/>
    <n v="9.3137254901960783E-3"/>
    <n v="2.8921568627450982E-2"/>
    <n v="5.1470588235294115E-2"/>
    <n v="4.4117647058823532E-2"/>
    <n v="1.0784313725490196E-2"/>
    <n v="1.4269033189420468E-2"/>
    <n v="3.7566845639035562E-2"/>
    <n v="6.2869038381980241E-2"/>
    <n v="5.4711385116132077E-2"/>
    <n v="1.6112539159005897E-2"/>
    <n v="126.86617647058823"/>
    <n v="86.465196078431376"/>
    <n v="36.465686274509807"/>
    <n v="127.26078431372549"/>
    <n v="40.147549019607844"/>
    <n v="127.2868059717286"/>
    <n v="86.751874634562569"/>
    <n v="36.586589606296933"/>
    <n v="127.68272215176717"/>
    <n v="40.280659703526354"/>
  </r>
  <r>
    <x v="4"/>
    <x v="1"/>
    <n v="1"/>
    <x v="37"/>
    <x v="10"/>
    <x v="1"/>
    <n v="5272"/>
    <n v="1318"/>
    <n v="42"/>
    <n v="137"/>
    <n v="164"/>
    <n v="267"/>
    <n v="34"/>
    <n v="860063"/>
    <n v="587609"/>
    <n v="198650"/>
    <n v="706460"/>
    <n v="151632"/>
    <n v="20477.690476190477"/>
    <n v="4289.1167883211683"/>
    <n v="1211.280487804878"/>
    <n v="2645.9176029962546"/>
    <n v="4459.7647058823532"/>
    <n v="7.9666160849772381E-3"/>
    <n v="2.5986342943854324E-2"/>
    <n v="3.1107738998482549E-2"/>
    <n v="5.0644916540212442E-2"/>
    <n v="6.4491654021244307E-3"/>
    <n v="1.081939626330861E-2"/>
    <n v="3.1091667145973702E-2"/>
    <n v="3.6678829158804632E-2"/>
    <n v="5.768131605905219E-2"/>
    <n v="9.0178750932707989E-3"/>
    <n v="163.13789833080426"/>
    <n v="111.4584597875569"/>
    <n v="37.68019726858877"/>
    <n v="134.00227617602428"/>
    <n v="28.761760242792111"/>
    <n v="163.67878806754101"/>
    <n v="111.82800443407017"/>
    <n v="37.805127356504137"/>
    <n v="134.44656567971765"/>
    <n v="28.857120922836323"/>
  </r>
  <r>
    <x v="4"/>
    <x v="1"/>
    <n v="1"/>
    <x v="38"/>
    <x v="11"/>
    <x v="1"/>
    <n v="21568"/>
    <n v="5392"/>
    <n v="44"/>
    <n v="518"/>
    <n v="1131"/>
    <n v="894"/>
    <n v="176"/>
    <n v="667919"/>
    <n v="893659"/>
    <n v="1026098"/>
    <n v="1828528"/>
    <n v="688578"/>
    <n v="15179.977272727272"/>
    <n v="1725.2104247104246"/>
    <n v="907.24845269672858"/>
    <n v="2045.3333333333333"/>
    <n v="3912.375"/>
    <n v="2.0400593471810091E-3"/>
    <n v="2.4017062314540059E-2"/>
    <n v="5.2438798219584568E-2"/>
    <n v="4.1450296735905043E-2"/>
    <n v="8.1602373887240363E-3"/>
    <n v="2.7559207360379873E-3"/>
    <n v="2.6446087616730882E-2"/>
    <n v="5.597535783773256E-2"/>
    <n v="4.4612735494967061E-2"/>
    <n v="9.5875632595246799E-3"/>
    <n v="30.968054525222552"/>
    <n v="41.434486275964389"/>
    <n v="47.575018545994062"/>
    <n v="84.779673590504444"/>
    <n v="31.925908753709198"/>
    <n v="31.070730255575722"/>
    <n v="41.571863847962916"/>
    <n v="47.732755279885339"/>
    <n v="85.060763734475827"/>
    <n v="32.031760285189996"/>
  </r>
  <r>
    <x v="4"/>
    <x v="1"/>
    <n v="1"/>
    <x v="39"/>
    <x v="12"/>
    <x v="1"/>
    <n v="17112"/>
    <n v="4278"/>
    <n v="70"/>
    <n v="471"/>
    <n v="526"/>
    <n v="1034"/>
    <n v="197"/>
    <n v="1222667"/>
    <n v="1426475"/>
    <n v="666395"/>
    <n v="3234869"/>
    <n v="744440"/>
    <n v="17466.67142857143"/>
    <n v="3028.6093418259024"/>
    <n v="1266.9106463878327"/>
    <n v="3128.5"/>
    <n v="3778.8832487309646"/>
    <n v="4.090696587190276E-3"/>
    <n v="2.7524544179523141E-2"/>
    <n v="3.0738662926601216E-2"/>
    <n v="6.0425432445067789E-2"/>
    <n v="1.1512388966806919E-2"/>
    <n v="5.2275751153108294E-3"/>
    <n v="3.0438647377785077E-2"/>
    <n v="3.3813120230945473E-2"/>
    <n v="6.466948785357747E-2"/>
    <n v="1.3412477678396578E-2"/>
    <n v="71.450853202431048"/>
    <n v="83.361091631603557"/>
    <n v="38.943139317438053"/>
    <n v="189.04096540439457"/>
    <n v="43.503973819541841"/>
    <n v="71.687751149344109"/>
    <n v="83.63747841461381"/>
    <n v="39.072256736435314"/>
    <n v="189.66773771822383"/>
    <n v="43.648212854045887"/>
  </r>
  <r>
    <x v="4"/>
    <x v="1"/>
    <n v="1"/>
    <x v="40"/>
    <x v="13"/>
    <x v="1"/>
    <n v="4896"/>
    <n v="1224"/>
    <n v="38"/>
    <n v="134"/>
    <n v="171"/>
    <n v="209"/>
    <n v="66"/>
    <n v="691527"/>
    <n v="381187"/>
    <n v="144060"/>
    <n v="561210"/>
    <n v="436678"/>
    <n v="18198.07894736842"/>
    <n v="2844.6791044776119"/>
    <n v="842.45614035087715"/>
    <n v="2685.2153110047848"/>
    <n v="6616.333333333333"/>
    <n v="7.7614379084967322E-3"/>
    <n v="2.7369281045751634E-2"/>
    <n v="3.4926470588235295E-2"/>
    <n v="4.2687908496732027E-2"/>
    <n v="1.3480392156862746E-2"/>
    <n v="1.0683667679028161E-2"/>
    <n v="3.2802296020212181E-2"/>
    <n v="4.1040010741129944E-2"/>
    <n v="4.9419448440077882E-2"/>
    <n v="1.732046391948551E-2"/>
    <n v="141.24325980392157"/>
    <n v="77.856821895424844"/>
    <n v="29.424019607843139"/>
    <n v="114.62622549019608"/>
    <n v="89.190767973856211"/>
    <n v="141.71155705669278"/>
    <n v="78.114959068510046"/>
    <n v="29.521576033310573"/>
    <n v="115.00627298107889"/>
    <n v="89.486483264431442"/>
  </r>
  <r>
    <x v="4"/>
    <x v="1"/>
    <n v="1"/>
    <x v="41"/>
    <x v="14"/>
    <x v="1"/>
    <n v="23328"/>
    <n v="5832"/>
    <n v="177"/>
    <n v="658"/>
    <n v="1050"/>
    <n v="1239"/>
    <n v="257"/>
    <n v="2312471"/>
    <n v="1940064"/>
    <n v="1150321"/>
    <n v="4106592"/>
    <n v="2242324"/>
    <n v="13064.80790960452"/>
    <n v="2948.4255319148938"/>
    <n v="1095.5438095238096"/>
    <n v="3314.4406779661017"/>
    <n v="8724.9961089494172"/>
    <n v="7.5874485596707821E-3"/>
    <n v="2.8206447187928668E-2"/>
    <n v="4.5010288065843625E-2"/>
    <n v="5.3112139917695471E-2"/>
    <n v="1.1016803840877915E-2"/>
    <n v="8.9112144054018776E-3"/>
    <n v="3.0732127436352549E-2"/>
    <n v="4.8173093020091859E-2"/>
    <n v="5.6533220798565376E-2"/>
    <n v="1.2609157141142099E-2"/>
    <n v="99.128557956104245"/>
    <n v="83.164609053497941"/>
    <n v="49.310742455418378"/>
    <n v="176.03703703703704"/>
    <n v="96.121570644718787"/>
    <n v="99.457222356985795"/>
    <n v="83.440344391252182"/>
    <n v="49.474234046139507"/>
    <n v="176.62069434532111"/>
    <n v="96.440265267934535"/>
  </r>
  <r>
    <x v="4"/>
    <x v="1"/>
    <n v="1"/>
    <x v="42"/>
    <x v="15"/>
    <x v="1"/>
    <n v="3260"/>
    <n v="815"/>
    <n v="27"/>
    <n v="98"/>
    <n v="115"/>
    <n v="166"/>
    <n v="40"/>
    <n v="461969"/>
    <n v="284735"/>
    <n v="147098"/>
    <n v="446790"/>
    <n v="224733"/>
    <n v="17109.962962962964"/>
    <n v="2905.4591836734694"/>
    <n v="1279.1130434782608"/>
    <n v="2691.5060240963853"/>
    <n v="5618.3249999999998"/>
    <n v="8.282208588957056E-3"/>
    <n v="3.0061349693251534E-2"/>
    <n v="3.5276073619631899E-2"/>
    <n v="5.0920245398773004E-2"/>
    <n v="1.2269938650306749E-2"/>
    <n v="1.1980611781386317E-2"/>
    <n v="3.7029595972424549E-2"/>
    <n v="4.2804232322719557E-2"/>
    <n v="5.9891304537470755E-2"/>
    <n v="1.6762432098760563E-2"/>
    <n v="141.70828220858897"/>
    <n v="87.342024539877301"/>
    <n v="45.122085889570549"/>
    <n v="137.0521472392638"/>
    <n v="68.936503067484665"/>
    <n v="142.17812126034502"/>
    <n v="87.631610253208194"/>
    <n v="45.271689834500208"/>
    <n v="137.50654870328862"/>
    <n v="69.165064593514103"/>
  </r>
  <r>
    <x v="4"/>
    <x v="1"/>
    <n v="1"/>
    <x v="43"/>
    <x v="16"/>
    <x v="1"/>
    <n v="5356"/>
    <n v="1339"/>
    <n v="46"/>
    <n v="151"/>
    <n v="328"/>
    <n v="317"/>
    <n v="68"/>
    <n v="924195"/>
    <n v="274306"/>
    <n v="279572"/>
    <n v="1086252"/>
    <n v="333667"/>
    <n v="20091.195652173912"/>
    <n v="1816.5960264900662"/>
    <n v="852.35365853658539"/>
    <n v="3426.6624605678235"/>
    <n v="4906.8676470588234"/>
    <n v="8.5884988797610157E-3"/>
    <n v="2.8192681105302465E-2"/>
    <n v="6.1239731142643763E-2"/>
    <n v="5.9185959671396567E-2"/>
    <n v="1.2696041822255415E-2"/>
    <n v="1.1526292239725091E-2"/>
    <n v="3.3462478386645803E-2"/>
    <n v="6.8873335109144174E-2"/>
    <n v="6.6698674064383442E-2"/>
    <n v="1.626051415514659E-2"/>
    <n v="172.55321135175504"/>
    <n v="51.214712471994027"/>
    <n v="52.197908887229275"/>
    <n v="202.81030619865572"/>
    <n v="62.297796863330845"/>
    <n v="173.12531790710537"/>
    <n v="51.384516745737045"/>
    <n v="52.370972985057556"/>
    <n v="203.48273127124583"/>
    <n v="62.504347513360415"/>
  </r>
  <r>
    <x v="4"/>
    <x v="1"/>
    <n v="1"/>
    <x v="44"/>
    <x v="17"/>
    <x v="1"/>
    <n v="19028"/>
    <n v="4757"/>
    <n v="124"/>
    <n v="583"/>
    <n v="1177"/>
    <n v="833"/>
    <n v="195"/>
    <n v="1836184"/>
    <n v="1608710"/>
    <n v="672996"/>
    <n v="2638764"/>
    <n v="331041"/>
    <n v="14807.935483870968"/>
    <n v="2759.3653516295026"/>
    <n v="571.78929481733223"/>
    <n v="3167.7839135654262"/>
    <n v="1697.6461538461538"/>
    <n v="6.5167122135799871E-3"/>
    <n v="3.0639058229976875E-2"/>
    <n v="6.1856211898255201E-2"/>
    <n v="4.3777590918646206E-2"/>
    <n v="1.0248055497162076E-2"/>
    <n v="7.87582001006348E-3"/>
    <n v="3.3550042201061295E-2"/>
    <n v="6.5925193379732488E-2"/>
    <n v="4.7233519329717047E-2"/>
    <n v="1.1949208067879675E-2"/>
    <n v="96.499054025646416"/>
    <n v="84.544355686356951"/>
    <n v="35.368719781374814"/>
    <n v="138.67794828673533"/>
    <n v="17.397571999159133"/>
    <n v="96.819000208975552"/>
    <n v="84.824665625112218"/>
    <n v="35.485986080174811"/>
    <n v="139.13774015427492"/>
    <n v="17.455254292695869"/>
  </r>
  <r>
    <x v="4"/>
    <x v="1"/>
    <n v="1"/>
    <x v="45"/>
    <x v="18"/>
    <x v="1"/>
    <n v="19312"/>
    <n v="4828"/>
    <n v="83"/>
    <n v="631"/>
    <n v="1076"/>
    <n v="1275"/>
    <n v="216"/>
    <n v="2561962"/>
    <n v="2081536"/>
    <n v="449248"/>
    <n v="4558468"/>
    <n v="1794230"/>
    <n v="30867.01204819277"/>
    <n v="3298.7892234548335"/>
    <n v="417.51672862453529"/>
    <n v="3575.2690196078433"/>
    <n v="8306.6203703703704"/>
    <n v="4.2978458989229498E-3"/>
    <n v="3.2673985086992541E-2"/>
    <n v="5.5716652858326429E-2"/>
    <n v="6.6021126760563376E-2"/>
    <n v="1.1184755592377795E-2"/>
    <n v="5.3946585163210294E-3"/>
    <n v="3.5654764113351153E-2"/>
    <n v="5.9562446431411432E-2"/>
    <n v="7.0184566535935661E-2"/>
    <n v="1.2948002457849366E-2"/>
    <n v="132.66166114333058"/>
    <n v="107.78458989229495"/>
    <n v="23.262634631317315"/>
    <n v="236.04328914664458"/>
    <n v="92.907518641259315"/>
    <n v="133.10150578829084"/>
    <n v="108.14195368726614"/>
    <n v="23.339762756972224"/>
    <n v="236.82589940355811"/>
    <n v="93.215556956162914"/>
  </r>
  <r>
    <x v="4"/>
    <x v="1"/>
    <n v="1"/>
    <x v="46"/>
    <x v="19"/>
    <x v="1"/>
    <n v="9780"/>
    <n v="2445"/>
    <n v="86"/>
    <n v="244"/>
    <n v="635"/>
    <n v="380"/>
    <n v="89"/>
    <n v="980997"/>
    <n v="659210"/>
    <n v="549332"/>
    <n v="1053559"/>
    <n v="174643"/>
    <n v="11406.941860465116"/>
    <n v="2701.6803278688526"/>
    <n v="865.08976377952752"/>
    <n v="2772.5236842105264"/>
    <n v="1962.2808988764045"/>
    <n v="8.7934560327198371E-3"/>
    <n v="2.4948875255623722E-2"/>
    <n v="6.4928425357873215E-2"/>
    <n v="3.8854805725971372E-2"/>
    <n v="9.1002044989775058E-3"/>
    <n v="1.0993079640481003E-2"/>
    <n v="2.8623607272086727E-2"/>
    <n v="7.0733747931676416E-2"/>
    <n v="4.3407865626330325E-2"/>
    <n v="1.1337518492332478E-2"/>
    <n v="100.30644171779142"/>
    <n v="67.403885480572598"/>
    <n v="56.168916155419225"/>
    <n v="107.72586912065439"/>
    <n v="17.85715746421268"/>
    <n v="100.6390114358573"/>
    <n v="67.627365556297818"/>
    <n v="56.355146274741266"/>
    <n v="108.08303822473501"/>
    <n v="17.916363530359853"/>
  </r>
  <r>
    <x v="4"/>
    <x v="1"/>
    <n v="1"/>
    <x v="47"/>
    <x v="20"/>
    <x v="1"/>
    <n v="8176"/>
    <n v="2044"/>
    <n v="60"/>
    <n v="291"/>
    <n v="351"/>
    <n v="408"/>
    <n v="62"/>
    <n v="809848"/>
    <n v="1065754"/>
    <n v="358579"/>
    <n v="1726291"/>
    <n v="212157"/>
    <n v="13497.466666666667"/>
    <n v="3662.3848797250857"/>
    <n v="1021.5925925925926"/>
    <n v="4231.1053921568628"/>
    <n v="3421.8870967741937"/>
    <n v="7.3385518590998039E-3"/>
    <n v="3.5591976516634052E-2"/>
    <n v="4.2930528375733856E-2"/>
    <n v="4.9902152641878667E-2"/>
    <n v="7.5831702544031307E-3"/>
    <n v="9.5378861278980868E-3"/>
    <n v="4.0366081227176089E-2"/>
    <n v="4.8153772545605031E-2"/>
    <n v="5.5513010760073707E-2"/>
    <n v="9.8185841347844874E-3"/>
    <n v="99.051859099804304"/>
    <n v="130.35151663405088"/>
    <n v="43.857509784735811"/>
    <n v="211.14126712328766"/>
    <n v="25.948752446183953"/>
    <n v="99.380269202790544"/>
    <n v="130.7837019094334"/>
    <n v="44.002920980810508"/>
    <n v="211.84131380500352"/>
    <n v="26.034786494819315"/>
  </r>
  <r>
    <x v="4"/>
    <x v="1"/>
    <n v="1"/>
    <x v="48"/>
    <x v="21"/>
    <x v="1"/>
    <n v="16420"/>
    <n v="4105"/>
    <n v="174"/>
    <n v="561"/>
    <n v="554"/>
    <n v="1010"/>
    <n v="211"/>
    <n v="1856345"/>
    <n v="1574673"/>
    <n v="724823"/>
    <n v="2700587"/>
    <n v="500834"/>
    <n v="10668.649425287356"/>
    <n v="2806.9037433155081"/>
    <n v="1308.3447653429603"/>
    <n v="2673.8485148514851"/>
    <n v="2373.6208530805688"/>
    <n v="1.0596833130328867E-2"/>
    <n v="3.4165651644336173E-2"/>
    <n v="3.373934226552984E-2"/>
    <n v="6.1510353227771014E-2"/>
    <n v="1.2850182704019488E-2"/>
    <n v="1.2458680349457215E-2"/>
    <n v="3.7468704489958343E-2"/>
    <n v="3.702244746712658E-2"/>
    <n v="6.587911333761573E-2"/>
    <n v="1.4898114696940225E-2"/>
    <n v="113.05389768574909"/>
    <n v="95.899695493300854"/>
    <n v="44.142691839220461"/>
    <n v="164.46936662606578"/>
    <n v="30.501461632155909"/>
    <n v="113.42873206563249"/>
    <n v="96.217654481244438"/>
    <n v="44.289048566946299"/>
    <n v="165.01467089518934"/>
    <n v="30.602590356511843"/>
  </r>
  <r>
    <x v="4"/>
    <x v="1"/>
    <n v="1"/>
    <x v="49"/>
    <x v="22"/>
    <x v="1"/>
    <n v="4864"/>
    <n v="1216"/>
    <n v="54"/>
    <n v="180"/>
    <n v="244"/>
    <n v="285"/>
    <n v="36"/>
    <n v="847789"/>
    <n v="642464"/>
    <n v="225935"/>
    <n v="962517"/>
    <n v="164731"/>
    <n v="15699.796296296296"/>
    <n v="3569.2444444444445"/>
    <n v="925.96311475409834"/>
    <n v="3377.2526315789473"/>
    <n v="4575.8611111111113"/>
    <n v="1.1101973684210526E-2"/>
    <n v="3.7006578947368418E-2"/>
    <n v="5.016447368421053E-2"/>
    <n v="5.859375E-2"/>
    <n v="7.4013157894736838E-3"/>
    <n v="1.4602513241791116E-2"/>
    <n v="4.331339649614873E-2"/>
    <n v="5.7457058226766083E-2"/>
    <n v="6.6440202019246261E-2"/>
    <n v="1.0264837318996231E-2"/>
    <n v="174.29872532894737"/>
    <n v="132.08552631578948"/>
    <n v="46.450452302631582"/>
    <n v="197.88589638157896"/>
    <n v="33.86739309210526"/>
    <n v="174.8766192004594"/>
    <n v="132.52346076441657"/>
    <n v="46.604460495542874"/>
    <n v="198.54199439125605"/>
    <n v="33.979681686729684"/>
  </r>
  <r>
    <x v="4"/>
    <x v="1"/>
    <n v="1"/>
    <x v="50"/>
    <x v="23"/>
    <x v="1"/>
    <n v="7364"/>
    <n v="1841"/>
    <n v="89"/>
    <n v="322"/>
    <n v="357"/>
    <n v="616"/>
    <n v="121"/>
    <n v="1517865"/>
    <n v="937852"/>
    <n v="449336"/>
    <n v="1829441"/>
    <n v="578543"/>
    <n v="17054.662921348314"/>
    <n v="2912.5838509316768"/>
    <n v="1258.6442577030812"/>
    <n v="2969.8717532467531"/>
    <n v="4781.3471074380168"/>
    <n v="1.2085822922324824E-2"/>
    <n v="4.3726235741444866E-2"/>
    <n v="4.8479087452471481E-2"/>
    <n v="8.3650190114068435E-2"/>
    <n v="1.6431287343834873E-2"/>
    <n v="1.5052680873501843E-2"/>
    <n v="4.9278385827666353E-2"/>
    <n v="5.4310656445101926E-2"/>
    <n v="9.1167511957063421E-2"/>
    <n v="1.9883020220132892E-2"/>
    <n v="206.11963606735469"/>
    <n v="127.35632808256382"/>
    <n v="61.017925040738731"/>
    <n v="248.43033677349266"/>
    <n v="78.563688212927758"/>
    <n v="206.8030333455437"/>
    <n v="127.77858269950545"/>
    <n v="61.220232228395297"/>
    <n v="249.25401674503647"/>
    <n v="78.824169027437151"/>
  </r>
  <r>
    <x v="4"/>
    <x v="1"/>
    <n v="1"/>
    <x v="51"/>
    <x v="24"/>
    <x v="1"/>
    <n v="3884"/>
    <n v="971"/>
    <n v="46"/>
    <n v="179"/>
    <n v="105"/>
    <n v="310"/>
    <n v="7"/>
    <n v="454244"/>
    <n v="405169"/>
    <n v="204015"/>
    <n v="694590"/>
    <n v="42522"/>
    <n v="9874.8695652173919"/>
    <n v="2263.5139664804469"/>
    <n v="1943"/>
    <n v="2240.6129032258063"/>
    <n v="6074.5714285714284"/>
    <n v="1.184346035015448E-2"/>
    <n v="4.6086508753861999E-2"/>
    <n v="2.7033985581874358E-2"/>
    <n v="7.9814624098867151E-2"/>
    <n v="1.8022657054582905E-3"/>
    <n v="1.5887994346323594E-2"/>
    <n v="5.3925455441175246E-2"/>
    <n v="3.3097440943047181E-2"/>
    <n v="8.9946624776726103E-2"/>
    <n v="3.3880131116081845E-3"/>
    <n v="116.95262615859939"/>
    <n v="104.31745623069001"/>
    <n v="52.527033985581873"/>
    <n v="178.83367662203912"/>
    <n v="10.94799176107106"/>
    <n v="117.34038691695685"/>
    <n v="104.66332461574945"/>
    <n v="52.701189309848779"/>
    <n v="179.42660629232097"/>
    <n v="10.984290232744602"/>
  </r>
  <r>
    <x v="4"/>
    <x v="1"/>
    <n v="1"/>
    <x v="52"/>
    <x v="25"/>
    <x v="1"/>
    <n v="18980"/>
    <n v="4745"/>
    <n v="246"/>
    <n v="828"/>
    <n v="903"/>
    <n v="743"/>
    <n v="167"/>
    <n v="3402234"/>
    <n v="2133130"/>
    <n v="882857"/>
    <n v="1927218"/>
    <n v="726592"/>
    <n v="13830.219512195123"/>
    <n v="2576.2439613526572"/>
    <n v="977.69324473975632"/>
    <n v="2593.8331090174966"/>
    <n v="4350.8502994011978"/>
    <n v="1.2961011591148578E-2"/>
    <n v="4.3624868282402529E-2"/>
    <n v="4.7576396206533193E-2"/>
    <n v="3.9146469968387776E-2"/>
    <n v="8.7987355110642779E-3"/>
    <n v="1.4873921075307557E-2"/>
    <n v="4.7079398681409534E-2"/>
    <n v="5.1176530183197955E-2"/>
    <n v="4.2426536967943219E-2"/>
    <n v="1.0378160017298188E-2"/>
    <n v="179.2536354056902"/>
    <n v="112.38830347734458"/>
    <n v="46.515121180189674"/>
    <n v="101.53940990516332"/>
    <n v="38.281981032665961"/>
    <n v="179.84795746485443"/>
    <n v="112.76093105500826"/>
    <n v="46.669343785156748"/>
    <n v="101.87606757486458"/>
    <n v="38.408906356912397"/>
  </r>
  <r>
    <x v="4"/>
    <x v="1"/>
    <n v="1"/>
    <x v="53"/>
    <x v="26"/>
    <x v="1"/>
    <n v="8444"/>
    <n v="2111"/>
    <n v="88"/>
    <n v="361"/>
    <n v="823"/>
    <n v="733"/>
    <n v="121"/>
    <n v="1007874"/>
    <n v="1188850"/>
    <n v="565077"/>
    <n v="2662859"/>
    <n v="256639"/>
    <n v="11453.113636363636"/>
    <n v="3293.213296398892"/>
    <n v="686.60631834750916"/>
    <n v="3632.8226466575716"/>
    <n v="2120.9834710743803"/>
    <n v="1.0421601136901942E-2"/>
    <n v="4.2752250118427287E-2"/>
    <n v="9.7465656087162483E-2"/>
    <n v="8.6807200378967317E-2"/>
    <n v="1.432970156324017E-2"/>
    <n v="1.2996582770957773E-2"/>
    <n v="4.7881731696349253E-2"/>
    <n v="0.1049860308355256"/>
    <n v="9.3946258586662112E-2"/>
    <n v="1.7343167013172199E-2"/>
    <n v="119.35978209379441"/>
    <n v="140.79227854097584"/>
    <n v="66.92053529133112"/>
    <n v="315.35516342965417"/>
    <n v="30.393060161061108"/>
    <n v="119.75552386670087"/>
    <n v="141.25908054868697"/>
    <n v="67.142412801623749"/>
    <n v="316.40073513966945"/>
    <n v="30.493829476329626"/>
  </r>
  <r>
    <x v="5"/>
    <x v="1"/>
    <n v="2"/>
    <x v="27"/>
    <x v="0"/>
    <x v="1"/>
    <n v="19124"/>
    <n v="4781"/>
    <n v="34"/>
    <n v="554"/>
    <n v="310"/>
    <n v="821"/>
    <n v="124"/>
    <n v="446909"/>
    <n v="884156"/>
    <n v="389906"/>
    <n v="1477956"/>
    <n v="414314"/>
    <n v="13144.382352941177"/>
    <n v="1595.9494584837546"/>
    <n v="1257.7612903225806"/>
    <n v="1800.190012180268"/>
    <n v="3341.2419354838707"/>
    <n v="1.7778707383392595E-3"/>
    <n v="2.8968834971763228E-2"/>
    <n v="1.6209997908387366E-2"/>
    <n v="4.2930349299309771E-2"/>
    <n v="6.4839991633549466E-3"/>
    <n v="2.4876613345299939E-3"/>
    <n v="3.1794682027767154E-2"/>
    <n v="1.8337692233497252E-2"/>
    <n v="4.6345583861702552E-2"/>
    <n v="7.8363066785401853E-3"/>
    <n v="23.369012758837062"/>
    <n v="46.232796486090777"/>
    <n v="20.388307885379628"/>
    <n v="77.282786028027616"/>
    <n v="21.664609914243883"/>
    <n v="23.446493585108918"/>
    <n v="46.38608303309077"/>
    <n v="20.455906074380866"/>
    <n v="77.539019963959646"/>
    <n v="21.736439729834974"/>
  </r>
  <r>
    <x v="5"/>
    <x v="1"/>
    <n v="2"/>
    <x v="28"/>
    <x v="1"/>
    <x v="1"/>
    <n v="2768"/>
    <n v="692"/>
    <n v="4"/>
    <n v="64"/>
    <n v="133"/>
    <n v="89"/>
    <n v="16"/>
    <n v="85327"/>
    <n v="174342"/>
    <n v="168997"/>
    <n v="258548"/>
    <n v="83454"/>
    <n v="21331.75"/>
    <n v="2724.09375"/>
    <n v="1270.6541353383459"/>
    <n v="2905.0337078651687"/>
    <n v="5215.875"/>
    <n v="1.4450867052023121E-3"/>
    <n v="2.3121387283236993E-2"/>
    <n v="4.8049132947976879E-2"/>
    <n v="3.2153179190751446E-2"/>
    <n v="5.7803468208092483E-3"/>
    <n v="3.1273958564583234E-3"/>
    <n v="2.9777185131577854E-2"/>
    <n v="5.7520723651907184E-2"/>
    <n v="3.9965645409803074E-2"/>
    <n v="9.1376533762459189E-3"/>
    <n v="30.826228323699421"/>
    <n v="62.984826589595379"/>
    <n v="61.053829479768787"/>
    <n v="93.406069364161851"/>
    <n v="30.14956647398844"/>
    <n v="30.928433824034986"/>
    <n v="63.193655112097083"/>
    <n v="61.256255709921135"/>
    <n v="93.715760642429686"/>
    <n v="30.249528476930113"/>
  </r>
  <r>
    <x v="5"/>
    <x v="1"/>
    <n v="2"/>
    <x v="29"/>
    <x v="2"/>
    <x v="1"/>
    <n v="3004"/>
    <n v="751"/>
    <n v="17"/>
    <n v="104"/>
    <n v="243"/>
    <n v="175"/>
    <n v="18"/>
    <n v="160370"/>
    <n v="362600"/>
    <n v="226203"/>
    <n v="578417"/>
    <n v="89472"/>
    <n v="9433.5294117647063"/>
    <n v="3486.5384615384614"/>
    <n v="930.87654320987656"/>
    <n v="3305.24"/>
    <n v="4970.666666666667"/>
    <n v="5.659121171770972E-3"/>
    <n v="3.462050599201065E-2"/>
    <n v="8.0892143808255657E-2"/>
    <n v="5.8255659121171768E-2"/>
    <n v="5.9920106524633818E-3"/>
    <n v="8.8480740397897505E-3"/>
    <n v="4.2392307445411601E-2"/>
    <n v="9.2483716649195205E-2"/>
    <n v="6.8212957620976108E-2"/>
    <n v="9.2728667550680891E-3"/>
    <n v="53.385486018641814"/>
    <n v="120.70572569906791"/>
    <n v="75.300599201065253"/>
    <n v="192.5489347536618"/>
    <n v="29.784287616511318"/>
    <n v="53.562487572380313"/>
    <n v="121.105929997787"/>
    <n v="75.550261123247154"/>
    <n v="193.18733786963588"/>
    <n v="29.88303852388858"/>
  </r>
  <r>
    <x v="5"/>
    <x v="1"/>
    <n v="2"/>
    <x v="30"/>
    <x v="3"/>
    <x v="1"/>
    <n v="20428"/>
    <n v="5107"/>
    <n v="33"/>
    <n v="496"/>
    <n v="1645"/>
    <n v="763"/>
    <n v="118"/>
    <n v="536502"/>
    <n v="1970245"/>
    <n v="1348376"/>
    <n v="2387481"/>
    <n v="574525"/>
    <n v="16257.636363636364"/>
    <n v="3972.2681451612902"/>
    <n v="819.6814589665654"/>
    <n v="3129.0707732634337"/>
    <n v="4868.8559322033898"/>
    <n v="1.6154298022322303E-3"/>
    <n v="2.4280399451732916E-2"/>
    <n v="8.0526728020364202E-2"/>
    <n v="3.7350695124339139E-2"/>
    <n v="5.77638535343646E-3"/>
    <n v="2.2701202011615709E-3"/>
    <n v="2.6789588739306272E-2"/>
    <n v="8.4962636503198186E-2"/>
    <n v="4.0441890048430823E-2"/>
    <n v="7.0118010432999563E-3"/>
    <n v="26.263070295672605"/>
    <n v="96.448257293910316"/>
    <n v="66.006265909535927"/>
    <n v="116.87296847464265"/>
    <n v="28.124388094771881"/>
    <n v="26.350146476765239"/>
    <n v="96.768035058796301"/>
    <n v="66.225112125872414"/>
    <n v="117.26046512500224"/>
    <n v="28.217635543881567"/>
  </r>
  <r>
    <x v="5"/>
    <x v="1"/>
    <n v="2"/>
    <x v="31"/>
    <x v="4"/>
    <x v="1"/>
    <n v="8992"/>
    <n v="2248"/>
    <n v="27"/>
    <n v="188"/>
    <n v="705"/>
    <n v="251"/>
    <n v="59"/>
    <n v="521889"/>
    <n v="556284"/>
    <n v="1632310"/>
    <n v="868142"/>
    <n v="156518"/>
    <n v="19329.222222222223"/>
    <n v="2958.9574468085107"/>
    <n v="2315.3333333333335"/>
    <n v="3458.7330677290838"/>
    <n v="2652.8474576271187"/>
    <n v="3.0026690391459073E-3"/>
    <n v="2.090747330960854E-2"/>
    <n v="7.8403024911032029E-2"/>
    <n v="2.7913701067615659E-2"/>
    <n v="6.5613879003558716E-3"/>
    <n v="4.3470690358017195E-3"/>
    <n v="2.4423000127493794E-2"/>
    <n v="8.5007901413322651E-2"/>
    <n v="3.1961220053049952E-2"/>
    <n v="8.545179954922601E-3"/>
    <n v="58.039257117437721"/>
    <n v="61.864323843416372"/>
    <n v="181.52913701067615"/>
    <n v="96.546040925266908"/>
    <n v="17.406361209964412"/>
    <n v="58.231688421407263"/>
    <n v="62.06943729761332"/>
    <n v="182.1310035795874"/>
    <n v="96.866142895399875"/>
    <n v="17.464072644454706"/>
  </r>
  <r>
    <x v="5"/>
    <x v="1"/>
    <n v="2"/>
    <x v="32"/>
    <x v="5"/>
    <x v="1"/>
    <n v="3280"/>
    <n v="820"/>
    <n v="19"/>
    <n v="81"/>
    <n v="145"/>
    <n v="113"/>
    <n v="33"/>
    <n v="374969"/>
    <n v="239330"/>
    <n v="172764"/>
    <n v="327233"/>
    <n v="173692"/>
    <n v="19735.21052631579"/>
    <n v="2954.6913580246915"/>
    <n v="1191.4758620689656"/>
    <n v="2895.8672566371683"/>
    <n v="5263.393939393939"/>
    <n v="5.7926829268292682E-3"/>
    <n v="2.4695121951219513E-2"/>
    <n v="4.4207317073170729E-2"/>
    <n v="3.4451219512195125E-2"/>
    <n v="1.0060975609756098E-2"/>
    <n v="8.8801146012604526E-3"/>
    <n v="3.1008979582654091E-2"/>
    <n v="5.2570044258470408E-2"/>
    <n v="4.1871296457538967E-2"/>
    <n v="1.412113674486736E-2"/>
    <n v="114.31981707317073"/>
    <n v="72.966463414634148"/>
    <n v="52.671951219512195"/>
    <n v="99.766158536585365"/>
    <n v="52.954878048780486"/>
    <n v="114.6988486556122"/>
    <n v="73.208386423271435"/>
    <n v="52.846587022229002"/>
    <n v="100.09693692577773"/>
    <n v="53.130451905865797"/>
  </r>
  <r>
    <x v="5"/>
    <x v="1"/>
    <n v="2"/>
    <x v="33"/>
    <x v="6"/>
    <x v="1"/>
    <n v="22684"/>
    <n v="5671"/>
    <n v="95"/>
    <n v="662"/>
    <n v="476"/>
    <n v="1042"/>
    <n v="204"/>
    <n v="2389665"/>
    <n v="1694252"/>
    <n v="390276"/>
    <n v="2820489"/>
    <n v="1629967"/>
    <n v="25154.36842105263"/>
    <n v="2559.2930513595165"/>
    <n v="819.90756302521004"/>
    <n v="2706.8032629558543"/>
    <n v="7990.0343137254904"/>
    <n v="4.1879739023099986E-3"/>
    <n v="2.918356550872862E-2"/>
    <n v="2.0983953447363781E-2"/>
    <n v="4.5935461117968611E-2"/>
    <n v="8.9931229060130485E-3"/>
    <n v="5.1870228540561092E-3"/>
    <n v="3.1787522680618421E-2"/>
    <n v="2.3201305559295629E-2"/>
    <n v="4.9174073850303687E-2"/>
    <n v="1.0453583018753335E-2"/>
    <n v="105.34583847645918"/>
    <n v="74.689296420384409"/>
    <n v="17.204902133662493"/>
    <n v="124.3382560394992"/>
    <n v="71.855360606594957"/>
    <n v="105.69511650089652"/>
    <n v="74.936931545583548"/>
    <n v="17.261945623132902"/>
    <n v="124.75050412693709"/>
    <n v="72.093599712770114"/>
  </r>
  <r>
    <x v="5"/>
    <x v="1"/>
    <n v="2"/>
    <x v="34"/>
    <x v="7"/>
    <x v="1"/>
    <n v="21220"/>
    <n v="5305"/>
    <n v="177"/>
    <n v="528"/>
    <n v="644"/>
    <n v="1181"/>
    <n v="403"/>
    <n v="2497830"/>
    <n v="1235979"/>
    <n v="551609"/>
    <n v="3354662"/>
    <n v="1931741"/>
    <n v="14112.033898305084"/>
    <n v="2340.869318181818"/>
    <n v="856.53571428571433"/>
    <n v="2840.5266723116001"/>
    <n v="4793.4019851116627"/>
    <n v="8.3411875589066917E-3"/>
    <n v="2.4882186616399623E-2"/>
    <n v="3.0348727615457115E-2"/>
    <n v="5.5655042412818094E-2"/>
    <n v="1.8991517436380771E-2"/>
    <n v="9.7959038835205587E-3"/>
    <n v="2.7373658828813464E-2"/>
    <n v="3.3092583271174911E-2"/>
    <n v="5.9321957244777825E-2"/>
    <n v="2.1174747212490977E-2"/>
    <n v="117.71112158341188"/>
    <n v="58.245947219604147"/>
    <n v="25.994769085768144"/>
    <n v="158.08963242224317"/>
    <n v="91.033977379830347"/>
    <n v="118.10139716140868"/>
    <n v="58.43906381225333"/>
    <n v="26.080955704274302"/>
    <n v="158.61378444661389"/>
    <n v="91.335803899375364"/>
  </r>
  <r>
    <x v="5"/>
    <x v="1"/>
    <n v="2"/>
    <x v="35"/>
    <x v="8"/>
    <x v="1"/>
    <n v="2928"/>
    <n v="732"/>
    <n v="30"/>
    <n v="68"/>
    <n v="99"/>
    <n v="76"/>
    <n v="31"/>
    <n v="347740"/>
    <n v="189473"/>
    <n v="71275"/>
    <n v="236567"/>
    <n v="102233"/>
    <n v="11591.333333333334"/>
    <n v="2786.3676470588234"/>
    <n v="719.94949494949492"/>
    <n v="3112.7236842105262"/>
    <n v="3297.8387096774195"/>
    <n v="1.0245901639344262E-2"/>
    <n v="2.3224043715846996E-2"/>
    <n v="3.3811475409836068E-2"/>
    <n v="2.5956284153005466E-2"/>
    <n v="1.0587431693989071E-2"/>
    <n v="1.4582099894780699E-2"/>
    <n v="2.970944398670889E-2"/>
    <n v="4.1594230845969464E-2"/>
    <n v="3.2802977378052503E-2"/>
    <n v="1.4994546935043734E-2"/>
    <n v="118.76366120218579"/>
    <n v="64.710724043715842"/>
    <n v="24.342554644808743"/>
    <n v="80.794740437158467"/>
    <n v="34.915642076502735"/>
    <n v="119.15742651422434"/>
    <n v="64.925274843071335"/>
    <n v="24.423263285216944"/>
    <n v="81.062618387848701"/>
    <n v="35.03140617941191"/>
  </r>
  <r>
    <x v="5"/>
    <x v="1"/>
    <n v="2"/>
    <x v="36"/>
    <x v="9"/>
    <x v="1"/>
    <n v="1992"/>
    <n v="498"/>
    <n v="19"/>
    <n v="56"/>
    <n v="109"/>
    <n v="68"/>
    <n v="19"/>
    <n v="257712"/>
    <n v="163560"/>
    <n v="65866"/>
    <n v="222527"/>
    <n v="80482"/>
    <n v="13563.78947368421"/>
    <n v="2920.7142857142858"/>
    <n v="604.27522935779814"/>
    <n v="3272.455882352941"/>
    <n v="4235.894736842105"/>
    <n v="9.5381526104417677E-3"/>
    <n v="2.8112449799196786E-2"/>
    <n v="5.4718875502008033E-2"/>
    <n v="3.4136546184738957E-2"/>
    <n v="9.5381526104417677E-3"/>
    <n v="1.4612290476752835E-2"/>
    <n v="3.6741611552203124E-2"/>
    <n v="6.6591871703864713E-2"/>
    <n v="4.3615903853805787E-2"/>
    <n v="1.4612290476752835E-2"/>
    <n v="129.37349397590361"/>
    <n v="82.108433734939766"/>
    <n v="33.065261044176708"/>
    <n v="111.71034136546184"/>
    <n v="40.402610441767067"/>
    <n v="129.80243658098391"/>
    <n v="82.380667284355127"/>
    <n v="33.17489014032364"/>
    <n v="112.08072113466429"/>
    <n v="40.536566791266011"/>
  </r>
  <r>
    <x v="5"/>
    <x v="1"/>
    <n v="2"/>
    <x v="37"/>
    <x v="10"/>
    <x v="1"/>
    <n v="5112"/>
    <n v="1278"/>
    <n v="43"/>
    <n v="131"/>
    <n v="63"/>
    <n v="150"/>
    <n v="28"/>
    <n v="746082"/>
    <n v="604128"/>
    <n v="69575"/>
    <n v="514096"/>
    <n v="134145"/>
    <n v="17350.744186046511"/>
    <n v="4611.6641221374048"/>
    <n v="1104.3650793650793"/>
    <n v="3427.3066666666668"/>
    <n v="4790.8928571428569"/>
    <n v="8.4115805946791862E-3"/>
    <n v="2.5625978090766822E-2"/>
    <n v="1.232394366197183E-2"/>
    <n v="2.9342723004694836E-2"/>
    <n v="5.4773082942097028E-3"/>
    <n v="1.1387800566663778E-2"/>
    <n v="3.0775460417853152E-2"/>
    <n v="1.5919305574191266E-2"/>
    <n v="3.484248205172398E-2"/>
    <n v="7.8825096496189066E-3"/>
    <n v="145.94718309859155"/>
    <n v="118.17840375586854"/>
    <n v="13.610133020344287"/>
    <n v="100.56651017214398"/>
    <n v="26.241197183098592"/>
    <n v="146.43107638305443"/>
    <n v="118.57022862519389"/>
    <n v="13.655257919841267"/>
    <n v="100.89994215679076"/>
    <n v="26.328200843077354"/>
  </r>
  <r>
    <x v="5"/>
    <x v="1"/>
    <n v="2"/>
    <x v="38"/>
    <x v="11"/>
    <x v="1"/>
    <n v="20952"/>
    <n v="5238"/>
    <n v="46"/>
    <n v="452"/>
    <n v="1643"/>
    <n v="593"/>
    <n v="172"/>
    <n v="639150"/>
    <n v="837956"/>
    <n v="1307885"/>
    <n v="1038927"/>
    <n v="833287"/>
    <n v="13894.565217391304"/>
    <n v="1853.8849557522124"/>
    <n v="796.03469263542297"/>
    <n v="1751.9848229342326"/>
    <n v="4844.6918604651164"/>
    <n v="2.1954944635357008E-3"/>
    <n v="2.1573119511263842E-2"/>
    <n v="7.8417334860633833E-2"/>
    <n v="2.8302787323405881E-2"/>
    <n v="8.2092401680030538E-3"/>
    <n v="2.9489056804595198E-3"/>
    <n v="2.3911762027477145E-2"/>
    <n v="8.2744628495518502E-2"/>
    <n v="3.0972246359152255E-2"/>
    <n v="9.661701863567157E-3"/>
    <n v="30.505441008018327"/>
    <n v="39.994081710576559"/>
    <n v="62.422919053073691"/>
    <n v="49.586053837342497"/>
    <n v="39.771239022527681"/>
    <n v="30.606582926142138"/>
    <n v="40.126683567954885"/>
    <n v="62.629884550351896"/>
    <n v="49.750458233134751"/>
    <n v="39.903102036730353"/>
  </r>
  <r>
    <x v="5"/>
    <x v="1"/>
    <n v="2"/>
    <x v="39"/>
    <x v="12"/>
    <x v="1"/>
    <n v="16704"/>
    <n v="4176"/>
    <n v="71"/>
    <n v="461"/>
    <n v="669"/>
    <n v="770"/>
    <n v="182"/>
    <n v="1371557"/>
    <n v="1372104"/>
    <n v="737865"/>
    <n v="2444063"/>
    <n v="711422"/>
    <n v="19317.704225352114"/>
    <n v="2976.3644251626897"/>
    <n v="1102.9372197309417"/>
    <n v="3174.107792207792"/>
    <n v="3908.9120879120878"/>
    <n v="4.2504789272030654E-3"/>
    <n v="2.7598180076628353E-2"/>
    <n v="4.0050287356321837E-2"/>
    <n v="4.6096743295019157E-2"/>
    <n v="1.0895593869731801E-2"/>
    <n v="5.4233213520188213E-3"/>
    <n v="3.0551488362686473E-2"/>
    <n v="4.358515160543841E-2"/>
    <n v="4.9877101630671966E-2"/>
    <n v="1.2767104084918487E-2"/>
    <n v="82.109494731800766"/>
    <n v="82.142241379310349"/>
    <n v="44.172952586206897"/>
    <n v="146.3160320881226"/>
    <n v="42.589918582375482"/>
    <n v="82.381731798990472"/>
    <n v="82.414587019221244"/>
    <n v="44.319409644558782"/>
    <n v="146.8011483050548"/>
    <n v="42.731127032927837"/>
  </r>
  <r>
    <x v="5"/>
    <x v="1"/>
    <n v="2"/>
    <x v="40"/>
    <x v="13"/>
    <x v="1"/>
    <n v="4776"/>
    <n v="1194"/>
    <n v="39"/>
    <n v="134"/>
    <n v="203"/>
    <n v="185"/>
    <n v="56"/>
    <n v="766520"/>
    <n v="390418"/>
    <n v="181988"/>
    <n v="646917"/>
    <n v="376979"/>
    <n v="19654.358974358973"/>
    <n v="2913.5671641791046"/>
    <n v="896.49261083743841"/>
    <n v="3496.8486486486486"/>
    <n v="6731.7678571428569"/>
    <n v="8.1658291457286439E-3"/>
    <n v="2.8056951423785594E-2"/>
    <n v="4.2504187604690116E-2"/>
    <n v="3.8735343383584586E-2"/>
    <n v="1.1725293132328308E-2"/>
    <n v="1.1200023805984134E-2"/>
    <n v="3.3624505079123679E-2"/>
    <n v="4.9305740243128331E-2"/>
    <n v="4.5241117112506848E-2"/>
    <n v="1.5354606402498973E-2"/>
    <n v="160.49413735343384"/>
    <n v="81.745812395309883"/>
    <n v="38.104690117252929"/>
    <n v="135.45163316582915"/>
    <n v="78.931951423785591"/>
    <n v="161.02626160285172"/>
    <n v="82.016843660259568"/>
    <n v="38.231027626910944"/>
    <n v="135.90072806623706"/>
    <n v="79.193653228593433"/>
  </r>
  <r>
    <x v="5"/>
    <x v="1"/>
    <n v="2"/>
    <x v="41"/>
    <x v="14"/>
    <x v="1"/>
    <n v="22696"/>
    <n v="5674"/>
    <n v="183"/>
    <n v="642"/>
    <n v="1310"/>
    <n v="941"/>
    <n v="229"/>
    <n v="2370649"/>
    <n v="1960879"/>
    <n v="1658054"/>
    <n v="3235897"/>
    <n v="2222382"/>
    <n v="12954.366120218579"/>
    <n v="3054.3286604361369"/>
    <n v="1265.6900763358778"/>
    <n v="3438.7853347502655"/>
    <n v="9704.7248908296951"/>
    <n v="8.063094818470215E-3"/>
    <n v="2.8286922805780754E-2"/>
    <n v="5.7719421924568207E-2"/>
    <n v="4.1461050405357774E-2"/>
    <n v="1.0089883679943602E-2"/>
    <n v="9.4462603805676119E-3"/>
    <n v="3.0851071085605114E-2"/>
    <n v="6.1326307507513944E-2"/>
    <n v="4.4544283027386014E-2"/>
    <n v="1.163557305157141E-2"/>
    <n v="104.45228234050053"/>
    <n v="86.397559041240754"/>
    <n v="73.054899541769473"/>
    <n v="142.57565209728585"/>
    <n v="97.91954529432499"/>
    <n v="104.79859774651455"/>
    <n v="86.684013344273112"/>
    <n v="73.297115763657729"/>
    <n v="143.04836694599376"/>
    <n v="98.244201169002451"/>
  </r>
  <r>
    <x v="5"/>
    <x v="1"/>
    <n v="2"/>
    <x v="42"/>
    <x v="15"/>
    <x v="1"/>
    <n v="3176"/>
    <n v="794"/>
    <n v="29"/>
    <n v="95"/>
    <n v="122"/>
    <n v="126"/>
    <n v="36"/>
    <n v="428567"/>
    <n v="299004"/>
    <n v="120730"/>
    <n v="396221"/>
    <n v="264862"/>
    <n v="14778.172413793103"/>
    <n v="3147.4105263157894"/>
    <n v="989.59016393442619"/>
    <n v="3144.6111111111113"/>
    <n v="7357.2777777777774"/>
    <n v="9.130982367758186E-3"/>
    <n v="2.991183879093199E-2"/>
    <n v="3.8413098236775821E-2"/>
    <n v="3.9672544080604534E-2"/>
    <n v="1.1335012594458438E-2"/>
    <n v="1.3063607504197095E-2"/>
    <n v="3.6954597870535254E-2"/>
    <n v="4.6359117473053713E-2"/>
    <n v="4.7742485323179241E-2"/>
    <n v="1.5711757700631015E-2"/>
    <n v="134.93923173803526"/>
    <n v="94.144836272040308"/>
    <n v="38.013224181360201"/>
    <n v="124.75472292191436"/>
    <n v="83.394836272040308"/>
    <n v="135.38662775255449"/>
    <n v="94.456976959319789"/>
    <n v="38.13925843232424"/>
    <n v="125.1683518207069"/>
    <n v="83.671334936654219"/>
  </r>
  <r>
    <x v="5"/>
    <x v="1"/>
    <n v="2"/>
    <x v="43"/>
    <x v="16"/>
    <x v="1"/>
    <n v="5204"/>
    <n v="1301"/>
    <n v="45"/>
    <n v="156"/>
    <n v="120"/>
    <n v="342"/>
    <n v="120"/>
    <n v="813363"/>
    <n v="299101"/>
    <n v="92482"/>
    <n v="1067469"/>
    <n v="655072"/>
    <n v="18074.733333333334"/>
    <n v="1917.3141025641025"/>
    <n v="770.68333333333328"/>
    <n v="3121.2543859649122"/>
    <n v="5458.9333333333334"/>
    <n v="8.6471944657955414E-3"/>
    <n v="2.997694081475788E-2"/>
    <n v="2.3059185242121444E-2"/>
    <n v="6.5718677940046114E-2"/>
    <n v="2.3059185242121444E-2"/>
    <n v="1.163766143625283E-2"/>
    <n v="3.5484662182991698E-2"/>
    <n v="2.7906970605986806E-2"/>
    <n v="7.3722004162544486E-2"/>
    <n v="2.7906970605986806E-2"/>
    <n v="156.2957340507302"/>
    <n v="57.475211375864717"/>
    <n v="17.771329746348961"/>
    <n v="205.12471176018448"/>
    <n v="125.87855495772483"/>
    <n v="156.81393833869001"/>
    <n v="57.665772565312807"/>
    <n v="17.830251247522607"/>
    <n v="205.80481033002866"/>
    <n v="126.29590996320506"/>
  </r>
  <r>
    <x v="5"/>
    <x v="1"/>
    <n v="2"/>
    <x v="44"/>
    <x v="17"/>
    <x v="1"/>
    <n v="18588"/>
    <n v="4647"/>
    <n v="126"/>
    <n v="495"/>
    <n v="1488"/>
    <n v="526"/>
    <n v="186"/>
    <n v="1732234"/>
    <n v="1474990"/>
    <n v="725811"/>
    <n v="1768584"/>
    <n v="326868"/>
    <n v="13747.888888888889"/>
    <n v="2979.7777777777778"/>
    <n v="487.77620967741933"/>
    <n v="3362.3269961977185"/>
    <n v="1757.3548387096773"/>
    <n v="6.7785668173014849E-3"/>
    <n v="2.6630083925112975E-2"/>
    <n v="8.005164622336991E-2"/>
    <n v="2.8297826554766516E-2"/>
    <n v="1.0006455777921239E-2"/>
    <n v="8.1808365857961116E-3"/>
    <n v="2.9381554143254586E-2"/>
    <n v="8.468938674084113E-2"/>
    <n v="3.1131714777657585E-2"/>
    <n v="1.1707422866214007E-2"/>
    <n v="93.190983430170007"/>
    <n v="79.351732300408869"/>
    <n v="39.047288573273079"/>
    <n v="95.146546158812143"/>
    <n v="17.584893479664299"/>
    <n v="93.499961583067204"/>
    <n v="79.614825904241741"/>
    <n v="39.176751302980769"/>
    <n v="95.462008052276616"/>
    <n v="17.643196844499073"/>
  </r>
  <r>
    <x v="5"/>
    <x v="1"/>
    <n v="2"/>
    <x v="45"/>
    <x v="18"/>
    <x v="1"/>
    <n v="18892"/>
    <n v="4723"/>
    <n v="84"/>
    <n v="621"/>
    <n v="1118"/>
    <n v="911"/>
    <n v="205"/>
    <n v="2882790"/>
    <n v="2081594"/>
    <n v="799659"/>
    <n v="2856772"/>
    <n v="1663647"/>
    <n v="34318.928571428572"/>
    <n v="3352.0032206119163"/>
    <n v="715.25849731663686"/>
    <n v="3135.8638858397367"/>
    <n v="8115.3512195121948"/>
    <n v="4.4463264874020749E-3"/>
    <n v="3.2871056531865339E-2"/>
    <n v="5.9178488248994285E-2"/>
    <n v="4.8221469405039172E-2"/>
    <n v="1.0851153927588397E-2"/>
    <n v="5.5741729110600612E-3"/>
    <n v="3.5893554200616511E-2"/>
    <n v="6.3178419301278821E-2"/>
    <n v="5.1853128920427573E-2"/>
    <n v="1.2607401508296236E-2"/>
    <n v="152.59316112640272"/>
    <n v="110.18388735972898"/>
    <n v="42.327916578445901"/>
    <n v="151.21596442938809"/>
    <n v="88.060925259369043"/>
    <n v="153.09908939686582"/>
    <n v="110.54920611420862"/>
    <n v="42.468256351662212"/>
    <n v="151.71732655325678"/>
    <n v="88.352894514629085"/>
  </r>
  <r>
    <x v="5"/>
    <x v="1"/>
    <n v="2"/>
    <x v="46"/>
    <x v="19"/>
    <x v="1"/>
    <n v="9500"/>
    <n v="2375"/>
    <n v="92"/>
    <n v="245"/>
    <n v="789"/>
    <n v="310"/>
    <n v="86"/>
    <n v="1004899"/>
    <n v="694942"/>
    <n v="636355"/>
    <n v="1030570"/>
    <n v="189648"/>
    <n v="10922.815217391304"/>
    <n v="2836.4979591836736"/>
    <n v="806.53358681875795"/>
    <n v="3324.4193548387098"/>
    <n v="2205.2093023255816"/>
    <n v="9.6842105263157899E-3"/>
    <n v="2.5789473684210525E-2"/>
    <n v="8.3052631578947364E-2"/>
    <n v="3.2631578947368421E-2"/>
    <n v="9.0526315789473677E-3"/>
    <n v="1.2025273418738349E-2"/>
    <n v="2.9578623412976447E-2"/>
    <n v="8.9649578983046971E-2"/>
    <n v="3.6878841569837756E-2"/>
    <n v="1.1316790130026198E-2"/>
    <n v="105.77884210526315"/>
    <n v="73.151789473684204"/>
    <n v="66.984736842105264"/>
    <n v="108.48105263157895"/>
    <n v="19.962947368421052"/>
    <n v="106.12955576924952"/>
    <n v="73.394326937725879"/>
    <n v="67.206827215014428"/>
    <n v="108.84072557452589"/>
    <n v="20.029135258893316"/>
  </r>
  <r>
    <x v="5"/>
    <x v="1"/>
    <n v="2"/>
    <x v="47"/>
    <x v="20"/>
    <x v="1"/>
    <n v="7884"/>
    <n v="1971"/>
    <n v="66"/>
    <n v="284"/>
    <n v="578"/>
    <n v="360"/>
    <n v="62"/>
    <n v="873074"/>
    <n v="1076982"/>
    <n v="985954"/>
    <n v="1456777"/>
    <n v="227527"/>
    <n v="13228.39393939394"/>
    <n v="3792.1901408450703"/>
    <n v="1705.8027681660899"/>
    <n v="4046.6027777777776"/>
    <n v="3669.7903225806454"/>
    <n v="8.3713850837138504E-3"/>
    <n v="3.6022323693556568E-2"/>
    <n v="7.331303906646372E-2"/>
    <n v="4.5662100456621002E-2"/>
    <n v="7.864028411973617E-3"/>
    <n v="1.0762254179722942E-2"/>
    <n v="4.0912246055065223E-2"/>
    <n v="8.0152781548937832E-2"/>
    <n v="5.1139969447684348E-2"/>
    <n v="1.0181907344635952E-2"/>
    <n v="110.73997970573313"/>
    <n v="136.60350076103501"/>
    <n v="125.05758498224252"/>
    <n v="184.77638254693051"/>
    <n v="28.859335362760021"/>
    <n v="111.107142204957"/>
    <n v="137.05641472106487"/>
    <n v="125.47221803139959"/>
    <n v="185.38901547853979"/>
    <n v="28.955019556724"/>
  </r>
  <r>
    <x v="5"/>
    <x v="1"/>
    <n v="2"/>
    <x v="48"/>
    <x v="21"/>
    <x v="1"/>
    <n v="16028"/>
    <n v="4007"/>
    <n v="178"/>
    <n v="575"/>
    <n v="700"/>
    <n v="843"/>
    <n v="194"/>
    <n v="2003248"/>
    <n v="1597422"/>
    <n v="691045"/>
    <n v="2247058"/>
    <n v="545146"/>
    <n v="11254.202247191011"/>
    <n v="2778.1252173913044"/>
    <n v="987.20714285714291"/>
    <n v="2665.5492289442468"/>
    <n v="2810.0309278350514"/>
    <n v="1.1105565260793612E-2"/>
    <n v="3.5874719241327679E-2"/>
    <n v="4.3673571250311953E-2"/>
    <n v="5.2595457948589969E-2"/>
    <n v="1.2103818317943599E-2"/>
    <n v="1.3034251379779118E-2"/>
    <n v="3.9297485523078352E-2"/>
    <n v="4.7434790812860249E-2"/>
    <n v="5.6703719696506227E-2"/>
    <n v="1.4116305419897519E-2"/>
    <n v="124.98427751434988"/>
    <n v="99.664462191165455"/>
    <n v="43.114861492388322"/>
    <n v="140.19578238083355"/>
    <n v="34.012103818317946"/>
    <n v="125.39866750988536"/>
    <n v="99.99490340236261"/>
    <n v="43.257810410577591"/>
    <n v="140.66060668346006"/>
    <n v="34.124872206708289"/>
  </r>
  <r>
    <x v="5"/>
    <x v="1"/>
    <n v="2"/>
    <x v="49"/>
    <x v="22"/>
    <x v="1"/>
    <n v="4736"/>
    <n v="1184"/>
    <n v="55"/>
    <n v="180"/>
    <n v="317"/>
    <n v="344"/>
    <n v="62"/>
    <n v="745992"/>
    <n v="707144"/>
    <n v="266681"/>
    <n v="1058744"/>
    <n v="324716"/>
    <n v="13563.49090909091"/>
    <n v="3928.5777777777776"/>
    <n v="841.26498422712939"/>
    <n v="3077.7441860465115"/>
    <n v="5237.3548387096771"/>
    <n v="1.1613175675675675E-2"/>
    <n v="3.8006756756756757E-2"/>
    <n v="6.6934121621621628E-2"/>
    <n v="7.2635135135135129E-2"/>
    <n v="1.3091216216216216E-2"/>
    <n v="1.5240522196510297E-2"/>
    <n v="4.4480664269455718E-2"/>
    <n v="7.5395283662116369E-2"/>
    <n v="8.1422299853226326E-2"/>
    <n v="1.6939601801218056E-2"/>
    <n v="157.51520270270271"/>
    <n v="149.3125"/>
    <n v="56.309332770270274"/>
    <n v="223.55236486486487"/>
    <n v="68.563344594594597"/>
    <n v="158.0374501840889"/>
    <n v="149.80755111713981"/>
    <n v="56.496028446073169"/>
    <n v="224.29356100025606"/>
    <n v="68.790668899903224"/>
  </r>
  <r>
    <x v="5"/>
    <x v="1"/>
    <n v="2"/>
    <x v="50"/>
    <x v="23"/>
    <x v="1"/>
    <n v="7200"/>
    <n v="1800"/>
    <n v="88"/>
    <n v="350"/>
    <n v="463"/>
    <n v="402"/>
    <n v="119"/>
    <n v="1370772"/>
    <n v="1082399"/>
    <n v="522621"/>
    <n v="1301936"/>
    <n v="689865"/>
    <n v="15576.954545454546"/>
    <n v="3092.5685714285714"/>
    <n v="1128.7710583153348"/>
    <n v="3238.646766169154"/>
    <n v="5797.1848739495799"/>
    <n v="1.2222222222222223E-2"/>
    <n v="4.8611111111111112E-2"/>
    <n v="6.430555555555556E-2"/>
    <n v="5.5833333333333332E-2"/>
    <n v="1.6527777777777777E-2"/>
    <n v="1.5239354745990577E-2"/>
    <n v="5.4516336581743936E-2"/>
    <n v="7.1041227787324759E-2"/>
    <n v="6.2137980446521857E-2"/>
    <n v="2.0028663659160457E-2"/>
    <n v="190.38499999999999"/>
    <n v="150.33319444444444"/>
    <n v="72.586250000000007"/>
    <n v="180.82444444444445"/>
    <n v="95.814583333333331"/>
    <n v="191.0162285102497"/>
    <n v="150.83162971177248"/>
    <n v="72.826912396996164"/>
    <n v="181.42397457908427"/>
    <n v="96.132260128762056"/>
  </r>
  <r>
    <x v="5"/>
    <x v="1"/>
    <n v="2"/>
    <x v="51"/>
    <x v="24"/>
    <x v="1"/>
    <n v="3764"/>
    <n v="941"/>
    <n v="47"/>
    <n v="174"/>
    <n v="132"/>
    <n v="274"/>
    <n v="6"/>
    <n v="533761"/>
    <n v="416213"/>
    <n v="180715"/>
    <n v="692932"/>
    <n v="34304"/>
    <n v="11356.617021276596"/>
    <n v="2392.0287356321837"/>
    <n v="1369.0530303030303"/>
    <n v="2528.9489051094893"/>
    <n v="5717.333333333333"/>
    <n v="1.2486716259298619E-2"/>
    <n v="4.622741764080765E-2"/>
    <n v="3.5069075451647183E-2"/>
    <n v="7.2794899043570671E-2"/>
    <n v="1.594048884165781E-3"/>
    <n v="1.6703940638094904E-2"/>
    <n v="5.4201915528120426E-2"/>
    <n v="4.2055281403855983E-2"/>
    <n v="8.2661543842099353E-2"/>
    <n v="3.1091286981970901E-3"/>
    <n v="141.80685441020191"/>
    <n v="110.57731137088204"/>
    <n v="48.011424017003186"/>
    <n v="184.09458023379383"/>
    <n v="9.1137088204038257"/>
    <n v="142.2770202817388"/>
    <n v="110.94393453722425"/>
    <n v="48.170607669377169"/>
    <n v="184.70495262461259"/>
    <n v="9.1439256591335223"/>
  </r>
  <r>
    <x v="5"/>
    <x v="1"/>
    <n v="2"/>
    <x v="52"/>
    <x v="25"/>
    <x v="1"/>
    <n v="18480"/>
    <n v="4620"/>
    <n v="256"/>
    <n v="807"/>
    <n v="1077"/>
    <n v="878"/>
    <n v="101"/>
    <n v="3234644"/>
    <n v="2245534"/>
    <n v="927326"/>
    <n v="2771777"/>
    <n v="509948"/>
    <n v="12635.328125"/>
    <n v="2782.5700123915735"/>
    <n v="861.02692664809661"/>
    <n v="3156.9214123006832"/>
    <n v="5048.9900990099013"/>
    <n v="1.3852813852813853E-2"/>
    <n v="4.3668831168831169E-2"/>
    <n v="5.8279220779220778E-2"/>
    <n v="4.751082251082251E-2"/>
    <n v="5.4653679653679657E-3"/>
    <n v="1.58561083899104E-2"/>
    <n v="4.7171466118437574E-2"/>
    <n v="6.2294565931536913E-2"/>
    <n v="5.115694485365474E-2"/>
    <n v="6.7290115489140843E-3"/>
    <n v="175.03484848484848"/>
    <n v="121.51158008658008"/>
    <n v="50.179978354978353"/>
    <n v="149.9879329004329"/>
    <n v="27.594588744588744"/>
    <n v="175.61518299991468"/>
    <n v="121.91445622533125"/>
    <n v="50.346351929479368"/>
    <n v="150.48522344033981"/>
    <n v="27.686079624354484"/>
  </r>
  <r>
    <x v="5"/>
    <x v="1"/>
    <n v="2"/>
    <x v="53"/>
    <x v="26"/>
    <x v="1"/>
    <n v="8232"/>
    <n v="2058"/>
    <n v="90"/>
    <n v="346"/>
    <n v="695"/>
    <n v="491"/>
    <n v="88"/>
    <n v="1069096"/>
    <n v="1101731"/>
    <n v="445623"/>
    <n v="1591064"/>
    <n v="219967"/>
    <n v="11878.844444444445"/>
    <n v="3184.1936416184972"/>
    <n v="641.18417266187055"/>
    <n v="3240.4562118126273"/>
    <n v="2499.625"/>
    <n v="1.0932944606413994E-2"/>
    <n v="4.2031098153547136E-2"/>
    <n v="8.4426627793974737E-2"/>
    <n v="5.9645286686103013E-2"/>
    <n v="1.0689990281827016E-2"/>
    <n v="1.3603396028291918E-2"/>
    <n v="4.7184147651907905E-2"/>
    <n v="9.156648519989935E-2"/>
    <n v="6.5727157040734716E-2"/>
    <n v="1.3330927621169573E-2"/>
    <n v="129.87074829931973"/>
    <n v="133.83515549076773"/>
    <n v="54.133017492711367"/>
    <n v="193.27793974732751"/>
    <n v="26.720966958211857"/>
    <n v="130.30133956950382"/>
    <n v="134.278890899647"/>
    <n v="54.312497514704944"/>
    <n v="193.91875990632553"/>
    <n v="26.809561312627721"/>
  </r>
  <r>
    <x v="6"/>
    <x v="1"/>
    <n v="3"/>
    <x v="27"/>
    <x v="0"/>
    <x v="1"/>
    <n v="19788"/>
    <n v="4947"/>
    <n v="33"/>
    <n v="656"/>
    <n v="751"/>
    <n v="983"/>
    <n v="130"/>
    <n v="535968"/>
    <n v="1022180"/>
    <n v="1887736"/>
    <n v="1530477"/>
    <n v="400557"/>
    <n v="16241.454545454546"/>
    <n v="1558.2012195121952"/>
    <n v="2513.6298268974701"/>
    <n v="1556.9450661241099"/>
    <n v="3081.2076923076925"/>
    <n v="1.6676773802304426E-3"/>
    <n v="3.3151404891853649E-2"/>
    <n v="3.7952294319789769E-2"/>
    <n v="4.9676571659591669E-2"/>
    <n v="6.5696381645441683E-3"/>
    <n v="2.3435246371275465E-3"/>
    <n v="3.6116817804148771E-2"/>
    <n v="4.1117283953726484E-2"/>
    <n v="5.3275444453267422E-2"/>
    <n v="7.9077561560895009E-3"/>
    <n v="27.085506367495451"/>
    <n v="51.656559531028904"/>
    <n v="95.398019001414994"/>
    <n v="77.343693147362032"/>
    <n v="20.242419648271678"/>
    <n v="27.175309365807891"/>
    <n v="51.827828765041026"/>
    <n v="95.714314662391629"/>
    <n v="77.600129023101303"/>
    <n v="20.309534139426066"/>
  </r>
  <r>
    <x v="6"/>
    <x v="1"/>
    <n v="3"/>
    <x v="28"/>
    <x v="1"/>
    <x v="1"/>
    <n v="2852"/>
    <n v="713"/>
    <n v="4"/>
    <n v="63"/>
    <n v="355"/>
    <n v="92"/>
    <n v="12"/>
    <n v="77931"/>
    <n v="184561"/>
    <n v="930211"/>
    <n v="248242"/>
    <n v="67591"/>
    <n v="19482.75"/>
    <n v="2929.5396825396824"/>
    <n v="2620.3126760563382"/>
    <n v="2698.282608695652"/>
    <n v="5632.583333333333"/>
    <n v="1.4025245441795231E-3"/>
    <n v="2.2089761570827489E-2"/>
    <n v="0.12447405329593268"/>
    <n v="3.2258064516129031E-2"/>
    <n v="4.2075736325385693E-3"/>
    <n v="3.0353194148620586E-3"/>
    <n v="2.8502243749046863E-2"/>
    <n v="0.1388771238120288"/>
    <n v="3.9966745868589969E-2"/>
    <n v="7.0316824859962893E-3"/>
    <n v="27.325035063113603"/>
    <n v="64.712833099579242"/>
    <n v="326.16093969144458"/>
    <n v="87.041374474053299"/>
    <n v="23.699509116409537"/>
    <n v="27.415632227677044"/>
    <n v="64.927390891587464"/>
    <n v="327.24233835238471"/>
    <n v="87.329963370969253"/>
    <n v="23.778085715580694"/>
  </r>
  <r>
    <x v="6"/>
    <x v="1"/>
    <n v="3"/>
    <x v="29"/>
    <x v="2"/>
    <x v="1"/>
    <n v="3112"/>
    <n v="778"/>
    <n v="16"/>
    <n v="109"/>
    <n v="267"/>
    <n v="282"/>
    <n v="17"/>
    <n v="199230"/>
    <n v="359228"/>
    <n v="345887"/>
    <n v="807911"/>
    <n v="90350"/>
    <n v="12451.875"/>
    <n v="3295.669724770642"/>
    <n v="1295.4569288389514"/>
    <n v="2864.932624113475"/>
    <n v="5314.7058823529414"/>
    <n v="5.1413881748071976E-3"/>
    <n v="3.5025706940874035E-2"/>
    <n v="8.5796915167095117E-2"/>
    <n v="9.0616966580976857E-2"/>
    <n v="5.462724935732648E-3"/>
    <n v="8.1285380000716816E-3"/>
    <n v="4.2704402577225457E-2"/>
    <n v="9.7494421920466548E-2"/>
    <n v="0.10260683205825508"/>
    <n v="8.5413111898326281E-3"/>
    <n v="64.019922879177372"/>
    <n v="115.43316195372751"/>
    <n v="111.14620822622108"/>
    <n v="259.61150385604111"/>
    <n v="29.032776349614394"/>
    <n v="64.232183301717626"/>
    <n v="115.81588487230547"/>
    <n v="111.51471759113188"/>
    <n v="260.4722554006625"/>
    <n v="29.129035593586245"/>
  </r>
  <r>
    <x v="6"/>
    <x v="1"/>
    <n v="3"/>
    <x v="30"/>
    <x v="3"/>
    <x v="1"/>
    <n v="21164"/>
    <n v="5291"/>
    <n v="32"/>
    <n v="556"/>
    <n v="1246"/>
    <n v="950"/>
    <n v="271"/>
    <n v="646637"/>
    <n v="2057266"/>
    <n v="1905178"/>
    <n v="2816938"/>
    <n v="1577464"/>
    <n v="20207.40625"/>
    <n v="3700.1187050359713"/>
    <n v="1529.0353130016051"/>
    <n v="2965.197894736842"/>
    <n v="5820.9003690036898"/>
    <n v="1.5120015120015119E-3"/>
    <n v="2.627102627102627E-2"/>
    <n v="5.8873558873558871E-2"/>
    <n v="4.4887544887544886E-2"/>
    <n v="1.2804762804762804E-2"/>
    <n v="2.1343083626117459E-3"/>
    <n v="2.8832645710674447E-2"/>
    <n v="6.2643557369266162E-2"/>
    <n v="4.8203794597931802E-2"/>
    <n v="1.4605475138846212E-2"/>
    <n v="30.553628803628804"/>
    <n v="97.2059157059157"/>
    <n v="90.019750519750517"/>
    <n v="133.10045360045359"/>
    <n v="74.535248535248542"/>
    <n v="30.654930490171534"/>
    <n v="97.52820551529409"/>
    <n v="90.318214332622503"/>
    <n v="133.54175307803732"/>
    <n v="74.782372908985963"/>
  </r>
  <r>
    <x v="6"/>
    <x v="1"/>
    <n v="3"/>
    <x v="31"/>
    <x v="4"/>
    <x v="1"/>
    <n v="9276"/>
    <n v="2319"/>
    <n v="24"/>
    <n v="207"/>
    <n v="976"/>
    <n v="298"/>
    <n v="57"/>
    <n v="554586"/>
    <n v="617235"/>
    <n v="4005339"/>
    <n v="902840"/>
    <n v="172920"/>
    <n v="23107.75"/>
    <n v="2981.8115942028985"/>
    <n v="4103.8309426229507"/>
    <n v="3029.6644295302012"/>
    <n v="3033.6842105263158"/>
    <n v="2.5873221216041399E-3"/>
    <n v="2.2315653298835704E-2"/>
    <n v="0.10521776627856835"/>
    <n v="3.2125916343251404E-2"/>
    <n v="6.1448900388098322E-3"/>
    <n v="3.8162835257876202E-3"/>
    <n v="2.5889037268013768E-2"/>
    <n v="0.11264075440890461"/>
    <n v="3.6391836705756839E-2"/>
    <n v="8.0354660648380496E-3"/>
    <n v="59.787192755498062"/>
    <n v="66.541073738680467"/>
    <n v="431.79592496765849"/>
    <n v="97.33074601121173"/>
    <n v="18.641655886157828"/>
    <n v="59.985419404735481"/>
    <n v="66.761693130158179"/>
    <n v="433.2275603299467"/>
    <n v="97.653449700085076"/>
    <n v="18.703462985843242"/>
  </r>
  <r>
    <x v="6"/>
    <x v="1"/>
    <n v="3"/>
    <x v="32"/>
    <x v="5"/>
    <x v="1"/>
    <n v="3388"/>
    <n v="847"/>
    <n v="19"/>
    <n v="88"/>
    <n v="295"/>
    <n v="127"/>
    <n v="30"/>
    <n v="383240"/>
    <n v="264738"/>
    <n v="637306"/>
    <n v="429368"/>
    <n v="161875"/>
    <n v="20170.526315789473"/>
    <n v="3008.3863636363635"/>
    <n v="2160.3593220338985"/>
    <n v="3380.8503937007872"/>
    <n v="5395.833333333333"/>
    <n v="5.6080283353010622E-3"/>
    <n v="2.5974025974025976E-2"/>
    <n v="8.7072018890200706E-2"/>
    <n v="3.7485242030696579E-2"/>
    <n v="8.8547815820543101E-3"/>
    <n v="8.5973188529784913E-3"/>
    <n v="3.234108864365421E-2"/>
    <n v="9.8358064123081984E-2"/>
    <n v="4.5088821308450662E-2"/>
    <n v="1.260487245529034E-2"/>
    <n v="113.11688311688312"/>
    <n v="78.139905548996452"/>
    <n v="188.10684769775679"/>
    <n v="126.73199527744983"/>
    <n v="47.778925619834709"/>
    <n v="113.4919263272934"/>
    <n v="78.398981296406944"/>
    <n v="188.73052290977469"/>
    <n v="127.15217989588069"/>
    <n v="47.937338415172263"/>
  </r>
  <r>
    <x v="6"/>
    <x v="1"/>
    <n v="3"/>
    <x v="33"/>
    <x v="6"/>
    <x v="1"/>
    <n v="23436"/>
    <n v="5859"/>
    <n v="91"/>
    <n v="768"/>
    <n v="900"/>
    <n v="1110"/>
    <n v="191"/>
    <n v="2539169"/>
    <n v="1975627"/>
    <n v="2218813"/>
    <n v="2745913"/>
    <n v="1596621"/>
    <n v="27902.956043956045"/>
    <n v="2572.4309895833335"/>
    <n v="2465.347777777778"/>
    <n v="2473.7954954954953"/>
    <n v="8359.2722513089011"/>
    <n v="3.8829151732377538E-3"/>
    <n v="3.2770097286226318E-2"/>
    <n v="3.840245775729647E-2"/>
    <n v="4.7363031233998973E-2"/>
    <n v="8.1498549240484729E-3"/>
    <n v="4.82947555320919E-3"/>
    <n v="3.5479776619760692E-2"/>
    <n v="4.1327218593683213E-2"/>
    <n v="5.0595971174339796E-2"/>
    <n v="9.518252026501587E-3"/>
    <n v="108.34481140126302"/>
    <n v="84.298813790749278"/>
    <n v="94.675413893155834"/>
    <n v="117.16645331967912"/>
    <n v="68.126856118791608"/>
    <n v="108.70403263137099"/>
    <n v="84.578309626266545"/>
    <n v="94.989313730165335"/>
    <n v="117.55492302989907"/>
    <n v="68.35273323041207"/>
  </r>
  <r>
    <x v="6"/>
    <x v="1"/>
    <n v="3"/>
    <x v="34"/>
    <x v="7"/>
    <x v="1"/>
    <n v="21912"/>
    <n v="5478"/>
    <n v="182"/>
    <n v="550"/>
    <n v="1672"/>
    <n v="1002"/>
    <n v="107"/>
    <n v="3079535"/>
    <n v="1256247"/>
    <n v="2633645"/>
    <n v="2784315"/>
    <n v="611534"/>
    <n v="16920.521978021978"/>
    <n v="2284.0854545454545"/>
    <n v="1575.1465311004786"/>
    <n v="2778.7574850299402"/>
    <n v="5715.2710280373831"/>
    <n v="8.3059510770354152E-3"/>
    <n v="2.5100401606425703E-2"/>
    <n v="7.6305220883534142E-2"/>
    <n v="4.5728368017524647E-2"/>
    <n v="4.8831690397955459E-3"/>
    <n v="9.7345109576110582E-3"/>
    <n v="2.7562668876746622E-2"/>
    <n v="8.0484066076193322E-2"/>
    <n v="4.9016458570242845E-2"/>
    <n v="5.9804120590348595E-3"/>
    <n v="140.54102774735304"/>
    <n v="57.331462212486308"/>
    <n v="120.19190397955458"/>
    <n v="127.06804490690033"/>
    <n v="27.908634538152612"/>
    <n v="141.00699672376362"/>
    <n v="57.521546796265632"/>
    <n v="120.59040468335526"/>
    <n v="127.48934371030883"/>
    <n v="28.001166648364141"/>
  </r>
  <r>
    <x v="6"/>
    <x v="1"/>
    <n v="3"/>
    <x v="35"/>
    <x v="8"/>
    <x v="1"/>
    <n v="3008"/>
    <n v="752"/>
    <n v="27"/>
    <n v="79"/>
    <n v="232"/>
    <n v="99"/>
    <n v="34"/>
    <n v="332475"/>
    <n v="218160"/>
    <n v="380282"/>
    <n v="268774"/>
    <n v="138523"/>
    <n v="12313.888888888889"/>
    <n v="2761.5189873417721"/>
    <n v="1639.1465517241379"/>
    <n v="2714.8888888888887"/>
    <n v="4074.205882352941"/>
    <n v="8.9760638297872349E-3"/>
    <n v="2.6263297872340427E-2"/>
    <n v="7.7127659574468085E-2"/>
    <n v="3.2912234042553189E-2"/>
    <n v="1.1303191489361703E-2"/>
    <n v="1.2982904222705429E-2"/>
    <n v="3.3057092349232035E-2"/>
    <n v="8.8461912414508029E-2"/>
    <n v="4.0491525903640642E-2"/>
    <n v="1.5794254142247281E-2"/>
    <n v="110.53025265957447"/>
    <n v="72.526595744680847"/>
    <n v="126.42353723404256"/>
    <n v="89.353058510638292"/>
    <n v="46.051529255319146"/>
    <n v="110.89671980101853"/>
    <n v="72.767060355786754"/>
    <n v="126.84269914841998"/>
    <n v="89.649311881491698"/>
    <n v="46.204214804110052"/>
  </r>
  <r>
    <x v="6"/>
    <x v="1"/>
    <n v="3"/>
    <x v="36"/>
    <x v="9"/>
    <x v="1"/>
    <n v="2052"/>
    <n v="513"/>
    <n v="19"/>
    <n v="62"/>
    <n v="218"/>
    <n v="81"/>
    <n v="16"/>
    <n v="274286"/>
    <n v="179999"/>
    <n v="240259"/>
    <n v="229371"/>
    <n v="73327"/>
    <n v="14436.105263157895"/>
    <n v="2903.2096774193546"/>
    <n v="1102.105504587156"/>
    <n v="2831.7407407407409"/>
    <n v="4582.9375"/>
    <n v="9.2592592592592587E-3"/>
    <n v="3.0214424951267055E-2"/>
    <n v="0.10623781676413255"/>
    <n v="3.9473684210526314E-2"/>
    <n v="7.7972709551656916E-3"/>
    <n v="1.4185723969588995E-2"/>
    <n v="3.9019078451023009E-2"/>
    <n v="0.12208739824411914"/>
    <n v="4.9489255070964688E-2"/>
    <n v="1.2321439381505036E-2"/>
    <n v="133.66764132553607"/>
    <n v="87.718810916179336"/>
    <n v="117.08528265107212"/>
    <n v="111.77923976608187"/>
    <n v="35.734405458089668"/>
    <n v="134.11082133500378"/>
    <n v="88.009645878678995"/>
    <n v="117.47348323693762"/>
    <n v="112.14984797048028"/>
    <n v="35.852884201278307"/>
  </r>
  <r>
    <x v="6"/>
    <x v="1"/>
    <n v="3"/>
    <x v="37"/>
    <x v="10"/>
    <x v="1"/>
    <n v="5288"/>
    <n v="1322"/>
    <n v="41"/>
    <n v="161"/>
    <n v="488"/>
    <n v="275"/>
    <n v="29"/>
    <n v="936231"/>
    <n v="683248"/>
    <n v="736064"/>
    <n v="796275"/>
    <n v="171519"/>
    <n v="22834.90243902439"/>
    <n v="4243.7763975155276"/>
    <n v="1508.327868852459"/>
    <n v="2895.5454545454545"/>
    <n v="5914.4482758620688"/>
    <n v="7.7534039334341909E-3"/>
    <n v="3.0446293494704992E-2"/>
    <n v="9.2284417549167927E-2"/>
    <n v="5.2004538577912256E-2"/>
    <n v="5.4841149773071102E-3"/>
    <n v="1.0563791476331458E-2"/>
    <n v="3.5951369863192514E-2"/>
    <n v="0.10155803722714533"/>
    <n v="5.9118867666367314E-2"/>
    <n v="7.8504124270322179E-3"/>
    <n v="177.0482223903177"/>
    <n v="129.20726172465962"/>
    <n v="139.19515885022693"/>
    <n v="150.58150529500756"/>
    <n v="32.435514372163389"/>
    <n v="177.63523232104649"/>
    <n v="129.63565318056163"/>
    <n v="139.65666554852251"/>
    <n v="151.0807638461462"/>
    <n v="32.543055519923584"/>
  </r>
  <r>
    <x v="6"/>
    <x v="1"/>
    <n v="3"/>
    <x v="38"/>
    <x v="11"/>
    <x v="1"/>
    <n v="21656"/>
    <n v="5414"/>
    <n v="43"/>
    <n v="500"/>
    <n v="3124"/>
    <n v="667"/>
    <n v="173"/>
    <n v="728664"/>
    <n v="959806"/>
    <n v="6091294"/>
    <n v="1301578"/>
    <n v="876843"/>
    <n v="16945.674418604653"/>
    <n v="1919.6120000000001"/>
    <n v="1949.838028169014"/>
    <n v="1951.391304347826"/>
    <n v="5068.4566473988443"/>
    <n v="1.985592907277429E-3"/>
    <n v="2.3088289619504987E-2"/>
    <n v="0.14425563354266716"/>
    <n v="3.0799778352419652E-2"/>
    <n v="7.9885482083487253E-3"/>
    <n v="2.6904163028444615E-3"/>
    <n v="2.5466171832125382E-2"/>
    <n v="0.14981858429516731"/>
    <n v="3.3535345299205342E-2"/>
    <n v="9.3980287110574344E-3"/>
    <n v="33.647210934613966"/>
    <n v="44.320557813077208"/>
    <n v="281.27512005910603"/>
    <n v="60.102419652752126"/>
    <n v="40.489610269671225"/>
    <n v="33.75876950715022"/>
    <n v="44.467504262019013"/>
    <n v="282.20769812463232"/>
    <n v="60.301691448428308"/>
    <n v="40.623855070317894"/>
  </r>
  <r>
    <x v="6"/>
    <x v="1"/>
    <n v="3"/>
    <x v="39"/>
    <x v="12"/>
    <x v="1"/>
    <n v="17212"/>
    <n v="4303"/>
    <n v="64"/>
    <n v="522"/>
    <n v="1424"/>
    <n v="853"/>
    <n v="159"/>
    <n v="1398609"/>
    <n v="1599519"/>
    <n v="2778032"/>
    <n v="2343770"/>
    <n v="672673"/>
    <n v="21853.265625"/>
    <n v="3064.2126436781609"/>
    <n v="1950.8651685393259"/>
    <n v="2747.6787807737396"/>
    <n v="4230.6477987421385"/>
    <n v="3.7183360446200325E-3"/>
    <n v="3.0327678363932142E-2"/>
    <n v="8.273297699279572E-2"/>
    <n v="4.955844759470137E-2"/>
    <n v="9.2377411108528935E-3"/>
    <n v="4.7992861278990662E-3"/>
    <n v="3.3373274653800078E-2"/>
    <n v="8.7625439074654934E-2"/>
    <n v="5.3412892183762634E-2"/>
    <n v="1.0936797814562851E-2"/>
    <n v="81.257785266093421"/>
    <n v="92.930455496165465"/>
    <n v="161.40088310481059"/>
    <n v="136.17069486404833"/>
    <n v="39.081629095979551"/>
    <n v="81.527198459043007"/>
    <n v="93.238569859059979"/>
    <n v="161.93601370330964"/>
    <n v="136.62217384011632"/>
    <n v="39.211205682960603"/>
  </r>
  <r>
    <x v="6"/>
    <x v="1"/>
    <n v="3"/>
    <x v="40"/>
    <x v="13"/>
    <x v="1"/>
    <n v="4944"/>
    <n v="1236"/>
    <n v="38"/>
    <n v="151"/>
    <n v="420"/>
    <n v="193"/>
    <n v="46"/>
    <n v="715464"/>
    <n v="436222"/>
    <n v="751462"/>
    <n v="594227"/>
    <n v="371894"/>
    <n v="18828"/>
    <n v="2888.8874172185429"/>
    <n v="1789.195238095238"/>
    <n v="3078.8963730569949"/>
    <n v="8084.652173913043"/>
    <n v="7.6860841423948218E-3"/>
    <n v="3.0542071197411005E-2"/>
    <n v="8.4951456310679616E-2"/>
    <n v="3.9037216828478966E-2"/>
    <n v="9.3042071197411008E-3"/>
    <n v="1.058005263245293E-2"/>
    <n v="3.6244113251813231E-2"/>
    <n v="9.419043937950293E-2"/>
    <n v="4.5455359952833466E-2"/>
    <n v="1.2485667609457636E-2"/>
    <n v="144.71359223300971"/>
    <n v="88.232605177993534"/>
    <n v="151.99474110032364"/>
    <n v="120.19154530744336"/>
    <n v="75.221278317152098"/>
    <n v="145.19339550132457"/>
    <n v="88.525143644374594"/>
    <n v="152.49868528705343"/>
    <n v="120.59004482205339"/>
    <n v="75.470677248009125"/>
  </r>
  <r>
    <x v="6"/>
    <x v="1"/>
    <n v="3"/>
    <x v="41"/>
    <x v="14"/>
    <x v="1"/>
    <n v="23400"/>
    <n v="5850"/>
    <n v="171"/>
    <n v="686"/>
    <n v="2376"/>
    <n v="1091"/>
    <n v="220"/>
    <n v="2288827"/>
    <n v="2071143"/>
    <n v="4716082"/>
    <n v="3360375"/>
    <n v="2253430"/>
    <n v="13384.95321637427"/>
    <n v="3019.1588921282801"/>
    <n v="1984.8829966329965"/>
    <n v="3080.0870760769935"/>
    <n v="10242.863636363636"/>
    <n v="7.3076923076923076E-3"/>
    <n v="2.9316239316239317E-2"/>
    <n v="0.10153846153846154"/>
    <n v="4.6623931623931622E-2"/>
    <n v="9.4017094017094013E-3"/>
    <n v="8.6050073301564937E-3"/>
    <n v="3.1885694241642532E-2"/>
    <n v="0.10613904619848898"/>
    <n v="4.9835258854626294E-2"/>
    <n v="1.0871651375153689E-2"/>
    <n v="97.81311965811966"/>
    <n v="88.510384615384609"/>
    <n v="201.54196581196581"/>
    <n v="143.60576923076923"/>
    <n v="96.300427350427356"/>
    <n v="98.13742267466337"/>
    <n v="88.803844069765987"/>
    <n v="202.21018565508521"/>
    <n v="144.08189947093942"/>
    <n v="96.619714979667165"/>
  </r>
  <r>
    <x v="6"/>
    <x v="1"/>
    <n v="3"/>
    <x v="42"/>
    <x v="15"/>
    <x v="1"/>
    <n v="3284"/>
    <n v="821"/>
    <n v="27"/>
    <n v="108"/>
    <n v="278"/>
    <n v="158"/>
    <n v="40"/>
    <n v="431849"/>
    <n v="338164"/>
    <n v="617874"/>
    <n v="421382"/>
    <n v="341277"/>
    <n v="15994.407407407407"/>
    <n v="3131.1481481481483"/>
    <n v="2222.5683453237411"/>
    <n v="2666.9746835443038"/>
    <n v="8531.9249999999993"/>
    <n v="8.2216808769792933E-3"/>
    <n v="3.2886723507917173E-2"/>
    <n v="8.4652862362971981E-2"/>
    <n v="4.8112058465286239E-2"/>
    <n v="1.2180267965895249E-2"/>
    <n v="1.1893167580416536E-2"/>
    <n v="4.0137813965122865E-2"/>
    <n v="9.5970820531525641E-2"/>
    <n v="5.6813159842285639E-2"/>
    <n v="1.6640131979642276E-2"/>
    <n v="131.50091352009744"/>
    <n v="102.97320341047504"/>
    <n v="188.14677222898905"/>
    <n v="128.31364190012181"/>
    <n v="103.92113276492083"/>
    <n v="131.93690966337431"/>
    <n v="103.31461487558225"/>
    <n v="188.77057981226713"/>
    <n v="128.73907052643864"/>
    <n v="104.26568712486865"/>
  </r>
  <r>
    <x v="6"/>
    <x v="1"/>
    <n v="3"/>
    <x v="43"/>
    <x v="16"/>
    <x v="1"/>
    <n v="5376"/>
    <n v="1344"/>
    <n v="44"/>
    <n v="168"/>
    <n v="443"/>
    <n v="185"/>
    <n v="51"/>
    <n v="1024105"/>
    <n v="305172"/>
    <n v="573515"/>
    <n v="623089"/>
    <n v="318332"/>
    <n v="23275.113636363636"/>
    <n v="1816.5"/>
    <n v="1294.6162528216705"/>
    <n v="3368.0486486486489"/>
    <n v="6241.8039215686276"/>
    <n v="8.1845238095238099E-3"/>
    <n v="3.125E-2"/>
    <n v="8.2403273809523808E-2"/>
    <n v="3.4412202380952384E-2"/>
    <n v="9.4866071428571421E-3"/>
    <n v="1.1047636484383665E-2"/>
    <n v="3.677913456392546E-2"/>
    <n v="9.1141523530849505E-2"/>
    <n v="4.0204867332753289E-2"/>
    <n v="1.2567041262244309E-2"/>
    <n v="190.49572172619048"/>
    <n v="56.765625"/>
    <n v="106.68061755952381"/>
    <n v="115.90197172619048"/>
    <n v="59.213541666666664"/>
    <n v="191.12731733841923"/>
    <n v="56.953833529569792"/>
    <n v="107.03432109338739"/>
    <n v="116.28624900091133"/>
    <n v="59.409866354498476"/>
  </r>
  <r>
    <x v="6"/>
    <x v="1"/>
    <n v="3"/>
    <x v="44"/>
    <x v="17"/>
    <x v="1"/>
    <n v="19260"/>
    <n v="4815"/>
    <n v="116"/>
    <n v="502"/>
    <n v="2031"/>
    <n v="637"/>
    <n v="154"/>
    <n v="1703023"/>
    <n v="1452460"/>
    <n v="1400517"/>
    <n v="2018621"/>
    <n v="362942"/>
    <n v="14681.23275862069"/>
    <n v="2893.3466135458166"/>
    <n v="689.57016248153616"/>
    <n v="3168.9497645211932"/>
    <n v="2356.7662337662337"/>
    <n v="6.0228452751817235E-3"/>
    <n v="2.6064382139148495E-2"/>
    <n v="0.10545171339563864"/>
    <n v="3.3073727933541019E-2"/>
    <n v="7.995846313603323E-3"/>
    <n v="7.3218682562413281E-3"/>
    <n v="2.8739338006196012E-2"/>
    <n v="0.11060823087266579"/>
    <n v="3.6076110534517494E-2"/>
    <n v="9.4911064113759186E-3"/>
    <n v="88.422793354101771"/>
    <n v="75.413291796469366"/>
    <n v="72.71635514018692"/>
    <n v="104.80898234683282"/>
    <n v="18.844340602284529"/>
    <n v="88.715962396416174"/>
    <n v="75.66332735512006"/>
    <n v="72.957448905588237"/>
    <n v="105.15648040491293"/>
    <n v="18.906819710644001"/>
  </r>
  <r>
    <x v="6"/>
    <x v="1"/>
    <n v="3"/>
    <x v="45"/>
    <x v="18"/>
    <x v="1"/>
    <n v="19632"/>
    <n v="4908"/>
    <n v="77"/>
    <n v="710"/>
    <n v="2056"/>
    <n v="1056"/>
    <n v="220"/>
    <n v="2728455"/>
    <n v="2296834"/>
    <n v="3650247"/>
    <n v="3610566"/>
    <n v="1922158"/>
    <n v="35434.480519480523"/>
    <n v="3234.9774647887325"/>
    <n v="1775.4119649805448"/>
    <n v="3419.096590909091"/>
    <n v="8737.0818181818177"/>
    <n v="3.9221678891605541E-3"/>
    <n v="3.6165444172779136E-2"/>
    <n v="0.10472697636511817"/>
    <n v="5.3789731051344741E-2"/>
    <n v="1.1206193969030154E-2"/>
    <n v="4.9615694763912059E-3"/>
    <n v="3.9270159576548835E-2"/>
    <n v="0.10981888591040286"/>
    <n v="5.7541336545878348E-2"/>
    <n v="1.2956667647239385E-2"/>
    <n v="138.97998166259168"/>
    <n v="116.99439690301548"/>
    <n v="185.93352689486554"/>
    <n v="183.9122860635697"/>
    <n v="97.909433577832104"/>
    <n v="139.44077493296177"/>
    <n v="117.38229615382124"/>
    <n v="186.54999638136564"/>
    <n v="184.52205405132361"/>
    <n v="98.234055926739472"/>
  </r>
  <r>
    <x v="6"/>
    <x v="1"/>
    <n v="3"/>
    <x v="46"/>
    <x v="19"/>
    <x v="1"/>
    <n v="9816"/>
    <n v="2454"/>
    <n v="87"/>
    <n v="273"/>
    <n v="1025"/>
    <n v="388"/>
    <n v="75"/>
    <n v="1024668"/>
    <n v="811701"/>
    <n v="1409279"/>
    <n v="1090809"/>
    <n v="192490"/>
    <n v="11777.793103448275"/>
    <n v="2973.2637362637361"/>
    <n v="1374.9063414634147"/>
    <n v="2811.3634020618556"/>
    <n v="2566.5333333333333"/>
    <n v="8.8630806845965762E-3"/>
    <n v="2.7811735941320293E-2"/>
    <n v="0.10442135289323554"/>
    <n v="3.9527302363488184E-2"/>
    <n v="7.6405867970660143E-3"/>
    <n v="1.1067264577493302E-2"/>
    <n v="3.1678768973953775E-2"/>
    <n v="0.11161311261624147"/>
    <n v="4.4109562558746665E-2"/>
    <n v="9.6883818986701342E-3"/>
    <n v="104.38753056234719"/>
    <n v="82.691625916870422"/>
    <n v="143.56958027709862"/>
    <n v="111.12561124694376"/>
    <n v="19.609820700896496"/>
    <n v="104.73363128144543"/>
    <n v="82.965793061538506"/>
    <n v="144.04559053145422"/>
    <n v="111.49405232180784"/>
    <n v="19.674837786839667"/>
  </r>
  <r>
    <x v="6"/>
    <x v="1"/>
    <n v="3"/>
    <x v="47"/>
    <x v="20"/>
    <x v="1"/>
    <n v="8204"/>
    <n v="2051"/>
    <n v="65"/>
    <n v="323"/>
    <n v="637"/>
    <n v="409"/>
    <n v="57"/>
    <n v="820925"/>
    <n v="1183765"/>
    <n v="1253999"/>
    <n v="1631328"/>
    <n v="217032"/>
    <n v="12629.615384615385"/>
    <n v="3664.9071207430338"/>
    <n v="1968.6012558869702"/>
    <n v="3988.5770171149143"/>
    <n v="3807.5789473684213"/>
    <n v="7.9229644076060455E-3"/>
    <n v="3.9371038517796199E-2"/>
    <n v="7.7645051194539252E-2"/>
    <n v="4.9853729887859584E-2"/>
    <n v="6.9478303266699171E-3"/>
    <n v="1.0203619683500944E-2"/>
    <n v="4.4373795057995387E-2"/>
    <n v="8.4529180618779176E-2"/>
    <n v="5.5452429376161058E-2"/>
    <n v="9.0845804095329667E-3"/>
    <n v="100.06399317406144"/>
    <n v="144.29119941491956"/>
    <n v="152.85214529497807"/>
    <n v="198.84544124817162"/>
    <n v="26.454412481716236"/>
    <n v="100.39575904501189"/>
    <n v="144.76960222422085"/>
    <n v="153.35893223703246"/>
    <n v="199.50472066434955"/>
    <n v="26.542123064904857"/>
  </r>
  <r>
    <x v="6"/>
    <x v="1"/>
    <n v="3"/>
    <x v="48"/>
    <x v="21"/>
    <x v="1"/>
    <n v="16484"/>
    <n v="4121"/>
    <n v="180"/>
    <n v="634"/>
    <n v="1602"/>
    <n v="928"/>
    <n v="196"/>
    <n v="2130156"/>
    <n v="1848100"/>
    <n v="2502894"/>
    <n v="2461351"/>
    <n v="512690"/>
    <n v="11834.2"/>
    <n v="2914.9842271293373"/>
    <n v="1562.3558052434457"/>
    <n v="2652.3178879310344"/>
    <n v="2615.7653061224491"/>
    <n v="1.0919679689395778E-2"/>
    <n v="3.8461538461538464E-2"/>
    <n v="9.7185149235622423E-2"/>
    <n v="5.6297015287551565E-2"/>
    <n v="1.1890317884008735E-2"/>
    <n v="1.2805695582476902E-2"/>
    <n v="4.1951505092163069E-2"/>
    <n v="0.10256071176767945"/>
    <n v="6.0479987384702782E-2"/>
    <n v="1.385740651460984E-2"/>
    <n v="129.22567338024751"/>
    <n v="112.11477796651299"/>
    <n v="151.8377820917253"/>
    <n v="149.31758068429994"/>
    <n v="31.10228099975734"/>
    <n v="129.65412588067471"/>
    <n v="112.4864986602272"/>
    <n v="152.34120587505583"/>
    <n v="149.81264864663649"/>
    <n v="31.205401762952157"/>
  </r>
  <r>
    <x v="6"/>
    <x v="1"/>
    <n v="3"/>
    <x v="49"/>
    <x v="22"/>
    <x v="1"/>
    <n v="4896"/>
    <n v="1224"/>
    <n v="52"/>
    <n v="197"/>
    <n v="555"/>
    <n v="240"/>
    <n v="25"/>
    <n v="842441"/>
    <n v="727111"/>
    <n v="606891"/>
    <n v="822103"/>
    <n v="144781"/>
    <n v="16200.788461538461"/>
    <n v="3690.9187817258885"/>
    <n v="1093.4972972972973"/>
    <n v="3425.4291666666668"/>
    <n v="5791.24"/>
    <n v="1.0620915032679739E-2"/>
    <n v="4.0236928104575166E-2"/>
    <n v="0.1133578431372549"/>
    <n v="4.9019607843137254E-2"/>
    <n v="5.1062091503267975E-3"/>
    <n v="1.4034396477021012E-2"/>
    <n v="4.6780722461896067E-2"/>
    <n v="0.12391471358029681"/>
    <n v="5.6209227465639444E-2"/>
    <n v="7.4796197436889991E-3"/>
    <n v="172.06719771241831"/>
    <n v="148.51123366013073"/>
    <n v="123.95649509803921"/>
    <n v="167.91319444444446"/>
    <n v="29.571282679738562"/>
    <n v="172.63769287156873"/>
    <n v="149.00362814908013"/>
    <n v="124.36747744295353"/>
    <n v="168.46991685209443"/>
    <n v="29.669327361368442"/>
  </r>
  <r>
    <x v="6"/>
    <x v="1"/>
    <n v="3"/>
    <x v="50"/>
    <x v="23"/>
    <x v="1"/>
    <n v="7488"/>
    <n v="1872"/>
    <n v="85"/>
    <n v="386"/>
    <n v="838"/>
    <n v="511"/>
    <n v="159"/>
    <n v="1685869"/>
    <n v="1129286"/>
    <n v="1445823"/>
    <n v="1679800"/>
    <n v="1031354"/>
    <n v="19833.75294117647"/>
    <n v="2925.6113989637306"/>
    <n v="1725.3257756563246"/>
    <n v="3287.279843444227"/>
    <n v="6486.5031446540879"/>
    <n v="1.1351495726495726E-2"/>
    <n v="5.1549145299145296E-2"/>
    <n v="0.11191239316239317"/>
    <n v="6.8242521367521361E-2"/>
    <n v="2.123397435897436E-2"/>
    <n v="1.4203961913264449E-2"/>
    <n v="5.7502902965642901E-2"/>
    <n v="0.12040106998071723"/>
    <n v="7.5032243151779518E-2"/>
    <n v="2.5115729085075804E-2"/>
    <n v="225.14276175213675"/>
    <n v="150.81276709401709"/>
    <n v="193.08533653846155"/>
    <n v="224.33226495726495"/>
    <n v="137.73424145299145"/>
    <n v="225.88923090723989"/>
    <n v="151.31279240220522"/>
    <n v="193.72551811439578"/>
    <n v="225.07604688026268"/>
    <n v="138.19090442561404"/>
  </r>
  <r>
    <x v="6"/>
    <x v="1"/>
    <n v="3"/>
    <x v="51"/>
    <x v="24"/>
    <x v="1"/>
    <n v="3880"/>
    <n v="970"/>
    <n v="44"/>
    <n v="193"/>
    <n v="298"/>
    <n v="318"/>
    <n v="8"/>
    <n v="466382"/>
    <n v="485768"/>
    <n v="531326"/>
    <n v="781583"/>
    <n v="52857"/>
    <n v="10599.59090909091"/>
    <n v="2516.9326424870465"/>
    <n v="1782.9731543624162"/>
    <n v="2457.8081761006288"/>
    <n v="6607.125"/>
    <n v="1.134020618556701E-2"/>
    <n v="4.974226804123711E-2"/>
    <n v="7.6804123711340211E-2"/>
    <n v="8.1958762886597938E-2"/>
    <n v="2.0618556701030928E-3"/>
    <n v="1.5300924623749582E-2"/>
    <n v="5.7874758378514676E-2"/>
    <n v="8.6764580493393181E-2"/>
    <n v="9.2219270576332307E-2"/>
    <n v="3.7586179479496074E-3"/>
    <n v="120.20154639175257"/>
    <n v="125.1979381443299"/>
    <n v="136.9396907216495"/>
    <n v="201.43891752577321"/>
    <n v="13.622938144329897"/>
    <n v="120.60007906532759"/>
    <n v="125.61303653958784"/>
    <n v="137.39371933193016"/>
    <n v="202.10679570848777"/>
    <n v="13.66810549968914"/>
  </r>
  <r>
    <x v="6"/>
    <x v="1"/>
    <n v="3"/>
    <x v="52"/>
    <x v="25"/>
    <x v="1"/>
    <n v="19072"/>
    <n v="4768"/>
    <n v="249"/>
    <n v="897"/>
    <n v="2635"/>
    <n v="1302"/>
    <n v="452"/>
    <n v="3957348"/>
    <n v="2369356"/>
    <n v="3593549"/>
    <n v="3919070"/>
    <n v="2537785"/>
    <n v="15892.963855421687"/>
    <n v="2641.4225195094759"/>
    <n v="1363.7757115749525"/>
    <n v="3010.0384024577575"/>
    <n v="5614.5685840707965"/>
    <n v="1.3055788590604026E-2"/>
    <n v="4.7032298657718123E-2"/>
    <n v="0.13816065436241612"/>
    <n v="6.8267617449664433E-2"/>
    <n v="2.3699664429530202E-2"/>
    <n v="1.4970951219355041E-2"/>
    <n v="5.0604163320695936E-2"/>
    <n v="0.14398253304501701"/>
    <n v="7.2522727237294707E-2"/>
    <n v="2.6266042405816002E-2"/>
    <n v="207.49517617449663"/>
    <n v="124.23217281879195"/>
    <n v="188.42014471476509"/>
    <n v="205.48815016778522"/>
    <n v="133.0633913590604"/>
    <n v="208.18313410679505"/>
    <n v="124.64406918338733"/>
    <n v="189.04485867463239"/>
    <n v="206.16945373111417"/>
    <n v="133.50456795541177"/>
  </r>
  <r>
    <x v="6"/>
    <x v="1"/>
    <n v="3"/>
    <x v="53"/>
    <x v="26"/>
    <x v="1"/>
    <n v="8492"/>
    <n v="2123"/>
    <n v="88"/>
    <n v="390"/>
    <n v="1009"/>
    <n v="578"/>
    <n v="89"/>
    <n v="1204866"/>
    <n v="1293540"/>
    <n v="1113847"/>
    <n v="1988011"/>
    <n v="242660"/>
    <n v="13691.65909090909"/>
    <n v="3316.7692307692309"/>
    <n v="1103.9117938553022"/>
    <n v="3439.4653979238756"/>
    <n v="2726.5168539325841"/>
    <n v="1.0362694300518135E-2"/>
    <n v="4.5925577013659916E-2"/>
    <n v="0.1188177107866227"/>
    <n v="6.8064060292039569E-2"/>
    <n v="1.048045219029675E-2"/>
    <n v="1.2923197369602121E-2"/>
    <n v="5.1218180587529236E-2"/>
    <n v="0.12699904997799957"/>
    <n v="7.4432057802736748E-2"/>
    <n v="1.3055309268989936E-2"/>
    <n v="141.88247762600093"/>
    <n v="152.32454074422986"/>
    <n v="131.16427225624116"/>
    <n v="234.10398021667453"/>
    <n v="28.575129533678755"/>
    <n v="142.35289422910728"/>
    <n v="152.82957839387902"/>
    <n v="131.59915225295464"/>
    <n v="234.88016062309154"/>
    <n v="28.669871432703033"/>
  </r>
  <r>
    <x v="7"/>
    <x v="1"/>
    <n v="4"/>
    <x v="27"/>
    <x v="0"/>
    <x v="1"/>
    <n v="19616"/>
    <n v="4904"/>
    <n v="38"/>
    <n v="615"/>
    <n v="371"/>
    <n v="883"/>
    <n v="168"/>
    <n v="685129"/>
    <n v="977911"/>
    <n v="555146"/>
    <n v="1481298"/>
    <n v="458006"/>
    <n v="18029.71052631579"/>
    <n v="1590.0991869918698"/>
    <n v="1496.3504043126684"/>
    <n v="1677.5741789354474"/>
    <n v="2726.2261904761904"/>
    <n v="1.9371941272430669E-3"/>
    <n v="3.1351957585644373E-2"/>
    <n v="1.8913132137030997E-2"/>
    <n v="4.5014274061990212E-2"/>
    <n v="8.5644371941272432E-3"/>
    <n v="2.6686972798332128E-3"/>
    <n v="3.4251076495179847E-2"/>
    <n v="2.1179269098238623E-2"/>
    <n v="4.8463520783073817E-2"/>
    <n v="1.0097402604312911E-2"/>
    <n v="34.927049347471453"/>
    <n v="49.852722267536706"/>
    <n v="28.300672920065253"/>
    <n v="75.51478384991843"/>
    <n v="23.348592985318106"/>
    <n v="35.042851271609507"/>
    <n v="50.018010812373909"/>
    <n v="28.394504848034355"/>
    <n v="75.765155909226749"/>
    <n v="23.426006109075491"/>
  </r>
  <r>
    <x v="7"/>
    <x v="1"/>
    <n v="4"/>
    <x v="28"/>
    <x v="1"/>
    <x v="1"/>
    <n v="2816"/>
    <n v="704"/>
    <n v="3"/>
    <n v="68"/>
    <n v="190"/>
    <n v="87"/>
    <n v="17"/>
    <n v="76162"/>
    <n v="197714"/>
    <n v="277329"/>
    <n v="264355"/>
    <n v="99610"/>
    <n v="25387.333333333332"/>
    <n v="2907.5588235294117"/>
    <n v="1459.6263157894737"/>
    <n v="3038.5632183908046"/>
    <n v="5859.411764705882"/>
    <n v="1.065340909090909E-3"/>
    <n v="2.4147727272727272E-2"/>
    <n v="6.7471590909090912E-2"/>
    <n v="3.0894886363636364E-2"/>
    <n v="6.036931818181818E-3"/>
    <n v="2.4977017479243901E-3"/>
    <n v="3.0887880440818038E-2"/>
    <n v="7.8485236741047654E-2"/>
    <n v="3.8492344915705912E-2"/>
    <n v="9.438137181535541E-3"/>
    <n v="27.046164772727273"/>
    <n v="70.2109375"/>
    <n v="98.483309659090907"/>
    <n v="93.876065340909093"/>
    <n v="35.37286931818182"/>
    <n v="27.135837332526929"/>
    <n v="70.443724460534497"/>
    <n v="98.809834715374592"/>
    <n v="94.187314908223996"/>
    <n v="35.490149374924599"/>
  </r>
  <r>
    <x v="7"/>
    <x v="1"/>
    <n v="4"/>
    <x v="29"/>
    <x v="2"/>
    <x v="1"/>
    <n v="3092"/>
    <n v="773"/>
    <n v="17"/>
    <n v="118"/>
    <n v="57"/>
    <n v="268"/>
    <n v="23"/>
    <n v="183978"/>
    <n v="372464"/>
    <n v="54181"/>
    <n v="798126"/>
    <n v="94174"/>
    <n v="10822.235294117647"/>
    <n v="3156.4745762711864"/>
    <n v="950.54385964912285"/>
    <n v="2978.0820895522388"/>
    <n v="4094.521739130435"/>
    <n v="5.4980595084087973E-3"/>
    <n v="3.8163001293661063E-2"/>
    <n v="1.8434670116429495E-2"/>
    <n v="8.6675291073738683E-2"/>
    <n v="7.4385510996119019E-3"/>
    <n v="8.5965039550549485E-3"/>
    <n v="4.6191016360686357E-2"/>
    <n v="2.407122147735561E-2"/>
    <n v="9.8464819565832751E-2"/>
    <n v="1.1039019928657285E-2"/>
    <n v="59.501293661060799"/>
    <n v="120.46054333764553"/>
    <n v="17.522962483829236"/>
    <n v="258.12613195342823"/>
    <n v="30.45730918499353"/>
    <n v="59.698572401274589"/>
    <n v="120.85993472517551"/>
    <n v="17.581060514156359"/>
    <n v="258.98195869255937"/>
    <n v="30.558291520277606"/>
  </r>
  <r>
    <x v="7"/>
    <x v="1"/>
    <n v="4"/>
    <x v="30"/>
    <x v="3"/>
    <x v="1"/>
    <n v="21216"/>
    <n v="5304"/>
    <n v="35"/>
    <n v="567"/>
    <n v="955"/>
    <n v="712"/>
    <n v="124"/>
    <n v="638435"/>
    <n v="2011679"/>
    <n v="810526"/>
    <n v="2322213"/>
    <n v="554206"/>
    <n v="18241"/>
    <n v="3547.9347442680778"/>
    <n v="848.71832460732981"/>
    <n v="3261.5351123595506"/>
    <n v="4469.4032258064517"/>
    <n v="1.6496983408748115E-3"/>
    <n v="2.6725113122171944E-2"/>
    <n v="4.5013197586726998E-2"/>
    <n v="3.3559577677224735E-2"/>
    <n v="5.8446455505279035E-3"/>
    <n v="2.2988824988773139E-3"/>
    <n v="2.9305006171894712E-2"/>
    <n v="4.8329795208682344E-2"/>
    <n v="3.6440423088948938E-2"/>
    <n v="7.0640011721473661E-3"/>
    <n v="30.092147435897434"/>
    <n v="94.818957390648563"/>
    <n v="38.203525641025642"/>
    <n v="109.45574095022624"/>
    <n v="26.122077677224738"/>
    <n v="30.191919063894264"/>
    <n v="95.133333151433973"/>
    <n v="38.330190843518864"/>
    <n v="109.81864550834948"/>
    <n v="26.20868639207529"/>
  </r>
  <r>
    <x v="7"/>
    <x v="1"/>
    <n v="4"/>
    <x v="31"/>
    <x v="4"/>
    <x v="1"/>
    <n v="9276"/>
    <n v="2319"/>
    <n v="24"/>
    <n v="226"/>
    <n v="445"/>
    <n v="281"/>
    <n v="73"/>
    <n v="500256"/>
    <n v="712946"/>
    <n v="715615"/>
    <n v="983167"/>
    <n v="194475"/>
    <n v="20844"/>
    <n v="3154.6283185840707"/>
    <n v="1608.1235955056179"/>
    <n v="3498.8149466192172"/>
    <n v="2664.0410958904108"/>
    <n v="2.5873221216041399E-3"/>
    <n v="2.4363949978438982E-2"/>
    <n v="4.7973264338076756E-2"/>
    <n v="3.0293229840448469E-2"/>
    <n v="7.8697714532125918E-3"/>
    <n v="3.8162835257876202E-3"/>
    <n v="2.8093816757616685E-2"/>
    <n v="5.3143374048159719E-2"/>
    <n v="3.4439604626111009E-2"/>
    <n v="1.0007442879381479E-2"/>
    <n v="53.930142302716689"/>
    <n v="76.859206554549374"/>
    <n v="77.146938335489438"/>
    <n v="105.99040534713238"/>
    <n v="20.965394566623544"/>
    <n v="54.10894968451305"/>
    <n v="77.114036097067981"/>
    <n v="77.402721863371568"/>
    <n v="106.34182045687335"/>
    <n v="21.034906107864121"/>
  </r>
  <r>
    <x v="7"/>
    <x v="1"/>
    <n v="4"/>
    <x v="32"/>
    <x v="5"/>
    <x v="1"/>
    <n v="3428"/>
    <n v="857"/>
    <n v="21"/>
    <n v="94"/>
    <n v="203"/>
    <n v="127"/>
    <n v="43"/>
    <n v="397258"/>
    <n v="274972"/>
    <n v="311774"/>
    <n v="435375"/>
    <n v="210773"/>
    <n v="18917.047619047618"/>
    <n v="2925.2340425531916"/>
    <n v="1535.8325123152708"/>
    <n v="3428.1496062992128"/>
    <n v="4901.6976744186049"/>
    <n v="6.1260210035005832E-3"/>
    <n v="2.7421236872812137E-2"/>
    <n v="5.921820303383897E-2"/>
    <n v="3.7047841306884481E-2"/>
    <n v="1.2543757292882146E-2"/>
    <n v="9.2312269938285632E-3"/>
    <n v="3.3920160385630477E-2"/>
    <n v="6.8611273482605317E-2"/>
    <n v="4.4564404686680929E-2"/>
    <n v="1.6972783656858368E-2"/>
    <n v="115.88623103850642"/>
    <n v="80.213535589264879"/>
    <n v="90.949241540256708"/>
    <n v="127.00554259043174"/>
    <n v="61.485705950991829"/>
    <n v="116.27045612439497"/>
    <n v="80.479486533781909"/>
    <n v="91.250787114991056"/>
    <n v="127.42663416509789"/>
    <n v="61.689564083560555"/>
  </r>
  <r>
    <x v="7"/>
    <x v="1"/>
    <n v="4"/>
    <x v="33"/>
    <x v="6"/>
    <x v="1"/>
    <n v="23804"/>
    <n v="5951"/>
    <n v="92"/>
    <n v="760"/>
    <n v="686"/>
    <n v="1088"/>
    <n v="252"/>
    <n v="2392327"/>
    <n v="1907729"/>
    <n v="1192921"/>
    <n v="2778080"/>
    <n v="2029105"/>
    <n v="26003.554347826088"/>
    <n v="2510.1697368421051"/>
    <n v="1738.9518950437318"/>
    <n v="2553.3823529411766"/>
    <n v="8052.0039682539682"/>
    <n v="3.8648966560241977E-3"/>
    <n v="3.1927407158460763E-2"/>
    <n v="2.8818685935136951E-2"/>
    <n v="4.5706603932112247E-2"/>
    <n v="1.0586456057805411E-2"/>
    <n v="4.8019385659062979E-3"/>
    <n v="3.4582420685149544E-2"/>
    <n v="3.1345179498767285E-2"/>
    <n v="4.8860601734022256E-2"/>
    <n v="1.2132049175969543E-2"/>
    <n v="100.50105024365652"/>
    <n v="80.143211225004194"/>
    <n v="50.114308519576539"/>
    <n v="116.70643589312721"/>
    <n v="85.242186187195429"/>
    <n v="100.83426519348889"/>
    <n v="80.408929006490069"/>
    <n v="50.280464363309015"/>
    <n v="117.09338039855238"/>
    <n v="85.524809808790479"/>
  </r>
  <r>
    <x v="7"/>
    <x v="1"/>
    <n v="4"/>
    <x v="34"/>
    <x v="7"/>
    <x v="1"/>
    <n v="21824"/>
    <n v="5456"/>
    <n v="175"/>
    <n v="598"/>
    <n v="1947"/>
    <n v="941"/>
    <n v="294"/>
    <n v="2449586"/>
    <n v="1422230"/>
    <n v="1710271"/>
    <n v="3014098"/>
    <n v="1293189"/>
    <n v="13997.634285714286"/>
    <n v="2378.3110367892978"/>
    <n v="878.41345659989724"/>
    <n v="3203.0797024442081"/>
    <n v="4398.6020408163267"/>
    <n v="8.0186950146627564E-3"/>
    <n v="2.7401026392961877E-2"/>
    <n v="8.9213709677419359E-2"/>
    <n v="4.3117668621700883E-2"/>
    <n v="1.3471407624633431E-2"/>
    <n v="9.4253653733709468E-3"/>
    <n v="2.9975800087741755E-2"/>
    <n v="9.370956975231963E-2"/>
    <n v="4.6321322932275144E-2"/>
    <n v="1.5289642868487236E-2"/>
    <n v="112.24276026392963"/>
    <n v="65.168163489736074"/>
    <n v="78.366523093841636"/>
    <n v="138.10932917888562"/>
    <n v="59.255361070381234"/>
    <n v="112.61490528768526"/>
    <n v="65.384230946496515"/>
    <n v="78.626350200105136"/>
    <n v="138.5672357687387"/>
    <n v="59.451824411993051"/>
  </r>
  <r>
    <x v="7"/>
    <x v="1"/>
    <n v="4"/>
    <x v="35"/>
    <x v="8"/>
    <x v="1"/>
    <n v="3024"/>
    <n v="756"/>
    <n v="30"/>
    <n v="88"/>
    <n v="130"/>
    <n v="92"/>
    <n v="43"/>
    <n v="353255"/>
    <n v="241211"/>
    <n v="120578"/>
    <n v="301932"/>
    <n v="146531"/>
    <n v="11775.166666666666"/>
    <n v="2741.034090909091"/>
    <n v="927.52307692307693"/>
    <n v="3281.8695652173915"/>
    <n v="3407.6976744186045"/>
    <n v="9.9206349206349201E-3"/>
    <n v="2.9100529100529099E-2"/>
    <n v="4.2989417989417987E-2"/>
    <n v="3.0423280423280422E-2"/>
    <n v="1.4219576719576719E-2"/>
    <n v="1.4119865923340179E-2"/>
    <n v="3.6222539483425069E-2"/>
    <n v="5.1583592742289505E-2"/>
    <n v="3.7700393736319546E-2"/>
    <n v="1.9236049459552835E-2"/>
    <n v="116.81712962962963"/>
    <n v="79.765542328042329"/>
    <n v="39.873677248677247"/>
    <n v="99.845238095238102"/>
    <n v="48.456018518518519"/>
    <n v="117.20444114423299"/>
    <n v="80.030007934329547"/>
    <n v="40.005879900608129"/>
    <n v="100.17627867563249"/>
    <n v="48.616676240408779"/>
  </r>
  <r>
    <x v="7"/>
    <x v="1"/>
    <n v="4"/>
    <x v="36"/>
    <x v="9"/>
    <x v="1"/>
    <n v="2080"/>
    <n v="520"/>
    <n v="20"/>
    <n v="68"/>
    <n v="134"/>
    <n v="80"/>
    <n v="22"/>
    <n v="295716"/>
    <n v="195016"/>
    <n v="97009"/>
    <n v="269089"/>
    <n v="90980"/>
    <n v="14785.8"/>
    <n v="2867.8823529411766"/>
    <n v="723.94776119402979"/>
    <n v="3363.6125000000002"/>
    <n v="4135.454545454545"/>
    <n v="9.6153846153846159E-3"/>
    <n v="3.2692307692307694E-2"/>
    <n v="6.4423076923076916E-2"/>
    <n v="3.8461538461538464E-2"/>
    <n v="1.0576923076923078E-2"/>
    <n v="1.4600893867976665E-2"/>
    <n v="4.177740039490721E-2"/>
    <n v="7.6965595002963988E-2"/>
    <n v="4.8286274927814322E-2"/>
    <n v="1.5803230402427891E-2"/>
    <n v="142.17115384615386"/>
    <n v="93.757692307692309"/>
    <n v="46.638942307692311"/>
    <n v="129.36971153846153"/>
    <n v="43.740384615384613"/>
    <n v="142.64252756594686"/>
    <n v="94.068549404836716"/>
    <n v="46.793575446188029"/>
    <n v="129.79864160273056"/>
    <n v="43.885407478627613"/>
  </r>
  <r>
    <x v="7"/>
    <x v="1"/>
    <n v="4"/>
    <x v="37"/>
    <x v="10"/>
    <x v="1"/>
    <n v="5404"/>
    <n v="1351"/>
    <n v="44"/>
    <n v="161"/>
    <n v="140"/>
    <n v="341"/>
    <n v="38"/>
    <n v="859635"/>
    <n v="676106"/>
    <n v="158893"/>
    <n v="1103730"/>
    <n v="171700"/>
    <n v="19537.159090909092"/>
    <n v="4199.4161490683227"/>
    <n v="1134.95"/>
    <n v="3236.7448680351904"/>
    <n v="4518.4210526315792"/>
    <n v="8.142116950407105E-3"/>
    <n v="2.9792746113989636E-2"/>
    <n v="2.5906735751295335E-2"/>
    <n v="6.3101406365655074E-2"/>
    <n v="7.0318282753515917E-3"/>
    <n v="1.0990455735546011E-2"/>
    <n v="3.518146809061664E-2"/>
    <n v="3.0941798284250397E-2"/>
    <n v="7.0808028468113113E-2"/>
    <n v="9.6803286760515188E-3"/>
    <n v="159.0738341968912"/>
    <n v="125.1121391561806"/>
    <n v="29.402849740932641"/>
    <n v="204.24315321983715"/>
    <n v="31.772760917838639"/>
    <n v="159.60124937865351"/>
    <n v="125.52695308171944"/>
    <n v="29.500335976923214"/>
    <n v="204.92032894973008"/>
    <n v="31.878104682004345"/>
  </r>
  <r>
    <x v="7"/>
    <x v="1"/>
    <n v="4"/>
    <x v="38"/>
    <x v="11"/>
    <x v="1"/>
    <n v="21292"/>
    <n v="5323"/>
    <n v="44"/>
    <n v="520"/>
    <n v="1959"/>
    <n v="657"/>
    <n v="215"/>
    <n v="652031"/>
    <n v="961950"/>
    <n v="2085053"/>
    <n v="1332476"/>
    <n v="935355"/>
    <n v="14818.886363636364"/>
    <n v="1849.9038461538462"/>
    <n v="1064.3455844818784"/>
    <n v="2028.1217656012177"/>
    <n v="4350.4883720930229"/>
    <n v="2.0665038512117226E-3"/>
    <n v="2.4422318241593088E-2"/>
    <n v="9.2006387375540108E-2"/>
    <n v="3.0856659778320496E-2"/>
    <n v="1.0097689272966372E-2"/>
    <n v="2.791635068035122E-3"/>
    <n v="2.6887063634776553E-2"/>
    <n v="9.6621667633637151E-2"/>
    <n v="3.3617976075912194E-2"/>
    <n v="1.1694137586765008E-2"/>
    <n v="30.623285741123425"/>
    <n v="45.17894044711629"/>
    <n v="97.926592147285362"/>
    <n v="62.581063310163444"/>
    <n v="43.929879767048654"/>
    <n v="30.724818377819179"/>
    <n v="45.328732895434669"/>
    <n v="98.251271386064488"/>
    <n v="62.788553140576127"/>
    <n v="44.075530908476829"/>
  </r>
  <r>
    <x v="7"/>
    <x v="1"/>
    <n v="4"/>
    <x v="39"/>
    <x v="12"/>
    <x v="1"/>
    <n v="16968"/>
    <n v="4242"/>
    <n v="71"/>
    <n v="534"/>
    <n v="991"/>
    <n v="872"/>
    <n v="221"/>
    <n v="1454779"/>
    <n v="1593719"/>
    <n v="1596885"/>
    <n v="2630129"/>
    <n v="806765"/>
    <n v="20489.845070422536"/>
    <n v="2984.492509363296"/>
    <n v="1611.3874873864784"/>
    <n v="3016.2029816513759"/>
    <n v="3650.5203619909503"/>
    <n v="4.1843470061291846E-3"/>
    <n v="3.1471004243281468E-2"/>
    <n v="5.8404054691183406E-2"/>
    <n v="5.1390853371051391E-2"/>
    <n v="1.3024516737388024E-2"/>
    <n v="5.3389798691098498E-3"/>
    <n v="3.4593862033274476E-2"/>
    <n v="6.2598691683976485E-2"/>
    <n v="5.5340217360413065E-2"/>
    <n v="1.5052547716521454E-2"/>
    <n v="85.736621876473365"/>
    <n v="93.924976426214045"/>
    <n v="94.11156294200849"/>
    <n v="155.00524516737389"/>
    <n v="47.546263554926924"/>
    <n v="86.020884817886454"/>
    <n v="94.236388160041599"/>
    <n v="94.423593310331398"/>
    <n v="155.51917079170298"/>
    <n v="47.70390495058161"/>
  </r>
  <r>
    <x v="7"/>
    <x v="1"/>
    <n v="4"/>
    <x v="40"/>
    <x v="13"/>
    <x v="1"/>
    <n v="4896"/>
    <n v="1224"/>
    <n v="38"/>
    <n v="153"/>
    <n v="221"/>
    <n v="183"/>
    <n v="65"/>
    <n v="823143"/>
    <n v="436278"/>
    <n v="191005"/>
    <n v="607363"/>
    <n v="477460"/>
    <n v="21661.657894736843"/>
    <n v="2851.4901960784314"/>
    <n v="864.27601809954751"/>
    <n v="3318.9234972677596"/>
    <n v="7345.5384615384619"/>
    <n v="7.7614379084967322E-3"/>
    <n v="3.125E-2"/>
    <n v="4.5138888888888888E-2"/>
    <n v="3.7377450980392156E-2"/>
    <n v="1.3276143790849673E-2"/>
    <n v="1.0683667679028161E-2"/>
    <n v="3.7043834494200775E-2"/>
    <n v="5.2052114843493251E-2"/>
    <n v="4.3693828396420532E-2"/>
    <n v="1.7087407542536015E-2"/>
    <n v="168.12561274509804"/>
    <n v="89.109068627450981"/>
    <n v="39.012459150326798"/>
    <n v="124.05290032679738"/>
    <n v="97.520424836601308"/>
    <n v="168.68303943348164"/>
    <n v="89.404513040820973"/>
    <n v="39.141806401794291"/>
    <n v="124.46420230681389"/>
    <n v="97.843757412636862"/>
  </r>
  <r>
    <x v="7"/>
    <x v="1"/>
    <n v="4"/>
    <x v="41"/>
    <x v="14"/>
    <x v="1"/>
    <n v="23320"/>
    <n v="5830"/>
    <n v="180"/>
    <n v="744"/>
    <n v="1389"/>
    <n v="1073"/>
    <n v="295"/>
    <n v="2276352"/>
    <n v="2263768"/>
    <n v="1625947"/>
    <n v="3510773"/>
    <n v="2737898"/>
    <n v="12646.4"/>
    <n v="3042.6989247311826"/>
    <n v="1170.5881929445645"/>
    <n v="3271.9226467847157"/>
    <n v="9281.0101694915247"/>
    <n v="7.7186963979416811E-3"/>
    <n v="3.1903945111492284E-2"/>
    <n v="5.9562607204116637E-2"/>
    <n v="4.6012006861063465E-2"/>
    <n v="1.2650085763293311E-2"/>
    <n v="9.0540031091419764E-3"/>
    <n v="3.4585415885674958E-2"/>
    <n v="6.3173739856452887E-2"/>
    <n v="4.9208683374989959E-2"/>
    <n v="1.4355280287369213E-2"/>
    <n v="97.613722126929673"/>
    <n v="97.074099485420234"/>
    <n v="69.723284734133784"/>
    <n v="150.54772727272729"/>
    <n v="117.40557461406517"/>
    <n v="97.937364033582568"/>
    <n v="97.395952253243408"/>
    <n v="69.95445486388374"/>
    <n v="151.04687383158353"/>
    <n v="117.79483713978227"/>
  </r>
  <r>
    <x v="7"/>
    <x v="1"/>
    <n v="4"/>
    <x v="42"/>
    <x v="15"/>
    <x v="1"/>
    <n v="3304"/>
    <n v="826"/>
    <n v="30"/>
    <n v="110"/>
    <n v="160"/>
    <n v="154"/>
    <n v="54"/>
    <n v="491457"/>
    <n v="324500"/>
    <n v="217883"/>
    <n v="411847"/>
    <n v="350916"/>
    <n v="16381.9"/>
    <n v="2950"/>
    <n v="1361.76875"/>
    <n v="2674.3311688311687"/>
    <n v="6498.4444444444443"/>
    <n v="9.0799031476997572E-3"/>
    <n v="3.3292978208232446E-2"/>
    <n v="4.8426150121065374E-2"/>
    <n v="4.6610169491525424E-2"/>
    <n v="1.6343825665859565E-2"/>
    <n v="1.2924898577679483E-2"/>
    <n v="4.056507518104957E-2"/>
    <n v="5.7127710199890352E-2"/>
    <n v="5.515515834156845E-2"/>
    <n v="2.1483486057106878E-2"/>
    <n v="148.74606537530266"/>
    <n v="98.214285714285708"/>
    <n v="65.945217917675549"/>
    <n v="124.65102905569007"/>
    <n v="106.20944309927361"/>
    <n v="149.23923845749064"/>
    <n v="98.539918811728626"/>
    <n v="66.163861727136734"/>
    <n v="125.06431415363329"/>
    <n v="106.56158443678449"/>
  </r>
  <r>
    <x v="7"/>
    <x v="1"/>
    <n v="4"/>
    <x v="43"/>
    <x v="16"/>
    <x v="1"/>
    <n v="5472"/>
    <n v="1368"/>
    <n v="46"/>
    <n v="179"/>
    <n v="494"/>
    <n v="419"/>
    <n v="32"/>
    <n v="1003091"/>
    <n v="317015"/>
    <n v="394165"/>
    <n v="1448006"/>
    <n v="157519"/>
    <n v="21806.32608695652"/>
    <n v="1771.0335195530727"/>
    <n v="797.90485829959516"/>
    <n v="3455.8615751789976"/>
    <n v="4922.46875"/>
    <n v="8.4064327485380112E-3"/>
    <n v="3.2711988304093567E-2"/>
    <n v="9.0277777777777776E-2"/>
    <n v="7.6571637426900582E-2"/>
    <n v="5.8479532163742687E-3"/>
    <n v="1.1282212347825078E-2"/>
    <n v="3.8314906096765654E-2"/>
    <n v="9.9304450747659048E-2"/>
    <n v="8.4947286032969846E-2"/>
    <n v="8.2496115688399287E-3"/>
    <n v="183.31341374269005"/>
    <n v="57.934027777777779"/>
    <n v="72.033077485380119"/>
    <n v="264.62097953216374"/>
    <n v="28.786366959064328"/>
    <n v="183.92119614711049"/>
    <n v="58.126110189979016"/>
    <n v="72.271905818441013"/>
    <n v="265.49834017870057"/>
    <n v="28.881809223586597"/>
  </r>
  <r>
    <x v="7"/>
    <x v="1"/>
    <n v="4"/>
    <x v="44"/>
    <x v="17"/>
    <x v="1"/>
    <n v="19360"/>
    <n v="4840"/>
    <n v="125"/>
    <n v="599"/>
    <n v="1769"/>
    <n v="599"/>
    <n v="207"/>
    <n v="1775249"/>
    <n v="1823048"/>
    <n v="1068543"/>
    <n v="2070685"/>
    <n v="385477"/>
    <n v="14201.992"/>
    <n v="3043.4858096828048"/>
    <n v="604.03787450537027"/>
    <n v="3456.9031719532554"/>
    <n v="1862.2077294685989"/>
    <n v="6.4566115702479341E-3"/>
    <n v="3.0940082644628098E-2"/>
    <n v="9.1373966942148763E-2"/>
    <n v="3.0940082644628098E-2"/>
    <n v="1.0692148760330578E-2"/>
    <n v="7.7978283969793553E-3"/>
    <n v="3.3839690679282483E-2"/>
    <n v="9.6199075317219412E-2"/>
    <n v="3.3839690679282483E-2"/>
    <n v="1.241441967995109E-2"/>
    <n v="91.696745867768598"/>
    <n v="94.165702479338847"/>
    <n v="55.193336776859503"/>
    <n v="106.95686983471074"/>
    <n v="19.911002066115703"/>
    <n v="92.000769820752595"/>
    <n v="94.47791234930051"/>
    <n v="55.376332326663153"/>
    <n v="107.31148929321188"/>
    <n v="19.977017730016605"/>
  </r>
  <r>
    <x v="7"/>
    <x v="1"/>
    <n v="4"/>
    <x v="45"/>
    <x v="18"/>
    <x v="1"/>
    <n v="19724"/>
    <n v="4931"/>
    <n v="81"/>
    <n v="718"/>
    <n v="1291"/>
    <n v="1009"/>
    <n v="277"/>
    <n v="2765588"/>
    <n v="2359505"/>
    <n v="1536227"/>
    <n v="3702184"/>
    <n v="2381989"/>
    <n v="34143.061728395063"/>
    <n v="3286.2186629526464"/>
    <n v="1189.9512006196746"/>
    <n v="3669.1615460852331"/>
    <n v="8599.2382671480136"/>
    <n v="4.1066720746298921E-3"/>
    <n v="3.6402352464003244E-2"/>
    <n v="6.5453254917866563E-2"/>
    <n v="5.1155952139525451E-2"/>
    <n v="1.4043804502129385E-2"/>
    <n v="5.1676585502713514E-3"/>
    <n v="3.9509565389480611E-2"/>
    <n v="6.9556472650385115E-2"/>
    <n v="5.4811091407503496E-2"/>
    <n v="1.5996028386722337E-2"/>
    <n v="140.21435814236463"/>
    <n v="119.62609004258771"/>
    <n v="77.886179273980943"/>
    <n v="187.69945244372337"/>
    <n v="120.76602109105659"/>
    <n v="140.67924403361565"/>
    <n v="120.0227147693497"/>
    <n v="78.144413782540738"/>
    <n v="188.32177692170609"/>
    <n v="121.16642530137827"/>
  </r>
  <r>
    <x v="7"/>
    <x v="1"/>
    <n v="4"/>
    <x v="46"/>
    <x v="19"/>
    <x v="1"/>
    <n v="9888"/>
    <n v="2472"/>
    <n v="90"/>
    <n v="279"/>
    <n v="802"/>
    <n v="361"/>
    <n v="103"/>
    <n v="965043"/>
    <n v="790140"/>
    <n v="769274"/>
    <n v="1029454"/>
    <n v="229010"/>
    <n v="10722.7"/>
    <n v="2832.0430107526881"/>
    <n v="959.19451371571074"/>
    <n v="2851.6731301939058"/>
    <n v="2223.3980582524273"/>
    <n v="9.101941747572815E-3"/>
    <n v="2.821601941747573E-2"/>
    <n v="8.1108414239482202E-2"/>
    <n v="3.6508899676375405E-2"/>
    <n v="1.0416666666666666E-2"/>
    <n v="1.1327214277054755E-2"/>
    <n v="3.2096043603250482E-2"/>
    <n v="8.7505273338399261E-2"/>
    <n v="4.0903556004751908E-2"/>
    <n v="1.2795654723456767E-2"/>
    <n v="97.597390776699029"/>
    <n v="79.908980582524265"/>
    <n v="77.798745954692563"/>
    <n v="104.11144822006473"/>
    <n v="23.16039644012945"/>
    <n v="97.920978536156113"/>
    <n v="80.173921763650299"/>
    <n v="78.05669057484792"/>
    <n v="104.45663357794425"/>
    <n v="23.237185591279466"/>
  </r>
  <r>
    <x v="7"/>
    <x v="1"/>
    <n v="4"/>
    <x v="47"/>
    <x v="20"/>
    <x v="1"/>
    <n v="8240"/>
    <n v="2060"/>
    <n v="65"/>
    <n v="330"/>
    <n v="571"/>
    <n v="388"/>
    <n v="79"/>
    <n v="892912"/>
    <n v="1198360"/>
    <n v="605864"/>
    <n v="1681517"/>
    <n v="273711"/>
    <n v="13737.107692307693"/>
    <n v="3631.3939393939395"/>
    <n v="1061.0577933450088"/>
    <n v="4333.8067010309278"/>
    <n v="3464.6962025316457"/>
    <n v="7.8883495145631068E-3"/>
    <n v="4.0048543689320391E-2"/>
    <n v="6.9296116504854371E-2"/>
    <n v="4.7087378640776702E-2"/>
    <n v="9.5873786407766996E-3"/>
    <n v="1.0159080375933551E-2"/>
    <n v="4.5081351140597178E-2"/>
    <n v="7.5814689400306001E-2"/>
    <n v="5.2524526102646456E-2"/>
    <n v="1.2088589687254838E-2"/>
    <n v="108.36310679611651"/>
    <n v="145.43203883495147"/>
    <n v="73.52718446601942"/>
    <n v="204.06759708737863"/>
    <n v="33.217354368932035"/>
    <n v="108.72238868528291"/>
    <n v="145.91422413955198"/>
    <n v="73.770966566044848"/>
    <n v="204.74419075442017"/>
    <n v="33.327487736123452"/>
  </r>
  <r>
    <x v="7"/>
    <x v="1"/>
    <n v="4"/>
    <x v="48"/>
    <x v="21"/>
    <x v="1"/>
    <n v="16616"/>
    <n v="4154"/>
    <n v="185"/>
    <n v="659"/>
    <n v="942"/>
    <n v="921"/>
    <n v="275"/>
    <n v="2154768"/>
    <n v="1945430"/>
    <n v="1235380"/>
    <n v="2756453"/>
    <n v="686854"/>
    <n v="11647.394594594594"/>
    <n v="2952.0940819423367"/>
    <n v="1311.443736730361"/>
    <n v="2992.8914223669922"/>
    <n v="2497.650909090909"/>
    <n v="1.1133846894559461E-2"/>
    <n v="3.9660568127106402E-2"/>
    <n v="5.6692344727973035E-2"/>
    <n v="5.5428502648050069E-2"/>
    <n v="1.6550312951372173E-2"/>
    <n v="1.3030483192081993E-2"/>
    <n v="4.3188210296819414E-2"/>
    <n v="6.0872395610518784E-2"/>
    <n v="5.9564465894829687E-2"/>
    <n v="1.8856379614732865E-2"/>
    <n v="129.68030813673568"/>
    <n v="117.08172845450169"/>
    <n v="74.348820414058736"/>
    <n v="165.89149012999519"/>
    <n v="41.336904188733747"/>
    <n v="130.11026799551593"/>
    <n v="117.46991725629698"/>
    <n v="74.595326678463977"/>
    <n v="166.44150950220342"/>
    <n v="41.473958223712287"/>
  </r>
  <r>
    <x v="7"/>
    <x v="1"/>
    <n v="4"/>
    <x v="49"/>
    <x v="22"/>
    <x v="1"/>
    <n v="4892"/>
    <n v="1223"/>
    <n v="54"/>
    <n v="204"/>
    <n v="217"/>
    <n v="222"/>
    <n v="161"/>
    <n v="898553"/>
    <n v="753016"/>
    <n v="188763"/>
    <n v="748937"/>
    <n v="733123"/>
    <n v="16639.870370370369"/>
    <n v="3691.2549019607845"/>
    <n v="869.87557603686639"/>
    <n v="3373.5900900900901"/>
    <n v="4553.5590062111805"/>
    <n v="1.1038430089942763E-2"/>
    <n v="4.1700735895339326E-2"/>
    <n v="4.4358135731807032E-2"/>
    <n v="4.5380212591986914E-2"/>
    <n v="3.2910874897792312E-2"/>
    <n v="1.4519045674358371E-2"/>
    <n v="4.8360136384777493E-2"/>
    <n v="5.12169165248497E-2"/>
    <n v="5.2313850787760567E-2"/>
    <n v="3.8854010787659959E-2"/>
    <n v="183.67804578904332"/>
    <n v="153.92804578904332"/>
    <n v="38.586058871627145"/>
    <n v="153.09423548650858"/>
    <n v="149.86161079313163"/>
    <n v="184.28703714450199"/>
    <n v="154.43839991898565"/>
    <n v="38.713992377197151"/>
    <n v="153.60182508754841"/>
    <n v="150.35848250741884"/>
  </r>
  <r>
    <x v="7"/>
    <x v="1"/>
    <n v="4"/>
    <x v="50"/>
    <x v="23"/>
    <x v="1"/>
    <n v="7508"/>
    <n v="1877"/>
    <n v="91"/>
    <n v="366"/>
    <n v="561"/>
    <n v="374"/>
    <n v="324"/>
    <n v="1612552"/>
    <n v="1046607"/>
    <n v="643881"/>
    <n v="1292611"/>
    <n v="1614980"/>
    <n v="17720.351648351647"/>
    <n v="2859.5819672131147"/>
    <n v="1147.7379679144385"/>
    <n v="3456.1791443850266"/>
    <n v="4984.5061728395058"/>
    <n v="1.2120404901438465E-2"/>
    <n v="4.8748002131060203E-2"/>
    <n v="7.4720298348428346E-2"/>
    <n v="4.9813532232285559E-2"/>
    <n v="4.3153969099627064E-2"/>
    <n v="1.5062822847952675E-2"/>
    <n v="5.4538554460831112E-2"/>
    <n v="8.1790789859182755E-2"/>
    <n v="5.5663747928236876E-2"/>
    <n v="4.8618151549014443E-2"/>
    <n v="214.77783697389452"/>
    <n v="139.39890783164626"/>
    <n v="85.759323388385724"/>
    <n v="172.16449120937668"/>
    <n v="215.10122535961642"/>
    <n v="215.48994083747459"/>
    <n v="139.86109006722683"/>
    <n v="86.043661597501327"/>
    <n v="172.73530894871536"/>
    <n v="215.81440142935216"/>
  </r>
  <r>
    <x v="7"/>
    <x v="1"/>
    <n v="4"/>
    <x v="51"/>
    <x v="24"/>
    <x v="1"/>
    <n v="3920"/>
    <n v="980"/>
    <n v="50"/>
    <n v="195"/>
    <n v="175"/>
    <n v="291"/>
    <n v="9"/>
    <n v="602281"/>
    <n v="462817"/>
    <n v="274900"/>
    <n v="740133"/>
    <n v="57346"/>
    <n v="12045.62"/>
    <n v="2373.4205128205126"/>
    <n v="1570.8571428571429"/>
    <n v="2543.4123711340208"/>
    <n v="6371.7777777777774"/>
    <n v="1.2755102040816327E-2"/>
    <n v="4.9744897959183673E-2"/>
    <n v="4.4642857142857144E-2"/>
    <n v="7.4234693877551022E-2"/>
    <n v="2.295918367346939E-3"/>
    <n v="1.6931167573330082E-2"/>
    <n v="5.7835992294692877E-2"/>
    <n v="5.232835057665735E-2"/>
    <n v="8.3990581725381513E-2"/>
    <n v="4.0770334577205003E-3"/>
    <n v="153.64311224489796"/>
    <n v="118.0655612244898"/>
    <n v="70.127551020408163"/>
    <n v="188.80943877551022"/>
    <n v="14.629081632653062"/>
    <n v="154.15252166713438"/>
    <n v="118.45701196022807"/>
    <n v="70.360061509984931"/>
    <n v="189.43544345423675"/>
    <n v="14.677584893967246"/>
  </r>
  <r>
    <x v="7"/>
    <x v="1"/>
    <n v="4"/>
    <x v="52"/>
    <x v="25"/>
    <x v="1"/>
    <n v="19064"/>
    <n v="4766"/>
    <n v="246"/>
    <n v="869"/>
    <n v="2132"/>
    <n v="762"/>
    <n v="154"/>
    <n v="3813739"/>
    <n v="2280889"/>
    <n v="1912253"/>
    <n v="2358531"/>
    <n v="666993"/>
    <n v="15503.00406504065"/>
    <n v="2624.7284234752588"/>
    <n v="896.92917448405251"/>
    <n v="3095.1850393700788"/>
    <n v="4331.1233766233763"/>
    <n v="1.2903902643726395E-2"/>
    <n v="4.5583298363407472E-2"/>
    <n v="0.11183382291229542"/>
    <n v="3.9970625262274441E-2"/>
    <n v="8.0780528745279054E-3"/>
    <n v="1.480843854047091E-2"/>
    <n v="4.9103121123330547E-2"/>
    <n v="0.11715224262028122"/>
    <n v="4.3276311564451123E-2"/>
    <n v="9.5886233841691645E-3"/>
    <n v="200.04925514057911"/>
    <n v="119.64377885018884"/>
    <n v="100.30701846412086"/>
    <n v="123.71648132605959"/>
    <n v="34.987043642467476"/>
    <n v="200.71252584624895"/>
    <n v="120.04046222484678"/>
    <n v="100.63959009441052"/>
    <n v="124.12666789643428"/>
    <n v="35.103044479909904"/>
  </r>
  <r>
    <x v="7"/>
    <x v="1"/>
    <n v="4"/>
    <x v="53"/>
    <x v="26"/>
    <x v="1"/>
    <n v="8556"/>
    <n v="2139"/>
    <n v="83"/>
    <n v="397"/>
    <n v="803"/>
    <n v="515"/>
    <n v="100"/>
    <n v="1034868"/>
    <n v="1347771"/>
    <n v="569487"/>
    <n v="1878491"/>
    <n v="242465"/>
    <n v="12468.289156626506"/>
    <n v="3394.8891687657429"/>
    <n v="709.19925280199254"/>
    <n v="3647.555339805825"/>
    <n v="2424.65"/>
    <n v="9.7007947639083675E-3"/>
    <n v="4.6400187003272558E-2"/>
    <n v="9.3852267414679752E-2"/>
    <n v="6.0191678354371204E-2"/>
    <n v="1.168770453482936E-2"/>
    <n v="1.2169716974081202E-2"/>
    <n v="5.1698815576546167E-2"/>
    <n v="0.1011981236030171"/>
    <n v="6.6182803656011424E-2"/>
    <n v="1.4394978733689017E-2"/>
    <n v="120.9523141654979"/>
    <n v="157.52349228611502"/>
    <n v="66.559957924263671"/>
    <n v="219.55247779336139"/>
    <n v="28.338592800374006"/>
    <n v="121.35333603739927"/>
    <n v="158.04576725192166"/>
    <n v="66.780639926957249"/>
    <n v="220.28041215520261"/>
    <n v="28.432550453109009"/>
  </r>
  <r>
    <x v="8"/>
    <x v="2"/>
    <n v="1"/>
    <x v="27"/>
    <x v="0"/>
    <x v="1"/>
    <n v="20016"/>
    <n v="5004"/>
    <n v="35"/>
    <n v="579"/>
    <n v="273"/>
    <n v="947"/>
    <n v="130"/>
    <n v="420740"/>
    <n v="851765"/>
    <n v="415344"/>
    <n v="1471577"/>
    <n v="366666"/>
    <n v="12021.142857142857"/>
    <n v="1471.0967184801382"/>
    <n v="1521.4065934065934"/>
    <n v="1553.9355860612461"/>
    <n v="2820.5076923076922"/>
    <n v="1.7486011191047161E-3"/>
    <n v="2.8926858513189449E-2"/>
    <n v="1.3639088729016787E-2"/>
    <n v="4.7312150279776179E-2"/>
    <n v="6.4948041566746601E-3"/>
    <n v="2.4366711058819487E-3"/>
    <n v="3.1687079678410876E-2"/>
    <n v="1.5549284497996861E-2"/>
    <n v="5.0808613235772661E-2"/>
    <n v="7.817729621436809E-3"/>
    <n v="21.020183852917665"/>
    <n v="42.55420663469225"/>
    <n v="20.750599520383695"/>
    <n v="73.520033972821736"/>
    <n v="18.318645083932854"/>
    <n v="21.089877050063723"/>
    <n v="42.695296680961"/>
    <n v="20.819398900702733"/>
    <n v="73.763792365122455"/>
    <n v="18.379381229354628"/>
  </r>
  <r>
    <x v="8"/>
    <x v="2"/>
    <n v="1"/>
    <x v="28"/>
    <x v="1"/>
    <x v="1"/>
    <n v="2876"/>
    <n v="719"/>
    <n v="4"/>
    <n v="73"/>
    <n v="99"/>
    <n v="118"/>
    <n v="16"/>
    <n v="65076"/>
    <n v="194681"/>
    <n v="120196"/>
    <n v="394351"/>
    <n v="69264"/>
    <n v="16269"/>
    <n v="2666.8630136986303"/>
    <n v="1214.1010101010102"/>
    <n v="3341.9576271186443"/>
    <n v="4329"/>
    <n v="1.3908205841446453E-3"/>
    <n v="2.5382475660639777E-2"/>
    <n v="3.4422809457579973E-2"/>
    <n v="4.1029207232267037E-2"/>
    <n v="5.5632823365785811E-3"/>
    <n v="3.0099993951589821E-3"/>
    <n v="3.2216013088041895E-2"/>
    <n v="4.2343775211502732E-2"/>
    <n v="4.9647291434969335E-2"/>
    <n v="8.7948675058364314E-3"/>
    <n v="22.627260083449237"/>
    <n v="67.691585535465919"/>
    <n v="41.792767732962446"/>
    <n v="137.11787204450627"/>
    <n v="24.083449235048679"/>
    <n v="22.70228160128682"/>
    <n v="67.916019491365773"/>
    <n v="41.931333200385254"/>
    <n v="137.57249142155419"/>
    <n v="24.163298801885954"/>
  </r>
  <r>
    <x v="8"/>
    <x v="2"/>
    <n v="1"/>
    <x v="29"/>
    <x v="2"/>
    <x v="1"/>
    <n v="3144"/>
    <n v="786"/>
    <n v="17"/>
    <n v="107"/>
    <n v="85"/>
    <n v="195"/>
    <n v="26"/>
    <n v="163255"/>
    <n v="336744"/>
    <n v="87258"/>
    <n v="519083"/>
    <n v="122467"/>
    <n v="9603.2352941176468"/>
    <n v="3147.1401869158876"/>
    <n v="1026.5647058823529"/>
    <n v="2661.9641025641026"/>
    <n v="4710.2692307692305"/>
    <n v="5.407124681933842E-3"/>
    <n v="3.4033078880407124E-2"/>
    <n v="2.703562340966921E-2"/>
    <n v="6.2022900763358778E-2"/>
    <n v="8.2697201017811698E-3"/>
    <n v="8.4544619029102933E-3"/>
    <n v="4.1567439441563762E-2"/>
    <n v="3.3775179875866507E-2"/>
    <n v="7.2045648666859308E-2"/>
    <n v="1.2032916153334402E-2"/>
    <n v="51.925890585241731"/>
    <n v="107.10687022900764"/>
    <n v="27.753816793893129"/>
    <n v="165.10273536895673"/>
    <n v="38.952608142493638"/>
    <n v="52.098052796327231"/>
    <n v="107.4619870193649"/>
    <n v="27.845835600146525"/>
    <n v="165.650139595577"/>
    <n v="39.081756955730647"/>
  </r>
  <r>
    <x v="8"/>
    <x v="2"/>
    <n v="1"/>
    <x v="30"/>
    <x v="3"/>
    <x v="1"/>
    <n v="21400"/>
    <n v="5350"/>
    <n v="36"/>
    <n v="488"/>
    <n v="626"/>
    <n v="891"/>
    <n v="539"/>
    <n v="607805"/>
    <n v="1752872"/>
    <n v="562643"/>
    <n v="2900723"/>
    <n v="2444532"/>
    <n v="16883.472222222223"/>
    <n v="3591.9508196721313"/>
    <n v="898.79073482428112"/>
    <n v="3255.581369248036"/>
    <n v="4535.3098330241191"/>
    <n v="1.6822429906542056E-3"/>
    <n v="2.2803738317757009E-2"/>
    <n v="2.9252336448598131E-2"/>
    <n v="4.1635514018691588E-2"/>
    <n v="2.5186915887850467E-2"/>
    <n v="2.3349643071032054E-3"/>
    <n v="2.5181361119911289E-2"/>
    <n v="3.1936336323468241E-2"/>
    <n v="4.4817119715210733E-2"/>
    <n v="2.7682643621584766E-2"/>
    <n v="28.402102803738316"/>
    <n v="81.909906542056078"/>
    <n v="26.291728971962616"/>
    <n v="135.54780373831775"/>
    <n v="114.23046728971963"/>
    <n v="28.496271026238844"/>
    <n v="82.181481867219489"/>
    <n v="26.378900171956637"/>
    <n v="135.9972174958163"/>
    <n v="114.60920262964882"/>
  </r>
  <r>
    <x v="8"/>
    <x v="2"/>
    <n v="1"/>
    <x v="31"/>
    <x v="4"/>
    <x v="1"/>
    <n v="9444"/>
    <n v="2361"/>
    <n v="26"/>
    <n v="200"/>
    <n v="234"/>
    <n v="330"/>
    <n v="67"/>
    <n v="540608"/>
    <n v="564197"/>
    <n v="311294"/>
    <n v="945750"/>
    <n v="150134"/>
    <n v="20792.615384615383"/>
    <n v="2820.9850000000001"/>
    <n v="1330.3162393162393"/>
    <n v="2865.909090909091"/>
    <n v="2240.8059701492539"/>
    <n v="2.7530707327403643E-3"/>
    <n v="2.1177467174925878E-2"/>
    <n v="2.4777636594663279E-2"/>
    <n v="3.4942820838627701E-2"/>
    <n v="7.0944515036001693E-3"/>
    <n v="4.0093551429529715E-3"/>
    <n v="2.4629436435008319E-2"/>
    <n v="2.8504639207507534E-2"/>
    <n v="3.9345666232727908E-2"/>
    <n v="9.1067449498852954E-3"/>
    <n v="57.243540872511645"/>
    <n v="59.741317238458279"/>
    <n v="32.962092333756885"/>
    <n v="100.14294790343075"/>
    <n v="15.897289284201609"/>
    <n v="57.433333949835884"/>
    <n v="59.939391785721917"/>
    <n v="33.071379370227987"/>
    <n v="100.47497555170713"/>
    <n v="15.949997334898226"/>
  </r>
  <r>
    <x v="8"/>
    <x v="2"/>
    <n v="1"/>
    <x v="32"/>
    <x v="5"/>
    <x v="1"/>
    <n v="3472"/>
    <n v="868"/>
    <n v="20"/>
    <n v="84"/>
    <n v="128"/>
    <n v="150"/>
    <n v="37"/>
    <n v="376658"/>
    <n v="234234"/>
    <n v="156033"/>
    <n v="521134"/>
    <n v="181443"/>
    <n v="18832.900000000001"/>
    <n v="2788.5"/>
    <n v="1219.0078125"/>
    <n v="3474.2266666666665"/>
    <n v="4903.864864864865"/>
    <n v="5.7603686635944703E-3"/>
    <n v="2.4193548387096774E-2"/>
    <n v="3.6866359447004608E-2"/>
    <n v="4.3202764976958526E-2"/>
    <n v="1.065668202764977E-2"/>
    <n v="8.7528864310714768E-3"/>
    <n v="3.0269267533304146E-2"/>
    <n v="4.4317529334571983E-2"/>
    <n v="5.1242315889840628E-2"/>
    <n v="1.4716911496914162E-2"/>
    <n v="108.4844470046083"/>
    <n v="67.463709677419359"/>
    <n v="44.940380184331801"/>
    <n v="150.09619815668202"/>
    <n v="52.258928571428569"/>
    <n v="108.84413120172458"/>
    <n v="67.687388102482245"/>
    <n v="45.089381677274062"/>
    <n v="150.59384765405099"/>
    <n v="52.432194982277061"/>
  </r>
  <r>
    <x v="8"/>
    <x v="2"/>
    <n v="1"/>
    <x v="33"/>
    <x v="6"/>
    <x v="1"/>
    <n v="24052"/>
    <n v="6013"/>
    <n v="88"/>
    <n v="686"/>
    <n v="543"/>
    <n v="1232"/>
    <n v="194"/>
    <n v="2183044"/>
    <n v="1656102"/>
    <n v="457357"/>
    <n v="2914748"/>
    <n v="1540494"/>
    <n v="24807.31818181818"/>
    <n v="2414.1428571428573"/>
    <n v="842.27808471454875"/>
    <n v="2365.8668831168829"/>
    <n v="7940.6907216494847"/>
    <n v="3.6587393979710626E-3"/>
    <n v="2.8521536670547149E-2"/>
    <n v="2.2576085148844172E-2"/>
    <n v="5.1222351571594875E-2"/>
    <n v="8.0658573091634787E-3"/>
    <n v="4.5658288561903565E-3"/>
    <n v="3.1022362074145115E-2"/>
    <n v="2.480783811702723E-2"/>
    <n v="5.453436662649834E-2"/>
    <n v="9.4096955962765239E-3"/>
    <n v="90.763512389822054"/>
    <n v="68.855064027939463"/>
    <n v="19.015341759521039"/>
    <n v="121.18526525860635"/>
    <n v="64.048478297023124"/>
    <n v="91.06444217268762"/>
    <n v="69.083355539820687"/>
    <n v="19.078387828543029"/>
    <n v="121.5870594884743"/>
    <n v="64.260833396107572"/>
  </r>
  <r>
    <x v="8"/>
    <x v="2"/>
    <n v="1"/>
    <x v="34"/>
    <x v="7"/>
    <x v="1"/>
    <n v="22188"/>
    <n v="5547"/>
    <n v="174"/>
    <n v="537"/>
    <n v="704"/>
    <n v="919"/>
    <n v="153"/>
    <n v="2502891"/>
    <n v="1228569"/>
    <n v="661252"/>
    <n v="2770401"/>
    <n v="682050"/>
    <n v="14384.431034482759"/>
    <n v="2287.8379888268155"/>
    <n v="939.27840909090912"/>
    <n v="3014.5821545157778"/>
    <n v="4457.8431372549021"/>
    <n v="7.8420767982693342E-3"/>
    <n v="2.4202271498107084E-2"/>
    <n v="3.1728862448170185E-2"/>
    <n v="4.1418784928790336E-2"/>
    <n v="6.8956192536506217E-3"/>
    <n v="9.2218343839604762E-3"/>
    <n v="2.6606107349573412E-2"/>
    <n v="3.4470579206655999E-2"/>
    <n v="4.4535592402156661E-2"/>
    <n v="8.1900562828341288E-3"/>
    <n v="112.8038128718226"/>
    <n v="55.370876149269876"/>
    <n v="29.802235442581576"/>
    <n v="124.8603299080584"/>
    <n v="30.739588967009194"/>
    <n v="113.17781808625425"/>
    <n v="55.554460337430314"/>
    <n v="29.901045856640103"/>
    <n v="125.27430895072013"/>
    <n v="30.841507211352678"/>
  </r>
  <r>
    <x v="8"/>
    <x v="2"/>
    <n v="1"/>
    <x v="35"/>
    <x v="8"/>
    <x v="1"/>
    <n v="3048"/>
    <n v="762"/>
    <n v="29"/>
    <n v="74"/>
    <n v="90"/>
    <n v="99"/>
    <n v="35"/>
    <n v="311562"/>
    <n v="194622"/>
    <n v="71405"/>
    <n v="273221"/>
    <n v="116420"/>
    <n v="10743.51724137931"/>
    <n v="2630.0270270270271"/>
    <n v="793.38888888888891"/>
    <n v="2759.8080808080808"/>
    <n v="3326.2857142857142"/>
    <n v="9.5144356955380576E-3"/>
    <n v="2.4278215223097113E-2"/>
    <n v="2.952755905511811E-2"/>
    <n v="3.2480314960629919E-2"/>
    <n v="1.1482939632545932E-2"/>
    <n v="1.361141747471132E-2"/>
    <n v="3.0773823387118412E-2"/>
    <n v="3.6671762551829072E-2"/>
    <n v="3.9961811176365006E-2"/>
    <n v="1.5979361642721929E-2"/>
    <n v="102.21850393700787"/>
    <n v="63.852362204724407"/>
    <n v="23.426837270341206"/>
    <n v="89.639435695538054"/>
    <n v="38.19553805774278"/>
    <n v="102.55741316809284"/>
    <n v="64.064067073650079"/>
    <n v="23.504509815920009"/>
    <n v="89.936638560541709"/>
    <n v="38.322176777108147"/>
  </r>
  <r>
    <x v="8"/>
    <x v="2"/>
    <n v="1"/>
    <x v="36"/>
    <x v="9"/>
    <x v="1"/>
    <n v="2092"/>
    <n v="523"/>
    <n v="19"/>
    <n v="60"/>
    <n v="113"/>
    <n v="88"/>
    <n v="21"/>
    <n v="267318"/>
    <n v="169583"/>
    <n v="77013"/>
    <n v="244681"/>
    <n v="81664"/>
    <n v="14069.368421052632"/>
    <n v="2826.3833333333332"/>
    <n v="681.53097345132744"/>
    <n v="2780.465909090909"/>
    <n v="3888.7619047619046"/>
    <n v="9.0822179732313584E-3"/>
    <n v="2.8680688336520075E-2"/>
    <n v="5.401529636711281E-2"/>
    <n v="4.2065009560229447E-2"/>
    <n v="1.0038240917782026E-2"/>
    <n v="1.3914918151527757E-2"/>
    <n v="3.7183271290235763E-2"/>
    <n v="6.5530603334243612E-2"/>
    <n v="5.2290957923827174E-2"/>
    <n v="1.5116479462737174E-2"/>
    <n v="127.7810707456979"/>
    <n v="81.062619502868074"/>
    <n v="36.813097514340342"/>
    <n v="116.96032504780115"/>
    <n v="39.036328871892927"/>
    <n v="128.2047336126513"/>
    <n v="81.33138561651009"/>
    <n v="36.93515270094462"/>
    <n v="117.34811133211056"/>
    <n v="39.165755264305268"/>
  </r>
  <r>
    <x v="8"/>
    <x v="2"/>
    <n v="1"/>
    <x v="37"/>
    <x v="10"/>
    <x v="1"/>
    <n v="5472"/>
    <n v="1368"/>
    <n v="44"/>
    <n v="142"/>
    <n v="202"/>
    <n v="262"/>
    <n v="38"/>
    <n v="865260"/>
    <n v="588291"/>
    <n v="247097"/>
    <n v="725635"/>
    <n v="172690"/>
    <n v="19665"/>
    <n v="4142.8943661971834"/>
    <n v="1223.2524752475247"/>
    <n v="2769.5992366412215"/>
    <n v="4544.4736842105267"/>
    <n v="8.0409356725146194E-3"/>
    <n v="2.5950292397660817E-2"/>
    <n v="3.6915204678362575E-2"/>
    <n v="4.7880116959064328E-2"/>
    <n v="6.9444444444444441E-3"/>
    <n v="1.0854021907856243E-2"/>
    <n v="3.0958064594876329E-2"/>
    <n v="4.285426560117906E-2"/>
    <n v="5.460533385304206E-2"/>
    <n v="9.5601472807613497E-3"/>
    <n v="158.125"/>
    <n v="107.5093201754386"/>
    <n v="45.156615497076025"/>
    <n v="132.60873538011697"/>
    <n v="31.558845029239766"/>
    <n v="158.64926928688308"/>
    <n v="107.86577130348074"/>
    <n v="45.306333926196693"/>
    <n v="133.04840454775146"/>
    <n v="31.663479547363615"/>
  </r>
  <r>
    <x v="8"/>
    <x v="2"/>
    <n v="1"/>
    <x v="38"/>
    <x v="11"/>
    <x v="1"/>
    <n v="22084"/>
    <n v="5521"/>
    <n v="45"/>
    <n v="526"/>
    <n v="1188"/>
    <n v="871"/>
    <n v="187"/>
    <n v="690071"/>
    <n v="956701"/>
    <n v="1079878"/>
    <n v="1721669"/>
    <n v="757166"/>
    <n v="15334.911111111111"/>
    <n v="1818.8231939163497"/>
    <n v="908.98821548821547"/>
    <n v="1976.6578645235361"/>
    <n v="4049.0160427807486"/>
    <n v="2.0376743343597176E-3"/>
    <n v="2.3818148886071363E-2"/>
    <n v="5.3794602427096543E-2"/>
    <n v="3.9440318782829199E-2"/>
    <n v="8.4676689005614928E-3"/>
    <n v="2.7447103106291921E-3"/>
    <n v="2.6208911298270261E-2"/>
    <n v="5.7331961228776221E-2"/>
    <n v="4.2492072180797542E-2"/>
    <n v="9.904323692499507E-3"/>
    <n v="31.24755479079877"/>
    <n v="43.32100163013947"/>
    <n v="48.89865966310451"/>
    <n v="77.960016301394674"/>
    <n v="34.285727223329104"/>
    <n v="31.351157214621772"/>
    <n v="43.464634013581019"/>
    <n v="49.060784978083895"/>
    <n v="78.21849561935025"/>
    <n v="34.399402820240681"/>
  </r>
  <r>
    <x v="8"/>
    <x v="2"/>
    <n v="1"/>
    <x v="39"/>
    <x v="12"/>
    <x v="1"/>
    <n v="17476"/>
    <n v="4369"/>
    <n v="70"/>
    <n v="493"/>
    <n v="612"/>
    <n v="1067"/>
    <n v="200"/>
    <n v="1280712"/>
    <n v="1423500"/>
    <n v="779337"/>
    <n v="3262447"/>
    <n v="724093"/>
    <n v="18295.885714285716"/>
    <n v="2887.4239350912781"/>
    <n v="1273.4264705882354"/>
    <n v="3057.5885660731024"/>
    <n v="3620.4650000000001"/>
    <n v="4.0054932478828104E-3"/>
    <n v="2.821011673151751E-2"/>
    <n v="3.5019455252918288E-2"/>
    <n v="6.1055161364156556E-2"/>
    <n v="1.1444266422522316E-2"/>
    <n v="5.1187398457208542E-3"/>
    <n v="3.1128373701111836E-2"/>
    <n v="3.8259484084430299E-2"/>
    <n v="6.5275197153888992E-2"/>
    <n v="1.3318956421298316E-2"/>
    <n v="73.284046692607006"/>
    <n v="81.454566262302592"/>
    <n v="44.594701304646371"/>
    <n v="186.68156328679331"/>
    <n v="41.433566033417257"/>
    <n v="73.527022660350497"/>
    <n v="81.724631889924467"/>
    <n v="44.742556686475631"/>
    <n v="187.30051291562233"/>
    <n v="41.570940554317581"/>
  </r>
  <r>
    <x v="8"/>
    <x v="2"/>
    <n v="1"/>
    <x v="40"/>
    <x v="13"/>
    <x v="1"/>
    <n v="4992"/>
    <n v="1248"/>
    <n v="37"/>
    <n v="136"/>
    <n v="189"/>
    <n v="194"/>
    <n v="61"/>
    <n v="698775"/>
    <n v="374143"/>
    <n v="153520"/>
    <n v="531067"/>
    <n v="418756"/>
    <n v="18885.81081081081"/>
    <n v="2751.0514705882351"/>
    <n v="812.27513227513225"/>
    <n v="2737.4587628865979"/>
    <n v="6864.8524590163934"/>
    <n v="7.411858974358974E-3"/>
    <n v="2.7243589743589744E-2"/>
    <n v="3.786057692307692E-2"/>
    <n v="3.8862179487179488E-2"/>
    <n v="1.2219551282051282E-2"/>
    <n v="1.0240427779558426E-2"/>
    <n v="3.2612088405928767E-2"/>
    <n v="4.4154642325666467E-2"/>
    <n v="4.5235636233418704E-2"/>
    <n v="1.5842619194995401E-2"/>
    <n v="139.97896634615384"/>
    <n v="74.948517628205124"/>
    <n v="30.753205128205128"/>
    <n v="106.38361378205128"/>
    <n v="83.885416666666671"/>
    <n v="140.44307178719689"/>
    <n v="75.197012210907943"/>
    <n v="30.855168517434748"/>
    <n v="106.73633258890385"/>
    <n v="84.163541868726583"/>
  </r>
  <r>
    <x v="8"/>
    <x v="2"/>
    <n v="1"/>
    <x v="41"/>
    <x v="14"/>
    <x v="1"/>
    <n v="23796"/>
    <n v="5949"/>
    <n v="177"/>
    <n v="681"/>
    <n v="1132"/>
    <n v="1210"/>
    <n v="254"/>
    <n v="2304769"/>
    <n v="1978529"/>
    <n v="1240134"/>
    <n v="4152637"/>
    <n v="2321755"/>
    <n v="13021.293785310734"/>
    <n v="2905.3289280469899"/>
    <n v="1095.5247349823321"/>
    <n v="3431.9314049586778"/>
    <n v="9140.7677165354326"/>
    <n v="7.4382249117498737E-3"/>
    <n v="2.8618255168935954E-2"/>
    <n v="4.7571020339552864E-2"/>
    <n v="5.0848882165069761E-2"/>
    <n v="1.0674062867708859E-2"/>
    <n v="8.7360535909891384E-3"/>
    <n v="3.1136630667901729E-2"/>
    <n v="5.0786098052009926E-2"/>
    <n v="5.416715680320424E-2"/>
    <n v="1.222623012075637E-2"/>
    <n v="96.855311817112124"/>
    <n v="83.145444612539919"/>
    <n v="52.115229450327789"/>
    <n v="174.5098756093461"/>
    <n v="97.56912926542276"/>
    <n v="97.176439186327599"/>
    <n v="83.421116409881222"/>
    <n v="52.288019421424529"/>
    <n v="175.08846955742368"/>
    <n v="97.892623322793753"/>
  </r>
  <r>
    <x v="8"/>
    <x v="2"/>
    <n v="1"/>
    <x v="42"/>
    <x v="15"/>
    <x v="1"/>
    <n v="3340"/>
    <n v="835"/>
    <n v="28"/>
    <n v="100"/>
    <n v="120"/>
    <n v="189"/>
    <n v="42"/>
    <n v="464541"/>
    <n v="296171"/>
    <n v="152505"/>
    <n v="503854"/>
    <n v="253097"/>
    <n v="16590.75"/>
    <n v="2961.71"/>
    <n v="1270.875"/>
    <n v="2665.8941798941801"/>
    <n v="6026.1190476190477"/>
    <n v="8.3832335329341312E-3"/>
    <n v="2.9940119760479042E-2"/>
    <n v="3.5928143712574849E-2"/>
    <n v="5.6586826347305393E-2"/>
    <n v="1.2574850299401197E-2"/>
    <n v="1.2059105705750216E-2"/>
    <n v="3.6810942208863051E-2"/>
    <n v="4.3431486365154107E-2"/>
    <n v="6.5902007916668698E-2"/>
    <n v="1.7067330705986983E-2"/>
    <n v="139.08413173652696"/>
    <n v="88.673952095808389"/>
    <n v="45.66017964071856"/>
    <n v="150.85449101796408"/>
    <n v="75.777544910179643"/>
    <n v="139.54527032031993"/>
    <n v="88.967953864221826"/>
    <n v="45.811567655385396"/>
    <n v="151.35465466336549"/>
    <n v="76.02878816350335"/>
  </r>
  <r>
    <x v="8"/>
    <x v="2"/>
    <n v="1"/>
    <x v="43"/>
    <x v="16"/>
    <x v="1"/>
    <n v="5532"/>
    <n v="1383"/>
    <n v="46"/>
    <n v="158"/>
    <n v="347"/>
    <n v="320"/>
    <n v="60"/>
    <n v="955264"/>
    <n v="272820"/>
    <n v="293074"/>
    <n v="1107042"/>
    <n v="302854"/>
    <n v="20766.608695652172"/>
    <n v="1726.7088607594937"/>
    <n v="844.59365994236316"/>
    <n v="3459.5062499999999"/>
    <n v="5047.5666666666666"/>
    <n v="8.315256688358641E-3"/>
    <n v="2.8561099060014462E-2"/>
    <n v="6.2725958062183659E-2"/>
    <n v="5.7845263919016628E-2"/>
    <n v="1.0845986984815618E-2"/>
    <n v="1.1159976395121726E-2"/>
    <n v="3.377917071287935E-2"/>
    <n v="7.0321727639028331E-2"/>
    <n v="6.5158504433743575E-2"/>
    <n v="1.4090737674517432E-2"/>
    <n v="172.67968185104846"/>
    <n v="49.316702819956618"/>
    <n v="52.977946493130872"/>
    <n v="200.11605206073753"/>
    <n v="54.745842371655819"/>
    <n v="173.25220772401761"/>
    <n v="49.480214172486853"/>
    <n v="53.153596834496781"/>
    <n v="200.77954423406712"/>
    <n v="54.927354237205236"/>
  </r>
  <r>
    <x v="8"/>
    <x v="2"/>
    <n v="1"/>
    <x v="44"/>
    <x v="17"/>
    <x v="1"/>
    <n v="19544"/>
    <n v="4886"/>
    <n v="123"/>
    <n v="593"/>
    <n v="1568"/>
    <n v="778"/>
    <n v="195"/>
    <n v="1620938"/>
    <n v="1655876"/>
    <n v="877779"/>
    <n v="2534436"/>
    <n v="344802"/>
    <n v="13178.357723577235"/>
    <n v="2792.3709949409781"/>
    <n v="559.80803571428567"/>
    <n v="3257.6298200514138"/>
    <n v="1768.2153846153847"/>
    <n v="6.2934916086778547E-3"/>
    <n v="3.0341792877609495E-2"/>
    <n v="8.0229226361031525E-2"/>
    <n v="3.9807613589848544E-2"/>
    <n v="9.9774866966844036E-3"/>
    <n v="7.6115179500567754E-3"/>
    <n v="3.3200562460345043E-2"/>
    <n v="8.4756693418000628E-2"/>
    <n v="4.3066066090640349E-2"/>
    <n v="1.1633951864906433E-2"/>
    <n v="82.937883749488336"/>
    <n v="84.725542365943511"/>
    <n v="44.912965616045845"/>
    <n v="129.67846909537454"/>
    <n v="17.642345476872698"/>
    <n v="83.212867371110079"/>
    <n v="85.006453035837438"/>
    <n v="45.061876214972827"/>
    <n v="130.10842285674511"/>
    <n v="17.70083932592949"/>
  </r>
  <r>
    <x v="8"/>
    <x v="2"/>
    <n v="1"/>
    <x v="45"/>
    <x v="18"/>
    <x v="1"/>
    <n v="19952"/>
    <n v="4988"/>
    <n v="83"/>
    <n v="664"/>
    <n v="1174"/>
    <n v="1245"/>
    <n v="235"/>
    <n v="2796220"/>
    <n v="2097891"/>
    <n v="482530"/>
    <n v="3909840"/>
    <n v="1929149"/>
    <n v="33689.397590361448"/>
    <n v="3159.4743975903616"/>
    <n v="411.01362862010222"/>
    <n v="3140.4337349397592"/>
    <n v="8209.1446808510645"/>
    <n v="4.1599839615076182E-3"/>
    <n v="3.3279871692060946E-2"/>
    <n v="5.8841218925421011E-2"/>
    <n v="6.2399759422614276E-2"/>
    <n v="1.1778267842822775E-2"/>
    <n v="5.2216876298121764E-3"/>
    <n v="3.6238591949384003E-2"/>
    <n v="6.2723035255018753E-2"/>
    <n v="6.6389668652751158E-2"/>
    <n v="1.3557901522401557E-2"/>
    <n v="140.14735364875702"/>
    <n v="105.14690256615879"/>
    <n v="24.18454290296712"/>
    <n v="195.96230954290297"/>
    <n v="96.689504811547721"/>
    <n v="140.61201738413084"/>
    <n v="105.49552101122646"/>
    <n v="24.264727649600051"/>
    <n v="196.61202982925883"/>
    <n v="97.010082441502689"/>
  </r>
  <r>
    <x v="8"/>
    <x v="2"/>
    <n v="1"/>
    <x v="46"/>
    <x v="19"/>
    <x v="1"/>
    <n v="10100"/>
    <n v="2525"/>
    <n v="89"/>
    <n v="254"/>
    <n v="567"/>
    <n v="383"/>
    <n v="88"/>
    <n v="1006434"/>
    <n v="660643"/>
    <n v="491072"/>
    <n v="1024966"/>
    <n v="183736"/>
    <n v="11308.247191011236"/>
    <n v="2600.9566929133857"/>
    <n v="866.08818342151676"/>
    <n v="2676.1514360313317"/>
    <n v="2087.909090909091"/>
    <n v="8.811881188118811E-3"/>
    <n v="2.514851485148515E-2"/>
    <n v="5.613861386138614E-2"/>
    <n v="3.792079207920792E-2"/>
    <n v="8.7128712871287137E-3"/>
    <n v="1.0978625146923186E-2"/>
    <n v="2.8778631948851292E-2"/>
    <n v="6.147540475154685E-2"/>
    <n v="4.2349115671467846E-2"/>
    <n v="1.0867515746363734E-2"/>
    <n v="99.646930693069308"/>
    <n v="65.410198019801982"/>
    <n v="48.620990099009902"/>
    <n v="101.48178217821783"/>
    <n v="18.191683168316832"/>
    <n v="99.97731377793599"/>
    <n v="65.627067951000228"/>
    <n v="48.782194790277934"/>
    <n v="101.81824878105861"/>
    <n v="18.251998366810788"/>
  </r>
  <r>
    <x v="8"/>
    <x v="2"/>
    <n v="1"/>
    <x v="47"/>
    <x v="20"/>
    <x v="1"/>
    <n v="8484"/>
    <n v="2121"/>
    <n v="63"/>
    <n v="296"/>
    <n v="407"/>
    <n v="420"/>
    <n v="64"/>
    <n v="835653"/>
    <n v="1077733"/>
    <n v="411991"/>
    <n v="1476064"/>
    <n v="213246"/>
    <n v="13264.333333333334"/>
    <n v="3640.989864864865"/>
    <n v="1012.2628992628993"/>
    <n v="3514.4380952380952"/>
    <n v="3331.96875"/>
    <n v="7.4257425742574254E-3"/>
    <n v="3.4889203206034891E-2"/>
    <n v="4.7972654408297975E-2"/>
    <n v="4.9504950495049507E-2"/>
    <n v="7.5436115040075436E-3"/>
    <n v="9.5974786199088738E-3"/>
    <n v="3.9531038258899344E-2"/>
    <n v="5.3378668548364004E-2"/>
    <n v="5.4992201617467928E-2"/>
    <n v="9.7323857198432957E-3"/>
    <n v="98.497524752475243"/>
    <n v="127.03123526638377"/>
    <n v="48.560938236680812"/>
    <n v="173.98208392267799"/>
    <n v="25.135077793493636"/>
    <n v="98.824096939426894"/>
    <n v="127.45241202606748"/>
    <n v="48.721943823777849"/>
    <n v="174.55892795789427"/>
    <n v="25.218414073718431"/>
  </r>
  <r>
    <x v="8"/>
    <x v="2"/>
    <n v="1"/>
    <x v="48"/>
    <x v="21"/>
    <x v="1"/>
    <n v="16964"/>
    <n v="4241"/>
    <n v="175"/>
    <n v="591"/>
    <n v="628"/>
    <n v="1055"/>
    <n v="223"/>
    <n v="1929860"/>
    <n v="1607815"/>
    <n v="796639"/>
    <n v="2596409"/>
    <n v="544620"/>
    <n v="11027.771428571428"/>
    <n v="2720.4991539763114"/>
    <n v="1268.533439490446"/>
    <n v="2461.0511848341234"/>
    <n v="2442.2421524663678"/>
    <n v="1.0315963216222589E-2"/>
    <n v="3.4838481490214575E-2"/>
    <n v="3.7019570855930203E-2"/>
    <n v="6.2190521103513322E-2"/>
    <n v="1.3145484555529356E-2"/>
    <n v="1.2123532548005449E-2"/>
    <n v="3.811884065280427E-2"/>
    <n v="4.0397233024582362E-2"/>
    <n v="6.6510794154587369E-2"/>
    <n v="1.5183026956290716E-2"/>
    <n v="113.76208441405329"/>
    <n v="94.778059419948121"/>
    <n v="46.960563546333411"/>
    <n v="153.05405564725299"/>
    <n v="32.104456496109407"/>
    <n v="114.13926681323173"/>
    <n v="95.092299581998773"/>
    <n v="47.116263031943305"/>
    <n v="153.56151203054944"/>
    <n v="32.210900009234997"/>
  </r>
  <r>
    <x v="8"/>
    <x v="2"/>
    <n v="1"/>
    <x v="49"/>
    <x v="22"/>
    <x v="1"/>
    <n v="5044"/>
    <n v="1261"/>
    <n v="55"/>
    <n v="186"/>
    <n v="260"/>
    <n v="212"/>
    <n v="35"/>
    <n v="852071"/>
    <n v="659027"/>
    <n v="239401"/>
    <n v="723271"/>
    <n v="168593"/>
    <n v="15492.2"/>
    <n v="3543.1559139784945"/>
    <n v="920.77307692307693"/>
    <n v="3411.6556603773583"/>
    <n v="4816.9428571428571"/>
    <n v="1.0904044409199048E-2"/>
    <n v="3.6875495638382237E-2"/>
    <n v="5.1546391752577317E-2"/>
    <n v="4.2030134813639972E-2"/>
    <n v="6.938937351308485E-3"/>
    <n v="1.4311117111267885E-2"/>
    <n v="4.3058200728643005E-2"/>
    <n v="5.8800358553959292E-2"/>
    <n v="4.8613147581974131E-2"/>
    <n v="9.6622834793064858E-3"/>
    <n v="168.9276367961935"/>
    <n v="130.65563045202219"/>
    <n v="47.462529738302933"/>
    <n v="143.39234734337828"/>
    <n v="33.424464710547184"/>
    <n v="169.4877226249871"/>
    <n v="131.08882402801802"/>
    <n v="47.619893511391105"/>
    <n v="143.8677699753859"/>
    <n v="33.535284759737685"/>
  </r>
  <r>
    <x v="8"/>
    <x v="2"/>
    <n v="1"/>
    <x v="50"/>
    <x v="23"/>
    <x v="1"/>
    <n v="7696"/>
    <n v="1924"/>
    <n v="90"/>
    <n v="334"/>
    <n v="405"/>
    <n v="596"/>
    <n v="117"/>
    <n v="1584148"/>
    <n v="933319"/>
    <n v="502062"/>
    <n v="1886933"/>
    <n v="629042"/>
    <n v="17601.644444444446"/>
    <n v="2794.368263473054"/>
    <n v="1239.6592592592592"/>
    <n v="3165.9949664429532"/>
    <n v="5376.4273504273506"/>
    <n v="1.1694386694386695E-2"/>
    <n v="4.3399168399168402E-2"/>
    <n v="5.2624740124740124E-2"/>
    <n v="7.7442827442827447E-2"/>
    <n v="1.5202702702702704E-2"/>
    <n v="1.4549726157914833E-2"/>
    <n v="4.8810815554715246E-2"/>
    <n v="5.8555077394116396E-2"/>
    <n v="8.4542047472867296E-2"/>
    <n v="1.8452507061856662E-2"/>
    <n v="205.84043659043658"/>
    <n v="121.27325883575884"/>
    <n v="65.236746361746356"/>
    <n v="245.18360187110187"/>
    <n v="81.736226611226613"/>
    <n v="206.52290817243167"/>
    <n v="121.6753448115869"/>
    <n v="65.45304120755597"/>
    <n v="245.99651717297311"/>
    <n v="82.007226094154561"/>
  </r>
  <r>
    <x v="8"/>
    <x v="2"/>
    <n v="1"/>
    <x v="51"/>
    <x v="24"/>
    <x v="1"/>
    <n v="4024"/>
    <n v="1006"/>
    <n v="47"/>
    <n v="192"/>
    <n v="124"/>
    <n v="301"/>
    <n v="8"/>
    <n v="466516"/>
    <n v="434474"/>
    <n v="233299"/>
    <n v="661363"/>
    <n v="35591"/>
    <n v="9925.8723404255325"/>
    <n v="2262.8854166666665"/>
    <n v="1881.4435483870968"/>
    <n v="2197.21926910299"/>
    <n v="4448.875"/>
    <n v="1.1679920477137177E-2"/>
    <n v="4.7713717693836977E-2"/>
    <n v="3.0815109343936383E-2"/>
    <n v="7.4801192842942343E-2"/>
    <n v="1.9880715705765406E-3"/>
    <n v="1.562627127140773E-2"/>
    <n v="5.554318702923975E-2"/>
    <n v="3.7162746725349895E-2"/>
    <n v="8.4463898021425066E-2"/>
    <n v="3.6241752017559465E-3"/>
    <n v="115.93339960238569"/>
    <n v="107.97067594433399"/>
    <n v="57.97688866799205"/>
    <n v="164.35462226640158"/>
    <n v="8.8446819085487078"/>
    <n v="116.31778107739265"/>
    <n v="108.32865671449444"/>
    <n v="58.169113187060312"/>
    <n v="164.89954609635603"/>
    <n v="8.8740067786002665"/>
  </r>
  <r>
    <x v="8"/>
    <x v="2"/>
    <n v="1"/>
    <x v="52"/>
    <x v="25"/>
    <x v="1"/>
    <n v="19468"/>
    <n v="4867"/>
    <n v="246"/>
    <n v="850"/>
    <n v="982"/>
    <n v="1106"/>
    <n v="147"/>
    <n v="3260148"/>
    <n v="2139435"/>
    <n v="927033"/>
    <n v="2811429"/>
    <n v="689935"/>
    <n v="13252.634146341463"/>
    <n v="2516.9823529411765"/>
    <n v="944.02545824847255"/>
    <n v="2541.9792043399639"/>
    <n v="4693.4353741496598"/>
    <n v="1.2636120813642902E-2"/>
    <n v="4.3661393055270184E-2"/>
    <n v="5.0441750565029794E-2"/>
    <n v="5.681117731662215E-2"/>
    <n v="7.5508526813231969E-3"/>
    <n v="1.4501386730668812E-2"/>
    <n v="4.7073714146676965E-2"/>
    <n v="5.4096445513249804E-2"/>
    <n v="6.0676728870151013E-2"/>
    <n v="8.9964501607106024E-3"/>
    <n v="167.46188617217999"/>
    <n v="109.89495582494349"/>
    <n v="47.618296692007398"/>
    <n v="144.41283131292377"/>
    <n v="35.439439079515104"/>
    <n v="168.0171122505584"/>
    <n v="110.25931661623135"/>
    <n v="47.776176916192732"/>
    <n v="144.89163739728232"/>
    <n v="35.556939850764145"/>
  </r>
  <r>
    <x v="8"/>
    <x v="2"/>
    <n v="1"/>
    <x v="53"/>
    <x v="26"/>
    <x v="1"/>
    <n v="8624"/>
    <n v="2156"/>
    <n v="87"/>
    <n v="378"/>
    <n v="863"/>
    <n v="582"/>
    <n v="120"/>
    <n v="990595"/>
    <n v="1187005"/>
    <n v="596543"/>
    <n v="2284299"/>
    <n v="267248"/>
    <n v="11386.149425287356"/>
    <n v="3140.2248677248676"/>
    <n v="691.24333719582853"/>
    <n v="3924.9123711340208"/>
    <n v="2227.0666666666666"/>
    <n v="1.0088126159554732E-2"/>
    <n v="4.3831168831168832E-2"/>
    <n v="0.100069573283859"/>
    <n v="6.7486085343228197E-2"/>
    <n v="1.3914656771799629E-2"/>
    <n v="1.2595419033101102E-2"/>
    <n v="4.8967586892348633E-2"/>
    <n v="0.10759891553691935"/>
    <n v="7.3780224289775903E-2"/>
    <n v="1.6853626061766311E-2"/>
    <n v="114.86491187384044"/>
    <n v="137.63972634508349"/>
    <n v="69.172425788497222"/>
    <n v="264.87697124304265"/>
    <n v="30.988868274582561"/>
    <n v="115.24575073825775"/>
    <n v="138.09607594936946"/>
    <n v="69.401769525035462"/>
    <n v="265.75518063956656"/>
    <n v="31.091613013691681"/>
  </r>
  <r>
    <x v="9"/>
    <x v="2"/>
    <n v="2"/>
    <x v="27"/>
    <x v="0"/>
    <x v="1"/>
    <n v="20080"/>
    <n v="5020"/>
    <n v="37"/>
    <n v="664"/>
    <n v="370"/>
    <n v="907"/>
    <n v="132"/>
    <n v="488874"/>
    <n v="1103896"/>
    <n v="477711"/>
    <n v="1681782"/>
    <n v="403306"/>
    <n v="13212.81081081081"/>
    <n v="1662.4939759036145"/>
    <n v="1291.1108108108108"/>
    <n v="1854.2249173098126"/>
    <n v="3055.348484848485"/>
    <n v="1.8426294820717132E-3"/>
    <n v="3.3067729083665336E-2"/>
    <n v="1.8426294820717132E-2"/>
    <n v="4.5169322709163344E-2"/>
    <n v="6.5737051792828689E-3"/>
    <n v="2.5477974617319253E-3"/>
    <n v="3.6007911524975539E-2"/>
    <n v="2.0637629783553886E-2"/>
    <n v="4.8584073686352751E-2"/>
    <n v="7.9024665797455696E-3"/>
    <n v="24.346314741035858"/>
    <n v="54.974900398406376"/>
    <n v="23.79038844621514"/>
    <n v="83.754083665338641"/>
    <n v="20.084960159362549"/>
    <n v="24.427035848182193"/>
    <n v="55.157171714316839"/>
    <n v="23.86926635916609"/>
    <n v="84.031773427974372"/>
    <n v="20.151552587756694"/>
  </r>
  <r>
    <x v="9"/>
    <x v="2"/>
    <n v="2"/>
    <x v="28"/>
    <x v="1"/>
    <x v="1"/>
    <n v="2828"/>
    <n v="707"/>
    <n v="4"/>
    <n v="73"/>
    <n v="136"/>
    <n v="102"/>
    <n v="15"/>
    <n v="88732"/>
    <n v="208568"/>
    <n v="174419"/>
    <n v="314869"/>
    <n v="83365"/>
    <n v="22183"/>
    <n v="2857.0958904109589"/>
    <n v="1282.4926470588234"/>
    <n v="3086.9509803921569"/>
    <n v="5557.666666666667"/>
    <n v="1.4144271570014145E-3"/>
    <n v="2.5813295615275813E-2"/>
    <n v="4.8090523338048093E-2"/>
    <n v="3.6067892503536071E-2"/>
    <n v="5.3041018387553042E-3"/>
    <n v="3.061069030603737E-3"/>
    <n v="3.2761283380024611E-2"/>
    <n v="5.7464930129587734E-2"/>
    <n v="4.4237474291397128E-2"/>
    <n v="8.4865937532477079E-3"/>
    <n v="31.376237623762375"/>
    <n v="73.751060820367755"/>
    <n v="61.675742574257427"/>
    <n v="111.33981612446959"/>
    <n v="29.47842998585573"/>
    <n v="31.480266700278325"/>
    <n v="73.995585190727695"/>
    <n v="61.880230780280456"/>
    <n v="111.70896740352902"/>
    <n v="29.576166810944223"/>
  </r>
  <r>
    <x v="9"/>
    <x v="2"/>
    <n v="2"/>
    <x v="29"/>
    <x v="2"/>
    <x v="1"/>
    <n v="3092"/>
    <n v="773"/>
    <n v="18"/>
    <n v="115"/>
    <n v="284"/>
    <n v="345"/>
    <n v="20"/>
    <n v="170664"/>
    <n v="418559"/>
    <n v="266308"/>
    <n v="1195955"/>
    <n v="87660"/>
    <n v="9481.3333333333339"/>
    <n v="3639.6434782608694"/>
    <n v="937.70422535211264"/>
    <n v="3466.536231884058"/>
    <n v="4383"/>
    <n v="5.8214747736093147E-3"/>
    <n v="3.7192755498059511E-2"/>
    <n v="9.1849935316946962E-2"/>
    <n v="0.11157826649417853"/>
    <n v="6.4683053040103496E-3"/>
    <n v="9.0092293455302352E-3"/>
    <n v="4.5122058807124596E-2"/>
    <n v="0.10395185914056804"/>
    <n v="0.12477102371434677"/>
    <n v="9.8274003827894581E-3"/>
    <n v="55.195342820181111"/>
    <n v="135.3683699870634"/>
    <n v="86.128072445019399"/>
    <n v="386.79010349288484"/>
    <n v="28.350582147477361"/>
    <n v="55.378345021095605"/>
    <n v="135.81718882532203"/>
    <n v="86.413633255273098"/>
    <n v="388.07252038921149"/>
    <n v="28.444579551336197"/>
  </r>
  <r>
    <x v="9"/>
    <x v="2"/>
    <n v="2"/>
    <x v="30"/>
    <x v="3"/>
    <x v="1"/>
    <n v="21072"/>
    <n v="5268"/>
    <n v="34"/>
    <n v="571"/>
    <n v="1846"/>
    <n v="846"/>
    <n v="124"/>
    <n v="540686"/>
    <n v="2347178"/>
    <n v="1526270"/>
    <n v="2698745"/>
    <n v="609264"/>
    <n v="15902.529411764706"/>
    <n v="4110.6444833625219"/>
    <n v="826.79848320693395"/>
    <n v="3190.0059101654847"/>
    <n v="4913.4193548387093"/>
    <n v="1.6135155656795748E-3"/>
    <n v="2.7097570235383447E-2"/>
    <n v="8.7604403948367507E-2"/>
    <n v="4.0148063781321186E-2"/>
    <n v="5.8845861807137433E-3"/>
    <n v="2.2577426340041258E-3"/>
    <n v="2.9703740957228084E-2"/>
    <n v="9.2142331958432272E-2"/>
    <n v="4.3298984439649135E-2"/>
    <n v="7.112249866968505E-3"/>
    <n v="25.658978739559604"/>
    <n v="111.38847760060744"/>
    <n v="72.43118830675779"/>
    <n v="128.07256074411541"/>
    <n v="28.913439635535308"/>
    <n v="25.744052032751302"/>
    <n v="111.75779021859108"/>
    <n v="72.671336590973937"/>
    <n v="128.49719005694141"/>
    <n v="29.009303214217105"/>
  </r>
  <r>
    <x v="9"/>
    <x v="2"/>
    <n v="2"/>
    <x v="31"/>
    <x v="4"/>
    <x v="1"/>
    <n v="9388"/>
    <n v="2347"/>
    <n v="28"/>
    <n v="213"/>
    <n v="695"/>
    <n v="282"/>
    <n v="61"/>
    <n v="547516"/>
    <n v="655224"/>
    <n v="1212048"/>
    <n v="1031556"/>
    <n v="160252"/>
    <n v="19554.142857142859"/>
    <n v="3076.1690140845071"/>
    <n v="1743.9539568345324"/>
    <n v="3658"/>
    <n v="2627.0819672131147"/>
    <n v="2.9825308904985089E-3"/>
    <n v="2.2688538559863657E-2"/>
    <n v="7.4030677460587987E-2"/>
    <n v="3.0038346825734981E-2"/>
    <n v="6.497656582871751E-3"/>
    <n v="4.2938646429708099E-3"/>
    <n v="2.6269413368154835E-2"/>
    <n v="8.0326805360784112E-2"/>
    <n v="3.4143077594245543E-2"/>
    <n v="8.4297681721606163E-3"/>
    <n v="58.320835108649341"/>
    <n v="69.793779292714106"/>
    <n v="129.10609288453344"/>
    <n v="109.88027268853855"/>
    <n v="17.069876438005966"/>
    <n v="58.514199994864917"/>
    <n v="70.025183149780773"/>
    <n v="129.53414891140355"/>
    <n v="110.2445847973445"/>
    <n v="17.126472244787536"/>
  </r>
  <r>
    <x v="9"/>
    <x v="2"/>
    <n v="2"/>
    <x v="32"/>
    <x v="5"/>
    <x v="1"/>
    <n v="3440"/>
    <n v="860"/>
    <n v="20"/>
    <n v="91"/>
    <n v="165"/>
    <n v="117"/>
    <n v="35"/>
    <n v="391532"/>
    <n v="280356"/>
    <n v="199921"/>
    <n v="370706"/>
    <n v="175447"/>
    <n v="19576.599999999999"/>
    <n v="3080.835164835165"/>
    <n v="1211.6424242424243"/>
    <n v="3168.4273504273506"/>
    <n v="5012.7714285714283"/>
    <n v="5.8139534883720929E-3"/>
    <n v="2.6453488372093024E-2"/>
    <n v="4.7965116279069769E-2"/>
    <n v="3.4011627906976746E-2"/>
    <n v="1.0174418604651164E-2"/>
    <n v="8.8342272378883393E-3"/>
    <n v="3.282872820167921E-2"/>
    <n v="5.6454299000290198E-2"/>
    <n v="4.1212355118950855E-2"/>
    <n v="1.4161093648073624E-2"/>
    <n v="113.81744186046511"/>
    <n v="81.498837209302323"/>
    <n v="58.11656976744186"/>
    <n v="107.76337209302325"/>
    <n v="51.002034883720931"/>
    <n v="114.19480779930491"/>
    <n v="81.769049618886655"/>
    <n v="58.309257404362448"/>
    <n v="108.12066553959606"/>
    <n v="51.17113401705263"/>
  </r>
  <r>
    <x v="9"/>
    <x v="2"/>
    <n v="2"/>
    <x v="33"/>
    <x v="6"/>
    <x v="1"/>
    <n v="24000"/>
    <n v="6000"/>
    <n v="101"/>
    <n v="773"/>
    <n v="564"/>
    <n v="1178"/>
    <n v="212"/>
    <n v="2676115"/>
    <n v="2080500"/>
    <n v="457807"/>
    <n v="3385156"/>
    <n v="1672691"/>
    <n v="26496.188118811882"/>
    <n v="2691.4618369987065"/>
    <n v="811.71453900709218"/>
    <n v="2873.6468590831919"/>
    <n v="7890.0518867924529"/>
    <n v="4.208333333333333E-3"/>
    <n v="3.2208333333333332E-2"/>
    <n v="2.35E-2"/>
    <n v="4.9083333333333333E-2"/>
    <n v="8.8333333333333337E-3"/>
    <n v="5.1819536100438856E-3"/>
    <n v="3.4863705296218662E-2"/>
    <n v="2.577834954860421E-2"/>
    <n v="5.2332623933577051E-2"/>
    <n v="1.0240630955411365E-2"/>
    <n v="111.50479166666666"/>
    <n v="86.6875"/>
    <n v="19.075291666666665"/>
    <n v="141.04816666666667"/>
    <n v="69.695458333333335"/>
    <n v="111.87448992823903"/>
    <n v="86.974915613006658"/>
    <n v="19.138536501823474"/>
    <n v="141.51581708092439"/>
    <n v="69.926536203622078"/>
  </r>
  <r>
    <x v="9"/>
    <x v="2"/>
    <n v="2"/>
    <x v="34"/>
    <x v="7"/>
    <x v="1"/>
    <n v="22124"/>
    <n v="5531"/>
    <n v="189"/>
    <n v="599"/>
    <n v="981"/>
    <n v="1247"/>
    <n v="512"/>
    <n v="2551856"/>
    <n v="1522600"/>
    <n v="838929"/>
    <n v="3820485"/>
    <n v="2474814"/>
    <n v="13501.883597883598"/>
    <n v="2541.9031719532554"/>
    <n v="855.17737003058107"/>
    <n v="3063.7409783480352"/>
    <n v="4833.62109375"/>
    <n v="8.5427589947568248E-3"/>
    <n v="2.7074670041583801E-2"/>
    <n v="4.4340987163261618E-2"/>
    <n v="5.6364129452178627E-2"/>
    <n v="2.3142288917013198E-2"/>
    <n v="9.9844100951147798E-3"/>
    <n v="2.9617079160663362E-2"/>
    <n v="4.7565605022227744E-2"/>
    <n v="5.9976794677422576E-2"/>
    <n v="2.5497570880193551E-2"/>
    <n v="115.34333755197974"/>
    <n v="68.82118965828964"/>
    <n v="37.91940878683782"/>
    <n v="172.68509311155307"/>
    <n v="111.86105586693184"/>
    <n v="115.72576265443092"/>
    <n v="69.049368858445192"/>
    <n v="38.045131989390889"/>
    <n v="173.2576369257566"/>
    <n v="112.23193533563916"/>
  </r>
  <r>
    <x v="9"/>
    <x v="2"/>
    <n v="2"/>
    <x v="35"/>
    <x v="8"/>
    <x v="1"/>
    <n v="3000"/>
    <n v="750"/>
    <n v="32"/>
    <n v="77"/>
    <n v="113"/>
    <n v="87"/>
    <n v="31"/>
    <n v="350676"/>
    <n v="226626"/>
    <n v="82660"/>
    <n v="271226"/>
    <n v="98839"/>
    <n v="10958.625"/>
    <n v="2943.1948051948052"/>
    <n v="731.50442477876106"/>
    <n v="3117.5402298850577"/>
    <n v="3188.3548387096776"/>
    <n v="1.0666666666666666E-2"/>
    <n v="2.5666666666666667E-2"/>
    <n v="3.7666666666666668E-2"/>
    <n v="2.9000000000000001E-2"/>
    <n v="1.0333333333333333E-2"/>
    <n v="1.5036662032373168E-2"/>
    <n v="3.2393858452964247E-2"/>
    <n v="4.5765764640904066E-2"/>
    <n v="3.6138449764012724E-2"/>
    <n v="1.4635230103191777E-2"/>
    <n v="116.892"/>
    <n v="75.542000000000002"/>
    <n v="27.553333333333335"/>
    <n v="90.408666666666662"/>
    <n v="32.946333333333335"/>
    <n v="117.27955975008594"/>
    <n v="75.792462295460695"/>
    <n v="27.644687429256933"/>
    <n v="90.708419945410597"/>
    <n v="33.055568120255579"/>
  </r>
  <r>
    <x v="9"/>
    <x v="2"/>
    <n v="2"/>
    <x v="36"/>
    <x v="9"/>
    <x v="1"/>
    <n v="2072"/>
    <n v="518"/>
    <n v="20"/>
    <n v="65"/>
    <n v="114"/>
    <n v="76"/>
    <n v="20"/>
    <n v="276923"/>
    <n v="199897"/>
    <n v="70755"/>
    <n v="253539"/>
    <n v="81756"/>
    <n v="13846.15"/>
    <n v="3075.3384615384616"/>
    <n v="620.65789473684208"/>
    <n v="3336.0394736842104"/>
    <n v="4087.8"/>
    <n v="9.6525096525096523E-3"/>
    <n v="3.137065637065637E-2"/>
    <n v="5.501930501930502E-2"/>
    <n v="3.6679536679536683E-2"/>
    <n v="9.6525096525096523E-3"/>
    <n v="1.4657174171826007E-2"/>
    <n v="4.029346665112149E-2"/>
    <n v="6.6690896109767889E-2"/>
    <n v="4.6301381735719682E-2"/>
    <n v="1.4657174171826007E-2"/>
    <n v="133.65009652509653"/>
    <n v="96.475386100386103"/>
    <n v="34.14816602316602"/>
    <n v="122.36438223938224"/>
    <n v="39.457528957528957"/>
    <n v="134.09321836412937"/>
    <n v="96.795253811833504"/>
    <n v="34.26138553082977"/>
    <n v="122.770085875218"/>
    <n v="39.588351854406319"/>
  </r>
  <r>
    <x v="9"/>
    <x v="2"/>
    <n v="2"/>
    <x v="37"/>
    <x v="10"/>
    <x v="1"/>
    <n v="5396"/>
    <n v="1349"/>
    <n v="45"/>
    <n v="155"/>
    <n v="90"/>
    <n v="163"/>
    <n v="28"/>
    <n v="807133"/>
    <n v="733760"/>
    <n v="100401"/>
    <n v="569794"/>
    <n v="138982"/>
    <n v="17936.288888888888"/>
    <n v="4733.9354838709678"/>
    <n v="1115.5666666666666"/>
    <n v="3495.6687116564417"/>
    <n v="4963.6428571428569"/>
    <n v="8.3395107487027435E-3"/>
    <n v="2.8724981467753891E-2"/>
    <n v="1.6679021497405487E-2"/>
    <n v="3.0207561156412158E-2"/>
    <n v="5.1890289103039286E-3"/>
    <n v="1.1224018709628785E-2"/>
    <n v="3.4023091071681708E-2"/>
    <n v="2.0741142790227901E-2"/>
    <n v="3.5636527872588003E-2"/>
    <n v="7.4679709440336542E-3"/>
    <n v="149.57987398072646"/>
    <n v="135.98220904373611"/>
    <n v="18.606560415122313"/>
    <n v="105.59562638991846"/>
    <n v="25.756486286137878"/>
    <n v="150.0758115861901"/>
    <n v="136.43306308809434"/>
    <n v="18.66825115447525"/>
    <n v="105.94573259542307"/>
    <n v="25.841882869207272"/>
  </r>
  <r>
    <x v="9"/>
    <x v="2"/>
    <n v="2"/>
    <x v="38"/>
    <x v="11"/>
    <x v="1"/>
    <n v="21968"/>
    <n v="5492"/>
    <n v="49"/>
    <n v="524"/>
    <n v="1754"/>
    <n v="693"/>
    <n v="177"/>
    <n v="704108"/>
    <n v="1030838"/>
    <n v="1373116"/>
    <n v="1239100"/>
    <n v="773182"/>
    <n v="14369.551020408164"/>
    <n v="1967.2480916030534"/>
    <n v="782.84834663625998"/>
    <n v="1788.0230880230881"/>
    <n v="4368.2598870056499"/>
    <n v="2.2305171158048072E-3"/>
    <n v="2.3852876911871813E-2"/>
    <n v="7.9843408594319015E-2"/>
    <n v="3.1545884923525128E-2"/>
    <n v="8.0571740713765473E-3"/>
    <n v="2.9721321912959788E-3"/>
    <n v="2.625164732734233E-2"/>
    <n v="8.4104404004430713E-2"/>
    <n v="3.4293599026870542E-2"/>
    <n v="9.4625592034580999E-3"/>
    <n v="32.051529497450836"/>
    <n v="46.924526584122361"/>
    <n v="62.505280407865989"/>
    <n v="56.404770575382372"/>
    <n v="35.195830298616166"/>
    <n v="32.157797529154493"/>
    <n v="47.080106587850956"/>
    <n v="62.712518977262732"/>
    <n v="56.591782678758562"/>
    <n v="35.312523375940522"/>
  </r>
  <r>
    <x v="9"/>
    <x v="2"/>
    <n v="2"/>
    <x v="39"/>
    <x v="12"/>
    <x v="1"/>
    <n v="17240"/>
    <n v="4310"/>
    <n v="71"/>
    <n v="519"/>
    <n v="782"/>
    <n v="1041"/>
    <n v="188"/>
    <n v="1385905"/>
    <n v="1691798"/>
    <n v="854489"/>
    <n v="3450927"/>
    <n v="727831"/>
    <n v="19519.788732394365"/>
    <n v="3259.7263969171486"/>
    <n v="1092.6969309462916"/>
    <n v="3315.0115273775218"/>
    <n v="3871.4414893617022"/>
    <n v="4.1183294663573082E-3"/>
    <n v="3.0104408352668213E-2"/>
    <n v="4.5359628770301627E-2"/>
    <n v="6.0382830626450119E-2"/>
    <n v="1.0904872389791183E-2"/>
    <n v="5.2547830526246527E-3"/>
    <n v="3.3136657140801377E-2"/>
    <n v="4.9052310981820113E-2"/>
    <n v="6.4609706516857102E-2"/>
    <n v="1.2747835386230002E-2"/>
    <n v="80.388921113689094"/>
    <n v="98.132134570765658"/>
    <n v="49.564327146171692"/>
    <n v="200.1697795823666"/>
    <n v="42.217575406032481"/>
    <n v="80.655453555400243"/>
    <n v="98.457495293053285"/>
    <n v="49.728659506315651"/>
    <n v="200.83344989128165"/>
    <n v="42.357549339009893"/>
  </r>
  <r>
    <x v="9"/>
    <x v="2"/>
    <n v="2"/>
    <x v="40"/>
    <x v="13"/>
    <x v="1"/>
    <n v="4940"/>
    <n v="1235"/>
    <n v="40"/>
    <n v="155"/>
    <n v="216"/>
    <n v="181"/>
    <n v="58"/>
    <n v="813683"/>
    <n v="462413"/>
    <n v="195951"/>
    <n v="640290"/>
    <n v="464010"/>
    <n v="20342.075000000001"/>
    <n v="2983.309677419355"/>
    <n v="907.18055555555554"/>
    <n v="3537.5138121546961"/>
    <n v="8000.1724137931033"/>
    <n v="8.0971659919028341E-3"/>
    <n v="3.137651821862348E-2"/>
    <n v="4.3724696356275301E-2"/>
    <n v="3.6639676113360324E-2"/>
    <n v="1.174089068825911E-2"/>
    <n v="1.1068103613182176E-2"/>
    <n v="3.7155779344906367E-2"/>
    <n v="5.0503410460274997E-2"/>
    <n v="4.2867877365142887E-2"/>
    <n v="1.5311796391621762E-2"/>
    <n v="164.71315789473684"/>
    <n v="93.605870445344124"/>
    <n v="39.666194331983803"/>
    <n v="129.61336032388664"/>
    <n v="93.929149797570844"/>
    <n v="165.25927046283002"/>
    <n v="93.916224171487698"/>
    <n v="39.797709066629146"/>
    <n v="130.04309821471685"/>
    <n v="94.240575368365512"/>
  </r>
  <r>
    <x v="9"/>
    <x v="2"/>
    <n v="2"/>
    <x v="41"/>
    <x v="14"/>
    <x v="1"/>
    <n v="23624"/>
    <n v="5906"/>
    <n v="186"/>
    <n v="724"/>
    <n v="1415"/>
    <n v="1019"/>
    <n v="241"/>
    <n v="2465840"/>
    <n v="2261036"/>
    <n v="1781068"/>
    <n v="3635947"/>
    <n v="2341940"/>
    <n v="13257.20430107527"/>
    <n v="3122.9779005524861"/>
    <n v="1258.705300353357"/>
    <n v="3568.1521099116781"/>
    <n v="9717.5933609958502"/>
    <n v="7.8733491364713845E-3"/>
    <n v="3.0646799864544532E-2"/>
    <n v="5.9896715204876397E-2"/>
    <n v="4.3134100914324416E-2"/>
    <n v="1.0201490010159161E-2"/>
    <n v="9.2131569838342035E-3"/>
    <n v="3.3259639733966465E-2"/>
    <n v="6.3493947568887071E-2"/>
    <n v="4.6213848459887456E-2"/>
    <n v="1.1724786376796886E-2"/>
    <n v="104.37859803589571"/>
    <n v="95.709278699627504"/>
    <n v="75.392312902133426"/>
    <n v="153.90903318658991"/>
    <n v="99.133931594988141"/>
    <n v="104.72466913887206"/>
    <n v="96.026606353647736"/>
    <n v="75.642278904483902"/>
    <n v="154.41932427954549"/>
    <n v="99.462613812368204"/>
  </r>
  <r>
    <x v="9"/>
    <x v="2"/>
    <n v="2"/>
    <x v="42"/>
    <x v="15"/>
    <x v="1"/>
    <n v="3312"/>
    <n v="828"/>
    <n v="30"/>
    <n v="108"/>
    <n v="127"/>
    <n v="149"/>
    <n v="38"/>
    <n v="483192"/>
    <n v="345945"/>
    <n v="128617"/>
    <n v="423125"/>
    <n v="279320"/>
    <n v="16106.4"/>
    <n v="3203.1944444444443"/>
    <n v="1012.7322834645669"/>
    <n v="2839.7651006711408"/>
    <n v="7350.5263157894733"/>
    <n v="9.057971014492754E-3"/>
    <n v="3.2608695652173912E-2"/>
    <n v="3.834541062801932E-2"/>
    <n v="4.4987922705314008E-2"/>
    <n v="1.1473429951690822E-2"/>
    <n v="1.2893721463716406E-2"/>
    <n v="3.9799518013929364E-2"/>
    <n v="4.6119991896992979E-2"/>
    <n v="5.3379877949500748E-2"/>
    <n v="1.5785160022575628E-2"/>
    <n v="145.89130434782609"/>
    <n v="104.45199275362319"/>
    <n v="38.833635265700487"/>
    <n v="127.75513285024155"/>
    <n v="84.335748792270536"/>
    <n v="146.37501236422375"/>
    <n v="104.7983071995012"/>
    <n v="38.962389619963425"/>
    <n v="128.17870971914306"/>
    <n v="84.61536708715164"/>
  </r>
  <r>
    <x v="9"/>
    <x v="2"/>
    <n v="2"/>
    <x v="43"/>
    <x v="16"/>
    <x v="1"/>
    <n v="5452"/>
    <n v="1363"/>
    <n v="46"/>
    <n v="182"/>
    <n v="145"/>
    <n v="379"/>
    <n v="192"/>
    <n v="851784"/>
    <n v="367966"/>
    <n v="115866"/>
    <n v="1168467"/>
    <n v="1021620"/>
    <n v="18517.043478260868"/>
    <n v="2021.7912087912089"/>
    <n v="799.07586206896553"/>
    <n v="3083.0263852242742"/>
    <n v="5320.9375"/>
    <n v="8.4372707263389579E-3"/>
    <n v="3.338224504768892E-2"/>
    <n v="2.6595744680851064E-2"/>
    <n v="6.9515774027879673E-2"/>
    <n v="3.5216434336023478E-2"/>
    <n v="1.1323554891980876E-2"/>
    <n v="3.9050679798900208E-2"/>
    <n v="3.1673019780441986E-2"/>
    <n v="7.7541312600841003E-2"/>
    <n v="4.1032986626245667E-2"/>
    <n v="156.23330887747616"/>
    <n v="67.491929567131322"/>
    <n v="21.252017608217169"/>
    <n v="214.31896551724137"/>
    <n v="187.38444607483493"/>
    <n v="156.75130619246482"/>
    <n v="67.715701556282468"/>
    <n v="21.322479458754952"/>
    <n v="215.02954797553224"/>
    <n v="188.00572613754883"/>
  </r>
  <r>
    <x v="9"/>
    <x v="2"/>
    <n v="2"/>
    <x v="44"/>
    <x v="17"/>
    <x v="1"/>
    <n v="19256"/>
    <n v="4814"/>
    <n v="129"/>
    <n v="555"/>
    <n v="1604"/>
    <n v="648"/>
    <n v="195"/>
    <n v="1817334"/>
    <n v="1678645"/>
    <n v="792294"/>
    <n v="2130510"/>
    <n v="325016"/>
    <n v="14087.860465116279"/>
    <n v="3024.5855855855857"/>
    <n v="493.94887780548629"/>
    <n v="3287.8240740740739"/>
    <n v="1666.748717948718"/>
    <n v="6.6992106356460321E-3"/>
    <n v="2.8822185292895722E-2"/>
    <n v="8.3298712089738269E-2"/>
    <n v="3.3651848774407973E-2"/>
    <n v="1.0126713751557955E-2"/>
    <n v="8.0689094795962282E-3"/>
    <n v="3.1631405034927756E-2"/>
    <n v="8.7938583519602764E-2"/>
    <n v="3.6679767102311737E-2"/>
    <n v="1.1807826925473938E-2"/>
    <n v="94.377544661404244"/>
    <n v="87.17516618196926"/>
    <n v="41.145305359368507"/>
    <n v="110.64135853759868"/>
    <n v="16.878687162442876"/>
    <n v="94.690456901957049"/>
    <n v="87.464198670242055"/>
    <n v="41.281724141340639"/>
    <n v="111.00819405469137"/>
    <n v="16.934649074108815"/>
  </r>
  <r>
    <x v="9"/>
    <x v="2"/>
    <n v="2"/>
    <x v="45"/>
    <x v="18"/>
    <x v="1"/>
    <n v="19732"/>
    <n v="4933"/>
    <n v="87"/>
    <n v="716"/>
    <n v="1219"/>
    <n v="974"/>
    <n v="208"/>
    <n v="3041420"/>
    <n v="2414466"/>
    <n v="870065"/>
    <n v="3688258"/>
    <n v="1751831"/>
    <n v="34958.85057471264"/>
    <n v="3372.1592178770948"/>
    <n v="713.75307629204269"/>
    <n v="3786.7125256673512"/>
    <n v="8422.2644230769238"/>
    <n v="4.4090816947091023E-3"/>
    <n v="3.628623555645652E-2"/>
    <n v="6.1777822825866614E-2"/>
    <n v="4.9361443340766267E-2"/>
    <n v="1.0541252787350497E-2"/>
    <n v="5.5080493328571838E-3"/>
    <n v="3.9388046731909765E-2"/>
    <n v="6.5771192487698221E-2"/>
    <n v="5.2954565685410487E-2"/>
    <n v="1.2235260283577312E-2"/>
    <n v="154.13642813703629"/>
    <n v="122.36296371376444"/>
    <n v="44.09411108858707"/>
    <n v="186.91759578349888"/>
    <n v="88.781218325562534"/>
    <n v="154.64747316636189"/>
    <n v="122.76866264642605"/>
    <n v="44.240306745037074"/>
    <n v="187.53732798680207"/>
    <n v="89.075575739128737"/>
  </r>
  <r>
    <x v="9"/>
    <x v="2"/>
    <n v="2"/>
    <x v="46"/>
    <x v="19"/>
    <x v="1"/>
    <n v="9960"/>
    <n v="2490"/>
    <n v="96"/>
    <n v="279"/>
    <n v="738"/>
    <n v="345"/>
    <n v="90"/>
    <n v="1053688"/>
    <n v="863718"/>
    <n v="610438"/>
    <n v="1191619"/>
    <n v="201747"/>
    <n v="10975.916666666666"/>
    <n v="3095.7634408602153"/>
    <n v="827.15176151761523"/>
    <n v="3453.9681159420288"/>
    <n v="2241.6333333333332"/>
    <n v="9.6385542168674707E-3"/>
    <n v="2.8012048192771085E-2"/>
    <n v="7.4096385542168672E-2"/>
    <n v="3.463855421686747E-2"/>
    <n v="9.0361445783132526E-3"/>
    <n v="1.1919574051493079E-2"/>
    <n v="3.1864428242236779E-2"/>
    <n v="8.0211543129193597E-2"/>
    <n v="3.8907799479854122E-2"/>
    <n v="1.1245404145832865E-2"/>
    <n v="105.79196787148594"/>
    <n v="86.718674698795184"/>
    <n v="61.288955823293172"/>
    <n v="119.64046184738956"/>
    <n v="20.255722891566265"/>
    <n v="106.14272505443577"/>
    <n v="87.006193672668914"/>
    <n v="61.492161623535303"/>
    <n v="120.03713422440201"/>
    <n v="20.322881490115911"/>
  </r>
  <r>
    <x v="9"/>
    <x v="2"/>
    <n v="2"/>
    <x v="47"/>
    <x v="20"/>
    <x v="1"/>
    <n v="8372"/>
    <n v="2093"/>
    <n v="72"/>
    <n v="333"/>
    <n v="668"/>
    <n v="408"/>
    <n v="66"/>
    <n v="929811"/>
    <n v="1252138"/>
    <n v="1125944"/>
    <n v="1683597"/>
    <n v="234146"/>
    <n v="12914.041666666666"/>
    <n v="3760.1741741741744"/>
    <n v="1685.5449101796407"/>
    <n v="4126.463235294118"/>
    <n v="3547.6666666666665"/>
    <n v="8.600095556617296E-3"/>
    <n v="3.9775441949354992E-2"/>
    <n v="7.9789775441949359E-2"/>
    <n v="4.8733874820831344E-2"/>
    <n v="7.883420926899188E-3"/>
    <n v="1.0951446135787163E-2"/>
    <n v="4.4752070452510694E-2"/>
    <n v="8.6689924298048504E-2"/>
    <n v="5.4216742926567002E-2"/>
    <n v="1.0135481267890222E-2"/>
    <n v="111.06199235547062"/>
    <n v="149.56258958432872"/>
    <n v="134.48924988055424"/>
    <n v="201.09854276158623"/>
    <n v="27.967749641662685"/>
    <n v="111.43022249954663"/>
    <n v="150.05846988273672"/>
    <n v="134.93515396357918"/>
    <n v="201.76529241917893"/>
    <n v="28.060477750186696"/>
  </r>
  <r>
    <x v="9"/>
    <x v="2"/>
    <n v="2"/>
    <x v="48"/>
    <x v="21"/>
    <x v="1"/>
    <n v="16832"/>
    <n v="4208"/>
    <n v="190"/>
    <n v="653"/>
    <n v="783"/>
    <n v="909"/>
    <n v="199"/>
    <n v="2147030"/>
    <n v="1955110"/>
    <n v="766960"/>
    <n v="2365713"/>
    <n v="499063"/>
    <n v="11300.157894736842"/>
    <n v="2994.042879019908"/>
    <n v="979.51468710089398"/>
    <n v="2602.5445544554455"/>
    <n v="2507.854271356784"/>
    <n v="1.1288022813688212E-2"/>
    <n v="3.8795152091254753E-2"/>
    <n v="4.6518536121673004E-2"/>
    <n v="5.4004277566539922E-2"/>
    <n v="1.1822718631178708E-2"/>
    <n v="1.3185304858060038E-2"/>
    <n v="4.2263197421696402E-2"/>
    <n v="5.0300846869887068E-2"/>
    <n v="5.806353623217704E-2"/>
    <n v="1.3763891305995816E-2"/>
    <n v="127.55644011406844"/>
    <n v="116.15434885931559"/>
    <n v="45.565589353612168"/>
    <n v="140.54853849809885"/>
    <n v="29.649655418250951"/>
    <n v="127.97935820985309"/>
    <n v="116.53946289975728"/>
    <n v="45.716663750683004"/>
    <n v="141.01453237668136"/>
    <n v="29.747959947594545"/>
  </r>
  <r>
    <x v="9"/>
    <x v="2"/>
    <n v="2"/>
    <x v="49"/>
    <x v="22"/>
    <x v="1"/>
    <n v="5004"/>
    <n v="1251"/>
    <n v="56"/>
    <n v="201"/>
    <n v="450"/>
    <n v="359"/>
    <n v="68"/>
    <n v="815641"/>
    <n v="826555"/>
    <n v="383867"/>
    <n v="1125053"/>
    <n v="341055"/>
    <n v="14565.017857142857"/>
    <n v="4112.2139303482591"/>
    <n v="853.03777777777782"/>
    <n v="3133.8523676880222"/>
    <n v="5015.5147058823532"/>
    <n v="1.1191047162270184E-2"/>
    <n v="4.0167865707434053E-2"/>
    <n v="8.9928057553956831E-2"/>
    <n v="7.1742605915267779E-2"/>
    <n v="1.3589128697042365E-2"/>
    <n v="1.465593219083954E-2"/>
    <n v="4.6635333751359094E-2"/>
    <n v="9.9350917573023612E-2"/>
    <n v="8.0242627977483161E-2"/>
    <n v="1.7402613336059067E-2"/>
    <n v="162.99780175859311"/>
    <n v="165.17885691446841"/>
    <n v="76.712030375699442"/>
    <n v="224.83073541167067"/>
    <n v="68.156474820143885"/>
    <n v="163.53822699996221"/>
    <n v="165.72651352488873"/>
    <n v="76.966371950152705"/>
    <n v="225.57617003189947"/>
    <n v="68.382450133664335"/>
  </r>
  <r>
    <x v="9"/>
    <x v="2"/>
    <n v="2"/>
    <x v="50"/>
    <x v="23"/>
    <x v="1"/>
    <n v="7688"/>
    <n v="1922"/>
    <n v="92"/>
    <n v="392"/>
    <n v="523"/>
    <n v="500"/>
    <n v="132"/>
    <n v="1458666"/>
    <n v="1273931"/>
    <n v="578941"/>
    <n v="1622993"/>
    <n v="722759"/>
    <n v="15855.065217391304"/>
    <n v="3249.8239795918366"/>
    <n v="1106.9617590822179"/>
    <n v="3245.9859999999999"/>
    <n v="5475.44696969697"/>
    <n v="1.1966701352757543E-2"/>
    <n v="5.0988553590010408E-2"/>
    <n v="6.8028095733610822E-2"/>
    <n v="6.5036420395421429E-2"/>
    <n v="1.7169614984391259E-2"/>
    <n v="1.4856198371660389E-2"/>
    <n v="5.6834048749307871E-2"/>
    <n v="7.4719153831464588E-2"/>
    <n v="7.1589189954644E-2"/>
    <n v="2.062159918451039E-2"/>
    <n v="189.7328303850156"/>
    <n v="165.70382414151925"/>
    <n v="75.30450052029137"/>
    <n v="211.10731009365244"/>
    <n v="94.011316337148799"/>
    <n v="190.36189660278168"/>
    <n v="166.25322130020052"/>
    <n v="75.554175377441481"/>
    <n v="211.80724418958039"/>
    <n v="94.323014334144958"/>
  </r>
  <r>
    <x v="9"/>
    <x v="2"/>
    <n v="2"/>
    <x v="51"/>
    <x v="24"/>
    <x v="1"/>
    <n v="3976"/>
    <n v="994"/>
    <n v="49"/>
    <n v="197"/>
    <n v="151"/>
    <n v="282"/>
    <n v="6"/>
    <n v="544448"/>
    <n v="499008"/>
    <n v="211180"/>
    <n v="701764"/>
    <n v="41692"/>
    <n v="11111.183673469388"/>
    <n v="2533.0355329949239"/>
    <n v="1398.5430463576158"/>
    <n v="2488.5248226950353"/>
    <n v="6948.666666666667"/>
    <n v="1.232394366197183E-2"/>
    <n v="4.9547283702213278E-2"/>
    <n v="3.7977867203219315E-2"/>
    <n v="7.0925553319919524E-2"/>
    <n v="1.5090543259557343E-3"/>
    <n v="1.6400700873260229E-2"/>
    <n v="5.756605664835613E-2"/>
    <n v="4.5040889070343856E-2"/>
    <n v="8.0411034291392319E-2"/>
    <n v="2.943411255932248E-3"/>
    <n v="136.93360160965796"/>
    <n v="125.50503018108652"/>
    <n v="53.113682092555329"/>
    <n v="176.5"/>
    <n v="10.485915492957746"/>
    <n v="137.38761003126257"/>
    <n v="125.92114675135232"/>
    <n v="53.28978247032228"/>
    <n v="177.08519227911378"/>
    <n v="10.520681933671165"/>
  </r>
  <r>
    <x v="9"/>
    <x v="2"/>
    <n v="2"/>
    <x v="52"/>
    <x v="25"/>
    <x v="1"/>
    <n v="19400"/>
    <n v="4850"/>
    <n v="278"/>
    <n v="924"/>
    <n v="1173"/>
    <n v="1022"/>
    <n v="103"/>
    <n v="3516154"/>
    <n v="2713602"/>
    <n v="1016137"/>
    <n v="3470434"/>
    <n v="489118"/>
    <n v="12648.035971223022"/>
    <n v="2936.7987012987014"/>
    <n v="866.27195225916455"/>
    <n v="3395.7279843444226"/>
    <n v="4748.7184466019417"/>
    <n v="1.4329896907216495E-2"/>
    <n v="4.7628865979381443E-2"/>
    <n v="6.0463917525773195E-2"/>
    <n v="5.2680412371134022E-2"/>
    <n v="5.3092783505154636E-3"/>
    <n v="1.631801593117891E-2"/>
    <n v="5.1191681114199139E-2"/>
    <n v="6.4451043237955155E-2"/>
    <n v="5.6417453672280821E-2"/>
    <n v="6.5249515345553646E-3"/>
    <n v="181.24505154639175"/>
    <n v="139.87639175257732"/>
    <n v="52.378195876288657"/>
    <n v="178.88835051546391"/>
    <n v="25.212268041237113"/>
    <n v="181.84597621943723"/>
    <n v="140.3401571037609"/>
    <n v="52.551857722298365"/>
    <n v="179.48146145906193"/>
    <n v="25.295860248583736"/>
  </r>
  <r>
    <x v="9"/>
    <x v="2"/>
    <n v="2"/>
    <x v="53"/>
    <x v="26"/>
    <x v="1"/>
    <n v="8488"/>
    <n v="2122"/>
    <n v="95"/>
    <n v="395"/>
    <n v="882"/>
    <n v="557"/>
    <n v="95"/>
    <n v="1155542"/>
    <n v="1320736"/>
    <n v="556862"/>
    <n v="1724639"/>
    <n v="224830"/>
    <n v="12163.6"/>
    <n v="3343.6354430379747"/>
    <n v="631.36281179138325"/>
    <n v="3096.2998204667865"/>
    <n v="2366.6315789473683"/>
    <n v="1.1192271442035816E-2"/>
    <n v="4.6536286522148917E-2"/>
    <n v="0.10391140433553252"/>
    <n v="6.562205466540999E-2"/>
    <n v="1.1192271442035816E-2"/>
    <n v="1.3852802168078758E-2"/>
    <n v="5.1863513272767683E-2"/>
    <n v="0.11162861432483573"/>
    <n v="7.1884434957071391E-2"/>
    <n v="1.3852802168078758E-2"/>
    <n v="136.13831291234683"/>
    <n v="155.60037700282751"/>
    <n v="65.605796418473133"/>
    <n v="203.1855560791706"/>
    <n v="26.487983034872762"/>
    <n v="136.58968452485607"/>
    <n v="156.11627580877226"/>
    <n v="65.823314863397783"/>
    <n v="203.85922530662086"/>
    <n v="26.575804922472219"/>
  </r>
  <r>
    <x v="10"/>
    <x v="2"/>
    <n v="3"/>
    <x v="27"/>
    <x v="0"/>
    <x v="1"/>
    <n v="21072"/>
    <n v="5268"/>
    <n v="36"/>
    <n v="692"/>
    <n v="339"/>
    <n v="998"/>
    <n v="146"/>
    <n v="635826"/>
    <n v="1058111"/>
    <n v="424079"/>
    <n v="1561585"/>
    <n v="439054"/>
    <n v="17661.833333333332"/>
    <n v="1529.0621387283236"/>
    <n v="1250.9705014749263"/>
    <n v="1564.7144288577153"/>
    <n v="3007.2191780821918"/>
    <n v="1.7084282460136675E-3"/>
    <n v="3.2839787395596051E-2"/>
    <n v="1.6087699316628703E-2"/>
    <n v="4.7361427486712224E-2"/>
    <n v="6.9286256643887626E-3"/>
    <n v="2.3713009197856515E-3"/>
    <n v="3.5700356354660651E-2"/>
    <n v="1.8107126544517856E-2"/>
    <n v="5.0770839720319628E-2"/>
    <n v="8.2600510187804087E-3"/>
    <n v="30.173974943052393"/>
    <n v="50.214075550493547"/>
    <n v="20.125237281700834"/>
    <n v="74.107108959757028"/>
    <n v="20.835895975702353"/>
    <n v="30.27401787317617"/>
    <n v="50.380562175507627"/>
    <n v="20.191963250384028"/>
    <n v="74.352813820894099"/>
    <n v="20.904978159574302"/>
  </r>
  <r>
    <x v="10"/>
    <x v="2"/>
    <n v="3"/>
    <x v="28"/>
    <x v="1"/>
    <x v="1"/>
    <n v="2944"/>
    <n v="736"/>
    <n v="4"/>
    <n v="67"/>
    <n v="245"/>
    <n v="122"/>
    <n v="13"/>
    <n v="71698"/>
    <n v="203098"/>
    <n v="366263"/>
    <n v="315189"/>
    <n v="81065"/>
    <n v="17924.5"/>
    <n v="3031.313432835821"/>
    <n v="1494.9510204081632"/>
    <n v="2583.5163934426228"/>
    <n v="6235.7692307692305"/>
    <n v="1.358695652173913E-3"/>
    <n v="2.2758152173913044E-2"/>
    <n v="8.3220108695652176E-2"/>
    <n v="4.1440217391304345E-2"/>
    <n v="4.4157608695652171E-3"/>
    <n v="2.9405003950655267E-3"/>
    <n v="2.9162229170458069E-2"/>
    <n v="9.5081447112848411E-2"/>
    <n v="4.9998914018305252E-2"/>
    <n v="7.2630318245495394E-3"/>
    <n v="24.353940217391305"/>
    <n v="68.987092391304344"/>
    <n v="124.40998641304348"/>
    <n v="107.06148097826087"/>
    <n v="27.535665760869566"/>
    <n v="24.434686607086579"/>
    <n v="69.215821648108317"/>
    <n v="124.82247232518831"/>
    <n v="107.41644727887824"/>
    <n v="27.626961279303099"/>
  </r>
  <r>
    <x v="10"/>
    <x v="2"/>
    <n v="3"/>
    <x v="29"/>
    <x v="2"/>
    <x v="1"/>
    <n v="3232"/>
    <n v="808"/>
    <n v="18"/>
    <n v="119"/>
    <n v="138"/>
    <n v="238"/>
    <n v="18"/>
    <n v="206322"/>
    <n v="380841"/>
    <n v="119506"/>
    <n v="647792"/>
    <n v="92628"/>
    <n v="11462.333333333334"/>
    <n v="3200.3445378151259"/>
    <n v="865.98550724637676"/>
    <n v="2721.8151260504201"/>
    <n v="5146"/>
    <n v="5.569306930693069E-3"/>
    <n v="3.6819306930693067E-2"/>
    <n v="4.2698019801980201E-2"/>
    <n v="7.3638613861386135E-2"/>
    <n v="5.569306930693069E-3"/>
    <n v="8.6193648158984192E-3"/>
    <n v="4.453743416883299E-2"/>
    <n v="5.0984089666414274E-2"/>
    <n v="8.4343037031388568E-2"/>
    <n v="8.6193648158984192E-3"/>
    <n v="63.837252475247524"/>
    <n v="117.83446782178218"/>
    <n v="36.975866336633665"/>
    <n v="200.43069306930693"/>
    <n v="28.659653465346533"/>
    <n v="64.048907247306175"/>
    <n v="118.22515235879514"/>
    <n v="37.098461189289424"/>
    <n v="201.09522844653969"/>
    <n v="28.754675606592976"/>
  </r>
  <r>
    <x v="10"/>
    <x v="2"/>
    <n v="3"/>
    <x v="30"/>
    <x v="3"/>
    <x v="1"/>
    <n v="22096"/>
    <n v="5524"/>
    <n v="36"/>
    <n v="589"/>
    <n v="338"/>
    <n v="1102"/>
    <n v="80"/>
    <n v="701920"/>
    <n v="2119717"/>
    <n v="259110"/>
    <n v="3488167"/>
    <n v="441479"/>
    <n v="19497.777777777777"/>
    <n v="3598.8404074702885"/>
    <n v="766.59763313609471"/>
    <n v="3165.3058076225047"/>
    <n v="5518.4875000000002"/>
    <n v="1.6292541636495294E-3"/>
    <n v="2.6656408399710355E-2"/>
    <n v="1.5296886314265025E-2"/>
    <n v="4.9873280231716145E-2"/>
    <n v="3.6205648081100651E-3"/>
    <n v="2.2614322443396378E-3"/>
    <n v="2.91812433545535E-2"/>
    <n v="1.7220656835298914E-2"/>
    <n v="5.3285396511624242E-2"/>
    <n v="4.5620199482804026E-3"/>
    <n v="31.766835626357711"/>
    <n v="95.932159666908035"/>
    <n v="11.726556842867486"/>
    <n v="157.86418356263576"/>
    <n v="19.980041636495294"/>
    <n v="31.872159745000321"/>
    <n v="96.250226291020127"/>
    <n v="11.765436675870516"/>
    <n v="158.38758810297261"/>
    <n v="20.04628620364571"/>
  </r>
  <r>
    <x v="10"/>
    <x v="2"/>
    <n v="3"/>
    <x v="31"/>
    <x v="4"/>
    <x v="1"/>
    <n v="9744"/>
    <n v="2436"/>
    <n v="26"/>
    <n v="223"/>
    <n v="683"/>
    <n v="380"/>
    <n v="63"/>
    <n v="563753"/>
    <n v="687535"/>
    <n v="1370768"/>
    <n v="1175408"/>
    <n v="192607"/>
    <n v="21682.807692307691"/>
    <n v="3083.1165919282512"/>
    <n v="2006.9809663250367"/>
    <n v="3093.1789473684212"/>
    <n v="3057.2539682539682"/>
    <n v="2.6683087027914616E-3"/>
    <n v="2.2885878489326765E-2"/>
    <n v="7.0094417077175702E-2"/>
    <n v="3.8998357963875206E-2"/>
    <n v="6.4655172413793103E-3"/>
    <n v="3.8859661505190385E-3"/>
    <n v="2.6415626663036835E-2"/>
    <n v="7.61206848473715E-2"/>
    <n v="4.3567898233094579E-2"/>
    <n v="8.3573397698134023E-3"/>
    <n v="57.856424466338261"/>
    <n v="70.559831691297205"/>
    <n v="140.67816091954023"/>
    <n v="120.62889983579639"/>
    <n v="19.766728243021348"/>
    <n v="58.048249581889706"/>
    <n v="70.793775423429295"/>
    <n v="141.14458456605604"/>
    <n v="121.02884941552385"/>
    <n v="19.832265561724782"/>
  </r>
  <r>
    <x v="10"/>
    <x v="2"/>
    <n v="3"/>
    <x v="32"/>
    <x v="5"/>
    <x v="1"/>
    <n v="3632"/>
    <n v="908"/>
    <n v="22"/>
    <n v="98"/>
    <n v="167"/>
    <n v="152"/>
    <n v="35"/>
    <n v="421679"/>
    <n v="297580"/>
    <n v="169836"/>
    <n v="519686"/>
    <n v="181340"/>
    <n v="19167.227272727272"/>
    <n v="3036.5306122448978"/>
    <n v="1016.9820359281437"/>
    <n v="3418.9868421052633"/>
    <n v="5181.1428571428569"/>
    <n v="6.0572687224669606E-3"/>
    <n v="2.6982378854625552E-2"/>
    <n v="4.5980176211453748E-2"/>
    <n v="4.185022026431718E-2"/>
    <n v="9.6365638766519827E-3"/>
    <n v="9.0571364273414924E-3"/>
    <n v="3.3246836419357044E-2"/>
    <n v="5.4077602742643227E-2"/>
    <n v="4.9592138444428314E-2"/>
    <n v="1.3413515326802338E-2"/>
    <n v="116.1010462555066"/>
    <n v="81.932819383259911"/>
    <n v="46.76101321585903"/>
    <n v="143.08535242290748"/>
    <n v="49.928414096916299"/>
    <n v="116.48598356919359"/>
    <n v="82.204470676795935"/>
    <n v="46.91605108496644"/>
    <n v="143.55975720189988"/>
    <n v="50.093953600813812"/>
  </r>
  <r>
    <x v="10"/>
    <x v="2"/>
    <n v="3"/>
    <x v="33"/>
    <x v="6"/>
    <x v="1"/>
    <n v="24988"/>
    <n v="6247"/>
    <n v="98"/>
    <n v="834"/>
    <n v="580"/>
    <n v="1205"/>
    <n v="217"/>
    <n v="2647589"/>
    <n v="2151995"/>
    <n v="813926"/>
    <n v="2938685"/>
    <n v="1915774"/>
    <n v="27016.214285714286"/>
    <n v="2580.3297362110311"/>
    <n v="1403.3206896551724"/>
    <n v="2438.7427385892115"/>
    <n v="8828.4516129032254"/>
    <n v="3.9218825036017287E-3"/>
    <n v="3.3376020489835123E-2"/>
    <n v="2.3211141347846968E-2"/>
    <n v="4.8223147110613096E-2"/>
    <n v="8.6841684008323993E-3"/>
    <n v="4.8431466321237453E-3"/>
    <n v="3.6023522090893136E-2"/>
    <n v="2.5430557637245679E-2"/>
    <n v="5.1380953626288965E-2"/>
    <n v="1.0051772241290462E-2"/>
    <n v="105.95441812069794"/>
    <n v="86.12113814631023"/>
    <n v="32.572674883944295"/>
    <n v="117.60384984792701"/>
    <n v="76.667760525052032"/>
    <n v="106.30571391345842"/>
    <n v="86.406675965640048"/>
    <n v="32.68067079245516"/>
    <n v="117.99376976251659"/>
    <n v="76.921955321177833"/>
  </r>
  <r>
    <x v="10"/>
    <x v="2"/>
    <n v="3"/>
    <x v="34"/>
    <x v="7"/>
    <x v="1"/>
    <n v="23112"/>
    <n v="5778"/>
    <n v="192"/>
    <n v="595"/>
    <n v="770"/>
    <n v="1185"/>
    <n v="118"/>
    <n v="3225677"/>
    <n v="1437586"/>
    <n v="611820"/>
    <n v="3464509"/>
    <n v="643946"/>
    <n v="16800.401041666668"/>
    <n v="2416.1109243697479"/>
    <n v="794.57142857142856"/>
    <n v="2923.636286919831"/>
    <n v="5457.1694915254238"/>
    <n v="8.3073727933541015E-3"/>
    <n v="2.5744202146071305E-2"/>
    <n v="3.3316026306680513E-2"/>
    <n v="5.127206645898235E-2"/>
    <n v="5.105572862582208E-3"/>
    <n v="9.6984702249483454E-3"/>
    <n v="2.8171445801430547E-2"/>
    <n v="3.606649061778975E-2"/>
    <n v="5.4652313266144302E-2"/>
    <n v="6.1978878559913655E-3"/>
    <n v="139.56719453097958"/>
    <n v="62.200848044305985"/>
    <n v="26.471962616822431"/>
    <n v="149.90087400484597"/>
    <n v="27.861976462443753"/>
    <n v="140.02993472733709"/>
    <n v="62.407077256939736"/>
    <n v="26.559731388133212"/>
    <n v="150.39787589776407"/>
    <n v="27.954353876079288"/>
  </r>
  <r>
    <x v="10"/>
    <x v="2"/>
    <n v="3"/>
    <x v="35"/>
    <x v="8"/>
    <x v="1"/>
    <n v="3132"/>
    <n v="783"/>
    <n v="29"/>
    <n v="83"/>
    <n v="120"/>
    <n v="97"/>
    <n v="42"/>
    <n v="357800"/>
    <n v="237605"/>
    <n v="93397"/>
    <n v="278045"/>
    <n v="162097"/>
    <n v="12337.931034482759"/>
    <n v="2862.7108433734938"/>
    <n v="778.30833333333328"/>
    <n v="2866.4432989690722"/>
    <n v="3859.4523809523807"/>
    <n v="9.2592592592592587E-3"/>
    <n v="2.6500638569604086E-2"/>
    <n v="3.8314176245210725E-2"/>
    <n v="3.0970625798212005E-2"/>
    <n v="1.3409961685823755E-2"/>
    <n v="1.3246873861656764E-2"/>
    <n v="3.3187788328078976E-2"/>
    <n v="4.6305917191913064E-2"/>
    <n v="3.818317029989246E-2"/>
    <n v="1.8198766938493691E-2"/>
    <n v="114.24010217113666"/>
    <n v="75.863665389527455"/>
    <n v="29.820242656449555"/>
    <n v="88.775542784163477"/>
    <n v="51.755108556832695"/>
    <n v="114.6188694558716"/>
    <n v="76.11519417848622"/>
    <n v="29.919112774091783"/>
    <n v="89.069881380262217"/>
    <n v="51.926704533785411"/>
  </r>
  <r>
    <x v="10"/>
    <x v="2"/>
    <n v="3"/>
    <x v="36"/>
    <x v="9"/>
    <x v="1"/>
    <n v="2160"/>
    <n v="540"/>
    <n v="20"/>
    <n v="66"/>
    <n v="136"/>
    <n v="86"/>
    <n v="16"/>
    <n v="287134"/>
    <n v="195064"/>
    <n v="82277"/>
    <n v="259179"/>
    <n v="71649"/>
    <n v="14356.7"/>
    <n v="2955.5151515151515"/>
    <n v="604.97794117647061"/>
    <n v="3013.7093023255816"/>
    <n v="4478.0625"/>
    <n v="9.2592592592592587E-3"/>
    <n v="3.0555555555555555E-2"/>
    <n v="6.2962962962962957E-2"/>
    <n v="3.9814814814814817E-2"/>
    <n v="7.4074074074074077E-3"/>
    <n v="1.4060983097113539E-2"/>
    <n v="3.9184061462330021E-2"/>
    <n v="7.514023484296406E-2"/>
    <n v="4.9617135262886254E-2"/>
    <n v="1.1706211722428111E-2"/>
    <n v="132.9324074074074"/>
    <n v="90.30740740740741"/>
    <n v="38.091203703703705"/>
    <n v="119.99027777777778"/>
    <n v="33.170833333333334"/>
    <n v="133.37314972162167"/>
    <n v="90.606824957331469"/>
    <n v="38.217496498658704"/>
    <n v="120.38810998244787"/>
    <n v="33.280812458310315"/>
  </r>
  <r>
    <x v="10"/>
    <x v="2"/>
    <n v="3"/>
    <x v="37"/>
    <x v="10"/>
    <x v="1"/>
    <n v="5724"/>
    <n v="1431"/>
    <n v="47"/>
    <n v="176"/>
    <n v="323"/>
    <n v="350"/>
    <n v="99"/>
    <n v="1030495"/>
    <n v="748885"/>
    <n v="330188"/>
    <n v="1034971"/>
    <n v="552172"/>
    <n v="21925.425531914894"/>
    <n v="4255.028409090909"/>
    <n v="1022.2538699690402"/>
    <n v="2957.06"/>
    <n v="5577.4949494949497"/>
    <n v="8.2110412299091547E-3"/>
    <n v="3.0747728860936407E-2"/>
    <n v="5.6429070580013979E-2"/>
    <n v="6.114605171208945E-2"/>
    <n v="1.7295597484276729E-2"/>
    <n v="1.0990209606908847E-2"/>
    <n v="3.6064292827708955E-2"/>
    <n v="6.3535391777436709E-2"/>
    <n v="6.8524912835439614E-2"/>
    <n v="2.1310595584178887E-2"/>
    <n v="180.03057302585606"/>
    <n v="130.83245981830888"/>
    <n v="57.684835779175401"/>
    <n v="180.81254367575121"/>
    <n v="96.466107617051009"/>
    <n v="180.62747105044053"/>
    <n v="131.26623967860994"/>
    <n v="57.876091986087125"/>
    <n v="181.41203435295219"/>
    <n v="96.785944565343684"/>
  </r>
  <r>
    <x v="10"/>
    <x v="2"/>
    <n v="3"/>
    <x v="38"/>
    <x v="11"/>
    <x v="1"/>
    <n v="23200"/>
    <n v="5800"/>
    <n v="48"/>
    <n v="547"/>
    <n v="2044"/>
    <n v="890"/>
    <n v="218"/>
    <n v="710166"/>
    <n v="1052692"/>
    <n v="2561665"/>
    <n v="1572750"/>
    <n v="1087349"/>
    <n v="14795.125"/>
    <n v="1924.4826325411334"/>
    <n v="1253.2607632093934"/>
    <n v="1767.1348314606741"/>
    <n v="4987.839449541284"/>
    <n v="2.0689655172413794E-3"/>
    <n v="2.3577586206896553E-2"/>
    <n v="8.810344827586207E-2"/>
    <n v="3.8362068965517242E-2"/>
    <n v="9.3965517241379314E-3"/>
    <n v="2.7640519621196106E-3"/>
    <n v="2.5898614686281147E-2"/>
    <n v="9.2439367356864963E-2"/>
    <n v="4.1300183571502017E-2"/>
    <n v="1.0872414912958791E-2"/>
    <n v="30.610603448275864"/>
    <n v="45.374655172413796"/>
    <n v="110.41659482758621"/>
    <n v="67.790948275862064"/>
    <n v="46.868491379310342"/>
    <n v="30.712094036360536"/>
    <n v="45.525096520143805"/>
    <n v="110.78268513228387"/>
    <n v="68.015711672603345"/>
    <n v="47.023885596244526"/>
  </r>
  <r>
    <x v="10"/>
    <x v="2"/>
    <n v="3"/>
    <x v="39"/>
    <x v="12"/>
    <x v="1"/>
    <n v="17852"/>
    <n v="4463"/>
    <n v="71"/>
    <n v="561"/>
    <n v="733"/>
    <n v="979"/>
    <n v="179"/>
    <n v="1468259"/>
    <n v="1722016"/>
    <n v="822108"/>
    <n v="2831427"/>
    <n v="673565"/>
    <n v="20679.704225352114"/>
    <n v="3069.5472370766488"/>
    <n v="1121.5661664392906"/>
    <n v="2892.1624106230847"/>
    <n v="3762.9329608938547"/>
    <n v="3.9771454178803498E-3"/>
    <n v="3.142505041451938E-2"/>
    <n v="4.1059825229666141E-2"/>
    <n v="5.4839793860631862E-2"/>
    <n v="1.0026887743670177E-2"/>
    <n v="5.0747170383670468E-3"/>
    <n v="3.4467455860474519E-2"/>
    <n v="4.4520149406013579E-2"/>
    <n v="5.8810000423522787E-2"/>
    <n v="1.1764317510986321E-2"/>
    <n v="82.246190902980061"/>
    <n v="96.460676674882365"/>
    <n v="46.051310777503922"/>
    <n v="158.6055904100381"/>
    <n v="37.730506385839121"/>
    <n v="82.518881191381993"/>
    <n v="96.780495616685371"/>
    <n v="46.203995601923552"/>
    <n v="159.13145311220376"/>
    <n v="37.85560327549377"/>
  </r>
  <r>
    <x v="10"/>
    <x v="2"/>
    <n v="3"/>
    <x v="40"/>
    <x v="13"/>
    <x v="1"/>
    <n v="5132"/>
    <n v="1283"/>
    <n v="41"/>
    <n v="159"/>
    <n v="229"/>
    <n v="205"/>
    <n v="46"/>
    <n v="817097"/>
    <n v="471365"/>
    <n v="198636"/>
    <n v="663753"/>
    <n v="372751"/>
    <n v="19929.195121951219"/>
    <n v="2964.5597484276727"/>
    <n v="867.4061135371179"/>
    <n v="3237.8195121951221"/>
    <n v="8103.282608695652"/>
    <n v="7.9890880748246292E-3"/>
    <n v="3.0982073265783321E-2"/>
    <n v="4.4621979734996105E-2"/>
    <n v="3.9945440374123148E-2"/>
    <n v="8.9633671083398283E-3"/>
    <n v="1.0884560453554386E-2"/>
    <n v="3.6617589967874363E-2"/>
    <n v="5.1337422271999167E-2"/>
    <n v="4.6314776394921042E-2"/>
    <n v="1.202880868344451E-2"/>
    <n v="159.21609508963368"/>
    <n v="91.848207326578333"/>
    <n v="38.705378020265002"/>
    <n v="129.33612626656273"/>
    <n v="72.63269680436477"/>
    <n v="159.74398194264842"/>
    <n v="92.152733455631903"/>
    <n v="38.83370713288619"/>
    <n v="129.76494497762039"/>
    <n v="72.873513197458962"/>
  </r>
  <r>
    <x v="10"/>
    <x v="2"/>
    <n v="3"/>
    <x v="41"/>
    <x v="14"/>
    <x v="1"/>
    <n v="24844"/>
    <n v="6211"/>
    <n v="192"/>
    <n v="749"/>
    <n v="1456"/>
    <n v="1122"/>
    <n v="251"/>
    <n v="2553425"/>
    <n v="2349084"/>
    <n v="1468312"/>
    <n v="3518020"/>
    <n v="2504982"/>
    <n v="13299.088541666666"/>
    <n v="3136.293724966622"/>
    <n v="1008.4560439560439"/>
    <n v="3135.4901960784314"/>
    <n v="9980.0079681274892"/>
    <n v="7.7282241184994365E-3"/>
    <n v="3.0148124295604574E-2"/>
    <n v="5.860569956528739E-2"/>
    <n v="4.5161809692481084E-2"/>
    <n v="1.0103042988246659E-2"/>
    <n v="9.0227189895536169E-3"/>
    <n v="3.2675838764150721E-2"/>
    <n v="6.2077868684515897E-2"/>
    <n v="4.8231508174276558E-2"/>
    <n v="1.1581355510939058E-2"/>
    <n v="102.77833682176784"/>
    <n v="94.553373047818383"/>
    <n v="59.101271936886171"/>
    <n v="141.6044115279343"/>
    <n v="100.82844952503622"/>
    <n v="103.11910219949165"/>
    <n v="94.866868253890615"/>
    <n v="59.297224390275801"/>
    <n v="142.07390619260624"/>
    <n v="101.1627499792972"/>
  </r>
  <r>
    <x v="10"/>
    <x v="2"/>
    <n v="3"/>
    <x v="42"/>
    <x v="15"/>
    <x v="1"/>
    <n v="3448"/>
    <n v="862"/>
    <n v="30"/>
    <n v="107"/>
    <n v="94"/>
    <n v="161"/>
    <n v="48"/>
    <n v="500573"/>
    <n v="335936"/>
    <n v="100159"/>
    <n v="432974"/>
    <n v="376524"/>
    <n v="16685.766666666666"/>
    <n v="3139.5887850467288"/>
    <n v="1065.5212765957447"/>
    <n v="2689.2795031055903"/>
    <n v="7844.25"/>
    <n v="8.7006960556844544E-3"/>
    <n v="3.1032482598607889E-2"/>
    <n v="2.7262180974477957E-2"/>
    <n v="4.6693735498839907E-2"/>
    <n v="1.3921113689095127E-2"/>
    <n v="1.2385816542089562E-2"/>
    <n v="3.7913222825623302E-2"/>
    <n v="3.372393602931191E-2"/>
    <n v="5.5065515850789455E-2"/>
    <n v="1.8570173275393828E-2"/>
    <n v="145.17778422273781"/>
    <n v="97.429234338747094"/>
    <n v="29.048433874709978"/>
    <n v="125.57250580046404"/>
    <n v="109.20069605568446"/>
    <n v="145.65912653676611"/>
    <n v="97.752264569313681"/>
    <n v="29.144745031785487"/>
    <n v="125.98884608864195"/>
    <n v="109.56275500302517"/>
  </r>
  <r>
    <x v="10"/>
    <x v="2"/>
    <n v="3"/>
    <x v="43"/>
    <x v="16"/>
    <x v="1"/>
    <n v="5756"/>
    <n v="1439"/>
    <n v="49"/>
    <n v="183"/>
    <n v="233"/>
    <n v="232"/>
    <n v="145"/>
    <n v="1125926"/>
    <n v="329557"/>
    <n v="168411"/>
    <n v="737126"/>
    <n v="889298"/>
    <n v="22978.081632653062"/>
    <n v="1800.8579234972678"/>
    <n v="722.79399141630904"/>
    <n v="3177.2672413793102"/>
    <n v="6133.0896551724136"/>
    <n v="8.512856150104239E-3"/>
    <n v="3.179291174426685E-2"/>
    <n v="4.0479499652536485E-2"/>
    <n v="4.030576789437109E-2"/>
    <n v="2.5191104933981932E-2"/>
    <n v="1.1334334482324328E-2"/>
    <n v="3.7181125416142644E-2"/>
    <n v="4.6532075287786169E-2"/>
    <n v="4.6345887944791414E-2"/>
    <n v="3.0003695092301205E-2"/>
    <n v="195.60910354412786"/>
    <n v="57.254517025712303"/>
    <n v="29.258339124391938"/>
    <n v="128.06219596942321"/>
    <n v="154.49930507296733"/>
    <n v="196.25765276292896"/>
    <n v="57.444346494878509"/>
    <n v="29.355346230087612"/>
    <n v="128.48679091745529"/>
    <n v="155.01155323419761"/>
  </r>
  <r>
    <x v="10"/>
    <x v="2"/>
    <n v="3"/>
    <x v="44"/>
    <x v="17"/>
    <x v="1"/>
    <n v="20240"/>
    <n v="5060"/>
    <n v="131"/>
    <n v="544"/>
    <n v="1860"/>
    <n v="820"/>
    <n v="166"/>
    <n v="1825589"/>
    <n v="1669442"/>
    <n v="943432"/>
    <n v="2595967"/>
    <n v="372140"/>
    <n v="13935.79389312977"/>
    <n v="3068.8272058823532"/>
    <n v="507.22150537634411"/>
    <n v="3165.8134146341463"/>
    <n v="2241.8072289156626"/>
    <n v="6.4723320158102766E-3"/>
    <n v="2.6877470355731226E-2"/>
    <n v="9.1897233201581024E-2"/>
    <n v="4.0513833992094864E-2"/>
    <n v="8.2015810276679837E-3"/>
    <n v="7.7856534844513063E-3"/>
    <n v="2.9526145075345907E-2"/>
    <n v="9.6628412254949211E-2"/>
    <n v="4.3742861150466938E-2"/>
    <n v="9.6786853286325355E-3"/>
    <n v="90.19708498023715"/>
    <n v="82.482312252964434"/>
    <n v="46.612252964426879"/>
    <n v="128.25923913043479"/>
    <n v="18.386363636363637"/>
    <n v="90.496136752072871"/>
    <n v="82.755785410436872"/>
    <n v="46.766797613417708"/>
    <n v="128.68448738235625"/>
    <n v="18.447324305151049"/>
  </r>
  <r>
    <x v="10"/>
    <x v="2"/>
    <n v="3"/>
    <x v="45"/>
    <x v="18"/>
    <x v="1"/>
    <n v="20576"/>
    <n v="5144"/>
    <n v="83"/>
    <n v="757"/>
    <n v="2049"/>
    <n v="1242"/>
    <n v="267"/>
    <n v="2900390"/>
    <n v="2520702"/>
    <n v="1767814"/>
    <n v="4376506"/>
    <n v="2486495"/>
    <n v="34944.457831325301"/>
    <n v="3329.8573315719946"/>
    <n v="862.7691556857003"/>
    <n v="3523.7568438003223"/>
    <n v="9312.7153558052432"/>
    <n v="4.0338258164852253E-3"/>
    <n v="3.6790435458786935E-2"/>
    <n v="9.9582037325038883E-2"/>
    <n v="6.0361586314152407E-2"/>
    <n v="1.2976283048211509E-2"/>
    <n v="5.063396838082608E-3"/>
    <n v="3.9848194808175461E-2"/>
    <n v="0.10444597525463865"/>
    <n v="6.4230028843196854E-2"/>
    <n v="1.4814574614043761E-2"/>
    <n v="140.95985614307932"/>
    <n v="122.50690124416796"/>
    <n v="85.916310264385686"/>
    <n v="212.69955287713842"/>
    <n v="120.84443040435458"/>
    <n v="141.4272137605293"/>
    <n v="122.91307740703618"/>
    <n v="86.201168969295949"/>
    <n v="213.4047661129155"/>
    <n v="121.24509458365503"/>
  </r>
  <r>
    <x v="10"/>
    <x v="2"/>
    <n v="3"/>
    <x v="46"/>
    <x v="19"/>
    <x v="1"/>
    <n v="10516"/>
    <n v="2629"/>
    <n v="96"/>
    <n v="303"/>
    <n v="583"/>
    <n v="483"/>
    <n v="82"/>
    <n v="1138842"/>
    <n v="892086"/>
    <n v="435978"/>
    <n v="1312690"/>
    <n v="202690"/>
    <n v="11862.9375"/>
    <n v="2944.1782178217823"/>
    <n v="747.81818181818187"/>
    <n v="2717.7846790890271"/>
    <n v="2471.8292682926831"/>
    <n v="9.1289463674400911E-3"/>
    <n v="2.881323697223279E-2"/>
    <n v="5.5439330543933053E-2"/>
    <n v="4.5930011411182962E-2"/>
    <n v="7.7976416888550781E-3"/>
    <n v="1.1289920313820338E-2"/>
    <n v="3.2614063381948638E-2"/>
    <n v="6.0638746348850553E-2"/>
    <n v="5.0686309075925869E-2"/>
    <n v="9.7961796288174308E-3"/>
    <n v="108.29612019779384"/>
    <n v="84.831304678585013"/>
    <n v="41.458539368581206"/>
    <n v="124.82788132369723"/>
    <n v="19.274438950171167"/>
    <n v="108.65517999041552"/>
    <n v="85.11256600733887"/>
    <n v="41.595996689498079"/>
    <n v="125.24175278187717"/>
    <n v="19.338344065513319"/>
  </r>
  <r>
    <x v="10"/>
    <x v="2"/>
    <n v="3"/>
    <x v="47"/>
    <x v="20"/>
    <x v="1"/>
    <n v="8872"/>
    <n v="2218"/>
    <n v="71"/>
    <n v="355"/>
    <n v="564"/>
    <n v="461"/>
    <n v="68"/>
    <n v="986842"/>
    <n v="1347548"/>
    <n v="558282"/>
    <n v="1881303"/>
    <n v="241941"/>
    <n v="13899.183098591549"/>
    <n v="3795.9098591549296"/>
    <n v="989.86170212765956"/>
    <n v="4080.9175704989152"/>
    <n v="3557.955882352941"/>
    <n v="8.0027051397655539E-3"/>
    <n v="4.0013525698827775E-2"/>
    <n v="6.3570784490532009E-2"/>
    <n v="5.1961226330027054E-2"/>
    <n v="7.6645626690712357E-3"/>
    <n v="1.0206741760480455E-2"/>
    <n v="4.486173233253319E-2"/>
    <n v="6.9606258961039211E-2"/>
    <n v="5.7451549398431709E-2"/>
    <n v="9.8219001786555727E-3"/>
    <n v="111.23106402164112"/>
    <n v="151.88773669972949"/>
    <n v="62.926284941388637"/>
    <n v="212.04948151487827"/>
    <n v="27.27017583408476"/>
    <n v="111.59985472908063"/>
    <n v="152.39132610941078"/>
    <n v="63.134919366890131"/>
    <n v="212.75253941500623"/>
    <n v="27.360591110844997"/>
  </r>
  <r>
    <x v="10"/>
    <x v="2"/>
    <n v="3"/>
    <x v="48"/>
    <x v="21"/>
    <x v="1"/>
    <n v="17472"/>
    <n v="4368"/>
    <n v="193"/>
    <n v="694"/>
    <n v="859"/>
    <n v="959"/>
    <n v="235"/>
    <n v="2173935"/>
    <n v="2075945"/>
    <n v="773587"/>
    <n v="2744614"/>
    <n v="693271"/>
    <n v="11263.911917098445"/>
    <n v="2991.2752161383287"/>
    <n v="900.56693830034919"/>
    <n v="2861.9541188738267"/>
    <n v="2950.0893617021275"/>
    <n v="1.1046245421245422E-2"/>
    <n v="3.9720695970695968E-2"/>
    <n v="4.9164377289377288E-2"/>
    <n v="5.4887820512820512E-2"/>
    <n v="1.3450091575091576E-2"/>
    <n v="1.2888628542778455E-2"/>
    <n v="4.3163337629313757E-2"/>
    <n v="5.2975584872717446E-2"/>
    <n v="5.8902623915198356E-2"/>
    <n v="1.5480609190258761E-2"/>
    <n v="124.42393543956044"/>
    <n v="118.81553342490842"/>
    <n v="44.27581272893773"/>
    <n v="157.08642399267399"/>
    <n v="39.678972069597073"/>
    <n v="124.8364676002187"/>
    <n v="119.20947072122027"/>
    <n v="44.422610823897855"/>
    <n v="157.60724984238564"/>
    <n v="39.810529169304154"/>
  </r>
  <r>
    <x v="10"/>
    <x v="2"/>
    <n v="3"/>
    <x v="49"/>
    <x v="22"/>
    <x v="1"/>
    <n v="5260"/>
    <n v="1315"/>
    <n v="60"/>
    <n v="217"/>
    <n v="380"/>
    <n v="367"/>
    <n v="27"/>
    <n v="1043825"/>
    <n v="815482"/>
    <n v="298682"/>
    <n v="1129141"/>
    <n v="150722"/>
    <n v="17397.083333333332"/>
    <n v="3757.9815668202764"/>
    <n v="786.00526315789477"/>
    <n v="3076.6784741144415"/>
    <n v="5582.2962962962965"/>
    <n v="1.1406844106463879E-2"/>
    <n v="4.1254752851711027E-2"/>
    <n v="7.2243346007604556E-2"/>
    <n v="6.9771863117870717E-2"/>
    <n v="5.1330798479087454E-3"/>
    <n v="1.4818416581428257E-2"/>
    <n v="4.7644028952884263E-2"/>
    <n v="8.0560581805044496E-2"/>
    <n v="7.7956472267349877E-2"/>
    <n v="7.4288825053013593E-3"/>
    <n v="198.44581749049431"/>
    <n v="155.03460076045627"/>
    <n v="56.783650190114066"/>
    <n v="214.66558935361218"/>
    <n v="28.654372623574144"/>
    <n v="199.10377193932069"/>
    <n v="155.54862371434015"/>
    <n v="56.971918482868467"/>
    <n v="215.37732105605491"/>
    <n v="28.749377255994339"/>
  </r>
  <r>
    <x v="10"/>
    <x v="2"/>
    <n v="3"/>
    <x v="50"/>
    <x v="23"/>
    <x v="1"/>
    <n v="8044"/>
    <n v="2011"/>
    <n v="97"/>
    <n v="417"/>
    <n v="782"/>
    <n v="649"/>
    <n v="172"/>
    <n v="1811919"/>
    <n v="1210757"/>
    <n v="811797"/>
    <n v="2108170"/>
    <n v="1065031"/>
    <n v="18679.577319587628"/>
    <n v="2903.4940047961632"/>
    <n v="1038.1035805626598"/>
    <n v="3248.3359013867489"/>
    <n v="6192.0406976744189"/>
    <n v="1.2058677274987568E-2"/>
    <n v="5.1839880656389857E-2"/>
    <n v="9.7215315763301835E-2"/>
    <n v="8.0681253107906512E-2"/>
    <n v="2.1382396817503729E-2"/>
    <n v="1.4894214164999649E-2"/>
    <n v="5.7599486037877359E-2"/>
    <n v="0.10491156860504605"/>
    <n v="8.775646198349886E-2"/>
    <n v="2.5140377941126269E-2"/>
    <n v="225.25099453008454"/>
    <n v="150.51678269517652"/>
    <n v="100.91956737941322"/>
    <n v="262.07981103928392"/>
    <n v="132.40067130780707"/>
    <n v="225.99782253496673"/>
    <n v="151.01582665614117"/>
    <n v="101.25416993829104"/>
    <n v="262.94874634767933"/>
    <n v="132.83965063131308"/>
  </r>
  <r>
    <x v="10"/>
    <x v="2"/>
    <n v="3"/>
    <x v="51"/>
    <x v="24"/>
    <x v="1"/>
    <n v="4164"/>
    <n v="1041"/>
    <n v="49"/>
    <n v="215"/>
    <n v="178"/>
    <n v="400"/>
    <n v="10"/>
    <n v="487152"/>
    <n v="535138"/>
    <n v="223750"/>
    <n v="967950"/>
    <n v="67605"/>
    <n v="9941.8775510204086"/>
    <n v="2489.013953488372"/>
    <n v="1257.0224719101125"/>
    <n v="2419.875"/>
    <n v="6760.5"/>
    <n v="1.1767531219980788E-2"/>
    <n v="5.1633045148895294E-2"/>
    <n v="4.2747358309317966E-2"/>
    <n v="9.6061479346781942E-2"/>
    <n v="2.4015369836695487E-3"/>
    <n v="1.5661323677719621E-2"/>
    <n v="5.9623152909844546E-2"/>
    <n v="5.0051488206249384E-2"/>
    <n v="0.10670155320939254"/>
    <n v="4.1688891064607641E-3"/>
    <n v="116.99135446685879"/>
    <n v="128.5153698366955"/>
    <n v="53.734390009606145"/>
    <n v="232.45677233429396"/>
    <n v="16.235590778097983"/>
    <n v="117.37924363035494"/>
    <n v="128.94146729944839"/>
    <n v="53.912548367433395"/>
    <n v="233.22749136204317"/>
    <n v="16.289420479912113"/>
  </r>
  <r>
    <x v="10"/>
    <x v="2"/>
    <n v="3"/>
    <x v="52"/>
    <x v="25"/>
    <x v="1"/>
    <n v="20132"/>
    <n v="5033"/>
    <n v="266"/>
    <n v="969"/>
    <n v="2383"/>
    <n v="1763"/>
    <n v="538"/>
    <n v="4260162"/>
    <n v="2582443"/>
    <n v="1932799"/>
    <n v="5147009"/>
    <n v="2885615"/>
    <n v="16015.646616541353"/>
    <n v="2665.0598555211559"/>
    <n v="811.07805287452788"/>
    <n v="2919.4605785592739"/>
    <n v="5363.596654275093"/>
    <n v="1.3212795549374131E-2"/>
    <n v="4.8132326644148619E-2"/>
    <n v="0.11836876614345321"/>
    <n v="8.7572024637393206E-2"/>
    <n v="2.6723624081064972E-2"/>
    <n v="1.5087883194681576E-2"/>
    <n v="5.1647276847961637E-2"/>
    <n v="0.12367363319568107"/>
    <n v="9.2213910436941077E-2"/>
    <n v="2.9371991449482122E-2"/>
    <n v="211.61146433538644"/>
    <n v="128.2755314921518"/>
    <n v="96.006308364792375"/>
    <n v="255.66307371349097"/>
    <n v="143.33474071130539"/>
    <n v="212.31306997335261"/>
    <n v="128.70083376200122"/>
    <n v="96.324620831655224"/>
    <n v="256.51073409191383"/>
    <n v="143.80997234639338"/>
  </r>
  <r>
    <x v="10"/>
    <x v="2"/>
    <n v="3"/>
    <x v="53"/>
    <x v="26"/>
    <x v="1"/>
    <n v="8876"/>
    <n v="2219"/>
    <n v="94"/>
    <n v="414"/>
    <n v="837"/>
    <n v="726"/>
    <n v="90"/>
    <n v="1163585"/>
    <n v="1433482"/>
    <n v="535746"/>
    <n v="2517452"/>
    <n v="257208"/>
    <n v="12378.563829787234"/>
    <n v="3462.5169082125603"/>
    <n v="640.07885304659499"/>
    <n v="3467.564738292011"/>
    <n v="2857.8666666666668"/>
    <n v="1.0590356016223525E-2"/>
    <n v="4.6642631816133394E-2"/>
    <n v="9.4299233889139258E-2"/>
    <n v="8.1793600721045523E-2"/>
    <n v="1.0139702568724651E-2"/>
    <n v="1.3121929999756754E-2"/>
    <n v="5.185778010458128E-2"/>
    <n v="0.10152682747850808"/>
    <n v="8.8571218844548216E-2"/>
    <n v="1.2617391809116167E-2"/>
    <n v="131.09339792699413"/>
    <n v="161.500901306895"/>
    <n v="60.358945470932852"/>
    <n v="283.62460567823342"/>
    <n v="28.977917981072554"/>
    <n v="131.52804293724719"/>
    <n v="162.03636351944294"/>
    <n v="60.559067787448654"/>
    <n v="284.56497355024243"/>
    <n v="29.073995340094175"/>
  </r>
  <r>
    <x v="11"/>
    <x v="2"/>
    <n v="4"/>
    <x v="27"/>
    <x v="0"/>
    <x v="1"/>
    <n v="21168"/>
    <n v="5292"/>
    <n v="45"/>
    <n v="681"/>
    <n v="391"/>
    <n v="943"/>
    <n v="167"/>
    <n v="668936"/>
    <n v="1090866"/>
    <n v="595096"/>
    <n v="1581552"/>
    <n v="494760"/>
    <n v="14865.244444444445"/>
    <n v="1601.8590308370044"/>
    <n v="1521.9846547314578"/>
    <n v="1677.1495227995758"/>
    <n v="2962.6347305389222"/>
    <n v="2.1258503401360546E-3"/>
    <n v="3.2171201814058956E-2"/>
    <n v="1.8471277399848829E-2"/>
    <n v="4.454837490551776E-2"/>
    <n v="7.8892668178382457E-3"/>
    <n v="2.8634492007265132E-3"/>
    <n v="3.4997050611998121E-2"/>
    <n v="2.0627611144931848E-2"/>
    <n v="4.7852346404176932E-2"/>
    <n v="9.3060859207653671E-3"/>
    <n v="31.601284958427815"/>
    <n v="51.533730158730158"/>
    <n v="28.1130007558579"/>
    <n v="74.714285714285708"/>
    <n v="23.373015873015873"/>
    <n v="31.706060187706832"/>
    <n v="51.704592147414701"/>
    <n v="28.206210449824177"/>
    <n v="74.962003692413191"/>
    <n v="23.450509971760873"/>
  </r>
  <r>
    <x v="11"/>
    <x v="2"/>
    <n v="4"/>
    <x v="28"/>
    <x v="1"/>
    <x v="1"/>
    <n v="2908"/>
    <n v="727"/>
    <n v="3"/>
    <n v="67"/>
    <n v="186"/>
    <n v="93"/>
    <n v="16"/>
    <n v="77683"/>
    <n v="185513"/>
    <n v="273825"/>
    <n v="292629"/>
    <n v="94593"/>
    <n v="25894.333333333332"/>
    <n v="2768.8507462686566"/>
    <n v="1472.1774193548388"/>
    <n v="3146.5483870967741"/>
    <n v="5912.0625"/>
    <n v="1.0316368638239339E-3"/>
    <n v="2.3039889958734527E-2"/>
    <n v="6.3961485557083905E-2"/>
    <n v="3.1980742778541953E-2"/>
    <n v="5.5020632737276479E-3"/>
    <n v="2.4187056971045721E-3"/>
    <n v="2.9522312498323738E-2"/>
    <n v="7.4533672897754255E-2"/>
    <n v="3.9583042568381098E-2"/>
    <n v="8.6981860454233631E-3"/>
    <n v="26.713548830811554"/>
    <n v="63.79401650618982"/>
    <n v="94.162654745529579"/>
    <n v="100.62895460797799"/>
    <n v="32.528541953232462"/>
    <n v="26.802118590151608"/>
    <n v="64.005527927793665"/>
    <n v="94.474854510617064"/>
    <n v="100.96259362946172"/>
    <n v="32.636391537378977"/>
  </r>
  <r>
    <x v="11"/>
    <x v="2"/>
    <n v="4"/>
    <x v="29"/>
    <x v="2"/>
    <x v="1"/>
    <n v="3240"/>
    <n v="810"/>
    <n v="17"/>
    <n v="123"/>
    <n v="56"/>
    <n v="283"/>
    <n v="20"/>
    <n v="196820"/>
    <n v="389798"/>
    <n v="57230"/>
    <n v="883796"/>
    <n v="96507"/>
    <n v="11577.64705882353"/>
    <n v="3169.0894308943089"/>
    <n v="1021.9642857142857"/>
    <n v="3122.9540636042402"/>
    <n v="4825.3500000000004"/>
    <n v="5.2469135802469136E-3"/>
    <n v="3.7962962962962962E-2"/>
    <n v="1.7283950617283949E-2"/>
    <n v="8.7345679012345676E-2"/>
    <n v="6.1728395061728392E-3"/>
    <n v="8.2041974819776001E-3"/>
    <n v="4.5785711365616086E-2"/>
    <n v="2.2618760521156182E-2"/>
    <n v="9.8903002938038331E-2"/>
    <n v="9.3789710678485304E-3"/>
    <n v="60.746913580246911"/>
    <n v="120.30802469135803"/>
    <n v="17.663580246913579"/>
    <n v="272.77654320987654"/>
    <n v="29.786111111111111"/>
    <n v="60.94832221938092"/>
    <n v="120.70691039767425"/>
    <n v="17.722144500635959"/>
    <n v="273.68094392947859"/>
    <n v="29.884868064352172"/>
  </r>
  <r>
    <x v="11"/>
    <x v="2"/>
    <n v="4"/>
    <x v="30"/>
    <x v="3"/>
    <x v="1"/>
    <n v="22216"/>
    <n v="5554"/>
    <n v="37"/>
    <n v="614"/>
    <n v="961"/>
    <n v="736"/>
    <n v="109"/>
    <n v="697587"/>
    <n v="2180974"/>
    <n v="825707"/>
    <n v="2390867"/>
    <n v="544439"/>
    <n v="18853.702702702703"/>
    <n v="3552.0749185667751"/>
    <n v="859.21644120707595"/>
    <n v="3248.460597826087"/>
    <n v="4994.8532110091746"/>
    <n v="1.6654663305725604E-3"/>
    <n v="2.7637738566798704E-2"/>
    <n v="4.325711199135758E-2"/>
    <n v="3.3129276197335251E-2"/>
    <n v="4.9063737846597047E-3"/>
    <n v="2.3028911409028584E-3"/>
    <n v="3.0200382618397498E-2"/>
    <n v="4.6437274910649189E-2"/>
    <n v="3.5927053654699365E-2"/>
    <n v="5.998657038785442E-3"/>
    <n v="31.400207057976232"/>
    <n v="98.171317969031335"/>
    <n v="37.167221822110193"/>
    <n v="107.61914836154124"/>
    <n v="24.506616852718761"/>
    <n v="31.504315606037999"/>
    <n v="98.496808605325384"/>
    <n v="37.290451120956696"/>
    <n v="107.97596362899718"/>
    <n v="24.587869447446298"/>
  </r>
  <r>
    <x v="11"/>
    <x v="2"/>
    <n v="4"/>
    <x v="31"/>
    <x v="4"/>
    <x v="1"/>
    <n v="9788"/>
    <n v="2447"/>
    <n v="26"/>
    <n v="245"/>
    <n v="458"/>
    <n v="294"/>
    <n v="71"/>
    <n v="537085"/>
    <n v="749912"/>
    <n v="750367"/>
    <n v="1013271"/>
    <n v="203624"/>
    <n v="20657.115384615383"/>
    <n v="3060.8653061224491"/>
    <n v="1638.3558951965065"/>
    <n v="3446.5"/>
    <n v="2867.9436619718308"/>
    <n v="2.6563138536984062E-3"/>
    <n v="2.5030649775234982E-2"/>
    <n v="4.6791990192071926E-2"/>
    <n v="3.0036779730281977E-2"/>
    <n v="7.253780138945648E-3"/>
    <n v="3.8685048548622444E-3"/>
    <n v="2.8709740386715005E-2"/>
    <n v="5.1765792744667215E-2"/>
    <n v="3.4056661304072366E-2"/>
    <n v="9.2523082240375844E-3"/>
    <n v="54.871781773600325"/>
    <n v="76.615447486718438"/>
    <n v="76.661932979158152"/>
    <n v="103.52176134041683"/>
    <n v="20.803432774826319"/>
    <n v="55.053711195895666"/>
    <n v="76.869468837030482"/>
    <n v="76.916108453839968"/>
    <n v="103.86499156963309"/>
    <n v="20.872407325754878"/>
  </r>
  <r>
    <x v="11"/>
    <x v="2"/>
    <n v="4"/>
    <x v="32"/>
    <x v="5"/>
    <x v="1"/>
    <n v="3672"/>
    <n v="918"/>
    <n v="22"/>
    <n v="103"/>
    <n v="207"/>
    <n v="134"/>
    <n v="43"/>
    <n v="454829"/>
    <n v="310171"/>
    <n v="328283"/>
    <n v="463210"/>
    <n v="223096"/>
    <n v="20674.045454545456"/>
    <n v="3011.3689320388348"/>
    <n v="1585.9082125603866"/>
    <n v="3456.7910447761192"/>
    <n v="5188.2790697674418"/>
    <n v="5.9912854030501088E-3"/>
    <n v="2.8050108932461872E-2"/>
    <n v="5.6372549019607844E-2"/>
    <n v="3.6492374727668843E-2"/>
    <n v="1.1710239651416121E-2"/>
    <n v="8.9585732979294459E-3"/>
    <n v="3.4398940398085991E-2"/>
    <n v="6.5240814883038775E-2"/>
    <n v="4.3702340876709177E-2"/>
    <n v="1.5846707224503757E-2"/>
    <n v="123.86410675381264"/>
    <n v="84.469226579520694"/>
    <n v="89.401688453159039"/>
    <n v="126.14651416122004"/>
    <n v="60.755991285403049"/>
    <n v="124.27478278175403"/>
    <n v="84.749287424943063"/>
    <n v="89.698103058385797"/>
    <n v="126.56475759535184"/>
    <n v="60.957430022004303"/>
  </r>
  <r>
    <x v="11"/>
    <x v="2"/>
    <n v="4"/>
    <x v="33"/>
    <x v="6"/>
    <x v="1"/>
    <n v="25220"/>
    <n v="6305"/>
    <n v="100"/>
    <n v="829"/>
    <n v="701"/>
    <n v="1147"/>
    <n v="256"/>
    <n v="2453533"/>
    <n v="2089645"/>
    <n v="1244903"/>
    <n v="2920504"/>
    <n v="2055469"/>
    <n v="24535.33"/>
    <n v="2520.6815440289506"/>
    <n v="1775.8958630527818"/>
    <n v="2546.2109851787272"/>
    <n v="8029.17578125"/>
    <n v="3.9651070578905628E-3"/>
    <n v="3.2870737509912769E-2"/>
    <n v="2.7795400475812845E-2"/>
    <n v="4.5479777954004756E-2"/>
    <n v="1.0150674068199842E-2"/>
    <n v="4.8871435615078229E-3"/>
    <n v="3.5486693094910031E-2"/>
    <n v="3.0207241530312519E-2"/>
    <n v="4.8536705282889843E-2"/>
    <n v="1.1621344521580658E-2"/>
    <n v="97.285210150674075"/>
    <n v="82.856661379857258"/>
    <n v="49.361736716891357"/>
    <n v="115.8011102299762"/>
    <n v="81.501546391752584"/>
    <n v="97.60776286371734"/>
    <n v="83.131375705707896"/>
    <n v="49.525397380972784"/>
    <n v="116.18505309467527"/>
    <n v="81.771767783731548"/>
  </r>
  <r>
    <x v="11"/>
    <x v="2"/>
    <n v="4"/>
    <x v="34"/>
    <x v="7"/>
    <x v="1"/>
    <n v="23292"/>
    <n v="5823"/>
    <n v="185"/>
    <n v="636"/>
    <n v="1951"/>
    <n v="1262"/>
    <n v="141"/>
    <n v="3075600"/>
    <n v="1505547"/>
    <n v="1790715"/>
    <n v="3916998"/>
    <n v="656050"/>
    <n v="16624.864864864863"/>
    <n v="2367.2122641509436"/>
    <n v="917.8446950281907"/>
    <n v="3103.8019017432648"/>
    <n v="4652.8368794326243"/>
    <n v="7.9426412502146652E-3"/>
    <n v="2.7305512622359609E-2"/>
    <n v="8.3762665292804392E-2"/>
    <n v="5.4181693285248154E-2"/>
    <n v="6.0535806285419887E-3"/>
    <n v="9.2978412572644054E-3"/>
    <n v="2.9793601699738416E-2"/>
    <n v="8.7992094562328899E-2"/>
    <n v="5.763776443683398E-2"/>
    <n v="7.2378218734785804E-3"/>
    <n v="132.04533745492014"/>
    <n v="64.637944358578054"/>
    <n v="76.881117980422459"/>
    <n v="168.16924265842349"/>
    <n v="28.16632320109909"/>
    <n v="132.48313865589233"/>
    <n v="64.852253854195197"/>
    <n v="77.136020171084098"/>
    <n v="168.72681400339866"/>
    <n v="28.259709687605074"/>
  </r>
  <r>
    <x v="11"/>
    <x v="2"/>
    <n v="4"/>
    <x v="35"/>
    <x v="8"/>
    <x v="1"/>
    <n v="3144"/>
    <n v="786"/>
    <n v="32"/>
    <n v="93"/>
    <n v="127"/>
    <n v="97"/>
    <n v="42"/>
    <n v="383250"/>
    <n v="242576"/>
    <n v="123726"/>
    <n v="310093"/>
    <n v="153298"/>
    <n v="11976.5625"/>
    <n v="2608.3440860215055"/>
    <n v="974.22047244094483"/>
    <n v="3196.8350515463917"/>
    <n v="3649.9523809523807"/>
    <n v="1.0178117048346057E-2"/>
    <n v="2.9580152671755726E-2"/>
    <n v="4.039440203562341E-2"/>
    <n v="3.0852417302798984E-2"/>
    <n v="1.3358778625954198E-2"/>
    <n v="1.4348989397137652E-2"/>
    <n v="3.6620509855224331E-2"/>
    <n v="4.857568908342498E-2"/>
    <n v="3.8037871232743242E-2"/>
    <n v="1.8129429738878509E-2"/>
    <n v="121.89885496183206"/>
    <n v="77.155216284987276"/>
    <n v="39.353053435114504"/>
    <n v="98.630089058524177"/>
    <n v="48.7589058524173"/>
    <n v="122.30301512475826"/>
    <n v="77.411027258717183"/>
    <n v="39.483529939532524"/>
    <n v="98.957100767336371"/>
    <n v="48.920567808467553"/>
  </r>
  <r>
    <x v="11"/>
    <x v="2"/>
    <n v="4"/>
    <x v="36"/>
    <x v="9"/>
    <x v="1"/>
    <n v="2180"/>
    <n v="545"/>
    <n v="21"/>
    <n v="71"/>
    <n v="131"/>
    <n v="89"/>
    <n v="20"/>
    <n v="300479"/>
    <n v="209333"/>
    <n v="98303"/>
    <n v="287930"/>
    <n v="91759"/>
    <n v="14308.523809523809"/>
    <n v="2948.3521126760565"/>
    <n v="750.40458015267177"/>
    <n v="3235.1685393258426"/>
    <n v="4587.95"/>
    <n v="9.6330275229357804E-3"/>
    <n v="3.2568807339449543E-2"/>
    <n v="6.0091743119266058E-2"/>
    <n v="4.0825688073394498E-2"/>
    <n v="9.1743119266055051E-3"/>
    <n v="1.4507270214216529E-2"/>
    <n v="4.1426867894220808E-2"/>
    <n v="7.195155519947577E-2"/>
    <n v="5.0700826686565004E-2"/>
    <n v="1.3932187212116778E-2"/>
    <n v="137.83440366972476"/>
    <n v="96.024311926605506"/>
    <n v="45.093119266055048"/>
    <n v="132.07798165137615"/>
    <n v="42.091284403669725"/>
    <n v="138.29139873388212"/>
    <n v="96.342684084943542"/>
    <n v="45.242627171072904"/>
    <n v="132.51589108538928"/>
    <n v="42.230839614157034"/>
  </r>
  <r>
    <x v="11"/>
    <x v="2"/>
    <n v="4"/>
    <x v="37"/>
    <x v="10"/>
    <x v="1"/>
    <n v="5804"/>
    <n v="1451"/>
    <n v="48"/>
    <n v="178"/>
    <n v="93"/>
    <n v="371"/>
    <n v="39"/>
    <n v="952264"/>
    <n v="746628"/>
    <n v="110073"/>
    <n v="1152337"/>
    <n v="189530"/>
    <n v="19838.833333333332"/>
    <n v="4194.5393258426966"/>
    <n v="1183.5806451612902"/>
    <n v="3106.0296495956873"/>
    <n v="4859.7435897435898"/>
    <n v="8.2701585113714674E-3"/>
    <n v="3.0668504479669192E-2"/>
    <n v="1.6023432115782218E-2"/>
    <n v="6.3921433494141977E-2"/>
    <n v="6.719503790489318E-3"/>
    <n v="1.1039942029960269E-2"/>
    <n v="3.5941709786213749E-2"/>
    <n v="1.9863707510731177E-2"/>
    <n v="7.1402639652716232E-2"/>
    <n v="9.2181040152494904E-3"/>
    <n v="164.07029634734667"/>
    <n v="128.64024810475533"/>
    <n v="18.965024121295659"/>
    <n v="198.54186767746381"/>
    <n v="32.655065472088218"/>
    <n v="164.61427748419865"/>
    <n v="129.0667596060255"/>
    <n v="19.027903360326757"/>
    <n v="199.2001405842382"/>
    <n v="32.763334549641876"/>
  </r>
  <r>
    <x v="11"/>
    <x v="2"/>
    <n v="4"/>
    <x v="38"/>
    <x v="11"/>
    <x v="1"/>
    <n v="22988"/>
    <n v="5747"/>
    <n v="47"/>
    <n v="573"/>
    <n v="1996"/>
    <n v="715"/>
    <n v="218"/>
    <n v="717289"/>
    <n v="1033309"/>
    <n v="2193282"/>
    <n v="1468895"/>
    <n v="992136"/>
    <n v="15261.468085106382"/>
    <n v="1803.3315881326353"/>
    <n v="1098.8386773547095"/>
    <n v="2054.3986013986014"/>
    <n v="4551.0825688073392"/>
    <n v="2.0445449799895597E-3"/>
    <n v="2.4926048373064207E-2"/>
    <n v="8.6827910214024709E-2"/>
    <n v="3.110318427005394E-2"/>
    <n v="9.4832086305898736E-3"/>
    <n v="2.7387044290533105E-3"/>
    <n v="2.732184980923975E-2"/>
    <n v="9.1155153528868008E-2"/>
    <n v="3.3770942803470226E-2"/>
    <n v="1.0972617378974835E-2"/>
    <n v="31.202757960675136"/>
    <n v="44.949930398468766"/>
    <n v="95.40986601705238"/>
    <n v="63.898338263441794"/>
    <n v="43.158865495040892"/>
    <n v="31.306211858950732"/>
    <n v="45.098963555499282"/>
    <n v="95.726200957247613"/>
    <n v="64.110195567690894"/>
    <n v="43.301960310128756"/>
  </r>
  <r>
    <x v="11"/>
    <x v="2"/>
    <n v="4"/>
    <x v="39"/>
    <x v="12"/>
    <x v="1"/>
    <n v="17508"/>
    <n v="4377"/>
    <n v="75"/>
    <n v="568"/>
    <n v="971"/>
    <n v="890"/>
    <n v="202"/>
    <n v="1520501"/>
    <n v="1708171"/>
    <n v="1626975"/>
    <n v="2738635"/>
    <n v="805484"/>
    <n v="20273.346666666668"/>
    <n v="3007.3433098591549"/>
    <n v="1675.5664263645726"/>
    <n v="3077.1179775280898"/>
    <n v="3987.5445544554455"/>
    <n v="4.2837559972583959E-3"/>
    <n v="3.2442312085903584E-2"/>
    <n v="5.5460360977838699E-2"/>
    <n v="5.0833904500799637E-2"/>
    <n v="1.1537582819282613E-2"/>
    <n v="5.4338088799111579E-3"/>
    <n v="3.5562149665226986E-2"/>
    <n v="5.9490676918468599E-2"/>
    <n v="5.4701895855744496E-2"/>
    <n v="1.3418090659948288E-2"/>
    <n v="86.846070367831842"/>
    <n v="97.565170207904956"/>
    <n v="92.92751884852639"/>
    <n v="156.42192140735665"/>
    <n v="46.006625542609093"/>
    <n v="87.134011726758914"/>
    <n v="97.888651138874295"/>
    <n v="93.235623474857022"/>
    <n v="156.9405440741653"/>
    <n v="46.159162211479426"/>
  </r>
  <r>
    <x v="11"/>
    <x v="2"/>
    <n v="4"/>
    <x v="40"/>
    <x v="13"/>
    <x v="1"/>
    <n v="5140"/>
    <n v="1285"/>
    <n v="42"/>
    <n v="165"/>
    <n v="216"/>
    <n v="207"/>
    <n v="63"/>
    <n v="781237"/>
    <n v="456871"/>
    <n v="192642"/>
    <n v="655005"/>
    <n v="485002"/>
    <n v="18600.880952380954"/>
    <n v="2768.9151515151516"/>
    <n v="891.86111111111109"/>
    <n v="3164.2753623188405"/>
    <n v="7698.4444444444443"/>
    <n v="8.1712062256809343E-3"/>
    <n v="3.2101167315175094E-2"/>
    <n v="4.2023346303501949E-2"/>
    <n v="4.0272373540856034E-2"/>
    <n v="1.2256809338521401E-2"/>
    <n v="1.1096946724097681E-2"/>
    <n v="3.7829783915860594E-2"/>
    <n v="4.8544090150409717E-2"/>
    <n v="4.6661654308533196E-2"/>
    <n v="1.5832707145926619E-2"/>
    <n v="151.99163424124512"/>
    <n v="88.885408560311291"/>
    <n v="37.478988326848246"/>
    <n v="127.4328793774319"/>
    <n v="94.358365758754857"/>
    <n v="152.49556812706871"/>
    <n v="89.18011142045502"/>
    <n v="37.603251299074124"/>
    <n v="127.85538780302346"/>
    <n v="94.671214410946462"/>
  </r>
  <r>
    <x v="11"/>
    <x v="2"/>
    <n v="4"/>
    <x v="41"/>
    <x v="14"/>
    <x v="1"/>
    <n v="25032"/>
    <n v="6258"/>
    <n v="199"/>
    <n v="812"/>
    <n v="1381"/>
    <n v="1148"/>
    <n v="281"/>
    <n v="2688952"/>
    <n v="2464914"/>
    <n v="1713453"/>
    <n v="3795165"/>
    <n v="2825810"/>
    <n v="13512.321608040202"/>
    <n v="3035.6083743842364"/>
    <n v="1240.733526430123"/>
    <n v="3305.8928571428573"/>
    <n v="10056.26334519573"/>
    <n v="7.9498242249920106E-3"/>
    <n v="3.2438478747203577E-2"/>
    <n v="5.5169383189517418E-2"/>
    <n v="4.5861297539149887E-2"/>
    <n v="1.1225631192074145E-2"/>
    <n v="9.2576615516396146E-3"/>
    <n v="3.5047500378555189E-2"/>
    <n v="5.8531665604056468E-2"/>
    <n v="4.8941910023619813E-2"/>
    <n v="1.2777168170822696E-2"/>
    <n v="107.42058165548099"/>
    <n v="98.470517737296262"/>
    <n v="68.450503355704697"/>
    <n v="151.61253595397892"/>
    <n v="112.88790348354107"/>
    <n v="107.77673856767758"/>
    <n v="98.797000381490037"/>
    <n v="68.677453531711549"/>
    <n v="152.11521292540741"/>
    <n v="113.26218750350655"/>
  </r>
  <r>
    <x v="11"/>
    <x v="2"/>
    <n v="4"/>
    <x v="42"/>
    <x v="15"/>
    <x v="1"/>
    <n v="3464"/>
    <n v="866"/>
    <n v="32"/>
    <n v="115"/>
    <n v="212"/>
    <n v="150"/>
    <n v="54"/>
    <n v="569970"/>
    <n v="341303"/>
    <n v="300984"/>
    <n v="413377"/>
    <n v="383765"/>
    <n v="17811.5625"/>
    <n v="2967.8521739130433"/>
    <n v="1419.7358490566037"/>
    <n v="2755.8466666666668"/>
    <n v="7106.7592592592591"/>
    <n v="9.2378752886836026E-3"/>
    <n v="3.3198614318706694E-2"/>
    <n v="6.1200923787528866E-2"/>
    <n v="4.3302540415704388E-2"/>
    <n v="1.558891454965358E-2"/>
    <n v="1.3025245201293698E-2"/>
    <n v="4.0291053003700096E-2"/>
    <n v="7.069018266724901E-2"/>
    <n v="5.1360238256913465E-2"/>
    <n v="2.0493058002692997E-2"/>
    <n v="164.54099307159353"/>
    <n v="98.528579676674369"/>
    <n v="86.889145496535804"/>
    <n v="119.33516166281755"/>
    <n v="110.78666281755196"/>
    <n v="165.08653482084685"/>
    <n v="98.855254827375987"/>
    <n v="87.177229672645524"/>
    <n v="119.73082180577435"/>
    <n v="111.15398009635996"/>
  </r>
  <r>
    <x v="11"/>
    <x v="2"/>
    <n v="4"/>
    <x v="43"/>
    <x v="16"/>
    <x v="1"/>
    <n v="5816"/>
    <n v="1454"/>
    <n v="48"/>
    <n v="197"/>
    <n v="494"/>
    <n v="433"/>
    <n v="29"/>
    <n v="1069064"/>
    <n v="360038"/>
    <n v="405446"/>
    <n v="1517405"/>
    <n v="154883"/>
    <n v="22272.166666666668"/>
    <n v="1827.6040609137056"/>
    <n v="820.74089068825913"/>
    <n v="3504.3995381062355"/>
    <n v="5340.7931034482763"/>
    <n v="8.253094910591471E-3"/>
    <n v="3.3872077028885832E-2"/>
    <n v="8.4938101788170559E-2"/>
    <n v="7.4449793672627232E-2"/>
    <n v="4.9862448418156805E-3"/>
    <n v="1.1017187386652453E-2"/>
    <n v="3.9398981439217669E-2"/>
    <n v="9.3455760483871858E-2"/>
    <n v="8.2469813876179646E-2"/>
    <n v="7.1382587033664768E-3"/>
    <n v="183.81430536451168"/>
    <n v="61.904745529573589"/>
    <n v="69.712173314993123"/>
    <n v="260.9018225584594"/>
    <n v="26.630502063273727"/>
    <n v="184.42374849363335"/>
    <n v="62.109993003366277"/>
    <n v="69.943306604421878"/>
    <n v="261.76685220247032"/>
    <n v="26.718796477983933"/>
  </r>
  <r>
    <x v="11"/>
    <x v="2"/>
    <n v="4"/>
    <x v="44"/>
    <x v="17"/>
    <x v="1"/>
    <n v="20384"/>
    <n v="5096"/>
    <n v="136"/>
    <n v="645"/>
    <n v="1737"/>
    <n v="689"/>
    <n v="186"/>
    <n v="1949560"/>
    <n v="1864188"/>
    <n v="1092769"/>
    <n v="2292977"/>
    <n v="390145"/>
    <n v="14335"/>
    <n v="2890.2139534883722"/>
    <n v="629.11283822682788"/>
    <n v="3327.9782293178519"/>
    <n v="2097.5537634408602"/>
    <n v="6.6718995290423865E-3"/>
    <n v="3.1642464678178966E-2"/>
    <n v="8.5213893249607542E-2"/>
    <n v="3.3801020408163268E-2"/>
    <n v="9.1248037676609113E-3"/>
    <n v="8.0004630551330658E-3"/>
    <n v="3.449916205426224E-2"/>
    <n v="8.9770338955954959E-2"/>
    <n v="3.6750255607305021E-2"/>
    <n v="1.0676592024728936E-2"/>
    <n v="95.641679748822611"/>
    <n v="91.453492935635794"/>
    <n v="53.609154238618522"/>
    <n v="112.48906004709576"/>
    <n v="19.139766483516482"/>
    <n v="95.95878327602081"/>
    <n v="91.756710374524857"/>
    <n v="53.786897372614327"/>
    <n v="112.86202168689364"/>
    <n v="19.203225087313619"/>
  </r>
  <r>
    <x v="11"/>
    <x v="2"/>
    <n v="4"/>
    <x v="45"/>
    <x v="18"/>
    <x v="1"/>
    <n v="20700"/>
    <n v="5175"/>
    <n v="86"/>
    <n v="761"/>
    <n v="1257"/>
    <n v="1067"/>
    <n v="280"/>
    <n v="2900168"/>
    <n v="2518449"/>
    <n v="1318076"/>
    <n v="3855074"/>
    <n v="2439875"/>
    <n v="33722.883720930229"/>
    <n v="3309.394218134034"/>
    <n v="1048.5887032617343"/>
    <n v="3613.0028116213684"/>
    <n v="8713.8392857142862"/>
    <n v="4.1545893719806765E-3"/>
    <n v="3.6763285024154588E-2"/>
    <n v="6.0724637681159419E-2"/>
    <n v="5.1545893719806765E-2"/>
    <n v="1.3526570048309179E-2"/>
    <n v="5.1962608293713002E-3"/>
    <n v="3.981078996153694E-2"/>
    <n v="6.4592310067433614E-2"/>
    <n v="5.5126659758387063E-2"/>
    <n v="1.5397283578665008E-2"/>
    <n v="140.10473429951691"/>
    <n v="121.66420289855073"/>
    <n v="63.675169082125606"/>
    <n v="186.23545893719808"/>
    <n v="117.86835748792271"/>
    <n v="140.56925672886175"/>
    <n v="122.06758506388083"/>
    <n v="63.88628646069855"/>
    <n v="186.85292949055366"/>
    <n v="118.25915438737741"/>
  </r>
  <r>
    <x v="11"/>
    <x v="2"/>
    <n v="4"/>
    <x v="46"/>
    <x v="19"/>
    <x v="1"/>
    <n v="10632"/>
    <n v="2658"/>
    <n v="96"/>
    <n v="301"/>
    <n v="839"/>
    <n v="380"/>
    <n v="103"/>
    <n v="1235690"/>
    <n v="842859"/>
    <n v="816710"/>
    <n v="1119417"/>
    <n v="226870"/>
    <n v="12871.770833333334"/>
    <n v="2800.1960132890367"/>
    <n v="973.43265792610248"/>
    <n v="2945.8342105263159"/>
    <n v="2202.6213592233012"/>
    <n v="9.0293453724604959E-3"/>
    <n v="2.8310759969902181E-2"/>
    <n v="7.8912716328066221E-2"/>
    <n v="3.5741158765989468E-2"/>
    <n v="9.6877351392024077E-3"/>
    <n v="1.1166849522606359E-2"/>
    <n v="3.2058659132792051E-2"/>
    <n v="8.5004890720344423E-2"/>
    <n v="3.9936135593515942E-2"/>
    <n v="1.1901062457131286E-2"/>
    <n v="116.22366440933033"/>
    <n v="79.275677200902933"/>
    <n v="76.816215199398044"/>
    <n v="105.28752821670429"/>
    <n v="21.338412340105343"/>
    <n v="116.60900826804223"/>
    <n v="79.538518641239961"/>
    <n v="77.070902202488298"/>
    <n v="105.63661291131839"/>
    <n v="21.409160635572629"/>
  </r>
  <r>
    <x v="11"/>
    <x v="2"/>
    <n v="4"/>
    <x v="47"/>
    <x v="20"/>
    <x v="1"/>
    <n v="8996"/>
    <n v="2249"/>
    <n v="70"/>
    <n v="367"/>
    <n v="584"/>
    <n v="416"/>
    <n v="78"/>
    <n v="1015789"/>
    <n v="1361948"/>
    <n v="648655"/>
    <n v="1804558"/>
    <n v="295714"/>
    <n v="14511.271428571428"/>
    <n v="3711.0299727520437"/>
    <n v="1110.7106164383561"/>
    <n v="4337.8798076923076"/>
    <n v="3791.2051282051284"/>
    <n v="7.7812361049355268E-3"/>
    <n v="4.0795909293019121E-2"/>
    <n v="6.4917741218319253E-2"/>
    <n v="4.6242774566473986E-2"/>
    <n v="8.670520231213872E-3"/>
    <n v="9.9397716871231345E-3"/>
    <n v="4.5655447684489044E-2"/>
    <n v="7.0970283143746232E-2"/>
    <n v="5.1401852163834819E-2"/>
    <n v="1.0948043308617598E-2"/>
    <n v="112.91562916851935"/>
    <n v="151.39484215206758"/>
    <n v="72.10482436638506"/>
    <n v="200.59559804357491"/>
    <n v="32.871720764784349"/>
    <n v="113.29000511401901"/>
    <n v="151.89679735164287"/>
    <n v="72.343890578884"/>
    <n v="201.26068016935005"/>
    <n v="32.98070817097549"/>
  </r>
  <r>
    <x v="11"/>
    <x v="2"/>
    <n v="4"/>
    <x v="48"/>
    <x v="21"/>
    <x v="1"/>
    <n v="17776"/>
    <n v="4444"/>
    <n v="196"/>
    <n v="724"/>
    <n v="958"/>
    <n v="1000"/>
    <n v="279"/>
    <n v="2354216"/>
    <n v="2032256"/>
    <n v="1301936"/>
    <n v="2760093"/>
    <n v="724462"/>
    <n v="12011.306122448979"/>
    <n v="2806.9834254143648"/>
    <n v="1359.0146137787056"/>
    <n v="2760.0929999999998"/>
    <n v="2596.6379928315414"/>
    <n v="1.1026102610261027E-2"/>
    <n v="4.0729072907290727E-2"/>
    <n v="5.3892889288928894E-2"/>
    <n v="5.6255625562556255E-2"/>
    <n v="1.5695319531953196E-2"/>
    <n v="1.2851016302469279E-2"/>
    <n v="4.4183386835415513E-2"/>
    <n v="5.7839050171899338E-2"/>
    <n v="6.0282323640099743E-2"/>
    <n v="1.7867464248233066E-2"/>
    <n v="132.43789378937893"/>
    <n v="114.32583258325833"/>
    <n v="73.241224122412248"/>
    <n v="155.27075832583259"/>
    <n v="40.755063006300631"/>
    <n v="132.87699652539953"/>
    <n v="114.70488411034601"/>
    <n v="73.484058110340172"/>
    <n v="155.78556426886044"/>
    <n v="40.89018792531526"/>
  </r>
  <r>
    <x v="11"/>
    <x v="2"/>
    <n v="4"/>
    <x v="49"/>
    <x v="22"/>
    <x v="1"/>
    <n v="5276"/>
    <n v="1319"/>
    <n v="60"/>
    <n v="222"/>
    <n v="217"/>
    <n v="387"/>
    <n v="154"/>
    <n v="937976"/>
    <n v="800865"/>
    <n v="194520"/>
    <n v="1295799"/>
    <n v="753125"/>
    <n v="15632.933333333332"/>
    <n v="3607.5"/>
    <n v="896.40552995391704"/>
    <n v="3348.3178294573645"/>
    <n v="4890.4220779220777"/>
    <n v="1.1372251705837756E-2"/>
    <n v="4.20773313115997E-2"/>
    <n v="4.1129643669446547E-2"/>
    <n v="7.3351023502653531E-2"/>
    <n v="2.9188779378316907E-2"/>
    <n v="1.4773537751125665E-2"/>
    <n v="4.8517434807081698E-2"/>
    <n v="4.7499959247930115E-2"/>
    <n v="8.171406480935843E-2"/>
    <n v="3.4588594468312278E-2"/>
    <n v="177.78165276724792"/>
    <n v="151.79397270659589"/>
    <n v="36.868840030326005"/>
    <n v="245.60253980288098"/>
    <n v="142.74545109931768"/>
    <n v="178.3710944135226"/>
    <n v="152.29725123828942"/>
    <n v="36.991080033304065"/>
    <n v="246.41684410896247"/>
    <n v="143.21872892289804"/>
  </r>
  <r>
    <x v="11"/>
    <x v="2"/>
    <n v="4"/>
    <x v="50"/>
    <x v="23"/>
    <x v="1"/>
    <n v="8156"/>
    <n v="2039"/>
    <n v="102"/>
    <n v="404"/>
    <n v="569"/>
    <n v="430"/>
    <n v="309"/>
    <n v="1625156"/>
    <n v="1221045"/>
    <n v="689329"/>
    <n v="1432057"/>
    <n v="1662980"/>
    <n v="15932.901960784313"/>
    <n v="3022.3886138613861"/>
    <n v="1211.4745166959578"/>
    <n v="3330.3651162790698"/>
    <n v="5381.8122977346275"/>
    <n v="1.2506130456105935E-2"/>
    <n v="4.9534085335948996E-2"/>
    <n v="6.976459048553213E-2"/>
    <n v="5.2721922511034823E-2"/>
    <n v="3.7886218734673863E-2"/>
    <n v="1.5373251272497154E-2"/>
    <n v="5.5132146767007395E-2"/>
    <n v="7.6337100713194855E-2"/>
    <n v="5.8487617646220659E-2"/>
    <n v="4.2811955071829208E-2"/>
    <n v="199.25895046591467"/>
    <n v="149.71125551741051"/>
    <n v="84.518023540951447"/>
    <n v="175.58325159391859"/>
    <n v="203.89651790093183"/>
    <n v="199.9196008872006"/>
    <n v="150.2076287232191"/>
    <n v="84.798246174504541"/>
    <n v="176.1654043597795"/>
    <n v="204.57254434860212"/>
  </r>
  <r>
    <x v="11"/>
    <x v="2"/>
    <n v="4"/>
    <x v="51"/>
    <x v="24"/>
    <x v="1"/>
    <n v="4224"/>
    <n v="1056"/>
    <n v="53"/>
    <n v="216"/>
    <n v="179"/>
    <n v="293"/>
    <n v="10"/>
    <n v="601382"/>
    <n v="495308"/>
    <n v="296847"/>
    <n v="735178"/>
    <n v="58514"/>
    <n v="11346.830188679245"/>
    <n v="2293.0925925925926"/>
    <n v="1658.36312849162"/>
    <n v="2509.1399317406144"/>
    <n v="5851.4"/>
    <n v="1.2547348484848484E-2"/>
    <n v="5.113636363636364E-2"/>
    <n v="4.2376893939393936E-2"/>
    <n v="6.9365530303030304E-2"/>
    <n v="2.3674242424242425E-3"/>
    <n v="1.6537855572067404E-2"/>
    <n v="5.9033339101919935E-2"/>
    <n v="4.9598866519620866E-2"/>
    <n v="7.8474209124782424E-2"/>
    <n v="4.1097017193576276E-3"/>
    <n v="142.37263257575756"/>
    <n v="117.26041666666667"/>
    <n v="70.276278409090907"/>
    <n v="174.04782196969697"/>
    <n v="13.852746212121213"/>
    <n v="142.8446743057317"/>
    <n v="117.64919791583947"/>
    <n v="70.509282009826606"/>
    <n v="174.62488396183994"/>
    <n v="13.898675504630312"/>
  </r>
  <r>
    <x v="11"/>
    <x v="2"/>
    <n v="4"/>
    <x v="52"/>
    <x v="25"/>
    <x v="1"/>
    <n v="20256"/>
    <n v="5064"/>
    <n v="268"/>
    <n v="993"/>
    <n v="2108"/>
    <n v="998"/>
    <n v="138"/>
    <n v="3773224"/>
    <n v="2596129"/>
    <n v="1952976"/>
    <n v="3149983"/>
    <n v="633960"/>
    <n v="14079.194029850747"/>
    <n v="2614.4300100704936"/>
    <n v="926.45920303605317"/>
    <n v="3156.2955911823647"/>
    <n v="4593.913043478261"/>
    <n v="1.3230647709320696E-2"/>
    <n v="4.9022511848341235E-2"/>
    <n v="0.10406793048973144"/>
    <n v="4.9269352290679302E-2"/>
    <n v="6.8127962085308058E-3"/>
    <n v="1.5101232745727326E-2"/>
    <n v="5.2557288478921951E-2"/>
    <n v="0.10906683771882539"/>
    <n v="5.2812557047686753E-2"/>
    <n v="8.1594542649947761E-3"/>
    <n v="186.27685624012639"/>
    <n v="128.16592614533965"/>
    <n v="96.414691943127963"/>
    <n v="155.50863941548184"/>
    <n v="31.297393364928912"/>
    <n v="186.89446404777121"/>
    <n v="128.59086501460717"/>
    <n v="96.734358420851763"/>
    <n v="156.02423406206216"/>
    <n v="31.401161030388078"/>
  </r>
  <r>
    <x v="11"/>
    <x v="2"/>
    <n v="4"/>
    <x v="53"/>
    <x v="26"/>
    <x v="1"/>
    <n v="8904"/>
    <n v="2226"/>
    <n v="87"/>
    <n v="414"/>
    <n v="794"/>
    <n v="558"/>
    <n v="94"/>
    <n v="1145553"/>
    <n v="1431103"/>
    <n v="574647"/>
    <n v="1983040"/>
    <n v="236520"/>
    <n v="13167.275862068966"/>
    <n v="3456.7705314009663"/>
    <n v="723.73677581863979"/>
    <n v="3553.8351254480285"/>
    <n v="2516.1702127659573"/>
    <n v="9.7708894878706203E-3"/>
    <n v="4.6495956873315362E-2"/>
    <n v="8.917340521114106E-2"/>
    <n v="6.2668463611859834E-2"/>
    <n v="1.0557053009883199E-2"/>
    <n v="1.2199725764159879E-2"/>
    <n v="5.1695105225207962E-2"/>
    <n v="9.6210588656303886E-2"/>
    <n v="6.865305472992804E-2"/>
    <n v="1.3080708540324238E-2"/>
    <n v="128.6559973045822"/>
    <n v="160.72585354896677"/>
    <n v="64.53807277628033"/>
    <n v="222.71338724168913"/>
    <n v="26.563342318059298"/>
    <n v="129.08256102290699"/>
    <n v="161.25874606200261"/>
    <n v="64.752051143971897"/>
    <n v="223.45180171573509"/>
    <n v="26.651414062149861"/>
  </r>
  <r>
    <x v="12"/>
    <x v="3"/>
    <n v="1"/>
    <x v="27"/>
    <x v="0"/>
    <x v="1"/>
    <n v="21604"/>
    <n v="5401"/>
    <n v="38"/>
    <n v="715"/>
    <n v="317"/>
    <n v="1049"/>
    <n v="151"/>
    <n v="453122"/>
    <n v="1050272"/>
    <n v="468976"/>
    <n v="1677823"/>
    <n v="445872"/>
    <n v="11924.263157894737"/>
    <n v="1468.9118881118882"/>
    <n v="1479.4195583596215"/>
    <n v="1599.4499523355578"/>
    <n v="2952.7947019867552"/>
    <n v="1.7589335308276245E-3"/>
    <n v="3.3095723014256617E-2"/>
    <n v="1.4673208665062026E-2"/>
    <n v="4.8555822995741529E-2"/>
    <n v="6.9894463988150347E-3"/>
    <n v="2.4231830777541393E-3"/>
    <n v="3.5931463697942437E-2"/>
    <n v="1.6579290441961405E-2"/>
    <n v="5.1963050656279722E-2"/>
    <n v="8.3100946425057106E-3"/>
    <n v="20.973986298833548"/>
    <n v="48.614700981299762"/>
    <n v="21.707831882984632"/>
    <n v="77.662608776152567"/>
    <n v="20.638400296241436"/>
    <n v="21.043526326280094"/>
    <n v="48.775884820765377"/>
    <n v="21.779805002611955"/>
    <n v="77.920102028456469"/>
    <n v="20.706827675882341"/>
  </r>
  <r>
    <x v="12"/>
    <x v="3"/>
    <n v="1"/>
    <x v="28"/>
    <x v="1"/>
    <x v="1"/>
    <n v="2928"/>
    <n v="732"/>
    <n v="4"/>
    <n v="82"/>
    <n v="95"/>
    <n v="133"/>
    <n v="16"/>
    <n v="72015"/>
    <n v="222691"/>
    <n v="110671"/>
    <n v="436214"/>
    <n v="88448"/>
    <n v="18003.75"/>
    <n v="2715.7439024390242"/>
    <n v="1164.957894736842"/>
    <n v="3279.8045112781956"/>
    <n v="5528"/>
    <n v="1.366120218579235E-3"/>
    <n v="2.8005464480874317E-2"/>
    <n v="3.2445355191256832E-2"/>
    <n v="4.5423497267759565E-2"/>
    <n v="5.4644808743169399E-3"/>
    <n v="2.956562790996182E-3"/>
    <n v="3.510980364249127E-2"/>
    <n v="4.0074650092483129E-2"/>
    <n v="5.4389854526134818E-2"/>
    <n v="8.6388321844978518E-3"/>
    <n v="24.595286885245901"/>
    <n v="76.055669398907099"/>
    <n v="37.797472677595628"/>
    <n v="148.98019125683061"/>
    <n v="30.207650273224044"/>
    <n v="24.676833468746377"/>
    <n v="76.307834784261601"/>
    <n v="37.922791596467825"/>
    <n v="149.47414059203962"/>
    <n v="30.307804855150728"/>
  </r>
  <r>
    <x v="12"/>
    <x v="3"/>
    <n v="1"/>
    <x v="29"/>
    <x v="2"/>
    <x v="1"/>
    <n v="3264"/>
    <n v="816"/>
    <n v="17"/>
    <n v="118"/>
    <n v="96"/>
    <n v="199"/>
    <n v="31"/>
    <n v="191379"/>
    <n v="374550"/>
    <n v="93150"/>
    <n v="555188"/>
    <n v="149441"/>
    <n v="11257.588235294117"/>
    <n v="3174.1525423728813"/>
    <n v="970.3125"/>
    <n v="2789.8894472361808"/>
    <n v="4820.677419354839"/>
    <n v="5.208333333333333E-3"/>
    <n v="3.6151960784313729E-2"/>
    <n v="2.9411764705882353E-2"/>
    <n v="6.0968137254901959E-2"/>
    <n v="9.4975490196078424E-3"/>
    <n v="8.1439294255371657E-3"/>
    <n v="4.3764877149509399E-2"/>
    <n v="3.6302394202344983E-2"/>
    <n v="7.0726399237177634E-2"/>
    <n v="1.3453167480931921E-2"/>
    <n v="58.633272058823529"/>
    <n v="114.75183823529412"/>
    <n v="28.538602941176471"/>
    <n v="170.09436274509804"/>
    <n v="45.784620098039213"/>
    <n v="58.827672841305123"/>
    <n v="115.13230219987999"/>
    <n v="28.633223734932109"/>
    <n v="170.65831689693491"/>
    <n v="45.936420699645616"/>
  </r>
  <r>
    <x v="12"/>
    <x v="3"/>
    <n v="1"/>
    <x v="30"/>
    <x v="3"/>
    <x v="1"/>
    <n v="22616"/>
    <n v="5654"/>
    <n v="36"/>
    <n v="574"/>
    <n v="683"/>
    <n v="973"/>
    <n v="462"/>
    <n v="656724"/>
    <n v="2051142"/>
    <n v="584975"/>
    <n v="2812927"/>
    <n v="2410937"/>
    <n v="18242.333333333332"/>
    <n v="3573.4181184668992"/>
    <n v="856.47877013177163"/>
    <n v="2890.9835560123329"/>
    <n v="5218.4783549783551"/>
    <n v="1.5917934205871948E-3"/>
    <n v="2.538026176158472E-2"/>
    <n v="3.0199858507251504E-2"/>
    <n v="4.3022638839759465E-2"/>
    <n v="2.0428015564202335E-2"/>
    <n v="2.2094476889209409E-3"/>
    <n v="2.7817026901281221E-2"/>
    <n v="3.2851358308841533E-2"/>
    <n v="4.6166384317427922E-2"/>
    <n v="2.2619706397816249E-2"/>
    <n v="29.038026176158471"/>
    <n v="90.694287230279443"/>
    <n v="25.865537672444287"/>
    <n v="124.37774142200212"/>
    <n v="106.60315705695083"/>
    <n v="29.134302826124429"/>
    <n v="90.994987494567752"/>
    <n v="25.951295819419023"/>
    <n v="124.79012042468634"/>
    <n v="106.95660376765271"/>
  </r>
  <r>
    <x v="12"/>
    <x v="3"/>
    <n v="1"/>
    <x v="31"/>
    <x v="4"/>
    <x v="1"/>
    <n v="9924"/>
    <n v="2481"/>
    <n v="28"/>
    <n v="228"/>
    <n v="271"/>
    <n v="362"/>
    <n v="73"/>
    <n v="571852"/>
    <n v="639879"/>
    <n v="346435"/>
    <n v="1099673"/>
    <n v="183413"/>
    <n v="20423.285714285714"/>
    <n v="2806.4868421052633"/>
    <n v="1278.3579335793358"/>
    <n v="3037.7707182320441"/>
    <n v="2512.5068493150684"/>
    <n v="2.8214429665457475E-3"/>
    <n v="2.2974607013301087E-2"/>
    <n v="2.7307537283353486E-2"/>
    <n v="3.6477226924627168E-2"/>
    <n v="7.3559048770656995E-3"/>
    <n v="4.0620511643448525E-3"/>
    <n v="2.6478812090551102E-2"/>
    <n v="3.1119438048428899E-2"/>
    <n v="4.0862073908442126E-2"/>
    <n v="9.3545117530583546E-3"/>
    <n v="57.623135832325673"/>
    <n v="64.477932285368809"/>
    <n v="34.908806932688435"/>
    <n v="110.80945183393793"/>
    <n v="18.481761386537688"/>
    <n v="57.814187470781206"/>
    <n v="64.69171125503803"/>
    <n v="35.024548373425446"/>
    <n v="111.17684467057278"/>
    <n v="18.543038350094768"/>
  </r>
  <r>
    <x v="12"/>
    <x v="3"/>
    <n v="1"/>
    <x v="32"/>
    <x v="5"/>
    <x v="1"/>
    <n v="3760"/>
    <n v="940"/>
    <n v="21"/>
    <n v="98"/>
    <n v="143"/>
    <n v="153"/>
    <n v="41"/>
    <n v="401500"/>
    <n v="270445"/>
    <n v="167435"/>
    <n v="579420"/>
    <n v="221259"/>
    <n v="19119.047619047618"/>
    <n v="2759.6428571428573"/>
    <n v="1170.8741258741259"/>
    <n v="3787.0588235294117"/>
    <n v="5396.5609756097565"/>
    <n v="5.5851063829787237E-3"/>
    <n v="2.6063829787234042E-2"/>
    <n v="3.8031914893617021E-2"/>
    <n v="4.0691489361702131E-2"/>
    <n v="1.0904255319148936E-2"/>
    <n v="8.4168995766575397E-3"/>
    <n v="3.2117884778004917E-2"/>
    <n v="4.5299940132197222E-2"/>
    <n v="4.8198947862282314E-2"/>
    <n v="1.4850456036352312E-2"/>
    <n v="106.78191489361703"/>
    <n v="71.926861702127653"/>
    <n v="44.530585106382979"/>
    <n v="154.10106382978722"/>
    <n v="58.845478723404256"/>
    <n v="107.135954282539"/>
    <n v="72.165337872830023"/>
    <n v="44.6782279085851"/>
    <n v="154.61199160744394"/>
    <n v="59.040583084932244"/>
  </r>
  <r>
    <x v="12"/>
    <x v="3"/>
    <n v="1"/>
    <x v="33"/>
    <x v="6"/>
    <x v="1"/>
    <n v="25668"/>
    <n v="6417"/>
    <n v="93"/>
    <n v="805"/>
    <n v="616"/>
    <n v="1311"/>
    <n v="214"/>
    <n v="2323494"/>
    <n v="1963524"/>
    <n v="486188"/>
    <n v="3289205"/>
    <n v="1912255"/>
    <n v="24983.806451612902"/>
    <n v="2439.160248447205"/>
    <n v="789.26623376623377"/>
    <n v="2508.9282990083907"/>
    <n v="8935.7710280373831"/>
    <n v="3.6231884057971015E-3"/>
    <n v="3.1362007168458779E-2"/>
    <n v="2.3998753311516286E-2"/>
    <n v="5.1075268817204304E-2"/>
    <n v="8.3372292348449437E-3"/>
    <n v="4.4969987278001156E-3"/>
    <n v="3.3896800642067869E-2"/>
    <n v="2.6224518946066967E-2"/>
    <n v="5.427697237800546E-2"/>
    <n v="9.6595986064537086E-3"/>
    <n v="90.521037868162693"/>
    <n v="76.496961196820948"/>
    <n v="18.941405641265387"/>
    <n v="128.14418731494467"/>
    <n v="74.499571450833727"/>
    <n v="90.821163717782042"/>
    <n v="76.750589701455766"/>
    <n v="19.004206572352246"/>
    <n v="128.56905410831587"/>
    <n v="74.746577535877989"/>
  </r>
  <r>
    <x v="12"/>
    <x v="3"/>
    <n v="1"/>
    <x v="34"/>
    <x v="7"/>
    <x v="1"/>
    <n v="23668"/>
    <n v="5917"/>
    <n v="186"/>
    <n v="620"/>
    <n v="746"/>
    <n v="1012"/>
    <n v="177"/>
    <n v="2660271"/>
    <n v="1369740"/>
    <n v="660780"/>
    <n v="3015752"/>
    <n v="908585"/>
    <n v="14302.532258064517"/>
    <n v="2209.2580645161293"/>
    <n v="885.76407506702412"/>
    <n v="2979.99209486166"/>
    <n v="5133.2485875706216"/>
    <n v="7.8587121852290009E-3"/>
    <n v="2.6195707284096672E-2"/>
    <n v="3.1519351022477604E-2"/>
    <n v="4.2758154470170694E-2"/>
    <n v="7.4784519182017912E-3"/>
    <n v="9.1960391273077716E-3"/>
    <n v="2.8614652582994251E-2"/>
    <n v="3.4165469271690702E-2"/>
    <n v="4.5822201693383503E-2"/>
    <n v="8.7832730024448372E-3"/>
    <n v="112.39948453608247"/>
    <n v="57.873077573094477"/>
    <n v="27.91870880513774"/>
    <n v="127.41896231198243"/>
    <n v="38.388752746324151"/>
    <n v="112.77214918496"/>
    <n v="58.06495790263741"/>
    <n v="28.011274316954129"/>
    <n v="127.84142459502867"/>
    <n v="38.516032076136938"/>
  </r>
  <r>
    <x v="12"/>
    <x v="3"/>
    <n v="1"/>
    <x v="35"/>
    <x v="8"/>
    <x v="1"/>
    <n v="3172"/>
    <n v="793"/>
    <n v="30"/>
    <n v="84"/>
    <n v="99"/>
    <n v="112"/>
    <n v="35"/>
    <n v="314136"/>
    <n v="226191"/>
    <n v="75548"/>
    <n v="308362"/>
    <n v="130042"/>
    <n v="10471.200000000001"/>
    <n v="2692.75"/>
    <n v="763.11111111111109"/>
    <n v="2753.2321428571427"/>
    <n v="3715.4857142857145"/>
    <n v="9.4577553593947032E-3"/>
    <n v="2.6481715006305171E-2"/>
    <n v="3.1210592686002521E-2"/>
    <n v="3.530895334174023E-2"/>
    <n v="1.1034047919293822E-2"/>
    <n v="1.3461993248960242E-2"/>
    <n v="3.3124259038054486E-2"/>
    <n v="3.8404337542991926E-2"/>
    <n v="4.2944249332589543E-2"/>
    <n v="1.5355676455826727E-2"/>
    <n v="99.034047919293826"/>
    <n v="71.308638083228246"/>
    <n v="23.817150063051702"/>
    <n v="97.21374527112232"/>
    <n v="40.9968474148802"/>
    <n v="99.362398968652215"/>
    <n v="71.545064510652736"/>
    <n v="23.896116705133245"/>
    <n v="97.536061039713786"/>
    <n v="41.132773979045602"/>
  </r>
  <r>
    <x v="12"/>
    <x v="3"/>
    <n v="1"/>
    <x v="36"/>
    <x v="9"/>
    <x v="1"/>
    <n v="2212"/>
    <n v="553"/>
    <n v="20"/>
    <n v="70"/>
    <n v="114"/>
    <n v="96"/>
    <n v="24"/>
    <n v="287126"/>
    <n v="201758"/>
    <n v="75510"/>
    <n v="273359"/>
    <n v="107169"/>
    <n v="14356.3"/>
    <n v="2882.2571428571428"/>
    <n v="662.36842105263156"/>
    <n v="2847.4895833333335"/>
    <n v="4465.375"/>
    <n v="9.0415913200723331E-3"/>
    <n v="3.1645569620253167E-2"/>
    <n v="5.1537070524412296E-2"/>
    <n v="4.3399638336347197E-2"/>
    <n v="1.0849909584086799E-2"/>
    <n v="1.3730950620490814E-2"/>
    <n v="4.0317923483469242E-2"/>
    <n v="6.2490078519340339E-2"/>
    <n v="5.3493833222090746E-2"/>
    <n v="1.598215619691961E-2"/>
    <n v="129.80379746835442"/>
    <n v="91.210669077757686"/>
    <n v="34.136528028933093"/>
    <n v="123.58001808318264"/>
    <n v="48.448915009041592"/>
    <n v="130.23416676058179"/>
    <n v="91.513081425163378"/>
    <n v="34.249708950396453"/>
    <n v="123.98975220462751"/>
    <n v="48.609549178983407"/>
  </r>
  <r>
    <x v="12"/>
    <x v="3"/>
    <n v="1"/>
    <x v="37"/>
    <x v="10"/>
    <x v="1"/>
    <n v="5928"/>
    <n v="1482"/>
    <n v="46"/>
    <n v="171"/>
    <n v="244"/>
    <n v="282"/>
    <n v="39"/>
    <n v="944703"/>
    <n v="704242"/>
    <n v="282186"/>
    <n v="796402"/>
    <n v="206232"/>
    <n v="20537.021739130436"/>
    <n v="4118.374269005848"/>
    <n v="1156.5"/>
    <n v="2824.1205673758864"/>
    <n v="5288"/>
    <n v="7.7597840755735496E-3"/>
    <n v="2.8846153846153848E-2"/>
    <n v="4.1160593792172739E-2"/>
    <n v="4.7570850202429148E-2"/>
    <n v="6.5789473684210523E-3"/>
    <n v="1.04152152804715E-2"/>
    <n v="3.3911274541398105E-2"/>
    <n v="4.7172546787295398E-2"/>
    <n v="5.401237405999984E-2"/>
    <n v="9.0254557572048612E-3"/>
    <n v="159.36285425101215"/>
    <n v="118.79925775978407"/>
    <n v="47.602226720647771"/>
    <n v="134.34581646423752"/>
    <n v="34.789473684210527"/>
    <n v="159.89122768945535"/>
    <n v="119.19314109352612"/>
    <n v="47.760053664248602"/>
    <n v="134.79124498846477"/>
    <n v="34.904819471147817"/>
  </r>
  <r>
    <x v="12"/>
    <x v="3"/>
    <n v="1"/>
    <x v="38"/>
    <x v="11"/>
    <x v="1"/>
    <n v="23660"/>
    <n v="5915"/>
    <n v="46"/>
    <n v="624"/>
    <n v="1230"/>
    <n v="1017"/>
    <n v="195"/>
    <n v="705886"/>
    <n v="1112579"/>
    <n v="1039280"/>
    <n v="2124910"/>
    <n v="862857"/>
    <n v="15345.347826086956"/>
    <n v="1782.9791666666667"/>
    <n v="844.94308943089436"/>
    <n v="2089.3903638151428"/>
    <n v="4424.9076923076927"/>
    <n v="1.9442096365173288E-3"/>
    <n v="2.6373626373626374E-2"/>
    <n v="5.1986475063398138E-2"/>
    <n v="4.2983939137785289E-2"/>
    <n v="8.241758241758242E-3"/>
    <n v="2.6114733466017304E-3"/>
    <n v="2.8800960939254147E-2"/>
    <n v="5.5349274787388048E-2"/>
    <n v="4.6056222509634377E-2"/>
    <n v="9.6112562202905188E-3"/>
    <n v="29.834573119188505"/>
    <n v="47.023626373626371"/>
    <n v="43.925612848689774"/>
    <n v="89.810228233305153"/>
    <n v="36.469019442096368"/>
    <n v="29.933490750010062"/>
    <n v="47.179534946372982"/>
    <n v="44.071249842992287"/>
    <n v="90.107997367285762"/>
    <n v="36.589933825123929"/>
  </r>
  <r>
    <x v="12"/>
    <x v="3"/>
    <n v="1"/>
    <x v="39"/>
    <x v="12"/>
    <x v="1"/>
    <n v="18048"/>
    <n v="4512"/>
    <n v="70"/>
    <n v="552"/>
    <n v="679"/>
    <n v="1040"/>
    <n v="219"/>
    <n v="1297624"/>
    <n v="1679456"/>
    <n v="809769"/>
    <n v="3302547"/>
    <n v="840271"/>
    <n v="18537.485714285714"/>
    <n v="3042.4927536231885"/>
    <n v="1192.5905743740796"/>
    <n v="3175.5259615384616"/>
    <n v="3836.8538812785387"/>
    <n v="3.8785460992907801E-3"/>
    <n v="3.0585106382978722E-2"/>
    <n v="3.7621897163120567E-2"/>
    <n v="5.7624113475177305E-2"/>
    <n v="1.2134308510638297E-2"/>
    <n v="4.9565789757926868E-3"/>
    <n v="3.3571528693894064E-2"/>
    <n v="4.092205409487696E-2"/>
    <n v="6.166573452508773E-2"/>
    <n v="1.4033189941176107E-2"/>
    <n v="71.898492907801412"/>
    <n v="93.054964539007088"/>
    <n v="44.867519946808514"/>
    <n v="182.98686835106383"/>
    <n v="46.557568705673759"/>
    <n v="72.136875020716772"/>
    <n v="93.363491716238997"/>
    <n v="45.016279868938007"/>
    <n v="183.59356808215875"/>
    <n v="46.711932046981801"/>
  </r>
  <r>
    <x v="12"/>
    <x v="3"/>
    <n v="1"/>
    <x v="40"/>
    <x v="13"/>
    <x v="1"/>
    <n v="5200"/>
    <n v="1300"/>
    <n v="38"/>
    <n v="158"/>
    <n v="194"/>
    <n v="212"/>
    <n v="71"/>
    <n v="732795"/>
    <n v="427366"/>
    <n v="149424"/>
    <n v="587575"/>
    <n v="559385"/>
    <n v="19284.07894736842"/>
    <n v="2704.8481012658226"/>
    <n v="770.2268041237113"/>
    <n v="2771.5801886792451"/>
    <n v="7878.6619718309857"/>
    <n v="7.3076923076923076E-3"/>
    <n v="3.0384615384615385E-2"/>
    <n v="3.7307692307692306E-2"/>
    <n v="4.0769230769230766E-2"/>
    <n v="1.3653846153846154E-2"/>
    <n v="1.0059713056851122E-2"/>
    <n v="3.5930628211969726E-2"/>
    <n v="4.3431156649147942E-2"/>
    <n v="4.7158954165229861E-2"/>
    <n v="1.7403545348180491E-2"/>
    <n v="140.92211538461538"/>
    <n v="82.185769230769225"/>
    <n v="28.735384615384614"/>
    <n v="112.99519230769231"/>
    <n v="107.57403846153846"/>
    <n v="141.38934787118455"/>
    <n v="82.458259188881811"/>
    <n v="28.830657846060465"/>
    <n v="113.36983204772312"/>
    <n v="107.93070416545224"/>
  </r>
  <r>
    <x v="12"/>
    <x v="3"/>
    <n v="1"/>
    <x v="41"/>
    <x v="14"/>
    <x v="1"/>
    <n v="25436"/>
    <n v="6359"/>
    <n v="183"/>
    <n v="784"/>
    <n v="1192"/>
    <n v="1291"/>
    <n v="288"/>
    <n v="2440787"/>
    <n v="2313534"/>
    <n v="1226805"/>
    <n v="4435270"/>
    <n v="2749249"/>
    <n v="13337.633879781421"/>
    <n v="2950.9362244897961"/>
    <n v="1029.1988255033557"/>
    <n v="3435.5305964368708"/>
    <n v="9546.0034722222226"/>
    <n v="7.1945274414216068E-3"/>
    <n v="3.0822456361063059E-2"/>
    <n v="4.6862714263248936E-2"/>
    <n v="5.0754835665985217E-2"/>
    <n v="1.1322534989778267E-2"/>
    <n v="8.4292367740251197E-3"/>
    <n v="3.3347487902216116E-2"/>
    <n v="4.9950327982207082E-2"/>
    <n v="5.3961543719911201E-2"/>
    <n v="1.2868254420310992E-2"/>
    <n v="95.95797295172197"/>
    <n v="90.955103003616927"/>
    <n v="48.231050479635165"/>
    <n v="174.36979084761754"/>
    <n v="108.08495832678094"/>
    <n v="96.27612516073475"/>
    <n v="91.256668012249875"/>
    <n v="48.390962311670457"/>
    <n v="174.94792033948559"/>
    <n v="108.44331800440794"/>
  </r>
  <r>
    <x v="12"/>
    <x v="3"/>
    <n v="1"/>
    <x v="42"/>
    <x v="15"/>
    <x v="1"/>
    <n v="3524"/>
    <n v="881"/>
    <n v="30"/>
    <n v="114"/>
    <n v="121"/>
    <n v="191"/>
    <n v="45"/>
    <n v="471006"/>
    <n v="330588"/>
    <n v="147569"/>
    <n v="526536"/>
    <n v="309861"/>
    <n v="15700.2"/>
    <n v="2899.8947368421054"/>
    <n v="1219.5785123966941"/>
    <n v="2756.7329842931936"/>
    <n v="6885.8"/>
    <n v="8.5130533484676502E-3"/>
    <n v="3.2349602724177071E-2"/>
    <n v="3.4335981838819522E-2"/>
    <n v="5.4199772985244039E-2"/>
    <n v="1.2769580022701475E-2"/>
    <n v="1.2119040285296886E-2"/>
    <n v="3.9293954085256017E-2"/>
    <n v="4.1483013913102489E-2"/>
    <n v="6.3086388936474141E-2"/>
    <n v="1.7176503837686492E-2"/>
    <n v="133.65664018161181"/>
    <n v="93.810442678774123"/>
    <n v="41.875425652667424"/>
    <n v="149.41430192962542"/>
    <n v="87.928774120317826"/>
    <n v="134.0997837163799"/>
    <n v="94.121474671725196"/>
    <n v="42.014265175480702"/>
    <n v="149.90969057482877"/>
    <n v="88.220305223587786"/>
  </r>
  <r>
    <x v="12"/>
    <x v="3"/>
    <n v="1"/>
    <x v="43"/>
    <x v="16"/>
    <x v="1"/>
    <n v="5924"/>
    <n v="1481"/>
    <n v="48"/>
    <n v="187"/>
    <n v="351"/>
    <n v="350"/>
    <n v="155"/>
    <n v="1006135"/>
    <n v="329388"/>
    <n v="290387"/>
    <n v="1228234"/>
    <n v="874857"/>
    <n v="20961.145833333332"/>
    <n v="1761.433155080214"/>
    <n v="827.3133903133903"/>
    <n v="3509.24"/>
    <n v="5644.2387096774191"/>
    <n v="8.1026333558406483E-3"/>
    <n v="3.1566509115462528E-2"/>
    <n v="5.9250506414584743E-2"/>
    <n v="5.9081701553004726E-2"/>
    <n v="2.6164753544902095E-2"/>
    <n v="1.081653971405167E-2"/>
    <n v="3.6859444283652398E-2"/>
    <n v="6.6397632208309715E-2"/>
    <n v="6.6219279279081084E-2"/>
    <n v="3.0997004324641537E-2"/>
    <n v="169.84047940580689"/>
    <n v="55.602295746117491"/>
    <n v="49.018737339635379"/>
    <n v="207.33187035786631"/>
    <n v="147.68011478730588"/>
    <n v="170.40359179804065"/>
    <n v="55.786647214511987"/>
    <n v="49.181260776593234"/>
    <n v="208.01928684368863"/>
    <n v="148.16975367088756"/>
  </r>
  <r>
    <x v="12"/>
    <x v="3"/>
    <n v="1"/>
    <x v="44"/>
    <x v="17"/>
    <x v="1"/>
    <n v="20856"/>
    <n v="5214"/>
    <n v="128"/>
    <n v="682"/>
    <n v="1375"/>
    <n v="973"/>
    <n v="227"/>
    <n v="1901134"/>
    <n v="1857499"/>
    <n v="736535"/>
    <n v="3080086"/>
    <n v="435309"/>
    <n v="14852.609375"/>
    <n v="2723.6055718475072"/>
    <n v="535.66181818181815"/>
    <n v="3165.5560123329906"/>
    <n v="1917.6607929515419"/>
    <n v="6.1373225930187953E-3"/>
    <n v="3.2700421940928273E-2"/>
    <n v="6.5928270042194093E-2"/>
    <n v="4.665324127349444E-2"/>
    <n v="1.088415803605677E-2"/>
    <n v="7.3973879701388244E-3"/>
    <n v="3.5569864856531339E-2"/>
    <n v="6.993201464329879E-2"/>
    <n v="5.0055808935663956E-2"/>
    <n v="1.2558180996312202E-2"/>
    <n v="91.155255082470276"/>
    <n v="89.063051400076716"/>
    <n v="35.315257000383582"/>
    <n v="147.68344840813197"/>
    <n v="20.872123130034524"/>
    <n v="91.457483702724716"/>
    <n v="89.358343241627068"/>
    <n v="35.432346041355501"/>
    <n v="148.17309834445683"/>
    <n v="20.941325426376782"/>
  </r>
  <r>
    <x v="12"/>
    <x v="3"/>
    <n v="1"/>
    <x v="45"/>
    <x v="18"/>
    <x v="1"/>
    <n v="20880"/>
    <n v="5220"/>
    <n v="85"/>
    <n v="763"/>
    <n v="1219"/>
    <n v="1285"/>
    <n v="237"/>
    <n v="2952031"/>
    <n v="2329592"/>
    <n v="472260"/>
    <n v="4301112"/>
    <n v="2037492"/>
    <n v="34729.776470588236"/>
    <n v="3053.2005242463956"/>
    <n v="387.41591468416738"/>
    <n v="3347.1688715953305"/>
    <n v="8597.0126582278481"/>
    <n v="4.0708812260536395E-3"/>
    <n v="3.6542145593869729E-2"/>
    <n v="5.8381226053639844E-2"/>
    <n v="6.1542145593869731E-2"/>
    <n v="1.1350574712643679E-2"/>
    <n v="5.097594329473795E-3"/>
    <n v="3.956769365731775E-2"/>
    <n v="6.2161861779213415E-2"/>
    <n v="6.5417258647640641E-2"/>
    <n v="1.305870407753645E-2"/>
    <n v="141.38079501915709"/>
    <n v="111.57049808429119"/>
    <n v="22.617816091954023"/>
    <n v="205.99195402298849"/>
    <n v="97.581034482758625"/>
    <n v="141.84954827502213"/>
    <n v="111.94041419792181"/>
    <n v="22.692806297888453"/>
    <n v="206.67492796663615"/>
    <n v="97.904568012318094"/>
  </r>
  <r>
    <x v="12"/>
    <x v="3"/>
    <n v="1"/>
    <x v="46"/>
    <x v="19"/>
    <x v="1"/>
    <n v="10836"/>
    <n v="2709"/>
    <n v="94"/>
    <n v="295"/>
    <n v="641"/>
    <n v="420"/>
    <n v="101"/>
    <n v="1072421"/>
    <n v="803776"/>
    <n v="537943"/>
    <n v="1168762"/>
    <n v="243445"/>
    <n v="11408.734042553191"/>
    <n v="2724.664406779661"/>
    <n v="839.22464898595945"/>
    <n v="2782.7666666666669"/>
    <n v="2410.3465346534654"/>
    <n v="8.6747877445551864E-3"/>
    <n v="2.722406792174234E-2"/>
    <n v="5.9154669619785896E-2"/>
    <n v="3.875968992248062E-2"/>
    <n v="9.3207825765965306E-3"/>
    <n v="1.0750460702364852E-2"/>
    <n v="3.0866608018466617E-2"/>
    <n v="6.4435169733382591E-2"/>
    <n v="4.3080125734653488E-2"/>
    <n v="1.1471652455881489E-2"/>
    <n v="98.968346253229967"/>
    <n v="74.176448874123295"/>
    <n v="49.644056847545222"/>
    <n v="107.85917312661499"/>
    <n v="22.466315983757845"/>
    <n v="99.296479466284069"/>
    <n v="74.422383634311487"/>
    <n v="49.808653554463461"/>
    <n v="108.21678420505857"/>
    <n v="22.540803885479235"/>
  </r>
  <r>
    <x v="12"/>
    <x v="3"/>
    <n v="1"/>
    <x v="47"/>
    <x v="20"/>
    <x v="1"/>
    <n v="9192"/>
    <n v="2298"/>
    <n v="69"/>
    <n v="353"/>
    <n v="455"/>
    <n v="484"/>
    <n v="74"/>
    <n v="889661"/>
    <n v="1225089"/>
    <n v="430636"/>
    <n v="1835682"/>
    <n v="270229"/>
    <n v="12893.63768115942"/>
    <n v="3470.5070821529744"/>
    <n v="946.45274725274726"/>
    <n v="3792.7314049586776"/>
    <n v="3651.7432432432433"/>
    <n v="7.5065274151436033E-3"/>
    <n v="3.8402959094865102E-2"/>
    <n v="4.9499564838990429E-2"/>
    <n v="5.2654482158398609E-2"/>
    <n v="8.0504786771105306E-3"/>
    <n v="9.60418347154866E-3"/>
    <n v="4.3073098204950394E-2"/>
    <n v="5.4770986583397401E-2"/>
    <n v="5.8082269058377808E-2"/>
    <n v="1.0222212280672202E-2"/>
    <n v="96.786444734551779"/>
    <n v="133.27774151436032"/>
    <n v="46.848999129677978"/>
    <n v="199.70430809399477"/>
    <n v="29.398281114012185"/>
    <n v="97.107343772407489"/>
    <n v="133.71962879658085"/>
    <n v="47.004328719337444"/>
    <n v="200.36643511497132"/>
    <n v="29.495752202551202"/>
  </r>
  <r>
    <x v="12"/>
    <x v="3"/>
    <n v="1"/>
    <x v="48"/>
    <x v="21"/>
    <x v="1"/>
    <n v="18200"/>
    <n v="4550"/>
    <n v="188"/>
    <n v="683"/>
    <n v="682"/>
    <n v="1117"/>
    <n v="240"/>
    <n v="2086220"/>
    <n v="1922598"/>
    <n v="809735"/>
    <n v="2885918"/>
    <n v="597862"/>
    <n v="11096.91489361702"/>
    <n v="2814.9311859443633"/>
    <n v="1187.2947214076246"/>
    <n v="2583.6329453894359"/>
    <n v="2491.0916666666667"/>
    <n v="1.032967032967033E-2"/>
    <n v="3.752747252747253E-2"/>
    <n v="3.7472527472527474E-2"/>
    <n v="6.1373626373626373E-2"/>
    <n v="1.3186813186813187E-2"/>
    <n v="1.2075929632840392E-2"/>
    <n v="4.0809854024891234E-2"/>
    <n v="4.0752598796409661E-2"/>
    <n v="6.5518940974000878E-2"/>
    <n v="1.5157000989583235E-2"/>
    <n v="114.62747252747253"/>
    <n v="105.63725274725275"/>
    <n v="44.490934065934063"/>
    <n v="158.56692307692308"/>
    <n v="32.849560439560442"/>
    <n v="115.00752415295358"/>
    <n v="105.98749696648494"/>
    <n v="44.638445403644795"/>
    <n v="159.09265757611539"/>
    <n v="32.958474372373544"/>
  </r>
  <r>
    <x v="12"/>
    <x v="3"/>
    <n v="1"/>
    <x v="49"/>
    <x v="22"/>
    <x v="1"/>
    <n v="5432"/>
    <n v="1358"/>
    <n v="57"/>
    <n v="217"/>
    <n v="269"/>
    <n v="306"/>
    <n v="42"/>
    <n v="937173"/>
    <n v="774432"/>
    <n v="237707"/>
    <n v="1091376"/>
    <n v="223588"/>
    <n v="16441.63157894737"/>
    <n v="3568.8110599078341"/>
    <n v="883.66914498141261"/>
    <n v="3566.5882352941176"/>
    <n v="5323.5238095238092"/>
    <n v="1.0493372606774668E-2"/>
    <n v="3.994845360824742E-2"/>
    <n v="4.9521354933726065E-2"/>
    <n v="5.6332842415316643E-2"/>
    <n v="7.7319587628865982E-3"/>
    <n v="1.3714759899802887E-2"/>
    <n v="4.6139631779448916E-2"/>
    <n v="5.6380081377743856E-2"/>
    <n v="6.3621814605940075E-2"/>
    <n v="1.0501037513276332E-2"/>
    <n v="172.52816642120766"/>
    <n v="142.56848306332842"/>
    <n v="43.760493372606774"/>
    <n v="200.91605301914581"/>
    <n v="41.161266568483065"/>
    <n v="173.1001899391643"/>
    <n v="143.04117414283903"/>
    <n v="43.905582907178214"/>
    <n v="201.58219762524675"/>
    <n v="41.297738270434451"/>
  </r>
  <r>
    <x v="12"/>
    <x v="3"/>
    <n v="1"/>
    <x v="50"/>
    <x v="23"/>
    <x v="1"/>
    <n v="8328"/>
    <n v="2082"/>
    <n v="94"/>
    <n v="437"/>
    <n v="246"/>
    <n v="734"/>
    <n v="245"/>
    <n v="1651329"/>
    <n v="1235050"/>
    <n v="282070"/>
    <n v="2202754"/>
    <n v="1424533"/>
    <n v="17567.329787234041"/>
    <n v="2826.2013729977116"/>
    <n v="1146.6260162601627"/>
    <n v="3001.0272479564032"/>
    <n v="5814.4204081632652"/>
    <n v="1.1287223823246878E-2"/>
    <n v="5.2473583093179635E-2"/>
    <n v="2.9538904899135448E-2"/>
    <n v="8.8136407300672431E-2"/>
    <n v="2.9418828049951971E-2"/>
    <n v="1.3984430365419078E-2"/>
    <n v="5.8166719458996478E-2"/>
    <n v="3.3861771390605054E-2"/>
    <n v="9.5374567194773982E-2"/>
    <n v="3.3733166165573869E-2"/>
    <n v="198.28638328530261"/>
    <n v="148.3009125840538"/>
    <n v="33.870076849183476"/>
    <n v="264.49975984630163"/>
    <n v="171.05343419788665"/>
    <n v="198.94380912412387"/>
    <n v="148.79260974569524"/>
    <n v="33.982374341903771"/>
    <n v="265.37671858448579"/>
    <n v="171.62056818660335"/>
  </r>
  <r>
    <x v="12"/>
    <x v="3"/>
    <n v="1"/>
    <x v="51"/>
    <x v="24"/>
    <x v="1"/>
    <n v="4340"/>
    <n v="1085"/>
    <n v="50"/>
    <n v="205"/>
    <n v="138"/>
    <n v="339"/>
    <n v="8"/>
    <n v="493470"/>
    <n v="469456"/>
    <n v="250107"/>
    <n v="791347"/>
    <n v="48928"/>
    <n v="9869.4"/>
    <n v="2290.0292682926829"/>
    <n v="1812.3695652173913"/>
    <n v="2334.3569321533923"/>
    <n v="6116"/>
    <n v="1.1520737327188941E-2"/>
    <n v="4.7235023041474651E-2"/>
    <n v="3.1797235023041472E-2"/>
    <n v="7.8110599078341017E-2"/>
    <n v="1.8433179723502304E-3"/>
    <n v="1.5295024794835754E-2"/>
    <n v="5.4738041488767625E-2"/>
    <n v="3.8002908119263046E-2"/>
    <n v="8.760145655200649E-2"/>
    <n v="3.3604051727020995E-3"/>
    <n v="113.70276497695852"/>
    <n v="108.16958525345622"/>
    <n v="57.628341013824887"/>
    <n v="182.33801843317971"/>
    <n v="11.27373271889401"/>
    <n v="114.07975070034891"/>
    <n v="108.52822551478914"/>
    <n v="57.819409910252233"/>
    <n v="182.94256687836952"/>
    <n v="11.31111119676307"/>
  </r>
  <r>
    <x v="12"/>
    <x v="3"/>
    <n v="1"/>
    <x v="52"/>
    <x v="25"/>
    <x v="1"/>
    <n v="20744"/>
    <n v="5186"/>
    <n v="266"/>
    <n v="983"/>
    <n v="1029"/>
    <n v="875"/>
    <n v="154"/>
    <n v="3800780"/>
    <n v="2506903"/>
    <n v="924264"/>
    <n v="2699797"/>
    <n v="774512"/>
    <n v="14288.646616541353"/>
    <n v="2550.2573753814854"/>
    <n v="898.21574344023327"/>
    <n v="3085.4822857142858"/>
    <n v="5029.2987012987014"/>
    <n v="1.2822984959506364E-2"/>
    <n v="4.7387196297724643E-2"/>
    <n v="4.9604704974932509E-2"/>
    <n v="4.2180871577323566E-2"/>
    <n v="7.423833397608947E-3"/>
    <n v="1.4643112214899811E-2"/>
    <n v="5.0824345489420247E-2"/>
    <n v="5.3117260866786573E-2"/>
    <n v="4.5432562036783655E-2"/>
    <n v="8.8125246477523955E-3"/>
    <n v="183.22310065561126"/>
    <n v="120.84954685692249"/>
    <n v="44.555726957192441"/>
    <n v="130.14833204782104"/>
    <n v="37.336675665252606"/>
    <n v="183.83058362365063"/>
    <n v="121.25022800001069"/>
    <n v="44.703453118130973"/>
    <n v="130.5798436571917"/>
    <n v="37.460466794584512"/>
  </r>
  <r>
    <x v="12"/>
    <x v="3"/>
    <n v="1"/>
    <x v="53"/>
    <x v="26"/>
    <x v="1"/>
    <n v="9052"/>
    <n v="2263"/>
    <n v="91"/>
    <n v="440"/>
    <n v="887"/>
    <n v="786"/>
    <n v="143"/>
    <n v="1074862"/>
    <n v="1390737"/>
    <n v="571149"/>
    <n v="2549545"/>
    <n v="344301"/>
    <n v="11811.670329670329"/>
    <n v="3160.7659090909092"/>
    <n v="643.91093573844421"/>
    <n v="3243.6959287531809"/>
    <n v="2407.6993006993007"/>
    <n v="1.005302695536898E-2"/>
    <n v="4.8608042421564294E-2"/>
    <n v="9.7989394608926209E-2"/>
    <n v="8.6831639416703493E-2"/>
    <n v="1.5797613787008394E-2"/>
    <n v="1.2496108921481619E-2"/>
    <n v="5.3874486195833168E-2"/>
    <n v="0.10527019303631485"/>
    <n v="9.3727652497177336E-2"/>
    <n v="1.8851280262988601E-2"/>
    <n v="118.74304021210781"/>
    <n v="153.63864339372515"/>
    <n v="63.096442775077328"/>
    <n v="281.65543526292532"/>
    <n v="38.035903667697745"/>
    <n v="119.13673715449094"/>
    <n v="154.14803799932017"/>
    <n v="63.305641365170921"/>
    <n v="282.58927427757857"/>
    <n v="38.1620131133377"/>
  </r>
  <r>
    <x v="13"/>
    <x v="3"/>
    <n v="2"/>
    <x v="27"/>
    <x v="0"/>
    <x v="1"/>
    <n v="21784"/>
    <n v="5446"/>
    <n v="37"/>
    <n v="725"/>
    <n v="439"/>
    <n v="1019"/>
    <n v="132"/>
    <n v="519535"/>
    <n v="1105745"/>
    <n v="527342"/>
    <n v="1839357"/>
    <n v="457951"/>
    <n v="14041.486486486487"/>
    <n v="1525.1655172413793"/>
    <n v="1201.2346241457858"/>
    <n v="1805.0608439646712"/>
    <n v="3469.3257575757575"/>
    <n v="1.6984943077488065E-3"/>
    <n v="3.328130738156445E-2"/>
    <n v="2.0152405435181785E-2"/>
    <n v="4.6777451340433346E-2"/>
    <n v="6.0594932060227692E-3"/>
    <n v="2.348549180093279E-3"/>
    <n v="3.6112942918731822E-2"/>
    <n v="2.2370754159329691E-2"/>
    <n v="5.011096729659318E-2"/>
    <n v="7.2846324551348301E-3"/>
    <n v="23.849384869629084"/>
    <n v="50.759502387073084"/>
    <n v="24.207767168564082"/>
    <n v="84.436145795078957"/>
    <n v="21.022355857510099"/>
    <n v="23.928458387404266"/>
    <n v="50.927797394940349"/>
    <n v="24.288028916108715"/>
    <n v="84.716096959936777"/>
    <n v="21.092056256017731"/>
  </r>
  <r>
    <x v="13"/>
    <x v="3"/>
    <n v="2"/>
    <x v="28"/>
    <x v="1"/>
    <x v="1"/>
    <n v="2944"/>
    <n v="736"/>
    <n v="4"/>
    <n v="78"/>
    <n v="142"/>
    <n v="123"/>
    <n v="15"/>
    <n v="90726"/>
    <n v="228117"/>
    <n v="171127"/>
    <n v="379444"/>
    <n v="88612"/>
    <n v="22681.5"/>
    <n v="2924.5769230769229"/>
    <n v="1205.1197183098591"/>
    <n v="3084.9105691056911"/>
    <n v="5907.4666666666662"/>
    <n v="1.358695652173913E-3"/>
    <n v="2.6494565217391304E-2"/>
    <n v="4.8233695652173912E-2"/>
    <n v="4.1779891304347824E-2"/>
    <n v="5.095108695652174E-3"/>
    <n v="2.9405003950655267E-3"/>
    <n v="3.3391158374508095E-2"/>
    <n v="5.7434535052287169E-2"/>
    <n v="5.0372070210615502E-2"/>
    <n v="8.1525246527743012E-3"/>
    <n v="30.817255434782609"/>
    <n v="77.485394021739125"/>
    <n v="58.127377717391305"/>
    <n v="128.88722826086956"/>
    <n v="30.099184782608695"/>
    <n v="30.919431185173046"/>
    <n v="77.74229971196921"/>
    <n v="58.320101188469764"/>
    <n v="129.31455863398364"/>
    <n v="30.198979743188875"/>
  </r>
  <r>
    <x v="13"/>
    <x v="3"/>
    <n v="2"/>
    <x v="29"/>
    <x v="2"/>
    <x v="1"/>
    <n v="3264"/>
    <n v="816"/>
    <n v="18"/>
    <n v="127"/>
    <n v="322"/>
    <n v="205"/>
    <n v="19"/>
    <n v="174618"/>
    <n v="439332"/>
    <n v="284174"/>
    <n v="655572"/>
    <n v="95369"/>
    <n v="9701"/>
    <n v="3459.3070866141734"/>
    <n v="882.52795031055905"/>
    <n v="3197.9121951219513"/>
    <n v="5019.4210526315792"/>
    <n v="5.5147058823529415E-3"/>
    <n v="3.8909313725490197E-2"/>
    <n v="9.8651960784313722E-2"/>
    <n v="6.2806372549019607E-2"/>
    <n v="5.8210784313725492E-3"/>
    <n v="8.5349441517294476E-3"/>
    <n v="4.6795913749129156E-2"/>
    <n v="0.1108132597757544"/>
    <n v="7.2700952564894034E-2"/>
    <n v="8.923600268362886E-3"/>
    <n v="53.498161764705884"/>
    <n v="134.59926470588235"/>
    <n v="87.063112745098039"/>
    <n v="200.84926470588235"/>
    <n v="29.218443627450981"/>
    <n v="53.675536899048581"/>
    <n v="135.04553354713036"/>
    <n v="87.351773716055789"/>
    <n v="201.51518787286003"/>
    <n v="29.315318458150728"/>
  </r>
  <r>
    <x v="13"/>
    <x v="3"/>
    <n v="2"/>
    <x v="30"/>
    <x v="3"/>
    <x v="1"/>
    <n v="22504"/>
    <n v="5626"/>
    <n v="35"/>
    <n v="625"/>
    <n v="2056"/>
    <n v="929"/>
    <n v="113"/>
    <n v="558502"/>
    <n v="2427022"/>
    <n v="1608958"/>
    <n v="3256210"/>
    <n v="613132"/>
    <n v="15957.2"/>
    <n v="3883.2352000000001"/>
    <n v="782.56712062256804"/>
    <n v="3505.0699677072121"/>
    <n v="5425.9469026548677"/>
    <n v="1.5552790615001777E-3"/>
    <n v="2.7772840383931744E-2"/>
    <n v="9.1361535726981871E-2"/>
    <n v="4.1281549946676148E-2"/>
    <n v="5.0213295414148597E-3"/>
    <n v="2.1673365791812327E-3"/>
    <n v="3.0325072005073624E-2"/>
    <n v="9.5836641613243678E-2"/>
    <n v="4.437148678085668E-2"/>
    <n v="6.1191777789540549E-3"/>
    <n v="24.817899040170637"/>
    <n v="107.84847138286527"/>
    <n v="71.496533949520085"/>
    <n v="144.69472093849981"/>
    <n v="27.245467472449342"/>
    <n v="24.900183702505668"/>
    <n v="108.20604697928157"/>
    <n v="71.73358335263994"/>
    <n v="145.17446163833966"/>
    <n v="27.335800827722558"/>
  </r>
  <r>
    <x v="13"/>
    <x v="3"/>
    <n v="2"/>
    <x v="31"/>
    <x v="4"/>
    <x v="1"/>
    <n v="9904"/>
    <n v="2476"/>
    <n v="27"/>
    <n v="231"/>
    <n v="977"/>
    <n v="328"/>
    <n v="59"/>
    <n v="552115"/>
    <n v="713004"/>
    <n v="2181995"/>
    <n v="1186473"/>
    <n v="181701"/>
    <n v="20448.703703703704"/>
    <n v="3086.5974025974024"/>
    <n v="2233.3623336745136"/>
    <n v="3617.2957317073169"/>
    <n v="3079.6779661016949"/>
    <n v="2.7261712439418419E-3"/>
    <n v="2.3323909531502422E-2"/>
    <n v="9.8647011308562196E-2"/>
    <n v="3.3117932148626815E-2"/>
    <n v="5.9571890145395804E-3"/>
    <n v="3.9469427460185856E-3"/>
    <n v="2.6857584152117173E-2"/>
    <n v="0.10562837113809422"/>
    <n v="3.7307497450507557E-2"/>
    <n v="7.7588531755213193E-3"/>
    <n v="55.746668012924069"/>
    <n v="71.991518578352185"/>
    <n v="220.31451938610661"/>
    <n v="119.79735460420032"/>
    <n v="18.346223747980613"/>
    <n v="55.931498152909803"/>
    <n v="72.230209121319476"/>
    <n v="221.04498032503813"/>
    <n v="120.19454716495179"/>
    <n v="18.407051331483231"/>
  </r>
  <r>
    <x v="13"/>
    <x v="3"/>
    <n v="2"/>
    <x v="32"/>
    <x v="5"/>
    <x v="1"/>
    <n v="3760"/>
    <n v="940"/>
    <n v="22"/>
    <n v="104"/>
    <n v="195"/>
    <n v="150"/>
    <n v="36"/>
    <n v="407158"/>
    <n v="313658"/>
    <n v="221593"/>
    <n v="479785"/>
    <n v="194570"/>
    <n v="18507.18181818182"/>
    <n v="3015.9423076923076"/>
    <n v="1136.374358974359"/>
    <n v="3198.5666666666666"/>
    <n v="5404.7222222222226"/>
    <n v="5.8510638297872338E-3"/>
    <n v="2.7659574468085105E-2"/>
    <n v="5.1861702127659573E-2"/>
    <n v="3.9893617021276598E-2"/>
    <n v="9.5744680851063829E-3"/>
    <n v="8.7491089484404566E-3"/>
    <n v="3.3891093371725772E-2"/>
    <n v="6.0287697696706097E-2"/>
    <n v="4.7330199244471037E-2"/>
    <n v="1.3274711037895235E-2"/>
    <n v="108.28670212765958"/>
    <n v="83.419680851063831"/>
    <n v="58.934308510638296"/>
    <n v="127.60239361702128"/>
    <n v="51.747340425531917"/>
    <n v="108.64573069432133"/>
    <n v="83.696261888798546"/>
    <n v="59.129707390611863"/>
    <n v="128.02546407334489"/>
    <n v="51.91891064695794"/>
  </r>
  <r>
    <x v="13"/>
    <x v="3"/>
    <n v="2"/>
    <x v="33"/>
    <x v="6"/>
    <x v="1"/>
    <n v="25748"/>
    <n v="6437"/>
    <n v="103"/>
    <n v="851"/>
    <n v="641"/>
    <n v="1165"/>
    <n v="209"/>
    <n v="2620007"/>
    <n v="2229211"/>
    <n v="494143"/>
    <n v="3192385"/>
    <n v="1886987"/>
    <n v="25436.961165048542"/>
    <n v="2619.5193889541715"/>
    <n v="770.89391575663024"/>
    <n v="2740.244635193133"/>
    <n v="9028.6459330143534"/>
    <n v="4.0003107037439797E-3"/>
    <n v="3.3051110765884732E-2"/>
    <n v="2.4895137486406711E-2"/>
    <n v="4.5246232717104241E-2"/>
    <n v="8.1171353114805039E-3"/>
    <n v="4.9168701430149751E-3"/>
    <n v="3.5646956980490155E-2"/>
    <n v="2.7157525527146894E-2"/>
    <n v="4.826424549086223E-2"/>
    <n v="9.4200493318448986E-3"/>
    <n v="101.75574801926363"/>
    <n v="86.578025477707001"/>
    <n v="19.191510020195743"/>
    <n v="123.98574646574491"/>
    <n v="73.28674071772565"/>
    <n v="102.09312296598499"/>
    <n v="86.865078123885297"/>
    <n v="19.255140181602844"/>
    <n v="124.39682579465092"/>
    <n v="73.529725617609088"/>
  </r>
  <r>
    <x v="13"/>
    <x v="3"/>
    <n v="2"/>
    <x v="34"/>
    <x v="7"/>
    <x v="1"/>
    <n v="23888"/>
    <n v="5972"/>
    <n v="194"/>
    <n v="666"/>
    <n v="1068"/>
    <n v="1404"/>
    <n v="421"/>
    <n v="2693257"/>
    <n v="1735348"/>
    <n v="865480"/>
    <n v="4812772"/>
    <n v="2267154"/>
    <n v="13882.768041237114"/>
    <n v="2605.6276276276276"/>
    <n v="810.37453183520597"/>
    <n v="3427.900284900285"/>
    <n v="5385.1638954869359"/>
    <n v="8.1212324179504355E-3"/>
    <n v="2.7880107166778297E-2"/>
    <n v="4.4708640321500334E-2"/>
    <n v="5.8774279973208304E-2"/>
    <n v="1.7623911587407903E-2"/>
    <n v="9.4742588862605365E-3"/>
    <n v="3.0361943626913235E-2"/>
    <n v="4.7824154139886499E-2"/>
    <n v="6.2320017449827819E-2"/>
    <n v="1.960752058714239E-2"/>
    <n v="112.74518586738111"/>
    <n v="72.645177494976551"/>
    <n v="36.230743469524448"/>
    <n v="201.47237106496985"/>
    <n v="94.907652377762886"/>
    <n v="113.11899670181079"/>
    <n v="72.886035268262162"/>
    <n v="36.350867839750613"/>
    <n v="202.14036016413112"/>
    <n v="95.22232221005909"/>
  </r>
  <r>
    <x v="13"/>
    <x v="3"/>
    <n v="2"/>
    <x v="35"/>
    <x v="8"/>
    <x v="1"/>
    <n v="3156"/>
    <n v="789"/>
    <n v="31"/>
    <n v="82"/>
    <n v="126"/>
    <n v="97"/>
    <n v="32"/>
    <n v="354596"/>
    <n v="242188"/>
    <n v="85940"/>
    <n v="307996"/>
    <n v="115055"/>
    <n v="11438.58064516129"/>
    <n v="2953.5121951219512"/>
    <n v="682.06349206349205"/>
    <n v="3175.216494845361"/>
    <n v="3595.46875"/>
    <n v="9.8225602027883392E-3"/>
    <n v="2.5982256020278833E-2"/>
    <n v="3.9923954372623575E-2"/>
    <n v="3.0735107731305451E-2"/>
    <n v="1.0139416983523447E-2"/>
    <n v="1.3912870796437377E-2"/>
    <n v="3.2580210075174129E-2"/>
    <n v="4.8043972822624001E-2"/>
    <n v="3.7893673755314425E-2"/>
    <n v="1.4294511727675402E-2"/>
    <n v="112.35614702154626"/>
    <n v="76.738910012674268"/>
    <n v="27.230671736375157"/>
    <n v="97.590621039290241"/>
    <n v="36.45595690747782"/>
    <n v="112.7286679832912"/>
    <n v="76.993340707558261"/>
    <n v="27.320956035838094"/>
    <n v="97.914186353432513"/>
    <n v="36.576827981188643"/>
  </r>
  <r>
    <x v="13"/>
    <x v="3"/>
    <n v="2"/>
    <x v="36"/>
    <x v="9"/>
    <x v="1"/>
    <n v="2204"/>
    <n v="551"/>
    <n v="21"/>
    <n v="70"/>
    <n v="121"/>
    <n v="82"/>
    <n v="19"/>
    <n v="289071"/>
    <n v="212768"/>
    <n v="70170"/>
    <n v="281239"/>
    <n v="84371"/>
    <n v="13765.285714285714"/>
    <n v="3039.542857142857"/>
    <n v="579.91735537190084"/>
    <n v="3429.7439024390242"/>
    <n v="4440.5789473684208"/>
    <n v="9.5281306715063515E-3"/>
    <n v="3.1760435571687839E-2"/>
    <n v="5.4900181488203269E-2"/>
    <n v="3.720508166969147E-2"/>
    <n v="8.6206896551724137E-3"/>
    <n v="1.4349551625199495E-2"/>
    <n v="4.0463751794834184E-2"/>
    <n v="6.6205319170934848E-2"/>
    <n v="4.6598380779108425E-2"/>
    <n v="1.3208876093402398E-2"/>
    <n v="131.15744101633393"/>
    <n v="96.537205081669697"/>
    <n v="31.837568058076226"/>
    <n v="127.60390199637024"/>
    <n v="38.280852994555353"/>
    <n v="131.5922983638188"/>
    <n v="96.857277756236357"/>
    <n v="31.943126692712745"/>
    <n v="128.02697745378137"/>
    <n v="38.407774578749709"/>
  </r>
  <r>
    <x v="13"/>
    <x v="3"/>
    <n v="2"/>
    <x v="37"/>
    <x v="10"/>
    <x v="1"/>
    <n v="5976"/>
    <n v="1494"/>
    <n v="48"/>
    <n v="176"/>
    <n v="106"/>
    <n v="195"/>
    <n v="30"/>
    <n v="869836"/>
    <n v="808801"/>
    <n v="110091"/>
    <n v="677806"/>
    <n v="164572"/>
    <n v="18121.583333333332"/>
    <n v="4595.460227272727"/>
    <n v="1038.5943396226414"/>
    <n v="3475.9282051282053"/>
    <n v="5485.7333333333336"/>
    <n v="8.0321285140562242E-3"/>
    <n v="2.9451137884872823E-2"/>
    <n v="1.7737617135207495E-2"/>
    <n v="3.2630522088353417E-2"/>
    <n v="5.0200803212851405E-3"/>
    <n v="1.072251550287946E-2"/>
    <n v="3.4546914347912183E-2"/>
    <n v="2.1716049883102179E-2"/>
    <n v="3.7985514110823966E-2"/>
    <n v="7.1502446980863769E-3"/>
    <n v="145.55488621151272"/>
    <n v="135.34153279785809"/>
    <n v="18.42218875502008"/>
    <n v="113.42135207496653"/>
    <n v="27.538821954484604"/>
    <n v="146.03747882113461"/>
    <n v="135.79026265642315"/>
    <n v="18.483268203313646"/>
    <n v="113.79740476347031"/>
    <n v="27.630127937394821"/>
  </r>
  <r>
    <x v="13"/>
    <x v="3"/>
    <n v="2"/>
    <x v="38"/>
    <x v="11"/>
    <x v="1"/>
    <n v="24012"/>
    <n v="6003"/>
    <n v="52"/>
    <n v="592"/>
    <n v="1888"/>
    <n v="851"/>
    <n v="193"/>
    <n v="731228"/>
    <n v="1133206"/>
    <n v="1413523"/>
    <n v="1499899"/>
    <n v="966336"/>
    <n v="14062.076923076924"/>
    <n v="1914.1993243243244"/>
    <n v="748.68802966101691"/>
    <n v="1762.5135135135135"/>
    <n v="5006.9222797927459"/>
    <n v="2.165583874729302E-3"/>
    <n v="2.4654339496918209E-2"/>
    <n v="7.8627352990171581E-2"/>
    <n v="3.5440613026819924E-2"/>
    <n v="8.0376478427452939E-3"/>
    <n v="2.8645538128927134E-3"/>
    <n v="2.6986012894115195E-2"/>
    <n v="8.2674474454679889E-2"/>
    <n v="3.8220690203221358E-2"/>
    <n v="9.3802700793150316E-3"/>
    <n v="30.452607029818424"/>
    <n v="47.193320006663335"/>
    <n v="58.867357987672833"/>
    <n v="62.464559386973178"/>
    <n v="40.243878060969514"/>
    <n v="30.553573774933074"/>
    <n v="47.349791204927612"/>
    <n v="59.062534890710864"/>
    <n v="62.67166294431879"/>
    <n v="40.377308127388076"/>
  </r>
  <r>
    <x v="13"/>
    <x v="3"/>
    <n v="2"/>
    <x v="39"/>
    <x v="12"/>
    <x v="1"/>
    <n v="17936"/>
    <n v="4484"/>
    <n v="73"/>
    <n v="566"/>
    <n v="868"/>
    <n v="839"/>
    <n v="186"/>
    <n v="1389682"/>
    <n v="1733569"/>
    <n v="912102"/>
    <n v="2456897"/>
    <n v="754076"/>
    <n v="19036.739726027397"/>
    <n v="3062.8427561837457"/>
    <n v="1050.8087557603687"/>
    <n v="2928.363528009535"/>
    <n v="4054.1720430107525"/>
    <n v="4.0700267618198034E-3"/>
    <n v="3.1556645851917933E-2"/>
    <n v="4.8394290811775202E-2"/>
    <n v="4.6777430865298841E-2"/>
    <n v="1.0370205173951829E-2"/>
    <n v="5.1776859575061625E-3"/>
    <n v="3.4598060637983909E-2"/>
    <n v="5.212781275205982E-2"/>
    <n v="5.0451171267000279E-2"/>
    <n v="1.2132681040549882E-2"/>
    <n v="77.480040142729706"/>
    <n v="96.653044157002682"/>
    <n v="50.85314451382694"/>
    <n v="136.98132247992862"/>
    <n v="42.042595896520965"/>
    <n v="77.73692808197589"/>
    <n v="96.97350090030875"/>
    <n v="51.021749995629484"/>
    <n v="137.43548912184391"/>
    <n v="42.181989678461726"/>
  </r>
  <r>
    <x v="13"/>
    <x v="3"/>
    <n v="2"/>
    <x v="40"/>
    <x v="13"/>
    <x v="1"/>
    <n v="5176"/>
    <n v="1294"/>
    <n v="40"/>
    <n v="167"/>
    <n v="230"/>
    <n v="205"/>
    <n v="53"/>
    <n v="776369"/>
    <n v="478841"/>
    <n v="198818"/>
    <n v="738346"/>
    <n v="471784"/>
    <n v="19409.224999999999"/>
    <n v="2867.311377245509"/>
    <n v="864.42608695652177"/>
    <n v="3601.6878048780486"/>
    <n v="8901.5849056603765"/>
    <n v="7.7279752704791345E-3"/>
    <n v="3.2264296754250389E-2"/>
    <n v="4.4435857805255025E-2"/>
    <n v="3.9605873261205564E-2"/>
    <n v="1.0239567233384853E-2"/>
    <n v="1.0563980469894639E-2"/>
    <n v="3.7986961062924755E-2"/>
    <n v="5.1109385906480731E-2"/>
    <n v="4.5922181732778594E-2"/>
    <n v="1.3499920296339641E-2"/>
    <n v="149.99401081916537"/>
    <n v="92.511785162287481"/>
    <n v="38.411514683153015"/>
    <n v="142.64799072642967"/>
    <n v="91.148377125193193"/>
    <n v="150.49132151063665"/>
    <n v="92.818511408202511"/>
    <n v="38.538869481009371"/>
    <n v="143.12094541653846"/>
    <n v="91.450582941325848"/>
  </r>
  <r>
    <x v="13"/>
    <x v="3"/>
    <n v="2"/>
    <x v="41"/>
    <x v="14"/>
    <x v="1"/>
    <n v="25464"/>
    <n v="6366"/>
    <n v="199"/>
    <n v="803"/>
    <n v="1531"/>
    <n v="1139"/>
    <n v="244"/>
    <n v="2514030"/>
    <n v="2527853"/>
    <n v="1807652"/>
    <n v="3655771"/>
    <n v="2446410"/>
    <n v="12633.316582914573"/>
    <n v="3148.0112079701121"/>
    <n v="1180.7001959503593"/>
    <n v="3209.632133450395"/>
    <n v="10026.27049180328"/>
    <n v="7.8149544454916738E-3"/>
    <n v="3.1534715677034246E-2"/>
    <n v="6.0124096764059061E-2"/>
    <n v="4.472981464027647E-2"/>
    <n v="9.5821551994973303E-3"/>
    <n v="9.1006915349154376E-3"/>
    <n v="3.4086412640704465E-2"/>
    <n v="6.3595077060682736E-2"/>
    <n v="4.7748058106186361E-2"/>
    <n v="1.1004593497770779E-2"/>
    <n v="98.728793590951938"/>
    <n v="99.271638391454601"/>
    <n v="70.988532830662891"/>
    <n v="143.56625039271128"/>
    <n v="96.073279924599433"/>
    <n v="99.056132558292688"/>
    <n v="99.600777180812415"/>
    <n v="71.223897937281123"/>
    <n v="144.04224960671201"/>
    <n v="96.391814438146241"/>
  </r>
  <r>
    <x v="13"/>
    <x v="3"/>
    <n v="2"/>
    <x v="42"/>
    <x v="15"/>
    <x v="1"/>
    <n v="3516"/>
    <n v="879"/>
    <n v="31"/>
    <n v="118"/>
    <n v="135"/>
    <n v="178"/>
    <n v="40"/>
    <n v="467156"/>
    <n v="367749"/>
    <n v="127153"/>
    <n v="568194"/>
    <n v="307327"/>
    <n v="15069.548387096775"/>
    <n v="3116.5169491525426"/>
    <n v="941.87407407407409"/>
    <n v="3192.1011235955057"/>
    <n v="7683.1750000000002"/>
    <n v="8.8168373151308304E-3"/>
    <n v="3.3560864618885099E-2"/>
    <n v="3.839590443686007E-2"/>
    <n v="5.0625711035267348E-2"/>
    <n v="1.1376564277588168E-2"/>
    <n v="1.2490208877540356E-2"/>
    <n v="4.0637638389262744E-2"/>
    <n v="4.5946341486275383E-2"/>
    <n v="5.9240324365090566E-2"/>
    <n v="1.5543842543143529E-2"/>
    <n v="132.86575654152446"/>
    <n v="104.59300341296928"/>
    <n v="36.164106939704212"/>
    <n v="161.60238907849831"/>
    <n v="87.408134243458477"/>
    <n v="133.30627787232734"/>
    <n v="104.93978538490464"/>
    <n v="36.284010374050723"/>
    <n v="162.13818777750726"/>
    <n v="87.697939145957136"/>
  </r>
  <r>
    <x v="13"/>
    <x v="3"/>
    <n v="2"/>
    <x v="43"/>
    <x v="16"/>
    <x v="1"/>
    <n v="5952"/>
    <n v="1488"/>
    <n v="50"/>
    <n v="206"/>
    <n v="138"/>
    <n v="446"/>
    <n v="165"/>
    <n v="941094"/>
    <n v="399306"/>
    <n v="101442"/>
    <n v="1338102"/>
    <n v="996123"/>
    <n v="18821.88"/>
    <n v="1938.3786407766991"/>
    <n v="735.08695652173913"/>
    <n v="3000.2286995515697"/>
    <n v="6037.1090909090908"/>
    <n v="8.4005376344086016E-3"/>
    <n v="3.4610215053763438E-2"/>
    <n v="2.3185483870967742E-2"/>
    <n v="7.4932795698924734E-2"/>
    <n v="2.7721774193548387E-2"/>
    <n v="1.115696239182914E-2"/>
    <n v="4.0130709257560057E-2"/>
    <n v="2.7730533126758258E-2"/>
    <n v="8.2884259205900021E-2"/>
    <n v="3.2680045085812959E-2"/>
    <n v="158.11391129032259"/>
    <n v="67.087701612903231"/>
    <n v="17.043346774193548"/>
    <n v="224.81552419354838"/>
    <n v="167.359375"/>
    <n v="158.63814381217855"/>
    <n v="67.310133369318862"/>
    <n v="17.09985462089336"/>
    <n v="225.56090838042078"/>
    <n v="167.91426119879495"/>
  </r>
  <r>
    <x v="13"/>
    <x v="3"/>
    <n v="2"/>
    <x v="44"/>
    <x v="17"/>
    <x v="1"/>
    <n v="20796"/>
    <n v="5199"/>
    <n v="134"/>
    <n v="617"/>
    <n v="1754"/>
    <n v="765"/>
    <n v="191"/>
    <n v="1872161"/>
    <n v="1921620"/>
    <n v="812128"/>
    <n v="2593904"/>
    <n v="353313"/>
    <n v="13971.350746268658"/>
    <n v="3114.457050243112"/>
    <n v="463.01482326111744"/>
    <n v="3390.7241830065359"/>
    <n v="1849.8062827225131"/>
    <n v="6.4435468359299863E-3"/>
    <n v="2.9669167147528371E-2"/>
    <n v="8.4343142912098476E-2"/>
    <n v="3.678592036930179E-2"/>
    <n v="9.1844585497210997E-3"/>
    <n v="7.7363273150556607E-3"/>
    <n v="3.2410606294382589E-2"/>
    <n v="8.8833256036554883E-2"/>
    <n v="3.9827283248500357E-2"/>
    <n v="1.0725765727639074E-2"/>
    <n v="90.025052894787464"/>
    <n v="92.403346797461055"/>
    <n v="39.052125408732451"/>
    <n v="124.7309097903443"/>
    <n v="16.989469128678593"/>
    <n v="90.323534287880037"/>
    <n v="92.709713511966129"/>
    <n v="39.181604175147029"/>
    <n v="125.14445973581822"/>
    <n v="17.045798342051651"/>
  </r>
  <r>
    <x v="13"/>
    <x v="3"/>
    <n v="2"/>
    <x v="45"/>
    <x v="18"/>
    <x v="1"/>
    <n v="21004"/>
    <n v="5251"/>
    <n v="92"/>
    <n v="780"/>
    <n v="1295"/>
    <n v="1076"/>
    <n v="216"/>
    <n v="3177852"/>
    <n v="2627287"/>
    <n v="883805"/>
    <n v="4066303"/>
    <n v="2000265"/>
    <n v="34541.869565217392"/>
    <n v="3368.3166666666666"/>
    <n v="682.4749034749035"/>
    <n v="3779.0920074349442"/>
    <n v="9260.4861111111113"/>
    <n v="4.3801180727480477E-3"/>
    <n v="3.7135783660255189E-2"/>
    <n v="6.1654922871833939E-2"/>
    <n v="5.1228337459531516E-2"/>
    <n v="1.0283755475147592E-2"/>
    <n v="5.4418004421367561E-3"/>
    <n v="4.0175854728138984E-2"/>
    <n v="6.5521886485317926E-2"/>
    <n v="5.4772722537865713E-2"/>
    <n v="1.190570052375029E-2"/>
    <n v="151.29746714911445"/>
    <n v="125.08507903256523"/>
    <n v="42.077937535707484"/>
    <n v="193.59660064749571"/>
    <n v="95.232574747667115"/>
    <n v="151.79909949826535"/>
    <n v="125.49980323926322"/>
    <n v="42.21744849416033"/>
    <n v="194.23847733849621"/>
    <n v="95.548321872100317"/>
  </r>
  <r>
    <x v="13"/>
    <x v="3"/>
    <n v="2"/>
    <x v="46"/>
    <x v="19"/>
    <x v="1"/>
    <n v="10888"/>
    <n v="2722"/>
    <n v="101"/>
    <n v="319"/>
    <n v="882"/>
    <n v="405"/>
    <n v="89"/>
    <n v="1118202"/>
    <n v="949560"/>
    <n v="673769"/>
    <n v="1308891"/>
    <n v="223675"/>
    <n v="11071.30693069307"/>
    <n v="2976.6771159874606"/>
    <n v="763.91043083900229"/>
    <n v="3231.8296296296298"/>
    <n v="2513.2022471910113"/>
    <n v="9.2762674504041145E-3"/>
    <n v="2.9298310066127847E-2"/>
    <n v="8.1006612784717116E-2"/>
    <n v="3.7196914033798677E-2"/>
    <n v="8.1741366642174868E-3"/>
    <n v="1.1416913082281164E-2"/>
    <n v="3.3064012882928227E-2"/>
    <n v="8.7099151457428595E-2"/>
    <n v="4.1422666535418901E-2"/>
    <n v="1.0184712814734452E-2"/>
    <n v="102.70040411462161"/>
    <n v="87.211609110947833"/>
    <n v="61.881796473181481"/>
    <n v="120.21408890521676"/>
    <n v="20.543258633357826"/>
    <n v="103.04091110357199"/>
    <n v="87.500762427099758"/>
    <n v="62.086967858528766"/>
    <n v="120.61266316395914"/>
    <n v="20.611370567295946"/>
  </r>
  <r>
    <x v="13"/>
    <x v="3"/>
    <n v="2"/>
    <x v="47"/>
    <x v="20"/>
    <x v="1"/>
    <n v="9264"/>
    <n v="2316"/>
    <n v="75"/>
    <n v="378"/>
    <n v="768"/>
    <n v="471"/>
    <n v="70"/>
    <n v="1045139"/>
    <n v="1426076"/>
    <n v="1232972"/>
    <n v="2155943"/>
    <n v="273012"/>
    <n v="13935.186666666666"/>
    <n v="3772.6878306878307"/>
    <n v="1605.4322916666667"/>
    <n v="4577.3736730360934"/>
    <n v="3900.1714285714284"/>
    <n v="8.095854922279792E-3"/>
    <n v="4.0803108808290155E-2"/>
    <n v="8.2901554404145081E-2"/>
    <n v="5.0841968911917099E-2"/>
    <n v="7.5561312607944735E-3"/>
    <n v="1.0265171119402007E-2"/>
    <n v="4.5592244650382897E-2"/>
    <n v="8.9576472841943727E-2"/>
    <n v="5.6159831261084071E-2"/>
    <n v="9.6524599175384796E-3"/>
    <n v="112.81724956822107"/>
    <n v="153.93739205526771"/>
    <n v="133.09283246977549"/>
    <n v="232.72268998272884"/>
    <n v="29.470207253886009"/>
    <n v="113.19129933251668"/>
    <n v="154.44777717310143"/>
    <n v="133.53410667921852"/>
    <n v="233.4942906702783"/>
    <n v="29.56791681620248"/>
  </r>
  <r>
    <x v="13"/>
    <x v="3"/>
    <n v="2"/>
    <x v="48"/>
    <x v="21"/>
    <x v="1"/>
    <n v="18208"/>
    <n v="4552"/>
    <n v="197"/>
    <n v="733"/>
    <n v="866"/>
    <n v="1001"/>
    <n v="210"/>
    <n v="2201994"/>
    <n v="2181762"/>
    <n v="809336"/>
    <n v="3148720"/>
    <n v="625015"/>
    <n v="11177.634517766497"/>
    <n v="2976.4829467939971"/>
    <n v="934.56812933025401"/>
    <n v="3145.5744255744257"/>
    <n v="2976.2619047619046"/>
    <n v="1.0819420035149385E-2"/>
    <n v="4.025702987697715E-2"/>
    <n v="4.7561511423550085E-2"/>
    <n v="5.4975834797891039E-2"/>
    <n v="1.1533391915641476E-2"/>
    <n v="1.2605761914971304E-2"/>
    <n v="4.3651118152172048E-2"/>
    <n v="5.1236627756618261E-2"/>
    <n v="5.8911627100709595E-2"/>
    <n v="1.3377066738674167E-2"/>
    <n v="120.93552284710017"/>
    <n v="119.82436291739894"/>
    <n v="44.449472759226715"/>
    <n v="172.93057996485061"/>
    <n v="34.326394991212652"/>
    <n v="121.33648904676426"/>
    <n v="120.22164502521191"/>
    <n v="44.59684663044132"/>
    <n v="173.50393769979735"/>
    <n v="34.440205423613037"/>
  </r>
  <r>
    <x v="13"/>
    <x v="3"/>
    <n v="2"/>
    <x v="49"/>
    <x v="22"/>
    <x v="1"/>
    <n v="5464"/>
    <n v="1366"/>
    <n v="61"/>
    <n v="227"/>
    <n v="490"/>
    <n v="416"/>
    <n v="67"/>
    <n v="880929"/>
    <n v="916821"/>
    <n v="392624"/>
    <n v="1205011"/>
    <n v="375830"/>
    <n v="14441.459016393443"/>
    <n v="4038.8590308370044"/>
    <n v="801.27346938775509"/>
    <n v="2896.6610576923076"/>
    <n v="5609.4029850746265"/>
    <n v="1.116398243045388E-2"/>
    <n v="4.1544655929721813E-2"/>
    <n v="8.9677891654465589E-2"/>
    <n v="7.6134699853587118E-2"/>
    <n v="1.2262079062957541E-2"/>
    <n v="1.4475844843457103E-2"/>
    <n v="4.7834561139204541E-2"/>
    <n v="9.8684075653774364E-2"/>
    <n v="8.4494506320392321E-2"/>
    <n v="1.5731072637338257E-2"/>
    <n v="161.22419472913617"/>
    <n v="167.79300878477306"/>
    <n v="71.856515373352849"/>
    <n v="220.53642020497804"/>
    <n v="68.782942898975108"/>
    <n v="161.75873951078958"/>
    <n v="168.34933271242247"/>
    <n v="72.094758308199914"/>
    <n v="221.2676168642831"/>
    <n v="69.010995290585328"/>
  </r>
  <r>
    <x v="13"/>
    <x v="3"/>
    <n v="2"/>
    <x v="50"/>
    <x v="23"/>
    <x v="1"/>
    <n v="8392"/>
    <n v="2098"/>
    <n v="98"/>
    <n v="437"/>
    <n v="574"/>
    <n v="580"/>
    <n v="130"/>
    <n v="1515003"/>
    <n v="1366172"/>
    <n v="607366"/>
    <n v="2209503"/>
    <n v="789824"/>
    <n v="15459.214285714286"/>
    <n v="3126.2517162471395"/>
    <n v="1058.1289198606271"/>
    <n v="3809.4879310344827"/>
    <n v="6075.5692307692307"/>
    <n v="1.1677788369876072E-2"/>
    <n v="5.2073403241182079E-2"/>
    <n v="6.8398474737845563E-2"/>
    <n v="6.9113441372735937E-2"/>
    <n v="1.5490943755958055E-2"/>
    <n v="1.4410241754139141E-2"/>
    <n v="5.7724314909574602E-2"/>
    <n v="7.4818865888773914E-2"/>
    <n v="7.5564824326196406E-2"/>
    <n v="1.8631972999103154E-2"/>
    <n v="180.52943279313632"/>
    <n v="162.79456625357483"/>
    <n v="72.374404194470927"/>
    <n v="263.28682078169686"/>
    <n v="94.116301239275501"/>
    <n v="181.12798480573312"/>
    <n v="163.33431766010892"/>
    <n v="72.614364208862227"/>
    <n v="264.15975797554307"/>
    <n v="94.428347317598281"/>
  </r>
  <r>
    <x v="13"/>
    <x v="3"/>
    <n v="2"/>
    <x v="51"/>
    <x v="24"/>
    <x v="1"/>
    <n v="4404"/>
    <n v="1101"/>
    <n v="53"/>
    <n v="229"/>
    <n v="176"/>
    <n v="333"/>
    <n v="7"/>
    <n v="543748"/>
    <n v="554927"/>
    <n v="227338"/>
    <n v="862245"/>
    <n v="47277"/>
    <n v="10259.396226415094"/>
    <n v="2423.2620087336245"/>
    <n v="1291.6931818181818"/>
    <n v="2589.3243243243242"/>
    <n v="6753.8571428571431"/>
    <n v="1.2034514078110809E-2"/>
    <n v="5.1998183469573113E-2"/>
    <n v="3.9963669391462307E-2"/>
    <n v="7.5613079019073576E-2"/>
    <n v="1.5894641235240691E-3"/>
    <n v="1.5862915175302372E-2"/>
    <n v="5.9793449421626232E-2"/>
    <n v="4.6840823853865177E-2"/>
    <n v="8.4895422257244918E-2"/>
    <n v="2.9881242962636291E-3"/>
    <n v="123.46684831970936"/>
    <n v="126.0052225249773"/>
    <n v="51.620799273387831"/>
    <n v="195.7867847411444"/>
    <n v="10.735013623978201"/>
    <n v="123.87620722261704"/>
    <n v="126.42299750146246"/>
    <n v="51.791949942942892"/>
    <n v="196.43592306852699"/>
    <n v="10.770605958759692"/>
  </r>
  <r>
    <x v="13"/>
    <x v="3"/>
    <n v="2"/>
    <x v="52"/>
    <x v="25"/>
    <x v="1"/>
    <n v="20552"/>
    <n v="5138"/>
    <n v="272"/>
    <n v="1003"/>
    <n v="1237"/>
    <n v="1278"/>
    <n v="104"/>
    <n v="3586647"/>
    <n v="2882550"/>
    <n v="1023154"/>
    <n v="4083582"/>
    <n v="552790"/>
    <n v="13186.202205882353"/>
    <n v="2873.9282153539384"/>
    <n v="827.125303152789"/>
    <n v="3195.2910798122066"/>
    <n v="5315.2884615384619"/>
    <n v="1.3234721681588166E-2"/>
    <n v="4.8803036200856367E-2"/>
    <n v="6.0188789412222651E-2"/>
    <n v="6.2183729077462051E-2"/>
    <n v="5.0603347606072401E-3"/>
    <n v="1.5092069377970238E-2"/>
    <n v="5.2304805444510848E-2"/>
    <n v="6.4054301095107985E-2"/>
    <n v="6.6108606865914188E-2"/>
    <n v="6.2135672579555594E-3"/>
    <n v="174.51571623199689"/>
    <n v="140.25642273258077"/>
    <n v="49.783670688984039"/>
    <n v="198.69511483067342"/>
    <n v="26.897138964577657"/>
    <n v="175.09432954487494"/>
    <n v="140.72144809053671"/>
    <n v="49.948730290758185"/>
    <n v="199.35389583405322"/>
    <n v="26.986317423797608"/>
  </r>
  <r>
    <x v="13"/>
    <x v="3"/>
    <n v="2"/>
    <x v="53"/>
    <x v="26"/>
    <x v="1"/>
    <n v="8984"/>
    <n v="2246"/>
    <n v="95"/>
    <n v="430"/>
    <n v="1016"/>
    <n v="644"/>
    <n v="86"/>
    <n v="1166609"/>
    <n v="1451978"/>
    <n v="613359"/>
    <n v="2421062"/>
    <n v="248940"/>
    <n v="12280.094736842106"/>
    <n v="3376.6930232558138"/>
    <n v="603.69980314960628"/>
    <n v="3759.413043478261"/>
    <n v="2894.6511627906975"/>
    <n v="1.0574354407836153E-2"/>
    <n v="4.7862867319679432E-2"/>
    <n v="0.11308993766696349"/>
    <n v="7.1682991985752453E-2"/>
    <n v="9.5725734639358854E-3"/>
    <n v="1.3088784478611174E-2"/>
    <n v="5.3110581306371245E-2"/>
    <n v="0.12087519232118597"/>
    <n v="7.8024276880238871E-2"/>
    <n v="1.1966146768130043E-2"/>
    <n v="129.85407390917186"/>
    <n v="161.61821015138023"/>
    <n v="68.2723731077471"/>
    <n v="269.48597506678539"/>
    <n v="27.70926090828139"/>
    <n v="130.28460989479859"/>
    <n v="162.15406130574155"/>
    <n v="68.498732686327429"/>
    <n v="270.37946578598388"/>
    <n v="27.801131987847825"/>
  </r>
  <r>
    <x v="14"/>
    <x v="3"/>
    <n v="3"/>
    <x v="27"/>
    <x v="0"/>
    <x v="1"/>
    <n v="23004"/>
    <n v="5751"/>
    <n v="41"/>
    <n v="749"/>
    <n v="364"/>
    <n v="1216"/>
    <n v="172"/>
    <n v="729491"/>
    <n v="1221750"/>
    <n v="470875"/>
    <n v="2135361"/>
    <n v="571690"/>
    <n v="17792.463414634145"/>
    <n v="1631.1748998664887"/>
    <n v="1293.6126373626373"/>
    <n v="1756.0534539473683"/>
    <n v="3323.7790697674418"/>
    <n v="1.7822987306555381E-3"/>
    <n v="3.2559554860024341E-2"/>
    <n v="1.5823335072161365E-2"/>
    <n v="5.2860372109198403E-2"/>
    <n v="7.4769605286037211E-3"/>
    <n v="2.4302720499673005E-3"/>
    <n v="3.5286055417345231E-2"/>
    <n v="1.7740413082656521E-2"/>
    <n v="5.6297742671993445E-2"/>
    <n v="8.8003481985148985E-3"/>
    <n v="31.71148495913754"/>
    <n v="53.110328638497656"/>
    <n v="20.46926621457138"/>
    <n v="92.825639019300993"/>
    <n v="24.851764910450356"/>
    <n v="31.816625560595444"/>
    <n v="53.286417897763627"/>
    <n v="20.537132823907879"/>
    <n v="93.133405859289084"/>
    <n v="24.93416185633107"/>
  </r>
  <r>
    <x v="14"/>
    <x v="3"/>
    <n v="3"/>
    <x v="28"/>
    <x v="1"/>
    <x v="1"/>
    <n v="3060"/>
    <n v="765"/>
    <n v="4"/>
    <n v="68"/>
    <n v="251"/>
    <n v="110"/>
    <n v="15"/>
    <n v="118483"/>
    <n v="195491"/>
    <n v="385606"/>
    <n v="290358"/>
    <n v="103326"/>
    <n v="29620.75"/>
    <n v="2874.8676470588234"/>
    <n v="1536.2788844621514"/>
    <n v="2639.6181818181817"/>
    <n v="6888.4"/>
    <n v="1.30718954248366E-3"/>
    <n v="2.2222222222222223E-2"/>
    <n v="8.2026143790849673E-2"/>
    <n v="3.5947712418300651E-2"/>
    <n v="4.9019607843137254E-3"/>
    <n v="2.8290696903174048E-3"/>
    <n v="2.8431041691295886E-2"/>
    <n v="9.358424549432931E-2"/>
    <n v="4.3788887152655012E-2"/>
    <n v="7.8437602131930378E-3"/>
    <n v="38.719934640522872"/>
    <n v="63.8859477124183"/>
    <n v="126.01503267973857"/>
    <n v="94.888235294117649"/>
    <n v="33.766666666666666"/>
    <n v="38.848312016157003"/>
    <n v="64.097763935337127"/>
    <n v="126.43284018215473"/>
    <n v="95.20284074835476"/>
    <n v="33.878621299101461"/>
  </r>
  <r>
    <x v="14"/>
    <x v="3"/>
    <n v="3"/>
    <x v="29"/>
    <x v="2"/>
    <x v="1"/>
    <n v="3404"/>
    <n v="851"/>
    <n v="18"/>
    <n v="124"/>
    <n v="139"/>
    <n v="213"/>
    <n v="20"/>
    <n v="225758"/>
    <n v="393800"/>
    <n v="130239"/>
    <n v="633955"/>
    <n v="120615"/>
    <n v="12542.111111111111"/>
    <n v="3175.8064516129034"/>
    <n v="936.97122302158277"/>
    <n v="2976.3145539906104"/>
    <n v="6030.75"/>
    <n v="5.2878965922444187E-3"/>
    <n v="3.6427732079905996E-2"/>
    <n v="4.0834312573443006E-2"/>
    <n v="6.2573443008225621E-2"/>
    <n v="5.8754406580493537E-3"/>
    <n v="8.1842484712229858E-3"/>
    <n v="4.3909760583279056E-2"/>
    <n v="4.8737833123400756E-2"/>
    <n v="7.2245632530032355E-2"/>
    <n v="8.9275618118454161E-3"/>
    <n v="66.321386603995293"/>
    <n v="115.68742655699178"/>
    <n v="38.260575793184486"/>
    <n v="186.23824911868391"/>
    <n v="35.433313748531141"/>
    <n v="66.541277614651264"/>
    <n v="116.07099249926766"/>
    <n v="38.387430147567599"/>
    <n v="186.85572892298941"/>
    <n v="35.550794211018712"/>
  </r>
  <r>
    <x v="14"/>
    <x v="3"/>
    <n v="3"/>
    <x v="30"/>
    <x v="3"/>
    <x v="1"/>
    <n v="23364"/>
    <n v="5841"/>
    <n v="37"/>
    <n v="627"/>
    <n v="544"/>
    <n v="1192"/>
    <n v="512"/>
    <n v="749129"/>
    <n v="2220999"/>
    <n v="430925"/>
    <n v="3914941"/>
    <n v="3240148"/>
    <n v="20246.72972972973"/>
    <n v="3542.2631578947367"/>
    <n v="792.14154411764707"/>
    <n v="3284.3464765100671"/>
    <n v="6328.4140625"/>
    <n v="1.5836329395651429E-3"/>
    <n v="2.6836158192090395E-2"/>
    <n v="2.3283684300633455E-2"/>
    <n v="5.1018661188152716E-2"/>
    <n v="2.1914055812360896E-2"/>
    <n v="2.1897624534993566E-3"/>
    <n v="2.9299561248803979E-2"/>
    <n v="2.5582437753402354E-2"/>
    <n v="5.4372758722216932E-2"/>
    <n v="2.4145737310256717E-2"/>
    <n v="32.063388118472865"/>
    <n v="95.06073446327683"/>
    <n v="18.443973634651602"/>
    <n v="167.56296010957027"/>
    <n v="138.68121896935457"/>
    <n v="32.169695467873197"/>
    <n v="95.375911844890396"/>
    <n v="18.505125311519457"/>
    <n v="168.11852130232705"/>
    <n v="139.14102168096338"/>
  </r>
  <r>
    <x v="14"/>
    <x v="3"/>
    <n v="3"/>
    <x v="31"/>
    <x v="4"/>
    <x v="1"/>
    <n v="10348"/>
    <n v="2587"/>
    <n v="28"/>
    <n v="242"/>
    <n v="707"/>
    <n v="354"/>
    <n v="70"/>
    <n v="557322"/>
    <n v="713204"/>
    <n v="1473613"/>
    <n v="1124887"/>
    <n v="235843"/>
    <n v="19904.357142857141"/>
    <n v="2947.1239669421489"/>
    <n v="2084.3182461103252"/>
    <n v="3177.6468926553671"/>
    <n v="3369.1857142857143"/>
    <n v="2.7058368766911482E-3"/>
    <n v="2.338616157711635E-2"/>
    <n v="6.832238113645149E-2"/>
    <n v="3.4209509083880943E-2"/>
    <n v="6.7645921917278704E-3"/>
    <n v="3.8956812337790289E-3"/>
    <n v="2.6847695730067948E-2"/>
    <n v="7.4101239353579387E-2"/>
    <n v="3.8372855942450962E-2"/>
    <n v="8.6420691582213011E-3"/>
    <n v="53.857943563973713"/>
    <n v="68.921917278701201"/>
    <n v="142.40558562040974"/>
    <n v="108.70574023965983"/>
    <n v="22.79116737533823"/>
    <n v="54.036511568180984"/>
    <n v="69.150430445008368"/>
    <n v="142.87773660742243"/>
    <n v="109.06615814268304"/>
    <n v="22.866732333865354"/>
  </r>
  <r>
    <x v="14"/>
    <x v="3"/>
    <n v="3"/>
    <x v="32"/>
    <x v="5"/>
    <x v="1"/>
    <n v="3936"/>
    <n v="984"/>
    <n v="23"/>
    <n v="108"/>
    <n v="174"/>
    <n v="159"/>
    <n v="42"/>
    <n v="472046"/>
    <n v="329398"/>
    <n v="186664"/>
    <n v="538614"/>
    <n v="231133"/>
    <n v="20523.739130434784"/>
    <n v="3049.9814814814813"/>
    <n v="1072.7816091954023"/>
    <n v="3387.5094339622642"/>
    <n v="5503.166666666667"/>
    <n v="5.8434959349593493E-3"/>
    <n v="2.7439024390243903E-2"/>
    <n v="4.4207317073170729E-2"/>
    <n v="4.0396341463414635E-2"/>
    <n v="1.0670731707317074E-2"/>
    <n v="8.6741847465796069E-3"/>
    <n v="3.3505984349328166E-2"/>
    <n v="5.1841407609254597E-2"/>
    <n v="4.7708495657688803E-2"/>
    <n v="1.4486622219541313E-2"/>
    <n v="119.9303861788618"/>
    <n v="83.688516260162601"/>
    <n v="47.424796747967477"/>
    <n v="136.84298780487805"/>
    <n v="58.72281504065041"/>
    <n v="120.32801981072018"/>
    <n v="83.965988631640982"/>
    <n v="47.58203541593037"/>
    <n v="137.29669579306091"/>
    <n v="58.91751270620064"/>
  </r>
  <r>
    <x v="14"/>
    <x v="3"/>
    <n v="3"/>
    <x v="33"/>
    <x v="6"/>
    <x v="1"/>
    <n v="27052"/>
    <n v="6763"/>
    <n v="107"/>
    <n v="918"/>
    <n v="612"/>
    <n v="1367"/>
    <n v="256"/>
    <n v="2652540"/>
    <n v="2335541"/>
    <n v="892283"/>
    <n v="3467584"/>
    <n v="2210365"/>
    <n v="24790.093457943924"/>
    <n v="2544.1623093681919"/>
    <n v="1457.9787581699347"/>
    <n v="2536.6378931967811"/>
    <n v="8634.23828125"/>
    <n v="3.9553452609788556E-3"/>
    <n v="3.3934644388584949E-2"/>
    <n v="2.2623096259056633E-2"/>
    <n v="5.0532308147271922E-2"/>
    <n v="9.4632559515008124E-3"/>
    <n v="4.8445214732624536E-3"/>
    <n v="3.6499607578481648E-2"/>
    <n v="2.4729605115474361E-2"/>
    <n v="5.3635301857075032E-2"/>
    <n v="1.0834806506163698E-2"/>
    <n v="98.053378678101438"/>
    <n v="86.33524323525063"/>
    <n v="32.983993789738285"/>
    <n v="128.18216767706639"/>
    <n v="81.708006801715214"/>
    <n v="98.378478282313594"/>
    <n v="86.621490927923034"/>
    <n v="33.093353441296877"/>
    <n v="128.60716039573316"/>
    <n v="81.978912720820816"/>
  </r>
  <r>
    <x v="14"/>
    <x v="3"/>
    <n v="3"/>
    <x v="34"/>
    <x v="7"/>
    <x v="1"/>
    <n v="24852"/>
    <n v="6213"/>
    <n v="203"/>
    <n v="637"/>
    <n v="802"/>
    <n v="1181"/>
    <n v="144"/>
    <n v="3638796"/>
    <n v="1502354"/>
    <n v="677994"/>
    <n v="3670322"/>
    <n v="844359"/>
    <n v="17925.103448275862"/>
    <n v="2358.4835164835163"/>
    <n v="845.37905236907727"/>
    <n v="3107.808636748518"/>
    <n v="5863.604166666667"/>
    <n v="8.1683566714952516E-3"/>
    <n v="2.5631739900209238E-2"/>
    <n v="3.2271044583936905E-2"/>
    <n v="4.7521326251408334E-2"/>
    <n v="5.7943022694350553E-3"/>
    <n v="9.4986933802278812E-3"/>
    <n v="2.7967487205451787E-2"/>
    <n v="3.4882957109705542E-2"/>
    <n v="5.0665794075397542E-2"/>
    <n v="6.9160984215421986E-3"/>
    <n v="146.41863833896667"/>
    <n v="60.452036053436345"/>
    <n v="27.281265089328826"/>
    <n v="147.68718815387092"/>
    <n v="33.975494929985516"/>
    <n v="146.90409475071917"/>
    <n v="60.652467015222058"/>
    <n v="27.371717132925038"/>
    <n v="148.17685048946112"/>
    <n v="34.088141940252356"/>
  </r>
  <r>
    <x v="14"/>
    <x v="3"/>
    <n v="3"/>
    <x v="35"/>
    <x v="8"/>
    <x v="1"/>
    <n v="3288"/>
    <n v="822"/>
    <n v="30"/>
    <n v="88"/>
    <n v="120"/>
    <n v="114"/>
    <n v="44"/>
    <n v="390201"/>
    <n v="237431"/>
    <n v="99956"/>
    <n v="333264"/>
    <n v="182710"/>
    <n v="13006.7"/>
    <n v="2698.0795454545455"/>
    <n v="832.9666666666667"/>
    <n v="2923.3684210526317"/>
    <n v="4152.5"/>
    <n v="9.1240875912408752E-3"/>
    <n v="2.6763990267639901E-2"/>
    <n v="3.6496350364963501E-2"/>
    <n v="3.4671532846715328E-2"/>
    <n v="1.3381995133819951E-2"/>
    <n v="1.2987707320319212E-2"/>
    <n v="3.3322037390358834E-2"/>
    <n v="4.411611255194367E-2"/>
    <n v="4.2105387997833421E-2"/>
    <n v="1.8051006903840421E-2"/>
    <n v="118.6742700729927"/>
    <n v="72.211374695863753"/>
    <n v="30.400243309002434"/>
    <n v="101.35766423357664"/>
    <n v="55.568734793187346"/>
    <n v="119.06773900543564"/>
    <n v="72.450794179921601"/>
    <n v="30.501036440263672"/>
    <n v="101.69371931878058"/>
    <n v="55.752974989000911"/>
  </r>
  <r>
    <x v="14"/>
    <x v="3"/>
    <n v="3"/>
    <x v="36"/>
    <x v="9"/>
    <x v="1"/>
    <n v="2304"/>
    <n v="576"/>
    <n v="22"/>
    <n v="70"/>
    <n v="141"/>
    <n v="99"/>
    <n v="20"/>
    <n v="304776"/>
    <n v="208896"/>
    <n v="89886"/>
    <n v="299052"/>
    <n v="98125"/>
    <n v="13853.454545454546"/>
    <n v="2984.2285714285713"/>
    <n v="637.48936170212767"/>
    <n v="3020.7272727272725"/>
    <n v="4906.25"/>
    <n v="9.5486111111111119E-3"/>
    <n v="3.0381944444444444E-2"/>
    <n v="6.1197916666666664E-2"/>
    <n v="4.296875E-2"/>
    <n v="8.6805555555555559E-3"/>
    <n v="1.4269256408145969E-2"/>
    <n v="3.8713437051731019E-2"/>
    <n v="7.2833014113078604E-2"/>
    <n v="5.2812353297894715E-2"/>
    <n v="1.3183486185941064E-2"/>
    <n v="132.28125"/>
    <n v="90.666666666666671"/>
    <n v="39.013020833333336"/>
    <n v="129.796875"/>
    <n v="42.588975694444443"/>
    <n v="132.7198333777423"/>
    <n v="90.967275353954577"/>
    <n v="39.142369947081619"/>
    <n v="130.22722134052745"/>
    <n v="42.730181018816985"/>
  </r>
  <r>
    <x v="14"/>
    <x v="3"/>
    <n v="3"/>
    <x v="37"/>
    <x v="10"/>
    <x v="1"/>
    <n v="6312"/>
    <n v="1578"/>
    <n v="53"/>
    <n v="193"/>
    <n v="341"/>
    <n v="369"/>
    <n v="39"/>
    <n v="1125019"/>
    <n v="811588"/>
    <n v="371894"/>
    <n v="1090562"/>
    <n v="240721"/>
    <n v="21226.773584905659"/>
    <n v="4205.1191709844561"/>
    <n v="1090.5982404692081"/>
    <n v="2955.4525745257451"/>
    <n v="6172.333333333333"/>
    <n v="8.3967046894803544E-3"/>
    <n v="3.0576679340937895E-2"/>
    <n v="5.4024081115335867E-2"/>
    <n v="5.8460076045627377E-2"/>
    <n v="6.1787072243346007E-3"/>
    <n v="1.1072764688062861E-2"/>
    <n v="3.5625899608761863E-2"/>
    <n v="6.065396864157975E-2"/>
    <n v="6.5340599568387808E-2"/>
    <n v="8.4768414095241808E-3"/>
    <n v="178.23494930291508"/>
    <n v="128.57858048162231"/>
    <n v="58.918567807351074"/>
    <n v="172.77598225602028"/>
    <n v="38.137040557667937"/>
    <n v="178.82589387062217"/>
    <n v="129.00488752160675"/>
    <n v="59.113914498440614"/>
    <n v="173.34882741654448"/>
    <n v="38.26348532640786"/>
  </r>
  <r>
    <x v="14"/>
    <x v="3"/>
    <n v="3"/>
    <x v="38"/>
    <x v="11"/>
    <x v="1"/>
    <n v="25268"/>
    <n v="6317"/>
    <n v="51"/>
    <n v="591"/>
    <n v="2757"/>
    <n v="837"/>
    <n v="231"/>
    <n v="876414"/>
    <n v="1090016"/>
    <n v="3633600"/>
    <n v="1563114"/>
    <n v="1224693"/>
    <n v="17184.588235294119"/>
    <n v="1844.3587140439931"/>
    <n v="1317.9542981501631"/>
    <n v="1867.5197132616488"/>
    <n v="5301.7012987012986"/>
    <n v="2.0183631470634795E-3"/>
    <n v="2.3389267057147379E-2"/>
    <n v="0.1091103371853728"/>
    <n v="3.3124901060630048E-2"/>
    <n v="9.1419977837581129E-3"/>
    <n v="2.6762200194479146E-3"/>
    <n v="2.5604602723954921E-2"/>
    <n v="0.11368032872148803"/>
    <n v="3.5748110518790642E-2"/>
    <n v="1.0537070204809E-2"/>
    <n v="34.684739591578278"/>
    <n v="43.138198511951877"/>
    <n v="143.80243786607568"/>
    <n v="61.861405730568308"/>
    <n v="48.468141522874781"/>
    <n v="34.799738128757106"/>
    <n v="43.281224804892794"/>
    <n v="144.27922016838144"/>
    <n v="62.066509509654161"/>
    <n v="48.628839439034444"/>
  </r>
  <r>
    <x v="14"/>
    <x v="3"/>
    <n v="3"/>
    <x v="39"/>
    <x v="12"/>
    <x v="1"/>
    <n v="18660"/>
    <n v="4665"/>
    <n v="75"/>
    <n v="591"/>
    <n v="734"/>
    <n v="996"/>
    <n v="197"/>
    <n v="1551708"/>
    <n v="1791979"/>
    <n v="871840"/>
    <n v="2937485"/>
    <n v="835833"/>
    <n v="20689.439999999999"/>
    <n v="3032.1133671742809"/>
    <n v="1187.7929155313352"/>
    <n v="2949.2821285140562"/>
    <n v="4242.8071065989843"/>
    <n v="4.0192926045016075E-3"/>
    <n v="3.167202572347267E-2"/>
    <n v="3.9335476956055736E-2"/>
    <n v="5.337620578778135E-2"/>
    <n v="1.0557341907824223E-2"/>
    <n v="5.0984887271374084E-3"/>
    <n v="3.4659122280652814E-2"/>
    <n v="4.2651199544304526E-2"/>
    <n v="5.7210298930824355E-2"/>
    <n v="1.2300644234708662E-2"/>
    <n v="83.156913183279741"/>
    <n v="96.033172561629158"/>
    <n v="46.722400857449088"/>
    <n v="157.42148981779206"/>
    <n v="44.7927652733119"/>
    <n v="83.432623005091585"/>
    <n v="96.351574097730378"/>
    <n v="46.877310705853837"/>
    <n v="157.94342659064171"/>
    <n v="44.941277343556081"/>
  </r>
  <r>
    <x v="14"/>
    <x v="3"/>
    <n v="3"/>
    <x v="40"/>
    <x v="13"/>
    <x v="1"/>
    <n v="5396"/>
    <n v="1349"/>
    <n v="44"/>
    <n v="167"/>
    <n v="231"/>
    <n v="233"/>
    <n v="60"/>
    <n v="809349"/>
    <n v="473103"/>
    <n v="210785"/>
    <n v="750277"/>
    <n v="492804"/>
    <n v="18394.295454545456"/>
    <n v="2832.9520958083831"/>
    <n v="912.48917748917745"/>
    <n v="3220.0729613733906"/>
    <n v="8213.4"/>
    <n v="8.1541882876204601E-3"/>
    <n v="3.0948851000741288E-2"/>
    <n v="4.2809488510007411E-2"/>
    <n v="4.3180133432171981E-2"/>
    <n v="1.1119347664936991E-2"/>
    <n v="1.1006732603484327E-2"/>
    <n v="3.6441926472389488E-2"/>
    <n v="4.9230288805849162E-2"/>
    <n v="4.9627420868161916E-2"/>
    <n v="1.4445418891012854E-2"/>
    <n v="149.9905485544848"/>
    <n v="87.67661230541141"/>
    <n v="39.063194959229058"/>
    <n v="139.04318013343217"/>
    <n v="91.327650111193478"/>
    <n v="150.48784776668947"/>
    <n v="87.967307356856054"/>
    <n v="39.192710427147794"/>
    <n v="139.5041829406702"/>
    <n v="91.630450313542909"/>
  </r>
  <r>
    <x v="14"/>
    <x v="3"/>
    <n v="3"/>
    <x v="41"/>
    <x v="14"/>
    <x v="1"/>
    <n v="26700"/>
    <n v="6675"/>
    <n v="212"/>
    <n v="824"/>
    <n v="1498"/>
    <n v="1227"/>
    <n v="275"/>
    <n v="2853812"/>
    <n v="2531146"/>
    <n v="1632168"/>
    <n v="3928575"/>
    <n v="3279647"/>
    <n v="13461.377358490567"/>
    <n v="3071.779126213592"/>
    <n v="1089.5647530040053"/>
    <n v="3201.7726161369192"/>
    <n v="11925.98909090909"/>
    <n v="7.9400749063670405E-3"/>
    <n v="3.0861423220973783E-2"/>
    <n v="5.6104868913857679E-2"/>
    <n v="4.5955056179775279E-2"/>
    <n v="1.0299625468164793E-2"/>
    <n v="9.2056314197003532E-3"/>
    <n v="3.3327469406557432E-2"/>
    <n v="5.938629358723016E-2"/>
    <n v="4.8940791860451277E-2"/>
    <n v="1.173929519969687E-2"/>
    <n v="106.88434456928839"/>
    <n v="94.799475655430712"/>
    <n v="61.129887640449439"/>
    <n v="147.13764044943821"/>
    <n v="122.83322097378277"/>
    <n v="107.23872356758915"/>
    <n v="95.113786823802343"/>
    <n v="61.332566044247081"/>
    <n v="147.62548073928539"/>
    <n v="123.24047906178579"/>
  </r>
  <r>
    <x v="14"/>
    <x v="3"/>
    <n v="3"/>
    <x v="42"/>
    <x v="15"/>
    <x v="1"/>
    <n v="3668"/>
    <n v="917"/>
    <n v="32"/>
    <n v="124"/>
    <n v="156"/>
    <n v="176"/>
    <n v="51"/>
    <n v="561044"/>
    <n v="386903"/>
    <n v="175274"/>
    <n v="471637"/>
    <n v="445095"/>
    <n v="17532.625"/>
    <n v="3120.1854838709678"/>
    <n v="1123.551282051282"/>
    <n v="2679.755681818182"/>
    <n v="8727.3529411764703"/>
    <n v="8.7241003271537627E-3"/>
    <n v="3.3805888767720831E-2"/>
    <n v="4.2529989094874592E-2"/>
    <n v="4.7982551799345692E-2"/>
    <n v="1.3904034896401308E-2"/>
    <n v="1.2301758610328613E-2"/>
    <n v="4.0758847147488717E-2"/>
    <n v="5.0293380515776254E-2"/>
    <n v="5.6205080195082788E-2"/>
    <n v="1.8408790902176925E-2"/>
    <n v="152.95637949836424"/>
    <n v="105.48064340239912"/>
    <n v="47.784623773173394"/>
    <n v="128.58151581243183"/>
    <n v="121.34541984732824"/>
    <n v="153.46351203277581"/>
    <n v="105.83036837755515"/>
    <n v="47.943055460949132"/>
    <n v="129.00783258461416"/>
    <n v="121.74774507565955"/>
  </r>
  <r>
    <x v="14"/>
    <x v="3"/>
    <n v="3"/>
    <x v="43"/>
    <x v="16"/>
    <x v="1"/>
    <n v="6260"/>
    <n v="1565"/>
    <n v="53"/>
    <n v="200"/>
    <n v="248"/>
    <n v="228"/>
    <n v="68"/>
    <n v="1250337"/>
    <n v="363652"/>
    <n v="187735"/>
    <n v="759582"/>
    <n v="455921"/>
    <n v="23591.264150943396"/>
    <n v="1818.26"/>
    <n v="756.99596774193549"/>
    <n v="3331.5"/>
    <n v="6704.7205882352937"/>
    <n v="8.4664536741214051E-3"/>
    <n v="3.1948881789137379E-2"/>
    <n v="3.9616613418530351E-2"/>
    <n v="3.6421725239616613E-2"/>
    <n v="1.0862619808306708E-2"/>
    <n v="1.1164648025118698E-2"/>
    <n v="3.7127879643905258E-2"/>
    <n v="4.5360815996850663E-2"/>
    <n v="4.1938592201244781E-2"/>
    <n v="1.3915180808973169E-2"/>
    <n v="199.73434504792331"/>
    <n v="58.09137380191693"/>
    <n v="29.98961661341853"/>
    <n v="121.33897763578275"/>
    <n v="72.830830670926517"/>
    <n v="200.39657165753175"/>
    <n v="58.283977900681769"/>
    <n v="30.089048296680598"/>
    <n v="121.74128150472337"/>
    <n v="73.0723039841847"/>
  </r>
  <r>
    <x v="14"/>
    <x v="3"/>
    <n v="3"/>
    <x v="44"/>
    <x v="17"/>
    <x v="1"/>
    <n v="21720"/>
    <n v="5430"/>
    <n v="139"/>
    <n v="599"/>
    <n v="1919"/>
    <n v="793"/>
    <n v="187"/>
    <n v="1964340"/>
    <n v="1716631"/>
    <n v="1032986"/>
    <n v="2520697"/>
    <n v="482275"/>
    <n v="14131.942446043166"/>
    <n v="2865.8280467445743"/>
    <n v="538.29390307451797"/>
    <n v="3178.6847414880203"/>
    <n v="2579.0106951871658"/>
    <n v="6.3996316758747696E-3"/>
    <n v="2.7578268876611418E-2"/>
    <n v="8.8351749539594848E-2"/>
    <n v="3.651012891344383E-2"/>
    <n v="8.6095764272559848E-3"/>
    <n v="7.6603247650753508E-3"/>
    <n v="3.0167297424036423E-2"/>
    <n v="9.2838658305125721E-2"/>
    <n v="3.947534447374311E-2"/>
    <n v="1.0070203221134709E-2"/>
    <n v="90.439226519337012"/>
    <n v="79.034576427255985"/>
    <n v="47.559208103130757"/>
    <n v="116.05418968692449"/>
    <n v="22.204189686924494"/>
    <n v="90.739081120402943"/>
    <n v="79.296618489059142"/>
    <n v="47.716892416913858"/>
    <n v="116.43897164592502"/>
    <n v="22.277808499212121"/>
  </r>
  <r>
    <x v="14"/>
    <x v="3"/>
    <n v="3"/>
    <x v="45"/>
    <x v="18"/>
    <x v="1"/>
    <n v="21852"/>
    <n v="5463"/>
    <n v="89"/>
    <n v="805"/>
    <n v="1462"/>
    <n v="1263"/>
    <n v="283"/>
    <n v="2956464"/>
    <n v="2649391"/>
    <n v="1319833"/>
    <n v="4570184"/>
    <n v="2600103"/>
    <n v="33218.696629213482"/>
    <n v="3291.1689440993787"/>
    <n v="902.75854993160056"/>
    <n v="3618.5146476642913"/>
    <n v="9187.6431095406369"/>
    <n v="4.072853743364452E-3"/>
    <n v="3.6838733296723415E-2"/>
    <n v="6.6904631155043012E-2"/>
    <n v="5.7797913234486548E-2"/>
    <n v="1.295075965586674E-2"/>
    <n v="5.0767145940297E-3"/>
    <n v="3.9807746808030606E-2"/>
    <n v="7.0842864386094911E-2"/>
    <n v="6.1476139449726394E-2"/>
    <n v="1.4732840312563293E-2"/>
    <n v="135.29489291598023"/>
    <n v="121.24249496613582"/>
    <n v="60.398727805235218"/>
    <n v="209.14259564341936"/>
    <n v="118.98695771554091"/>
    <n v="135.7434681382916"/>
    <n v="121.64447894321613"/>
    <n v="60.598982021552033"/>
    <n v="209.83601565590854"/>
    <n v="119.3814633754297"/>
  </r>
  <r>
    <x v="14"/>
    <x v="3"/>
    <n v="3"/>
    <x v="46"/>
    <x v="19"/>
    <x v="1"/>
    <n v="11460"/>
    <n v="2865"/>
    <n v="103"/>
    <n v="325"/>
    <n v="795"/>
    <n v="489"/>
    <n v="99"/>
    <n v="1289460"/>
    <n v="928318"/>
    <n v="615140"/>
    <n v="1432560"/>
    <n v="295296"/>
    <n v="12519.029126213592"/>
    <n v="2856.3630769230767"/>
    <n v="773.76100628930817"/>
    <n v="2929.5705521472391"/>
    <n v="2982.787878787879"/>
    <n v="8.9877835951134386E-3"/>
    <n v="2.8359511343804537E-2"/>
    <n v="6.9371727748691103E-2"/>
    <n v="4.2670157068062826E-2"/>
    <n v="8.6387434554973819E-3"/>
    <n v="1.104192066353993E-2"/>
    <n v="3.1972493242726205E-2"/>
    <n v="7.4901955138130721E-2"/>
    <n v="4.7069183096742392E-2"/>
    <n v="1.0652954030633058E-2"/>
    <n v="112.51832460732984"/>
    <n v="81.005061082024426"/>
    <n v="53.677137870855148"/>
    <n v="125.00523560209425"/>
    <n v="25.767539267015707"/>
    <n v="112.89138327485975"/>
    <n v="81.273636358592924"/>
    <n v="53.855106407098489"/>
    <n v="125.41969508494492"/>
    <n v="25.852972496652072"/>
  </r>
  <r>
    <x v="14"/>
    <x v="3"/>
    <n v="3"/>
    <x v="47"/>
    <x v="20"/>
    <x v="1"/>
    <n v="9732"/>
    <n v="2433"/>
    <n v="76"/>
    <n v="391"/>
    <n v="592"/>
    <n v="524"/>
    <n v="80"/>
    <n v="1107422"/>
    <n v="1488307"/>
    <n v="623180"/>
    <n v="2229550"/>
    <n v="311758"/>
    <n v="14571.342105263158"/>
    <n v="3806.4117647058824"/>
    <n v="1052.668918918919"/>
    <n v="4254.8664122137407"/>
    <n v="3896.9749999999999"/>
    <n v="7.8092889436909164E-3"/>
    <n v="4.0176736539251953E-2"/>
    <n v="6.0830250719276613E-2"/>
    <n v="5.3842992190711057E-2"/>
    <n v="8.2203041512535959E-3"/>
    <n v="9.8883066846232985E-3"/>
    <n v="4.4814812268208423E-2"/>
    <n v="6.6475546766470897E-2"/>
    <n v="5.9173898740301656E-2"/>
    <n v="1.0352889497808593E-2"/>
    <n v="113.7918207973695"/>
    <n v="152.92920263049731"/>
    <n v="64.034114262227703"/>
    <n v="229.0947390053432"/>
    <n v="32.034319769831484"/>
    <n v="114.16910178862683"/>
    <n v="153.43624505899814"/>
    <n v="64.246421736823422"/>
    <n v="229.85431108722145"/>
    <n v="32.140530742046593"/>
  </r>
  <r>
    <x v="14"/>
    <x v="3"/>
    <n v="3"/>
    <x v="48"/>
    <x v="21"/>
    <x v="1"/>
    <n v="19140"/>
    <n v="4785"/>
    <n v="210"/>
    <n v="781"/>
    <n v="917"/>
    <n v="1222"/>
    <n v="272"/>
    <n v="2476885"/>
    <n v="2180759"/>
    <n v="871855"/>
    <n v="3362653"/>
    <n v="766324"/>
    <n v="11794.690476190477"/>
    <n v="2792.2650448143404"/>
    <n v="950.76881134133043"/>
    <n v="2751.7618657937805"/>
    <n v="2817.3676470588234"/>
    <n v="1.0971786833855799E-2"/>
    <n v="4.0804597701149428E-2"/>
    <n v="4.7910135841170327E-2"/>
    <n v="6.3845350052246605E-2"/>
    <n v="1.4211076280041797E-2"/>
    <n v="1.2726184234517993E-2"/>
    <n v="4.4136506065394591E-2"/>
    <n v="5.1507112555012648E-2"/>
    <n v="6.7962753178592863E-2"/>
    <n v="1.6204457703331128E-2"/>
    <n v="129.40882967607106"/>
    <n v="113.93725182863113"/>
    <n v="45.551462904911183"/>
    <n v="175.68719958202718"/>
    <n v="40.037826541274818"/>
    <n v="129.83788943797239"/>
    <n v="114.31501500185242"/>
    <n v="45.702490465218787"/>
    <n v="176.26969699128793"/>
    <n v="40.170573436257541"/>
  </r>
  <r>
    <x v="14"/>
    <x v="3"/>
    <n v="3"/>
    <x v="49"/>
    <x v="22"/>
    <x v="1"/>
    <n v="5756"/>
    <n v="1439"/>
    <n v="66"/>
    <n v="238"/>
    <n v="400"/>
    <n v="384"/>
    <n v="32"/>
    <n v="1116855"/>
    <n v="857135"/>
    <n v="330495"/>
    <n v="1222302"/>
    <n v="198858"/>
    <n v="16922.045454545456"/>
    <n v="3601.40756302521"/>
    <n v="826.23749999999995"/>
    <n v="3183.078125"/>
    <n v="6214.3125"/>
    <n v="1.1466296038915913E-2"/>
    <n v="4.1348158443363446E-2"/>
    <n v="6.9492703266157058E-2"/>
    <n v="6.6712995135510766E-2"/>
    <n v="5.5594162612925642E-3"/>
    <n v="1.4735957919474796E-2"/>
    <n v="4.7462561585106075E-2"/>
    <n v="7.730223552096388E-2"/>
    <n v="7.4376163322397743E-2"/>
    <n v="7.8429085262781834E-3"/>
    <n v="194.03318276580958"/>
    <n v="148.9115705350938"/>
    <n v="57.417477414871442"/>
    <n v="212.35267546907573"/>
    <n v="34.54794996525365"/>
    <n v="194.67650696097346"/>
    <n v="149.40529235576147"/>
    <n v="57.60784718523616"/>
    <n v="213.05673861997462"/>
    <n v="34.662494971366257"/>
  </r>
  <r>
    <x v="14"/>
    <x v="3"/>
    <n v="3"/>
    <x v="50"/>
    <x v="23"/>
    <x v="1"/>
    <n v="8860"/>
    <n v="2215"/>
    <n v="108"/>
    <n v="451"/>
    <n v="828"/>
    <n v="642"/>
    <n v="288"/>
    <n v="2041854"/>
    <n v="1358536"/>
    <n v="923911"/>
    <n v="2035883"/>
    <n v="1950872"/>
    <n v="18906.055555555555"/>
    <n v="3012.2749445676277"/>
    <n v="1115.8345410628019"/>
    <n v="3171.1573208722743"/>
    <n v="6773.8611111111113"/>
    <n v="1.218961625282167E-2"/>
    <n v="5.090293453724605E-2"/>
    <n v="9.3453724604966135E-2"/>
    <n v="7.2460496613995479E-2"/>
    <n v="3.2505643340857787E-2"/>
    <n v="1.4905873327210419E-2"/>
    <n v="5.6343772415953029E-2"/>
    <n v="0.10065869758531543"/>
    <n v="7.8877849487849538E-2"/>
    <n v="3.6895422408423147E-2"/>
    <n v="230.45756207674944"/>
    <n v="153.33363431151241"/>
    <n v="104.27889390519188"/>
    <n v="229.78363431151243"/>
    <n v="220.18871331828441"/>
    <n v="231.22165264893471"/>
    <n v="153.84201764821242"/>
    <n v="104.62463443543461"/>
    <n v="230.545490451262"/>
    <n v="220.91875714254422"/>
  </r>
  <r>
    <x v="14"/>
    <x v="3"/>
    <n v="3"/>
    <x v="51"/>
    <x v="24"/>
    <x v="1"/>
    <n v="4604"/>
    <n v="1151"/>
    <n v="53"/>
    <n v="243"/>
    <n v="190"/>
    <n v="403"/>
    <n v="11"/>
    <n v="554246"/>
    <n v="572409"/>
    <n v="256871"/>
    <n v="1001448"/>
    <n v="75355"/>
    <n v="10457.471698113208"/>
    <n v="2355.5925925925926"/>
    <n v="1351.9526315789474"/>
    <n v="2484.982630272953"/>
    <n v="6850.454545454545"/>
    <n v="1.1511728931364032E-2"/>
    <n v="5.2780191138140746E-2"/>
    <n v="4.1268462206776713E-2"/>
    <n v="8.7532580364900081E-2"/>
    <n v="2.3892267593397048E-3"/>
    <n v="1.5174791198441952E-2"/>
    <n v="6.0458209187682202E-2"/>
    <n v="4.8098858684095198E-2"/>
    <n v="9.7237273611527952E-2"/>
    <n v="4.0657034283808633E-3"/>
    <n v="120.38357949609036"/>
    <n v="124.32862728062554"/>
    <n v="55.793006081668118"/>
    <n v="217.51694178974805"/>
    <n v="16.367289313640313"/>
    <n v="120.7827157071566"/>
    <n v="124.7408434435572"/>
    <n v="55.977989857234917"/>
    <n v="218.23812725667042"/>
    <n v="16.421555666820844"/>
  </r>
  <r>
    <x v="14"/>
    <x v="3"/>
    <n v="3"/>
    <x v="52"/>
    <x v="25"/>
    <x v="1"/>
    <n v="21516"/>
    <n v="5379"/>
    <n v="286"/>
    <n v="1033"/>
    <n v="2168"/>
    <n v="1277"/>
    <n v="588"/>
    <n v="4654803"/>
    <n v="2693357"/>
    <n v="1850926"/>
    <n v="3839693"/>
    <n v="3404883"/>
    <n v="16275.534965034965"/>
    <n v="2607.3155856727976"/>
    <n v="853.74815498154976"/>
    <n v="3006.8073610023494"/>
    <n v="5790.6173469387759"/>
    <n v="1.3292433537832311E-2"/>
    <n v="4.8010782673359363E-2"/>
    <n v="0.10076222346160997"/>
    <n v="5.9351180516824691E-2"/>
    <n v="2.7328499721137756E-2"/>
    <n v="1.5111596608837336E-2"/>
    <n v="5.1406726992935622E-2"/>
    <n v="0.10554369192730925"/>
    <n v="6.3104396796686502E-2"/>
    <n v="2.9918299228804443E-2"/>
    <n v="216.3414668153932"/>
    <n v="125.17926194459936"/>
    <n v="86.025562372188134"/>
    <n v="178.45756646216768"/>
    <n v="158.24888455103178"/>
    <n v="217.05875495155479"/>
    <n v="125.59429841822622"/>
    <n v="86.310783306503296"/>
    <n v="179.04924912530134"/>
    <n v="158.77356458172656"/>
  </r>
  <r>
    <x v="14"/>
    <x v="3"/>
    <n v="3"/>
    <x v="53"/>
    <x v="26"/>
    <x v="1"/>
    <n v="9372"/>
    <n v="2343"/>
    <n v="98"/>
    <n v="428"/>
    <n v="871"/>
    <n v="705"/>
    <n v="107"/>
    <n v="1371792"/>
    <n v="1484063"/>
    <n v="579170"/>
    <n v="2485505"/>
    <n v="322559"/>
    <n v="13997.877551020409"/>
    <n v="3467.4369158878503"/>
    <n v="664.9483352468427"/>
    <n v="3525.5390070921985"/>
    <n v="3014.570093457944"/>
    <n v="1.0456679470763978E-2"/>
    <n v="4.5667947076397777E-2"/>
    <n v="9.2936406316688008E-2"/>
    <n v="7.5224071702944942E-2"/>
    <n v="1.1416986769099444E-2"/>
    <n v="1.2904920009056044E-2"/>
    <n v="5.0692475194079288E-2"/>
    <n v="9.992438524497417E-2"/>
    <n v="8.1572064976781392E-2"/>
    <n v="1.3973935980935256E-2"/>
    <n v="146.37131882202306"/>
    <n v="158.3507255655143"/>
    <n v="61.797908664105847"/>
    <n v="265.20539906103284"/>
    <n v="34.417306871532226"/>
    <n v="146.85661834416666"/>
    <n v="158.87574325385992"/>
    <n v="62.002801916318951"/>
    <n v="266.08469737213653"/>
    <n v="34.531418725634836"/>
  </r>
  <r>
    <x v="15"/>
    <x v="3"/>
    <n v="4"/>
    <x v="27"/>
    <x v="0"/>
    <x v="1"/>
    <n v="23004"/>
    <n v="5751"/>
    <n v="45"/>
    <n v="732"/>
    <n v="390"/>
    <n v="1065"/>
    <n v="171"/>
    <n v="699668"/>
    <n v="1149038"/>
    <n v="636668"/>
    <n v="1616820"/>
    <n v="520356"/>
    <n v="15548.177777777777"/>
    <n v="1569.7240437158471"/>
    <n v="1632.4820512820513"/>
    <n v="1518.1408450704225"/>
    <n v="3043.0175438596493"/>
    <n v="1.9561815336463224E-3"/>
    <n v="3.1820552947313507E-2"/>
    <n v="1.6953573291601461E-2"/>
    <n v="4.6296296296296294E-2"/>
    <n v="7.4334898278560248E-3"/>
    <n v="2.6349687014307027E-3"/>
    <n v="3.4516963586951027E-2"/>
    <n v="1.893679779692543E-2"/>
    <n v="4.9524300566758703E-2"/>
    <n v="8.7530537289183443E-3"/>
    <n v="30.415058250739001"/>
    <n v="49.949487045731175"/>
    <n v="27.676404103634152"/>
    <n v="70.284298382889929"/>
    <n v="22.620239958268126"/>
    <n v="30.515900501487604"/>
    <n v="50.115096417770019"/>
    <n v="27.768166245249333"/>
    <n v="70.517328574145438"/>
    <n v="22.695238200620985"/>
  </r>
  <r>
    <x v="15"/>
    <x v="3"/>
    <n v="4"/>
    <x v="28"/>
    <x v="1"/>
    <x v="1"/>
    <n v="3016"/>
    <n v="754"/>
    <n v="3"/>
    <n v="66"/>
    <n v="183"/>
    <n v="97"/>
    <n v="16"/>
    <n v="61078"/>
    <n v="194218"/>
    <n v="290492"/>
    <n v="283349"/>
    <n v="94020"/>
    <n v="20359.333333333332"/>
    <n v="2942.6969696969695"/>
    <n v="1587.3879781420765"/>
    <n v="2921.1237113402062"/>
    <n v="5876.25"/>
    <n v="9.9469496021220159E-4"/>
    <n v="2.1883289124668436E-2"/>
    <n v="6.0676392572944299E-2"/>
    <n v="3.2161803713527851E-2"/>
    <n v="5.3050397877984082E-3"/>
    <n v="2.3321189482068405E-3"/>
    <n v="2.8090434128812933E-2"/>
    <n v="7.0805186779070176E-2"/>
    <n v="3.964714885240328E-2"/>
    <n v="8.3870177852171813E-3"/>
    <n v="20.25132625994695"/>
    <n v="64.395888594164461"/>
    <n v="96.316976127320956"/>
    <n v="93.948607427055705"/>
    <n v="31.173740053050398"/>
    <n v="20.318470281301824"/>
    <n v="64.609395544940526"/>
    <n v="96.63631862464274"/>
    <n v="94.260097510340714"/>
    <n v="31.27709774137983"/>
  </r>
  <r>
    <x v="15"/>
    <x v="3"/>
    <n v="4"/>
    <x v="29"/>
    <x v="2"/>
    <x v="1"/>
    <n v="3384"/>
    <n v="846"/>
    <n v="18"/>
    <n v="124"/>
    <n v="55"/>
    <n v="300"/>
    <n v="20"/>
    <n v="191351"/>
    <n v="406562"/>
    <n v="59145"/>
    <n v="851427"/>
    <n v="95661"/>
    <n v="10630.611111111111"/>
    <n v="3278.7258064516127"/>
    <n v="1075.3636363636363"/>
    <n v="2838.09"/>
    <n v="4783.05"/>
    <n v="5.3191489361702126E-3"/>
    <n v="3.664302600472813E-2"/>
    <n v="1.6252955082742316E-2"/>
    <n v="8.8652482269503549E-2"/>
    <n v="5.9101654846335696E-3"/>
    <n v="8.2325729652971448E-3"/>
    <n v="4.4168433681280379E-2"/>
    <n v="2.1317595678908938E-2"/>
    <n v="0.10003735556226952"/>
    <n v="8.9802715586343469E-3"/>
    <n v="56.545803782505914"/>
    <n v="120.14243498817967"/>
    <n v="17.477836879432623"/>
    <n v="251.60372340425531"/>
    <n v="28.268617021276597"/>
    <n v="56.733283486697445"/>
    <n v="120.54077167570948"/>
    <n v="17.535785294149075"/>
    <n v="252.4379248565638"/>
    <n v="28.36234266672745"/>
  </r>
  <r>
    <x v="15"/>
    <x v="3"/>
    <n v="4"/>
    <x v="30"/>
    <x v="3"/>
    <x v="1"/>
    <n v="23352"/>
    <n v="5838"/>
    <n v="38"/>
    <n v="598"/>
    <n v="942"/>
    <n v="809"/>
    <n v="99"/>
    <n v="691841"/>
    <n v="2309880"/>
    <n v="870190"/>
    <n v="2462555"/>
    <n v="515087"/>
    <n v="18206.342105263157"/>
    <n v="3862.6755852842807"/>
    <n v="923.76857749469218"/>
    <n v="3043.9493201483315"/>
    <n v="5202.8989898989903"/>
    <n v="1.6272696128811237E-3"/>
    <n v="2.5608084960602948E-2"/>
    <n v="4.0339157245632064E-2"/>
    <n v="3.4643713600548132E-2"/>
    <n v="4.2394655704008225E-3"/>
    <n v="2.241837682565639E-3"/>
    <n v="2.8016599469922306E-2"/>
    <n v="4.3339122175166188E-2"/>
    <n v="3.7432080472838129E-2"/>
    <n v="5.2301307333490936E-3"/>
    <n v="29.626627269612882"/>
    <n v="98.915724563206581"/>
    <n v="37.264045906132239"/>
    <n v="105.45370846180198"/>
    <n v="22.057511133949983"/>
    <n v="29.724855448277808"/>
    <n v="99.243683307100824"/>
    <n v="37.387596228811049"/>
    <n v="105.80334413316606"/>
    <n v="22.130643628069269"/>
  </r>
  <r>
    <x v="15"/>
    <x v="3"/>
    <n v="4"/>
    <x v="31"/>
    <x v="4"/>
    <x v="1"/>
    <n v="10276"/>
    <n v="2569"/>
    <n v="27"/>
    <n v="244"/>
    <n v="441"/>
    <n v="322"/>
    <n v="70"/>
    <n v="548462"/>
    <n v="739948"/>
    <n v="767574"/>
    <n v="1000089"/>
    <n v="206170"/>
    <n v="20313.407407407409"/>
    <n v="3032.5737704918033"/>
    <n v="1740.5306122448981"/>
    <n v="3105.8664596273293"/>
    <n v="2945.2857142857142"/>
    <n v="2.6274815103152979E-3"/>
    <n v="2.3744647722849357E-2"/>
    <n v="4.2915531335149866E-2"/>
    <n v="3.1335149863760216E-2"/>
    <n v="6.8119891008174387E-3"/>
    <n v="3.8041182539712642E-3"/>
    <n v="2.724416750260621E-2"/>
    <n v="4.7573818467255329E-2"/>
    <n v="3.5339633577151211E-2"/>
    <n v="8.7025757192784898E-3"/>
    <n v="53.373102374464771"/>
    <n v="72.007395873880881"/>
    <n v="74.695796029583491"/>
    <n v="97.322790969248729"/>
    <n v="20.063254184507592"/>
    <n v="53.550062869772908"/>
    <n v="72.246139058608833"/>
    <n v="74.943452704477366"/>
    <n v="97.645468282886171"/>
    <n v="20.129774645939154"/>
  </r>
  <r>
    <x v="15"/>
    <x v="3"/>
    <n v="4"/>
    <x v="32"/>
    <x v="5"/>
    <x v="1"/>
    <n v="3952"/>
    <n v="988"/>
    <n v="24"/>
    <n v="103"/>
    <n v="209"/>
    <n v="177"/>
    <n v="42"/>
    <n v="487028"/>
    <n v="320403"/>
    <n v="350729"/>
    <n v="565827"/>
    <n v="232005"/>
    <n v="20292.833333333332"/>
    <n v="3110.7087378640776"/>
    <n v="1678.1291866028707"/>
    <n v="3196.7627118644068"/>
    <n v="5523.9285714285716"/>
    <n v="6.0728744939271256E-3"/>
    <n v="2.6062753036437247E-2"/>
    <n v="5.2884615384615384E-2"/>
    <n v="4.478744939271255E-2"/>
    <n v="1.0627530364372469E-2"/>
    <n v="8.9524062843719578E-3"/>
    <n v="3.196779631649898E-2"/>
    <n v="6.1179561587984745E-2"/>
    <n v="5.2453569661146712E-2"/>
    <n v="1.442805490376918E-2"/>
    <n v="123.23582995951416"/>
    <n v="81.073633603238861"/>
    <n v="88.747216599190281"/>
    <n v="143.17484817813767"/>
    <n v="58.705718623481779"/>
    <n v="123.64442291250275"/>
    <n v="81.342436234538098"/>
    <n v="89.041461278774889"/>
    <n v="143.64954968361718"/>
    <n v="58.900359605228452"/>
  </r>
  <r>
    <x v="15"/>
    <x v="3"/>
    <n v="4"/>
    <x v="33"/>
    <x v="6"/>
    <x v="1"/>
    <n v="26564"/>
    <n v="6641"/>
    <n v="100"/>
    <n v="828"/>
    <n v="686"/>
    <n v="1259"/>
    <n v="237"/>
    <n v="2532242"/>
    <n v="2132052"/>
    <n v="1307272"/>
    <n v="3000431"/>
    <n v="2111731"/>
    <n v="25322.42"/>
    <n v="2574.942028985507"/>
    <n v="1905.6443148688047"/>
    <n v="2383.1858617950757"/>
    <n v="8910.2573839662455"/>
    <n v="3.7644932992019274E-3"/>
    <n v="3.117000451739196E-2"/>
    <n v="2.5824424032525221E-2"/>
    <n v="4.7394970636952263E-2"/>
    <n v="8.9218491191085676E-3"/>
    <n v="4.6399677119771761E-3"/>
    <n v="3.3654289453872839E-2"/>
    <n v="2.8091902260916887E-2"/>
    <n v="5.0432578788300979E-2"/>
    <n v="1.0266131707069599E-2"/>
    <n v="95.326080409576875"/>
    <n v="80.260954675500685"/>
    <n v="49.212166842343024"/>
    <n v="112.95102394217739"/>
    <n v="79.495971992169856"/>
    <n v="95.642137555491118"/>
    <n v="80.527062839752261"/>
    <n v="49.375331601972476"/>
    <n v="113.32551724035845"/>
    <n v="79.759543828036499"/>
  </r>
  <r>
    <x v="15"/>
    <x v="3"/>
    <n v="4"/>
    <x v="34"/>
    <x v="7"/>
    <x v="1"/>
    <n v="24644"/>
    <n v="6161"/>
    <n v="193"/>
    <n v="660"/>
    <n v="1973"/>
    <n v="1019"/>
    <n v="132"/>
    <n v="3187656"/>
    <n v="1548331"/>
    <n v="1942416"/>
    <n v="3065683"/>
    <n v="645144"/>
    <n v="16516.352331606216"/>
    <n v="2345.9560606060604"/>
    <n v="984.49873289406992"/>
    <n v="3008.521099116781"/>
    <n v="4887.454545454545"/>
    <n v="7.8315208570037334E-3"/>
    <n v="2.678136666125629E-2"/>
    <n v="8.0060055185846454E-2"/>
    <n v="4.1348807011848725E-2"/>
    <n v="5.3562733322512577E-3"/>
    <n v="9.1398472067017334E-3"/>
    <n v="2.9177560219838011E-2"/>
    <n v="8.408804164517307E-2"/>
    <n v="4.4303838557505928E-2"/>
    <n v="6.4396150324687517E-3"/>
    <n v="129.34815776659633"/>
    <n v="62.827909430287292"/>
    <n v="78.819022885895151"/>
    <n v="124.3987583184548"/>
    <n v="26.178542444408375"/>
    <n v="129.77701636853743"/>
    <n v="63.036217688142614"/>
    <n v="79.080350271958139"/>
    <n v="124.81120700343666"/>
    <n v="26.265338370283278"/>
  </r>
  <r>
    <x v="15"/>
    <x v="3"/>
    <n v="4"/>
    <x v="35"/>
    <x v="8"/>
    <x v="1"/>
    <n v="3240"/>
    <n v="810"/>
    <n v="32"/>
    <n v="91"/>
    <n v="124"/>
    <n v="103"/>
    <n v="40"/>
    <n v="380309"/>
    <n v="245125"/>
    <n v="126801"/>
    <n v="293179"/>
    <n v="154222"/>
    <n v="11884.65625"/>
    <n v="2693.6813186813188"/>
    <n v="1022.5887096774194"/>
    <n v="2846.3980582524273"/>
    <n v="3855.55"/>
    <n v="9.876543209876543E-3"/>
    <n v="2.8086419753086421E-2"/>
    <n v="3.8271604938271607E-2"/>
    <n v="3.1790123456790123E-2"/>
    <n v="1.2345679012345678E-2"/>
    <n v="1.3924450662676655E-2"/>
    <n v="3.4849513885208412E-2"/>
    <n v="4.6124828714935215E-2"/>
    <n v="3.8971608782850477E-2"/>
    <n v="1.6865730590300838E-2"/>
    <n v="117.37932098765432"/>
    <n v="75.65586419753086"/>
    <n v="39.136111111111113"/>
    <n v="90.48734567901235"/>
    <n v="47.599382716049384"/>
    <n v="117.76849646850188"/>
    <n v="75.906704013950545"/>
    <n v="39.265868335228738"/>
    <n v="90.787359820932224"/>
    <n v="47.757200230247761"/>
  </r>
  <r>
    <x v="15"/>
    <x v="3"/>
    <n v="4"/>
    <x v="36"/>
    <x v="9"/>
    <x v="1"/>
    <n v="2276"/>
    <n v="569"/>
    <n v="21"/>
    <n v="74"/>
    <n v="132"/>
    <n v="90"/>
    <n v="20"/>
    <n v="305206"/>
    <n v="208717"/>
    <n v="104482"/>
    <n v="272274"/>
    <n v="89558"/>
    <n v="14533.619047619048"/>
    <n v="2820.5"/>
    <n v="791.530303030303"/>
    <n v="3025.2666666666669"/>
    <n v="4477.8999999999996"/>
    <n v="9.2267135325131804E-3"/>
    <n v="3.2513181019332163E-2"/>
    <n v="5.7996485061511421E-2"/>
    <n v="3.9543057996485061E-2"/>
    <n v="8.7873462214411256E-3"/>
    <n v="1.3896321861280203E-2"/>
    <n v="4.1175258251293076E-2"/>
    <n v="6.9412036374773833E-2"/>
    <n v="4.90610178356055E-2"/>
    <n v="1.334542765518185E-2"/>
    <n v="134.09753954305799"/>
    <n v="91.703427065026361"/>
    <n v="45.90597539543058"/>
    <n v="119.62829525483303"/>
    <n v="39.348857644991213"/>
    <n v="134.54214489596876"/>
    <n v="92.007473169767025"/>
    <n v="46.058178355014675"/>
    <n v="120.0249272930578"/>
    <n v="39.479320238111868"/>
  </r>
  <r>
    <x v="15"/>
    <x v="3"/>
    <n v="4"/>
    <x v="37"/>
    <x v="10"/>
    <x v="1"/>
    <n v="6188"/>
    <n v="1547"/>
    <n v="49"/>
    <n v="177"/>
    <n v="92"/>
    <n v="406"/>
    <n v="40"/>
    <n v="904316"/>
    <n v="765481"/>
    <n v="114400"/>
    <n v="1139470"/>
    <n v="208896"/>
    <n v="18455.428571428572"/>
    <n v="4324.7514124293784"/>
    <n v="1243.4782608695652"/>
    <n v="2806.576354679803"/>
    <n v="5222.3999999999996"/>
    <n v="7.9185520361990946E-3"/>
    <n v="2.8603749191984485E-2"/>
    <n v="1.4867485455720749E-2"/>
    <n v="6.561085972850679E-2"/>
    <n v="6.4641241111829343E-3"/>
    <n v="1.054384225319863E-2"/>
    <n v="3.3541059924447503E-2"/>
    <n v="1.8452136265680659E-2"/>
    <n v="7.2944718187047661E-2"/>
    <n v="8.8378326308864268E-3"/>
    <n v="146.14027149321268"/>
    <n v="123.7041047188106"/>
    <n v="18.487394957983192"/>
    <n v="184.14188752424047"/>
    <n v="33.758241758241759"/>
    <n v="146.62480496939068"/>
    <n v="124.11425025408612"/>
    <n v="18.548690599854798"/>
    <n v="184.75241676413069"/>
    <n v="33.870168457581016"/>
  </r>
  <r>
    <x v="15"/>
    <x v="3"/>
    <n v="4"/>
    <x v="38"/>
    <x v="11"/>
    <x v="1"/>
    <n v="24796"/>
    <n v="6199"/>
    <n v="49"/>
    <n v="594"/>
    <n v="2051"/>
    <n v="817"/>
    <n v="218"/>
    <n v="775510"/>
    <n v="1103418"/>
    <n v="2419955"/>
    <n v="1439399"/>
    <n v="1077505"/>
    <n v="15826.734693877552"/>
    <n v="1857.6060606060605"/>
    <n v="1179.8902974158948"/>
    <n v="1761.8102815177479"/>
    <n v="4942.6834862385322"/>
    <n v="1.9761251814808842E-3"/>
    <n v="2.3955476689788674E-2"/>
    <n v="8.2714954024842718E-2"/>
    <n v="3.2948862719793512E-2"/>
    <n v="8.7917406033231164E-3"/>
    <n v="2.6332423265771057E-3"/>
    <n v="2.6218048283424753E-2"/>
    <n v="8.6790720383010847E-2"/>
    <n v="3.5590115952569189E-2"/>
    <n v="1.0173031012189457E-2"/>
    <n v="31.275608969188578"/>
    <n v="44.499838683658652"/>
    <n v="97.594571705113722"/>
    <n v="58.049645104049041"/>
    <n v="43.45479109533796"/>
    <n v="31.379304407677818"/>
    <n v="44.647379544958852"/>
    <n v="97.918150117834671"/>
    <n v="58.242110849772466"/>
    <n v="43.598867062700535"/>
  </r>
  <r>
    <x v="15"/>
    <x v="3"/>
    <n v="4"/>
    <x v="39"/>
    <x v="12"/>
    <x v="1"/>
    <n v="18148"/>
    <n v="4537"/>
    <n v="74"/>
    <n v="561"/>
    <n v="947"/>
    <n v="980"/>
    <n v="189"/>
    <n v="1522000"/>
    <n v="1646266"/>
    <n v="1651896"/>
    <n v="2714519"/>
    <n v="814045"/>
    <n v="20567.567567567567"/>
    <n v="2934.5204991087344"/>
    <n v="1744.3463569165788"/>
    <n v="2769.9173469387756"/>
    <n v="4307.1164021164022"/>
    <n v="4.0775843068106676E-3"/>
    <n v="3.0912497244875468E-2"/>
    <n v="5.2182058629050031E-2"/>
    <n v="5.4000440819925062E-2"/>
    <n v="1.0414370729556977E-2"/>
    <n v="5.1797725240800997E-3"/>
    <n v="3.3906071791827253E-2"/>
    <n v="5.6028548583479693E-2"/>
    <n v="5.7909620703894153E-2"/>
    <n v="1.2170209936856288E-2"/>
    <n v="83.865990742781577"/>
    <n v="90.713356843729343"/>
    <n v="91.023583865990744"/>
    <n v="149.57675776945118"/>
    <n v="44.855906986995812"/>
    <n v="84.144051537472251"/>
    <n v="91.014120334026472"/>
    <n v="91.325375925456143"/>
    <n v="150.07268504300106"/>
    <n v="45.004628405927456"/>
  </r>
  <r>
    <x v="15"/>
    <x v="3"/>
    <n v="4"/>
    <x v="40"/>
    <x v="13"/>
    <x v="1"/>
    <n v="5312"/>
    <n v="1328"/>
    <n v="40"/>
    <n v="163"/>
    <n v="215"/>
    <n v="217"/>
    <n v="59"/>
    <n v="863515"/>
    <n v="469819"/>
    <n v="202842"/>
    <n v="603741"/>
    <n v="474962"/>
    <n v="21587.875"/>
    <n v="2882.3251533742332"/>
    <n v="943.45116279069771"/>
    <n v="2782.2165898617513"/>
    <n v="8050.2033898305081"/>
    <n v="7.5301204819277108E-3"/>
    <n v="3.0685240963855422E-2"/>
    <n v="4.0474397590361443E-2"/>
    <n v="4.0850903614457833E-2"/>
    <n v="1.1106927710843373E-2"/>
    <n v="1.0293792605480351E-2"/>
    <n v="3.619869895133955E-2"/>
    <n v="4.6774467493418008E-2"/>
    <n v="4.7178966445219975E-2"/>
    <n v="1.4457342119474269E-2"/>
    <n v="162.55929969879517"/>
    <n v="88.444841867469876"/>
    <n v="38.185617469879517"/>
    <n v="113.65606174698796"/>
    <n v="89.413027108433738"/>
    <n v="163.09827107036389"/>
    <n v="88.738084012445981"/>
    <n v="38.312223297168842"/>
    <n v="114.03289262409173"/>
    <n v="89.709479307391504"/>
  </r>
  <r>
    <x v="15"/>
    <x v="3"/>
    <n v="4"/>
    <x v="41"/>
    <x v="14"/>
    <x v="1"/>
    <n v="26236"/>
    <n v="6559"/>
    <n v="197"/>
    <n v="801"/>
    <n v="1402"/>
    <n v="1216"/>
    <n v="278"/>
    <n v="2723723"/>
    <n v="2399471"/>
    <n v="1824606"/>
    <n v="3702198"/>
    <n v="2773983"/>
    <n v="13826.005076142132"/>
    <n v="2995.5942571785267"/>
    <n v="1301.4308131241085"/>
    <n v="3044.5707236842104"/>
    <n v="9978.3561151079139"/>
    <n v="7.5087665802713831E-3"/>
    <n v="3.0530568684250647E-2"/>
    <n v="5.3438024089037965E-2"/>
    <n v="4.6348528739137064E-2"/>
    <n v="1.0596127458454032E-2"/>
    <n v="8.7505754329999207E-3"/>
    <n v="3.3005377285252886E-2"/>
    <n v="5.6673266542843374E-2"/>
    <n v="4.9372794327235327E-2"/>
    <n v="1.2069007915255557E-2"/>
    <n v="103.81624485439853"/>
    <n v="91.45719621893582"/>
    <n v="69.545891141942363"/>
    <n v="141.11137368501295"/>
    <n v="105.73193322152767"/>
    <n v="104.16045145459898"/>
    <n v="91.760425936197663"/>
    <n v="69.776473116675234"/>
    <n v="141.57923366447815"/>
    <n v="106.08249135737476"/>
  </r>
  <r>
    <x v="15"/>
    <x v="3"/>
    <n v="4"/>
    <x v="42"/>
    <x v="15"/>
    <x v="1"/>
    <n v="3608"/>
    <n v="902"/>
    <n v="32"/>
    <n v="114"/>
    <n v="157"/>
    <n v="153"/>
    <n v="52"/>
    <n v="495372"/>
    <n v="346627"/>
    <n v="234746"/>
    <n v="412413"/>
    <n v="389090"/>
    <n v="15480.375"/>
    <n v="3040.5877192982457"/>
    <n v="1495.1974522292994"/>
    <n v="2695.5098039215686"/>
    <n v="7482.5"/>
    <n v="8.869179600886918E-3"/>
    <n v="3.1596452328159642E-2"/>
    <n v="4.3514412416851445E-2"/>
    <n v="4.2405764966740575E-2"/>
    <n v="1.4412416851441241E-2"/>
    <n v="1.2506067140503462E-2"/>
    <n v="3.8381767166543408E-2"/>
    <n v="5.1428091479366368E-2"/>
    <n v="5.02225086073083E-2"/>
    <n v="1.9035574208961646E-2"/>
    <n v="137.29822616407984"/>
    <n v="96.071784922394684"/>
    <n v="65.062638580931264"/>
    <n v="114.30515521064302"/>
    <n v="107.84090909090909"/>
    <n v="137.75344351188286"/>
    <n v="96.390314479206381"/>
    <n v="65.278356165952971"/>
    <n v="114.6841381811369"/>
    <n v="108.19845961426667"/>
  </r>
  <r>
    <x v="15"/>
    <x v="3"/>
    <n v="4"/>
    <x v="43"/>
    <x v="16"/>
    <x v="1"/>
    <n v="6144"/>
    <n v="1536"/>
    <n v="50"/>
    <n v="197"/>
    <n v="498"/>
    <n v="470"/>
    <n v="27"/>
    <n v="1036336"/>
    <n v="353226"/>
    <n v="442948"/>
    <n v="1604830"/>
    <n v="152360"/>
    <n v="20726.72"/>
    <n v="1793.0253807106599"/>
    <n v="889.45381526104416"/>
    <n v="3414.5319148936169"/>
    <n v="5642.9629629629626"/>
    <n v="8.1380208333333339E-3"/>
    <n v="3.2063802083333336E-2"/>
    <n v="8.10546875E-2"/>
    <n v="7.6497395833333329E-2"/>
    <n v="4.39453125E-3"/>
    <n v="1.0808660760537669E-2"/>
    <n v="3.7300544262970678E-2"/>
    <n v="8.9167365126813961E-2"/>
    <n v="8.4398225612975872E-2"/>
    <n v="6.3607427542526403E-3"/>
    <n v="168.67447916666666"/>
    <n v="57.4912109375"/>
    <n v="72.094401041666671"/>
    <n v="261.20279947916669"/>
    <n v="24.798177083333332"/>
    <n v="169.2337256419747"/>
    <n v="57.681825174086555"/>
    <n v="72.333432695246927"/>
    <n v="262.06882702329199"/>
    <n v="24.880396356790911"/>
  </r>
  <r>
    <x v="15"/>
    <x v="3"/>
    <n v="4"/>
    <x v="44"/>
    <x v="17"/>
    <x v="1"/>
    <n v="21348"/>
    <n v="5337"/>
    <n v="137"/>
    <n v="638"/>
    <n v="1751"/>
    <n v="706"/>
    <n v="184"/>
    <n v="2157577"/>
    <n v="1870718"/>
    <n v="1160727"/>
    <n v="2161097"/>
    <n v="390949"/>
    <n v="15748.737226277372"/>
    <n v="2932.1598746081504"/>
    <n v="662.89377498572242"/>
    <n v="3061.043909348442"/>
    <n v="2124.7228260869565"/>
    <n v="6.4174629941914935E-3"/>
    <n v="2.9885703578789582E-2"/>
    <n v="8.2021735057148215E-2"/>
    <n v="3.3071013678096312E-2"/>
    <n v="8.6190743863593777E-3"/>
    <n v="7.6908516758829627E-3"/>
    <n v="3.2601020453690524E-2"/>
    <n v="8.6397540449998339E-2"/>
    <n v="3.5922677771170634E-2"/>
    <n v="1.0093177684108147E-2"/>
    <n v="101.06693835488102"/>
    <n v="87.629660858160008"/>
    <n v="54.37169758291175"/>
    <n v="101.23182499531572"/>
    <n v="18.313144088439198"/>
    <n v="101.40202952767957"/>
    <n v="87.920200240344457"/>
    <n v="54.551968957573671"/>
    <n v="101.56746285587015"/>
    <n v="18.373861995106918"/>
  </r>
  <r>
    <x v="15"/>
    <x v="3"/>
    <n v="4"/>
    <x v="45"/>
    <x v="18"/>
    <x v="1"/>
    <n v="21616"/>
    <n v="5404"/>
    <n v="87"/>
    <n v="747"/>
    <n v="1270"/>
    <n v="1148"/>
    <n v="272"/>
    <n v="3050519"/>
    <n v="2611581"/>
    <n v="1662774"/>
    <n v="3745919"/>
    <n v="2505022"/>
    <n v="35063.436781609198"/>
    <n v="3496.0923694779117"/>
    <n v="1309.2708661417323"/>
    <n v="3262.995644599303"/>
    <n v="9209.6397058823532"/>
    <n v="4.0247964470762395E-3"/>
    <n v="3.4557735011102889E-2"/>
    <n v="5.875277572168764E-2"/>
    <n v="5.3108808290155442E-2"/>
    <n v="1.2583271650629163E-2"/>
    <n v="5.0281742257747659E-3"/>
    <n v="3.745243822926219E-2"/>
    <n v="6.2479560423461478E-2"/>
    <n v="5.6662678571272503E-2"/>
    <n v="1.4349778320854583E-2"/>
    <n v="141.12319578090305"/>
    <n v="120.81703367875647"/>
    <n v="76.923297557364918"/>
    <n v="173.29381014063657"/>
    <n v="115.88739822353811"/>
    <n v="141.5910949569645"/>
    <n v="121.21760702319975"/>
    <n v="77.178339595974222"/>
    <n v="173.86837217866778"/>
    <n v="116.27162717927182"/>
  </r>
  <r>
    <x v="15"/>
    <x v="3"/>
    <n v="4"/>
    <x v="46"/>
    <x v="19"/>
    <x v="1"/>
    <n v="11244"/>
    <n v="2811"/>
    <n v="101"/>
    <n v="306"/>
    <n v="816"/>
    <n v="409"/>
    <n v="102"/>
    <n v="1230045"/>
    <n v="906615"/>
    <n v="858213"/>
    <n v="1083796"/>
    <n v="224254"/>
    <n v="12178.663366336634"/>
    <n v="2962.794117647059"/>
    <n v="1051.7316176470588"/>
    <n v="2649.8679706601465"/>
    <n v="2198.5686274509803"/>
    <n v="8.9825684809676266E-3"/>
    <n v="2.7214514407684097E-2"/>
    <n v="7.2572038420490925E-2"/>
    <n v="3.6374955531839205E-2"/>
    <n v="9.0715048025613657E-3"/>
    <n v="1.1055745651286215E-2"/>
    <n v="3.0789747309730948E-2"/>
    <n v="7.8272634322161416E-2"/>
    <n v="4.0488827556735371E-2"/>
    <n v="1.1154826459619977E-2"/>
    <n v="109.39567769477054"/>
    <n v="80.631003201707571"/>
    <n v="76.326307363927427"/>
    <n v="96.388829598007831"/>
    <n v="19.944325862682319"/>
    <n v="109.75838311094844"/>
    <n v="80.898338275536673"/>
    <n v="76.579370059466441"/>
    <n v="96.708410328169691"/>
    <n v="20.010452012863457"/>
  </r>
  <r>
    <x v="15"/>
    <x v="3"/>
    <n v="4"/>
    <x v="47"/>
    <x v="20"/>
    <x v="1"/>
    <n v="9588"/>
    <n v="2397"/>
    <n v="74"/>
    <n v="372"/>
    <n v="595"/>
    <n v="454"/>
    <n v="76"/>
    <n v="1081400"/>
    <n v="1406342"/>
    <n v="697271"/>
    <n v="1733289"/>
    <n v="301453"/>
    <n v="14613.513513513513"/>
    <n v="3780.489247311828"/>
    <n v="1171.8840336134454"/>
    <n v="3817.8171806167402"/>
    <n v="3966.4868421052633"/>
    <n v="7.7179808093450148E-3"/>
    <n v="3.8798498122653319E-2"/>
    <n v="6.2056737588652482E-2"/>
    <n v="4.7350855235711309E-2"/>
    <n v="7.9265748852732579E-3"/>
    <n v="9.8003671980490988E-3"/>
    <n v="4.3393721059196574E-2"/>
    <n v="6.7797567271628167E-2"/>
    <n v="5.2404704831695105E-2"/>
    <n v="1.0036692194129362E-2"/>
    <n v="112.78681685440134"/>
    <n v="146.67730496453902"/>
    <n v="72.723299958281189"/>
    <n v="180.77690863579474"/>
    <n v="31.440654985398414"/>
    <n v="113.1607657179085"/>
    <n v="147.16361899505722"/>
    <n v="72.964416749483803"/>
    <n v="181.37628116370252"/>
    <n v="31.544897640059801"/>
  </r>
  <r>
    <x v="15"/>
    <x v="3"/>
    <n v="4"/>
    <x v="48"/>
    <x v="21"/>
    <x v="1"/>
    <n v="18892"/>
    <n v="4723"/>
    <n v="204"/>
    <n v="723"/>
    <n v="959"/>
    <n v="1067"/>
    <n v="271"/>
    <n v="2425762"/>
    <n v="2099992"/>
    <n v="1378245"/>
    <n v="2850730"/>
    <n v="761866"/>
    <n v="11890.990196078432"/>
    <n v="2904.5532503457816"/>
    <n v="1437.1689259645464"/>
    <n v="2671.7244611059045"/>
    <n v="2811.3136531365312"/>
    <n v="1.0798221469405039E-2"/>
    <n v="3.8270167266567859E-2"/>
    <n v="5.0762227397840358E-2"/>
    <n v="5.6478932881643025E-2"/>
    <n v="1.4344696167690027E-2"/>
    <n v="1.2550227158609626E-2"/>
    <n v="4.1522340542559495E-2"/>
    <n v="5.4483356976803912E-2"/>
    <n v="6.0392168471289476E-2"/>
    <n v="1.636039275794364E-2"/>
    <n v="128.40154562777894"/>
    <n v="111.15773872538641"/>
    <n v="72.953895828922299"/>
    <n v="150.89614651704426"/>
    <n v="40.327440186322249"/>
    <n v="128.82726570215658"/>
    <n v="111.52628632009373"/>
    <n v="73.195777169264261"/>
    <n v="151.3964482727938"/>
    <n v="40.461147306058557"/>
  </r>
  <r>
    <x v="15"/>
    <x v="3"/>
    <n v="4"/>
    <x v="49"/>
    <x v="22"/>
    <x v="1"/>
    <n v="5648"/>
    <n v="1412"/>
    <n v="61"/>
    <n v="228"/>
    <n v="225"/>
    <n v="296"/>
    <n v="155"/>
    <n v="976495"/>
    <n v="833196"/>
    <n v="212703"/>
    <n v="1059724"/>
    <n v="785606"/>
    <n v="16008.11475409836"/>
    <n v="3654.3684210526317"/>
    <n v="945.34666666666669"/>
    <n v="3580.1486486486488"/>
    <n v="5068.4258064516125"/>
    <n v="1.080028328611898E-2"/>
    <n v="4.0368271954674219E-2"/>
    <n v="3.9837110481586405E-2"/>
    <n v="5.2407932011331447E-2"/>
    <n v="2.7443342776203965E-2"/>
    <n v="1.4004841328645061E-2"/>
    <n v="4.6470394930738075E-2"/>
    <n v="4.5900632378186618E-2"/>
    <n v="5.9316973440303677E-2"/>
    <n v="3.2508402114193605E-2"/>
    <n v="172.89217422096317"/>
    <n v="147.52053824362605"/>
    <n v="37.659879603399432"/>
    <n v="187.62818696883852"/>
    <n v="139.09454674220964"/>
    <n v="173.46540462024532"/>
    <n v="148.00964804527408"/>
    <n v="37.784742327344269"/>
    <n v="188.25027516350301"/>
    <n v="139.55571985733923"/>
  </r>
  <r>
    <x v="15"/>
    <x v="3"/>
    <n v="4"/>
    <x v="50"/>
    <x v="23"/>
    <x v="1"/>
    <n v="8684"/>
    <n v="2171"/>
    <n v="103"/>
    <n v="409"/>
    <n v="583"/>
    <n v="453"/>
    <n v="310"/>
    <n v="1903018"/>
    <n v="1212825"/>
    <n v="737256"/>
    <n v="1468258"/>
    <n v="1673753"/>
    <n v="18475.902912621361"/>
    <n v="2965.3422982885086"/>
    <n v="1264.590051457976"/>
    <n v="3241.1876379690948"/>
    <n v="5399.2032258064519"/>
    <n v="1.1860893597420543E-2"/>
    <n v="4.7098111469368951E-2"/>
    <n v="6.7134960847535702E-2"/>
    <n v="5.2164900967296174E-2"/>
    <n v="3.5697835099032703E-2"/>
    <n v="1.4567740930847265E-2"/>
    <n v="5.2395012446291425E-2"/>
    <n v="7.3392157327533097E-2"/>
    <n v="5.7724604076937747E-2"/>
    <n v="4.0336826035929342E-2"/>
    <n v="219.14071856287424"/>
    <n v="139.66202210962689"/>
    <n v="84.898203592814369"/>
    <n v="169.07623215108245"/>
    <n v="192.73986642100414"/>
    <n v="219.86728772175491"/>
    <n v="140.12507671032927"/>
    <n v="85.17968672739309"/>
    <n v="169.63681065327202"/>
    <n v="193.37890257798426"/>
  </r>
  <r>
    <x v="15"/>
    <x v="3"/>
    <n v="4"/>
    <x v="51"/>
    <x v="24"/>
    <x v="1"/>
    <n v="4516"/>
    <n v="1129"/>
    <n v="56"/>
    <n v="213"/>
    <n v="181"/>
    <n v="322"/>
    <n v="10"/>
    <n v="704445"/>
    <n v="532805"/>
    <n v="316391"/>
    <n v="737300"/>
    <n v="64965"/>
    <n v="12579.375"/>
    <n v="2501.4319248826291"/>
    <n v="1748.0165745856355"/>
    <n v="2289.7515527950309"/>
    <n v="6496.5"/>
    <n v="1.2400354295837024E-2"/>
    <n v="4.7165633303808678E-2"/>
    <n v="4.0079716563330384E-2"/>
    <n v="7.1302037201062887E-2"/>
    <n v="2.2143489813994687E-3"/>
    <n v="1.6237307159599246E-2"/>
    <n v="5.4515855973260946E-2"/>
    <n v="4.6880498653954772E-2"/>
    <n v="8.0224138916479726E-2"/>
    <n v="3.8440975746422872E-3"/>
    <n v="155.98870682019486"/>
    <n v="117.98162090345438"/>
    <n v="70.060008857395928"/>
    <n v="163.26395039858281"/>
    <n v="14.385518157661647"/>
    <n v="156.50589314801425"/>
    <n v="118.37279333195313"/>
    <n v="70.292295408432707"/>
    <n v="163.8052580656132"/>
    <n v="14.433213875264562"/>
  </r>
  <r>
    <x v="15"/>
    <x v="3"/>
    <n v="4"/>
    <x v="52"/>
    <x v="25"/>
    <x v="1"/>
    <n v="21380"/>
    <n v="5345"/>
    <n v="271"/>
    <n v="992"/>
    <n v="2147"/>
    <n v="1601"/>
    <n v="133"/>
    <n v="3986427"/>
    <n v="2675079"/>
    <n v="2083814"/>
    <n v="4649587"/>
    <n v="666023"/>
    <n v="14710.062730627305"/>
    <n v="2696.6522177419356"/>
    <n v="970.57009781089891"/>
    <n v="2904.1767645221735"/>
    <n v="5007.6917293233082"/>
    <n v="1.2675397567820393E-2"/>
    <n v="4.6398503274087934E-2"/>
    <n v="0.10042095416276894"/>
    <n v="7.4883068288119733E-2"/>
    <n v="6.2207670720299344E-3"/>
    <n v="1.4458034275175943E-2"/>
    <n v="4.9750375989144155E-2"/>
    <n v="0.10521038501781912"/>
    <n v="7.9077201313845963E-2"/>
    <n v="7.4736745437094833E-3"/>
    <n v="186.45589335827876"/>
    <n v="125.12062675397569"/>
    <n v="97.465575304022451"/>
    <n v="217.47366697848457"/>
    <n v="31.151683816651076"/>
    <n v="187.07409477011177"/>
    <n v="125.53546882045899"/>
    <n v="97.788726024403729"/>
    <n v="218.1947089661694"/>
    <n v="31.254968376712821"/>
  </r>
  <r>
    <x v="15"/>
    <x v="3"/>
    <n v="4"/>
    <x v="53"/>
    <x v="26"/>
    <x v="1"/>
    <n v="9224"/>
    <n v="2306"/>
    <n v="88"/>
    <n v="426"/>
    <n v="778"/>
    <n v="583"/>
    <n v="93"/>
    <n v="1118946"/>
    <n v="1390397"/>
    <n v="614079"/>
    <n v="1912429"/>
    <n v="227100"/>
    <n v="12715.295454545454"/>
    <n v="3263.842723004695"/>
    <n v="789.30462724935728"/>
    <n v="3280.3241852487135"/>
    <n v="2441.9354838709678"/>
    <n v="9.5403295750216832E-3"/>
    <n v="4.6183868169991329E-2"/>
    <n v="8.4345186470078062E-2"/>
    <n v="6.3204683434518641E-2"/>
    <n v="1.0082393755420641E-2"/>
    <n v="1.189861496855316E-2"/>
    <n v="5.1275696557361368E-2"/>
    <n v="9.1087241867031918E-2"/>
    <n v="6.9107961758520686E-2"/>
    <n v="1.2506086848732726E-2"/>
    <n v="121.30810928013877"/>
    <n v="150.73688204683435"/>
    <n v="66.574045967042494"/>
    <n v="207.33185169124025"/>
    <n v="24.620555073720727"/>
    <n v="121.71031080390436"/>
    <n v="151.23665575534139"/>
    <n v="66.794774679163055"/>
    <n v="208.01926811517268"/>
    <n v="24.702185434834817"/>
  </r>
  <r>
    <x v="16"/>
    <x v="4"/>
    <n v="1"/>
    <x v="27"/>
    <x v="0"/>
    <x v="1"/>
    <n v="23224"/>
    <n v="5806"/>
    <n v="42"/>
    <n v="765"/>
    <n v="344"/>
    <n v="1066"/>
    <n v="174"/>
    <n v="525228"/>
    <n v="1167371"/>
    <n v="490125"/>
    <n v="1821773"/>
    <n v="581421"/>
    <n v="12505.428571428571"/>
    <n v="1525.9751633986928"/>
    <n v="1424.7819767441861"/>
    <n v="1708.9803001876173"/>
    <n v="3341.5"/>
    <n v="1.8084739924216328E-3"/>
    <n v="3.29400620048226E-2"/>
    <n v="1.4812263176024801E-2"/>
    <n v="4.5900792283844298E-2"/>
    <n v="7.4922493971753355E-3"/>
    <n v="2.4580806732696207E-3"/>
    <n v="3.5668890942933712E-2"/>
    <n v="1.6659223721237654E-2"/>
    <n v="4.9100381822493142E-2"/>
    <n v="8.8106897166387345E-3"/>
    <n v="22.615742335514984"/>
    <n v="50.265716500172239"/>
    <n v="21.104245607991732"/>
    <n v="78.44354977609369"/>
    <n v="25.035351360661384"/>
    <n v="22.690725665833227"/>
    <n v="50.432374342665284"/>
    <n v="21.174217514996364"/>
    <n v="78.703632267171571"/>
    <n v="25.11835699420903"/>
  </r>
  <r>
    <x v="16"/>
    <x v="4"/>
    <n v="1"/>
    <x v="28"/>
    <x v="1"/>
    <x v="1"/>
    <n v="3056"/>
    <n v="764"/>
    <n v="4"/>
    <n v="88"/>
    <n v="100"/>
    <n v="147"/>
    <n v="18"/>
    <n v="78560"/>
    <n v="254308"/>
    <n v="112837"/>
    <n v="449462"/>
    <n v="111020"/>
    <n v="19640"/>
    <n v="2889.8636363636365"/>
    <n v="1128.3699999999999"/>
    <n v="3057.5646258503402"/>
    <n v="6167.7777777777774"/>
    <n v="1.3089005235602095E-3"/>
    <n v="2.8795811518324606E-2"/>
    <n v="3.2722513089005235E-2"/>
    <n v="4.8102094240837695E-2"/>
    <n v="5.8900523560209425E-3"/>
    <n v="2.8327713557511364E-3"/>
    <n v="3.5844351710988154E-2"/>
    <n v="4.0221077236087366E-2"/>
    <n v="5.7121053480312635E-2"/>
    <n v="9.1152477692329446E-3"/>
    <n v="25.706806282722514"/>
    <n v="83.215968586387433"/>
    <n v="36.923102094240839"/>
    <n v="147.07526178010471"/>
    <n v="36.328534031413611"/>
    <n v="25.792038149902812"/>
    <n v="83.491874208572867"/>
    <n v="37.04552200509908"/>
    <n v="147.5628952511662"/>
    <n v="36.448982629865199"/>
  </r>
  <r>
    <x v="16"/>
    <x v="4"/>
    <n v="1"/>
    <x v="29"/>
    <x v="2"/>
    <x v="1"/>
    <n v="3404"/>
    <n v="851"/>
    <n v="19"/>
    <n v="127"/>
    <n v="99"/>
    <n v="243"/>
    <n v="35"/>
    <n v="209495"/>
    <n v="401790"/>
    <n v="94198"/>
    <n v="685178"/>
    <n v="187190"/>
    <n v="11026.052631578947"/>
    <n v="3163.7007874015749"/>
    <n v="951.49494949494954"/>
    <n v="2819.662551440329"/>
    <n v="5348.2857142857147"/>
    <n v="5.5816686251468862E-3"/>
    <n v="3.7309048178613399E-2"/>
    <n v="2.9083431257344302E-2"/>
    <n v="7.1386603995299641E-2"/>
    <n v="1.0282021151586369E-2"/>
    <n v="8.5569478577044306E-3"/>
    <n v="4.4877580589861216E-2"/>
    <n v="3.5794240949866635E-2"/>
    <n v="8.1668826049462004E-2"/>
    <n v="1.4310639455191934E-2"/>
    <n v="61.543772032902467"/>
    <n v="118.03466509988249"/>
    <n v="27.672737955346651"/>
    <n v="201.28613396004701"/>
    <n v="54.991186839012926"/>
    <n v="61.747822685713757"/>
    <n v="118.42601339837672"/>
    <n v="27.764487941711568"/>
    <n v="201.9535055831976"/>
    <n v="55.17351215321969"/>
  </r>
  <r>
    <x v="16"/>
    <x v="4"/>
    <n v="1"/>
    <x v="30"/>
    <x v="3"/>
    <x v="1"/>
    <n v="23568"/>
    <n v="5892"/>
    <n v="40"/>
    <n v="607"/>
    <n v="707"/>
    <n v="1012"/>
    <n v="242"/>
    <n v="737666"/>
    <n v="2152670"/>
    <n v="594104"/>
    <n v="3317339"/>
    <n v="1384341"/>
    <n v="18441.650000000001"/>
    <n v="3546.4085667215813"/>
    <n v="840.31683168316829"/>
    <n v="3278.0029644268775"/>
    <n v="5720.4173553719011"/>
    <n v="1.6972165648336728E-3"/>
    <n v="2.5755261371350983E-2"/>
    <n v="2.9998302783435165E-2"/>
    <n v="4.2939579090291918E-2"/>
    <n v="1.026816021724372E-2"/>
    <n v="2.3219493937828408E-3"/>
    <n v="2.815941143157211E-2"/>
    <n v="3.2587285466052662E-2"/>
    <n v="4.6016335584773631E-2"/>
    <n v="1.1798189157170022E-2"/>
    <n v="31.2994738628649"/>
    <n v="91.338679565512564"/>
    <n v="25.208078750848607"/>
    <n v="140.75606754921927"/>
    <n v="58.738161914460285"/>
    <n v="31.403248426291938"/>
    <n v="91.641516336425795"/>
    <n v="25.291657068447975"/>
    <n v="141.2227494980477"/>
    <n v="58.932910463138342"/>
  </r>
  <r>
    <x v="16"/>
    <x v="4"/>
    <n v="1"/>
    <x v="31"/>
    <x v="4"/>
    <x v="1"/>
    <n v="10360"/>
    <n v="2590"/>
    <n v="30"/>
    <n v="241"/>
    <n v="281"/>
    <n v="392"/>
    <n v="80"/>
    <n v="639351"/>
    <n v="714065"/>
    <n v="352508"/>
    <n v="1294193"/>
    <n v="234156"/>
    <n v="21311.7"/>
    <n v="2962.9253112033193"/>
    <n v="1254.4768683274021"/>
    <n v="3301.512755102041"/>
    <n v="2926.95"/>
    <n v="2.8957528957528956E-3"/>
    <n v="2.3262548262548262E-2"/>
    <n v="2.7123552123552122E-2"/>
    <n v="3.783783783783784E-2"/>
    <n v="7.7220077220077222E-3"/>
    <n v="4.1258151049980577E-3"/>
    <n v="2.6713140231231301E-2"/>
    <n v="3.0842141039612074E-2"/>
    <n v="4.2205643792899761E-2"/>
    <n v="9.7258237160785938E-3"/>
    <n v="61.713416988416988"/>
    <n v="68.925193050193045"/>
    <n v="34.025868725868726"/>
    <n v="124.92210424710424"/>
    <n v="22.601930501930504"/>
    <n v="61.918030105353822"/>
    <n v="69.153717077441769"/>
    <n v="34.138682752319248"/>
    <n v="125.33628810487224"/>
    <n v="22.676868038603569"/>
  </r>
  <r>
    <x v="16"/>
    <x v="4"/>
    <n v="1"/>
    <x v="32"/>
    <x v="5"/>
    <x v="1"/>
    <n v="4044"/>
    <n v="1011"/>
    <n v="24"/>
    <n v="109"/>
    <n v="156"/>
    <n v="170"/>
    <n v="48"/>
    <n v="443513"/>
    <n v="309109"/>
    <n v="177674"/>
    <n v="587495"/>
    <n v="284112"/>
    <n v="18479.708333333332"/>
    <n v="2835.8623853211011"/>
    <n v="1138.9358974358975"/>
    <n v="3455.8529411764707"/>
    <n v="5919"/>
    <n v="5.9347181008902079E-3"/>
    <n v="2.6953511374876359E-2"/>
    <n v="3.857566765578635E-2"/>
    <n v="4.2037586547972301E-2"/>
    <n v="1.1869436201780416E-2"/>
    <n v="8.7489368237060241E-3"/>
    <n v="3.2887200892507268E-2"/>
    <n v="4.5631766045757194E-2"/>
    <n v="4.939022937469973E-2"/>
    <n v="1.5837444384855359E-2"/>
    <n v="109.67185954500495"/>
    <n v="76.436449060336301"/>
    <n v="43.935212660731949"/>
    <n v="145.27571711177052"/>
    <n v="70.255192878338278"/>
    <n v="110.03548065232386"/>
    <n v="76.689876934744134"/>
    <n v="44.080881483566408"/>
    <n v="145.75738412591514"/>
    <n v="70.48812656921676"/>
  </r>
  <r>
    <x v="16"/>
    <x v="4"/>
    <n v="1"/>
    <x v="33"/>
    <x v="6"/>
    <x v="1"/>
    <n v="27148"/>
    <n v="6787"/>
    <n v="102"/>
    <n v="864"/>
    <n v="646"/>
    <n v="1401"/>
    <n v="240"/>
    <n v="2589778"/>
    <n v="2154639"/>
    <n v="501604"/>
    <n v="3681213"/>
    <n v="2150257"/>
    <n v="25389.980392156864"/>
    <n v="2493.7951388888887"/>
    <n v="776.47678018575846"/>
    <n v="2627.5610278372592"/>
    <n v="8959.4041666666672"/>
    <n v="3.7571828495653456E-3"/>
    <n v="3.1825548843377044E-2"/>
    <n v="2.379549138058052E-2"/>
    <n v="5.1606011492559306E-2"/>
    <n v="8.8404302342714007E-3"/>
    <n v="4.6223514874005958E-3"/>
    <n v="3.4307834516801777E-2"/>
    <n v="2.5950776567522284E-2"/>
    <n v="5.4734478248549233E-2"/>
    <n v="1.0164148283481342E-2"/>
    <n v="95.394798880212164"/>
    <n v="79.366398998084577"/>
    <n v="18.476646530131134"/>
    <n v="135.59794459997053"/>
    <n v="79.20498747605717"/>
    <n v="95.711083864757839"/>
    <n v="79.629541229896148"/>
    <n v="18.53790653519259"/>
    <n v="136.04752460135072"/>
    <n v="79.467594541996505"/>
  </r>
  <r>
    <x v="16"/>
    <x v="4"/>
    <n v="1"/>
    <x v="34"/>
    <x v="7"/>
    <x v="1"/>
    <n v="24916"/>
    <n v="6229"/>
    <n v="200"/>
    <n v="663"/>
    <n v="776"/>
    <n v="1088"/>
    <n v="206"/>
    <n v="3153420"/>
    <n v="1576968"/>
    <n v="674367"/>
    <n v="3293735"/>
    <n v="1164465"/>
    <n v="15767.1"/>
    <n v="2378.5339366515836"/>
    <n v="869.02963917525778"/>
    <n v="3027.3299632352941"/>
    <n v="5652.7427184466023"/>
    <n v="8.0269706212875262E-3"/>
    <n v="2.6609407609568148E-2"/>
    <n v="3.1144646010595602E-2"/>
    <n v="4.3666720179804143E-2"/>
    <n v="8.267779739926151E-3"/>
    <n v="9.3441427388863338E-3"/>
    <n v="2.8985032874111482E-2"/>
    <n v="3.3708763560787135E-2"/>
    <n v="4.6683174001108857E-2"/>
    <n v="9.6044011721982663E-3"/>
    <n v="126.56204848290255"/>
    <n v="63.291379033552737"/>
    <n v="27.065620484829026"/>
    <n v="132.19357039653235"/>
    <n v="46.735631722587897"/>
    <n v="126.9816696364494"/>
    <n v="63.50122394202242"/>
    <n v="27.155357550761863"/>
    <n v="132.63186306930592"/>
    <n v="46.890585438415449"/>
  </r>
  <r>
    <x v="16"/>
    <x v="4"/>
    <n v="1"/>
    <x v="35"/>
    <x v="8"/>
    <x v="1"/>
    <n v="3288"/>
    <n v="822"/>
    <n v="32"/>
    <n v="87"/>
    <n v="102"/>
    <n v="116"/>
    <n v="40"/>
    <n v="354650"/>
    <n v="246902"/>
    <n v="75392"/>
    <n v="359248"/>
    <n v="165492"/>
    <n v="11082.8125"/>
    <n v="2837.9540229885056"/>
    <n v="739.13725490196077"/>
    <n v="3096.9655172413795"/>
    <n v="4137.3"/>
    <n v="9.7323600973236012E-3"/>
    <n v="2.6459854014598539E-2"/>
    <n v="3.1021897810218978E-2"/>
    <n v="3.5279805352798052E-2"/>
    <n v="1.2165450121654502E-2"/>
    <n v="1.372146442832408E-2"/>
    <n v="3.2981551819777889E-2"/>
    <n v="3.8066900760821497E-2"/>
    <n v="4.2776223298607453E-2"/>
    <n v="1.6619921919479447E-2"/>
    <n v="107.86192214111922"/>
    <n v="75.09184914841849"/>
    <n v="22.929440389294403"/>
    <n v="109.2603406326034"/>
    <n v="50.332116788321166"/>
    <n v="108.21954233402208"/>
    <n v="75.34081895207872"/>
    <n v="23.005463797114317"/>
    <n v="109.62259733374528"/>
    <n v="50.498994783425857"/>
  </r>
  <r>
    <x v="16"/>
    <x v="4"/>
    <n v="1"/>
    <x v="36"/>
    <x v="9"/>
    <x v="1"/>
    <n v="2312"/>
    <n v="578"/>
    <n v="22"/>
    <n v="73"/>
    <n v="118"/>
    <n v="99"/>
    <n v="26"/>
    <n v="314655"/>
    <n v="218601"/>
    <n v="76085"/>
    <n v="317690"/>
    <n v="129197"/>
    <n v="14302.5"/>
    <n v="2994.5342465753424"/>
    <n v="644.78813559322032"/>
    <n v="3208.9898989898988"/>
    <n v="4969.1153846153848"/>
    <n v="9.5155709342560554E-3"/>
    <n v="3.1574394463667818E-2"/>
    <n v="5.1038062283737022E-2"/>
    <n v="4.2820069204152246E-2"/>
    <n v="1.124567474048443E-2"/>
    <n v="1.4219960282706296E-2"/>
    <n v="4.0047890941180608E-2"/>
    <n v="6.1702390224325436E-2"/>
    <n v="5.2630373548298526E-2"/>
    <n v="1.6355416634995162E-2"/>
    <n v="136.09645328719722"/>
    <n v="94.550605536332185"/>
    <n v="32.908737024221452"/>
    <n v="137.409169550173"/>
    <n v="55.881055363321799"/>
    <n v="136.5476861125708"/>
    <n v="94.864091566617702"/>
    <n v="33.017847159190062"/>
    <n v="137.86475473487667"/>
    <n v="56.066331069539054"/>
  </r>
  <r>
    <x v="16"/>
    <x v="4"/>
    <n v="1"/>
    <x v="37"/>
    <x v="10"/>
    <x v="1"/>
    <n v="6348"/>
    <n v="1587"/>
    <n v="53"/>
    <n v="186"/>
    <n v="264"/>
    <n v="317"/>
    <n v="45"/>
    <n v="983169"/>
    <n v="779964"/>
    <n v="295645"/>
    <n v="971029"/>
    <n v="262022"/>
    <n v="18550.358490566039"/>
    <n v="4193.3548387096771"/>
    <n v="1119.8674242424242"/>
    <n v="3063.1829652996844"/>
    <n v="5822.7111111111108"/>
    <n v="8.3490863264020169E-3"/>
    <n v="2.9300567107750471E-2"/>
    <n v="4.1587901701323253E-2"/>
    <n v="4.9936988027725268E-2"/>
    <n v="7.0888468809073724E-3"/>
    <n v="1.1010034070489904E-2"/>
    <n v="3.4232507999185036E-2"/>
    <n v="4.7426345580876619E-2"/>
    <n v="5.6306773987666536E-2"/>
    <n v="9.5423151995183315E-3"/>
    <n v="154.87854442344045"/>
    <n v="122.86767485822307"/>
    <n v="46.572936357908006"/>
    <n v="152.96613106490233"/>
    <n v="41.2763074984247"/>
    <n v="155.39204996676611"/>
    <n v="123.27504717935447"/>
    <n v="46.727350651235511"/>
    <n v="153.47329593099346"/>
    <n v="41.413160622834923"/>
  </r>
  <r>
    <x v="16"/>
    <x v="4"/>
    <n v="1"/>
    <x v="38"/>
    <x v="11"/>
    <x v="1"/>
    <n v="25376"/>
    <n v="6344"/>
    <n v="53"/>
    <n v="684"/>
    <n v="1296"/>
    <n v="1136"/>
    <n v="232"/>
    <n v="721234"/>
    <n v="1248603"/>
    <n v="1084319"/>
    <n v="2212141"/>
    <n v="1169346"/>
    <n v="13608.188679245282"/>
    <n v="1825.4429824561403"/>
    <n v="836.66589506172841"/>
    <n v="1947.3072183098591"/>
    <n v="5040.2844827586205"/>
    <n v="2.0885876418663303E-3"/>
    <n v="2.6954602774274906E-2"/>
    <n v="5.1071878940731397E-2"/>
    <n v="4.476670870113493E-2"/>
    <n v="9.1424968474148795E-3"/>
    <n v="2.7563419288363783E-3"/>
    <n v="2.9323397119176267E-2"/>
    <n v="5.4291849601896418E-2"/>
    <n v="4.7791369279354547E-2"/>
    <n v="1.0534635042384263E-2"/>
    <n v="28.421894703656999"/>
    <n v="49.204090479192935"/>
    <n v="42.730099306431271"/>
    <n v="87.174534993694834"/>
    <n v="46.080784993694827"/>
    <n v="28.516128546933853"/>
    <n v="49.367228461341597"/>
    <n v="42.871772531359817"/>
    <n v="87.463565389239562"/>
    <n v="46.233567540968551"/>
  </r>
  <r>
    <x v="16"/>
    <x v="4"/>
    <n v="1"/>
    <x v="39"/>
    <x v="12"/>
    <x v="1"/>
    <n v="18648"/>
    <n v="4662"/>
    <n v="79"/>
    <n v="591"/>
    <n v="695"/>
    <n v="1090"/>
    <n v="251"/>
    <n v="1435030"/>
    <n v="1810752"/>
    <n v="825240"/>
    <n v="3244957"/>
    <n v="999775"/>
    <n v="18164.936708860758"/>
    <n v="3063.8781725888325"/>
    <n v="1187.3956834532373"/>
    <n v="2977.0247706422019"/>
    <n v="3983.1673306772909"/>
    <n v="4.2363792363792367E-3"/>
    <n v="3.1692406692406694E-2"/>
    <n v="3.7269412269412272E-2"/>
    <n v="5.8451308451308449E-2"/>
    <n v="1.345988845988846E-2"/>
    <n v="5.3445720614380878E-3"/>
    <n v="3.4681393992159359E-2"/>
    <n v="4.0501390657246998E-2"/>
    <n v="6.2454056934030333E-2"/>
    <n v="1.5426044107860616E-2"/>
    <n v="76.953560703560697"/>
    <n v="97.1016731016731"/>
    <n v="44.253539253539252"/>
    <n v="174.01099313599315"/>
    <n v="53.612987987987985"/>
    <n v="77.208703080750709"/>
    <n v="97.423617290840966"/>
    <n v="44.40026349996775"/>
    <n v="174.58793302077561"/>
    <n v="53.790743832921642"/>
  </r>
  <r>
    <x v="16"/>
    <x v="4"/>
    <n v="1"/>
    <x v="40"/>
    <x v="13"/>
    <x v="1"/>
    <n v="5396"/>
    <n v="1349"/>
    <n v="41"/>
    <n v="166"/>
    <n v="200"/>
    <n v="224"/>
    <n v="78"/>
    <n v="802266"/>
    <n v="470713"/>
    <n v="152580"/>
    <n v="695060"/>
    <n v="674537"/>
    <n v="19567.463414634145"/>
    <n v="2835.6204819277109"/>
    <n v="762.9"/>
    <n v="3102.9464285714284"/>
    <n v="8647.9102564102559"/>
    <n v="7.59822090437361E-3"/>
    <n v="3.0763528539659007E-2"/>
    <n v="3.7064492216456635E-2"/>
    <n v="4.1512231282431429E-2"/>
    <n v="1.4455151964418088E-2"/>
    <n v="1.0352574389338322E-2"/>
    <n v="3.6240656634354461E-2"/>
    <n v="4.3056847831372334E-2"/>
    <n v="4.7839281432184272E-2"/>
    <n v="1.8241054919227697E-2"/>
    <n v="148.677909562639"/>
    <n v="87.233691623424761"/>
    <n v="28.276501111934767"/>
    <n v="128.81022979985175"/>
    <n v="125.00685693106004"/>
    <n v="149.17085667170886"/>
    <n v="87.522918154963691"/>
    <n v="28.370252897379846"/>
    <n v="129.23730488172001"/>
    <n v="125.42132178948688"/>
  </r>
  <r>
    <x v="16"/>
    <x v="4"/>
    <n v="1"/>
    <x v="41"/>
    <x v="14"/>
    <x v="1"/>
    <n v="26768"/>
    <n v="6692"/>
    <n v="207"/>
    <n v="835"/>
    <n v="1237"/>
    <n v="1377"/>
    <n v="329"/>
    <n v="2630144"/>
    <n v="2573638"/>
    <n v="1236970"/>
    <n v="4490738"/>
    <n v="3476159"/>
    <n v="12706.009661835749"/>
    <n v="3082.2011976047902"/>
    <n v="999.97574777687953"/>
    <n v="3261.2476397966593"/>
    <n v="10565.832826747721"/>
    <n v="7.7331141661685591E-3"/>
    <n v="3.1193962940824865E-2"/>
    <n v="4.6211894799760907E-2"/>
    <n v="5.1442020322773459E-2"/>
    <n v="1.2290794979079499E-2"/>
    <n v="8.9806109057704343E-3"/>
    <n v="3.3669683671935326E-2"/>
    <n v="4.9201754422705454E-2"/>
    <n v="5.4587876825037976E-2"/>
    <n v="1.3859901751962885E-2"/>
    <n v="98.257023311416617"/>
    <n v="96.146069934249851"/>
    <n v="46.210774058577407"/>
    <n v="167.76516736401675"/>
    <n v="129.86248505678421"/>
    <n v="98.58279810694377"/>
    <n v="96.464845785766315"/>
    <n v="46.363987589404324"/>
    <n v="168.32139898240573"/>
    <n v="130.29304892988199"/>
  </r>
  <r>
    <x v="16"/>
    <x v="4"/>
    <n v="1"/>
    <x v="42"/>
    <x v="15"/>
    <x v="1"/>
    <n v="3672"/>
    <n v="918"/>
    <n v="33"/>
    <n v="120"/>
    <n v="126"/>
    <n v="206"/>
    <n v="52"/>
    <n v="543955"/>
    <n v="357464"/>
    <n v="148061"/>
    <n v="609526"/>
    <n v="372047"/>
    <n v="16483.484848484848"/>
    <n v="2978.8666666666668"/>
    <n v="1175.0873015873017"/>
    <n v="2958.8640776699031"/>
    <n v="7154.75"/>
    <n v="8.9869281045751627E-3"/>
    <n v="3.2679738562091505E-2"/>
    <n v="3.4313725490196081E-2"/>
    <n v="5.6100217864923745E-2"/>
    <n v="1.4161220043572984E-2"/>
    <n v="1.2615618456151152E-2"/>
    <n v="3.9516162934612041E-2"/>
    <n v="4.1313056788944952E-2"/>
    <n v="6.4948313368112354E-2"/>
    <n v="1.8704378342043741E-2"/>
    <n v="148.13589324618735"/>
    <n v="97.348583877995637"/>
    <n v="40.321623093681914"/>
    <n v="165.99291938997823"/>
    <n v="101.31998910675381"/>
    <n v="148.62704328010969"/>
    <n v="97.671346708976159"/>
    <n v="40.455310926632386"/>
    <n v="166.54327505465002"/>
    <n v="101.65591927868108"/>
  </r>
  <r>
    <x v="16"/>
    <x v="4"/>
    <n v="1"/>
    <x v="43"/>
    <x v="16"/>
    <x v="1"/>
    <n v="6288"/>
    <n v="1572"/>
    <n v="54"/>
    <n v="204"/>
    <n v="375"/>
    <n v="385"/>
    <n v="89"/>
    <n v="1161413"/>
    <n v="361228"/>
    <n v="296224"/>
    <n v="1337843"/>
    <n v="566364"/>
    <n v="21507.64814814815"/>
    <n v="1770.7254901960785"/>
    <n v="789.93066666666664"/>
    <n v="3474.9168831168831"/>
    <n v="6363.6404494382023"/>
    <n v="8.5877862595419852E-3"/>
    <n v="3.2442748091603052E-2"/>
    <n v="5.9637404580152674E-2"/>
    <n v="6.1227735368956746E-2"/>
    <n v="1.4153944020356234E-2"/>
    <n v="1.1299022745846234E-2"/>
    <n v="3.7648659915389057E-2"/>
    <n v="6.6595761392493943E-2"/>
    <n v="6.8272295456326973E-2"/>
    <n v="1.7624850746237201E-2"/>
    <n v="184.70308524173029"/>
    <n v="57.447201017811707"/>
    <n v="47.109414758269722"/>
    <n v="212.76129134860051"/>
    <n v="90.070610687022906"/>
    <n v="185.31547515341276"/>
    <n v="57.637669337881512"/>
    <n v="47.265607765579112"/>
    <n v="213.46670928056355"/>
    <n v="90.369243128660912"/>
  </r>
  <r>
    <x v="16"/>
    <x v="4"/>
    <n v="1"/>
    <x v="44"/>
    <x v="17"/>
    <x v="1"/>
    <n v="21772"/>
    <n v="5443"/>
    <n v="144"/>
    <n v="722"/>
    <n v="1423"/>
    <n v="1011"/>
    <n v="254"/>
    <n v="2128100"/>
    <n v="2129545"/>
    <n v="739970"/>
    <n v="3399701"/>
    <n v="535321"/>
    <n v="14778.472222222223"/>
    <n v="2949.5083102493077"/>
    <n v="520.00702740688689"/>
    <n v="3362.7111770524234"/>
    <n v="2107.5629921259842"/>
    <n v="6.6139996325555762E-3"/>
    <n v="3.3161859268785593E-2"/>
    <n v="6.535917692449017E-2"/>
    <n v="4.6435789086900603E-2"/>
    <n v="1.1666360462979974E-2"/>
    <n v="7.8939639394033645E-3"/>
    <n v="3.5989362314632858E-2"/>
    <n v="6.9262031941982077E-2"/>
    <n v="4.9758619253390812E-2"/>
    <n v="1.3361971529889473E-2"/>
    <n v="97.744809847510567"/>
    <n v="97.811179496601142"/>
    <n v="33.987231306264924"/>
    <n v="156.15014697776962"/>
    <n v="24.587589564578359"/>
    <n v="98.068886380350264"/>
    <n v="98.135476080467555"/>
    <n v="34.09991722892147"/>
    <n v="156.66786856640346"/>
    <n v="24.669110627327424"/>
  </r>
  <r>
    <x v="16"/>
    <x v="4"/>
    <n v="1"/>
    <x v="45"/>
    <x v="18"/>
    <x v="1"/>
    <n v="22028"/>
    <n v="5507"/>
    <n v="94"/>
    <n v="811"/>
    <n v="1262"/>
    <n v="1364"/>
    <n v="273"/>
    <n v="3118350"/>
    <n v="2598578"/>
    <n v="872217"/>
    <n v="5003916"/>
    <n v="2456852"/>
    <n v="33173.936170212764"/>
    <n v="3204.1652281134402"/>
    <n v="691.13866877971475"/>
    <n v="3668.5601173020527"/>
    <n v="8999.4578754578761"/>
    <n v="4.2672961685128021E-3"/>
    <n v="3.6816778645360447E-2"/>
    <n v="5.7290720900671874E-2"/>
    <n v="6.1921191211185764E-2"/>
    <n v="1.2393317595787179E-2"/>
    <n v="5.2906272513853873E-3"/>
    <n v="3.9773059798021024E-2"/>
    <n v="6.0939095484709362E-2"/>
    <n v="6.5704812854267713E-2"/>
    <n v="1.4130135096869275E-2"/>
    <n v="141.5630107136372"/>
    <n v="117.96704194661341"/>
    <n v="39.595832576720539"/>
    <n v="227.16161249319049"/>
    <n v="111.53313964045761"/>
    <n v="142.03236811237784"/>
    <n v="118.35816603804145"/>
    <n v="39.72711402436348"/>
    <n v="227.9147752226072"/>
    <n v="111.90293189078574"/>
  </r>
  <r>
    <x v="16"/>
    <x v="4"/>
    <n v="1"/>
    <x v="46"/>
    <x v="19"/>
    <x v="1"/>
    <n v="11508"/>
    <n v="2877"/>
    <n v="105"/>
    <n v="324"/>
    <n v="747"/>
    <n v="464"/>
    <n v="114"/>
    <n v="1218246"/>
    <n v="890579"/>
    <n v="600313"/>
    <n v="1328036"/>
    <n v="304008"/>
    <n v="11602.342857142858"/>
    <n v="2748.7006172839506"/>
    <n v="803.63186077643911"/>
    <n v="2862.1465517241381"/>
    <n v="2666.7368421052633"/>
    <n v="9.1240875912408752E-3"/>
    <n v="2.8154327424400417E-2"/>
    <n v="6.4911366006256521E-2"/>
    <n v="4.0319777546054918E-2"/>
    <n v="9.9061522419186653E-3"/>
    <n v="1.1189279205382516E-2"/>
    <n v="3.1747079305971974E-2"/>
    <n v="7.0262462196108599E-2"/>
    <n v="4.4592240743680844E-2"/>
    <n v="1.2057183267057384E-2"/>
    <n v="105.86079249217936"/>
    <n v="77.38781717066388"/>
    <n v="52.164841849148416"/>
    <n v="115.4011122697254"/>
    <n v="26.417101147028156"/>
    <n v="106.21177786570507"/>
    <n v="77.644399341234646"/>
    <n v="52.337796311988718"/>
    <n v="115.78372892639048"/>
    <n v="26.504688023106389"/>
  </r>
  <r>
    <x v="16"/>
    <x v="4"/>
    <n v="1"/>
    <x v="47"/>
    <x v="20"/>
    <x v="1"/>
    <n v="9836"/>
    <n v="2459"/>
    <n v="76"/>
    <n v="383"/>
    <n v="482"/>
    <n v="532"/>
    <n v="89"/>
    <n v="1068889"/>
    <n v="1401753"/>
    <n v="450679"/>
    <n v="2128460"/>
    <n v="354432"/>
    <n v="14064.328947368422"/>
    <n v="3659.929503916449"/>
    <n v="935.01867219917017"/>
    <n v="4000.8646616541355"/>
    <n v="3982.3820224719102"/>
    <n v="7.7267181781211875E-3"/>
    <n v="3.8938592923952825E-2"/>
    <n v="4.900366002440016E-2"/>
    <n v="5.4087027246848315E-2"/>
    <n v="9.0483936559577066E-3"/>
    <n v="9.7838392170669329E-3"/>
    <n v="4.3483367605387291E-2"/>
    <n v="5.4075322497018373E-2"/>
    <n v="5.9400993694294857E-2"/>
    <n v="1.1273027947128502E-2"/>
    <n v="108.67110614070761"/>
    <n v="142.51250508336722"/>
    <n v="45.819337128914192"/>
    <n v="216.39487596583976"/>
    <n v="36.034160227734851"/>
    <n v="109.03140921309455"/>
    <n v="142.98501056581452"/>
    <n v="45.971252836120719"/>
    <n v="217.11234118201534"/>
    <n v="36.153632818950825"/>
  </r>
  <r>
    <x v="16"/>
    <x v="4"/>
    <n v="1"/>
    <x v="48"/>
    <x v="21"/>
    <x v="1"/>
    <n v="19388"/>
    <n v="4847"/>
    <n v="205"/>
    <n v="742"/>
    <n v="717"/>
    <n v="1183"/>
    <n v="285"/>
    <n v="2258903"/>
    <n v="2186479"/>
    <n v="841610"/>
    <n v="3505486"/>
    <n v="835762"/>
    <n v="11019.039024390244"/>
    <n v="2946.7371967654985"/>
    <n v="1173.7935843793584"/>
    <n v="2963.2172442941674"/>
    <n v="2932.4982456140351"/>
    <n v="1.0573550649886528E-2"/>
    <n v="3.8271095523003923E-2"/>
    <n v="3.6981638126676292E-2"/>
    <n v="6.1017123994223231E-2"/>
    <n v="1.4699814318134928E-2"/>
    <n v="1.2285108561627182E-2"/>
    <n v="4.1481436757661881E-2"/>
    <n v="4.0139548295678201E-2"/>
    <n v="6.502250762305184E-2"/>
    <n v="1.6713675924498957E-2"/>
    <n v="116.51036723746647"/>
    <n v="112.77486073860119"/>
    <n v="43.408809572931709"/>
    <n v="180.80699401691768"/>
    <n v="43.107179698782751"/>
    <n v="116.89666167001081"/>
    <n v="113.14876996116413"/>
    <n v="43.552733086855788"/>
    <n v="181.40646629401951"/>
    <n v="43.250103147701154"/>
  </r>
  <r>
    <x v="16"/>
    <x v="4"/>
    <n v="1"/>
    <x v="49"/>
    <x v="22"/>
    <x v="1"/>
    <n v="5760"/>
    <n v="1440"/>
    <n v="66"/>
    <n v="234"/>
    <n v="283"/>
    <n v="294"/>
    <n v="48"/>
    <n v="1076552"/>
    <n v="864459"/>
    <n v="243403"/>
    <n v="995945"/>
    <n v="279482"/>
    <n v="16311.39393939394"/>
    <n v="3694.2692307692309"/>
    <n v="860.08127208480562"/>
    <n v="3387.5680272108843"/>
    <n v="5822.541666666667"/>
    <n v="1.1458333333333333E-2"/>
    <n v="4.0625000000000001E-2"/>
    <n v="4.9131944444444443E-2"/>
    <n v="5.1041666666666666E-2"/>
    <n v="8.3333333333333332E-3"/>
    <n v="1.4725737774866E-2"/>
    <n v="4.6685878317410882E-2"/>
    <n v="5.5767645067461277E-2"/>
    <n v="5.7798305030678024E-2"/>
    <n v="1.112418602526657E-2"/>
    <n v="186.9013888888889"/>
    <n v="150.07968750000001"/>
    <n v="42.257465277777776"/>
    <n v="172.90711805555554"/>
    <n v="48.521180555555553"/>
    <n v="187.52106735763348"/>
    <n v="150.57728225567598"/>
    <n v="42.397571467100576"/>
    <n v="173.4803980016741"/>
    <n v="48.682054324590098"/>
  </r>
  <r>
    <x v="16"/>
    <x v="4"/>
    <n v="1"/>
    <x v="50"/>
    <x v="23"/>
    <x v="1"/>
    <n v="8908"/>
    <n v="2227"/>
    <n v="109"/>
    <n v="441"/>
    <n v="462"/>
    <n v="770"/>
    <n v="165"/>
    <n v="1902308"/>
    <n v="1258334"/>
    <n v="524943"/>
    <n v="2593584"/>
    <n v="1056905"/>
    <n v="17452.366972477063"/>
    <n v="2853.3650793650795"/>
    <n v="1136.2402597402597"/>
    <n v="3368.2909090909093"/>
    <n v="6405.484848484848"/>
    <n v="1.2236192186798384E-2"/>
    <n v="4.9506061966771445E-2"/>
    <n v="5.1863493488998651E-2"/>
    <n v="8.6439155814997753E-2"/>
    <n v="1.8522676246070947E-2"/>
    <n v="1.4950227638705229E-2"/>
    <n v="5.486118783559097E-2"/>
    <n v="5.7337838124621371E-2"/>
    <n v="9.3376445241661374E-2"/>
    <n v="2.1851247205374593E-2"/>
    <n v="213.55051638976201"/>
    <n v="141.25886843286932"/>
    <n v="58.929389312977101"/>
    <n v="291.15222272114954"/>
    <n v="118.64672204759766"/>
    <n v="214.25855102654415"/>
    <n v="141.7272174366272"/>
    <n v="59.124771883168854"/>
    <n v="292.11754868592703"/>
    <n v="119.04009964354334"/>
  </r>
  <r>
    <x v="16"/>
    <x v="4"/>
    <n v="1"/>
    <x v="51"/>
    <x v="24"/>
    <x v="1"/>
    <n v="4628"/>
    <n v="1157"/>
    <n v="56"/>
    <n v="221"/>
    <n v="147"/>
    <n v="363"/>
    <n v="10"/>
    <n v="597428"/>
    <n v="506926"/>
    <n v="255480"/>
    <n v="927499"/>
    <n v="53845"/>
    <n v="10668.357142857143"/>
    <n v="2293.7828054298643"/>
    <n v="1737.9591836734694"/>
    <n v="2555.0936639118459"/>
    <n v="5384.5"/>
    <n v="1.2100259291270527E-2"/>
    <n v="4.7752808988764044E-2"/>
    <n v="3.1763180639585137E-2"/>
    <n v="7.8435609334485734E-2"/>
    <n v="2.16076058772688E-3"/>
    <n v="1.5844924708986928E-2"/>
    <n v="5.5056351436541182E-2"/>
    <n v="3.7769549991777777E-2"/>
    <n v="8.7643893771836123E-2"/>
    <n v="3.7511111248668262E-3"/>
    <n v="129.08988764044943"/>
    <n v="109.53457216940363"/>
    <n v="55.203111495246326"/>
    <n v="200.41032843560933"/>
    <n v="11.634615384615385"/>
    <n v="129.51788993823331"/>
    <n v="109.89773809535018"/>
    <n v="55.386139453490379"/>
    <n v="201.07479629314574"/>
    <n v="11.67319038231247"/>
  </r>
  <r>
    <x v="16"/>
    <x v="4"/>
    <n v="1"/>
    <x v="52"/>
    <x v="25"/>
    <x v="1"/>
    <n v="21556"/>
    <n v="5389"/>
    <n v="284"/>
    <n v="1030"/>
    <n v="1050"/>
    <n v="1231"/>
    <n v="172"/>
    <n v="4240141"/>
    <n v="2704056"/>
    <n v="932300"/>
    <n v="3723528"/>
    <n v="958955"/>
    <n v="14930.073943661971"/>
    <n v="2625.2970873786408"/>
    <n v="887.90476190476193"/>
    <n v="3024.7993501218521"/>
    <n v="5575.3197674418607"/>
    <n v="1.3174986082761179E-2"/>
    <n v="4.7782519948042307E-2"/>
    <n v="4.8710335869363519E-2"/>
    <n v="5.7107069957320469E-2"/>
    <n v="7.9792169233624047E-3"/>
    <n v="1.4984521096020238E-2"/>
    <n v="5.1167642789653592E-2"/>
    <n v="5.2126500443377764E-2"/>
    <n v="6.078961410680235E-2"/>
    <n v="9.3911442866200789E-3"/>
    <n v="196.70351642234181"/>
    <n v="125.44331044720727"/>
    <n v="43.250139172388195"/>
    <n v="172.73742809426611"/>
    <n v="44.486685841529038"/>
    <n v="197.35569420752529"/>
    <n v="125.85922238341224"/>
    <n v="43.393536608729711"/>
    <n v="173.31014542704082"/>
    <n v="44.63418309409461"/>
  </r>
  <r>
    <x v="16"/>
    <x v="4"/>
    <n v="1"/>
    <x v="53"/>
    <x v="26"/>
    <x v="1"/>
    <n v="9376"/>
    <n v="2344"/>
    <n v="98"/>
    <n v="462"/>
    <n v="903"/>
    <n v="836"/>
    <n v="151"/>
    <n v="1200083"/>
    <n v="1553898"/>
    <n v="575319"/>
    <n v="2905064"/>
    <n v="437467"/>
    <n v="12245.744897959185"/>
    <n v="3363.4155844155844"/>
    <n v="637.11960132890363"/>
    <n v="3474.9569377990429"/>
    <n v="2897.1324503311257"/>
    <n v="1.0452218430034129E-2"/>
    <n v="4.9274744027303752E-2"/>
    <n v="9.6309726962457334E-2"/>
    <n v="8.9163822525597264E-2"/>
    <n v="1.6104948805460751E-2"/>
    <n v="1.2899420013302389E-2"/>
    <n v="5.4482934103098554E-2"/>
    <n v="0.10340864237543042"/>
    <n v="9.6021255904887276E-2"/>
    <n v="1.9133962132033798E-2"/>
    <n v="127.9952005119454"/>
    <n v="165.73144197952217"/>
    <n v="61.360814846416382"/>
    <n v="309.84044368600684"/>
    <n v="46.658169795221845"/>
    <n v="128.41957333405989"/>
    <n v="166.280930706167"/>
    <n v="61.564258897907898"/>
    <n v="310.86773113871072"/>
    <n v="46.812866683163733"/>
  </r>
  <r>
    <x v="17"/>
    <x v="4"/>
    <n v="2"/>
    <x v="27"/>
    <x v="0"/>
    <x v="1"/>
    <n v="23144"/>
    <n v="5786"/>
    <n v="39"/>
    <n v="746"/>
    <n v="396"/>
    <n v="1094"/>
    <n v="158"/>
    <n v="468419"/>
    <n v="1209002"/>
    <n v="514770"/>
    <n v="1908951"/>
    <n v="613793"/>
    <n v="12010.74358974359"/>
    <n v="1620.6461126005363"/>
    <n v="1299.9242424242425"/>
    <n v="1744.9277879341864"/>
    <n v="3884.7658227848101"/>
    <n v="1.6851019702730729E-3"/>
    <n v="3.2232976149325958E-2"/>
    <n v="1.7110266159695818E-2"/>
    <n v="4.7269270653301068E-2"/>
    <n v="6.826823366747321E-3"/>
    <n v="2.3132812105977328E-3"/>
    <n v="3.493800763151788E-2"/>
    <n v="1.9096441075993894E-2"/>
    <n v="5.0519479349529876E-2"/>
    <n v="8.0879495273702973E-3"/>
    <n v="20.239327687521605"/>
    <n v="52.238247493950915"/>
    <n v="22.242049775319739"/>
    <n v="82.481463878326991"/>
    <n v="26.520610093328724"/>
    <n v="20.30643192716575"/>
    <n v="52.411445335921989"/>
    <n v="22.315794114130966"/>
    <n v="82.754934222981944"/>
    <n v="26.608540157147438"/>
  </r>
  <r>
    <x v="17"/>
    <x v="4"/>
    <n v="2"/>
    <x v="28"/>
    <x v="1"/>
    <x v="1"/>
    <n v="3036"/>
    <n v="759"/>
    <n v="4"/>
    <n v="78"/>
    <n v="146"/>
    <n v="121"/>
    <n v="18"/>
    <n v="87485"/>
    <n v="216124"/>
    <n v="189517"/>
    <n v="341506"/>
    <n v="121787"/>
    <n v="21871.25"/>
    <n v="2770.8205128205127"/>
    <n v="1298.0616438356165"/>
    <n v="2822.3636363636365"/>
    <n v="6765.9444444444443"/>
    <n v="1.3175230566534915E-3"/>
    <n v="2.5691699604743084E-2"/>
    <n v="4.808959156785244E-2"/>
    <n v="3.9855072463768113E-2"/>
    <n v="5.9288537549407111E-3"/>
    <n v="2.8514259418540239E-3"/>
    <n v="3.2382062210070797E-2"/>
    <n v="5.7137092144523026E-2"/>
    <n v="4.8127162159296286E-2"/>
    <n v="9.1752321577165917E-3"/>
    <n v="28.815876152832676"/>
    <n v="71.187088274044797"/>
    <n v="62.423254281949937"/>
    <n v="112.48550724637681"/>
    <n v="40.114295125164688"/>
    <n v="28.911416256178491"/>
    <n v="71.423111698580556"/>
    <n v="62.630220890691881"/>
    <n v="112.85845710673249"/>
    <n v="40.247295554566037"/>
  </r>
  <r>
    <x v="17"/>
    <x v="4"/>
    <n v="2"/>
    <x v="29"/>
    <x v="2"/>
    <x v="1"/>
    <n v="3368"/>
    <n v="842"/>
    <n v="17"/>
    <n v="125"/>
    <n v="279"/>
    <n v="307"/>
    <n v="22"/>
    <n v="173989"/>
    <n v="432309"/>
    <n v="277579"/>
    <n v="991855"/>
    <n v="127695"/>
    <n v="10234.64705882353"/>
    <n v="3458.4720000000002"/>
    <n v="994.90681003584234"/>
    <n v="3230.7980456026057"/>
    <n v="5804.318181818182"/>
    <n v="5.0475059382422806E-3"/>
    <n v="3.7114014251781471E-2"/>
    <n v="8.2838479809976245E-2"/>
    <n v="9.1152019002375295E-2"/>
    <n v="6.5320665083135393E-3"/>
    <n v="7.8926841313927635E-3"/>
    <n v="4.4703743399219252E-2"/>
    <n v="9.3904943224037557E-2"/>
    <n v="0.10270778261732251"/>
    <n v="9.7663054768007303E-3"/>
    <n v="51.659441805225654"/>
    <n v="128.35777909738718"/>
    <n v="82.416567695962001"/>
    <n v="294.49376484560571"/>
    <n v="37.914192399049881"/>
    <n v="51.830720595524497"/>
    <n v="128.78335406221427"/>
    <n v="82.689822874923678"/>
    <n v="295.47016981690768"/>
    <n v="38.039898306476275"/>
  </r>
  <r>
    <x v="17"/>
    <x v="4"/>
    <n v="2"/>
    <x v="30"/>
    <x v="3"/>
    <x v="1"/>
    <n v="23608"/>
    <n v="5902"/>
    <n v="33"/>
    <n v="644"/>
    <n v="1941"/>
    <n v="971"/>
    <n v="174"/>
    <n v="553493"/>
    <n v="2495561"/>
    <n v="1639047"/>
    <n v="3315482"/>
    <n v="1096449"/>
    <n v="16772.515151515152"/>
    <n v="3875.0947204968943"/>
    <n v="844.43431221020091"/>
    <n v="3414.5025746652937"/>
    <n v="6301.4310344827591"/>
    <n v="1.3978312436462217E-3"/>
    <n v="2.727888851236869E-2"/>
    <n v="8.2217892239918669E-2"/>
    <n v="4.11301253812267E-2"/>
    <n v="7.3703829210437144E-3"/>
    <n v="1.9643965108250322E-3"/>
    <n v="2.9749098248186511E-2"/>
    <n v="8.6383508746961546E-2"/>
    <n v="4.4141648327803276E-2"/>
    <n v="8.6674575461018026E-3"/>
    <n v="23.445145713317519"/>
    <n v="105.70827685530328"/>
    <n v="69.427609284988137"/>
    <n v="140.43891901050492"/>
    <n v="46.443959674686546"/>
    <n v="23.522878961216279"/>
    <n v="106.05875655759306"/>
    <n v="69.657799091848773"/>
    <n v="140.90454944162124"/>
    <n v="46.597946341049706"/>
  </r>
  <r>
    <x v="17"/>
    <x v="4"/>
    <n v="2"/>
    <x v="31"/>
    <x v="4"/>
    <x v="1"/>
    <n v="10284"/>
    <n v="2571"/>
    <n v="27"/>
    <n v="237"/>
    <n v="848"/>
    <n v="323"/>
    <n v="67"/>
    <n v="523191"/>
    <n v="705807"/>
    <n v="1196955"/>
    <n v="1115128"/>
    <n v="228824"/>
    <n v="19377.444444444445"/>
    <n v="2978.0886075949365"/>
    <n v="1411.503537735849"/>
    <n v="3452.4086687306503"/>
    <n v="3415.2835820895521"/>
    <n v="2.6254375729288216E-3"/>
    <n v="2.3045507584597433E-2"/>
    <n v="8.2458187475690392E-2"/>
    <n v="3.1408012446518863E-2"/>
    <n v="6.5149747180085569E-3"/>
    <n v="3.8011602068358887E-3"/>
    <n v="2.6493014874669606E-2"/>
    <n v="8.8778007509819276E-2"/>
    <n v="3.5415438804026644E-2"/>
    <n v="8.3634426349403993E-3"/>
    <n v="50.8742707117853"/>
    <n v="68.631563593932327"/>
    <n v="116.39002333722287"/>
    <n v="108.43329443796188"/>
    <n v="22.250486192143136"/>
    <n v="51.042946238278674"/>
    <n v="68.859114081856831"/>
    <n v="116.77591876511417"/>
    <n v="108.7928090368512"/>
    <n v="22.324258502206423"/>
  </r>
  <r>
    <x v="17"/>
    <x v="4"/>
    <n v="2"/>
    <x v="32"/>
    <x v="5"/>
    <x v="1"/>
    <n v="4016"/>
    <n v="1004"/>
    <n v="21"/>
    <n v="110"/>
    <n v="181"/>
    <n v="145"/>
    <n v="43"/>
    <n v="419128"/>
    <n v="336051"/>
    <n v="225480"/>
    <n v="495506"/>
    <n v="253253"/>
    <n v="19958.476190476191"/>
    <n v="3055.0090909090909"/>
    <n v="1245.7458563535911"/>
    <n v="3417.2827586206895"/>
    <n v="5889.604651162791"/>
    <n v="5.2290836653386451E-3"/>
    <n v="2.7390438247011952E-2"/>
    <n v="4.506972111553785E-2"/>
    <n v="3.6105577689243031E-2"/>
    <n v="1.0707171314741035E-2"/>
    <n v="7.8808387117850695E-3"/>
    <n v="3.339149628362096E-2"/>
    <n v="5.2697311039924671E-2"/>
    <n v="4.2964580038343421E-2"/>
    <n v="1.4491238818372085E-2"/>
    <n v="104.36454183266932"/>
    <n v="83.678037848605584"/>
    <n v="56.145418326693225"/>
    <n v="123.38296812749005"/>
    <n v="63.061005976095615"/>
    <n v="104.71056633178391"/>
    <n v="83.955475478522828"/>
    <n v="56.331570538094887"/>
    <n v="123.79204892251751"/>
    <n v="63.2700870741713"/>
  </r>
  <r>
    <x v="17"/>
    <x v="4"/>
    <n v="2"/>
    <x v="33"/>
    <x v="6"/>
    <x v="1"/>
    <n v="27128"/>
    <n v="6782"/>
    <n v="103"/>
    <n v="882"/>
    <n v="586"/>
    <n v="1240"/>
    <n v="250"/>
    <n v="2637521"/>
    <n v="2312067"/>
    <n v="491803"/>
    <n v="3278434"/>
    <n v="2049526"/>
    <n v="25607"/>
    <n v="2621.3911564625851"/>
    <n v="839.25426621160409"/>
    <n v="2643.8983870967741"/>
    <n v="8198.1039999999994"/>
    <n v="3.7968150987909171E-3"/>
    <n v="3.2512533176054265E-2"/>
    <n v="2.1601297552344439E-2"/>
    <n v="4.5709230315541138E-2"/>
    <n v="9.2155706281332947E-3"/>
    <n v="4.6668380701857803E-3"/>
    <n v="3.5021501109228872E-2"/>
    <n v="2.3657874134643368E-2"/>
    <n v="4.8663766739658852E-2"/>
    <n v="1.0567324851082839E-2"/>
    <n v="97.225044234739016"/>
    <n v="85.228066941905041"/>
    <n v="18.128981126511352"/>
    <n v="120.85056030669419"/>
    <n v="75.550206428782076"/>
    <n v="97.547397465462325"/>
    <n v="85.510643750620019"/>
    <n v="18.189088434066218"/>
    <n v="121.25124480991261"/>
    <n v="75.800695932960977"/>
  </r>
  <r>
    <x v="17"/>
    <x v="4"/>
    <n v="2"/>
    <x v="34"/>
    <x v="7"/>
    <x v="1"/>
    <n v="24736"/>
    <n v="6184"/>
    <n v="186"/>
    <n v="661"/>
    <n v="1041"/>
    <n v="1079"/>
    <n v="414"/>
    <n v="2724345"/>
    <n v="1706068"/>
    <n v="938560"/>
    <n v="3644487"/>
    <n v="2413528"/>
    <n v="14647.016129032258"/>
    <n v="2581.0408472012105"/>
    <n v="901.59462055715653"/>
    <n v="3377.6524559777572"/>
    <n v="5829.7777777777774"/>
    <n v="7.5194049159120315E-3"/>
    <n v="2.6722186287192754E-2"/>
    <n v="4.2084411384217334E-2"/>
    <n v="4.3620633893919791E-2"/>
    <n v="1.673673997412678E-2"/>
    <n v="8.7992103003282935E-3"/>
    <n v="2.9111348241545206E-2"/>
    <n v="4.5058921388493538E-2"/>
    <n v="4.664651785917602E-2"/>
    <n v="1.8637212192279175E-2"/>
    <n v="110.13684508408797"/>
    <n v="68.971054333764556"/>
    <n v="37.943078913324712"/>
    <n v="147.33534120310478"/>
    <n v="97.57147477360931"/>
    <n v="110.50200786816252"/>
    <n v="69.199730415795472"/>
    <n v="38.068880595057756"/>
    <n v="147.82383697711413"/>
    <n v="97.89497660759946"/>
  </r>
  <r>
    <x v="17"/>
    <x v="4"/>
    <n v="2"/>
    <x v="35"/>
    <x v="8"/>
    <x v="1"/>
    <n v="3280"/>
    <n v="820"/>
    <n v="29"/>
    <n v="83"/>
    <n v="112"/>
    <n v="99"/>
    <n v="34"/>
    <n v="352326"/>
    <n v="233320"/>
    <n v="85372"/>
    <n v="297221"/>
    <n v="132180"/>
    <n v="12149.172413793103"/>
    <n v="2811.0843373493976"/>
    <n v="762.25"/>
    <n v="3002.2323232323233"/>
    <n v="3887.6470588235293"/>
    <n v="8.8414634146341455E-3"/>
    <n v="2.5304878048780489E-2"/>
    <n v="3.4146341463414637E-2"/>
    <n v="3.0182926829268292E-2"/>
    <n v="1.0365853658536586E-2"/>
    <n v="1.2649951832268011E-2"/>
    <n v="3.1694210996554326E-2"/>
    <n v="4.1534679429812635E-2"/>
    <n v="3.7143493334294696E-2"/>
    <n v="1.4486438606060035E-2"/>
    <n v="107.41646341463415"/>
    <n v="71.134146341463421"/>
    <n v="26.028048780487804"/>
    <n v="90.61615853658536"/>
    <n v="40.298780487804876"/>
    <n v="107.77260667265087"/>
    <n v="71.369994235063274"/>
    <n v="26.114345739052894"/>
    <n v="90.916599762299583"/>
    <n v="40.432392585250568"/>
  </r>
  <r>
    <x v="17"/>
    <x v="4"/>
    <n v="2"/>
    <x v="36"/>
    <x v="9"/>
    <x v="1"/>
    <n v="2316"/>
    <n v="579"/>
    <n v="21"/>
    <n v="70"/>
    <n v="125"/>
    <n v="90"/>
    <n v="24"/>
    <n v="283669"/>
    <n v="218717"/>
    <n v="80024"/>
    <n v="289305"/>
    <n v="121433"/>
    <n v="13508.047619047618"/>
    <n v="3124.5285714285715"/>
    <n v="640.19200000000001"/>
    <n v="3214.5"/>
    <n v="5059.708333333333"/>
    <n v="9.0673575129533671E-3"/>
    <n v="3.0224525043177894E-2"/>
    <n v="5.3972366148531951E-2"/>
    <n v="3.8860103626943004E-2"/>
    <n v="1.0362694300518135E-2"/>
    <n v="1.3656685331693492E-2"/>
    <n v="3.8513522080564674E-2"/>
    <n v="6.4912541517869127E-2"/>
    <n v="4.8217002228579588E-2"/>
    <n v="1.5265684396186752E-2"/>
    <n v="122.48229706390327"/>
    <n v="94.437392055267708"/>
    <n v="34.552677029360964"/>
    <n v="124.91580310880829"/>
    <n v="52.432210708117445"/>
    <n v="122.88839165070166"/>
    <n v="94.750502722068745"/>
    <n v="34.667237708229486"/>
    <n v="125.32996607491917"/>
    <n v="52.606051642300201"/>
  </r>
  <r>
    <x v="17"/>
    <x v="4"/>
    <n v="2"/>
    <x v="37"/>
    <x v="10"/>
    <x v="1"/>
    <n v="6384"/>
    <n v="1596"/>
    <n v="49"/>
    <n v="183"/>
    <n v="125"/>
    <n v="213"/>
    <n v="31"/>
    <n v="848830"/>
    <n v="839774"/>
    <n v="145241"/>
    <n v="682841"/>
    <n v="191649"/>
    <n v="17323.061224489797"/>
    <n v="4588.9289617486338"/>
    <n v="1161.9280000000001"/>
    <n v="3205.8262910798121"/>
    <n v="6182.2258064516127"/>
    <n v="7.6754385964912276E-3"/>
    <n v="2.8665413533834585E-2"/>
    <n v="1.9580200501253132E-2"/>
    <n v="3.336466165413534E-2"/>
    <n v="4.8558897243107767E-3"/>
    <n v="1.0220439571979038E-2"/>
    <n v="3.3531423723733897E-2"/>
    <n v="2.3620597927542945E-2"/>
    <n v="3.860168100270317E-2"/>
    <n v="6.8830443563994582E-3"/>
    <n v="132.96209273182959"/>
    <n v="131.54354636591478"/>
    <n v="22.750783208020049"/>
    <n v="106.96130952380952"/>
    <n v="30.020206766917294"/>
    <n v="133.40293346883513"/>
    <n v="131.97968385996904"/>
    <n v="22.826214271346537"/>
    <n v="107.31594370226409"/>
    <n v="30.119739872964882"/>
  </r>
  <r>
    <x v="17"/>
    <x v="4"/>
    <n v="2"/>
    <x v="38"/>
    <x v="11"/>
    <x v="1"/>
    <n v="25600"/>
    <n v="6400"/>
    <n v="52"/>
    <n v="612"/>
    <n v="2000"/>
    <n v="858"/>
    <n v="206"/>
    <n v="771390"/>
    <n v="1137206"/>
    <n v="1646820"/>
    <n v="1654755"/>
    <n v="1107152"/>
    <n v="14834.423076923076"/>
    <n v="1858.1797385620914"/>
    <n v="823.41"/>
    <n v="1928.6188811188811"/>
    <n v="5374.5242718446598"/>
    <n v="2.0312500000000001E-3"/>
    <n v="2.390625E-2"/>
    <n v="7.8125E-2"/>
    <n v="3.3515625E-2"/>
    <n v="8.0468750000000002E-3"/>
    <n v="2.6869060887183397E-3"/>
    <n v="2.6130775726840957E-2"/>
    <n v="8.2033111738959982E-2"/>
    <n v="3.6136564633750749E-2"/>
    <n v="9.3479284566350667E-3"/>
    <n v="30.132421874999999"/>
    <n v="44.422109374999998"/>
    <n v="64.328906250000003"/>
    <n v="64.638867187499997"/>
    <n v="43.248125000000002"/>
    <n v="30.232327034389513"/>
    <n v="44.569392521901968"/>
    <n v="64.542191118336177"/>
    <n v="64.853179742790573"/>
    <n v="43.391515758278459"/>
  </r>
  <r>
    <x v="17"/>
    <x v="4"/>
    <n v="2"/>
    <x v="39"/>
    <x v="12"/>
    <x v="1"/>
    <n v="18572"/>
    <n v="4643"/>
    <n v="71"/>
    <n v="575"/>
    <n v="758"/>
    <n v="919"/>
    <n v="212"/>
    <n v="1352142"/>
    <n v="1767775"/>
    <n v="882563"/>
    <n v="2779848"/>
    <n v="902434"/>
    <n v="19044.25352112676"/>
    <n v="3074.391304347826"/>
    <n v="1164.3311345646439"/>
    <n v="3024.8618063112081"/>
    <n v="4256.7641509433961"/>
    <n v="3.8229592935601982E-3"/>
    <n v="3.0960585828128367E-2"/>
    <n v="4.0814128796037047E-2"/>
    <n v="4.9483092827912988E-2"/>
    <n v="1.1415033383588197E-2"/>
    <n v="4.8780618722642317E-3"/>
    <n v="3.3922018675913018E-2"/>
    <n v="4.4196982646383359E-2"/>
    <n v="5.3191051840348419E-2"/>
    <n v="1.3231268956029184E-2"/>
    <n v="72.805405987508081"/>
    <n v="95.184955847512384"/>
    <n v="47.521160887357311"/>
    <n v="149.67951755330606"/>
    <n v="48.591104889080334"/>
    <n v="73.046795004287873"/>
    <n v="95.500545089720603"/>
    <n v="47.678719054189067"/>
    <n v="150.17578553072062"/>
    <n v="48.752210494829328"/>
  </r>
  <r>
    <x v="17"/>
    <x v="4"/>
    <n v="2"/>
    <x v="40"/>
    <x v="13"/>
    <x v="1"/>
    <n v="5384"/>
    <n v="1346"/>
    <n v="40"/>
    <n v="169"/>
    <n v="224"/>
    <n v="215"/>
    <n v="73"/>
    <n v="787528"/>
    <n v="485927"/>
    <n v="212783"/>
    <n v="714088"/>
    <n v="614316"/>
    <n v="19688.2"/>
    <n v="2875.3076923076924"/>
    <n v="949.92410714285711"/>
    <n v="3321.3395348837207"/>
    <n v="8415.2876712328762"/>
    <n v="7.429420505200594E-3"/>
    <n v="3.1389301634472511E-2"/>
    <n v="4.1604754829123326E-2"/>
    <n v="3.9933135215453192E-2"/>
    <n v="1.3558692421991085E-2"/>
    <n v="1.0156272488679464E-2"/>
    <n v="3.6926229337842953E-2"/>
    <n v="4.7945600808232833E-2"/>
    <n v="4.6150707460358695E-2"/>
    <n v="1.7231075055512877E-2"/>
    <n v="146.27191679049034"/>
    <n v="90.253900445765225"/>
    <n v="39.521359583952453"/>
    <n v="132.63150074294205"/>
    <n v="114.10029717682021"/>
    <n v="146.75688674152133"/>
    <n v="90.553140591378622"/>
    <n v="39.652394113632951"/>
    <n v="133.07124538997911"/>
    <n v="114.47860093292481"/>
  </r>
  <r>
    <x v="17"/>
    <x v="4"/>
    <n v="2"/>
    <x v="41"/>
    <x v="14"/>
    <x v="1"/>
    <n v="26716"/>
    <n v="6679"/>
    <n v="201"/>
    <n v="824"/>
    <n v="1508"/>
    <n v="1219"/>
    <n v="273"/>
    <n v="2543924"/>
    <n v="2578505"/>
    <n v="2013797"/>
    <n v="4062303"/>
    <n v="2754491"/>
    <n v="12656.338308457711"/>
    <n v="3129.2536407766988"/>
    <n v="1335.409151193634"/>
    <n v="3332.4881050041017"/>
    <n v="10089.710622710623"/>
    <n v="7.5235813744572539E-3"/>
    <n v="3.0842940559964067E-2"/>
    <n v="5.6445575684982784E-2"/>
    <n v="4.5628088037131309E-2"/>
    <n v="1.0218595598143435E-2"/>
    <n v="8.755388220002519E-3"/>
    <n v="3.3307533351160108E-2"/>
    <n v="5.9735369158480184E-2"/>
    <n v="4.8602801668840505E-2"/>
    <n v="1.1652220232095722E-2"/>
    <n v="95.220991166342273"/>
    <n v="96.515384039526879"/>
    <n v="75.377938314118879"/>
    <n v="152.05506063782002"/>
    <n v="103.10267255577182"/>
    <n v="95.536699884983094"/>
    <n v="96.83538436562111"/>
    <n v="75.627856656991042"/>
    <n v="152.55920481620771"/>
    <n v="103.4445132806196"/>
  </r>
  <r>
    <x v="17"/>
    <x v="4"/>
    <n v="2"/>
    <x v="42"/>
    <x v="15"/>
    <x v="1"/>
    <n v="3648"/>
    <n v="912"/>
    <n v="30"/>
    <n v="117"/>
    <n v="136"/>
    <n v="177"/>
    <n v="42"/>
    <n v="473691"/>
    <n v="367339"/>
    <n v="142311"/>
    <n v="523555"/>
    <n v="367322"/>
    <n v="15789.7"/>
    <n v="3139.6495726495727"/>
    <n v="1046.4044117647059"/>
    <n v="2957.9378531073448"/>
    <n v="8745.7619047619046"/>
    <n v="8.2236842105263153E-3"/>
    <n v="3.2072368421052634E-2"/>
    <n v="3.7280701754385963E-2"/>
    <n v="4.8519736842105261E-2"/>
    <n v="1.1513157894736841E-2"/>
    <n v="1.170760750967122E-2"/>
    <n v="3.8869340191586443E-2"/>
    <n v="4.4589069366980337E-2"/>
    <n v="5.6808459657414462E-2"/>
    <n v="1.5628549647650321E-2"/>
    <n v="129.84950657894737"/>
    <n v="100.69599780701755"/>
    <n v="39.010690789473685"/>
    <n v="143.51836622807016"/>
    <n v="100.69133771929825"/>
    <n v="130.28002742142178"/>
    <n v="101.02985911270777"/>
    <n v="39.140032177875355"/>
    <n v="143.99420668035168"/>
    <n v="101.02518357429526"/>
  </r>
  <r>
    <x v="17"/>
    <x v="4"/>
    <n v="2"/>
    <x v="43"/>
    <x v="16"/>
    <x v="1"/>
    <n v="6272"/>
    <n v="1568"/>
    <n v="49"/>
    <n v="213"/>
    <n v="220"/>
    <n v="455"/>
    <n v="171"/>
    <n v="944105"/>
    <n v="423495"/>
    <n v="177905"/>
    <n v="1548840"/>
    <n v="1141884"/>
    <n v="19267.448979591838"/>
    <n v="1988.2394366197184"/>
    <n v="808.65909090909088"/>
    <n v="3404.0439560439559"/>
    <n v="6677.6842105263158"/>
    <n v="7.8125E-3"/>
    <n v="3.3960459183673471E-2"/>
    <n v="3.5076530612244895E-2"/>
    <n v="7.2544642857142863E-2"/>
    <n v="2.7264030612244899E-2"/>
    <n v="1.0402768516998222E-2"/>
    <n v="3.9289353710628333E-2"/>
    <n v="4.0489151966272334E-2"/>
    <n v="8.0176005236279477E-2"/>
    <n v="3.2055242903478276E-2"/>
    <n v="150.52694515306123"/>
    <n v="67.521524234693871"/>
    <n v="28.364955357142858"/>
    <n v="246.94515306122449"/>
    <n v="182.06058673469389"/>
    <n v="151.02602280803094"/>
    <n v="67.745394346060081"/>
    <n v="28.459000415910037"/>
    <n v="247.76390885123016"/>
    <n v="182.66421534482458"/>
  </r>
  <r>
    <x v="17"/>
    <x v="4"/>
    <n v="2"/>
    <x v="44"/>
    <x v="17"/>
    <x v="1"/>
    <n v="21864"/>
    <n v="5466"/>
    <n v="131"/>
    <n v="639"/>
    <n v="1723"/>
    <n v="800"/>
    <n v="221"/>
    <n v="1831256"/>
    <n v="1884020"/>
    <n v="885511"/>
    <n v="2527382"/>
    <n v="475460"/>
    <n v="13979.053435114503"/>
    <n v="2948.3881064162756"/>
    <n v="513.93557748113756"/>
    <n v="3159.2275"/>
    <n v="2151.4027149321269"/>
    <n v="5.9915843395536043E-3"/>
    <n v="2.9226125137211855E-2"/>
    <n v="7.8805342114892055E-2"/>
    <n v="3.6589828027808267E-2"/>
    <n v="1.0107939992682034E-2"/>
    <n v="7.2076498764933423E-3"/>
    <n v="3.1880338134610046E-2"/>
    <n v="8.3050996584662334E-2"/>
    <n v="3.9548364377450448E-2"/>
    <n v="1.1684158271548518E-2"/>
    <n v="83.756677643615077"/>
    <n v="86.169959751189168"/>
    <n v="40.500869008415663"/>
    <n v="115.59559092572265"/>
    <n v="21.746249542627151"/>
    <n v="84.03437600668174"/>
    <n v="86.455659440355973"/>
    <n v="40.635151137827123"/>
    <n v="115.97885238356587"/>
    <n v="21.818350037426171"/>
  </r>
  <r>
    <x v="17"/>
    <x v="4"/>
    <n v="2"/>
    <x v="45"/>
    <x v="18"/>
    <x v="1"/>
    <n v="22088"/>
    <n v="5522"/>
    <n v="92"/>
    <n v="793"/>
    <n v="1282"/>
    <n v="1150"/>
    <n v="232"/>
    <n v="2998736"/>
    <n v="2680454"/>
    <n v="957454"/>
    <n v="4142071"/>
    <n v="2005895"/>
    <n v="32594.956521739132"/>
    <n v="3380.143757881463"/>
    <n v="746.84399375975045"/>
    <n v="3601.8008695652175"/>
    <n v="8646.0991379310344"/>
    <n v="4.1651575516117346E-3"/>
    <n v="3.5901847156827239E-2"/>
    <n v="5.8040565012676563E-2"/>
    <n v="5.2064469395146688E-2"/>
    <n v="1.0503440782325244E-2"/>
    <n v="5.1748453307363012E-3"/>
    <n v="3.8818580634707438E-2"/>
    <n v="6.1706287977230108E-2"/>
    <n v="5.5547344078640391E-2"/>
    <n v="1.2101712682493474E-2"/>
    <n v="135.76312930097791"/>
    <n v="121.35340456356393"/>
    <n v="43.347247374139805"/>
    <n v="187.52585114089098"/>
    <n v="90.813790293371966"/>
    <n v="136.21325697834482"/>
    <n v="121.75575626551729"/>
    <n v="43.490966776316469"/>
    <n v="188.14760003733227"/>
    <n v="91.114886774486635"/>
  </r>
  <r>
    <x v="17"/>
    <x v="4"/>
    <n v="2"/>
    <x v="46"/>
    <x v="19"/>
    <x v="1"/>
    <n v="11492"/>
    <n v="2873"/>
    <n v="97"/>
    <n v="322"/>
    <n v="802"/>
    <n v="422"/>
    <n v="108"/>
    <n v="1133462"/>
    <n v="941623"/>
    <n v="662286"/>
    <n v="1362427"/>
    <n v="305507"/>
    <n v="11685.175257731958"/>
    <n v="2924.2950310559008"/>
    <n v="825.79301745635905"/>
    <n v="3228.5"/>
    <n v="2828.7685185185187"/>
    <n v="8.4406543682561778E-3"/>
    <n v="2.8019491820396796E-2"/>
    <n v="6.9787678384963456E-2"/>
    <n v="3.6721197354681517E-2"/>
    <n v="9.3978419770274976E-3"/>
    <n v="1.0429062483458432E-2"/>
    <n v="3.1606373224173527E-2"/>
    <n v="7.5325494513152499E-2"/>
    <n v="4.0809024572386027E-2"/>
    <n v="1.1494954899194079E-2"/>
    <n v="98.630525583014276"/>
    <n v="81.937260703097806"/>
    <n v="57.630177514792898"/>
    <n v="118.55438565958929"/>
    <n v="26.584319526627219"/>
    <n v="98.957538739139565"/>
    <n v="82.208926721994047"/>
    <n v="57.821252500207137"/>
    <n v="118.9474571108248"/>
    <n v="26.672460821428782"/>
  </r>
  <r>
    <x v="17"/>
    <x v="4"/>
    <n v="2"/>
    <x v="47"/>
    <x v="20"/>
    <x v="1"/>
    <n v="9896"/>
    <n v="2474"/>
    <n v="73"/>
    <n v="393"/>
    <n v="722"/>
    <n v="487"/>
    <n v="83"/>
    <n v="1051704"/>
    <n v="1506592"/>
    <n v="1293431"/>
    <n v="1967777"/>
    <n v="364315"/>
    <n v="14406.904109589041"/>
    <n v="3833.5674300254454"/>
    <n v="1791.4556786703602"/>
    <n v="4040.6098562628335"/>
    <n v="4389.3373493975905"/>
    <n v="7.3767178658043654E-3"/>
    <n v="3.971301535974131E-2"/>
    <n v="7.2958771220695232E-2"/>
    <n v="4.921180274858529E-2"/>
    <n v="8.3872271624898954E-3"/>
    <n v="9.3809586401064505E-3"/>
    <n v="4.4286982401404301E-2"/>
    <n v="7.9050132492406652E-2"/>
    <n v="5.4278239273792141E-2"/>
    <n v="1.052325218877048E-2"/>
    <n v="106.27566693613581"/>
    <n v="152.24252223120453"/>
    <n v="130.70240501212612"/>
    <n v="198.84569523039613"/>
    <n v="36.814369442198867"/>
    <n v="106.62802784122756"/>
    <n v="152.74728794543969"/>
    <n v="131.13575367090627"/>
    <n v="199.5049754886615"/>
    <n v="36.936428845927011"/>
  </r>
  <r>
    <x v="17"/>
    <x v="4"/>
    <n v="2"/>
    <x v="48"/>
    <x v="21"/>
    <x v="1"/>
    <n v="19372"/>
    <n v="4843"/>
    <n v="196"/>
    <n v="768"/>
    <n v="851"/>
    <n v="1103"/>
    <n v="241"/>
    <n v="2274846"/>
    <n v="2167696"/>
    <n v="878106"/>
    <n v="3097193"/>
    <n v="767818"/>
    <n v="11606.357142857143"/>
    <n v="2822.5208333333335"/>
    <n v="1031.8519388954171"/>
    <n v="2807.9718948322757"/>
    <n v="3185.9668049792531"/>
    <n v="1.0117695643196365E-2"/>
    <n v="3.964484823456535E-2"/>
    <n v="4.3929382614082184E-2"/>
    <n v="5.693784844104894E-2"/>
    <n v="1.2440635969440429E-2"/>
    <n v="1.1793029158293566E-2"/>
    <n v="4.2911313210432782E-2"/>
    <n v="4.7360149632721879E-2"/>
    <n v="6.0817023462033812E-2"/>
    <n v="1.4296181381491203E-2"/>
    <n v="117.42958909766674"/>
    <n v="111.89841007639893"/>
    <n v="45.328618624819327"/>
    <n v="159.8798781746851"/>
    <n v="39.635453231468098"/>
    <n v="117.81893124429256"/>
    <n v="112.26941339436956"/>
    <n v="45.478907336672798"/>
    <n v="160.40996582507307"/>
    <n v="39.766866042857508"/>
  </r>
  <r>
    <x v="17"/>
    <x v="4"/>
    <n v="2"/>
    <x v="49"/>
    <x v="22"/>
    <x v="1"/>
    <n v="5844"/>
    <n v="1461"/>
    <n v="62"/>
    <n v="234"/>
    <n v="507"/>
    <n v="447"/>
    <n v="84"/>
    <n v="920817"/>
    <n v="920857"/>
    <n v="446693"/>
    <n v="1457879"/>
    <n v="513338"/>
    <n v="14851.887096774193"/>
    <n v="3935.2863247863247"/>
    <n v="881.0512820512821"/>
    <n v="3261.4742729306486"/>
    <n v="6111.166666666667"/>
    <n v="1.0609171800136893E-2"/>
    <n v="4.0041067761806978E-2"/>
    <n v="8.6755646817248455E-2"/>
    <n v="7.6488706365503076E-2"/>
    <n v="1.4373716632443531E-2"/>
    <n v="1.373183754073707E-2"/>
    <n v="4.6016646446910017E-2"/>
    <n v="9.5334775680163242E-2"/>
    <n v="8.4589369654610905E-2"/>
    <n v="1.8001501249075954E-2"/>
    <n v="157.56622176591375"/>
    <n v="157.5730663928816"/>
    <n v="76.436173853524977"/>
    <n v="249.46594798083504"/>
    <n v="87.840177960301162"/>
    <n v="158.08863840289132"/>
    <n v="158.09550572347308"/>
    <n v="76.689600815474449"/>
    <n v="250.29306155964628"/>
    <n v="88.131415319725235"/>
  </r>
  <r>
    <x v="17"/>
    <x v="4"/>
    <n v="2"/>
    <x v="50"/>
    <x v="23"/>
    <x v="1"/>
    <n v="8920"/>
    <n v="2230"/>
    <n v="99"/>
    <n v="446"/>
    <n v="565"/>
    <n v="608"/>
    <n v="125"/>
    <n v="1529576"/>
    <n v="1469277"/>
    <n v="673089"/>
    <n v="2096594"/>
    <n v="846823"/>
    <n v="15450.262626262625"/>
    <n v="3294.343049327354"/>
    <n v="1191.30796460177"/>
    <n v="3448.3453947368421"/>
    <n v="6774.5839999999998"/>
    <n v="1.1098654708520179E-2"/>
    <n v="0.05"/>
    <n v="6.3340807174887895E-2"/>
    <n v="6.8161434977578469E-2"/>
    <n v="1.4013452914798207E-2"/>
    <n v="1.3683205955118103E-2"/>
    <n v="5.5376755631519461E-2"/>
    <n v="6.9349860949277961E-2"/>
    <n v="7.4378897790050316E-2"/>
    <n v="1.6913343205358783E-2"/>
    <n v="171.47713004484305"/>
    <n v="164.71715246636771"/>
    <n v="75.458408071748877"/>
    <n v="235.04417040358746"/>
    <n v="94.935313901345296"/>
    <n v="172.04566881281377"/>
    <n v="165.2632782786109"/>
    <n v="75.708593215079219"/>
    <n v="235.82346804534882"/>
    <n v="95.250075446446203"/>
  </r>
  <r>
    <x v="17"/>
    <x v="4"/>
    <n v="2"/>
    <x v="51"/>
    <x v="24"/>
    <x v="1"/>
    <n v="4680"/>
    <n v="1170"/>
    <n v="53"/>
    <n v="241"/>
    <n v="166"/>
    <n v="349"/>
    <n v="7"/>
    <n v="610575"/>
    <n v="557969"/>
    <n v="240961"/>
    <n v="930476"/>
    <n v="52770"/>
    <n v="11520.283018867925"/>
    <n v="2315.2240663900416"/>
    <n v="1451.5722891566265"/>
    <n v="2666.1203438395414"/>
    <n v="7538.5714285714284"/>
    <n v="1.1324786324786324E-2"/>
    <n v="5.1495726495726493E-2"/>
    <n v="3.5470085470085469E-2"/>
    <n v="7.4572649572649571E-2"/>
    <n v="1.4957264957264958E-3"/>
    <n v="1.4928703702864535E-2"/>
    <n v="5.9023009337866882E-2"/>
    <n v="4.1769815852623883E-2"/>
    <n v="8.3519989693371974E-2"/>
    <n v="2.8119633656770379E-3"/>
    <n v="130.46474358974359"/>
    <n v="119.22414529914531"/>
    <n v="51.487393162393161"/>
    <n v="198.81965811965813"/>
    <n v="11.275641025641026"/>
    <n v="130.89730427328624"/>
    <n v="119.61943736324162"/>
    <n v="51.658101519052245"/>
    <n v="199.4788520509197"/>
    <n v="11.313025830571698"/>
  </r>
  <r>
    <x v="17"/>
    <x v="4"/>
    <n v="2"/>
    <x v="52"/>
    <x v="25"/>
    <x v="1"/>
    <n v="21620"/>
    <n v="5405"/>
    <n v="268"/>
    <n v="1010"/>
    <n v="1239"/>
    <n v="1373"/>
    <n v="116"/>
    <n v="3564416"/>
    <n v="2878622"/>
    <n v="1128653"/>
    <n v="4056404"/>
    <n v="669303"/>
    <n v="13300.059701492537"/>
    <n v="2850.1207920792081"/>
    <n v="910.9386602098466"/>
    <n v="2954.4093226511291"/>
    <n v="5769.8534482758623"/>
    <n v="1.2395929694727104E-2"/>
    <n v="4.6716003700277522E-2"/>
    <n v="5.7308048103607769E-2"/>
    <n v="6.3506012950971316E-2"/>
    <n v="5.3654024051803884E-3"/>
    <n v="1.414924112465612E-2"/>
    <n v="5.0060048364402136E-2"/>
    <n v="6.0991209789990425E-2"/>
    <n v="6.7370465656717116E-2"/>
    <n v="6.5230090389991778E-3"/>
    <n v="164.86660499537464"/>
    <n v="133.14625346901016"/>
    <n v="52.204116558741909"/>
    <n v="187.62275670675299"/>
    <n v="30.957585568917668"/>
    <n v="165.41322632300634"/>
    <n v="133.58770479775231"/>
    <n v="52.37720123833472"/>
    <n v="188.24482689718266"/>
    <n v="31.060226589058942"/>
  </r>
  <r>
    <x v="17"/>
    <x v="4"/>
    <n v="2"/>
    <x v="53"/>
    <x v="26"/>
    <x v="1"/>
    <n v="9368"/>
    <n v="2342"/>
    <n v="91"/>
    <n v="427"/>
    <n v="946"/>
    <n v="670"/>
    <n v="106"/>
    <n v="1170089"/>
    <n v="1463091"/>
    <n v="621670"/>
    <n v="2375994"/>
    <n v="327697"/>
    <n v="12858.120879120879"/>
    <n v="3426.4426229508199"/>
    <n v="657.15644820295984"/>
    <n v="3546.2597014925373"/>
    <n v="3091.4811320754716"/>
    <n v="9.713919726729291E-3"/>
    <n v="4.5580700256191292E-2"/>
    <n v="0.10098206660973527"/>
    <n v="7.1520068317677196E-2"/>
    <n v="1.1315115286080273E-2"/>
    <n v="1.2074996301398907E-2"/>
    <n v="5.0601727558318647E-2"/>
    <n v="0.10823541912243528"/>
    <n v="7.7723509958611839E-2"/>
    <n v="1.3861305935367356E-2"/>
    <n v="124.90275405636208"/>
    <n v="156.17965414175919"/>
    <n v="66.361016225448338"/>
    <n v="253.62873612297182"/>
    <n v="34.980465414175917"/>
    <n v="125.31687375785687"/>
    <n v="156.69747356248678"/>
    <n v="66.58103862958022"/>
    <n v="254.46965157985878"/>
    <n v="35.096444441259102"/>
  </r>
  <r>
    <x v="18"/>
    <x v="4"/>
    <n v="3"/>
    <x v="27"/>
    <x v="0"/>
    <x v="1"/>
    <n v="24176"/>
    <n v="6044"/>
    <n v="41"/>
    <n v="768"/>
    <n v="410"/>
    <n v="1251"/>
    <n v="177"/>
    <n v="657598"/>
    <n v="1185255"/>
    <n v="564275"/>
    <n v="1881789"/>
    <n v="595869"/>
    <n v="16038.975609756097"/>
    <n v="1543.30078125"/>
    <n v="1376.280487804878"/>
    <n v="1504.2278177458033"/>
    <n v="3366.4915254237289"/>
    <n v="1.6958967571144936E-3"/>
    <n v="3.1767041694242222E-2"/>
    <n v="1.6958967571144939E-2"/>
    <n v="5.174553275976175E-2"/>
    <n v="7.3213103904698875E-3"/>
    <n v="2.3124844195161892E-3"/>
    <n v="3.439514247306915E-2"/>
    <n v="1.8893826140552669E-2"/>
    <n v="5.5064955596921525E-2"/>
    <n v="8.5988149433344763E-3"/>
    <n v="27.200446724023827"/>
    <n v="49.026100264725351"/>
    <n v="23.340296161482463"/>
    <n v="77.837069821310394"/>
    <n v="24.647129384513565"/>
    <n v="27.290630811340225"/>
    <n v="49.188648113733706"/>
    <n v="23.417681776813502"/>
    <n v="78.095141505663207"/>
    <n v="24.728847853738131"/>
  </r>
  <r>
    <x v="18"/>
    <x v="4"/>
    <n v="3"/>
    <x v="28"/>
    <x v="1"/>
    <x v="1"/>
    <n v="3124"/>
    <n v="781"/>
    <n v="4"/>
    <n v="66"/>
    <n v="243"/>
    <n v="110"/>
    <n v="15"/>
    <n v="104720"/>
    <n v="199624"/>
    <n v="399855"/>
    <n v="264220"/>
    <n v="93320"/>
    <n v="26180"/>
    <n v="3024.6060606060605"/>
    <n v="1645.4938271604938"/>
    <n v="2402"/>
    <n v="6221.333333333333"/>
    <n v="1.2804097311139564E-3"/>
    <n v="2.1126760563380281E-2"/>
    <n v="7.7784891165172856E-2"/>
    <n v="3.5211267605633804E-2"/>
    <n v="4.8015364916773363E-3"/>
    <n v="2.7711317828858976E-3"/>
    <n v="2.7121635004807371E-2"/>
    <n v="8.8950030550358411E-2"/>
    <n v="4.2894736718767805E-2"/>
    <n v="7.6832139796961553E-3"/>
    <n v="33.521126760563384"/>
    <n v="63.900128040973108"/>
    <n v="127.99455825864277"/>
    <n v="84.577464788732399"/>
    <n v="29.871959026888604"/>
    <n v="33.632267296356446"/>
    <n v="64.111991279295822"/>
    <n v="128.41892895134268"/>
    <n v="84.857884501941371"/>
    <n v="29.971000612070124"/>
  </r>
  <r>
    <x v="18"/>
    <x v="4"/>
    <n v="3"/>
    <x v="29"/>
    <x v="2"/>
    <x v="1"/>
    <n v="3496"/>
    <n v="874"/>
    <n v="19"/>
    <n v="126"/>
    <n v="155"/>
    <n v="340"/>
    <n v="20"/>
    <n v="215974"/>
    <n v="413273"/>
    <n v="151606"/>
    <n v="935840"/>
    <n v="122345"/>
    <n v="11367.052631578947"/>
    <n v="3279.9444444444443"/>
    <n v="978.10322580645163"/>
    <n v="2752.4705882352941"/>
    <n v="6117.25"/>
    <n v="5.434782608695652E-3"/>
    <n v="3.6041189931350116E-2"/>
    <n v="4.4336384439359271E-2"/>
    <n v="9.7254004576659045E-2"/>
    <n v="5.7208237986270021E-3"/>
    <n v="8.3319789687854341E-3"/>
    <n v="4.3386311836737003E-2"/>
    <n v="5.2447916181069754E-2"/>
    <n v="0.10893034479915401"/>
    <n v="8.6928570688991173E-3"/>
    <n v="61.777459954233407"/>
    <n v="118.21310068649886"/>
    <n v="43.365560640732262"/>
    <n v="267.68878718535467"/>
    <n v="34.995709382151027"/>
    <n v="61.982285407992492"/>
    <n v="118.60504059478123"/>
    <n v="43.509340761221765"/>
    <n v="268.57631926165044"/>
    <n v="35.11173895117394"/>
  </r>
  <r>
    <x v="18"/>
    <x v="4"/>
    <n v="3"/>
    <x v="30"/>
    <x v="3"/>
    <x v="1"/>
    <n v="24292"/>
    <n v="6073"/>
    <n v="39"/>
    <n v="600"/>
    <n v="248"/>
    <n v="1123"/>
    <n v="117"/>
    <n v="760383"/>
    <n v="2317916"/>
    <n v="209577"/>
    <n v="3311658"/>
    <n v="756488"/>
    <n v="19497"/>
    <n v="3863.1933333333332"/>
    <n v="845.06854838709683"/>
    <n v="2948.938557435441"/>
    <n v="6465.7094017094014"/>
    <n v="1.6054668203523794E-3"/>
    <n v="2.469948954388276E-2"/>
    <n v="1.0209122344804873E-2"/>
    <n v="4.6229211262967231E-2"/>
    <n v="4.816400461057138E-3"/>
    <n v="2.2039832123604405E-3"/>
    <n v="2.7019754066017223E-2"/>
    <n v="1.1711884371749607E-2"/>
    <n v="4.936830681294984E-2"/>
    <n v="5.851392917876121E-3"/>
    <n v="31.301786596410341"/>
    <n v="95.418903342664251"/>
    <n v="8.6274082002305281"/>
    <n v="136.32710357319283"/>
    <n v="31.141445743454636"/>
    <n v="31.405568827791001"/>
    <n v="95.735268246446864"/>
    <n v="8.6560126912647366"/>
    <n v="136.77910112812188"/>
    <n v="31.244696358805967"/>
  </r>
  <r>
    <x v="18"/>
    <x v="4"/>
    <n v="3"/>
    <x v="31"/>
    <x v="4"/>
    <x v="1"/>
    <n v="10672"/>
    <n v="2668"/>
    <n v="29"/>
    <n v="242"/>
    <n v="790"/>
    <n v="365"/>
    <n v="70"/>
    <n v="622663"/>
    <n v="707354"/>
    <n v="1417245"/>
    <n v="1065993"/>
    <n v="237992"/>
    <n v="21471.137931034482"/>
    <n v="2922.9504132231405"/>
    <n v="1793.9810126582279"/>
    <n v="2920.5287671232877"/>
    <n v="3399.8857142857141"/>
    <n v="2.717391304347826E-3"/>
    <n v="2.2676161919040479E-2"/>
    <n v="7.4025487256371814E-2"/>
    <n v="3.4201649175412296E-2"/>
    <n v="6.5592203898050972E-3"/>
    <n v="3.8915268233900447E-3"/>
    <n v="2.6033824365491995E-2"/>
    <n v="7.9930531645077296E-2"/>
    <n v="3.8300855389459883E-2"/>
    <n v="8.3798856941434928E-3"/>
    <n v="58.345483508245877"/>
    <n v="66.281296851574211"/>
    <n v="132.80031859070465"/>
    <n v="99.886900299850069"/>
    <n v="22.300599700149924"/>
    <n v="58.538930117142115"/>
    <n v="66.501054943173017"/>
    <n v="133.24062295956091"/>
    <n v="100.21807901282503"/>
    <n v="22.374538163402811"/>
  </r>
  <r>
    <x v="18"/>
    <x v="4"/>
    <n v="3"/>
    <x v="32"/>
    <x v="5"/>
    <x v="1"/>
    <n v="4156"/>
    <n v="1039"/>
    <n v="25"/>
    <n v="106"/>
    <n v="194"/>
    <n v="166"/>
    <n v="41"/>
    <n v="494949"/>
    <n v="337007"/>
    <n v="218200"/>
    <n v="527260"/>
    <n v="258112"/>
    <n v="19797.96"/>
    <n v="3179.3113207547171"/>
    <n v="1124.7422680412371"/>
    <n v="3176.265060240964"/>
    <n v="6295.4146341463411"/>
    <n v="6.0153994225216551E-3"/>
    <n v="2.5505293551491819E-2"/>
    <n v="4.6679499518768049E-2"/>
    <n v="3.9942252165543791E-2"/>
    <n v="9.8652550529355152E-3"/>
    <n v="8.8101317239716315E-3"/>
    <n v="3.1203301581470524E-2"/>
    <n v="5.4303812452575768E-2"/>
    <n v="4.7019804746945185E-2"/>
    <n v="1.3437320939528069E-2"/>
    <n v="119.09263715110683"/>
    <n v="81.089268527430221"/>
    <n v="52.502406159769009"/>
    <n v="126.86717998075072"/>
    <n v="62.105871029836379"/>
    <n v="119.48749319507355"/>
    <n v="81.358122996898985"/>
    <n v="52.6764798295684"/>
    <n v="127.28781280906615"/>
    <n v="62.311785342665253"/>
  </r>
  <r>
    <x v="18"/>
    <x v="4"/>
    <n v="3"/>
    <x v="33"/>
    <x v="6"/>
    <x v="1"/>
    <n v="28500"/>
    <n v="7125"/>
    <n v="109"/>
    <n v="924"/>
    <n v="677"/>
    <n v="1417"/>
    <n v="245"/>
    <n v="2826692"/>
    <n v="2408428"/>
    <n v="1051344"/>
    <n v="3426042"/>
    <n v="2192252"/>
    <n v="25932.954128440368"/>
    <n v="2606.5238095238096"/>
    <n v="1552.9453471196455"/>
    <n v="2417.8136908962597"/>
    <n v="8947.9673469387762"/>
    <n v="3.8245614035087717E-3"/>
    <n v="3.2421052631578948E-2"/>
    <n v="2.3754385964912281E-2"/>
    <n v="4.9719298245614038E-2"/>
    <n v="8.5964912280701751E-3"/>
    <n v="4.6764684781255448E-3"/>
    <n v="3.4865553814857217E-2"/>
    <n v="2.5856154776654872E-2"/>
    <n v="5.2719302986307115E-2"/>
    <n v="9.870637620773514E-3"/>
    <n v="99.182175438596488"/>
    <n v="84.506245614035095"/>
    <n v="36.889263157894739"/>
    <n v="120.212"/>
    <n v="76.921122807017539"/>
    <n v="99.51101761022467"/>
    <n v="84.786429197435808"/>
    <n v="37.011570874507747"/>
    <n v="120.61056733289986"/>
    <n v="77.176157635161616"/>
  </r>
  <r>
    <x v="18"/>
    <x v="4"/>
    <n v="3"/>
    <x v="34"/>
    <x v="7"/>
    <x v="1"/>
    <n v="25764"/>
    <n v="6441"/>
    <n v="210"/>
    <n v="658"/>
    <n v="827"/>
    <n v="1250"/>
    <n v="140"/>
    <n v="3671125"/>
    <n v="1547463"/>
    <n v="744068"/>
    <n v="3511734"/>
    <n v="848111"/>
    <n v="17481.547619047618"/>
    <n v="2351.7674772036476"/>
    <n v="899.7194679564692"/>
    <n v="2809.3872000000001"/>
    <n v="6057.9357142857143"/>
    <n v="8.1509082440614812E-3"/>
    <n v="2.5539512498059306E-2"/>
    <n v="3.2099052942089736E-2"/>
    <n v="4.8517310976556434E-2"/>
    <n v="5.4339388293743211E-3"/>
    <n v="9.4561022718152692E-3"/>
    <n v="2.7829524161849431E-2"/>
    <n v="3.465770270817161E-2"/>
    <n v="5.1636186791467052E-2"/>
    <n v="6.5010839082248126E-3"/>
    <n v="142.4904906070486"/>
    <n v="60.062994876571963"/>
    <n v="28.880142834963515"/>
    <n v="136.30391243595716"/>
    <n v="32.918452103710607"/>
    <n v="142.9629230996853"/>
    <n v="60.262135957944317"/>
    <n v="28.975896016871296"/>
    <n v="136.7558330998128"/>
    <n v="33.027594449384644"/>
  </r>
  <r>
    <x v="18"/>
    <x v="4"/>
    <n v="3"/>
    <x v="35"/>
    <x v="8"/>
    <x v="1"/>
    <n v="3404"/>
    <n v="851"/>
    <n v="32"/>
    <n v="89"/>
    <n v="133"/>
    <n v="115"/>
    <n v="41"/>
    <n v="397500"/>
    <n v="247293"/>
    <n v="114716"/>
    <n v="308055"/>
    <n v="179205"/>
    <n v="12421.875"/>
    <n v="2778.5730337078653"/>
    <n v="862.52631578947364"/>
    <n v="2678.7391304347825"/>
    <n v="4370.8536585365855"/>
    <n v="9.4007050528789656E-3"/>
    <n v="2.6145710928319625E-2"/>
    <n v="3.9071680376028199E-2"/>
    <n v="3.3783783783783786E-2"/>
    <n v="1.2044653349001176E-2"/>
    <n v="1.3254515644950756E-2"/>
    <n v="3.2518189204043847E-2"/>
    <n v="4.6809840040639338E-2"/>
    <n v="4.0999051516262403E-2"/>
    <n v="1.6401045389964727E-2"/>
    <n v="116.77438307873091"/>
    <n v="72.647767332549947"/>
    <n v="33.700352526439481"/>
    <n v="90.497943595769684"/>
    <n v="52.645417156286719"/>
    <n v="117.16155286556346"/>
    <n v="72.888633692537837"/>
    <n v="33.812087291889256"/>
    <n v="90.797992875474606"/>
    <n v="52.81996498433535"/>
  </r>
  <r>
    <x v="18"/>
    <x v="4"/>
    <n v="3"/>
    <x v="36"/>
    <x v="9"/>
    <x v="1"/>
    <n v="2396"/>
    <n v="599"/>
    <n v="22"/>
    <n v="73"/>
    <n v="141"/>
    <n v="96"/>
    <n v="21"/>
    <n v="305548"/>
    <n v="211898"/>
    <n v="94349"/>
    <n v="275840"/>
    <n v="101435"/>
    <n v="13888.545454545454"/>
    <n v="2902.7123287671234"/>
    <n v="669.14184397163126"/>
    <n v="2873.3333333333335"/>
    <n v="4830.2380952380954"/>
    <n v="9.1819699499165273E-3"/>
    <n v="3.0467445742904841E-2"/>
    <n v="5.8848080133555927E-2"/>
    <n v="4.006677796327212E-2"/>
    <n v="8.764607679465776E-3"/>
    <n v="1.3722195184528614E-2"/>
    <n v="3.8648546387286868E-2"/>
    <n v="7.0050414463092681E-2"/>
    <n v="4.9402012530550314E-2"/>
    <n v="1.3201380122246885E-2"/>
    <n v="127.52420701168614"/>
    <n v="88.438230383973291"/>
    <n v="39.377712854757931"/>
    <n v="115.12520868113522"/>
    <n v="42.335141903171952"/>
    <n v="127.94701823742749"/>
    <n v="88.731450608331286"/>
    <n v="39.508271118393985"/>
    <n v="115.50691056924606"/>
    <n v="42.475505632219672"/>
  </r>
  <r>
    <x v="18"/>
    <x v="4"/>
    <n v="3"/>
    <x v="37"/>
    <x v="10"/>
    <x v="1"/>
    <n v="6620"/>
    <n v="1655"/>
    <n v="54"/>
    <n v="188"/>
    <n v="403"/>
    <n v="376"/>
    <n v="39"/>
    <n v="1170014"/>
    <n v="815344"/>
    <n v="457717"/>
    <n v="1024113"/>
    <n v="252340"/>
    <n v="21666.925925925927"/>
    <n v="4336.9361702127662"/>
    <n v="1135.7741935483871"/>
    <n v="2723.7047872340427"/>
    <n v="6470.2564102564102"/>
    <n v="8.1570996978851968E-3"/>
    <n v="2.8398791540785499E-2"/>
    <n v="6.0876132930513596E-2"/>
    <n v="5.6797583081570999E-2"/>
    <n v="5.8912386706948643E-3"/>
    <n v="1.0732924116584011E-2"/>
    <n v="3.315565712203021E-2"/>
    <n v="6.7723315276304138E-2"/>
    <n v="6.3425763273567082E-2"/>
    <n v="8.0827674881874152E-3"/>
    <n v="176.73927492447129"/>
    <n v="123.16374622356496"/>
    <n v="69.141540785498492"/>
    <n v="154.69984894259818"/>
    <n v="38.117824773413901"/>
    <n v="177.32526052844844"/>
    <n v="123.57210018026048"/>
    <n v="69.370782121666792"/>
    <n v="155.21276201444678"/>
    <n v="38.244205831510293"/>
  </r>
  <r>
    <x v="18"/>
    <x v="4"/>
    <n v="3"/>
    <x v="38"/>
    <x v="11"/>
    <x v="1"/>
    <n v="26632"/>
    <n v="6658"/>
    <n v="55"/>
    <n v="593"/>
    <n v="2767"/>
    <n v="902"/>
    <n v="224"/>
    <n v="867937"/>
    <n v="1130797"/>
    <n v="3885577"/>
    <n v="1471410"/>
    <n v="1262499"/>
    <n v="15780.672727272728"/>
    <n v="1906.9089376053962"/>
    <n v="1404.2562341886519"/>
    <n v="1631.2749445676275"/>
    <n v="5636.15625"/>
    <n v="2.0651847401622109E-3"/>
    <n v="2.2266446380294382E-2"/>
    <n v="0.10389756683688796"/>
    <n v="3.386902973866026E-2"/>
    <n v="8.410934214478822E-3"/>
    <n v="2.7133482398218204E-3"/>
    <n v="2.4373083562785981E-2"/>
    <n v="0.10825404505270728"/>
    <n v="3.6451726450876937E-2"/>
    <n v="9.714827391089139E-3"/>
    <n v="32.590004505857614"/>
    <n v="42.46008561129468"/>
    <n v="145.89880594773206"/>
    <n v="55.249699609492339"/>
    <n v="47.405339441273654"/>
    <n v="32.698057871370992"/>
    <n v="42.600863595828613"/>
    <n v="146.3825388359617"/>
    <n v="55.432882032352566"/>
    <n v="47.562513597816434"/>
  </r>
  <r>
    <x v="18"/>
    <x v="4"/>
    <n v="3"/>
    <x v="39"/>
    <x v="12"/>
    <x v="1"/>
    <n v="19100"/>
    <n v="4775"/>
    <n v="74"/>
    <n v="572"/>
    <n v="812"/>
    <n v="1019"/>
    <n v="191"/>
    <n v="1536133"/>
    <n v="1701043"/>
    <n v="995780"/>
    <n v="2732952"/>
    <n v="856181"/>
    <n v="20758.554054054053"/>
    <n v="2973.8513986013986"/>
    <n v="1226.3300492610838"/>
    <n v="2681.9941118743868"/>
    <n v="4482.6230366492146"/>
    <n v="3.8743455497382197E-3"/>
    <n v="2.9947643979057591E-2"/>
    <n v="4.2513089005235601E-2"/>
    <n v="5.3350785340314136E-2"/>
    <n v="0.01"/>
    <n v="4.9217043260687317E-3"/>
    <n v="3.2821189991109855E-2"/>
    <n v="4.5914561717841348E-2"/>
    <n v="5.7139607190110568E-2"/>
    <n v="1.1677478006035545E-2"/>
    <n v="80.425811518324608"/>
    <n v="89.059842931937169"/>
    <n v="52.135078534031415"/>
    <n v="143.08649214659687"/>
    <n v="44.826230366492148"/>
    <n v="80.692466271536972"/>
    <n v="89.355124135692719"/>
    <n v="52.307934315499438"/>
    <n v="143.56090070438532"/>
    <n v="44.974853391490711"/>
  </r>
  <r>
    <x v="18"/>
    <x v="4"/>
    <n v="3"/>
    <x v="40"/>
    <x v="13"/>
    <x v="1"/>
    <n v="5564"/>
    <n v="1391"/>
    <n v="44"/>
    <n v="164"/>
    <n v="239"/>
    <n v="239"/>
    <n v="60"/>
    <n v="906263"/>
    <n v="484489"/>
    <n v="227578"/>
    <n v="690417"/>
    <n v="515952"/>
    <n v="20596.886363636364"/>
    <n v="2954.2012195121952"/>
    <n v="952.20920502092054"/>
    <n v="2888.7740585774059"/>
    <n v="8599.2000000000007"/>
    <n v="7.9079798705966927E-3"/>
    <n v="2.9475197699496764E-2"/>
    <n v="4.2954708842559308E-2"/>
    <n v="4.2954708842559308E-2"/>
    <n v="1.0783608914450037E-2"/>
    <n v="1.0674737499717504E-2"/>
    <n v="3.4758361099935145E-2"/>
    <n v="4.928806622836121E-2"/>
    <n v="4.928806622836121E-2"/>
    <n v="1.4009799925788125E-2"/>
    <n v="162.87976276060388"/>
    <n v="87.075664989216392"/>
    <n v="40.901869158878505"/>
    <n v="124.08644859813084"/>
    <n v="92.730409777138746"/>
    <n v="163.41979663930863"/>
    <n v="87.364367577603858"/>
    <n v="41.037480819122685"/>
    <n v="124.49786180868198"/>
    <n v="93.037860881051714"/>
  </r>
  <r>
    <x v="18"/>
    <x v="4"/>
    <n v="3"/>
    <x v="41"/>
    <x v="14"/>
    <x v="1"/>
    <n v="27752"/>
    <n v="6938"/>
    <n v="211"/>
    <n v="825"/>
    <n v="1556"/>
    <n v="1328"/>
    <n v="279"/>
    <n v="2848185"/>
    <n v="2513826"/>
    <n v="1763438"/>
    <n v="3987411"/>
    <n v="2684350"/>
    <n v="13498.507109004739"/>
    <n v="3047.0618181818181"/>
    <n v="1133.3149100257069"/>
    <n v="3002.5685240963853"/>
    <n v="9621.326164874552"/>
    <n v="7.6030556356298648E-3"/>
    <n v="2.9727587200922456E-2"/>
    <n v="5.606803113289132E-2"/>
    <n v="4.7852407033727298E-2"/>
    <n v="1.0053329489766503E-2"/>
    <n v="8.817969731791617E-3"/>
    <n v="3.2102980080034892E-2"/>
    <n v="5.9285666137632892E-2"/>
    <n v="5.0837877701733827E-2"/>
    <n v="1.1448636047924732E-2"/>
    <n v="102.62990054770827"/>
    <n v="90.581795906601329"/>
    <n v="63.542735658691264"/>
    <n v="143.68013116171807"/>
    <n v="96.726362063995381"/>
    <n v="102.97017377947446"/>
    <n v="90.88212320174469"/>
    <n v="63.753413949349813"/>
    <n v="144.15650795162114"/>
    <n v="97.04706189553427"/>
  </r>
  <r>
    <x v="18"/>
    <x v="4"/>
    <n v="3"/>
    <x v="42"/>
    <x v="15"/>
    <x v="1"/>
    <n v="3784"/>
    <n v="946"/>
    <n v="32"/>
    <n v="125"/>
    <n v="157"/>
    <n v="189"/>
    <n v="48"/>
    <n v="529057"/>
    <n v="401207"/>
    <n v="184469"/>
    <n v="507131"/>
    <n v="434138"/>
    <n v="16533.03125"/>
    <n v="3209.6559999999999"/>
    <n v="1174.9617834394905"/>
    <n v="2683.232804232804"/>
    <n v="9044.5416666666661"/>
    <n v="8.4566596194503175E-3"/>
    <n v="3.3033826638477801E-2"/>
    <n v="4.1490486257928116E-2"/>
    <n v="4.9947145877378432E-2"/>
    <n v="1.2684989429175475E-2"/>
    <n v="1.1925111178446329E-2"/>
    <n v="3.9803464558357468E-2"/>
    <n v="4.9044066262123681E-2"/>
    <n v="5.8198202716958067E-2"/>
    <n v="1.6923890509279612E-2"/>
    <n v="139.81421775898519"/>
    <n v="106.0272198731501"/>
    <n v="48.749735729386892"/>
    <n v="134.0198202959831"/>
    <n v="114.7299154334038"/>
    <n v="140.27777696999308"/>
    <n v="106.37875704281393"/>
    <n v="48.911367281555016"/>
    <n v="134.46416796785519"/>
    <n v="115.11030671212905"/>
  </r>
  <r>
    <x v="18"/>
    <x v="4"/>
    <n v="3"/>
    <x v="43"/>
    <x v="16"/>
    <x v="1"/>
    <n v="6528"/>
    <n v="1632"/>
    <n v="55"/>
    <n v="193"/>
    <n v="248"/>
    <n v="231"/>
    <n v="71"/>
    <n v="1186723"/>
    <n v="347816"/>
    <n v="201132"/>
    <n v="700334"/>
    <n v="497163"/>
    <n v="21576.781818181818"/>
    <n v="1802.1554404145077"/>
    <n v="811.01612903225805"/>
    <n v="3031.7489177489178"/>
    <n v="7002.2957746478869"/>
    <n v="8.4252450980392152E-3"/>
    <n v="2.9564950980392156E-2"/>
    <n v="3.7990196078431369E-2"/>
    <n v="3.5386029411764705E-2"/>
    <n v="1.0876225490196078E-2"/>
    <n v="1.1061089992039716E-2"/>
    <n v="3.4449648397862589E-2"/>
    <n v="4.3503238885939405E-2"/>
    <n v="4.0713959763863404E-2"/>
    <n v="1.3867320924897293E-2"/>
    <n v="181.78967524509804"/>
    <n v="53.280637254901961"/>
    <n v="30.810661764705884"/>
    <n v="107.28155637254902"/>
    <n v="76.158547794117652"/>
    <n v="182.39240563816338"/>
    <n v="53.457291178685701"/>
    <n v="30.912815653539266"/>
    <n v="107.6372523412772"/>
    <n v="76.41105427659717"/>
  </r>
  <r>
    <x v="18"/>
    <x v="4"/>
    <n v="3"/>
    <x v="44"/>
    <x v="17"/>
    <x v="1"/>
    <n v="22796"/>
    <n v="5699"/>
    <n v="145"/>
    <n v="608"/>
    <n v="2511"/>
    <n v="791"/>
    <n v="196"/>
    <n v="2040969"/>
    <n v="1774122"/>
    <n v="1413125"/>
    <n v="2356947"/>
    <n v="503106"/>
    <n v="14075.64827586207"/>
    <n v="2917.9638157894738"/>
    <n v="562.77379530067697"/>
    <n v="2979.7054361567634"/>
    <n v="2566.8673469387754"/>
    <n v="6.3607650464993859E-3"/>
    <n v="2.6671345850149148E-2"/>
    <n v="0.11015090366731005"/>
    <n v="3.4699070012282854E-2"/>
    <n v="8.597999649061239E-3"/>
    <n v="7.5876268335102991E-3"/>
    <n v="2.9157790619444464E-2"/>
    <n v="0.11498236836883458"/>
    <n v="3.7523409361694404E-2"/>
    <n v="1.0022787501808994E-2"/>
    <n v="89.531891559922798"/>
    <n v="77.82602210914196"/>
    <n v="61.990042112651345"/>
    <n v="103.39300754518337"/>
    <n v="22.069924548166345"/>
    <n v="89.828737858366523"/>
    <n v="78.084057164396398"/>
    <n v="62.19557239042053"/>
    <n v="103.73581088642865"/>
    <n v="22.143098199419661"/>
  </r>
  <r>
    <x v="18"/>
    <x v="4"/>
    <n v="3"/>
    <x v="45"/>
    <x v="18"/>
    <x v="1"/>
    <n v="22916"/>
    <n v="5729"/>
    <n v="90"/>
    <n v="801"/>
    <n v="1374"/>
    <n v="1289"/>
    <n v="274"/>
    <n v="3066168"/>
    <n v="2796998"/>
    <n v="1317457"/>
    <n v="4292248"/>
    <n v="2438902"/>
    <n v="34068.533333333333"/>
    <n v="3491.8826466916353"/>
    <n v="958.8478893740903"/>
    <n v="3329.9053529868115"/>
    <n v="8901.1021897810224"/>
    <n v="3.9273869785302843E-3"/>
    <n v="3.4953744108919535E-2"/>
    <n v="5.9958107872229008E-2"/>
    <n v="5.6248909059172632E-2"/>
    <n v="1.1956711467969977E-2"/>
    <n v="4.8900712179964284E-3"/>
    <n v="3.7780624481972926E-2"/>
    <n v="6.3612238578723043E-2"/>
    <n v="5.979518315294529E-2"/>
    <n v="1.3629651505839334E-2"/>
    <n v="133.80031419095829"/>
    <n v="122.0543724908361"/>
    <n v="57.490705184150812"/>
    <n v="187.30354337580729"/>
    <n v="106.42791063012743"/>
    <n v="134.24393408221917"/>
    <n v="122.45904827788264"/>
    <n v="57.681317743893423"/>
    <n v="187.92455520262982"/>
    <n v="106.78077630481843"/>
  </r>
  <r>
    <x v="18"/>
    <x v="4"/>
    <n v="3"/>
    <x v="46"/>
    <x v="19"/>
    <x v="1"/>
    <n v="12040"/>
    <n v="3010"/>
    <n v="109"/>
    <n v="328"/>
    <n v="884"/>
    <n v="495"/>
    <n v="102"/>
    <n v="1274778"/>
    <n v="996121"/>
    <n v="732966"/>
    <n v="1327176"/>
    <n v="299402"/>
    <n v="11695.211009174312"/>
    <n v="3036.9542682926831"/>
    <n v="829.14705882352939"/>
    <n v="2681.1636363636362"/>
    <n v="2935.3137254901962"/>
    <n v="9.0531561461794016E-3"/>
    <n v="2.7242524916943522E-2"/>
    <n v="7.3421926910299001E-2"/>
    <n v="4.1112956810631228E-2"/>
    <n v="8.4717607973421923E-3"/>
    <n v="1.1064414506950046E-2"/>
    <n v="3.0699280272392122E-2"/>
    <n v="7.8960483225960207E-2"/>
    <n v="4.5329103948247448E-2"/>
    <n v="1.04179365787197E-2"/>
    <n v="105.87857142857143"/>
    <n v="82.734302325581396"/>
    <n v="60.877574750830561"/>
    <n v="110.23056478405316"/>
    <n v="24.867275747508305"/>
    <n v="106.22961574881843"/>
    <n v="83.008610965461259"/>
    <n v="61.079416601909074"/>
    <n v="110.59603829925983"/>
    <n v="24.949724120143067"/>
  </r>
  <r>
    <x v="18"/>
    <x v="4"/>
    <n v="3"/>
    <x v="47"/>
    <x v="20"/>
    <x v="1"/>
    <n v="10260"/>
    <n v="2565"/>
    <n v="81"/>
    <n v="393"/>
    <n v="652"/>
    <n v="544"/>
    <n v="81"/>
    <n v="1177385"/>
    <n v="1532162"/>
    <n v="719114"/>
    <n v="2073621"/>
    <n v="373792"/>
    <n v="14535.617283950618"/>
    <n v="3898.6310432569976"/>
    <n v="1102.935582822086"/>
    <n v="3811.8033088235293"/>
    <n v="4614.7160493827159"/>
    <n v="7.8947368421052634E-3"/>
    <n v="3.8304093567251465E-2"/>
    <n v="6.3547758284600395E-2"/>
    <n v="5.3021442495126705E-2"/>
    <n v="7.8947368421052634E-3"/>
    <n v="9.9305126376027994E-3"/>
    <n v="4.2719022520671356E-2"/>
    <n v="6.9159209284307854E-2"/>
    <n v="5.8175842073080908E-2"/>
    <n v="9.9305126376027994E-3"/>
    <n v="114.75487329434698"/>
    <n v="149.33352826510722"/>
    <n v="70.089083820662765"/>
    <n v="202.10730994152047"/>
    <n v="36.431968810916182"/>
    <n v="115.13534732178341"/>
    <n v="149.82864910223788"/>
    <n v="70.321466770815803"/>
    <n v="202.77740420401472"/>
    <n v="36.552760351205485"/>
  </r>
  <r>
    <x v="18"/>
    <x v="4"/>
    <n v="3"/>
    <x v="48"/>
    <x v="21"/>
    <x v="1"/>
    <n v="20164"/>
    <n v="5041"/>
    <n v="218"/>
    <n v="788"/>
    <n v="971"/>
    <n v="1219"/>
    <n v="266"/>
    <n v="2503653"/>
    <n v="2285949"/>
    <n v="967781"/>
    <n v="3307712"/>
    <n v="883609"/>
    <n v="11484.646788990825"/>
    <n v="2900.9505076142132"/>
    <n v="996.68486096807419"/>
    <n v="2713.4634946677606"/>
    <n v="3321.8383458646617"/>
    <n v="1.0811346954969252E-2"/>
    <n v="3.9079547708787937E-2"/>
    <n v="4.8155127950803414E-2"/>
    <n v="6.0454274945447334E-2"/>
    <n v="1.319182701844872E-2"/>
    <n v="1.2508210978753971E-2"/>
    <n v="4.225924706923001E-2"/>
    <n v="5.16680776756396E-2"/>
    <n v="6.436484477650839E-2"/>
    <n v="1.5063958815006889E-2"/>
    <n v="124.16450109105337"/>
    <n v="113.36783376314223"/>
    <n v="47.99548700654632"/>
    <n v="164.04046816107916"/>
    <n v="43.821116841896448"/>
    <n v="124.57617308753211"/>
    <n v="113.74370900970339"/>
    <n v="48.154617819172586"/>
    <n v="164.58435040147617"/>
    <n v="43.966407375822911"/>
  </r>
  <r>
    <x v="18"/>
    <x v="4"/>
    <n v="3"/>
    <x v="49"/>
    <x v="22"/>
    <x v="1"/>
    <n v="6116"/>
    <n v="1529"/>
    <n v="68"/>
    <n v="246"/>
    <n v="416"/>
    <n v="385"/>
    <n v="34"/>
    <n v="1150756"/>
    <n v="899489"/>
    <n v="358728"/>
    <n v="1213320"/>
    <n v="213238"/>
    <n v="16922.882352941175"/>
    <n v="3656.459349593496"/>
    <n v="862.32692307692309"/>
    <n v="3151.4805194805194"/>
    <n v="6271.7058823529414"/>
    <n v="1.1118378024852845E-2"/>
    <n v="4.0222367560497053E-2"/>
    <n v="6.8018312622629168E-2"/>
    <n v="6.2949640287769781E-2"/>
    <n v="5.5591890124264227E-3"/>
    <n v="1.4242407001732378E-2"/>
    <n v="4.607621379019422E-2"/>
    <n v="7.5519651735808241E-2"/>
    <n v="7.0185668890815553E-2"/>
    <n v="7.7744116065591945E-3"/>
    <n v="188.15500327011119"/>
    <n v="147.07145192936559"/>
    <n v="58.654022236756049"/>
    <n v="198.38456507521255"/>
    <n v="34.86559843034663"/>
    <n v="188.7788381437106"/>
    <n v="147.55907276872603"/>
    <n v="58.848491817220172"/>
    <n v="199.04231643939022"/>
    <n v="34.981196611695751"/>
  </r>
  <r>
    <x v="18"/>
    <x v="4"/>
    <n v="3"/>
    <x v="50"/>
    <x v="23"/>
    <x v="1"/>
    <n v="9424"/>
    <n v="2356"/>
    <n v="112"/>
    <n v="448"/>
    <n v="886"/>
    <n v="654"/>
    <n v="228"/>
    <n v="2181343"/>
    <n v="1331075"/>
    <n v="1025217"/>
    <n v="2053528"/>
    <n v="1524430"/>
    <n v="19476.276785714286"/>
    <n v="2971.1495535714284"/>
    <n v="1157.1297968397291"/>
    <n v="3139.9510703363912"/>
    <n v="6686.0964912280706"/>
    <n v="1.1884550084889643E-2"/>
    <n v="4.7538200339558571E-2"/>
    <n v="9.4015280135823429E-2"/>
    <n v="6.9397283531409171E-2"/>
    <n v="2.4193548387096774E-2"/>
    <n v="1.4485509046347564E-2"/>
    <n v="5.2645407024776041E-2"/>
    <n v="0.1010201156386059"/>
    <n v="7.5496747578181658E-2"/>
    <n v="2.7881370037690263E-2"/>
    <n v="231.4667869269949"/>
    <n v="141.2431027164686"/>
    <n v="108.78788200339558"/>
    <n v="217.90407470288625"/>
    <n v="161.76039898132427"/>
    <n v="232.23422362150453"/>
    <n v="141.71139944841053"/>
    <n v="109.14857225047506"/>
    <n v="218.62654372330303"/>
    <n v="162.29672156801115"/>
  </r>
  <r>
    <x v="18"/>
    <x v="4"/>
    <n v="3"/>
    <x v="51"/>
    <x v="24"/>
    <x v="1"/>
    <n v="4916"/>
    <n v="1229"/>
    <n v="56"/>
    <n v="241"/>
    <n v="210"/>
    <n v="423"/>
    <n v="11"/>
    <n v="587272"/>
    <n v="623015"/>
    <n v="297833"/>
    <n v="977205"/>
    <n v="75921"/>
    <n v="10487"/>
    <n v="2585.1244813278008"/>
    <n v="1418.2523809523809"/>
    <n v="2310.177304964539"/>
    <n v="6901.909090909091"/>
    <n v="1.1391375101708706E-2"/>
    <n v="4.9023596419853536E-2"/>
    <n v="4.2717656631407648E-2"/>
    <n v="8.6045565500406831E-2"/>
    <n v="2.2375915378356386E-3"/>
    <n v="1.4917926824133633E-2"/>
    <n v="5.6198853049022217E-2"/>
    <n v="4.943772541766752E-2"/>
    <n v="9.5364719803687908E-2"/>
    <n v="3.8077878685145337E-3"/>
    <n v="119.4613506916192"/>
    <n v="126.73209926769732"/>
    <n v="60.584418226200164"/>
    <n v="198.78051261187957"/>
    <n v="15.443653376729047"/>
    <n v="119.857429218969"/>
    <n v="127.15228423091169"/>
    <n v="60.785288105976775"/>
    <n v="199.43957675476202"/>
    <n v="15.494857380793473"/>
  </r>
  <r>
    <x v="18"/>
    <x v="4"/>
    <n v="3"/>
    <x v="52"/>
    <x v="25"/>
    <x v="1"/>
    <n v="22408"/>
    <n v="5602"/>
    <n v="293"/>
    <n v="1040"/>
    <n v="2231"/>
    <n v="1656"/>
    <n v="559"/>
    <n v="4557245"/>
    <n v="2806568"/>
    <n v="1979289"/>
    <n v="4663037"/>
    <n v="3468512"/>
    <n v="15553.737201365188"/>
    <n v="2698.623076923077"/>
    <n v="887.17570596145231"/>
    <n v="2815.8435990338166"/>
    <n v="6204.8515205724507"/>
    <n v="1.3075687254551946E-2"/>
    <n v="4.6411995715815779E-2"/>
    <n v="9.9562656194216351E-2"/>
    <n v="7.3902177793645121E-2"/>
    <n v="2.4946447697250983E-2"/>
    <n v="1.4843875745057347E-2"/>
    <n v="4.9686532583410783E-2"/>
    <n v="0.10422312236029461"/>
    <n v="7.7974212050109473E-2"/>
    <n v="2.7374024414714287E-2"/>
    <n v="203.37580328454123"/>
    <n v="125.24848268475544"/>
    <n v="88.329569796501247"/>
    <n v="208.09697429489469"/>
    <n v="154.78900392716886"/>
    <n v="204.05010328363855"/>
    <n v="125.66374866230692"/>
    <n v="88.622429752661887"/>
    <n v="208.78692751112308"/>
    <n v="155.30221259566684"/>
  </r>
  <r>
    <x v="18"/>
    <x v="4"/>
    <n v="3"/>
    <x v="53"/>
    <x v="26"/>
    <x v="1"/>
    <n v="9636"/>
    <n v="2409"/>
    <n v="101"/>
    <n v="437"/>
    <n v="861"/>
    <n v="701"/>
    <n v="111"/>
    <n v="1330911"/>
    <n v="1433361"/>
    <n v="619282"/>
    <n v="2320818"/>
    <n v="320629"/>
    <n v="13177.336633663366"/>
    <n v="3280.0022883295196"/>
    <n v="719.25900116144021"/>
    <n v="3310.7246790299573"/>
    <n v="2888.5495495495497"/>
    <n v="1.0481527604815277E-2"/>
    <n v="4.5350767953507683E-2"/>
    <n v="8.935242839352428E-2"/>
    <n v="7.2748028227480277E-2"/>
    <n v="1.1519302615193025E-2"/>
    <n v="1.289883438188384E-2"/>
    <n v="5.0289571620728682E-2"/>
    <n v="9.6123164267619715E-2"/>
    <n v="7.8912800260200491E-2"/>
    <n v="1.4052124882317538E-2"/>
    <n v="138.11861768368618"/>
    <n v="148.75062266500623"/>
    <n v="64.267538397675381"/>
    <n v="240.84869240348692"/>
    <n v="33.274076380240764"/>
    <n v="138.57655506992052"/>
    <n v="149.24381085705681"/>
    <n v="64.480619798627046"/>
    <n v="241.6472351526607"/>
    <n v="33.384397811358944"/>
  </r>
  <r>
    <x v="19"/>
    <x v="4"/>
    <n v="4"/>
    <x v="27"/>
    <x v="0"/>
    <x v="1"/>
    <n v="24504"/>
    <n v="6126"/>
    <n v="55"/>
    <n v="822"/>
    <n v="392"/>
    <n v="1197"/>
    <n v="197"/>
    <n v="865659"/>
    <n v="1408205"/>
    <n v="613069"/>
    <n v="2028307"/>
    <n v="638754"/>
    <n v="15739.254545454545"/>
    <n v="1713.1447688564476"/>
    <n v="1563.9515306122448"/>
    <n v="1694.4920634920634"/>
    <n v="3242.4060913705584"/>
    <n v="2.2445315050603981E-3"/>
    <n v="3.3545543584720859E-2"/>
    <n v="1.5997388181521383E-2"/>
    <n v="4.8849167482859938E-2"/>
    <n v="8.0395037544890632E-3"/>
    <n v="2.9489201402939404E-3"/>
    <n v="3.6225609913509149E-2"/>
    <n v="1.7864885970578916E-2"/>
    <n v="5.2057583742650272E-2"/>
    <n v="9.3687310133457463E-3"/>
    <n v="35.327252693437806"/>
    <n v="57.468372510610514"/>
    <n v="25.019139732288608"/>
    <n v="82.774526607900754"/>
    <n v="26.067335945151811"/>
    <n v="35.444381506573791"/>
    <n v="57.658911025547873"/>
    <n v="25.10209161558268"/>
    <n v="83.048968612876621"/>
    <n v="26.153763161764658"/>
  </r>
  <r>
    <x v="19"/>
    <x v="4"/>
    <n v="4"/>
    <x v="28"/>
    <x v="1"/>
    <x v="1"/>
    <n v="3132"/>
    <n v="783"/>
    <n v="3"/>
    <n v="68"/>
    <n v="192"/>
    <n v="118"/>
    <n v="19"/>
    <n v="93030"/>
    <n v="204007"/>
    <n v="285374"/>
    <n v="381569"/>
    <n v="114764"/>
    <n v="31010"/>
    <n v="3000.1029411764707"/>
    <n v="1486.3229166666667"/>
    <n v="3233.6355932203392"/>
    <n v="6040.2105263157891"/>
    <n v="9.5785440613026815E-4"/>
    <n v="2.1711366538952746E-2"/>
    <n v="6.1302681992337162E-2"/>
    <n v="3.7675606641123884E-2"/>
    <n v="6.0664112388250317E-3"/>
    <n v="2.2457679190356229E-3"/>
    <n v="2.7779038981533256E-2"/>
    <n v="7.1289969919829638E-2"/>
    <n v="4.5603100578882866E-2"/>
    <n v="9.2992917395072587E-3"/>
    <n v="29.703065134099617"/>
    <n v="65.136334610472545"/>
    <n v="91.115581098339717"/>
    <n v="121.82918263090677"/>
    <n v="36.642401021711365"/>
    <n v="29.801546745331848"/>
    <n v="65.352296537406374"/>
    <n v="91.417678178032148"/>
    <n v="122.23311179264246"/>
    <n v="36.763890257779899"/>
  </r>
  <r>
    <x v="19"/>
    <x v="4"/>
    <n v="4"/>
    <x v="29"/>
    <x v="2"/>
    <x v="1"/>
    <n v="3500"/>
    <n v="875"/>
    <n v="20"/>
    <n v="136"/>
    <n v="55"/>
    <n v="373"/>
    <n v="24"/>
    <n v="224322"/>
    <n v="443417"/>
    <n v="54284"/>
    <n v="1101994"/>
    <n v="112401"/>
    <n v="11216.1"/>
    <n v="3260.419117647059"/>
    <n v="986.9818181818182"/>
    <n v="2954.4075067024128"/>
    <n v="4683.375"/>
    <n v="5.7142857142857143E-3"/>
    <n v="3.8857142857142854E-2"/>
    <n v="1.5714285714285715E-2"/>
    <n v="0.10657142857142857"/>
    <n v="6.8571428571428568E-3"/>
    <n v="8.6829321355262144E-3"/>
    <n v="4.6468310753641266E-2"/>
    <n v="2.0612410130716338E-2"/>
    <n v="0.11872411273128448"/>
    <n v="1.010726258079548E-2"/>
    <n v="64.091999999999999"/>
    <n v="126.69057142857143"/>
    <n v="15.509714285714285"/>
    <n v="314.85542857142855"/>
    <n v="32.114571428571431"/>
    <n v="64.304499396900624"/>
    <n v="127.11061870469898"/>
    <n v="15.561137317166187"/>
    <n v="315.89934339203512"/>
    <n v="32.221048478129774"/>
  </r>
  <r>
    <x v="19"/>
    <x v="4"/>
    <n v="4"/>
    <x v="30"/>
    <x v="3"/>
    <x v="1"/>
    <n v="24552"/>
    <n v="6138"/>
    <n v="43"/>
    <n v="694"/>
    <n v="315"/>
    <n v="892"/>
    <n v="131"/>
    <n v="796654"/>
    <n v="2638972"/>
    <n v="278747"/>
    <n v="2944365"/>
    <n v="678142"/>
    <n v="18526.837209302324"/>
    <n v="3802.5533141210376"/>
    <n v="884.91111111111115"/>
    <n v="3300.8576233183858"/>
    <n v="5176.6564885496182"/>
    <n v="1.751384815900945E-3"/>
    <n v="2.8266536331052462E-2"/>
    <n v="1.2829912023460411E-2"/>
    <n v="3.6331052460084716E-2"/>
    <n v="5.3356142065819484E-3"/>
    <n v="2.3731446049740888E-3"/>
    <n v="3.0730999659864585E-2"/>
    <n v="1.4503391213496588E-2"/>
    <n v="3.911342581191183E-2"/>
    <n v="6.4188998249763924E-3"/>
    <n v="32.447621375040733"/>
    <n v="107.48501140436625"/>
    <n v="11.353331704138157"/>
    <n v="119.92363147605083"/>
    <n v="27.620641902899969"/>
    <n v="32.555202664016832"/>
    <n v="107.84138193577866"/>
    <n v="11.390974095387332"/>
    <n v="120.32124271244217"/>
    <n v="27.712219162875854"/>
  </r>
  <r>
    <x v="19"/>
    <x v="4"/>
    <n v="4"/>
    <x v="31"/>
    <x v="4"/>
    <x v="1"/>
    <n v="10776"/>
    <n v="2694"/>
    <n v="30"/>
    <n v="268"/>
    <n v="439"/>
    <n v="381"/>
    <n v="81"/>
    <n v="680812"/>
    <n v="879390"/>
    <n v="724273"/>
    <n v="1293428"/>
    <n v="245273"/>
    <n v="22693.733333333334"/>
    <n v="3281.3059701492539"/>
    <n v="1649.8246013667426"/>
    <n v="3394.8241469816271"/>
    <n v="3028.0617283950619"/>
    <n v="2.7839643652561247E-3"/>
    <n v="2.4870081662954714E-2"/>
    <n v="4.0738678544914628E-2"/>
    <n v="3.5356347438752787E-2"/>
    <n v="7.5167037861915368E-3"/>
    <n v="3.9666071660929923E-3"/>
    <n v="2.8365482420521459E-2"/>
    <n v="4.5175776997932141E-2"/>
    <n v="3.9501535910163151E-2"/>
    <n v="9.4553673625403303E-3"/>
    <n v="63.178544914625093"/>
    <n v="81.606347438752778"/>
    <n v="67.211674090571634"/>
    <n v="120.02858203414996"/>
    <n v="22.761043058648848"/>
    <n v="63.38801571739949"/>
    <n v="81.876916302479884"/>
    <n v="67.434516882322981"/>
    <n v="120.42654123799902"/>
    <n v="22.836508138889627"/>
  </r>
  <r>
    <x v="19"/>
    <x v="4"/>
    <n v="4"/>
    <x v="32"/>
    <x v="5"/>
    <x v="1"/>
    <n v="4168"/>
    <n v="1042"/>
    <n v="26"/>
    <n v="118"/>
    <n v="214"/>
    <n v="165"/>
    <n v="50"/>
    <n v="577592"/>
    <n v="368358"/>
    <n v="339004"/>
    <n v="562544"/>
    <n v="283566"/>
    <n v="22215.076923076922"/>
    <n v="3121.6779661016949"/>
    <n v="1584.1308411214952"/>
    <n v="3409.3575757575759"/>
    <n v="5671.32"/>
    <n v="6.2380038387715928E-3"/>
    <n v="2.8310940499040309E-2"/>
    <n v="5.1343570057581576E-2"/>
    <n v="3.9587332053742805E-2"/>
    <n v="1.199616122840691E-2"/>
    <n v="9.0795589065619346E-3"/>
    <n v="3.4296887548690182E-2"/>
    <n v="5.9308639651468861E-2"/>
    <n v="4.66245195562058E-2"/>
    <n v="1.5925256222330243E-2"/>
    <n v="138.57773512476007"/>
    <n v="88.377639155470249"/>
    <n v="81.334932821497119"/>
    <n v="134.96737044145874"/>
    <n v="68.034069097888676"/>
    <n v="139.03719473185402"/>
    <n v="88.67065848736874"/>
    <n v="81.604601800020504"/>
    <n v="135.41485975089009"/>
    <n v="68.259638570708944"/>
  </r>
  <r>
    <x v="19"/>
    <x v="4"/>
    <n v="4"/>
    <x v="33"/>
    <x v="6"/>
    <x v="1"/>
    <n v="28476"/>
    <n v="7119"/>
    <n v="116"/>
    <n v="942"/>
    <n v="703"/>
    <n v="1474"/>
    <n v="284"/>
    <n v="3152998"/>
    <n v="2526038"/>
    <n v="1278457"/>
    <n v="3556360"/>
    <n v="2665171"/>
    <n v="27181.017241379312"/>
    <n v="2681.5690021231421"/>
    <n v="1818.5732574679944"/>
    <n v="2412.7272727272725"/>
    <n v="9384.4049295774639"/>
    <n v="4.0736058435173481E-3"/>
    <n v="3.3080488832701219E-2"/>
    <n v="2.4687456103385307E-2"/>
    <n v="5.1762888046073888E-2"/>
    <n v="9.9733108582666097E-3"/>
    <n v="4.953072852248443E-3"/>
    <n v="3.5549923553134584E-2"/>
    <n v="2.6829984093181429E-2"/>
    <n v="5.4821920981245623E-2"/>
    <n v="1.1345328065132726E-2"/>
    <n v="110.72475066722855"/>
    <n v="88.707613428852369"/>
    <n v="44.895947464531538"/>
    <n v="124.889731703891"/>
    <n v="93.593587582525629"/>
    <n v="111.09186267401189"/>
    <n v="89.001726802660727"/>
    <n v="45.044801639147636"/>
    <n v="125.30380822929445"/>
    <n v="93.903900584383152"/>
  </r>
  <r>
    <x v="19"/>
    <x v="4"/>
    <n v="4"/>
    <x v="34"/>
    <x v="7"/>
    <x v="1"/>
    <n v="25972"/>
    <n v="6493"/>
    <n v="219"/>
    <n v="726"/>
    <n v="2020"/>
    <n v="1783"/>
    <n v="162"/>
    <n v="3600778"/>
    <n v="1797631"/>
    <n v="1914913"/>
    <n v="5581221"/>
    <n v="796506"/>
    <n v="16441.908675799088"/>
    <n v="2476.0757575757575"/>
    <n v="947.97673267326729"/>
    <n v="3130.2417274256873"/>
    <n v="4916.7037037037035"/>
    <n v="8.4321577083012467E-3"/>
    <n v="2.7953180348067149E-2"/>
    <n v="7.7776066533189595E-2"/>
    <n v="6.8650854766671807E-2"/>
    <n v="6.2374865239488682E-3"/>
    <n v="9.7541648493361787E-3"/>
    <n v="3.0336390987336887E-2"/>
    <n v="8.1648147285482905E-2"/>
    <n v="7.2306655019744384E-2"/>
    <n v="7.3757671374314595E-3"/>
    <n v="138.64076697982443"/>
    <n v="69.214192206992152"/>
    <n v="73.729901432311721"/>
    <n v="214.89377021407671"/>
    <n v="30.667873094101338"/>
    <n v="139.10043557136555"/>
    <n v="69.443674421635947"/>
    <n v="73.974355647937827"/>
    <n v="215.60625845860321"/>
    <n v="30.769553561815272"/>
  </r>
  <r>
    <x v="19"/>
    <x v="4"/>
    <n v="4"/>
    <x v="35"/>
    <x v="8"/>
    <x v="1"/>
    <n v="3396"/>
    <n v="849"/>
    <n v="36"/>
    <n v="101"/>
    <n v="126"/>
    <n v="122"/>
    <n v="46"/>
    <n v="452100"/>
    <n v="279590"/>
    <n v="122993"/>
    <n v="378316"/>
    <n v="183976"/>
    <n v="12558.333333333334"/>
    <n v="2768.2178217821784"/>
    <n v="976.1349206349206"/>
    <n v="3100.9508196721313"/>
    <n v="3999.478260869565"/>
    <n v="1.0600706713780919E-2"/>
    <n v="2.9740871613663133E-2"/>
    <n v="3.7102473498233215E-2"/>
    <n v="3.5924617196702001E-2"/>
    <n v="1.3545347467608953E-2"/>
    <n v="1.4695436877792126E-2"/>
    <n v="3.6532795260416841E-2"/>
    <n v="4.4659719292111461E-2"/>
    <n v="4.3365486075010333E-2"/>
    <n v="1.8167089679119022E-2"/>
    <n v="133.12720848056537"/>
    <n v="82.32921083627798"/>
    <n v="36.217020023557126"/>
    <n v="111.40047114252062"/>
    <n v="54.174322732626621"/>
    <n v="133.56859666494381"/>
    <n v="82.602176380339856"/>
    <n v="36.337098893190522"/>
    <n v="111.76982352553614"/>
    <n v="54.353939703671102"/>
  </r>
  <r>
    <x v="19"/>
    <x v="4"/>
    <n v="4"/>
    <x v="36"/>
    <x v="9"/>
    <x v="1"/>
    <n v="2400"/>
    <n v="600"/>
    <n v="23"/>
    <n v="80"/>
    <n v="138"/>
    <n v="102"/>
    <n v="24"/>
    <n v="362947"/>
    <n v="244533"/>
    <n v="103874"/>
    <n v="326989"/>
    <n v="118624"/>
    <n v="15780.304347826086"/>
    <n v="3056.6624999999999"/>
    <n v="752.71014492753625"/>
    <n v="3205.7745098039218"/>
    <n v="4942.666666666667"/>
    <n v="9.5833333333333326E-3"/>
    <n v="3.3333333333333333E-2"/>
    <n v="5.7500000000000002E-2"/>
    <n v="4.2500000000000003E-2"/>
    <n v="0.01"/>
    <n v="1.4216922953761967E-2"/>
    <n v="4.1870780800771085E-2"/>
    <n v="6.8571970040282662E-2"/>
    <n v="5.2094319052070175E-2"/>
    <n v="1.4732252370700447E-2"/>
    <n v="151.22791666666666"/>
    <n v="101.88875"/>
    <n v="43.280833333333334"/>
    <n v="136.24541666666667"/>
    <n v="49.426666666666669"/>
    <n v="151.72931841862018"/>
    <n v="102.22656591970852"/>
    <n v="43.424332537300906"/>
    <n v="136.69714338563534"/>
    <n v="49.590542608398472"/>
  </r>
  <r>
    <x v="19"/>
    <x v="4"/>
    <n v="4"/>
    <x v="37"/>
    <x v="10"/>
    <x v="1"/>
    <n v="6744"/>
    <n v="1686"/>
    <n v="58"/>
    <n v="212"/>
    <n v="93"/>
    <n v="476"/>
    <n v="47"/>
    <n v="1243033"/>
    <n v="946373"/>
    <n v="111659"/>
    <n v="1446768"/>
    <n v="244733"/>
    <n v="21431.603448275862"/>
    <n v="4464.0235849056608"/>
    <n v="1200.6344086021506"/>
    <n v="3039.4285714285716"/>
    <n v="5207.0851063829787"/>
    <n v="8.6002372479240807E-3"/>
    <n v="3.1435349940688022E-2"/>
    <n v="1.3790035587188613E-2"/>
    <n v="7.0581257413997622E-2"/>
    <n v="6.9691577698695138E-3"/>
    <n v="1.1220089269335062E-2"/>
    <n v="3.6386095391760506E-2"/>
    <n v="1.7098789948775395E-2"/>
    <n v="7.7848130055534731E-2"/>
    <n v="9.3294656538619337E-3"/>
    <n v="184.31687425860025"/>
    <n v="140.32814353499407"/>
    <n v="16.55679122182681"/>
    <n v="214.52669039145908"/>
    <n v="36.288997627520757"/>
    <n v="184.92798367348138"/>
    <n v="140.79340668592351"/>
    <n v="16.611685875594016"/>
    <n v="215.23796156925462"/>
    <n v="36.409315141562701"/>
  </r>
  <r>
    <x v="19"/>
    <x v="4"/>
    <n v="4"/>
    <x v="38"/>
    <x v="11"/>
    <x v="1"/>
    <n v="26284"/>
    <n v="6571"/>
    <n v="56"/>
    <n v="680"/>
    <n v="2180"/>
    <n v="1014"/>
    <n v="252"/>
    <n v="938278"/>
    <n v="1265755"/>
    <n v="2402428"/>
    <n v="1933975"/>
    <n v="1289520"/>
    <n v="16754.964285714286"/>
    <n v="1861.4044117647059"/>
    <n v="1102.0311926605505"/>
    <n v="1907.2731755424063"/>
    <n v="5117.1428571428569"/>
    <n v="2.130573733069548E-3"/>
    <n v="2.5871252472987369E-2"/>
    <n v="8.2940191751635972E-2"/>
    <n v="3.857860295236646E-2"/>
    <n v="9.5875817988129667E-3"/>
    <n v="2.793240718496297E-3"/>
    <n v="2.8152787280646924E-2"/>
    <n v="8.6903807446045173E-2"/>
    <n v="4.1346438812188156E-2"/>
    <n v="1.0988048449523972E-2"/>
    <n v="35.697686805661242"/>
    <n v="48.156863491097248"/>
    <n v="91.402678435550143"/>
    <n v="73.579934560949624"/>
    <n v="49.061025719068638"/>
    <n v="35.816043806799456"/>
    <n v="48.316529353427711"/>
    <n v="91.705727397084445"/>
    <n v="73.82389155586614"/>
    <n v="49.22368936471284"/>
  </r>
  <r>
    <x v="19"/>
    <x v="4"/>
    <n v="4"/>
    <x v="39"/>
    <x v="12"/>
    <x v="1"/>
    <n v="18488"/>
    <n v="4622"/>
    <n v="81"/>
    <n v="613"/>
    <n v="903"/>
    <n v="1033"/>
    <n v="222"/>
    <n v="1808944"/>
    <n v="1884720"/>
    <n v="1536522"/>
    <n v="3018257"/>
    <n v="976999"/>
    <n v="22332.641975308641"/>
    <n v="3074.5840130505708"/>
    <n v="1701.5747508305649"/>
    <n v="2921.8363988383348"/>
    <n v="4400.8963963963961"/>
    <n v="4.3812202509736047E-3"/>
    <n v="3.3156642146257034E-2"/>
    <n v="4.8842492427520555E-2"/>
    <n v="5.5874080484638683E-2"/>
    <n v="1.2007788836001732E-2"/>
    <n v="5.512982068369374E-3"/>
    <n v="3.6224775873696595E-2"/>
    <n v="5.2535975252062675E-2"/>
    <n v="5.980986315954874E-2"/>
    <n v="1.3874251196202315E-2"/>
    <n v="97.844223279965377"/>
    <n v="101.94288186932064"/>
    <n v="83.109151882302029"/>
    <n v="163.25492211163998"/>
    <n v="52.845034617048896"/>
    <n v="98.168629421717895"/>
    <n v="102.28087726524436"/>
    <n v="83.384703349753678"/>
    <n v="163.79619984505104"/>
    <n v="53.020244284172961"/>
  </r>
  <r>
    <x v="19"/>
    <x v="4"/>
    <n v="4"/>
    <x v="40"/>
    <x v="13"/>
    <x v="1"/>
    <n v="5572"/>
    <n v="1393"/>
    <n v="46"/>
    <n v="184"/>
    <n v="225"/>
    <n v="235"/>
    <n v="71"/>
    <n v="1044322"/>
    <n v="550830"/>
    <n v="198604"/>
    <n v="726041"/>
    <n v="577056"/>
    <n v="22702.652173913044"/>
    <n v="2993.641304347826"/>
    <n v="882.68444444444447"/>
    <n v="3089.5361702127661"/>
    <n v="8127.5492957746483"/>
    <n v="8.2555635319454413E-3"/>
    <n v="3.3022254127781765E-2"/>
    <n v="4.0380473797559227E-2"/>
    <n v="4.2175161521895189E-2"/>
    <n v="1.2742282842785356E-2"/>
    <n v="1.10799467057353E-2"/>
    <n v="3.8600041624390409E-2"/>
    <n v="4.652496052572553E-2"/>
    <n v="4.8448833272799446E-2"/>
    <n v="1.6243259831474385E-2"/>
    <n v="187.42318736539843"/>
    <n v="98.856783919597987"/>
    <n v="35.643216080402013"/>
    <n v="130.30168700646087"/>
    <n v="103.5635319454415"/>
    <n v="188.04459587629432"/>
    <n v="99.184547243608009"/>
    <n v="35.761392481835642"/>
    <n v="130.73370706986984"/>
    <n v="103.90690066664391"/>
  </r>
  <r>
    <x v="19"/>
    <x v="4"/>
    <n v="4"/>
    <x v="41"/>
    <x v="14"/>
    <x v="1"/>
    <n v="27880"/>
    <n v="6970"/>
    <n v="225"/>
    <n v="898"/>
    <n v="1468"/>
    <n v="1392"/>
    <n v="325"/>
    <n v="3220462"/>
    <n v="2717283"/>
    <n v="1802798"/>
    <n v="4459021"/>
    <n v="3404579"/>
    <n v="14313.164444444445"/>
    <n v="3025.9276169265036"/>
    <n v="1228.0640326975476"/>
    <n v="3203.319683908046"/>
    <n v="10475.627692307693"/>
    <n v="8.0703012912482063E-3"/>
    <n v="3.2209469153515066E-2"/>
    <n v="5.2654232424677185E-2"/>
    <n v="4.9928263988522237E-2"/>
    <n v="1.1657101865136299E-2"/>
    <n v="9.3188194331174784E-3"/>
    <n v="3.467319287015775E-2"/>
    <n v="5.5770827922636858E-2"/>
    <n v="5.2967475800145256E-2"/>
    <n v="1.3154918518875352E-2"/>
    <n v="115.51154949784792"/>
    <n v="97.463522238163563"/>
    <n v="64.662769010043036"/>
    <n v="159.93619081779053"/>
    <n v="122.11545911047345"/>
    <n v="115.89453231322814"/>
    <n v="97.786666151529047"/>
    <n v="64.877160812710429"/>
    <n v="160.46646517482984"/>
    <n v="122.52033743246713"/>
  </r>
  <r>
    <x v="19"/>
    <x v="4"/>
    <n v="4"/>
    <x v="42"/>
    <x v="15"/>
    <x v="1"/>
    <n v="3796"/>
    <n v="949"/>
    <n v="38"/>
    <n v="127"/>
    <n v="163"/>
    <n v="195"/>
    <n v="59"/>
    <n v="625767"/>
    <n v="400299"/>
    <n v="232909"/>
    <n v="537846"/>
    <n v="447310"/>
    <n v="16467.552631578947"/>
    <n v="3151.9606299212596"/>
    <n v="1428.8895705521472"/>
    <n v="2758.1846153846154"/>
    <n v="7581.5254237288136"/>
    <n v="1.0010537407797681E-2"/>
    <n v="3.3456269757639621E-2"/>
    <n v="4.2939936775553217E-2"/>
    <n v="5.1369863013698627E-2"/>
    <n v="1.554267650158061E-2"/>
    <n v="1.3775293125817736E-2"/>
    <n v="4.0256793039063946E-2"/>
    <n v="5.0606365750242278E-2"/>
    <n v="5.9718113698355516E-2"/>
    <n v="2.0220611363216727E-2"/>
    <n v="164.84905163329822"/>
    <n v="105.45284510010538"/>
    <n v="61.356427818756586"/>
    <n v="141.68756585879873"/>
    <n v="117.83719704952581"/>
    <n v="165.39561476210861"/>
    <n v="105.80247790896182"/>
    <n v="61.55985732489561"/>
    <n v="142.1573362247307"/>
    <n v="118.22789063539432"/>
  </r>
  <r>
    <x v="19"/>
    <x v="4"/>
    <n v="4"/>
    <x v="43"/>
    <x v="16"/>
    <x v="1"/>
    <n v="6508"/>
    <n v="1627"/>
    <n v="56"/>
    <n v="228"/>
    <n v="520"/>
    <n v="573"/>
    <n v="35"/>
    <n v="1231006"/>
    <n v="442336"/>
    <n v="442627"/>
    <n v="1843045"/>
    <n v="201459"/>
    <n v="21982.25"/>
    <n v="1940.0701754385964"/>
    <n v="851.20576923076919"/>
    <n v="3216.4834205933685"/>
    <n v="5755.971428571429"/>
    <n v="8.6047940995697611E-3"/>
    <n v="3.503380454824831E-2"/>
    <n v="7.9901659496004918E-2"/>
    <n v="8.8045482483097723E-2"/>
    <n v="5.3779963122310998E-3"/>
    <n v="1.1272425356730236E-2"/>
    <n v="4.0344260978324852E-2"/>
    <n v="8.7732838881523917E-2"/>
    <n v="9.6229607922529062E-2"/>
    <n v="7.4903733130059769E-3"/>
    <n v="189.15273509526736"/>
    <n v="67.968039336201599"/>
    <n v="68.012753534111866"/>
    <n v="283.19683466502767"/>
    <n v="30.955593116164721"/>
    <n v="189.77987798564132"/>
    <n v="68.193389884904406"/>
    <n v="68.23825233439193"/>
    <n v="284.13578424641821"/>
    <n v="31.058227530255188"/>
  </r>
  <r>
    <x v="19"/>
    <x v="4"/>
    <n v="4"/>
    <x v="44"/>
    <x v="17"/>
    <x v="1"/>
    <n v="22800"/>
    <n v="5700"/>
    <n v="156"/>
    <n v="712"/>
    <n v="1838"/>
    <n v="943"/>
    <n v="221"/>
    <n v="2685506"/>
    <n v="2202134"/>
    <n v="1175133"/>
    <n v="3045275"/>
    <n v="515573"/>
    <n v="17214.782051282051"/>
    <n v="3092.8848314606744"/>
    <n v="639.35418933623509"/>
    <n v="3229.3478260869565"/>
    <n v="2332.9095022624433"/>
    <n v="6.842105263157895E-3"/>
    <n v="3.1228070175438598E-2"/>
    <n v="8.0614035087719305E-2"/>
    <n v="4.135964912280702E-2"/>
    <n v="9.6929824561403505E-3"/>
    <n v="8.1141211129249526E-3"/>
    <n v="3.3912004250625717E-2"/>
    <n v="8.4814939139157941E-2"/>
    <n v="4.4432240256596992E-2"/>
    <n v="1.1204809602114514E-2"/>
    <n v="117.78535087719298"/>
    <n v="96.584824561403508"/>
    <n v="51.540921052631582"/>
    <n v="133.56469298245614"/>
    <n v="22.612850877192983"/>
    <n v="118.17587256515921"/>
    <n v="96.905055120116771"/>
    <n v="51.711806882990864"/>
    <n v="134.00753166288411"/>
    <n v="22.687824620774197"/>
  </r>
  <r>
    <x v="19"/>
    <x v="4"/>
    <n v="4"/>
    <x v="45"/>
    <x v="18"/>
    <x v="1"/>
    <n v="23000"/>
    <n v="5750"/>
    <n v="102"/>
    <n v="862"/>
    <n v="1354"/>
    <n v="1383"/>
    <n v="327"/>
    <n v="3556992"/>
    <n v="3031297"/>
    <n v="1654215"/>
    <n v="4591285"/>
    <n v="2618090"/>
    <n v="34872.470588235294"/>
    <n v="3516.5858468677493"/>
    <n v="1221.7245199409158"/>
    <n v="3319.8011569052783"/>
    <n v="8006.3914373088683"/>
    <n v="4.434782608695652E-3"/>
    <n v="3.7478260869565218E-2"/>
    <n v="5.8869565217391305E-2"/>
    <n v="6.0130434782608697E-2"/>
    <n v="1.4217391304347826E-2"/>
    <n v="5.4556351832588728E-3"/>
    <n v="4.0396272318059694E-2"/>
    <n v="6.2485847521671377E-2"/>
    <n v="6.3782789656916319E-2"/>
    <n v="1.6036223098679379E-2"/>
    <n v="154.65182608695653"/>
    <n v="131.79552173913044"/>
    <n v="71.922391304347826"/>
    <n v="199.62108695652174"/>
    <n v="113.83"/>
    <n v="155.16457993725078"/>
    <n v="132.2324946668557"/>
    <n v="72.160852653280998"/>
    <n v="200.28293805473848"/>
    <n v="114.20740757581598"/>
  </r>
  <r>
    <x v="19"/>
    <x v="4"/>
    <n v="4"/>
    <x v="46"/>
    <x v="19"/>
    <x v="1"/>
    <n v="12052"/>
    <n v="3013"/>
    <n v="120"/>
    <n v="356"/>
    <n v="822"/>
    <n v="487"/>
    <n v="120"/>
    <n v="1560226"/>
    <n v="1021956"/>
    <n v="835571"/>
    <n v="1369781"/>
    <n v="285650"/>
    <n v="13001.883333333333"/>
    <n v="2870.6629213483147"/>
    <n v="1016.5097323600974"/>
    <n v="2812.6919917864475"/>
    <n v="2380.4166666666665"/>
    <n v="9.9568536342515765E-3"/>
    <n v="2.9538665781613009E-2"/>
    <n v="6.8204447394623294E-2"/>
    <n v="4.0408230999004313E-2"/>
    <n v="9.9568536342515765E-3"/>
    <n v="1.2064095964923567E-2"/>
    <n v="3.3132110063673573E-2"/>
    <n v="7.3554930824652726E-2"/>
    <n v="4.4587540513861837E-2"/>
    <n v="1.2064095964923567E-2"/>
    <n v="129.45784931961501"/>
    <n v="84.795552605376699"/>
    <n v="69.330484566876862"/>
    <n v="113.65590773315633"/>
    <n v="23.701460338533025"/>
    <n v="129.88707160795786"/>
    <n v="85.076695396809285"/>
    <n v="69.560352353141752"/>
    <n v="114.03273809962154"/>
    <n v="23.780043407053313"/>
  </r>
  <r>
    <x v="19"/>
    <x v="4"/>
    <n v="4"/>
    <x v="47"/>
    <x v="20"/>
    <x v="1"/>
    <n v="10344"/>
    <n v="2586"/>
    <n v="86"/>
    <n v="430"/>
    <n v="618"/>
    <n v="553"/>
    <n v="90"/>
    <n v="1344323"/>
    <n v="1633912"/>
    <n v="688292"/>
    <n v="2370814"/>
    <n v="381179"/>
    <n v="15631.662790697674"/>
    <n v="3799.7953488372091"/>
    <n v="1113.7411003236246"/>
    <n v="4287.1862567811932"/>
    <n v="4235.3222222222221"/>
    <n v="8.3139984532095909E-3"/>
    <n v="4.1569992266047948E-2"/>
    <n v="5.974477958236659E-2"/>
    <n v="5.3460943542150037E-2"/>
    <n v="8.7006960556844544E-3"/>
    <n v="1.0394191911087963E-2"/>
    <n v="4.6142788382658E-2"/>
    <n v="6.5174588211617535E-2"/>
    <n v="5.861440751325922E-2"/>
    <n v="1.0828301360506647E-2"/>
    <n v="129.96162026295437"/>
    <n v="157.95746326372776"/>
    <n v="66.540216550657391"/>
    <n v="229.19702242846094"/>
    <n v="36.850251353441607"/>
    <n v="130.39251282249543"/>
    <n v="158.48117707636419"/>
    <n v="66.760833100096505"/>
    <n v="229.95693363481223"/>
    <n v="36.972429724973821"/>
  </r>
  <r>
    <x v="19"/>
    <x v="4"/>
    <n v="4"/>
    <x v="48"/>
    <x v="21"/>
    <x v="1"/>
    <n v="20260"/>
    <n v="5065"/>
    <n v="233"/>
    <n v="817"/>
    <n v="998"/>
    <n v="1275"/>
    <n v="321"/>
    <n v="2932697"/>
    <n v="2514345"/>
    <n v="1396223"/>
    <n v="3383813"/>
    <n v="931713"/>
    <n v="12586.682403433477"/>
    <n v="3077.5336597307223"/>
    <n v="1399.0210420841684"/>
    <n v="2653.9709803921569"/>
    <n v="2902.532710280374"/>
    <n v="1.1500493583415598E-2"/>
    <n v="4.0325765054294173E-2"/>
    <n v="4.9259624876604145E-2"/>
    <n v="6.2931885488647588E-2"/>
    <n v="1.5844027640671273E-2"/>
    <n v="1.3245844140327361E-2"/>
    <n v="4.3546013845218008E-2"/>
    <n v="5.2802148209318882E-2"/>
    <n v="6.6907068727963592E-2"/>
    <n v="1.7888122106278829E-2"/>
    <n v="144.75306021717671"/>
    <n v="124.10389930898322"/>
    <n v="68.915251727541957"/>
    <n v="167.01939782823297"/>
    <n v="45.987808489634752"/>
    <n v="145.23299434305309"/>
    <n v="124.51537037801172"/>
    <n v="69.143742793967675"/>
    <n v="167.57315682013842"/>
    <n v="46.140282769869863"/>
  </r>
  <r>
    <x v="19"/>
    <x v="4"/>
    <n v="4"/>
    <x v="49"/>
    <x v="22"/>
    <x v="1"/>
    <n v="6136"/>
    <n v="1534"/>
    <n v="73"/>
    <n v="263"/>
    <n v="244"/>
    <n v="355"/>
    <n v="184"/>
    <n v="1214112"/>
    <n v="963855"/>
    <n v="223348"/>
    <n v="1185846"/>
    <n v="1008617"/>
    <n v="16631.671232876713"/>
    <n v="3664.847908745247"/>
    <n v="915.36065573770497"/>
    <n v="3340.4112676056338"/>
    <n v="5481.614130434783"/>
    <n v="1.1897001303780965E-2"/>
    <n v="4.2861799217731422E-2"/>
    <n v="3.9765319426336376E-2"/>
    <n v="5.7855280312907431E-2"/>
    <n v="2.9986962190352021E-2"/>
    <n v="1.5122026476137576E-2"/>
    <n v="4.8886503978652115E-2"/>
    <n v="4.5577701797136327E-2"/>
    <n v="6.4799821465399671E-2"/>
    <n v="3.5060001965189491E-2"/>
    <n v="197.86701434159062"/>
    <n v="157.08197522816167"/>
    <n v="36.399608865710562"/>
    <n v="193.26043024771838"/>
    <n v="164.37695567144721"/>
    <n v="198.52304974716566"/>
    <n v="157.60278632783002"/>
    <n v="36.520293115404471"/>
    <n v="193.90119235332276"/>
    <n v="164.92195354863225"/>
  </r>
  <r>
    <x v="19"/>
    <x v="4"/>
    <n v="4"/>
    <x v="50"/>
    <x v="23"/>
    <x v="1"/>
    <n v="9392"/>
    <n v="2348"/>
    <n v="124"/>
    <n v="491"/>
    <n v="624"/>
    <n v="589"/>
    <n v="386"/>
    <n v="2245381"/>
    <n v="1499589"/>
    <n v="750990"/>
    <n v="1948013"/>
    <n v="2186796"/>
    <n v="18107.91129032258"/>
    <n v="3054.152749490835"/>
    <n v="1203.5096153846155"/>
    <n v="3307.3225806451615"/>
    <n v="5665.2746113989633"/>
    <n v="1.3202725724020443E-2"/>
    <n v="5.2278534923339011E-2"/>
    <n v="6.6439522998296419E-2"/>
    <n v="6.2712947189097104E-2"/>
    <n v="4.1098807495741053E-2"/>
    <n v="1.5946969262557759E-2"/>
    <n v="5.7630076966987895E-2"/>
    <n v="7.2427241303529344E-2"/>
    <n v="6.8541916831457161E-2"/>
    <n v="4.5871664453925626E-2"/>
    <n v="239.07378620102216"/>
    <n v="159.6666311754685"/>
    <n v="79.960604770017042"/>
    <n v="207.41194633730834"/>
    <n v="232.83603066439522"/>
    <n v="239.86644418302407"/>
    <n v="160.1960117975421"/>
    <n v="80.2257171130464"/>
    <n v="208.09962831800269"/>
    <n v="233.60800713716748"/>
  </r>
  <r>
    <x v="19"/>
    <x v="4"/>
    <n v="4"/>
    <x v="51"/>
    <x v="24"/>
    <x v="1"/>
    <n v="4880"/>
    <n v="1220"/>
    <n v="65"/>
    <n v="250"/>
    <n v="191"/>
    <n v="405"/>
    <n v="11"/>
    <n v="815521"/>
    <n v="609608"/>
    <n v="312342"/>
    <n v="932052"/>
    <n v="78409"/>
    <n v="12546.476923076923"/>
    <n v="2438.4319999999998"/>
    <n v="1635.2984293193717"/>
    <n v="2301.3629629629631"/>
    <n v="7128.090909090909"/>
    <n v="1.331967213114754E-2"/>
    <n v="5.1229508196721313E-2"/>
    <n v="3.9139344262295081E-2"/>
    <n v="8.299180327868852E-2"/>
    <n v="2.2540983606557379E-3"/>
    <n v="1.714334748795493E-2"/>
    <n v="5.8582882750037375E-2"/>
    <n v="4.5607537529942281E-2"/>
    <n v="9.2193125074536642E-2"/>
    <n v="3.835865022478254E-3"/>
    <n v="167.11495901639344"/>
    <n v="124.91967213114754"/>
    <n v="64.004508196721318"/>
    <n v="190.99426229508197"/>
    <n v="16.067418032786886"/>
    <n v="167.66903484495327"/>
    <n v="125.33384792514511"/>
    <n v="64.216717511311657"/>
    <n v="191.62751083700894"/>
    <n v="16.120690151642865"/>
  </r>
  <r>
    <x v="19"/>
    <x v="4"/>
    <n v="4"/>
    <x v="52"/>
    <x v="25"/>
    <x v="1"/>
    <n v="22512"/>
    <n v="5628"/>
    <n v="305"/>
    <n v="1124"/>
    <n v="2261"/>
    <n v="1196"/>
    <n v="134"/>
    <n v="4936489"/>
    <n v="3122903"/>
    <n v="2090675"/>
    <n v="3592122"/>
    <n v="686811"/>
    <n v="16185.209836065575"/>
    <n v="2778.3834519572952"/>
    <n v="924.66828836797879"/>
    <n v="3003.4464882943143"/>
    <n v="5125.4552238805973"/>
    <n v="1.3548329779673064E-2"/>
    <n v="4.9928926794598434E-2"/>
    <n v="0.10043532338308457"/>
    <n v="5.3127221037668801E-2"/>
    <n v="5.9523809523809521E-3"/>
    <n v="1.5343599338240305E-2"/>
    <n v="5.3311156069208991E-2"/>
    <n v="0.10510308124274149"/>
    <n v="5.6610219209471319E-2"/>
    <n v="7.146913079970391E-3"/>
    <n v="219.2825604122246"/>
    <n v="138.72170398009951"/>
    <n v="92.869358564321246"/>
    <n v="159.56476545842219"/>
    <n v="30.508662046908317"/>
    <n v="220.00959985300383"/>
    <n v="139.18164092125906"/>
    <n v="93.177270358078133"/>
    <n v="160.0938083409427"/>
    <n v="30.609814644505722"/>
  </r>
  <r>
    <x v="19"/>
    <x v="4"/>
    <n v="4"/>
    <x v="53"/>
    <x v="26"/>
    <x v="1"/>
    <n v="9712"/>
    <n v="2428"/>
    <n v="104"/>
    <n v="473"/>
    <n v="803"/>
    <n v="687"/>
    <n v="112"/>
    <n v="1431741"/>
    <n v="1658741"/>
    <n v="611094"/>
    <n v="2529476"/>
    <n v="286423"/>
    <n v="13766.740384615385"/>
    <n v="3506.8520084566594"/>
    <n v="761.01369863013701"/>
    <n v="3681.9155749636097"/>
    <n v="2557.3482142857142"/>
    <n v="1.070840197693575E-2"/>
    <n v="4.8702635914332784E-2"/>
    <n v="8.2681219110378915E-2"/>
    <n v="7.0737232289950575E-2"/>
    <n v="1.1532125205930808E-2"/>
    <n v="1.314187242899856E-2"/>
    <n v="5.3791677084944284E-2"/>
    <n v="8.9192480986045472E-2"/>
    <n v="7.6798938506403819E-2"/>
    <n v="1.405640527518805E-2"/>
    <n v="147.41978995057661"/>
    <n v="170.79293657331138"/>
    <n v="62.921540362438222"/>
    <n v="260.44851729818782"/>
    <n v="29.491659802306426"/>
    <n v="147.90856571753216"/>
    <n v="171.35920687251743"/>
    <n v="63.130159057112699"/>
    <n v="261.31204399183957"/>
    <n v="29.58944049134076"/>
  </r>
  <r>
    <x v="20"/>
    <x v="5"/>
    <n v="1"/>
    <x v="27"/>
    <x v="0"/>
    <x v="1"/>
    <n v="25112"/>
    <n v="6278"/>
    <n v="45"/>
    <n v="798"/>
    <n v="439"/>
    <n v="1321"/>
    <n v="179"/>
    <n v="547230"/>
    <n v="1296727"/>
    <n v="655629"/>
    <n v="2445412"/>
    <n v="599372"/>
    <n v="12160.666666666666"/>
    <n v="1624.9711779448621"/>
    <n v="1493.4601366742597"/>
    <n v="1851.1824375473127"/>
    <n v="3348.4469273743016"/>
    <n v="1.7919719655941383E-3"/>
    <n v="3.1777636189869382E-2"/>
    <n v="1.7481682064351703E-2"/>
    <n v="5.2604332589996812E-2"/>
    <n v="7.1280662631411276E-3"/>
    <n v="2.4138302213739912E-3"/>
    <n v="3.4356709094486078E-2"/>
    <n v="1.9408662061312393E-2"/>
    <n v="5.5886734255268085E-2"/>
    <n v="8.3650037484697438E-3"/>
    <n v="21.791573749601785"/>
    <n v="51.637742911755339"/>
    <n v="26.108195285122651"/>
    <n v="97.380216629499841"/>
    <n v="23.867951576935329"/>
    <n v="21.863824518485668"/>
    <n v="51.808949758570193"/>
    <n v="26.194757972388647"/>
    <n v="97.703084340038146"/>
    <n v="23.947086653315409"/>
  </r>
  <r>
    <x v="20"/>
    <x v="5"/>
    <n v="1"/>
    <x v="28"/>
    <x v="1"/>
    <x v="1"/>
    <n v="3184"/>
    <n v="796"/>
    <n v="4"/>
    <n v="87"/>
    <n v="108"/>
    <n v="143"/>
    <n v="19"/>
    <n v="80366"/>
    <n v="247959"/>
    <n v="126934"/>
    <n v="462967"/>
    <n v="114713"/>
    <n v="20091.5"/>
    <n v="2850.1034482758619"/>
    <n v="1175.3148148148148"/>
    <n v="3237.5314685314684"/>
    <n v="6037.5263157894733"/>
    <n v="1.2562814070351759E-3"/>
    <n v="2.7324120603015076E-2"/>
    <n v="3.391959798994975E-2"/>
    <n v="4.4912060301507538E-2"/>
    <n v="5.9673366834170852E-3"/>
    <n v="2.7189296307842826E-3"/>
    <n v="3.4055848629641339E-2"/>
    <n v="4.1394428950054303E-2"/>
    <n v="5.3464156181589124E-2"/>
    <n v="9.1475773746211471E-3"/>
    <n v="25.240577889447238"/>
    <n v="77.876570351758801"/>
    <n v="39.866206030150757"/>
    <n v="145.40420854271358"/>
    <n v="36.027952261306531"/>
    <n v="25.324263959142844"/>
    <n v="78.134773001581522"/>
    <n v="39.998383910980237"/>
    <n v="145.88630157495066"/>
    <n v="36.147404269780168"/>
  </r>
  <r>
    <x v="20"/>
    <x v="5"/>
    <n v="1"/>
    <x v="29"/>
    <x v="2"/>
    <x v="1"/>
    <n v="3580"/>
    <n v="895"/>
    <n v="19"/>
    <n v="128"/>
    <n v="119"/>
    <n v="283"/>
    <n v="32"/>
    <n v="221313"/>
    <n v="412058"/>
    <n v="123434"/>
    <n v="907593"/>
    <n v="180684"/>
    <n v="11648.052631578947"/>
    <n v="3219.203125"/>
    <n v="1037.2605042016808"/>
    <n v="3207.0424028268553"/>
    <n v="5646.375"/>
    <n v="5.3072625698324018E-3"/>
    <n v="3.5754189944134075E-2"/>
    <n v="3.324022346368715E-2"/>
    <n v="7.9050279329608938E-2"/>
    <n v="8.9385474860335188E-3"/>
    <n v="8.1366613918035808E-3"/>
    <n v="4.298474703245684E-2"/>
    <n v="4.0221030950277042E-2"/>
    <n v="8.9557408525720042E-2"/>
    <n v="1.2603751688089884E-2"/>
    <n v="61.819273743016758"/>
    <n v="115.1"/>
    <n v="34.478770949720669"/>
    <n v="253.51759776536312"/>
    <n v="50.470391061452517"/>
    <n v="62.024237831939331"/>
    <n v="115.481618307796"/>
    <n v="34.593086590248198"/>
    <n v="254.35814473891418"/>
    <n v="50.637727510024838"/>
  </r>
  <r>
    <x v="20"/>
    <x v="5"/>
    <n v="1"/>
    <x v="30"/>
    <x v="3"/>
    <x v="1"/>
    <n v="24972"/>
    <n v="6243"/>
    <n v="40"/>
    <n v="628"/>
    <n v="835"/>
    <n v="1033"/>
    <n v="199"/>
    <n v="758953"/>
    <n v="2269330"/>
    <n v="733492"/>
    <n v="3656178"/>
    <n v="1189420"/>
    <n v="18973.825000000001"/>
    <n v="3613.5828025477708"/>
    <n v="878.43353293413179"/>
    <n v="3539.3785091965151"/>
    <n v="5976.9849246231151"/>
    <n v="1.6017940092904052E-3"/>
    <n v="2.5148165945859363E-2"/>
    <n v="3.3437449943937207E-2"/>
    <n v="4.1366330289924716E-2"/>
    <n v="7.9689251962197661E-3"/>
    <n v="2.1914306814374944E-3"/>
    <n v="2.7456782062508754E-2"/>
    <n v="3.6088151387472275E-2"/>
    <n v="4.4302486077241195E-2"/>
    <n v="9.2798922309733581E-3"/>
    <n v="30.392159218324522"/>
    <n v="90.874979977574881"/>
    <n v="29.372577286560947"/>
    <n v="146.41110043248437"/>
    <n v="47.630145763254845"/>
    <n v="30.49292554648407"/>
    <n v="91.176279335351055"/>
    <n v="29.469963153109209"/>
    <n v="146.89653185202909"/>
    <n v="47.788065273474224"/>
  </r>
  <r>
    <x v="20"/>
    <x v="5"/>
    <n v="1"/>
    <x v="31"/>
    <x v="4"/>
    <x v="1"/>
    <n v="10960"/>
    <n v="2740"/>
    <n v="31"/>
    <n v="251"/>
    <n v="352"/>
    <n v="384"/>
    <n v="82"/>
    <n v="645297"/>
    <n v="734888"/>
    <n v="464697"/>
    <n v="1351475"/>
    <n v="239155"/>
    <n v="20816.032258064515"/>
    <n v="2927.8406374501992"/>
    <n v="1320.1619318181818"/>
    <n v="3519.4661458333335"/>
    <n v="2916.5243902439024"/>
    <n v="2.8284671532846717E-3"/>
    <n v="2.2901459854014598E-2"/>
    <n v="3.2116788321167884E-2"/>
    <n v="3.5036496350364967E-2"/>
    <n v="7.4817518248175181E-3"/>
    <n v="4.0104499339203188E-3"/>
    <n v="2.6230748194454152E-2"/>
    <n v="3.6040780897420091E-2"/>
    <n v="3.912878654506749E-2"/>
    <n v="9.3996323236551129E-3"/>
    <n v="58.877463503649636"/>
    <n v="67.051824817518252"/>
    <n v="42.39936131386861"/>
    <n v="123.30976277372262"/>
    <n v="21.820711678832115"/>
    <n v="59.072673911899713"/>
    <n v="67.274137623091633"/>
    <n v="42.539937964748106"/>
    <n v="123.71860085369165"/>
    <n v="21.893059055598236"/>
  </r>
  <r>
    <x v="20"/>
    <x v="5"/>
    <n v="1"/>
    <x v="32"/>
    <x v="5"/>
    <x v="1"/>
    <n v="4276"/>
    <n v="1069"/>
    <n v="24"/>
    <n v="113"/>
    <n v="185"/>
    <n v="176"/>
    <n v="49"/>
    <n v="470918"/>
    <n v="333936"/>
    <n v="224356"/>
    <n v="627397"/>
    <n v="286511"/>
    <n v="19621.583333333332"/>
    <n v="2955.1858407079644"/>
    <n v="1212.7351351351351"/>
    <n v="3564.755681818182"/>
    <n v="5847.1632653061224"/>
    <n v="5.6127221702525721E-3"/>
    <n v="2.6426566884939197E-2"/>
    <n v="4.3264733395696912E-2"/>
    <n v="4.11599625818522E-2"/>
    <n v="1.1459307764265668E-2"/>
    <n v="8.274682781660209E-3"/>
    <n v="3.2141903360035251E-2"/>
    <n v="5.0514098620589712E-2"/>
    <n v="4.8238566929304116E-2"/>
    <n v="1.5251702544483412E-2"/>
    <n v="110.13049579045837"/>
    <n v="78.095416276894298"/>
    <n v="52.468662301216092"/>
    <n v="146.72521047708139"/>
    <n v="67.004443405051447"/>
    <n v="110.49563752321502"/>
    <n v="78.35434451847739"/>
    <n v="52.642624092004191"/>
    <n v="147.21168334009857"/>
    <n v="67.226599115799047"/>
  </r>
  <r>
    <x v="20"/>
    <x v="5"/>
    <n v="1"/>
    <x v="33"/>
    <x v="6"/>
    <x v="1"/>
    <n v="29096"/>
    <n v="7274"/>
    <n v="108"/>
    <n v="910"/>
    <n v="787"/>
    <n v="1467"/>
    <n v="260"/>
    <n v="2658212"/>
    <n v="2318449"/>
    <n v="643855"/>
    <n v="4169458"/>
    <n v="2440519"/>
    <n v="24613.074074074073"/>
    <n v="2547.7461538461539"/>
    <n v="818.11308767471405"/>
    <n v="2842.1663258350377"/>
    <n v="9386.6115384615387"/>
    <n v="3.7118504261754192E-3"/>
    <n v="3.1275776739070664E-2"/>
    <n v="2.7048391531481992E-2"/>
    <n v="5.0419301622216112E-2"/>
    <n v="8.9359362111630456E-3"/>
    <n v="4.5425174940368282E-3"/>
    <n v="3.3653402014636985E-2"/>
    <n v="2.926431939968548E-2"/>
    <n v="5.3408148244684719E-2"/>
    <n v="1.0221400959515776E-2"/>
    <n v="91.360049491339012"/>
    <n v="79.682739895518282"/>
    <n v="22.128643112455322"/>
    <n v="143.30004124278253"/>
    <n v="83.878161946659333"/>
    <n v="91.662957115031844"/>
    <n v="79.946930967277424"/>
    <n v="22.202011447280665"/>
    <n v="143.77515783049901"/>
    <n v="84.156263095426695"/>
  </r>
  <r>
    <x v="20"/>
    <x v="5"/>
    <n v="1"/>
    <x v="34"/>
    <x v="7"/>
    <x v="1"/>
    <n v="26576"/>
    <n v="6644"/>
    <n v="204"/>
    <n v="677"/>
    <n v="869"/>
    <n v="1096"/>
    <n v="203"/>
    <n v="3464637"/>
    <n v="1627900"/>
    <n v="814795"/>
    <n v="3667490"/>
    <n v="1121189"/>
    <n v="16983.514705882353"/>
    <n v="2404.5790251107828"/>
    <n v="937.62370540851555"/>
    <n v="3346.25"/>
    <n v="5523.0985221674873"/>
    <n v="7.6760987357013845E-3"/>
    <n v="2.5474111980734498E-2"/>
    <n v="3.2698675496688742E-2"/>
    <n v="4.1240216736905477E-2"/>
    <n v="7.6384708007224567E-3"/>
    <n v="8.9235055598823956E-3"/>
    <n v="2.7726054653224946E-2"/>
    <n v="3.524056744444793E-2"/>
    <n v="4.4082232531939172E-2"/>
    <n v="8.8828400912000383E-3"/>
    <n v="130.3671357615894"/>
    <n v="61.254515352197473"/>
    <n v="30.659053281155931"/>
    <n v="138.00007525586994"/>
    <n v="42.188026791089705"/>
    <n v="130.79937282276708"/>
    <n v="61.457606963783661"/>
    <n v="30.760704506453781"/>
    <n v="138.45761961029973"/>
    <n v="42.327902754541213"/>
  </r>
  <r>
    <x v="20"/>
    <x v="5"/>
    <n v="1"/>
    <x v="35"/>
    <x v="8"/>
    <x v="1"/>
    <n v="3452"/>
    <n v="863"/>
    <n v="32"/>
    <n v="89"/>
    <n v="119"/>
    <n v="116"/>
    <n v="43"/>
    <n v="375312"/>
    <n v="245118"/>
    <n v="95010"/>
    <n v="381320"/>
    <n v="177652"/>
    <n v="11728.5"/>
    <n v="2754.1348314606744"/>
    <n v="798.40336134453787"/>
    <n v="3287.2413793103447"/>
    <n v="4131.4418604651164"/>
    <n v="9.2699884125144842E-3"/>
    <n v="2.5782155272305908E-2"/>
    <n v="3.4472769409038241E-2"/>
    <n v="3.3603707995365009E-2"/>
    <n v="1.2456546929316338E-2"/>
    <n v="1.3070462560305439E-2"/>
    <n v="3.2067197174218562E-2"/>
    <n v="4.1707808433872201E-2"/>
    <n v="4.0750180975787649E-2"/>
    <n v="1.6854974743749588E-2"/>
    <n v="108.72305909617613"/>
    <n v="71.007531865585165"/>
    <n v="27.523174971031285"/>
    <n v="110.46349942062572"/>
    <n v="51.463499420625723"/>
    <n v="109.08353442050878"/>
    <n v="71.242959964206506"/>
    <n v="27.614429075789047"/>
    <n v="110.82974523923671"/>
    <n v="51.634128556700091"/>
  </r>
  <r>
    <x v="20"/>
    <x v="5"/>
    <n v="1"/>
    <x v="36"/>
    <x v="9"/>
    <x v="1"/>
    <n v="2452"/>
    <n v="613"/>
    <n v="23"/>
    <n v="74"/>
    <n v="128"/>
    <n v="107"/>
    <n v="25"/>
    <n v="325230"/>
    <n v="231161"/>
    <n v="88132"/>
    <n v="358128"/>
    <n v="121788"/>
    <n v="14140.434782608696"/>
    <n v="3123.7972972972975"/>
    <n v="688.53125"/>
    <n v="3346.9906542056074"/>
    <n v="4871.5200000000004"/>
    <n v="9.3800978792822187E-3"/>
    <n v="3.0179445350734094E-2"/>
    <n v="5.2202283849918436E-2"/>
    <n v="4.3637846655791193E-2"/>
    <n v="1.0195758564437194E-2"/>
    <n v="1.3915887445587263E-2"/>
    <n v="3.8229466238680378E-2"/>
    <n v="6.2668706517096356E-2"/>
    <n v="5.3250394947333933E-2"/>
    <n v="1.4922698836625919E-2"/>
    <n v="132.63866231647634"/>
    <n v="94.274469820554643"/>
    <n v="35.94290375203915"/>
    <n v="146.05546492659053"/>
    <n v="49.668841761827082"/>
    <n v="133.0784307079754"/>
    <n v="94.587040312659653"/>
    <n v="36.062073779034179"/>
    <n v="146.53971722345972"/>
    <n v="49.833520644045464"/>
  </r>
  <r>
    <x v="20"/>
    <x v="5"/>
    <n v="1"/>
    <x v="37"/>
    <x v="10"/>
    <x v="1"/>
    <n v="6888"/>
    <n v="1722"/>
    <n v="56"/>
    <n v="196"/>
    <n v="342"/>
    <n v="339"/>
    <n v="52"/>
    <n v="1128990"/>
    <n v="837287"/>
    <n v="413144"/>
    <n v="1078383"/>
    <n v="300618"/>
    <n v="20160.535714285714"/>
    <n v="4271.8724489795923"/>
    <n v="1208.0233918128654"/>
    <n v="3181.070796460177"/>
    <n v="5781.1153846153848"/>
    <n v="8.130081300813009E-3"/>
    <n v="2.8455284552845527E-2"/>
    <n v="4.9651567944250873E-2"/>
    <n v="4.9216027874564458E-2"/>
    <n v="7.5493612078977937E-3"/>
    <n v="1.0651146954292048E-2"/>
    <n v="3.3123191770931745E-2"/>
    <n v="5.5749987043056795E-2"/>
    <n v="5.528903174174405E-2"/>
    <n v="9.9794319254609565E-3"/>
    <n v="163.9067944250871"/>
    <n v="121.55734610917538"/>
    <n v="59.980255516840884"/>
    <n v="156.55966898954705"/>
    <n v="43.643728222996515"/>
    <n v="164.45023346526756"/>
    <n v="121.96037398686745"/>
    <n v="60.179122272805344"/>
    <n v="157.07874836356004"/>
    <n v="43.788430618395026"/>
  </r>
  <r>
    <x v="20"/>
    <x v="5"/>
    <n v="1"/>
    <x v="38"/>
    <x v="11"/>
    <x v="1"/>
    <n v="27308"/>
    <n v="6827"/>
    <n v="53"/>
    <n v="709"/>
    <n v="1442"/>
    <n v="1127"/>
    <n v="257"/>
    <n v="900420"/>
    <n v="1283010"/>
    <n v="1285477"/>
    <n v="2412252"/>
    <n v="1253492"/>
    <n v="16989.056603773584"/>
    <n v="1809.605077574048"/>
    <n v="891.4542302357836"/>
    <n v="2140.4188110026621"/>
    <n v="4877.4007782101171"/>
    <n v="1.9408232019920903E-3"/>
    <n v="2.5963087739856453E-2"/>
    <n v="5.2805038816464041E-2"/>
    <n v="4.1269957521605394E-2"/>
    <n v="9.4111615643767393E-3"/>
    <n v="2.5613808147503083E-3"/>
    <n v="2.8205300666894841E-2"/>
    <n v="5.5958361003625223E-2"/>
    <n v="4.4074591253791678E-2"/>
    <n v="1.077254136850115E-2"/>
    <n v="32.972755236560715"/>
    <n v="46.982935403544751"/>
    <n v="47.073275230701626"/>
    <n v="88.33499340852498"/>
    <n v="45.902006737952249"/>
    <n v="33.082077626280508"/>
    <n v="47.138709063874813"/>
    <n v="47.229348416070486"/>
    <n v="88.627871346871927"/>
    <n v="46.054196539305664"/>
  </r>
  <r>
    <x v="20"/>
    <x v="5"/>
    <n v="1"/>
    <x v="39"/>
    <x v="12"/>
    <x v="1"/>
    <n v="19504"/>
    <n v="4876"/>
    <n v="81"/>
    <n v="605"/>
    <n v="822"/>
    <n v="1124"/>
    <n v="240"/>
    <n v="1503198"/>
    <n v="1860033"/>
    <n v="1047527"/>
    <n v="3618959"/>
    <n v="995894"/>
    <n v="18558"/>
    <n v="3074.4347107438016"/>
    <n v="1274.3637469586374"/>
    <n v="3219.7144128113878"/>
    <n v="4149.5583333333334"/>
    <n v="4.152994257588187E-3"/>
    <n v="3.1019278096800655E-2"/>
    <n v="4.2145200984413454E-2"/>
    <n v="5.7629204265791635E-2"/>
    <n v="1.2305168170631665E-2"/>
    <n v="5.2259234286013787E-3"/>
    <n v="3.3911738940441097E-2"/>
    <n v="4.5497308820332635E-2"/>
    <n v="6.1517204637335274E-2"/>
    <n v="1.414445408210528E-2"/>
    <n v="77.071267432321577"/>
    <n v="95.366745283018872"/>
    <n v="53.708316242821986"/>
    <n v="185.54957957342083"/>
    <n v="51.061013125512716"/>
    <n v="77.326800070525024"/>
    <n v="95.682937254825291"/>
    <n v="53.886388152110939"/>
    <n v="186.16477606837364"/>
    <n v="51.230307803386808"/>
  </r>
  <r>
    <x v="20"/>
    <x v="5"/>
    <n v="1"/>
    <x v="40"/>
    <x v="13"/>
    <x v="1"/>
    <n v="5664"/>
    <n v="1416"/>
    <n v="43"/>
    <n v="169"/>
    <n v="218"/>
    <n v="232"/>
    <n v="75"/>
    <n v="829625"/>
    <n v="474581"/>
    <n v="177297"/>
    <n v="740635"/>
    <n v="628719"/>
    <n v="19293.60465116279"/>
    <n v="2808.1715976331361"/>
    <n v="813.28899082568807"/>
    <n v="3192.3922413793102"/>
    <n v="8382.92"/>
    <n v="7.5918079096045201E-3"/>
    <n v="2.9837570621468926E-2"/>
    <n v="3.8488700564971751E-2"/>
    <n v="4.0960451977401127E-2"/>
    <n v="1.3241525423728813E-2"/>
    <n v="1.0279082678037947E-2"/>
    <n v="3.5104994336419698E-2"/>
    <n v="4.4444473328186664E-2"/>
    <n v="4.7096587276998683E-2"/>
    <n v="1.6780429088289858E-2"/>
    <n v="146.47334039548022"/>
    <n v="83.789018361581924"/>
    <n v="31.302436440677965"/>
    <n v="130.7618290960452"/>
    <n v="111.00264830508475"/>
    <n v="146.95897817392463"/>
    <n v="84.066823951495351"/>
    <n v="31.406220826641334"/>
    <n v="131.19537477757382"/>
    <n v="111.37068169176644"/>
  </r>
  <r>
    <x v="20"/>
    <x v="5"/>
    <n v="1"/>
    <x v="41"/>
    <x v="14"/>
    <x v="1"/>
    <n v="28544"/>
    <n v="7136"/>
    <n v="218"/>
    <n v="873"/>
    <n v="1360"/>
    <n v="1446"/>
    <n v="326"/>
    <n v="2835547"/>
    <n v="2677406"/>
    <n v="1488911"/>
    <n v="5005428"/>
    <n v="3456077"/>
    <n v="13007.09633027523"/>
    <n v="3066.9026345933562"/>
    <n v="1094.7874999999999"/>
    <n v="3461.5684647302905"/>
    <n v="10601.463190184049"/>
    <n v="7.6373318385650228E-3"/>
    <n v="3.0584360986547085E-2"/>
    <n v="4.76457399103139E-2"/>
    <n v="5.0658632286995513E-2"/>
    <n v="1.1420964125560538E-2"/>
    <n v="8.837948992783836E-3"/>
    <n v="3.2959030742245418E-2"/>
    <n v="5.0583455898942635E-2"/>
    <n v="5.3683012845763281E-2"/>
    <n v="1.2886362098937657E-2"/>
    <n v="99.339510930493276"/>
    <n v="93.799257286995513"/>
    <n v="52.161960482062781"/>
    <n v="175.3583239910314"/>
    <n v="121.0789307735426"/>
    <n v="99.668874753765024"/>
    <n v="94.110252194366367"/>
    <n v="52.33490539162392"/>
    <n v="175.93973100110441"/>
    <n v="121.48037244749176"/>
  </r>
  <r>
    <x v="20"/>
    <x v="5"/>
    <n v="1"/>
    <x v="42"/>
    <x v="15"/>
    <x v="1"/>
    <n v="3892"/>
    <n v="973"/>
    <n v="33"/>
    <n v="122"/>
    <n v="134"/>
    <n v="204"/>
    <n v="57"/>
    <n v="591814"/>
    <n v="372218"/>
    <n v="170384"/>
    <n v="627720"/>
    <n v="415977"/>
    <n v="17933.757575757576"/>
    <n v="3050.967213114754"/>
    <n v="1271.5223880597016"/>
    <n v="3077.0588235294117"/>
    <n v="7297.8421052631575"/>
    <n v="8.478931140801645E-3"/>
    <n v="3.1346351490236381E-2"/>
    <n v="3.442959917780062E-2"/>
    <n v="5.2415210688591986E-2"/>
    <n v="1.4645426515930112E-2"/>
    <n v="1.1903382744216325E-2"/>
    <n v="3.7854347291482883E-2"/>
    <n v="4.1239291041817221E-2"/>
    <n v="6.0738734255860863E-2"/>
    <n v="1.9132020664607962E-2"/>
    <n v="152.0590955806783"/>
    <n v="95.636690647482013"/>
    <n v="43.778006166495373"/>
    <n v="161.28468653648511"/>
    <n v="106.88001027749229"/>
    <n v="152.5632531370683"/>
    <n v="95.953777633130173"/>
    <n v="43.923153765382786"/>
    <n v="161.81943188096349"/>
    <n v="107.23437490528826"/>
  </r>
  <r>
    <x v="20"/>
    <x v="5"/>
    <n v="1"/>
    <x v="43"/>
    <x v="16"/>
    <x v="1"/>
    <n v="6760"/>
    <n v="1690"/>
    <n v="55"/>
    <n v="214"/>
    <n v="415"/>
    <n v="388"/>
    <n v="77"/>
    <n v="1241196"/>
    <n v="397220"/>
    <n v="348134"/>
    <n v="1392749"/>
    <n v="490767"/>
    <n v="22567.200000000001"/>
    <n v="1856.1682242990655"/>
    <n v="838.87710843373497"/>
    <n v="3589.5592783505153"/>
    <n v="6373.5974025974028"/>
    <n v="8.1360946745562129E-3"/>
    <n v="3.1656804733727811E-2"/>
    <n v="6.1390532544378699E-2"/>
    <n v="5.7396449704142011E-2"/>
    <n v="1.1390532544378698E-2"/>
    <n v="1.0681849718732456E-2"/>
    <n v="3.6618507731071837E-2"/>
    <n v="6.8193145137015493E-2"/>
    <n v="6.3988031163160042E-2"/>
    <n v="1.439776479502378E-2"/>
    <n v="183.60887573964496"/>
    <n v="58.760355029585796"/>
    <n v="51.499112426035502"/>
    <n v="206.02795857988167"/>
    <n v="72.598668639053258"/>
    <n v="184.21763775924609"/>
    <n v="58.955177160358019"/>
    <n v="51.669859638346708"/>
    <n v="206.71105189796961"/>
    <n v="72.839372210506596"/>
  </r>
  <r>
    <x v="20"/>
    <x v="5"/>
    <n v="1"/>
    <x v="44"/>
    <x v="17"/>
    <x v="1"/>
    <n v="23196"/>
    <n v="5799"/>
    <n v="148"/>
    <n v="758"/>
    <n v="1584"/>
    <n v="1049"/>
    <n v="234"/>
    <n v="2227009"/>
    <n v="2161493"/>
    <n v="885273"/>
    <n v="3685136"/>
    <n v="518129"/>
    <n v="15047.358108108108"/>
    <n v="2851.5738786279685"/>
    <n v="558.88446969696975"/>
    <n v="3512.9990467111534"/>
    <n v="2214.2264957264956"/>
    <n v="6.3804104155888944E-3"/>
    <n v="3.2678047939299883E-2"/>
    <n v="6.8287635799275742E-2"/>
    <n v="4.522331436454561E-2"/>
    <n v="1.008794619762028E-2"/>
    <n v="7.5985126819948217E-3"/>
    <n v="3.5398010621512155E-2"/>
    <n v="7.2146516381199996E-2"/>
    <n v="4.8402248046193974E-2"/>
    <n v="1.1616740501516329E-2"/>
    <n v="96.008320400068982"/>
    <n v="93.183867908260041"/>
    <n v="38.164899120538024"/>
    <n v="158.86946025176755"/>
    <n v="22.33699775823418"/>
    <n v="96.326639537909216"/>
    <n v="93.492822469381125"/>
    <n v="38.291436255373689"/>
    <n v="159.39619782415457"/>
    <n v="22.411056900595089"/>
  </r>
  <r>
    <x v="20"/>
    <x v="5"/>
    <n v="1"/>
    <x v="45"/>
    <x v="18"/>
    <x v="1"/>
    <n v="23392"/>
    <n v="5848"/>
    <n v="98"/>
    <n v="831"/>
    <n v="1384"/>
    <n v="1425"/>
    <n v="307"/>
    <n v="3116062"/>
    <n v="2729004"/>
    <n v="563248"/>
    <n v="5582434"/>
    <n v="2533746"/>
    <n v="31796.551020408162"/>
    <n v="3284"/>
    <n v="406.97109826589593"/>
    <n v="3917.4975438596493"/>
    <n v="8253.2442996742666"/>
    <n v="4.1894664842681258E-3"/>
    <n v="3.5524965800273596E-2"/>
    <n v="5.9165526675786596E-2"/>
    <n v="6.0918262653898769E-2"/>
    <n v="1.3124145006839946E-2"/>
    <n v="5.1734548454196051E-3"/>
    <n v="3.8344871418282016E-2"/>
    <n v="6.2759817563509651E-2"/>
    <n v="6.4562005297456579E-2"/>
    <n v="1.4857905151652417E-2"/>
    <n v="133.21058481532148"/>
    <n v="116.6639876880985"/>
    <n v="24.078659370725035"/>
    <n v="238.64714432284541"/>
    <n v="108.31677496580028"/>
    <n v="133.65224943702208"/>
    <n v="117.05079145492967"/>
    <n v="24.158493056589958"/>
    <n v="239.43838775791781"/>
    <n v="108.67590324006935"/>
  </r>
  <r>
    <x v="20"/>
    <x v="5"/>
    <n v="1"/>
    <x v="46"/>
    <x v="19"/>
    <x v="1"/>
    <n v="12388"/>
    <n v="3097"/>
    <n v="107"/>
    <n v="332"/>
    <n v="863"/>
    <n v="477"/>
    <n v="116"/>
    <n v="1334197"/>
    <n v="918180"/>
    <n v="726149"/>
    <n v="1529002"/>
    <n v="316375"/>
    <n v="12469.130841121496"/>
    <n v="2765.602409638554"/>
    <n v="841.42410196987248"/>
    <n v="3205.4549266247382"/>
    <n v="2727.3706896551726"/>
    <n v="8.6373910235711983E-3"/>
    <n v="2.6800129157248949E-2"/>
    <n v="6.9664191152728441E-2"/>
    <n v="3.8505004843396834E-2"/>
    <n v="9.363900548918308E-3"/>
    <n v="1.0574539371551939E-2"/>
    <n v="3.0180970476462055E-2"/>
    <n v="7.499361168646379E-2"/>
    <n v="4.2532985978095211E-2"/>
    <n v="1.1380133898430678E-2"/>
    <n v="107.70075879883758"/>
    <n v="74.118501775912179"/>
    <n v="58.617129480142076"/>
    <n v="123.42605747497578"/>
    <n v="25.538827897965774"/>
    <n v="108.05784464871732"/>
    <n v="74.364244410352654"/>
    <n v="58.811476741306898"/>
    <n v="123.83528113432881"/>
    <n v="25.62350282659753"/>
  </r>
  <r>
    <x v="20"/>
    <x v="5"/>
    <n v="1"/>
    <x v="47"/>
    <x v="20"/>
    <x v="1"/>
    <n v="10672"/>
    <n v="2668"/>
    <n v="77"/>
    <n v="404"/>
    <n v="568"/>
    <n v="546"/>
    <n v="90"/>
    <n v="1143253"/>
    <n v="1534022"/>
    <n v="572500"/>
    <n v="2436810"/>
    <n v="366408"/>
    <n v="14847.441558441558"/>
    <n v="3797.0841584158416"/>
    <n v="1007.9225352112676"/>
    <n v="4463.0219780219777"/>
    <n v="4071.2"/>
    <n v="7.2151424287856076E-3"/>
    <n v="3.7856071964017989E-2"/>
    <n v="5.3223388305847073E-2"/>
    <n v="5.1161919040479759E-2"/>
    <n v="8.4332833583208398E-3"/>
    <n v="9.1240418192356839E-3"/>
    <n v="4.2160553098240156E-2"/>
    <n v="5.8286389534711269E-2"/>
    <n v="5.6131302144495451E-2"/>
    <n v="1.0495775628079367E-2"/>
    <n v="107.12640554722638"/>
    <n v="143.7426911544228"/>
    <n v="53.645052473763116"/>
    <n v="228.33676911544228"/>
    <n v="34.333583208395801"/>
    <n v="107.48158710765385"/>
    <n v="144.21927536429592"/>
    <n v="53.822914629685492"/>
    <n v="229.09382812011165"/>
    <n v="34.447417473596161"/>
  </r>
  <r>
    <x v="20"/>
    <x v="5"/>
    <n v="1"/>
    <x v="48"/>
    <x v="21"/>
    <x v="1"/>
    <n v="20812"/>
    <n v="5203"/>
    <n v="212"/>
    <n v="785"/>
    <n v="830"/>
    <n v="1271"/>
    <n v="309"/>
    <n v="2475302"/>
    <n v="2235381"/>
    <n v="1042546"/>
    <n v="3765378"/>
    <n v="875539"/>
    <n v="11675.952830188678"/>
    <n v="2847.6191082802547"/>
    <n v="1256.0795180722891"/>
    <n v="2962.5318646734854"/>
    <n v="2833.4595469255664"/>
    <n v="1.0186430905246973E-2"/>
    <n v="3.7718623870843744E-2"/>
    <n v="3.9880837978089563E-2"/>
    <n v="6.1070536229098596E-2"/>
    <n v="1.4847203536421296E-2"/>
    <n v="1.1808191470266259E-2"/>
    <n v="4.0795627244925227E-2"/>
    <n v="4.3041250098625479E-2"/>
    <n v="6.4938045494688554E-2"/>
    <n v="1.6800522384697095E-2"/>
    <n v="118.93628675763982"/>
    <n v="107.4082740726504"/>
    <n v="50.093503747837786"/>
    <n v="180.92340957140112"/>
    <n v="42.06895060541995"/>
    <n v="119.33062441609326"/>
    <n v="107.76439017860083"/>
    <n v="50.259590612579949"/>
    <n v="181.52326782858029"/>
    <n v="42.208431767372986"/>
  </r>
  <r>
    <x v="20"/>
    <x v="5"/>
    <n v="1"/>
    <x v="49"/>
    <x v="22"/>
    <x v="1"/>
    <n v="6244"/>
    <n v="1561"/>
    <n v="69"/>
    <n v="244"/>
    <n v="312"/>
    <n v="355"/>
    <n v="47"/>
    <n v="1114399"/>
    <n v="898131"/>
    <n v="285763"/>
    <n v="1220092"/>
    <n v="270797"/>
    <n v="16150.710144927536"/>
    <n v="3680.8647540983607"/>
    <n v="915.90705128205127"/>
    <n v="3436.8788732394364"/>
    <n v="5761.6382978723404"/>
    <n v="1.1050608584240871E-2"/>
    <n v="3.9077514413837285E-2"/>
    <n v="4.9967969250480464E-2"/>
    <n v="5.6854580397181297E-2"/>
    <n v="7.5272261370916077E-3"/>
    <n v="1.4133119376391631E-2"/>
    <n v="4.4791407603318595E-2"/>
    <n v="5.6392470939475414E-2"/>
    <n v="6.3682627888712248E-2"/>
    <n v="1.0075823658953455E-2"/>
    <n v="178.47517616912236"/>
    <n v="143.83904548366431"/>
    <n v="45.766015374759768"/>
    <n v="195.4023062139654"/>
    <n v="43.369154388212685"/>
    <n v="179.06691721789088"/>
    <n v="144.31594915988038"/>
    <n v="45.917754291717905"/>
    <n v="196.05016978856844"/>
    <n v="43.5129464239049"/>
  </r>
  <r>
    <x v="20"/>
    <x v="5"/>
    <n v="1"/>
    <x v="50"/>
    <x v="23"/>
    <x v="1"/>
    <n v="9660"/>
    <n v="2415"/>
    <n v="115"/>
    <n v="456"/>
    <n v="526"/>
    <n v="804"/>
    <n v="158"/>
    <n v="2064725"/>
    <n v="1402175"/>
    <n v="650686"/>
    <n v="2746518"/>
    <n v="1010751"/>
    <n v="17954.130434782608"/>
    <n v="3074.9451754385964"/>
    <n v="1237.045627376426"/>
    <n v="3416.0671641791046"/>
    <n v="6397.158227848101"/>
    <n v="1.1904761904761904E-2"/>
    <n v="4.7204968944099382E-2"/>
    <n v="5.4451345755693582E-2"/>
    <n v="8.3229813664596267E-2"/>
    <n v="1.6356107660455487E-2"/>
    <n v="1.4475910152195726E-2"/>
    <n v="5.2232571724444281E-2"/>
    <n v="5.983049516325948E-2"/>
    <n v="8.9778241708412254E-2"/>
    <n v="1.9363058223167074E-2"/>
    <n v="213.73964803312629"/>
    <n v="145.15269151138716"/>
    <n v="67.358799171842648"/>
    <n v="284.31863354037267"/>
    <n v="104.63260869565218"/>
    <n v="214.44830974286839"/>
    <n v="145.63395062960274"/>
    <n v="67.582129762243426"/>
    <n v="285.2613024874322"/>
    <n v="104.97952198036735"/>
  </r>
  <r>
    <x v="20"/>
    <x v="5"/>
    <n v="1"/>
    <x v="51"/>
    <x v="24"/>
    <x v="1"/>
    <n v="5004"/>
    <n v="1251"/>
    <n v="58"/>
    <n v="235"/>
    <n v="175"/>
    <n v="376"/>
    <n v="11"/>
    <n v="591191"/>
    <n v="528778"/>
    <n v="331202"/>
    <n v="1027681"/>
    <n v="63706"/>
    <n v="10192.948275862069"/>
    <n v="2250.1191489361704"/>
    <n v="1892.5828571428572"/>
    <n v="2733.1941489361702"/>
    <n v="5791.454545454545"/>
    <n v="1.1590727418065548E-2"/>
    <n v="4.6962430055955233E-2"/>
    <n v="3.4972022382094327E-2"/>
    <n v="7.5139888089528373E-2"/>
    <n v="2.1982414068745003E-3"/>
    <n v="1.5116229879981144E-2"/>
    <n v="5.3930741642968141E-2"/>
    <n v="4.1023028562818142E-2"/>
    <n v="8.3822903405943755E-2"/>
    <n v="3.7408547910103306E-3"/>
    <n v="118.14368505195843"/>
    <n v="105.67106314948042"/>
    <n v="66.187450039968027"/>
    <n v="205.37190247801757"/>
    <n v="12.731015187849721"/>
    <n v="118.53539481013665"/>
    <n v="106.02141946835192"/>
    <n v="66.406896978991355"/>
    <n v="206.05282061783086"/>
    <n v="12.77322533965261"/>
  </r>
  <r>
    <x v="20"/>
    <x v="5"/>
    <n v="1"/>
    <x v="52"/>
    <x v="25"/>
    <x v="1"/>
    <n v="22900"/>
    <n v="5725"/>
    <n v="291"/>
    <n v="1048"/>
    <n v="1152"/>
    <n v="1352"/>
    <n v="191"/>
    <n v="4489702"/>
    <n v="2787097"/>
    <n v="1090300"/>
    <n v="4379158"/>
    <n v="1045823"/>
    <n v="15428.529209621993"/>
    <n v="2659.4437022900765"/>
    <n v="946.44097222222217"/>
    <n v="3239.0221893491125"/>
    <n v="5475.513089005236"/>
    <n v="1.2707423580786026E-2"/>
    <n v="4.5764192139737994E-2"/>
    <n v="5.0305676855895196E-2"/>
    <n v="5.9039301310043667E-2"/>
    <n v="8.3406113537117903E-3"/>
    <n v="1.4432029486402669E-2"/>
    <n v="4.8981769035549079E-2"/>
    <n v="5.3671091647691502E-2"/>
    <n v="6.2668364470496729E-2"/>
    <n v="9.7409026399832947E-3"/>
    <n v="196.05685589519652"/>
    <n v="121.70729257641922"/>
    <n v="47.611353711790393"/>
    <n v="191.22960698689957"/>
    <n v="45.669126637554584"/>
    <n v="196.70688965348089"/>
    <n v="122.11081760717028"/>
    <n v="47.769210916267987"/>
    <n v="191.86363582285819"/>
    <n v="45.820544316320401"/>
  </r>
  <r>
    <x v="20"/>
    <x v="5"/>
    <n v="1"/>
    <x v="53"/>
    <x v="26"/>
    <x v="1"/>
    <n v="9876"/>
    <n v="2469"/>
    <n v="98"/>
    <n v="462"/>
    <n v="997"/>
    <n v="855"/>
    <n v="145"/>
    <n v="1245726"/>
    <n v="1610279"/>
    <n v="669706"/>
    <n v="3140399"/>
    <n v="406608"/>
    <n v="12711.489795918367"/>
    <n v="3485.4523809523807"/>
    <n v="671.72116349047144"/>
    <n v="3672.9812865497074"/>
    <n v="2804.1931034482759"/>
    <n v="9.9230457675172131E-3"/>
    <n v="4.678007290400972E-2"/>
    <n v="0.1009518023491292"/>
    <n v="8.6573511543134876E-2"/>
    <n v="1.4682057513163224E-2"/>
    <n v="1.2246972081099297E-2"/>
    <n v="5.1731066720235717E-2"/>
    <n v="0.10801520406113738"/>
    <n v="9.3166687980951179E-2"/>
    <n v="1.7502044060479501E-2"/>
    <n v="126.13669501822601"/>
    <n v="163.04971648440664"/>
    <n v="67.811462130417169"/>
    <n v="317.9828878088295"/>
    <n v="41.171324422843256"/>
    <n v="126.55490589662598"/>
    <n v="163.59031385096961"/>
    <n v="68.036293541602078"/>
    <n v="319.03717183622911"/>
    <n v="41.307829471982835"/>
  </r>
  <r>
    <x v="21"/>
    <x v="5"/>
    <n v="2"/>
    <x v="27"/>
    <x v="0"/>
    <x v="1"/>
    <n v="24876"/>
    <n v="6219"/>
    <n v="43"/>
    <n v="784"/>
    <n v="449"/>
    <n v="1220"/>
    <n v="180"/>
    <n v="616904"/>
    <n v="1222474"/>
    <n v="570802"/>
    <n v="1988767"/>
    <n v="636393"/>
    <n v="14346.60465116279"/>
    <n v="1559.2780612244899"/>
    <n v="1271.2739420935411"/>
    <n v="1630.1368852459016"/>
    <n v="3535.5166666666669"/>
    <n v="1.7285737256793696E-3"/>
    <n v="3.1516320951921528E-2"/>
    <n v="1.8049525647210161E-2"/>
    <n v="4.9043254542530952E-2"/>
    <n v="7.2358900144717797E-3"/>
    <n v="2.34224235232892E-3"/>
    <n v="3.4097270751300576E-2"/>
    <n v="2.0016249275837037E-2"/>
    <n v="5.2233584999168255E-2"/>
    <n v="8.4879774560561692E-3"/>
    <n v="24.799163852709437"/>
    <n v="49.142707830840969"/>
    <n v="22.945891622447338"/>
    <n v="79.947218202283324"/>
    <n v="25.582609744331887"/>
    <n v="24.881386397837385"/>
    <n v="49.305642296548349"/>
    <n v="23.021969574939337"/>
    <n v="80.212286161652159"/>
    <n v="25.667429833294854"/>
  </r>
  <r>
    <x v="21"/>
    <x v="5"/>
    <n v="2"/>
    <x v="28"/>
    <x v="1"/>
    <x v="1"/>
    <n v="3192"/>
    <n v="798"/>
    <n v="4"/>
    <n v="77"/>
    <n v="154"/>
    <n v="130"/>
    <n v="20"/>
    <n v="97816"/>
    <n v="219539"/>
    <n v="196764"/>
    <n v="339764"/>
    <n v="117687"/>
    <n v="24454"/>
    <n v="2851.1558441558441"/>
    <n v="1277.6883116883116"/>
    <n v="2613.5692307692307"/>
    <n v="5884.35"/>
    <n v="1.2531328320802004E-3"/>
    <n v="2.4122807017543858E-2"/>
    <n v="4.8245614035087717E-2"/>
    <n v="4.0726817042606514E-2"/>
    <n v="6.2656641604010022E-3"/>
    <n v="2.7121175705524794E-3"/>
    <n v="3.0450362837765477E-2"/>
    <n v="5.7082837604772271E-2"/>
    <n v="4.8878285762460977E-2"/>
    <n v="9.5198562433861673E-3"/>
    <n v="30.644110275689222"/>
    <n v="68.777882205513791"/>
    <n v="61.642857142857146"/>
    <n v="106.44235588972431"/>
    <n v="36.869360902255636"/>
    <n v="30.745711956899672"/>
    <n v="69.005917818207635"/>
    <n v="61.847236316015859"/>
    <n v="106.79526945820787"/>
    <n v="36.99160263220385"/>
  </r>
  <r>
    <x v="21"/>
    <x v="5"/>
    <n v="2"/>
    <x v="29"/>
    <x v="2"/>
    <x v="1"/>
    <n v="3560"/>
    <n v="890"/>
    <n v="20"/>
    <n v="130"/>
    <n v="316"/>
    <n v="333"/>
    <n v="23"/>
    <n v="194395"/>
    <n v="447664"/>
    <n v="302547"/>
    <n v="1010487"/>
    <n v="123567"/>
    <n v="9719.75"/>
    <n v="3443.5692307692307"/>
    <n v="957.42721518987344"/>
    <n v="3034.4954954954956"/>
    <n v="5372.478260869565"/>
    <n v="5.6179775280898875E-3"/>
    <n v="3.6516853932584269E-2"/>
    <n v="8.8764044943820231E-2"/>
    <n v="9.3539325842696627E-2"/>
    <n v="6.4606741573033704E-3"/>
    <n v="8.5367319301416465E-3"/>
    <n v="4.3841719528822806E-2"/>
    <n v="9.9870229553532655E-2"/>
    <n v="0.10491042701280137"/>
    <n v="9.5893629895688406E-3"/>
    <n v="54.605337078651687"/>
    <n v="125.74831460674157"/>
    <n v="84.985112359550556"/>
    <n v="283.84466292134829"/>
    <n v="34.70983146067416"/>
    <n v="54.786383093704558"/>
    <n v="126.16523779552024"/>
    <n v="85.26688364336033"/>
    <n v="284.78576040128723"/>
    <n v="34.824913190873183"/>
  </r>
  <r>
    <x v="21"/>
    <x v="5"/>
    <n v="2"/>
    <x v="30"/>
    <x v="3"/>
    <x v="1"/>
    <n v="24856"/>
    <n v="6214"/>
    <n v="39"/>
    <n v="624"/>
    <n v="2119"/>
    <n v="1069"/>
    <n v="151"/>
    <n v="653629"/>
    <n v="2538621"/>
    <n v="1754498"/>
    <n v="3475278"/>
    <n v="872378"/>
    <n v="16759.717948717949"/>
    <n v="4068.3028846153848"/>
    <n v="827.98395469561115"/>
    <n v="3250.9616463985035"/>
    <n v="5777.337748344371"/>
    <n v="1.5690376569037657E-3"/>
    <n v="2.5104602510460251E-2"/>
    <n v="8.5251046025104596E-2"/>
    <n v="4.3007724493080143E-2"/>
    <n v="6.0749919536530412E-3"/>
    <n v="2.153983965352946E-3"/>
    <n v="2.7416645929484732E-2"/>
    <n v="8.9378109228753722E-2"/>
    <n v="4.6005973852364698E-2"/>
    <n v="7.223383437992034E-3"/>
    <n v="26.296628580624397"/>
    <n v="102.13312681042807"/>
    <n v="70.586498229803667"/>
    <n v="139.81646282587704"/>
    <n v="35.097280334728033"/>
    <n v="26.38381602545218"/>
    <n v="102.47175297049158"/>
    <n v="70.820530375830629"/>
    <n v="140.28002948048726"/>
    <n v="35.213646666001544"/>
  </r>
  <r>
    <x v="21"/>
    <x v="5"/>
    <n v="2"/>
    <x v="31"/>
    <x v="4"/>
    <x v="1"/>
    <n v="10768"/>
    <n v="2692"/>
    <n v="30"/>
    <n v="238"/>
    <n v="942"/>
    <n v="355"/>
    <n v="75"/>
    <n v="612859"/>
    <n v="680283"/>
    <n v="2214489"/>
    <n v="1141450"/>
    <n v="232558"/>
    <n v="20428.633333333335"/>
    <n v="2858.3319327731092"/>
    <n v="2350.8375796178343"/>
    <n v="3215.3521126760565"/>
    <n v="3100.7733333333335"/>
    <n v="2.786032689450223E-3"/>
    <n v="2.2102526002971769E-2"/>
    <n v="8.7481426448736993E-2"/>
    <n v="3.2968053491827638E-2"/>
    <n v="6.9650817236255576E-3"/>
    <n v="3.9695528979839766E-3"/>
    <n v="2.5403605740453594E-2"/>
    <n v="9.3825484991774802E-2"/>
    <n v="3.697723262626941E-2"/>
    <n v="8.8324662930116243E-3"/>
    <n v="56.914840267459141"/>
    <n v="63.176355869242201"/>
    <n v="205.65462481426448"/>
    <n v="106.00390044576523"/>
    <n v="21.597139673105499"/>
    <n v="57.103543525767982"/>
    <n v="63.385819414155655"/>
    <n v="206.3364803304421"/>
    <n v="106.35536029900493"/>
    <n v="21.668745788616224"/>
  </r>
  <r>
    <x v="21"/>
    <x v="5"/>
    <n v="2"/>
    <x v="32"/>
    <x v="5"/>
    <x v="1"/>
    <n v="4260"/>
    <n v="1065"/>
    <n v="24"/>
    <n v="108"/>
    <n v="202"/>
    <n v="162"/>
    <n v="47"/>
    <n v="492217"/>
    <n v="331645"/>
    <n v="244064"/>
    <n v="524121"/>
    <n v="262540"/>
    <n v="20509.041666666668"/>
    <n v="3070.787037037037"/>
    <n v="1208.2376237623762"/>
    <n v="3235.3148148148148"/>
    <n v="5585.9574468085102"/>
    <n v="5.6338028169014088E-3"/>
    <n v="2.5352112676056339E-2"/>
    <n v="4.7417840375586856E-2"/>
    <n v="3.8028169014084505E-2"/>
    <n v="1.1032863849765259E-2"/>
    <n v="8.3057330800138437E-3"/>
    <n v="3.0963652799409158E-2"/>
    <n v="5.5004895307199556E-2"/>
    <n v="4.4856035287293677E-2"/>
    <n v="1.4761810593732775E-2"/>
    <n v="115.54389671361503"/>
    <n v="77.850938967136145"/>
    <n v="57.292018779342726"/>
    <n v="123.03309859154929"/>
    <n v="61.629107981220656"/>
    <n v="115.92698677738572"/>
    <n v="78.109056635154985"/>
    <n v="57.48197258696036"/>
    <n v="123.44101938118793"/>
    <n v="61.833441568525359"/>
  </r>
  <r>
    <x v="21"/>
    <x v="5"/>
    <n v="2"/>
    <x v="33"/>
    <x v="6"/>
    <x v="1"/>
    <n v="28760"/>
    <n v="7190"/>
    <n v="111"/>
    <n v="891"/>
    <n v="652"/>
    <n v="1368"/>
    <n v="267"/>
    <n v="2993241"/>
    <n v="2302088"/>
    <n v="535273"/>
    <n v="3493714"/>
    <n v="2418875"/>
    <n v="26966.135135135137"/>
    <n v="2583.7126823793492"/>
    <n v="820.97085889570553"/>
    <n v="2553.8845029239765"/>
    <n v="9059.4569288389521"/>
    <n v="3.8595271210013909E-3"/>
    <n v="3.0980528511821974E-2"/>
    <n v="2.267037552155772E-2"/>
    <n v="4.7566063977746868E-2"/>
    <n v="9.2837273991655082E-3"/>
    <n v="4.7114275198241462E-3"/>
    <n v="3.3361050203914312E-2"/>
    <n v="2.4715460547128427E-2"/>
    <n v="5.0490401647551336E-2"/>
    <n v="1.0601369061220021E-2"/>
    <n v="104.07652990264256"/>
    <n v="80.044784422809457"/>
    <n v="18.61171766342142"/>
    <n v="121.47823365785814"/>
    <n v="84.105528511821973"/>
    <n v="104.42159948754897"/>
    <n v="80.310175866591635"/>
    <n v="18.673425501821871"/>
    <n v="121.88099923529133"/>
    <n v="84.384383502846916"/>
  </r>
  <r>
    <x v="21"/>
    <x v="5"/>
    <n v="2"/>
    <x v="34"/>
    <x v="7"/>
    <x v="1"/>
    <n v="26436"/>
    <n v="6609"/>
    <n v="208"/>
    <n v="701"/>
    <n v="1150"/>
    <n v="1642"/>
    <n v="534"/>
    <n v="3187022"/>
    <n v="1733120"/>
    <n v="1014396"/>
    <n v="5082309"/>
    <n v="2886728"/>
    <n v="15322.221153846154"/>
    <n v="2472.3537803138374"/>
    <n v="882.08347826086958"/>
    <n v="3095.1942752740561"/>
    <n v="5405.8576779026216"/>
    <n v="7.8680587078226658E-3"/>
    <n v="2.6516870933575427E-2"/>
    <n v="4.3501286124981088E-2"/>
    <n v="6.211227114540778E-2"/>
    <n v="2.0199727644121653E-2"/>
    <n v="9.1341836409609117E-3"/>
    <n v="2.8819284849516454E-2"/>
    <n v="4.6424437415074009E-2"/>
    <n v="6.557104510861167E-2"/>
    <n v="2.2215769684887334E-2"/>
    <n v="120.55613557270389"/>
    <n v="65.559086094719319"/>
    <n v="38.371765773944624"/>
    <n v="192.2495460735361"/>
    <n v="109.19685277651688"/>
    <n v="120.95584389982537"/>
    <n v="65.776449669837646"/>
    <n v="38.498988782822103"/>
    <n v="192.88695655526618"/>
    <n v="109.55889898132334"/>
  </r>
  <r>
    <x v="21"/>
    <x v="5"/>
    <n v="2"/>
    <x v="35"/>
    <x v="8"/>
    <x v="1"/>
    <n v="3428"/>
    <n v="857"/>
    <n v="33"/>
    <n v="84"/>
    <n v="125"/>
    <n v="107"/>
    <n v="40"/>
    <n v="412045"/>
    <n v="234811"/>
    <n v="91178"/>
    <n v="296419"/>
    <n v="145072"/>
    <n v="12486.212121212122"/>
    <n v="2795.3690476190477"/>
    <n v="729.42399999999998"/>
    <n v="2770.2710280373831"/>
    <n v="3626.8"/>
    <n v="9.6266044340723462E-3"/>
    <n v="2.4504084014002333E-2"/>
    <n v="3.6464410735122521E-2"/>
    <n v="3.1213535589264877E-2"/>
    <n v="1.1668611435239206E-2"/>
    <n v="1.3512324950403306E-2"/>
    <n v="3.0656808647256908E-2"/>
    <n v="4.3923812423208218E-2"/>
    <n v="3.8133773539444929E-2"/>
    <n v="1.5942236301478035E-2"/>
    <n v="120.19982497082847"/>
    <n v="68.497957992998835"/>
    <n v="26.598016336056009"/>
    <n v="86.469953325554258"/>
    <n v="42.319719953325553"/>
    <n v="120.59835193696874"/>
    <n v="68.725065506611088"/>
    <n v="26.686203043135908"/>
    <n v="86.756647654514268"/>
    <n v="42.460032550328066"/>
  </r>
  <r>
    <x v="21"/>
    <x v="5"/>
    <n v="2"/>
    <x v="36"/>
    <x v="9"/>
    <x v="1"/>
    <n v="2436"/>
    <n v="609"/>
    <n v="23"/>
    <n v="74"/>
    <n v="134"/>
    <n v="94"/>
    <n v="25"/>
    <n v="323328"/>
    <n v="214731"/>
    <n v="82751"/>
    <n v="289607"/>
    <n v="111432"/>
    <n v="14057.739130434782"/>
    <n v="2901.7702702702704"/>
    <n v="617.54477611940297"/>
    <n v="3080.9255319148938"/>
    <n v="4457.28"/>
    <n v="9.4417077175697871E-3"/>
    <n v="3.0377668308702793E-2"/>
    <n v="5.5008210180623976E-2"/>
    <n v="3.858784893267652E-2"/>
    <n v="1.0262725779967159E-2"/>
    <n v="1.4007147028863368E-2"/>
    <n v="3.8479734773856411E-2"/>
    <n v="6.5771500480400022E-2"/>
    <n v="4.7680643249388949E-2"/>
    <n v="1.5020552320527937E-2"/>
    <n v="132.72906403940885"/>
    <n v="88.149014778325125"/>
    <n v="33.970032840722496"/>
    <n v="118.88628899835797"/>
    <n v="45.743842364532021"/>
    <n v="133.16913216116444"/>
    <n v="88.441276097643893"/>
    <n v="34.082661741230325"/>
    <n v="119.28046088739099"/>
    <n v="45.895507766054521"/>
  </r>
  <r>
    <x v="21"/>
    <x v="5"/>
    <n v="2"/>
    <x v="37"/>
    <x v="10"/>
    <x v="1"/>
    <n v="6852"/>
    <n v="1713"/>
    <n v="54"/>
    <n v="183"/>
    <n v="96"/>
    <n v="234"/>
    <n v="40"/>
    <n v="1028353"/>
    <n v="832044"/>
    <n v="106558"/>
    <n v="701571"/>
    <n v="233024"/>
    <n v="19043.574074074073"/>
    <n v="4546.688524590164"/>
    <n v="1109.9791666666667"/>
    <n v="2998.1666666666665"/>
    <n v="5825.6"/>
    <n v="7.8809106830122592E-3"/>
    <n v="2.6707530647985988E-2"/>
    <n v="1.4010507880910683E-2"/>
    <n v="3.4150612959719787E-2"/>
    <n v="5.837711617046118E-3"/>
    <n v="1.0369867430587577E-2"/>
    <n v="3.1245753236776419E-2"/>
    <n v="1.7318849333520486E-2"/>
    <n v="3.9262734842694061E-2"/>
    <n v="7.9820691848737566E-3"/>
    <n v="150.08070636310566"/>
    <n v="121.43082311733801"/>
    <n v="15.551371862230006"/>
    <n v="102.38922942206655"/>
    <n v="34.008172796263864"/>
    <n v="150.57830449685994"/>
    <n v="121.83343150337028"/>
    <n v="15.602933010917848"/>
    <n v="102.72870469981274"/>
    <n v="34.12092815120517"/>
  </r>
  <r>
    <x v="21"/>
    <x v="5"/>
    <n v="2"/>
    <x v="38"/>
    <x v="11"/>
    <x v="1"/>
    <n v="27336"/>
    <n v="6834"/>
    <n v="58"/>
    <n v="624"/>
    <n v="2158"/>
    <n v="982"/>
    <n v="249"/>
    <n v="844869"/>
    <n v="1153211"/>
    <n v="1740129"/>
    <n v="1674670"/>
    <n v="1277944"/>
    <n v="14566.706896551725"/>
    <n v="1848.0945512820513"/>
    <n v="806.36190917516217"/>
    <n v="1705.3665987780041"/>
    <n v="5132.3052208835343"/>
    <n v="2.1217442200760902E-3"/>
    <n v="2.2827041264266899E-2"/>
    <n v="7.8943517705589702E-2"/>
    <n v="3.5923324553702077E-2"/>
    <n v="9.1088674275680414E-3"/>
    <n v="2.7701900947048222E-3"/>
    <n v="2.4931783762168043E-2"/>
    <n v="8.2743572046764302E-2"/>
    <n v="3.854592715134067E-2"/>
    <n v="1.0447722596947149E-2"/>
    <n v="30.90682616330114"/>
    <n v="42.186530582382204"/>
    <n v="63.65704565408253"/>
    <n v="61.262437810945272"/>
    <n v="46.74948785484343"/>
    <n v="31.009298888755392"/>
    <n v="42.326401585098395"/>
    <n v="63.868102943759368"/>
    <n v="61.465555689736505"/>
    <n v="46.904487511190048"/>
  </r>
  <r>
    <x v="21"/>
    <x v="5"/>
    <n v="2"/>
    <x v="39"/>
    <x v="12"/>
    <x v="1"/>
    <n v="19644"/>
    <n v="4911"/>
    <n v="78"/>
    <n v="576"/>
    <n v="859"/>
    <n v="996"/>
    <n v="228"/>
    <n v="1577452"/>
    <n v="1670520"/>
    <n v="949128"/>
    <n v="2774383"/>
    <n v="983272"/>
    <n v="20223.74358974359"/>
    <n v="2900.2083333333335"/>
    <n v="1104.9220023282887"/>
    <n v="2785.5251004016063"/>
    <n v="4312.5964912280706"/>
    <n v="3.970678069639585E-3"/>
    <n v="2.9321930360415395E-2"/>
    <n v="4.3728364895133376E-2"/>
    <n v="5.0702504581551622E-2"/>
    <n v="1.1606597434331093E-2"/>
    <n v="5.0161427342060531E-3"/>
    <n v="3.2126555652470946E-2"/>
    <n v="4.7127850562303293E-2"/>
    <n v="5.4349681513281685E-2"/>
    <n v="1.3387164507502651E-2"/>
    <n v="80.301975157808997"/>
    <n v="85.039706780696392"/>
    <n v="48.316432498472814"/>
    <n v="141.23309916513949"/>
    <n v="50.054571370392992"/>
    <n v="80.568219326987105"/>
    <n v="85.321659074329048"/>
    <n v="48.476627417750031"/>
    <n v="141.70136272993693"/>
    <n v="50.220529153397543"/>
  </r>
  <r>
    <x v="21"/>
    <x v="5"/>
    <n v="2"/>
    <x v="40"/>
    <x v="13"/>
    <x v="1"/>
    <n v="5596"/>
    <n v="1399"/>
    <n v="43"/>
    <n v="167"/>
    <n v="243"/>
    <n v="234"/>
    <n v="71"/>
    <n v="908342"/>
    <n v="482969"/>
    <n v="221836"/>
    <n v="704909"/>
    <n v="626941"/>
    <n v="21124.232558139534"/>
    <n v="2892.0299401197603"/>
    <n v="912.90534979423865"/>
    <n v="3012.431623931624"/>
    <n v="8830.1549295774639"/>
    <n v="7.684060042887777E-3"/>
    <n v="2.9842744817726946E-2"/>
    <n v="4.3423874195854181E-2"/>
    <n v="4.1815582558970693E-2"/>
    <n v="1.2687634024303073E-2"/>
    <n v="1.0403862907264475E-2"/>
    <n v="3.5142520873527303E-2"/>
    <n v="4.9771935626283764E-2"/>
    <n v="4.8050212714893403E-2"/>
    <n v="1.6173692580871139E-2"/>
    <n v="162.31987133666905"/>
    <n v="86.306111508220155"/>
    <n v="39.64188706218728"/>
    <n v="125.96658327376697"/>
    <n v="112.03377412437456"/>
    <n v="162.85804887464616"/>
    <n v="86.592262613573936"/>
    <n v="39.773321205180437"/>
    <n v="126.38423014038538"/>
    <n v="112.40522624685366"/>
  </r>
  <r>
    <x v="21"/>
    <x v="5"/>
    <n v="2"/>
    <x v="41"/>
    <x v="14"/>
    <x v="1"/>
    <n v="28328"/>
    <n v="7082"/>
    <n v="216"/>
    <n v="837"/>
    <n v="1670"/>
    <n v="1301"/>
    <n v="312"/>
    <n v="2941673"/>
    <n v="2496255"/>
    <n v="2131412"/>
    <n v="4120764"/>
    <n v="3300184"/>
    <n v="13618.856481481482"/>
    <n v="2982.3835125448027"/>
    <n v="1276.294610778443"/>
    <n v="3167.3820138355113"/>
    <n v="10577.51282051282"/>
    <n v="7.6249646992375035E-3"/>
    <n v="2.9546738209545325E-2"/>
    <n v="5.8952273369104774E-2"/>
    <n v="4.592629200790737E-2"/>
    <n v="1.1013837898898616E-2"/>
    <n v="8.8291818217338652E-3"/>
    <n v="3.1890913308391805E-2"/>
    <n v="6.2212922497378857E-2"/>
    <n v="4.8824100090994672E-2"/>
    <n v="1.2458653464331705E-2"/>
    <n v="103.84329991527817"/>
    <n v="88.119704885625524"/>
    <n v="75.24046879412596"/>
    <n v="145.4661112680034"/>
    <n v="116.4990115786501"/>
    <n v="104.18759621753378"/>
    <n v="88.411869026910807"/>
    <n v="75.489931351719292"/>
    <n v="145.9484095410161"/>
    <n v="116.88526836108757"/>
  </r>
  <r>
    <x v="21"/>
    <x v="5"/>
    <n v="2"/>
    <x v="42"/>
    <x v="15"/>
    <x v="1"/>
    <n v="3868"/>
    <n v="967"/>
    <n v="33"/>
    <n v="121"/>
    <n v="149"/>
    <n v="186"/>
    <n v="50"/>
    <n v="518960"/>
    <n v="373890"/>
    <n v="149760"/>
    <n v="556928"/>
    <n v="406826"/>
    <n v="15726.060606060606"/>
    <n v="3090"/>
    <n v="1005.1006711409397"/>
    <n v="2994.2365591397847"/>
    <n v="8136.52"/>
    <n v="8.5315408479834532E-3"/>
    <n v="3.1282316442605998E-2"/>
    <n v="3.8521199586349537E-2"/>
    <n v="4.8086866597724924E-2"/>
    <n v="1.2926577042399173E-2"/>
    <n v="1.1977148926464416E-2"/>
    <n v="3.7804015501825258E-2"/>
    <n v="4.573115279604105E-2"/>
    <n v="5.6102255281682542E-2"/>
    <n v="1.7158416534150837E-2"/>
    <n v="134.1675284384695"/>
    <n v="96.66235780765254"/>
    <n v="38.717683557394004"/>
    <n v="143.98345398138574"/>
    <n v="105.17735263702171"/>
    <n v="134.61236584215206"/>
    <n v="96.982845430711876"/>
    <n v="38.846053469478747"/>
    <n v="144.46083644931798"/>
    <n v="105.52607204042575"/>
  </r>
  <r>
    <x v="21"/>
    <x v="5"/>
    <n v="2"/>
    <x v="43"/>
    <x v="16"/>
    <x v="1"/>
    <n v="6728"/>
    <n v="1682"/>
    <n v="55"/>
    <n v="213"/>
    <n v="156"/>
    <n v="502"/>
    <n v="226"/>
    <n v="1038287"/>
    <n v="402359"/>
    <n v="124054"/>
    <n v="1669560"/>
    <n v="1412291"/>
    <n v="18877.945454545454"/>
    <n v="1889.0093896713615"/>
    <n v="795.21794871794873"/>
    <n v="3325.8167330677293"/>
    <n v="6249.075221238938"/>
    <n v="8.174791914387634E-3"/>
    <n v="3.1658739595719382E-2"/>
    <n v="2.318668252080856E-2"/>
    <n v="7.4613555291319855E-2"/>
    <n v="3.3590963139120092E-2"/>
    <n v="1.0732605289495222E-2"/>
    <n v="3.6632375145854879E-2"/>
    <n v="2.7461701266276617E-2"/>
    <n v="8.207775694058822E-2"/>
    <n v="3.8709014608090599E-2"/>
    <n v="154.32327586206895"/>
    <n v="59.803656361474438"/>
    <n v="18.438466111771699"/>
    <n v="248.15101070154577"/>
    <n v="209.91245541022593"/>
    <n v="154.8349403919388"/>
    <n v="60.001937596406499"/>
    <n v="18.49959952824371"/>
    <n v="248.97376455716517"/>
    <n v="210.60842792125075"/>
  </r>
  <r>
    <x v="21"/>
    <x v="5"/>
    <n v="2"/>
    <x v="44"/>
    <x v="17"/>
    <x v="1"/>
    <n v="23052"/>
    <n v="5763"/>
    <n v="146"/>
    <n v="647"/>
    <n v="1892"/>
    <n v="840"/>
    <n v="241"/>
    <n v="2183418"/>
    <n v="1867300"/>
    <n v="934166"/>
    <n v="2517780"/>
    <n v="461812"/>
    <n v="14954.917808219177"/>
    <n v="2886.0896445131375"/>
    <n v="493.74524312896403"/>
    <n v="2997.3571428571427"/>
    <n v="1916.2323651452282"/>
    <n v="6.3335068540690612E-3"/>
    <n v="2.8066979003990977E-2"/>
    <n v="8.2075307999305916E-2"/>
    <n v="3.6439354502863092E-2"/>
    <n v="1.0454624327607149E-2"/>
    <n v="7.5509370258517641E-3"/>
    <n v="3.0601626794120873E-2"/>
    <n v="8.6287531457078057E-2"/>
    <n v="3.9314941294390629E-2"/>
    <n v="1.201551932314684E-2"/>
    <n v="94.717074440395621"/>
    <n v="81.003817456186013"/>
    <n v="40.524292903001907"/>
    <n v="109.22175950026028"/>
    <n v="20.03348950199549"/>
    <n v="95.031112404490599"/>
    <n v="81.272388609467043"/>
    <n v="40.65865269520237"/>
    <n v="109.58388828423067"/>
    <n v="20.099911277521127"/>
  </r>
  <r>
    <x v="21"/>
    <x v="5"/>
    <n v="2"/>
    <x v="45"/>
    <x v="18"/>
    <x v="1"/>
    <n v="23140"/>
    <n v="5785"/>
    <n v="97"/>
    <n v="786"/>
    <n v="1398"/>
    <n v="1241"/>
    <n v="279"/>
    <n v="3495967"/>
    <n v="2711620"/>
    <n v="1019420"/>
    <n v="4164571"/>
    <n v="2503698"/>
    <n v="36040.896907216498"/>
    <n v="3449.8982188295167"/>
    <n v="729.19885550786842"/>
    <n v="3355.8186946011283"/>
    <n v="8973.8279569892475"/>
    <n v="4.1918755401901472E-3"/>
    <n v="3.3967156439066552E-2"/>
    <n v="6.0414866032843559E-2"/>
    <n v="5.3630077787381158E-2"/>
    <n v="1.205704407951599E-2"/>
    <n v="5.1814905326716624E-3"/>
    <n v="3.6741752628048241E-2"/>
    <n v="6.4064205134707369E-2"/>
    <n v="5.7080791436163653E-2"/>
    <n v="1.3728752779206628E-2"/>
    <n v="151.07895419187554"/>
    <n v="117.18323249783924"/>
    <n v="44.054451166810715"/>
    <n v="179.97281763180641"/>
    <n v="108.19783923941227"/>
    <n v="151.57986205323343"/>
    <n v="117.57175784004508"/>
    <n v="44.200515329322968"/>
    <n v="180.5695241662454"/>
    <n v="108.55657317788082"/>
  </r>
  <r>
    <x v="21"/>
    <x v="5"/>
    <n v="2"/>
    <x v="46"/>
    <x v="19"/>
    <x v="1"/>
    <n v="12296"/>
    <n v="3074"/>
    <n v="111"/>
    <n v="330"/>
    <n v="899"/>
    <n v="460"/>
    <n v="122"/>
    <n v="1300578"/>
    <n v="988439"/>
    <n v="731881"/>
    <n v="1378666"/>
    <n v="300746"/>
    <n v="11716.918918918918"/>
    <n v="2995.2696969696972"/>
    <n v="814.10567296996658"/>
    <n v="2997.1"/>
    <n v="2465.1311475409834"/>
    <n v="9.0273259596616792E-3"/>
    <n v="2.6837996096291478E-2"/>
    <n v="7.3113207547169809E-2"/>
    <n v="3.7410540013012361E-2"/>
    <n v="9.9219258295380613E-3"/>
    <n v="1.1014721886693843E-2"/>
    <n v="3.0233792221813487E-2"/>
    <n v="7.8583181512558289E-2"/>
    <n v="4.1397955886114307E-2"/>
    <n v="1.2004529854191448E-2"/>
    <n v="105.7724463240078"/>
    <n v="80.387036434612881"/>
    <n v="59.521877033181525"/>
    <n v="112.12312947299935"/>
    <n v="24.458848405985687"/>
    <n v="106.12313878254483"/>
    <n v="80.653562627600834"/>
    <n v="59.719224018327004"/>
    <n v="112.49487785644226"/>
    <n v="24.539942622661027"/>
  </r>
  <r>
    <x v="21"/>
    <x v="5"/>
    <n v="2"/>
    <x v="47"/>
    <x v="20"/>
    <x v="1"/>
    <n v="10676"/>
    <n v="2669"/>
    <n v="84"/>
    <n v="404"/>
    <n v="827"/>
    <n v="543"/>
    <n v="92"/>
    <n v="1225650"/>
    <n v="1526136"/>
    <n v="1425770"/>
    <n v="2185372"/>
    <n v="369199"/>
    <n v="14591.071428571429"/>
    <n v="3777.5643564356437"/>
    <n v="1724.0266021765417"/>
    <n v="4024.6261510128916"/>
    <n v="4013.032608695652"/>
    <n v="7.8681153990258525E-3"/>
    <n v="3.7841888347695765E-2"/>
    <n v="7.7463469464218809E-2"/>
    <n v="5.0861745972274261E-2"/>
    <n v="8.6174597227426011E-3"/>
    <n v="9.8604932378157685E-3"/>
    <n v="4.2144788428299537E-2"/>
    <n v="8.3491728376029362E-2"/>
    <n v="5.5816384888232269E-2"/>
    <n v="1.0701767757170893E-2"/>
    <n v="114.804233795429"/>
    <n v="142.95016860247284"/>
    <n v="133.54908205320345"/>
    <n v="204.69951292618958"/>
    <n v="34.582146871487446"/>
    <n v="115.18487147943273"/>
    <n v="143.42412517450785"/>
    <n v="133.99186897501798"/>
    <n v="205.37820173357065"/>
    <n v="34.696805258707691"/>
  </r>
  <r>
    <x v="21"/>
    <x v="5"/>
    <n v="2"/>
    <x v="48"/>
    <x v="21"/>
    <x v="1"/>
    <n v="20576"/>
    <n v="5144"/>
    <n v="216"/>
    <n v="778"/>
    <n v="934"/>
    <n v="1175"/>
    <n v="275"/>
    <n v="2619016"/>
    <n v="2193203"/>
    <n v="928483"/>
    <n v="3294662"/>
    <n v="833238"/>
    <n v="12125.074074074075"/>
    <n v="2819.0269922879179"/>
    <n v="994.09314775160601"/>
    <n v="2803.9676595744681"/>
    <n v="3029.9563636363637"/>
    <n v="1.0497667185069984E-2"/>
    <n v="3.7811041990668738E-2"/>
    <n v="4.5392690513219286E-2"/>
    <n v="5.7105365474339038E-2"/>
    <n v="1.3365085536547434E-2"/>
    <n v="1.2153171269479717E-2"/>
    <n v="4.0909281248651695E-2"/>
    <n v="4.8773967787723763E-2"/>
    <n v="6.0874533387275054E-2"/>
    <n v="1.5230346308243766E-2"/>
    <n v="127.28499222395023"/>
    <n v="106.59034797822706"/>
    <n v="45.124562597200622"/>
    <n v="160.12159797822707"/>
    <n v="40.495625972006223"/>
    <n v="127.70701032421375"/>
    <n v="106.94375221995459"/>
    <n v="45.274174753746053"/>
    <n v="160.65248705956543"/>
    <n v="40.629890717936519"/>
  </r>
  <r>
    <x v="21"/>
    <x v="5"/>
    <n v="2"/>
    <x v="49"/>
    <x v="22"/>
    <x v="1"/>
    <n v="6216"/>
    <n v="1554"/>
    <n v="68"/>
    <n v="241"/>
    <n v="557"/>
    <n v="476"/>
    <n v="91"/>
    <n v="1000798"/>
    <n v="927123"/>
    <n v="471030"/>
    <n v="1653972"/>
    <n v="507464"/>
    <n v="14717.617647058823"/>
    <n v="3846.9834024896268"/>
    <n v="845.6552962298025"/>
    <n v="3474.7310924369749"/>
    <n v="5576.5274725274721"/>
    <n v="1.0939510939510939E-2"/>
    <n v="3.8770913770913767E-2"/>
    <n v="8.9607464607464604E-2"/>
    <n v="7.6576576576576572E-2"/>
    <n v="1.4639639639639639E-2"/>
    <n v="1.4013560026424513E-2"/>
    <n v="4.4476061420048056E-2"/>
    <n v="9.8048327712621064E-2"/>
    <n v="8.4435242642006164E-2"/>
    <n v="1.8189106739320816E-2"/>
    <n v="161.00353925353926"/>
    <n v="149.15106177606177"/>
    <n v="75.777027027027032"/>
    <n v="266.08301158301157"/>
    <n v="81.638352638352643"/>
    <n v="161.53735244380081"/>
    <n v="149.64557763879816"/>
    <n v="76.028268563289984"/>
    <n v="266.96521965089664"/>
    <n v="81.909027616502968"/>
  </r>
  <r>
    <x v="21"/>
    <x v="5"/>
    <n v="2"/>
    <x v="50"/>
    <x v="23"/>
    <x v="1"/>
    <n v="9612"/>
    <n v="2403"/>
    <n v="111"/>
    <n v="450"/>
    <n v="636"/>
    <n v="657"/>
    <n v="176"/>
    <n v="1881038"/>
    <n v="1406401"/>
    <n v="720868"/>
    <n v="2273802"/>
    <n v="1049215"/>
    <n v="16946.288288288288"/>
    <n v="3125.3355555555554"/>
    <n v="1133.440251572327"/>
    <n v="3460.8858447488583"/>
    <n v="5961.448863636364"/>
    <n v="1.1548064918851436E-2"/>
    <n v="4.6816479400749067E-2"/>
    <n v="6.6167290886392005E-2"/>
    <n v="6.8352059925093633E-2"/>
    <n v="1.8310445276737412E-2"/>
    <n v="1.4087174394797741E-2"/>
    <n v="5.1836860414016632E-2"/>
    <n v="7.2074811661614877E-2"/>
    <n v="7.4349290655582656E-2"/>
    <n v="2.1496737311139477E-2"/>
    <n v="195.69683728672493"/>
    <n v="146.31720765709531"/>
    <n v="74.996670828131499"/>
    <n v="236.55867665418228"/>
    <n v="109.15678318768207"/>
    <n v="196.34567738999505"/>
    <n v="146.80232777166992"/>
    <n v="75.245325064549974"/>
    <n v="237.34299569744235"/>
    <n v="109.51869654028449"/>
  </r>
  <r>
    <x v="21"/>
    <x v="5"/>
    <n v="2"/>
    <x v="51"/>
    <x v="24"/>
    <x v="1"/>
    <n v="4960"/>
    <n v="1240"/>
    <n v="59"/>
    <n v="236"/>
    <n v="185"/>
    <n v="383"/>
    <n v="9"/>
    <n v="788409"/>
    <n v="578699"/>
    <n v="258629"/>
    <n v="961619"/>
    <n v="70463"/>
    <n v="13362.864406779661"/>
    <n v="2452.1144067796608"/>
    <n v="1397.9945945945947"/>
    <n v="2510.7545691906007"/>
    <n v="7829.2222222222226"/>
    <n v="1.189516129032258E-2"/>
    <n v="4.7580645161290319E-2"/>
    <n v="3.7298387096774195E-2"/>
    <n v="7.7217741935483877E-2"/>
    <n v="1.8145161290322581E-3"/>
    <n v="1.5481916711313933E-2"/>
    <n v="5.4623428890909771E-2"/>
    <n v="4.3567498082164355E-2"/>
    <n v="8.6049013699664709E-2"/>
    <n v="3.2225111666777167E-3"/>
    <n v="158.95342741935485"/>
    <n v="116.67318548387097"/>
    <n v="52.142943548387095"/>
    <n v="193.87479838709677"/>
    <n v="14.206250000000001"/>
    <n v="159.48044338799212"/>
    <n v="117.06001974633426"/>
    <n v="52.315825406601157"/>
    <n v="194.51759745299404"/>
    <n v="14.253351347394675"/>
  </r>
  <r>
    <x v="21"/>
    <x v="5"/>
    <n v="2"/>
    <x v="52"/>
    <x v="25"/>
    <x v="1"/>
    <n v="22780"/>
    <n v="5695"/>
    <n v="295"/>
    <n v="1023"/>
    <n v="1352"/>
    <n v="1339"/>
    <n v="134"/>
    <n v="4018559"/>
    <n v="2907597"/>
    <n v="1175317"/>
    <n v="4153882"/>
    <n v="742754"/>
    <n v="13622.233898305085"/>
    <n v="2842.2258064516127"/>
    <n v="869.31730769230774"/>
    <n v="3102.2270351008215"/>
    <n v="5542.940298507463"/>
    <n v="1.2949956101843723E-2"/>
    <n v="4.4907813871817387E-2"/>
    <n v="5.9350307287093944E-2"/>
    <n v="5.8779631255487269E-2"/>
    <n v="5.8823529411764705E-3"/>
    <n v="1.4695307166895183E-2"/>
    <n v="4.8104961307637958E-2"/>
    <n v="6.2997884601946705E-2"/>
    <n v="6.2410730744127611E-2"/>
    <n v="7.0628733296818624E-3"/>
    <n v="176.40733099209834"/>
    <n v="127.63814749780509"/>
    <n v="51.594249341527657"/>
    <n v="182.34776119402986"/>
    <n v="32.605531167690955"/>
    <n v="176.9922160236884"/>
    <n v="128.06133649744305"/>
    <n v="51.765311983801496"/>
    <n v="182.95234194170368"/>
    <n v="32.713636012426008"/>
  </r>
  <r>
    <x v="21"/>
    <x v="5"/>
    <n v="2"/>
    <x v="53"/>
    <x v="26"/>
    <x v="1"/>
    <n v="10068"/>
    <n v="2517"/>
    <n v="104"/>
    <n v="454"/>
    <n v="1028"/>
    <n v="733"/>
    <n v="118"/>
    <n v="1349066"/>
    <n v="1420952"/>
    <n v="671439"/>
    <n v="2472979"/>
    <n v="312220"/>
    <n v="12971.788461538461"/>
    <n v="3129.8502202643172"/>
    <n v="653.15077821011675"/>
    <n v="3373.7776261937242"/>
    <n v="2645.9322033898306"/>
    <n v="1.0329757647993643E-2"/>
    <n v="4.5093365117203021E-2"/>
    <n v="0.10210568136670639"/>
    <n v="7.2804926499801345E-2"/>
    <n v="1.1720301946762018E-2"/>
    <n v="1.2677630854657377E-2"/>
    <n v="4.9911967555339248E-2"/>
    <n v="0.10913675883933574"/>
    <n v="7.8838161741009272E-2"/>
    <n v="1.4219459607730744E-2"/>
    <n v="133.99543106873261"/>
    <n v="141.13547874453715"/>
    <n v="66.690405244338493"/>
    <n v="245.62763210170837"/>
    <n v="31.011124354390148"/>
    <n v="134.43969787721954"/>
    <n v="141.60341864521891"/>
    <n v="66.911519749947303"/>
    <n v="246.44201960223484"/>
    <n v="31.113942884355168"/>
  </r>
  <r>
    <x v="22"/>
    <x v="5"/>
    <n v="3"/>
    <x v="27"/>
    <x v="0"/>
    <x v="1"/>
    <n v="25696"/>
    <n v="6424"/>
    <n v="45"/>
    <n v="817"/>
    <n v="442"/>
    <n v="1325"/>
    <n v="202"/>
    <n v="830170"/>
    <n v="1307280"/>
    <n v="643395"/>
    <n v="2247921"/>
    <n v="633760"/>
    <n v="18448.222222222223"/>
    <n v="1600.0979192166462"/>
    <n v="1455.6447963800906"/>
    <n v="1696.5441509433963"/>
    <n v="3137.4257425742576"/>
    <n v="1.7512453300124534E-3"/>
    <n v="3.1794831880448321E-2"/>
    <n v="1.7201120797011207E-2"/>
    <n v="5.1564445828144456E-2"/>
    <n v="7.8611457036114572E-3"/>
    <n v="2.3589828410046586E-3"/>
    <n v="3.4345095784064597E-2"/>
    <n v="1.9090999183972522E-2"/>
    <n v="5.4778863075020064E-2"/>
    <n v="9.1448125097451614E-3"/>
    <n v="32.307363013698627"/>
    <n v="50.874844333748442"/>
    <n v="25.038721980074719"/>
    <n v="87.481358966376092"/>
    <n v="24.663760896637609"/>
    <n v="32.414479270889238"/>
    <n v="51.043521762106657"/>
    <n v="25.121738789035717"/>
    <n v="87.771406648152322"/>
    <n v="24.745534508255854"/>
  </r>
  <r>
    <x v="22"/>
    <x v="5"/>
    <n v="3"/>
    <x v="28"/>
    <x v="1"/>
    <x v="1"/>
    <n v="3328"/>
    <n v="832"/>
    <n v="4"/>
    <n v="73"/>
    <n v="270"/>
    <n v="116"/>
    <n v="17"/>
    <n v="128497"/>
    <n v="215570"/>
    <n v="456620"/>
    <n v="312634"/>
    <n v="104080"/>
    <n v="32124.25"/>
    <n v="2953.0136986301368"/>
    <n v="1691.1851851851852"/>
    <n v="2695.1206896551726"/>
    <n v="6122.3529411764703"/>
    <n v="1.201923076923077E-3"/>
    <n v="2.1935096153846152E-2"/>
    <n v="8.1129807692307696E-2"/>
    <n v="3.4855769230769232E-2"/>
    <n v="5.108173076923077E-3"/>
    <n v="2.6013217179188912E-3"/>
    <n v="2.7850955926756141E-2"/>
    <n v="9.2157421975236367E-2"/>
    <n v="4.226371351830524E-2"/>
    <n v="7.9874603372013971E-3"/>
    <n v="38.610877403846153"/>
    <n v="64.77463942307692"/>
    <n v="137.20552884615384"/>
    <n v="93.940504807692307"/>
    <n v="31.27403846153846"/>
    <n v="38.73889319617782"/>
    <n v="64.989402136237047"/>
    <n v="137.66043885257022"/>
    <n v="94.25196802644308"/>
    <n v="31.377728692951489"/>
  </r>
  <r>
    <x v="22"/>
    <x v="5"/>
    <n v="3"/>
    <x v="29"/>
    <x v="2"/>
    <x v="1"/>
    <n v="3684"/>
    <n v="921"/>
    <n v="20"/>
    <n v="137"/>
    <n v="169"/>
    <n v="370"/>
    <n v="25"/>
    <n v="238056"/>
    <n v="425735"/>
    <n v="167989"/>
    <n v="1072162"/>
    <n v="128690"/>
    <n v="11902.8"/>
    <n v="3107.5547445255474"/>
    <n v="994.01775147928993"/>
    <n v="2897.7351351351354"/>
    <n v="5147.6000000000004"/>
    <n v="5.4288816503800215E-3"/>
    <n v="3.7187839305103151E-2"/>
    <n v="4.5874049945711183E-2"/>
    <n v="0.1004343105320304"/>
    <n v="6.7861020629750276E-3"/>
    <n v="8.2496616721615314E-3"/>
    <n v="4.4451697654843789E-2"/>
    <n v="5.3905288123602436E-2"/>
    <n v="0.11197292340619153"/>
    <n v="9.9376774334788108E-3"/>
    <n v="64.618892508143318"/>
    <n v="115.56324647122693"/>
    <n v="45.599619978284473"/>
    <n v="291.03203040173725"/>
    <n v="34.932138979370251"/>
    <n v="64.833138836645574"/>
    <n v="115.94640068983477"/>
    <n v="45.750807205150274"/>
    <n v="291.99695786443357"/>
    <n v="35.047957778371142"/>
  </r>
  <r>
    <x v="22"/>
    <x v="5"/>
    <n v="3"/>
    <x v="30"/>
    <x v="3"/>
    <x v="1"/>
    <n v="25724"/>
    <n v="6431"/>
    <n v="43"/>
    <n v="670"/>
    <n v="384"/>
    <n v="1166"/>
    <n v="163"/>
    <n v="833479"/>
    <n v="2420335"/>
    <n v="342343"/>
    <n v="3770423"/>
    <n v="913301"/>
    <n v="19383.232558139534"/>
    <n v="3612.4402985074626"/>
    <n v="891.51822916666663"/>
    <n v="3233.6389365351629"/>
    <n v="5603.0736196319021"/>
    <n v="1.671590732389986E-3"/>
    <n v="2.604571606282071E-2"/>
    <n v="1.4927693982273364E-2"/>
    <n v="4.5327320789923804E-2"/>
    <n v="6.3364951018504119E-3"/>
    <n v="2.265046510800334E-3"/>
    <n v="2.8359506956785109E-2"/>
    <n v="1.6689333674955682E-2"/>
    <n v="4.834931718813263E-2"/>
    <n v="7.4892338506673175E-3"/>
    <n v="32.400831907945886"/>
    <n v="94.088594308816667"/>
    <n v="13.308311304618256"/>
    <n v="146.57218939511739"/>
    <n v="35.503848546104805"/>
    <n v="32.508258064712983"/>
    <n v="94.400548523786568"/>
    <n v="13.352435503051712"/>
    <n v="147.05815491107674"/>
    <n v="35.621562869322965"/>
  </r>
  <r>
    <x v="22"/>
    <x v="5"/>
    <n v="3"/>
    <x v="31"/>
    <x v="4"/>
    <x v="1"/>
    <n v="11036"/>
    <n v="2759"/>
    <n v="29"/>
    <n v="255"/>
    <n v="838"/>
    <n v="375"/>
    <n v="78"/>
    <n v="685393"/>
    <n v="768832"/>
    <n v="1924126"/>
    <n v="1209073"/>
    <n v="238815"/>
    <n v="23634.241379310344"/>
    <n v="3015.0274509803921"/>
    <n v="2296.09307875895"/>
    <n v="3224.1946666666668"/>
    <n v="3061.7307692307691"/>
    <n v="2.627763682493657E-3"/>
    <n v="2.3106197897789053E-2"/>
    <n v="7.5933309169989124E-2"/>
    <n v="3.3979702790866255E-2"/>
    <n v="7.067778180500181E-3"/>
    <n v="3.7632237504943854E-3"/>
    <n v="2.6438451119745677E-2"/>
    <n v="8.1808444793417076E-2"/>
    <n v="3.799810115964021E-2"/>
    <n v="8.9258022372155441E-3"/>
    <n v="62.105201159840519"/>
    <n v="69.66582094961943"/>
    <n v="174.34994563247554"/>
    <n v="109.55717651322944"/>
    <n v="21.639633925335268"/>
    <n v="62.311113251690642"/>
    <n v="69.896800556066111"/>
    <n v="174.92800932679867"/>
    <n v="109.92041738471413"/>
    <n v="21.711380932111215"/>
  </r>
  <r>
    <x v="22"/>
    <x v="5"/>
    <n v="3"/>
    <x v="32"/>
    <x v="5"/>
    <x v="1"/>
    <n v="4416"/>
    <n v="1104"/>
    <n v="26"/>
    <n v="118"/>
    <n v="213"/>
    <n v="175"/>
    <n v="49"/>
    <n v="544543"/>
    <n v="357441"/>
    <n v="249413"/>
    <n v="596728"/>
    <n v="291867"/>
    <n v="20943.961538461539"/>
    <n v="3029.1610169491523"/>
    <n v="1170.9530516431926"/>
    <n v="3409.8742857142856"/>
    <n v="5956.4693877551017"/>
    <n v="5.88768115942029E-3"/>
    <n v="2.6721014492753624E-2"/>
    <n v="4.8233695652173912E-2"/>
    <n v="3.96286231884058E-2"/>
    <n v="1.1096014492753624E-2"/>
    <n v="8.5701288274325407E-3"/>
    <n v="3.2375414562388516E-2"/>
    <n v="5.5746149564031497E-2"/>
    <n v="4.6468770966074505E-2"/>
    <n v="1.4768854072784318E-2"/>
    <n v="123.31136775362319"/>
    <n v="80.942255434782609"/>
    <n v="56.479393115942031"/>
    <n v="135.12862318840581"/>
    <n v="66.093070652173907"/>
    <n v="123.72021115496246"/>
    <n v="81.210622476904362"/>
    <n v="56.666652633111894"/>
    <n v="135.57664713728474"/>
    <n v="66.312204672845709"/>
  </r>
  <r>
    <x v="22"/>
    <x v="5"/>
    <n v="3"/>
    <x v="33"/>
    <x v="6"/>
    <x v="1"/>
    <n v="29708"/>
    <n v="7427"/>
    <n v="113"/>
    <n v="985"/>
    <n v="720"/>
    <n v="1520"/>
    <n v="281"/>
    <n v="3026115"/>
    <n v="2542277"/>
    <n v="1176183"/>
    <n v="3758996"/>
    <n v="2595635"/>
    <n v="26779.778761061945"/>
    <n v="2580.9918781725887"/>
    <n v="1633.5875000000001"/>
    <n v="2473.0236842105264"/>
    <n v="9237.1352313167263"/>
    <n v="3.8036892419550288E-3"/>
    <n v="3.3156052241820388E-2"/>
    <n v="2.4235896054934699E-2"/>
    <n v="5.1164669449306581E-2"/>
    <n v="9.4587316547731243E-3"/>
    <n v="4.6358250141789641E-3"/>
    <n v="3.5576405808009297E-2"/>
    <n v="2.6314736571855513E-2"/>
    <n v="5.4143183982733163E-2"/>
    <n v="1.0767226309131031E-2"/>
    <n v="101.86195637538709"/>
    <n v="85.575501548404475"/>
    <n v="39.591456846640632"/>
    <n v="126.53143934293793"/>
    <n v="87.371583411875591"/>
    <n v="102.19968345984206"/>
    <n v="85.859230289409666"/>
    <n v="39.72272378638862"/>
    <n v="126.95095901074892"/>
    <n v="87.661267128740036"/>
  </r>
  <r>
    <x v="22"/>
    <x v="5"/>
    <n v="3"/>
    <x v="34"/>
    <x v="7"/>
    <x v="1"/>
    <n v="27348"/>
    <n v="6837"/>
    <n v="226"/>
    <n v="712"/>
    <n v="886"/>
    <n v="1266"/>
    <n v="170"/>
    <n v="3899521"/>
    <n v="1674861"/>
    <n v="845834"/>
    <n v="3882566"/>
    <n v="911643"/>
    <n v="17254.517699115044"/>
    <n v="2352.3328651685392"/>
    <n v="954.66591422121894"/>
    <n v="3066.7977883096369"/>
    <n v="5362.6058823529411"/>
    <n v="8.2638584174345477E-3"/>
    <n v="2.6034810589439811E-2"/>
    <n v="3.2397250255960214E-2"/>
    <n v="4.6292233435717423E-2"/>
    <n v="6.2161766856808544E-3"/>
    <n v="9.5393648100902152E-3"/>
    <n v="2.8278393194154948E-2"/>
    <n v="3.48918206150583E-2"/>
    <n v="4.9252663883968505E-2"/>
    <n v="7.3235671309285228E-3"/>
    <n v="142.58889132660525"/>
    <n v="61.242540587977182"/>
    <n v="30.92855053385988"/>
    <n v="141.96891911657158"/>
    <n v="33.334905660377359"/>
    <n v="143.06165007046769"/>
    <n v="61.445592496789622"/>
    <n v="31.03109528726835"/>
    <n v="142.43962231963758"/>
    <n v="33.445428773224037"/>
  </r>
  <r>
    <x v="22"/>
    <x v="5"/>
    <n v="3"/>
    <x v="35"/>
    <x v="8"/>
    <x v="1"/>
    <n v="3548"/>
    <n v="887"/>
    <n v="32"/>
    <n v="95"/>
    <n v="142"/>
    <n v="122"/>
    <n v="45"/>
    <n v="420273"/>
    <n v="259695"/>
    <n v="129740"/>
    <n v="357815"/>
    <n v="180781"/>
    <n v="13133.53125"/>
    <n v="2733.6315789473683"/>
    <n v="913.66197183098586"/>
    <n v="2932.9098360655739"/>
    <n v="4017.3555555555554"/>
    <n v="9.0191657271702363E-3"/>
    <n v="2.677564825253664E-2"/>
    <n v="4.0022547914317926E-2"/>
    <n v="3.4385569334836524E-2"/>
    <n v="1.2683201803833146E-2"/>
    <n v="1.2717276592109665E-2"/>
    <n v="3.3090171930735567E-2"/>
    <n v="4.768992810152823E-2"/>
    <n v="4.1513346253708408E-2"/>
    <n v="1.7060507021330516E-2"/>
    <n v="118.45349492671927"/>
    <n v="73.194757609921083"/>
    <n v="36.567080045095828"/>
    <n v="100.84977452085683"/>
    <n v="50.952931228861331"/>
    <n v="118.8462318709978"/>
    <n v="73.437437536407941"/>
    <n v="36.688319551680109"/>
    <n v="101.18414567893032"/>
    <n v="51.121867557208894"/>
  </r>
  <r>
    <x v="22"/>
    <x v="5"/>
    <n v="3"/>
    <x v="36"/>
    <x v="9"/>
    <x v="1"/>
    <n v="2524"/>
    <n v="631"/>
    <n v="23"/>
    <n v="78"/>
    <n v="151"/>
    <n v="102"/>
    <n v="26"/>
    <n v="337163"/>
    <n v="229113"/>
    <n v="106011"/>
    <n v="313520"/>
    <n v="117586"/>
    <n v="14659.260869565218"/>
    <n v="2937.3461538461538"/>
    <n v="702.05960264900659"/>
    <n v="3073.7254901960782"/>
    <n v="4522.5384615384619"/>
    <n v="9.112519809825673E-3"/>
    <n v="3.0903328050713153E-2"/>
    <n v="5.98256735340729E-2"/>
    <n v="4.0412044374009512E-2"/>
    <n v="1.0301109350237718E-2"/>
    <n v="1.3519515837408895E-2"/>
    <n v="3.8929296032588767E-2"/>
    <n v="7.0824826400540053E-2"/>
    <n v="4.9544951693318205E-2"/>
    <n v="1.4983900470712408E-2"/>
    <n v="133.58280507131536"/>
    <n v="90.77377179080824"/>
    <n v="42.001188589540412"/>
    <n v="124.21553090332804"/>
    <n v="46.587163232963547"/>
    <n v="134.02570380304394"/>
    <n v="91.074735589097287"/>
    <n v="42.140445084023135"/>
    <n v="124.62737209103709"/>
    <n v="46.741624696021582"/>
  </r>
  <r>
    <x v="22"/>
    <x v="5"/>
    <n v="3"/>
    <x v="37"/>
    <x v="10"/>
    <x v="1"/>
    <n v="7092"/>
    <n v="1773"/>
    <n v="58"/>
    <n v="212"/>
    <n v="436"/>
    <n v="402"/>
    <n v="44"/>
    <n v="1295924"/>
    <n v="899578"/>
    <n v="525756"/>
    <n v="1197786"/>
    <n v="245995"/>
    <n v="22343.517241379312"/>
    <n v="4243.2924528301883"/>
    <n v="1205.8623853211009"/>
    <n v="2979.5671641791046"/>
    <n v="5590.795454545455"/>
    <n v="8.178228990411731E-3"/>
    <n v="2.9892836999435984E-2"/>
    <n v="6.1477721376198537E-2"/>
    <n v="5.6683587140439931E-2"/>
    <n v="6.2041737168640719E-3"/>
    <n v="1.0670056691099321E-2"/>
    <n v="3.4604399756579876E-2"/>
    <n v="6.8123604997524678E-2"/>
    <n v="6.3081361455686519E-2"/>
    <n v="8.3766853796972927E-3"/>
    <n v="182.73040045121263"/>
    <n v="126.84404963338973"/>
    <n v="74.133671742808801"/>
    <n v="168.89255499153975"/>
    <n v="34.686266215454033"/>
    <n v="183.33624985349829"/>
    <n v="127.26460577218285"/>
    <n v="74.379464673835699"/>
    <n v="169.45252450531225"/>
    <n v="34.801269814210798"/>
  </r>
  <r>
    <x v="22"/>
    <x v="5"/>
    <n v="3"/>
    <x v="38"/>
    <x v="11"/>
    <x v="1"/>
    <n v="28384"/>
    <n v="7096"/>
    <n v="57"/>
    <n v="650"/>
    <n v="3291"/>
    <n v="966"/>
    <n v="249"/>
    <n v="953177"/>
    <n v="1179301"/>
    <n v="4758666"/>
    <n v="1723535"/>
    <n v="1279927"/>
    <n v="16722.403508771931"/>
    <n v="1814.3092307692307"/>
    <n v="1445.9635369188697"/>
    <n v="1784.1977225672879"/>
    <n v="5140.2690763052206"/>
    <n v="2.0081736189402478E-3"/>
    <n v="2.290022547914318E-2"/>
    <n v="0.115945603156708"/>
    <n v="3.4033258173618942E-2"/>
    <n v="8.7725479143179255E-3"/>
    <n v="2.627305607099205E-3"/>
    <n v="2.4968977606552225E-2"/>
    <n v="0.12037338034270696"/>
    <n v="3.6540821866547744E-2"/>
    <n v="1.0062188395873339E-2"/>
    <n v="33.581489571589628"/>
    <n v="41.5480904735062"/>
    <n v="167.65311443066517"/>
    <n v="60.722061724915449"/>
    <n v="45.093256764374296"/>
    <n v="33.692830242515598"/>
    <n v="41.685844704424142"/>
    <n v="168.20897453340854"/>
    <n v="60.92338796680378"/>
    <n v="45.242765125272918"/>
  </r>
  <r>
    <x v="22"/>
    <x v="5"/>
    <n v="3"/>
    <x v="39"/>
    <x v="12"/>
    <x v="1"/>
    <n v="20136"/>
    <n v="5034"/>
    <n v="77"/>
    <n v="619"/>
    <n v="858"/>
    <n v="1065"/>
    <n v="229"/>
    <n v="1707171"/>
    <n v="1829406"/>
    <n v="1131687"/>
    <n v="3027514"/>
    <n v="1010953"/>
    <n v="22171.051948051947"/>
    <n v="2955.4216478190629"/>
    <n v="1318.9825174825176"/>
    <n v="2842.7361502347417"/>
    <n v="4414.6419213973795"/>
    <n v="3.8239968216130316E-3"/>
    <n v="3.0740961462058007E-2"/>
    <n v="4.261025029797378E-2"/>
    <n v="5.2890345649582837E-2"/>
    <n v="1.1372665872069924E-2"/>
    <n v="4.8374323349295754E-3"/>
    <n v="3.3575275532645443E-2"/>
    <n v="4.5926679641587684E-2"/>
    <n v="5.6565348279216214E-2"/>
    <n v="1.3113738013910501E-2"/>
    <n v="84.782032181168063"/>
    <n v="90.852502979737778"/>
    <n v="56.202175208581643"/>
    <n v="150.35329757647995"/>
    <n v="50.206247516885178"/>
    <n v="85.063130145134039"/>
    <n v="91.153727814196159"/>
    <n v="56.388515599524766"/>
    <n v="150.85179949648591"/>
    <n v="50.372708187764253"/>
  </r>
  <r>
    <x v="22"/>
    <x v="5"/>
    <n v="3"/>
    <x v="40"/>
    <x v="13"/>
    <x v="1"/>
    <n v="5776"/>
    <n v="1444"/>
    <n v="45"/>
    <n v="174"/>
    <n v="257"/>
    <n v="240"/>
    <n v="72"/>
    <n v="987896"/>
    <n v="509763"/>
    <n v="252748"/>
    <n v="777083"/>
    <n v="613873"/>
    <n v="21953.244444444445"/>
    <n v="2929.6724137931033"/>
    <n v="983.4552529182879"/>
    <n v="3237.8458333333333"/>
    <n v="8526.0138888888887"/>
    <n v="7.7908587257617731E-3"/>
    <n v="3.0124653739612189E-2"/>
    <n v="4.4494459833795012E-2"/>
    <n v="4.1551246537396121E-2"/>
    <n v="1.2465373961218837E-2"/>
    <n v="1.0486341776382205E-2"/>
    <n v="3.5365016123740253E-2"/>
    <n v="5.0815839904056054E-2"/>
    <n v="4.7669378016414049E-2"/>
    <n v="1.5866879252095883E-2"/>
    <n v="171.03462603878117"/>
    <n v="88.25536703601108"/>
    <n v="43.758310249307478"/>
    <n v="134.53653047091413"/>
    <n v="106.27995152354571"/>
    <n v="171.60169766835062"/>
    <n v="88.547980970174407"/>
    <n v="43.903392545652856"/>
    <n v="134.98259131448543"/>
    <n v="106.6323266343455"/>
  </r>
  <r>
    <x v="22"/>
    <x v="5"/>
    <n v="3"/>
    <x v="41"/>
    <x v="14"/>
    <x v="1"/>
    <n v="29252"/>
    <n v="7313"/>
    <n v="223"/>
    <n v="898"/>
    <n v="1677"/>
    <n v="1432"/>
    <n v="318"/>
    <n v="3101994"/>
    <n v="2623862"/>
    <n v="1976045"/>
    <n v="4574844"/>
    <n v="3409277"/>
    <n v="13910.286995515695"/>
    <n v="2921.8953229398662"/>
    <n v="1178.3214072748956"/>
    <n v="3194.7234636871508"/>
    <n v="10720.996855345911"/>
    <n v="7.6234103651032408E-3"/>
    <n v="3.0698755640639955E-2"/>
    <n v="5.7329413373444549E-2"/>
    <n v="4.8953917680842333E-2"/>
    <n v="1.0871051552030631E-2"/>
    <n v="8.8083358579249139E-3"/>
    <n v="3.3048755897512133E-2"/>
    <n v="6.0496404640103939E-2"/>
    <n v="5.1893412138750483E-2"/>
    <n v="1.22837204136727E-2"/>
    <n v="106.04382606317517"/>
    <n v="89.698550526459726"/>
    <n v="67.552475044441408"/>
    <n v="156.39422945439628"/>
    <n v="116.54850950362368"/>
    <n v="106.39541829127633"/>
    <n v="89.995949388872091"/>
    <n v="67.776447774362282"/>
    <n v="156.9127603075105"/>
    <n v="116.93493039826242"/>
  </r>
  <r>
    <x v="22"/>
    <x v="5"/>
    <n v="3"/>
    <x v="42"/>
    <x v="15"/>
    <x v="1"/>
    <n v="4000"/>
    <n v="1000"/>
    <n v="35"/>
    <n v="138"/>
    <n v="168"/>
    <n v="204"/>
    <n v="52"/>
    <n v="591984"/>
    <n v="433556"/>
    <n v="208330"/>
    <n v="564611"/>
    <n v="422123"/>
    <n v="16913.82857142857"/>
    <n v="3141.710144927536"/>
    <n v="1240.0595238095239"/>
    <n v="2767.7009803921569"/>
    <n v="8117.75"/>
    <n v="8.7500000000000008E-3"/>
    <n v="3.4500000000000003E-2"/>
    <n v="4.2000000000000003E-2"/>
    <n v="5.0999999999999997E-2"/>
    <n v="1.2999999999999999E-2"/>
    <n v="1.2181006588588473E-2"/>
    <n v="4.1223750846346857E-2"/>
    <n v="4.9389810897445215E-2"/>
    <n v="5.9104833914091021E-2"/>
    <n v="1.7173074882505704E-2"/>
    <n v="147.99600000000001"/>
    <n v="108.389"/>
    <n v="52.082500000000003"/>
    <n v="141.15275"/>
    <n v="105.53075"/>
    <n v="148.48668621268965"/>
    <n v="108.74836773904171"/>
    <n v="52.255181455393448"/>
    <n v="141.62074716416814"/>
    <n v="105.88064110543391"/>
  </r>
  <r>
    <x v="22"/>
    <x v="5"/>
    <n v="3"/>
    <x v="43"/>
    <x v="16"/>
    <x v="1"/>
    <n v="6960"/>
    <n v="1740"/>
    <n v="56"/>
    <n v="215"/>
    <n v="267"/>
    <n v="261"/>
    <n v="96"/>
    <n v="1304846"/>
    <n v="395287"/>
    <n v="229511"/>
    <n v="819466"/>
    <n v="595775"/>
    <n v="23300.821428571428"/>
    <n v="1838.5441860465116"/>
    <n v="859.59176029962543"/>
    <n v="3139.7164750957854"/>
    <n v="6205.989583333333"/>
    <n v="8.0459770114942528E-3"/>
    <n v="3.089080459770115E-2"/>
    <n v="3.8362068965517242E-2"/>
    <n v="3.7499999999999999E-2"/>
    <n v="1.3793103448275862E-2"/>
    <n v="1.0541068452706231E-2"/>
    <n v="3.5723086573999169E-2"/>
    <n v="4.3726307786294785E-2"/>
    <n v="4.280600071507365E-2"/>
    <n v="1.7050467622700169E-2"/>
    <n v="187.4778735632184"/>
    <n v="56.794109195402299"/>
    <n v="32.975718390804595"/>
    <n v="117.73936781609196"/>
    <n v="85.599856321839084"/>
    <n v="188.09946338822613"/>
    <n v="56.982412165375635"/>
    <n v="33.085050604971897"/>
    <n v="118.1297370455181"/>
    <n v="85.883665811996522"/>
  </r>
  <r>
    <x v="22"/>
    <x v="5"/>
    <n v="3"/>
    <x v="44"/>
    <x v="17"/>
    <x v="1"/>
    <n v="23848"/>
    <n v="5962"/>
    <n v="146"/>
    <n v="651"/>
    <n v="2154"/>
    <n v="856"/>
    <n v="228"/>
    <n v="2244099"/>
    <n v="1902144"/>
    <n v="1288524"/>
    <n v="2717927"/>
    <n v="565017"/>
    <n v="15370.54109589041"/>
    <n v="2921.8801843317974"/>
    <n v="598.20055710306406"/>
    <n v="3175.1483644859813"/>
    <n v="2478.1447368421054"/>
    <n v="6.1221066756122107E-3"/>
    <n v="2.7297886615229788E-2"/>
    <n v="9.0322039584032204E-2"/>
    <n v="3.5893995303589402E-2"/>
    <n v="9.5605501509560542E-3"/>
    <n v="7.2990265622711716E-3"/>
    <n v="2.9756466828128318E-2"/>
    <n v="9.4646885546698617E-2"/>
    <n v="3.8700742090975106E-2"/>
    <n v="1.1028750579936611E-2"/>
    <n v="94.100092250922515"/>
    <n v="79.761153975176114"/>
    <n v="54.030694397853068"/>
    <n v="113.96876048305937"/>
    <n v="23.692427037906743"/>
    <n v="94.412084587744801"/>
    <n v="80.025605031717063"/>
    <n v="54.209835163840488"/>
    <n v="114.34662812438998"/>
    <n v="23.770980156184645"/>
  </r>
  <r>
    <x v="22"/>
    <x v="5"/>
    <n v="3"/>
    <x v="45"/>
    <x v="18"/>
    <x v="1"/>
    <n v="23920"/>
    <n v="5980"/>
    <n v="95"/>
    <n v="879"/>
    <n v="1490"/>
    <n v="1426"/>
    <n v="310"/>
    <n v="3206162"/>
    <n v="2929829"/>
    <n v="1470356"/>
    <n v="4883330"/>
    <n v="2650679"/>
    <n v="33749.073684210525"/>
    <n v="3333.1387940841864"/>
    <n v="986.81610738255029"/>
    <n v="3424.4950911640954"/>
    <n v="8550.5774193548386"/>
    <n v="3.971571906354515E-3"/>
    <n v="3.6747491638795989E-2"/>
    <n v="6.2290969899665552E-2"/>
    <n v="5.9615384615384619E-2"/>
    <n v="1.2959866220735786E-2"/>
    <n v="4.919100698048004E-3"/>
    <n v="3.9581879357535259E-2"/>
    <n v="6.5931980380286304E-2"/>
    <n v="6.3182418757285572E-2"/>
    <n v="1.466376188772907E-2"/>
    <n v="134.03687290969899"/>
    <n v="122.48448996655519"/>
    <n v="61.469732441471571"/>
    <n v="204.15259197324414"/>
    <n v="110.81433946488295"/>
    <n v="134.48127712014266"/>
    <n v="122.89059182400344"/>
    <n v="61.67353761327859"/>
    <n v="204.82946744397393"/>
    <n v="111.181748506639"/>
  </r>
  <r>
    <x v="22"/>
    <x v="5"/>
    <n v="3"/>
    <x v="46"/>
    <x v="19"/>
    <x v="1"/>
    <n v="12680"/>
    <n v="3170"/>
    <n v="116"/>
    <n v="360"/>
    <n v="939"/>
    <n v="541"/>
    <n v="116"/>
    <n v="1451105"/>
    <n v="1007012"/>
    <n v="829240"/>
    <n v="1554736"/>
    <n v="323665"/>
    <n v="12509.525862068966"/>
    <n v="2797.2555555555555"/>
    <n v="883.10969116080935"/>
    <n v="2873.8188539741218"/>
    <n v="2790.2155172413795"/>
    <n v="9.1482649842271301E-3"/>
    <n v="2.8391167192429023E-2"/>
    <n v="7.4053627760252372E-2"/>
    <n v="4.2665615141955833E-2"/>
    <n v="9.1482649842271301E-3"/>
    <n v="1.1118282099081259E-2"/>
    <n v="3.1827804061541225E-2"/>
    <n v="7.9471919445208608E-2"/>
    <n v="4.6847452412790272E-2"/>
    <n v="1.1118282099081259E-2"/>
    <n v="114.44045741324921"/>
    <n v="79.417350157728706"/>
    <n v="65.397476340694013"/>
    <n v="122.61324921135646"/>
    <n v="25.525630914826497"/>
    <n v="114.81988898320095"/>
    <n v="79.680661319994869"/>
    <n v="65.614304092694582"/>
    <n v="123.01977797484393"/>
    <n v="25.610262088372469"/>
  </r>
  <r>
    <x v="22"/>
    <x v="5"/>
    <n v="3"/>
    <x v="47"/>
    <x v="20"/>
    <x v="1"/>
    <n v="11068"/>
    <n v="2767"/>
    <n v="86"/>
    <n v="438"/>
    <n v="716"/>
    <n v="576"/>
    <n v="93"/>
    <n v="1281458"/>
    <n v="1629765"/>
    <n v="827305"/>
    <n v="2491470"/>
    <n v="407308"/>
    <n v="14900.674418604651"/>
    <n v="3720.9246575342468"/>
    <n v="1155.4539106145251"/>
    <n v="4325.46875"/>
    <n v="4379.6559139784949"/>
    <n v="7.7701481749186847E-3"/>
    <n v="3.9573545355981204E-2"/>
    <n v="6.4691001084206723E-2"/>
    <n v="5.2041922659920491E-2"/>
    <n v="8.402602096132996E-3"/>
    <n v="9.7148012765486142E-3"/>
    <n v="4.3891279349307873E-2"/>
    <n v="7.0138797105115225E-2"/>
    <n v="5.6961101115759291E-2"/>
    <n v="1.0424205378518606E-2"/>
    <n v="115.78044813877845"/>
    <n v="147.25018070112034"/>
    <n v="74.747470184315148"/>
    <n v="225.10571015540296"/>
    <n v="36.80050596313697"/>
    <n v="116.16432249754982"/>
    <n v="147.73839412233511"/>
    <n v="74.995298186780573"/>
    <n v="225.85205646456652"/>
    <n v="36.922519401987444"/>
  </r>
  <r>
    <x v="22"/>
    <x v="5"/>
    <n v="3"/>
    <x v="48"/>
    <x v="21"/>
    <x v="1"/>
    <n v="21168"/>
    <n v="5292"/>
    <n v="227"/>
    <n v="851"/>
    <n v="1035"/>
    <n v="1349"/>
    <n v="300"/>
    <n v="2748740"/>
    <n v="2485210"/>
    <n v="1106707"/>
    <n v="3675363"/>
    <n v="901446"/>
    <n v="12108.986784140969"/>
    <n v="2920.340775558167"/>
    <n v="1069.2821256038646"/>
    <n v="2724.5092661230542"/>
    <n v="3004.82"/>
    <n v="1.0723733938019652E-2"/>
    <n v="4.0202191987906276E-2"/>
    <n v="4.889455782312925E-2"/>
    <n v="6.3728269085411945E-2"/>
    <n v="1.417233560090703E-2"/>
    <n v="1.2373216838516915E-2"/>
    <n v="4.3347989402024278E-2"/>
    <n v="5.2348066904960917E-2"/>
    <n v="6.7640126570800943E-2"/>
    <n v="1.6065277229637024E-2"/>
    <n v="129.85355253212396"/>
    <n v="117.40410052910053"/>
    <n v="52.282076719576722"/>
    <n v="173.62825963718822"/>
    <n v="42.585317460317462"/>
    <n v="130.2840867891058"/>
    <n v="117.79335816743439"/>
    <n v="52.455419878966694"/>
    <n v="174.20393055489725"/>
    <n v="42.726510655679427"/>
  </r>
  <r>
    <x v="22"/>
    <x v="5"/>
    <n v="3"/>
    <x v="49"/>
    <x v="22"/>
    <x v="1"/>
    <n v="6432"/>
    <n v="1608"/>
    <n v="73"/>
    <n v="266"/>
    <n v="449"/>
    <n v="411"/>
    <n v="39"/>
    <n v="1281042"/>
    <n v="926864"/>
    <n v="413154"/>
    <n v="1346421"/>
    <n v="231721"/>
    <n v="17548.520547945205"/>
    <n v="3484.4511278195487"/>
    <n v="920.16481069042311"/>
    <n v="3275.9635036496352"/>
    <n v="5941.5641025641025"/>
    <n v="1.1349502487562189E-2"/>
    <n v="4.1355721393034825E-2"/>
    <n v="6.9807213930348264E-2"/>
    <n v="6.3899253731343281E-2"/>
    <n v="6.0634328358208957E-3"/>
    <n v="1.4426964565003485E-2"/>
    <n v="4.7140402811674566E-2"/>
    <n v="7.7210414905106106E-2"/>
    <n v="7.1004711980984E-2"/>
    <n v="8.3188221743530529E-3"/>
    <n v="199.1669776119403"/>
    <n v="144.10199004975124"/>
    <n v="64.234141791044777"/>
    <n v="209.33162313432837"/>
    <n v="36.026274875621894"/>
    <n v="199.82732309382661"/>
    <n v="144.57976552840304"/>
    <n v="64.447112464311743"/>
    <n v="210.02566987445621"/>
    <n v="36.145721322661238"/>
  </r>
  <r>
    <x v="22"/>
    <x v="5"/>
    <n v="3"/>
    <x v="50"/>
    <x v="23"/>
    <x v="1"/>
    <n v="9944"/>
    <n v="2486"/>
    <n v="121"/>
    <n v="498"/>
    <n v="965"/>
    <n v="707"/>
    <n v="277"/>
    <n v="2296028"/>
    <n v="1447116"/>
    <n v="1170539"/>
    <n v="2289610"/>
    <n v="1704628"/>
    <n v="18975.438016528926"/>
    <n v="2905.8554216867469"/>
    <n v="1212.9937823834198"/>
    <n v="3238.4865629420083"/>
    <n v="6153.8916967509022"/>
    <n v="1.2168141592920354E-2"/>
    <n v="5.0080450522928401E-2"/>
    <n v="9.7043443282381334E-2"/>
    <n v="7.1098149637972646E-2"/>
    <n v="2.7855993563958167E-2"/>
    <n v="1.4729845937081022E-2"/>
    <n v="5.5176725929647702E-2"/>
    <n v="0.10396003101439039"/>
    <n v="7.7102823530209627E-2"/>
    <n v="3.1701025854950868E-2"/>
    <n v="230.89581657280772"/>
    <n v="145.52654867256638"/>
    <n v="117.7130933226066"/>
    <n v="230.25040225261463"/>
    <n v="171.42276749798873"/>
    <n v="231.66136019398664"/>
    <n v="146.00904732802962"/>
    <n v="118.10337543797763"/>
    <n v="231.0138059787397"/>
    <n v="171.99112602492437"/>
  </r>
  <r>
    <x v="22"/>
    <x v="5"/>
    <n v="3"/>
    <x v="51"/>
    <x v="24"/>
    <x v="1"/>
    <n v="5096"/>
    <n v="1274"/>
    <n v="58"/>
    <n v="263"/>
    <n v="225"/>
    <n v="452"/>
    <n v="11"/>
    <n v="604614"/>
    <n v="627920"/>
    <n v="328762"/>
    <n v="1060290"/>
    <n v="73062"/>
    <n v="10424.379310344828"/>
    <n v="2387.528517110266"/>
    <n v="1461.1644444444444"/>
    <n v="2345.7743362831857"/>
    <n v="6642"/>
    <n v="1.1381475667189953E-2"/>
    <n v="5.160910518053375E-2"/>
    <n v="4.4152276295133436E-2"/>
    <n v="8.8697017268445838E-2"/>
    <n v="2.1585557299843012E-3"/>
    <n v="1.4843697338035696E-2"/>
    <n v="5.8830117132917061E-2"/>
    <n v="5.0857482154892365E-2"/>
    <n v="9.7976571516287955E-2"/>
    <n v="3.6733498590501143E-3"/>
    <n v="118.64481946624804"/>
    <n v="123.21821036106751"/>
    <n v="64.513736263736263"/>
    <n v="208.0631868131868"/>
    <n v="14.337127158555729"/>
    <n v="119.03819075411486"/>
    <n v="123.62674489562566"/>
    <n v="64.727633942820233"/>
    <n v="208.75302800576972"/>
    <n v="14.384662434011023"/>
  </r>
  <r>
    <x v="22"/>
    <x v="5"/>
    <n v="3"/>
    <x v="52"/>
    <x v="25"/>
    <x v="1"/>
    <n v="23568"/>
    <n v="5892"/>
    <n v="299"/>
    <n v="1149"/>
    <n v="2429"/>
    <n v="1796"/>
    <n v="631"/>
    <n v="5094874"/>
    <n v="3035980"/>
    <n v="2263750"/>
    <n v="5285320"/>
    <n v="3525899"/>
    <n v="17039.712374581941"/>
    <n v="2642.2802436901652"/>
    <n v="931.96788801976118"/>
    <n v="2942.8285077951004"/>
    <n v="5587.7955625990489"/>
    <n v="1.2686693822131704E-2"/>
    <n v="4.8752545824847247E-2"/>
    <n v="0.10306347589952478"/>
    <n v="7.6205023761031901E-2"/>
    <n v="2.6773591310251189E-2"/>
    <n v="1.4385314007787555E-2"/>
    <n v="5.2020981631023283E-2"/>
    <n v="0.10767800940364618"/>
    <n v="8.0231954460360744E-2"/>
    <n v="2.9223527729453365E-2"/>
    <n v="216.17761371350986"/>
    <n v="128.81788866259333"/>
    <n v="96.05184996605567"/>
    <n v="224.25831636116769"/>
    <n v="149.60535471826205"/>
    <n v="216.89435858865085"/>
    <n v="129.24498913770432"/>
    <n v="96.370313427782193"/>
    <n v="225.00185310485952"/>
    <n v="150.10137680605357"/>
  </r>
  <r>
    <x v="22"/>
    <x v="5"/>
    <n v="3"/>
    <x v="53"/>
    <x v="26"/>
    <x v="1"/>
    <n v="10720"/>
    <n v="2680"/>
    <n v="115"/>
    <n v="491"/>
    <n v="968"/>
    <n v="768"/>
    <n v="141"/>
    <n v="1499067"/>
    <n v="1645754"/>
    <n v="740811"/>
    <n v="2887291"/>
    <n v="372201"/>
    <n v="13035.365217391305"/>
    <n v="3351.8411405295315"/>
    <n v="765.30061983471069"/>
    <n v="3759.4934895833335"/>
    <n v="2639.7234042553191"/>
    <n v="1.0727611940298507E-2"/>
    <n v="4.5802238805970147E-2"/>
    <n v="9.029850746268657E-2"/>
    <n v="7.1641791044776124E-2"/>
    <n v="1.3152985074626866E-2"/>
    <n v="1.3045903209237493E-2"/>
    <n v="5.0506821193229912E-2"/>
    <n v="9.6748337462494408E-2"/>
    <n v="7.7445418635309793E-2"/>
    <n v="1.571685275576153E-2"/>
    <n v="139.83833955223881"/>
    <n v="153.52182835820895"/>
    <n v="69.10550373134329"/>
    <n v="269.33684701492535"/>
    <n v="34.720242537313432"/>
    <n v="140.30197873994453"/>
    <n v="154.03083565923248"/>
    <n v="69.334625585325441"/>
    <n v="270.2298432945513"/>
    <n v="34.83535878582218"/>
  </r>
  <r>
    <x v="23"/>
    <x v="5"/>
    <n v="4"/>
    <x v="27"/>
    <x v="0"/>
    <x v="1"/>
    <n v="25616"/>
    <n v="6404"/>
    <n v="52"/>
    <n v="776"/>
    <n v="413"/>
    <n v="1276"/>
    <n v="203"/>
    <n v="833830"/>
    <n v="1332543"/>
    <n v="672590"/>
    <n v="2106654"/>
    <n v="662086"/>
    <n v="16035.192307692309"/>
    <n v="1717.194587628866"/>
    <n v="1628.5472154963679"/>
    <n v="1650.9827586206898"/>
    <n v="3261.5073891625616"/>
    <n v="2.0299812617114305E-3"/>
    <n v="3.0293566520924423E-2"/>
    <n v="1.6122735790131168E-2"/>
    <n v="4.9812617114303563E-2"/>
    <n v="7.9247345409119308E-3"/>
    <n v="2.6852282378441198E-3"/>
    <n v="3.2788710468155735E-2"/>
    <n v="1.7956274548297308E-2"/>
    <n v="5.2979810438227824E-2"/>
    <n v="9.2155523135174187E-3"/>
    <n v="32.551139912554653"/>
    <n v="52.019948469706435"/>
    <n v="26.256636477201749"/>
    <n v="82.239772017489074"/>
    <n v="25.84658026233604"/>
    <n v="32.65906442107125"/>
    <n v="52.192422533187276"/>
    <n v="26.343691326731243"/>
    <n v="82.512441023838718"/>
    <n v="25.932275555316288"/>
  </r>
  <r>
    <x v="23"/>
    <x v="5"/>
    <n v="4"/>
    <x v="28"/>
    <x v="1"/>
    <x v="1"/>
    <n v="3288"/>
    <n v="822"/>
    <n v="4"/>
    <n v="73"/>
    <n v="186"/>
    <n v="118"/>
    <n v="19"/>
    <n v="124425"/>
    <n v="211973"/>
    <n v="295737"/>
    <n v="411217"/>
    <n v="110607"/>
    <n v="31106.25"/>
    <n v="2903.7397260273974"/>
    <n v="1589.983870967742"/>
    <n v="3484.8898305084745"/>
    <n v="5821.4210526315792"/>
    <n v="1.2165450121654502E-3"/>
    <n v="2.2201946472019465E-2"/>
    <n v="5.6569343065693431E-2"/>
    <n v="3.5888077858880776E-2"/>
    <n v="5.778588807785888E-3"/>
    <n v="2.6329575996069015E-3"/>
    <n v="2.8188958441615904E-2"/>
    <n v="6.5956532381479707E-2"/>
    <n v="4.3446459948391011E-2"/>
    <n v="8.8585303137682283E-3"/>
    <n v="37.842153284671532"/>
    <n v="64.468673965936745"/>
    <n v="89.944343065693431"/>
    <n v="125.06599756690997"/>
    <n v="33.639598540145982"/>
    <n v="37.967620343749324"/>
    <n v="64.68242223930541"/>
    <n v="90.242556862362008"/>
    <n v="125.48065850830271"/>
    <n v="33.751131873506779"/>
  </r>
  <r>
    <x v="23"/>
    <x v="5"/>
    <n v="4"/>
    <x v="29"/>
    <x v="2"/>
    <x v="1"/>
    <n v="3656"/>
    <n v="914"/>
    <n v="20"/>
    <n v="133"/>
    <n v="57"/>
    <n v="362"/>
    <n v="24"/>
    <n v="219238"/>
    <n v="439150"/>
    <n v="59636"/>
    <n v="1173712"/>
    <n v="125788"/>
    <n v="10961.9"/>
    <n v="3301.8796992481202"/>
    <n v="1046.2456140350878"/>
    <n v="3242.2983425414363"/>
    <n v="5241.166666666667"/>
    <n v="5.4704595185995622E-3"/>
    <n v="3.6378555798687089E-2"/>
    <n v="1.5590809628008753E-2"/>
    <n v="9.9015317286652083E-2"/>
    <n v="6.5645514223194746E-3"/>
    <n v="8.3127834751832493E-3"/>
    <n v="4.3593430321940803E-2"/>
    <n v="2.036472803025131E-2"/>
    <n v="0.11052498334319463"/>
    <n v="9.6764481878418435E-3"/>
    <n v="59.966630196936542"/>
    <n v="120.11761487964989"/>
    <n v="16.311816192560176"/>
    <n v="321.0371991247265"/>
    <n v="34.405908096280086"/>
    <n v="60.165451777648826"/>
    <n v="120.51586927519172"/>
    <n v="16.365898622555697"/>
    <n v="322.10160983427949"/>
    <n v="34.519982157321678"/>
  </r>
  <r>
    <x v="23"/>
    <x v="5"/>
    <n v="4"/>
    <x v="30"/>
    <x v="3"/>
    <x v="1"/>
    <n v="25512"/>
    <n v="6378"/>
    <n v="43"/>
    <n v="671"/>
    <n v="970"/>
    <n v="943"/>
    <n v="160"/>
    <n v="799050"/>
    <n v="2523084"/>
    <n v="901285"/>
    <n v="3237886"/>
    <n v="845996"/>
    <n v="18582.558139534885"/>
    <n v="3760.1847988077498"/>
    <n v="929.15979381443299"/>
    <n v="3433.6012725344644"/>
    <n v="5287.4750000000004"/>
    <n v="1.6854813421135152E-3"/>
    <n v="2.630134838507369E-2"/>
    <n v="3.8021323298839761E-2"/>
    <n v="3.6962997804954531E-2"/>
    <n v="6.2715584822828473E-3"/>
    <n v="2.2838644652912791E-3"/>
    <n v="2.8635800441997664E-2"/>
    <n v="4.0811167846347626E-2"/>
    <n v="3.9715253304496032E-2"/>
    <n v="7.4231680545039551E-3"/>
    <n v="31.320555032925682"/>
    <n v="98.897930385700846"/>
    <n v="35.327884916901851"/>
    <n v="126.91619629978049"/>
    <n v="33.160708686108499"/>
    <n v="31.424399491751892"/>
    <n v="99.225830132341315"/>
    <n v="35.445015826198116"/>
    <n v="127.33699164351489"/>
    <n v="33.270654242443072"/>
  </r>
  <r>
    <x v="23"/>
    <x v="5"/>
    <n v="4"/>
    <x v="31"/>
    <x v="4"/>
    <x v="1"/>
    <n v="10932"/>
    <n v="2733"/>
    <n v="30"/>
    <n v="261"/>
    <n v="447"/>
    <n v="389"/>
    <n v="78"/>
    <n v="616102"/>
    <n v="834205"/>
    <n v="782894"/>
    <n v="1325852"/>
    <n v="235839"/>
    <n v="20536.733333333334"/>
    <n v="3196.1877394636017"/>
    <n v="1751.4407158836689"/>
    <n v="3408.3598971722363"/>
    <n v="3023.5769230769229"/>
    <n v="2.7442371020856204E-3"/>
    <n v="2.3874862788144897E-2"/>
    <n v="4.0889132821075744E-2"/>
    <n v="3.5583607757043542E-2"/>
    <n v="7.1350164654226129E-3"/>
    <n v="3.9100267719795545E-3"/>
    <n v="2.7276823549647965E-2"/>
    <n v="4.5302239902386507E-2"/>
    <n v="3.9711833050468201E-2"/>
    <n v="9.0106530557551648E-3"/>
    <n v="56.357665568971825"/>
    <n v="76.308543724844498"/>
    <n v="71.614892060007321"/>
    <n v="121.28174167581412"/>
    <n v="21.573271130625685"/>
    <n v="56.544521493956744"/>
    <n v="76.561547524381012"/>
    <n v="71.852333883820819"/>
    <n v="121.68385577681218"/>
    <n v="21.644798109100869"/>
  </r>
  <r>
    <x v="23"/>
    <x v="5"/>
    <n v="4"/>
    <x v="32"/>
    <x v="5"/>
    <x v="1"/>
    <n v="4376"/>
    <n v="1094"/>
    <n v="27"/>
    <n v="115"/>
    <n v="219"/>
    <n v="167"/>
    <n v="48"/>
    <n v="563991"/>
    <n v="359966"/>
    <n v="364280"/>
    <n v="612009"/>
    <n v="284164"/>
    <n v="20888.555555555555"/>
    <n v="3130.1391304347826"/>
    <n v="1663.3789954337899"/>
    <n v="3664.7245508982037"/>
    <n v="5920.083333333333"/>
    <n v="6.1700182815356492E-3"/>
    <n v="2.6279707495429617E-2"/>
    <n v="5.0045703839122484E-2"/>
    <n v="3.8162705667276052E-2"/>
    <n v="1.0968921389396709E-2"/>
    <n v="8.9281597439125997E-3"/>
    <n v="3.1914068093585803E-2"/>
    <n v="5.7725541161411258E-2"/>
    <n v="4.4910901067331928E-2"/>
    <n v="1.4637553776769615E-2"/>
    <n v="128.88276965265084"/>
    <n v="82.259140767824491"/>
    <n v="83.244972577696529"/>
    <n v="139.85580438756855"/>
    <n v="64.936928702010974"/>
    <n v="129.31008524308444"/>
    <n v="82.531873991982366"/>
    <n v="83.520974363688069"/>
    <n v="140.31950148058189"/>
    <n v="65.152229491278845"/>
  </r>
  <r>
    <x v="23"/>
    <x v="5"/>
    <n v="4"/>
    <x v="33"/>
    <x v="6"/>
    <x v="1"/>
    <n v="29424"/>
    <n v="7356"/>
    <n v="114"/>
    <n v="874"/>
    <n v="720"/>
    <n v="1501"/>
    <n v="277"/>
    <n v="3040258"/>
    <n v="2436533"/>
    <n v="1376176"/>
    <n v="3759534"/>
    <n v="2618653"/>
    <n v="26668.929824561405"/>
    <n v="2787.795194508009"/>
    <n v="1911.3555555555556"/>
    <n v="2504.6862091938706"/>
    <n v="9453.6209386281589"/>
    <n v="3.8743882544861339E-3"/>
    <n v="2.9703643284393691E-2"/>
    <n v="2.4469820554649267E-2"/>
    <n v="5.1012778684067429E-2"/>
    <n v="9.4140837411636757E-3"/>
    <n v="4.7182352104233804E-3"/>
    <n v="3.2009658273019416E-2"/>
    <n v="2.6568474403288619E-2"/>
    <n v="5.4001426478934363E-2"/>
    <n v="1.0725800804935369E-2"/>
    <n v="103.32578847199565"/>
    <n v="82.807674007612832"/>
    <n v="46.770527460576403"/>
    <n v="127.77100326264274"/>
    <n v="88.997179173463834"/>
    <n v="103.66836894591721"/>
    <n v="83.082225914018636"/>
    <n v="46.925596874514127"/>
    <n v="128.19463275048363"/>
    <n v="89.29225261321011"/>
  </r>
  <r>
    <x v="23"/>
    <x v="5"/>
    <n v="4"/>
    <x v="34"/>
    <x v="7"/>
    <x v="1"/>
    <n v="27120"/>
    <n v="6780"/>
    <n v="219"/>
    <n v="705"/>
    <n v="2038"/>
    <n v="1923"/>
    <n v="169"/>
    <n v="3459295"/>
    <n v="1769832"/>
    <n v="1989834"/>
    <n v="6125866"/>
    <n v="835220"/>
    <n v="15795.867579908676"/>
    <n v="2510.4"/>
    <n v="976.36604514229634"/>
    <n v="3185.5777431097245"/>
    <n v="4942.1301775147931"/>
    <n v="8.0752212389380539E-3"/>
    <n v="2.5995575221238937E-2"/>
    <n v="7.5147492625368725E-2"/>
    <n v="7.0907079646017696E-2"/>
    <n v="6.2315634218289085E-3"/>
    <n v="9.3414951606725465E-3"/>
    <n v="2.8246916110933867E-2"/>
    <n v="7.8877455977947597E-2"/>
    <n v="7.4538574669433186E-2"/>
    <n v="7.3449659101388213E-3"/>
    <n v="127.55512536873157"/>
    <n v="65.259292035398232"/>
    <n v="73.37146017699115"/>
    <n v="225.88001474926253"/>
    <n v="30.797197640117993"/>
    <n v="127.97803910542942"/>
    <n v="65.475661632222852"/>
    <n v="73.614725967375733"/>
    <n v="226.6289282939502"/>
    <n v="30.899306888148239"/>
  </r>
  <r>
    <x v="23"/>
    <x v="5"/>
    <n v="4"/>
    <x v="35"/>
    <x v="8"/>
    <x v="1"/>
    <n v="3516"/>
    <n v="879"/>
    <n v="36"/>
    <n v="97"/>
    <n v="127"/>
    <n v="118"/>
    <n v="42"/>
    <n v="422216"/>
    <n v="266090"/>
    <n v="128993"/>
    <n v="401748"/>
    <n v="173268"/>
    <n v="11728.222222222223"/>
    <n v="2743.1958762886597"/>
    <n v="1015.6929133858267"/>
    <n v="3404.6440677966102"/>
    <n v="4125.4285714285716"/>
    <n v="1.0238907849829351E-2"/>
    <n v="2.7588168373151308E-2"/>
    <n v="3.6120591581342433E-2"/>
    <n v="3.3560864618885099E-2"/>
    <n v="1.1945392491467578E-2"/>
    <n v="1.4194609183911102E-2"/>
    <n v="3.4024198064375795E-2"/>
    <n v="4.3452554609147494E-2"/>
    <n v="4.0637638389262744E-2"/>
    <n v="1.6214353358229943E-2"/>
    <n v="120.08418657565416"/>
    <n v="75.679749715585899"/>
    <n v="36.687428896473264"/>
    <n v="114.26279863481228"/>
    <n v="49.279863481228666"/>
    <n v="120.48233013841751"/>
    <n v="75.930668725324281"/>
    <n v="36.809067424126248"/>
    <n v="114.64164117051214"/>
    <n v="49.443252691568588"/>
  </r>
  <r>
    <x v="23"/>
    <x v="5"/>
    <n v="4"/>
    <x v="36"/>
    <x v="9"/>
    <x v="1"/>
    <n v="2500"/>
    <n v="625"/>
    <n v="24"/>
    <n v="77"/>
    <n v="136"/>
    <n v="105"/>
    <n v="26"/>
    <n v="361373"/>
    <n v="225676"/>
    <n v="106142"/>
    <n v="353393"/>
    <n v="125244"/>
    <n v="15057.208333333334"/>
    <n v="2930.8571428571427"/>
    <n v="780.45588235294122"/>
    <n v="3365.6476190476192"/>
    <n v="4817.0769230769229"/>
    <n v="9.5999999999999992E-3"/>
    <n v="3.0800000000000001E-2"/>
    <n v="5.4399999999999997E-2"/>
    <n v="4.2000000000000003E-2"/>
    <n v="1.04E-2"/>
    <n v="1.4143879953343838E-2"/>
    <n v="3.8851336492881167E-2"/>
    <n v="6.496912655797063E-2"/>
    <n v="5.1347453565543932E-2"/>
    <n v="1.5127509711296212E-2"/>
    <n v="144.54920000000001"/>
    <n v="90.270399999999995"/>
    <n v="42.456800000000001"/>
    <n v="141.35720000000001"/>
    <n v="50.0976"/>
    <n v="145.02845821978514"/>
    <n v="90.569694850495821"/>
    <n v="42.597567090968148"/>
    <n v="141.82587502570618"/>
    <n v="50.263700446017737"/>
  </r>
  <r>
    <x v="23"/>
    <x v="5"/>
    <n v="4"/>
    <x v="37"/>
    <x v="10"/>
    <x v="1"/>
    <n v="7032"/>
    <n v="1758"/>
    <n v="58"/>
    <n v="202"/>
    <n v="100"/>
    <n v="486"/>
    <n v="43"/>
    <n v="1167155"/>
    <n v="877844"/>
    <n v="124226"/>
    <n v="1590631"/>
    <n v="223407"/>
    <n v="20123.362068965518"/>
    <n v="4345.7623762376234"/>
    <n v="1242.26"/>
    <n v="3272.9032921810699"/>
    <n v="5195.5116279069771"/>
    <n v="8.2480091012514228E-3"/>
    <n v="2.8725824800910123E-2"/>
    <n v="1.422070534698521E-2"/>
    <n v="6.9112627986348124E-2"/>
    <n v="6.1149032992036407E-3"/>
    <n v="1.0761009724077892E-2"/>
    <n v="3.3366954064938503E-2"/>
    <n v="1.7510485717689168E-2"/>
    <n v="7.6160268817855453E-2"/>
    <n v="8.2810076563891721E-3"/>
    <n v="165.97767349260522"/>
    <n v="124.83560864618885"/>
    <n v="17.665813424345849"/>
    <n v="226.19894766780433"/>
    <n v="31.770051194539249"/>
    <n v="166.52797860894029"/>
    <n v="125.24950572459235"/>
    <n v="17.724385082250617"/>
    <n v="226.94891864638146"/>
    <n v="31.875385974517119"/>
  </r>
  <r>
    <x v="23"/>
    <x v="5"/>
    <n v="4"/>
    <x v="38"/>
    <x v="11"/>
    <x v="1"/>
    <n v="27724"/>
    <n v="6931"/>
    <n v="59"/>
    <n v="647"/>
    <n v="2143"/>
    <n v="1011"/>
    <n v="237"/>
    <n v="941591"/>
    <n v="1227233"/>
    <n v="2477464"/>
    <n v="2068122"/>
    <n v="1237796"/>
    <n v="15959.169491525423"/>
    <n v="1896.8052550231839"/>
    <n v="1156.0727951469903"/>
    <n v="2045.6201780415431"/>
    <n v="5222.7679324894516"/>
    <n v="2.1281200403982111E-3"/>
    <n v="2.3337180781993941E-2"/>
    <n v="7.7297648247006204E-2"/>
    <n v="3.6466599336315103E-2"/>
    <n v="8.548549992786033E-3"/>
    <n v="2.7729770557554166E-3"/>
    <n v="2.5449815918750056E-2"/>
    <n v="8.1034810297831897E-2"/>
    <n v="3.9089663992144315E-2"/>
    <n v="9.8368290001868246E-3"/>
    <n v="33.963028423026984"/>
    <n v="44.266087144712159"/>
    <n v="89.361708267205316"/>
    <n v="74.596811426922528"/>
    <n v="44.647092771605827"/>
    <n v="34.075634100128838"/>
    <n v="44.412852994138014"/>
    <n v="89.657990316646604"/>
    <n v="74.844139914704627"/>
    <n v="44.795121859281863"/>
  </r>
  <r>
    <x v="23"/>
    <x v="5"/>
    <n v="4"/>
    <x v="39"/>
    <x v="12"/>
    <x v="1"/>
    <n v="19432"/>
    <n v="4858"/>
    <n v="83"/>
    <n v="576"/>
    <n v="960"/>
    <n v="1074"/>
    <n v="220"/>
    <n v="1787315"/>
    <n v="1828788"/>
    <n v="1674214"/>
    <n v="3263110"/>
    <n v="1010171"/>
    <n v="21533.915662650601"/>
    <n v="3174.9791666666665"/>
    <n v="1743.9729166666666"/>
    <n v="3038.2774674115458"/>
    <n v="4591.6863636363632"/>
    <n v="4.2713050638122684E-3"/>
    <n v="2.9641827912721283E-2"/>
    <n v="4.9403046521202143E-2"/>
    <n v="5.5269658295594895E-2"/>
    <n v="1.1321531494442157E-2"/>
    <n v="5.3613589732338755E-3"/>
    <n v="3.2476583988512248E-2"/>
    <n v="5.3025245007979657E-2"/>
    <n v="5.9089052561692411E-2"/>
    <n v="1.3089918429790518E-2"/>
    <n v="91.977923013585837"/>
    <n v="94.11218608480857"/>
    <n v="86.157575133799924"/>
    <n v="167.92455743104159"/>
    <n v="51.984921778509673"/>
    <n v="92.282879219798147"/>
    <n v="94.424218519184478"/>
    <n v="86.443233761309642"/>
    <n v="168.48131751309396"/>
    <n v="52.157279709700141"/>
  </r>
  <r>
    <x v="23"/>
    <x v="5"/>
    <n v="4"/>
    <x v="40"/>
    <x v="13"/>
    <x v="1"/>
    <n v="5752"/>
    <n v="1438"/>
    <n v="46"/>
    <n v="171"/>
    <n v="218"/>
    <n v="233"/>
    <n v="74"/>
    <n v="969834"/>
    <n v="513654"/>
    <n v="202228"/>
    <n v="766056"/>
    <n v="636805"/>
    <n v="21083.347826086956"/>
    <n v="3003.8245614035086"/>
    <n v="927.65137614678895"/>
    <n v="3287.7939914163089"/>
    <n v="8605.4729729729734"/>
    <n v="7.9972183588317113E-3"/>
    <n v="2.9728789986091794E-2"/>
    <n v="3.7899860917941584E-2"/>
    <n v="4.0507649513212798E-2"/>
    <n v="1.286509040333797E-2"/>
    <n v="1.0733573136596989E-2"/>
    <n v="3.4946520819318476E-2"/>
    <n v="4.3766311669730627E-2"/>
    <n v="4.656434532596844E-2"/>
    <n v="1.6327202767220439E-2"/>
    <n v="168.60813630041724"/>
    <n v="89.300069541029202"/>
    <n v="35.157858136300419"/>
    <n v="133.18080667593881"/>
    <n v="110.71018776077887"/>
    <n v="169.16716281349807"/>
    <n v="89.5961472249937"/>
    <n v="35.274425315515948"/>
    <n v="133.62237256711674"/>
    <n v="111.07725148370716"/>
  </r>
  <r>
    <x v="23"/>
    <x v="5"/>
    <n v="4"/>
    <x v="41"/>
    <x v="14"/>
    <x v="1"/>
    <n v="29012"/>
    <n v="7253"/>
    <n v="226"/>
    <n v="899"/>
    <n v="1453"/>
    <n v="1384"/>
    <n v="316"/>
    <n v="3217107"/>
    <n v="2720924"/>
    <n v="1873695"/>
    <n v="4869933"/>
    <n v="3530333"/>
    <n v="14234.986725663717"/>
    <n v="3026.6117908787542"/>
    <n v="1289.5354439091534"/>
    <n v="3518.7377167630057"/>
    <n v="11171.939873417721"/>
    <n v="7.789880049634634E-3"/>
    <n v="3.0987177719564319E-2"/>
    <n v="5.0082724389907622E-2"/>
    <n v="4.7704398180063425E-2"/>
    <n v="1.089204467117055E-2"/>
    <n v="8.9925163209089738E-3"/>
    <n v="3.3357584386772533E-2"/>
    <n v="5.3066416132604113E-2"/>
    <n v="5.0620026678741055E-2"/>
    <n v="1.2311898513294957E-2"/>
    <n v="110.88883910106163"/>
    <n v="93.786157452088787"/>
    <n v="64.583448228319313"/>
    <n v="167.85926513166964"/>
    <n v="121.68526816489728"/>
    <n v="111.25649514911733"/>
    <n v="94.097108926472416"/>
    <n v="64.797577040000647"/>
    <n v="168.41580873468814"/>
    <n v="122.08872017289721"/>
  </r>
  <r>
    <x v="23"/>
    <x v="5"/>
    <n v="4"/>
    <x v="42"/>
    <x v="15"/>
    <x v="1"/>
    <n v="3992"/>
    <n v="998"/>
    <n v="37"/>
    <n v="126"/>
    <n v="163"/>
    <n v="203"/>
    <n v="56"/>
    <n v="667698"/>
    <n v="394962"/>
    <n v="241506"/>
    <n v="593807"/>
    <n v="432491"/>
    <n v="18045.891891891893"/>
    <n v="3134.6190476190477"/>
    <n v="1481.6319018404909"/>
    <n v="2925.1576354679801"/>
    <n v="7723.0535714285716"/>
    <n v="9.2685370741482972E-3"/>
    <n v="3.1563126252505007E-2"/>
    <n v="4.0831663326653306E-2"/>
    <n v="5.0851703406813629E-2"/>
    <n v="1.4028056112224449E-2"/>
    <n v="1.2802355476937807E-2"/>
    <n v="3.8010551558645196E-2"/>
    <n v="4.812970951248792E-2"/>
    <n v="5.8953483364848583E-2"/>
    <n v="1.8365078664740041E-2"/>
    <n v="167.25901803607215"/>
    <n v="98.938376753507015"/>
    <n v="60.497494989979963"/>
    <n v="148.749248496994"/>
    <n v="108.33942885771543"/>
    <n v="167.81357149764077"/>
    <n v="99.266410601576155"/>
    <n v="60.698076672551409"/>
    <n v="149.24243213293971"/>
    <n v="108.69863224180116"/>
  </r>
  <r>
    <x v="23"/>
    <x v="5"/>
    <n v="4"/>
    <x v="43"/>
    <x v="16"/>
    <x v="1"/>
    <n v="6904"/>
    <n v="1726"/>
    <n v="59"/>
    <n v="218"/>
    <n v="523"/>
    <n v="577"/>
    <n v="45"/>
    <n v="1229194"/>
    <n v="426090"/>
    <n v="452942"/>
    <n v="1974076"/>
    <n v="243921"/>
    <n v="20833.796610169491"/>
    <n v="1954.5412844036698"/>
    <n v="866.04588910133839"/>
    <n v="3421.2755632582321"/>
    <n v="5420.4666666666662"/>
    <n v="8.5457705677867909E-3"/>
    <n v="3.1575898030127461E-2"/>
    <n v="7.5753186558516802E-2"/>
    <n v="8.3574739281575897E-2"/>
    <n v="6.5179606025492472E-3"/>
    <n v="1.1126945739729128E-2"/>
    <n v="3.6479510941620982E-2"/>
    <n v="8.3173119216402691E-2"/>
    <n v="9.1335272652831659E-2"/>
    <n v="8.7744921278001264E-3"/>
    <n v="178.04084588644264"/>
    <n v="61.716396292004632"/>
    <n v="65.605735805330241"/>
    <n v="285.9322132097335"/>
    <n v="35.330388180764771"/>
    <n v="178.63114689709212"/>
    <n v="61.921019286932719"/>
    <n v="65.823254049289773"/>
    <n v="286.88023203987655"/>
    <n v="35.447527389724975"/>
  </r>
  <r>
    <x v="23"/>
    <x v="5"/>
    <n v="4"/>
    <x v="44"/>
    <x v="17"/>
    <x v="1"/>
    <n v="23684"/>
    <n v="5921"/>
    <n v="158"/>
    <n v="713"/>
    <n v="1822"/>
    <n v="900"/>
    <n v="233"/>
    <n v="2467625"/>
    <n v="2160104"/>
    <n v="1195780"/>
    <n v="3137102"/>
    <n v="514706"/>
    <n v="15617.879746835442"/>
    <n v="3029.5988779803647"/>
    <n v="656.30076838638854"/>
    <n v="3485.6688888888889"/>
    <n v="2209.038626609442"/>
    <n v="6.6711704104036483E-3"/>
    <n v="3.0104712041884817E-2"/>
    <n v="7.692957270731296E-2"/>
    <n v="3.8000337780780276E-2"/>
    <n v="9.837865225468671E-3"/>
    <n v="7.9036392056503271E-3"/>
    <n v="3.2691781317436559E-2"/>
    <n v="8.0964098290613115E-2"/>
    <n v="4.0895077919368056E-2"/>
    <n v="1.1332145234175755E-2"/>
    <n v="104.18953724033102"/>
    <n v="91.205201824016214"/>
    <n v="50.488937679446039"/>
    <n v="132.45659516973484"/>
    <n v="21.7322242864381"/>
    <n v="104.53498150524591"/>
    <n v="91.507596044539881"/>
    <n v="50.656335620016399"/>
    <n v="132.89575991087381"/>
    <n v="21.8042782799814"/>
  </r>
  <r>
    <x v="23"/>
    <x v="5"/>
    <n v="4"/>
    <x v="45"/>
    <x v="18"/>
    <x v="1"/>
    <n v="23676"/>
    <n v="5919"/>
    <n v="100"/>
    <n v="824"/>
    <n v="1303"/>
    <n v="1380"/>
    <n v="299"/>
    <n v="3484073"/>
    <n v="2860826"/>
    <n v="1696273"/>
    <n v="4926494"/>
    <n v="2777556"/>
    <n v="34840.730000000003"/>
    <n v="3471.8762135922329"/>
    <n v="1301.8211818879508"/>
    <n v="3569.9231884057972"/>
    <n v="9289.4849498327767"/>
    <n v="4.2236864335191754E-3"/>
    <n v="3.4803176212198007E-2"/>
    <n v="5.5034634228754854E-2"/>
    <n v="5.8286872782564621E-2"/>
    <n v="1.2628822436222336E-2"/>
    <n v="5.2057248684494843E-3"/>
    <n v="3.7578535016591995E-2"/>
    <n v="5.848788202435564E-2"/>
    <n v="6.183456916500036E-2"/>
    <n v="1.4319743782234605E-2"/>
    <n v="147.15631863490455"/>
    <n v="120.83231964858929"/>
    <n v="71.645252576448726"/>
    <n v="208.07965872613616"/>
    <n v="117.31525595539787"/>
    <n v="147.64422085296661"/>
    <n v="121.23294367423101"/>
    <n v="71.882795061677584"/>
    <n v="208.76955453195578"/>
    <n v="117.70421902626107"/>
  </r>
  <r>
    <x v="23"/>
    <x v="5"/>
    <n v="4"/>
    <x v="46"/>
    <x v="19"/>
    <x v="1"/>
    <n v="12640"/>
    <n v="3160"/>
    <n v="117"/>
    <n v="350"/>
    <n v="869"/>
    <n v="494"/>
    <n v="121"/>
    <n v="1429274"/>
    <n v="1001021"/>
    <n v="916094"/>
    <n v="1455280"/>
    <n v="284472"/>
    <n v="12216.017094017094"/>
    <n v="2860.06"/>
    <n v="1054.1933256616801"/>
    <n v="2945.910931174089"/>
    <n v="2351.0082644628101"/>
    <n v="9.2563291139240514E-3"/>
    <n v="2.7689873417721517E-2"/>
    <n v="6.8750000000000006E-2"/>
    <n v="3.9082278481012658E-2"/>
    <n v="9.572784810126583E-3"/>
    <n v="1.124097227188469E-2"/>
    <n v="3.1090392949898297E-2"/>
    <n v="7.3993869535863524E-2"/>
    <n v="4.3098479323952776E-2"/>
    <n v="1.1590746025558905E-2"/>
    <n v="113.0754746835443"/>
    <n v="79.194699367088603"/>
    <n v="72.475791139240513"/>
    <n v="115.13291139240506"/>
    <n v="22.505696202531645"/>
    <n v="113.45038060276207"/>
    <n v="79.457272322422071"/>
    <n v="72.716087305797714"/>
    <n v="115.51463881914006"/>
    <n v="22.580314670825139"/>
  </r>
  <r>
    <x v="23"/>
    <x v="5"/>
    <n v="4"/>
    <x v="47"/>
    <x v="20"/>
    <x v="1"/>
    <n v="11056"/>
    <n v="2764"/>
    <n v="89"/>
    <n v="415"/>
    <n v="646"/>
    <n v="578"/>
    <n v="94"/>
    <n v="1321863"/>
    <n v="1620523"/>
    <n v="749970"/>
    <n v="2587957"/>
    <n v="385477"/>
    <n v="14852.393258426966"/>
    <n v="3904.8746987951808"/>
    <n v="1160.9442724458204"/>
    <n v="4477.4342560553632"/>
    <n v="4100.8191489361698"/>
    <n v="8.0499276410998556E-3"/>
    <n v="3.7536179450072357E-2"/>
    <n v="5.8429811866859624E-2"/>
    <n v="5.227930535455861E-2"/>
    <n v="8.5021707670043419E-3"/>
    <n v="1.0030076323076818E-2"/>
    <n v="4.1748041572985256E-2"/>
    <n v="6.3627383694177794E-2"/>
    <n v="5.7211747412595562E-2"/>
    <n v="1.0536717648582907E-2"/>
    <n v="119.56069102749638"/>
    <n v="146.57407742402316"/>
    <n v="67.833755426917506"/>
    <n v="234.07715267727932"/>
    <n v="34.865864688856732"/>
    <n v="119.95709892140458"/>
    <n v="147.0600491998122"/>
    <n v="68.058660752351642"/>
    <n v="234.85324413599704"/>
    <n v="34.981463752995793"/>
  </r>
  <r>
    <x v="23"/>
    <x v="5"/>
    <n v="4"/>
    <x v="48"/>
    <x v="21"/>
    <x v="1"/>
    <n v="21004"/>
    <n v="5251"/>
    <n v="235"/>
    <n v="813"/>
    <n v="1003"/>
    <n v="1232"/>
    <n v="315"/>
    <n v="2824005"/>
    <n v="2313501"/>
    <n v="1449550"/>
    <n v="3775951"/>
    <n v="913389"/>
    <n v="12017.04255319149"/>
    <n v="2845.6346863468634"/>
    <n v="1445.2143569292123"/>
    <n v="3064.8952922077924"/>
    <n v="2899.6476190476192"/>
    <n v="1.1188345077128166E-2"/>
    <n v="3.8706912968958292E-2"/>
    <n v="4.7752808988764044E-2"/>
    <n v="5.8655494191582558E-2"/>
    <n v="1.4997143401256904E-2"/>
    <n v="1.2879349061554695E-2"/>
    <n v="4.1808093820997733E-2"/>
    <n v="5.1181112220127056E-2"/>
    <n v="6.2433247211409623E-2"/>
    <n v="1.6951158581428392E-2"/>
    <n v="134.4508188916397"/>
    <n v="110.14573414587697"/>
    <n v="69.013045134260139"/>
    <n v="179.77294800990288"/>
    <n v="43.486431155970294"/>
    <n v="134.89659555529926"/>
    <n v="110.51092640196471"/>
    <n v="69.241860438343423"/>
    <n v="180.36899186921684"/>
    <n v="43.630612027124329"/>
  </r>
  <r>
    <x v="23"/>
    <x v="5"/>
    <n v="4"/>
    <x v="49"/>
    <x v="22"/>
    <x v="1"/>
    <n v="6380"/>
    <n v="1595"/>
    <n v="72"/>
    <n v="253"/>
    <n v="238"/>
    <n v="490"/>
    <n v="194"/>
    <n v="1129016"/>
    <n v="975155"/>
    <n v="223491"/>
    <n v="1738611"/>
    <n v="1057504"/>
    <n v="15680.777777777777"/>
    <n v="3854.3675889328065"/>
    <n v="939.03781512605042"/>
    <n v="3548.1857142857143"/>
    <n v="5451.0515463917527"/>
    <n v="1.128526645768025E-2"/>
    <n v="3.9655172413793106E-2"/>
    <n v="3.7304075235109715E-2"/>
    <n v="7.6802507836990594E-2"/>
    <n v="3.0407523510971788E-2"/>
    <n v="1.4366587810372122E-2"/>
    <n v="4.5347751903406668E-2"/>
    <n v="4.2832078457504828E-2"/>
    <n v="8.4569995825660854E-2"/>
    <n v="3.5416289314792286E-2"/>
    <n v="176.96175548589341"/>
    <n v="152.84561128526647"/>
    <n v="35.029937304075233"/>
    <n v="272.50956112852663"/>
    <n v="165.75297805642634"/>
    <n v="177.54847873240197"/>
    <n v="153.35237656356995"/>
    <n v="35.146080357039452"/>
    <n v="273.41307665916173"/>
    <n v="166.3025381867308"/>
  </r>
  <r>
    <x v="23"/>
    <x v="5"/>
    <n v="4"/>
    <x v="50"/>
    <x v="23"/>
    <x v="1"/>
    <n v="9864"/>
    <n v="2466"/>
    <n v="121"/>
    <n v="456"/>
    <n v="621"/>
    <n v="598"/>
    <n v="413"/>
    <n v="2244227"/>
    <n v="1419391"/>
    <n v="785322"/>
    <n v="2135063"/>
    <n v="2278423"/>
    <n v="18547.330578512396"/>
    <n v="3112.6995614035086"/>
    <n v="1264.608695652174"/>
    <n v="3570.339464882943"/>
    <n v="5516.7627118644068"/>
    <n v="1.2266828872668289E-2"/>
    <n v="4.6228710462287104E-2"/>
    <n v="6.295620437956205E-2"/>
    <n v="6.0624493106244931E-2"/>
    <n v="4.1869424168694241E-2"/>
    <n v="1.4849180405893659E-2"/>
    <n v="5.1154857847562372E-2"/>
    <n v="6.8654285165335352E-2"/>
    <n v="6.6223010934914769E-2"/>
    <n v="4.6568259580412566E-2"/>
    <n v="227.5169302514193"/>
    <n v="143.89608678021088"/>
    <n v="79.614963503649633"/>
    <n v="216.45002027575021"/>
    <n v="230.98367802108677"/>
    <n v="228.27127105000739"/>
    <n v="144.37317957895573"/>
    <n v="79.87892986027434"/>
    <n v="217.16766832492522"/>
    <n v="231.74951295014765"/>
  </r>
  <r>
    <x v="23"/>
    <x v="5"/>
    <n v="4"/>
    <x v="51"/>
    <x v="24"/>
    <x v="1"/>
    <n v="5044"/>
    <n v="1261"/>
    <n v="64"/>
    <n v="245"/>
    <n v="190"/>
    <n v="398"/>
    <n v="10"/>
    <n v="777391"/>
    <n v="603749"/>
    <n v="331400"/>
    <n v="983138"/>
    <n v="72299"/>
    <n v="12146.734375"/>
    <n v="2464.281632653061"/>
    <n v="1744.2105263157894"/>
    <n v="2470.1959798994976"/>
    <n v="7229.9"/>
    <n v="1.2688342585249802E-2"/>
    <n v="4.8572561459159398E-2"/>
    <n v="3.7668517049960347E-2"/>
    <n v="7.8905630452022202E-2"/>
    <n v="1.9825535289452814E-3"/>
    <n v="1.6360302762124416E-2"/>
    <n v="5.5625201546050801E-2"/>
    <n v="4.3914776085041143E-2"/>
    <n v="8.7750154007950956E-2"/>
    <n v="3.4418714296834694E-3"/>
    <n v="154.12192704203014"/>
    <n v="119.69647105471847"/>
    <n v="65.701823949246631"/>
    <n v="194.91237113402062"/>
    <n v="14.333663758921491"/>
    <n v="154.63292399243883"/>
    <n v="120.09332913232973"/>
    <n v="65.919660777001823"/>
    <n v="195.55861031074235"/>
    <n v="14.381187551347178"/>
  </r>
  <r>
    <x v="23"/>
    <x v="5"/>
    <n v="4"/>
    <x v="52"/>
    <x v="25"/>
    <x v="1"/>
    <n v="23372"/>
    <n v="5843"/>
    <n v="308"/>
    <n v="1104"/>
    <n v="2197"/>
    <n v="1166"/>
    <n v="140"/>
    <n v="4681968"/>
    <n v="2990616"/>
    <n v="2153047"/>
    <n v="3763974"/>
    <n v="745662"/>
    <n v="15201.194805194806"/>
    <n v="2708.891304347826"/>
    <n v="979.99408284023673"/>
    <n v="3228.1080617495713"/>
    <n v="5326.1571428571433"/>
    <n v="1.3178161903131952E-2"/>
    <n v="4.7236008899537905E-2"/>
    <n v="9.4001369159678244E-2"/>
    <n v="4.9888755776142393E-2"/>
    <n v="5.9900735923327057E-3"/>
    <n v="1.4916181934307354E-2"/>
    <n v="5.0469243722068374E-2"/>
    <n v="9.8449103533283025E-2"/>
    <n v="5.3206909846212812E-2"/>
    <n v="7.1661063581351095E-3"/>
    <n v="200.32380626390554"/>
    <n v="127.95721376005477"/>
    <n v="92.120785555365401"/>
    <n v="161.04629471162073"/>
    <n v="31.904073250042785"/>
    <n v="200.987987253981"/>
    <n v="128.38146063568817"/>
    <n v="92.426215427619766"/>
    <n v="161.58024965918517"/>
    <n v="32.009852385103436"/>
  </r>
  <r>
    <x v="23"/>
    <x v="5"/>
    <n v="4"/>
    <x v="53"/>
    <x v="26"/>
    <x v="1"/>
    <n v="10888"/>
    <n v="2722"/>
    <n v="108"/>
    <n v="484"/>
    <n v="860"/>
    <n v="774"/>
    <n v="125"/>
    <n v="1476635"/>
    <n v="1687697"/>
    <n v="667894"/>
    <n v="2768804"/>
    <n v="324481"/>
    <n v="13672.546296296296"/>
    <n v="3486.9772727272725"/>
    <n v="776.62093023255818"/>
    <n v="3577.2661498708012"/>
    <n v="2595.848"/>
    <n v="9.9191770756796478E-3"/>
    <n v="4.4452608376193976E-2"/>
    <n v="7.8986039676708308E-2"/>
    <n v="7.1087435709037472E-2"/>
    <n v="1.148052902277737E-2"/>
    <n v="1.2132042539963956E-2"/>
    <n v="4.9054714246846085E-2"/>
    <n v="8.5008724563182245E-2"/>
    <n v="7.6825503934942738E-2"/>
    <n v="1.3859315326865785E-2"/>
    <n v="135.62040778839088"/>
    <n v="155.00523512123439"/>
    <n v="61.342211609110947"/>
    <n v="254.29867744305659"/>
    <n v="29.801708302718588"/>
    <n v="136.07006226730323"/>
    <n v="155.51916071225514"/>
    <n v="61.545593980881002"/>
    <n v="255.14181411517285"/>
    <n v="29.900516969025396"/>
  </r>
  <r>
    <x v="24"/>
    <x v="6"/>
    <n v="1"/>
    <x v="27"/>
    <x v="0"/>
    <x v="1"/>
    <n v="25660"/>
    <n v="6415"/>
    <n v="37"/>
    <n v="809"/>
    <n v="417"/>
    <n v="1260"/>
    <n v="180"/>
    <n v="532193"/>
    <n v="1269326"/>
    <n v="611695"/>
    <n v="2182206"/>
    <n v="617629"/>
    <n v="14383.594594594595"/>
    <n v="1569.0061804697157"/>
    <n v="1466.8944844124701"/>
    <n v="1731.9095238095238"/>
    <n v="3431.2722222222224"/>
    <n v="1.4419329696024942E-3"/>
    <n v="3.1527669524551834E-2"/>
    <n v="1.6250974279033516E-2"/>
    <n v="4.9103663289166016E-2"/>
    <n v="7.014809041309431E-3"/>
    <n v="1.9938665186756189E-3"/>
    <n v="3.4069327676880937E-2"/>
    <n v="1.8090091682436252E-2"/>
    <n v="5.2246712122661E-2"/>
    <n v="8.2287761143807429E-3"/>
    <n v="20.740179267342167"/>
    <n v="49.467108339828528"/>
    <n v="23.83846453624318"/>
    <n v="85.04310210444271"/>
    <n v="24.069719407638349"/>
    <n v="20.80894409892678"/>
    <n v="49.631118367423724"/>
    <n v="23.917501847249056"/>
    <n v="85.325065655396841"/>
    <n v="24.149523452724949"/>
  </r>
  <r>
    <x v="24"/>
    <x v="6"/>
    <n v="1"/>
    <x v="28"/>
    <x v="1"/>
    <x v="1"/>
    <n v="3264"/>
    <n v="816"/>
    <n v="4"/>
    <n v="93"/>
    <n v="115"/>
    <n v="161"/>
    <n v="20"/>
    <n v="116346"/>
    <n v="269941"/>
    <n v="146796"/>
    <n v="497422"/>
    <n v="123286"/>
    <n v="29086.5"/>
    <n v="2902.5913978494623"/>
    <n v="1276.4869565217391"/>
    <n v="3089.5776397515529"/>
    <n v="6164.3"/>
    <n v="1.2254901960784314E-3"/>
    <n v="2.8492647058823529E-2"/>
    <n v="3.5232843137254902E-2"/>
    <n v="4.9325980392156861E-2"/>
    <n v="6.1274509803921568E-3"/>
    <n v="2.6523111925529762E-3"/>
    <n v="3.5277966388743379E-2"/>
    <n v="4.2751944620153359E-2"/>
    <n v="5.8157481377194259E-2"/>
    <n v="9.310080718855137E-3"/>
    <n v="35.645220588235297"/>
    <n v="82.702512254901961"/>
    <n v="44.974264705882355"/>
    <n v="152.39644607843138"/>
    <n v="37.771446078431374"/>
    <n v="35.763403635688796"/>
    <n v="82.9767154936265"/>
    <n v="45.123378544209274"/>
    <n v="152.90172213287602"/>
    <n v="37.89667870515126"/>
  </r>
  <r>
    <x v="24"/>
    <x v="6"/>
    <n v="1"/>
    <x v="29"/>
    <x v="2"/>
    <x v="1"/>
    <n v="3640"/>
    <n v="910"/>
    <n v="20"/>
    <n v="130"/>
    <n v="55"/>
    <n v="255"/>
    <n v="23"/>
    <n v="217243"/>
    <n v="427615"/>
    <n v="57089"/>
    <n v="771341"/>
    <n v="136688"/>
    <n v="10862.15"/>
    <n v="3289.3461538461538"/>
    <n v="1037.9818181818182"/>
    <n v="3024.8666666666668"/>
    <n v="5942.95652173913"/>
    <n v="5.4945054945054949E-3"/>
    <n v="3.5714285714285712E-2"/>
    <n v="1.510989010989011E-2"/>
    <n v="7.0054945054945056E-2"/>
    <n v="6.3186813186813188E-3"/>
    <n v="8.3492886703213937E-3"/>
    <n v="4.2881148338972983E-2"/>
    <n v="1.9821070898119447E-2"/>
    <n v="7.9912138334696514E-2"/>
    <n v="9.3788264077059851E-3"/>
    <n v="59.682142857142857"/>
    <n v="117.47664835164835"/>
    <n v="15.683791208791209"/>
    <n v="211.90686813186812"/>
    <n v="37.551648351648353"/>
    <n v="59.880021209556261"/>
    <n v="117.86614652497157"/>
    <n v="15.735791398721052"/>
    <n v="212.60945319204913"/>
    <n v="37.676152230874301"/>
  </r>
  <r>
    <x v="24"/>
    <x v="6"/>
    <n v="1"/>
    <x v="30"/>
    <x v="3"/>
    <x v="1"/>
    <n v="25392"/>
    <n v="6348"/>
    <n v="39"/>
    <n v="635"/>
    <n v="373"/>
    <n v="1231"/>
    <n v="695"/>
    <n v="723492"/>
    <n v="2453999"/>
    <n v="333767"/>
    <n v="3998318"/>
    <n v="4343833"/>
    <n v="18551.076923076922"/>
    <n v="3864.5653543307085"/>
    <n v="894.8176943699732"/>
    <n v="3248.0243704305444"/>
    <n v="6250.1194244604312"/>
    <n v="1.5359168241965973E-3"/>
    <n v="2.5007876496534343E-2"/>
    <n v="1.4689666036546943E-2"/>
    <n v="4.8479836168872088E-2"/>
    <n v="2.7370825456836799E-2"/>
    <n v="2.1085249920501214E-3"/>
    <n v="2.7291089493143964E-2"/>
    <n v="1.6448804183409833E-2"/>
    <n v="5.1620323429618954E-2"/>
    <n v="2.9756576157656801E-2"/>
    <n v="28.492911153119092"/>
    <n v="96.644573093887843"/>
    <n v="13.144573093887839"/>
    <n v="157.46368935097669"/>
    <n v="171.07092785129174"/>
    <n v="28.58738045406119"/>
    <n v="96.965001751070787"/>
    <n v="13.188154412226591"/>
    <n v="157.98576603793964"/>
    <n v="171.63811984086345"/>
  </r>
  <r>
    <x v="24"/>
    <x v="6"/>
    <n v="1"/>
    <x v="31"/>
    <x v="4"/>
    <x v="1"/>
    <n v="10840"/>
    <n v="2710"/>
    <n v="28"/>
    <n v="258"/>
    <n v="381"/>
    <n v="415"/>
    <n v="75"/>
    <n v="584680"/>
    <n v="767582"/>
    <n v="489101"/>
    <n v="1486845"/>
    <n v="235452"/>
    <n v="20881.428571428572"/>
    <n v="2975.1240310077519"/>
    <n v="1283.729658792651"/>
    <n v="3582.7590361445782"/>
    <n v="3139.36"/>
    <n v="2.5830258302583027E-3"/>
    <n v="2.3800738007380074E-2"/>
    <n v="3.5147601476014763E-2"/>
    <n v="3.8284132841328415E-2"/>
    <n v="6.9188191881918819E-3"/>
    <n v="3.7189361154248051E-3"/>
    <n v="2.7211926589133101E-2"/>
    <n v="3.9268762340959801E-2"/>
    <n v="4.2578251864334254E-2"/>
    <n v="8.7738436737548348E-3"/>
    <n v="53.937269372693727"/>
    <n v="70.810147601476018"/>
    <n v="45.120018450184503"/>
    <n v="137.16282287822878"/>
    <n v="21.720664206642066"/>
    <n v="54.116100384554237"/>
    <n v="71.04492126526803"/>
    <n v="45.269615540442402"/>
    <n v="137.61759129142871"/>
    <n v="21.792679872313169"/>
  </r>
  <r>
    <x v="24"/>
    <x v="6"/>
    <n v="1"/>
    <x v="32"/>
    <x v="5"/>
    <x v="1"/>
    <n v="4360"/>
    <n v="1090"/>
    <n v="26"/>
    <n v="110"/>
    <n v="218"/>
    <n v="192"/>
    <n v="47"/>
    <n v="544814"/>
    <n v="349977"/>
    <n v="265713"/>
    <n v="725138"/>
    <n v="280046"/>
    <n v="20954.384615384617"/>
    <n v="3181.6090909090908"/>
    <n v="1218.8669724770641"/>
    <n v="3776.7604166666665"/>
    <n v="5958.4255319148933"/>
    <n v="5.9633027522935783E-3"/>
    <n v="2.5229357798165139E-2"/>
    <n v="0.05"/>
    <n v="4.4036697247706424E-2"/>
    <n v="1.0779816513761468E-2"/>
    <n v="8.6801005380186085E-3"/>
    <n v="3.0763075430450464E-2"/>
    <n v="5.7690586853211469E-2"/>
    <n v="5.1276732096646967E-2"/>
    <n v="1.4423703048023311E-2"/>
    <n v="124.95733944954128"/>
    <n v="80.269954128440361"/>
    <n v="60.943348623853211"/>
    <n v="166.31605504587156"/>
    <n v="64.230733944954125"/>
    <n v="125.37164013092638"/>
    <n v="80.536092130711069"/>
    <n v="61.145408550640852"/>
    <n v="166.86748207876394"/>
    <n v="64.44369331938131"/>
  </r>
  <r>
    <x v="24"/>
    <x v="6"/>
    <n v="1"/>
    <x v="33"/>
    <x v="6"/>
    <x v="1"/>
    <n v="29148"/>
    <n v="7287"/>
    <n v="101"/>
    <n v="907"/>
    <n v="644"/>
    <n v="1670"/>
    <n v="269"/>
    <n v="2600796"/>
    <n v="2376228"/>
    <n v="1043428"/>
    <n v="4408096"/>
    <n v="2578884"/>
    <n v="25750.455445544554"/>
    <n v="2619.8765159867694"/>
    <n v="1620.2298136645963"/>
    <n v="2639.5784431137727"/>
    <n v="9586.9293680297396"/>
    <n v="3.4650747907232055E-3"/>
    <n v="3.1117057774118294E-2"/>
    <n v="2.2094140249759846E-2"/>
    <n v="5.7293810896116369E-2"/>
    <n v="9.2287635515301229E-3"/>
    <n v="4.267037379316373E-3"/>
    <n v="3.3486720071183779E-2"/>
    <n v="2.4100175767366967E-2"/>
    <n v="6.0465521651608976E-2"/>
    <n v="1.0533761999344462E-2"/>
    <n v="89.227254013997523"/>
    <n v="81.522848909016062"/>
    <n v="35.797584739947851"/>
    <n v="151.23150816522573"/>
    <n v="88.475504322766568"/>
    <n v="89.52309027538854"/>
    <n v="81.793140930279037"/>
    <n v="35.916272956382628"/>
    <n v="151.73292182492557"/>
    <n v="88.768848130247477"/>
  </r>
  <r>
    <x v="24"/>
    <x v="6"/>
    <n v="1"/>
    <x v="34"/>
    <x v="7"/>
    <x v="1"/>
    <n v="26992"/>
    <n v="6748"/>
    <n v="209"/>
    <n v="697"/>
    <n v="1189"/>
    <n v="995"/>
    <n v="949"/>
    <n v="3503139"/>
    <n v="1636227"/>
    <n v="1134427"/>
    <n v="3076403"/>
    <n v="5563422"/>
    <n v="16761.430622009568"/>
    <n v="2347.5279770444763"/>
    <n v="954.10176619007575"/>
    <n v="3091.8623115577889"/>
    <n v="5862.4046364594305"/>
    <n v="7.74303497332543E-3"/>
    <n v="2.582246591582691E-2"/>
    <n v="4.4050088915234147E-2"/>
    <n v="3.6862774155305277E-2"/>
    <n v="3.5158565500889152E-2"/>
    <n v="8.9861350031383101E-3"/>
    <n v="2.8071812096843458E-2"/>
    <n v="4.6960332574359526E-2"/>
    <n v="3.9535020431938912E-2"/>
    <n v="3.7770618200615239E-2"/>
    <n v="129.78434350918792"/>
    <n v="60.618961173681093"/>
    <n v="42.028267634854771"/>
    <n v="113.97462211025488"/>
    <n v="206.11373740367517"/>
    <n v="130.21464830109403"/>
    <n v="60.819945581877896"/>
    <n v="42.167613910913943"/>
    <n v="114.35250918602731"/>
    <n v="206.79711512462654"/>
  </r>
  <r>
    <x v="24"/>
    <x v="6"/>
    <n v="1"/>
    <x v="35"/>
    <x v="8"/>
    <x v="1"/>
    <n v="3492"/>
    <n v="873"/>
    <n v="33"/>
    <n v="91"/>
    <n v="118"/>
    <n v="124"/>
    <n v="42"/>
    <n v="397852"/>
    <n v="262913"/>
    <n v="105047"/>
    <n v="406704"/>
    <n v="170018"/>
    <n v="12056.121212121212"/>
    <n v="2889.1538461538462"/>
    <n v="890.22881355932202"/>
    <n v="3279.8709677419356"/>
    <n v="4048.0476190476193"/>
    <n v="9.4501718213058413E-3"/>
    <n v="2.6059564719358535E-2"/>
    <n v="3.379152348224513E-2"/>
    <n v="3.5509736540664374E-2"/>
    <n v="1.2027491408934709E-2"/>
    <n v="1.326501614038266E-2"/>
    <n v="3.2341140169547616E-2"/>
    <n v="4.0916084515622932E-2"/>
    <n v="4.2806687919606651E-2"/>
    <n v="1.6325613633133111E-2"/>
    <n v="113.93241695303551"/>
    <n v="75.290091638029779"/>
    <n v="30.082187857961053"/>
    <n v="116.46735395189003"/>
    <n v="48.687857961053837"/>
    <n v="114.31016409604791"/>
    <n v="75.53971872199773"/>
    <n v="30.181926464608807"/>
    <n v="116.85350577229489"/>
    <n v="48.849284355192061"/>
  </r>
  <r>
    <x v="24"/>
    <x v="6"/>
    <n v="1"/>
    <x v="36"/>
    <x v="9"/>
    <x v="1"/>
    <n v="2488"/>
    <n v="622"/>
    <n v="23"/>
    <n v="78"/>
    <n v="118"/>
    <n v="108"/>
    <n v="25"/>
    <n v="321008"/>
    <n v="236390"/>
    <n v="84735"/>
    <n v="379296"/>
    <n v="118289"/>
    <n v="13956.869565217392"/>
    <n v="3030.6410256410259"/>
    <n v="718.09322033898309"/>
    <n v="3512"/>
    <n v="4731.5600000000004"/>
    <n v="9.2443729903536973E-3"/>
    <n v="3.1350482315112539E-2"/>
    <n v="4.7427652733118969E-2"/>
    <n v="4.3408360128617367E-2"/>
    <n v="1.004823151125402E-2"/>
    <n v="1.3714838378897087E-2"/>
    <n v="3.9490703012583186E-2"/>
    <n v="5.7356424636991837E-2"/>
    <n v="5.2927127500396479E-2"/>
    <n v="1.4707122698928045E-2"/>
    <n v="129.02250803858522"/>
    <n v="95.012057877813504"/>
    <n v="34.057475884244376"/>
    <n v="152.45016077170419"/>
    <n v="47.543810289389064"/>
    <n v="129.45028693680661"/>
    <n v="95.327073870407318"/>
    <n v="34.170394705397712"/>
    <n v="152.95561491920139"/>
    <n v="47.701443551151108"/>
  </r>
  <r>
    <x v="24"/>
    <x v="6"/>
    <n v="1"/>
    <x v="37"/>
    <x v="10"/>
    <x v="1"/>
    <n v="6996"/>
    <n v="1749"/>
    <n v="56"/>
    <n v="205"/>
    <n v="614"/>
    <n v="239"/>
    <n v="133"/>
    <n v="1164399"/>
    <n v="884661"/>
    <n v="740844"/>
    <n v="716154"/>
    <n v="843899"/>
    <n v="20792.839285714286"/>
    <n v="4315.4195121951216"/>
    <n v="1206.586319218241"/>
    <n v="2996.460251046025"/>
    <n v="6345.105263157895"/>
    <n v="8.0045740423098921E-3"/>
    <n v="2.9302458547741567E-2"/>
    <n v="8.7764436821040598E-2"/>
    <n v="3.4162378502001142E-2"/>
    <n v="1.901086335048599E-2"/>
    <n v="1.0486878050547228E-2"/>
    <n v="3.4000588393993954E-2"/>
    <n v="9.5646570666985425E-2"/>
    <n v="3.922245555016779E-2"/>
    <n v="2.281506946909238E-2"/>
    <n v="166.43782161234992"/>
    <n v="126.45240137221269"/>
    <n v="105.89536878216124"/>
    <n v="102.36620926243567"/>
    <n v="120.6259291023442"/>
    <n v="166.98965236679788"/>
    <n v="126.87165898670796"/>
    <n v="106.24646879465544"/>
    <n v="102.70560821599105"/>
    <n v="121.02586883249501"/>
  </r>
  <r>
    <x v="24"/>
    <x v="6"/>
    <n v="1"/>
    <x v="38"/>
    <x v="11"/>
    <x v="1"/>
    <n v="27240"/>
    <n v="6810"/>
    <n v="53"/>
    <n v="862"/>
    <n v="1412"/>
    <n v="1443"/>
    <n v="264"/>
    <n v="830775"/>
    <n v="1628403"/>
    <n v="1202392"/>
    <n v="2978912"/>
    <n v="1382644"/>
    <n v="15675"/>
    <n v="1889.098607888631"/>
    <n v="851.55240793201131"/>
    <n v="2064.3880803880802"/>
    <n v="5237.287878787879"/>
    <n v="1.9456681350954479E-3"/>
    <n v="3.1644640234948604E-2"/>
    <n v="5.1835535976505143E-2"/>
    <n v="5.2973568281938326E-2"/>
    <n v="9.6916299559471359E-3"/>
    <n v="2.5677733538087676E-3"/>
    <n v="3.41159081520373E-2"/>
    <n v="5.4965274123872365E-2"/>
    <n v="5.6135576785528156E-2"/>
    <n v="1.1074673985083487E-2"/>
    <n v="30.498348017621144"/>
    <n v="59.779845814977975"/>
    <n v="44.140675477239355"/>
    <n v="109.35800293685756"/>
    <n v="50.757856093979441"/>
    <n v="30.599466418672911"/>
    <n v="59.978048105162323"/>
    <n v="44.287025519642455"/>
    <n v="109.72058344098193"/>
    <n v="50.926145643501059"/>
  </r>
  <r>
    <x v="24"/>
    <x v="6"/>
    <n v="1"/>
    <x v="39"/>
    <x v="12"/>
    <x v="1"/>
    <n v="19552"/>
    <n v="4888"/>
    <n v="74"/>
    <n v="619"/>
    <n v="931"/>
    <n v="1296"/>
    <n v="219"/>
    <n v="1544706"/>
    <n v="1854752"/>
    <n v="1197616"/>
    <n v="4107173"/>
    <n v="1005295"/>
    <n v="20874.405405405407"/>
    <n v="2996.3683360258483"/>
    <n v="1286.375939849624"/>
    <n v="3169.1149691358023"/>
    <n v="4590.3881278538811"/>
    <n v="3.7847790507364977E-3"/>
    <n v="3.1659165302782323E-2"/>
    <n v="4.7616612111292964E-2"/>
    <n v="6.62847790507365E-2"/>
    <n v="1.120090016366612E-2"/>
    <n v="4.8079711518501551E-3"/>
    <n v="3.4576754754390447E-2"/>
    <n v="5.1165117578823416E-2"/>
    <n v="7.0430255502438491E-2"/>
    <n v="1.2954541690117245E-2"/>
    <n v="79.005012274959086"/>
    <n v="94.862520458265138"/>
    <n v="61.252864157119475"/>
    <n v="210.06408551554827"/>
    <n v="51.416479132569556"/>
    <n v="79.266956315721657"/>
    <n v="95.177040654012728"/>
    <n v="61.455950294107303"/>
    <n v="210.7605607617964"/>
    <n v="51.586952371139496"/>
  </r>
  <r>
    <x v="24"/>
    <x v="6"/>
    <n v="1"/>
    <x v="40"/>
    <x v="13"/>
    <x v="1"/>
    <n v="5744"/>
    <n v="1436"/>
    <n v="43"/>
    <n v="174"/>
    <n v="240"/>
    <n v="247"/>
    <n v="75"/>
    <n v="913799"/>
    <n v="518986"/>
    <n v="221978"/>
    <n v="779484"/>
    <n v="627206"/>
    <n v="21251.139534883721"/>
    <n v="2982.67816091954"/>
    <n v="924.9083333333333"/>
    <n v="3155.8056680161944"/>
    <n v="8362.746666666666"/>
    <n v="7.4860724233983284E-3"/>
    <n v="3.0292479108635098E-2"/>
    <n v="4.1782729805013928E-2"/>
    <n v="4.300139275766017E-2"/>
    <n v="1.3057103064066853E-2"/>
    <n v="1.0136061126027468E-2"/>
    <n v="3.5561579775466881E-2"/>
    <n v="4.7934202599617233E-2"/>
    <n v="4.9237960144207171E-2"/>
    <n v="1.654704446111974E-2"/>
    <n v="159.08756963788301"/>
    <n v="90.352715877437319"/>
    <n v="38.645194986072426"/>
    <n v="135.7040389972145"/>
    <n v="109.19324512534818"/>
    <n v="159.61503036000801"/>
    <n v="90.652283649269819"/>
    <n v="38.773324559617443"/>
    <n v="136.15397075849339"/>
    <n v="109.55527936885375"/>
  </r>
  <r>
    <x v="24"/>
    <x v="6"/>
    <n v="1"/>
    <x v="41"/>
    <x v="14"/>
    <x v="1"/>
    <n v="28848"/>
    <n v="7212"/>
    <n v="212"/>
    <n v="886"/>
    <n v="1365"/>
    <n v="1527"/>
    <n v="327"/>
    <n v="2837115"/>
    <n v="2719752"/>
    <n v="1453691"/>
    <n v="5298551"/>
    <n v="3425592"/>
    <n v="13382.617924528302"/>
    <n v="3069.6975169300226"/>
    <n v="1064.9750915750915"/>
    <n v="3469.9089718402097"/>
    <n v="10475.816513761469"/>
    <n v="7.3488630061009433E-3"/>
    <n v="3.0712701053799224E-2"/>
    <n v="4.7316971713810316E-2"/>
    <n v="5.2932612312811982E-2"/>
    <n v="1.1335274542429285E-2"/>
    <n v="8.5205361197577146E-3"/>
    <n v="3.3079619714282547E-2"/>
    <n v="5.0229571086086673E-2"/>
    <n v="5.6004109847935857E-2"/>
    <n v="1.2787515254545882E-2"/>
    <n v="98.34702579034942"/>
    <n v="94.278702163061567"/>
    <n v="50.391396283971162"/>
    <n v="183.67134636716582"/>
    <n v="118.74625623960067"/>
    <n v="98.673098992424869"/>
    <n v="94.591286687654716"/>
    <n v="50.558470822436561"/>
    <n v="184.28031551044344"/>
    <n v="119.13996384484192"/>
  </r>
  <r>
    <x v="24"/>
    <x v="6"/>
    <n v="1"/>
    <x v="42"/>
    <x v="15"/>
    <x v="1"/>
    <n v="3972"/>
    <n v="993"/>
    <n v="34"/>
    <n v="119"/>
    <n v="160"/>
    <n v="222"/>
    <n v="54"/>
    <n v="552264"/>
    <n v="365169"/>
    <n v="168529"/>
    <n v="720953"/>
    <n v="442019"/>
    <n v="16243.058823529413"/>
    <n v="3068.6470588235293"/>
    <n v="1053.3062500000001"/>
    <n v="3247.536036036036"/>
    <n v="8185.5370370370374"/>
    <n v="8.559919436052367E-3"/>
    <n v="2.9959718026183284E-2"/>
    <n v="4.0281973816717019E-2"/>
    <n v="5.5891238670694864E-2"/>
    <n v="1.3595166163141994E-2"/>
    <n v="1.1965721275557459E-2"/>
    <n v="3.6262249838769238E-2"/>
    <n v="4.75510379173213E-2"/>
    <n v="6.4383711818963282E-2"/>
    <n v="1.7876421764382665E-2"/>
    <n v="139.0392749244713"/>
    <n v="91.935800604229613"/>
    <n v="42.429254783484389"/>
    <n v="181.50881168177241"/>
    <n v="111.2837361530715"/>
    <n v="139.50026478384456"/>
    <n v="92.240617152035497"/>
    <n v="42.569930547268221"/>
    <n v="182.1106108613038"/>
    <n v="111.65270149691123"/>
  </r>
  <r>
    <x v="24"/>
    <x v="6"/>
    <n v="1"/>
    <x v="43"/>
    <x v="16"/>
    <x v="1"/>
    <n v="6868"/>
    <n v="1717"/>
    <n v="58"/>
    <n v="209"/>
    <n v="99"/>
    <n v="427"/>
    <n v="261"/>
    <n v="1212041"/>
    <n v="375607"/>
    <n v="85200"/>
    <n v="1421364"/>
    <n v="1768204"/>
    <n v="20897.258620689656"/>
    <n v="1797.1626794258373"/>
    <n v="860.60606060606062"/>
    <n v="3328.7213114754099"/>
    <n v="6774.7279693486589"/>
    <n v="8.4449621432731506E-3"/>
    <n v="3.0430984274898078E-2"/>
    <n v="1.4414676761793827E-2"/>
    <n v="6.217239370995923E-2"/>
    <n v="3.8002329644729181E-2"/>
    <n v="1.1017714851466028E-2"/>
    <n v="3.5260328274590878E-2"/>
    <n v="1.7765799585232191E-2"/>
    <n v="6.8961319765266038E-2"/>
    <n v="4.3378003331374503E-2"/>
    <n v="176.47655794991263"/>
    <n v="54.689429237041352"/>
    <n v="12.40535818287711"/>
    <n v="206.95457192778102"/>
    <n v="257.45544554455444"/>
    <n v="177.06167250604216"/>
    <n v="54.870754062756113"/>
    <n v="12.446488606833261"/>
    <n v="207.64073746670132"/>
    <n v="258.30904859808686"/>
  </r>
  <r>
    <x v="24"/>
    <x v="6"/>
    <n v="1"/>
    <x v="44"/>
    <x v="17"/>
    <x v="1"/>
    <n v="23548"/>
    <n v="5887"/>
    <n v="148"/>
    <n v="714"/>
    <n v="1526"/>
    <n v="939"/>
    <n v="239"/>
    <n v="2016036"/>
    <n v="2106384"/>
    <n v="950601"/>
    <n v="3193604"/>
    <n v="546595"/>
    <n v="13621.864864864865"/>
    <n v="2950.1176470588234"/>
    <n v="622.93643512450853"/>
    <n v="3401.06922257721"/>
    <n v="2287.0083682008367"/>
    <n v="6.2850348224902331E-3"/>
    <n v="3.0321046373365041E-2"/>
    <n v="6.4803804994054692E-2"/>
    <n v="3.9875997961610329E-2"/>
    <n v="1.0149481909291659E-2"/>
    <n v="7.4849862499915178E-3"/>
    <n v="3.2924590750412798E-2"/>
    <n v="6.8541729504273896E-2"/>
    <n v="4.2846968556281381E-2"/>
    <n v="1.1671380278695378E-2"/>
    <n v="85.613895022931885"/>
    <n v="89.450653983353149"/>
    <n v="40.368651265500255"/>
    <n v="135.62102938678444"/>
    <n v="23.211950059453031"/>
    <n v="85.897751058922125"/>
    <n v="89.747230935606609"/>
    <n v="40.502495022094067"/>
    <n v="136.07068592662924"/>
    <n v="23.288910138534995"/>
  </r>
  <r>
    <x v="24"/>
    <x v="6"/>
    <n v="1"/>
    <x v="45"/>
    <x v="18"/>
    <x v="1"/>
    <n v="23412"/>
    <n v="5853"/>
    <n v="89"/>
    <n v="813"/>
    <n v="1458"/>
    <n v="1549"/>
    <n v="281"/>
    <n v="3203618"/>
    <n v="2850460"/>
    <n v="1390385"/>
    <n v="5795555"/>
    <n v="2730402"/>
    <n v="35995.707865168537"/>
    <n v="3506.1008610086101"/>
    <n v="953.62482853223594"/>
    <n v="3741.4816010329246"/>
    <n v="9716.7330960854088"/>
    <n v="3.8014693319665129E-3"/>
    <n v="3.4725781650435675E-2"/>
    <n v="6.2275756022552538E-2"/>
    <n v="6.6162651631641894E-2"/>
    <n v="1.200239193575944E-2"/>
    <n v="4.7385680792770722E-3"/>
    <n v="3.7513751236492483E-2"/>
    <n v="6.5955636726872435E-2"/>
    <n v="6.9947763627287357E-2"/>
    <n v="1.3660636231852853E-2"/>
    <n v="136.836579531864"/>
    <n v="121.75209294378951"/>
    <n v="59.387707158722023"/>
    <n v="247.54634375533914"/>
    <n v="116.62403895438237"/>
    <n v="137.29026627318063"/>
    <n v="122.15576651181584"/>
    <n v="59.5846092986855"/>
    <n v="248.36709281533047"/>
    <n v="117.01071026970911"/>
  </r>
  <r>
    <x v="24"/>
    <x v="6"/>
    <n v="1"/>
    <x v="46"/>
    <x v="19"/>
    <x v="1"/>
    <n v="12580"/>
    <n v="3145"/>
    <n v="107"/>
    <n v="325"/>
    <n v="1023"/>
    <n v="497"/>
    <n v="109"/>
    <n v="1259052"/>
    <n v="1011281"/>
    <n v="897981"/>
    <n v="1569126"/>
    <n v="294108"/>
    <n v="11766.841121495327"/>
    <n v="3111.6338461538462"/>
    <n v="877.79178885630495"/>
    <n v="3157.1951710261569"/>
    <n v="2698.2385321100919"/>
    <n v="8.5055643879173286E-3"/>
    <n v="2.5834658187599363E-2"/>
    <n v="8.1319554848966608E-2"/>
    <n v="3.9507154213036563E-2"/>
    <n v="8.6645468998410181E-3"/>
    <n v="1.0413274182098253E-2"/>
    <n v="2.9130249107788227E-2"/>
    <n v="8.6997554125537516E-2"/>
    <n v="4.3553849853037167E-2"/>
    <n v="1.0589848837656235E-2"/>
    <n v="100.08362480127187"/>
    <n v="80.387996820349755"/>
    <n v="71.381637519872811"/>
    <n v="124.73179650238474"/>
    <n v="23.379014308426072"/>
    <n v="100.41545576160856"/>
    <n v="80.654526197532149"/>
    <n v="71.618305979629909"/>
    <n v="125.14534938778523"/>
    <n v="23.456528295205569"/>
  </r>
  <r>
    <x v="24"/>
    <x v="6"/>
    <n v="1"/>
    <x v="47"/>
    <x v="20"/>
    <x v="1"/>
    <n v="11056"/>
    <n v="2764"/>
    <n v="82"/>
    <n v="418"/>
    <n v="606"/>
    <n v="591"/>
    <n v="95"/>
    <n v="1225273"/>
    <n v="1638489"/>
    <n v="572997"/>
    <n v="2605807"/>
    <n v="381843"/>
    <n v="14942.353658536585"/>
    <n v="3919.8301435406697"/>
    <n v="945.53960396039599"/>
    <n v="4409.1489001692044"/>
    <n v="4019.4"/>
    <n v="7.4167872648335745E-3"/>
    <n v="3.780752532561505E-2"/>
    <n v="5.4811866859623734E-2"/>
    <n v="5.3455137481910275E-2"/>
    <n v="8.5926193921852384E-3"/>
    <n v="9.3180768975611051E-3"/>
    <n v="4.2033987727156261E-2"/>
    <n v="5.9855614318802944E-2"/>
    <n v="5.8439644740399525E-2"/>
    <n v="1.0637866407237143E-2"/>
    <n v="110.82425832127352"/>
    <n v="148.19907742402316"/>
    <n v="51.826790882778582"/>
    <n v="235.69166063675831"/>
    <n v="34.537174384949346"/>
    <n v="111.19170024936484"/>
    <n v="148.69043694742442"/>
    <n v="51.998624525134652"/>
    <n v="236.47310505633982"/>
    <n v="34.651683664226844"/>
  </r>
  <r>
    <x v="24"/>
    <x v="6"/>
    <n v="1"/>
    <x v="48"/>
    <x v="21"/>
    <x v="1"/>
    <n v="20888"/>
    <n v="5222"/>
    <n v="211"/>
    <n v="763"/>
    <n v="940"/>
    <n v="1341"/>
    <n v="275"/>
    <n v="2439996"/>
    <n v="2263284"/>
    <n v="1107247"/>
    <n v="4105341"/>
    <n v="830013"/>
    <n v="11563.962085308056"/>
    <n v="2966.2961992136302"/>
    <n v="1177.922340425532"/>
    <n v="3061.4026845637586"/>
    <n v="3018.2290909090907"/>
    <n v="1.0101493680582153E-2"/>
    <n v="3.6528150134048254E-2"/>
    <n v="4.5001914975105327E-2"/>
    <n v="6.4199540405974725E-2"/>
    <n v="1.3165453849099961E-2"/>
    <n v="1.1713607215878778E-2"/>
    <n v="3.9552561394137042E-2"/>
    <n v="4.834405190560967E-2"/>
    <n v="6.8151068538564771E-2"/>
    <n v="1.5003039459427851E-2"/>
    <n v="116.81328992723094"/>
    <n v="108.3533129069322"/>
    <n v="53.008761011106856"/>
    <n v="196.54064534661049"/>
    <n v="39.736355802374568"/>
    <n v="117.20058871115896"/>
    <n v="108.71256232409671"/>
    <n v="53.184513519147011"/>
    <n v="197.19228312671743"/>
    <n v="39.868103159970417"/>
  </r>
  <r>
    <x v="24"/>
    <x v="6"/>
    <n v="1"/>
    <x v="49"/>
    <x v="22"/>
    <x v="1"/>
    <n v="6348"/>
    <n v="1587"/>
    <n v="69"/>
    <n v="234"/>
    <n v="118"/>
    <n v="365"/>
    <n v="39"/>
    <n v="1119862"/>
    <n v="856041"/>
    <n v="108063"/>
    <n v="1267586"/>
    <n v="237076"/>
    <n v="16229.884057971014"/>
    <n v="3658.2948717948716"/>
    <n v="915.78813559322032"/>
    <n v="3472.8383561643836"/>
    <n v="6078.8717948717949"/>
    <n v="1.0869565217391304E-2"/>
    <n v="3.6862003780718335E-2"/>
    <n v="1.8588531821046E-2"/>
    <n v="5.7498424700693135E-2"/>
    <n v="6.1436672967863891E-3"/>
    <n v="1.39018524043423E-2"/>
    <n v="4.2372252341486283E-2"/>
    <n v="2.2538427002475124E-2"/>
    <n v="6.4306219825903621E-2"/>
    <n v="8.4288088683339805E-3"/>
    <n v="176.41178323881539"/>
    <n v="134.85207939508507"/>
    <n v="17.023156899810964"/>
    <n v="199.68273471959671"/>
    <n v="37.34656584751103"/>
    <n v="176.99668303199414"/>
    <n v="135.2991864527873"/>
    <n v="17.079597806235395"/>
    <n v="200.34479021325242"/>
    <n v="37.47038976810807"/>
  </r>
  <r>
    <x v="24"/>
    <x v="6"/>
    <n v="1"/>
    <x v="50"/>
    <x v="23"/>
    <x v="1"/>
    <n v="9816"/>
    <n v="2454"/>
    <n v="115"/>
    <n v="453"/>
    <n v="141"/>
    <n v="789"/>
    <n v="437"/>
    <n v="2152072"/>
    <n v="1344541"/>
    <n v="173271"/>
    <n v="2728225"/>
    <n v="2831756"/>
    <n v="18713.669565217391"/>
    <n v="2968.0816777041941"/>
    <n v="1228.872340425532"/>
    <n v="3457.826362484157"/>
    <n v="6479.9908466819224"/>
    <n v="1.1715566422167889E-2"/>
    <n v="4.6149144254278726E-2"/>
    <n v="1.4364303178484108E-2"/>
    <n v="8.0378973105134477E-2"/>
    <n v="4.4519152404237976E-2"/>
    <n v="1.4246095132027143E-2"/>
    <n v="5.1083275634027848E-2"/>
    <n v="1.7162570106057481E-2"/>
    <n v="8.6772850721360414E-2"/>
    <n v="4.9369502455078415E-2"/>
    <n v="219.24123879380602"/>
    <n v="136.97442950285247"/>
    <n v="17.651894865525673"/>
    <n v="277.93653219233903"/>
    <n v="288.48370008149959"/>
    <n v="219.96814123123082"/>
    <n v="137.42857329084728"/>
    <n v="17.710420375933797"/>
    <n v="278.85804104629153"/>
    <n v="289.44017846075099"/>
  </r>
  <r>
    <x v="24"/>
    <x v="6"/>
    <n v="1"/>
    <x v="51"/>
    <x v="24"/>
    <x v="1"/>
    <n v="5028"/>
    <n v="1257"/>
    <n v="57"/>
    <n v="213"/>
    <n v="180"/>
    <n v="404"/>
    <n v="10"/>
    <n v="717749"/>
    <n v="544214"/>
    <n v="306037"/>
    <n v="1086128"/>
    <n v="61978"/>
    <n v="12592.087719298246"/>
    <n v="2554.9953051643192"/>
    <n v="1700.2055555555555"/>
    <n v="2688.4356435643563"/>
    <n v="6197.8"/>
    <n v="1.1336515513126491E-2"/>
    <n v="4.2362768496420046E-2"/>
    <n v="3.5799522673031027E-2"/>
    <n v="8.0350039777247417E-2"/>
    <n v="1.988862370723946E-3"/>
    <n v="1.4815258364654591E-2"/>
    <n v="4.8981137311066125E-2"/>
    <n v="4.1904451084703982E-2"/>
    <n v="8.9282325625233278E-2"/>
    <n v="3.4528194562654141E-3"/>
    <n v="142.75039777247414"/>
    <n v="108.23667462211615"/>
    <n v="60.866547334924427"/>
    <n v="216.01591089896579"/>
    <n v="12.326571201272872"/>
    <n v="143.22369199693233"/>
    <n v="108.59553732073266"/>
    <n v="61.06835262419758"/>
    <n v="216.73211964244342"/>
    <n v="12.367440404077014"/>
  </r>
  <r>
    <x v="24"/>
    <x v="6"/>
    <n v="1"/>
    <x v="52"/>
    <x v="25"/>
    <x v="1"/>
    <n v="23260"/>
    <n v="5815"/>
    <n v="290"/>
    <n v="1029"/>
    <n v="1734"/>
    <n v="1070"/>
    <n v="137"/>
    <n v="4330306"/>
    <n v="2775723"/>
    <n v="1630924"/>
    <n v="3315407"/>
    <n v="822586"/>
    <n v="14932.089655172414"/>
    <n v="2697.4956268221576"/>
    <n v="940.55594002306805"/>
    <n v="3098.5112149532711"/>
    <n v="6004.2773722627735"/>
    <n v="1.2467755803955288E-2"/>
    <n v="4.4239036973344796E-2"/>
    <n v="7.454858125537403E-2"/>
    <n v="4.6001719690455717E-2"/>
    <n v="5.8899398108340495E-3"/>
    <n v="1.4162955445947128E-2"/>
    <n v="4.7380475330204869E-2"/>
    <n v="7.8561381765066746E-2"/>
    <n v="4.9202175944855299E-2"/>
    <n v="7.0589646218970886E-3"/>
    <n v="186.16964746345658"/>
    <n v="119.33460877042133"/>
    <n v="70.117110920034392"/>
    <n v="142.53684436801376"/>
    <n v="35.364832330180569"/>
    <n v="186.78689981643646"/>
    <n v="119.73026708024294"/>
    <n v="70.34958679507217"/>
    <n v="143.00943054825967"/>
    <n v="35.482085739992321"/>
  </r>
  <r>
    <x v="24"/>
    <x v="6"/>
    <n v="1"/>
    <x v="53"/>
    <x v="26"/>
    <x v="1"/>
    <n v="10924"/>
    <n v="2731"/>
    <n v="107"/>
    <n v="509"/>
    <n v="1146"/>
    <n v="1003"/>
    <n v="139"/>
    <n v="1404541"/>
    <n v="1716861"/>
    <n v="741129"/>
    <n v="3896929"/>
    <n v="395580"/>
    <n v="13126.551401869159"/>
    <n v="3373.0078585461688"/>
    <n v="646.70942408376959"/>
    <n v="3885.2731804586242"/>
    <n v="2845.8992805755397"/>
    <n v="9.794946905895276E-3"/>
    <n v="4.6594653972903695E-2"/>
    <n v="0.10490662760893446"/>
    <n v="9.1816184547784688E-2"/>
    <n v="1.2724276821677042E-2"/>
    <n v="1.1990422873415972E-2"/>
    <n v="5.1293291166178694E-2"/>
    <n v="0.11173788594260875"/>
    <n v="9.8253600548520101E-2"/>
    <n v="1.5222900542575395E-2"/>
    <n v="128.57387403881361"/>
    <n v="157.16413401684363"/>
    <n v="67.84410472354449"/>
    <n v="356.73095935554744"/>
    <n v="36.212010252654707"/>
    <n v="129.00016547441282"/>
    <n v="157.68521751701508"/>
    <n v="68.069044362454434"/>
    <n v="357.91371404753448"/>
    <n v="36.332072512207354"/>
  </r>
  <r>
    <x v="25"/>
    <x v="6"/>
    <n v="2"/>
    <x v="27"/>
    <x v="0"/>
    <x v="1"/>
    <n v="25452"/>
    <n v="6363"/>
    <n v="45"/>
    <n v="807"/>
    <n v="447"/>
    <n v="1303"/>
    <n v="185"/>
    <n v="570441"/>
    <n v="1323072"/>
    <n v="616907"/>
    <n v="2307844"/>
    <n v="622340"/>
    <n v="12676.466666666667"/>
    <n v="1639.4944237918216"/>
    <n v="1380.1051454138703"/>
    <n v="1771.1772831926323"/>
    <n v="3364"/>
    <n v="1.7680339462517679E-3"/>
    <n v="3.170674210278171E-2"/>
    <n v="1.7562470532767563E-2"/>
    <n v="5.1194405154801191E-2"/>
    <n v="7.2685840012572684E-3"/>
    <n v="2.3815924785032467E-3"/>
    <n v="3.4265765329798491E-2"/>
    <n v="1.9480875278843037E-2"/>
    <n v="5.4413211381515468E-2"/>
    <n v="8.5091953611816894E-3"/>
    <n v="22.412423385195662"/>
    <n v="51.983026874115986"/>
    <n v="24.238055948451986"/>
    <n v="90.67436743674368"/>
    <n v="24.451516580229452"/>
    <n v="22.486732604012918"/>
    <n v="52.155378522680842"/>
    <n v="24.318418119566783"/>
    <n v="90.975001656219646"/>
    <n v="24.532586487965276"/>
  </r>
  <r>
    <x v="25"/>
    <x v="6"/>
    <n v="2"/>
    <x v="28"/>
    <x v="1"/>
    <x v="1"/>
    <n v="3272"/>
    <n v="818"/>
    <n v="4"/>
    <n v="73"/>
    <n v="175"/>
    <n v="123"/>
    <n v="20"/>
    <n v="84230"/>
    <n v="227364"/>
    <n v="226002"/>
    <n v="345474"/>
    <n v="105485"/>
    <n v="21057.5"/>
    <n v="3114.5753424657532"/>
    <n v="1291.44"/>
    <n v="2808.731707317073"/>
    <n v="5274.25"/>
    <n v="1.2224938875305623E-3"/>
    <n v="2.2310513447432762E-2"/>
    <n v="5.3484107579462099E-2"/>
    <n v="3.7591687041564792E-2"/>
    <n v="6.1124694376528121E-3"/>
    <n v="2.6458284590979053E-3"/>
    <n v="2.8326467749331594E-2"/>
    <n v="6.2648962733578381E-2"/>
    <n v="4.5339423944621669E-2"/>
    <n v="9.2873416139067268E-3"/>
    <n v="25.742665036674815"/>
    <n v="69.487775061124694"/>
    <n v="69.071515892420535"/>
    <n v="105.58496332518338"/>
    <n v="32.238691931540345"/>
    <n v="25.828015794880336"/>
    <n v="69.718164349841771"/>
    <n v="69.300525058465453"/>
    <n v="105.93503417690241"/>
    <n v="32.345580507217768"/>
  </r>
  <r>
    <x v="25"/>
    <x v="6"/>
    <n v="2"/>
    <x v="29"/>
    <x v="2"/>
    <x v="1"/>
    <n v="3620"/>
    <n v="905"/>
    <n v="20"/>
    <n v="137"/>
    <n v="264"/>
    <n v="377"/>
    <n v="36"/>
    <n v="204024"/>
    <n v="460852"/>
    <n v="244722"/>
    <n v="1063041"/>
    <n v="182080"/>
    <n v="10201.200000000001"/>
    <n v="3363.8832116788321"/>
    <n v="926.97727272727275"/>
    <n v="2819.7374005305041"/>
    <n v="5057.7777777777774"/>
    <n v="5.5248618784530384E-3"/>
    <n v="3.7845303867403313E-2"/>
    <n v="7.2928176795580113E-2"/>
    <n v="0.10414364640883977"/>
    <n v="9.9447513812154689E-3"/>
    <n v="8.3953735261147466E-3"/>
    <n v="4.5235059650169662E-2"/>
    <n v="8.299763270769954E-2"/>
    <n v="0.11597235178339585"/>
    <n v="1.3787379143293898E-2"/>
    <n v="56.360220994475135"/>
    <n v="127.307182320442"/>
    <n v="67.602762430939222"/>
    <n v="293.65773480662983"/>
    <n v="50.298342541436462"/>
    <n v="56.547085392067842"/>
    <n v="127.72927399279131"/>
    <n v="67.826901890550261"/>
    <n v="294.63136788941102"/>
    <n v="50.465108556776229"/>
  </r>
  <r>
    <x v="25"/>
    <x v="6"/>
    <n v="2"/>
    <x v="30"/>
    <x v="3"/>
    <x v="1"/>
    <n v="25280"/>
    <n v="6320"/>
    <n v="42"/>
    <n v="616"/>
    <n v="376"/>
    <n v="905"/>
    <n v="255"/>
    <n v="693156"/>
    <n v="2409739"/>
    <n v="312222"/>
    <n v="2848193"/>
    <n v="1399288"/>
    <n v="16503.714285714286"/>
    <n v="3911.9139610389611"/>
    <n v="830.37765957446811"/>
    <n v="3147.1745856353591"/>
    <n v="5487.4039215686271"/>
    <n v="1.6613924050632911E-3"/>
    <n v="2.4367088607594938E-2"/>
    <n v="1.4873417721518987E-2"/>
    <n v="3.5799050632911396E-2"/>
    <n v="1.0087025316455696E-2"/>
    <n v="2.2582111153405006E-3"/>
    <n v="2.6626589038818545E-2"/>
    <n v="1.6647275484418838E-2"/>
    <n v="3.8521669930374647E-2"/>
    <n v="1.1551383942725387E-2"/>
    <n v="27.419145569620252"/>
    <n v="95.32195411392405"/>
    <n v="12.350553797468354"/>
    <n v="112.66586234177215"/>
    <n v="55.351582278481011"/>
    <n v="27.510054761049364"/>
    <n v="95.637997578952408"/>
    <n v="12.391502515457351"/>
    <n v="113.03941017611834"/>
    <n v="55.535102497099132"/>
  </r>
  <r>
    <x v="25"/>
    <x v="6"/>
    <n v="2"/>
    <x v="31"/>
    <x v="4"/>
    <x v="1"/>
    <n v="10680"/>
    <n v="2670"/>
    <n v="29"/>
    <n v="239"/>
    <n v="733"/>
    <n v="355"/>
    <n v="71"/>
    <n v="656813"/>
    <n v="736837"/>
    <n v="1384247"/>
    <n v="1099042"/>
    <n v="222715"/>
    <n v="22648.724137931036"/>
    <n v="3083"/>
    <n v="1888.4679399727149"/>
    <n v="3095.8929577464787"/>
    <n v="3136.8309859154929"/>
    <n v="2.7153558052434457E-3"/>
    <n v="2.2378277153558054E-2"/>
    <n v="6.8632958801498126E-2"/>
    <n v="3.3239700374531833E-2"/>
    <n v="6.6479400749063673E-3"/>
    <n v="3.88861301935801E-3"/>
    <n v="2.571307137550502E-2"/>
    <n v="7.4333250606031881E-2"/>
    <n v="3.728134615911409E-2"/>
    <n v="8.4801086968075423E-3"/>
    <n v="61.49934456928839"/>
    <n v="68.992228464419469"/>
    <n v="129.61114232209738"/>
    <n v="102.90655430711611"/>
    <n v="20.853464419475657"/>
    <n v="61.7032479212006"/>
    <n v="69.220974750063846"/>
    <n v="130.04087285906058"/>
    <n v="103.24774479465565"/>
    <n v="20.922604852172828"/>
  </r>
  <r>
    <x v="25"/>
    <x v="6"/>
    <n v="2"/>
    <x v="32"/>
    <x v="5"/>
    <x v="1"/>
    <n v="4316"/>
    <n v="1079"/>
    <n v="25"/>
    <n v="116"/>
    <n v="239"/>
    <n v="169"/>
    <n v="45"/>
    <n v="547849"/>
    <n v="346681"/>
    <n v="264768"/>
    <n v="551754"/>
    <n v="252385"/>
    <n v="21913.96"/>
    <n v="2988.6293103448274"/>
    <n v="1107.81589958159"/>
    <n v="3264.8165680473371"/>
    <n v="5608.5555555555557"/>
    <n v="5.7924003707136235E-3"/>
    <n v="2.6876737720111215E-2"/>
    <n v="5.5375347544022242E-2"/>
    <n v="3.9156626506024098E-2"/>
    <n v="1.0426320667284522E-2"/>
    <n v="8.4838299967239638E-3"/>
    <n v="3.2612450648435397E-2"/>
    <n v="6.3486883044077846E-2"/>
    <n v="4.6035924731127234E-2"/>
    <n v="1.4028827470277384E-2"/>
    <n v="126.93443002780351"/>
    <n v="80.324606116774788"/>
    <n v="61.345690454124188"/>
    <n v="127.83920296570899"/>
    <n v="58.476598702502315"/>
    <n v="127.35528582613767"/>
    <n v="80.590925319734509"/>
    <n v="61.549084360133577"/>
    <n v="128.26305857218827"/>
    <n v="58.670480028675343"/>
  </r>
  <r>
    <x v="25"/>
    <x v="6"/>
    <n v="2"/>
    <x v="33"/>
    <x v="6"/>
    <x v="1"/>
    <n v="28828"/>
    <n v="7207"/>
    <n v="110"/>
    <n v="922"/>
    <n v="751"/>
    <n v="1551"/>
    <n v="272"/>
    <n v="3059875"/>
    <n v="2415762"/>
    <n v="1208787"/>
    <n v="3464169"/>
    <n v="2710786"/>
    <n v="27817.045454545456"/>
    <n v="2620.1323210412147"/>
    <n v="1609.5699067909454"/>
    <n v="2233.5067698259186"/>
    <n v="9966.125"/>
    <n v="3.8157347023726933E-3"/>
    <n v="3.1982794505342027E-2"/>
    <n v="2.6051061468017205E-2"/>
    <n v="5.3801859303454977E-2"/>
    <n v="9.4352712640488421E-3"/>
    <n v="4.6618072213795575E-3"/>
    <n v="3.4397412353120611E-2"/>
    <n v="2.8236957342646741E-2"/>
    <n v="5.6898125929984167E-2"/>
    <n v="1.0761954647250913E-2"/>
    <n v="106.14246565838768"/>
    <n v="83.799153600666017"/>
    <n v="41.931004578881641"/>
    <n v="120.16681698348827"/>
    <n v="94.033092826418766"/>
    <n v="106.49438492971565"/>
    <n v="84.07699279433956"/>
    <n v="42.070028375680771"/>
    <n v="120.56523451042547"/>
    <n v="94.344863024170664"/>
  </r>
  <r>
    <x v="25"/>
    <x v="6"/>
    <n v="2"/>
    <x v="34"/>
    <x v="7"/>
    <x v="1"/>
    <n v="26852"/>
    <n v="6713"/>
    <n v="208"/>
    <n v="671"/>
    <n v="1126"/>
    <n v="927"/>
    <n v="167"/>
    <n v="3083377"/>
    <n v="1709922"/>
    <n v="999925"/>
    <n v="2766485"/>
    <n v="874165"/>
    <n v="14823.927884615385"/>
    <n v="2548.3189269746645"/>
    <n v="888.03285968028422"/>
    <n v="2984.3419633225458"/>
    <n v="5234.5209580838327"/>
    <n v="7.7461641590942949E-3"/>
    <n v="2.4988827647847461E-2"/>
    <n v="4.1933561745866231E-2"/>
    <n v="3.4522568151348132E-2"/>
    <n v="6.2192760315805153E-3"/>
    <n v="8.9927504405815668E-3"/>
    <n v="2.7208277510089394E-2"/>
    <n v="4.4783571137658768E-2"/>
    <n v="3.7118481626712753E-2"/>
    <n v="7.3371241558186692E-3"/>
    <n v="114.82857887680619"/>
    <n v="63.679502457917472"/>
    <n v="37.238380753761362"/>
    <n v="103.02714881573067"/>
    <n v="32.554930731416654"/>
    <n v="115.2092972778278"/>
    <n v="63.89063420395815"/>
    <n v="37.361845982678076"/>
    <n v="103.36873913882457"/>
    <n v="32.66286780853342"/>
  </r>
  <r>
    <x v="25"/>
    <x v="6"/>
    <n v="2"/>
    <x v="35"/>
    <x v="8"/>
    <x v="1"/>
    <n v="3476"/>
    <n v="869"/>
    <n v="31"/>
    <n v="95"/>
    <n v="133"/>
    <n v="122"/>
    <n v="42"/>
    <n v="402242"/>
    <n v="261996"/>
    <n v="106835"/>
    <n v="358422"/>
    <n v="173438"/>
    <n v="12975.548387096775"/>
    <n v="2757.8526315789472"/>
    <n v="803.27067669172936"/>
    <n v="2937.8852459016393"/>
    <n v="4129.4761904761908"/>
    <n v="8.918296892980437E-3"/>
    <n v="2.7330264672036825E-2"/>
    <n v="3.8262370540851555E-2"/>
    <n v="3.5097813578826235E-2"/>
    <n v="1.2082853855005753E-2"/>
    <n v="1.263374952932517E-2"/>
    <n v="3.3773747232017134E-2"/>
    <n v="4.5843436550638814E-2"/>
    <n v="4.2370547750935086E-2"/>
    <n v="1.6400639319467381E-2"/>
    <n v="115.71979286536248"/>
    <n v="75.372842347525889"/>
    <n v="30.735040276179518"/>
    <n v="103.11334867663982"/>
    <n v="49.895857307249713"/>
    <n v="116.10346611933106"/>
    <n v="75.622743794532298"/>
    <n v="30.836943439170291"/>
    <n v="103.45522479856128"/>
    <n v="50.06128886790674"/>
  </r>
  <r>
    <x v="25"/>
    <x v="6"/>
    <n v="2"/>
    <x v="36"/>
    <x v="9"/>
    <x v="1"/>
    <n v="2476"/>
    <n v="619"/>
    <n v="22"/>
    <n v="78"/>
    <n v="134"/>
    <n v="105"/>
    <n v="25"/>
    <n v="304936"/>
    <n v="236702"/>
    <n v="92010"/>
    <n v="329959"/>
    <n v="123306"/>
    <n v="13860.727272727272"/>
    <n v="3034.6410256410259"/>
    <n v="686.64179104477614"/>
    <n v="3142.4666666666667"/>
    <n v="4932.24"/>
    <n v="8.8852988691437811E-3"/>
    <n v="3.1502423263327951E-2"/>
    <n v="5.4119547657512118E-2"/>
    <n v="4.2407108239095312E-2"/>
    <n v="1.0096930533117932E-2"/>
    <n v="1.3279486326477909E-2"/>
    <n v="3.9681454206495853E-2"/>
    <n v="6.4713933972487481E-2"/>
    <n v="5.1843161575472224E-2"/>
    <n v="1.4778286011144153E-2"/>
    <n v="123.15670436187399"/>
    <n v="95.598546042003235"/>
    <n v="37.160743134087241"/>
    <n v="133.26292407108238"/>
    <n v="49.800484652665588"/>
    <n v="123.56503497101657"/>
    <n v="95.915506557800867"/>
    <n v="37.283950952603945"/>
    <n v="133.70476222552159"/>
    <n v="49.965600001758304"/>
  </r>
  <r>
    <x v="25"/>
    <x v="6"/>
    <n v="2"/>
    <x v="37"/>
    <x v="10"/>
    <x v="1"/>
    <n v="6960"/>
    <n v="1740"/>
    <n v="55"/>
    <n v="196"/>
    <n v="379"/>
    <n v="522"/>
    <n v="43"/>
    <n v="1065993"/>
    <n v="898857"/>
    <n v="425540"/>
    <n v="1511926"/>
    <n v="235616"/>
    <n v="19381.69090909091"/>
    <n v="4586.0051020408164"/>
    <n v="1122.796833773087"/>
    <n v="2896.4099616858239"/>
    <n v="5479.4418604651164"/>
    <n v="7.9022988505747134E-3"/>
    <n v="2.8160919540229885E-2"/>
    <n v="5.4454022988505747E-2"/>
    <n v="7.4999999999999997E-2"/>
    <n v="6.1781609195402298E-3"/>
    <n v="1.0375191409876666E-2"/>
    <n v="3.2781237851167225E-2"/>
    <n v="6.079137180556457E-2"/>
    <n v="8.2356187651714804E-2"/>
    <n v="8.3666036058071547E-3"/>
    <n v="153.15991379310344"/>
    <n v="129.14612068965516"/>
    <n v="61.140804597701148"/>
    <n v="217.23074712643677"/>
    <n v="33.852873563218388"/>
    <n v="153.66772115299838"/>
    <n v="129.57430943019386"/>
    <n v="61.3435191970744"/>
    <n v="217.950983704366"/>
    <n v="33.965114017807679"/>
  </r>
  <r>
    <x v="25"/>
    <x v="6"/>
    <n v="2"/>
    <x v="38"/>
    <x v="11"/>
    <x v="1"/>
    <n v="27384"/>
    <n v="6846"/>
    <n v="55"/>
    <n v="726"/>
    <n v="2251"/>
    <n v="1117"/>
    <n v="268"/>
    <n v="899665"/>
    <n v="1322222"/>
    <n v="1888371"/>
    <n v="1790510"/>
    <n v="1311770"/>
    <n v="16357.545454545454"/>
    <n v="1821.2424242424242"/>
    <n v="838.90315415370947"/>
    <n v="1602.9632945389435"/>
    <n v="4894.6641791044776"/>
    <n v="2.0084721004966404E-3"/>
    <n v="2.6511831726555652E-2"/>
    <n v="8.2201285422144318E-2"/>
    <n v="4.0790242477359039E-2"/>
    <n v="9.7867367806018114E-3"/>
    <n v="2.6388541050473011E-3"/>
    <n v="2.8773832160961858E-2"/>
    <n v="8.6068697996567189E-2"/>
    <n v="4.3575352880084295E-2"/>
    <n v="1.1172824773615794E-2"/>
    <n v="32.853673678060183"/>
    <n v="48.284472684779431"/>
    <n v="68.9589176161262"/>
    <n v="65.385261466549807"/>
    <n v="47.902789950335965"/>
    <n v="32.962601248467685"/>
    <n v="48.444561640112084"/>
    <n v="69.187553458420822"/>
    <n v="65.602048719683296"/>
    <n v="48.061613422443308"/>
  </r>
  <r>
    <x v="25"/>
    <x v="6"/>
    <n v="2"/>
    <x v="39"/>
    <x v="12"/>
    <x v="1"/>
    <n v="19712"/>
    <n v="4928"/>
    <n v="74"/>
    <n v="595"/>
    <n v="1395"/>
    <n v="1052"/>
    <n v="222"/>
    <n v="1655489"/>
    <n v="1796082"/>
    <n v="3476946"/>
    <n v="2856424"/>
    <n v="991315"/>
    <n v="22371.472972972973"/>
    <n v="3018.6252100840338"/>
    <n v="2492.4344086021506"/>
    <n v="2715.2319391634983"/>
    <n v="4465.3828828828828"/>
    <n v="3.7540584415584415E-3"/>
    <n v="3.0184659090909092E-2"/>
    <n v="7.0769074675324672E-2"/>
    <n v="5.3368506493506496E-2"/>
    <n v="1.1262175324675324E-2"/>
    <n v="4.768961060058567E-3"/>
    <n v="3.3024069945529741E-2"/>
    <n v="7.5024805606012032E-2"/>
    <n v="5.7098633118911883E-2"/>
    <n v="1.3013401710240055E-2"/>
    <n v="83.983816964285708"/>
    <n v="91.116172889610397"/>
    <n v="176.38727678571428"/>
    <n v="144.90787337662337"/>
    <n v="50.289924918831169"/>
    <n v="84.262268416172418"/>
    <n v="91.418271931408668"/>
    <n v="176.97209532684121"/>
    <n v="145.38832079125677"/>
    <n v="50.456663025231798"/>
  </r>
  <r>
    <x v="25"/>
    <x v="6"/>
    <n v="2"/>
    <x v="40"/>
    <x v="13"/>
    <x v="1"/>
    <n v="5672"/>
    <n v="1418"/>
    <n v="46"/>
    <n v="181"/>
    <n v="263"/>
    <n v="245"/>
    <n v="75"/>
    <n v="997566"/>
    <n v="554961"/>
    <n v="284390"/>
    <n v="794967"/>
    <n v="644524"/>
    <n v="21686.217391304348"/>
    <n v="3066.0828729281766"/>
    <n v="1081.3307984790874"/>
    <n v="3244.7632653061223"/>
    <n v="8593.6533333333336"/>
    <n v="8.110014104372355E-3"/>
    <n v="3.1911142454160789E-2"/>
    <n v="4.6368124118476725E-2"/>
    <n v="4.3194640338504939E-2"/>
    <n v="1.3222849083215797E-2"/>
    <n v="1.088480568143046E-2"/>
    <n v="3.7348859398966198E-2"/>
    <n v="5.2873733042959302E-2"/>
    <n v="4.9484117446333173E-2"/>
    <n v="1.6756794789229305E-2"/>
    <n v="175.87552891396334"/>
    <n v="97.842207334273624"/>
    <n v="50.139280677009872"/>
    <n v="140.15638222849083"/>
    <n v="113.63258110014104"/>
    <n v="176.45865073609085"/>
    <n v="98.166606792083627"/>
    <n v="50.305519316854088"/>
    <n v="140.62107589845473"/>
    <n v="114.00933412629159"/>
  </r>
  <r>
    <x v="25"/>
    <x v="6"/>
    <n v="2"/>
    <x v="41"/>
    <x v="14"/>
    <x v="1"/>
    <n v="28652"/>
    <n v="7163"/>
    <n v="217"/>
    <n v="887"/>
    <n v="1826"/>
    <n v="1433"/>
    <n v="322"/>
    <n v="3032840"/>
    <n v="2662676"/>
    <n v="2455859"/>
    <n v="4487224"/>
    <n v="3479336"/>
    <n v="13976.221198156682"/>
    <n v="3001.889515219842"/>
    <n v="1344.9392113910187"/>
    <n v="3131.3496161898115"/>
    <n v="10805.391304347826"/>
    <n v="7.5736423286332545E-3"/>
    <n v="3.0957699288007817E-2"/>
    <n v="6.3730280608683507E-2"/>
    <n v="5.0013960631020524E-2"/>
    <n v="1.1238307971520313E-2"/>
    <n v="8.7670257231762111E-3"/>
    <n v="3.3341852473863842E-2"/>
    <n v="6.709269978638141E-2"/>
    <n v="5.3014385008402956E-2"/>
    <n v="1.2689332421425515E-2"/>
    <n v="105.85090046070083"/>
    <n v="92.931592907999445"/>
    <n v="85.713353343571129"/>
    <n v="156.61119642607846"/>
    <n v="121.43431523104844"/>
    <n v="106.20185303683024"/>
    <n v="93.239711042024979"/>
    <n v="85.997539137302624"/>
    <n v="157.13044664121338"/>
    <n v="121.8369351953129"/>
  </r>
  <r>
    <x v="25"/>
    <x v="6"/>
    <n v="2"/>
    <x v="42"/>
    <x v="15"/>
    <x v="1"/>
    <n v="3948"/>
    <n v="987"/>
    <n v="36"/>
    <n v="127"/>
    <n v="259"/>
    <n v="204"/>
    <n v="52"/>
    <n v="605138"/>
    <n v="400305"/>
    <n v="510454"/>
    <n v="577751"/>
    <n v="388707"/>
    <n v="16809.388888888891"/>
    <n v="3152.0078740157483"/>
    <n v="1970.8648648648648"/>
    <n v="2832.1127450980393"/>
    <n v="7475.1346153846152"/>
    <n v="9.11854103343465E-3"/>
    <n v="3.2168186423505572E-2"/>
    <n v="6.5602836879432622E-2"/>
    <n v="5.1671732522796353E-2"/>
    <n v="1.3171225937183385E-2"/>
    <n v="1.2643392966349304E-2"/>
    <n v="3.8711241625687023E-2"/>
    <n v="7.4783930473008908E-2"/>
    <n v="5.9880410310145037E-2"/>
    <n v="1.7398898573253781E-2"/>
    <n v="153.27710233029381"/>
    <n v="101.39437689969606"/>
    <n v="129.29432624113474"/>
    <n v="146.3401722391084"/>
    <n v="98.45668693009118"/>
    <n v="153.78529823311885"/>
    <n v="101.7305537071026"/>
    <n v="129.72300636266183"/>
    <n v="146.82536849360417"/>
    <n v="98.783123717732039"/>
  </r>
  <r>
    <x v="25"/>
    <x v="6"/>
    <n v="2"/>
    <x v="43"/>
    <x v="16"/>
    <x v="1"/>
    <n v="6836"/>
    <n v="1709"/>
    <n v="56"/>
    <n v="213"/>
    <n v="334"/>
    <n v="338"/>
    <n v="123"/>
    <n v="1107114"/>
    <n v="424616"/>
    <n v="266639"/>
    <n v="1034026"/>
    <n v="746367"/>
    <n v="19769.892857142859"/>
    <n v="1993.5023474178404"/>
    <n v="798.32035928143716"/>
    <n v="3059.248520710059"/>
    <n v="6068.0243902439024"/>
    <n v="8.1919251023990641E-3"/>
    <n v="3.1158572264482154E-2"/>
    <n v="4.8858981860737276E-2"/>
    <n v="4.9444119368051494E-2"/>
    <n v="1.7992978349912231E-2"/>
    <n v="1.0732088772599672E-2"/>
    <n v="3.605489480935696E-2"/>
    <n v="5.4934027653653503E-2"/>
    <n v="5.5553554297873765E-2"/>
    <n v="2.1738943384312853E-2"/>
    <n v="161.95348156816851"/>
    <n v="62.11468695143359"/>
    <n v="39.005119953189002"/>
    <n v="151.26184903452312"/>
    <n v="109.18183148039789"/>
    <n v="162.49044432731461"/>
    <n v="62.32063049377664"/>
    <n v="39.134442871276896"/>
    <n v="151.76336329049749"/>
    <n v="109.5438278815414"/>
  </r>
  <r>
    <x v="25"/>
    <x v="6"/>
    <n v="2"/>
    <x v="44"/>
    <x v="17"/>
    <x v="1"/>
    <n v="23364"/>
    <n v="5841"/>
    <n v="143"/>
    <n v="632"/>
    <n v="1822"/>
    <n v="845"/>
    <n v="229"/>
    <n v="2214823"/>
    <n v="1913212"/>
    <n v="1026001"/>
    <n v="2634501"/>
    <n v="546432"/>
    <n v="15488.272727272728"/>
    <n v="3027.2341772151899"/>
    <n v="563.11800219538964"/>
    <n v="3117.7526627218936"/>
    <n v="2386.165938864629"/>
    <n v="6.1205273069679846E-3"/>
    <n v="2.7050162643382981E-2"/>
    <n v="7.7983222051018666E-2"/>
    <n v="3.6166752268447185E-2"/>
    <n v="9.8014038692004792E-3"/>
    <n v="7.3094225863195835E-3"/>
    <n v="2.9523096426138595E-2"/>
    <n v="8.2070670814369445E-2"/>
    <n v="3.9012772805193364E-2"/>
    <n v="1.1303119211491536E-2"/>
    <n v="94.796396165040235"/>
    <n v="81.887176853278547"/>
    <n v="43.913756206129086"/>
    <n v="112.75898818695428"/>
    <n v="23.387776065742166"/>
    <n v="95.110697123247562"/>
    <n v="82.158676817317996"/>
    <n v="44.059353889294592"/>
    <n v="113.13284478348508"/>
    <n v="23.465319102452163"/>
  </r>
  <r>
    <x v="25"/>
    <x v="6"/>
    <n v="2"/>
    <x v="45"/>
    <x v="18"/>
    <x v="1"/>
    <n v="23140"/>
    <n v="5785"/>
    <n v="92"/>
    <n v="821"/>
    <n v="1760"/>
    <n v="1390"/>
    <n v="301"/>
    <n v="3216359"/>
    <n v="2835663"/>
    <n v="1682642"/>
    <n v="4453535"/>
    <n v="2752889"/>
    <n v="34960.42391304348"/>
    <n v="3453.913520097442"/>
    <n v="956.04659090909092"/>
    <n v="3203.982014388489"/>
    <n v="9145.8106312292366"/>
    <n v="3.9757994814174592E-3"/>
    <n v="3.5479688850475366E-2"/>
    <n v="7.6058772687986165E-2"/>
    <n v="6.0069144338807258E-2"/>
    <n v="1.3007778738115816E-2"/>
    <n v="4.9396760555942953E-3"/>
    <n v="3.8313166777168527E-2"/>
    <n v="8.0119193764829025E-2"/>
    <n v="6.3708696264589665E-2"/>
    <n v="1.4743310951863566E-2"/>
    <n v="138.9956352636128"/>
    <n v="122.54377700950735"/>
    <n v="72.715730337078654"/>
    <n v="192.46045808124461"/>
    <n v="118.96668107173726"/>
    <n v="139.45648043407616"/>
    <n v="122.95007543533967"/>
    <n v="72.956822030922154"/>
    <n v="193.09856784953834"/>
    <n v="119.36111950366345"/>
  </r>
  <r>
    <x v="25"/>
    <x v="6"/>
    <n v="2"/>
    <x v="46"/>
    <x v="19"/>
    <x v="1"/>
    <n v="12504"/>
    <n v="3126"/>
    <n v="112"/>
    <n v="355"/>
    <n v="1544"/>
    <n v="524"/>
    <n v="116"/>
    <n v="1427800"/>
    <n v="1018899"/>
    <n v="1997114"/>
    <n v="1533495"/>
    <n v="339014"/>
    <n v="12748.214285714286"/>
    <n v="2870.138028169014"/>
    <n v="1293.467616580311"/>
    <n v="2926.5171755725191"/>
    <n v="2922.5344827586205"/>
    <n v="8.9571337172104932E-3"/>
    <n v="2.8390914907229687E-2"/>
    <n v="0.12348048624440179"/>
    <n v="4.1906589891234802E-2"/>
    <n v="9.277031349968011E-3"/>
    <n v="1.0920323057317015E-2"/>
    <n v="3.1851638519067069E-2"/>
    <n v="0.13033554842595602"/>
    <n v="4.6081782605750771E-2"/>
    <n v="1.1274647619535567E-2"/>
    <n v="114.18746001279591"/>
    <n v="81.48584452975048"/>
    <n v="159.71801023672424"/>
    <n v="122.64035508637237"/>
    <n v="27.112444017914267"/>
    <n v="114.56605276050753"/>
    <n v="81.756013861625135"/>
    <n v="160.24756120797605"/>
    <n v="123.04697372039116"/>
    <n v="27.202336329003149"/>
  </r>
  <r>
    <x v="25"/>
    <x v="6"/>
    <n v="2"/>
    <x v="47"/>
    <x v="20"/>
    <x v="1"/>
    <n v="11008"/>
    <n v="2752"/>
    <n v="87"/>
    <n v="435"/>
    <n v="936"/>
    <n v="582"/>
    <n v="95"/>
    <n v="1307854"/>
    <n v="1658226"/>
    <n v="1683181"/>
    <n v="2575825"/>
    <n v="403179"/>
    <n v="15032.80459770115"/>
    <n v="3812.0137931034483"/>
    <n v="1798.2702991452991"/>
    <n v="4425.8161512027491"/>
    <n v="4243.9894736842107"/>
    <n v="7.9033430232558141E-3"/>
    <n v="3.9516715116279071E-2"/>
    <n v="8.5029069767441859E-2"/>
    <n v="5.2870639534883718E-2"/>
    <n v="8.6300872093023253E-3"/>
    <n v="9.8697985077776211E-3"/>
    <n v="4.3843218366113497E-2"/>
    <n v="9.1223324661050861E-2"/>
    <n v="5.7840150375382121E-2"/>
    <n v="1.0684213636175194E-2"/>
    <n v="118.8094113372093"/>
    <n v="150.63826308139534"/>
    <n v="152.90525072674419"/>
    <n v="233.99573037790697"/>
    <n v="36.625999273255815"/>
    <n v="119.20332833551291"/>
    <n v="151.13770981507432"/>
    <n v="153.41221374182206"/>
    <n v="234.77155187797914"/>
    <n v="36.747434128720606"/>
  </r>
  <r>
    <x v="25"/>
    <x v="6"/>
    <n v="2"/>
    <x v="48"/>
    <x v="21"/>
    <x v="1"/>
    <n v="20632"/>
    <n v="5158"/>
    <n v="217"/>
    <n v="824"/>
    <n v="1066"/>
    <n v="1376"/>
    <n v="287"/>
    <n v="2729819"/>
    <n v="2415499"/>
    <n v="1127098"/>
    <n v="3599744"/>
    <n v="871878"/>
    <n v="12579.811059907834"/>
    <n v="2931.4308252427186"/>
    <n v="1057.3151969981238"/>
    <n v="2616.0930232558139"/>
    <n v="3037.9024390243903"/>
    <n v="1.0517642497091896E-2"/>
    <n v="3.9937960449786737E-2"/>
    <n v="5.1667312911981386E-2"/>
    <n v="6.6692516479255531E-2"/>
    <n v="1.3910430399379604E-2"/>
    <n v="1.2172453829631221E-2"/>
    <n v="4.3114306762333632E-2"/>
    <n v="5.5257966881384887E-2"/>
    <n v="7.0739544234900295E-2"/>
    <n v="1.5810255943961467E-2"/>
    <n v="132.3099554090733"/>
    <n v="117.0753683598294"/>
    <n v="54.628635129895308"/>
    <n v="174.47382706475378"/>
    <n v="42.258530438154324"/>
    <n v="132.74863396066127"/>
    <n v="117.46353607449554"/>
    <n v="54.809758390498928"/>
    <n v="175.05230149254825"/>
    <n v="42.398640159055752"/>
  </r>
  <r>
    <x v="25"/>
    <x v="6"/>
    <n v="2"/>
    <x v="49"/>
    <x v="22"/>
    <x v="1"/>
    <n v="6320"/>
    <n v="1580"/>
    <n v="72"/>
    <n v="257"/>
    <n v="91"/>
    <n v="447"/>
    <n v="227"/>
    <n v="1076105"/>
    <n v="968361"/>
    <n v="78265"/>
    <n v="1426410"/>
    <n v="1328268"/>
    <n v="14945.902777777777"/>
    <n v="3767.9416342412451"/>
    <n v="860.05494505494505"/>
    <n v="3191.0738255033557"/>
    <n v="5851.4008810572686"/>
    <n v="1.1392405063291139E-2"/>
    <n v="4.0664556962025318E-2"/>
    <n v="1.439873417721519E-2"/>
    <n v="7.0727848101265825E-2"/>
    <n v="3.5917721518987339E-2"/>
    <n v="1.4502810928989137E-2"/>
    <n v="4.645338500948356E-2"/>
    <n v="1.7890219053571067E-2"/>
    <n v="7.8241724825824713E-2"/>
    <n v="4.1371642247254786E-2"/>
    <n v="170.26977848101265"/>
    <n v="153.22167721518989"/>
    <n v="12.38370253164557"/>
    <n v="225.69778481012659"/>
    <n v="210.16898734177215"/>
    <n v="170.83431423021096"/>
    <n v="153.7296893539955"/>
    <n v="12.424761155488973"/>
    <n v="226.44609416470999"/>
    <n v="210.86581039390566"/>
  </r>
  <r>
    <x v="25"/>
    <x v="6"/>
    <n v="2"/>
    <x v="50"/>
    <x v="23"/>
    <x v="1"/>
    <n v="9768"/>
    <n v="2442"/>
    <n v="123"/>
    <n v="485"/>
    <n v="566"/>
    <n v="847"/>
    <n v="63"/>
    <n v="2006802"/>
    <n v="1525305"/>
    <n v="638162"/>
    <n v="2669108"/>
    <n v="377392"/>
    <n v="16315.463414634147"/>
    <n v="3144.9587628865979"/>
    <n v="1127.4946996466431"/>
    <n v="3151.2491145218419"/>
    <n v="5990.3492063492067"/>
    <n v="1.2592137592137592E-2"/>
    <n v="4.9651924651924653E-2"/>
    <n v="5.7944307944307945E-2"/>
    <n v="8.6711711711711714E-2"/>
    <n v="6.4496314496314492E-3"/>
    <n v="1.5220898672855554E-2"/>
    <n v="5.4773015604571512E-2"/>
    <n v="6.3452344002365241E-2"/>
    <n v="9.3346024134905795E-2"/>
    <n v="8.3368208525801402E-3"/>
    <n v="205.4465601965602"/>
    <n v="156.15325552825553"/>
    <n v="65.331900081900088"/>
    <n v="273.25020475020477"/>
    <n v="38.635544635544633"/>
    <n v="206.12772586680106"/>
    <n v="156.67098742340349"/>
    <n v="65.548510413388811"/>
    <n v="274.15617591216557"/>
    <n v="38.763642212995492"/>
  </r>
  <r>
    <x v="25"/>
    <x v="6"/>
    <n v="2"/>
    <x v="51"/>
    <x v="24"/>
    <x v="1"/>
    <n v="4996"/>
    <n v="1249"/>
    <n v="56"/>
    <n v="261"/>
    <n v="208"/>
    <n v="468"/>
    <n v="10"/>
    <n v="633082"/>
    <n v="618564"/>
    <n v="279943"/>
    <n v="1088115"/>
    <n v="55914"/>
    <n v="11305.035714285714"/>
    <n v="2369.977011494253"/>
    <n v="1345.8798076923076"/>
    <n v="2325.0320512820513"/>
    <n v="5591.4"/>
    <n v="1.120896717373899E-2"/>
    <n v="5.2241793434747795E-2"/>
    <n v="4.1633306645316254E-2"/>
    <n v="9.3674939951961564E-2"/>
    <n v="2.0016012810248197E-3"/>
    <n v="1.4679369009788015E-2"/>
    <n v="5.9576834030916674E-2"/>
    <n v="4.821793116408335E-2"/>
    <n v="0.10327996301716114"/>
    <n v="3.4749257903095741E-3"/>
    <n v="126.7177742193755"/>
    <n v="123.81184947958367"/>
    <n v="56.033426741393114"/>
    <n v="217.79723779023217"/>
    <n v="11.191753402722178"/>
    <n v="127.13791168736225"/>
    <n v="124.22235224659924"/>
    <n v="56.219207640550906"/>
    <n v="218.51935258891291"/>
    <n v="11.228860075135879"/>
  </r>
  <r>
    <x v="25"/>
    <x v="6"/>
    <n v="2"/>
    <x v="52"/>
    <x v="25"/>
    <x v="1"/>
    <n v="23144"/>
    <n v="5786"/>
    <n v="297"/>
    <n v="1107"/>
    <n v="1790"/>
    <n v="2122"/>
    <n v="154"/>
    <n v="4321241"/>
    <n v="3167260"/>
    <n v="1550675"/>
    <n v="6078977"/>
    <n v="839997"/>
    <n v="14549.632996632996"/>
    <n v="2861.1201445347788"/>
    <n v="866.29888268156424"/>
    <n v="2864.7393967954758"/>
    <n v="5454.5259740259744"/>
    <n v="1.2832699619771864E-2"/>
    <n v="4.7830971310058763E-2"/>
    <n v="7.7341859661251303E-2"/>
    <n v="9.168683027998617E-2"/>
    <n v="6.653992395437262E-3"/>
    <n v="1.4556516406361452E-2"/>
    <n v="5.1099470158842079E-2"/>
    <n v="8.1433188854417277E-2"/>
    <n v="9.610668501361376E-2"/>
    <n v="7.8991609259898392E-3"/>
    <n v="186.71106982371242"/>
    <n v="136.85015554787418"/>
    <n v="67.001166609056341"/>
    <n v="262.65887487037679"/>
    <n v="36.29437435188386"/>
    <n v="187.3301172825561"/>
    <n v="137.30388730097411"/>
    <n v="67.223311455465605"/>
    <n v="263.529730086325"/>
    <n v="36.414709692654327"/>
  </r>
  <r>
    <x v="25"/>
    <x v="6"/>
    <n v="2"/>
    <x v="53"/>
    <x v="26"/>
    <x v="1"/>
    <n v="11104"/>
    <n v="2776"/>
    <n v="110"/>
    <n v="515"/>
    <n v="1273"/>
    <n v="828"/>
    <n v="138"/>
    <n v="1434878"/>
    <n v="1824498"/>
    <n v="824410"/>
    <n v="2932089"/>
    <n v="402547"/>
    <n v="13044.345454545455"/>
    <n v="3542.714563106796"/>
    <n v="647.61194029850742"/>
    <n v="3541.1702898550725"/>
    <n v="2917.0072463768115"/>
    <n v="9.9063400576368879E-3"/>
    <n v="4.6379682997118157E-2"/>
    <n v="0.11464337175792508"/>
    <n v="7.4567723342939485E-2"/>
    <n v="1.2427953890489913E-2"/>
    <n v="1.2096172826244575E-2"/>
    <n v="5.1029842289724292E-2"/>
    <n v="0.12168786555799882"/>
    <n v="8.0376222859532859E-2"/>
    <n v="1.4877583401192843E-2"/>
    <n v="129.22172190201729"/>
    <n v="164.30997838616716"/>
    <n v="74.24441642651297"/>
    <n v="264.05700648414984"/>
    <n v="36.252431556195965"/>
    <n v="129.65016130117223"/>
    <n v="164.85475419768522"/>
    <n v="74.49057653563537"/>
    <n v="264.9324972571834"/>
    <n v="36.372627834075779"/>
  </r>
  <r>
    <x v="26"/>
    <x v="6"/>
    <n v="3"/>
    <x v="27"/>
    <x v="0"/>
    <x v="1"/>
    <n v="26356"/>
    <n v="6589"/>
    <n v="48"/>
    <n v="816"/>
    <n v="477"/>
    <n v="1468"/>
    <n v="197"/>
    <n v="857101"/>
    <n v="1441715"/>
    <n v="728807"/>
    <n v="2370103"/>
    <n v="697911"/>
    <n v="17856.270833333332"/>
    <n v="1766.8075980392157"/>
    <n v="1527.8972746331237"/>
    <n v="1614.5115803814713"/>
    <n v="3542.6954314720811"/>
    <n v="1.8212171801487327E-3"/>
    <n v="3.0960692062528456E-2"/>
    <n v="1.8098345727728032E-2"/>
    <n v="5.5698892092882077E-2"/>
    <n v="7.474578843527091E-3"/>
    <n v="2.4331464233572023E-3"/>
    <n v="3.3446640970025698E-2"/>
    <n v="2.0011586412598377E-2"/>
    <n v="5.8990398460161193E-2"/>
    <n v="8.7107549775634965E-3"/>
    <n v="32.520147215055395"/>
    <n v="54.701585976627712"/>
    <n v="27.652413112763696"/>
    <n v="89.926506298376083"/>
    <n v="26.480156321141298"/>
    <n v="32.627968966136947"/>
    <n v="54.882951108462279"/>
    <n v="27.744095711361169"/>
    <n v="90.224660956582809"/>
    <n v="26.567952258981851"/>
  </r>
  <r>
    <x v="26"/>
    <x v="6"/>
    <n v="3"/>
    <x v="28"/>
    <x v="1"/>
    <x v="1"/>
    <n v="3404"/>
    <n v="851"/>
    <n v="4"/>
    <n v="69"/>
    <n v="244"/>
    <n v="117"/>
    <n v="18"/>
    <n v="81990"/>
    <n v="216429"/>
    <n v="484488"/>
    <n v="385158"/>
    <n v="96505"/>
    <n v="20497.5"/>
    <n v="3136.6521739130435"/>
    <n v="1985.6065573770493"/>
    <n v="3291.9487179487178"/>
    <n v="5361.3888888888887"/>
    <n v="1.1750881316098707E-3"/>
    <n v="2.0270270270270271E-2"/>
    <n v="7.1680376028202111E-2"/>
    <n v="3.4371327849588719E-2"/>
    <n v="5.2878965922444187E-3"/>
    <n v="2.5432612337972123E-3"/>
    <n v="2.589814028884075E-2"/>
    <n v="8.1982103305045101E-2"/>
    <n v="4.1646853510559953E-2"/>
    <n v="8.1842484712229858E-3"/>
    <n v="24.086368977673324"/>
    <n v="63.580787309048176"/>
    <n v="142.32902467685076"/>
    <n v="113.14864864864865"/>
    <n v="28.350470035252645"/>
    <n v="24.166228225025279"/>
    <n v="63.791591761361097"/>
    <n v="142.80092182322292"/>
    <n v="113.52379717885458"/>
    <n v="28.444467067399252"/>
  </r>
  <r>
    <x v="26"/>
    <x v="6"/>
    <n v="3"/>
    <x v="29"/>
    <x v="2"/>
    <x v="1"/>
    <n v="3752"/>
    <n v="938"/>
    <n v="20"/>
    <n v="134"/>
    <n v="110"/>
    <n v="246"/>
    <n v="25"/>
    <n v="242389"/>
    <n v="448798"/>
    <n v="106720"/>
    <n v="761419"/>
    <n v="140113"/>
    <n v="12119.45"/>
    <n v="3349.2388059701493"/>
    <n v="970.18181818181813"/>
    <n v="3095.1991869918697"/>
    <n v="5604.52"/>
    <n v="5.3304904051172707E-3"/>
    <n v="3.5714285714285712E-2"/>
    <n v="2.9317697228144989E-2"/>
    <n v="6.5565031982942432E-2"/>
    <n v="6.6631130063965881E-3"/>
    <n v="8.1002845434087669E-3"/>
    <n v="4.2773369829197772E-2"/>
    <n v="3.5734637394019816E-2"/>
    <n v="7.4980354169455879E-2"/>
    <n v="9.757761859594944E-3"/>
    <n v="64.602611940298502"/>
    <n v="119.61567164179104"/>
    <n v="28.443496801705756"/>
    <n v="202.93683368869935"/>
    <n v="37.343550106609811"/>
    <n v="64.816804289975821"/>
    <n v="120.0122618259598"/>
    <n v="28.537802267537799"/>
    <n v="203.60967826786322"/>
    <n v="37.467364028406337"/>
  </r>
  <r>
    <x v="26"/>
    <x v="6"/>
    <n v="3"/>
    <x v="30"/>
    <x v="3"/>
    <x v="1"/>
    <n v="26180"/>
    <n v="6545"/>
    <n v="53"/>
    <n v="676"/>
    <n v="487"/>
    <n v="1868"/>
    <n v="982"/>
    <n v="1143311"/>
    <n v="2585396"/>
    <n v="418677"/>
    <n v="6117511"/>
    <n v="5647806"/>
    <n v="21571.905660377357"/>
    <n v="3824.5502958579882"/>
    <n v="859.70636550308006"/>
    <n v="3274.8988222698072"/>
    <n v="5751.3299389002041"/>
    <n v="2.024446142093201E-3"/>
    <n v="2.5821237585943468E-2"/>
    <n v="1.8601986249045074E-2"/>
    <n v="7.1352177234530176E-2"/>
    <n v="3.7509549274255156E-2"/>
    <n v="2.671714184549024E-3"/>
    <n v="2.8105147425422042E-2"/>
    <n v="2.0547674904734678E-2"/>
    <n v="7.5058986476803327E-2"/>
    <n v="4.024570138480589E-2"/>
    <n v="43.671161191749427"/>
    <n v="98.75462184873949"/>
    <n v="15.992245989304813"/>
    <n v="233.67116119174943"/>
    <n v="215.72979373567608"/>
    <n v="43.815954542170644"/>
    <n v="99.082046450624375"/>
    <n v="16.045268872469851"/>
    <n v="234.4459065706784"/>
    <n v="216.44505384711476"/>
  </r>
  <r>
    <x v="26"/>
    <x v="6"/>
    <n v="3"/>
    <x v="31"/>
    <x v="4"/>
    <x v="1"/>
    <n v="10992"/>
    <n v="2748"/>
    <n v="28"/>
    <n v="256"/>
    <n v="606"/>
    <n v="395"/>
    <n v="68"/>
    <n v="570684"/>
    <n v="776705"/>
    <n v="1151511"/>
    <n v="1235541"/>
    <n v="231253"/>
    <n v="20381.571428571428"/>
    <n v="3034.00390625"/>
    <n v="1900.1831683168316"/>
    <n v="3127.9518987341771"/>
    <n v="3400.7794117647059"/>
    <n v="2.5473071324599709E-3"/>
    <n v="2.3289665211062592E-2"/>
    <n v="5.5131004366812224E-2"/>
    <n v="3.593522561863173E-2"/>
    <n v="6.1863173216885007E-3"/>
    <n v="3.6675298367601517E-3"/>
    <n v="2.6641495919534883E-2"/>
    <n v="6.0203262096735981E-2"/>
    <n v="4.0071704928971191E-2"/>
    <n v="7.9288709132723668E-3"/>
    <n v="51.918122270742359"/>
    <n v="70.66093522561863"/>
    <n v="104.75900655021834"/>
    <n v="112.40365720524018"/>
    <n v="21.038300582241629"/>
    <n v="52.090258725693765"/>
    <n v="70.895214170258797"/>
    <n v="105.10633891169606"/>
    <n v="112.77633568875666"/>
    <n v="21.10805384607394"/>
  </r>
  <r>
    <x v="26"/>
    <x v="6"/>
    <n v="3"/>
    <x v="32"/>
    <x v="5"/>
    <x v="1"/>
    <n v="4464"/>
    <n v="1116"/>
    <n v="27"/>
    <n v="116"/>
    <n v="227"/>
    <n v="170"/>
    <n v="44"/>
    <n v="541538"/>
    <n v="371058"/>
    <n v="261803"/>
    <n v="622469"/>
    <n v="278154"/>
    <n v="20056.962962962964"/>
    <n v="3198.7758620689656"/>
    <n v="1153.3171806167402"/>
    <n v="3661.5823529411764"/>
    <n v="6321.681818181818"/>
    <n v="6.0483870967741934E-3"/>
    <n v="2.5985663082437275E-2"/>
    <n v="5.0851254480286739E-2"/>
    <n v="3.8082437275985662E-2"/>
    <n v="9.8566308243727592E-3"/>
    <n v="8.7523220419637934E-3"/>
    <n v="3.1533751893807638E-2"/>
    <n v="5.8512719141591563E-2"/>
    <n v="4.4757035412540523E-2"/>
    <n v="1.3301772728558857E-2"/>
    <n v="121.31227598566308"/>
    <n v="83.122311827956992"/>
    <n v="58.647625448028677"/>
    <n v="139.44198028673836"/>
    <n v="62.310483870967744"/>
    <n v="121.71449132429497"/>
    <n v="83.397906927695288"/>
    <n v="58.842073819703138"/>
    <n v="139.90430533063713"/>
    <n v="62.51707658524046"/>
  </r>
  <r>
    <x v="26"/>
    <x v="6"/>
    <n v="3"/>
    <x v="33"/>
    <x v="6"/>
    <x v="1"/>
    <n v="29784"/>
    <n v="7446"/>
    <n v="103"/>
    <n v="920"/>
    <n v="752"/>
    <n v="1556"/>
    <n v="268"/>
    <n v="2923515"/>
    <n v="2612370"/>
    <n v="1419987"/>
    <n v="3807179"/>
    <n v="2735529"/>
    <n v="28383.640776699031"/>
    <n v="2839.532608695652"/>
    <n v="1888.2805851063829"/>
    <n v="2446.7731362467866"/>
    <n v="10207.197761194029"/>
    <n v="3.4582326081117379E-3"/>
    <n v="3.0889067955949503E-2"/>
    <n v="2.5248455546602204E-2"/>
    <n v="5.2242814934192854E-2"/>
    <n v="8.998119795863551E-3"/>
    <n v="4.2508055890678039E-3"/>
    <n v="3.3224964250871972E-2"/>
    <n v="2.7366469340065092E-2"/>
    <n v="5.5246996915291509E-2"/>
    <n v="1.0273023943647213E-2"/>
    <n v="98.157232070910553"/>
    <n v="87.710515713134569"/>
    <n v="47.676168412570505"/>
    <n v="127.82631614289552"/>
    <n v="91.845588235294116"/>
    <n v="98.482676004888319"/>
    <n v="88.001323172581678"/>
    <n v="47.834240512586163"/>
    <n v="128.25012902263705"/>
    <n v="92.150105680653652"/>
  </r>
  <r>
    <x v="26"/>
    <x v="6"/>
    <n v="3"/>
    <x v="34"/>
    <x v="7"/>
    <x v="1"/>
    <n v="27800"/>
    <n v="6950"/>
    <n v="214"/>
    <n v="699"/>
    <n v="406"/>
    <n v="1009"/>
    <n v="300"/>
    <n v="3866865"/>
    <n v="1783158"/>
    <n v="366720"/>
    <n v="3063713"/>
    <n v="1611995"/>
    <n v="18069.462616822431"/>
    <n v="2551.0128755364808"/>
    <n v="903.25123152709364"/>
    <n v="3036.3855302279485"/>
    <n v="5373.3166666666666"/>
    <n v="7.6978417266187048E-3"/>
    <n v="2.514388489208633E-2"/>
    <n v="1.4604316546762589E-2"/>
    <n v="3.629496402877698E-2"/>
    <n v="1.0791366906474821E-2"/>
    <n v="8.919191285139157E-3"/>
    <n v="2.7331747133109728E-2"/>
    <n v="1.628072356237904E-2"/>
    <n v="3.8908501748777601E-2"/>
    <n v="1.2235195709812921E-2"/>
    <n v="139.09586330935252"/>
    <n v="64.142374100719422"/>
    <n v="13.191366906474821"/>
    <n v="110.2055035971223"/>
    <n v="57.985431654676262"/>
    <n v="139.55704078960918"/>
    <n v="64.355040514814434"/>
    <n v="13.23510337143021"/>
    <n v="110.57089402103665"/>
    <n v="58.177684498332894"/>
  </r>
  <r>
    <x v="26"/>
    <x v="6"/>
    <n v="3"/>
    <x v="35"/>
    <x v="8"/>
    <x v="1"/>
    <n v="3616"/>
    <n v="904"/>
    <n v="33"/>
    <n v="97"/>
    <n v="143"/>
    <n v="123"/>
    <n v="40"/>
    <n v="397218"/>
    <n v="276094"/>
    <n v="136984"/>
    <n v="379921"/>
    <n v="169928"/>
    <n v="12036.90909090909"/>
    <n v="2846.3298969072166"/>
    <n v="957.93006993006998"/>
    <n v="3088.7886178861791"/>
    <n v="4248.2"/>
    <n v="9.1261061946902658E-3"/>
    <n v="2.6825221238938053E-2"/>
    <n v="3.9546460176991149E-2"/>
    <n v="3.4015486725663714E-2"/>
    <n v="1.1061946902654867E-2"/>
    <n v="1.2810734316018835E-2"/>
    <n v="3.3085717908836652E-2"/>
    <n v="4.7097968383734562E-2"/>
    <n v="4.1039173518779365E-2"/>
    <n v="1.5114624344715517E-2"/>
    <n v="109.85011061946902"/>
    <n v="76.353429203539818"/>
    <n v="37.88274336283186"/>
    <n v="105.06664823008849"/>
    <n v="46.993362831858406"/>
    <n v="110.21432272481921"/>
    <n v="76.606581822541358"/>
    <n v="38.008344999815307"/>
    <n v="105.41500058893614"/>
    <n v="47.149171064712775"/>
  </r>
  <r>
    <x v="26"/>
    <x v="6"/>
    <n v="3"/>
    <x v="36"/>
    <x v="9"/>
    <x v="1"/>
    <n v="2572"/>
    <n v="643"/>
    <n v="22"/>
    <n v="78"/>
    <n v="151"/>
    <n v="112"/>
    <n v="25"/>
    <n v="326030"/>
    <n v="239999"/>
    <n v="122551"/>
    <n v="350873"/>
    <n v="105425"/>
    <n v="14819.545454545454"/>
    <n v="3076.9102564102564"/>
    <n v="811.59602649006627"/>
    <n v="3132.7946428571427"/>
    <n v="4217"/>
    <n v="8.553654743390357E-3"/>
    <n v="3.0326594090202177E-2"/>
    <n v="5.870917573872473E-2"/>
    <n v="4.3545878693623641E-2"/>
    <n v="9.7200622083981336E-3"/>
    <n v="1.2784536668578685E-2"/>
    <n v="3.820512059799816E-2"/>
    <n v="6.95094639002828E-2"/>
    <n v="5.2922060925451368E-2"/>
    <n v="1.4227543693212687E-2"/>
    <n v="126.76127527216174"/>
    <n v="93.312208398133748"/>
    <n v="47.64813374805599"/>
    <n v="136.42029548989115"/>
    <n v="40.989502332814929"/>
    <n v="127.1815569694982"/>
    <n v="93.621588476896605"/>
    <n v="47.806112898104395"/>
    <n v="136.87260202606737"/>
    <n v="41.125404544089037"/>
  </r>
  <r>
    <x v="26"/>
    <x v="6"/>
    <n v="3"/>
    <x v="37"/>
    <x v="10"/>
    <x v="1"/>
    <n v="7208"/>
    <n v="1802"/>
    <n v="62"/>
    <n v="201"/>
    <n v="102"/>
    <n v="250"/>
    <n v="142"/>
    <n v="1433460"/>
    <n v="888489"/>
    <n v="117983"/>
    <n v="780904"/>
    <n v="806209"/>
    <n v="23120.322580645163"/>
    <n v="4420.3432835820895"/>
    <n v="1156.6960784313726"/>
    <n v="3123.616"/>
    <n v="5677.5281690140846"/>
    <n v="8.6015538290788018E-3"/>
    <n v="2.7885682574916758E-2"/>
    <n v="1.4150943396226415E-2"/>
    <n v="3.4683684794672584E-2"/>
    <n v="1.9700332963374027E-2"/>
    <n v="1.1135871809121419E-2"/>
    <n v="3.2404219561170435E-2"/>
    <n v="1.7392446498107398E-2"/>
    <n v="3.9705329368567348E-2"/>
    <n v="2.3514192928105648E-2"/>
    <n v="198.87069922308547"/>
    <n v="123.2642896781354"/>
    <n v="16.368340732519425"/>
    <n v="108.338512763596"/>
    <n v="111.84919533851276"/>
    <n v="199.53006238301356"/>
    <n v="123.67297699037387"/>
    <n v="16.422610571718142"/>
    <n v="108.69771311033779"/>
    <n v="112.22003548319937"/>
  </r>
  <r>
    <x v="26"/>
    <x v="6"/>
    <n v="3"/>
    <x v="38"/>
    <x v="11"/>
    <x v="1"/>
    <n v="28476"/>
    <n v="7119"/>
    <n v="60"/>
    <n v="643"/>
    <n v="2572"/>
    <n v="967"/>
    <n v="239"/>
    <n v="994681"/>
    <n v="1268848"/>
    <n v="2426410"/>
    <n v="1750047"/>
    <n v="1204373"/>
    <n v="16578.016666666666"/>
    <n v="1973.3250388802489"/>
    <n v="943.39424572317262"/>
    <n v="1809.7693898655637"/>
    <n v="5039.2175732217574"/>
    <n v="2.1070375052675938E-3"/>
    <n v="2.2580418598117713E-2"/>
    <n v="9.0321674392470852E-2"/>
    <n v="3.3958421126562721E-2"/>
    <n v="8.3930327293159149E-3"/>
    <n v="2.7401699098409064E-3"/>
    <n v="2.4631689129071672E-2"/>
    <n v="9.4279497159895212E-2"/>
    <n v="3.6459273658133048E-2"/>
    <n v="9.6526704924127116E-3"/>
    <n v="34.930502879617926"/>
    <n v="44.558505408062928"/>
    <n v="85.20894788593904"/>
    <n v="61.456911083017275"/>
    <n v="42.294318022194126"/>
    <n v="35.046316254069566"/>
    <n v="44.706240781058099"/>
    <n v="85.491461304716708"/>
    <n v="61.660673745136052"/>
    <n v="42.434546398154296"/>
  </r>
  <r>
    <x v="26"/>
    <x v="6"/>
    <n v="3"/>
    <x v="39"/>
    <x v="12"/>
    <x v="1"/>
    <n v="20256"/>
    <n v="5064"/>
    <n v="75"/>
    <n v="584"/>
    <n v="1072"/>
    <n v="1075"/>
    <n v="207"/>
    <n v="1735078"/>
    <n v="1881840"/>
    <n v="1592834"/>
    <n v="3239665"/>
    <n v="926948"/>
    <n v="23134.373333333333"/>
    <n v="3222.3287671232879"/>
    <n v="1485.8526119402984"/>
    <n v="3013.6418604651162"/>
    <n v="4478.0096618357484"/>
    <n v="3.7026066350710901E-3"/>
    <n v="2.8830963665086889E-2"/>
    <n v="5.2922590837282783E-2"/>
    <n v="5.3070695102685625E-2"/>
    <n v="1.0219194312796208E-2"/>
    <n v="4.6969293513619411E-3"/>
    <n v="3.1570367566508731E-2"/>
    <n v="5.6587745991943869E-2"/>
    <n v="5.6740688165361423E-2"/>
    <n v="1.1865676054911437E-2"/>
    <n v="85.657484202211691"/>
    <n v="92.902843601895739"/>
    <n v="78.635169826224327"/>
    <n v="159.93606832543443"/>
    <n v="45.761650868878355"/>
    <n v="85.941484759738287"/>
    <n v="93.210866416533378"/>
    <n v="78.895887640666857"/>
    <n v="160.46634227634581"/>
    <n v="45.913375315155797"/>
  </r>
  <r>
    <x v="26"/>
    <x v="6"/>
    <n v="3"/>
    <x v="40"/>
    <x v="13"/>
    <x v="1"/>
    <n v="5860"/>
    <n v="1465"/>
    <n v="48"/>
    <n v="175"/>
    <n v="258"/>
    <n v="251"/>
    <n v="83"/>
    <n v="1014093"/>
    <n v="546224"/>
    <n v="237277"/>
    <n v="824180"/>
    <n v="663675"/>
    <n v="21126.9375"/>
    <n v="3121.28"/>
    <n v="919.67829457364337"/>
    <n v="3283.5856573705178"/>
    <n v="7996.0843373493972"/>
    <n v="8.1911262798634813E-3"/>
    <n v="2.9863481228668942E-2"/>
    <n v="4.4027303754266209E-2"/>
    <n v="4.2832764505119456E-2"/>
    <n v="1.416382252559727E-2"/>
    <n v="1.0934550184418981E-2"/>
    <n v="3.5044244591507456E-2"/>
    <n v="5.0271706445438463E-2"/>
    <n v="4.8995720655796153E-2"/>
    <n v="1.7760485357824245E-2"/>
    <n v="173.05341296928327"/>
    <n v="93.212286689419798"/>
    <n v="40.490955631399316"/>
    <n v="140.64505119453923"/>
    <n v="113.25511945392492"/>
    <n v="173.62717796160007"/>
    <n v="93.52133547406109"/>
    <n v="40.625204892642564"/>
    <n v="141.11136506453701"/>
    <n v="113.63062099202432"/>
  </r>
  <r>
    <x v="26"/>
    <x v="6"/>
    <n v="3"/>
    <x v="41"/>
    <x v="14"/>
    <x v="1"/>
    <n v="29624"/>
    <n v="7406"/>
    <n v="223"/>
    <n v="919"/>
    <n v="1739"/>
    <n v="1435"/>
    <n v="324"/>
    <n v="3212152"/>
    <n v="2839949"/>
    <n v="2290419"/>
    <n v="4922922"/>
    <n v="3656262"/>
    <n v="14404.269058295964"/>
    <n v="3090.2600652883571"/>
    <n v="1317.0897067280046"/>
    <n v="3430.6076655052266"/>
    <n v="11284.759259259259"/>
    <n v="7.5276802592492576E-3"/>
    <n v="3.1022144207399405E-2"/>
    <n v="5.8702403456656768E-2"/>
    <n v="4.8440453686200376E-2"/>
    <n v="1.0937078044828517E-2"/>
    <n v="8.6977826185637465E-3"/>
    <n v="3.3369218862618476E-2"/>
    <n v="6.1884588922840864E-2"/>
    <n v="5.134685885900106E-2"/>
    <n v="1.2345058699509529E-2"/>
    <n v="108.43073183904941"/>
    <n v="95.866493383742906"/>
    <n v="77.316331352957064"/>
    <n v="166.18019173642992"/>
    <n v="123.42229273561976"/>
    <n v="108.79023794154725"/>
    <n v="96.18434228886403"/>
    <n v="77.572676509654812"/>
    <n v="166.73116830949397"/>
    <n v="123.83150391284019"/>
  </r>
  <r>
    <x v="26"/>
    <x v="6"/>
    <n v="3"/>
    <x v="42"/>
    <x v="15"/>
    <x v="1"/>
    <n v="4088"/>
    <n v="1022"/>
    <n v="35"/>
    <n v="132"/>
    <n v="190"/>
    <n v="218"/>
    <n v="55"/>
    <n v="668242"/>
    <n v="426702"/>
    <n v="316308"/>
    <n v="623519"/>
    <n v="443673"/>
    <n v="19092.628571428573"/>
    <n v="3232.590909090909"/>
    <n v="1664.7789473684211"/>
    <n v="2860.1788990825689"/>
    <n v="8066.7818181818184"/>
    <n v="8.5616438356164379E-3"/>
    <n v="3.2289628180039137E-2"/>
    <n v="4.6477495107632091E-2"/>
    <n v="5.3326810176125242E-2"/>
    <n v="1.3454011741682974E-2"/>
    <n v="1.1919112085158338E-2"/>
    <n v="3.8731390509989562E-2"/>
    <n v="5.414911909116165E-2"/>
    <n v="6.1514725065106669E-2"/>
    <n v="1.7652423658689416E-2"/>
    <n v="163.46428571428572"/>
    <n v="104.37915851272015"/>
    <n v="77.3747553816047"/>
    <n v="152.52421722113502"/>
    <n v="108.53057729941291"/>
    <n v="164.00625760046617"/>
    <n v="104.72523147397816"/>
    <n v="77.631294245330665"/>
    <n v="153.0299169055298"/>
    <n v="108.89041444322808"/>
  </r>
  <r>
    <x v="26"/>
    <x v="6"/>
    <n v="3"/>
    <x v="43"/>
    <x v="16"/>
    <x v="1"/>
    <n v="7080"/>
    <n v="1770"/>
    <n v="59"/>
    <n v="222"/>
    <n v="378"/>
    <n v="304"/>
    <n v="46"/>
    <n v="1394600"/>
    <n v="440119"/>
    <n v="303061"/>
    <n v="992213"/>
    <n v="271707"/>
    <n v="23637.288135593219"/>
    <n v="1982.518018018018"/>
    <n v="801.74867724867727"/>
    <n v="3263.8585526315787"/>
    <n v="5906.673913043478"/>
    <n v="8.3333333333333332E-3"/>
    <n v="3.1355932203389829E-2"/>
    <n v="5.3389830508474574E-2"/>
    <n v="4.2937853107344631E-2"/>
    <n v="6.4971751412429375E-3"/>
    <n v="1.0850613342092476E-2"/>
    <n v="3.6181864913844626E-2"/>
    <n v="5.961504251152959E-2"/>
    <n v="4.8551298794078435E-2"/>
    <n v="8.7219503289700101E-3"/>
    <n v="196.9774011299435"/>
    <n v="62.163700564971748"/>
    <n v="42.805225988700563"/>
    <n v="140.1430790960452"/>
    <n v="38.376694915254234"/>
    <n v="197.63048699000663"/>
    <n v="62.3698066137636"/>
    <n v="42.947148298923274"/>
    <n v="140.60772865898139"/>
    <n v="38.503934266882062"/>
  </r>
  <r>
    <x v="26"/>
    <x v="6"/>
    <n v="3"/>
    <x v="44"/>
    <x v="17"/>
    <x v="1"/>
    <n v="24180"/>
    <n v="6045"/>
    <n v="147"/>
    <n v="676"/>
    <n v="2120"/>
    <n v="882"/>
    <n v="228"/>
    <n v="2163350"/>
    <n v="2095568"/>
    <n v="1225556"/>
    <n v="2832851"/>
    <n v="506639"/>
    <n v="14716.666666666666"/>
    <n v="3099.9526627218934"/>
    <n v="578.09245283018868"/>
    <n v="3211.8492063492063"/>
    <n v="2222.1008771929824"/>
    <n v="6.0794044665012405E-3"/>
    <n v="2.7956989247311829E-2"/>
    <n v="8.7675765095119929E-2"/>
    <n v="3.6476426799007443E-2"/>
    <n v="9.4292803970223334E-3"/>
    <n v="7.2441582687438836E-3"/>
    <n v="3.0427095945946978E-2"/>
    <n v="9.1913581723782029E-2"/>
    <n v="3.9285513148061238E-2"/>
    <n v="1.0877417868196744E-2"/>
    <n v="89.46856906534326"/>
    <n v="86.665343258891653"/>
    <n v="50.68469809760132"/>
    <n v="117.15678246484698"/>
    <n v="20.952812241521919"/>
    <n v="89.76520541571378"/>
    <n v="86.952685410403546"/>
    <n v="50.852745089079669"/>
    <n v="117.54522011098999"/>
    <n v="21.022282065598176"/>
  </r>
  <r>
    <x v="26"/>
    <x v="6"/>
    <n v="3"/>
    <x v="45"/>
    <x v="18"/>
    <x v="1"/>
    <n v="23928"/>
    <n v="5982"/>
    <n v="86"/>
    <n v="840"/>
    <n v="1618"/>
    <n v="1404"/>
    <n v="284"/>
    <n v="3153510"/>
    <n v="2946176"/>
    <n v="2105047"/>
    <n v="5005610"/>
    <n v="2764165"/>
    <n v="36668.720930232557"/>
    <n v="3507.3523809523808"/>
    <n v="1301.0179233621755"/>
    <n v="3565.2492877492878"/>
    <n v="9732.9753521126768"/>
    <n v="3.5941156803744566E-3"/>
    <n v="3.5105315947843531E-2"/>
    <n v="6.7619525242393855E-2"/>
    <n v="5.8676028084252756E-2"/>
    <n v="1.1868940153794718E-2"/>
    <n v="4.4955142995085837E-3"/>
    <n v="3.7877545066418633E-2"/>
    <n v="7.1401645770532485E-2"/>
    <n v="6.2216022966936957E-2"/>
    <n v="1.3500173032380712E-2"/>
    <n v="131.79162487462386"/>
    <n v="123.12671347375459"/>
    <n v="87.974214309595453"/>
    <n v="209.19466733533935"/>
    <n v="115.52010197258441"/>
    <n v="132.22858488215073"/>
    <n v="123.53494464699818"/>
    <n v="88.265896071493898"/>
    <n v="209.88825999344934"/>
    <n v="115.903113144011"/>
  </r>
  <r>
    <x v="26"/>
    <x v="6"/>
    <n v="3"/>
    <x v="46"/>
    <x v="19"/>
    <x v="1"/>
    <n v="12936"/>
    <n v="3234"/>
    <n v="116"/>
    <n v="365"/>
    <n v="1131"/>
    <n v="566"/>
    <n v="103"/>
    <n v="1455704"/>
    <n v="1063845"/>
    <n v="1241830"/>
    <n v="1579824"/>
    <n v="302155"/>
    <n v="12549.172413793103"/>
    <n v="2914.6438356164385"/>
    <n v="1097.9929266136162"/>
    <n v="2791.2084805653712"/>
    <n v="2933.5436893203882"/>
    <n v="8.9672232529375388E-3"/>
    <n v="2.8215831787260358E-2"/>
    <n v="8.7430426716140999E-2"/>
    <n v="4.375386518243661E-2"/>
    <n v="7.9622758194186766E-3"/>
    <n v="1.0898430657372829E-2"/>
    <n v="3.1608077139470808E-2"/>
    <n v="9.3216983361544228E-2"/>
    <n v="4.7944202417829464E-2"/>
    <n v="9.7829767750744947E-3"/>
    <n v="112.53123067408782"/>
    <n v="82.239100185528756"/>
    <n v="95.997990105132956"/>
    <n v="122.12615955473099"/>
    <n v="23.357683982683984"/>
    <n v="112.90433213215948"/>
    <n v="82.511766964394681"/>
    <n v="96.316274992498194"/>
    <n v="122.53107335444344"/>
    <n v="23.43512724797943"/>
  </r>
  <r>
    <x v="26"/>
    <x v="6"/>
    <n v="3"/>
    <x v="47"/>
    <x v="20"/>
    <x v="1"/>
    <n v="11424"/>
    <n v="2856"/>
    <n v="93"/>
    <n v="439"/>
    <n v="727"/>
    <n v="621"/>
    <n v="94"/>
    <n v="1396857"/>
    <n v="1747566"/>
    <n v="968731"/>
    <n v="2707197"/>
    <n v="381493"/>
    <n v="15019.967741935483"/>
    <n v="3980.7881548974942"/>
    <n v="1332.5048143053646"/>
    <n v="4359.4154589371983"/>
    <n v="4058.4361702127658"/>
    <n v="8.140756302521009E-3"/>
    <n v="3.8427871148459386E-2"/>
    <n v="6.3637955182072825E-2"/>
    <n v="5.4359243697478993E-2"/>
    <n v="8.2282913165266109E-3"/>
    <n v="1.0099620025498864E-2"/>
    <n v="4.2618323628797479E-2"/>
    <n v="6.8959366545839923E-2"/>
    <n v="5.93017430092522E-2"/>
    <n v="1.0197571501885574E-2"/>
    <n v="122.27389705882354"/>
    <n v="152.97321428571428"/>
    <n v="84.797881652661061"/>
    <n v="236.97452731092437"/>
    <n v="33.393995098039213"/>
    <n v="122.67930068769593"/>
    <n v="153.48040263648605"/>
    <n v="85.079032166136088"/>
    <n v="237.76022512242005"/>
    <n v="33.504714124102307"/>
  </r>
  <r>
    <x v="26"/>
    <x v="6"/>
    <n v="3"/>
    <x v="48"/>
    <x v="21"/>
    <x v="1"/>
    <n v="21224"/>
    <n v="5306"/>
    <n v="232"/>
    <n v="876"/>
    <n v="1041"/>
    <n v="1334"/>
    <n v="310"/>
    <n v="2835903"/>
    <n v="2486885"/>
    <n v="1218825"/>
    <n v="4030417"/>
    <n v="912887"/>
    <n v="12223.719827586207"/>
    <n v="2838.9098173515981"/>
    <n v="1170.821325648415"/>
    <n v="3021.3020989505249"/>
    <n v="2944.7967741935486"/>
    <n v="1.0931021485111195E-2"/>
    <n v="4.127402940067848E-2"/>
    <n v="4.9048247267244625E-2"/>
    <n v="6.2853373539389371E-2"/>
    <n v="1.4606106294760649E-2"/>
    <n v="1.2593997428872081E-2"/>
    <n v="4.4455500505097459E-2"/>
    <n v="5.2502334412302634E-2"/>
    <n v="6.6734969899333654E-2"/>
    <n v="1.6524838938400118E-2"/>
    <n v="133.61774406332455"/>
    <n v="117.17324726724463"/>
    <n v="57.426733886166602"/>
    <n v="189.89902940067847"/>
    <n v="43.012014700339236"/>
    <n v="134.06075863657361"/>
    <n v="117.56173950304905"/>
    <n v="57.617134346704312"/>
    <n v="190.52864665742905"/>
    <n v="43.154622626184938"/>
  </r>
  <r>
    <x v="26"/>
    <x v="6"/>
    <n v="3"/>
    <x v="49"/>
    <x v="22"/>
    <x v="1"/>
    <n v="6544"/>
    <n v="1636"/>
    <n v="72"/>
    <n v="269"/>
    <n v="653"/>
    <n v="358"/>
    <n v="40"/>
    <n v="1297113"/>
    <n v="1053375"/>
    <n v="567028"/>
    <n v="1212107"/>
    <n v="238022"/>
    <n v="18015.458333333332"/>
    <n v="3915.8921933085503"/>
    <n v="868.34303215926491"/>
    <n v="3385.7737430167599"/>
    <n v="5950.55"/>
    <n v="1.1002444987775062E-2"/>
    <n v="4.1106356968215157E-2"/>
    <n v="9.9786063569682157E-2"/>
    <n v="5.4706601466992667E-2"/>
    <n v="6.1124694376528121E-3"/>
    <n v="1.4006974591924057E-2"/>
    <n v="4.6824749848547467E-2"/>
    <n v="0.10841867289453776"/>
    <n v="6.1256543495239985E-2"/>
    <n v="8.3574430828824466E-3"/>
    <n v="198.2140892420538"/>
    <n v="160.96806234718827"/>
    <n v="86.648533007334962"/>
    <n v="185.22417481662592"/>
    <n v="36.372555012224936"/>
    <n v="198.87127538730036"/>
    <n v="161.50175791245445"/>
    <n v="86.935819423835966"/>
    <n v="185.83829242007016"/>
    <n v="36.493149563866837"/>
  </r>
  <r>
    <x v="26"/>
    <x v="6"/>
    <n v="3"/>
    <x v="50"/>
    <x v="23"/>
    <x v="1"/>
    <n v="10116"/>
    <n v="2529"/>
    <n v="122"/>
    <n v="474"/>
    <n v="1005"/>
    <n v="863"/>
    <n v="461"/>
    <n v="2567171"/>
    <n v="1498311"/>
    <n v="1175264"/>
    <n v="2937291"/>
    <n v="2761747"/>
    <n v="21042.385245901638"/>
    <n v="3160.993670886076"/>
    <n v="1169.4169154228855"/>
    <n v="3403.5816917728853"/>
    <n v="5990.7744034707157"/>
    <n v="1.2060102807433769E-2"/>
    <n v="4.68564650059312E-2"/>
    <n v="9.9347568208778173E-2"/>
    <n v="8.5310399367338863E-2"/>
    <n v="4.5571372083827597E-2"/>
    <n v="1.4588773516417729E-2"/>
    <n v="5.1752172077199336E-2"/>
    <n v="0.10627717742861888"/>
    <n v="9.1781667113518775E-2"/>
    <n v="5.0402730886981634E-2"/>
    <n v="253.77332937920127"/>
    <n v="148.11298932384341"/>
    <n v="116.1787267694741"/>
    <n v="290.3609134045077"/>
    <n v="273.00780941083434"/>
    <n v="254.61472424037808"/>
    <n v="148.60406341896393"/>
    <n v="116.56392163577871"/>
    <n v="291.32361575397368"/>
    <n v="273.91297690208074"/>
  </r>
  <r>
    <x v="26"/>
    <x v="6"/>
    <n v="3"/>
    <x v="51"/>
    <x v="24"/>
    <x v="1"/>
    <n v="5140"/>
    <n v="1285"/>
    <n v="64"/>
    <n v="273"/>
    <n v="240"/>
    <n v="454"/>
    <n v="8"/>
    <n v="757620"/>
    <n v="689504"/>
    <n v="380866"/>
    <n v="1039868"/>
    <n v="49340"/>
    <n v="11837.8125"/>
    <n v="2525.6556776556777"/>
    <n v="1586.9416666666666"/>
    <n v="2290.4581497797358"/>
    <n v="6167.5"/>
    <n v="1.2451361867704281E-2"/>
    <n v="5.3112840466926069E-2"/>
    <n v="4.6692607003891051E-2"/>
    <n v="8.8326848249027243E-2"/>
    <n v="1.5564202334630351E-3"/>
    <n v="1.6055173114000766E-2"/>
    <n v="6.040109009567747E-2"/>
    <n v="5.354930313789704E-2"/>
    <n v="9.7549170873945781E-2"/>
    <n v="2.8375689914085477E-3"/>
    <n v="147.39688715953307"/>
    <n v="134.14474708171207"/>
    <n v="74.098443579766538"/>
    <n v="202.30894941634241"/>
    <n v="9.5992217898832681"/>
    <n v="147.88558699143766"/>
    <n v="134.58950895296357"/>
    <n v="74.344119710515699"/>
    <n v="202.97971222197449"/>
    <n v="9.6310483648234406"/>
  </r>
  <r>
    <x v="26"/>
    <x v="6"/>
    <n v="3"/>
    <x v="52"/>
    <x v="25"/>
    <x v="1"/>
    <n v="23960"/>
    <n v="5990"/>
    <n v="311"/>
    <n v="1126"/>
    <n v="831"/>
    <n v="1936"/>
    <n v="168"/>
    <n v="5384557"/>
    <n v="3098997"/>
    <n v="753994"/>
    <n v="5959062"/>
    <n v="968225"/>
    <n v="17313.688102893891"/>
    <n v="2752.2175843694495"/>
    <n v="907.33333333333337"/>
    <n v="3078.0278925619837"/>
    <n v="5763.2440476190477"/>
    <n v="1.2979966611018363E-2"/>
    <n v="4.6994991652754593E-2"/>
    <n v="3.4682804674457432E-2"/>
    <n v="8.0801335559265441E-2"/>
    <n v="7.0116861435726213E-3"/>
    <n v="1.4683741784350281E-2"/>
    <n v="5.0180552420280106E-2"/>
    <n v="3.7437062806676538E-2"/>
    <n v="8.4903626671695986E-2"/>
    <n v="8.2677040093215859E-3"/>
    <n v="224.73109348914858"/>
    <n v="129.34044240400667"/>
    <n v="31.468864774624375"/>
    <n v="248.70876460767946"/>
    <n v="40.410058430717861"/>
    <n v="225.47619774289728"/>
    <n v="129.76927542537769"/>
    <n v="31.573200959885483"/>
    <n v="249.53336771700717"/>
    <n v="40.544039474299687"/>
  </r>
  <r>
    <x v="26"/>
    <x v="6"/>
    <n v="3"/>
    <x v="53"/>
    <x v="26"/>
    <x v="1"/>
    <n v="11716"/>
    <n v="2929"/>
    <n v="108"/>
    <n v="527"/>
    <n v="1196"/>
    <n v="894"/>
    <n v="147"/>
    <n v="1420180"/>
    <n v="1887133"/>
    <n v="951774"/>
    <n v="3166928"/>
    <n v="398023"/>
    <n v="13149.814814814816"/>
    <n v="3580.8975332068312"/>
    <n v="795.79765886287623"/>
    <n v="3542.4250559284114"/>
    <n v="2707.6394557823128"/>
    <n v="9.2181631956299078E-3"/>
    <n v="4.498122226015705E-2"/>
    <n v="0.10208262205530898"/>
    <n v="7.6305906452714234E-2"/>
    <n v="1.2546944349607375E-2"/>
    <n v="1.1275367640346576E-2"/>
    <n v="4.9442793387986038E-2"/>
    <n v="0.10859981136184897"/>
    <n v="8.2020816522636902E-2"/>
    <n v="1.494298098661773E-2"/>
    <n v="121.21713895527483"/>
    <n v="161.07314783202457"/>
    <n v="81.237111642198698"/>
    <n v="270.30795493342436"/>
    <n v="33.97260157050188"/>
    <n v="121.61903886356315"/>
    <n v="161.60719181210305"/>
    <n v="81.506456290983508"/>
    <n v="271.20417095727748"/>
    <n v="34.085238987728317"/>
  </r>
  <r>
    <x v="27"/>
    <x v="6"/>
    <n v="4"/>
    <x v="27"/>
    <x v="0"/>
    <x v="1"/>
    <n v="26372"/>
    <n v="6593"/>
    <n v="45"/>
    <n v="853"/>
    <n v="439"/>
    <n v="1456"/>
    <n v="194"/>
    <n v="668218"/>
    <n v="1458838"/>
    <n v="702657"/>
    <n v="2321716"/>
    <n v="665901"/>
    <n v="14849.288888888888"/>
    <n v="1710.2438452520516"/>
    <n v="1600.5854214123008"/>
    <n v="1594.5851648351647"/>
    <n v="3432.4793814432992"/>
    <n v="1.7063552252388897E-3"/>
    <n v="3.2344911269528286E-2"/>
    <n v="1.6646443197330503E-2"/>
    <n v="5.5210071287729409E-2"/>
    <n v="7.3562869710298798E-3"/>
    <n v="2.2985277644794063E-3"/>
    <n v="3.4883238810761608E-2"/>
    <n v="1.8482135811527099E-2"/>
    <n v="5.848695605096571E-2"/>
    <n v="8.5823432817716434E-3"/>
    <n v="25.338161686637342"/>
    <n v="55.317685423934478"/>
    <n v="26.644054300015167"/>
    <n v="88.037160624905198"/>
    <n v="25.250303352040042"/>
    <n v="25.422171299022366"/>
    <n v="55.501093256277429"/>
    <n v="26.732393647667614"/>
    <n v="88.329051087640579"/>
    <n v="25.33402166686664"/>
  </r>
  <r>
    <x v="27"/>
    <x v="6"/>
    <n v="4"/>
    <x v="28"/>
    <x v="1"/>
    <x v="1"/>
    <n v="3356"/>
    <n v="839"/>
    <n v="4"/>
    <n v="73"/>
    <n v="176"/>
    <n v="121"/>
    <n v="17"/>
    <n v="124538"/>
    <n v="229587"/>
    <n v="306619"/>
    <n v="401440"/>
    <n v="101369"/>
    <n v="31134.5"/>
    <n v="3145.027397260274"/>
    <n v="1742.153409090909"/>
    <n v="3317.6859504132231"/>
    <n v="5962.8823529411766"/>
    <n v="1.1918951132300357E-3"/>
    <n v="2.1752085816448153E-2"/>
    <n v="5.2443384982121574E-2"/>
    <n v="3.6054827175208581E-2"/>
    <n v="5.0655542312276524E-3"/>
    <n v="2.5796251657881474E-3"/>
    <n v="2.7619136827655606E-2"/>
    <n v="6.1409264254417784E-2"/>
    <n v="4.3552954665770575E-2"/>
    <n v="7.9208799883836636E-3"/>
    <n v="37.109058402860548"/>
    <n v="68.410905840286048"/>
    <n v="91.36442193087008"/>
    <n v="119.61859356376638"/>
    <n v="30.205303933253873"/>
    <n v="37.23209485873894"/>
    <n v="68.637724729265742"/>
    <n v="91.667344051547914"/>
    <n v="120.01519343567553"/>
    <n v="30.305450735803589"/>
  </r>
  <r>
    <x v="27"/>
    <x v="6"/>
    <n v="4"/>
    <x v="29"/>
    <x v="2"/>
    <x v="1"/>
    <n v="3720"/>
    <n v="930"/>
    <n v="21"/>
    <n v="141"/>
    <n v="197"/>
    <n v="376"/>
    <n v="91"/>
    <n v="219443"/>
    <n v="521237"/>
    <n v="217264"/>
    <n v="1156791"/>
    <n v="511884"/>
    <n v="10449.666666666666"/>
    <n v="3696.7163120567375"/>
    <n v="1102.8629441624366"/>
    <n v="3076.5718085106382"/>
    <n v="5625.0989010989015"/>
    <n v="5.6451612903225803E-3"/>
    <n v="3.7903225806451613E-2"/>
    <n v="5.2956989247311827E-2"/>
    <n v="0.1010752688172043"/>
    <n v="2.4462365591397851E-2"/>
    <n v="8.5073174433064891E-3"/>
    <n v="4.5198337014149E-2"/>
    <n v="6.151220459523668E-2"/>
    <n v="0.11259039146623609"/>
    <n v="3.0363774276052181E-2"/>
    <n v="58.990053763440862"/>
    <n v="140.11747311827958"/>
    <n v="58.404301075268819"/>
    <n v="310.96532258064514"/>
    <n v="137.6032258064516"/>
    <n v="59.185637468862232"/>
    <n v="140.58203778364927"/>
    <n v="58.597942695984308"/>
    <n v="311.99633961093588"/>
    <n v="138.05945439185152"/>
  </r>
  <r>
    <x v="27"/>
    <x v="6"/>
    <n v="4"/>
    <x v="30"/>
    <x v="3"/>
    <x v="1"/>
    <n v="25968"/>
    <n v="6492"/>
    <n v="47"/>
    <n v="677"/>
    <n v="1166"/>
    <n v="922"/>
    <n v="162"/>
    <n v="830059"/>
    <n v="2890231"/>
    <n v="1121733"/>
    <n v="3092529"/>
    <n v="977554"/>
    <n v="17660.829787234041"/>
    <n v="4269.1742983751847"/>
    <n v="962.03516295025725"/>
    <n v="3354.1529284164858"/>
    <n v="6034.2839506172841"/>
    <n v="1.8099199014171288E-3"/>
    <n v="2.6070548367221197E-2"/>
    <n v="4.4901417128773873E-2"/>
    <n v="3.5505237215033889E-2"/>
    <n v="6.2384473197781886E-3"/>
    <n v="2.4244921879170147E-3"/>
    <n v="2.8374511378300684E-2"/>
    <n v="4.7895685991318618E-2"/>
    <n v="3.8180908857875652E-2"/>
    <n v="7.3769027188084185E-3"/>
    <n v="31.964687307455328"/>
    <n v="111.29971503388786"/>
    <n v="43.196742144177449"/>
    <n v="119.08999537892791"/>
    <n v="37.644562538508936"/>
    <n v="32.070667410665578"/>
    <n v="111.66873335629803"/>
    <n v="43.339962540696661"/>
    <n v="119.48484266400125"/>
    <n v="37.769374478158518"/>
  </r>
  <r>
    <x v="27"/>
    <x v="6"/>
    <n v="4"/>
    <x v="31"/>
    <x v="4"/>
    <x v="1"/>
    <n v="10880"/>
    <n v="2720"/>
    <n v="29"/>
    <n v="247"/>
    <n v="519"/>
    <n v="360"/>
    <n v="72"/>
    <n v="716271"/>
    <n v="781670"/>
    <n v="1097187"/>
    <n v="1333260"/>
    <n v="245708"/>
    <n v="24699"/>
    <n v="3164.6558704453441"/>
    <n v="2114.0404624277458"/>
    <n v="3703.5"/>
    <n v="3412.6111111111113"/>
    <n v="2.6654411764705883E-3"/>
    <n v="2.270220588235294E-2"/>
    <n v="4.7702205882352938E-2"/>
    <n v="3.3088235294117647E-2"/>
    <n v="6.6176470588235293E-3"/>
    <n v="3.8171599833731673E-3"/>
    <n v="2.6029482910046687E-2"/>
    <n v="5.2463193958163824E-2"/>
    <n v="3.7083740476218159E-2"/>
    <n v="8.4287848564847181E-3"/>
    <n v="65.833731617647061"/>
    <n v="71.844669117647058"/>
    <n v="100.84439338235295"/>
    <n v="122.54227941176471"/>
    <n v="22.58345588235294"/>
    <n v="66.052005790156386"/>
    <n v="72.08287277579511"/>
    <n v="101.17874669906267"/>
    <n v="122.94857287225631"/>
    <n v="22.658332165741378"/>
  </r>
  <r>
    <x v="27"/>
    <x v="6"/>
    <n v="4"/>
    <x v="32"/>
    <x v="5"/>
    <x v="1"/>
    <n v="4420"/>
    <n v="1105"/>
    <n v="28"/>
    <n v="121"/>
    <n v="254"/>
    <n v="178"/>
    <n v="47"/>
    <n v="514210"/>
    <n v="379921"/>
    <n v="447100"/>
    <n v="691920"/>
    <n v="276535"/>
    <n v="18364.642857142859"/>
    <n v="3139.8429752066118"/>
    <n v="1760.2362204724409"/>
    <n v="3887.1910112359551"/>
    <n v="5883.7234042553191"/>
    <n v="6.3348416289592761E-3"/>
    <n v="2.7375565610859728E-2"/>
    <n v="5.7466063348416287E-2"/>
    <n v="4.0271493212669686E-2"/>
    <n v="1.0633484162895928E-2"/>
    <n v="9.1154043660577732E-3"/>
    <n v="3.3094286816779762E-2"/>
    <n v="6.5622472591363307E-2"/>
    <n v="4.7161471451568647E-2"/>
    <n v="1.4228172020227393E-2"/>
    <n v="116.33710407239819"/>
    <n v="85.954977375565605"/>
    <n v="101.15384615384616"/>
    <n v="156.54298642533936"/>
    <n v="62.564479638009047"/>
    <n v="116.72282404450937"/>
    <n v="86.239964282713373"/>
    <n v="101.48922547266709"/>
    <n v="157.06201048769358"/>
    <n v="62.771914484643233"/>
  </r>
  <r>
    <x v="27"/>
    <x v="6"/>
    <n v="4"/>
    <x v="33"/>
    <x v="6"/>
    <x v="1"/>
    <n v="29556"/>
    <n v="7389"/>
    <n v="108"/>
    <n v="928"/>
    <n v="723"/>
    <n v="1531"/>
    <n v="278"/>
    <n v="3328575"/>
    <n v="2473058"/>
    <n v="1362237"/>
    <n v="3954438"/>
    <n v="2618719"/>
    <n v="30820.138888888891"/>
    <n v="2664.9331896551726"/>
    <n v="1884.1452282157677"/>
    <n v="2582.9118223383412"/>
    <n v="9419.8525179856115"/>
    <n v="3.6540803897685747E-3"/>
    <n v="3.1398024089863308E-2"/>
    <n v="2.4462038164839627E-2"/>
    <n v="5.1799972932737852E-2"/>
    <n v="9.4058735958857768E-3"/>
    <n v="4.4718429328022159E-3"/>
    <n v="3.3761531273184445E-2"/>
    <n v="2.6555675714495772E-2"/>
    <n v="5.4803612662375822E-2"/>
    <n v="1.0714092846011134E-2"/>
    <n v="112.61926512383272"/>
    <n v="83.67363648666938"/>
    <n v="46.090032480714576"/>
    <n v="133.79476248477465"/>
    <n v="88.601942076059004"/>
    <n v="112.99265846337909"/>
    <n v="83.951059523708309"/>
    <n v="46.242845688373599"/>
    <n v="134.23836396914831"/>
    <n v="88.895705092588159"/>
  </r>
  <r>
    <x v="27"/>
    <x v="6"/>
    <n v="4"/>
    <x v="34"/>
    <x v="7"/>
    <x v="1"/>
    <n v="27568"/>
    <n v="6892"/>
    <n v="209"/>
    <n v="702"/>
    <n v="405"/>
    <n v="1181"/>
    <n v="316"/>
    <n v="3162951"/>
    <n v="1864051"/>
    <n v="398648"/>
    <n v="3756268"/>
    <n v="1681741"/>
    <n v="15133.736842105263"/>
    <n v="2655.3433048433048"/>
    <n v="984.31604938271607"/>
    <n v="3180.5825571549535"/>
    <n v="5321.9651898734173"/>
    <n v="7.5812536273940799E-3"/>
    <n v="2.5464306442251887E-2"/>
    <n v="1.4690946024376088E-2"/>
    <n v="4.2839524085896689E-2"/>
    <n v="1.1462565293093441E-2"/>
    <n v="8.7984798048157328E-3"/>
    <n v="2.7674946789027523E-2"/>
    <n v="1.6379303516230709E-2"/>
    <n v="4.5681157089842522E-2"/>
    <n v="1.2956359470582482E-2"/>
    <n v="114.73269733023795"/>
    <n v="67.616475623911782"/>
    <n v="14.460533952408589"/>
    <n v="136.25464306442251"/>
    <n v="61.003373476494488"/>
    <n v="115.11309783244505"/>
    <n v="67.840660550121399"/>
    <n v="14.508478387653984"/>
    <n v="136.70640037385425"/>
    <n v="61.205632417901505"/>
  </r>
  <r>
    <x v="27"/>
    <x v="6"/>
    <n v="4"/>
    <x v="35"/>
    <x v="8"/>
    <x v="1"/>
    <n v="3588"/>
    <n v="897"/>
    <n v="33"/>
    <n v="100"/>
    <n v="134"/>
    <n v="132"/>
    <n v="43"/>
    <n v="400896"/>
    <n v="287959"/>
    <n v="152363"/>
    <n v="426508"/>
    <n v="176572"/>
    <n v="12148.363636363636"/>
    <n v="2879.59"/>
    <n v="1137.0373134328358"/>
    <n v="3231.121212121212"/>
    <n v="4106.3255813953492"/>
    <n v="9.1973244147157199E-3"/>
    <n v="2.7870680044593088E-2"/>
    <n v="3.7346711259754736E-2"/>
    <n v="3.678929765886288E-2"/>
    <n v="1.1984392419175028E-2"/>
    <n v="1.2910573151156825E-2"/>
    <n v="3.4273414753075965E-2"/>
    <n v="4.47222005253309E-2"/>
    <n v="4.411165808109354E-2"/>
    <n v="1.6217113167144692E-2"/>
    <n v="111.7324414715719"/>
    <n v="80.256131549609805"/>
    <n v="42.464604236343369"/>
    <n v="118.87068004459309"/>
    <n v="49.211817168338911"/>
    <n v="112.1028945144937"/>
    <n v="80.52222372260907"/>
    <n v="42.605397202545809"/>
    <n v="119.26480018156249"/>
    <n v="49.374980768611266"/>
  </r>
  <r>
    <x v="27"/>
    <x v="6"/>
    <n v="4"/>
    <x v="36"/>
    <x v="9"/>
    <x v="1"/>
    <n v="2556"/>
    <n v="639"/>
    <n v="25"/>
    <n v="84"/>
    <n v="130"/>
    <n v="116"/>
    <n v="25"/>
    <n v="352874"/>
    <n v="248108"/>
    <n v="115402"/>
    <n v="383882"/>
    <n v="107934"/>
    <n v="14114.96"/>
    <n v="2953.6666666666665"/>
    <n v="887.70769230769235"/>
    <n v="3309.3275862068967"/>
    <n v="4317.3599999999997"/>
    <n v="9.7809076682316125E-3"/>
    <n v="3.2863849765258218E-2"/>
    <n v="5.086071987480438E-2"/>
    <n v="4.5383411580594682E-2"/>
    <n v="9.7809076682316125E-3"/>
    <n v="1.4316465654731263E-2"/>
    <n v="4.1080192046000087E-2"/>
    <n v="6.0986575273981602E-2"/>
    <n v="5.4976060600006503E-2"/>
    <n v="1.4316465654731263E-2"/>
    <n v="138.05712050078247"/>
    <n v="97.068857589984347"/>
    <n v="45.149452269170581"/>
    <n v="150.1885758998435"/>
    <n v="42.227699530516432"/>
    <n v="138.51485399083199"/>
    <n v="97.3906929781093"/>
    <n v="45.299146948344145"/>
    <n v="150.68653167903716"/>
    <n v="42.367707030403089"/>
  </r>
  <r>
    <x v="27"/>
    <x v="6"/>
    <n v="4"/>
    <x v="37"/>
    <x v="10"/>
    <x v="1"/>
    <n v="7148"/>
    <n v="1787"/>
    <n v="56"/>
    <n v="214"/>
    <n v="247"/>
    <n v="393"/>
    <n v="44"/>
    <n v="1046496"/>
    <n v="1028318"/>
    <n v="314394"/>
    <n v="1214209"/>
    <n v="255916"/>
    <n v="18687.428571428572"/>
    <n v="4805.2242990654204"/>
    <n v="1272.8502024291497"/>
    <n v="3089.5903307888043"/>
    <n v="5816.272727272727"/>
    <n v="7.8343592613318407E-3"/>
    <n v="2.9938444320089536E-2"/>
    <n v="3.455512031337437E-2"/>
    <n v="5.4980414101846668E-2"/>
    <n v="6.155567991046447E-3"/>
    <n v="1.0264086275286239E-2"/>
    <n v="3.4634983077278532E-2"/>
    <n v="3.9588777044295115E-2"/>
    <n v="6.1262271264335165E-2"/>
    <n v="8.3111121280139214E-3"/>
    <n v="146.40402909904867"/>
    <n v="143.86094012311136"/>
    <n v="43.983491885842191"/>
    <n v="169.86695579182989"/>
    <n v="35.802462227196422"/>
    <n v="146.88943707332578"/>
    <n v="144.33791639181445"/>
    <n v="44.129320780233456"/>
    <n v="170.43015596750095"/>
    <n v="35.921166615120605"/>
  </r>
  <r>
    <x v="27"/>
    <x v="6"/>
    <n v="4"/>
    <x v="38"/>
    <x v="11"/>
    <x v="1"/>
    <n v="27780"/>
    <n v="6945"/>
    <n v="60"/>
    <n v="657"/>
    <n v="2007"/>
    <n v="994"/>
    <n v="225"/>
    <n v="937189"/>
    <n v="1308241"/>
    <n v="2209301"/>
    <n v="2143525"/>
    <n v="1194616"/>
    <n v="15619.816666666668"/>
    <n v="1991.234398782344"/>
    <n v="1100.7977080219232"/>
    <n v="2156.4637826961771"/>
    <n v="5309.4044444444444"/>
    <n v="2.1598272138228943E-3"/>
    <n v="2.3650107991360692E-2"/>
    <n v="7.2246220302375805E-2"/>
    <n v="3.5781137508999278E-2"/>
    <n v="8.099352051835854E-3"/>
    <n v="2.8088049484025677E-3"/>
    <n v="2.5774375006970378E-2"/>
    <n v="7.5865429875928272E-2"/>
    <n v="3.8377735300475196E-2"/>
    <n v="9.3523461507763212E-3"/>
    <n v="33.736105111591073"/>
    <n v="47.092908567314616"/>
    <n v="79.528473722102234"/>
    <n v="77.160727141828659"/>
    <n v="43.00273578113751"/>
    <n v="33.847958416059477"/>
    <n v="47.249046847737297"/>
    <n v="79.792153318656773"/>
    <n v="77.416556387008285"/>
    <n v="43.145312942383356"/>
  </r>
  <r>
    <x v="27"/>
    <x v="6"/>
    <n v="4"/>
    <x v="39"/>
    <x v="12"/>
    <x v="1"/>
    <n v="19488"/>
    <n v="4872"/>
    <n v="83"/>
    <n v="592"/>
    <n v="1010"/>
    <n v="1069"/>
    <n v="221"/>
    <n v="2101700"/>
    <n v="1844783"/>
    <n v="1852634"/>
    <n v="3418558"/>
    <n v="940911"/>
    <n v="25321.686746987951"/>
    <n v="3116.1875"/>
    <n v="1834.2910891089109"/>
    <n v="3197.9027128157154"/>
    <n v="4257.5158371040725"/>
    <n v="4.2590311986863711E-3"/>
    <n v="3.0377668308702793E-2"/>
    <n v="5.1826765188834154E-2"/>
    <n v="5.4854269293924465E-2"/>
    <n v="1.1340311986863711E-2"/>
    <n v="5.345959468244915E-3"/>
    <n v="3.3242181378269918E-2"/>
    <n v="5.5526692422308781E-2"/>
    <n v="5.8654648132280392E-2"/>
    <n v="1.3107603533500907E-2"/>
    <n v="107.84585385878489"/>
    <n v="94.662510262725775"/>
    <n v="95.065373563218387"/>
    <n v="175.41861658456486"/>
    <n v="48.281557881773402"/>
    <n v="108.20342077670327"/>
    <n v="94.97636731727124"/>
    <n v="95.380566325939427"/>
    <n v="176.00022349696206"/>
    <n v="48.441637172968861"/>
  </r>
  <r>
    <x v="27"/>
    <x v="6"/>
    <n v="4"/>
    <x v="40"/>
    <x v="13"/>
    <x v="1"/>
    <n v="5852"/>
    <n v="1463"/>
    <n v="46"/>
    <n v="184"/>
    <n v="229"/>
    <n v="258"/>
    <n v="78"/>
    <n v="989505"/>
    <n v="572698"/>
    <n v="227761"/>
    <n v="887279"/>
    <n v="696057"/>
    <n v="21510.978260869564"/>
    <n v="3112.4891304347825"/>
    <n v="994.58951965065501"/>
    <n v="3439.0658914728683"/>
    <n v="8923.8076923076915"/>
    <n v="7.8605604921394394E-3"/>
    <n v="3.1442241968557758E-2"/>
    <n v="3.913192071086808E-2"/>
    <n v="4.4087491455912509E-2"/>
    <n v="1.3328776486671223E-2"/>
    <n v="1.0550341213011211E-2"/>
    <n v="3.6757486840317544E-2"/>
    <n v="4.5038026582484868E-2"/>
    <n v="5.0340233738240425E-2"/>
    <n v="1.6821668313563798E-2"/>
    <n v="169.08834586466165"/>
    <n v="97.86363636363636"/>
    <n v="38.920198222829804"/>
    <n v="151.61978810663021"/>
    <n v="118.94343814080656"/>
    <n v="169.6489645303167"/>
    <n v="98.188106870185919"/>
    <n v="39.049239579779254"/>
    <n v="152.12248912283908"/>
    <n v="119.33779950993544"/>
  </r>
  <r>
    <x v="27"/>
    <x v="6"/>
    <n v="4"/>
    <x v="41"/>
    <x v="14"/>
    <x v="1"/>
    <n v="29392"/>
    <n v="7348"/>
    <n v="225"/>
    <n v="915"/>
    <n v="1508"/>
    <n v="1432"/>
    <n v="311"/>
    <n v="3220671"/>
    <n v="2994588"/>
    <n v="2152805"/>
    <n v="5238749"/>
    <n v="3633028"/>
    <n v="14314.093333333334"/>
    <n v="3272.7737704918031"/>
    <n v="1427.5895225464192"/>
    <n v="3658.3442737430169"/>
    <n v="11681.762057877813"/>
    <n v="7.6551442569406641E-3"/>
    <n v="3.1130919978225369E-2"/>
    <n v="5.1306477953184541E-2"/>
    <n v="4.8720740337506806E-2"/>
    <n v="1.0581110506260207E-2"/>
    <n v="8.8396832252090538E-3"/>
    <n v="3.3491234493789074E-2"/>
    <n v="5.4304883829762E-2"/>
    <n v="5.1646592006858727E-2"/>
    <n v="1.1971694016984804E-2"/>
    <n v="109.57644937397932"/>
    <n v="101.88445835601524"/>
    <n v="73.244590364725099"/>
    <n v="178.23724142623843"/>
    <n v="123.60601524224279"/>
    <n v="109.93975414534677"/>
    <n v="102.22226004661938"/>
    <n v="73.487435513553933"/>
    <n v="178.82819359356517"/>
    <n v="124.01583555823021"/>
  </r>
  <r>
    <x v="27"/>
    <x v="6"/>
    <n v="4"/>
    <x v="42"/>
    <x v="15"/>
    <x v="1"/>
    <n v="4068"/>
    <n v="1017"/>
    <n v="35"/>
    <n v="131"/>
    <n v="175"/>
    <n v="199"/>
    <n v="53"/>
    <n v="649514"/>
    <n v="404889"/>
    <n v="285013"/>
    <n v="606969"/>
    <n v="351418"/>
    <n v="18557.542857142857"/>
    <n v="3090.7557251908397"/>
    <n v="1628.6457142857143"/>
    <n v="3050.0954773869348"/>
    <n v="6630.5283018867922"/>
    <n v="8.603736479842675E-3"/>
    <n v="3.2202556538839723E-2"/>
    <n v="4.3018682399213373E-2"/>
    <n v="4.8918387413962636E-2"/>
    <n v="1.3028515240904622E-2"/>
    <n v="1.1977639832540365E-2"/>
    <n v="3.865171220572132E-2"/>
    <n v="5.0430858533780903E-2"/>
    <n v="5.6798100560784187E-2"/>
    <n v="1.717104096779427E-2"/>
    <n v="159.66420845624384"/>
    <n v="99.530235988200587"/>
    <n v="70.062192723697152"/>
    <n v="149.20575221238937"/>
    <n v="86.385939036381515"/>
    <n v="160.19358104570225"/>
    <n v="99.860232167456488"/>
    <n v="70.294486515423429"/>
    <n v="149.70044940329052"/>
    <n v="86.672354812857904"/>
  </r>
  <r>
    <x v="27"/>
    <x v="6"/>
    <n v="4"/>
    <x v="43"/>
    <x v="16"/>
    <x v="1"/>
    <n v="7020"/>
    <n v="1755"/>
    <n v="56"/>
    <n v="225"/>
    <n v="179"/>
    <n v="633"/>
    <n v="251"/>
    <n v="1153540"/>
    <n v="472197"/>
    <n v="158646"/>
    <n v="2101131"/>
    <n v="1616602"/>
    <n v="20598.928571428572"/>
    <n v="2098.6533333333332"/>
    <n v="886.29050279329613"/>
    <n v="3319.3222748815165"/>
    <n v="6440.6454183266933"/>
    <n v="7.9772079772079778E-3"/>
    <n v="3.2051282051282048E-2"/>
    <n v="2.5498575498575499E-2"/>
    <n v="9.017094017094017E-2"/>
    <n v="3.5754985754985757E-2"/>
    <n v="1.045105959824124E-2"/>
    <n v="3.6949478988611957E-2"/>
    <n v="2.9882232480151219E-2"/>
    <n v="9.8136211348129748E-2"/>
    <n v="4.0918547452574394E-2"/>
    <n v="164.32193732193733"/>
    <n v="67.264529914529916"/>
    <n v="22.599145299145299"/>
    <n v="299.30641025641023"/>
    <n v="230.28518518518518"/>
    <n v="164.86675278374932"/>
    <n v="67.487547951720856"/>
    <n v="22.674073601375497"/>
    <n v="300.29877173160179"/>
    <n v="231.04870423540987"/>
  </r>
  <r>
    <x v="27"/>
    <x v="6"/>
    <n v="4"/>
    <x v="44"/>
    <x v="17"/>
    <x v="1"/>
    <n v="24000"/>
    <n v="6000"/>
    <n v="139"/>
    <n v="685"/>
    <n v="1741"/>
    <n v="888"/>
    <n v="222"/>
    <n v="2211451"/>
    <n v="2146362"/>
    <n v="1192867"/>
    <n v="3151717"/>
    <n v="528273"/>
    <n v="15909.719424460432"/>
    <n v="3133.3751824817518"/>
    <n v="685.16197587593342"/>
    <n v="3549.2308558558557"/>
    <n v="2379.6081081081079"/>
    <n v="5.7916666666666663E-3"/>
    <n v="2.8541666666666667E-2"/>
    <n v="7.2541666666666671E-2"/>
    <n v="3.6999999999999998E-2"/>
    <n v="9.2499999999999995E-3"/>
    <n v="6.9329429147643529E-3"/>
    <n v="3.1046057203628647E-2"/>
    <n v="7.6442804265241429E-2"/>
    <n v="3.9838992895817105E-2"/>
    <n v="1.0689803440632174E-2"/>
    <n v="92.143791666666672"/>
    <n v="89.431749999999994"/>
    <n v="49.70279166666667"/>
    <n v="131.32154166666666"/>
    <n v="22.011375000000001"/>
    <n v="92.449297816534099"/>
    <n v="89.728264275397351"/>
    <n v="49.867583111050429"/>
    <n v="131.75694309592814"/>
    <n v="22.084354528060498"/>
  </r>
  <r>
    <x v="27"/>
    <x v="6"/>
    <n v="4"/>
    <x v="45"/>
    <x v="18"/>
    <x v="1"/>
    <n v="23696"/>
    <n v="5924"/>
    <n v="96"/>
    <n v="823"/>
    <n v="1315"/>
    <n v="1391"/>
    <n v="271"/>
    <n v="3598362"/>
    <n v="2948620"/>
    <n v="1779326"/>
    <n v="5295628"/>
    <n v="2856462"/>
    <n v="37482.9375"/>
    <n v="3582.7703523693804"/>
    <n v="1353.0996197718632"/>
    <n v="3807.0654205607475"/>
    <n v="10540.450184501846"/>
    <n v="4.0513166779203242E-3"/>
    <n v="3.473160027008778E-2"/>
    <n v="5.5494598244429441E-2"/>
    <n v="5.8701890614449699E-2"/>
    <n v="1.1436529372045916E-2"/>
    <n v="5.012784994125604E-3"/>
    <n v="3.7503036192564738E-2"/>
    <n v="5.8959939263198785E-2"/>
    <n v="6.2259907772226064E-2"/>
    <n v="1.3045943481816775E-2"/>
    <n v="151.85524983119515"/>
    <n v="124.43534773801485"/>
    <n v="75.08971978392978"/>
    <n v="223.48193787981094"/>
    <n v="120.54616812964214"/>
    <n v="152.35873152946206"/>
    <n v="124.84791773657079"/>
    <n v="75.338682527603282"/>
    <n v="224.22290051192795"/>
    <n v="120.94584340933743"/>
  </r>
  <r>
    <x v="27"/>
    <x v="6"/>
    <n v="4"/>
    <x v="46"/>
    <x v="19"/>
    <x v="1"/>
    <n v="12864"/>
    <n v="3216"/>
    <n v="123"/>
    <n v="375"/>
    <n v="949"/>
    <n v="560"/>
    <n v="104"/>
    <n v="1512118"/>
    <n v="1153265"/>
    <n v="996106"/>
    <n v="1680248"/>
    <n v="328693"/>
    <n v="12293.642276422765"/>
    <n v="3075.3733333333334"/>
    <n v="1049.6375131717598"/>
    <n v="3000.4428571428571"/>
    <n v="3160.5096153846152"/>
    <n v="9.5615671641791043E-3"/>
    <n v="2.9151119402985076E-2"/>
    <n v="7.3771766169154235E-2"/>
    <n v="4.3532338308457715E-2"/>
    <n v="8.0845771144278603E-3"/>
    <n v="1.1560720875377972E-2"/>
    <n v="3.2607100358426636E-2"/>
    <n v="7.9141737949782992E-2"/>
    <n v="4.7724220305948209E-2"/>
    <n v="9.9242215059244E-3"/>
    <n v="117.54648631840796"/>
    <n v="89.650575248756212"/>
    <n v="77.433613184079604"/>
    <n v="130.61629353233832"/>
    <n v="25.551383706467661"/>
    <n v="117.93621604209343"/>
    <n v="89.947815047360635"/>
    <n v="77.690347193026952"/>
    <n v="131.04935668532178"/>
    <n v="25.636100264346972"/>
  </r>
  <r>
    <x v="27"/>
    <x v="6"/>
    <n v="4"/>
    <x v="47"/>
    <x v="20"/>
    <x v="1"/>
    <n v="11448"/>
    <n v="2862"/>
    <n v="92"/>
    <n v="454"/>
    <n v="640"/>
    <n v="634"/>
    <n v="87"/>
    <n v="1424545"/>
    <n v="1791460"/>
    <n v="797357"/>
    <n v="2777756"/>
    <n v="370096"/>
    <n v="15484.184782608696"/>
    <n v="3945.9471365638765"/>
    <n v="1245.8703125"/>
    <n v="4381.3186119873817"/>
    <n v="4253.977011494253"/>
    <n v="8.0363382250174704E-3"/>
    <n v="3.9657582110412301E-2"/>
    <n v="5.5904961565338925E-2"/>
    <n v="5.538085255066387E-2"/>
    <n v="7.5995807127882597E-3"/>
    <n v="9.9806598008527325E-3"/>
    <n v="4.3907370274441686E-2"/>
    <n v="6.0907888322936261E-2"/>
    <n v="6.0361654822854036E-2"/>
    <n v="9.49074560126127E-3"/>
    <n v="124.43614605171209"/>
    <n v="156.48672257162823"/>
    <n v="69.650331935709289"/>
    <n v="242.64116002795248"/>
    <n v="32.328441649196364"/>
    <n v="124.84871869710662"/>
    <n v="157.00556008909416"/>
    <n v="69.881260187757377"/>
    <n v="243.44564576984237"/>
    <n v="32.435627793382707"/>
  </r>
  <r>
    <x v="27"/>
    <x v="6"/>
    <n v="4"/>
    <x v="48"/>
    <x v="21"/>
    <x v="1"/>
    <n v="21028"/>
    <n v="5257"/>
    <n v="245"/>
    <n v="856"/>
    <n v="931"/>
    <n v="1313"/>
    <n v="284"/>
    <n v="3018539"/>
    <n v="2509622"/>
    <n v="1452691"/>
    <n v="3986578"/>
    <n v="915654"/>
    <n v="12320.567346938775"/>
    <n v="2931.8014018691588"/>
    <n v="1560.3555316863587"/>
    <n v="3036.2361005331304"/>
    <n v="3224.1338028169016"/>
    <n v="1.1651131824234355E-2"/>
    <n v="4.0707627924671863E-2"/>
    <n v="4.4274300932090546E-2"/>
    <n v="6.2440555449876353E-2"/>
    <n v="1.3505801788092067E-2"/>
    <n v="1.3375365525844079E-2"/>
    <n v="4.3882822402474236E-2"/>
    <n v="4.7579513726652152E-2"/>
    <n v="6.6328228394807842E-2"/>
    <n v="1.5360462150660087E-2"/>
    <n v="143.54855430854099"/>
    <n v="119.34668061632109"/>
    <n v="69.083650370933995"/>
    <n v="189.58426859425529"/>
    <n v="43.544512079132588"/>
    <n v="144.02449485052003"/>
    <n v="119.74237895079435"/>
    <n v="69.312699769291314"/>
    <n v="190.2128422499085"/>
    <n v="43.688885519735905"/>
  </r>
  <r>
    <x v="27"/>
    <x v="6"/>
    <n v="4"/>
    <x v="49"/>
    <x v="22"/>
    <x v="1"/>
    <n v="6492"/>
    <n v="1623"/>
    <n v="71"/>
    <n v="254"/>
    <n v="423"/>
    <n v="291"/>
    <n v="44"/>
    <n v="1116716"/>
    <n v="1025680"/>
    <n v="407897"/>
    <n v="988298"/>
    <n v="261128"/>
    <n v="15728.394366197183"/>
    <n v="4038.1102362204724"/>
    <n v="964.29550827423168"/>
    <n v="3396.2130584192441"/>
    <n v="5934.727272727273"/>
    <n v="1.0936537276648183E-2"/>
    <n v="3.9125077017868146E-2"/>
    <n v="6.5157116451016642E-2"/>
    <n v="4.4824399260628464E-2"/>
    <n v="6.7775723967960569E-3"/>
    <n v="1.3944127494457033E-2"/>
    <n v="4.4732040115853425E-2"/>
    <n v="7.2294136335155704E-2"/>
    <n v="5.0808040056058025E-2"/>
    <n v="9.1501859501118311E-3"/>
    <n v="172.01417128773875"/>
    <n v="157.99137399876773"/>
    <n v="62.830714725816392"/>
    <n v="152.2332101047443"/>
    <n v="40.223043746149109"/>
    <n v="172.58449063581659"/>
    <n v="158.51520024370063"/>
    <n v="63.039032284732812"/>
    <n v="152.73794494427972"/>
    <n v="40.356404735626178"/>
  </r>
  <r>
    <x v="27"/>
    <x v="6"/>
    <n v="4"/>
    <x v="50"/>
    <x v="23"/>
    <x v="1"/>
    <n v="10032"/>
    <n v="2508"/>
    <n v="116"/>
    <n v="494"/>
    <n v="507"/>
    <n v="1126"/>
    <n v="355"/>
    <n v="1903622"/>
    <n v="1603985"/>
    <n v="650700"/>
    <n v="3606287"/>
    <n v="2206252"/>
    <n v="16410.53448275862"/>
    <n v="3246.9331983805669"/>
    <n v="1283.4319526627219"/>
    <n v="3202.7415630550622"/>
    <n v="6214.7943661971831"/>
    <n v="1.1562998405103669E-2"/>
    <n v="4.924242424242424E-2"/>
    <n v="5.0538277511961723E-2"/>
    <n v="0.1122408293460925"/>
    <n v="3.5386762360446571E-2"/>
    <n v="1.4049976095719821E-2"/>
    <n v="5.4275885953170261E-2"/>
    <n v="5.5634062647595212E-2"/>
    <n v="0.11958402629586437"/>
    <n v="3.9684690826026242E-2"/>
    <n v="189.75498405103667"/>
    <n v="159.88686204146731"/>
    <n v="64.862440191387563"/>
    <n v="359.4783692185008"/>
    <n v="219.92145135566187"/>
    <n v="190.38412372010197"/>
    <n v="160.41697284712396"/>
    <n v="65.077494011242962"/>
    <n v="360.67023304952107"/>
    <n v="220.65060906299803"/>
  </r>
  <r>
    <x v="27"/>
    <x v="6"/>
    <n v="4"/>
    <x v="51"/>
    <x v="24"/>
    <x v="1"/>
    <n v="5112"/>
    <n v="1278"/>
    <n v="64"/>
    <n v="265"/>
    <n v="230"/>
    <n v="445"/>
    <n v="11"/>
    <n v="745729"/>
    <n v="666869"/>
    <n v="427287"/>
    <n v="1134848"/>
    <n v="47587"/>
    <n v="11652.015625"/>
    <n v="2516.4867924528303"/>
    <n v="1857.7695652173913"/>
    <n v="2550.2202247191012"/>
    <n v="4326.090909090909"/>
    <n v="1.2519561815336464E-2"/>
    <n v="5.1838810641627542E-2"/>
    <n v="4.4992175273865412E-2"/>
    <n v="8.7050078247261339E-2"/>
    <n v="2.1517996870109544E-3"/>
    <n v="1.6142987123802327E-2"/>
    <n v="5.90636650549443E-2"/>
    <n v="5.1747285793321662E-2"/>
    <n v="9.6236969154510882E-2"/>
    <n v="3.6618577884100648E-3"/>
    <n v="145.87812989045383"/>
    <n v="130.45168231611893"/>
    <n v="83.585093896713616"/>
    <n v="221.99687010954617"/>
    <n v="9.3088810641627546"/>
    <n v="146.36179422645071"/>
    <n v="130.88419969452571"/>
    <n v="83.862223367520173"/>
    <n v="222.73290894453501"/>
    <n v="9.339745003686474"/>
  </r>
  <r>
    <x v="27"/>
    <x v="6"/>
    <n v="4"/>
    <x v="52"/>
    <x v="25"/>
    <x v="1"/>
    <n v="23764"/>
    <n v="5941"/>
    <n v="298"/>
    <n v="1147"/>
    <n v="1008"/>
    <n v="1774"/>
    <n v="143"/>
    <n v="4155425"/>
    <n v="3477264"/>
    <n v="1005929"/>
    <n v="5402824"/>
    <n v="814334"/>
    <n v="13944.379194630872"/>
    <n v="3031.6163905841327"/>
    <n v="997.94543650793651"/>
    <n v="3045.5603156708003"/>
    <n v="5694.643356643357"/>
    <n v="1.2539976434943612E-2"/>
    <n v="4.8266285137182292E-2"/>
    <n v="4.2417101498064297E-2"/>
    <n v="7.4650732199966333E-2"/>
    <n v="6.0175054704595188E-3"/>
    <n v="1.4221892313566579E-2"/>
    <n v="5.1505768944397408E-2"/>
    <n v="4.5463276389553435E-2"/>
    <n v="7.8623251610152184E-2"/>
    <n v="7.1864496262262663E-3"/>
    <n v="174.86218650058913"/>
    <n v="146.32486113448914"/>
    <n v="42.329952869887222"/>
    <n v="227.35330752398585"/>
    <n v="34.267547550917357"/>
    <n v="175.44194854845938"/>
    <n v="146.81000662445118"/>
    <n v="42.47029939450313"/>
    <n v="228.10710582536836"/>
    <n v="34.381162872452549"/>
  </r>
  <r>
    <x v="27"/>
    <x v="6"/>
    <n v="4"/>
    <x v="53"/>
    <x v="26"/>
    <x v="1"/>
    <n v="11820"/>
    <n v="2955"/>
    <n v="114"/>
    <n v="543"/>
    <n v="979"/>
    <n v="881"/>
    <n v="139"/>
    <n v="1533490"/>
    <n v="1917296"/>
    <n v="801584"/>
    <n v="3448025"/>
    <n v="415028"/>
    <n v="13451.666666666666"/>
    <n v="3530.9318600368324"/>
    <n v="818.77834525025537"/>
    <n v="3913.7627695800229"/>
    <n v="2985.8129496402876"/>
    <n v="9.6446700507614221E-3"/>
    <n v="4.5939086294416245E-2"/>
    <n v="8.2825719120135366E-2"/>
    <n v="7.4534686971235192E-2"/>
    <n v="1.1759729272419629E-2"/>
    <n v="1.1739199118093742E-2"/>
    <n v="5.0425779884099103E-2"/>
    <n v="8.8732566153796669E-2"/>
    <n v="8.0163365838435072E-2"/>
    <n v="1.4070075767748061E-2"/>
    <n v="129.73688663282573"/>
    <n v="162.2077834179357"/>
    <n v="67.815905245346869"/>
    <n v="291.71108291032147"/>
    <n v="35.112351945854485"/>
    <n v="130.16703407970272"/>
    <n v="162.74558932427189"/>
    <n v="68.040751387843684"/>
    <n v="292.6782617967296"/>
    <n v="35.228768247612216"/>
  </r>
  <r>
    <x v="28"/>
    <x v="7"/>
    <n v="1"/>
    <x v="27"/>
    <x v="0"/>
    <x v="1"/>
    <n v="27192"/>
    <n v="6798"/>
    <n v="42"/>
    <n v="851"/>
    <n v="487"/>
    <n v="1421"/>
    <n v="192"/>
    <n v="577447"/>
    <n v="1485701"/>
    <n v="858321"/>
    <n v="2485373"/>
    <n v="665341"/>
    <n v="13748.738095238095"/>
    <n v="1745.8296122209165"/>
    <n v="1762.4661190965091"/>
    <n v="1749.0309641097817"/>
    <n v="3465.3177083333335"/>
    <n v="1.5445719329214476E-3"/>
    <n v="3.1295969402765522E-2"/>
    <n v="1.7909679317446307E-2"/>
    <n v="5.2258017063842303E-2"/>
    <n v="7.0609002647837602E-3"/>
    <n v="2.0994579179718373E-3"/>
    <n v="3.3756195963607787E-2"/>
    <n v="1.9783616227689368E-2"/>
    <n v="5.5402555214391719E-2"/>
    <n v="8.2440145279985312E-3"/>
    <n v="21.235914974992646"/>
    <n v="54.637430126507795"/>
    <n v="31.565203000882612"/>
    <n v="91.400889967637539"/>
    <n v="24.468262724330685"/>
    <n v="21.306323436654303"/>
    <n v="54.818582547248027"/>
    <n v="31.669858599096639"/>
    <n v="91.703932999440312"/>
    <n v="24.549388154526753"/>
  </r>
  <r>
    <x v="28"/>
    <x v="7"/>
    <n v="1"/>
    <x v="28"/>
    <x v="1"/>
    <x v="1"/>
    <n v="3440"/>
    <n v="860"/>
    <n v="4"/>
    <n v="90"/>
    <n v="124"/>
    <n v="144"/>
    <n v="20"/>
    <n v="68815"/>
    <n v="290074"/>
    <n v="189727"/>
    <n v="540264"/>
    <n v="120795"/>
    <n v="17203.75"/>
    <n v="3223.0444444444443"/>
    <n v="1530.0564516129032"/>
    <n v="3751.8333333333335"/>
    <n v="6039.75"/>
    <n v="1.1627906976744186E-3"/>
    <n v="2.616279069767442E-2"/>
    <n v="3.604651162790698E-2"/>
    <n v="4.1860465116279069E-2"/>
    <n v="5.8139534883720929E-3"/>
    <n v="2.5166540434965988E-3"/>
    <n v="3.2503851469255968E-2"/>
    <n v="4.34517042657038E-2"/>
    <n v="4.9816434528060095E-2"/>
    <n v="8.8342272378883393E-3"/>
    <n v="20.004360465116278"/>
    <n v="84.323837209302326"/>
    <n v="55.153197674418607"/>
    <n v="157.05348837209303"/>
    <n v="35.114825581395351"/>
    <n v="20.070685662242596"/>
    <n v="84.603416010889475"/>
    <n v="55.336060141543285"/>
    <n v="157.57420502253629"/>
    <n v="35.231250084583223"/>
  </r>
  <r>
    <x v="28"/>
    <x v="7"/>
    <n v="1"/>
    <x v="29"/>
    <x v="2"/>
    <x v="1"/>
    <n v="3804"/>
    <n v="951"/>
    <n v="21"/>
    <n v="141"/>
    <n v="109"/>
    <n v="254"/>
    <n v="71"/>
    <n v="214727"/>
    <n v="450656"/>
    <n v="120510"/>
    <n v="740906"/>
    <n v="388885"/>
    <n v="10225.095238095239"/>
    <n v="3196.1418439716313"/>
    <n v="1105.5963302752293"/>
    <n v="2916.9527559055118"/>
    <n v="5477.2535211267605"/>
    <n v="5.5205047318611991E-3"/>
    <n v="3.7066246056782333E-2"/>
    <n v="2.8654048370136697E-2"/>
    <n v="6.6771819137749738E-2"/>
    <n v="1.8664563617245004E-2"/>
    <n v="8.3196341373996466E-3"/>
    <n v="4.4203368940218153E-2"/>
    <n v="3.4956588635599237E-2"/>
    <n v="7.6202134002789371E-2"/>
    <n v="2.3777299143637281E-2"/>
    <n v="56.447686645636175"/>
    <n v="118.46898002103049"/>
    <n v="31.679810725552052"/>
    <n v="194.7702418506835"/>
    <n v="102.23054679284964"/>
    <n v="56.634841038830849"/>
    <n v="118.86176830671202"/>
    <n v="31.784846309916805"/>
    <n v="195.41600979250867"/>
    <n v="102.56949595246864"/>
  </r>
  <r>
    <x v="28"/>
    <x v="7"/>
    <n v="1"/>
    <x v="30"/>
    <x v="3"/>
    <x v="1"/>
    <n v="26544"/>
    <n v="6636"/>
    <n v="44"/>
    <n v="684"/>
    <n v="2021"/>
    <n v="1147"/>
    <n v="875"/>
    <n v="744053"/>
    <n v="2549073"/>
    <n v="1992356"/>
    <n v="3738190"/>
    <n v="5279032"/>
    <n v="16910.295454545456"/>
    <n v="3726.7149122807018"/>
    <n v="985.82681840672933"/>
    <n v="3259.1020052310373"/>
    <n v="6033.1794285714286"/>
    <n v="1.6576250753465944E-3"/>
    <n v="2.5768535262206148E-2"/>
    <n v="7.6137733574442437E-2"/>
    <n v="4.3211271850512357E-2"/>
    <n v="3.2964135021097046E-2"/>
    <n v="2.2394008635346109E-3"/>
    <n v="2.8034476687504029E-2"/>
    <n v="7.9930676640968326E-2"/>
    <n v="4.6119170638476571E-2"/>
    <n v="3.5517511594404048E-2"/>
    <n v="28.03092977697408"/>
    <n v="96.031984629294755"/>
    <n v="75.058619650391805"/>
    <n v="140.82994273658829"/>
    <n v="198.87854128993371"/>
    <n v="28.123867361573886"/>
    <n v="96.350382226762378"/>
    <n v="75.3074792804221"/>
    <n v="141.29686962133326"/>
    <n v="199.53793045052453"/>
  </r>
  <r>
    <x v="28"/>
    <x v="7"/>
    <n v="1"/>
    <x v="31"/>
    <x v="4"/>
    <x v="1"/>
    <n v="11084"/>
    <n v="2771"/>
    <n v="29"/>
    <n v="257"/>
    <n v="376"/>
    <n v="410"/>
    <n v="73"/>
    <n v="637277"/>
    <n v="853013"/>
    <n v="556790"/>
    <n v="1520987"/>
    <n v="238916"/>
    <n v="21975.068965517243"/>
    <n v="3319.1167315175098"/>
    <n v="1480.8244680851064"/>
    <n v="3709.7243902439022"/>
    <n v="3272.821917808219"/>
    <n v="2.6163839769036447E-3"/>
    <n v="2.3186575243594371E-2"/>
    <n v="3.3922771562612773E-2"/>
    <n v="3.6990256225189463E-2"/>
    <n v="6.5860700108264164E-3"/>
    <n v="3.7469333090303005E-3"/>
    <n v="2.6517246548328627E-2"/>
    <n v="3.7929217152166197E-2"/>
    <n v="4.1167277362393923E-2"/>
    <n v="8.3762057236819922E-3"/>
    <n v="57.495218332731866"/>
    <n v="76.958949837603754"/>
    <n v="50.233670155178636"/>
    <n v="137.2236557199567"/>
    <n v="21.555034283652112"/>
    <n v="57.685845855985555"/>
    <n v="77.214110082667034"/>
    <n v="50.400221746829395"/>
    <n v="137.67862582669372"/>
    <n v="21.626500797186537"/>
  </r>
  <r>
    <x v="28"/>
    <x v="7"/>
    <n v="1"/>
    <x v="32"/>
    <x v="5"/>
    <x v="1"/>
    <n v="4504"/>
    <n v="1126"/>
    <n v="25"/>
    <n v="121"/>
    <n v="204"/>
    <n v="195"/>
    <n v="52"/>
    <n v="523420"/>
    <n v="389969"/>
    <n v="264344"/>
    <n v="721654"/>
    <n v="295422"/>
    <n v="20936.8"/>
    <n v="3222.8842975206612"/>
    <n v="1295.8039215686274"/>
    <n v="3700.7897435897435"/>
    <n v="5681.1923076923076"/>
    <n v="5.5506216696269983E-3"/>
    <n v="2.6865008880994672E-2"/>
    <n v="4.5293072824156302E-2"/>
    <n v="4.3294849023090588E-2"/>
    <n v="1.1545293072824156E-2"/>
    <n v="8.1300227881068061E-3"/>
    <n v="3.2478548197645896E-2"/>
    <n v="5.25125817847472E-2"/>
    <n v="5.0360690682752687E-2"/>
    <n v="1.5254128800443703E-2"/>
    <n v="116.21225577264654"/>
    <n v="86.582815275310836"/>
    <n v="58.690941385435167"/>
    <n v="160.22513321492008"/>
    <n v="65.591030195381876"/>
    <n v="116.59756180560149"/>
    <n v="86.869883802240281"/>
    <n v="58.885533372702454"/>
    <n v="160.75636557116567"/>
    <n v="65.80849968234763"/>
  </r>
  <r>
    <x v="28"/>
    <x v="7"/>
    <n v="1"/>
    <x v="33"/>
    <x v="6"/>
    <x v="1"/>
    <n v="30040"/>
    <n v="7510"/>
    <n v="106"/>
    <n v="941"/>
    <n v="647"/>
    <n v="1759"/>
    <n v="271"/>
    <n v="2997823"/>
    <n v="2581157"/>
    <n v="973539"/>
    <n v="4789362"/>
    <n v="2721267"/>
    <n v="28281.349056603773"/>
    <n v="2742.9936238044634"/>
    <n v="1504.6970633693973"/>
    <n v="2722.7754405912451"/>
    <n v="10041.575645756458"/>
    <n v="3.5286284953395474E-3"/>
    <n v="3.1324900133155795E-2"/>
    <n v="2.1537949400798936E-2"/>
    <n v="5.855525965379494E-2"/>
    <n v="9.0213049267643137E-3"/>
    <n v="4.3257808592690435E-3"/>
    <n v="3.366664659379584E-2"/>
    <n v="2.3489501393792279E-2"/>
    <n v="6.1711618186795429E-2"/>
    <n v="1.0292384668331201E-2"/>
    <n v="99.794374167776297"/>
    <n v="85.924001331557918"/>
    <n v="32.408089214380823"/>
    <n v="159.43282290279626"/>
    <n v="90.588115845539278"/>
    <n v="100.12524610693762"/>
    <n v="86.208885536485909"/>
    <n v="32.515539433015874"/>
    <n v="159.96142832489275"/>
    <n v="90.888464094673978"/>
  </r>
  <r>
    <x v="28"/>
    <x v="7"/>
    <n v="1"/>
    <x v="34"/>
    <x v="7"/>
    <x v="1"/>
    <n v="28172"/>
    <n v="7043"/>
    <n v="230"/>
    <n v="725"/>
    <n v="590"/>
    <n v="1413"/>
    <n v="313"/>
    <n v="3475122"/>
    <n v="1761035"/>
    <n v="622400"/>
    <n v="4367002"/>
    <n v="1806169"/>
    <n v="15109.226086956522"/>
    <n v="2429.0137931034483"/>
    <n v="1054.9152542372881"/>
    <n v="3090.5888181174805"/>
    <n v="5770.5079872204469"/>
    <n v="8.1641346017322161E-3"/>
    <n v="2.57347721141559E-2"/>
    <n v="2.0942780065313076E-2"/>
    <n v="5.0156183444554879E-2"/>
    <n v="1.1110322305835581E-2"/>
    <n v="9.4133060914433197E-3"/>
    <n v="2.7932864014196642E-2"/>
    <n v="2.2930559917426326E-2"/>
    <n v="5.3186133167427097E-2"/>
    <n v="1.2565393797381436E-2"/>
    <n v="123.35375550191679"/>
    <n v="62.510116427658666"/>
    <n v="22.092858157035355"/>
    <n v="155.01213971319041"/>
    <n v="64.112203606417722"/>
    <n v="123.76273944140354"/>
    <n v="62.717371031057922"/>
    <n v="22.166107845517242"/>
    <n v="155.52608819664121"/>
    <n v="64.3247699891228"/>
  </r>
  <r>
    <x v="28"/>
    <x v="7"/>
    <n v="1"/>
    <x v="35"/>
    <x v="8"/>
    <x v="1"/>
    <n v="3664"/>
    <n v="916"/>
    <n v="33"/>
    <n v="103"/>
    <n v="124"/>
    <n v="136"/>
    <n v="44"/>
    <n v="385086"/>
    <n v="306184"/>
    <n v="121467"/>
    <n v="451563"/>
    <n v="199751"/>
    <n v="11669.272727272728"/>
    <n v="2972.6601941747572"/>
    <n v="979.57258064516134"/>
    <n v="3320.3161764705883"/>
    <n v="4539.795454545455"/>
    <n v="9.0065502183406115E-3"/>
    <n v="2.8111353711790393E-2"/>
    <n v="3.384279475982533E-2"/>
    <n v="3.7117903930131008E-2"/>
    <n v="1.2008733624454149E-2"/>
    <n v="1.2643127471864104E-2"/>
    <n v="3.4473846787776687E-2"/>
    <n v="4.0803210767203613E-2"/>
    <n v="4.439497247932183E-2"/>
    <n v="1.620152590439251E-2"/>
    <n v="105.09989082969432"/>
    <n v="83.56550218340611"/>
    <n v="33.151473799126634"/>
    <n v="123.2431768558952"/>
    <n v="54.517194323144103"/>
    <n v="105.44835340561067"/>
    <n v="83.842566697162454"/>
    <n v="33.261388736851799"/>
    <n v="123.65179416779051"/>
    <n v="54.697948097630501"/>
  </r>
  <r>
    <x v="28"/>
    <x v="7"/>
    <n v="1"/>
    <x v="36"/>
    <x v="9"/>
    <x v="1"/>
    <n v="2616"/>
    <n v="654"/>
    <n v="24"/>
    <n v="86"/>
    <n v="120"/>
    <n v="117"/>
    <n v="26"/>
    <n v="356853"/>
    <n v="276523"/>
    <n v="102445"/>
    <n v="410170"/>
    <n v="130341"/>
    <n v="14868.875"/>
    <n v="3215.3837209302324"/>
    <n v="853.70833333333337"/>
    <n v="3505.7264957264956"/>
    <n v="5013.1153846153848"/>
    <n v="9.1743119266055051E-3"/>
    <n v="3.2874617737003058E-2"/>
    <n v="4.5871559633027525E-2"/>
    <n v="4.4724770642201837E-2"/>
    <n v="9.9388379204892966E-3"/>
    <n v="1.3517637959390264E-2"/>
    <n v="4.09974745509991E-2"/>
    <n v="5.5401983690901838E-2"/>
    <n v="5.4140964054030481E-2"/>
    <n v="1.4457770559071444E-2"/>
    <n v="136.41169724770643"/>
    <n v="105.70451070336391"/>
    <n v="39.160932721712541"/>
    <n v="156.79281345565749"/>
    <n v="49.824541284403672"/>
    <n v="136.86397527609262"/>
    <n v="106.05497791883761"/>
    <n v="39.290772242798319"/>
    <n v="157.31266582877237"/>
    <n v="49.989736394148821"/>
  </r>
  <r>
    <x v="28"/>
    <x v="7"/>
    <n v="1"/>
    <x v="37"/>
    <x v="10"/>
    <x v="1"/>
    <n v="7304"/>
    <n v="1826"/>
    <n v="58"/>
    <n v="207"/>
    <n v="425"/>
    <n v="470"/>
    <n v="45"/>
    <n v="1142803"/>
    <n v="904901"/>
    <n v="566201"/>
    <n v="1410090"/>
    <n v="272306"/>
    <n v="19703.5"/>
    <n v="4371.5024154589373"/>
    <n v="1332.2376470588235"/>
    <n v="3000.1914893617022"/>
    <n v="6051.2444444444445"/>
    <n v="7.9408543263964956E-3"/>
    <n v="2.8340635268346112E-2"/>
    <n v="5.8187294633077764E-2"/>
    <n v="6.4348302300109531E-2"/>
    <n v="6.1610076670317636E-3"/>
    <n v="1.0360645765214945E-2"/>
    <n v="3.2864788954805241E-2"/>
    <n v="6.4569516446639968E-2"/>
    <n v="7.1037918323172675E-2"/>
    <n v="8.2943444883201694E-3"/>
    <n v="156.46262322015335"/>
    <n v="123.89115553121577"/>
    <n v="77.519304490690033"/>
    <n v="193.05722891566265"/>
    <n v="37.281763417305584"/>
    <n v="156.98138083532797"/>
    <n v="124.30192124037924"/>
    <n v="77.776322612334354"/>
    <n v="193.69731729973373"/>
    <n v="37.405372483048097"/>
  </r>
  <r>
    <x v="28"/>
    <x v="7"/>
    <n v="1"/>
    <x v="38"/>
    <x v="11"/>
    <x v="1"/>
    <n v="28160"/>
    <n v="7040"/>
    <n v="57"/>
    <n v="741"/>
    <n v="1566"/>
    <n v="1193"/>
    <n v="258"/>
    <n v="871733"/>
    <n v="1490153"/>
    <n v="1515448"/>
    <n v="2692792"/>
    <n v="1332662"/>
    <n v="15293.561403508771"/>
    <n v="2011.0026990553306"/>
    <n v="967.7190293742018"/>
    <n v="2257.160100586756"/>
    <n v="5165.3565891472872"/>
    <n v="2.0241477272727273E-3"/>
    <n v="2.6313920454545454E-2"/>
    <n v="5.5610795454545454E-2"/>
    <n v="4.2365056818181819E-2"/>
    <n v="9.1619318181818173E-3"/>
    <n v="2.6481996345479614E-3"/>
    <n v="2.8536420891832309E-2"/>
    <n v="5.8792755018646045E-2"/>
    <n v="4.5161741378008387E-2"/>
    <n v="1.0484854508810679E-2"/>
    <n v="30.956427556818181"/>
    <n v="52.917365056818184"/>
    <n v="53.815624999999997"/>
    <n v="95.624715909090909"/>
    <n v="47.324644886363636"/>
    <n v="31.0590647375275"/>
    <n v="53.092814538190964"/>
    <n v="53.994052695442953"/>
    <n v="95.941763192050956"/>
    <n v="47.481551497124549"/>
  </r>
  <r>
    <x v="28"/>
    <x v="7"/>
    <n v="1"/>
    <x v="39"/>
    <x v="12"/>
    <x v="1"/>
    <n v="20036"/>
    <n v="5009"/>
    <n v="75"/>
    <n v="640"/>
    <n v="899"/>
    <n v="1316"/>
    <n v="233"/>
    <n v="1721001"/>
    <n v="2050311"/>
    <n v="1275078"/>
    <n v="4549523"/>
    <n v="1066241"/>
    <n v="22946.68"/>
    <n v="3203.6109375000001"/>
    <n v="1418.329254727475"/>
    <n v="3457.0843465045591"/>
    <n v="4576.1416309012875"/>
    <n v="3.7432621281692953E-3"/>
    <n v="3.1942503493711319E-2"/>
    <n v="4.4869235376322619E-2"/>
    <n v="6.5681772808943897E-2"/>
    <n v="1.1629067678179277E-2"/>
    <n v="4.7484822316966194E-3"/>
    <n v="3.483708285503101E-2"/>
    <n v="4.8276894625964011E-2"/>
    <n v="6.9759519587889285E-2"/>
    <n v="1.3393816256693721E-2"/>
    <n v="85.895438211219798"/>
    <n v="102.33135356358555"/>
    <n v="63.639349171491318"/>
    <n v="227.06742862846875"/>
    <n v="53.216260730684766"/>
    <n v="86.180227714065694"/>
    <n v="102.670636951782"/>
    <n v="63.850347787825498"/>
    <n v="227.82027908779793"/>
    <n v="53.39270121172104"/>
  </r>
  <r>
    <x v="28"/>
    <x v="7"/>
    <n v="1"/>
    <x v="40"/>
    <x v="13"/>
    <x v="1"/>
    <n v="6016"/>
    <n v="1504"/>
    <n v="46"/>
    <n v="193"/>
    <n v="269"/>
    <n v="270"/>
    <n v="97"/>
    <n v="1048684"/>
    <n v="612889"/>
    <n v="235040"/>
    <n v="956311"/>
    <n v="695414"/>
    <n v="22797.478260869564"/>
    <n v="3175.5906735751296"/>
    <n v="873.75464684014867"/>
    <n v="3541.8925925925928"/>
    <n v="7169.216494845361"/>
    <n v="7.6462765957446806E-3"/>
    <n v="3.2081117021276598E-2"/>
    <n v="4.4714095744680854E-2"/>
    <n v="4.4880319148936171E-2"/>
    <n v="1.6123670212765957E-2"/>
    <n v="1.0263014715203949E-2"/>
    <n v="3.7374657387993726E-2"/>
    <n v="5.0922656254849867E-2"/>
    <n v="5.1099867846046441E-2"/>
    <n v="1.9907261500489909E-2"/>
    <n v="174.31582446808511"/>
    <n v="101.87649601063829"/>
    <n v="39.069148936170215"/>
    <n v="158.9612699468085"/>
    <n v="115.59408244680851"/>
    <n v="174.89377503242548"/>
    <n v="102.21427130179178"/>
    <n v="39.198684144719749"/>
    <n v="159.48831191763566"/>
    <n v="115.97733890323408"/>
  </r>
  <r>
    <x v="28"/>
    <x v="7"/>
    <n v="1"/>
    <x v="41"/>
    <x v="14"/>
    <x v="1"/>
    <n v="30004"/>
    <n v="7501"/>
    <n v="230"/>
    <n v="952"/>
    <n v="1421"/>
    <n v="1650"/>
    <n v="360"/>
    <n v="3219913"/>
    <n v="3002125"/>
    <n v="1590620"/>
    <n v="5938654"/>
    <n v="3850667"/>
    <n v="13999.621739130434"/>
    <n v="3153.4926470588234"/>
    <n v="1119.3666432090076"/>
    <n v="3599.1842424242423"/>
    <n v="10696.297222222222"/>
    <n v="7.66564458072257E-3"/>
    <n v="3.1729102786295163E-2"/>
    <n v="4.7360351953072921E-2"/>
    <n v="5.499266764431409E-2"/>
    <n v="1.1998400213304892E-2"/>
    <n v="8.838838209658962E-3"/>
    <n v="3.4086830659486547E-2"/>
    <n v="5.0217535426840411E-2"/>
    <n v="5.8059120735280592E-2"/>
    <n v="1.3462959100423571E-2"/>
    <n v="107.31612451673111"/>
    <n v="100.05749233435542"/>
    <n v="53.013598186908411"/>
    <n v="197.92874283428876"/>
    <n v="128.33845487268366"/>
    <n v="107.67193509742008"/>
    <n v="100.38923665153133"/>
    <n v="53.189366732783874"/>
    <n v="198.58498290296481"/>
    <n v="128.7639657673289"/>
  </r>
  <r>
    <x v="28"/>
    <x v="7"/>
    <n v="1"/>
    <x v="42"/>
    <x v="15"/>
    <x v="1"/>
    <n v="4148"/>
    <n v="1037"/>
    <n v="37"/>
    <n v="134"/>
    <n v="151"/>
    <n v="248"/>
    <n v="52"/>
    <n v="602512"/>
    <n v="428842"/>
    <n v="196948"/>
    <n v="785725"/>
    <n v="398152"/>
    <n v="16284.108108108108"/>
    <n v="3200.313432835821"/>
    <n v="1304.2913907284769"/>
    <n v="3168.2459677419356"/>
    <n v="7656.7692307692305"/>
    <n v="8.9199614271938277E-3"/>
    <n v="3.2304725168756029E-2"/>
    <n v="3.6403085824493732E-2"/>
    <n v="5.9787849566055928E-2"/>
    <n v="1.253616200578592E-2"/>
    <n v="1.2321476500987038E-2"/>
    <n v="3.8701173302397654E-2"/>
    <n v="4.3178773003777149E-2"/>
    <n v="6.8365255093360847E-2"/>
    <n v="1.6561287685617841E-2"/>
    <n v="145.25361620057859"/>
    <n v="103.38524590163935"/>
    <n v="47.48023143683703"/>
    <n v="189.42261330761812"/>
    <n v="95.986499517839917"/>
    <n v="145.73520993833461"/>
    <n v="103.72802350886835"/>
    <n v="47.637653900561517"/>
    <n v="190.05065098918851"/>
    <n v="96.304746307737929"/>
  </r>
  <r>
    <x v="28"/>
    <x v="7"/>
    <n v="1"/>
    <x v="43"/>
    <x v="16"/>
    <x v="1"/>
    <n v="7176"/>
    <n v="1794"/>
    <n v="59"/>
    <n v="227"/>
    <n v="786"/>
    <n v="605"/>
    <n v="44"/>
    <n v="1186983"/>
    <n v="430484"/>
    <n v="745775"/>
    <n v="1916321"/>
    <n v="297486"/>
    <n v="20118.355932203391"/>
    <n v="1896.4052863436123"/>
    <n v="948.82315521628493"/>
    <n v="3167.4727272727273"/>
    <n v="6761.045454545455"/>
    <n v="8.2218506131549601E-3"/>
    <n v="3.1633221850613152E-2"/>
    <n v="0.10953177257525083"/>
    <n v="8.4308807134894095E-2"/>
    <n v="6.131549609810479E-3"/>
    <n v="1.0705594234074517E-2"/>
    <n v="3.6447224893008112E-2"/>
    <n v="0.11812178868027921"/>
    <n v="9.1951135552250235E-2"/>
    <n v="8.2787089843274243E-3"/>
    <n v="165.41011705685619"/>
    <n v="59.989409141583053"/>
    <n v="103.92628205128206"/>
    <n v="267.04584726867336"/>
    <n v="41.455685618729099"/>
    <n v="165.95854041883339"/>
    <n v="60.188306246728956"/>
    <n v="104.27085348387929"/>
    <n v="267.9312476538916"/>
    <n v="41.593133477932774"/>
  </r>
  <r>
    <x v="28"/>
    <x v="7"/>
    <n v="1"/>
    <x v="44"/>
    <x v="17"/>
    <x v="1"/>
    <n v="24524"/>
    <n v="6131"/>
    <n v="142"/>
    <n v="737"/>
    <n v="1556"/>
    <n v="1018"/>
    <n v="250"/>
    <n v="2323777"/>
    <n v="2369754"/>
    <n v="1078090"/>
    <n v="3571934"/>
    <n v="633810"/>
    <n v="16364.62676056338"/>
    <n v="3215.4056987788331"/>
    <n v="692.85989717223651"/>
    <n v="3508.7760314341845"/>
    <n v="2535.2399999999998"/>
    <n v="5.7902462893492093E-3"/>
    <n v="3.0052193769368782E-2"/>
    <n v="6.3448050888925134E-2"/>
    <n v="4.151035720110912E-2"/>
    <n v="1.0194095579840157E-2"/>
    <n v="6.9191263326210846E-3"/>
    <n v="3.2592420840964781E-2"/>
    <n v="6.7074948921623051E-2"/>
    <n v="4.4478140692908869E-2"/>
    <n v="1.1688642789237813E-2"/>
    <n v="94.755219376936878"/>
    <n v="96.629995106834116"/>
    <n v="43.960610014679496"/>
    <n v="145.65054640352307"/>
    <n v="25.844478877833957"/>
    <n v="95.069383811980032"/>
    <n v="96.950375430161714"/>
    <n v="44.106363043380469"/>
    <n v="146.13345617805024"/>
    <n v="25.930167203596152"/>
  </r>
  <r>
    <x v="28"/>
    <x v="7"/>
    <n v="1"/>
    <x v="45"/>
    <x v="18"/>
    <x v="1"/>
    <n v="24044"/>
    <n v="6011"/>
    <n v="93"/>
    <n v="887"/>
    <n v="1455"/>
    <n v="1753"/>
    <n v="284"/>
    <n v="3474225"/>
    <n v="3135563"/>
    <n v="1362424"/>
    <n v="6756316"/>
    <n v="2969978"/>
    <n v="37357.258064516129"/>
    <n v="3535.020293122886"/>
    <n v="936.37388316151203"/>
    <n v="3854.1448944666286"/>
    <n v="10457.669014084508"/>
    <n v="3.8679088338046913E-3"/>
    <n v="3.6890700382631841E-2"/>
    <n v="6.0514057561137917E-2"/>
    <n v="7.2908001996340038E-2"/>
    <n v="1.1811678589253036E-2"/>
    <n v="4.8006242215766198E-3"/>
    <n v="3.9723062648204341E-2"/>
    <n v="6.4096884586510541E-2"/>
    <n v="7.6814625656982716E-2"/>
    <n v="1.3435088639420948E-2"/>
    <n v="144.49446847446347"/>
    <n v="130.40937448011979"/>
    <n v="56.663783064381967"/>
    <n v="280.99800365995674"/>
    <n v="123.52262518715688"/>
    <n v="144.97354522985103"/>
    <n v="130.84175158533125"/>
    <n v="56.851653933246865"/>
    <n v="281.92966293581048"/>
    <n v="123.93216902033188"/>
  </r>
  <r>
    <x v="28"/>
    <x v="7"/>
    <n v="1"/>
    <x v="46"/>
    <x v="19"/>
    <x v="1"/>
    <n v="13100"/>
    <n v="3275"/>
    <n v="121"/>
    <n v="373"/>
    <n v="968"/>
    <n v="572"/>
    <n v="133"/>
    <n v="1587190"/>
    <n v="1130772"/>
    <n v="881610"/>
    <n v="1772353"/>
    <n v="373370"/>
    <n v="13117.272727272728"/>
    <n v="3031.5603217158177"/>
    <n v="910.75413223140492"/>
    <n v="3098.5192307692309"/>
    <n v="2807.2932330827066"/>
    <n v="9.2366412213740461E-3"/>
    <n v="2.8473282442748091E-2"/>
    <n v="7.3893129770992369E-2"/>
    <n v="4.366412213740458E-2"/>
    <n v="1.0152671755725191E-2"/>
    <n v="1.1184073117818679E-2"/>
    <n v="3.1859122318811738E-2"/>
    <n v="7.9218537411206477E-2"/>
    <n v="4.7824069777094969E-2"/>
    <n v="1.2193444068003368E-2"/>
    <n v="121.15954198473283"/>
    <n v="86.318473282442753"/>
    <n v="67.298473282442743"/>
    <n v="135.29412213740457"/>
    <n v="28.501526717557251"/>
    <n v="121.56125092813468"/>
    <n v="86.604665373716259"/>
    <n v="67.521603860125637"/>
    <n v="135.74269480417107"/>
    <n v="28.596024583721952"/>
  </r>
  <r>
    <x v="28"/>
    <x v="7"/>
    <n v="1"/>
    <x v="47"/>
    <x v="20"/>
    <x v="1"/>
    <n v="11752"/>
    <n v="2938"/>
    <n v="94"/>
    <n v="452"/>
    <n v="599"/>
    <n v="640"/>
    <n v="92"/>
    <n v="1357346"/>
    <n v="1828606"/>
    <n v="613321"/>
    <n v="3181406"/>
    <n v="404701"/>
    <n v="14439.851063829787"/>
    <n v="4045.5884955752213"/>
    <n v="1023.9081803005008"/>
    <n v="4970.9468749999996"/>
    <n v="4398.923913043478"/>
    <n v="7.9986385296119816E-3"/>
    <n v="3.8461538461538464E-2"/>
    <n v="5.0970047651463582E-2"/>
    <n v="5.445881552076242E-2"/>
    <n v="7.8284547311095985E-3"/>
    <n v="9.9131774485028985E-3"/>
    <n v="4.2594836157849619E-2"/>
    <n v="5.5697177251144717E-2"/>
    <n v="5.9336058028033808E-2"/>
    <n v="9.7226791710806199E-3"/>
    <n v="115.49914908100749"/>
    <n v="155.59955752212389"/>
    <n v="52.188648740639891"/>
    <n v="270.71187882913546"/>
    <n v="34.436776718856365"/>
    <n v="115.88209078234696"/>
    <n v="156.11545361105004"/>
    <n v="52.3616821361096"/>
    <n v="271.60943407760681"/>
    <n v="34.55095312595801"/>
  </r>
  <r>
    <x v="28"/>
    <x v="7"/>
    <n v="1"/>
    <x v="48"/>
    <x v="21"/>
    <x v="1"/>
    <n v="21396"/>
    <n v="5349"/>
    <n v="232"/>
    <n v="856"/>
    <n v="868"/>
    <n v="1569"/>
    <n v="303"/>
    <n v="2897415"/>
    <n v="2670348"/>
    <n v="1125484"/>
    <n v="4577301"/>
    <n v="909696"/>
    <n v="12488.85775862069"/>
    <n v="3119.5654205607475"/>
    <n v="1296.6405529953918"/>
    <n v="2917.336520076482"/>
    <n v="3002.2970297029701"/>
    <n v="1.0843148252009721E-2"/>
    <n v="4.0007478033277248E-2"/>
    <n v="4.0568330529070856E-2"/>
    <n v="7.3331463825014015E-2"/>
    <n v="1.4161525518788558E-2"/>
    <n v="1.2492828999675101E-2"/>
    <n v="4.3129199415957997E-2"/>
    <n v="4.3710938583775609E-2"/>
    <n v="7.7483843076278286E-2"/>
    <n v="1.6043646463962183E-2"/>
    <n v="135.41853617498597"/>
    <n v="124.80594503645541"/>
    <n v="52.602542531314263"/>
    <n v="213.93255748738082"/>
    <n v="42.517106001121704"/>
    <n v="135.86752134109642"/>
    <n v="125.21974376406352"/>
    <n v="52.776948206957769"/>
    <n v="214.64185879555464"/>
    <n v="42.658073038867414"/>
  </r>
  <r>
    <x v="28"/>
    <x v="7"/>
    <n v="1"/>
    <x v="49"/>
    <x v="22"/>
    <x v="1"/>
    <n v="6636"/>
    <n v="1659"/>
    <n v="77"/>
    <n v="274"/>
    <n v="96"/>
    <n v="273"/>
    <n v="40"/>
    <n v="1177479"/>
    <n v="983153"/>
    <n v="97489"/>
    <n v="902623"/>
    <n v="256883"/>
    <n v="15291.935064935065"/>
    <n v="3588.1496350364964"/>
    <n v="1015.5104166666666"/>
    <n v="3306.3113553113553"/>
    <n v="6422.0749999999998"/>
    <n v="1.1603375527426161E-2"/>
    <n v="4.1289933694996984E-2"/>
    <n v="1.4466546112115732E-2"/>
    <n v="4.1139240506329111E-2"/>
    <n v="6.0277275467148887E-3"/>
    <n v="1.466647099746991E-2"/>
    <n v="4.6980670090122779E-2"/>
    <n v="1.788178310266203E-2"/>
    <n v="4.6820029263567646E-2"/>
    <n v="8.2416717639264264E-3"/>
    <n v="177.4380650994575"/>
    <n v="148.15446051838458"/>
    <n v="14.690928270042194"/>
    <n v="136.01913803496083"/>
    <n v="38.710518384569021"/>
    <n v="178.02636756810958"/>
    <n v="148.64567211278472"/>
    <n v="14.739636586170484"/>
    <n v="136.47011451875557"/>
    <n v="38.838864540258207"/>
  </r>
  <r>
    <x v="28"/>
    <x v="7"/>
    <n v="1"/>
    <x v="50"/>
    <x v="23"/>
    <x v="1"/>
    <n v="10252"/>
    <n v="2563"/>
    <n v="126"/>
    <n v="506"/>
    <n v="788"/>
    <n v="606"/>
    <n v="66"/>
    <n v="2089080"/>
    <n v="1514101"/>
    <n v="1054713"/>
    <n v="1979154"/>
    <n v="435226"/>
    <n v="16580"/>
    <n v="2992.294466403162"/>
    <n v="1338.4682741116751"/>
    <n v="3265.9306930693069"/>
    <n v="6594.333333333333"/>
    <n v="1.2290284822473664E-2"/>
    <n v="4.9356223175965663E-2"/>
    <n v="7.6863051111978151E-2"/>
    <n v="5.9110417479516189E-2"/>
    <n v="6.4377682403433476E-3"/>
    <n v="1.482568933435377E-2"/>
    <n v="5.4340836645405302E-2"/>
    <n v="8.2992811514231837E-2"/>
    <n v="6.4537331807408588E-2"/>
    <n v="8.2781877501040754E-3"/>
    <n v="203.77292235661335"/>
    <n v="147.68835349200157"/>
    <n v="102.87875536480686"/>
    <n v="193.05052672649239"/>
    <n v="42.452789699570815"/>
    <n v="204.44853901868441"/>
    <n v="148.17801969131344"/>
    <n v="103.21985368392482"/>
    <n v="193.69059288920735"/>
    <n v="42.59354349423954"/>
  </r>
  <r>
    <x v="28"/>
    <x v="7"/>
    <n v="1"/>
    <x v="51"/>
    <x v="24"/>
    <x v="1"/>
    <n v="5276"/>
    <n v="1319"/>
    <n v="65"/>
    <n v="273"/>
    <n v="203"/>
    <n v="490"/>
    <n v="8"/>
    <n v="840340"/>
    <n v="687390"/>
    <n v="316629"/>
    <n v="1301929"/>
    <n v="37320"/>
    <n v="12928.307692307691"/>
    <n v="2517.9120879120878"/>
    <n v="1559.7487684729065"/>
    <n v="2656.9979591836736"/>
    <n v="4665"/>
    <n v="1.2319939347990902E-2"/>
    <n v="5.1743745261561787E-2"/>
    <n v="3.8476118271417739E-2"/>
    <n v="9.2873388931008341E-2"/>
    <n v="1.5163002274450341E-3"/>
    <n v="1.5858412914336352E-2"/>
    <n v="5.8849256254423554E-2"/>
    <n v="4.4646033410999049E-2"/>
    <n v="0.10218410596176537"/>
    <n v="2.7644497569462817E-3"/>
    <n v="159.275966641395"/>
    <n v="130.28620166793024"/>
    <n v="60.013078089461715"/>
    <n v="246.76440485216074"/>
    <n v="7.0735405610310842"/>
    <n v="159.80405200075435"/>
    <n v="130.71817038912647"/>
    <n v="60.212053669879872"/>
    <n v="247.58256136479298"/>
    <n v="7.0969931464266285"/>
  </r>
  <r>
    <x v="28"/>
    <x v="7"/>
    <n v="1"/>
    <x v="52"/>
    <x v="25"/>
    <x v="1"/>
    <n v="24284"/>
    <n v="6071"/>
    <n v="312"/>
    <n v="1134"/>
    <n v="2423"/>
    <n v="861"/>
    <n v="418"/>
    <n v="4631802"/>
    <n v="3088849"/>
    <n v="2493977"/>
    <n v="2555120"/>
    <n v="2512634"/>
    <n v="14845.51923076923"/>
    <n v="2723.852733686067"/>
    <n v="1029.2930251754024"/>
    <n v="2967.6190476190477"/>
    <n v="6011.0861244019143"/>
    <n v="1.284796573875803E-2"/>
    <n v="4.6697413935101302E-2"/>
    <n v="9.9777631362213806E-2"/>
    <n v="3.5455443913688024E-2"/>
    <n v="1.7212979739746333E-2"/>
    <n v="1.4531822000434302E-2"/>
    <n v="4.9852110621962729E-2"/>
    <n v="0.10425875889309907"/>
    <n v="3.822046482192365E-2"/>
    <n v="1.91576839021531E-2"/>
    <n v="190.73472245099654"/>
    <n v="127.19687860319551"/>
    <n v="102.70042002964915"/>
    <n v="105.21825070004941"/>
    <n v="103.46870367320047"/>
    <n v="191.36711047896952"/>
    <n v="127.61860455948992"/>
    <n v="103.04092707136638"/>
    <n v="105.56710570249432"/>
    <n v="103.81175798775836"/>
  </r>
  <r>
    <x v="28"/>
    <x v="7"/>
    <n v="1"/>
    <x v="53"/>
    <x v="26"/>
    <x v="1"/>
    <n v="12088"/>
    <n v="3022"/>
    <n v="114"/>
    <n v="575"/>
    <n v="1200"/>
    <n v="1291"/>
    <n v="172"/>
    <n v="1492522"/>
    <n v="2107315"/>
    <n v="869035"/>
    <n v="5318186"/>
    <n v="529735"/>
    <n v="13092.298245614034"/>
    <n v="3664.8956521739128"/>
    <n v="724.19583333333333"/>
    <n v="4119.4314484895431"/>
    <n v="3079.8546511627906"/>
    <n v="9.4308405029781602E-3"/>
    <n v="4.7567835870284576E-2"/>
    <n v="9.9272005294506943E-2"/>
    <n v="0.10680013236267373"/>
    <n v="1.4228987425545996E-2"/>
    <n v="1.1479153386306036E-2"/>
    <n v="5.2078623894083145E-2"/>
    <n v="0.10560908140450885"/>
    <n v="0.11334557341279004"/>
    <n v="1.6738871799563661E-2"/>
    <n v="123.47137657180674"/>
    <n v="174.33115486432825"/>
    <n v="71.892372600926535"/>
    <n v="439.95582395764393"/>
    <n v="43.823213103904699"/>
    <n v="123.88075048830176"/>
    <n v="174.90915625716448"/>
    <n v="72.130734421738055"/>
    <n v="441.41451376688559"/>
    <n v="43.968510588065392"/>
  </r>
  <r>
    <x v="29"/>
    <x v="7"/>
    <n v="2"/>
    <x v="27"/>
    <x v="0"/>
    <x v="1"/>
    <n v="27024"/>
    <n v="6756"/>
    <n v="47"/>
    <n v="830"/>
    <n v="446"/>
    <n v="1438"/>
    <n v="202"/>
    <n v="751823"/>
    <n v="1509609"/>
    <n v="628443"/>
    <n v="2388308"/>
    <n v="721899"/>
    <n v="15996.234042553191"/>
    <n v="1818.8060240963855"/>
    <n v="1409.0650224215246"/>
    <n v="1660.8539638386649"/>
    <n v="3573.7574257425745"/>
    <n v="1.7391947898164595E-3"/>
    <n v="3.0713439905269389E-2"/>
    <n v="1.6503848431024273E-2"/>
    <n v="5.3211959739490826E-2"/>
    <n v="7.4748371817643577E-3"/>
    <n v="2.3297727393307996E-3"/>
    <n v="3.3158961096428394E-2"/>
    <n v="1.8309608522477885E-2"/>
    <n v="5.6393314591244262E-2"/>
    <n v="8.695660276804195E-3"/>
    <n v="27.820566903493191"/>
    <n v="55.861789520426285"/>
    <n v="23.254995559502664"/>
    <n v="88.377294256956773"/>
    <n v="26.713254884547069"/>
    <n v="27.912807022204195"/>
    <n v="56.047001350028737"/>
    <n v="23.332098357532388"/>
    <n v="88.67031244533149"/>
    <n v="26.801823669297413"/>
  </r>
  <r>
    <x v="29"/>
    <x v="7"/>
    <n v="2"/>
    <x v="28"/>
    <x v="1"/>
    <x v="1"/>
    <n v="3432"/>
    <n v="858"/>
    <n v="4"/>
    <n v="73"/>
    <n v="168"/>
    <n v="117"/>
    <n v="18"/>
    <n v="105477"/>
    <n v="227384"/>
    <n v="259905"/>
    <n v="362090"/>
    <n v="116062"/>
    <n v="26369.25"/>
    <n v="3114.8493150684931"/>
    <n v="1547.0535714285713"/>
    <n v="3094.7863247863247"/>
    <n v="6447.8888888888887"/>
    <n v="1.1655011655011655E-3"/>
    <n v="2.1270396270396272E-2"/>
    <n v="4.8951048951048952E-2"/>
    <n v="3.4090909090909088E-2"/>
    <n v="5.244755244755245E-3"/>
    <n v="2.5225185287176674E-3"/>
    <n v="2.7008936548436301E-2"/>
    <n v="5.7532578814695506E-2"/>
    <n v="4.1308125028704235E-2"/>
    <n v="8.1175395085867682E-3"/>
    <n v="30.73339160839161"/>
    <n v="66.254079254079258"/>
    <n v="75.729895104895107"/>
    <n v="105.50407925407926"/>
    <n v="33.817599067599069"/>
    <n v="30.835289305163343"/>
    <n v="66.473747104726726"/>
    <n v="75.98098037352672"/>
    <n v="105.85388193166847"/>
    <n v="33.929722568293258"/>
  </r>
  <r>
    <x v="29"/>
    <x v="7"/>
    <n v="2"/>
    <x v="29"/>
    <x v="2"/>
    <x v="1"/>
    <n v="3788"/>
    <n v="947"/>
    <n v="22"/>
    <n v="133"/>
    <n v="76"/>
    <n v="365"/>
    <n v="141"/>
    <n v="223126"/>
    <n v="414433"/>
    <n v="63268"/>
    <n v="1149486"/>
    <n v="761405"/>
    <n v="10142.09090909091"/>
    <n v="3116.0375939849623"/>
    <n v="832.47368421052636"/>
    <n v="3149.2767123287672"/>
    <n v="5400.0354609929082"/>
    <n v="5.8078141499472019E-3"/>
    <n v="3.5110876451953536E-2"/>
    <n v="2.0063357972544878E-2"/>
    <n v="9.6356916578669488E-2"/>
    <n v="3.7222808870116156E-2"/>
    <n v="8.6845001765342763E-3"/>
    <n v="4.2078913910303967E-2"/>
    <n v="2.5371612580730209E-2"/>
    <n v="0.10752788559670827"/>
    <n v="4.4389495311282522E-2"/>
    <n v="58.903379091869063"/>
    <n v="109.40681098204857"/>
    <n v="16.702217529039071"/>
    <n v="303.45459345300952"/>
    <n v="201.00448785638861"/>
    <n v="59.098675424210555"/>
    <n v="109.76955331105228"/>
    <n v="16.757594349107471"/>
    <n v="304.46070838303962"/>
    <n v="201.67092567146383"/>
  </r>
  <r>
    <x v="29"/>
    <x v="7"/>
    <n v="2"/>
    <x v="30"/>
    <x v="3"/>
    <x v="1"/>
    <n v="26440"/>
    <n v="6610"/>
    <n v="50"/>
    <n v="686"/>
    <n v="395"/>
    <n v="978"/>
    <n v="165"/>
    <n v="867513"/>
    <n v="2432712"/>
    <n v="291818"/>
    <n v="3256213"/>
    <n v="905732"/>
    <n v="17350.259999999998"/>
    <n v="3546.2274052478133"/>
    <n v="738.77974683544301"/>
    <n v="3329.4611451942742"/>
    <n v="5489.2848484848482"/>
    <n v="1.8910741301059002E-3"/>
    <n v="2.594553706505295E-2"/>
    <n v="1.4939485627836611E-2"/>
    <n v="3.6989409984871408E-2"/>
    <n v="6.2405446293494708E-3"/>
    <n v="2.5136158226410836E-3"/>
    <n v="2.8223507841612441E-2"/>
    <n v="1.6677784600512325E-2"/>
    <n v="3.9693862927278764E-2"/>
    <n v="7.368981009877441E-3"/>
    <n v="32.810627836611197"/>
    <n v="92.008774583963685"/>
    <n v="11.036989409984871"/>
    <n v="123.15480332829047"/>
    <n v="34.256127080181543"/>
    <n v="32.919412686939019"/>
    <n v="92.313833079698838"/>
    <n v="11.073582956655599"/>
    <n v="123.56312763448588"/>
    <n v="34.369704536723539"/>
  </r>
  <r>
    <x v="29"/>
    <x v="7"/>
    <n v="2"/>
    <x v="31"/>
    <x v="4"/>
    <x v="1"/>
    <n v="10964"/>
    <n v="2741"/>
    <n v="31"/>
    <n v="250"/>
    <n v="638"/>
    <n v="376"/>
    <n v="66"/>
    <n v="703292"/>
    <n v="810862"/>
    <n v="1291464"/>
    <n v="1211846"/>
    <n v="209113"/>
    <n v="22686.83870967742"/>
    <n v="3243.4479999999999"/>
    <n v="2024.2382445141066"/>
    <n v="3222.994680851064"/>
    <n v="3168.378787878788"/>
    <n v="2.8274352426121852E-3"/>
    <n v="2.2801897117840204E-2"/>
    <n v="5.8190441444728201E-2"/>
    <n v="3.4294053265231668E-2"/>
    <n v="6.019700839109814E-3"/>
    <n v="4.0089874114085629E-3"/>
    <n v="2.6123503804320505E-2"/>
    <n v="6.3399734386574882E-2"/>
    <n v="3.8343570666323948E-2"/>
    <n v="7.7409658879778378E-3"/>
    <n v="64.145567311200296"/>
    <n v="73.956767603064577"/>
    <n v="117.79131703757753"/>
    <n v="110.52955125866472"/>
    <n v="19.072692448011676"/>
    <n v="64.358244312502777"/>
    <n v="74.201974001872088"/>
    <n v="118.18185850656921"/>
    <n v="110.89601607458813"/>
    <n v="19.135928665362883"/>
  </r>
  <r>
    <x v="29"/>
    <x v="7"/>
    <n v="2"/>
    <x v="32"/>
    <x v="5"/>
    <x v="1"/>
    <n v="4468"/>
    <n v="1117"/>
    <n v="26"/>
    <n v="122"/>
    <n v="294"/>
    <n v="176"/>
    <n v="49"/>
    <n v="521319"/>
    <n v="394425"/>
    <n v="453403"/>
    <n v="628916"/>
    <n v="291523"/>
    <n v="20050.73076923077"/>
    <n v="3232.9918032786886"/>
    <n v="1542.187074829932"/>
    <n v="3573.3863636363635"/>
    <n v="5949.4489795918371"/>
    <n v="5.8191584601611458E-3"/>
    <n v="2.730528200537153E-2"/>
    <n v="6.580125335720681E-2"/>
    <n v="3.9391226499552373E-2"/>
    <n v="1.0966875559534467E-2"/>
    <n v="8.4704783231556759E-3"/>
    <n v="3.2986100985894384E-2"/>
    <n v="7.4443687164123959E-2"/>
    <n v="4.617189269248903E-2"/>
    <n v="1.4597206484038434E-2"/>
    <n v="116.67837958818264"/>
    <n v="88.277752909579235"/>
    <n v="101.477842435094"/>
    <n v="140.76007162041182"/>
    <n v="65.246866606982991"/>
    <n v="117.06523107189091"/>
    <n v="88.570441064934471"/>
    <n v="101.81429597557073"/>
    <n v="141.22676684488641"/>
    <n v="65.463195006840067"/>
  </r>
  <r>
    <x v="29"/>
    <x v="7"/>
    <n v="2"/>
    <x v="33"/>
    <x v="6"/>
    <x v="1"/>
    <n v="29764"/>
    <n v="7441"/>
    <n v="114"/>
    <n v="879"/>
    <n v="767"/>
    <n v="1579"/>
    <n v="258"/>
    <n v="3435620"/>
    <n v="2536238"/>
    <n v="1080987"/>
    <n v="3908182"/>
    <n v="2622007"/>
    <n v="30137.017543859649"/>
    <n v="2885.3674630261662"/>
    <n v="1409.3702737940025"/>
    <n v="2475.0994300189996"/>
    <n v="10162.817829457364"/>
    <n v="3.830130358822739E-3"/>
    <n v="2.9532320924606909E-2"/>
    <n v="2.5769385835237198E-2"/>
    <n v="5.3050665233167586E-2"/>
    <n v="8.6681897594409352E-3"/>
    <n v="4.6643564174800763E-3"/>
    <n v="3.1818707180047964E-2"/>
    <n v="2.7909284429683899E-2"/>
    <n v="5.6077711519772269E-2"/>
    <n v="9.9201311538233382E-3"/>
    <n v="115.42870581911033"/>
    <n v="85.211597903507595"/>
    <n v="36.318606370111546"/>
    <n v="131.30567128074185"/>
    <n v="88.093233436366077"/>
    <n v="115.81141396320913"/>
    <n v="85.494120108516555"/>
    <n v="36.43902205303484"/>
    <n v="131.74102009115171"/>
    <n v="88.3853098105821"/>
  </r>
  <r>
    <x v="29"/>
    <x v="7"/>
    <n v="2"/>
    <x v="34"/>
    <x v="7"/>
    <x v="1"/>
    <n v="28044"/>
    <n v="7011"/>
    <n v="213"/>
    <n v="703"/>
    <n v="410"/>
    <n v="1200"/>
    <n v="174"/>
    <n v="3135027"/>
    <n v="1663552"/>
    <n v="317736"/>
    <n v="3706687"/>
    <n v="893676"/>
    <n v="14718.43661971831"/>
    <n v="2366.3613086770984"/>
    <n v="774.96585365853662"/>
    <n v="3088.9058333333332"/>
    <n v="5136.0689655172409"/>
    <n v="7.5952075310226786E-3"/>
    <n v="2.5067750677506776E-2"/>
    <n v="1.4619883040935672E-2"/>
    <n v="4.2789901583226361E-2"/>
    <n v="6.2045357295678217E-3"/>
    <n v="8.8031609593796981E-3"/>
    <n v="2.7242858765645223E-2"/>
    <n v="1.6289857343671509E-2"/>
    <n v="4.5605756155508659E-2"/>
    <n v="7.2970801208500375E-3"/>
    <n v="111.78958065896448"/>
    <n v="59.319355298816149"/>
    <n v="11.329910141206675"/>
    <n v="132.17397660818713"/>
    <n v="31.866923406076165"/>
    <n v="112.16022314897577"/>
    <n v="59.516030815659626"/>
    <n v="11.367474877397536"/>
    <n v="132.61220431703063"/>
    <n v="31.972579369454895"/>
  </r>
  <r>
    <x v="29"/>
    <x v="7"/>
    <n v="2"/>
    <x v="35"/>
    <x v="8"/>
    <x v="1"/>
    <n v="3656"/>
    <n v="914"/>
    <n v="35"/>
    <n v="98"/>
    <n v="121"/>
    <n v="123"/>
    <n v="43"/>
    <n v="414080"/>
    <n v="291335"/>
    <n v="109734"/>
    <n v="399667"/>
    <n v="189799"/>
    <n v="11830.857142857143"/>
    <n v="2972.8061224489797"/>
    <n v="906.89256198347107"/>
    <n v="3249.3252032520327"/>
    <n v="4413.9302325581393"/>
    <n v="9.5733041575492336E-3"/>
    <n v="2.6805251641137857E-2"/>
    <n v="3.3096280087527352E-2"/>
    <n v="3.3643326039387307E-2"/>
    <n v="1.1761487964989058E-2"/>
    <n v="1.3325581448783066E-2"/>
    <n v="3.3029152271232397E-2"/>
    <n v="3.9989688894245472E-2"/>
    <n v="4.0591505304863489E-2"/>
    <n v="1.5915950520634294E-2"/>
    <n v="113.26039387308533"/>
    <n v="79.686816192560173"/>
    <n v="30.014770240700219"/>
    <n v="109.31810722100657"/>
    <n v="51.914387308533918"/>
    <n v="113.63591289871658"/>
    <n v="79.951020779432952"/>
    <n v="30.114285321744024"/>
    <n v="109.68055544940921"/>
    <n v="52.086511380079962"/>
  </r>
  <r>
    <x v="29"/>
    <x v="7"/>
    <n v="2"/>
    <x v="36"/>
    <x v="9"/>
    <x v="1"/>
    <n v="2616"/>
    <n v="654"/>
    <n v="26"/>
    <n v="79"/>
    <n v="131"/>
    <n v="109"/>
    <n v="25"/>
    <n v="371367"/>
    <n v="249969"/>
    <n v="95078"/>
    <n v="357362"/>
    <n v="115194"/>
    <n v="14283.346153846154"/>
    <n v="3164.1645569620255"/>
    <n v="725.78625954198469"/>
    <n v="3278.5504587155965"/>
    <n v="4607.76"/>
    <n v="9.9388379204892966E-3"/>
    <n v="3.0198776758409786E-2"/>
    <n v="5.007645259938838E-2"/>
    <n v="4.1666666666666664E-2"/>
    <n v="9.5565749235474E-3"/>
    <n v="1.4457770559071444E-2"/>
    <n v="3.7994799383073492E-2"/>
    <n v="6.0012145416490623E-2"/>
    <n v="5.0769775342249038E-2"/>
    <n v="1.3988608300906792E-2"/>
    <n v="141.95986238532109"/>
    <n v="95.553899082568805"/>
    <n v="36.344801223241589"/>
    <n v="136.60626911314984"/>
    <n v="44.034403669724767"/>
    <n v="142.43053556045959"/>
    <n v="95.870711569720854"/>
    <n v="36.46530375616944"/>
    <n v="137.05919225175353"/>
    <n v="44.180401364018834"/>
  </r>
  <r>
    <x v="29"/>
    <x v="7"/>
    <n v="2"/>
    <x v="37"/>
    <x v="10"/>
    <x v="1"/>
    <n v="7272"/>
    <n v="1818"/>
    <n v="61"/>
    <n v="215"/>
    <n v="693"/>
    <n v="466"/>
    <n v="172"/>
    <n v="1159196"/>
    <n v="882746"/>
    <n v="684983"/>
    <n v="1479065"/>
    <n v="926041"/>
    <n v="19003.213114754097"/>
    <n v="4105.7953488372095"/>
    <n v="988.43145743145737"/>
    <n v="3173.9592274678112"/>
    <n v="5383.9593023255811"/>
    <n v="8.3883388338833881E-3"/>
    <n v="2.9565456545654567E-2"/>
    <n v="9.5297029702970298E-2"/>
    <n v="6.4081408140814075E-2"/>
    <n v="2.3652365236523653E-2"/>
    <n v="1.0880279979503249E-2"/>
    <n v="3.4193574343668216E-2"/>
    <n v="0.10331975046041683"/>
    <n v="7.0772762756927288E-2"/>
    <n v="2.780447201418151E-2"/>
    <n v="159.40539053905391"/>
    <n v="121.38971397139714"/>
    <n v="94.194581958195826"/>
    <n v="203.39177667766776"/>
    <n v="127.34337183718372"/>
    <n v="159.93390500813362"/>
    <n v="121.79218605853534"/>
    <n v="94.506887579137953"/>
    <n v="204.06612963714088"/>
    <n v="127.76558349721452"/>
  </r>
  <r>
    <x v="29"/>
    <x v="7"/>
    <n v="2"/>
    <x v="38"/>
    <x v="11"/>
    <x v="1"/>
    <n v="28340"/>
    <n v="7085"/>
    <n v="58"/>
    <n v="629"/>
    <n v="2105"/>
    <n v="921"/>
    <n v="245"/>
    <n v="953470"/>
    <n v="1285104"/>
    <n v="1939206"/>
    <n v="1686491"/>
    <n v="1302385"/>
    <n v="16439.137931034482"/>
    <n v="2043.0906200317966"/>
    <n v="921.23800475059386"/>
    <n v="1831.1520086862106"/>
    <n v="5315.8571428571431"/>
    <n v="2.0465772759350742E-3"/>
    <n v="2.2194777699364857E-2"/>
    <n v="7.4276640790402262E-2"/>
    <n v="3.2498235709244885E-2"/>
    <n v="8.6450247000705721E-3"/>
    <n v="2.6720742425645301E-3"/>
    <n v="2.4233732385297548E-2"/>
    <n v="7.7905939685628006E-2"/>
    <n v="3.4952446001250276E-2"/>
    <n v="9.9263332158811557E-3"/>
    <n v="33.643966125617503"/>
    <n v="45.345942131263229"/>
    <n v="68.426464361326751"/>
    <n v="59.509209597741709"/>
    <n v="45.955716302046575"/>
    <n v="33.755513939869495"/>
    <n v="45.496288279843142"/>
    <n v="68.653334835158489"/>
    <n v="59.706514583536396"/>
    <n v="46.108084179446578"/>
  </r>
  <r>
    <x v="29"/>
    <x v="7"/>
    <n v="2"/>
    <x v="39"/>
    <x v="12"/>
    <x v="1"/>
    <n v="20252"/>
    <n v="5063"/>
    <n v="80"/>
    <n v="602"/>
    <n v="1031"/>
    <n v="1143"/>
    <n v="224"/>
    <n v="1776086"/>
    <n v="2012353"/>
    <n v="1255681"/>
    <n v="3373094"/>
    <n v="1015446"/>
    <n v="22201.075000000001"/>
    <n v="3342.7790697674418"/>
    <n v="1217.9253152279341"/>
    <n v="2951.0883639545059"/>
    <n v="4533.2410714285716"/>
    <n v="3.9502271380604387E-3"/>
    <n v="2.9725459213904799E-2"/>
    <n v="5.0908552241753897E-2"/>
    <n v="5.6438870235038512E-2"/>
    <n v="1.1060635986569228E-2"/>
    <n v="4.9772344040226908E-3"/>
    <n v="3.2506027505443576E-2"/>
    <n v="5.4507465380901822E-2"/>
    <n v="6.0217167625831181E-2"/>
    <n v="1.2773002962035873E-2"/>
    <n v="87.699288959115151"/>
    <n v="99.365642899466721"/>
    <n v="62.002814536835871"/>
    <n v="166.55609322536046"/>
    <n v="50.1405293304365"/>
    <n v="87.990059195843997"/>
    <n v="99.695093364248279"/>
    <n v="62.208387162049924"/>
    <n v="167.10831611371646"/>
    <n v="50.306772110237347"/>
  </r>
  <r>
    <x v="29"/>
    <x v="7"/>
    <n v="2"/>
    <x v="40"/>
    <x v="13"/>
    <x v="1"/>
    <n v="5956"/>
    <n v="1489"/>
    <n v="50"/>
    <n v="194"/>
    <n v="287"/>
    <n v="268"/>
    <n v="80"/>
    <n v="1052823"/>
    <n v="636867"/>
    <n v="255970"/>
    <n v="938308"/>
    <n v="764965"/>
    <n v="21056.46"/>
    <n v="3282.819587628866"/>
    <n v="891.88153310104531"/>
    <n v="3501.1492537313434"/>
    <n v="9562.0625"/>
    <n v="8.3948959032907992E-3"/>
    <n v="3.2572196104768303E-2"/>
    <n v="4.8186702484889189E-2"/>
    <n v="4.4996642041638682E-2"/>
    <n v="1.3431833445265278E-2"/>
    <n v="1.1149477304897119E-2"/>
    <n v="3.7931536962450878E-2"/>
    <n v="5.4652439916258337E-2"/>
    <n v="5.1255153883138199E-2"/>
    <n v="1.690727327890084E-2"/>
    <n v="176.76678979180659"/>
    <n v="106.92864338482202"/>
    <n v="42.976830087306915"/>
    <n v="157.53995970449967"/>
    <n v="128.43603089321692"/>
    <n v="177.35286662234424"/>
    <n v="107.28316925748439"/>
    <n v="43.119321357266557"/>
    <n v="158.06228926864114"/>
    <n v="128.8618653047678"/>
  </r>
  <r>
    <x v="29"/>
    <x v="7"/>
    <n v="2"/>
    <x v="41"/>
    <x v="14"/>
    <x v="1"/>
    <n v="29832"/>
    <n v="7458"/>
    <n v="238"/>
    <n v="949"/>
    <n v="1771"/>
    <n v="1476"/>
    <n v="327"/>
    <n v="3523237"/>
    <n v="3039005"/>
    <n v="2217618"/>
    <n v="5121650"/>
    <n v="4007082"/>
    <n v="14803.51680672269"/>
    <n v="3202.3234984193887"/>
    <n v="1252.1840767927724"/>
    <n v="3469.9525745257451"/>
    <n v="12254.073394495414"/>
    <n v="7.9780101903995718E-3"/>
    <n v="3.1811477607937788E-2"/>
    <n v="5.9365781710914452E-2"/>
    <n v="4.9477071600965407E-2"/>
    <n v="1.0961383748994368E-2"/>
    <n v="9.1781246786744493E-3"/>
    <n v="3.4178959259558842E-2"/>
    <n v="6.2553597504686975E-2"/>
    <n v="5.2402557627620888E-2"/>
    <n v="1.2365988235607497E-2"/>
    <n v="118.10260793778492"/>
    <n v="101.87064226334138"/>
    <n v="74.336886564762665"/>
    <n v="171.68309198176456"/>
    <n v="134.32160096540628"/>
    <n v="118.49418150327158"/>
    <n v="102.20839814617916"/>
    <n v="74.583353262049101"/>
    <n v="172.2523136241561"/>
    <n v="134.76694920225137"/>
  </r>
  <r>
    <x v="29"/>
    <x v="7"/>
    <n v="2"/>
    <x v="42"/>
    <x v="15"/>
    <x v="1"/>
    <n v="4124"/>
    <n v="1031"/>
    <n v="36"/>
    <n v="133"/>
    <n v="185"/>
    <n v="219"/>
    <n v="51"/>
    <n v="636324"/>
    <n v="418250"/>
    <n v="197259"/>
    <n v="660590"/>
    <n v="445981"/>
    <n v="17675.666666666668"/>
    <n v="3144.7368421052633"/>
    <n v="1066.2648648648649"/>
    <n v="3016.3926940639271"/>
    <n v="8744.7254901960787"/>
    <n v="8.7293889427740058E-3"/>
    <n v="3.2250242483026187E-2"/>
    <n v="4.4859359844810862E-2"/>
    <n v="5.3103782735208535E-2"/>
    <n v="1.2366634335596509E-2"/>
    <n v="1.2104473284064667E-2"/>
    <n v="3.8660044574492701E-2"/>
    <n v="5.2369651291809781E-2"/>
    <n v="6.1239774730636173E-2"/>
    <n v="1.637641141675952E-2"/>
    <n v="154.29776915615906"/>
    <n v="101.41852570320077"/>
    <n v="47.831959262851598"/>
    <n v="160.18186226964113"/>
    <n v="108.14282250242483"/>
    <n v="154.80934911760193"/>
    <n v="101.75478257685864"/>
    <n v="47.990547893194403"/>
    <n v="160.71295115946697"/>
    <n v="108.50137403086671"/>
  </r>
  <r>
    <x v="29"/>
    <x v="7"/>
    <n v="2"/>
    <x v="43"/>
    <x v="16"/>
    <x v="1"/>
    <n v="7144"/>
    <n v="1786"/>
    <n v="61"/>
    <n v="223"/>
    <n v="692"/>
    <n v="253"/>
    <n v="284"/>
    <n v="1186382"/>
    <n v="410128"/>
    <n v="475985"/>
    <n v="839690"/>
    <n v="1609275"/>
    <n v="19448.885245901638"/>
    <n v="1839.1390134529147"/>
    <n v="687.83959537572252"/>
    <n v="3318.9328063241105"/>
    <n v="5666.461267605634"/>
    <n v="8.538633818589025E-3"/>
    <n v="3.1215005599104142E-2"/>
    <n v="9.6864501679731249E-2"/>
    <n v="3.5414333706606946E-2"/>
    <n v="3.9753639417693172E-2"/>
    <n v="1.1075031167659195E-2"/>
    <n v="3.6008813295793425E-2"/>
    <n v="0.10501799986343686"/>
    <n v="4.0509344844762547E-2"/>
    <n v="4.5139622439843652E-2"/>
    <n v="166.06690929451287"/>
    <n v="57.408734602463603"/>
    <n v="66.62723964165734"/>
    <n v="117.53779395296752"/>
    <n v="225.26245800671893"/>
    <n v="166.6175102754502"/>
    <n v="57.599075385710364"/>
    <n v="66.848144719373835"/>
    <n v="117.92749485679383"/>
    <n v="226.00932401918195"/>
  </r>
  <r>
    <x v="29"/>
    <x v="7"/>
    <n v="2"/>
    <x v="44"/>
    <x v="17"/>
    <x v="1"/>
    <n v="24328"/>
    <n v="6082"/>
    <n v="155"/>
    <n v="705"/>
    <n v="1748"/>
    <n v="879"/>
    <n v="253"/>
    <n v="2374792"/>
    <n v="2233448"/>
    <n v="1053110"/>
    <n v="2806872"/>
    <n v="499458"/>
    <n v="15321.23870967742"/>
    <n v="3168.0113475177304"/>
    <n v="602.46567505720827"/>
    <n v="3193.2559726962459"/>
    <n v="1974.1422924901185"/>
    <n v="6.371259454126932E-3"/>
    <n v="2.8978954291351527E-2"/>
    <n v="7.1851364682670171E-2"/>
    <n v="3.6131206839855309E-2"/>
    <n v="1.0399539625123315E-2"/>
    <n v="7.5598367644879629E-3"/>
    <n v="3.148482346603703E-2"/>
    <n v="7.5709069499093201E-2"/>
    <n v="3.8918950977290555E-2"/>
    <n v="1.1914983018777662E-2"/>
    <n v="97.61558697796778"/>
    <n v="91.805656034199274"/>
    <n v="43.287980927326537"/>
    <n v="115.37619204209142"/>
    <n v="20.530170996382768"/>
    <n v="97.939235067603278"/>
    <n v="92.110041082868904"/>
    <n v="43.431503829406402"/>
    <n v="115.75872607481992"/>
    <n v="20.598239537776358"/>
  </r>
  <r>
    <x v="29"/>
    <x v="7"/>
    <n v="2"/>
    <x v="45"/>
    <x v="18"/>
    <x v="1"/>
    <n v="23844"/>
    <n v="5961"/>
    <n v="98"/>
    <n v="849"/>
    <n v="1779"/>
    <n v="1420"/>
    <n v="286"/>
    <n v="3921330"/>
    <n v="3108211"/>
    <n v="1627352"/>
    <n v="5073509"/>
    <n v="3120726"/>
    <n v="40013.571428571428"/>
    <n v="3661.0259128386338"/>
    <n v="914.75660483417653"/>
    <n v="3572.8936619718311"/>
    <n v="10911.629370629371"/>
    <n v="4.110048649555444E-3"/>
    <n v="3.5606441872169096E-2"/>
    <n v="7.4609964771011575E-2"/>
    <n v="5.9553766146619697E-2"/>
    <n v="1.1994631773192417E-2"/>
    <n v="5.0754224781613295E-3"/>
    <n v="3.8402574732357531E-2"/>
    <n v="7.8574818693776624E-2"/>
    <n v="6.312475065264736E-2"/>
    <n v="1.3637260738063003E-2"/>
    <n v="164.45772521389028"/>
    <n v="130.35610635799364"/>
    <n v="68.249958060728062"/>
    <n v="212.77927361181011"/>
    <n v="130.88097634625063"/>
    <n v="165.00299088548113"/>
    <n v="130.78830685077568"/>
    <n v="68.476243321390825"/>
    <n v="213.48475116463203"/>
    <n v="131.31491706489481"/>
  </r>
  <r>
    <x v="29"/>
    <x v="7"/>
    <n v="2"/>
    <x v="46"/>
    <x v="19"/>
    <x v="1"/>
    <n v="12976"/>
    <n v="3244"/>
    <n v="121"/>
    <n v="385"/>
    <n v="1090"/>
    <n v="568"/>
    <n v="136"/>
    <n v="1633529"/>
    <n v="1161912"/>
    <n v="903829"/>
    <n v="1728791"/>
    <n v="334065"/>
    <n v="13500.239669421488"/>
    <n v="3017.9532467532467"/>
    <n v="829.20091743119269"/>
    <n v="3043.6461267605632"/>
    <n v="2456.3602941176468"/>
    <n v="9.3249075215782982E-3"/>
    <n v="2.9670160295930951E-2"/>
    <n v="8.4001233045622695E-2"/>
    <n v="4.3773119605425403E-2"/>
    <n v="1.0480887792848335E-2"/>
    <n v="1.1290861700452657E-2"/>
    <n v="3.3140764930911427E-2"/>
    <n v="8.9675055969740874E-2"/>
    <n v="4.7957871609147482E-2"/>
    <n v="1.2563923102576615E-2"/>
    <n v="125.88848643649816"/>
    <n v="89.543156596794077"/>
    <n v="69.653899506781755"/>
    <n v="133.2298859432799"/>
    <n v="25.744836621454994"/>
    <n v="126.30587437016364"/>
    <n v="89.840040244884278"/>
    <n v="69.884839587243718"/>
    <n v="133.67161455858425"/>
    <n v="25.830194579630184"/>
  </r>
  <r>
    <x v="29"/>
    <x v="7"/>
    <n v="2"/>
    <x v="47"/>
    <x v="20"/>
    <x v="1"/>
    <n v="11720"/>
    <n v="2930"/>
    <n v="99"/>
    <n v="454"/>
    <n v="995"/>
    <n v="657"/>
    <n v="101"/>
    <n v="1531569"/>
    <n v="1906122"/>
    <n v="2247656"/>
    <n v="3062049"/>
    <n v="413632"/>
    <n v="15470.39393939394"/>
    <n v="4198.5066079295157"/>
    <n v="2258.9507537688442"/>
    <n v="4660.6529680365293"/>
    <n v="4095.3663366336632"/>
    <n v="8.4470989761092144E-3"/>
    <n v="3.8737201365187712E-2"/>
    <n v="8.4897610921501707E-2"/>
    <n v="5.6058020477815697E-2"/>
    <n v="8.617747440273037E-3"/>
    <n v="1.0416816058706842E-2"/>
    <n v="4.2890348367222129E-2"/>
    <n v="9.0896553353392404E-2"/>
    <n v="6.1008914664905566E-2"/>
    <n v="1.0607089964629991E-2"/>
    <n v="130.67994880546075"/>
    <n v="162.63839590443686"/>
    <n v="191.77952218430033"/>
    <n v="261.26697952218433"/>
    <n v="35.292832764505121"/>
    <n v="131.11322300985702"/>
    <n v="163.1776295224013"/>
    <n v="192.41537428443849"/>
    <n v="262.13321985761638"/>
    <n v="35.409847457093463"/>
  </r>
  <r>
    <x v="29"/>
    <x v="7"/>
    <n v="2"/>
    <x v="48"/>
    <x v="21"/>
    <x v="1"/>
    <n v="21176"/>
    <n v="5294"/>
    <n v="250"/>
    <n v="862"/>
    <n v="1082"/>
    <n v="1321"/>
    <n v="315"/>
    <n v="3165358"/>
    <n v="2473308"/>
    <n v="1232839"/>
    <n v="3951893"/>
    <n v="882396"/>
    <n v="12661.432000000001"/>
    <n v="2869.2668213457077"/>
    <n v="1139.4075785582254"/>
    <n v="2991.5919757759275"/>
    <n v="2801.2571428571428"/>
    <n v="1.1805817907064602E-2"/>
    <n v="4.0706460143558748E-2"/>
    <n v="5.1095579901775594E-2"/>
    <n v="6.2381941820929356E-2"/>
    <n v="1.4875330562901398E-2"/>
    <n v="1.3535248524731402E-2"/>
    <n v="4.3870495920297112E-2"/>
    <n v="5.4621210916149986E-2"/>
    <n v="6.6254307685406799E-2"/>
    <n v="1.6813594283855378E-2"/>
    <n v="149.47856063468078"/>
    <n v="116.79769550434455"/>
    <n v="58.218690970910465"/>
    <n v="186.621316584813"/>
    <n v="41.669625991688704"/>
    <n v="149.9741623319978"/>
    <n v="117.1849425843866"/>
    <n v="58.411717194458838"/>
    <n v="187.24006646347294"/>
    <n v="41.807783178113041"/>
  </r>
  <r>
    <x v="29"/>
    <x v="7"/>
    <n v="2"/>
    <x v="49"/>
    <x v="22"/>
    <x v="1"/>
    <n v="6608"/>
    <n v="1652"/>
    <n v="75"/>
    <n v="266"/>
    <n v="95"/>
    <n v="397"/>
    <n v="149"/>
    <n v="1104115"/>
    <n v="966535"/>
    <n v="71013"/>
    <n v="1366116"/>
    <n v="836308"/>
    <n v="14721.533333333333"/>
    <n v="3633.5902255639098"/>
    <n v="747.50526315789477"/>
    <n v="3441.0982367758188"/>
    <n v="5612.8053691275172"/>
    <n v="1.1349878934624698E-2"/>
    <n v="4.025423728813559E-2"/>
    <n v="1.4376513317191284E-2"/>
    <n v="6.0078692493946734E-2"/>
    <n v="2.2548426150121065E-2"/>
    <n v="1.438613104971608E-2"/>
    <n v="4.5888081150999786E-2"/>
    <n v="1.7788467662215882E-2"/>
    <n v="6.6889943539246197E-2"/>
    <n v="2.6803691490501755E-2"/>
    <n v="167.08762106537532"/>
    <n v="146.26740314769975"/>
    <n v="10.746519370460048"/>
    <n v="206.73668280871669"/>
    <n v="126.55992736077482"/>
    <n v="167.64160625394726"/>
    <n v="146.75235813358108"/>
    <n v="10.782149852969622"/>
    <n v="207.42212592820255"/>
    <n v="126.97954148166279"/>
  </r>
  <r>
    <x v="29"/>
    <x v="7"/>
    <n v="2"/>
    <x v="50"/>
    <x v="23"/>
    <x v="1"/>
    <n v="10212"/>
    <n v="2553"/>
    <n v="124"/>
    <n v="472"/>
    <n v="385"/>
    <n v="978"/>
    <n v="312"/>
    <n v="2135717"/>
    <n v="1383927"/>
    <n v="386027"/>
    <n v="3384661"/>
    <n v="1779000"/>
    <n v="17223.524193548386"/>
    <n v="2932.0487288135591"/>
    <n v="1002.6675324675325"/>
    <n v="3460.7985685071576"/>
    <n v="5701.9230769230771"/>
    <n v="1.2142577359968664E-2"/>
    <n v="4.6220133176654916E-2"/>
    <n v="3.7700744222483352E-2"/>
    <n v="9.5769682726204466E-2"/>
    <n v="3.0552291421856639E-2"/>
    <n v="1.4667819867349455E-2"/>
    <n v="5.106119010313738E-2"/>
    <n v="4.2092422876587134E-2"/>
    <n v="0.10255474869220665"/>
    <n v="3.4520409676213316E-2"/>
    <n v="209.13797493145319"/>
    <n v="135.51968272620448"/>
    <n v="37.801312181746965"/>
    <n v="331.43958088523306"/>
    <n v="174.20681551116334"/>
    <n v="209.83137962380093"/>
    <n v="135.96900324744709"/>
    <n v="37.926643830637211"/>
    <n v="332.53848107631944"/>
    <n v="174.78440465227456"/>
  </r>
  <r>
    <x v="29"/>
    <x v="7"/>
    <n v="2"/>
    <x v="51"/>
    <x v="24"/>
    <x v="1"/>
    <n v="5260"/>
    <n v="1315"/>
    <n v="69"/>
    <n v="279"/>
    <n v="242"/>
    <n v="501"/>
    <n v="10"/>
    <n v="752759"/>
    <n v="720833"/>
    <n v="394209"/>
    <n v="1298531"/>
    <n v="59971"/>
    <n v="10909.550724637682"/>
    <n v="2583.6308243727599"/>
    <n v="1628.9628099173553"/>
    <n v="2591.8782435129742"/>
    <n v="5997.1"/>
    <n v="1.3117870722433461E-2"/>
    <n v="5.3041825095057032E-2"/>
    <n v="4.6007604562737642E-2"/>
    <n v="9.5247148288973391E-2"/>
    <n v="1.9011406844106464E-3"/>
    <n v="1.6773207235398661E-2"/>
    <n v="6.024191098715883E-2"/>
    <n v="5.2738150864709572E-2"/>
    <n v="0.10467806740438036"/>
    <n v="3.3005892989029315E-3"/>
    <n v="143.11007604562738"/>
    <n v="137.04049429657795"/>
    <n v="74.944676806083649"/>
    <n v="246.86901140684409"/>
    <n v="11.401330798479087"/>
    <n v="143.58456279670548"/>
    <n v="137.49485712484022"/>
    <n v="75.193158654398644"/>
    <n v="247.68751474637801"/>
    <n v="11.439132332501138"/>
  </r>
  <r>
    <x v="29"/>
    <x v="7"/>
    <n v="2"/>
    <x v="52"/>
    <x v="25"/>
    <x v="1"/>
    <n v="24176"/>
    <n v="6044"/>
    <n v="314"/>
    <n v="1152"/>
    <n v="2191"/>
    <n v="1192"/>
    <n v="145"/>
    <n v="4442333"/>
    <n v="2944609"/>
    <n v="1706290"/>
    <n v="3732158"/>
    <n v="797772"/>
    <n v="14147.557324840764"/>
    <n v="2556.0842013888887"/>
    <n v="778.77225011410314"/>
    <n v="3131.0050335570468"/>
    <n v="5501.8758620689659"/>
    <n v="1.2988087359364658E-2"/>
    <n v="4.7650562541363337E-2"/>
    <n v="9.0627068166776972E-2"/>
    <n v="4.9305095962938451E-2"/>
    <n v="5.9976836532097946E-3"/>
    <n v="1.4684757806325334E-2"/>
    <n v="5.0842805064036607E-2"/>
    <n v="9.4929001484360523E-2"/>
    <n v="5.2549464527187867E-2"/>
    <n v="7.1547257850283564E-3"/>
    <n v="183.74971045665123"/>
    <n v="121.798850099272"/>
    <n v="70.577845797485111"/>
    <n v="154.37450363997354"/>
    <n v="32.998510919920584"/>
    <n v="184.35893941896637"/>
    <n v="122.20267869237699"/>
    <n v="70.811849256052653"/>
    <n v="154.88633801743606"/>
    <n v="33.107918703561317"/>
  </r>
  <r>
    <x v="29"/>
    <x v="7"/>
    <n v="2"/>
    <x v="53"/>
    <x v="26"/>
    <x v="1"/>
    <n v="12144"/>
    <n v="3036"/>
    <n v="123"/>
    <n v="559"/>
    <n v="1408"/>
    <n v="1011"/>
    <n v="153"/>
    <n v="1630619"/>
    <n v="2072737"/>
    <n v="961096"/>
    <n v="3465450"/>
    <n v="512143"/>
    <n v="13257.065040650406"/>
    <n v="3707.937388193202"/>
    <n v="682.59659090909088"/>
    <n v="3427.7448071216618"/>
    <n v="3347.3398692810456"/>
    <n v="1.0128458498023716E-2"/>
    <n v="4.603096179183136E-2"/>
    <n v="0.11594202898550725"/>
    <n v="8.3250988142292495E-2"/>
    <n v="1.2598814229249012E-2"/>
    <n v="1.2245532980246603E-2"/>
    <n v="5.0461609363664818E-2"/>
    <n v="0.12271120585870737"/>
    <n v="8.9092092501001766E-2"/>
    <n v="1.4957047162525198E-2"/>
    <n v="134.27363306982872"/>
    <n v="170.67992424242425"/>
    <n v="79.14163372859025"/>
    <n v="285.36314229249012"/>
    <n v="42.17251317523057"/>
    <n v="134.71882226734158"/>
    <n v="171.24581984506668"/>
    <n v="79.404030742836269"/>
    <n v="286.30927434695593"/>
    <n v="42.312337702714814"/>
  </r>
  <r>
    <x v="30"/>
    <x v="7"/>
    <n v="3"/>
    <x v="27"/>
    <x v="0"/>
    <x v="1"/>
    <n v="27964"/>
    <n v="6991"/>
    <n v="50"/>
    <n v="893"/>
    <n v="525"/>
    <n v="1538"/>
    <n v="214"/>
    <n v="913624"/>
    <n v="1612552"/>
    <n v="1050954"/>
    <n v="2726610"/>
    <n v="747445"/>
    <n v="18272.48"/>
    <n v="1805.7693169092945"/>
    <n v="2001.8171428571429"/>
    <n v="1772.8283485045513"/>
    <n v="3492.733644859813"/>
    <n v="1.788013159776856E-3"/>
    <n v="3.1933915033614646E-2"/>
    <n v="1.8774138177656989E-2"/>
    <n v="5.4999284794736092E-2"/>
    <n v="7.6526963238449435E-3"/>
    <n v="2.3766575642838773E-3"/>
    <n v="3.4383738891288047E-2"/>
    <n v="2.0665265513837794E-2"/>
    <n v="5.8175799454023139E-2"/>
    <n v="8.8669106739475267E-3"/>
    <n v="32.671434701759402"/>
    <n v="57.665283936489772"/>
    <n v="37.58239164640252"/>
    <n v="97.504291231583466"/>
    <n v="26.728829924188243"/>
    <n v="32.779758052099567"/>
    <n v="57.856475318543808"/>
    <n v="37.706997456159485"/>
    <n v="97.827570316054761"/>
    <n v="26.817450348558669"/>
  </r>
  <r>
    <x v="30"/>
    <x v="7"/>
    <n v="3"/>
    <x v="28"/>
    <x v="1"/>
    <x v="1"/>
    <n v="3556"/>
    <n v="889"/>
    <n v="5"/>
    <n v="73"/>
    <n v="257"/>
    <n v="123"/>
    <n v="19"/>
    <n v="113975"/>
    <n v="229247"/>
    <n v="541062"/>
    <n v="388501"/>
    <n v="102520"/>
    <n v="22795"/>
    <n v="3140.3698630136987"/>
    <n v="2105.2996108949415"/>
    <n v="3158.5447154471544"/>
    <n v="5395.7894736842109"/>
    <n v="1.4060742407199099E-3"/>
    <n v="2.0528683914510685E-2"/>
    <n v="7.2272215973003373E-2"/>
    <n v="3.4589426321709783E-2"/>
    <n v="5.3430821147356583E-3"/>
    <n v="2.8701839844554704E-3"/>
    <n v="2.6069215816646431E-2"/>
    <n v="8.2389664696662632E-2"/>
    <n v="4.1729500932762086E-2"/>
    <n v="8.1915257031920635E-3"/>
    <n v="32.051462317210351"/>
    <n v="64.467660292463435"/>
    <n v="152.15466816647918"/>
    <n v="109.25224971878515"/>
    <n v="28.830146231721034"/>
    <n v="32.157730126175437"/>
    <n v="64.6814052049602"/>
    <n v="152.65914259731284"/>
    <n v="109.61447959420296"/>
    <n v="28.925733648041284"/>
  </r>
  <r>
    <x v="30"/>
    <x v="7"/>
    <n v="3"/>
    <x v="29"/>
    <x v="2"/>
    <x v="1"/>
    <n v="3924"/>
    <n v="981"/>
    <n v="21"/>
    <n v="146"/>
    <n v="125"/>
    <n v="200"/>
    <n v="108"/>
    <n v="270362"/>
    <n v="472119"/>
    <n v="130282"/>
    <n v="662017"/>
    <n v="580387"/>
    <n v="12874.380952380952"/>
    <n v="3233.6917808219177"/>
    <n v="1042.2560000000001"/>
    <n v="3310.085"/>
    <n v="5373.9537037037035"/>
    <n v="5.3516819571865441E-3"/>
    <n v="3.7206931702344549E-2"/>
    <n v="3.1855249745158E-2"/>
    <n v="5.09683995922528E-2"/>
    <n v="2.7522935779816515E-2"/>
    <n v="8.065441389583327E-3"/>
    <n v="4.4246885803431717E-2"/>
    <n v="3.8387338487348169E-2"/>
    <n v="5.9148944949679177E-2"/>
    <n v="3.3608186602227016E-2"/>
    <n v="68.899592252803259"/>
    <n v="120.315749235474"/>
    <n v="33.201325178389396"/>
    <n v="168.70973496432211"/>
    <n v="147.90698267074413"/>
    <n v="69.128031399661211"/>
    <n v="120.71466055280199"/>
    <n v="33.311405400206617"/>
    <n v="169.26909833153147"/>
    <n v="148.39737374318568"/>
  </r>
  <r>
    <x v="30"/>
    <x v="7"/>
    <n v="3"/>
    <x v="30"/>
    <x v="3"/>
    <x v="1"/>
    <n v="27392"/>
    <n v="6848"/>
    <n v="45"/>
    <n v="700"/>
    <n v="1691"/>
    <n v="1340"/>
    <n v="171"/>
    <n v="974714"/>
    <n v="2612258"/>
    <n v="1540150"/>
    <n v="4818940"/>
    <n v="986478"/>
    <n v="21660.31111111111"/>
    <n v="3731.7971428571427"/>
    <n v="910.7924305144885"/>
    <n v="3596.2238805970151"/>
    <n v="5768.8771929824561"/>
    <n v="1.6428154205607476E-3"/>
    <n v="2.5554906542056076E-2"/>
    <n v="6.1733352803738317E-2"/>
    <n v="4.8919392523364483E-2"/>
    <n v="6.2426985981308414E-3"/>
    <n v="2.2129552857906775E-3"/>
    <n v="2.7776475941216502E-2"/>
    <n v="6.5121537848216546E-2"/>
    <n v="5.195603204796849E-2"/>
    <n v="7.3515424670707874E-3"/>
    <n v="35.583893107476634"/>
    <n v="95.365727219626166"/>
    <n v="56.22627044392523"/>
    <n v="175.92508761682242"/>
    <n v="36.01336156542056"/>
    <n v="35.701872821399043"/>
    <n v="95.681915816005741"/>
    <n v="56.412690723512469"/>
    <n v="176.50837375266252"/>
    <n v="36.132765197902245"/>
  </r>
  <r>
    <x v="30"/>
    <x v="7"/>
    <n v="3"/>
    <x v="31"/>
    <x v="4"/>
    <x v="1"/>
    <n v="11300"/>
    <n v="2825"/>
    <n v="30"/>
    <n v="260"/>
    <n v="623"/>
    <n v="387"/>
    <n v="72"/>
    <n v="670456"/>
    <n v="858652"/>
    <n v="1192084"/>
    <n v="1430689"/>
    <n v="251107"/>
    <n v="22348.533333333333"/>
    <n v="3302.5076923076922"/>
    <n v="1913.4574638844301"/>
    <n v="3696.8708010335918"/>
    <n v="3487.5972222222222"/>
    <n v="2.6548672566371681E-3"/>
    <n v="2.3008849557522124E-2"/>
    <n v="5.513274336283186E-2"/>
    <n v="3.4247787610619466E-2"/>
    <n v="6.371681415929204E-3"/>
    <n v="3.7827419211221053E-3"/>
    <n v="2.6295166656433902E-2"/>
    <n v="6.0135471474610014E-2"/>
    <n v="3.8234049392949089E-2"/>
    <n v="8.1157184628436983E-3"/>
    <n v="59.332389380530977"/>
    <n v="75.986902654867251"/>
    <n v="105.49415929203539"/>
    <n v="126.60964601769912"/>
    <n v="22.221858407079647"/>
    <n v="59.529108112354542"/>
    <n v="76.238840041538069"/>
    <n v="105.84392907962348"/>
    <n v="127.02942498263332"/>
    <n v="22.295535800662552"/>
  </r>
  <r>
    <x v="30"/>
    <x v="7"/>
    <n v="3"/>
    <x v="32"/>
    <x v="5"/>
    <x v="1"/>
    <n v="4616"/>
    <n v="1154"/>
    <n v="26"/>
    <n v="126"/>
    <n v="264"/>
    <n v="189"/>
    <n v="46"/>
    <n v="544227"/>
    <n v="410467"/>
    <n v="389298"/>
    <n v="731155"/>
    <n v="298802"/>
    <n v="20931.807692307691"/>
    <n v="3257.6746031746034"/>
    <n v="1474.6136363636363"/>
    <n v="3868.5449735449733"/>
    <n v="6495.695652173913"/>
    <n v="5.6325823223570192E-3"/>
    <n v="2.729636048526863E-2"/>
    <n v="5.7192374350086658E-2"/>
    <n v="4.0944540727902948E-2"/>
    <n v="9.9653379549393406E-3"/>
    <n v="8.1991353257430157E-3"/>
    <n v="3.2884479716171193E-2"/>
    <n v="6.5155867807350942E-2"/>
    <n v="4.7740376636142084E-2"/>
    <n v="1.3371726915868897E-2"/>
    <n v="117.90012998266897"/>
    <n v="88.92266031195841"/>
    <n v="84.336655112651641"/>
    <n v="158.39579722703638"/>
    <n v="64.731802426343151"/>
    <n v="118.29103222500534"/>
    <n v="89.217486681662749"/>
    <n v="84.616276412471507"/>
    <n v="158.92096435214307"/>
    <n v="64.946423111855978"/>
  </r>
  <r>
    <x v="30"/>
    <x v="7"/>
    <n v="3"/>
    <x v="33"/>
    <x v="6"/>
    <x v="1"/>
    <n v="30844"/>
    <n v="7711"/>
    <n v="103"/>
    <n v="991"/>
    <n v="804"/>
    <n v="1646"/>
    <n v="271"/>
    <n v="3335084"/>
    <n v="2703890"/>
    <n v="1209654"/>
    <n v="4362796"/>
    <n v="2434154"/>
    <n v="32379.456310679612"/>
    <n v="2728.4460141271443"/>
    <n v="1504.544776119403"/>
    <n v="2650.5443499392468"/>
    <n v="8982.1180811808117"/>
    <n v="3.3393852937362209E-3"/>
    <n v="3.2129425496044611E-2"/>
    <n v="2.6066658021008948E-2"/>
    <n v="5.3365322266891453E-2"/>
    <n v="8.7861496563351061E-3"/>
    <n v="4.1047659591878635E-3"/>
    <n v="3.4468966692927115E-2"/>
    <n v="2.8180526037985088E-2"/>
    <n v="5.6347210401604758E-2"/>
    <n v="1.0024243468171034E-2"/>
    <n v="108.12748022305797"/>
    <n v="87.663402930877965"/>
    <n v="39.21845415639995"/>
    <n v="141.4471534171962"/>
    <n v="78.918233692128126"/>
    <n v="108.48598088360507"/>
    <n v="87.954054186152689"/>
    <n v="39.348484391930278"/>
    <n v="141.91612668678468"/>
    <n v="79.179890015289203"/>
  </r>
  <r>
    <x v="30"/>
    <x v="7"/>
    <n v="3"/>
    <x v="34"/>
    <x v="7"/>
    <x v="1"/>
    <n v="29040"/>
    <n v="7260"/>
    <n v="225"/>
    <n v="809"/>
    <n v="1476"/>
    <n v="1768"/>
    <n v="274"/>
    <n v="4149345"/>
    <n v="1876656"/>
    <n v="1375295"/>
    <n v="6027179"/>
    <n v="1395902"/>
    <n v="18441.533333333333"/>
    <n v="2319.7231149567369"/>
    <n v="931.77168021680222"/>
    <n v="3409.0378959276018"/>
    <n v="5094.5328467153286"/>
    <n v="7.7479338842975209E-3"/>
    <n v="2.7858126721763084E-2"/>
    <n v="5.0826446280991734E-2"/>
    <n v="6.0881542699724518E-2"/>
    <n v="9.4352617079889803E-3"/>
    <n v="8.9467748476683394E-3"/>
    <n v="3.0108208977481642E-2"/>
    <n v="5.3829584371023149E-2"/>
    <n v="6.4150886760194786E-2"/>
    <n v="1.0757092980657757E-2"/>
    <n v="142.88378099173553"/>
    <n v="64.623140495867773"/>
    <n v="47.358643250688708"/>
    <n v="207.54748622589531"/>
    <n v="48.068250688705234"/>
    <n v="143.35751745319132"/>
    <n v="64.837400908730473"/>
    <n v="47.515662584284215"/>
    <n v="208.23561759410418"/>
    <n v="48.227622752011385"/>
  </r>
  <r>
    <x v="30"/>
    <x v="7"/>
    <n v="3"/>
    <x v="35"/>
    <x v="8"/>
    <x v="1"/>
    <n v="3800"/>
    <n v="950"/>
    <n v="35"/>
    <n v="104"/>
    <n v="147"/>
    <n v="137"/>
    <n v="49"/>
    <n v="447973"/>
    <n v="312518"/>
    <n v="151044"/>
    <n v="434938"/>
    <n v="191589"/>
    <n v="12799.228571428572"/>
    <n v="3004.9807692307691"/>
    <n v="1027.5102040816328"/>
    <n v="3174.7299270072995"/>
    <n v="3909.9795918367345"/>
    <n v="9.2105263157894728E-3"/>
    <n v="2.736842105263158E-2"/>
    <n v="3.8684210526315786E-2"/>
    <n v="3.6052631578947371E-2"/>
    <n v="1.2894736842105263E-2"/>
    <n v="1.2821273145012902E-2"/>
    <n v="3.3535268100163579E-2"/>
    <n v="4.5973144724253914E-2"/>
    <n v="4.3098901392169542E-2"/>
    <n v="1.7159079533176552E-2"/>
    <n v="117.88763157894736"/>
    <n v="82.241578947368424"/>
    <n v="39.748421052631578"/>
    <n v="114.45736842105264"/>
    <n v="50.418157894736844"/>
    <n v="118.27849238236385"/>
    <n v="82.514253944660922"/>
    <n v="39.880208413010976"/>
    <n v="114.83685606007633"/>
    <n v="50.585321162312702"/>
  </r>
  <r>
    <x v="30"/>
    <x v="7"/>
    <n v="3"/>
    <x v="36"/>
    <x v="9"/>
    <x v="1"/>
    <n v="2724"/>
    <n v="681"/>
    <n v="26"/>
    <n v="87"/>
    <n v="158"/>
    <n v="120"/>
    <n v="27"/>
    <n v="381066"/>
    <n v="278064"/>
    <n v="132175"/>
    <n v="395592"/>
    <n v="124898"/>
    <n v="14656.384615384615"/>
    <n v="3196.1379310344828"/>
    <n v="836.55063291139243"/>
    <n v="3296.6"/>
    <n v="4625.8518518518522"/>
    <n v="9.544787077826725E-3"/>
    <n v="3.1938325991189426E-2"/>
    <n v="5.8002936857562408E-2"/>
    <n v="4.405286343612335E-2"/>
    <n v="9.911894273127754E-3"/>
    <n v="1.3885418528389457E-2"/>
    <n v="3.9788150674114453E-2"/>
    <n v="6.843816950042228E-2"/>
    <n v="5.3214148124831315E-2"/>
    <n v="1.4334392031698598E-2"/>
    <n v="139.8920704845815"/>
    <n v="102.07929515418502"/>
    <n v="48.522393538913363"/>
    <n v="145.22466960352423"/>
    <n v="45.850954478707784"/>
    <n v="140.35588781918102"/>
    <n v="102.41774283340091"/>
    <n v="48.683271329639098"/>
    <n v="145.70616736776691"/>
    <n v="46.002975014407141"/>
  </r>
  <r>
    <x v="30"/>
    <x v="7"/>
    <n v="3"/>
    <x v="37"/>
    <x v="10"/>
    <x v="1"/>
    <n v="7532"/>
    <n v="1883"/>
    <n v="62"/>
    <n v="210"/>
    <n v="106"/>
    <n v="479"/>
    <n v="72"/>
    <n v="1426089"/>
    <n v="884726"/>
    <n v="128435"/>
    <n v="1588338"/>
    <n v="397570"/>
    <n v="23001.435483870966"/>
    <n v="4212.9809523809527"/>
    <n v="1211.6509433962265"/>
    <n v="3315.9457202505218"/>
    <n v="5521.8055555555557"/>
    <n v="8.2315454062665966E-3"/>
    <n v="2.7881040892193308E-2"/>
    <n v="1.4073287307488051E-2"/>
    <n v="6.3595326606479027E-2"/>
    <n v="9.5592140201805637E-3"/>
    <n v="1.0657298531985479E-2"/>
    <n v="3.2300966539593717E-2"/>
    <n v="1.7235716854936162E-2"/>
    <n v="7.0146893092363619E-2"/>
    <n v="1.2171532459595156E-2"/>
    <n v="189.33736059479554"/>
    <n v="117.46229421136485"/>
    <n v="17.051911842804035"/>
    <n v="210.87865108868826"/>
    <n v="52.784121083377592"/>
    <n v="189.96511561784288"/>
    <n v="117.85174479300497"/>
    <n v="17.108448087305664"/>
    <n v="211.57782705722667"/>
    <n v="52.959128789427446"/>
  </r>
  <r>
    <x v="30"/>
    <x v="7"/>
    <n v="3"/>
    <x v="38"/>
    <x v="11"/>
    <x v="1"/>
    <n v="29492"/>
    <n v="7373"/>
    <n v="61"/>
    <n v="688"/>
    <n v="2728"/>
    <n v="988"/>
    <n v="218"/>
    <n v="1019127"/>
    <n v="1438063"/>
    <n v="3455062"/>
    <n v="2056415"/>
    <n v="1257954"/>
    <n v="16707"/>
    <n v="2090.2078488372094"/>
    <n v="1266.5183284457478"/>
    <n v="2081.3917004048585"/>
    <n v="5770.4311926605506"/>
    <n v="2.0683575206835751E-3"/>
    <n v="2.3328360233283604E-2"/>
    <n v="9.2499660924996605E-2"/>
    <n v="3.3500610335006106E-2"/>
    <n v="7.3918350739183509E-3"/>
    <n v="2.6847637372999587E-3"/>
    <n v="2.5376314261051761E-2"/>
    <n v="9.6430608725156824E-2"/>
    <n v="3.5941965475080564E-2"/>
    <n v="8.5540029431969925E-3"/>
    <n v="34.556049098060491"/>
    <n v="48.761121660111215"/>
    <n v="117.15251593652516"/>
    <n v="69.727892309778923"/>
    <n v="42.654075681540753"/>
    <n v="34.670620957147527"/>
    <n v="48.922790962753844"/>
    <n v="117.54093943683569"/>
    <n v="69.959077716116369"/>
    <n v="42.7954968473287"/>
  </r>
  <r>
    <x v="30"/>
    <x v="7"/>
    <n v="3"/>
    <x v="39"/>
    <x v="12"/>
    <x v="1"/>
    <n v="20828"/>
    <n v="5207"/>
    <n v="80"/>
    <n v="640"/>
    <n v="971"/>
    <n v="1150"/>
    <n v="229"/>
    <n v="1856251"/>
    <n v="2087331"/>
    <n v="1334869"/>
    <n v="3542292"/>
    <n v="1023804"/>
    <n v="23203.137500000001"/>
    <n v="3261.4546875000001"/>
    <n v="1374.7363542739445"/>
    <n v="3080.2539130434784"/>
    <n v="4470.759825327511"/>
    <n v="3.8409832917226808E-3"/>
    <n v="3.0727866333781446E-2"/>
    <n v="4.6619934703284044E-2"/>
    <n v="5.521413481851354E-2"/>
    <n v="1.0994814672556174E-2"/>
    <n v="4.839643350454865E-3"/>
    <n v="3.3514123526006273E-2"/>
    <n v="5.0023632553702839E-2"/>
    <n v="5.8901566356511982E-2"/>
    <n v="1.2678362185382357E-2"/>
    <n v="89.122863453043976"/>
    <n v="100.21754369118494"/>
    <n v="64.090119070482046"/>
    <n v="170.0735548300365"/>
    <n v="49.155175724985597"/>
    <n v="89.418353603668521"/>
    <n v="100.54981866455508"/>
    <n v="64.302612231091274"/>
    <n v="170.63743999246125"/>
    <n v="49.318151528457228"/>
  </r>
  <r>
    <x v="30"/>
    <x v="7"/>
    <n v="3"/>
    <x v="40"/>
    <x v="13"/>
    <x v="1"/>
    <n v="6168"/>
    <n v="1542"/>
    <n v="52"/>
    <n v="198"/>
    <n v="303"/>
    <n v="282"/>
    <n v="124"/>
    <n v="1072359"/>
    <n v="664066"/>
    <n v="321825"/>
    <n v="982010"/>
    <n v="1239504"/>
    <n v="20622.288461538461"/>
    <n v="3353.8686868686868"/>
    <n v="1062.1287128712872"/>
    <n v="3482.304964539007"/>
    <n v="9996"/>
    <n v="8.4306095979247726E-3"/>
    <n v="3.2101167315175094E-2"/>
    <n v="4.9124513618677042E-2"/>
    <n v="4.5719844357976651E-2"/>
    <n v="2.0103761348897537E-2"/>
    <n v="1.1143141056715489E-2"/>
    <n v="3.7330654874331785E-2"/>
    <n v="5.5536531073743206E-2"/>
    <n v="5.1916738201678081E-2"/>
    <n v="2.4267777869355089E-2"/>
    <n v="173.85846303501947"/>
    <n v="107.66309987029831"/>
    <n v="52.17655642023346"/>
    <n v="159.21044098573282"/>
    <n v="200.95719844357976"/>
    <n v="174.43489720060973"/>
    <n v="108.0200608606074"/>
    <n v="52.349549723167542"/>
    <n v="159.7383090923569"/>
    <n v="201.62347946885748"/>
  </r>
  <r>
    <x v="30"/>
    <x v="7"/>
    <n v="3"/>
    <x v="41"/>
    <x v="14"/>
    <x v="1"/>
    <n v="30868"/>
    <n v="7717"/>
    <n v="237"/>
    <n v="969"/>
    <n v="1809"/>
    <n v="1517"/>
    <n v="393"/>
    <n v="3474006"/>
    <n v="3348500"/>
    <n v="2272644"/>
    <n v="5510408"/>
    <n v="4696159"/>
    <n v="14658.253164556962"/>
    <n v="3455.6243550051599"/>
    <n v="1256.2985074626865"/>
    <n v="3632.4377059986814"/>
    <n v="11949.513994910942"/>
    <n v="7.6778540883763119E-3"/>
    <n v="3.1391732538551251E-2"/>
    <n v="5.8604379940391346E-2"/>
    <n v="4.9144745367370742E-2"/>
    <n v="1.2731631463003759E-2"/>
    <n v="8.8354259045608716E-3"/>
    <n v="3.370424139020807E-2"/>
    <n v="6.171934227446485E-2"/>
    <n v="5.2011545561863583E-2"/>
    <n v="1.4218461465238355E-2"/>
    <n v="112.54392898794869"/>
    <n v="108.47803550602566"/>
    <n v="73.624595049889848"/>
    <n v="178.51522612414149"/>
    <n v="152.13680834521188"/>
    <n v="112.9170725477497"/>
    <n v="108.83769844558122"/>
    <n v="73.868700118309533"/>
    <n v="179.10709996001739"/>
    <n v="152.64122356114746"/>
  </r>
  <r>
    <x v="30"/>
    <x v="7"/>
    <n v="3"/>
    <x v="42"/>
    <x v="15"/>
    <x v="1"/>
    <n v="4280"/>
    <n v="1070"/>
    <n v="35"/>
    <n v="143"/>
    <n v="179"/>
    <n v="214"/>
    <n v="57"/>
    <n v="620726"/>
    <n v="434241"/>
    <n v="200378"/>
    <n v="672251"/>
    <n v="551832"/>
    <n v="17735.028571428571"/>
    <n v="3036.6503496503497"/>
    <n v="1119.4301675977654"/>
    <n v="3141.3598130841124"/>
    <n v="9681.2631578947367"/>
    <n v="8.1775700934579431E-3"/>
    <n v="3.3411214953271026E-2"/>
    <n v="4.1822429906542058E-2"/>
    <n v="0.05"/>
    <n v="1.3317757009345794E-2"/>
    <n v="1.1385044036814503E-2"/>
    <n v="3.9811525499627583E-2"/>
    <n v="4.8951972495253349E-2"/>
    <n v="5.7762128736587953E-2"/>
    <n v="1.7400370215446794E-2"/>
    <n v="145.02943925233646"/>
    <n v="101.45817757009345"/>
    <n v="46.817289719626167"/>
    <n v="157.0679906542056"/>
    <n v="128.93271028037384"/>
    <n v="145.51028972312778"/>
    <n v="101.79456591098283"/>
    <n v="46.972514175563603"/>
    <n v="157.58875538750166"/>
    <n v="129.36019145080607"/>
  </r>
  <r>
    <x v="30"/>
    <x v="7"/>
    <n v="3"/>
    <x v="43"/>
    <x v="16"/>
    <x v="1"/>
    <n v="7400"/>
    <n v="1850"/>
    <n v="61"/>
    <n v="233"/>
    <n v="167"/>
    <n v="406"/>
    <n v="272"/>
    <n v="1527485"/>
    <n v="427069"/>
    <n v="139946"/>
    <n v="1445511"/>
    <n v="1676683"/>
    <n v="25040.737704918032"/>
    <n v="1832.9141630901288"/>
    <n v="838"/>
    <n v="3560.3719211822659"/>
    <n v="6164.275735294118"/>
    <n v="8.243243243243244E-3"/>
    <n v="3.1486486486486484E-2"/>
    <n v="2.2567567567567566E-2"/>
    <n v="5.4864864864864867E-2"/>
    <n v="3.6756756756756756E-2"/>
    <n v="1.0692259696073601E-2"/>
    <n v="3.6216419652282505E-2"/>
    <n v="2.6590343188733982E-2"/>
    <n v="6.1032720104361386E-2"/>
    <n v="4.1853310860816957E-2"/>
    <n v="206.41689189189188"/>
    <n v="57.712027027027027"/>
    <n v="18.91162162162162"/>
    <n v="195.33932432432434"/>
    <n v="226.57878378378379"/>
    <n v="207.10127473276324"/>
    <n v="57.903373387526869"/>
    <n v="18.974323802689575"/>
    <n v="195.98697908014245"/>
    <n v="227.33001412305438"/>
  </r>
  <r>
    <x v="30"/>
    <x v="7"/>
    <n v="3"/>
    <x v="44"/>
    <x v="17"/>
    <x v="1"/>
    <n v="25184"/>
    <n v="6296"/>
    <n v="154"/>
    <n v="726"/>
    <n v="2137"/>
    <n v="986"/>
    <n v="246"/>
    <n v="2635127"/>
    <n v="2387300"/>
    <n v="1437559"/>
    <n v="3417286"/>
    <n v="575940"/>
    <n v="17111.214285714286"/>
    <n v="3288.2920110192836"/>
    <n v="672.69957884885355"/>
    <n v="3465.8073022312374"/>
    <n v="2341.2195121951218"/>
    <n v="6.1149936467598479E-3"/>
    <n v="2.8827827191867852E-2"/>
    <n v="8.4855463786531124E-2"/>
    <n v="3.9151842439644216E-2"/>
    <n v="9.7681067344345621E-3"/>
    <n v="7.2596091930068026E-3"/>
    <n v="3.1284501792322783E-2"/>
    <n v="8.8946923855582685E-2"/>
    <n v="4.1999560887569724E-2"/>
    <n v="1.121210681964192E-2"/>
    <n v="104.6349666454892"/>
    <n v="94.794313850063531"/>
    <n v="57.082234752223634"/>
    <n v="135.6927414231258"/>
    <n v="22.869282083862771"/>
    <n v="104.98188774807429"/>
    <n v="95.108607904278514"/>
    <n v="57.271493013138993"/>
    <n v="136.14263572687989"/>
    <n v="22.945106034595639"/>
  </r>
  <r>
    <x v="30"/>
    <x v="7"/>
    <n v="3"/>
    <x v="45"/>
    <x v="18"/>
    <x v="1"/>
    <n v="24664"/>
    <n v="6166"/>
    <n v="90"/>
    <n v="904"/>
    <n v="1572"/>
    <n v="1472"/>
    <n v="307"/>
    <n v="3365074"/>
    <n v="3394444"/>
    <n v="1632219"/>
    <n v="5473514"/>
    <n v="3281244"/>
    <n v="37389.711111111108"/>
    <n v="3754.9159292035397"/>
    <n v="1038.3072519083969"/>
    <n v="3718.4198369565215"/>
    <n v="10688.091205211726"/>
    <n v="3.6490431397988971E-3"/>
    <n v="3.6652611093091148E-2"/>
    <n v="6.3736620175154066E-2"/>
    <n v="5.9682127797599738E-2"/>
    <n v="1.2447291599091794E-2"/>
    <n v="4.5436244800447518E-3"/>
    <n v="3.9440452645090059E-2"/>
    <n v="6.7360866429301128E-2"/>
    <n v="6.3196790556183768E-2"/>
    <n v="1.4092200078036365E-2"/>
    <n v="136.4366688290626"/>
    <n v="137.6274732403503"/>
    <n v="66.178194939993517"/>
    <n v="221.92320791436913"/>
    <n v="133.03778786895882"/>
    <n v="136.88902965165053"/>
    <n v="138.08378221901427"/>
    <n v="66.397611193390517"/>
    <n v="222.65900251962495"/>
    <n v="133.47887957599161"/>
  </r>
  <r>
    <x v="30"/>
    <x v="7"/>
    <n v="3"/>
    <x v="46"/>
    <x v="19"/>
    <x v="1"/>
    <n v="13384"/>
    <n v="3346"/>
    <n v="123"/>
    <n v="393"/>
    <n v="1105"/>
    <n v="584"/>
    <n v="114"/>
    <n v="1674937"/>
    <n v="1230702"/>
    <n v="972976"/>
    <n v="1794361"/>
    <n v="332603"/>
    <n v="13617.373983739837"/>
    <n v="3131.5572519083971"/>
    <n v="880.52126696832579"/>
    <n v="3072.5359589041095"/>
    <n v="2917.5701754385964"/>
    <n v="9.1900777047220564E-3"/>
    <n v="2.9363419007770473E-2"/>
    <n v="8.2561267184698153E-2"/>
    <n v="4.3634190077704721E-2"/>
    <n v="8.5176329946204422E-3"/>
    <n v="1.1111919891046849E-2"/>
    <n v="3.2763541754644597E-2"/>
    <n v="8.8104200678399802E-2"/>
    <n v="4.7748418854130815E-2"/>
    <n v="1.0368456115642188E-2"/>
    <n v="125.14472504482964"/>
    <n v="91.95322773460849"/>
    <n v="72.696951583980876"/>
    <n v="134.06761805140465"/>
    <n v="24.850791990436342"/>
    <n v="125.55964701008772"/>
    <n v="92.25810206270981"/>
    <n v="72.937981016173808"/>
    <n v="134.51212419850299"/>
    <n v="24.933185710564761"/>
  </r>
  <r>
    <x v="30"/>
    <x v="7"/>
    <n v="3"/>
    <x v="47"/>
    <x v="20"/>
    <x v="1"/>
    <n v="12168"/>
    <n v="3042"/>
    <n v="103"/>
    <n v="497"/>
    <n v="830"/>
    <n v="692"/>
    <n v="121"/>
    <n v="1630847"/>
    <n v="2121189"/>
    <n v="1064673"/>
    <n v="3205505"/>
    <n v="474822"/>
    <n v="15833.466019417476"/>
    <n v="4267.9859154929582"/>
    <n v="1282.7385542168674"/>
    <n v="4632.2326589595377"/>
    <n v="3924.1487603305786"/>
    <n v="8.4648257725180795E-3"/>
    <n v="4.0844838921762001E-2"/>
    <n v="6.8211702827087439E-2"/>
    <n v="5.6870479947403026E-2"/>
    <n v="9.9441157133464825E-3"/>
    <n v="1.0399952426889939E-2"/>
    <n v="4.5025638497918095E-2"/>
    <n v="7.3536884050001389E-2"/>
    <n v="6.1762355908331491E-2"/>
    <n v="1.2039961190654692E-2"/>
    <n v="134.0275312294543"/>
    <n v="174.32519723865877"/>
    <n v="87.497781065088759"/>
    <n v="263.43729454306379"/>
    <n v="39.022189349112423"/>
    <n v="134.47190446721157"/>
    <n v="174.90317887876671"/>
    <n v="87.787883194940761"/>
    <n v="264.3107306382322"/>
    <n v="39.151568861413935"/>
  </r>
  <r>
    <x v="30"/>
    <x v="7"/>
    <n v="3"/>
    <x v="48"/>
    <x v="21"/>
    <x v="1"/>
    <n v="21840"/>
    <n v="5460"/>
    <n v="263"/>
    <n v="914"/>
    <n v="1121"/>
    <n v="1388"/>
    <n v="295"/>
    <n v="3163089"/>
    <n v="2782254"/>
    <n v="1514384"/>
    <n v="4267038"/>
    <n v="965778"/>
    <n v="12026.954372623573"/>
    <n v="3044.0415754923415"/>
    <n v="1350.9223907225692"/>
    <n v="3074.2348703170028"/>
    <n v="3273.8237288135592"/>
    <n v="1.2042124542124543E-2"/>
    <n v="4.1849816849816847E-2"/>
    <n v="5.1327838827838826E-2"/>
    <n v="6.3553113553113549E-2"/>
    <n v="1.3507326007326008E-2"/>
    <n v="1.3761815370338926E-2"/>
    <n v="4.500695203511397E-2"/>
    <n v="5.480691687474943E-2"/>
    <n v="6.7399382025737753E-2"/>
    <n v="1.5327283426881458E-2"/>
    <n v="144.83008241758242"/>
    <n v="127.39258241758242"/>
    <n v="69.339926739926739"/>
    <n v="195.3771978021978"/>
    <n v="44.220604395604397"/>
    <n v="145.31027191341346"/>
    <n v="127.81495723711292"/>
    <n v="69.569825832065661"/>
    <n v="196.02497812893282"/>
    <n v="44.367219445293081"/>
  </r>
  <r>
    <x v="30"/>
    <x v="7"/>
    <n v="3"/>
    <x v="49"/>
    <x v="22"/>
    <x v="1"/>
    <n v="6844"/>
    <n v="1711"/>
    <n v="77"/>
    <n v="268"/>
    <n v="300"/>
    <n v="553"/>
    <n v="42"/>
    <n v="1463332"/>
    <n v="942996"/>
    <n v="274404"/>
    <n v="2011521"/>
    <n v="240624"/>
    <n v="19004.311688311689"/>
    <n v="3518.6417910447763"/>
    <n v="914.68"/>
    <n v="3637.4701627486438"/>
    <n v="5729.1428571428569"/>
    <n v="1.125073056691993E-2"/>
    <n v="3.9158386908240791E-2"/>
    <n v="4.3834015195791935E-2"/>
    <n v="8.0800701344243137E-2"/>
    <n v="6.1367621274108705E-3"/>
    <n v="1.4221263492929166E-2"/>
    <n v="4.4621487773914753E-2"/>
    <n v="4.9599996002509708E-2"/>
    <n v="8.8476318908141852E-2"/>
    <n v="8.3363123297242221E-3"/>
    <n v="213.81239041496201"/>
    <n v="137.78433664523669"/>
    <n v="40.09409701928697"/>
    <n v="293.91014026884864"/>
    <n v="35.158386908240793"/>
    <n v="214.521293304762"/>
    <n v="138.24116571032226"/>
    <n v="40.227030481121105"/>
    <n v="294.88461021127682"/>
    <n v="35.274955840619249"/>
  </r>
  <r>
    <x v="30"/>
    <x v="7"/>
    <n v="3"/>
    <x v="50"/>
    <x v="23"/>
    <x v="1"/>
    <n v="10576"/>
    <n v="2644"/>
    <n v="131"/>
    <n v="517"/>
    <n v="989"/>
    <n v="592"/>
    <n v="267"/>
    <n v="2626067"/>
    <n v="1465762"/>
    <n v="1201070"/>
    <n v="2032530"/>
    <n v="1585186"/>
    <n v="20046.312977099238"/>
    <n v="2835.1295938104449"/>
    <n v="1214.4287158746208"/>
    <n v="3433.3277027027025"/>
    <n v="5937.0262172284647"/>
    <n v="1.2386535552193646E-2"/>
    <n v="4.8884266263237518E-2"/>
    <n v="9.351361573373676E-2"/>
    <n v="5.5975794251134643E-2"/>
    <n v="2.5245839636913767E-2"/>
    <n v="1.4892434927148642E-2"/>
    <n v="5.3769624702266941E-2"/>
    <n v="0.10011011118499448"/>
    <n v="6.1183985186491686E-2"/>
    <n v="2.8800005230297521E-2"/>
    <n v="248.30436838124055"/>
    <n v="138.59322995461423"/>
    <n v="113.56562027231467"/>
    <n v="192.18324508320725"/>
    <n v="149.88521180030259"/>
    <n v="249.12763069992002"/>
    <n v="139.05274093538975"/>
    <n v="113.94215128736354"/>
    <n v="192.82043574155131"/>
    <n v="150.38216176460213"/>
  </r>
  <r>
    <x v="30"/>
    <x v="7"/>
    <n v="3"/>
    <x v="51"/>
    <x v="24"/>
    <x v="1"/>
    <n v="5436"/>
    <n v="1359"/>
    <n v="70"/>
    <n v="299"/>
    <n v="260"/>
    <n v="508"/>
    <n v="8"/>
    <n v="948210"/>
    <n v="825696"/>
    <n v="460646"/>
    <n v="1308955"/>
    <n v="57477"/>
    <n v="13545.857142857143"/>
    <n v="2761.5250836120399"/>
    <n v="1771.7153846153847"/>
    <n v="2576.6830708661419"/>
    <n v="7184.625"/>
    <n v="1.2877115526122149E-2"/>
    <n v="5.5003679175864607E-2"/>
    <n v="4.7829286239882265E-2"/>
    <n v="9.3451066961000737E-2"/>
    <n v="1.4716703458425313E-3"/>
    <n v="1.6440076809160327E-2"/>
    <n v="6.2208565381934831E-2"/>
    <n v="5.4573332750387803E-2"/>
    <n v="0.10264929039170125"/>
    <n v="2.683109655690484E-3"/>
    <n v="174.43156732891833"/>
    <n v="151.89403973509934"/>
    <n v="84.739882266372334"/>
    <n v="240.79378219278883"/>
    <n v="10.573399558498897"/>
    <n v="175.00990164299537"/>
    <n v="152.39765004272758"/>
    <n v="85.020840480736595"/>
    <n v="241.59214288512777"/>
    <n v="10.60845605586784"/>
  </r>
  <r>
    <x v="30"/>
    <x v="7"/>
    <n v="3"/>
    <x v="52"/>
    <x v="25"/>
    <x v="1"/>
    <n v="25036"/>
    <n v="6259"/>
    <n v="325"/>
    <n v="1178"/>
    <n v="997"/>
    <n v="1759"/>
    <n v="151"/>
    <n v="5509997"/>
    <n v="3121476"/>
    <n v="941815"/>
    <n v="5743372"/>
    <n v="821424"/>
    <n v="16953.836923076924"/>
    <n v="2649.8098471986418"/>
    <n v="944.6489468405216"/>
    <n v="3265.1347356452529"/>
    <n v="5439.8940397350989"/>
    <n v="1.2981306918038026E-2"/>
    <n v="4.7052244767534751E-2"/>
    <n v="3.982265537625819E-2"/>
    <n v="7.0258827288704265E-2"/>
    <n v="6.0313149065345899E-3"/>
    <n v="1.4648152420459366E-2"/>
    <n v="5.0170403137532855E-2"/>
    <n v="4.2702136822928553E-2"/>
    <n v="7.4022440026600633E-2"/>
    <n v="7.1714749123623052E-3"/>
    <n v="220.08296053682696"/>
    <n v="124.67950151781434"/>
    <n v="37.618429461575332"/>
    <n v="229.40453746604888"/>
    <n v="32.809714011822976"/>
    <n v="220.81265373382783"/>
    <n v="125.09288101725899"/>
    <n v="37.743154756041619"/>
    <n v="230.16513669618371"/>
    <n v="32.918495832330905"/>
  </r>
  <r>
    <x v="30"/>
    <x v="7"/>
    <n v="3"/>
    <x v="53"/>
    <x v="26"/>
    <x v="1"/>
    <n v="12676"/>
    <n v="3169"/>
    <n v="121"/>
    <n v="564"/>
    <n v="1453"/>
    <n v="963"/>
    <n v="168"/>
    <n v="1606320"/>
    <n v="2130342"/>
    <n v="1430378"/>
    <n v="3696466"/>
    <n v="485664"/>
    <n v="13275.371900826447"/>
    <n v="3777.2021276595747"/>
    <n v="984.43083275980734"/>
    <n v="3838.4901349948077"/>
    <n v="2890.8571428571427"/>
    <n v="9.5455979804354683E-3"/>
    <n v="4.4493531082360364E-2"/>
    <n v="0.11462606500473335"/>
    <n v="7.5970337645945088E-2"/>
    <n v="1.3253392237298833E-2"/>
    <n v="1.1557855777810737E-2"/>
    <n v="4.8760603940835284E-2"/>
    <n v="0.12121886443887178"/>
    <n v="8.1453483398938167E-2"/>
    <n v="1.5620026525713496E-2"/>
    <n v="126.7213632060587"/>
    <n v="168.06106027137898"/>
    <n v="112.84143262858946"/>
    <n v="291.6113916061849"/>
    <n v="38.313663616282739"/>
    <n v="127.14151257346356"/>
    <n v="168.61827293364803"/>
    <n v="113.21556257271631"/>
    <n v="292.57823996238636"/>
    <n v="38.440693985307163"/>
  </r>
  <r>
    <x v="31"/>
    <x v="7"/>
    <n v="4"/>
    <x v="27"/>
    <x v="0"/>
    <x v="1"/>
    <n v="27904"/>
    <n v="6976"/>
    <n v="53"/>
    <n v="852"/>
    <n v="514"/>
    <n v="1497"/>
    <n v="188"/>
    <n v="900917"/>
    <n v="1519595"/>
    <n v="891395"/>
    <n v="2840576"/>
    <n v="660291"/>
    <n v="16998.433962264149"/>
    <n v="1783.56220657277"/>
    <n v="1734.2315175097276"/>
    <n v="1897.5123580494321"/>
    <n v="3512.1861702127658"/>
    <n v="1.899369266055046E-3"/>
    <n v="3.0533256880733946E-2"/>
    <n v="1.8420298165137614E-2"/>
    <n v="5.3648222477064217E-2"/>
    <n v="6.7373853211009178E-3"/>
    <n v="2.5066850348213409E-3"/>
    <n v="3.2933060549336465E-2"/>
    <n v="2.0295870429194098E-2"/>
    <n v="5.6791094225299751E-2"/>
    <n v="7.8784241595824291E-3"/>
    <n v="32.286303038990823"/>
    <n v="54.457963016055047"/>
    <n v="31.945061639908257"/>
    <n v="101.79816513761467"/>
    <n v="23.662951548165136"/>
    <n v="32.393349471056233"/>
    <n v="54.638520406951699"/>
    <n v="32.05097667349176"/>
    <n v="102.13568071986103"/>
    <n v="23.741406939366438"/>
  </r>
  <r>
    <x v="31"/>
    <x v="7"/>
    <n v="4"/>
    <x v="28"/>
    <x v="1"/>
    <x v="1"/>
    <n v="3472"/>
    <n v="868"/>
    <n v="5"/>
    <n v="75"/>
    <n v="179"/>
    <n v="125"/>
    <n v="17"/>
    <n v="129253"/>
    <n v="232262"/>
    <n v="332420"/>
    <n v="425461"/>
    <n v="116532"/>
    <n v="25850.6"/>
    <n v="3096.8266666666668"/>
    <n v="1857.0949720670392"/>
    <n v="3403.6880000000001"/>
    <n v="6854.8235294117649"/>
    <n v="1.4400921658986176E-3"/>
    <n v="2.1601382488479263E-2"/>
    <n v="5.1555299539170506E-2"/>
    <n v="3.6002304147465435E-2"/>
    <n v="4.8963133640552992E-3"/>
    <n v="2.9395983779531443E-3"/>
    <n v="2.7350017709311336E-2"/>
    <n v="6.0299270912443061E-2"/>
    <n v="4.3368940112070181E-2"/>
    <n v="7.6564770183855753E-3"/>
    <n v="37.227246543778804"/>
    <n v="66.89573732718894"/>
    <n v="95.743087557603687"/>
    <n v="122.54061059907833"/>
    <n v="33.563364055299537"/>
    <n v="37.350674856810443"/>
    <n v="67.117532618914126"/>
    <n v="96.0605273061432"/>
    <n v="122.94689852655974"/>
    <n v="33.674644630405744"/>
  </r>
  <r>
    <x v="31"/>
    <x v="7"/>
    <n v="4"/>
    <x v="29"/>
    <x v="2"/>
    <x v="1"/>
    <n v="3884"/>
    <n v="971"/>
    <n v="22"/>
    <n v="139"/>
    <n v="60"/>
    <n v="434"/>
    <n v="35"/>
    <n v="222341"/>
    <n v="489648"/>
    <n v="64835"/>
    <n v="1309590"/>
    <n v="179088"/>
    <n v="10106.40909090909"/>
    <n v="3522.6474820143885"/>
    <n v="1080.5833333333333"/>
    <n v="3017.4884792626726"/>
    <n v="5116.8"/>
    <n v="5.6642636457260552E-3"/>
    <n v="3.5787847579814624E-2"/>
    <n v="1.5447991761071062E-2"/>
    <n v="0.111740473738414"/>
    <n v="9.0113285272914526E-3"/>
    <n v="8.4700497775713202E-3"/>
    <n v="4.2732817999578204E-2"/>
    <n v="2.0058742623552693E-2"/>
    <n v="0.12351901483196789"/>
    <n v="1.2544340156012255E-2"/>
    <n v="57.245365602471679"/>
    <n v="126.06797116374871"/>
    <n v="16.692842430484038"/>
    <n v="337.17559217301749"/>
    <n v="46.109165808444899"/>
    <n v="57.435164729755599"/>
    <n v="126.48595418566691"/>
    <n v="16.748188167066374"/>
    <n v="338.29351032171587"/>
    <n v="46.262042453359797"/>
  </r>
  <r>
    <x v="31"/>
    <x v="7"/>
    <n v="4"/>
    <x v="30"/>
    <x v="3"/>
    <x v="1"/>
    <n v="27116"/>
    <n v="6779"/>
    <n v="46"/>
    <n v="644"/>
    <n v="2350"/>
    <n v="1059"/>
    <n v="279"/>
    <n v="796025"/>
    <n v="2549715"/>
    <n v="2284652"/>
    <n v="3561248"/>
    <n v="1567543"/>
    <n v="17304.891304347828"/>
    <n v="3959.1847826086955"/>
    <n v="972.19234042553194"/>
    <n v="3362.8404154863078"/>
    <n v="5618.4336917562723"/>
    <n v="1.696415400501549E-3"/>
    <n v="2.3749815607021683E-2"/>
    <n v="8.6664699808231299E-2"/>
    <n v="3.9054432807198704E-2"/>
    <n v="1.0289128189998525E-2"/>
    <n v="2.2787070028767939E-3"/>
    <n v="2.5904351799721087E-2"/>
    <n v="9.0645582211912559E-2"/>
    <n v="4.1795550417154978E-2"/>
    <n v="1.1716991281935082E-2"/>
    <n v="29.356284112700987"/>
    <n v="94.029908541082762"/>
    <n v="84.254757338840534"/>
    <n v="131.33382504794218"/>
    <n v="57.808784481486946"/>
    <n v="29.453615958628596"/>
    <n v="94.341668181218836"/>
    <n v="84.534107103561752"/>
    <n v="131.76926720320867"/>
    <n v="58.000451644906313"/>
  </r>
  <r>
    <x v="31"/>
    <x v="7"/>
    <n v="4"/>
    <x v="31"/>
    <x v="4"/>
    <x v="1"/>
    <n v="11200"/>
    <n v="2800"/>
    <n v="29"/>
    <n v="250"/>
    <n v="481"/>
    <n v="380"/>
    <n v="61"/>
    <n v="638872"/>
    <n v="888116"/>
    <n v="947404"/>
    <n v="1456757"/>
    <n v="238277"/>
    <n v="22030.068965517243"/>
    <n v="3552.4639999999999"/>
    <n v="1969.6548856548857"/>
    <n v="3833.5710526315788"/>
    <n v="3906.1803278688526"/>
    <n v="2.5892857142857141E-3"/>
    <n v="2.2321428571428572E-2"/>
    <n v="4.2946428571428573E-2"/>
    <n v="3.3928571428571426E-2"/>
    <n v="5.4464285714285717E-3"/>
    <n v="3.7081409844469124E-3"/>
    <n v="2.5573843538477241E-2"/>
    <n v="4.740995962587511E-2"/>
    <n v="3.7914544090304772E-2"/>
    <n v="7.0668086921556999E-3"/>
    <n v="57.042142857142856"/>
    <n v="79.296071428571423"/>
    <n v="84.589642857142863"/>
    <n v="130.06758928571429"/>
    <n v="21.274732142857143"/>
    <n v="57.231268191896994"/>
    <n v="79.558980486724707"/>
    <n v="84.870102947188144"/>
    <n v="130.49883318947033"/>
    <n v="21.345269304274783"/>
  </r>
  <r>
    <x v="31"/>
    <x v="7"/>
    <n v="4"/>
    <x v="32"/>
    <x v="5"/>
    <x v="1"/>
    <n v="4572"/>
    <n v="1143"/>
    <n v="26"/>
    <n v="124"/>
    <n v="236"/>
    <n v="187"/>
    <n v="49"/>
    <n v="551358"/>
    <n v="451243"/>
    <n v="404861"/>
    <n v="762434"/>
    <n v="319166"/>
    <n v="21206.076923076922"/>
    <n v="3639.0564516129034"/>
    <n v="1715.5127118644068"/>
    <n v="4077.1871657754009"/>
    <n v="6513.591836734694"/>
    <n v="5.6867891513560807E-3"/>
    <n v="2.7121609798775152E-2"/>
    <n v="5.1618547681539804E-2"/>
    <n v="4.0901137357830269E-2"/>
    <n v="1.0717410323709537E-2"/>
    <n v="8.2779715093078896E-3"/>
    <n v="3.2719054610298094E-2"/>
    <n v="5.9242799406604554E-2"/>
    <n v="4.7726130047898184E-2"/>
    <n v="1.4265608941109387E-2"/>
    <n v="120.59448818897638"/>
    <n v="98.697069116360453"/>
    <n v="88.552274715660545"/>
    <n v="166.76159230096238"/>
    <n v="69.80883639545057"/>
    <n v="120.99432367561586"/>
    <n v="99.02430290003214"/>
    <n v="88.845873058218999"/>
    <n v="167.31449652910538"/>
    <n v="70.04029017489836"/>
  </r>
  <r>
    <x v="31"/>
    <x v="7"/>
    <n v="4"/>
    <x v="33"/>
    <x v="6"/>
    <x v="1"/>
    <n v="30676"/>
    <n v="7669"/>
    <n v="105"/>
    <n v="949"/>
    <n v="738"/>
    <n v="1566"/>
    <n v="279"/>
    <n v="3262460"/>
    <n v="2815913"/>
    <n v="1436293"/>
    <n v="4395487"/>
    <n v="2642276"/>
    <n v="31071.047619047618"/>
    <n v="2967.2423603793468"/>
    <n v="1946.1964769647695"/>
    <n v="2806.824393358876"/>
    <n v="9470.5232974910396"/>
    <n v="3.4228713000391186E-3"/>
    <n v="3.0936236797496415E-2"/>
    <n v="2.4057895423132091E-2"/>
    <n v="5.1049680532011997E-2"/>
    <n v="9.0950580258182291E-3"/>
    <n v="4.1998467550009152E-3"/>
    <n v="3.3239621483734293E-2"/>
    <n v="2.6096332923666508E-2"/>
    <n v="5.3977705723984595E-2"/>
    <n v="1.0357976425938512E-2"/>
    <n v="106.35219715738688"/>
    <n v="91.795312296257663"/>
    <n v="46.821391315686533"/>
    <n v="143.28748859042901"/>
    <n v="86.134958925544396"/>
    <n v="106.7048118012582"/>
    <n v="92.099663049881499"/>
    <n v="46.976629370617438"/>
    <n v="143.76256355936229"/>
    <n v="86.420542568179016"/>
  </r>
  <r>
    <x v="31"/>
    <x v="7"/>
    <n v="4"/>
    <x v="34"/>
    <x v="7"/>
    <x v="1"/>
    <n v="28744"/>
    <n v="7186"/>
    <n v="228"/>
    <n v="743"/>
    <n v="748"/>
    <n v="1049"/>
    <n v="183"/>
    <n v="3327922"/>
    <n v="1905532"/>
    <n v="744791"/>
    <n v="3238159"/>
    <n v="950036"/>
    <n v="14596.149122807017"/>
    <n v="2564.6460296096902"/>
    <n v="995.70989304812838"/>
    <n v="3086.9008579599617"/>
    <n v="5191.4535519125684"/>
    <n v="7.9320901753409407E-3"/>
    <n v="2.5848872808238242E-2"/>
    <n v="2.6022822154188701E-2"/>
    <n v="3.6494572780406347E-2"/>
    <n v="6.3665460617868073E-3"/>
    <n v="9.1512112566596859E-3"/>
    <n v="2.8029675087548611E-2"/>
    <n v="2.8210754586951818E-2"/>
    <n v="3.9071626926660379E-2"/>
    <n v="7.4596145245532583E-3"/>
    <n v="115.77797105482884"/>
    <n v="66.293209017534096"/>
    <n v="25.911181463957696"/>
    <n v="112.65512802671861"/>
    <n v="33.0516281658781"/>
    <n v="116.16183720073674"/>
    <n v="66.513006604359802"/>
    <n v="25.997090944611656"/>
    <n v="113.02864027104614"/>
    <n v="33.161212061712725"/>
  </r>
  <r>
    <x v="31"/>
    <x v="7"/>
    <n v="4"/>
    <x v="35"/>
    <x v="8"/>
    <x v="1"/>
    <n v="3768"/>
    <n v="942"/>
    <n v="34"/>
    <n v="102"/>
    <n v="128"/>
    <n v="137"/>
    <n v="43"/>
    <n v="449142"/>
    <n v="328892"/>
    <n v="168417"/>
    <n v="492557"/>
    <n v="191483"/>
    <n v="13210.058823529413"/>
    <n v="3224.4313725490197"/>
    <n v="1315.7578125"/>
    <n v="3595.3065693430658"/>
    <n v="4453.0930232558139"/>
    <n v="9.0233545647558384E-3"/>
    <n v="2.7070063694267517E-2"/>
    <n v="3.3970276008492568E-2"/>
    <n v="3.6358811040339702E-2"/>
    <n v="1.1411889596602972E-2"/>
    <n v="1.2612707758428021E-2"/>
    <n v="3.3230137222387636E-2"/>
    <n v="4.0846424653885528E-2"/>
    <n v="4.3463793136384175E-2"/>
    <n v="1.5443577876588999E-2"/>
    <n v="119.19904458598727"/>
    <n v="87.285562632696397"/>
    <n v="44.696656050955411"/>
    <n v="130.72107218683652"/>
    <n v="50.818205944798301"/>
    <n v="119.59425342774057"/>
    <n v="87.574961144485385"/>
    <n v="44.844849467517584"/>
    <n v="131.15448273732497"/>
    <n v="50.986695586482774"/>
  </r>
  <r>
    <x v="31"/>
    <x v="7"/>
    <n v="4"/>
    <x v="36"/>
    <x v="9"/>
    <x v="1"/>
    <n v="2700"/>
    <n v="675"/>
    <n v="25"/>
    <n v="86"/>
    <n v="136"/>
    <n v="121"/>
    <n v="28"/>
    <n v="375606"/>
    <n v="291921"/>
    <n v="142200"/>
    <n v="456975"/>
    <n v="123281"/>
    <n v="15024.24"/>
    <n v="3394.4302325581393"/>
    <n v="1045.5882352941176"/>
    <n v="3776.6528925619837"/>
    <n v="4402.8928571428569"/>
    <n v="9.2592592592592587E-3"/>
    <n v="3.1851851851851853E-2"/>
    <n v="5.0370370370370371E-2"/>
    <n v="4.4814814814814814E-2"/>
    <n v="1.037037037037037E-2"/>
    <n v="1.3554051623508598E-2"/>
    <n v="3.972615793016808E-2"/>
    <n v="6.0177428271552182E-2"/>
    <n v="5.4092264998090667E-2"/>
    <n v="1.4913001967133303E-2"/>
    <n v="139.11333333333334"/>
    <n v="108.11888888888889"/>
    <n v="52.666666666666664"/>
    <n v="169.25"/>
    <n v="45.659629629629627"/>
    <n v="139.57456873610076"/>
    <n v="108.47736106454973"/>
    <n v="52.841284948253019"/>
    <n v="169.81115463592073"/>
    <n v="45.811015820714353"/>
  </r>
  <r>
    <x v="31"/>
    <x v="7"/>
    <n v="4"/>
    <x v="37"/>
    <x v="10"/>
    <x v="1"/>
    <n v="7452"/>
    <n v="1863"/>
    <n v="60"/>
    <n v="200"/>
    <n v="240"/>
    <n v="262"/>
    <n v="197"/>
    <n v="1113926"/>
    <n v="935684"/>
    <n v="310219"/>
    <n v="794248"/>
    <n v="1108571"/>
    <n v="18565.433333333334"/>
    <n v="4678.42"/>
    <n v="1292.5791666666667"/>
    <n v="3031.4809160305344"/>
    <n v="5627.2639593908625"/>
    <n v="8.0515297906602248E-3"/>
    <n v="2.6838432635534086E-2"/>
    <n v="3.2206119162640899E-2"/>
    <n v="3.5158346752549648E-2"/>
    <n v="2.6435856146001073E-2"/>
    <n v="1.0463673930984112E-2"/>
    <n v="3.1200481710096289E-2"/>
    <n v="3.6971308173468873E-2"/>
    <n v="4.0129552551751012E-2"/>
    <n v="3.0765961600067369E-2"/>
    <n v="149.4801395598497"/>
    <n v="125.56146001073537"/>
    <n v="41.628958668813745"/>
    <n v="106.58185721953838"/>
    <n v="148.76154052603329"/>
    <n v="149.97574649215153"/>
    <n v="125.97776367618883"/>
    <n v="41.766981021224716"/>
    <n v="106.93523330984138"/>
    <n v="149.25476491665597"/>
  </r>
  <r>
    <x v="31"/>
    <x v="7"/>
    <n v="4"/>
    <x v="38"/>
    <x v="11"/>
    <x v="1"/>
    <n v="28808"/>
    <n v="7202"/>
    <n v="61"/>
    <n v="647"/>
    <n v="2078"/>
    <n v="1014"/>
    <n v="231"/>
    <n v="988010"/>
    <n v="1387080"/>
    <n v="2448800"/>
    <n v="2245602"/>
    <n v="1276053"/>
    <n v="16196.88524590164"/>
    <n v="2143.8639876352395"/>
    <n v="1178.4408084696825"/>
    <n v="2214.5976331360948"/>
    <n v="5524.0389610389611"/>
    <n v="2.1174673701749515E-3"/>
    <n v="2.2459039155790058E-2"/>
    <n v="7.2132740905304082E-2"/>
    <n v="3.5198555956678701E-2"/>
    <n v="8.0186059427936676E-3"/>
    <n v="2.7484936415055482E-3"/>
    <n v="2.4493092953143687E-2"/>
    <n v="7.5684213841226394E-2"/>
    <n v="3.7728324351918266E-2"/>
    <n v="9.2429417913884419E-3"/>
    <n v="34.296376006664815"/>
    <n v="48.149125242988056"/>
    <n v="85.004165509580673"/>
    <n v="77.95063871146904"/>
    <n v="44.295091641210774"/>
    <n v="34.410086910011465"/>
    <n v="48.308765448870659"/>
    <n v="85.285999964814195"/>
    <n v="78.209086937678322"/>
    <n v="44.441953656117711"/>
  </r>
  <r>
    <x v="31"/>
    <x v="7"/>
    <n v="4"/>
    <x v="39"/>
    <x v="12"/>
    <x v="1"/>
    <n v="20020"/>
    <n v="5005"/>
    <n v="85"/>
    <n v="616"/>
    <n v="978"/>
    <n v="1090"/>
    <n v="232"/>
    <n v="1874670"/>
    <n v="2156732"/>
    <n v="1935229"/>
    <n v="3566851"/>
    <n v="1050753"/>
    <n v="22054.941176470587"/>
    <n v="3501.1883116883118"/>
    <n v="1978.7617586912065"/>
    <n v="3272.3403669724771"/>
    <n v="4529.1077586206893"/>
    <n v="4.245754245754246E-3"/>
    <n v="3.0769230769230771E-2"/>
    <n v="4.885114885114885E-2"/>
    <n v="5.4445554445554448E-2"/>
    <n v="1.1588411588411588E-2"/>
    <n v="5.3164778926676256E-3"/>
    <n v="3.3613009491217032E-2"/>
    <n v="5.2400798736206192E-2"/>
    <n v="5.8181911462079176E-2"/>
    <n v="1.3350812685958668E-2"/>
    <n v="93.639860139860133"/>
    <n v="107.72887112887113"/>
    <n v="96.664785214785212"/>
    <n v="178.16438561438562"/>
    <n v="52.485164835164838"/>
    <n v="93.950326560093217"/>
    <n v="108.08605018622104"/>
    <n v="96.985280886002684"/>
    <n v="178.75509622557308"/>
    <n v="52.65918134071471"/>
  </r>
  <r>
    <x v="31"/>
    <x v="7"/>
    <n v="4"/>
    <x v="40"/>
    <x v="13"/>
    <x v="1"/>
    <n v="6160"/>
    <n v="1540"/>
    <n v="53"/>
    <n v="191"/>
    <n v="266"/>
    <n v="285"/>
    <n v="121"/>
    <n v="1102416"/>
    <n v="632331"/>
    <n v="261012"/>
    <n v="1029744"/>
    <n v="935885"/>
    <n v="20800.301886792451"/>
    <n v="3310.633507853403"/>
    <n v="981.24812030075191"/>
    <n v="3613.136842105263"/>
    <n v="7734.5867768595044"/>
    <n v="8.6038961038961033E-3"/>
    <n v="3.1006493506493506E-2"/>
    <n v="4.3181818181818182E-2"/>
    <n v="4.6266233766233768E-2"/>
    <n v="1.9642857142857142E-2"/>
    <n v="1.1345702262359701E-2"/>
    <n v="3.6152286672411112E-2"/>
    <n v="4.921617152553108E-2"/>
    <n v="5.2502307165716328E-2"/>
    <n v="2.3762504602781325E-2"/>
    <n v="178.96363636363637"/>
    <n v="102.65113636363637"/>
    <n v="42.372077922077921"/>
    <n v="167.16623376623377"/>
    <n v="151.92938311688312"/>
    <n v="179.55699692024896"/>
    <n v="102.99148000353583"/>
    <n v="42.512564113862666"/>
    <n v="167.72047959812346"/>
    <n v="152.43311060680108"/>
  </r>
  <r>
    <x v="31"/>
    <x v="7"/>
    <n v="4"/>
    <x v="41"/>
    <x v="14"/>
    <x v="1"/>
    <n v="30616"/>
    <n v="7654"/>
    <n v="246"/>
    <n v="940"/>
    <n v="1541"/>
    <n v="1524"/>
    <n v="395"/>
    <n v="3610753"/>
    <n v="3210892"/>
    <n v="2297543"/>
    <n v="5814440"/>
    <n v="4384002"/>
    <n v="14677.857723577235"/>
    <n v="3415.8425531914895"/>
    <n v="1490.9428942245295"/>
    <n v="3815.2493438320212"/>
    <n v="11098.739240506329"/>
    <n v="8.0350143715704203E-3"/>
    <n v="3.0702900444212176E-2"/>
    <n v="5.0333159132479752E-2"/>
    <n v="4.9777893911680166E-2"/>
    <n v="1.2901750718578521E-2"/>
    <n v="9.2238537903427814E-3"/>
    <n v="3.3000105985479138E-2"/>
    <n v="5.324450919397393E-2"/>
    <n v="5.2673987019977921E-2"/>
    <n v="1.4404498897830751E-2"/>
    <n v="117.93679775280899"/>
    <n v="104.87627384374183"/>
    <n v="75.04386595244317"/>
    <n v="189.91507708387772"/>
    <n v="143.19316697151817"/>
    <n v="118.32782156849368"/>
    <n v="105.22399500926919"/>
    <n v="75.292676666042141"/>
    <n v="190.54474754731558"/>
    <n v="143.66792921363478"/>
  </r>
  <r>
    <x v="31"/>
    <x v="7"/>
    <n v="4"/>
    <x v="42"/>
    <x v="15"/>
    <x v="1"/>
    <n v="4252"/>
    <n v="1063"/>
    <n v="38"/>
    <n v="141"/>
    <n v="173"/>
    <n v="213"/>
    <n v="63"/>
    <n v="658597"/>
    <n v="454970"/>
    <n v="298729"/>
    <n v="684354"/>
    <n v="552467"/>
    <n v="17331.5"/>
    <n v="3226.7375886524824"/>
    <n v="1726.7572254335259"/>
    <n v="3212.9295774647885"/>
    <n v="8769.3174603174612"/>
    <n v="8.9369708372530575E-3"/>
    <n v="3.3160865475070557E-2"/>
    <n v="4.0686735653809973E-2"/>
    <n v="5.009407337723424E-2"/>
    <n v="1.4816556914393226E-2"/>
    <n v="1.2299802293479453E-2"/>
    <n v="3.955894055269929E-2"/>
    <n v="4.7746105596478544E-2"/>
    <n v="5.7888654216227568E-2"/>
    <n v="1.9133650786260295E-2"/>
    <n v="154.89111006585136"/>
    <n v="107.00141110065852"/>
    <n v="70.256114769520224"/>
    <n v="160.94873000940734"/>
    <n v="129.93109125117593"/>
    <n v="155.40465727102927"/>
    <n v="107.35617823737458"/>
    <n v="70.489051516963031"/>
    <n v="161.48236147759246"/>
    <n v="130.36188259064912"/>
  </r>
  <r>
    <x v="31"/>
    <x v="7"/>
    <n v="4"/>
    <x v="43"/>
    <x v="16"/>
    <x v="1"/>
    <n v="7324"/>
    <n v="1831"/>
    <n v="62"/>
    <n v="219"/>
    <n v="661"/>
    <n v="617"/>
    <n v="157"/>
    <n v="1247554"/>
    <n v="453888"/>
    <n v="599779"/>
    <n v="2028825"/>
    <n v="931255"/>
    <n v="20121.83870967742"/>
    <n v="2072.5479452054797"/>
    <n v="907.38124054462935"/>
    <n v="3288.2090761750405"/>
    <n v="5931.5605095541405"/>
    <n v="8.4653194975423274E-3"/>
    <n v="2.9901693063899507E-2"/>
    <n v="9.0251228836701253E-2"/>
    <n v="8.4243582741671222E-2"/>
    <n v="2.1436373566357182E-2"/>
    <n v="1.0959669453037972E-2"/>
    <n v="3.4538697550814373E-2"/>
    <n v="9.8052566108284209E-2"/>
    <n v="9.180564333169762E-2"/>
    <n v="2.5379602084196214E-2"/>
    <n v="170.33779355543419"/>
    <n v="61.972692517749863"/>
    <n v="81.892271982523212"/>
    <n v="277.01051338066628"/>
    <n v="127.15114691425451"/>
    <n v="170.90255481112777"/>
    <n v="62.178165272295352"/>
    <n v="82.163788839652156"/>
    <n v="277.92895198499326"/>
    <n v="127.57272124544252"/>
  </r>
  <r>
    <x v="31"/>
    <x v="7"/>
    <n v="4"/>
    <x v="44"/>
    <x v="17"/>
    <x v="1"/>
    <n v="24948"/>
    <n v="6237"/>
    <n v="147"/>
    <n v="714"/>
    <n v="1726"/>
    <n v="1014"/>
    <n v="241"/>
    <n v="2803224"/>
    <n v="2406656"/>
    <n v="1300852"/>
    <n v="3615154"/>
    <n v="593056"/>
    <n v="19069.551020408162"/>
    <n v="3370.6666666666665"/>
    <n v="753.68018539976822"/>
    <n v="3565.2406311637083"/>
    <n v="2460.8132780082988"/>
    <n v="5.8922558922558923E-3"/>
    <n v="2.8619528619528621E-2"/>
    <n v="6.9183902517235857E-2"/>
    <n v="4.0644540644540643E-2"/>
    <n v="9.6600929934263259E-3"/>
    <n v="7.0212601545471126E-3"/>
    <n v="3.107912573825421E-2"/>
    <n v="7.2927356716981293E-2"/>
    <n v="4.3557463202753478E-2"/>
    <n v="1.1102941874048058E-2"/>
    <n v="112.36267436267437"/>
    <n v="96.466891133557795"/>
    <n v="52.142536475869811"/>
    <n v="144.90756774090107"/>
    <n v="23.771685105018438"/>
    <n v="112.73521696606028"/>
    <n v="96.786730679628434"/>
    <n v="52.315416984419883"/>
    <n v="145.38801414218793"/>
    <n v="23.850501006349774"/>
  </r>
  <r>
    <x v="31"/>
    <x v="7"/>
    <n v="4"/>
    <x v="45"/>
    <x v="18"/>
    <x v="1"/>
    <n v="24372"/>
    <n v="6093"/>
    <n v="98"/>
    <n v="855"/>
    <n v="1321"/>
    <n v="1362"/>
    <n v="296"/>
    <n v="3819586"/>
    <n v="3296088"/>
    <n v="1890412"/>
    <n v="5562483"/>
    <n v="3149074"/>
    <n v="38975.367346938772"/>
    <n v="3855.0736842105262"/>
    <n v="1431.0461771385314"/>
    <n v="4084.0550660792951"/>
    <n v="10638.763513513513"/>
    <n v="4.0210077137699E-3"/>
    <n v="3.5081240768094532E-2"/>
    <n v="5.4201542753979974E-2"/>
    <n v="5.5883801083210241E-2"/>
    <n v="1.2145084523223371E-2"/>
    <n v="4.9655097063989349E-3"/>
    <n v="3.7827194300835469E-2"/>
    <n v="5.7580754927213124E-2"/>
    <n v="5.9312000131150497E-2"/>
    <n v="1.3779856519821556E-2"/>
    <n v="156.7202527490563"/>
    <n v="135.2407680945347"/>
    <n v="77.564910553093711"/>
    <n v="228.23252092565238"/>
    <n v="129.20868209420647"/>
    <n v="157.23986454446427"/>
    <n v="135.68916386399837"/>
    <n v="77.822079883324989"/>
    <n v="228.98923429159214"/>
    <n v="129.63707825939625"/>
  </r>
  <r>
    <x v="31"/>
    <x v="7"/>
    <n v="4"/>
    <x v="46"/>
    <x v="19"/>
    <x v="1"/>
    <n v="13336"/>
    <n v="3334"/>
    <n v="126"/>
    <n v="383"/>
    <n v="1175"/>
    <n v="595"/>
    <n v="137"/>
    <n v="1631947"/>
    <n v="1276593"/>
    <n v="2114831"/>
    <n v="1996985"/>
    <n v="352370"/>
    <n v="12951.960317460318"/>
    <n v="3333.140992167102"/>
    <n v="1799.8561702127658"/>
    <n v="3356.2773109243699"/>
    <n v="2572.0437956204378"/>
    <n v="9.4481103779244149E-3"/>
    <n v="2.8719256148770245E-2"/>
    <n v="8.8107378524295135E-2"/>
    <n v="4.461607678464307E-2"/>
    <n v="1.0272945410917816E-2"/>
    <n v="1.1399995358067391E-2"/>
    <n v="3.2089040510734405E-2"/>
    <n v="9.3826391979746848E-2"/>
    <n v="4.8781678864572471E-2"/>
    <n v="1.2307401585071253E-2"/>
    <n v="122.37155068986203"/>
    <n v="95.725329934013203"/>
    <n v="158.58060887822435"/>
    <n v="149.74392621475704"/>
    <n v="26.422465506898622"/>
    <n v="122.77727809296054"/>
    <n v="96.04271080649481"/>
    <n v="159.10638875319714"/>
    <n v="150.24040774147124"/>
    <n v="26.510070168710445"/>
  </r>
  <r>
    <x v="31"/>
    <x v="7"/>
    <n v="4"/>
    <x v="47"/>
    <x v="20"/>
    <x v="1"/>
    <n v="12160"/>
    <n v="3040"/>
    <n v="108"/>
    <n v="481"/>
    <n v="748"/>
    <n v="650"/>
    <n v="123"/>
    <n v="1718284"/>
    <n v="2069560"/>
    <n v="1258160"/>
    <n v="3306833"/>
    <n v="468326"/>
    <n v="15910.037037037036"/>
    <n v="4302.6195426195427"/>
    <n v="1682.0320855614973"/>
    <n v="5087.4353846153845"/>
    <n v="3807.5284552845528"/>
    <n v="8.8815789473684209E-3"/>
    <n v="3.955592105263158E-2"/>
    <n v="6.1513157894736839E-2"/>
    <n v="5.3453947368421052E-2"/>
    <n v="1.0115131578947369E-2"/>
    <n v="1.0864005006334341E-2"/>
    <n v="4.3674343819423873E-2"/>
    <n v="6.658992497985064E-2"/>
    <n v="5.8206751301473611E-2"/>
    <n v="1.2229434669436524E-2"/>
    <n v="141.30625000000001"/>
    <n v="170.19407894736841"/>
    <n v="103.46710526315789"/>
    <n v="271.94350328947371"/>
    <n v="38.513651315789474"/>
    <n v="141.77475609909644"/>
    <n v="170.75836371196263"/>
    <n v="103.81015427812815"/>
    <n v="272.84514203440375"/>
    <n v="38.641344751429585"/>
  </r>
  <r>
    <x v="31"/>
    <x v="7"/>
    <n v="4"/>
    <x v="48"/>
    <x v="21"/>
    <x v="1"/>
    <n v="21668"/>
    <n v="5417"/>
    <n v="252"/>
    <n v="913"/>
    <n v="998"/>
    <n v="1362"/>
    <n v="376"/>
    <n v="3251194"/>
    <n v="2854004"/>
    <n v="1612152"/>
    <n v="4373863"/>
    <n v="994977"/>
    <n v="12901.563492063493"/>
    <n v="3125.9627601314346"/>
    <n v="1615.3827655310622"/>
    <n v="3211.3531571218796"/>
    <n v="2646.2154255319151"/>
    <n v="1.1630053535167066E-2"/>
    <n v="4.2135868561934652E-2"/>
    <n v="4.6058704079748936E-2"/>
    <n v="6.2857670297212481E-2"/>
    <n v="1.7352778290566733E-2"/>
    <n v="1.3327113273158527E-2"/>
    <n v="4.5315848925946936E-2"/>
    <n v="4.9376603294104683E-2"/>
    <n v="6.6699414329923157E-2"/>
    <n v="1.9419727628055845E-2"/>
    <n v="150.04587410005539"/>
    <n v="131.7151559904006"/>
    <n v="74.40243677312165"/>
    <n v="201.8581779582795"/>
    <n v="45.919189588333026"/>
    <n v="150.54335674615299"/>
    <n v="132.15186246251307"/>
    <n v="74.649120804548744"/>
    <n v="202.52744621446737"/>
    <n v="46.071436360062513"/>
  </r>
  <r>
    <x v="31"/>
    <x v="7"/>
    <n v="4"/>
    <x v="49"/>
    <x v="22"/>
    <x v="1"/>
    <n v="6776"/>
    <n v="1694"/>
    <n v="77"/>
    <n v="251"/>
    <n v="642"/>
    <n v="475"/>
    <n v="41"/>
    <n v="1135956"/>
    <n v="1024045"/>
    <n v="630449"/>
    <n v="1618883"/>
    <n v="229605"/>
    <n v="14752.675324675325"/>
    <n v="4079.8605577689241"/>
    <n v="982.00778816199374"/>
    <n v="3408.1747368421052"/>
    <n v="5600.1219512195121"/>
    <n v="1.1363636363636364E-2"/>
    <n v="3.7042502951593857E-2"/>
    <n v="9.4746162927981104E-2"/>
    <n v="7.0100354191263287E-2"/>
    <n v="6.0507674144037781E-3"/>
    <n v="1.4363808522300273E-2"/>
    <n v="4.2388428963500729E-2"/>
    <n v="0.10303579442160411"/>
    <n v="7.7327176385758617E-2"/>
    <n v="8.2458787548911443E-3"/>
    <n v="167.64403778040142"/>
    <n v="151.12824675324674"/>
    <n v="93.041469893742615"/>
    <n v="238.91425619834712"/>
    <n v="33.885035419126325"/>
    <n v="168.19986778917507"/>
    <n v="151.62931804591531"/>
    <n v="93.349952328978958"/>
    <n v="239.70638525272381"/>
    <n v="33.997382507538617"/>
  </r>
  <r>
    <x v="31"/>
    <x v="7"/>
    <n v="4"/>
    <x v="50"/>
    <x v="23"/>
    <x v="1"/>
    <n v="10468"/>
    <n v="2617"/>
    <n v="127"/>
    <n v="510"/>
    <n v="567"/>
    <n v="939"/>
    <n v="65"/>
    <n v="2098440"/>
    <n v="1628948"/>
    <n v="750377"/>
    <n v="3164570"/>
    <n v="411161"/>
    <n v="16523.149606299212"/>
    <n v="3194.0156862745098"/>
    <n v="1323.4162257495591"/>
    <n v="3370.1490947816828"/>
    <n v="6325.5538461538463"/>
    <n v="1.2132212457011845E-2"/>
    <n v="4.8719908291937335E-2"/>
    <n v="5.416507451280092E-2"/>
    <n v="8.9701948796331671E-2"/>
    <n v="6.2094000764233853E-3"/>
    <n v="1.462533416167355E-2"/>
    <n v="5.3622565166880569E-2"/>
    <n v="5.931963226391318E-2"/>
    <n v="9.6209488248016006E-2"/>
    <n v="7.9983423535546529E-3"/>
    <n v="200.46236148261369"/>
    <n v="155.6121513183034"/>
    <n v="71.682938479174624"/>
    <n v="302.30894153611007"/>
    <n v="39.277894535727931"/>
    <n v="201.12700185764226"/>
    <n v="156.12808916242668"/>
    <n v="71.920605913408053"/>
    <n v="303.31125801482955"/>
    <n v="39.408121848034746"/>
  </r>
  <r>
    <x v="31"/>
    <x v="7"/>
    <n v="4"/>
    <x v="51"/>
    <x v="24"/>
    <x v="1"/>
    <n v="5396"/>
    <n v="1349"/>
    <n v="74"/>
    <n v="266"/>
    <n v="227"/>
    <n v="505"/>
    <n v="9"/>
    <n v="905871"/>
    <n v="759269"/>
    <n v="391404"/>
    <n v="1437498"/>
    <n v="62384"/>
    <n v="12241.5"/>
    <n v="2854.3947368421054"/>
    <n v="1724.2466960352424"/>
    <n v="2846.5306930693068"/>
    <n v="6931.5555555555557"/>
    <n v="1.3713862120088955E-2"/>
    <n v="4.9295774647887321E-2"/>
    <n v="4.2068198665678277E-2"/>
    <n v="9.3587842846552999E-2"/>
    <n v="1.6679021497405485E-3"/>
    <n v="1.7402799681800959E-2"/>
    <n v="5.6162465738740966E-2"/>
    <n v="4.843562903130523E-2"/>
    <n v="0.10282615281868349"/>
    <n v="2.9622253983088323E-3"/>
    <n v="167.87824314306894"/>
    <n v="140.70959970348406"/>
    <n v="72.53595255744996"/>
    <n v="266.40066716085988"/>
    <n v="11.561156412157153"/>
    <n v="168.43484966838628"/>
    <n v="141.17612758645103"/>
    <n v="72.77644819141473"/>
    <n v="267.28392842756409"/>
    <n v="11.599487853913647"/>
  </r>
  <r>
    <x v="31"/>
    <x v="7"/>
    <n v="4"/>
    <x v="52"/>
    <x v="25"/>
    <x v="1"/>
    <n v="24780"/>
    <n v="6195"/>
    <n v="309"/>
    <n v="1123"/>
    <n v="2163"/>
    <n v="1566"/>
    <n v="769"/>
    <n v="4187337"/>
    <n v="3388914"/>
    <n v="2147436"/>
    <n v="4753279"/>
    <n v="4428217"/>
    <n v="13551.252427184467"/>
    <n v="3017.73285841496"/>
    <n v="992.80443828016644"/>
    <n v="3035.2994891443168"/>
    <n v="5758.4096228868657"/>
    <n v="1.2469733656174334E-2"/>
    <n v="4.5318805488297011E-2"/>
    <n v="8.7288135593220337E-2"/>
    <n v="6.3196125907990314E-2"/>
    <n v="3.1033091202582727E-2"/>
    <n v="1.4112247604083441E-2"/>
    <n v="4.8397550215350603E-2"/>
    <n v="9.1465955613315414E-2"/>
    <n v="6.6797554738290257E-2"/>
    <n v="3.3599774365722673E-2"/>
    <n v="168.98050847457628"/>
    <n v="136.76004842615012"/>
    <n v="86.660048426150126"/>
    <n v="191.81916868442292"/>
    <n v="178.70125100887813"/>
    <n v="169.54076960137539"/>
    <n v="137.21348142575471"/>
    <n v="86.94737302244819"/>
    <n v="192.45515223399883"/>
    <n v="179.29374161714085"/>
  </r>
  <r>
    <x v="31"/>
    <x v="7"/>
    <n v="4"/>
    <x v="53"/>
    <x v="26"/>
    <x v="1"/>
    <n v="12596"/>
    <n v="3149"/>
    <n v="120"/>
    <n v="595"/>
    <n v="1037"/>
    <n v="969"/>
    <n v="164"/>
    <n v="1706001"/>
    <n v="2320267"/>
    <n v="1098773"/>
    <n v="3969520"/>
    <n v="465429"/>
    <n v="14216.674999999999"/>
    <n v="3899.6084033613447"/>
    <n v="1059.5689488910318"/>
    <n v="4096.5118679050565"/>
    <n v="2837.981707317073"/>
    <n v="9.5268339155287398E-3"/>
    <n v="4.7237218164496664E-2"/>
    <n v="8.2327723086694185E-2"/>
    <n v="7.6929183867894574E-2"/>
    <n v="1.3020006351222611E-2"/>
    <n v="1.1543505825754573E-2"/>
    <n v="5.1641490280457433E-2"/>
    <n v="8.8034047431793466E-2"/>
    <n v="8.2461444955166593E-2"/>
    <n v="1.537342596076622E-2"/>
    <n v="135.43990155604953"/>
    <n v="184.20665290568434"/>
    <n v="87.231899015560501"/>
    <n v="315.14131470308035"/>
    <n v="36.950539853921882"/>
    <n v="135.88895755987124"/>
    <n v="184.81739687759253"/>
    <n v="87.521119603641736"/>
    <n v="316.18617738973194"/>
    <n v="37.073050735687325"/>
  </r>
  <r>
    <x v="32"/>
    <x v="8"/>
    <n v="1"/>
    <x v="27"/>
    <x v="0"/>
    <x v="1"/>
    <n v="28052"/>
    <n v="7013"/>
    <n v="43"/>
    <n v="885"/>
    <n v="546"/>
    <n v="1583"/>
    <n v="197"/>
    <n v="742561"/>
    <n v="1709554"/>
    <n v="973851"/>
    <n v="2846899"/>
    <n v="709867"/>
    <n v="17268.860465116279"/>
    <n v="1931.6994350282487"/>
    <n v="1783.6098901098901"/>
    <n v="1798.4200884396714"/>
    <n v="3603.3857868020305"/>
    <n v="1.5328675317267931E-3"/>
    <n v="3.154855268786539E-2"/>
    <n v="1.9463852844716953E-2"/>
    <n v="5.6430914016825894E-2"/>
    <n v="7.0226721802367029E-3"/>
    <n v="2.0771109745495774E-3"/>
    <n v="3.3980211576819706E-2"/>
    <n v="2.138570606763571E-2"/>
    <n v="5.9641020214429075E-2"/>
    <n v="8.1843745363220175E-3"/>
    <n v="26.470875516897191"/>
    <n v="60.942321403108515"/>
    <n v="34.715920433480676"/>
    <n v="101.48648937687152"/>
    <n v="25.305397119634964"/>
    <n v="26.558640683887958"/>
    <n v="61.144377924107772"/>
    <n v="34.831022351894276"/>
    <n v="101.82297158660357"/>
    <n v="25.389298099886059"/>
  </r>
  <r>
    <x v="32"/>
    <x v="8"/>
    <n v="1"/>
    <x v="28"/>
    <x v="1"/>
    <x v="1"/>
    <n v="3436"/>
    <n v="859"/>
    <n v="4"/>
    <n v="86"/>
    <n v="126"/>
    <n v="138"/>
    <n v="20"/>
    <n v="90205"/>
    <n v="277076"/>
    <n v="210086"/>
    <n v="516955"/>
    <n v="98512"/>
    <n v="22551.25"/>
    <n v="3221.8139534883721"/>
    <n v="1667.3492063492063"/>
    <n v="3746.050724637681"/>
    <n v="4925.6000000000004"/>
    <n v="1.1641443538998836E-3"/>
    <n v="2.5029103608847497E-2"/>
    <n v="3.667054714784633E-2"/>
    <n v="4.0162980209545986E-2"/>
    <n v="5.8207217694994182E-3"/>
    <n v="2.5195828736242413E-3"/>
    <n v="3.1238477588534212E-2"/>
    <n v="4.4141490746276338E-2"/>
    <n v="4.7967407828026401E-2"/>
    <n v="8.8445012608595192E-3"/>
    <n v="26.252910360884751"/>
    <n v="80.639115250291042"/>
    <n v="61.142607683352736"/>
    <n v="150.45256111757857"/>
    <n v="28.670547147846332"/>
    <n v="26.33995285633776"/>
    <n v="80.906477219917306"/>
    <n v="61.345328260923168"/>
    <n v="150.95139214952701"/>
    <n v="28.765605407500082"/>
  </r>
  <r>
    <x v="32"/>
    <x v="8"/>
    <n v="1"/>
    <x v="29"/>
    <x v="2"/>
    <x v="1"/>
    <n v="3868"/>
    <n v="967"/>
    <n v="22"/>
    <n v="143"/>
    <n v="74"/>
    <n v="355"/>
    <n v="100"/>
    <n v="221883"/>
    <n v="499063"/>
    <n v="86699"/>
    <n v="1112075"/>
    <n v="620941"/>
    <n v="10085.59090909091"/>
    <n v="3489.951048951049"/>
    <n v="1171.6081081081081"/>
    <n v="3132.605633802817"/>
    <n v="6209.41"/>
    <n v="5.6876938986556358E-3"/>
    <n v="3.6970010341261635E-2"/>
    <n v="1.9131334022750777E-2"/>
    <n v="9.1778697001034124E-2"/>
    <n v="2.5853154084798345E-2"/>
    <n v="8.5050529835695096E-3"/>
    <n v="4.4039000551042269E-2"/>
    <n v="2.4263382452617097E-2"/>
    <n v="0.1025950156804569"/>
    <n v="3.179856217786884E-2"/>
    <n v="57.36375387797311"/>
    <n v="129.02352637021716"/>
    <n v="22.414426059979316"/>
    <n v="287.50646328852122"/>
    <n v="160.53283350568771"/>
    <n v="57.55394552596389"/>
    <n v="129.45130864475473"/>
    <n v="22.488741918738899"/>
    <n v="288.4597016030354"/>
    <n v="161.06508605362984"/>
  </r>
  <r>
    <x v="32"/>
    <x v="8"/>
    <n v="1"/>
    <x v="30"/>
    <x v="3"/>
    <x v="1"/>
    <n v="27012"/>
    <n v="6753"/>
    <n v="47"/>
    <n v="689"/>
    <n v="1791"/>
    <n v="1756"/>
    <n v="169"/>
    <n v="822092"/>
    <n v="2748118"/>
    <n v="1852494"/>
    <n v="5815235"/>
    <n v="1062534"/>
    <n v="17491.319148936171"/>
    <n v="3988.5602322206096"/>
    <n v="1034.3350083752093"/>
    <n v="3311.6372437357631"/>
    <n v="6287.1834319526624"/>
    <n v="1.7399674218865689E-3"/>
    <n v="2.5507181993188213E-2"/>
    <n v="6.6303864948911592E-2"/>
    <n v="6.5008144528357764E-2"/>
    <n v="6.2564786021027689E-3"/>
    <n v="2.330807505235238E-3"/>
    <n v="2.7742287930926854E-2"/>
    <n v="6.9831224686676699E-2"/>
    <n v="6.8503290751900398E-2"/>
    <n v="7.3743187086832938E-3"/>
    <n v="30.434325484969644"/>
    <n v="101.73693173404413"/>
    <n v="68.580408707241233"/>
    <n v="215.28339256626685"/>
    <n v="39.335628609506884"/>
    <n v="30.535231616946074"/>
    <n v="102.07424429467579"/>
    <n v="68.807789589246582"/>
    <n v="215.997172618115"/>
    <n v="39.466047341271022"/>
  </r>
  <r>
    <x v="32"/>
    <x v="8"/>
    <n v="1"/>
    <x v="31"/>
    <x v="4"/>
    <x v="1"/>
    <n v="11128"/>
    <n v="2782"/>
    <n v="30"/>
    <n v="264"/>
    <n v="422"/>
    <n v="415"/>
    <n v="67"/>
    <n v="649717"/>
    <n v="899644"/>
    <n v="609123"/>
    <n v="1491632"/>
    <n v="279213"/>
    <n v="21657.233333333334"/>
    <n v="3407.742424242424"/>
    <n v="1443.4194312796208"/>
    <n v="3594.2939759036144"/>
    <n v="4167.3582089552237"/>
    <n v="2.6959022286125092E-3"/>
    <n v="2.372393961179008E-2"/>
    <n v="3.7922358015815963E-2"/>
    <n v="3.7293314162473043E-2"/>
    <n v="6.0208483105679365E-3"/>
    <n v="3.8411863331124715E-3"/>
    <n v="2.7085392953486356E-2"/>
    <n v="4.2141266361176821E-2"/>
    <n v="4.1478452773893643E-2"/>
    <n v="7.7295444691230604E-3"/>
    <n v="58.385783608914451"/>
    <n v="80.845075485262399"/>
    <n v="54.737868439971244"/>
    <n v="134.04313443565781"/>
    <n v="25.091031631919481"/>
    <n v="58.579363834285239"/>
    <n v="81.113120323666621"/>
    <n v="54.91935386765519"/>
    <n v="134.48755940642243"/>
    <n v="25.174221875466216"/>
  </r>
  <r>
    <x v="32"/>
    <x v="8"/>
    <n v="1"/>
    <x v="32"/>
    <x v="5"/>
    <x v="1"/>
    <n v="4556"/>
    <n v="1139"/>
    <n v="29"/>
    <n v="118"/>
    <n v="212"/>
    <n v="180"/>
    <n v="51"/>
    <n v="566539"/>
    <n v="450903"/>
    <n v="318836"/>
    <n v="790236"/>
    <n v="312710"/>
    <n v="19535.827586206895"/>
    <n v="3821.2118644067796"/>
    <n v="1503.9433962264152"/>
    <n v="4390.2"/>
    <n v="6131.5686274509808"/>
    <n v="6.3652326602282707E-3"/>
    <n v="2.5899912203687446E-2"/>
    <n v="4.6532045654082525E-2"/>
    <n v="3.9508340649692712E-2"/>
    <n v="1.1194029850746268E-2"/>
    <n v="9.1104996888600291E-3"/>
    <n v="3.1382871230841811E-2"/>
    <n v="5.3803029615612875E-2"/>
    <n v="4.6232767244938175E-2"/>
    <n v="1.4825753830518932E-2"/>
    <n v="124.35008779631255"/>
    <n v="98.969051799824413"/>
    <n v="69.981562774363482"/>
    <n v="173.44951712028094"/>
    <n v="68.6369622475856"/>
    <n v="124.76237511237784"/>
    <n v="99.297187352144348"/>
    <n v="70.213589234510081"/>
    <n v="174.02459541056311"/>
    <n v="68.864530634946007"/>
  </r>
  <r>
    <x v="32"/>
    <x v="8"/>
    <n v="1"/>
    <x v="33"/>
    <x v="6"/>
    <x v="1"/>
    <n v="30608"/>
    <n v="7652"/>
    <n v="102"/>
    <n v="947"/>
    <n v="746"/>
    <n v="1660"/>
    <n v="274"/>
    <n v="3005987"/>
    <n v="2901988"/>
    <n v="1295780"/>
    <n v="4418794"/>
    <n v="2833033"/>
    <n v="29470.460784313724"/>
    <n v="3064.401267159451"/>
    <n v="1736.9705093833779"/>
    <n v="2661.9240963855423"/>
    <n v="10339.536496350365"/>
    <n v="3.3324621014113958E-3"/>
    <n v="3.0939623627809724E-2"/>
    <n v="2.4372713016204913E-2"/>
    <n v="5.4234187140616834E-2"/>
    <n v="8.9519079979090439E-3"/>
    <n v="4.0999936060008438E-3"/>
    <n v="3.3245687733352694E-2"/>
    <n v="2.6426391018774347E-2"/>
    <n v="5.7250433550530104E-2"/>
    <n v="1.0206329860943584E-2"/>
    <n v="98.209193674856252"/>
    <n v="94.8114218504966"/>
    <n v="42.334683742812338"/>
    <n v="144.36728959749084"/>
    <n v="92.558579456351282"/>
    <n v="98.534809889454067"/>
    <n v="95.125772626919883"/>
    <n v="42.475045952812437"/>
    <n v="144.84594468660717"/>
    <n v="92.865460850479309"/>
  </r>
  <r>
    <x v="32"/>
    <x v="8"/>
    <n v="1"/>
    <x v="34"/>
    <x v="7"/>
    <x v="1"/>
    <n v="28636"/>
    <n v="7159"/>
    <n v="222"/>
    <n v="708"/>
    <n v="757"/>
    <n v="1130"/>
    <n v="178"/>
    <n v="3269957"/>
    <n v="1884560"/>
    <n v="822767"/>
    <n v="3470065"/>
    <n v="1047289"/>
    <n v="14729.536036036036"/>
    <n v="2661.8079096045199"/>
    <n v="1086.878467635403"/>
    <n v="3070.853982300885"/>
    <n v="5883.6460674157306"/>
    <n v="7.7524793965637658E-3"/>
    <n v="2.4724123480933093E-2"/>
    <n v="2.6435256320715184E-2"/>
    <n v="3.9460818550076826E-2"/>
    <n v="6.2159519485961729E-3"/>
    <n v="8.9600987534446501E-3"/>
    <n v="2.6862203412459616E-2"/>
    <n v="2.8644145491734146E-2"/>
    <n v="4.2141469893209806E-2"/>
    <n v="7.2981321372213174E-3"/>
    <n v="114.1904246403129"/>
    <n v="65.810867439586531"/>
    <n v="28.73191088140802"/>
    <n v="121.17841178935606"/>
    <n v="36.572461237603015"/>
    <n v="114.56902721735672"/>
    <n v="66.029065805067702"/>
    <n v="28.827172594790373"/>
    <n v="121.58018329629317"/>
    <n v="36.693718585730117"/>
  </r>
  <r>
    <x v="32"/>
    <x v="8"/>
    <n v="1"/>
    <x v="35"/>
    <x v="8"/>
    <x v="1"/>
    <n v="3736"/>
    <n v="934"/>
    <n v="34"/>
    <n v="107"/>
    <n v="128"/>
    <n v="147"/>
    <n v="45"/>
    <n v="427755"/>
    <n v="345629"/>
    <n v="136719"/>
    <n v="560075"/>
    <n v="222042"/>
    <n v="12581.029411764706"/>
    <n v="3230.1775700934581"/>
    <n v="1068.1171875"/>
    <n v="3810.0340136054424"/>
    <n v="4934.2666666666664"/>
    <n v="9.1006423982869372E-3"/>
    <n v="2.8640256959314776E-2"/>
    <n v="3.4261241970021415E-2"/>
    <n v="3.9346895074946465E-2"/>
    <n v="1.2044967880085654E-2"/>
    <n v="1.2720598345232032E-2"/>
    <n v="3.4998410226382247E-2"/>
    <n v="4.1195242474989152E-2"/>
    <n v="4.6758137444774868E-2"/>
    <n v="1.6203345254424698E-2"/>
    <n v="114.49544967880085"/>
    <n v="92.513115631691647"/>
    <n v="36.595021413276228"/>
    <n v="149.91300856531049"/>
    <n v="59.433083511777305"/>
    <n v="114.87506357764332"/>
    <n v="92.819846288827208"/>
    <n v="36.716353560500323"/>
    <n v="150.41005069081268"/>
    <n v="59.630136098717905"/>
  </r>
  <r>
    <x v="32"/>
    <x v="8"/>
    <n v="1"/>
    <x v="36"/>
    <x v="9"/>
    <x v="1"/>
    <n v="2684"/>
    <n v="671"/>
    <n v="25"/>
    <n v="89"/>
    <n v="131"/>
    <n v="132"/>
    <n v="28"/>
    <n v="380003"/>
    <n v="308478"/>
    <n v="128458"/>
    <n v="500787"/>
    <n v="137964"/>
    <n v="15200.12"/>
    <n v="3466.0449438202249"/>
    <n v="980.59541984732823"/>
    <n v="3793.840909090909"/>
    <n v="4927.2857142857147"/>
    <n v="9.314456035767511E-3"/>
    <n v="3.3159463487332341E-2"/>
    <n v="4.8807749627421758E-2"/>
    <n v="4.9180327868852458E-2"/>
    <n v="1.0432190760059613E-2"/>
    <n v="1.3634730387037736E-2"/>
    <n v="4.1212243557067513E-2"/>
    <n v="5.8498183203972189E-2"/>
    <n v="5.8905772247742079E-2"/>
    <n v="1.500175939482163E-2"/>
    <n v="141.58084947839046"/>
    <n v="114.93219076005961"/>
    <n v="47.860655737704917"/>
    <n v="186.58233979135619"/>
    <n v="51.402384500745157"/>
    <n v="142.05026602221554"/>
    <n v="115.31325269011298"/>
    <n v="48.019339512271642"/>
    <n v="187.20096044101558"/>
    <n v="51.572811008041889"/>
  </r>
  <r>
    <x v="32"/>
    <x v="8"/>
    <n v="1"/>
    <x v="37"/>
    <x v="10"/>
    <x v="1"/>
    <n v="7424"/>
    <n v="1856"/>
    <n v="59"/>
    <n v="211"/>
    <n v="299"/>
    <n v="480"/>
    <n v="50"/>
    <n v="1114401"/>
    <n v="970283"/>
    <n v="414469"/>
    <n v="1515474"/>
    <n v="310836"/>
    <n v="18888.152542372882"/>
    <n v="4598.4976303317535"/>
    <n v="1386.1839464882944"/>
    <n v="3157.2375000000002"/>
    <n v="6216.72"/>
    <n v="7.9471982758620684E-3"/>
    <n v="2.842133620689655E-2"/>
    <n v="4.0274784482758619E-2"/>
    <n v="6.4655172413793108E-2"/>
    <n v="6.7349137931034479E-3"/>
    <n v="1.0348304412066618E-2"/>
    <n v="3.2914975101934085E-2"/>
    <n v="4.5591299007538638E-2"/>
    <n v="7.1305215375019909E-2"/>
    <n v="8.946661292921541E-3"/>
    <n v="150.10789331896552"/>
    <n v="130.69544719827587"/>
    <n v="55.828259698275865"/>
    <n v="204.13173491379311"/>
    <n v="41.869073275862071"/>
    <n v="150.60558159207767"/>
    <n v="131.12877278816683"/>
    <n v="56.013360358512635"/>
    <n v="204.80854123217074"/>
    <n v="42.007891737135068"/>
  </r>
  <r>
    <x v="32"/>
    <x v="8"/>
    <n v="1"/>
    <x v="38"/>
    <x v="11"/>
    <x v="1"/>
    <n v="28568"/>
    <n v="7142"/>
    <n v="52"/>
    <n v="680"/>
    <n v="1663"/>
    <n v="1112"/>
    <n v="243"/>
    <n v="936677"/>
    <n v="1489676"/>
    <n v="1633597"/>
    <n v="2590600"/>
    <n v="1461511"/>
    <n v="18013.01923076923"/>
    <n v="2190.6999999999998"/>
    <n v="982.3193024654239"/>
    <n v="2329.6762589928057"/>
    <n v="6014.4485596707818"/>
    <n v="1.8202184262111453E-3"/>
    <n v="2.3802856342761133E-2"/>
    <n v="5.8211985438252588E-2"/>
    <n v="3.8924670960515259E-2"/>
    <n v="8.5060207224866985E-3"/>
    <n v="2.4078189037774855E-3"/>
    <n v="2.5904210756200075E-2"/>
    <n v="6.1439727249893265E-2"/>
    <n v="4.1590959782448401E-2"/>
    <n v="9.7719931917736539E-3"/>
    <n v="32.787629515541866"/>
    <n v="52.14491739008681"/>
    <n v="57.182756930831701"/>
    <n v="90.681881825819104"/>
    <n v="51.15902408288995"/>
    <n v="32.896338114085424"/>
    <n v="52.317805792646041"/>
    <n v="57.372348476748769"/>
    <n v="90.982540959530027"/>
    <n v="51.328643719718862"/>
  </r>
  <r>
    <x v="32"/>
    <x v="8"/>
    <n v="1"/>
    <x v="39"/>
    <x v="12"/>
    <x v="1"/>
    <n v="20188"/>
    <n v="5047"/>
    <n v="79"/>
    <n v="626"/>
    <n v="896"/>
    <n v="1214"/>
    <n v="238"/>
    <n v="1711482"/>
    <n v="2248537"/>
    <n v="1421367"/>
    <n v="4121364"/>
    <n v="1075508"/>
    <n v="21664.32911392405"/>
    <n v="3591.9121405750798"/>
    <n v="1586.3470982142858"/>
    <n v="3394.8632619439868"/>
    <n v="4518.9411764705883"/>
    <n v="3.9132157717455913E-3"/>
    <n v="3.1008519912819495E-2"/>
    <n v="4.4382801664355064E-2"/>
    <n v="6.0134733505052509E-2"/>
    <n v="1.1789181692094313E-2"/>
    <n v="4.9370384840532102E-3"/>
    <n v="3.3851080766285714E-2"/>
    <n v="4.7760015877797921E-2"/>
    <n v="6.4033298405435354E-2"/>
    <n v="1.3559192448024976E-2"/>
    <n v="84.777194372894783"/>
    <n v="111.37987913612046"/>
    <n v="70.406528630869829"/>
    <n v="204.14919754309491"/>
    <n v="53.274618585298199"/>
    <n v="85.058276296928469"/>
    <n v="111.74916324557702"/>
    <n v="70.639964081034066"/>
    <n v="204.82606175946597"/>
    <n v="53.451252553960224"/>
  </r>
  <r>
    <x v="32"/>
    <x v="8"/>
    <n v="1"/>
    <x v="40"/>
    <x v="13"/>
    <x v="1"/>
    <n v="6128"/>
    <n v="1532"/>
    <n v="51"/>
    <n v="202"/>
    <n v="309"/>
    <n v="285"/>
    <n v="95"/>
    <n v="1053721"/>
    <n v="704184"/>
    <n v="284553"/>
    <n v="1045482"/>
    <n v="807844"/>
    <n v="20661.196078431374"/>
    <n v="3486.0594059405939"/>
    <n v="920.88349514563106"/>
    <n v="3668.3578947368419"/>
    <n v="8503.621052631579"/>
    <n v="8.3224543080939947E-3"/>
    <n v="3.2963446475195821E-2"/>
    <n v="5.0424281984334206E-2"/>
    <n v="4.6507832898172327E-2"/>
    <n v="1.5502610966057441E-2"/>
    <n v="1.1026459320444569E-2"/>
    <n v="3.8277602416063726E-2"/>
    <n v="5.6937283877286145E-2"/>
    <n v="5.277567661598289E-2"/>
    <n v="1.9179717829064562E-2"/>
    <n v="171.95186031331593"/>
    <n v="114.91253263707571"/>
    <n v="46.434889033942561"/>
    <n v="170.60737597911228"/>
    <n v="131.82832898172325"/>
    <n v="172.52197306705307"/>
    <n v="115.29352938989513"/>
    <n v="46.588845626260792"/>
    <n v="171.17303104530399"/>
    <n v="132.26541068307495"/>
  </r>
  <r>
    <x v="32"/>
    <x v="8"/>
    <n v="1"/>
    <x v="41"/>
    <x v="14"/>
    <x v="1"/>
    <n v="30504"/>
    <n v="7626"/>
    <n v="242"/>
    <n v="1004"/>
    <n v="1578"/>
    <n v="1610"/>
    <n v="360"/>
    <n v="3609123"/>
    <n v="3450912"/>
    <n v="2022060"/>
    <n v="6306013"/>
    <n v="4260248"/>
    <n v="14913.731404958678"/>
    <n v="3437.1633466135459"/>
    <n v="1281.406844106464"/>
    <n v="3916.7782608695652"/>
    <n v="11834.022222222222"/>
    <n v="7.9333857854707573E-3"/>
    <n v="3.2913716233936532E-2"/>
    <n v="5.1730920535011798E-2"/>
    <n v="5.2779963283503803E-2"/>
    <n v="1.1801730920535013E-2"/>
    <n v="9.1169102212887466E-3"/>
    <n v="3.5293834827198063E-2"/>
    <n v="5.4685654762194134E-2"/>
    <n v="5.5762855115188054E-2"/>
    <n v="1.3242427163311699E-2"/>
    <n v="118.31638473642801"/>
    <n v="113.12981904012588"/>
    <n v="66.288355625491732"/>
    <n v="206.72741279832152"/>
    <n v="139.66194597429845"/>
    <n v="118.70866708679861"/>
    <n v="113.5049051400682"/>
    <n v="66.508137120716583"/>
    <n v="207.412825182745"/>
    <n v="140.12500032257134"/>
  </r>
  <r>
    <x v="32"/>
    <x v="8"/>
    <n v="1"/>
    <x v="42"/>
    <x v="15"/>
    <x v="1"/>
    <n v="4256"/>
    <n v="1064"/>
    <n v="33"/>
    <n v="140"/>
    <n v="164"/>
    <n v="243"/>
    <n v="61"/>
    <n v="642478"/>
    <n v="477521"/>
    <n v="240331"/>
    <n v="812140"/>
    <n v="560991"/>
    <n v="19469.030303030304"/>
    <n v="3410.8642857142859"/>
    <n v="1465.4329268292684"/>
    <n v="3342.1399176954733"/>
    <n v="9196.5737704918029"/>
    <n v="7.7537593984962402E-3"/>
    <n v="3.2894736842105261E-2"/>
    <n v="3.8533834586466163E-2"/>
    <n v="5.7095864661654137E-2"/>
    <n v="1.4332706766917292E-2"/>
    <n v="1.0886475236559032E-2"/>
    <n v="3.9264968015033631E-2"/>
    <n v="4.5408368023017155E-2"/>
    <n v="6.5382747691179258E-2"/>
    <n v="1.8577772232969563E-2"/>
    <n v="150.95817669172934"/>
    <n v="112.19948308270676"/>
    <n v="56.46875"/>
    <n v="190.82236842105263"/>
    <n v="131.81179511278197"/>
    <n v="151.45868411081767"/>
    <n v="112.57148461936714"/>
    <n v="56.655974229525249"/>
    <n v="191.45504704248154"/>
    <n v="132.24882199547957"/>
  </r>
  <r>
    <x v="32"/>
    <x v="8"/>
    <n v="1"/>
    <x v="43"/>
    <x v="16"/>
    <x v="1"/>
    <n v="7296"/>
    <n v="1824"/>
    <n v="63"/>
    <n v="221"/>
    <n v="714"/>
    <n v="660"/>
    <n v="47"/>
    <n v="1223496"/>
    <n v="457118"/>
    <n v="687998"/>
    <n v="2179350"/>
    <n v="307042"/>
    <n v="19420.571428571428"/>
    <n v="2068.4072398190046"/>
    <n v="963.58263305322134"/>
    <n v="3302.0454545454545"/>
    <n v="6532.8085106382978"/>
    <n v="8.6348684210526324E-3"/>
    <n v="3.0290570175438597E-2"/>
    <n v="9.7861842105263164E-2"/>
    <n v="9.0460526315789477E-2"/>
    <n v="6.4418859649122808E-3"/>
    <n v="1.1158687332744891E-2"/>
    <n v="3.4965639357546888E-2"/>
    <n v="0.10596691131952156"/>
    <n v="9.8284976673193955E-2"/>
    <n v="8.6241970661503561E-3"/>
    <n v="167.69407894736841"/>
    <n v="62.653234649122808"/>
    <n v="94.297971491228068"/>
    <n v="298.70476973684208"/>
    <n v="42.083607456140349"/>
    <n v="168.25007486948226"/>
    <n v="62.860963766279582"/>
    <n v="94.610619903991562"/>
    <n v="299.69513645063506"/>
    <n v="42.223137213424138"/>
  </r>
  <r>
    <x v="32"/>
    <x v="8"/>
    <n v="1"/>
    <x v="44"/>
    <x v="17"/>
    <x v="1"/>
    <n v="24712"/>
    <n v="6178"/>
    <n v="151"/>
    <n v="813"/>
    <n v="1738"/>
    <n v="1112"/>
    <n v="292"/>
    <n v="2372713"/>
    <n v="2705568"/>
    <n v="1256508"/>
    <n v="4162300"/>
    <n v="630075"/>
    <n v="15713.331125827815"/>
    <n v="3327.8819188191883"/>
    <n v="722.96202531645565"/>
    <n v="3743.0755395683454"/>
    <n v="2157.7910958904108"/>
    <n v="6.110391712528326E-3"/>
    <n v="3.2898996438977014E-2"/>
    <n v="7.0330203949498224E-2"/>
    <n v="4.4998381353188732E-2"/>
    <n v="1.1816121722240207E-2"/>
    <n v="7.2654544516586568E-3"/>
    <n v="3.5542800196593831E-2"/>
    <n v="7.4120187041713498E-2"/>
    <n v="4.8070956215920217E-2"/>
    <n v="1.3417737482141489E-2"/>
    <n v="96.014608287471674"/>
    <n v="109.48397539656847"/>
    <n v="50.846066688248627"/>
    <n v="168.4323405632891"/>
    <n v="25.496722240207188"/>
    <n v="96.3329482730352"/>
    <n v="109.84697356704299"/>
    <n v="51.014648703258636"/>
    <n v="168.99078421910042"/>
    <n v="25.581257565973068"/>
  </r>
  <r>
    <x v="32"/>
    <x v="8"/>
    <n v="1"/>
    <x v="45"/>
    <x v="18"/>
    <x v="1"/>
    <n v="24212"/>
    <n v="6053"/>
    <n v="89"/>
    <n v="851"/>
    <n v="1389"/>
    <n v="1466"/>
    <n v="305"/>
    <n v="3441308"/>
    <n v="3313436"/>
    <n v="1559033"/>
    <n v="5948535"/>
    <n v="3185983"/>
    <n v="38666.382022471909"/>
    <n v="3893.5793184488834"/>
    <n v="1122.4139668826494"/>
    <n v="4057.6637107776264"/>
    <n v="10445.845901639344"/>
    <n v="3.6758632083264495E-3"/>
    <n v="3.5147860565009084E-2"/>
    <n v="5.7368247150173468E-2"/>
    <n v="6.0548488352882866E-2"/>
    <n v="1.2597059309433339E-2"/>
    <n v="4.5820559617147814E-3"/>
    <n v="3.7905391656840925E-2"/>
    <n v="6.085039663660146E-2"/>
    <n v="6.41198137787473E-2"/>
    <n v="1.4267082044885184E-2"/>
    <n v="142.13233107549976"/>
    <n v="136.85098298364449"/>
    <n v="64.390921856930447"/>
    <n v="245.68540393193459"/>
    <n v="131.586940360152"/>
    <n v="142.60357607696054"/>
    <n v="137.30471748013829"/>
    <n v="64.604412340305487"/>
    <n v="246.49998297710127"/>
    <n v="132.0232217285994"/>
  </r>
  <r>
    <x v="32"/>
    <x v="8"/>
    <n v="1"/>
    <x v="46"/>
    <x v="19"/>
    <x v="1"/>
    <n v="13256"/>
    <n v="3314"/>
    <n v="128"/>
    <n v="413"/>
    <n v="1198"/>
    <n v="604"/>
    <n v="130"/>
    <n v="1609770"/>
    <n v="1350590"/>
    <n v="1147216"/>
    <n v="2013937"/>
    <n v="359213"/>
    <n v="12576.328125"/>
    <n v="3270.1937046004841"/>
    <n v="957.60934891485806"/>
    <n v="3334.3327814569539"/>
    <n v="2763.1769230769232"/>
    <n v="9.6560048280024142E-3"/>
    <n v="3.1155703077851538E-2"/>
    <n v="9.0374170187085087E-2"/>
    <n v="4.5564272782136393E-2"/>
    <n v="9.8068799034399523E-3"/>
    <n v="1.1634985017568437E-2"/>
    <n v="3.4671675378786987E-2"/>
    <n v="9.6176510896697723E-2"/>
    <n v="4.9784494215702517E-2"/>
    <n v="1.1801109025418277E-2"/>
    <n v="121.43708509354255"/>
    <n v="101.88518406759204"/>
    <n v="86.543150271575129"/>
    <n v="151.92644840072421"/>
    <n v="27.098144236572118"/>
    <n v="121.83971424138858"/>
    <n v="102.22298816431974"/>
    <n v="86.83008728771739"/>
    <n v="152.43016616048217"/>
    <n v="27.187989136206983"/>
  </r>
  <r>
    <x v="32"/>
    <x v="8"/>
    <n v="1"/>
    <x v="47"/>
    <x v="20"/>
    <x v="1"/>
    <n v="12188"/>
    <n v="3047"/>
    <n v="105"/>
    <n v="492"/>
    <n v="822"/>
    <n v="705"/>
    <n v="113"/>
    <n v="1614686"/>
    <n v="2216949"/>
    <n v="1396927"/>
    <n v="3512458"/>
    <n v="476618"/>
    <n v="15377.961904761905"/>
    <n v="4505.9939024390242"/>
    <n v="1699.4245742092457"/>
    <n v="4982.2099290780143"/>
    <n v="4217.858407079646"/>
    <n v="8.6150311782080737E-3"/>
    <n v="4.0367574663603543E-2"/>
    <n v="6.7443386937971778E-2"/>
    <n v="5.7843780767968492E-2"/>
    <n v="9.2714145060715462E-3"/>
    <n v="1.0565501246121675E-2"/>
    <n v="4.4521498065332225E-2"/>
    <n v="7.2736327137900944E-2"/>
    <n v="6.2770745954568469E-2"/>
    <n v="1.1294154419273729E-2"/>
    <n v="132.48162126681981"/>
    <n v="181.89604529044962"/>
    <n v="114.61494913029209"/>
    <n v="288.18985887758453"/>
    <n v="39.105513619954053"/>
    <n v="132.92086898290944"/>
    <n v="182.49912835733517"/>
    <n v="114.99495923398651"/>
    <n v="289.14536301545451"/>
    <n v="39.235169396957879"/>
  </r>
  <r>
    <x v="32"/>
    <x v="8"/>
    <n v="1"/>
    <x v="48"/>
    <x v="21"/>
    <x v="1"/>
    <n v="21588"/>
    <n v="5397"/>
    <n v="237"/>
    <n v="899"/>
    <n v="941"/>
    <n v="1465"/>
    <n v="338"/>
    <n v="3010739"/>
    <n v="2759037"/>
    <n v="1265433"/>
    <n v="4886932"/>
    <n v="954176"/>
    <n v="12703.540084388185"/>
    <n v="3069.0066740823136"/>
    <n v="1344.7747077577046"/>
    <n v="3335.78976109215"/>
    <n v="2823.0059171597632"/>
    <n v="1.0978321289605335E-2"/>
    <n v="4.164350565128775E-2"/>
    <n v="4.3589030943116544E-2"/>
    <n v="6.7861775060218635E-2"/>
    <n v="1.5656846396146007E-2"/>
    <n v="1.2630741850484869E-2"/>
    <n v="4.4811518268688476E-2"/>
    <n v="4.6826909812390426E-2"/>
    <n v="7.1850209731284101E-2"/>
    <n v="1.7625526373438463E-2"/>
    <n v="139.46354456179358"/>
    <n v="127.80419677598665"/>
    <n v="58.617426347971097"/>
    <n v="226.37261441541597"/>
    <n v="44.199370020381693"/>
    <n v="139.92594110284401"/>
    <n v="128.22793631814895"/>
    <n v="58.811774593412188"/>
    <n v="227.12316119251909"/>
    <n v="44.345914666713817"/>
  </r>
  <r>
    <x v="32"/>
    <x v="8"/>
    <n v="1"/>
    <x v="49"/>
    <x v="22"/>
    <x v="1"/>
    <n v="6752"/>
    <n v="1688"/>
    <n v="76"/>
    <n v="266"/>
    <n v="159"/>
    <n v="559"/>
    <n v="41"/>
    <n v="1111184"/>
    <n v="1087006"/>
    <n v="165616"/>
    <n v="1913974"/>
    <n v="268166"/>
    <n v="14620.842105263158"/>
    <n v="4086.4887218045114"/>
    <n v="1041.6100628930817"/>
    <n v="3423.9248658318425"/>
    <n v="6540.6341463414637"/>
    <n v="1.1255924170616114E-2"/>
    <n v="3.9395734597156395E-2"/>
    <n v="2.3548578199052133E-2"/>
    <n v="8.2790284360189578E-2"/>
    <n v="6.0722748815165879E-3"/>
    <n v="1.4247308613692396E-2"/>
    <n v="4.4911890867867746E-2"/>
    <n v="2.7848369439607012E-2"/>
    <n v="9.0604109973657462E-2"/>
    <n v="8.2751649165751298E-3"/>
    <n v="164.57109004739337"/>
    <n v="160.99022511848341"/>
    <n v="24.528436018957347"/>
    <n v="283.46771327014216"/>
    <n v="39.716528436018955"/>
    <n v="165.11673158428329"/>
    <n v="161.52399416523767"/>
    <n v="24.609760955937688"/>
    <n v="284.40756095956834"/>
    <n v="39.848210055248195"/>
  </r>
  <r>
    <x v="32"/>
    <x v="8"/>
    <n v="1"/>
    <x v="50"/>
    <x v="23"/>
    <x v="1"/>
    <n v="10428"/>
    <n v="2607"/>
    <n v="130"/>
    <n v="492"/>
    <n v="470"/>
    <n v="715"/>
    <n v="343"/>
    <n v="2234165"/>
    <n v="1622314"/>
    <n v="661184"/>
    <n v="2462873"/>
    <n v="2251417"/>
    <n v="17185.884615384617"/>
    <n v="3297.3861788617887"/>
    <n v="1406.7744680851065"/>
    <n v="3444.5776223776224"/>
    <n v="6563.8979591836733"/>
    <n v="1.2466436517069428E-2"/>
    <n v="4.7180667433831994E-2"/>
    <n v="4.5070962792481781E-2"/>
    <n v="6.8565400843881852E-2"/>
    <n v="3.2892213271960111E-2"/>
    <n v="1.4998079771322328E-2"/>
    <n v="5.2018409730714546E-2"/>
    <n v="4.9804539041951534E-2"/>
    <n v="7.4331526502602857E-2"/>
    <n v="3.6961697771149472E-2"/>
    <n v="214.24673954737247"/>
    <n v="155.5728807057921"/>
    <n v="63.404679708477175"/>
    <n v="236.17884541618719"/>
    <n v="215.90113156885309"/>
    <n v="214.95708253778847"/>
    <n v="156.08868834674689"/>
    <n v="63.614900269525805"/>
    <n v="236.96190511492691"/>
    <n v="216.61695975721582"/>
  </r>
  <r>
    <x v="32"/>
    <x v="8"/>
    <n v="1"/>
    <x v="51"/>
    <x v="24"/>
    <x v="1"/>
    <n v="5404"/>
    <n v="1351"/>
    <n v="69"/>
    <n v="294"/>
    <n v="226"/>
    <n v="541"/>
    <n v="8"/>
    <n v="758088"/>
    <n v="817170"/>
    <n v="356958"/>
    <n v="1468738"/>
    <n v="48058"/>
    <n v="10986.782608695652"/>
    <n v="2779.4897959183672"/>
    <n v="1579.4601769911505"/>
    <n v="2714.8576709796671"/>
    <n v="6007.25"/>
    <n v="1.2768319763138416E-2"/>
    <n v="5.4404145077720206E-2"/>
    <n v="4.1820873427091045E-2"/>
    <n v="0.10011102886750556"/>
    <n v="1.4803849000740192E-3"/>
    <n v="1.632688283579322E-2"/>
    <n v="6.1593120945769311E-2"/>
    <n v="4.8165676586450247E-2"/>
    <n v="0.10962438331270101"/>
    <n v="2.6989924780970636E-3"/>
    <n v="140.28275351591415"/>
    <n v="151.2157660991858"/>
    <n v="66.054404145077726"/>
    <n v="271.78719467061438"/>
    <n v="8.893042190969652"/>
    <n v="140.74786617455626"/>
    <n v="151.71712756548337"/>
    <n v="66.273409965514901"/>
    <n v="272.68831516853641"/>
    <n v="8.9225274013265281"/>
  </r>
  <r>
    <x v="32"/>
    <x v="8"/>
    <n v="1"/>
    <x v="52"/>
    <x v="25"/>
    <x v="1"/>
    <n v="24688"/>
    <n v="6172"/>
    <n v="310"/>
    <n v="1180"/>
    <n v="354"/>
    <n v="848"/>
    <n v="510"/>
    <n v="4384125"/>
    <n v="3389601"/>
    <n v="386269"/>
    <n v="2641301"/>
    <n v="3224158"/>
    <n v="14142.338709677419"/>
    <n v="2872.5432203389832"/>
    <n v="1091.1553672316384"/>
    <n v="3114.7417452830186"/>
    <n v="6321.8784313725491"/>
    <n v="1.2556707712248866E-2"/>
    <n v="4.7796500324044068E-2"/>
    <n v="1.4338950097213221E-2"/>
    <n v="3.4348671419313026E-2"/>
    <n v="2.0657809462086844E-2"/>
    <n v="1.4207935320044527E-2"/>
    <n v="5.0960059063339593E-2"/>
    <n v="1.61018816094846E-2"/>
    <n v="3.7049382396258268E-2"/>
    <n v="2.2767031656727405E-2"/>
    <n v="177.58121354504212"/>
    <n v="137.29751296176281"/>
    <n v="15.646022359040829"/>
    <n v="106.987240764744"/>
    <n v="130.59616007777058"/>
    <n v="178.16999062766089"/>
    <n v="137.75272794491718"/>
    <n v="15.697897324952173"/>
    <n v="107.34196091918714"/>
    <n v="131.02915647754065"/>
  </r>
  <r>
    <x v="32"/>
    <x v="8"/>
    <n v="1"/>
    <x v="53"/>
    <x v="26"/>
    <x v="1"/>
    <n v="12472"/>
    <n v="3118"/>
    <n v="134"/>
    <n v="588"/>
    <n v="1171"/>
    <n v="1023"/>
    <n v="174"/>
    <n v="1787388"/>
    <n v="2338704"/>
    <n v="854000"/>
    <n v="4022191"/>
    <n v="507306"/>
    <n v="13338.716417910447"/>
    <n v="3977.387755102041"/>
    <n v="729.29120409906068"/>
    <n v="3931.7605083088956"/>
    <n v="2915.5517241379312"/>
    <n v="1.0744066709429121E-2"/>
    <n v="4.7145606157793458E-2"/>
    <n v="9.3890314304041059E-2"/>
    <n v="8.2023733162283521E-2"/>
    <n v="1.3951250801796024E-2"/>
    <n v="1.2894998061419766E-2"/>
    <n v="5.1567636847723641E-2"/>
    <n v="9.997570761459755E-2"/>
    <n v="8.7748705100982802E-2"/>
    <n v="1.6398305269824724E-2"/>
    <n v="143.31205901218729"/>
    <n v="187.51635663887106"/>
    <n v="68.473380372033361"/>
    <n v="322.49767479153303"/>
    <n v="40.675593329057087"/>
    <n v="143.7872154452628"/>
    <n v="188.13807405593968"/>
    <n v="68.700406397634126"/>
    <n v="323.56692776218546"/>
    <n v="40.810454763417063"/>
  </r>
  <r>
    <x v="33"/>
    <x v="8"/>
    <n v="2"/>
    <x v="27"/>
    <x v="0"/>
    <x v="1"/>
    <n v="27748"/>
    <n v="6937"/>
    <n v="46"/>
    <n v="889"/>
    <n v="519"/>
    <n v="1522"/>
    <n v="197"/>
    <n v="687219"/>
    <n v="1609862"/>
    <n v="793344"/>
    <n v="2937762"/>
    <n v="721248"/>
    <n v="14939.54347826087"/>
    <n v="1810.8683914510686"/>
    <n v="1528.6011560693642"/>
    <n v="1930.1984231274639"/>
    <n v="3661.1573604060914"/>
    <n v="1.6577771370909614E-3"/>
    <n v="3.2038345105953582E-2"/>
    <n v="1.8704050742395849E-2"/>
    <n v="5.4850800057661811E-2"/>
    <n v="7.0996107827591181E-3"/>
    <n v="2.2268172352338141E-3"/>
    <n v="3.4501570722336894E-2"/>
    <n v="2.059904508250664E-2"/>
    <n v="5.8035596995014656E-2"/>
    <n v="8.2739949532154872E-3"/>
    <n v="24.766433616837251"/>
    <n v="58.017226466772378"/>
    <n v="28.591033588006344"/>
    <n v="105.87292777857864"/>
    <n v="25.992792273316997"/>
    <n v="24.848547643657405"/>
    <n v="58.209584727304673"/>
    <n v="28.685828217511069"/>
    <n v="106.22395338709532"/>
    <n v="26.078972337628347"/>
  </r>
  <r>
    <x v="33"/>
    <x v="8"/>
    <n v="2"/>
    <x v="28"/>
    <x v="1"/>
    <x v="1"/>
    <n v="3408"/>
    <n v="852"/>
    <n v="4"/>
    <n v="68"/>
    <n v="208"/>
    <n v="119"/>
    <n v="16"/>
    <n v="105077"/>
    <n v="218479"/>
    <n v="395390"/>
    <n v="367298"/>
    <n v="95687"/>
    <n v="26269.25"/>
    <n v="3212.9264705882351"/>
    <n v="1900.9134615384614"/>
    <n v="3086.5378151260506"/>
    <n v="5980.4375"/>
    <n v="1.1737089201877935E-3"/>
    <n v="1.9953051643192488E-2"/>
    <n v="6.1032863849765258E-2"/>
    <n v="3.4917840375586852E-2"/>
    <n v="4.6948356807511738E-3"/>
    <n v="2.5402771289016988E-3"/>
    <n v="2.5534337053917666E-2"/>
    <n v="7.0587478993469996E-2"/>
    <n v="4.2244600267198423E-2"/>
    <n v="7.4231503306766058E-3"/>
    <n v="30.832453051643192"/>
    <n v="64.107687793427232"/>
    <n v="116.01819248826291"/>
    <n v="107.77523474178403"/>
    <n v="28.077171361502348"/>
    <n v="30.934679190294521"/>
    <n v="64.320239203787295"/>
    <n v="116.40285509721967"/>
    <n v="108.13256751940764"/>
    <n v="28.170262261786231"/>
  </r>
  <r>
    <x v="33"/>
    <x v="8"/>
    <n v="2"/>
    <x v="29"/>
    <x v="2"/>
    <x v="1"/>
    <n v="3832"/>
    <n v="958"/>
    <n v="21"/>
    <n v="144"/>
    <n v="203"/>
    <n v="284"/>
    <n v="25"/>
    <n v="205510"/>
    <n v="446132"/>
    <n v="182984"/>
    <n v="902246"/>
    <n v="128744"/>
    <n v="9786.1904761904771"/>
    <n v="3098.1388888888887"/>
    <n v="901.39901477832507"/>
    <n v="3176.9225352112676"/>
    <n v="5149.76"/>
    <n v="5.4801670146137791E-3"/>
    <n v="3.7578288100208766E-2"/>
    <n v="5.2974947807933194E-2"/>
    <n v="7.4112734864300631E-2"/>
    <n v="6.5240083507306888E-3"/>
    <n v="8.2588998445649268E-3"/>
    <n v="4.4736332248784663E-2"/>
    <n v="6.1405561188931736E-2"/>
    <n v="8.3972547132717346E-2"/>
    <n v="9.5542629087770302E-3"/>
    <n v="53.629958246346554"/>
    <n v="116.42275574112735"/>
    <n v="47.751565762004176"/>
    <n v="235.45041753653445"/>
    <n v="33.59707724425887"/>
    <n v="53.807770356799566"/>
    <n v="116.80875969451463"/>
    <n v="47.909887844720998"/>
    <n v="236.23106210569307"/>
    <n v="33.7084695966902"/>
  </r>
  <r>
    <x v="33"/>
    <x v="8"/>
    <n v="2"/>
    <x v="30"/>
    <x v="3"/>
    <x v="1"/>
    <n v="26768"/>
    <n v="6692"/>
    <n v="44"/>
    <n v="696"/>
    <n v="2093"/>
    <n v="1465"/>
    <n v="167"/>
    <n v="748283"/>
    <n v="2498957"/>
    <n v="1650595"/>
    <n v="5072265"/>
    <n v="908381"/>
    <n v="17006.43181818182"/>
    <n v="3590.4554597701149"/>
    <n v="788.62637362637361"/>
    <n v="3462.2969283276452"/>
    <n v="5439.4071856287428"/>
    <n v="1.6437537358039451E-3"/>
    <n v="2.6001195457262403E-2"/>
    <n v="7.8190376569037656E-2"/>
    <n v="5.4729527794381352E-2"/>
    <n v="6.2387925881649733E-3"/>
    <n v="2.2206651152230678E-3"/>
    <n v="2.8267529013307268E-2"/>
    <n v="8.2013736905218765E-2"/>
    <n v="5.7968721021513119E-2"/>
    <n v="7.3601375929679049E-3"/>
    <n v="27.954385833831441"/>
    <n v="93.356134190077711"/>
    <n v="61.662993126120739"/>
    <n v="189.48987597130903"/>
    <n v="33.935333233711894"/>
    <n v="28.047069634156234"/>
    <n v="93.665659906428658"/>
    <n v="61.867439060876841"/>
    <n v="190.11813666472906"/>
    <n v="34.047847086389069"/>
  </r>
  <r>
    <x v="33"/>
    <x v="8"/>
    <n v="2"/>
    <x v="31"/>
    <x v="4"/>
    <x v="1"/>
    <n v="10968"/>
    <n v="2742"/>
    <n v="28"/>
    <n v="239"/>
    <n v="859"/>
    <n v="359"/>
    <n v="88"/>
    <n v="695308"/>
    <n v="790981"/>
    <n v="2039638"/>
    <n v="1325808"/>
    <n v="264299"/>
    <n v="24832.428571428572"/>
    <n v="3309.5439330543932"/>
    <n v="2374.4330616996508"/>
    <n v="3693.0584958217269"/>
    <n v="3003.3977272727275"/>
    <n v="2.552881108679796E-3"/>
    <n v="2.1790663749088255E-2"/>
    <n v="7.8318745441283741E-2"/>
    <n v="3.2731582786287385E-2"/>
    <n v="8.023340627279359E-3"/>
    <n v="3.6755519292883294E-3"/>
    <n v="2.503886800820327E-2"/>
    <n v="8.4296188373857564E-2"/>
    <n v="3.6690251942706344E-2"/>
    <n v="1.0008157952168318E-2"/>
    <n v="63.39423778264041"/>
    <n v="72.117159008023336"/>
    <n v="185.96261852662289"/>
    <n v="120.87964989059081"/>
    <n v="24.097283005105762"/>
    <n v="63.604423723097653"/>
    <n v="72.356266116482914"/>
    <n v="186.57918446750426"/>
    <n v="121.28043084140073"/>
    <n v="24.177178438319402"/>
  </r>
  <r>
    <x v="33"/>
    <x v="8"/>
    <n v="2"/>
    <x v="32"/>
    <x v="5"/>
    <x v="1"/>
    <n v="4488"/>
    <n v="1122"/>
    <n v="28"/>
    <n v="112"/>
    <n v="260"/>
    <n v="170"/>
    <n v="50"/>
    <n v="552462"/>
    <n v="412430"/>
    <n v="441627"/>
    <n v="703635"/>
    <n v="281702"/>
    <n v="19730.785714285714"/>
    <n v="3682.4107142857142"/>
    <n v="1698.5653846153846"/>
    <n v="4139.0294117647063"/>
    <n v="5634.04"/>
    <n v="6.2388591800356507E-3"/>
    <n v="2.4955436720142603E-2"/>
    <n v="5.7932263814616754E-2"/>
    <n v="3.787878787878788E-2"/>
    <n v="1.1140819964349376E-2"/>
    <n v="8.9774244340894913E-3"/>
    <n v="3.0380743697178771E-2"/>
    <n v="6.6057403050221425E-2"/>
    <n v="4.451839570760148E-2"/>
    <n v="1.479134473563962E-2"/>
    <n v="123.0975935828877"/>
    <n v="91.896167557932259"/>
    <n v="98.401737967914443"/>
    <n v="156.78141711229947"/>
    <n v="62.767825311942957"/>
    <n v="123.50572820805591"/>
    <n v="92.200852700907035"/>
    <n v="98.727992570238527"/>
    <n v="157.30123170041637"/>
    <n v="62.975934358681265"/>
  </r>
  <r>
    <x v="33"/>
    <x v="8"/>
    <n v="2"/>
    <x v="33"/>
    <x v="6"/>
    <x v="1"/>
    <n v="30228"/>
    <n v="7557"/>
    <n v="102"/>
    <n v="931"/>
    <n v="752"/>
    <n v="1582"/>
    <n v="283"/>
    <n v="3498058"/>
    <n v="2685548"/>
    <n v="982377"/>
    <n v="4091674"/>
    <n v="2747363"/>
    <n v="34294.686274509804"/>
    <n v="2884.5843179377016"/>
    <n v="1306.3523936170213"/>
    <n v="2586.3931731984831"/>
    <n v="9707.9964664310955"/>
    <n v="3.374354902739182E-3"/>
    <n v="3.0799258965197831E-2"/>
    <n v="2.4877596929998677E-2"/>
    <n v="5.2335582903268493E-2"/>
    <n v="9.3621807595606725E-3"/>
    <n v="4.1515188089335719E-3"/>
    <n v="3.3114670629147656E-2"/>
    <n v="2.6964897515481132E-2"/>
    <n v="5.5320120362130104E-2"/>
    <n v="1.0652797152866152E-2"/>
    <n v="115.7224427682943"/>
    <n v="88.84305941511181"/>
    <n v="32.498908296943235"/>
    <n v="135.36039433637686"/>
    <n v="90.888017731904199"/>
    <n v="116.10612480811409"/>
    <n v="89.137621865098041"/>
    <n v="32.606659629606114"/>
    <n v="135.80918673107058"/>
    <n v="91.189360316837153"/>
  </r>
  <r>
    <x v="33"/>
    <x v="8"/>
    <n v="2"/>
    <x v="34"/>
    <x v="7"/>
    <x v="1"/>
    <n v="28360"/>
    <n v="7090"/>
    <n v="220"/>
    <n v="705"/>
    <n v="2086"/>
    <n v="983"/>
    <n v="180"/>
    <n v="3185666"/>
    <n v="1575123"/>
    <n v="1682719"/>
    <n v="3226022"/>
    <n v="863956"/>
    <n v="14480.3"/>
    <n v="2234.2170212765959"/>
    <n v="806.67257909875354"/>
    <n v="3281.8128179043742"/>
    <n v="4799.7555555555555"/>
    <n v="7.7574047954866009E-3"/>
    <n v="2.4858956276445698E-2"/>
    <n v="7.3554301833568411E-2"/>
    <n v="3.4661495063469674E-2"/>
    <n v="6.3469675599435822E-3"/>
    <n v="8.9712686183817669E-3"/>
    <n v="2.701311634500634E-2"/>
    <n v="7.7166044761618521E-2"/>
    <n v="3.7192344260875289E-2"/>
    <n v="7.4457287933406505E-3"/>
    <n v="112.32954866008463"/>
    <n v="55.540303244005642"/>
    <n v="59.334238363892808"/>
    <n v="113.75253878702398"/>
    <n v="30.463892806770097"/>
    <n v="112.7019814339782"/>
    <n v="55.72444917396615"/>
    <n v="59.530963226089106"/>
    <n v="114.12968953732289"/>
    <n v="30.564896970295717"/>
  </r>
  <r>
    <x v="33"/>
    <x v="8"/>
    <n v="2"/>
    <x v="35"/>
    <x v="8"/>
    <x v="1"/>
    <n v="3700"/>
    <n v="925"/>
    <n v="34"/>
    <n v="105"/>
    <n v="136"/>
    <n v="137"/>
    <n v="51"/>
    <n v="434790"/>
    <n v="335089"/>
    <n v="123107"/>
    <n v="457053"/>
    <n v="212085"/>
    <n v="12787.941176470587"/>
    <n v="3191.3238095238094"/>
    <n v="905.19852941176475"/>
    <n v="3336.1532846715327"/>
    <n v="4158.5294117647063"/>
    <n v="9.189189189189189E-3"/>
    <n v="2.837837837837838E-2"/>
    <n v="3.6756756756756756E-2"/>
    <n v="3.702702702702703E-2"/>
    <n v="1.3783783783783784E-2"/>
    <n v="1.2844203012123558E-2"/>
    <n v="3.4738968813586492E-2"/>
    <n v="4.3964372692086952E-2"/>
    <n v="4.4260078066590311E-2"/>
    <n v="1.8249852023774441E-2"/>
    <n v="117.51081081081081"/>
    <n v="90.564594594594595"/>
    <n v="33.272162162162161"/>
    <n v="123.52783783783784"/>
    <n v="57.320270270270271"/>
    <n v="117.90042225103113"/>
    <n v="90.864864858151677"/>
    <n v="33.382477246619494"/>
    <n v="123.93739895374901"/>
    <n v="57.510317746751163"/>
  </r>
  <r>
    <x v="33"/>
    <x v="8"/>
    <n v="2"/>
    <x v="36"/>
    <x v="9"/>
    <x v="1"/>
    <n v="2668"/>
    <n v="667"/>
    <n v="25"/>
    <n v="87"/>
    <n v="144"/>
    <n v="122"/>
    <n v="26"/>
    <n v="394371"/>
    <n v="291843"/>
    <n v="115323"/>
    <n v="412452"/>
    <n v="135750"/>
    <n v="15774.84"/>
    <n v="3354.5172413793102"/>
    <n v="800.85416666666663"/>
    <n v="3380.7540983606559"/>
    <n v="5221.1538461538457"/>
    <n v="9.370314842578711E-3"/>
    <n v="3.2608695652173912E-2"/>
    <n v="5.3973013493253376E-2"/>
    <n v="4.572713643178411E-2"/>
    <n v="9.7451274362818589E-3"/>
    <n v="1.3716375356306265E-2"/>
    <n v="4.0620508793597625E-2"/>
    <n v="6.4166038847748103E-2"/>
    <n v="5.5150073662630736E-2"/>
    <n v="1.4176418364648221E-2"/>
    <n v="147.81521739130434"/>
    <n v="109.38643178410794"/>
    <n v="43.224512743628189"/>
    <n v="154.59220389805097"/>
    <n v="50.8808095952024"/>
    <n v="148.30530421256734"/>
    <n v="109.74910654512701"/>
    <n v="43.367825214597175"/>
    <n v="155.10476006877235"/>
    <n v="51.049506801605631"/>
  </r>
  <r>
    <x v="33"/>
    <x v="8"/>
    <n v="2"/>
    <x v="37"/>
    <x v="10"/>
    <x v="1"/>
    <n v="7356"/>
    <n v="1839"/>
    <n v="58"/>
    <n v="209"/>
    <n v="104"/>
    <n v="511"/>
    <n v="91"/>
    <n v="1052010"/>
    <n v="847439"/>
    <n v="108760"/>
    <n v="1630246"/>
    <n v="477213"/>
    <n v="18138.103448275862"/>
    <n v="4054.7320574162682"/>
    <n v="1045.7692307692307"/>
    <n v="3190.3052837573387"/>
    <n v="5244.0989010989015"/>
    <n v="7.8847199564980961E-3"/>
    <n v="2.8412180532898314E-2"/>
    <n v="1.4138118542686243E-2"/>
    <n v="6.9467101685698751E-2"/>
    <n v="1.2370853724850462E-2"/>
    <n v="1.0287473721666949E-2"/>
    <n v="3.2925835672727832E-2"/>
    <n v="1.7345413544998491E-2"/>
    <n v="7.637411855143722E-2"/>
    <n v="1.5373691327700957E-2"/>
    <n v="143.01386623164763"/>
    <n v="115.20377922784122"/>
    <n v="14.78520935290919"/>
    <n v="221.62126155519303"/>
    <n v="64.873980424143554"/>
    <n v="143.48803399552847"/>
    <n v="115.58574161950615"/>
    <n v="14.834230261455383"/>
    <n v="222.35605504612533"/>
    <n v="65.089072506067566"/>
  </r>
  <r>
    <x v="33"/>
    <x v="8"/>
    <n v="2"/>
    <x v="38"/>
    <x v="11"/>
    <x v="1"/>
    <n v="28636"/>
    <n v="7159"/>
    <n v="53"/>
    <n v="620"/>
    <n v="2021"/>
    <n v="931"/>
    <n v="221"/>
    <n v="1025907"/>
    <n v="1352109"/>
    <n v="1870821"/>
    <n v="1917176"/>
    <n v="1288222"/>
    <n v="19356.735849056604"/>
    <n v="2180.8209677419354"/>
    <n v="925.69074715487386"/>
    <n v="2059.2653061224491"/>
    <n v="5829.0588235294117"/>
    <n v="1.8508171532336918E-3"/>
    <n v="2.1651068584997903E-2"/>
    <n v="7.0575499371420589E-2"/>
    <n v="3.251152395585976E-2"/>
    <n v="7.7175583182008661E-3"/>
    <n v="2.4426229705497415E-3"/>
    <n v="2.3655015900220632E-2"/>
    <n v="7.4101917312923593E-2"/>
    <n v="3.4953499488085876E-2"/>
    <n v="8.9224759441648878E-3"/>
    <n v="35.82577874004749"/>
    <n v="47.217104344182147"/>
    <n v="65.33108674395865"/>
    <n v="66.949853331470877"/>
    <n v="44.986101410811564"/>
    <n v="35.944560434732558"/>
    <n v="47.373654400297305"/>
    <n v="65.547694378795342"/>
    <n v="67.17182804681012"/>
    <n v="45.135254494171541"/>
  </r>
  <r>
    <x v="33"/>
    <x v="8"/>
    <n v="2"/>
    <x v="39"/>
    <x v="12"/>
    <x v="1"/>
    <n v="20332"/>
    <n v="5083"/>
    <n v="80"/>
    <n v="593"/>
    <n v="878"/>
    <n v="1076"/>
    <n v="230"/>
    <n v="1769098"/>
    <n v="2014679"/>
    <n v="1257314"/>
    <n v="3462117"/>
    <n v="1032269"/>
    <n v="22113.724999999999"/>
    <n v="3397.4350758853288"/>
    <n v="1432.0205011389521"/>
    <n v="3217.5808550185875"/>
    <n v="4488.1260869565222"/>
    <n v="3.9346842415896128E-3"/>
    <n v="2.9165846940783002E-2"/>
    <n v="4.3183159551445999E-2"/>
    <n v="5.2921503049380286E-2"/>
    <n v="1.1312217194570135E-2"/>
    <n v="4.9576585396736983E-3"/>
    <n v="3.191548600799992E-2"/>
    <n v="4.650468422735525E-2"/>
    <n v="5.6579766211097796E-2"/>
    <n v="1.3040318991597527E-2"/>
    <n v="87.010525280346258"/>
    <n v="99.089071414518983"/>
    <n v="61.839169781625024"/>
    <n v="170.27921503049382"/>
    <n v="50.770657092268344"/>
    <n v="87.299011895619302"/>
    <n v="99.417604896311218"/>
    <n v="62.044199836599603"/>
    <n v="170.84378206692099"/>
    <n v="50.938989083973318"/>
  </r>
  <r>
    <x v="33"/>
    <x v="8"/>
    <n v="2"/>
    <x v="40"/>
    <x v="13"/>
    <x v="1"/>
    <n v="6024"/>
    <n v="1506"/>
    <n v="52"/>
    <n v="202"/>
    <n v="310"/>
    <n v="284"/>
    <n v="102"/>
    <n v="1085757"/>
    <n v="701503"/>
    <n v="292916"/>
    <n v="1024271"/>
    <n v="851638"/>
    <n v="20879.942307692309"/>
    <n v="3472.7871287128714"/>
    <n v="944.89032258064515"/>
    <n v="3606.5880281690143"/>
    <n v="8349.3921568627447"/>
    <n v="8.6321381142098266E-3"/>
    <n v="3.3532536520584327E-2"/>
    <n v="5.1460823373173974E-2"/>
    <n v="4.7144754316069057E-2"/>
    <n v="1.693227091633466E-2"/>
    <n v="1.1409228708746996E-2"/>
    <n v="3.8936846627730247E-2"/>
    <n v="5.8093356704524007E-2"/>
    <n v="5.3507485751131519E-2"/>
    <n v="2.0805407065446303E-2"/>
    <n v="180.23854581673308"/>
    <n v="116.45136122177955"/>
    <n v="48.624833997343956"/>
    <n v="170.03170650730411"/>
    <n v="141.37416998671978"/>
    <n v="180.83613338279906"/>
    <n v="116.83746001769612"/>
    <n v="48.786051433199113"/>
    <n v="170.5954529200668"/>
    <n v="141.84290127704469"/>
  </r>
  <r>
    <x v="33"/>
    <x v="8"/>
    <n v="2"/>
    <x v="41"/>
    <x v="14"/>
    <x v="1"/>
    <n v="30200"/>
    <n v="7550"/>
    <n v="237"/>
    <n v="944"/>
    <n v="1897"/>
    <n v="1495"/>
    <n v="357"/>
    <n v="3570699"/>
    <n v="3381899"/>
    <n v="3071247"/>
    <n v="5630080"/>
    <n v="4138749"/>
    <n v="15066.240506329113"/>
    <n v="3582.5201271186443"/>
    <n v="1619.0021085925146"/>
    <n v="3765.9397993311036"/>
    <n v="11593.134453781513"/>
    <n v="7.8476821192052983E-3"/>
    <n v="3.1258278145695366E-2"/>
    <n v="6.2814569536423837E-2"/>
    <n v="4.9503311258278143E-2"/>
    <n v="1.1821192052980132E-2"/>
    <n v="9.0307572541002464E-3"/>
    <n v="3.3591408357473033E-2"/>
    <n v="6.6067654510876136E-2"/>
    <n v="5.241164926329487E-2"/>
    <n v="1.3270300386870989E-2"/>
    <n v="118.23506622516557"/>
    <n v="111.98341059602649"/>
    <n v="101.69692052980132"/>
    <n v="186.42649006622517"/>
    <n v="137.04466887417217"/>
    <n v="118.62707896100395"/>
    <n v="112.35469573636429"/>
    <n v="102.03410043180521"/>
    <n v="187.04459399035568"/>
    <n v="137.49904554340091"/>
  </r>
  <r>
    <x v="33"/>
    <x v="8"/>
    <n v="2"/>
    <x v="42"/>
    <x v="15"/>
    <x v="1"/>
    <n v="4212"/>
    <n v="1053"/>
    <n v="34"/>
    <n v="136"/>
    <n v="173"/>
    <n v="207"/>
    <n v="58"/>
    <n v="678590"/>
    <n v="455884"/>
    <n v="212765"/>
    <n v="626688"/>
    <n v="550714"/>
    <n v="19958.529411764706"/>
    <n v="3352.0882352941176"/>
    <n v="1229.8554913294797"/>
    <n v="3027.478260869565"/>
    <n v="9495.0689655172409"/>
    <n v="8.0721747388414061E-3"/>
    <n v="3.2288698955365625E-2"/>
    <n v="4.1073124406457738E-2"/>
    <n v="4.9145299145299144E-2"/>
    <n v="1.3770180436847104E-2"/>
    <n v="1.128470371515651E-2"/>
    <n v="3.8634842906852762E-2"/>
    <n v="4.8198099579829144E-2"/>
    <n v="5.6906158448886739E-2"/>
    <n v="1.7953977590597647E-2"/>
    <n v="161.10873694207027"/>
    <n v="108.23456790123457"/>
    <n v="50.514007597340928"/>
    <n v="148.7863247863248"/>
    <n v="130.74881291547959"/>
    <n v="161.64289891915962"/>
    <n v="108.59342361494005"/>
    <n v="50.681488658151459"/>
    <n v="149.27963135007931"/>
    <n v="131.18231544138004"/>
  </r>
  <r>
    <x v="33"/>
    <x v="8"/>
    <n v="2"/>
    <x v="43"/>
    <x v="16"/>
    <x v="1"/>
    <n v="7228"/>
    <n v="1807"/>
    <n v="59"/>
    <n v="231"/>
    <n v="733"/>
    <n v="569"/>
    <n v="44"/>
    <n v="1173184"/>
    <n v="407380"/>
    <n v="533327"/>
    <n v="1947721"/>
    <n v="257568"/>
    <n v="19884.474576271186"/>
    <n v="1763.5497835497836"/>
    <n v="727.59481582537512"/>
    <n v="3423.059753954306"/>
    <n v="5853.818181818182"/>
    <n v="8.1627006087437743E-3"/>
    <n v="3.1959048146098505E-2"/>
    <n v="0.10141117874930825"/>
    <n v="7.8721638074156053E-2"/>
    <n v="6.0874377421140007E-3"/>
    <n v="1.0628649102257082E-2"/>
    <n v="3.6779531995055327E-2"/>
    <n v="0.10968431677950151"/>
    <n v="8.610219859535391E-2"/>
    <n v="8.2191972333292666E-3"/>
    <n v="162.31101272827891"/>
    <n v="56.361372440509129"/>
    <n v="73.78624792473714"/>
    <n v="269.46887105700057"/>
    <n v="35.634753735473161"/>
    <n v="162.84916089521221"/>
    <n v="56.548240655763756"/>
    <n v="74.030888959243271"/>
    <n v="270.36230506722188"/>
    <n v="35.752902079689136"/>
  </r>
  <r>
    <x v="33"/>
    <x v="8"/>
    <n v="2"/>
    <x v="44"/>
    <x v="17"/>
    <x v="1"/>
    <n v="24456"/>
    <n v="6114"/>
    <n v="155"/>
    <n v="718"/>
    <n v="2029"/>
    <n v="970"/>
    <n v="222"/>
    <n v="2592289"/>
    <n v="2398574"/>
    <n v="1276262"/>
    <n v="3239939"/>
    <n v="502775"/>
    <n v="16724.445161290321"/>
    <n v="3340.6323119777157"/>
    <n v="629.01034992607197"/>
    <n v="3340.143298969072"/>
    <n v="2264.7522522522522"/>
    <n v="6.3379129865881586E-3"/>
    <n v="2.9358848544324502E-2"/>
    <n v="8.2965325482499186E-2"/>
    <n v="3.9663068367680736E-2"/>
    <n v="9.0775269872423944E-3"/>
    <n v="7.5202892546680639E-3"/>
    <n v="3.1873987983523026E-2"/>
    <n v="8.707497132743415E-2"/>
    <n v="4.2570892777018865E-2"/>
    <n v="1.0490607220837583E-2"/>
    <n v="105.99807818122342"/>
    <n v="98.07711808963036"/>
    <n v="52.186048413477266"/>
    <n v="132.48033202486099"/>
    <n v="20.558349689237815"/>
    <n v="106.34951873052965"/>
    <n v="98.402296402739609"/>
    <n v="52.359073187466073"/>
    <n v="132.91957546642121"/>
    <n v="20.626511658129957"/>
  </r>
  <r>
    <x v="33"/>
    <x v="8"/>
    <n v="2"/>
    <x v="45"/>
    <x v="18"/>
    <x v="1"/>
    <n v="23920"/>
    <n v="5980"/>
    <n v="91"/>
    <n v="830"/>
    <n v="1410"/>
    <n v="1386"/>
    <n v="277"/>
    <n v="3788760"/>
    <n v="3232163"/>
    <n v="1481671"/>
    <n v="5248544"/>
    <n v="3122494"/>
    <n v="41634.725274725271"/>
    <n v="3894.1722891566264"/>
    <n v="1050.8304964539007"/>
    <n v="3786.8282828282827"/>
    <n v="11272.541516245486"/>
    <n v="3.8043478260869567E-3"/>
    <n v="3.4698996655518392E-2"/>
    <n v="5.8946488294314384E-2"/>
    <n v="5.7943143812709028E-2"/>
    <n v="1.1580267558528428E-2"/>
    <n v="4.7317919689632065E-3"/>
    <n v="3.7456176980218012E-2"/>
    <n v="6.2494715830067583E-2"/>
    <n v="6.146291894148849E-2"/>
    <n v="1.3192045967256795E-2"/>
    <n v="158.39297658862876"/>
    <n v="135.12387123745819"/>
    <n v="61.942767558528431"/>
    <n v="219.42073578595318"/>
    <n v="130.53904682274248"/>
    <n v="158.91813436180448"/>
    <n v="135.57187943106797"/>
    <n v="62.148141095764636"/>
    <n v="220.14823335229542"/>
    <n v="130.97185386140276"/>
  </r>
  <r>
    <x v="33"/>
    <x v="8"/>
    <n v="2"/>
    <x v="46"/>
    <x v="19"/>
    <x v="1"/>
    <n v="13116"/>
    <n v="3279"/>
    <n v="135"/>
    <n v="397"/>
    <n v="1171"/>
    <n v="586"/>
    <n v="127"/>
    <n v="1834788"/>
    <n v="1364974"/>
    <n v="1139906"/>
    <n v="1845778"/>
    <n v="340223"/>
    <n v="13591.022222222222"/>
    <n v="3438.2216624685138"/>
    <n v="973.44662681468833"/>
    <n v="3149.7918088737201"/>
    <n v="2678.9212598425197"/>
    <n v="1.029277218664227E-2"/>
    <n v="3.0268374504422081E-2"/>
    <n v="8.9280268374504423E-2"/>
    <n v="4.4678255565721255E-2"/>
    <n v="9.6828301311375417E-3"/>
    <n v="1.2346177910289035E-2"/>
    <n v="3.3753958445816003E-2"/>
    <n v="9.5081568495887905E-2"/>
    <n v="4.8881437149009402E-2"/>
    <n v="1.1675078720127288E-2"/>
    <n v="139.8892955169259"/>
    <n v="104.06938090881366"/>
    <n v="86.909576090271429"/>
    <n v="140.72720341567552"/>
    <n v="25.939539493748093"/>
    <n v="140.35310365101751"/>
    <n v="104.41442679096656"/>
    <n v="87.197728004770454"/>
    <n v="141.19378966440146"/>
    <n v="26.025542996498849"/>
  </r>
  <r>
    <x v="33"/>
    <x v="8"/>
    <n v="2"/>
    <x v="47"/>
    <x v="20"/>
    <x v="1"/>
    <n v="12088"/>
    <n v="3022"/>
    <n v="100"/>
    <n v="475"/>
    <n v="1830"/>
    <n v="681"/>
    <n v="104"/>
    <n v="1696021"/>
    <n v="2073700"/>
    <n v="6130843"/>
    <n v="3185978"/>
    <n v="449761"/>
    <n v="16960.21"/>
    <n v="4365.6842105263158"/>
    <n v="3350.1874316939889"/>
    <n v="4678.3817914831134"/>
    <n v="4324.625"/>
    <n v="8.2726671078755792E-3"/>
    <n v="3.9295168762409002E-2"/>
    <n v="0.15138980807412311"/>
    <n v="5.6336863004632691E-2"/>
    <n v="8.6035737921906028E-3"/>
    <n v="1.0192209073181337E-2"/>
    <n v="4.3412760292163177E-2"/>
    <n v="0.15898574126435483"/>
    <n v="6.1223201183157876E-2"/>
    <n v="1.0560803566610251E-2"/>
    <n v="140.30617140966248"/>
    <n v="171.55029781601587"/>
    <n v="507.18423229649238"/>
    <n v="263.56535407015224"/>
    <n v="37.207230311052285"/>
    <n v="140.77136171119761"/>
    <n v="172.11907917443855"/>
    <n v="508.8658203805046"/>
    <n v="264.43921475141991"/>
    <n v="37.330592259523875"/>
  </r>
  <r>
    <x v="33"/>
    <x v="8"/>
    <n v="2"/>
    <x v="48"/>
    <x v="21"/>
    <x v="1"/>
    <n v="21308"/>
    <n v="5327"/>
    <n v="253"/>
    <n v="870"/>
    <n v="993"/>
    <n v="1378"/>
    <n v="293"/>
    <n v="2931068"/>
    <n v="2641200"/>
    <n v="1317909"/>
    <n v="4403937"/>
    <n v="952407"/>
    <n v="11585.249011857708"/>
    <n v="3035.8620689655172"/>
    <n v="1327.1993957703928"/>
    <n v="3195.8904208998547"/>
    <n v="3250.5358361774743"/>
    <n v="1.187347475126713E-2"/>
    <n v="4.0829735310681431E-2"/>
    <n v="4.6602215130467431E-2"/>
    <n v="6.4670546273700016E-2"/>
    <n v="1.3750703960953632E-2"/>
    <n v="1.3602414155141049E-2"/>
    <n v="4.3988525005977219E-2"/>
    <n v="4.9966749169594565E-2"/>
    <n v="6.8596273744323949E-2"/>
    <n v="1.5609537056260043E-2"/>
    <n v="137.55716162943494"/>
    <n v="123.95344471559977"/>
    <n v="61.85043176271823"/>
    <n v="206.6799793504787"/>
    <n v="44.697155997747323"/>
    <n v="138.01323748735194"/>
    <n v="124.36441694685827"/>
    <n v="62.055499157207727"/>
    <n v="207.3652344675512"/>
    <n v="44.845351071901575"/>
  </r>
  <r>
    <x v="33"/>
    <x v="8"/>
    <n v="2"/>
    <x v="49"/>
    <x v="22"/>
    <x v="1"/>
    <n v="6688"/>
    <n v="1672"/>
    <n v="73"/>
    <n v="271"/>
    <n v="291"/>
    <n v="389"/>
    <n v="41"/>
    <n v="1090888"/>
    <n v="919544"/>
    <n v="230092"/>
    <n v="1362163"/>
    <n v="222040"/>
    <n v="14943.671232876712"/>
    <n v="3393.1512915129151"/>
    <n v="790.69415807560142"/>
    <n v="3501.7043701799485"/>
    <n v="5415.6097560975613"/>
    <n v="1.0915071770334928E-2"/>
    <n v="4.0520334928229665E-2"/>
    <n v="4.3510765550239236E-2"/>
    <n v="5.8163875598086126E-2"/>
    <n v="6.1303827751196171E-3"/>
    <n v="1.3875386449640667E-2"/>
    <n v="4.6138082096087461E-2"/>
    <n v="4.9323041086345713E-2"/>
    <n v="6.4832283066307464E-2"/>
    <n v="8.354288086771534E-3"/>
    <n v="163.11124401913875"/>
    <n v="137.49162679425837"/>
    <n v="34.403708133971293"/>
    <n v="203.67269736842104"/>
    <n v="33.199760765550238"/>
    <n v="163.65204538251916"/>
    <n v="137.94748536900508"/>
    <n v="34.517774900956468"/>
    <n v="204.34798173083621"/>
    <n v="33.309835800498817"/>
  </r>
  <r>
    <x v="33"/>
    <x v="8"/>
    <n v="2"/>
    <x v="50"/>
    <x v="23"/>
    <x v="1"/>
    <n v="10332"/>
    <n v="2583"/>
    <n v="128"/>
    <n v="507"/>
    <n v="201"/>
    <n v="1153"/>
    <n v="65"/>
    <n v="2016958"/>
    <n v="1384155"/>
    <n v="211830"/>
    <n v="3810671"/>
    <n v="362982"/>
    <n v="15757.484375"/>
    <n v="2730.0887573964496"/>
    <n v="1053.8805970149253"/>
    <n v="3305.0052038161321"/>
    <n v="5584.3384615384612"/>
    <n v="1.2388695315524584E-2"/>
    <n v="4.9070847851335656E-2"/>
    <n v="1.9454123112659698E-2"/>
    <n v="0.11159504452187378"/>
    <n v="6.2911343399148275E-3"/>
    <n v="1.4924229876080178E-2"/>
    <n v="5.4022493796083294E-2"/>
    <n v="2.2620069171867725E-2"/>
    <n v="0.11881262546965961"/>
    <n v="8.1035499085386625E-3"/>
    <n v="195.21467286101432"/>
    <n v="133.9677700348432"/>
    <n v="20.502322880371661"/>
    <n v="368.82220286488581"/>
    <n v="35.131823461091756"/>
    <n v="195.8619143302947"/>
    <n v="134.41194513214904"/>
    <n v="20.570299090306456"/>
    <n v="370.0450465220091"/>
    <n v="35.248304321378548"/>
  </r>
  <r>
    <x v="33"/>
    <x v="8"/>
    <n v="2"/>
    <x v="51"/>
    <x v="24"/>
    <x v="1"/>
    <n v="5352"/>
    <n v="1338"/>
    <n v="66"/>
    <n v="283"/>
    <n v="227"/>
    <n v="515"/>
    <n v="7"/>
    <n v="806678"/>
    <n v="771553"/>
    <n v="380538"/>
    <n v="1453991"/>
    <n v="69391"/>
    <n v="12222.39393939394"/>
    <n v="2726.3356890459363"/>
    <n v="1676.3788546255507"/>
    <n v="2823.2834951456312"/>
    <n v="9913"/>
    <n v="1.2331838565022421E-2"/>
    <n v="5.2877428998505234E-2"/>
    <n v="4.2414050822122573E-2"/>
    <n v="9.6225710014947688E-2"/>
    <n v="1.3079222720478326E-3"/>
    <n v="1.5846773668810443E-2"/>
    <n v="6.0004910966671161E-2"/>
    <n v="4.8832670265413727E-2"/>
    <n v="0.10561804172281468"/>
    <n v="2.4589999675903107E-3"/>
    <n v="150.7245889387145"/>
    <n v="144.16162182361734"/>
    <n v="71.102017937219728"/>
    <n v="271.67245889387146"/>
    <n v="12.965433482810164"/>
    <n v="151.22432188896681"/>
    <n v="144.63959501362132"/>
    <n v="71.337759307906808"/>
    <n v="272.57319898108136"/>
    <n v="13.00842085714163"/>
  </r>
  <r>
    <x v="33"/>
    <x v="8"/>
    <n v="2"/>
    <x v="52"/>
    <x v="25"/>
    <x v="1"/>
    <n v="24452"/>
    <n v="6113"/>
    <n v="305"/>
    <n v="1168"/>
    <n v="755"/>
    <n v="1689"/>
    <n v="147"/>
    <n v="4066350"/>
    <n v="2976733"/>
    <n v="618336"/>
    <n v="5307829"/>
    <n v="756064"/>
    <n v="13332.295081967213"/>
    <n v="2548.5727739726026"/>
    <n v="818.98807947019873"/>
    <n v="3142.5867377146242"/>
    <n v="5143.2925170068029"/>
    <n v="1.2473417307377719E-2"/>
    <n v="4.7767053819728449E-2"/>
    <n v="3.0876819892033371E-2"/>
    <n v="6.9074104367740877E-2"/>
    <n v="6.0117781776541793E-3"/>
    <n v="1.4127152052554277E-2"/>
    <n v="5.0944912330729751E-2"/>
    <n v="3.345435447192445E-2"/>
    <n v="7.285255640994702E-2"/>
    <n v="7.1636146348613853E-3"/>
    <n v="166.29928022247668"/>
    <n v="121.73781285784393"/>
    <n v="25.287747423523637"/>
    <n v="217.07136430557827"/>
    <n v="30.920333715033536"/>
    <n v="166.85065163782156"/>
    <n v="122.14143907971707"/>
    <n v="25.371589885554375"/>
    <n v="217.79107244386901"/>
    <n v="31.022851225275229"/>
  </r>
  <r>
    <x v="33"/>
    <x v="8"/>
    <n v="2"/>
    <x v="53"/>
    <x v="26"/>
    <x v="1"/>
    <n v="12328"/>
    <n v="3082"/>
    <n v="121"/>
    <n v="562"/>
    <n v="1239"/>
    <n v="957"/>
    <n v="177"/>
    <n v="1747041"/>
    <n v="2200519"/>
    <n v="852530"/>
    <n v="3566434"/>
    <n v="492033"/>
    <n v="14438.355371900827"/>
    <n v="3915.5142348754448"/>
    <n v="688.07909604519773"/>
    <n v="3726.6812957157786"/>
    <n v="2779.8474576271187"/>
    <n v="9.8150551589876699E-3"/>
    <n v="4.5587280986372485E-2"/>
    <n v="0.10050292018170019"/>
    <n v="7.7628163530175209E-2"/>
    <n v="1.4357560025957171E-2"/>
    <n v="1.1883834353496801E-2"/>
    <n v="4.9964512953866787E-2"/>
    <n v="0.10681247659039769"/>
    <n v="8.324345470584199E-2"/>
    <n v="1.6853933884350664E-2"/>
    <n v="141.71325438027256"/>
    <n v="178.49764763140817"/>
    <n v="69.153958468526938"/>
    <n v="289.2954250486697"/>
    <n v="39.911826735885789"/>
    <n v="142.18310991744775"/>
    <n v="179.08946318514114"/>
    <n v="69.383240975982673"/>
    <n v="290.25459473207718"/>
    <n v="40.044155873852745"/>
  </r>
  <r>
    <x v="34"/>
    <x v="8"/>
    <n v="3"/>
    <x v="27"/>
    <x v="0"/>
    <x v="1"/>
    <n v="28644"/>
    <n v="7161"/>
    <n v="41"/>
    <n v="882"/>
    <n v="574"/>
    <n v="1590"/>
    <n v="215"/>
    <n v="722052"/>
    <n v="1651154"/>
    <n v="1163851"/>
    <n v="3168823"/>
    <n v="748555"/>
    <n v="17611.024390243903"/>
    <n v="1872.0566893424036"/>
    <n v="2027.6149825783973"/>
    <n v="1992.9704402515724"/>
    <n v="3481.6511627906975"/>
    <n v="1.431364334590141E-3"/>
    <n v="3.0791788856304986E-2"/>
    <n v="2.0039100684261974E-2"/>
    <n v="5.5509007121910349E-2"/>
    <n v="7.5059349252897638E-3"/>
    <n v="1.9518432546913505E-3"/>
    <n v="3.3170080395981336E-2"/>
    <n v="2.1968324328671587E-2"/>
    <n v="5.8661250408350046E-2"/>
    <n v="8.6941784194946112E-3"/>
    <n v="25.207792207792206"/>
    <n v="57.643974305264628"/>
    <n v="40.631580784806594"/>
    <n v="110.62781036168133"/>
    <n v="26.133047060466414"/>
    <n v="25.291369575347471"/>
    <n v="57.835095034448045"/>
    <n v="40.766296293947988"/>
    <n v="110.9946009592956"/>
    <n v="26.219692144712884"/>
  </r>
  <r>
    <x v="34"/>
    <x v="8"/>
    <n v="3"/>
    <x v="28"/>
    <x v="1"/>
    <x v="1"/>
    <n v="3504"/>
    <n v="876"/>
    <n v="4"/>
    <n v="69"/>
    <n v="395"/>
    <n v="122"/>
    <n v="18"/>
    <n v="150686"/>
    <n v="236659"/>
    <n v="1098579"/>
    <n v="415412"/>
    <n v="104373"/>
    <n v="37671.5"/>
    <n v="3429.840579710145"/>
    <n v="2781.2126582278479"/>
    <n v="3405.0163934426228"/>
    <n v="5798.5"/>
    <n v="1.1415525114155251E-3"/>
    <n v="1.9691780821917807E-2"/>
    <n v="0.1127283105022831"/>
    <n v="3.4817351598173514E-2"/>
    <n v="5.1369863013698627E-3"/>
    <n v="2.4707018901639647E-3"/>
    <n v="2.5160651966891424E-2"/>
    <n v="0.12517685808341397"/>
    <n v="4.2033018752053598E-2"/>
    <n v="7.9508931644953363E-3"/>
    <n v="43.003995433789953"/>
    <n v="67.539668949771695"/>
    <n v="313.52140410958901"/>
    <n v="118.55365296803653"/>
    <n v="29.786815068493151"/>
    <n v="43.146576771460765"/>
    <n v="67.763599220611965"/>
    <n v="314.5608959227439"/>
    <n v="118.9467219900061"/>
    <n v="29.885574355730952"/>
  </r>
  <r>
    <x v="34"/>
    <x v="8"/>
    <n v="3"/>
    <x v="29"/>
    <x v="2"/>
    <x v="1"/>
    <n v="3956"/>
    <n v="989"/>
    <n v="21"/>
    <n v="142"/>
    <n v="206"/>
    <n v="355"/>
    <n v="58"/>
    <n v="260680"/>
    <n v="445375"/>
    <n v="206297"/>
    <n v="1038451"/>
    <n v="286731"/>
    <n v="12413.333333333334"/>
    <n v="3136.4436619718308"/>
    <n v="1001.4417475728155"/>
    <n v="2925.2140845070421"/>
    <n v="4943.6379310344828"/>
    <n v="5.308392315470172E-3"/>
    <n v="3.5894843276036398E-2"/>
    <n v="5.2072800808897875E-2"/>
    <n v="8.9737108190090994E-2"/>
    <n v="1.4661274014155713E-2"/>
    <n v="8.0002587819897851E-3"/>
    <n v="4.2786220340865586E-2"/>
    <n v="6.0303196982929894E-2"/>
    <n v="0.10032470108553919"/>
    <n v="1.91137994672614E-2"/>
    <n v="65.894843276036397"/>
    <n v="112.58215369059656"/>
    <n v="52.147876643073815"/>
    <n v="262.50025278058644"/>
    <n v="72.480030333670371"/>
    <n v="66.113320066509758"/>
    <n v="112.9554239858132"/>
    <n v="52.320774857145793"/>
    <n v="263.37058207912816"/>
    <n v="72.720340555433523"/>
  </r>
  <r>
    <x v="34"/>
    <x v="8"/>
    <n v="3"/>
    <x v="30"/>
    <x v="3"/>
    <x v="1"/>
    <n v="27644"/>
    <n v="6911"/>
    <n v="44"/>
    <n v="697"/>
    <n v="403"/>
    <n v="1194"/>
    <n v="176"/>
    <n v="916189"/>
    <n v="2453892"/>
    <n v="364831"/>
    <n v="3896530"/>
    <n v="954618"/>
    <n v="20822.477272727272"/>
    <n v="3520.6484935437588"/>
    <n v="905.28784119106695"/>
    <n v="3263.4254606365157"/>
    <n v="5423.965909090909"/>
    <n v="1.5916654608594994E-3"/>
    <n v="2.5213427868615253E-2"/>
    <n v="1.4578208652872232E-2"/>
    <n v="4.3192012733323688E-2"/>
    <n v="6.3666618434379974E-3"/>
    <n v="2.1503098920089541E-3"/>
    <n v="2.7410408331141386E-2"/>
    <n v="1.6257858059104822E-2"/>
    <n v="4.6040862819601847E-2"/>
    <n v="7.4812757258439083E-3"/>
    <n v="33.142417884531909"/>
    <n v="88.767616842714517"/>
    <n v="13.197475039791637"/>
    <n v="140.95391405006512"/>
    <n v="34.532556793517578"/>
    <n v="33.252302797037238"/>
    <n v="89.061929160061183"/>
    <n v="13.241231756488991"/>
    <n v="141.42125196628589"/>
    <n v="34.647050762999868"/>
  </r>
  <r>
    <x v="34"/>
    <x v="8"/>
    <n v="3"/>
    <x v="31"/>
    <x v="4"/>
    <x v="1"/>
    <n v="11284"/>
    <n v="2821"/>
    <n v="31"/>
    <n v="254"/>
    <n v="676"/>
    <n v="407"/>
    <n v="92"/>
    <n v="778455"/>
    <n v="908853"/>
    <n v="1466097"/>
    <n v="1502278"/>
    <n v="268979"/>
    <n v="25111.451612903227"/>
    <n v="3578.1614173228345"/>
    <n v="2168.7825443786983"/>
    <n v="3691.1007371007372"/>
    <n v="2923.6847826086955"/>
    <n v="2.7472527472527475E-3"/>
    <n v="2.250974831619993E-2"/>
    <n v="5.9907834101382486E-2"/>
    <n v="3.6068769939737684E-2"/>
    <n v="8.1531371853952508E-3"/>
    <n v="3.8953437437464723E-3"/>
    <n v="2.5763361501112296E-2"/>
    <n v="6.5113201746348826E-2"/>
    <n v="4.0158673558348172E-2"/>
    <n v="1.0125601111335784E-2"/>
    <n v="68.987504431052812"/>
    <n v="80.543512938674226"/>
    <n v="129.92706487061326"/>
    <n v="133.13346331088266"/>
    <n v="23.837203119461183"/>
    <n v="69.216235053989806"/>
    <n v="80.810557935299798"/>
    <n v="130.35784286047274"/>
    <n v="133.57487223338242"/>
    <n v="23.916236248193055"/>
  </r>
  <r>
    <x v="34"/>
    <x v="8"/>
    <n v="3"/>
    <x v="32"/>
    <x v="5"/>
    <x v="1"/>
    <n v="4616"/>
    <n v="1154"/>
    <n v="29"/>
    <n v="115"/>
    <n v="218"/>
    <n v="181"/>
    <n v="49"/>
    <n v="616750"/>
    <n v="464205"/>
    <n v="351060"/>
    <n v="774549"/>
    <n v="310079"/>
    <n v="21267.241379310344"/>
    <n v="4036.5652173913045"/>
    <n v="1610.3669724770641"/>
    <n v="4279.2762430939229"/>
    <n v="6328.1428571428569"/>
    <n v="6.2824956672443673E-3"/>
    <n v="2.4913344887348355E-2"/>
    <n v="4.7227036395147311E-2"/>
    <n v="3.921143847487002E-2"/>
    <n v="1.061525129982669E-2"/>
    <n v="8.9921917894303927E-3"/>
    <n v="3.0258504120631781E-2"/>
    <n v="5.450170275800062E-2"/>
    <n v="4.5867898378849192E-2"/>
    <n v="1.4129809719356869E-2"/>
    <n v="133.61135181975737"/>
    <n v="100.56434142114385"/>
    <n v="76.052859618717505"/>
    <n v="167.79657712305027"/>
    <n v="67.17482668977469"/>
    <n v="134.05434519928642"/>
    <n v="100.89776621521646"/>
    <n v="76.30501568814185"/>
    <n v="168.35291288165723"/>
    <n v="67.397547312605639"/>
  </r>
  <r>
    <x v="34"/>
    <x v="8"/>
    <n v="3"/>
    <x v="33"/>
    <x v="6"/>
    <x v="1"/>
    <n v="31192"/>
    <n v="7798"/>
    <n v="93"/>
    <n v="956"/>
    <n v="777"/>
    <n v="1648"/>
    <n v="283"/>
    <n v="2784688"/>
    <n v="2861817"/>
    <n v="1275363"/>
    <n v="4664908"/>
    <n v="2749983"/>
    <n v="29942.881720430109"/>
    <n v="2993.5324267782426"/>
    <n v="1641.3938223938223"/>
    <n v="2830.6480582524273"/>
    <n v="9717.2544169611301"/>
    <n v="2.9815337265965631E-3"/>
    <n v="3.0648884329315208E-2"/>
    <n v="2.4910233393177737E-2"/>
    <n v="5.2834060015388561E-2"/>
    <n v="9.0728391895357786E-3"/>
    <n v="3.7008266277925046E-3"/>
    <n v="3.2922841089546927E-2"/>
    <n v="2.6966339426986612E-2"/>
    <n v="5.578529872584425E-2"/>
    <n v="1.0323751258847295E-2"/>
    <n v="89.275711720954092"/>
    <n v="91.748429084380604"/>
    <n v="40.887503205950246"/>
    <n v="149.55462939215184"/>
    <n v="88.163086688894595"/>
    <n v="89.571708645665083"/>
    <n v="92.052624394981152"/>
    <n v="41.023067235346062"/>
    <n v="150.0504832982482"/>
    <n v="88.455394664153403"/>
  </r>
  <r>
    <x v="34"/>
    <x v="8"/>
    <n v="3"/>
    <x v="34"/>
    <x v="7"/>
    <x v="1"/>
    <n v="29280"/>
    <n v="7320"/>
    <n v="228"/>
    <n v="783"/>
    <n v="1896"/>
    <n v="1904"/>
    <n v="186"/>
    <n v="3922556"/>
    <n v="1785950"/>
    <n v="1757776"/>
    <n v="5705824"/>
    <n v="929235"/>
    <n v="17204.192982456141"/>
    <n v="2280.9067688378032"/>
    <n v="927.09704641350208"/>
    <n v="2996.7563025210084"/>
    <n v="4995.8870967741932"/>
    <n v="7.7868852459016397E-3"/>
    <n v="2.6741803278688525E-2"/>
    <n v="6.4754098360655737E-2"/>
    <n v="6.502732240437159E-2"/>
    <n v="6.3524590163934426E-3"/>
    <n v="8.9837766658230084E-3"/>
    <n v="2.8938548876027231E-2"/>
    <n v="6.8105040446507462E-2"/>
    <n v="6.8384836004870359E-2"/>
    <n v="7.4342852330685242E-3"/>
    <n v="133.96707650273225"/>
    <n v="60.99556010928962"/>
    <n v="60.033333333333331"/>
    <n v="194.87103825136612"/>
    <n v="31.736168032786885"/>
    <n v="134.41124930060673"/>
    <n v="61.197793145188641"/>
    <n v="60.232376070761831"/>
    <n v="195.51714038738643"/>
    <n v="31.841390471888552"/>
  </r>
  <r>
    <x v="34"/>
    <x v="8"/>
    <n v="3"/>
    <x v="35"/>
    <x v="8"/>
    <x v="1"/>
    <n v="3828"/>
    <n v="957"/>
    <n v="33"/>
    <n v="107"/>
    <n v="149"/>
    <n v="142"/>
    <n v="45"/>
    <n v="448901"/>
    <n v="354694"/>
    <n v="155442"/>
    <n v="497606"/>
    <n v="207923"/>
    <n v="13603.060606060606"/>
    <n v="3314.8971962616824"/>
    <n v="1043.234899328859"/>
    <n v="3504.2676056338028"/>
    <n v="4620.5111111111109"/>
    <n v="8.6206896551724137E-3"/>
    <n v="2.7951933124346916E-2"/>
    <n v="3.8923719958202714E-2"/>
    <n v="3.7095088819226747E-2"/>
    <n v="1.1755485893416929E-2"/>
    <n v="1.2102145468074206E-2"/>
    <n v="3.4159476333070843E-2"/>
    <n v="4.6207487138771555E-2"/>
    <n v="4.4212464089306132E-2"/>
    <n v="1.5814517704108827E-2"/>
    <n v="117.26776384535005"/>
    <n v="92.657784743991641"/>
    <n v="40.606583072100314"/>
    <n v="129.99111807732498"/>
    <n v="54.316353187042843"/>
    <n v="117.65656945436555"/>
    <n v="92.964995056920657"/>
    <n v="40.741215700400517"/>
    <n v="130.42210843796079"/>
    <n v="54.496441065312951"/>
  </r>
  <r>
    <x v="34"/>
    <x v="8"/>
    <n v="3"/>
    <x v="36"/>
    <x v="9"/>
    <x v="1"/>
    <n v="2768"/>
    <n v="692"/>
    <n v="25"/>
    <n v="90"/>
    <n v="151"/>
    <n v="125"/>
    <n v="26"/>
    <n v="364460"/>
    <n v="314959"/>
    <n v="129081"/>
    <n v="440209"/>
    <n v="126759"/>
    <n v="14578.4"/>
    <n v="3499.5444444444443"/>
    <n v="854.84105960264901"/>
    <n v="3521.672"/>
    <n v="4875.3461538461543"/>
    <n v="9.0317919075144516E-3"/>
    <n v="3.2514450867052021E-2"/>
    <n v="5.455202312138728E-2"/>
    <n v="4.5158959537572256E-2"/>
    <n v="9.3930635838150294E-3"/>
    <n v="1.3221557254904599E-2"/>
    <n v="4.0369218347070371E-2"/>
    <n v="6.4609687223753737E-2"/>
    <n v="5.4355201308241403E-2"/>
    <n v="1.3665023721402471E-2"/>
    <n v="131.66907514450867"/>
    <n v="113.78576589595376"/>
    <n v="46.633309248554916"/>
    <n v="159.03504335260115"/>
    <n v="45.794436416184972"/>
    <n v="132.10562883387195"/>
    <n v="114.16302681196146"/>
    <n v="46.787923710434683"/>
    <n v="159.56232992188424"/>
    <n v="45.946269564157312"/>
  </r>
  <r>
    <x v="34"/>
    <x v="8"/>
    <n v="3"/>
    <x v="37"/>
    <x v="10"/>
    <x v="1"/>
    <n v="7592"/>
    <n v="1898"/>
    <n v="62"/>
    <n v="211"/>
    <n v="654"/>
    <n v="449"/>
    <n v="45"/>
    <n v="1380533"/>
    <n v="880775"/>
    <n v="786461"/>
    <n v="1321776"/>
    <n v="244828"/>
    <n v="22266.66129032258"/>
    <n v="4174.2890995260659"/>
    <n v="1202.5397553516821"/>
    <n v="2943.8218262806236"/>
    <n v="5440.6222222222223"/>
    <n v="8.1664910432033711E-3"/>
    <n v="2.779241306638567E-2"/>
    <n v="8.6143308746048475E-2"/>
    <n v="5.9141201264488935E-2"/>
    <n v="5.9272918861959954E-3"/>
    <n v="1.0573152234247499E-2"/>
    <n v="3.2188036218764274E-2"/>
    <n v="9.3646182584576507E-2"/>
    <n v="6.5449105878617325E-2"/>
    <n v="7.9799425961477825E-3"/>
    <n v="181.84048998946258"/>
    <n v="116.01356691253952"/>
    <n v="103.59075342465754"/>
    <n v="174.10115911485775"/>
    <n v="32.248155953635404"/>
    <n v="182.44338886069261"/>
    <n v="116.39821418522885"/>
    <n v="103.93421239968127"/>
    <n v="174.67839794827856"/>
    <n v="32.355075907628176"/>
  </r>
  <r>
    <x v="34"/>
    <x v="8"/>
    <n v="3"/>
    <x v="38"/>
    <x v="11"/>
    <x v="1"/>
    <n v="29668"/>
    <n v="7417"/>
    <n v="52"/>
    <n v="670"/>
    <n v="2525"/>
    <n v="1018"/>
    <n v="210"/>
    <n v="987681"/>
    <n v="1515913"/>
    <n v="3044022"/>
    <n v="2205280"/>
    <n v="1270148"/>
    <n v="18993.865384615383"/>
    <n v="2262.5567164179106"/>
    <n v="1205.5532673267326"/>
    <n v="2166.2868369351668"/>
    <n v="6048.3238095238094"/>
    <n v="1.7527302143723878E-3"/>
    <n v="2.2583254685182689E-2"/>
    <n v="8.5108534447889989E-2"/>
    <n v="3.4313064581367132E-2"/>
    <n v="7.0783335580423355E-3"/>
    <n v="2.3185633650489915E-3"/>
    <n v="2.4593018115941084E-2"/>
    <n v="8.8883240436082936E-2"/>
    <n v="3.6775470904324176E-2"/>
    <n v="8.2123903182640921E-3"/>
    <n v="33.291121747337201"/>
    <n v="51.095894566536337"/>
    <n v="102.60287178104355"/>
    <n v="74.331940137521912"/>
    <n v="42.812053390858836"/>
    <n v="33.401499693000531"/>
    <n v="51.265304895118483"/>
    <n v="102.94305539793402"/>
    <n v="74.578390434745856"/>
    <n v="42.953998337585958"/>
  </r>
  <r>
    <x v="34"/>
    <x v="8"/>
    <n v="3"/>
    <x v="39"/>
    <x v="12"/>
    <x v="1"/>
    <n v="20868"/>
    <n v="5217"/>
    <n v="81"/>
    <n v="622"/>
    <n v="872"/>
    <n v="1157"/>
    <n v="235"/>
    <n v="1661903"/>
    <n v="2134716"/>
    <n v="1295107"/>
    <n v="3761685"/>
    <n v="1057511"/>
    <n v="20517.320987654322"/>
    <n v="3432.0192926045015"/>
    <n v="1485.2144495412845"/>
    <n v="3251.2402765773554"/>
    <n v="4500.0468085106386"/>
    <n v="3.8815411155836686E-3"/>
    <n v="2.9806402146827678E-2"/>
    <n v="4.178646731838221E-2"/>
    <n v="5.5443741613954378E-2"/>
    <n v="1.1261261261261261E-2"/>
    <n v="4.8844768292059838E-3"/>
    <n v="3.254923591465346E-2"/>
    <n v="4.5013954198069091E-2"/>
    <n v="5.9134840560503603E-2"/>
    <n v="1.2963223025681786E-2"/>
    <n v="79.638824995207969"/>
    <n v="102.29614721104083"/>
    <n v="62.061865056545905"/>
    <n v="180.26092581943647"/>
    <n v="50.676202798543223"/>
    <n v="79.902870465490622"/>
    <n v="102.63531387127306"/>
    <n v="62.26763346594246"/>
    <n v="180.85858758722929"/>
    <n v="50.844221623543291"/>
  </r>
  <r>
    <x v="34"/>
    <x v="8"/>
    <n v="3"/>
    <x v="40"/>
    <x v="13"/>
    <x v="1"/>
    <n v="6212"/>
    <n v="1553"/>
    <n v="53"/>
    <n v="197"/>
    <n v="316"/>
    <n v="296"/>
    <n v="109"/>
    <n v="1100467"/>
    <n v="681994"/>
    <n v="341417"/>
    <n v="1073965"/>
    <n v="886480"/>
    <n v="20763.528301886792"/>
    <n v="3461.8984771573605"/>
    <n v="1080.4335443037974"/>
    <n v="3628.260135135135"/>
    <n v="8132.8440366972482"/>
    <n v="8.5318737926593693E-3"/>
    <n v="3.1712813908564071E-2"/>
    <n v="5.0869285254346426E-2"/>
    <n v="4.7649710238248551E-2"/>
    <n v="1.7546683837733418E-2"/>
    <n v="1.1250827336565185E-2"/>
    <n v="3.6893170783793894E-2"/>
    <n v="5.7365061087916266E-2"/>
    <n v="5.3947217669237608E-2"/>
    <n v="2.1428131052332156E-2"/>
    <n v="177.15180296200901"/>
    <n v="109.7865421764327"/>
    <n v="54.960882163554409"/>
    <n v="172.88554410817773"/>
    <n v="142.70444301352222"/>
    <n v="177.73915631795492"/>
    <n v="110.15054351825847"/>
    <n v="55.143107001488652"/>
    <n v="173.45875252507568"/>
    <n v="143.17758487327714"/>
  </r>
  <r>
    <x v="34"/>
    <x v="8"/>
    <n v="3"/>
    <x v="41"/>
    <x v="14"/>
    <x v="1"/>
    <n v="31180"/>
    <n v="7795"/>
    <n v="240"/>
    <n v="958"/>
    <n v="1786"/>
    <n v="1587"/>
    <n v="382"/>
    <n v="3709835"/>
    <n v="3368741"/>
    <n v="2933306"/>
    <n v="5999434"/>
    <n v="4380038"/>
    <n v="15457.645833333334"/>
    <n v="3516.4311064718163"/>
    <n v="1642.3885778275476"/>
    <n v="3780.3616887208568"/>
    <n v="11466.068062827226"/>
    <n v="7.6972418216805644E-3"/>
    <n v="3.0724823604874919E-2"/>
    <n v="5.7280307889672866E-2"/>
    <n v="5.089801154586273E-2"/>
    <n v="1.2251443232841564E-2"/>
    <n v="8.8504495130826023E-3"/>
    <n v="3.3001944612498814E-2"/>
    <n v="6.0346588007150939E-2"/>
    <n v="5.3798189955992365E-2"/>
    <n v="1.3703002235130934E-2"/>
    <n v="118.98123797305965"/>
    <n v="108.04172546504169"/>
    <n v="94.076523412443876"/>
    <n v="192.41289288005132"/>
    <n v="140.47588197562541"/>
    <n v="119.37572466893066"/>
    <n v="108.39994180251632"/>
    <n v="94.388437605910326"/>
    <n v="193.05084494416096"/>
    <n v="140.94163495881995"/>
  </r>
  <r>
    <x v="34"/>
    <x v="8"/>
    <n v="3"/>
    <x v="42"/>
    <x v="15"/>
    <x v="1"/>
    <n v="4368"/>
    <n v="1092"/>
    <n v="36"/>
    <n v="151"/>
    <n v="176"/>
    <n v="236"/>
    <n v="63"/>
    <n v="661897"/>
    <n v="476871"/>
    <n v="229568"/>
    <n v="774321"/>
    <n v="540317"/>
    <n v="18386.027777777777"/>
    <n v="3158.0860927152316"/>
    <n v="1304.3636363636363"/>
    <n v="3281.0211864406779"/>
    <n v="8576.460317460318"/>
    <n v="8.241758241758242E-3"/>
    <n v="3.4569597069597072E-2"/>
    <n v="4.0293040293040296E-2"/>
    <n v="5.4029304029304032E-2"/>
    <n v="1.4423076923076924E-2"/>
    <n v="1.1429091327038416E-2"/>
    <n v="4.1010136606977804E-2"/>
    <n v="4.7225685062028011E-2"/>
    <n v="6.1999484115505626E-2"/>
    <n v="1.8626361837402114E-2"/>
    <n v="151.53319597069597"/>
    <n v="109.17376373626374"/>
    <n v="52.556776556776555"/>
    <n v="177.27129120879121"/>
    <n v="123.69894688644689"/>
    <n v="152.03560988747492"/>
    <n v="109.53573338850313"/>
    <n v="52.731030493638499"/>
    <n v="177.85904073243944"/>
    <n v="124.10907532073841"/>
  </r>
  <r>
    <x v="34"/>
    <x v="8"/>
    <n v="3"/>
    <x v="43"/>
    <x v="16"/>
    <x v="1"/>
    <n v="7464"/>
    <n v="1866"/>
    <n v="63"/>
    <n v="224"/>
    <n v="112"/>
    <n v="592"/>
    <n v="47"/>
    <n v="1485632"/>
    <n v="413168"/>
    <n v="94470"/>
    <n v="1890016"/>
    <n v="270448"/>
    <n v="23581.460317460318"/>
    <n v="1844.5"/>
    <n v="843.48214285714289"/>
    <n v="3192.5945945945946"/>
    <n v="5754.2127659574471"/>
    <n v="8.4405144694533769E-3"/>
    <n v="3.0010718113612004E-2"/>
    <n v="1.5005359056806002E-2"/>
    <n v="7.931404072883172E-2"/>
    <n v="6.2968917470525186E-3"/>
    <n v="1.0907768980808081E-2"/>
    <n v="3.4612136962685898E-2"/>
    <n v="1.8284123641490058E-2"/>
    <n v="8.6601915537265151E-2"/>
    <n v="8.4302389530597974E-3"/>
    <n v="199.03965702036442"/>
    <n v="55.354769560557344"/>
    <n v="12.656752411575562"/>
    <n v="253.21757770632368"/>
    <n v="36.233654876741696"/>
    <n v="199.69958036611951"/>
    <n v="55.538300346727091"/>
    <n v="12.698716342396574"/>
    <n v="254.0571299522706"/>
    <n v="36.353788899846187"/>
  </r>
  <r>
    <x v="34"/>
    <x v="8"/>
    <n v="3"/>
    <x v="44"/>
    <x v="17"/>
    <x v="1"/>
    <n v="25352"/>
    <n v="6338"/>
    <n v="147"/>
    <n v="717"/>
    <n v="2338"/>
    <n v="1033"/>
    <n v="251"/>
    <n v="2685393"/>
    <n v="2569003"/>
    <n v="1705846"/>
    <n v="3569433"/>
    <n v="645383"/>
    <n v="18267.979591836734"/>
    <n v="3582.9888423988841"/>
    <n v="729.61762189905903"/>
    <n v="3455.4046466602131"/>
    <n v="2571.2470119521913"/>
    <n v="5.7983591038182391E-3"/>
    <n v="2.8281792363521616E-2"/>
    <n v="9.2221520984537703E-2"/>
    <n v="4.0746292205743134E-2"/>
    <n v="9.9005995582202595E-3"/>
    <n v="6.9094244441982398E-3"/>
    <n v="3.0707695426793802E-2"/>
    <n v="9.6455570080163616E-2"/>
    <n v="4.3639373244078968E-2"/>
    <n v="1.1349437979405167E-2"/>
    <n v="105.92430577469233"/>
    <n v="101.33334648153992"/>
    <n v="67.286446828652572"/>
    <n v="140.79492742189964"/>
    <n v="25.456887030609025"/>
    <n v="106.27550172885572"/>
    <n v="101.66932094033741"/>
    <n v="67.509537532183032"/>
    <n v="141.26173821207348"/>
    <n v="25.54129028126389"/>
  </r>
  <r>
    <x v="34"/>
    <x v="8"/>
    <n v="3"/>
    <x v="45"/>
    <x v="18"/>
    <x v="1"/>
    <n v="24716"/>
    <n v="6179"/>
    <n v="93"/>
    <n v="888"/>
    <n v="1440"/>
    <n v="1448"/>
    <n v="287"/>
    <n v="3642460"/>
    <n v="3470024"/>
    <n v="1544852"/>
    <n v="5998091"/>
    <n v="3226858"/>
    <n v="39166.236559139783"/>
    <n v="3907.6846846846847"/>
    <n v="1072.8138888888889"/>
    <n v="4142.3280386740335"/>
    <n v="11243.407665505227"/>
    <n v="3.7627447807088528E-3"/>
    <n v="3.5928143712574849E-2"/>
    <n v="5.8261854669040297E-2"/>
    <n v="5.8585531639423857E-2"/>
    <n v="1.1611911312510114E-2"/>
    <n v="4.6701485898470634E-3"/>
    <n v="3.8686427328953055E-2"/>
    <n v="6.1733409759580714E-2"/>
    <n v="6.2066118286331746E-2"/>
    <n v="1.3199662456539854E-2"/>
    <n v="147.37255219291148"/>
    <n v="140.39585693477909"/>
    <n v="62.504126881372393"/>
    <n v="242.68049037061013"/>
    <n v="130.55745266224309"/>
    <n v="147.86117134133406"/>
    <n v="140.86134459199039"/>
    <n v="62.711361626209374"/>
    <n v="243.48510651370603"/>
    <n v="130.99032072614511"/>
  </r>
  <r>
    <x v="34"/>
    <x v="8"/>
    <n v="3"/>
    <x v="46"/>
    <x v="19"/>
    <x v="1"/>
    <n v="13532"/>
    <n v="3383"/>
    <n v="131"/>
    <n v="387"/>
    <n v="1172"/>
    <n v="601"/>
    <n v="128"/>
    <n v="1790382"/>
    <n v="1365862"/>
    <n v="1024277"/>
    <n v="2009573"/>
    <n v="362235"/>
    <n v="13667.038167938932"/>
    <n v="3529.3591731266151"/>
    <n v="873.95648464163821"/>
    <n v="3343.7154742096504"/>
    <n v="2829.9609375"/>
    <n v="9.6807567248004735E-3"/>
    <n v="2.8598876736624299E-2"/>
    <n v="8.6609518179130943E-2"/>
    <n v="4.4413242684008279E-2"/>
    <n v="9.4590600059119134E-3"/>
    <n v="1.1641935519488354E-2"/>
    <n v="3.1937356246609851E-2"/>
    <n v="9.2243117800916499E-2"/>
    <n v="4.8539594269156244E-2"/>
    <n v="1.1397869473305153E-2"/>
    <n v="132.30727165237954"/>
    <n v="100.93570795152232"/>
    <n v="75.692950044339341"/>
    <n v="148.50524682234703"/>
    <n v="26.768770322199231"/>
    <n v="132.74594130587292"/>
    <n v="101.27036402506404"/>
    <n v="75.943912820256017"/>
    <n v="148.99762146171429"/>
    <n v="26.857523170436743"/>
  </r>
  <r>
    <x v="34"/>
    <x v="8"/>
    <n v="3"/>
    <x v="47"/>
    <x v="20"/>
    <x v="1"/>
    <n v="12492"/>
    <n v="3123"/>
    <n v="103"/>
    <n v="496"/>
    <n v="845"/>
    <n v="699"/>
    <n v="116"/>
    <n v="1791515"/>
    <n v="2175265"/>
    <n v="1333324"/>
    <n v="3539591"/>
    <n v="493670"/>
    <n v="17393.349514563106"/>
    <n v="4385.614919354839"/>
    <n v="1577.8982248520711"/>
    <n v="5063.7925608011446"/>
    <n v="4255.7758620689656"/>
    <n v="8.2452769772654502E-3"/>
    <n v="3.9705411463336539E-2"/>
    <n v="6.7643291706692282E-2"/>
    <n v="5.5955811719500481E-2"/>
    <n v="9.285943003522255E-3"/>
    <n v="1.0130421699413026E-2"/>
    <n v="4.37760920356184E-2"/>
    <n v="7.2878613123900288E-2"/>
    <n v="6.0747170527170526E-2"/>
    <n v="1.1285469219798835E-2"/>
    <n v="143.41298430995838"/>
    <n v="174.13264489273135"/>
    <n v="106.73422990714057"/>
    <n v="283.34862311879601"/>
    <n v="39.518892090938202"/>
    <n v="143.8884753645921"/>
    <n v="174.70998811841343"/>
    <n v="107.08811119472591"/>
    <n v="284.28807596042003"/>
    <n v="39.649918439554334"/>
  </r>
  <r>
    <x v="34"/>
    <x v="8"/>
    <n v="3"/>
    <x v="48"/>
    <x v="21"/>
    <x v="1"/>
    <n v="21952"/>
    <n v="5488"/>
    <n v="261"/>
    <n v="950"/>
    <n v="1057"/>
    <n v="1468"/>
    <n v="357"/>
    <n v="3444870"/>
    <n v="3037924"/>
    <n v="1514750"/>
    <n v="4634134"/>
    <n v="1022497"/>
    <n v="13198.735632183909"/>
    <n v="3197.814736842105"/>
    <n v="1433.0652790917691"/>
    <n v="3156.767029972752"/>
    <n v="2864.1372549019607"/>
    <n v="1.1889577259475219E-2"/>
    <n v="4.3276239067055397E-2"/>
    <n v="4.8150510204081634E-2"/>
    <n v="6.6873177842565593E-2"/>
    <n v="1.6262755102040817E-2"/>
    <n v="1.3594107932763361E-2"/>
    <n v="4.6476142775371106E-2"/>
    <n v="5.1517202780608118E-2"/>
    <n v="7.080157322020976E-2"/>
    <n v="1.8251849948746231E-2"/>
    <n v="156.92738702623907"/>
    <n v="138.38939504373178"/>
    <n v="69.002824344023324"/>
    <n v="211.10304300291546"/>
    <n v="46.578762755102041"/>
    <n v="157.44768558300538"/>
    <n v="138.84823020232"/>
    <n v="69.231605760698486"/>
    <n v="211.80296295114621"/>
    <n v="46.733196366064973"/>
  </r>
  <r>
    <x v="34"/>
    <x v="8"/>
    <n v="3"/>
    <x v="49"/>
    <x v="22"/>
    <x v="1"/>
    <n v="6908"/>
    <n v="1727"/>
    <n v="78"/>
    <n v="262"/>
    <n v="370"/>
    <n v="430"/>
    <n v="198"/>
    <n v="1366794"/>
    <n v="951401"/>
    <n v="338003"/>
    <n v="1423353"/>
    <n v="1056871"/>
    <n v="17523"/>
    <n v="3631.3015267175574"/>
    <n v="913.52162162162165"/>
    <n v="3310.1232558139536"/>
    <n v="5337.7323232323233"/>
    <n v="1.129125651418645E-2"/>
    <n v="3.7927041111754489E-2"/>
    <n v="5.3561088592935728E-2"/>
    <n v="6.2246670526925306E-2"/>
    <n v="2.8662420382165606E-2"/>
    <n v="1.4253256696176176E-2"/>
    <n v="4.3282025904100865E-2"/>
    <n v="5.987285253219541E-2"/>
    <n v="6.9019686928689636E-2"/>
    <n v="3.33400010174595E-2"/>
    <n v="197.85668789808918"/>
    <n v="137.72452229299364"/>
    <n v="48.929212507237985"/>
    <n v="206.04415170816443"/>
    <n v="152.9923277359583"/>
    <n v="198.5126890659588"/>
    <n v="138.18115304138169"/>
    <n v="49.091439121302308"/>
    <n v="206.72729871516822"/>
    <n v="153.4995794580814"/>
  </r>
  <r>
    <x v="34"/>
    <x v="8"/>
    <n v="3"/>
    <x v="50"/>
    <x v="23"/>
    <x v="1"/>
    <n v="10668"/>
    <n v="2667"/>
    <n v="128"/>
    <n v="511"/>
    <n v="393"/>
    <n v="866"/>
    <n v="382"/>
    <n v="2492176"/>
    <n v="1451020"/>
    <n v="484581"/>
    <n v="2833669"/>
    <n v="2320812"/>
    <n v="19470.125"/>
    <n v="2839.569471624266"/>
    <n v="1233.030534351145"/>
    <n v="3272.1351039260971"/>
    <n v="6075.4240837696334"/>
    <n v="1.1998500187476566E-2"/>
    <n v="4.7900262467191604E-2"/>
    <n v="3.6839145106861641E-2"/>
    <n v="8.1177352830896138E-2"/>
    <n v="3.5808023997000372E-2"/>
    <n v="1.4454660449970378E-2"/>
    <n v="5.2717794230866449E-2"/>
    <n v="4.1088456923056446E-2"/>
    <n v="8.7338303133947151E-2"/>
    <n v="3.9999686927887343E-2"/>
    <n v="233.61229846269217"/>
    <n v="136.01612298462692"/>
    <n v="45.423790776152984"/>
    <n v="265.62326584176975"/>
    <n v="217.54893138357704"/>
    <n v="234.3868486800655"/>
    <n v="136.46708947191073"/>
    <n v="45.574395034794819"/>
    <n v="266.50394960564279"/>
    <n v="218.27022291318113"/>
  </r>
  <r>
    <x v="34"/>
    <x v="8"/>
    <n v="3"/>
    <x v="51"/>
    <x v="24"/>
    <x v="1"/>
    <n v="5512"/>
    <n v="1378"/>
    <n v="75"/>
    <n v="298"/>
    <n v="259"/>
    <n v="566"/>
    <n v="8"/>
    <n v="979868"/>
    <n v="902724"/>
    <n v="530805"/>
    <n v="1517992"/>
    <n v="53832"/>
    <n v="13064.906666666666"/>
    <n v="3029.2751677852348"/>
    <n v="2049.4401544401544"/>
    <n v="2681.964664310954"/>
    <n v="6729"/>
    <n v="1.3606676342525399E-2"/>
    <n v="5.4063860667634252E-2"/>
    <n v="4.6988388969521046E-2"/>
    <n v="0.10268505079825835"/>
    <n v="1.4513788098693759E-3"/>
    <n v="1.7242496606926942E-2"/>
    <n v="6.1161039574444E-2"/>
    <n v="5.3629575679130105E-2"/>
    <n v="0.1122114193499725"/>
    <n v="2.6461268142680288E-3"/>
    <n v="177.7699564586357"/>
    <n v="163.77431059506532"/>
    <n v="96.29989114658926"/>
    <n v="275.39767779390422"/>
    <n v="9.76632801161103"/>
    <n v="178.35935932536651"/>
    <n v="164.31731038020646"/>
    <n v="96.619176998025409"/>
    <n v="276.310768982181"/>
    <n v="9.7987086334109588"/>
  </r>
  <r>
    <x v="34"/>
    <x v="8"/>
    <n v="3"/>
    <x v="52"/>
    <x v="25"/>
    <x v="1"/>
    <n v="25248"/>
    <n v="6312"/>
    <n v="328"/>
    <n v="1154"/>
    <n v="583"/>
    <n v="2098"/>
    <n v="565"/>
    <n v="5244324"/>
    <n v="3100880"/>
    <n v="538673"/>
    <n v="6181919"/>
    <n v="3132516"/>
    <n v="15988.792682926829"/>
    <n v="2687.0710571923742"/>
    <n v="923.96740994854201"/>
    <n v="2946.577216396568"/>
    <n v="5544.2761061946903"/>
    <n v="1.2991128010139416E-2"/>
    <n v="4.5706590621039288E-2"/>
    <n v="2.3090937896070977E-2"/>
    <n v="8.3095690747782003E-2"/>
    <n v="2.2378010139416985E-2"/>
    <n v="1.4651580254679178E-2"/>
    <n v="4.876906741248524E-2"/>
    <n v="2.5293307913361426E-2"/>
    <n v="8.714325441042664E-2"/>
    <n v="2.4546905722135644E-2"/>
    <n v="207.71245247148289"/>
    <n v="122.81685678073511"/>
    <n v="21.335274081115337"/>
    <n v="244.84786913814955"/>
    <n v="124.06986692015209"/>
    <n v="208.40113079138146"/>
    <n v="123.22406061265073"/>
    <n v="21.406011971568848"/>
    <n v="245.65967130572523"/>
    <n v="124.4812251535365"/>
  </r>
  <r>
    <x v="34"/>
    <x v="8"/>
    <n v="3"/>
    <x v="53"/>
    <x v="26"/>
    <x v="1"/>
    <n v="12832"/>
    <n v="3208"/>
    <n v="120"/>
    <n v="578"/>
    <n v="1087"/>
    <n v="1003"/>
    <n v="169"/>
    <n v="1753941"/>
    <n v="2275814"/>
    <n v="847356"/>
    <n v="3930598"/>
    <n v="480152"/>
    <n v="14616.174999999999"/>
    <n v="3937.3944636678202"/>
    <n v="779.53633854645818"/>
    <n v="3918.8414755732801"/>
    <n v="2841.1360946745563"/>
    <n v="9.3516209476309231E-3"/>
    <n v="4.5043640897755609E-2"/>
    <n v="8.4710099750623435E-2"/>
    <n v="7.8163965087281795E-2"/>
    <n v="1.3170199501246883E-2"/>
    <n v="1.1331378278245407E-2"/>
    <n v="4.9309605542702459E-2"/>
    <n v="9.0437475511968207E-2"/>
    <n v="8.3685233708974086E-2"/>
    <n v="1.551510880822368E-2"/>
    <n v="136.68492830423941"/>
    <n v="177.35458229426433"/>
    <n v="66.034600997506232"/>
    <n v="306.31218827930172"/>
    <n v="37.418329177057359"/>
    <n v="137.13811224030093"/>
    <n v="177.94260797258758"/>
    <n v="66.25354115987507"/>
    <n v="307.32777767068694"/>
    <n v="37.542391031628192"/>
  </r>
  <r>
    <x v="35"/>
    <x v="8"/>
    <n v="4"/>
    <x v="27"/>
    <x v="0"/>
    <x v="1"/>
    <n v="28560"/>
    <n v="7140"/>
    <n v="51"/>
    <n v="904"/>
    <n v="487"/>
    <n v="1538"/>
    <n v="208"/>
    <n v="877971"/>
    <n v="1746468"/>
    <n v="915773"/>
    <n v="3188910"/>
    <n v="707316"/>
    <n v="17215.117647058825"/>
    <n v="1931.9336283185842"/>
    <n v="1880.4373716632444"/>
    <n v="2073.4135240572173"/>
    <n v="3400.5576923076924"/>
    <n v="1.7857142857142857E-3"/>
    <n v="3.1652661064425769E-2"/>
    <n v="1.7051820728291315E-2"/>
    <n v="5.3851540616246502E-2"/>
    <n v="7.2829131652661066E-3"/>
    <n v="2.3678103949044062E-3"/>
    <n v="3.4066440121602426E-2"/>
    <n v="1.8836776706888742E-2"/>
    <n v="5.6963654843076895E-2"/>
    <n v="8.4552222592274053E-3"/>
    <n v="30.741281512605042"/>
    <n v="61.150840336134451"/>
    <n v="32.064880952380953"/>
    <n v="111.65651260504201"/>
    <n v="24.765966386554624"/>
    <n v="30.843205368646061"/>
    <n v="61.353588209369718"/>
    <n v="32.171193251327331"/>
    <n v="112.02671390299805"/>
    <n v="24.848078864255491"/>
  </r>
  <r>
    <x v="35"/>
    <x v="8"/>
    <n v="4"/>
    <x v="28"/>
    <x v="1"/>
    <x v="1"/>
    <n v="3396"/>
    <n v="849"/>
    <n v="4"/>
    <n v="71"/>
    <n v="199"/>
    <n v="128"/>
    <n v="16"/>
    <n v="98448"/>
    <n v="243690"/>
    <n v="491512"/>
    <n v="450011"/>
    <n v="112793"/>
    <n v="24612"/>
    <n v="3432.2535211267605"/>
    <n v="2469.9095477386936"/>
    <n v="3515.7109375"/>
    <n v="7049.5625"/>
    <n v="1.1778563015312131E-3"/>
    <n v="2.0906949352179034E-2"/>
    <n v="5.8598351001177856E-2"/>
    <n v="3.7691401648998819E-2"/>
    <n v="4.7114252061248524E-3"/>
    <n v="2.5492505259753877E-3"/>
    <n v="2.6627388865760448E-2"/>
    <n v="6.7989143729845172E-2"/>
    <n v="4.5306059735678181E-2"/>
    <n v="7.4493577259484578E-3"/>
    <n v="28.989399293286219"/>
    <n v="71.75795053003533"/>
    <n v="144.73262661955241"/>
    <n v="132.51207302709071"/>
    <n v="33.213486454652532"/>
    <n v="29.085514719023202"/>
    <n v="71.995866669498241"/>
    <n v="145.21249299708001"/>
    <n v="132.95142170711799"/>
    <n v="33.323606997631074"/>
  </r>
  <r>
    <x v="35"/>
    <x v="8"/>
    <n v="4"/>
    <x v="29"/>
    <x v="2"/>
    <x v="1"/>
    <n v="3912"/>
    <n v="978"/>
    <n v="22"/>
    <n v="153"/>
    <n v="98"/>
    <n v="296"/>
    <n v="33"/>
    <n v="217351"/>
    <n v="525169"/>
    <n v="103552"/>
    <n v="919408"/>
    <n v="174742"/>
    <n v="9879.5909090909099"/>
    <n v="3432.4771241830067"/>
    <n v="1056.6530612244899"/>
    <n v="3106.1081081081079"/>
    <n v="5295.212121212121"/>
    <n v="5.6237218813905933E-3"/>
    <n v="3.9110429447852764E-2"/>
    <n v="2.5051124744376277E-2"/>
    <n v="7.5664621676891614E-2"/>
    <n v="8.4355828220858894E-3"/>
    <n v="8.4094824891792434E-3"/>
    <n v="4.6332130892577164E-2"/>
    <n v="3.0872975044747522E-2"/>
    <n v="8.5516470031025138E-2"/>
    <n v="1.1842601477513245E-2"/>
    <n v="55.56007157464213"/>
    <n v="134.24565439672801"/>
    <n v="26.470347648261757"/>
    <n v="235.02249488752557"/>
    <n v="44.668200408997954"/>
    <n v="55.744283047234134"/>
    <n v="134.69075082991523"/>
    <n v="26.558111065084535"/>
    <n v="235.80172066331161"/>
    <n v="44.816299479826583"/>
  </r>
  <r>
    <x v="35"/>
    <x v="8"/>
    <n v="4"/>
    <x v="30"/>
    <x v="3"/>
    <x v="1"/>
    <n v="27324"/>
    <n v="6831"/>
    <n v="50"/>
    <n v="688"/>
    <n v="693"/>
    <n v="1028"/>
    <n v="182"/>
    <n v="809005"/>
    <n v="2798730"/>
    <n v="640727"/>
    <n v="3356126"/>
    <n v="991298"/>
    <n v="16180.1"/>
    <n v="4067.921511627907"/>
    <n v="924.56998556998553"/>
    <n v="3264.7140077821014"/>
    <n v="5446.6923076923076"/>
    <n v="1.8298931342409603E-3"/>
    <n v="2.5179329527155615E-2"/>
    <n v="2.5362318840579712E-2"/>
    <n v="3.7622602839994142E-2"/>
    <n v="6.6608110086370954E-3"/>
    <n v="2.432312502436129E-3"/>
    <n v="2.7387681168001256E-2"/>
    <n v="2.7578472455390163E-2"/>
    <n v="4.0304739541269036E-2"/>
    <n v="7.8073692572757612E-3"/>
    <n v="29.607853901332163"/>
    <n v="102.42753623188406"/>
    <n v="23.449238764456155"/>
    <n v="122.82703850095155"/>
    <n v="36.27938808373591"/>
    <n v="29.706019836200085"/>
    <n v="102.76713851727526"/>
    <n v="23.526985583017375"/>
    <n v="123.2342760907372"/>
    <n v="36.399673736979956"/>
  </r>
  <r>
    <x v="35"/>
    <x v="8"/>
    <n v="4"/>
    <x v="31"/>
    <x v="4"/>
    <x v="1"/>
    <n v="11136"/>
    <n v="2784"/>
    <n v="35"/>
    <n v="262"/>
    <n v="514"/>
    <n v="396"/>
    <n v="78"/>
    <n v="827996"/>
    <n v="935946"/>
    <n v="1137659"/>
    <n v="1556725"/>
    <n v="259654"/>
    <n v="23657.028571428571"/>
    <n v="3572.3129770992368"/>
    <n v="2213.3443579766536"/>
    <n v="3931.1237373737372"/>
    <n v="3328.897435897436"/>
    <n v="3.1429597701149426E-3"/>
    <n v="2.3527298850574713E-2"/>
    <n v="4.61566091954023E-2"/>
    <n v="3.5560344827586209E-2"/>
    <n v="7.0043103448275863E-3"/>
    <n v="4.3788422087136236E-3"/>
    <n v="2.6873926521561235E-2"/>
    <n v="5.0789443797858005E-2"/>
    <n v="3.9649295027854636E-2"/>
    <n v="8.8457084069771263E-3"/>
    <n v="74.353089080459768"/>
    <n v="84.046875"/>
    <n v="102.16047054597701"/>
    <n v="139.79211566091954"/>
    <n v="23.316630747126435"/>
    <n v="74.599609497786361"/>
    <n v="84.325535523136779"/>
    <n v="102.49918736520723"/>
    <n v="140.25560159160366"/>
    <n v="23.393937898900742"/>
  </r>
  <r>
    <x v="35"/>
    <x v="8"/>
    <n v="4"/>
    <x v="32"/>
    <x v="5"/>
    <x v="1"/>
    <n v="4556"/>
    <n v="1139"/>
    <n v="32"/>
    <n v="129"/>
    <n v="224"/>
    <n v="195"/>
    <n v="58"/>
    <n v="618685"/>
    <n v="443705"/>
    <n v="431382"/>
    <n v="763699"/>
    <n v="296636"/>
    <n v="19333.90625"/>
    <n v="3439.5736434108526"/>
    <n v="1925.8125"/>
    <n v="3916.4051282051282"/>
    <n v="5114.4137931034484"/>
    <n v="7.0237050043898156E-3"/>
    <n v="2.8314310798946446E-2"/>
    <n v="4.9165935030728712E-2"/>
    <n v="4.2800702370500439E-2"/>
    <n v="1.2730465320456541E-2"/>
    <n v="9.9065190888015745E-3"/>
    <n v="3.4040028923952401E-2"/>
    <n v="5.6629538898039886E-2"/>
    <n v="4.9787701625281594E-2"/>
    <n v="1.6600403881599349E-2"/>
    <n v="135.79565408252853"/>
    <n v="97.389157155399474"/>
    <n v="94.684372256365236"/>
    <n v="167.62489025460931"/>
    <n v="65.108867427568043"/>
    <n v="136.24588959701182"/>
    <n v="97.712054508582128"/>
    <n v="94.998301795159335"/>
    <n v="168.1806567790529"/>
    <n v="65.324738286040883"/>
  </r>
  <r>
    <x v="35"/>
    <x v="8"/>
    <n v="4"/>
    <x v="33"/>
    <x v="6"/>
    <x v="1"/>
    <n v="31020"/>
    <n v="7755"/>
    <n v="92"/>
    <n v="1000"/>
    <n v="799"/>
    <n v="1670"/>
    <n v="308"/>
    <n v="3068656"/>
    <n v="2950786"/>
    <n v="1619088"/>
    <n v="4636208"/>
    <n v="2700550"/>
    <n v="33354.956521739128"/>
    <n v="2950.7860000000001"/>
    <n v="2026.3929912390488"/>
    <n v="2776.1724550898202"/>
    <n v="8768.0194805194806"/>
    <n v="2.9658284977433914E-3"/>
    <n v="3.2237266279819474E-2"/>
    <n v="2.5757575757575757E-2"/>
    <n v="5.383623468729852E-2"/>
    <n v="9.9290780141843976E-3"/>
    <n v="3.6852162885017987E-3"/>
    <n v="3.4573942693141201E-2"/>
    <n v="2.7853236779756516E-2"/>
    <n v="5.6821998974836384E-2"/>
    <n v="1.1240742133714657E-2"/>
    <n v="98.925080593165703"/>
    <n v="95.125274016763385"/>
    <n v="52.194970986460348"/>
    <n v="149.45867182462928"/>
    <n v="87.058349451966478"/>
    <n v="99.253070357323367"/>
    <n v="95.440665381653986"/>
    <n v="52.368025343569947"/>
    <n v="149.95420757986085"/>
    <n v="87.34699463004965"/>
  </r>
  <r>
    <x v="35"/>
    <x v="8"/>
    <n v="4"/>
    <x v="34"/>
    <x v="7"/>
    <x v="1"/>
    <n v="28944"/>
    <n v="7236"/>
    <n v="238"/>
    <n v="757"/>
    <n v="2176"/>
    <n v="1061"/>
    <n v="789"/>
    <n v="3381208"/>
    <n v="1967507"/>
    <n v="2138388"/>
    <n v="3324396"/>
    <n v="4185286"/>
    <n v="14206.756302521009"/>
    <n v="2599.0845442536329"/>
    <n v="982.71507352941171"/>
    <n v="3133.2667295004712"/>
    <n v="5304.5449936628647"/>
    <n v="8.2227750138197907E-3"/>
    <n v="2.6153952459922608E-2"/>
    <n v="7.5179657269209513E-2"/>
    <n v="3.6656992813709231E-2"/>
    <n v="2.7259535655058044E-2"/>
    <n v="9.4595563291997378E-3"/>
    <n v="2.8339652016916461E-2"/>
    <n v="7.8790890216602419E-2"/>
    <n v="3.923061942235595E-2"/>
    <n v="2.94896871416555E-2"/>
    <n v="116.81896075179657"/>
    <n v="67.976333609729139"/>
    <n v="73.880182421227204"/>
    <n v="114.85613598673301"/>
    <n v="144.59943338861248"/>
    <n v="117.2062783375532"/>
    <n v="68.201711658402658"/>
    <n v="74.125134899031281"/>
    <n v="115.23694575437197"/>
    <n v="145.07885815905578"/>
  </r>
  <r>
    <x v="35"/>
    <x v="8"/>
    <n v="4"/>
    <x v="35"/>
    <x v="8"/>
    <x v="1"/>
    <n v="3776"/>
    <n v="944"/>
    <n v="34"/>
    <n v="106"/>
    <n v="138"/>
    <n v="147"/>
    <n v="45"/>
    <n v="407560"/>
    <n v="357537"/>
    <n v="170546"/>
    <n v="515660"/>
    <n v="218085"/>
    <n v="11987.058823529413"/>
    <n v="3372.9905660377358"/>
    <n v="1235.840579710145"/>
    <n v="3507.8911564625851"/>
    <n v="4846.333333333333"/>
    <n v="9.0042372881355935E-3"/>
    <n v="2.8072033898305086E-2"/>
    <n v="3.6546610169491525E-2"/>
    <n v="3.8930084745762712E-2"/>
    <n v="1.1917372881355932E-2"/>
    <n v="1.2586020468172147E-2"/>
    <n v="3.4335199680222292E-2"/>
    <n v="4.3661674533762324E-2"/>
    <n v="4.6264408791105126E-2"/>
    <n v="1.6031965323251685E-2"/>
    <n v="107.93432203389831"/>
    <n v="94.686705508474574"/>
    <n v="45.165783898305087"/>
    <n v="136.5625"/>
    <n v="57.755561440677965"/>
    <n v="108.29218227132391"/>
    <n v="95.00064278325236"/>
    <n v="45.315532725599191"/>
    <n v="137.01527802048994"/>
    <n v="57.947052141136695"/>
  </r>
  <r>
    <x v="35"/>
    <x v="8"/>
    <n v="4"/>
    <x v="36"/>
    <x v="9"/>
    <x v="1"/>
    <n v="2744"/>
    <n v="686"/>
    <n v="25"/>
    <n v="92"/>
    <n v="128"/>
    <n v="136"/>
    <n v="25"/>
    <n v="395425"/>
    <n v="322617"/>
    <n v="135506"/>
    <n v="503922"/>
    <n v="130321"/>
    <n v="15817"/>
    <n v="3506.7065217391305"/>
    <n v="1058.640625"/>
    <n v="3705.3088235294117"/>
    <n v="5212.84"/>
    <n v="9.1107871720116623E-3"/>
    <n v="3.3527696793002916E-2"/>
    <n v="4.6647230320699708E-2"/>
    <n v="4.9562682215743441E-2"/>
    <n v="9.1107871720116623E-3"/>
    <n v="1.3337029239354026E-2"/>
    <n v="4.1534523590478753E-2"/>
    <n v="5.6027247097044527E-2"/>
    <n v="5.9216586935520767E-2"/>
    <n v="1.3337029239354026E-2"/>
    <n v="144.10532069970844"/>
    <n v="117.57179300291546"/>
    <n v="49.382653061224488"/>
    <n v="183.64504373177843"/>
    <n v="47.493075801749271"/>
    <n v="144.58310722125339"/>
    <n v="117.96160663184956"/>
    <n v="49.546383074219293"/>
    <n v="184.25392566769543"/>
    <n v="47.650540851440766"/>
  </r>
  <r>
    <x v="35"/>
    <x v="8"/>
    <n v="4"/>
    <x v="37"/>
    <x v="10"/>
    <x v="1"/>
    <n v="7508"/>
    <n v="1877"/>
    <n v="68"/>
    <n v="220"/>
    <n v="282"/>
    <n v="291"/>
    <n v="203"/>
    <n v="1225982"/>
    <n v="1029272"/>
    <n v="346182"/>
    <n v="905755"/>
    <n v="1085186"/>
    <n v="18029.147058823528"/>
    <n v="4678.5090909090914"/>
    <n v="1227.5957446808511"/>
    <n v="3112.5601374570447"/>
    <n v="5345.7438423645317"/>
    <n v="9.0570058604155564E-3"/>
    <n v="2.9302077783697391E-2"/>
    <n v="3.7559936068193925E-2"/>
    <n v="3.8758657432072456E-2"/>
    <n v="2.70378263185935E-2"/>
    <n v="1.1604483902046141E-2"/>
    <n v="3.3837158775344441E-2"/>
    <n v="4.267255069149406E-2"/>
    <n v="4.3948980275393824E-2"/>
    <n v="3.1399243741884561E-2"/>
    <n v="163.2900905700586"/>
    <n v="137.09003729355354"/>
    <n v="46.10841768779968"/>
    <n v="120.63865210442195"/>
    <n v="144.5372935535429"/>
    <n v="163.8314849057945"/>
    <n v="137.544564383455"/>
    <n v="46.261291852292899"/>
    <n v="121.0386340181568"/>
    <n v="145.01651229706434"/>
  </r>
  <r>
    <x v="35"/>
    <x v="8"/>
    <n v="4"/>
    <x v="38"/>
    <x v="11"/>
    <x v="1"/>
    <n v="28844"/>
    <n v="7211"/>
    <n v="56"/>
    <n v="691"/>
    <n v="2189"/>
    <n v="1029"/>
    <n v="265"/>
    <n v="1056713"/>
    <n v="1581064"/>
    <n v="2990355"/>
    <n v="2459022"/>
    <n v="1338521"/>
    <n v="18869.875"/>
    <n v="2288.081041968162"/>
    <n v="1366.0826861580631"/>
    <n v="2389.7201166180757"/>
    <n v="5051.0226415094339"/>
    <n v="1.9414782970461795E-3"/>
    <n v="2.3956455415337679E-2"/>
    <n v="7.5890999861322972E-2"/>
    <n v="3.5674663708223545E-2"/>
    <n v="9.1873526556649557E-3"/>
    <n v="2.5453886170935754E-3"/>
    <n v="2.6054303591355975E-2"/>
    <n v="7.9524163130760259E-2"/>
    <n v="3.8219265977880605E-2"/>
    <n v="1.0496290854330913E-2"/>
    <n v="36.635452780474274"/>
    <n v="54.814311468589658"/>
    <n v="103.67338094577728"/>
    <n v="85.252461517126619"/>
    <n v="46.405526279295522"/>
    <n v="36.756918979391955"/>
    <n v="54.996050345962779"/>
    <n v="104.01711387540385"/>
    <n v="85.535119206958157"/>
    <n v="46.559385518314528"/>
  </r>
  <r>
    <x v="35"/>
    <x v="8"/>
    <n v="4"/>
    <x v="39"/>
    <x v="12"/>
    <x v="1"/>
    <n v="20056"/>
    <n v="5014"/>
    <n v="81"/>
    <n v="628"/>
    <n v="936"/>
    <n v="1141"/>
    <n v="233"/>
    <n v="1962166"/>
    <n v="2148194"/>
    <n v="2056943"/>
    <n v="4056716"/>
    <n v="1019492"/>
    <n v="24224.271604938273"/>
    <n v="3420.691082802548"/>
    <n v="2197.5886752136753"/>
    <n v="3555.4040315512707"/>
    <n v="4375.5021459227464"/>
    <n v="4.0386916633426409E-3"/>
    <n v="3.1312325488631831E-2"/>
    <n v="4.6669325887514955E-2"/>
    <n v="5.6890706023135222E-2"/>
    <n v="1.1617471080973274E-2"/>
    <n v="5.0821505522569447E-3"/>
    <n v="3.41777126381793E-2"/>
    <n v="5.0139660149230381E-2"/>
    <n v="6.0701675186078753E-2"/>
    <n v="1.3380470180988051E-2"/>
    <n v="97.834363781412051"/>
    <n v="107.10979258077383"/>
    <n v="102.55998205025928"/>
    <n v="202.26944555245313"/>
    <n v="50.832269644994014"/>
    <n v="98.158737233632394"/>
    <n v="107.46491906029647"/>
    <n v="102.90002346466075"/>
    <n v="202.94007738156316"/>
    <n v="51.000805915396732"/>
  </r>
  <r>
    <x v="35"/>
    <x v="8"/>
    <n v="4"/>
    <x v="40"/>
    <x v="13"/>
    <x v="1"/>
    <n v="6196"/>
    <n v="1549"/>
    <n v="56"/>
    <n v="205"/>
    <n v="297"/>
    <n v="287"/>
    <n v="102"/>
    <n v="1212864"/>
    <n v="734841"/>
    <n v="352573"/>
    <n v="1076310"/>
    <n v="804204"/>
    <n v="21658.285714285714"/>
    <n v="3584.5902439024389"/>
    <n v="1187.1144781144781"/>
    <n v="3750.2090592334494"/>
    <n v="7884.3529411764703"/>
    <n v="9.0380890897353138E-3"/>
    <n v="3.3085861846352482E-2"/>
    <n v="4.7934151065203358E-2"/>
    <n v="4.6320206584893477E-2"/>
    <n v="1.646223369916075E-2"/>
    <n v="1.183943672637177E-2"/>
    <n v="3.8380245363219712E-2"/>
    <n v="5.425763224219287E-2"/>
    <n v="5.2541586900397008E-2"/>
    <n v="2.022875231470346E-2"/>
    <n v="195.7495158166559"/>
    <n v="118.59925758553906"/>
    <n v="56.903324725629439"/>
    <n v="173.71045836023239"/>
    <n v="129.79406068431246"/>
    <n v="196.3985305775407"/>
    <n v="118.99247781130498"/>
    <n v="57.091989803733362"/>
    <n v="174.28640181084839"/>
    <n v="130.22439769387213"/>
  </r>
  <r>
    <x v="35"/>
    <x v="8"/>
    <n v="4"/>
    <x v="41"/>
    <x v="14"/>
    <x v="1"/>
    <n v="30864"/>
    <n v="7716"/>
    <n v="249"/>
    <n v="999"/>
    <n v="1605"/>
    <n v="1675"/>
    <n v="383"/>
    <n v="3998872"/>
    <n v="3563956"/>
    <n v="2636692"/>
    <n v="6108363"/>
    <n v="4646824"/>
    <n v="16059.726907630522"/>
    <n v="3567.5235235235236"/>
    <n v="1642.7987538940811"/>
    <n v="3646.783880597015"/>
    <n v="12132.699738903395"/>
    <n v="8.0676516329704507E-3"/>
    <n v="3.2367807153965783E-2"/>
    <n v="5.2002332814930018E-2"/>
    <n v="5.4270347330222915E-2"/>
    <n v="1.2409279419388283E-2"/>
    <n v="9.2540878925047049E-3"/>
    <n v="3.4714961283888034E-2"/>
    <n v="5.4947058628580951E-2"/>
    <n v="5.7275002377408027E-2"/>
    <n v="1.3877500982365667E-2"/>
    <n v="129.56428201140488"/>
    <n v="115.47291342664593"/>
    <n v="85.42936754795231"/>
    <n v="197.91222783825816"/>
    <n v="150.5580611715915"/>
    <n v="129.99385718127454"/>
    <n v="115.85576814270286"/>
    <n v="85.712611776273192"/>
    <n v="198.56841315085393"/>
    <n v="151.0572419928717"/>
  </r>
  <r>
    <x v="35"/>
    <x v="8"/>
    <n v="4"/>
    <x v="42"/>
    <x v="15"/>
    <x v="1"/>
    <n v="4348"/>
    <n v="1087"/>
    <n v="37"/>
    <n v="147"/>
    <n v="177"/>
    <n v="231"/>
    <n v="68"/>
    <n v="764620"/>
    <n v="494378"/>
    <n v="335174"/>
    <n v="753786"/>
    <n v="568433"/>
    <n v="20665.405405405407"/>
    <n v="3363.1156462585036"/>
    <n v="1893.638418079096"/>
    <n v="3263.1428571428573"/>
    <n v="8359.3088235294126"/>
    <n v="8.5096596136154546E-3"/>
    <n v="3.3808647654093839E-2"/>
    <n v="4.0708371665133393E-2"/>
    <n v="5.3127874885004603E-2"/>
    <n v="1.5639374425023E-2"/>
    <n v="1.1755382900019972E-2"/>
    <n v="4.0195055150599554E-2"/>
    <n v="4.7691151450759646E-2"/>
    <n v="6.1053217415507996E-2"/>
    <n v="2.0023651158098718E-2"/>
    <n v="175.85556577736889"/>
    <n v="113.70239190432383"/>
    <n v="77.086936522539105"/>
    <n v="173.36384544618215"/>
    <n v="130.73436062557496"/>
    <n v="176.43862141097853"/>
    <n v="114.07937639077811"/>
    <n v="77.342521112190795"/>
    <n v="173.93863968885967"/>
    <n v="131.16781523437362"/>
  </r>
  <r>
    <x v="35"/>
    <x v="8"/>
    <n v="4"/>
    <x v="43"/>
    <x v="16"/>
    <x v="1"/>
    <n v="7380"/>
    <n v="1845"/>
    <n v="63"/>
    <n v="237"/>
    <n v="451"/>
    <n v="282"/>
    <n v="47"/>
    <n v="1198324"/>
    <n v="480782"/>
    <n v="386616"/>
    <n v="942598"/>
    <n v="277457"/>
    <n v="19021.015873015873"/>
    <n v="2028.6160337552742"/>
    <n v="857.24168514412418"/>
    <n v="3342.5460992907801"/>
    <n v="5903.3404255319147"/>
    <n v="8.5365853658536592E-3"/>
    <n v="3.2113821138211381E-2"/>
    <n v="6.1111111111111109E-2"/>
    <n v="3.8211382113821135E-2"/>
    <n v="6.3685636856368561E-3"/>
    <n v="1.1031801560987578E-2"/>
    <n v="3.689556023595103E-2"/>
    <n v="6.7607842782980709E-2"/>
    <n v="4.3410910217829425E-2"/>
    <n v="8.5261150802602714E-3"/>
    <n v="162.37452574525744"/>
    <n v="65.146612466124665"/>
    <n v="52.386991869918702"/>
    <n v="127.72330623306233"/>
    <n v="37.59579945799458"/>
    <n v="162.91288449194801"/>
    <n v="65.362608469669098"/>
    <n v="52.560682879370674"/>
    <n v="128.14677757963725"/>
    <n v="37.720449721846869"/>
  </r>
  <r>
    <x v="35"/>
    <x v="8"/>
    <n v="4"/>
    <x v="44"/>
    <x v="17"/>
    <x v="1"/>
    <n v="25148"/>
    <n v="6287"/>
    <n v="149"/>
    <n v="766"/>
    <n v="1903"/>
    <n v="1036"/>
    <n v="258"/>
    <n v="2583392"/>
    <n v="2742256"/>
    <n v="1538094"/>
    <n v="3961342"/>
    <n v="634556"/>
    <n v="17338.201342281878"/>
    <n v="3579.9686684073108"/>
    <n v="808.24697845507092"/>
    <n v="3823.6891891891892"/>
    <n v="2459.5193798449613"/>
    <n v="5.9249244472721488E-3"/>
    <n v="3.0459678702083666E-2"/>
    <n v="7.5672021631938924E-2"/>
    <n v="4.1196118975664067E-2"/>
    <n v="1.0259265150310164E-2"/>
    <n v="7.0525247816567759E-3"/>
    <n v="3.2984611314547767E-2"/>
    <n v="7.9557861617760531E-2"/>
    <n v="4.4116215710640873E-2"/>
    <n v="1.1739815034950914E-2"/>
    <n v="102.7275330046127"/>
    <n v="109.04469540321298"/>
    <n v="61.161682837601397"/>
    <n v="157.52115476379831"/>
    <n v="25.232861460155878"/>
    <n v="103.06812994040139"/>
    <n v="109.40623712461964"/>
    <n v="61.364466659551368"/>
    <n v="158.04342197946323"/>
    <n v="25.316521945744721"/>
  </r>
  <r>
    <x v="35"/>
    <x v="8"/>
    <n v="4"/>
    <x v="45"/>
    <x v="18"/>
    <x v="1"/>
    <n v="24448"/>
    <n v="6112"/>
    <n v="97"/>
    <n v="881"/>
    <n v="1259"/>
    <n v="1489"/>
    <n v="305"/>
    <n v="4112123"/>
    <n v="3469680"/>
    <n v="1892025"/>
    <n v="5853430"/>
    <n v="3402564"/>
    <n v="42393.0206185567"/>
    <n v="3938.3427922814981"/>
    <n v="1502.799841143765"/>
    <n v="3931.1148421759572"/>
    <n v="11155.947540983607"/>
    <n v="3.9676047120418851E-3"/>
    <n v="3.6035667539267013E-2"/>
    <n v="5.1497054973821989E-2"/>
    <n v="6.0904777486910998E-2"/>
    <n v="1.2475458115183247E-2"/>
    <n v="4.9043794771213099E-3"/>
    <n v="3.8813020148865604E-2"/>
    <n v="5.479045732357482E-2"/>
    <n v="6.4468589181113006E-2"/>
    <n v="1.4129461723071704E-2"/>
    <n v="168.19874836387436"/>
    <n v="141.9208115183246"/>
    <n v="77.38976603403141"/>
    <n v="239.42367473821989"/>
    <n v="139.17555628272251"/>
    <n v="168.75641753610745"/>
    <n v="142.39135521886899"/>
    <n v="77.646354666130762"/>
    <n v="240.21749278861"/>
    <n v="139.63699798798038"/>
  </r>
  <r>
    <x v="35"/>
    <x v="8"/>
    <n v="4"/>
    <x v="46"/>
    <x v="19"/>
    <x v="1"/>
    <n v="13468"/>
    <n v="3367"/>
    <n v="141"/>
    <n v="405"/>
    <n v="1173"/>
    <n v="585"/>
    <n v="133"/>
    <n v="2109910"/>
    <n v="1460987"/>
    <n v="1956205"/>
    <n v="2015239"/>
    <n v="374527"/>
    <n v="14963.900709219859"/>
    <n v="3607.3753086419752"/>
    <n v="1667.6939471440751"/>
    <n v="3444.8529914529913"/>
    <n v="2815.9924812030076"/>
    <n v="1.046926046926047E-2"/>
    <n v="3.0071280071280071E-2"/>
    <n v="8.7095337095337094E-2"/>
    <n v="4.343629343629344E-2"/>
    <n v="9.8752598752598758E-3"/>
    <n v="1.2512771633125702E-2"/>
    <n v="3.3500143870518605E-2"/>
    <n v="9.2756615752101729E-2"/>
    <n v="4.752878408652475E-2"/>
    <n v="1.1860548206368497E-2"/>
    <n v="156.66097416097415"/>
    <n v="108.47839322839323"/>
    <n v="145.24836649836649"/>
    <n v="149.63164538164537"/>
    <n v="27.808657558657558"/>
    <n v="157.18038941603049"/>
    <n v="108.83805735399054"/>
    <n v="145.72994283054061"/>
    <n v="150.12775463710389"/>
    <n v="27.900858191495207"/>
  </r>
  <r>
    <x v="35"/>
    <x v="8"/>
    <n v="4"/>
    <x v="47"/>
    <x v="20"/>
    <x v="1"/>
    <n v="12440"/>
    <n v="3110"/>
    <n v="110"/>
    <n v="512"/>
    <n v="749"/>
    <n v="714"/>
    <n v="112"/>
    <n v="2059227"/>
    <n v="2244156"/>
    <n v="1459471"/>
    <n v="3586797"/>
    <n v="485503"/>
    <n v="18720.245454545453"/>
    <n v="4383.1171875"/>
    <n v="1948.5594125500668"/>
    <n v="5023.5252100840335"/>
    <n v="4334.8482142857147"/>
    <n v="8.8424437299035371E-3"/>
    <n v="4.1157556270096464E-2"/>
    <n v="6.0209003215434084E-2"/>
    <n v="5.7395498392282959E-2"/>
    <n v="9.0032154340836008E-3"/>
    <n v="1.0798148213309714E-2"/>
    <n v="4.5307518520288768E-2"/>
    <n v="6.5178267440396884E-2"/>
    <n v="6.2254526388114531E-2"/>
    <n v="1.0976458905914742E-2"/>
    <n v="165.53271704180065"/>
    <n v="180.39839228295821"/>
    <n v="117.32081993569132"/>
    <n v="288.32773311897108"/>
    <n v="39.027572347266883"/>
    <n v="166.0815468885632"/>
    <n v="180.99650982589603"/>
    <n v="117.70980145413701"/>
    <n v="289.28369438398863"/>
    <n v="39.1569697070979"/>
  </r>
  <r>
    <x v="35"/>
    <x v="8"/>
    <n v="4"/>
    <x v="48"/>
    <x v="21"/>
    <x v="1"/>
    <n v="21780"/>
    <n v="5445"/>
    <n v="269"/>
    <n v="945"/>
    <n v="969"/>
    <n v="1505"/>
    <n v="382"/>
    <n v="3608626"/>
    <n v="3009240"/>
    <n v="1838884"/>
    <n v="4934850"/>
    <n v="1007998"/>
    <n v="13414.96654275093"/>
    <n v="3184.3809523809523"/>
    <n v="1897.7131062951496"/>
    <n v="3278.9700996677739"/>
    <n v="2638.7382198952878"/>
    <n v="1.2350780532598714E-2"/>
    <n v="4.3388429752066117E-2"/>
    <n v="4.4490358126721766E-2"/>
    <n v="6.9100091827364554E-2"/>
    <n v="1.7539026629935721E-2"/>
    <n v="1.4094495711367219E-2"/>
    <n v="4.6604916486075218E-2"/>
    <n v="4.7745556584070037E-2"/>
    <n v="7.3104310525649377E-2"/>
    <n v="1.9611492470141836E-2"/>
    <n v="165.68530762167126"/>
    <n v="138.16528925619835"/>
    <n v="84.42993572084481"/>
    <n v="226.5771349862259"/>
    <n v="46.280899908172636"/>
    <n v="166.234643388146"/>
    <n v="138.62338138375785"/>
    <n v="84.709866295971779"/>
    <n v="227.32835985884719"/>
    <n v="46.434345943847987"/>
  </r>
  <r>
    <x v="35"/>
    <x v="8"/>
    <n v="4"/>
    <x v="49"/>
    <x v="22"/>
    <x v="1"/>
    <n v="6828"/>
    <n v="1707"/>
    <n v="79"/>
    <n v="274"/>
    <n v="595"/>
    <n v="333"/>
    <n v="42"/>
    <n v="1129794"/>
    <n v="1075097"/>
    <n v="567366"/>
    <n v="1123352"/>
    <n v="229082"/>
    <n v="14301.189873417721"/>
    <n v="3923.7116788321168"/>
    <n v="953.55630252100843"/>
    <n v="3373.4294294294295"/>
    <n v="5454.333333333333"/>
    <n v="1.1570005858230814E-2"/>
    <n v="4.0128881077914472E-2"/>
    <n v="8.7141183362624483E-2"/>
    <n v="4.8769771528998244E-2"/>
    <n v="6.1511423550087872E-3"/>
    <n v="1.4585433503336019E-2"/>
    <n v="4.5662944758831973E-2"/>
    <n v="9.5094031667678283E-2"/>
    <n v="5.4843108063386721E-2"/>
    <n v="8.3558307964169999E-3"/>
    <n v="165.46485061511424"/>
    <n v="157.45415934387816"/>
    <n v="83.094024604569427"/>
    <n v="164.52138254247217"/>
    <n v="33.550380785002929"/>
    <n v="166.01345544822857"/>
    <n v="157.97620443375004"/>
    <n v="83.369525916972165"/>
    <n v="165.06685927229074"/>
    <n v="33.661618313596193"/>
  </r>
  <r>
    <x v="35"/>
    <x v="8"/>
    <n v="4"/>
    <x v="50"/>
    <x v="23"/>
    <x v="1"/>
    <n v="10548"/>
    <n v="2637"/>
    <n v="125"/>
    <n v="516"/>
    <n v="239"/>
    <n v="1012"/>
    <n v="154"/>
    <n v="2024388"/>
    <n v="1594561"/>
    <n v="310723"/>
    <n v="3326993"/>
    <n v="911232"/>
    <n v="16195.103999999999"/>
    <n v="3090.234496124031"/>
    <n v="1300.0962343096235"/>
    <n v="3287.542490118577"/>
    <n v="5917.090909090909"/>
    <n v="1.1850587789154342E-2"/>
    <n v="4.8919226393629126E-2"/>
    <n v="2.2658323852863101E-2"/>
    <n v="9.594235874099355E-2"/>
    <n v="1.4599924156238149E-2"/>
    <n v="1.4305591284154507E-2"/>
    <n v="5.3812723680885736E-2"/>
    <n v="2.603436677603958E-2"/>
    <n v="0.10262386095716243"/>
    <n v="1.7321073990976415E-2"/>
    <n v="191.92150170648463"/>
    <n v="151.17188092529389"/>
    <n v="29.458001516875235"/>
    <n v="315.41458096321577"/>
    <n v="86.389078498293514"/>
    <n v="192.55782454498069"/>
    <n v="151.673096888674"/>
    <n v="29.555670610619128"/>
    <n v="316.46034967426158"/>
    <n v="86.675504683772019"/>
  </r>
  <r>
    <x v="35"/>
    <x v="8"/>
    <n v="4"/>
    <x v="51"/>
    <x v="24"/>
    <x v="1"/>
    <n v="5468"/>
    <n v="1367"/>
    <n v="69"/>
    <n v="310"/>
    <n v="214"/>
    <n v="557"/>
    <n v="16"/>
    <n v="896691"/>
    <n v="856217"/>
    <n v="420275"/>
    <n v="1439524"/>
    <n v="75371"/>
    <n v="12995.521739130434"/>
    <n v="2761.9903225806452"/>
    <n v="1963.9018691588785"/>
    <n v="2584.4236983842011"/>
    <n v="4710.6875"/>
    <n v="1.2618873445501097E-2"/>
    <n v="5.6693489392831017E-2"/>
    <n v="3.9136795903438187E-2"/>
    <n v="0.10186539868324798"/>
    <n v="2.926115581565472E-3"/>
    <n v="1.6136051634282677E-2"/>
    <n v="6.3980252955859407E-2"/>
    <n v="4.5247131774751155E-2"/>
    <n v="0.1113961190365808"/>
    <n v="4.6280823540347021E-3"/>
    <n v="163.98884418434528"/>
    <n v="156.58686905632771"/>
    <n v="76.86082662765179"/>
    <n v="263.2633504023409"/>
    <n v="13.784016093635699"/>
    <n v="164.53255526353774"/>
    <n v="157.10603861316829"/>
    <n v="77.115661541582696"/>
    <n v="264.13620977927616"/>
    <n v="13.829717508894484"/>
  </r>
  <r>
    <x v="35"/>
    <x v="8"/>
    <n v="4"/>
    <x v="52"/>
    <x v="25"/>
    <x v="1"/>
    <n v="24956"/>
    <n v="6239"/>
    <n v="308"/>
    <n v="1204"/>
    <n v="2078"/>
    <n v="1819"/>
    <n v="153"/>
    <n v="4239633"/>
    <n v="3494695"/>
    <n v="1999062"/>
    <n v="5485240"/>
    <n v="846508"/>
    <n v="13765.042207792209"/>
    <n v="2902.5705980066446"/>
    <n v="962.0125120307988"/>
    <n v="3015.5250137438152"/>
    <n v="5532.7320261437908"/>
    <n v="1.2341721429716301E-2"/>
    <n v="4.824491104343645E-2"/>
    <n v="8.3266549126462572E-2"/>
    <n v="7.2888283378746588E-2"/>
    <n v="6.1307901907356951E-3"/>
    <n v="1.3970116040848206E-2"/>
    <n v="5.1405418296601682E-2"/>
    <n v="8.7341527000875344E-2"/>
    <n v="7.6722382430278055E-2"/>
    <n v="7.2820975418119291E-3"/>
    <n v="169.88431639685848"/>
    <n v="140.03426029812471"/>
    <n v="80.103462093284179"/>
    <n v="219.79644173745794"/>
    <n v="33.920019233851576"/>
    <n v="170.4475741322577"/>
    <n v="140.49854906831095"/>
    <n v="80.369048085053436"/>
    <n v="220.52518497078054"/>
    <n v="34.032482312395715"/>
  </r>
  <r>
    <x v="35"/>
    <x v="8"/>
    <n v="4"/>
    <x v="53"/>
    <x v="26"/>
    <x v="1"/>
    <n v="12784"/>
    <n v="3196"/>
    <n v="131"/>
    <n v="588"/>
    <n v="913"/>
    <n v="1004"/>
    <n v="150"/>
    <n v="1909182"/>
    <n v="2343709"/>
    <n v="921651"/>
    <n v="4148663"/>
    <n v="454179"/>
    <n v="14573.908396946565"/>
    <n v="3985.8996598639455"/>
    <n v="1009.4753559693319"/>
    <n v="4132.1344621513945"/>
    <n v="3027.86"/>
    <n v="1.0247183979974969E-2"/>
    <n v="4.599499374217772E-2"/>
    <n v="7.1417396745932421E-2"/>
    <n v="7.8535669586983728E-2"/>
    <n v="1.1733416770963704E-2"/>
    <n v="1.2322518834309376E-2"/>
    <n v="5.0311706481204296E-2"/>
    <n v="7.6724222392773267E-2"/>
    <n v="8.407931290521356E-2"/>
    <n v="1.3952491071822639E-2"/>
    <n v="149.34152065081352"/>
    <n v="183.33142991239049"/>
    <n v="72.094102002503135"/>
    <n v="324.51994680851061"/>
    <n v="35.527143304130163"/>
    <n v="149.83666798699463"/>
    <n v="183.93927205008805"/>
    <n v="72.333132664607987"/>
    <n v="325.59590469684349"/>
    <n v="35.644934861980282"/>
  </r>
  <r>
    <x v="36"/>
    <x v="9"/>
    <n v="1"/>
    <x v="27"/>
    <x v="0"/>
    <x v="1"/>
    <n v="29072"/>
    <n v="7268"/>
    <n v="48"/>
    <n v="894"/>
    <n v="556"/>
    <n v="1610"/>
    <n v="218"/>
    <n v="790893"/>
    <n v="1710564"/>
    <n v="1002300"/>
    <n v="3029684"/>
    <n v="739966"/>
    <n v="16476.9375"/>
    <n v="1913.3825503355704"/>
    <n v="1802.6978417266187"/>
    <n v="1881.7913043478261"/>
    <n v="3394.3394495412845"/>
    <n v="1.6510731975784259E-3"/>
    <n v="3.0751238304898183E-2"/>
    <n v="1.9124931205283434E-2"/>
    <n v="5.5379746835443035E-2"/>
    <n v="7.4986241056686845E-3"/>
    <n v="2.2058813160587666E-3"/>
    <n v="3.3110452637035138E-2"/>
    <n v="2.0996583861318977E-2"/>
    <n v="5.850526894576516E-2"/>
    <n v="8.6775182665175012E-3"/>
    <n v="27.204629884424875"/>
    <n v="58.838882773802972"/>
    <n v="34.47647220693451"/>
    <n v="104.21312603192075"/>
    <n v="25.452875619152451"/>
    <n v="27.294827841164327"/>
    <n v="59.033965266216057"/>
    <n v="34.590780225895294"/>
    <n v="104.55864850634676"/>
    <n v="25.537265569824243"/>
  </r>
  <r>
    <x v="36"/>
    <x v="9"/>
    <n v="1"/>
    <x v="28"/>
    <x v="1"/>
    <x v="1"/>
    <n v="3384"/>
    <n v="846"/>
    <n v="5"/>
    <n v="98"/>
    <n v="127"/>
    <n v="173"/>
    <n v="22"/>
    <n v="140010"/>
    <n v="334442"/>
    <n v="252596"/>
    <n v="609833"/>
    <n v="123629"/>
    <n v="28002"/>
    <n v="3412.6734693877552"/>
    <n v="1988.9448818897638"/>
    <n v="3525.0462427745665"/>
    <n v="5619.5"/>
    <n v="1.4775413711583924E-3"/>
    <n v="2.8959810874704492E-2"/>
    <n v="3.7529550827423167E-2"/>
    <n v="5.1122931442080376E-2"/>
    <n v="6.5011820330969266E-3"/>
    <n v="3.0160129849641781E-3"/>
    <n v="3.5676530296829906E-2"/>
    <n v="4.514194256551677E-2"/>
    <n v="5.9944658035611859E-2"/>
    <n v="9.7201791257532661E-3"/>
    <n v="41.374113475177303"/>
    <n v="98.830378250591011"/>
    <n v="74.644208037825052"/>
    <n v="180.21069739952719"/>
    <n v="36.53339243498818"/>
    <n v="41.5112908789215"/>
    <n v="99.15805402562863"/>
    <n v="74.891693670823912"/>
    <n v="180.80819263313575"/>
    <n v="36.654520249054968"/>
  </r>
  <r>
    <x v="36"/>
    <x v="9"/>
    <n v="1"/>
    <x v="29"/>
    <x v="2"/>
    <x v="1"/>
    <n v="3952"/>
    <n v="988"/>
    <n v="21"/>
    <n v="147"/>
    <n v="92"/>
    <n v="353"/>
    <n v="89"/>
    <n v="232468"/>
    <n v="543319"/>
    <n v="108387"/>
    <n v="1090959"/>
    <n v="580783"/>
    <n v="11069.904761904761"/>
    <n v="3696.0476190476193"/>
    <n v="1178.1195652173913"/>
    <n v="3090.5354107648727"/>
    <n v="6525.651685393258"/>
    <n v="5.3137651821862347E-3"/>
    <n v="3.7196356275303641E-2"/>
    <n v="2.3279352226720649E-2"/>
    <n v="8.9321862348178141E-2"/>
    <n v="2.2520242914979758E-2"/>
    <n v="8.0083489324260584E-3"/>
    <n v="4.4210368445146968E-2"/>
    <n v="2.8868145983708356E-2"/>
    <n v="9.9892685158325931E-2"/>
    <n v="2.8019295523788505E-2"/>
    <n v="58.822874493927124"/>
    <n v="137.47950404858301"/>
    <n v="27.425860323886639"/>
    <n v="276.0523785425101"/>
    <n v="146.95926113360323"/>
    <n v="59.017903910296106"/>
    <n v="137.93532242991799"/>
    <n v="27.516791778331914"/>
    <n v="276.96764041533771"/>
    <n v="147.44651000023015"/>
  </r>
  <r>
    <x v="36"/>
    <x v="9"/>
    <n v="1"/>
    <x v="30"/>
    <x v="3"/>
    <x v="1"/>
    <n v="27592"/>
    <n v="6898"/>
    <n v="48"/>
    <n v="695"/>
    <n v="408"/>
    <n v="1546"/>
    <n v="900"/>
    <n v="881121"/>
    <n v="2962463"/>
    <n v="421383"/>
    <n v="5212510"/>
    <n v="6267905"/>
    <n v="18356.6875"/>
    <n v="4262.5366906474819"/>
    <n v="1032.8014705882354"/>
    <n v="3371.6106080206987"/>
    <n v="6964.3388888888885"/>
    <n v="1.7396346767178893E-3"/>
    <n v="2.5188460423311104E-2"/>
    <n v="1.4786894752102058E-2"/>
    <n v="5.603073354595535E-2"/>
    <n v="3.2618150188460426E-2"/>
    <n v="2.3241760728640935E-3"/>
    <n v="2.7386449211427945E-2"/>
    <n v="1.6479937451186852E-2"/>
    <n v="5.9256674484143519E-2"/>
    <n v="3.5109834178998135E-2"/>
    <n v="31.933930124673818"/>
    <n v="107.36673673528558"/>
    <n v="15.271926645404465"/>
    <n v="188.91381559872426"/>
    <n v="227.16385184111337"/>
    <n v="32.039808251306781"/>
    <n v="107.72271512265743"/>
    <n v="15.322561283138644"/>
    <n v="189.54016634266929"/>
    <n v="227.91702199517096"/>
  </r>
  <r>
    <x v="36"/>
    <x v="9"/>
    <n v="1"/>
    <x v="31"/>
    <x v="4"/>
    <x v="1"/>
    <n v="11192"/>
    <n v="2798"/>
    <n v="31"/>
    <n v="254"/>
    <n v="512"/>
    <n v="384"/>
    <n v="83"/>
    <n v="671994"/>
    <n v="891611"/>
    <n v="912815"/>
    <n v="1472582"/>
    <n v="281554"/>
    <n v="21677.225806451614"/>
    <n v="3510.2795275590552"/>
    <n v="1782.841796875"/>
    <n v="3834.8489583333335"/>
    <n v="3392.2168674698796"/>
    <n v="2.7698355968548962E-3"/>
    <n v="2.2694781987133667E-2"/>
    <n v="4.5746962115796999E-2"/>
    <n v="3.4310221586847746E-2"/>
    <n v="7.4160114367405293E-3"/>
    <n v="3.9273509756571042E-3"/>
    <n v="2.5974829892238871E-2"/>
    <n v="5.0348626868652109E-2"/>
    <n v="3.8319190134342707E-2"/>
    <n v="9.3056158664782569E-3"/>
    <n v="60.042351679771265"/>
    <n v="79.665028591851325"/>
    <n v="81.559596140100069"/>
    <n v="131.57451751250895"/>
    <n v="25.156719085060757"/>
    <n v="60.241424317860989"/>
    <n v="79.929160941127975"/>
    <n v="81.830009998167057"/>
    <n v="132.01075769254544"/>
    <n v="25.240127117788301"/>
  </r>
  <r>
    <x v="36"/>
    <x v="9"/>
    <n v="1"/>
    <x v="32"/>
    <x v="5"/>
    <x v="1"/>
    <n v="4608"/>
    <n v="1152"/>
    <n v="29"/>
    <n v="114"/>
    <n v="186"/>
    <n v="177"/>
    <n v="53"/>
    <n v="577598"/>
    <n v="441588"/>
    <n v="329159"/>
    <n v="772729"/>
    <n v="299035"/>
    <n v="19917.172413793105"/>
    <n v="3873.5789473684213"/>
    <n v="1769.6720430107528"/>
    <n v="4365.7005649717512"/>
    <n v="5642.1698113207549"/>
    <n v="6.293402777777778E-3"/>
    <n v="2.4739583333333332E-2"/>
    <n v="4.0364583333333336E-2"/>
    <n v="3.8411458333333336E-2"/>
    <n v="1.1501736111111112E-2"/>
    <n v="9.0077883367468987E-3"/>
    <n v="3.0071166340582538E-2"/>
    <n v="4.7120014242780318E-2"/>
    <n v="4.5008127796568043E-2"/>
    <n v="1.5161637135823256E-2"/>
    <n v="125.34678819444444"/>
    <n v="95.830729166666671"/>
    <n v="71.432074652777771"/>
    <n v="167.69292534722223"/>
    <n v="64.894748263888886"/>
    <n v="125.76238010754982"/>
    <n v="96.148459494203081"/>
    <n v="71.668910338714795"/>
    <n v="168.24891744453214"/>
    <n v="65.109909202353819"/>
  </r>
  <r>
    <x v="36"/>
    <x v="9"/>
    <n v="1"/>
    <x v="33"/>
    <x v="6"/>
    <x v="1"/>
    <n v="31396"/>
    <n v="7849"/>
    <n v="95"/>
    <n v="996"/>
    <n v="749"/>
    <n v="1700"/>
    <n v="298"/>
    <n v="3173585"/>
    <n v="2968964"/>
    <n v="1212390"/>
    <n v="4731559"/>
    <n v="2808569"/>
    <n v="33406.15789473684"/>
    <n v="2980.8875502008032"/>
    <n v="1618.6782376502003"/>
    <n v="2783.27"/>
    <n v="9424.7281879194634"/>
    <n v="3.0258631672824563E-3"/>
    <n v="3.1723786469613963E-2"/>
    <n v="2.3856542234679576E-2"/>
    <n v="5.4147025098738692E-2"/>
    <n v="9.491654987896548E-3"/>
    <n v="3.7481095066222046E-3"/>
    <n v="3.4028467893910161E-2"/>
    <n v="2.5863227831208147E-2"/>
    <n v="5.7122921980738317E-2"/>
    <n v="1.0766680286749665E-2"/>
    <n v="101.08246273410626"/>
    <n v="94.565040132500954"/>
    <n v="38.616065740858708"/>
    <n v="150.70579054656645"/>
    <n v="89.456268314434965"/>
    <n v="101.41760537855841"/>
    <n v="94.87857402122404"/>
    <n v="38.744098735313671"/>
    <n v="151.20546117005421"/>
    <n v="89.752863881210814"/>
  </r>
  <r>
    <x v="36"/>
    <x v="9"/>
    <n v="1"/>
    <x v="34"/>
    <x v="7"/>
    <x v="1"/>
    <n v="29232"/>
    <n v="7308"/>
    <n v="231"/>
    <n v="762"/>
    <n v="492"/>
    <n v="1013"/>
    <n v="185"/>
    <n v="3643343"/>
    <n v="2020659"/>
    <n v="519627"/>
    <n v="3237612"/>
    <n v="1136419"/>
    <n v="15772.047619047618"/>
    <n v="2651.7834645669291"/>
    <n v="1056.1524390243903"/>
    <n v="3196.0631786771964"/>
    <n v="6142.8054054054055"/>
    <n v="7.9022988505747134E-3"/>
    <n v="2.6067323481116584E-2"/>
    <n v="1.6830870279146141E-2"/>
    <n v="3.4653804050355771E-2"/>
    <n v="6.3286808976464153E-3"/>
    <n v="9.1089468650830431E-3"/>
    <n v="2.823872104002316E-2"/>
    <n v="1.8583919295037769E-2"/>
    <n v="3.7146352785095677E-2"/>
    <n v="7.4093796064344216E-3"/>
    <n v="124.63543377120963"/>
    <n v="69.124897372742197"/>
    <n v="17.775964696223316"/>
    <n v="110.75574712643679"/>
    <n v="38.875855227148328"/>
    <n v="125.04866716241025"/>
    <n v="69.354083527059828"/>
    <n v="17.834901564744726"/>
    <n v="111.12296190312726"/>
    <n v="39.004749563255253"/>
  </r>
  <r>
    <x v="36"/>
    <x v="9"/>
    <n v="1"/>
    <x v="35"/>
    <x v="8"/>
    <x v="1"/>
    <n v="3780"/>
    <n v="945"/>
    <n v="34"/>
    <n v="111"/>
    <n v="159"/>
    <n v="167"/>
    <n v="48"/>
    <n v="446821"/>
    <n v="370689"/>
    <n v="172659"/>
    <n v="626516"/>
    <n v="212359"/>
    <n v="13141.794117647059"/>
    <n v="3339.5405405405404"/>
    <n v="1085.9056603773586"/>
    <n v="3751.5928143712576"/>
    <n v="4424.145833333333"/>
    <n v="8.9947089947089946E-3"/>
    <n v="2.9365079365079365E-2"/>
    <n v="4.2063492063492067E-2"/>
    <n v="4.417989417989418E-2"/>
    <n v="1.2698412698412698E-2"/>
    <n v="1.2572719128917682E-2"/>
    <n v="3.5763216827239132E-2"/>
    <n v="4.9670800865404756E-2"/>
    <n v="5.1967616136992648E-2"/>
    <n v="1.694177054205551E-2"/>
    <n v="118.20661375661376"/>
    <n v="98.065873015873009"/>
    <n v="45.676984126984124"/>
    <n v="165.74497354497353"/>
    <n v="56.17962962962963"/>
    <n v="118.59853215724013"/>
    <n v="98.39101404552423"/>
    <n v="45.828427857546806"/>
    <n v="166.29450713602415"/>
    <n v="56.365895269871729"/>
  </r>
  <r>
    <x v="36"/>
    <x v="9"/>
    <n v="1"/>
    <x v="36"/>
    <x v="9"/>
    <x v="1"/>
    <n v="2768"/>
    <n v="692"/>
    <n v="26"/>
    <n v="95"/>
    <n v="137"/>
    <n v="144"/>
    <n v="29"/>
    <n v="406745"/>
    <n v="328289"/>
    <n v="119188"/>
    <n v="541686"/>
    <n v="141353"/>
    <n v="15644.038461538461"/>
    <n v="3455.6736842105265"/>
    <n v="869.98540145985396"/>
    <n v="3761.7083333333335"/>
    <n v="4874.2413793103451"/>
    <n v="9.3930635838150294E-3"/>
    <n v="3.4320809248554913E-2"/>
    <n v="4.949421965317919E-2"/>
    <n v="5.2023121387283239E-2"/>
    <n v="1.0476878612716763E-2"/>
    <n v="1.3665023721402471E-2"/>
    <n v="4.2383278556298372E-2"/>
    <n v="5.9099886058393523E-2"/>
    <n v="6.1858021507782801E-2"/>
    <n v="1.4986102587700629E-2"/>
    <n v="146.94544797687863"/>
    <n v="118.60151734104046"/>
    <n v="43.059248554913296"/>
    <n v="195.69580924855492"/>
    <n v="51.06683526011561"/>
    <n v="147.43265104547345"/>
    <n v="118.99474505910933"/>
    <n v="43.202013086351123"/>
    <n v="196.34464594332647"/>
    <n v="51.236149241492349"/>
  </r>
  <r>
    <x v="36"/>
    <x v="9"/>
    <n v="1"/>
    <x v="37"/>
    <x v="10"/>
    <x v="1"/>
    <n v="7580"/>
    <n v="1895"/>
    <n v="63"/>
    <n v="217"/>
    <n v="568"/>
    <n v="487"/>
    <n v="47"/>
    <n v="1227092"/>
    <n v="1041829"/>
    <n v="778191"/>
    <n v="1513358"/>
    <n v="312914"/>
    <n v="19477.650793650795"/>
    <n v="4801.0552995391708"/>
    <n v="1370.0545774647887"/>
    <n v="3107.5112936344967"/>
    <n v="6657.744680851064"/>
    <n v="8.3113456464379946E-3"/>
    <n v="2.8627968337730871E-2"/>
    <n v="7.4934036939313983E-2"/>
    <n v="6.4248021108179426E-2"/>
    <n v="6.2005277044854881E-3"/>
    <n v="1.0741000939029834E-2"/>
    <n v="3.3090788430742389E-2"/>
    <n v="8.1980111493907992E-2"/>
    <n v="7.0809950804656532E-2"/>
    <n v="8.3013292355629559E-3"/>
    <n v="161.88548812664908"/>
    <n v="137.44445910290239"/>
    <n v="102.66372031662269"/>
    <n v="199.65145118733508"/>
    <n v="41.281530343007915"/>
    <n v="162.42222545102462"/>
    <n v="137.90016129142356"/>
    <n v="103.00410567908378"/>
    <n v="200.31340295928234"/>
    <n v="41.418400783952556"/>
  </r>
  <r>
    <x v="36"/>
    <x v="9"/>
    <n v="1"/>
    <x v="38"/>
    <x v="11"/>
    <x v="1"/>
    <n v="28808"/>
    <n v="7202"/>
    <n v="53"/>
    <n v="765"/>
    <n v="1817"/>
    <n v="1198"/>
    <n v="257"/>
    <n v="1104852"/>
    <n v="1774666"/>
    <n v="2001996"/>
    <n v="2894555"/>
    <n v="1400982"/>
    <n v="20846.264150943396"/>
    <n v="2319.8248366013072"/>
    <n v="1101.8139790864061"/>
    <n v="2416.1560934891486"/>
    <n v="5451.2918287937746"/>
    <n v="1.8397667314634823E-3"/>
    <n v="2.6555123576784228E-2"/>
    <n v="6.3072757567342402E-2"/>
    <n v="4.1585670647042487E-2"/>
    <n v="8.9211330186059427E-3"/>
    <n v="2.4280423907770939E-3"/>
    <n v="2.8762260174283245E-2"/>
    <n v="6.6409888216914195E-2"/>
    <n v="4.4326284640133759E-2"/>
    <n v="1.0211946469055783E-2"/>
    <n v="38.352263260205497"/>
    <n v="61.603235212440985"/>
    <n v="69.494445987225774"/>
    <n v="100.47747153568453"/>
    <n v="48.631699527908914"/>
    <n v="38.479421607777233"/>
    <n v="61.80748301762371"/>
    <n v="69.724857393645109"/>
    <n v="100.81060830943839"/>
    <n v="48.792939726684629"/>
  </r>
  <r>
    <x v="36"/>
    <x v="9"/>
    <n v="1"/>
    <x v="39"/>
    <x v="12"/>
    <x v="1"/>
    <n v="20576"/>
    <n v="5144"/>
    <n v="80"/>
    <n v="614"/>
    <n v="953"/>
    <n v="1226"/>
    <n v="248"/>
    <n v="1854715"/>
    <n v="2262469"/>
    <n v="1511950"/>
    <n v="4276159"/>
    <n v="1071499"/>
    <n v="23183.9375"/>
    <n v="3684.8029315960912"/>
    <n v="1586.5162644281218"/>
    <n v="3487.894779771615"/>
    <n v="4320.5604838709678"/>
    <n v="3.8880248833592537E-3"/>
    <n v="2.9840590979782269E-2"/>
    <n v="4.6316096423017108E-2"/>
    <n v="5.9583981337480559E-2"/>
    <n v="1.2052877138413685E-2"/>
    <n v="4.8988919409203866E-3"/>
    <n v="3.2604353387696274E-2"/>
    <n v="4.9729940225074258E-2"/>
    <n v="6.3429015598594762E-2"/>
    <n v="1.3825382920605391E-2"/>
    <n v="90.139725894245728"/>
    <n v="109.95669712286158"/>
    <n v="73.481240279937794"/>
    <n v="207.82265746500778"/>
    <n v="52.075184681181959"/>
    <n v="90.438587489910006"/>
    <n v="110.32126261970663"/>
    <n v="73.724870050314692"/>
    <n v="208.5117011736391"/>
    <n v="52.247841882365258"/>
  </r>
  <r>
    <x v="36"/>
    <x v="9"/>
    <n v="1"/>
    <x v="40"/>
    <x v="13"/>
    <x v="1"/>
    <n v="6288"/>
    <n v="1572"/>
    <n v="53"/>
    <n v="213"/>
    <n v="301"/>
    <n v="306"/>
    <n v="106"/>
    <n v="1167305"/>
    <n v="774956"/>
    <n v="285686"/>
    <n v="1159067"/>
    <n v="879098"/>
    <n v="22024.622641509435"/>
    <n v="3638.2910798122066"/>
    <n v="949.12292358803984"/>
    <n v="3787.8006535947711"/>
    <n v="8293.3773584905666"/>
    <n v="8.4287531806615783E-3"/>
    <n v="3.3874045801526718E-2"/>
    <n v="4.7868956743002546E-2"/>
    <n v="4.8664122137404578E-2"/>
    <n v="1.6857506361323157E-2"/>
    <n v="1.1114983738338703E-2"/>
    <n v="3.9189618526615511E-2"/>
    <n v="5.4141952565930476E-2"/>
    <n v="5.4986363023937057E-2"/>
    <n v="2.0640229486677208E-2"/>
    <n v="185.64010814249363"/>
    <n v="123.24363867684478"/>
    <n v="45.43352417302799"/>
    <n v="184.32999363867685"/>
    <n v="139.80566157760813"/>
    <n v="186.25560478826606"/>
    <n v="123.65225751992455"/>
    <n v="45.584160703107223"/>
    <n v="184.94114655134794"/>
    <n v="140.26919242028015"/>
  </r>
  <r>
    <x v="36"/>
    <x v="9"/>
    <n v="1"/>
    <x v="41"/>
    <x v="14"/>
    <x v="1"/>
    <n v="31160"/>
    <n v="7790"/>
    <n v="244"/>
    <n v="1014"/>
    <n v="1589"/>
    <n v="1656"/>
    <n v="384"/>
    <n v="3870841"/>
    <n v="3805763"/>
    <n v="2207536"/>
    <n v="6668516"/>
    <n v="4492759"/>
    <n v="15864.102459016394"/>
    <n v="3753.2179487179487"/>
    <n v="1389.2611705475142"/>
    <n v="4026.8816425120772"/>
    <n v="11699.893229166666"/>
    <n v="7.8305519897304242E-3"/>
    <n v="3.2541720154043649E-2"/>
    <n v="5.0994865211810014E-2"/>
    <n v="5.3145057766367139E-2"/>
    <n v="1.2323491655969191E-2"/>
    <n v="8.9939982018829804E-3"/>
    <n v="3.4883756186384278E-2"/>
    <n v="5.3898584983684106E-2"/>
    <n v="5.6106002923570673E-2"/>
    <n v="1.3779726593704966E-2"/>
    <n v="124.22467907573812"/>
    <n v="122.13616816431322"/>
    <n v="70.845186136071888"/>
    <n v="214.00885750962772"/>
    <n v="144.18353658536586"/>
    <n v="124.63655059455121"/>
    <n v="122.54111514794097"/>
    <n v="71.080075971421508"/>
    <n v="214.7184117933478"/>
    <n v="144.66158243457309"/>
  </r>
  <r>
    <x v="36"/>
    <x v="9"/>
    <n v="1"/>
    <x v="42"/>
    <x v="15"/>
    <x v="1"/>
    <n v="4416"/>
    <n v="1104"/>
    <n v="39"/>
    <n v="148"/>
    <n v="163"/>
    <n v="238"/>
    <n v="67"/>
    <n v="707072"/>
    <n v="507675"/>
    <n v="252873"/>
    <n v="760991"/>
    <n v="475221"/>
    <n v="18130.051282051281"/>
    <n v="3430.2364864864867"/>
    <n v="1551.3680981595091"/>
    <n v="3197.4411764705883"/>
    <n v="7092.8507462686566"/>
    <n v="8.8315217391304341E-3"/>
    <n v="3.3514492753623192E-2"/>
    <n v="3.6911231884057968E-2"/>
    <n v="5.3894927536231887E-2"/>
    <n v="1.5172101449275362E-2"/>
    <n v="1.2111967796612565E-2"/>
    <n v="3.9824870930600886E-2"/>
    <n v="4.3522028825704356E-2"/>
    <n v="6.1812371900849102E-2"/>
    <n v="1.9458025088724903E-2"/>
    <n v="160.1159420289855"/>
    <n v="114.96263586956522"/>
    <n v="57.262907608695649"/>
    <n v="172.32586050724638"/>
    <n v="107.61345108695652"/>
    <n v="160.64681235781492"/>
    <n v="115.34379874150538"/>
    <n v="57.452764897150118"/>
    <n v="172.89721327246156"/>
    <n v="107.97024746488782"/>
  </r>
  <r>
    <x v="36"/>
    <x v="9"/>
    <n v="1"/>
    <x v="43"/>
    <x v="16"/>
    <x v="1"/>
    <n v="7452"/>
    <n v="1863"/>
    <n v="60"/>
    <n v="236"/>
    <n v="281"/>
    <n v="554"/>
    <n v="205"/>
    <n v="1301273"/>
    <n v="495064"/>
    <n v="267458"/>
    <n v="1848248"/>
    <n v="1520199"/>
    <n v="21687.883333333335"/>
    <n v="2097.7288135593221"/>
    <n v="951.80782918149464"/>
    <n v="3336.1877256317689"/>
    <n v="7415.6048780487808"/>
    <n v="8.0515297906602248E-3"/>
    <n v="3.1669350509930222E-2"/>
    <n v="3.770799785292539E-2"/>
    <n v="7.4342458400429412E-2"/>
    <n v="2.7509393451422438E-2"/>
    <n v="1.0463673930984112E-2"/>
    <n v="3.6395972982118933E-2"/>
    <n v="4.2849495872926822E-2"/>
    <n v="8.1422945389446166E-2"/>
    <n v="3.1924108865480534E-2"/>
    <n v="174.62063875469673"/>
    <n v="66.433709071390226"/>
    <n v="35.890767579173378"/>
    <n v="248.02039720880302"/>
    <n v="203.9987922705314"/>
    <n v="175.19959994208008"/>
    <n v="66.653972491341889"/>
    <n v="36.009764746758641"/>
    <n v="248.84271801055556"/>
    <n v="204.67515781265746"/>
  </r>
  <r>
    <x v="36"/>
    <x v="9"/>
    <n v="1"/>
    <x v="44"/>
    <x v="17"/>
    <x v="1"/>
    <n v="25344"/>
    <n v="6336"/>
    <n v="147"/>
    <n v="864"/>
    <n v="1876"/>
    <n v="1275"/>
    <n v="274"/>
    <n v="2682618"/>
    <n v="2996113"/>
    <n v="1267288"/>
    <n v="4796361"/>
    <n v="690836"/>
    <n v="18249.102040816328"/>
    <n v="3467.7233796296296"/>
    <n v="675.52665245202559"/>
    <n v="3761.8517647058825"/>
    <n v="2521.2992700729928"/>
    <n v="5.800189393939394E-3"/>
    <n v="3.4090909090909088E-2"/>
    <n v="7.4021464646464641E-2"/>
    <n v="5.0307765151515152E-2"/>
    <n v="1.0811237373737374E-2"/>
    <n v="6.9116044263496284E-3"/>
    <n v="3.6746772644378124E-2"/>
    <n v="7.7853218809845665E-2"/>
    <n v="5.3506861329866755E-2"/>
    <n v="1.2324783390783592E-2"/>
    <n v="105.84824810606061"/>
    <n v="118.21784248737374"/>
    <n v="50.003472222222221"/>
    <n v="189.25035511363637"/>
    <n v="27.2583648989899"/>
    <n v="106.19919188821011"/>
    <n v="118.60979811727232"/>
    <n v="50.169260584110745"/>
    <n v="189.87782166679241"/>
    <n v="27.348741016157916"/>
  </r>
  <r>
    <x v="36"/>
    <x v="9"/>
    <n v="1"/>
    <x v="45"/>
    <x v="18"/>
    <x v="1"/>
    <n v="24632"/>
    <n v="6158"/>
    <n v="94"/>
    <n v="884"/>
    <n v="1382"/>
    <n v="1532"/>
    <n v="300"/>
    <n v="3997041"/>
    <n v="3558567"/>
    <n v="1594502"/>
    <n v="6088583"/>
    <n v="3455277"/>
    <n v="42521.712765957447"/>
    <n v="4025.5282805429865"/>
    <n v="1153.7641099855282"/>
    <n v="3974.2708877284595"/>
    <n v="11517.59"/>
    <n v="3.8161740824943164E-3"/>
    <n v="3.5888275414095484E-2"/>
    <n v="5.6105878531990908E-2"/>
    <n v="6.2195518025332901E-2"/>
    <n v="1.2179278986683988E-2"/>
    <n v="4.7315298347081055E-3"/>
    <n v="3.8649781850629943E-2"/>
    <n v="5.9522303658799777E-2"/>
    <n v="6.5780952415650185E-2"/>
    <n v="1.3807659656966001E-2"/>
    <n v="162.27025820071452"/>
    <n v="144.46926761935694"/>
    <n v="64.732949009418647"/>
    <n v="247.1818366352712"/>
    <n v="140.27594186424164"/>
    <n v="162.80827124450408"/>
    <n v="144.94826082037716"/>
    <n v="64.947573496470071"/>
    <n v="248.00137715842203"/>
    <n v="140.74103193860066"/>
  </r>
  <r>
    <x v="36"/>
    <x v="9"/>
    <n v="1"/>
    <x v="46"/>
    <x v="19"/>
    <x v="1"/>
    <n v="13564"/>
    <n v="3391"/>
    <n v="137"/>
    <n v="409"/>
    <n v="1163"/>
    <n v="623"/>
    <n v="142"/>
    <n v="1915596"/>
    <n v="1473255"/>
    <n v="1350515"/>
    <n v="2129979"/>
    <n v="384458"/>
    <n v="13982.452554744526"/>
    <n v="3602.0904645476771"/>
    <n v="1161.2338779019776"/>
    <n v="3418.9069020866773"/>
    <n v="2707.4507042253522"/>
    <n v="1.0100265408434091E-2"/>
    <n v="3.0153347095252137E-2"/>
    <n v="8.5741669124152167E-2"/>
    <n v="4.5930404010616335E-2"/>
    <n v="1.0468888233559423E-2"/>
    <n v="1.2100698487480535E-2"/>
    <n v="3.3574569674307733E-2"/>
    <n v="9.1343015901055327E-2"/>
    <n v="5.0118360792721917E-2"/>
    <n v="1.2505119204723194E-2"/>
    <n v="141.22648186375702"/>
    <n v="108.61508404600413"/>
    <n v="99.566130934827484"/>
    <n v="157.03177528752579"/>
    <n v="28.343998820406959"/>
    <n v="141.69472348864696"/>
    <n v="108.9752013750637"/>
    <n v="99.896246125106757"/>
    <n v="157.55241994743395"/>
    <n v="28.437974397001362"/>
  </r>
  <r>
    <x v="36"/>
    <x v="9"/>
    <n v="1"/>
    <x v="47"/>
    <x v="20"/>
    <x v="1"/>
    <n v="12632"/>
    <n v="3158"/>
    <n v="106"/>
    <n v="520"/>
    <n v="682"/>
    <n v="761"/>
    <n v="113"/>
    <n v="1951347"/>
    <n v="2366719"/>
    <n v="1161984"/>
    <n v="3617374"/>
    <n v="468209"/>
    <n v="18408.933962264149"/>
    <n v="4551.3826923076922"/>
    <n v="1703.7888563049853"/>
    <n v="4753.4480946123522"/>
    <n v="4143.4424778761058"/>
    <n v="8.3913869537682075E-3"/>
    <n v="4.1165294490183663E-2"/>
    <n v="5.3989867004433187E-2"/>
    <n v="6.0243825205826475E-2"/>
    <n v="8.9455351488283725E-3"/>
    <n v="1.0282453804785586E-2"/>
    <n v="4.5283967828661856E-2"/>
    <n v="5.8675021164869154E-2"/>
    <n v="6.5176514112846612E-2"/>
    <n v="1.0897499073569714E-2"/>
    <n v="154.47648828372388"/>
    <n v="187.35900886637111"/>
    <n v="91.987333755541485"/>
    <n v="286.36589613679541"/>
    <n v="37.065310322989234"/>
    <n v="154.98866079504538"/>
    <n v="187.98020459107937"/>
    <n v="92.292321163416872"/>
    <n v="287.31535285872599"/>
    <n v="37.188201730490476"/>
  </r>
  <r>
    <x v="36"/>
    <x v="9"/>
    <n v="1"/>
    <x v="48"/>
    <x v="21"/>
    <x v="1"/>
    <n v="22048"/>
    <n v="5512"/>
    <n v="262"/>
    <n v="920"/>
    <n v="901"/>
    <n v="1435"/>
    <n v="368"/>
    <n v="3379374"/>
    <n v="3033029"/>
    <n v="1419014"/>
    <n v="4805952"/>
    <n v="1058114"/>
    <n v="12898.374045801527"/>
    <n v="3296.7706521739128"/>
    <n v="1574.9322974472807"/>
    <n v="3349.0954703832754"/>
    <n v="2875.3097826086955"/>
    <n v="1.1883164005805516E-2"/>
    <n v="4.1727140783744558E-2"/>
    <n v="4.0865384615384616E-2"/>
    <n v="6.5085268505079827E-2"/>
    <n v="1.6690856313497822E-2"/>
    <n v="1.3583526496311607E-2"/>
    <n v="4.4864940565457159E-2"/>
    <n v="4.3972010087413173E-2"/>
    <n v="6.8956050148866452E-2"/>
    <n v="1.8701132226299551E-2"/>
    <n v="153.27349419448475"/>
    <n v="137.56481313497824"/>
    <n v="64.360214078374455"/>
    <n v="217.97677793904208"/>
    <n v="47.9913824383164"/>
    <n v="153.78167813440206"/>
    <n v="138.02091436174493"/>
    <n v="64.573602748973741"/>
    <n v="218.69948800972779"/>
    <n v="48.150499642094864"/>
  </r>
  <r>
    <x v="36"/>
    <x v="9"/>
    <n v="1"/>
    <x v="49"/>
    <x v="22"/>
    <x v="1"/>
    <n v="6896"/>
    <n v="1724"/>
    <n v="76"/>
    <n v="286"/>
    <n v="293"/>
    <n v="282"/>
    <n v="93"/>
    <n v="1247331"/>
    <n v="1149817"/>
    <n v="304047"/>
    <n v="960955"/>
    <n v="644054"/>
    <n v="16412.25"/>
    <n v="4020.3391608391607"/>
    <n v="1037.703071672355"/>
    <n v="3407.6418439716313"/>
    <n v="6925.311827956989"/>
    <n v="1.1020881670533642E-2"/>
    <n v="4.1473317865429231E-2"/>
    <n v="4.2488399071925753E-2"/>
    <n v="4.0893271461716937E-2"/>
    <n v="1.3486078886310905E-2"/>
    <n v="1.3950149117316485E-2"/>
    <n v="4.7067592566089063E-2"/>
    <n v="4.8147722320350819E-2"/>
    <n v="4.6449968146632596E-2"/>
    <n v="1.6722401080442637E-2"/>
    <n v="180.87746519721577"/>
    <n v="166.73680394431554"/>
    <n v="44.090342227378187"/>
    <n v="139.34962296983758"/>
    <n v="93.395301624129928"/>
    <n v="181.47717112412275"/>
    <n v="167.28962598574512"/>
    <n v="44.236525388029435"/>
    <n v="139.81164179963568"/>
    <n v="93.704957201557363"/>
  </r>
  <r>
    <x v="36"/>
    <x v="9"/>
    <n v="1"/>
    <x v="50"/>
    <x v="23"/>
    <x v="1"/>
    <n v="10652"/>
    <n v="2663"/>
    <n v="130"/>
    <n v="521"/>
    <n v="809"/>
    <n v="885"/>
    <n v="459"/>
    <n v="2215766"/>
    <n v="1689641"/>
    <n v="1115138"/>
    <n v="2848198"/>
    <n v="3282829"/>
    <n v="17044.353846153845"/>
    <n v="3243.0729366602686"/>
    <n v="1378.4153275648948"/>
    <n v="3218.302824858757"/>
    <n v="7152.1328976034856"/>
    <n v="1.2204280886218551E-2"/>
    <n v="4.8911002628614343E-2"/>
    <n v="7.5948178745775446E-2"/>
    <n v="8.308298911002629E-2"/>
    <n v="4.30904994367255E-2"/>
    <n v="1.4683015373457163E-2"/>
    <n v="5.378016440072015E-2"/>
    <n v="8.1928812226017486E-2"/>
    <n v="8.9314041655178117E-2"/>
    <n v="4.7674730917888992E-2"/>
    <n v="208.01408186256103"/>
    <n v="158.62194892977845"/>
    <n v="104.68813368381525"/>
    <n v="267.38621855050695"/>
    <n v="308.18897859556893"/>
    <n v="208.70376024586363"/>
    <n v="159.14786586922145"/>
    <n v="105.03523106368267"/>
    <n v="268.27274744930122"/>
    <n v="309.21079055467425"/>
  </r>
  <r>
    <x v="36"/>
    <x v="9"/>
    <n v="1"/>
    <x v="51"/>
    <x v="24"/>
    <x v="1"/>
    <n v="5544"/>
    <n v="1386"/>
    <n v="73"/>
    <n v="299"/>
    <n v="204"/>
    <n v="523"/>
    <n v="15"/>
    <n v="949772"/>
    <n v="892081"/>
    <n v="359368"/>
    <n v="1586011"/>
    <n v="89687"/>
    <n v="13010.575342465754"/>
    <n v="2983.5484949832776"/>
    <n v="1761.6078431372548"/>
    <n v="3032.5258126195031"/>
    <n v="5979.1333333333332"/>
    <n v="1.3167388167388168E-2"/>
    <n v="5.3932178932178935E-2"/>
    <n v="3.67965367965368E-2"/>
    <n v="9.4336219336219343E-2"/>
    <n v="2.7056277056277055E-3"/>
    <n v="1.6734493026189581E-2"/>
    <n v="6.1000714197301298E-2"/>
    <n v="4.2687777953179594E-2"/>
    <n v="0.10348297427884731"/>
    <n v="4.3311390812633688E-3"/>
    <n v="171.31529581529583"/>
    <n v="160.90927128427128"/>
    <n v="64.821067821067828"/>
    <n v="286.07702020202021"/>
    <n v="16.177308802308801"/>
    <n v="171.88329801589188"/>
    <n v="161.44277192559355"/>
    <n v="65.035984469298981"/>
    <n v="287.02551914510292"/>
    <n v="16.230945268076226"/>
  </r>
  <r>
    <x v="36"/>
    <x v="9"/>
    <n v="1"/>
    <x v="52"/>
    <x v="25"/>
    <x v="1"/>
    <n v="25208"/>
    <n v="6302"/>
    <n v="314"/>
    <n v="1173"/>
    <n v="871"/>
    <n v="1618"/>
    <n v="163"/>
    <n v="4556064"/>
    <n v="3552003"/>
    <n v="934287"/>
    <n v="4953186"/>
    <n v="1065621"/>
    <n v="14509.75796178344"/>
    <n v="3028.1355498721227"/>
    <n v="1072.6601607347875"/>
    <n v="3061.3016069221262"/>
    <n v="6537.5521472392638"/>
    <n v="1.245636305934624E-2"/>
    <n v="4.6532846715328466E-2"/>
    <n v="3.455252300856871E-2"/>
    <n v="6.4185972707077113E-2"/>
    <n v="6.4662012059663598E-3"/>
    <n v="1.408401111005176E-2"/>
    <n v="4.9623991911492964E-2"/>
    <n v="3.7232869468741984E-2"/>
    <n v="6.7782650760133109E-2"/>
    <n v="7.6424593842091678E-3"/>
    <n v="180.73881307521421"/>
    <n v="140.90776737543638"/>
    <n v="37.06311488416376"/>
    <n v="196.49262139003491"/>
    <n v="42.273127578546493"/>
    <n v="181.33805929588166"/>
    <n v="141.37495229065036"/>
    <n v="37.185999012606366"/>
    <n v="197.14409994493732"/>
    <n v="42.413285696806874"/>
  </r>
  <r>
    <x v="36"/>
    <x v="9"/>
    <n v="1"/>
    <x v="53"/>
    <x v="26"/>
    <x v="1"/>
    <n v="12872"/>
    <n v="3218"/>
    <n v="123"/>
    <n v="634"/>
    <n v="1166"/>
    <n v="1114"/>
    <n v="178"/>
    <n v="1759983"/>
    <n v="2480192"/>
    <n v="796015"/>
    <n v="4822159"/>
    <n v="482978"/>
    <n v="14308.804878048781"/>
    <n v="3911.9747634069399"/>
    <n v="682.68867924528297"/>
    <n v="4328.6885098743269"/>
    <n v="2713.3595505617977"/>
    <n v="9.5556246115599749E-3"/>
    <n v="4.925419515226849E-2"/>
    <n v="9.0584213797389679E-2"/>
    <n v="8.6544437538843999E-2"/>
    <n v="1.3828464885021752E-2"/>
    <n v="1.1553541834297246E-2"/>
    <n v="5.3698324878983197E-2"/>
    <n v="9.6478624727346973E-2"/>
    <n v="9.2318695711908011E-2"/>
    <n v="1.6226724103708016E-2"/>
    <n v="136.72956805469235"/>
    <n v="192.68116842759477"/>
    <n v="61.840817277812306"/>
    <n v="374.62391236793042"/>
    <n v="37.521597265382226"/>
    <n v="137.18289999549782"/>
    <n v="193.32000996920638"/>
    <n v="62.045852795121434"/>
    <n v="375.86599180752876"/>
    <n v="37.646001509120005"/>
  </r>
  <r>
    <x v="37"/>
    <x v="9"/>
    <n v="2"/>
    <x v="27"/>
    <x v="0"/>
    <x v="1"/>
    <n v="28756"/>
    <n v="7189"/>
    <n v="47"/>
    <n v="886"/>
    <n v="525"/>
    <n v="1544"/>
    <n v="211"/>
    <n v="848215"/>
    <n v="1764775"/>
    <n v="909589"/>
    <n v="3041398"/>
    <n v="692864"/>
    <n v="18047.127659574468"/>
    <n v="1991.8453724604967"/>
    <n v="1732.5504761904763"/>
    <n v="1969.8173575129533"/>
    <n v="3283.7156398104266"/>
    <n v="1.6344415078592294E-3"/>
    <n v="3.0810961190708027E-2"/>
    <n v="1.8257059396299902E-2"/>
    <n v="5.369314230073724E-2"/>
    <n v="7.3375991097510088E-3"/>
    <n v="2.1894775303122091E-3"/>
    <n v="3.3185332052140123E-2"/>
    <n v="2.0096585653697128E-2"/>
    <n v="5.6790326876405305E-2"/>
    <n v="8.5102519504004163E-3"/>
    <n v="29.496974544442899"/>
    <n v="61.370670468771735"/>
    <n v="31.631276950897202"/>
    <n v="105.7656836834052"/>
    <n v="24.094588955348449"/>
    <n v="29.59477285470139"/>
    <n v="61.574147196943755"/>
    <n v="31.73615161973672"/>
    <n v="106.11635372015715"/>
    <n v="24.17447545634046"/>
  </r>
  <r>
    <x v="37"/>
    <x v="9"/>
    <n v="2"/>
    <x v="28"/>
    <x v="1"/>
    <x v="1"/>
    <n v="3340"/>
    <n v="835"/>
    <n v="4"/>
    <n v="69"/>
    <n v="160"/>
    <n v="133"/>
    <n v="19"/>
    <n v="129129"/>
    <n v="238597"/>
    <n v="264907"/>
    <n v="351482"/>
    <n v="113204"/>
    <n v="32282.25"/>
    <n v="3457.927536231884"/>
    <n v="1655.66875"/>
    <n v="2642.7218045112782"/>
    <n v="5958.105263157895"/>
    <n v="1.1976047904191617E-3"/>
    <n v="2.065868263473054E-2"/>
    <n v="4.790419161676647E-2"/>
    <n v="3.9820359281437123E-2"/>
    <n v="5.6886227544910182E-3"/>
    <n v="2.5919786661325861E-3"/>
    <n v="2.6393255009445893E-2"/>
    <n v="5.6514322874358543E-2"/>
    <n v="4.7703722219038722E-2"/>
    <n v="8.7207502530599924E-3"/>
    <n v="38.66137724550898"/>
    <n v="71.436227544910182"/>
    <n v="79.31347305389221"/>
    <n v="105.23413173652695"/>
    <n v="33.893413173652696"/>
    <n v="38.789560471933775"/>
    <n v="71.673076999914699"/>
    <n v="79.576439807777973"/>
    <n v="105.58303939313578"/>
    <n v="34.005788038820029"/>
  </r>
  <r>
    <x v="37"/>
    <x v="9"/>
    <n v="2"/>
    <x v="29"/>
    <x v="2"/>
    <x v="1"/>
    <n v="3916"/>
    <n v="979"/>
    <n v="21"/>
    <n v="138"/>
    <n v="156"/>
    <n v="282"/>
    <n v="26"/>
    <n v="208049"/>
    <n v="410083"/>
    <n v="138966"/>
    <n v="834382"/>
    <n v="122874"/>
    <n v="9907.0952380952385"/>
    <n v="2971.6159420289855"/>
    <n v="890.80769230769226"/>
    <n v="2958.8014184397161"/>
    <n v="4725.9230769230771"/>
    <n v="5.3626149131767113E-3"/>
    <n v="3.5240040858018386E-2"/>
    <n v="3.9836567926455568E-2"/>
    <n v="7.2012257405515839E-2"/>
    <n v="6.6394279877425941E-3"/>
    <n v="8.0819033421787381E-3"/>
    <n v="4.210538664629758E-2"/>
    <n v="4.7118525058522875E-2"/>
    <n v="8.1637438557973147E-2"/>
    <n v="9.6632301341489854E-3"/>
    <n v="53.127936670071499"/>
    <n v="104.71986721144025"/>
    <n v="35.486721144024514"/>
    <n v="213.06996935648621"/>
    <n v="31.377425944841676"/>
    <n v="53.304084309417512"/>
    <n v="105.0670698049924"/>
    <n v="35.604378680707498"/>
    <n v="213.77641072180307"/>
    <n v="31.481458961280122"/>
  </r>
  <r>
    <x v="37"/>
    <x v="9"/>
    <n v="2"/>
    <x v="30"/>
    <x v="3"/>
    <x v="1"/>
    <n v="27348"/>
    <n v="6837"/>
    <n v="50"/>
    <n v="657"/>
    <n v="400"/>
    <n v="1471"/>
    <n v="175"/>
    <n v="833794"/>
    <n v="2192044"/>
    <n v="321713"/>
    <n v="4853550"/>
    <n v="901290"/>
    <n v="16675.88"/>
    <n v="3336.4444444444443"/>
    <n v="804.28250000000003"/>
    <n v="3299.4901427600271"/>
    <n v="5150.2285714285717"/>
    <n v="1.828287260494369E-3"/>
    <n v="2.4023694602896006E-2"/>
    <n v="1.4626298083954952E-2"/>
    <n v="5.3788211203744329E-2"/>
    <n v="6.3990054117302906E-3"/>
    <n v="2.4301784429405044E-3"/>
    <n v="2.6181104524259417E-2"/>
    <n v="1.6317754567911374E-2"/>
    <n v="5.696677449482189E-2"/>
    <n v="7.5224596395202523E-3"/>
    <n v="30.488298961532838"/>
    <n v="80.153722392862363"/>
    <n v="11.763675588708498"/>
    <n v="177.47367266344889"/>
    <n v="32.956340500219397"/>
    <n v="30.589384044567407"/>
    <n v="80.419475024514099"/>
    <n v="11.802678490286466"/>
    <n v="178.06209319029657"/>
    <n v="33.065608466273638"/>
  </r>
  <r>
    <x v="37"/>
    <x v="9"/>
    <n v="2"/>
    <x v="31"/>
    <x v="4"/>
    <x v="1"/>
    <n v="11016"/>
    <n v="2754"/>
    <n v="30"/>
    <n v="234"/>
    <n v="680"/>
    <n v="363"/>
    <n v="65"/>
    <n v="821076"/>
    <n v="893669"/>
    <n v="1627462"/>
    <n v="1354742"/>
    <n v="232999"/>
    <n v="27369.200000000001"/>
    <n v="3819.0982905982905"/>
    <n v="2393.3264705882352"/>
    <n v="3732.0716253443525"/>
    <n v="3584.6"/>
    <n v="2.7233115468409588E-3"/>
    <n v="2.1241830065359478E-2"/>
    <n v="6.1728395061728392E-2"/>
    <n v="3.2952069716775598E-2"/>
    <n v="5.900508351488744E-3"/>
    <n v="3.880223890655744E-3"/>
    <n v="2.4442770721430838E-2"/>
    <n v="6.7070971405701924E-2"/>
    <n v="3.6914934975785137E-2"/>
    <n v="7.6007223906618708E-3"/>
    <n v="74.534858387799559"/>
    <n v="81.124636891793756"/>
    <n v="147.73620188816267"/>
    <n v="122.97948438634714"/>
    <n v="21.150962236746551"/>
    <n v="74.781981467988672"/>
    <n v="81.393608626382914"/>
    <n v="148.22602673060203"/>
    <n v="123.38722741610512"/>
    <n v="21.221089034461968"/>
  </r>
  <r>
    <x v="37"/>
    <x v="9"/>
    <n v="2"/>
    <x v="32"/>
    <x v="5"/>
    <x v="1"/>
    <n v="4560"/>
    <n v="1140"/>
    <n v="27"/>
    <n v="108"/>
    <n v="228"/>
    <n v="168"/>
    <n v="48"/>
    <n v="614062"/>
    <n v="448458"/>
    <n v="390754"/>
    <n v="671563"/>
    <n v="307339"/>
    <n v="22743.037037037036"/>
    <n v="4152.3888888888887"/>
    <n v="1713.8333333333333"/>
    <n v="3997.3988095238096"/>
    <n v="6402.895833333333"/>
    <n v="5.9210526315789476E-3"/>
    <n v="2.368421052631579E-2"/>
    <n v="0.05"/>
    <n v="3.6842105263157891E-2"/>
    <n v="1.0526315789473684E-2"/>
    <n v="8.568232178449476E-3"/>
    <n v="2.8931054051840294E-2"/>
    <n v="5.7520042663886072E-2"/>
    <n v="4.3341822501055241E-2"/>
    <n v="1.4047703313280469E-2"/>
    <n v="134.66271929824561"/>
    <n v="98.346052631578942"/>
    <n v="85.691666666666663"/>
    <n v="147.27258771929826"/>
    <n v="67.398903508771923"/>
    <n v="135.10919852554193"/>
    <n v="98.672122607110481"/>
    <n v="85.975780557418645"/>
    <n v="147.76087543181066"/>
    <n v="67.62236706658534"/>
  </r>
  <r>
    <x v="37"/>
    <x v="9"/>
    <n v="2"/>
    <x v="33"/>
    <x v="6"/>
    <x v="1"/>
    <n v="31024"/>
    <n v="7756"/>
    <n v="97"/>
    <n v="914"/>
    <n v="753"/>
    <n v="1597"/>
    <n v="271"/>
    <n v="3065415"/>
    <n v="2894091"/>
    <n v="1210654"/>
    <n v="4157832"/>
    <n v="2741623"/>
    <n v="31602.216494845361"/>
    <n v="3166.4015317286653"/>
    <n v="1607.7742363877821"/>
    <n v="2603.5266123982469"/>
    <n v="10116.690036900369"/>
    <n v="3.1266116554925219E-3"/>
    <n v="2.946106240330067E-2"/>
    <n v="2.4271531717380092E-2"/>
    <n v="5.1476276431150075E-2"/>
    <n v="8.7351727694687988E-3"/>
    <n v="3.8651346087842445E-3"/>
    <n v="3.1697916766575206E-2"/>
    <n v="2.6307261383617938E-2"/>
    <n v="5.4399315944328598E-2"/>
    <n v="9.9661148624973755E-3"/>
    <n v="98.807858432181533"/>
    <n v="93.285553120165034"/>
    <n v="39.023143372872617"/>
    <n v="134.01985559566788"/>
    <n v="88.3710353274884"/>
    <n v="99.135459541928157"/>
    <n v="93.594844822367747"/>
    <n v="39.152526048275192"/>
    <n v="134.46420338457739"/>
    <n v="88.664032764150932"/>
  </r>
  <r>
    <x v="37"/>
    <x v="9"/>
    <n v="2"/>
    <x v="34"/>
    <x v="7"/>
    <x v="1"/>
    <n v="28960"/>
    <n v="7240"/>
    <n v="221"/>
    <n v="747"/>
    <n v="2059"/>
    <n v="1028"/>
    <n v="788"/>
    <n v="3084581"/>
    <n v="1613411"/>
    <n v="1696793"/>
    <n v="3113380"/>
    <n v="3741149"/>
    <n v="13957.380090497738"/>
    <n v="2159.8540829986614"/>
    <n v="824.08596406022343"/>
    <n v="3028.5797665369651"/>
    <n v="4747.6510152284263"/>
    <n v="7.63121546961326E-3"/>
    <n v="2.5794198895027626E-2"/>
    <n v="7.1098066298342547E-2"/>
    <n v="3.5497237569060772E-2"/>
    <n v="2.7209944751381214E-2"/>
    <n v="8.8227044985351773E-3"/>
    <n v="2.7964615083708327E-2"/>
    <n v="7.4616670932030157E-2"/>
    <n v="3.80306486089666E-2"/>
    <n v="2.9437507944913451E-2"/>
    <n v="106.51177486187845"/>
    <n v="55.711705801104969"/>
    <n v="58.590918508287295"/>
    <n v="107.50621546961327"/>
    <n v="129.18332182320441"/>
    <n v="106.86491859153215"/>
    <n v="55.896420022584088"/>
    <n v="58.785178866005339"/>
    <n v="107.86265630388839"/>
    <n v="129.61163390547756"/>
  </r>
  <r>
    <x v="37"/>
    <x v="9"/>
    <n v="2"/>
    <x v="35"/>
    <x v="8"/>
    <x v="1"/>
    <n v="3740"/>
    <n v="935"/>
    <n v="33"/>
    <n v="101"/>
    <n v="165"/>
    <n v="142"/>
    <n v="46"/>
    <n v="444119"/>
    <n v="352031"/>
    <n v="170788"/>
    <n v="476774"/>
    <n v="190183"/>
    <n v="13458.151515151516"/>
    <n v="3485.4554455445545"/>
    <n v="1035.0787878787878"/>
    <n v="3357.5633802816901"/>
    <n v="4134.413043478261"/>
    <n v="8.8235294117647058E-3"/>
    <n v="2.7005347593582887E-2"/>
    <n v="4.4117647058823532E-2"/>
    <n v="3.7967914438502677E-2"/>
    <n v="1.229946524064171E-2"/>
    <n v="1.2386537274002438E-2"/>
    <n v="3.3181247268063846E-2"/>
    <n v="5.1941641133935186E-2"/>
    <n v="4.5249454938771597E-2"/>
    <n v="1.6498755350624915E-2"/>
    <n v="118.74839572192514"/>
    <n v="94.125935828877004"/>
    <n v="45.665240641711229"/>
    <n v="127.47967914438503"/>
    <n v="50.851069518716578"/>
    <n v="119.14211042069917"/>
    <n v="94.438013851038008"/>
    <n v="45.816645436314076"/>
    <n v="127.90234273633514"/>
    <n v="51.019668120796069"/>
  </r>
  <r>
    <x v="37"/>
    <x v="9"/>
    <n v="2"/>
    <x v="36"/>
    <x v="9"/>
    <x v="1"/>
    <n v="2744"/>
    <n v="686"/>
    <n v="25"/>
    <n v="89"/>
    <n v="151"/>
    <n v="126"/>
    <n v="26"/>
    <n v="387336"/>
    <n v="322747"/>
    <n v="121324"/>
    <n v="437463"/>
    <n v="129543"/>
    <n v="15493.44"/>
    <n v="3626.370786516854"/>
    <n v="803.4701986754967"/>
    <n v="3471.9285714285716"/>
    <n v="4982.4230769230771"/>
    <n v="9.1107871720116623E-3"/>
    <n v="3.2434402332361514E-2"/>
    <n v="5.5029154518950435E-2"/>
    <n v="4.5918367346938778E-2"/>
    <n v="9.4752186588921289E-3"/>
    <n v="1.3337029239354026E-2"/>
    <n v="4.0314054131722898E-2"/>
    <n v="6.5172226149820128E-2"/>
    <n v="5.5228371058955394E-2"/>
    <n v="1.3784364180690307E-2"/>
    <n v="141.15743440233237"/>
    <n v="117.61916909620992"/>
    <n v="44.214285714285715"/>
    <n v="159.42529154518951"/>
    <n v="47.209548104956269"/>
    <n v="141.62544709780974"/>
    <n v="118.00913980233388"/>
    <n v="44.360879814152746"/>
    <n v="159.95387199679126"/>
    <n v="47.366073108080748"/>
  </r>
  <r>
    <x v="37"/>
    <x v="9"/>
    <n v="2"/>
    <x v="37"/>
    <x v="10"/>
    <x v="1"/>
    <n v="7512"/>
    <n v="1878"/>
    <n v="61"/>
    <n v="209"/>
    <n v="173"/>
    <n v="296"/>
    <n v="100"/>
    <n v="1098212"/>
    <n v="824684"/>
    <n v="185433"/>
    <n v="881376"/>
    <n v="514804"/>
    <n v="18003.475409836065"/>
    <n v="3945.8564593301435"/>
    <n v="1071.8670520231215"/>
    <n v="2977.6216216216217"/>
    <n v="5148.04"/>
    <n v="8.1203407880724183E-3"/>
    <n v="2.7822151224707135E-2"/>
    <n v="2.3029818956336528E-2"/>
    <n v="3.9403620873269436E-2"/>
    <n v="1.3312034078807242E-2"/>
    <n v="1.0532993162427999E-2"/>
    <n v="3.2243414181121893E-2"/>
    <n v="2.7062223055480353E-2"/>
    <n v="4.4633801286193563E-2"/>
    <n v="1.6393023857020503E-2"/>
    <n v="146.19435569755058"/>
    <n v="109.78221512247072"/>
    <n v="24.684904153354633"/>
    <n v="117.32907348242811"/>
    <n v="68.530883919062831"/>
    <n v="146.67906849190877"/>
    <n v="110.146202117789"/>
    <n v="24.766747866222659"/>
    <n v="117.71808236581333"/>
    <n v="68.758100599800954"/>
  </r>
  <r>
    <x v="37"/>
    <x v="9"/>
    <n v="2"/>
    <x v="38"/>
    <x v="11"/>
    <x v="1"/>
    <n v="28880"/>
    <n v="7220"/>
    <n v="54"/>
    <n v="630"/>
    <n v="2474"/>
    <n v="992"/>
    <n v="251"/>
    <n v="1116387"/>
    <n v="1458730"/>
    <n v="3487603"/>
    <n v="1827487"/>
    <n v="1249497"/>
    <n v="20673.833333333332"/>
    <n v="2315.4444444444443"/>
    <n v="1409.7021018593371"/>
    <n v="1842.2247983870968"/>
    <n v="4978.0756972111558"/>
    <n v="1.8698060941828255E-3"/>
    <n v="2.1814404432132964E-2"/>
    <n v="8.5664819944598333E-2"/>
    <n v="3.434903047091413E-2"/>
    <n v="8.6911357340720228E-3"/>
    <n v="2.4621162903315599E-3"/>
    <n v="2.3817213912521423E-2"/>
    <n v="8.9501992192471E-2"/>
    <n v="3.6846065637097691E-2"/>
    <n v="9.9637596710652893E-3"/>
    <n v="38.656059556786701"/>
    <n v="50.510041551246537"/>
    <n v="120.76187673130194"/>
    <n v="63.278635734072019"/>
    <n v="43.265131578947368"/>
    <n v="38.784225152217829"/>
    <n v="50.677509462484529"/>
    <n v="121.16226720084555"/>
    <n v="63.488438391660871"/>
    <n v="43.408578723167437"/>
  </r>
  <r>
    <x v="37"/>
    <x v="9"/>
    <n v="2"/>
    <x v="39"/>
    <x v="12"/>
    <x v="1"/>
    <n v="20696"/>
    <n v="5174"/>
    <n v="76"/>
    <n v="599"/>
    <n v="977"/>
    <n v="1226"/>
    <n v="233"/>
    <n v="1766304"/>
    <n v="2181309"/>
    <n v="1389175"/>
    <n v="3440061"/>
    <n v="1027216"/>
    <n v="23240.842105263157"/>
    <n v="3641.5843071786312"/>
    <n v="1421.8781985670419"/>
    <n v="2805.9225122349103"/>
    <n v="4408.6523605150214"/>
    <n v="3.6722071897951295E-3"/>
    <n v="2.8942790877464243E-2"/>
    <n v="4.7207189795129494E-2"/>
    <n v="5.9238500193274063E-2"/>
    <n v="1.1258214147661384E-2"/>
    <n v="4.6518718098627941E-3"/>
    <n v="3.1658012759102232E-2"/>
    <n v="5.06421050189119E-2"/>
    <n v="6.3061942209150984E-2"/>
    <n v="1.2967004998636492E-2"/>
    <n v="85.345187475840746"/>
    <n v="105.39761306532664"/>
    <n v="67.122873985311173"/>
    <n v="166.21864128333976"/>
    <n v="49.633552377270973"/>
    <n v="85.628152602018531"/>
    <n v="105.74706275032862"/>
    <n v="67.345422357028625"/>
    <n v="166.76974533729893"/>
    <n v="49.798114256229432"/>
  </r>
  <r>
    <x v="37"/>
    <x v="9"/>
    <n v="2"/>
    <x v="40"/>
    <x v="13"/>
    <x v="1"/>
    <n v="6204"/>
    <n v="1551"/>
    <n v="54"/>
    <n v="200"/>
    <n v="315"/>
    <n v="297"/>
    <n v="96"/>
    <n v="1217184"/>
    <n v="712557"/>
    <n v="288111"/>
    <n v="1011023"/>
    <n v="883530"/>
    <n v="22540.444444444445"/>
    <n v="3562.7849999999999"/>
    <n v="914.63809523809527"/>
    <n v="3404.1178451178453"/>
    <n v="9203.4375"/>
    <n v="8.7040618955512572E-3"/>
    <n v="3.2237266279819474E-2"/>
    <n v="5.0773694390715669E-2"/>
    <n v="4.7872340425531915E-2"/>
    <n v="1.5473887814313346E-2"/>
    <n v="1.1451846431772711E-2"/>
    <n v="3.7462233581427258E-2"/>
    <n v="5.7267873934890773E-2"/>
    <n v="5.4187872533225087E-2"/>
    <n v="1.912506885854677E-2"/>
    <n v="196.19342359767893"/>
    <n v="114.85444874274661"/>
    <n v="46.439555125725342"/>
    <n v="162.9630883301096"/>
    <n v="142.41295938104449"/>
    <n v="196.84391015123282"/>
    <n v="115.23525291626574"/>
    <n v="46.593527188643492"/>
    <n v="163.50339847782243"/>
    <n v="142.88513481603334"/>
  </r>
  <r>
    <x v="37"/>
    <x v="9"/>
    <n v="2"/>
    <x v="41"/>
    <x v="14"/>
    <x v="1"/>
    <n v="30856"/>
    <n v="7714"/>
    <n v="240"/>
    <n v="940"/>
    <n v="1843"/>
    <n v="1563"/>
    <n v="355"/>
    <n v="3884671"/>
    <n v="3417377"/>
    <n v="2987261"/>
    <n v="5617494"/>
    <n v="4488449"/>
    <n v="16186.129166666668"/>
    <n v="3635.5074468085108"/>
    <n v="1620.8686923494304"/>
    <n v="3594.0460652591169"/>
    <n v="12643.518309859155"/>
    <n v="7.7780658542909E-3"/>
    <n v="3.0464091262639357E-2"/>
    <n v="5.972906403940887E-2"/>
    <n v="5.0654653876069482E-2"/>
    <n v="1.150505574280529E-2"/>
    <n v="8.9433352158736906E-3"/>
    <n v="3.2743709754913329E-2"/>
    <n v="6.287250616469317E-2"/>
    <n v="5.3563413927592951E-2"/>
    <n v="1.2919603771804764E-2"/>
    <n v="125.89677858439201"/>
    <n v="110.75243064557947"/>
    <n v="96.812969924812023"/>
    <n v="182.05515945035"/>
    <n v="145.46438294010889"/>
    <n v="126.31419401098059"/>
    <n v="111.11963442635498"/>
    <n v="97.133956907917266"/>
    <n v="182.65877006611868"/>
    <n v="145.94667548278653"/>
  </r>
  <r>
    <x v="37"/>
    <x v="9"/>
    <n v="2"/>
    <x v="42"/>
    <x v="15"/>
    <x v="1"/>
    <n v="4352"/>
    <n v="1088"/>
    <n v="38"/>
    <n v="146"/>
    <n v="165"/>
    <n v="244"/>
    <n v="59"/>
    <n v="701728"/>
    <n v="496534"/>
    <n v="234507"/>
    <n v="725689"/>
    <n v="521184"/>
    <n v="18466.526315789473"/>
    <n v="3400.9178082191779"/>
    <n v="1421.2545454545455"/>
    <n v="2974.1352459016393"/>
    <n v="8833.6271186440681"/>
    <n v="8.7316176470588237E-3"/>
    <n v="3.3547794117647058E-2"/>
    <n v="3.7913602941176468E-2"/>
    <n v="5.6066176470588237E-2"/>
    <n v="1.3556985294117647E-2"/>
    <n v="1.2017518534508732E-2"/>
    <n v="3.9907450530405689E-2"/>
    <n v="4.4659132404365268E-2"/>
    <n v="6.4191351433874749E-2"/>
    <n v="1.7641392568938711E-2"/>
    <n v="161.24264705882354"/>
    <n v="114.09329044117646"/>
    <n v="53.884880514705884"/>
    <n v="166.74839154411765"/>
    <n v="119.75735294117646"/>
    <n v="161.77725301985862"/>
    <n v="114.47157096618984"/>
    <n v="54.063537829369764"/>
    <n v="167.30125200466301"/>
    <n v="120.15441287493442"/>
  </r>
  <r>
    <x v="37"/>
    <x v="9"/>
    <n v="2"/>
    <x v="43"/>
    <x v="16"/>
    <x v="1"/>
    <n v="7384"/>
    <n v="1846"/>
    <n v="61"/>
    <n v="229"/>
    <n v="741"/>
    <n v="471"/>
    <n v="226"/>
    <n v="1170159"/>
    <n v="398699"/>
    <n v="557112"/>
    <n v="1518973"/>
    <n v="1225084"/>
    <n v="19182.934426229509"/>
    <n v="1741.0436681222707"/>
    <n v="751.83805668016191"/>
    <n v="3224.9957537154987"/>
    <n v="5420.7256637168139"/>
    <n v="8.2611050920910079E-3"/>
    <n v="3.1013001083423617E-2"/>
    <n v="0.10035211267605634"/>
    <n v="6.3786565547128929E-2"/>
    <n v="3.0606717226435536E-2"/>
    <n v="1.0715406087794043E-2"/>
    <n v="3.5713467446867694E-2"/>
    <n v="0.1084993359675126"/>
    <n v="7.0412728637450558E-2"/>
    <n v="3.5277271849439115E-2"/>
    <n v="158.47223726977248"/>
    <n v="53.994989165763812"/>
    <n v="75.44853737811485"/>
    <n v="205.71140303358612"/>
    <n v="165.91061755146262"/>
    <n v="158.99765783466856"/>
    <n v="54.174011549733429"/>
    <n v="75.6986897947953"/>
    <n v="206.39344680005024"/>
    <n v="166.46070034134428"/>
  </r>
  <r>
    <x v="37"/>
    <x v="9"/>
    <n v="2"/>
    <x v="44"/>
    <x v="17"/>
    <x v="1"/>
    <n v="25252"/>
    <n v="6313"/>
    <n v="149"/>
    <n v="724"/>
    <n v="2136"/>
    <n v="1020"/>
    <n v="244"/>
    <n v="2676830"/>
    <n v="2600366"/>
    <n v="1363993"/>
    <n v="3260307"/>
    <n v="518256"/>
    <n v="17965.302013422817"/>
    <n v="3591.6657458563536"/>
    <n v="638.57350187265922"/>
    <n v="3196.3794117647058"/>
    <n v="2124"/>
    <n v="5.9005227308728024E-3"/>
    <n v="2.867099635672422E-2"/>
    <n v="8.4587359417075875E-2"/>
    <n v="4.0392840171075556E-2"/>
    <n v="9.6626009821004274E-3"/>
    <n v="7.0234928420527384E-3"/>
    <n v="3.1117875966347675E-2"/>
    <n v="8.8667444476461327E-2"/>
    <n v="4.3279575491906391E-2"/>
    <n v="1.1096922928474945E-2"/>
    <n v="106.00467289719626"/>
    <n v="102.9766355140187"/>
    <n v="54.015246317123399"/>
    <n v="129.11084270552828"/>
    <n v="20.523364485981308"/>
    <n v="106.35613531152725"/>
    <n v="103.31805835839216"/>
    <n v="54.1943358644277"/>
    <n v="129.5389144806056"/>
    <n v="20.591410460137876"/>
  </r>
  <r>
    <x v="37"/>
    <x v="9"/>
    <n v="2"/>
    <x v="45"/>
    <x v="18"/>
    <x v="1"/>
    <n v="24320"/>
    <n v="6080"/>
    <n v="96"/>
    <n v="840"/>
    <n v="1525"/>
    <n v="1374"/>
    <n v="272"/>
    <n v="3997746"/>
    <n v="3355539"/>
    <n v="1711237"/>
    <n v="5205382"/>
    <n v="3622115"/>
    <n v="41643.1875"/>
    <n v="3994.6892857142857"/>
    <n v="1122.1226229508197"/>
    <n v="3788.4876273653567"/>
    <n v="13316.599264705883"/>
    <n v="3.9473684210526317E-3"/>
    <n v="3.453947368421053E-2"/>
    <n v="6.2705592105263164E-2"/>
    <n v="5.6496710526315788E-2"/>
    <n v="1.118421052631579E-2"/>
    <n v="4.8842163705054321E-3"/>
    <n v="3.7267818485228511E-2"/>
    <n v="6.6327732546772405E-2"/>
    <n v="5.9946220667882279E-2"/>
    <n v="1.2755421482278016E-2"/>
    <n v="164.38100328947368"/>
    <n v="137.97446546052632"/>
    <n v="70.363363486842104"/>
    <n v="214.03708881578947"/>
    <n v="148.93564967105263"/>
    <n v="164.92601458668602"/>
    <n v="138.43192490473226"/>
    <n v="70.59665582137454"/>
    <n v="214.74673670144946"/>
    <n v="149.42945132698631"/>
  </r>
  <r>
    <x v="37"/>
    <x v="9"/>
    <n v="2"/>
    <x v="46"/>
    <x v="19"/>
    <x v="1"/>
    <n v="13444"/>
    <n v="3361"/>
    <n v="134"/>
    <n v="389"/>
    <n v="1348"/>
    <n v="616"/>
    <n v="131"/>
    <n v="1919043"/>
    <n v="1404940"/>
    <n v="1873850"/>
    <n v="1896204"/>
    <n v="382951"/>
    <n v="14321.216417910447"/>
    <n v="3611.6709511568124"/>
    <n v="1390.0964391691396"/>
    <n v="3078.2532467532469"/>
    <n v="2923.290076335878"/>
    <n v="9.9672716453436481E-3"/>
    <n v="2.8934840821184173E-2"/>
    <n v="0.10026777744718833"/>
    <n v="4.5819696518893185E-2"/>
    <n v="9.7441237726866997E-3"/>
    <n v="1.1963474131995442E-2"/>
    <n v="3.2303262114573177E-2"/>
    <n v="0.10630349628075568"/>
    <n v="5.0021473495437473E-2"/>
    <n v="1.1718076642217801E-2"/>
    <n v="142.74345432906873"/>
    <n v="104.5031240702172"/>
    <n v="139.38188039274024"/>
    <n v="141.0446295745314"/>
    <n v="28.484900327283547"/>
    <n v="143.21672553228345"/>
    <n v="104.84960804386682"/>
    <n v="139.84400617321725"/>
    <n v="141.51226826142928"/>
    <n v="28.579343068036248"/>
  </r>
  <r>
    <x v="37"/>
    <x v="9"/>
    <n v="2"/>
    <x v="47"/>
    <x v="20"/>
    <x v="1"/>
    <n v="12492"/>
    <n v="3123"/>
    <n v="108"/>
    <n v="489"/>
    <n v="1078"/>
    <n v="700"/>
    <n v="119"/>
    <n v="1945955"/>
    <n v="2201757"/>
    <n v="2905307"/>
    <n v="3360407"/>
    <n v="494526"/>
    <n v="18018.10185185185"/>
    <n v="4502.5705521472391"/>
    <n v="2695.0899814471245"/>
    <n v="4800.5814285714287"/>
    <n v="4155.680672268908"/>
    <n v="8.6455331412103754E-3"/>
    <n v="3.9145052833813643E-2"/>
    <n v="8.6295228946525776E-2"/>
    <n v="5.6035862952289468E-2"/>
    <n v="9.5260967018892095E-3"/>
    <n v="1.057550202506586E-2"/>
    <n v="4.3188085872522965E-2"/>
    <n v="9.2149007271266001E-2"/>
    <n v="6.0830444536578931E-2"/>
    <n v="1.1551068340058401E-2"/>
    <n v="155.7760967018892"/>
    <n v="176.25336215177714"/>
    <n v="232.5734069804675"/>
    <n v="269.00472302273454"/>
    <n v="39.587415946205574"/>
    <n v="156.29257811299644"/>
    <n v="176.83773669398147"/>
    <n v="233.34451271470067"/>
    <n v="269.8966181329784"/>
    <n v="39.718669488198692"/>
  </r>
  <r>
    <x v="37"/>
    <x v="9"/>
    <n v="2"/>
    <x v="48"/>
    <x v="21"/>
    <x v="1"/>
    <n v="21752"/>
    <n v="5438"/>
    <n v="242"/>
    <n v="919"/>
    <n v="932"/>
    <n v="1408"/>
    <n v="331"/>
    <n v="3432210"/>
    <n v="3010513"/>
    <n v="1216761"/>
    <n v="4226185"/>
    <n v="986619"/>
    <n v="14182.685950413223"/>
    <n v="3275.8574537540803"/>
    <n v="1305.5375536480688"/>
    <n v="3001.551846590909"/>
    <n v="2980.7220543806648"/>
    <n v="1.1125413755057005E-2"/>
    <n v="4.2248988598749537E-2"/>
    <n v="4.2846634792203013E-2"/>
    <n v="6.4729680029422587E-2"/>
    <n v="1.5216991541007724E-2"/>
    <n v="1.2782461482076884E-2"/>
    <n v="4.5426892731436068E-2"/>
    <n v="4.604593834228312E-2"/>
    <n v="6.8616788233857501E-2"/>
    <n v="1.7150922637441671E-2"/>
    <n v="157.78824935638102"/>
    <n v="138.40166421478486"/>
    <n v="55.93789076866495"/>
    <n v="194.28949062155203"/>
    <n v="45.357622287605736"/>
    <n v="158.31140213404805"/>
    <n v="138.86054005226356"/>
    <n v="56.123354914771085"/>
    <n v="194.93366461489299"/>
    <n v="45.508007162176078"/>
  </r>
  <r>
    <x v="37"/>
    <x v="9"/>
    <n v="2"/>
    <x v="49"/>
    <x v="22"/>
    <x v="1"/>
    <n v="6832"/>
    <n v="1708"/>
    <n v="77"/>
    <n v="271"/>
    <n v="154"/>
    <n v="265"/>
    <n v="42"/>
    <n v="1090333"/>
    <n v="933109"/>
    <n v="125255"/>
    <n v="886534"/>
    <n v="211782"/>
    <n v="14160.16883116883"/>
    <n v="3443.2066420664205"/>
    <n v="813.34415584415581"/>
    <n v="3345.4113207547171"/>
    <n v="5042.4285714285716"/>
    <n v="1.1270491803278689E-2"/>
    <n v="3.9666276346604218E-2"/>
    <n v="2.2540983606557378E-2"/>
    <n v="3.8788056206088994E-2"/>
    <n v="6.1475409836065573E-3"/>
    <n v="1.4246212556011429E-2"/>
    <n v="4.5168063676225202E-2"/>
    <n v="2.6725234353044976E-2"/>
    <n v="4.4231084346437292E-2"/>
    <n v="8.3509426159990609E-3"/>
    <n v="159.59206674473069"/>
    <n v="136.57918618266979"/>
    <n v="18.333577283372364"/>
    <n v="129.76200234192038"/>
    <n v="30.998536299765806"/>
    <n v="160.12120014567589"/>
    <n v="137.03201952681562"/>
    <n v="18.394362937053753"/>
    <n v="130.19223306085996"/>
    <n v="31.101313093570063"/>
  </r>
  <r>
    <x v="37"/>
    <x v="9"/>
    <n v="2"/>
    <x v="50"/>
    <x v="23"/>
    <x v="1"/>
    <n v="10556"/>
    <n v="2639"/>
    <n v="127"/>
    <n v="514"/>
    <n v="753"/>
    <n v="871"/>
    <n v="182"/>
    <n v="2017252"/>
    <n v="1383016"/>
    <n v="824565"/>
    <n v="2881957"/>
    <n v="1053273"/>
    <n v="15883.874015748032"/>
    <n v="2690.6926070038912"/>
    <n v="1095.0398406374502"/>
    <n v="3308.7910447761192"/>
    <n v="5787.2142857142853"/>
    <n v="1.2031072375899962E-2"/>
    <n v="4.8692686623721108E-2"/>
    <n v="7.1333838575217884E-2"/>
    <n v="8.2512315270935957E-2"/>
    <n v="1.7241379310344827E-2"/>
    <n v="1.4503536752129585E-2"/>
    <n v="5.3573570966110387E-2"/>
    <n v="7.7170759880929599E-2"/>
    <n v="8.8752044423938192E-2"/>
    <n v="2.0193374629600566E-2"/>
    <n v="191.10003789314135"/>
    <n v="131.01705191360364"/>
    <n v="78.113395225464188"/>
    <n v="273.01600985221677"/>
    <n v="99.779556650246306"/>
    <n v="191.73363713797656"/>
    <n v="131.4514437958251"/>
    <n v="78.372383076916336"/>
    <n v="273.92120453232991"/>
    <n v="100.11037946138013"/>
  </r>
  <r>
    <x v="37"/>
    <x v="9"/>
    <n v="2"/>
    <x v="51"/>
    <x v="24"/>
    <x v="1"/>
    <n v="5484"/>
    <n v="1371"/>
    <n v="72"/>
    <n v="300"/>
    <n v="217"/>
    <n v="568"/>
    <n v="8"/>
    <n v="1013162"/>
    <n v="904269"/>
    <n v="383051"/>
    <n v="1442582"/>
    <n v="73359"/>
    <n v="14071.694444444445"/>
    <n v="3014.23"/>
    <n v="1765.2119815668202"/>
    <n v="2539.7570422535209"/>
    <n v="9169.875"/>
    <n v="1.3129102844638949E-2"/>
    <n v="5.4704595185995623E-2"/>
    <n v="3.9569657184536831E-2"/>
    <n v="0.10357403355215171"/>
    <n v="1.4587892049598833E-3"/>
    <n v="1.6710519871619436E-2"/>
    <n v="6.1859483775443473E-2"/>
    <n v="4.5703339490553732E-2"/>
    <n v="0.11316119093502676"/>
    <n v="2.6596328527238268E-3"/>
    <n v="184.74872355944566"/>
    <n v="164.89223194748359"/>
    <n v="69.848832968636032"/>
    <n v="263.0528811086798"/>
    <n v="13.37691466083151"/>
    <n v="185.36126478665878"/>
    <n v="165.438938242223"/>
    <n v="70.08041935820178"/>
    <n v="263.92504266688621"/>
    <n v="13.421266316230277"/>
  </r>
  <r>
    <x v="37"/>
    <x v="9"/>
    <n v="2"/>
    <x v="52"/>
    <x v="25"/>
    <x v="1"/>
    <n v="24972"/>
    <n v="6243"/>
    <n v="308"/>
    <n v="1167"/>
    <n v="357"/>
    <n v="1179"/>
    <n v="763"/>
    <n v="3995021"/>
    <n v="2969659"/>
    <n v="293147"/>
    <n v="3508355"/>
    <n v="4027605"/>
    <n v="12970.847402597403"/>
    <n v="2544.6949443016283"/>
    <n v="821.140056022409"/>
    <n v="2975.7039864291773"/>
    <n v="5278.6435124508516"/>
    <n v="1.233381387153612E-2"/>
    <n v="4.6732340221047573E-2"/>
    <n v="1.4296011532916868E-2"/>
    <n v="4.7212878423834696E-2"/>
    <n v="3.055422072721448E-2"/>
    <n v="1.39611716561505E-2"/>
    <n v="4.9844382242445508E-2"/>
    <n v="1.6046301324249446E-2"/>
    <n v="5.0340091234232734E-2"/>
    <n v="3.3091840945338194E-2"/>
    <n v="159.9800176197341"/>
    <n v="118.91954989588339"/>
    <n v="11.739027711036361"/>
    <n v="140.49155053660098"/>
    <n v="161.28483901970208"/>
    <n v="160.5104372861565"/>
    <n v="119.31383206265255"/>
    <n v="11.77794889166413"/>
    <n v="140.95735546948904"/>
    <n v="161.8195848697442"/>
  </r>
  <r>
    <x v="37"/>
    <x v="9"/>
    <n v="2"/>
    <x v="53"/>
    <x v="26"/>
    <x v="1"/>
    <n v="12848"/>
    <n v="3212"/>
    <n v="130"/>
    <n v="599"/>
    <n v="1262"/>
    <n v="989"/>
    <n v="150"/>
    <n v="1894253"/>
    <n v="2505058"/>
    <n v="890795"/>
    <n v="3591383"/>
    <n v="439382"/>
    <n v="14571.176923076922"/>
    <n v="4182.0667779632722"/>
    <n v="705.8597464342314"/>
    <n v="3631.3276036400403"/>
    <n v="2929.2133333333331"/>
    <n v="1.0118306351183064E-2"/>
    <n v="4.6622042341220422E-2"/>
    <n v="9.8225404732254051E-2"/>
    <n v="7.6976961394769616E-2"/>
    <n v="1.1674968866749688E-2"/>
    <n v="1.2175540456761683E-2"/>
    <n v="5.0955817318056193E-2"/>
    <n v="0.10434325817077383"/>
    <n v="8.2456257989380971E-2"/>
    <n v="1.3883054540530508E-2"/>
    <n v="147.43563200498133"/>
    <n v="194.97649439601494"/>
    <n v="69.333359277708595"/>
    <n v="279.52856475716067"/>
    <n v="34.198474470734745"/>
    <n v="147.92446029685428"/>
    <n v="195.62294617578388"/>
    <n v="69.563236595183596"/>
    <n v="280.45535205397454"/>
    <n v="34.311860777917424"/>
  </r>
  <r>
    <x v="38"/>
    <x v="9"/>
    <n v="3"/>
    <x v="27"/>
    <x v="0"/>
    <x v="1"/>
    <n v="29660"/>
    <n v="7415"/>
    <n v="48"/>
    <n v="927"/>
    <n v="523"/>
    <n v="1658"/>
    <n v="202"/>
    <n v="927648"/>
    <n v="1879930"/>
    <n v="919258"/>
    <n v="3128529"/>
    <n v="652599"/>
    <n v="19326"/>
    <n v="2027.9719525350592"/>
    <n v="1757.6634799235183"/>
    <n v="1886.9294330518696"/>
    <n v="3230.6881188118814"/>
    <n v="1.6183412002697235E-3"/>
    <n v="3.1254214430209037E-2"/>
    <n v="1.7633175994605531E-2"/>
    <n v="5.5900202292650032E-2"/>
    <n v="6.8105192178017533E-3"/>
    <n v="2.1621593401312009E-3"/>
    <n v="3.3608339620342702E-2"/>
    <n v="1.9413800977465406E-2"/>
    <n v="5.9008237929036311E-2"/>
    <n v="7.9232151865700502E-3"/>
    <n v="31.276062036412679"/>
    <n v="63.382670262980447"/>
    <n v="30.993189480782199"/>
    <n v="105.47973701955496"/>
    <n v="22.00266351989211"/>
    <n v="31.379758977063059"/>
    <n v="63.592817850898356"/>
    <n v="31.095948547010323"/>
    <n v="105.82945898956513"/>
    <n v="22.075614164718054"/>
  </r>
  <r>
    <x v="38"/>
    <x v="9"/>
    <n v="3"/>
    <x v="28"/>
    <x v="1"/>
    <x v="1"/>
    <n v="3444"/>
    <n v="861"/>
    <n v="5"/>
    <n v="65"/>
    <n v="205"/>
    <n v="120"/>
    <n v="14"/>
    <n v="143076"/>
    <n v="212487"/>
    <n v="412863"/>
    <n v="379063"/>
    <n v="116140"/>
    <n v="28615.200000000001"/>
    <n v="3269.0307692307692"/>
    <n v="2013.9658536585366"/>
    <n v="3158.8583333333331"/>
    <n v="8295.7142857142862"/>
    <n v="1.4518002322880372E-3"/>
    <n v="1.8873403019744484E-2"/>
    <n v="5.9523809523809521E-2"/>
    <n v="3.484320557491289E-2"/>
    <n v="4.0650406504065045E-3"/>
    <n v="2.9634886894428624E-3"/>
    <n v="2.4276117055606679E-2"/>
    <n v="6.8917659312962509E-2"/>
    <n v="4.2124059826802146E-2"/>
    <n v="6.5912671396930068E-3"/>
    <n v="41.543554006968641"/>
    <n v="61.697735191637634"/>
    <n v="119.87891986062718"/>
    <n v="110.06475029036005"/>
    <n v="33.722415795586528"/>
    <n v="41.681293197063965"/>
    <n v="61.902296314997137"/>
    <n v="120.2763828540036"/>
    <n v="110.42967404147906"/>
    <n v="33.834223712621323"/>
  </r>
  <r>
    <x v="38"/>
    <x v="9"/>
    <n v="3"/>
    <x v="29"/>
    <x v="2"/>
    <x v="1"/>
    <n v="4028"/>
    <n v="1007"/>
    <n v="23"/>
    <n v="156"/>
    <n v="63"/>
    <n v="403"/>
    <n v="27"/>
    <n v="249777"/>
    <n v="458403"/>
    <n v="63295"/>
    <n v="1158218"/>
    <n v="143532"/>
    <n v="10859.869565217392"/>
    <n v="2938.4807692307691"/>
    <n v="1004.6825396825396"/>
    <n v="2873.9900744416873"/>
    <n v="5316"/>
    <n v="5.7100297914597815E-3"/>
    <n v="3.8728897715988087E-2"/>
    <n v="1.564051638530288E-2"/>
    <n v="0.10004965243296922"/>
    <n v="6.7030784508440916E-3"/>
    <n v="8.4762509980861357E-3"/>
    <n v="4.5812459752049624E-2"/>
    <n v="2.0195780880516163E-2"/>
    <n v="0.11106576225194836"/>
    <n v="9.6987064833200798E-3"/>
    <n v="62.01017874875869"/>
    <n v="113.80412115193644"/>
    <n v="15.713753723932472"/>
    <n v="287.54170804369414"/>
    <n v="35.633565044687188"/>
    <n v="62.21577579028979"/>
    <n v="114.18144292547436"/>
    <n v="15.765853255689642"/>
    <n v="288.49506321349787"/>
    <n v="35.751709447754891"/>
  </r>
  <r>
    <x v="38"/>
    <x v="9"/>
    <n v="3"/>
    <x v="30"/>
    <x v="3"/>
    <x v="1"/>
    <n v="28148"/>
    <n v="7037"/>
    <n v="45"/>
    <n v="725"/>
    <n v="1080"/>
    <n v="1780"/>
    <n v="952"/>
    <n v="811954"/>
    <n v="2531168"/>
    <n v="949727"/>
    <n v="5378718"/>
    <n v="5366724"/>
    <n v="18043.422222222223"/>
    <n v="3491.2662068965519"/>
    <n v="879.37685185185182"/>
    <n v="3021.7516853932584"/>
    <n v="5637.3151260504201"/>
    <n v="1.5986926246980247E-3"/>
    <n v="2.5756714509023733E-2"/>
    <n v="3.8368622992752593E-2"/>
    <n v="6.323717493249964E-2"/>
    <n v="3.3821230638055991E-2"/>
    <n v="2.1535319131144202E-3"/>
    <n v="2.7956655807545958E-2"/>
    <n v="4.1036246704858982E-2"/>
    <n v="6.6617303376403036E-2"/>
    <n v="3.6331703886702968E-2"/>
    <n v="28.845886030979109"/>
    <n v="89.923546966036668"/>
    <n v="33.740478897257354"/>
    <n v="191.08703993178912"/>
    <n v="190.66093505755293"/>
    <n v="28.94152563318605"/>
    <n v="90.22169181246754"/>
    <n v="33.852346703173936"/>
    <n v="191.72059608140265"/>
    <n v="191.29307844069339"/>
  </r>
  <r>
    <x v="38"/>
    <x v="9"/>
    <n v="3"/>
    <x v="31"/>
    <x v="4"/>
    <x v="1"/>
    <n v="11268"/>
    <n v="2817"/>
    <n v="31"/>
    <n v="243"/>
    <n v="669"/>
    <n v="385"/>
    <n v="72"/>
    <n v="770783"/>
    <n v="878673"/>
    <n v="1652532"/>
    <n v="1420359"/>
    <n v="262060"/>
    <n v="24863.967741935485"/>
    <n v="3615.9382716049381"/>
    <n v="2470.1524663677128"/>
    <n v="3689.244155844156"/>
    <n v="3639.7222222222222"/>
    <n v="2.7511537096201631E-3"/>
    <n v="2.1565495207667731E-2"/>
    <n v="5.9371671991480302E-2"/>
    <n v="3.4167554135605252E-2"/>
    <n v="6.3897763578274758E-3"/>
    <n v="3.9008726895812485E-3"/>
    <n v="2.4753934110598591E-2"/>
    <n v="6.4558850197940346E-2"/>
    <n v="3.8154959078511706E-2"/>
    <n v="8.1387503711242044E-3"/>
    <n v="68.404597089101884"/>
    <n v="77.979499467518636"/>
    <n v="146.65708200212993"/>
    <n v="126.0524494142705"/>
    <n v="23.257011004614839"/>
    <n v="68.631395061183653"/>
    <n v="78.238043382632227"/>
    <n v="147.14332898266818"/>
    <n v="126.47038097325412"/>
    <n v="23.334120484927386"/>
  </r>
  <r>
    <x v="38"/>
    <x v="9"/>
    <n v="3"/>
    <x v="32"/>
    <x v="5"/>
    <x v="1"/>
    <n v="4680"/>
    <n v="1170"/>
    <n v="30"/>
    <n v="127"/>
    <n v="229"/>
    <n v="191"/>
    <n v="55"/>
    <n v="624963"/>
    <n v="444809"/>
    <n v="326558"/>
    <n v="719296"/>
    <n v="293093"/>
    <n v="20832.099999999999"/>
    <n v="3502.4330708661419"/>
    <n v="1426.0174672489084"/>
    <n v="3765.9476439790574"/>
    <n v="5328.9636363636364"/>
    <n v="6.41025641025641E-3"/>
    <n v="2.7136752136752137E-2"/>
    <n v="4.8931623931623931E-2"/>
    <n v="4.0811965811965813E-2"/>
    <n v="1.1752136752136752E-2"/>
    <n v="9.1284115787415888E-3"/>
    <n v="3.2670735217813503E-2"/>
    <n v="5.627902386057744E-2"/>
    <n v="4.7550704685104285E-2"/>
    <n v="1.5422629367880022E-2"/>
    <n v="133.53910256410256"/>
    <n v="95.044658119658123"/>
    <n v="69.777350427350427"/>
    <n v="153.69572649572649"/>
    <n v="62.626709401709405"/>
    <n v="133.98185639855183"/>
    <n v="95.359782199559717"/>
    <n v="70.008699813906247"/>
    <n v="154.20531036245782"/>
    <n v="62.834350573427152"/>
  </r>
  <r>
    <x v="38"/>
    <x v="9"/>
    <n v="3"/>
    <x v="33"/>
    <x v="6"/>
    <x v="1"/>
    <n v="31916"/>
    <n v="7979"/>
    <n v="90"/>
    <n v="1034"/>
    <n v="802"/>
    <n v="1709"/>
    <n v="293"/>
    <n v="3071170"/>
    <n v="3081358"/>
    <n v="1278533"/>
    <n v="4544131"/>
    <n v="2639567"/>
    <n v="34124.111111111109"/>
    <n v="2980.036750483559"/>
    <n v="1594.1807980049875"/>
    <n v="2658.9414862492686"/>
    <n v="9008.761092150171"/>
    <n v="2.8199022433888958E-3"/>
    <n v="3.2397543551823539E-2"/>
    <n v="2.512846221330994E-2"/>
    <n v="5.3546810377240253E-2"/>
    <n v="9.1803484145882939E-3"/>
    <n v="3.5115030965753215E-3"/>
    <n v="3.4706715191990721E-2"/>
    <n v="2.7169769304547127E-2"/>
    <n v="5.6482891599911399E-2"/>
    <n v="1.042422868854798E-2"/>
    <n v="96.226657475874163"/>
    <n v="96.545870409825795"/>
    <n v="40.059311943852613"/>
    <n v="142.37783556836698"/>
    <n v="82.70356560972553"/>
    <n v="96.54570051836599"/>
    <n v="96.865971814608514"/>
    <n v="40.192130074482371"/>
    <n v="142.84989454905559"/>
    <n v="82.977772340886958"/>
  </r>
  <r>
    <x v="38"/>
    <x v="9"/>
    <n v="3"/>
    <x v="34"/>
    <x v="7"/>
    <x v="1"/>
    <n v="29804"/>
    <n v="7451"/>
    <n v="241"/>
    <n v="817"/>
    <n v="442"/>
    <n v="1254"/>
    <n v="189"/>
    <n v="3846323"/>
    <n v="1821309"/>
    <n v="412962"/>
    <n v="3634556"/>
    <n v="1035853"/>
    <n v="15959.846473029045"/>
    <n v="2229.2643818849451"/>
    <n v="934.30316742081448"/>
    <n v="2898.3700159489631"/>
    <n v="5480.7037037037035"/>
    <n v="8.0861629311501804E-3"/>
    <n v="2.7412427862031942E-2"/>
    <n v="1.4830224130989129E-2"/>
    <n v="4.2074889276607165E-2"/>
    <n v="6.3414306804455778E-3"/>
    <n v="9.2948861421801032E-3"/>
    <n v="2.961614958380316E-2"/>
    <n v="1.6461577487243889E-2"/>
    <n v="4.4784431439908533E-2"/>
    <n v="7.4127794114001947E-3"/>
    <n v="129.05391893705544"/>
    <n v="61.109549053818277"/>
    <n v="13.85592537914374"/>
    <n v="121.94859750369078"/>
    <n v="34.755502617098379"/>
    <n v="129.48180197927266"/>
    <n v="61.312160024279578"/>
    <n v="13.901865212298706"/>
    <n v="122.35292258985459"/>
    <n v="34.870735771705995"/>
  </r>
  <r>
    <x v="38"/>
    <x v="9"/>
    <n v="3"/>
    <x v="35"/>
    <x v="8"/>
    <x v="1"/>
    <n v="3856"/>
    <n v="964"/>
    <n v="33"/>
    <n v="106"/>
    <n v="179"/>
    <n v="145"/>
    <n v="45"/>
    <n v="436953"/>
    <n v="350682"/>
    <n v="187731"/>
    <n v="491066"/>
    <n v="197223"/>
    <n v="13241"/>
    <n v="3308.3207547169814"/>
    <n v="1048.7765363128492"/>
    <n v="3386.6620689655174"/>
    <n v="4382.7333333333336"/>
    <n v="8.5580912863070548E-3"/>
    <n v="2.7489626556016597E-2"/>
    <n v="4.6421161825726143E-2"/>
    <n v="3.7603734439834023E-2"/>
    <n v="1.1670124481327801E-2"/>
    <n v="1.2014375932819069E-2"/>
    <n v="3.3624688466696681E-2"/>
    <n v="5.4315645184574241E-2"/>
    <n v="4.4741788971769156E-2"/>
    <n v="1.5699856021050188E-2"/>
    <n v="113.31768672199171"/>
    <n v="90.944502074688799"/>
    <n v="48.685425311203318"/>
    <n v="127.35114107883817"/>
    <n v="51.147043568464731"/>
    <n v="113.69339570418289"/>
    <n v="91.246031935549738"/>
    <n v="48.846843639800973"/>
    <n v="127.77337849807707"/>
    <n v="51.316623483454883"/>
  </r>
  <r>
    <x v="38"/>
    <x v="9"/>
    <n v="3"/>
    <x v="36"/>
    <x v="9"/>
    <x v="1"/>
    <n v="2832"/>
    <n v="708"/>
    <n v="25"/>
    <n v="91"/>
    <n v="166"/>
    <n v="132"/>
    <n v="27"/>
    <n v="423466"/>
    <n v="320643"/>
    <n v="146316"/>
    <n v="464936"/>
    <n v="127934"/>
    <n v="16938.64"/>
    <n v="3523.5494505494507"/>
    <n v="881.42168674698792"/>
    <n v="3522.242424242424"/>
    <n v="4738.2962962962965"/>
    <n v="8.8276836158192092E-3"/>
    <n v="3.2132768361581923E-2"/>
    <n v="5.8615819209039549E-2"/>
    <n v="4.6610169491525424E-2"/>
    <n v="9.5338983050847464E-3"/>
    <n v="1.2923186707844458E-2"/>
    <n v="3.9854083202758815E-2"/>
    <n v="6.8900721355773006E-2"/>
    <n v="5.5839812326177962E-2"/>
    <n v="1.3788553427035439E-2"/>
    <n v="149.52895480225988"/>
    <n v="113.22139830508475"/>
    <n v="51.665254237288138"/>
    <n v="164.17231638418079"/>
    <n v="45.174435028248588"/>
    <n v="150.02472358330371"/>
    <n v="113.59678803946775"/>
    <n v="51.836552298920495"/>
    <n v="164.71663577223885"/>
    <n v="45.324212538684044"/>
  </r>
  <r>
    <x v="38"/>
    <x v="9"/>
    <n v="3"/>
    <x v="37"/>
    <x v="10"/>
    <x v="1"/>
    <n v="7728"/>
    <n v="1932"/>
    <n v="66"/>
    <n v="238"/>
    <n v="555"/>
    <n v="625"/>
    <n v="49"/>
    <n v="1339962"/>
    <n v="954630"/>
    <n v="648602"/>
    <n v="1800068"/>
    <n v="270996"/>
    <n v="20302.454545454544"/>
    <n v="4011.0504201680674"/>
    <n v="1168.6522522522523"/>
    <n v="2880.1088"/>
    <n v="5530.5306122448983"/>
    <n v="8.5403726708074539E-3"/>
    <n v="3.0797101449275364E-2"/>
    <n v="7.1816770186335407E-2"/>
    <n v="8.087474120082816E-2"/>
    <n v="6.3405797101449279E-3"/>
    <n v="1.0979296812089539E-2"/>
    <n v="3.5376249005978987E-2"/>
    <n v="7.8659858705816058E-2"/>
    <n v="8.8101044188756278E-2"/>
    <n v="8.4443853969738691E-3"/>
    <n v="173.39052795031057"/>
    <n v="123.52872670807453"/>
    <n v="83.928830227743276"/>
    <n v="232.92805383022775"/>
    <n v="35.066770186335404"/>
    <n v="173.96541065981756"/>
    <n v="123.93829077106786"/>
    <n v="84.207099369070903"/>
    <n v="233.70033540921045"/>
    <n v="35.183035360083281"/>
  </r>
  <r>
    <x v="38"/>
    <x v="9"/>
    <n v="3"/>
    <x v="38"/>
    <x v="11"/>
    <x v="1"/>
    <n v="29844"/>
    <n v="7461"/>
    <n v="51"/>
    <n v="674"/>
    <n v="2824"/>
    <n v="978"/>
    <n v="232"/>
    <n v="1060734"/>
    <n v="1597222"/>
    <n v="4339248"/>
    <n v="2100241"/>
    <n v="1297089"/>
    <n v="20798.705882352941"/>
    <n v="2369.7655786350147"/>
    <n v="1536.5609065155807"/>
    <n v="2147.4856850715746"/>
    <n v="5590.9008620689656"/>
    <n v="1.708886208283072E-3"/>
    <n v="2.2584104007505695E-2"/>
    <n v="9.4625385337086185E-2"/>
    <n v="3.277040611178126E-2"/>
    <n v="7.7737568690524061E-3"/>
    <n v="2.2659598119928468E-3"/>
    <n v="2.4587969362942604E-2"/>
    <n v="9.857309670803488E-2"/>
    <n v="3.5171632487327027E-2"/>
    <n v="8.9582927944997556E-3"/>
    <n v="35.542621632488945"/>
    <n v="53.519032301300093"/>
    <n v="145.39766787293928"/>
    <n v="70.373978019032307"/>
    <n v="43.462303980699637"/>
    <n v="35.660464509309314"/>
    <n v="53.696476632678916"/>
    <n v="145.87973921934378"/>
    <n v="70.60730554643888"/>
    <n v="43.606404857311546"/>
  </r>
  <r>
    <x v="38"/>
    <x v="9"/>
    <n v="3"/>
    <x v="39"/>
    <x v="12"/>
    <x v="1"/>
    <n v="21168"/>
    <n v="5292"/>
    <n v="75"/>
    <n v="640"/>
    <n v="998"/>
    <n v="1320"/>
    <n v="230"/>
    <n v="1952036"/>
    <n v="2204636"/>
    <n v="1469437"/>
    <n v="3820053"/>
    <n v="1000452"/>
    <n v="26027.146666666667"/>
    <n v="3444.7437500000001"/>
    <n v="1472.3817635270541"/>
    <n v="2893.9795454545456"/>
    <n v="4349.7913043478256"/>
    <n v="3.5430839002267575E-3"/>
    <n v="3.0234315948601664E-2"/>
    <n v="4.7146636432350716E-2"/>
    <n v="6.2358276643990927E-2"/>
    <n v="1.0865457294028722E-2"/>
    <n v="4.4946434864262357E-3"/>
    <n v="3.2976518226525642E-2"/>
    <n v="5.0540969073702029E-2"/>
    <n v="6.6230688329517257E-2"/>
    <n v="1.252568515057575E-2"/>
    <n v="92.216364323507179"/>
    <n v="104.1494708994709"/>
    <n v="69.417847694633409"/>
    <n v="180.46357709750566"/>
    <n v="47.262471655328795"/>
    <n v="92.522111090702978"/>
    <n v="104.49478232295053"/>
    <n v="69.648005136580124"/>
    <n v="181.06191076310745"/>
    <n v="47.419172128442291"/>
  </r>
  <r>
    <x v="38"/>
    <x v="9"/>
    <n v="3"/>
    <x v="40"/>
    <x v="13"/>
    <x v="1"/>
    <n v="6400"/>
    <n v="1600"/>
    <n v="54"/>
    <n v="196"/>
    <n v="414"/>
    <n v="279"/>
    <n v="106"/>
    <n v="1162653"/>
    <n v="708641"/>
    <n v="715500"/>
    <n v="999408"/>
    <n v="850800"/>
    <n v="21530.611111111109"/>
    <n v="3615.5153061224491"/>
    <n v="1728.2608695652175"/>
    <n v="3582.1075268817203"/>
    <n v="8026.4150943396226"/>
    <n v="8.4375000000000006E-3"/>
    <n v="3.0624999999999999E-2"/>
    <n v="6.4687499999999995E-2"/>
    <n v="4.3593750000000001E-2"/>
    <n v="1.6562500000000001E-2"/>
    <n v="1.1101491739518014E-2"/>
    <n v="3.5643222233862078E-2"/>
    <n v="7.1851482014504087E-2"/>
    <n v="4.9540767978699413E-2"/>
    <n v="2.0279583027895273E-2"/>
    <n v="181.66453125000001"/>
    <n v="110.72515625"/>
    <n v="111.796875"/>
    <n v="156.1575"/>
    <n v="132.9375"/>
    <n v="182.26684672352025"/>
    <n v="111.09226960150802"/>
    <n v="112.16754167466883"/>
    <n v="156.67524596785105"/>
    <n v="133.3782591988934"/>
  </r>
  <r>
    <x v="38"/>
    <x v="9"/>
    <n v="3"/>
    <x v="41"/>
    <x v="14"/>
    <x v="1"/>
    <n v="31740"/>
    <n v="7935"/>
    <n v="240"/>
    <n v="986"/>
    <n v="1910"/>
    <n v="1678"/>
    <n v="381"/>
    <n v="4062265"/>
    <n v="3570244"/>
    <n v="3836349"/>
    <n v="5736228"/>
    <n v="4683259"/>
    <n v="16926.104166666668"/>
    <n v="3620.9371196754564"/>
    <n v="2008.5596858638744"/>
    <n v="3418.4910607866509"/>
    <n v="12292.018372703413"/>
    <n v="7.5614366729678641E-3"/>
    <n v="3.1064902331442976E-2"/>
    <n v="6.0176433522369253E-2"/>
    <n v="5.2867044738500318E-2"/>
    <n v="1.2003780718336484E-2"/>
    <n v="8.6943754331077587E-3"/>
    <n v="3.3333903919699467E-2"/>
    <n v="6.3286637322752262E-2"/>
    <n v="5.5793557692828059E-2"/>
    <n v="1.3428040227693151E-2"/>
    <n v="127.9856647763075"/>
    <n v="112.48405797101449"/>
    <n v="120.8679584120983"/>
    <n v="180.72551984877126"/>
    <n v="147.55069313169503"/>
    <n v="128.41000598233776"/>
    <n v="112.85700302624409"/>
    <n v="121.26870059937879"/>
    <n v="181.32472199525469"/>
    <n v="148.03990291298996"/>
  </r>
  <r>
    <x v="38"/>
    <x v="9"/>
    <n v="3"/>
    <x v="42"/>
    <x v="15"/>
    <x v="1"/>
    <n v="4460"/>
    <n v="1115"/>
    <n v="40"/>
    <n v="155"/>
    <n v="172"/>
    <n v="246"/>
    <n v="70"/>
    <n v="676984"/>
    <n v="547119"/>
    <n v="226365"/>
    <n v="738234"/>
    <n v="549846"/>
    <n v="16924.599999999999"/>
    <n v="3529.8"/>
    <n v="1316.0755813953488"/>
    <n v="3000.9512195121952"/>
    <n v="7854.9428571428571"/>
    <n v="8.9686098654708519E-3"/>
    <n v="3.4753363228699555E-2"/>
    <n v="3.8565022421524667E-2"/>
    <n v="5.5156950672645741E-2"/>
    <n v="1.5695067264573991E-2"/>
    <n v="1.2257843808600708E-2"/>
    <n v="4.1143439765636454E-2"/>
    <n v="4.5283103559536519E-2"/>
    <n v="6.3121632882055245E-2"/>
    <n v="2.0031522954250383E-2"/>
    <n v="151.79013452914799"/>
    <n v="122.67242152466368"/>
    <n v="50.754484304932738"/>
    <n v="165.52331838565021"/>
    <n v="123.28385650224216"/>
    <n v="152.2934003352222"/>
    <n v="123.07914647614483"/>
    <n v="50.922762675163035"/>
    <n v="166.07211707082061"/>
    <n v="123.69260868900977"/>
  </r>
  <r>
    <x v="38"/>
    <x v="9"/>
    <n v="3"/>
    <x v="43"/>
    <x v="16"/>
    <x v="1"/>
    <n v="7600"/>
    <n v="1900"/>
    <n v="66"/>
    <n v="242"/>
    <n v="489"/>
    <n v="344"/>
    <n v="49"/>
    <n v="1418625"/>
    <n v="420523"/>
    <n v="398699"/>
    <n v="1064200"/>
    <n v="295081"/>
    <n v="21494.31818181818"/>
    <n v="1737.6983471074379"/>
    <n v="815.33537832310833"/>
    <n v="3093.6046511627906"/>
    <n v="6022.0612244897957"/>
    <n v="8.6842105263157891E-3"/>
    <n v="3.1842105263157894E-2"/>
    <n v="6.4342105263157895E-2"/>
    <n v="4.5263157894736845E-2"/>
    <n v="6.4473684210526313E-3"/>
    <n v="1.1164031382820202E-2"/>
    <n v="3.6534808680779803E-2"/>
    <n v="7.0899861988199267E-2"/>
    <n v="5.0819172656160608E-2"/>
    <n v="8.5864916695156807E-3"/>
    <n v="186.66118421052633"/>
    <n v="55.331973684210524"/>
    <n v="52.460394736842105"/>
    <n v="140.02631578947367"/>
    <n v="38.82644736842105"/>
    <n v="187.2800662717741"/>
    <n v="55.515428889808973"/>
    <n v="52.634329116214687"/>
    <n v="140.49057821934758"/>
    <n v="38.955177890944661"/>
  </r>
  <r>
    <x v="38"/>
    <x v="9"/>
    <n v="3"/>
    <x v="44"/>
    <x v="17"/>
    <x v="1"/>
    <n v="26136"/>
    <n v="6534"/>
    <n v="156"/>
    <n v="745"/>
    <n v="2333"/>
    <n v="1022"/>
    <n v="243"/>
    <n v="2815372"/>
    <n v="2659412"/>
    <n v="1583896"/>
    <n v="3694235"/>
    <n v="544774"/>
    <n v="18047.25641025641"/>
    <n v="3569.6805369127519"/>
    <n v="678.90955850835837"/>
    <n v="3614.7113502935422"/>
    <n v="2241.8683127572017"/>
    <n v="5.9687786960514232E-3"/>
    <n v="2.8504744413835322E-2"/>
    <n v="8.9263850627486985E-2"/>
    <n v="3.9103152739516374E-2"/>
    <n v="9.2975206611570251E-3"/>
    <n v="7.0789221728802584E-3"/>
    <n v="3.0903109414757483E-2"/>
    <n v="9.3373175308083284E-2"/>
    <n v="4.1896858296657194E-2"/>
    <n v="1.0680741621451134E-2"/>
    <n v="107.72007958371594"/>
    <n v="101.75283134374044"/>
    <n v="60.602081420263239"/>
    <n v="141.34661003979187"/>
    <n v="20.843816957453321"/>
    <n v="108.07722949237267"/>
    <n v="102.0901966201162"/>
    <n v="60.803009863013166"/>
    <n v="141.81524995409325"/>
    <n v="20.912925403633277"/>
  </r>
  <r>
    <x v="38"/>
    <x v="9"/>
    <n v="3"/>
    <x v="45"/>
    <x v="18"/>
    <x v="1"/>
    <n v="25064"/>
    <n v="6266"/>
    <n v="95"/>
    <n v="908"/>
    <n v="1434"/>
    <n v="1467"/>
    <n v="303"/>
    <n v="4055896"/>
    <n v="3636886"/>
    <n v="1702609"/>
    <n v="5660204"/>
    <n v="3640498"/>
    <n v="42693.642105263156"/>
    <n v="4005.3810572687225"/>
    <n v="1187.3145048814504"/>
    <n v="3858.3531015678254"/>
    <n v="12014.84488448845"/>
    <n v="3.7902968400893712E-3"/>
    <n v="3.6227258218959467E-2"/>
    <n v="5.7213533354612191E-2"/>
    <n v="5.8530162783274817E-2"/>
    <n v="1.2089052026811363E-2"/>
    <n v="4.6946597145055228E-3"/>
    <n v="3.8977277779635396E-2"/>
    <n v="6.0631649256132923E-2"/>
    <n v="6.1984969867017438E-2"/>
    <n v="1.3697421244224564E-2"/>
    <n v="161.82157676348547"/>
    <n v="145.10397382700287"/>
    <n v="67.930458027449731"/>
    <n v="225.8300351101181"/>
    <n v="145.24808490264923"/>
    <n v="162.3581021873722"/>
    <n v="145.58507141993368"/>
    <n v="68.155683973933165"/>
    <n v="226.57878294546333"/>
    <n v="145.72966030118232"/>
  </r>
  <r>
    <x v="38"/>
    <x v="9"/>
    <n v="3"/>
    <x v="46"/>
    <x v="19"/>
    <x v="1"/>
    <n v="13840"/>
    <n v="3460"/>
    <n v="133"/>
    <n v="404"/>
    <n v="1124"/>
    <n v="620"/>
    <n v="138"/>
    <n v="1920829"/>
    <n v="1459088"/>
    <n v="1191832"/>
    <n v="1868834"/>
    <n v="425047"/>
    <n v="14442.323308270677"/>
    <n v="3611.6039603960394"/>
    <n v="1060.3487544483985"/>
    <n v="3014.248387096774"/>
    <n v="3080.050724637681"/>
    <n v="9.6098265895953761E-3"/>
    <n v="2.9190751445086704E-2"/>
    <n v="8.1213872832369943E-2"/>
    <n v="4.4797687861271675E-2"/>
    <n v="9.971098265895954E-3"/>
    <n v="1.1542012063230396E-2"/>
    <n v="3.2524842573955048E-2"/>
    <n v="8.6624033978036308E-2"/>
    <n v="4.8894663279181252E-2"/>
    <n v="1.1938908933787323E-2"/>
    <n v="138.78822254335259"/>
    <n v="105.42543352601156"/>
    <n v="86.115028901734107"/>
    <n v="135.03135838150288"/>
    <n v="30.711488439306358"/>
    <n v="139.24838002926927"/>
    <n v="105.77497545078009"/>
    <n v="86.400546465637532"/>
    <n v="135.4790598453165"/>
    <n v="30.813313515310742"/>
  </r>
  <r>
    <x v="38"/>
    <x v="9"/>
    <n v="3"/>
    <x v="47"/>
    <x v="20"/>
    <x v="1"/>
    <n v="12776"/>
    <n v="3194"/>
    <n v="105"/>
    <n v="478"/>
    <n v="1105"/>
    <n v="692"/>
    <n v="121"/>
    <n v="1926247"/>
    <n v="2120826"/>
    <n v="7449555"/>
    <n v="3185499"/>
    <n v="525978"/>
    <n v="18345.209523809524"/>
    <n v="4436.8744769874475"/>
    <n v="6741.6787330316738"/>
    <n v="4603.3222543352604"/>
    <n v="4346.9256198347111"/>
    <n v="8.2185347526612402E-3"/>
    <n v="3.7413901064495929E-2"/>
    <n v="8.6490294301815901E-2"/>
    <n v="5.4164057608015029E-2"/>
    <n v="9.470882905447715E-3"/>
    <n v="1.0079608835959474E-2"/>
    <n v="4.1325864249022348E-2"/>
    <n v="9.2284564453667492E-2"/>
    <n v="5.8829813056207429E-2"/>
    <n v="1.1467465708976218E-2"/>
    <n v="150.77074201628054"/>
    <n v="166.00078271759548"/>
    <n v="583.08977770820286"/>
    <n v="249.33461177207263"/>
    <n v="41.169223544145275"/>
    <n v="151.27062798876881"/>
    <n v="166.55116445342088"/>
    <n v="585.02303343593667"/>
    <n v="250.16128990082532"/>
    <n v="41.305721627743822"/>
  </r>
  <r>
    <x v="38"/>
    <x v="9"/>
    <n v="3"/>
    <x v="48"/>
    <x v="21"/>
    <x v="1"/>
    <n v="22372"/>
    <n v="5593"/>
    <n v="249"/>
    <n v="953"/>
    <n v="960"/>
    <n v="1491"/>
    <n v="356"/>
    <n v="3535482"/>
    <n v="3080025"/>
    <n v="1424313"/>
    <n v="4538196"/>
    <n v="1022370"/>
    <n v="14198.722891566265"/>
    <n v="3231.9254984260233"/>
    <n v="1483.659375"/>
    <n v="3043.7263581488933"/>
    <n v="2871.825842696629"/>
    <n v="1.1129983908457E-2"/>
    <n v="4.2597890219917757E-2"/>
    <n v="4.291078133381012E-2"/>
    <n v="6.6645807259073847E-2"/>
    <n v="1.5912748077954585E-2"/>
    <n v="1.2764241037927683E-2"/>
    <n v="4.5743789041856241E-2"/>
    <n v="4.6067696699118664E-2"/>
    <n v="7.0531005410763778E-2"/>
    <n v="1.7862111947172365E-2"/>
    <n v="158.03155730377259"/>
    <n v="137.67320758090472"/>
    <n v="63.664983014482388"/>
    <n v="202.85160021455391"/>
    <n v="45.698641158591094"/>
    <n v="158.55551677793969"/>
    <n v="138.12966819346661"/>
    <n v="63.876066620771255"/>
    <n v="203.52416219898129"/>
    <n v="45.850156693843211"/>
  </r>
  <r>
    <x v="38"/>
    <x v="9"/>
    <n v="3"/>
    <x v="49"/>
    <x v="22"/>
    <x v="1"/>
    <n v="7032"/>
    <n v="1758"/>
    <n v="83"/>
    <n v="293"/>
    <n v="436"/>
    <n v="506"/>
    <n v="184"/>
    <n v="1330757"/>
    <n v="984813"/>
    <n v="394976"/>
    <n v="1577993"/>
    <n v="1029815"/>
    <n v="16033.216867469879"/>
    <n v="3361.1365187713309"/>
    <n v="905.90825688073392"/>
    <n v="3118.5632411067195"/>
    <n v="5596.820652173913"/>
    <n v="1.1803185437997724E-2"/>
    <n v="4.1666666666666664E-2"/>
    <n v="6.2002275312855515E-2"/>
    <n v="7.1956769055745162E-2"/>
    <n v="2.6166097838452786E-2"/>
    <n v="1.4803990819283621E-2"/>
    <n v="4.7218918629302373E-2"/>
    <n v="6.8702991076103517E-2"/>
    <n v="7.9136967066163744E-2"/>
    <n v="3.0601453138165591E-2"/>
    <n v="189.24303185437998"/>
    <n v="140.04735494880546"/>
    <n v="56.168373151308302"/>
    <n v="224.40173492605234"/>
    <n v="146.44695676905573"/>
    <n v="189.87047412699906"/>
    <n v="140.51168713479044"/>
    <n v="56.35460147028013"/>
    <n v="225.14574717930142"/>
    <n v="146.93250707161076"/>
  </r>
  <r>
    <x v="38"/>
    <x v="9"/>
    <n v="3"/>
    <x v="50"/>
    <x v="23"/>
    <x v="1"/>
    <n v="10864"/>
    <n v="2716"/>
    <n v="135"/>
    <n v="539"/>
    <n v="175"/>
    <n v="1074"/>
    <n v="513"/>
    <n v="2461292"/>
    <n v="1429650"/>
    <n v="216129"/>
    <n v="3267785"/>
    <n v="3136900"/>
    <n v="18231.792592592592"/>
    <n v="2652.4118738404454"/>
    <n v="1235.0228571428572"/>
    <n v="3042.6303538175048"/>
    <n v="6114.8148148148148"/>
    <n v="1.2426362297496317E-2"/>
    <n v="4.9613402061855667E-2"/>
    <n v="1.6108247422680411E-2"/>
    <n v="9.8858615611192927E-2"/>
    <n v="4.7220176730486008E-2"/>
    <n v="1.4902745175073822E-2"/>
    <n v="5.4467524184822279E-2"/>
    <n v="1.8922472628425328E-2"/>
    <n v="0.10553074980048867"/>
    <n v="5.1961735332457931E-2"/>
    <n v="226.55486008836525"/>
    <n v="131.595176730486"/>
    <n v="19.894053755522826"/>
    <n v="300.79022459499265"/>
    <n v="288.74263622974962"/>
    <n v="227.3060111077387"/>
    <n v="132.03148540692393"/>
    <n v="19.960013226673002"/>
    <n v="301.78750571151329"/>
    <n v="289.69997312137912"/>
  </r>
  <r>
    <x v="38"/>
    <x v="9"/>
    <n v="3"/>
    <x v="51"/>
    <x v="24"/>
    <x v="1"/>
    <n v="5600"/>
    <n v="1400"/>
    <n v="77"/>
    <n v="305"/>
    <n v="231"/>
    <n v="571"/>
    <n v="11"/>
    <n v="1048361"/>
    <n v="873850"/>
    <n v="477216"/>
    <n v="1448792"/>
    <n v="66601"/>
    <n v="13615.077922077922"/>
    <n v="2865.0819672131147"/>
    <n v="2065.8701298701299"/>
    <n v="2537.2889667250438"/>
    <n v="6054.636363636364"/>
    <n v="1.375E-2"/>
    <n v="5.4464285714285715E-2"/>
    <n v="4.1250000000000002E-2"/>
    <n v="0.10196428571428572"/>
    <n v="1.9642857142857144E-3"/>
    <n v="1.7375824379014429E-2"/>
    <n v="6.1530011557810863E-2"/>
    <n v="4.7441937619998716E-2"/>
    <n v="0.11138606122943406"/>
    <n v="3.3428825518354039E-3"/>
    <n v="187.20732142857142"/>
    <n v="156.04464285714286"/>
    <n v="85.217142857142861"/>
    <n v="258.71285714285716"/>
    <n v="11.893035714285714"/>
    <n v="187.82801422796842"/>
    <n v="156.56201464296194"/>
    <n v="85.499683446650707"/>
    <n v="259.57062919105812"/>
    <n v="11.932467514145342"/>
  </r>
  <r>
    <x v="38"/>
    <x v="9"/>
    <n v="3"/>
    <x v="52"/>
    <x v="25"/>
    <x v="1"/>
    <n v="25700"/>
    <n v="6425"/>
    <n v="332"/>
    <n v="1243"/>
    <n v="382"/>
    <n v="996"/>
    <n v="157"/>
    <n v="5150486"/>
    <n v="3095827"/>
    <n v="348899"/>
    <n v="2780515"/>
    <n v="899154"/>
    <n v="15513.512048192772"/>
    <n v="2490.6090104585678"/>
    <n v="913.34816753926702"/>
    <n v="2791.6817269076305"/>
    <n v="5727.0955414012742"/>
    <n v="1.2918287937743191E-2"/>
    <n v="4.8365758754863812E-2"/>
    <n v="1.4863813229571985E-2"/>
    <n v="3.8754863813229574E-2"/>
    <n v="6.1089494163424126E-3"/>
    <n v="1.4559513952965439E-2"/>
    <n v="5.1483882827548934E-2"/>
    <n v="1.6622557174540305E-2"/>
    <n v="4.1560100723617141E-2"/>
    <n v="7.2414593340051694E-3"/>
    <n v="200.40801556420234"/>
    <n v="120.46019455252919"/>
    <n v="13.575836575875487"/>
    <n v="108.19124513618677"/>
    <n v="34.986536964980544"/>
    <n v="201.07247575332804"/>
    <n v="120.85958478364921"/>
    <n v="13.62084776424213"/>
    <n v="108.54995721166213"/>
    <n v="35.102536122515019"/>
  </r>
  <r>
    <x v="38"/>
    <x v="9"/>
    <n v="3"/>
    <x v="53"/>
    <x v="26"/>
    <x v="1"/>
    <n v="13392"/>
    <n v="3348"/>
    <n v="130"/>
    <n v="613"/>
    <n v="1137"/>
    <n v="1021"/>
    <n v="178"/>
    <n v="1946248"/>
    <n v="2474967"/>
    <n v="930084"/>
    <n v="4074478"/>
    <n v="601751"/>
    <n v="14971.138461538461"/>
    <n v="4037.4665579119087"/>
    <n v="818.01583113456468"/>
    <n v="3990.6738491674828"/>
    <n v="3380.6235955056181"/>
    <n v="9.707287933094385E-3"/>
    <n v="4.577359617682198E-2"/>
    <n v="8.4901433691756276E-2"/>
    <n v="7.6239545997610514E-2"/>
    <n v="1.3291517323775388E-2"/>
    <n v="1.1681364294116021E-2"/>
    <n v="4.9981506079469176E-2"/>
    <n v="9.0513523990023034E-2"/>
    <n v="8.1582765733025031E-2"/>
    <n v="1.5597281632781177E-2"/>
    <n v="145.32915173237754"/>
    <n v="184.80936379928315"/>
    <n v="69.450716845878134"/>
    <n v="304.2471624850657"/>
    <n v="44.933617084826764"/>
    <n v="145.81099591098345"/>
    <n v="185.42210608145464"/>
    <n v="69.680983266711706"/>
    <n v="305.25590520704043"/>
    <n v="45.082596154462429"/>
  </r>
  <r>
    <x v="39"/>
    <x v="9"/>
    <n v="4"/>
    <x v="27"/>
    <x v="0"/>
    <x v="1"/>
    <n v="29492"/>
    <n v="7373"/>
    <n v="47"/>
    <n v="857"/>
    <n v="474"/>
    <n v="1515"/>
    <n v="201"/>
    <n v="786607"/>
    <n v="1659504"/>
    <n v="859614"/>
    <n v="3205117"/>
    <n v="623411"/>
    <n v="16736.319148936171"/>
    <n v="1936.4107351225205"/>
    <n v="1813.5316455696202"/>
    <n v="2115.5887788778878"/>
    <n v="3101.5472636815921"/>
    <n v="1.5936525159365251E-3"/>
    <n v="2.9058727790587279E-2"/>
    <n v="1.6072155160721552E-2"/>
    <n v="5.1369863013698627E-2"/>
    <n v="6.8154075681540758E-3"/>
    <n v="2.1348481588206788E-3"/>
    <n v="3.1337697683702842E-2"/>
    <n v="1.7778325910371432E-2"/>
    <n v="5.436492952384521E-2"/>
    <n v="7.9316658943033372E-3"/>
    <n v="26.67187711921877"/>
    <n v="56.269632442696327"/>
    <n v="29.14736199647362"/>
    <n v="108.67750576427505"/>
    <n v="21.138308693883086"/>
    <n v="26.760308714457512"/>
    <n v="56.45619649059455"/>
    <n v="29.2440011533964"/>
    <n v="109.03783005485067"/>
    <n v="21.208393538309057"/>
  </r>
  <r>
    <x v="39"/>
    <x v="9"/>
    <n v="4"/>
    <x v="28"/>
    <x v="1"/>
    <x v="1"/>
    <n v="3332"/>
    <n v="833"/>
    <n v="3"/>
    <n v="64"/>
    <n v="165"/>
    <n v="116"/>
    <n v="17"/>
    <n v="90258"/>
    <n v="223804"/>
    <n v="310197"/>
    <n v="402830"/>
    <n v="96738"/>
    <n v="30086"/>
    <n v="3496.9375"/>
    <n v="1879.9818181818182"/>
    <n v="3472.6724137931033"/>
    <n v="5690.4705882352937"/>
    <n v="9.0036014405762304E-4"/>
    <n v="1.920768307322929E-2"/>
    <n v="4.9519807923169269E-2"/>
    <n v="3.4813925570228089E-2"/>
    <n v="5.1020408163265302E-3"/>
    <n v="2.1110027582614743E-3"/>
    <n v="2.4747934099309223E-2"/>
    <n v="5.8276991132990154E-2"/>
    <n v="4.2213137157934448E-2"/>
    <n v="7.9778804122131314E-3"/>
    <n v="27.088235294117649"/>
    <n v="67.168067226890756"/>
    <n v="93.096338535414162"/>
    <n v="120.89735894357743"/>
    <n v="29.033013205282113"/>
    <n v="27.17804734028725"/>
    <n v="67.390765438472471"/>
    <n v="93.405002889661674"/>
    <n v="121.29819860940762"/>
    <n v="29.12927323455769"/>
  </r>
  <r>
    <x v="39"/>
    <x v="9"/>
    <n v="4"/>
    <x v="29"/>
    <x v="2"/>
    <x v="1"/>
    <n v="3964"/>
    <n v="991"/>
    <n v="21"/>
    <n v="149"/>
    <n v="120"/>
    <n v="347"/>
    <n v="25"/>
    <n v="201910"/>
    <n v="565022"/>
    <n v="122564"/>
    <n v="1035360"/>
    <n v="128408"/>
    <n v="9614.7619047619046"/>
    <n v="3792.0939597315437"/>
    <n v="1021.3666666666667"/>
    <n v="2983.7463976945246"/>
    <n v="5136.32"/>
    <n v="5.2976791120080725E-3"/>
    <n v="3.7588294651866798E-2"/>
    <n v="3.0272452068617558E-2"/>
    <n v="8.7537840565085775E-2"/>
    <n v="6.306760847628658E-3"/>
    <n v="7.9841274188689609E-3"/>
    <n v="4.4627049794592318E-2"/>
    <n v="3.6613160231462563E-2"/>
    <n v="9.7996943665837777E-2"/>
    <n v="9.2364291150365749E-3"/>
    <n v="50.935923309788095"/>
    <n v="142.5383451059536"/>
    <n v="30.919273461150354"/>
    <n v="261.19071644803228"/>
    <n v="32.39354187689203"/>
    <n v="51.104803247750809"/>
    <n v="143.01093626195166"/>
    <n v="31.021787456081078"/>
    <n v="262.05670393042084"/>
    <n v="32.500943863291496"/>
  </r>
  <r>
    <x v="39"/>
    <x v="9"/>
    <n v="4"/>
    <x v="30"/>
    <x v="3"/>
    <x v="1"/>
    <n v="27688"/>
    <n v="6922"/>
    <n v="44"/>
    <n v="658"/>
    <n v="2074"/>
    <n v="975"/>
    <n v="681"/>
    <n v="705851"/>
    <n v="2889104"/>
    <n v="1864621"/>
    <n v="3426211"/>
    <n v="3528594"/>
    <n v="16042.068181818182"/>
    <n v="4390.7355623100302"/>
    <n v="899.04580520732884"/>
    <n v="3514.062564102564"/>
    <n v="5181.4889867841412"/>
    <n v="1.5891360878358856E-3"/>
    <n v="2.376480785900029E-2"/>
    <n v="7.4906096503900607E-2"/>
    <n v="3.5213811037272467E-2"/>
    <n v="2.459549263218723E-2"/>
    <n v="2.1468934634709513E-3"/>
    <n v="2.5897629365075038E-2"/>
    <n v="7.8592149883933177E-2"/>
    <n v="3.77947764314304E-2"/>
    <n v="2.6764346392593695E-2"/>
    <n v="25.493029471251084"/>
    <n v="104.34498699797746"/>
    <n v="67.344011846287202"/>
    <n v="123.74353510546085"/>
    <n v="127.4412741982086"/>
    <n v="25.577552553504887"/>
    <n v="104.69094666231425"/>
    <n v="67.567293408763092"/>
    <n v="124.15381137364193"/>
    <n v="127.863810457139"/>
  </r>
  <r>
    <x v="39"/>
    <x v="9"/>
    <n v="4"/>
    <x v="31"/>
    <x v="4"/>
    <x v="1"/>
    <n v="11080"/>
    <n v="2770"/>
    <n v="30"/>
    <n v="229"/>
    <n v="502"/>
    <n v="366"/>
    <n v="73"/>
    <n v="787628"/>
    <n v="877576"/>
    <n v="1120603"/>
    <n v="1421025"/>
    <n v="256091"/>
    <n v="26254.266666666666"/>
    <n v="3832.2096069868994"/>
    <n v="2232.2768924302791"/>
    <n v="3882.5819672131147"/>
    <n v="3508.0958904109589"/>
    <n v="2.707581227436823E-3"/>
    <n v="2.0667870036101082E-2"/>
    <n v="4.5306859205776172E-2"/>
    <n v="3.3032490974729239E-2"/>
    <n v="6.5884476534296028E-3"/>
    <n v="3.8578201164877601E-3"/>
    <n v="2.3817060323564045E-2"/>
    <n v="4.991048399924182E-2"/>
    <n v="3.6988548919747809E-2"/>
    <n v="8.3792274816300635E-3"/>
    <n v="71.085559566786998"/>
    <n v="79.203610108303252"/>
    <n v="101.13745487364621"/>
    <n v="128.25135379061371"/>
    <n v="23.112906137184115"/>
    <n v="71.32124636913808"/>
    <n v="79.466212607528846"/>
    <n v="101.47277984657129"/>
    <n v="128.67657589839931"/>
    <n v="23.189537832477949"/>
  </r>
  <r>
    <x v="39"/>
    <x v="9"/>
    <n v="4"/>
    <x v="32"/>
    <x v="5"/>
    <x v="1"/>
    <n v="4608"/>
    <n v="1152"/>
    <n v="30"/>
    <n v="117"/>
    <n v="207"/>
    <n v="180"/>
    <n v="51"/>
    <n v="610060"/>
    <n v="436205"/>
    <n v="398263"/>
    <n v="725560"/>
    <n v="263711"/>
    <n v="20335.333333333332"/>
    <n v="3728.2478632478633"/>
    <n v="1923.9758454106279"/>
    <n v="4030.8888888888887"/>
    <n v="5170.8039215686276"/>
    <n v="6.510416666666667E-3"/>
    <n v="2.5390625E-2"/>
    <n v="4.4921875E-2"/>
    <n v="3.90625E-2"/>
    <n v="1.1067708333333334E-2"/>
    <n v="9.2709038616796517E-3"/>
    <n v="3.0790101729545438E-2"/>
    <n v="5.203152256048419E-2"/>
    <n v="4.5712586189132147E-2"/>
    <n v="1.4658678670884858E-2"/>
    <n v="132.39149305555554"/>
    <n v="94.662543402777771"/>
    <n v="86.428602430555557"/>
    <n v="157.45659722222223"/>
    <n v="57.228949652777779"/>
    <n v="132.83044194822668"/>
    <n v="94.976400567200315"/>
    <n v="86.715159659093544"/>
    <n v="157.97865039496995"/>
    <n v="57.41869435237323"/>
  </r>
  <r>
    <x v="39"/>
    <x v="9"/>
    <n v="4"/>
    <x v="33"/>
    <x v="6"/>
    <x v="1"/>
    <n v="31600"/>
    <n v="7900"/>
    <n v="95"/>
    <n v="925"/>
    <n v="803"/>
    <n v="1603"/>
    <n v="264"/>
    <n v="3235121"/>
    <n v="2758101"/>
    <n v="1790098"/>
    <n v="4611572"/>
    <n v="2451334"/>
    <n v="34053.905263157896"/>
    <n v="2981.7308108108109"/>
    <n v="2229.2627646326277"/>
    <n v="2876.8384279475981"/>
    <n v="9285.3560606060601"/>
    <n v="3.0063291139240506E-3"/>
    <n v="2.9272151898734177E-2"/>
    <n v="2.541139240506329E-2"/>
    <n v="5.0727848101265821E-2"/>
    <n v="8.3544303797468359E-3"/>
    <n v="3.723919880210304E-3"/>
    <n v="3.1481623628703576E-2"/>
    <n v="2.7474098140941559E-2"/>
    <n v="5.3604126832145618E-2"/>
    <n v="9.5474539934201838E-3"/>
    <n v="102.37724683544303"/>
    <n v="87.281677215189873"/>
    <n v="56.648670886075948"/>
    <n v="145.93582278481011"/>
    <n v="77.57386075949367"/>
    <n v="102.71668238448001"/>
    <n v="87.57106284473339"/>
    <n v="56.836491649954638"/>
    <n v="146.41967840373243"/>
    <n v="77.831059764465351"/>
  </r>
  <r>
    <x v="39"/>
    <x v="9"/>
    <n v="4"/>
    <x v="34"/>
    <x v="7"/>
    <x v="1"/>
    <n v="29324"/>
    <n v="7331"/>
    <n v="220"/>
    <n v="775"/>
    <n v="1001"/>
    <n v="1567"/>
    <n v="807"/>
    <n v="3025605"/>
    <n v="2181116"/>
    <n v="916842"/>
    <n v="5006472"/>
    <n v="4065197"/>
    <n v="13752.75"/>
    <n v="2814.3432258064518"/>
    <n v="915.92607392607397"/>
    <n v="3194.9406509253349"/>
    <n v="5037.4188351920693"/>
    <n v="7.5023871231755558E-3"/>
    <n v="2.6428863729368434E-2"/>
    <n v="3.4135861410448783E-2"/>
    <n v="5.3437457372800437E-2"/>
    <n v="2.7520120038193971E-2"/>
    <n v="8.6764971206157882E-3"/>
    <n v="2.8611429834126151E-2"/>
    <n v="3.6606491746593535E-2"/>
    <n v="5.6497601389172959E-2"/>
    <n v="2.9746041259563621E-2"/>
    <n v="103.17845450825263"/>
    <n v="74.379893602509895"/>
    <n v="31.265925521756923"/>
    <n v="170.72950484244987"/>
    <n v="138.630371027145"/>
    <n v="103.52054649096719"/>
    <n v="74.626502891220909"/>
    <n v="31.369588854417991"/>
    <n v="171.29556483140578"/>
    <n v="139.09000515052043"/>
  </r>
  <r>
    <x v="39"/>
    <x v="9"/>
    <n v="4"/>
    <x v="35"/>
    <x v="8"/>
    <x v="1"/>
    <n v="3788"/>
    <n v="947"/>
    <n v="32"/>
    <n v="99"/>
    <n v="143"/>
    <n v="136"/>
    <n v="43"/>
    <n v="419101"/>
    <n v="345647"/>
    <n v="171272"/>
    <n v="501042"/>
    <n v="178985"/>
    <n v="13096.90625"/>
    <n v="3491.3838383838383"/>
    <n v="1197.7062937062938"/>
    <n v="3684.1323529411766"/>
    <n v="4162.4418604651164"/>
    <n v="8.4477296726504746E-3"/>
    <n v="2.6135163674762409E-2"/>
    <n v="3.7750791974656812E-2"/>
    <n v="3.5902851108764518E-2"/>
    <n v="1.1351636747624076E-2"/>
    <n v="1.191253426609983E-2"/>
    <n v="3.2174829231221065E-2"/>
    <n v="4.4966147756711282E-2"/>
    <n v="4.2946144899994473E-2"/>
    <n v="1.5362160606554147E-2"/>
    <n v="110.63912354804646"/>
    <n v="91.24788806758184"/>
    <n v="45.214361140443508"/>
    <n v="132.27085533262937"/>
    <n v="47.25052798310454"/>
    <n v="111.00595165494862"/>
    <n v="91.550423815925114"/>
    <n v="45.364271027380902"/>
    <n v="132.7094042464675"/>
    <n v="47.407188856530958"/>
  </r>
  <r>
    <x v="39"/>
    <x v="9"/>
    <n v="4"/>
    <x v="36"/>
    <x v="9"/>
    <x v="1"/>
    <n v="2788"/>
    <n v="697"/>
    <n v="24"/>
    <n v="87"/>
    <n v="133"/>
    <n v="128"/>
    <n v="25"/>
    <n v="393623"/>
    <n v="309347"/>
    <n v="137923"/>
    <n v="503307"/>
    <n v="115589"/>
    <n v="16400.958333333332"/>
    <n v="3555.7126436781609"/>
    <n v="1037.015037593985"/>
    <n v="3932.0859375"/>
    <n v="4623.5600000000004"/>
    <n v="8.60832137733142E-3"/>
    <n v="3.1205164992826398E-2"/>
    <n v="4.7704447632711623E-2"/>
    <n v="4.5911047345767578E-2"/>
    <n v="8.9670014347202291E-3"/>
    <n v="1.2684858552066677E-2"/>
    <n v="3.8877696584034005E-2"/>
    <n v="5.7109795219108382E-2"/>
    <n v="5.5146593223685564E-2"/>
    <n v="1.3126847057329695E-2"/>
    <n v="141.18472022955524"/>
    <n v="110.95659971305595"/>
    <n v="49.470229555236727"/>
    <n v="180.52618364418939"/>
    <n v="41.459469153515066"/>
    <n v="141.65282339220212"/>
    <n v="111.32448042392733"/>
    <n v="49.634249931337074"/>
    <n v="181.12472488411265"/>
    <n v="41.596929557168281"/>
  </r>
  <r>
    <x v="39"/>
    <x v="9"/>
    <n v="4"/>
    <x v="37"/>
    <x v="10"/>
    <x v="1"/>
    <n v="7604"/>
    <n v="1901"/>
    <n v="59"/>
    <n v="215"/>
    <n v="105"/>
    <n v="252"/>
    <n v="45"/>
    <n v="1037977"/>
    <n v="1135652"/>
    <n v="124212"/>
    <n v="817521"/>
    <n v="229922"/>
    <n v="17592.830508474577"/>
    <n v="5282.1023255813952"/>
    <n v="1182.9714285714285"/>
    <n v="3244.1309523809523"/>
    <n v="5109.3777777777777"/>
    <n v="7.7590741714886899E-3"/>
    <n v="2.8274592319831669E-2"/>
    <n v="1.3808521830615466E-2"/>
    <n v="3.314045239347712E-2"/>
    <n v="5.9179379274066279E-3"/>
    <n v="1.010356418195558E-2"/>
    <n v="3.270358356664977E-2"/>
    <n v="1.692661497989071E-2"/>
    <n v="3.7923401704576316E-2"/>
    <n v="7.9673589570125672E-3"/>
    <n v="136.50407680168331"/>
    <n v="149.34928984744872"/>
    <n v="16.335086796422935"/>
    <n v="107.51196738558653"/>
    <n v="30.236980536559706"/>
    <n v="136.95666111789802"/>
    <n v="149.84446294268866"/>
    <n v="16.389246380966391"/>
    <n v="107.86842729055184"/>
    <n v="30.337232364059471"/>
  </r>
  <r>
    <x v="39"/>
    <x v="9"/>
    <n v="4"/>
    <x v="38"/>
    <x v="11"/>
    <x v="1"/>
    <n v="28920"/>
    <n v="7230"/>
    <n v="49"/>
    <n v="619"/>
    <n v="2049"/>
    <n v="971"/>
    <n v="213"/>
    <n v="999360"/>
    <n v="1466501"/>
    <n v="2789108"/>
    <n v="2454142"/>
    <n v="1240183"/>
    <n v="20395.102040816328"/>
    <n v="2369.1453957996769"/>
    <n v="1361.2044899951195"/>
    <n v="2527.4376930998969"/>
    <n v="5822.4553990610329"/>
    <n v="1.69432918395574E-3"/>
    <n v="2.1403872752420471E-2"/>
    <n v="7.0850622406639002E-2"/>
    <n v="3.3575380359612723E-2"/>
    <n v="7.3651452282157675E-3"/>
    <n v="2.2578207775863406E-3"/>
    <n v="2.3386790515751325E-2"/>
    <n v="7.4365995155522502E-2"/>
    <n v="3.6043414936873436E-2"/>
    <n v="8.5366449625938479E-3"/>
    <n v="34.556016597510371"/>
    <n v="50.708886583679117"/>
    <n v="96.442185338865841"/>
    <n v="84.859681881051173"/>
    <n v="42.8832295988935"/>
    <n v="34.670588348840631"/>
    <n v="50.87701377297784"/>
    <n v="96.761942971960252"/>
    <n v="85.141037295469545"/>
    <n v="43.025410532971321"/>
  </r>
  <r>
    <x v="39"/>
    <x v="9"/>
    <n v="4"/>
    <x v="39"/>
    <x v="12"/>
    <x v="1"/>
    <n v="20260"/>
    <n v="5065"/>
    <n v="75"/>
    <n v="599"/>
    <n v="1020"/>
    <n v="1216"/>
    <n v="220"/>
    <n v="1904245"/>
    <n v="2146871"/>
    <n v="2052852"/>
    <n v="3727936"/>
    <n v="946442"/>
    <n v="25389.933333333334"/>
    <n v="3584.091819699499"/>
    <n v="2012.6"/>
    <n v="3065.7368421052633"/>
    <n v="4302.0090909090914"/>
    <n v="3.7018756169792696E-3"/>
    <n v="2.9565646594274433E-2"/>
    <n v="5.0345508390918066E-2"/>
    <n v="6.0019743336623889E-2"/>
    <n v="1.085883514313919E-2"/>
    <n v="4.6960023855016292E-3"/>
    <n v="3.233841101251346E-2"/>
    <n v="5.3924818930314922E-2"/>
    <n v="6.3907889954615632E-2"/>
    <n v="1.2555347231404982E-2"/>
    <n v="93.99037512339585"/>
    <n v="105.96599210266535"/>
    <n v="101.3253701875617"/>
    <n v="184.00473840078973"/>
    <n v="46.71480750246792"/>
    <n v="94.302003689023152"/>
    <n v="106.3173262693912"/>
    <n v="101.66131820066146"/>
    <n v="184.61481291768771"/>
    <n v="46.869692174823335"/>
  </r>
  <r>
    <x v="39"/>
    <x v="9"/>
    <n v="4"/>
    <x v="40"/>
    <x v="13"/>
    <x v="1"/>
    <n v="6336"/>
    <n v="1584"/>
    <n v="56"/>
    <n v="200"/>
    <n v="362"/>
    <n v="305"/>
    <n v="94"/>
    <n v="1268565"/>
    <n v="737439"/>
    <n v="617655"/>
    <n v="1174139"/>
    <n v="825885"/>
    <n v="22652.946428571428"/>
    <n v="3687.1950000000002"/>
    <n v="1706.2292817679559"/>
    <n v="3849.6360655737703"/>
    <n v="8786.010638297872"/>
    <n v="8.8383838383838381E-3"/>
    <n v="3.1565656565656568E-2"/>
    <n v="5.7133838383838384E-2"/>
    <n v="4.8137626262626264E-2"/>
    <n v="1.4835858585858586E-2"/>
    <n v="1.1578109032952196E-2"/>
    <n v="3.6683545318835886E-2"/>
    <n v="6.3927752656877904E-2"/>
    <n v="5.4403443917270297E-2"/>
    <n v="1.8374682693101357E-2"/>
    <n v="200.21543560606059"/>
    <n v="116.38873106060606"/>
    <n v="97.483428030303031"/>
    <n v="185.31234217171718"/>
    <n v="130.34801136363637"/>
    <n v="200.87925728921113"/>
    <n v="116.77462220390643"/>
    <n v="97.806637942058714"/>
    <n v="185.92675209728873"/>
    <n v="130.78018501716519"/>
  </r>
  <r>
    <x v="39"/>
    <x v="9"/>
    <n v="4"/>
    <x v="41"/>
    <x v="14"/>
    <x v="1"/>
    <n v="31268"/>
    <n v="7817"/>
    <n v="232"/>
    <n v="898"/>
    <n v="1551"/>
    <n v="1566"/>
    <n v="363"/>
    <n v="3879049"/>
    <n v="3511677"/>
    <n v="2611486"/>
    <n v="6158498"/>
    <n v="4513784"/>
    <n v="16720.038793103449"/>
    <n v="3910.5534521158129"/>
    <n v="1683.7433913604127"/>
    <n v="3932.6296296296296"/>
    <n v="12434.666666666666"/>
    <n v="7.419726237687092E-3"/>
    <n v="2.8719457592426761E-2"/>
    <n v="4.9603428425227067E-2"/>
    <n v="5.0083152104387872E-2"/>
    <n v="1.1609313035691442E-2"/>
    <n v="8.5505179846324282E-3"/>
    <n v="3.0920185396569835E-2"/>
    <n v="5.2464403980589304E-2"/>
    <n v="5.2957203246130707E-2"/>
    <n v="1.3020788887980167E-2"/>
    <n v="124.05811052833567"/>
    <n v="112.30897403095817"/>
    <n v="83.519444799795323"/>
    <n v="196.9584879109633"/>
    <n v="144.35793782781118"/>
    <n v="124.46942978296812"/>
    <n v="112.68133858890778"/>
    <n v="83.796356608592546"/>
    <n v="197.61151106354924"/>
    <n v="144.83656191078921"/>
  </r>
  <r>
    <x v="39"/>
    <x v="9"/>
    <n v="4"/>
    <x v="42"/>
    <x v="15"/>
    <x v="1"/>
    <n v="4412"/>
    <n v="1103"/>
    <n v="35"/>
    <n v="142"/>
    <n v="165"/>
    <n v="228"/>
    <n v="60"/>
    <n v="698389"/>
    <n v="516727"/>
    <n v="300229"/>
    <n v="759106"/>
    <n v="486678"/>
    <n v="19953.971428571429"/>
    <n v="3638.9225352112676"/>
    <n v="1819.5696969696969"/>
    <n v="3329.4122807017543"/>
    <n v="8111.3"/>
    <n v="7.9329102447869455E-3"/>
    <n v="3.2184950135992749E-2"/>
    <n v="3.7398005439709885E-2"/>
    <n v="5.1677243880326386E-2"/>
    <n v="1.3599274705349048E-2"/>
    <n v="1.1044805431353714E-2"/>
    <n v="3.8375949723514463E-2"/>
    <n v="4.4053583293552988E-2"/>
    <n v="5.9442681347501934E-2"/>
    <n v="1.7662049354756237E-2"/>
    <n v="158.29306436990026"/>
    <n v="117.11854034451495"/>
    <n v="68.048277425203992"/>
    <n v="172.05485040797825"/>
    <n v="110.30779691749774"/>
    <n v="158.81789088041882"/>
    <n v="117.50685119749335"/>
    <n v="68.27389400625907"/>
    <n v="172.62530462918406"/>
    <n v="110.67352649869984"/>
  </r>
  <r>
    <x v="39"/>
    <x v="9"/>
    <n v="4"/>
    <x v="43"/>
    <x v="16"/>
    <x v="1"/>
    <n v="7476"/>
    <n v="1869"/>
    <n v="62"/>
    <n v="232"/>
    <n v="596"/>
    <n v="405"/>
    <n v="46"/>
    <n v="1087401"/>
    <n v="513265"/>
    <n v="490932"/>
    <n v="1373065"/>
    <n v="259418"/>
    <n v="17538.725806451614"/>
    <n v="2212.3491379310344"/>
    <n v="823.71140939597319"/>
    <n v="3390.2839506172841"/>
    <n v="5639.521739130435"/>
    <n v="8.2932049224184057E-3"/>
    <n v="3.1032637774210808E-2"/>
    <n v="7.9721776350989829E-2"/>
    <n v="5.4173354735152487E-2"/>
    <n v="6.1530230069555911E-3"/>
    <n v="1.0737052511424785E-2"/>
    <n v="3.5705523872687009E-2"/>
    <n v="8.7020876641569725E-2"/>
    <n v="6.0273215363168098E-2"/>
    <n v="8.2603178516125718E-3"/>
    <n v="145.45224719101122"/>
    <n v="68.655029427501333"/>
    <n v="65.667736757624397"/>
    <n v="183.66305510968434"/>
    <n v="34.700107009095774"/>
    <n v="145.93449949716378"/>
    <n v="68.88265771726509"/>
    <n v="65.885460568034802"/>
    <n v="184.27199676299105"/>
    <n v="34.815156497515858"/>
  </r>
  <r>
    <x v="39"/>
    <x v="9"/>
    <n v="4"/>
    <x v="44"/>
    <x v="17"/>
    <x v="1"/>
    <n v="25892"/>
    <n v="6473"/>
    <n v="148"/>
    <n v="705"/>
    <n v="1766"/>
    <n v="992"/>
    <n v="260"/>
    <n v="3048398"/>
    <n v="2740870"/>
    <n v="1398517"/>
    <n v="3930012"/>
    <n v="561997"/>
    <n v="20597.283783783783"/>
    <n v="3887.7588652482268"/>
    <n v="791.91223103057757"/>
    <n v="3961.7056451612902"/>
    <n v="2161.5269230769231"/>
    <n v="5.7160512899737366E-3"/>
    <n v="2.7228487563726249E-2"/>
    <n v="6.8206395797929864E-2"/>
    <n v="3.8312992430094235E-2"/>
    <n v="1.0041711725629537E-2"/>
    <n v="6.807683633150245E-3"/>
    <n v="2.958511160083506E-2"/>
    <n v="7.1856838489882044E-2"/>
    <n v="4.1092469100511966E-2"/>
    <n v="1.1485439942804971E-2"/>
    <n v="117.73513054225243"/>
    <n v="105.85779391317782"/>
    <n v="54.013479066893247"/>
    <n v="151.78479839332613"/>
    <n v="21.705430248725474"/>
    <n v="118.12548572284041"/>
    <n v="106.20876934480393"/>
    <n v="54.192562754814034"/>
    <n v="152.28804650724462"/>
    <n v="21.777395405645567"/>
  </r>
  <r>
    <x v="39"/>
    <x v="9"/>
    <n v="4"/>
    <x v="45"/>
    <x v="18"/>
    <x v="1"/>
    <n v="24700"/>
    <n v="6175"/>
    <n v="96"/>
    <n v="804"/>
    <n v="1261"/>
    <n v="1336"/>
    <n v="285"/>
    <n v="4248163"/>
    <n v="3322205"/>
    <n v="1940912"/>
    <n v="5752382"/>
    <n v="3735231"/>
    <n v="44251.697916666664"/>
    <n v="4132.0957711442788"/>
    <n v="1539.1847739888976"/>
    <n v="4305.6751497005989"/>
    <n v="13106.073684210527"/>
    <n v="3.8866396761133605E-3"/>
    <n v="3.2550607287449393E-2"/>
    <n v="5.105263157894737E-2"/>
    <n v="5.4089068825910934E-2"/>
    <n v="1.1538461538461539E-2"/>
    <n v="4.8091026999189882E-3"/>
    <n v="3.5181487777291201E-2"/>
    <n v="5.4315785607078948E-2"/>
    <n v="5.7442483952268843E-2"/>
    <n v="1.3121754515738243E-2"/>
    <n v="171.9904048582996"/>
    <n v="134.50222672064777"/>
    <n v="78.579433198380571"/>
    <n v="232.88995951417004"/>
    <n v="151.22392712550607"/>
    <n v="172.56064540790146"/>
    <n v="134.94817382886609"/>
    <n v="78.839966215971671"/>
    <n v="233.66211479003866"/>
    <n v="151.72531564998829"/>
  </r>
  <r>
    <x v="39"/>
    <x v="9"/>
    <n v="4"/>
    <x v="46"/>
    <x v="19"/>
    <x v="1"/>
    <n v="13676"/>
    <n v="3419"/>
    <n v="127"/>
    <n v="385"/>
    <n v="1066"/>
    <n v="587"/>
    <n v="128"/>
    <n v="1991819"/>
    <n v="1410867"/>
    <n v="1317270"/>
    <n v="2125053"/>
    <n v="355139"/>
    <n v="15683.614173228347"/>
    <n v="3664.5896103896102"/>
    <n v="1235.7129455909944"/>
    <n v="3620.1925042589437"/>
    <n v="2774.5234375"/>
    <n v="9.2863410353904649E-3"/>
    <n v="2.8151506288388417E-2"/>
    <n v="7.7946768060836502E-2"/>
    <n v="4.2921906990348056E-2"/>
    <n v="9.3594618309447205E-3"/>
    <n v="1.1197394180686545E-2"/>
    <n v="3.1447045448272738E-2"/>
    <n v="8.3288147477084795E-2"/>
    <n v="4.6960123196067786E-2"/>
    <n v="1.127795325266881E-2"/>
    <n v="145.64338988008188"/>
    <n v="103.16371746124598"/>
    <n v="96.31983035975432"/>
    <n v="155.3855659549576"/>
    <n v="25.968046212342792"/>
    <n v="146.12627592689086"/>
    <n v="103.50576058273604"/>
    <n v="96.639182320389324"/>
    <n v="155.90075254692681"/>
    <n v="26.054144230173574"/>
  </r>
  <r>
    <x v="39"/>
    <x v="9"/>
    <n v="4"/>
    <x v="47"/>
    <x v="20"/>
    <x v="1"/>
    <n v="12588"/>
    <n v="3147"/>
    <n v="97"/>
    <n v="478"/>
    <n v="708"/>
    <n v="674"/>
    <n v="103"/>
    <n v="1840728"/>
    <n v="2126371"/>
    <n v="1421445"/>
    <n v="3378068"/>
    <n v="466667"/>
    <n v="18976.577319587628"/>
    <n v="4448.4748953974895"/>
    <n v="2007.6906779661017"/>
    <n v="5011.9703264094951"/>
    <n v="4530.7475728155341"/>
    <n v="7.7057515093740068E-3"/>
    <n v="3.7972672386399745E-2"/>
    <n v="5.624404194470925E-2"/>
    <n v="5.3543056879567841E-2"/>
    <n v="8.1823959326342548E-3"/>
    <n v="9.521707381725494E-3"/>
    <n v="4.194190763600792E-2"/>
    <n v="6.1028642307114647E-2"/>
    <n v="5.8218034818730224E-2"/>
    <n v="1.0053223261265981E-2"/>
    <n v="146.22878932316493"/>
    <n v="168.92047982205276"/>
    <n v="112.92063870352717"/>
    <n v="268.35621226564984"/>
    <n v="37.072370511598351"/>
    <n v="146.71361628348262"/>
    <n v="169.48054192163383"/>
    <n v="113.29503125832548"/>
    <n v="269.24595721448878"/>
    <n v="37.195285327416101"/>
  </r>
  <r>
    <x v="39"/>
    <x v="9"/>
    <n v="4"/>
    <x v="48"/>
    <x v="21"/>
    <x v="1"/>
    <n v="22104"/>
    <n v="5526"/>
    <n v="239"/>
    <n v="876"/>
    <n v="940"/>
    <n v="1400"/>
    <n v="337"/>
    <n v="3355034"/>
    <n v="2972071"/>
    <n v="1673890"/>
    <n v="4643966"/>
    <n v="983422"/>
    <n v="14037.799163179916"/>
    <n v="3392.7751141552512"/>
    <n v="1780.7340425531916"/>
    <n v="3317.1185714285716"/>
    <n v="2918.1661721068249"/>
    <n v="1.081252262034021E-2"/>
    <n v="3.9630836047774155E-2"/>
    <n v="4.2526239594643502E-2"/>
    <n v="6.333695258776692E-2"/>
    <n v="1.5246109301483894E-2"/>
    <n v="1.2433299767272948E-2"/>
    <n v="4.2688263816772938E-2"/>
    <n v="4.5688607664996078E-2"/>
    <n v="6.7154116070872974E-2"/>
    <n v="1.7166386177763292E-2"/>
    <n v="151.7840209916757"/>
    <n v="134.458514296055"/>
    <n v="75.727922547955117"/>
    <n v="210.09618168657258"/>
    <n v="44.490680419833517"/>
    <n v="152.28726652809027"/>
    <n v="134.90431647411256"/>
    <n v="75.979001276501236"/>
    <n v="210.79276334886305"/>
    <n v="44.638190916571219"/>
  </r>
  <r>
    <x v="39"/>
    <x v="9"/>
    <n v="4"/>
    <x v="49"/>
    <x v="22"/>
    <x v="1"/>
    <n v="6920"/>
    <n v="1730"/>
    <n v="74"/>
    <n v="269"/>
    <n v="196"/>
    <n v="532"/>
    <n v="88"/>
    <n v="1047930"/>
    <n v="1122995"/>
    <n v="176688"/>
    <n v="1809729"/>
    <n v="468700"/>
    <n v="14161.216216216217"/>
    <n v="4174.7026022304835"/>
    <n v="901.46938775510205"/>
    <n v="3401.7462406015038"/>
    <n v="5326.136363636364"/>
    <n v="1.069364161849711E-2"/>
    <n v="3.8872832369942198E-2"/>
    <n v="2.8323699421965318E-2"/>
    <n v="7.6878612716763009E-2"/>
    <n v="1.2716763005780347E-2"/>
    <n v="1.3574560875820627E-2"/>
    <n v="4.4286809205614508E-2"/>
    <n v="3.2970335578056287E-2"/>
    <n v="8.4340265728261088E-2"/>
    <n v="1.5855190098770105E-2"/>
    <n v="151.43497109826589"/>
    <n v="162.28251445086704"/>
    <n v="25.532947976878614"/>
    <n v="261.52153179190753"/>
    <n v="67.73121387283237"/>
    <n v="151.93705934684675"/>
    <n v="162.82056813070736"/>
    <n v="25.617603410414496"/>
    <n v="262.38861610480632"/>
    <n v="67.955779217950706"/>
  </r>
  <r>
    <x v="39"/>
    <x v="9"/>
    <n v="4"/>
    <x v="50"/>
    <x v="23"/>
    <x v="1"/>
    <n v="10684"/>
    <n v="2671"/>
    <n v="129"/>
    <n v="494"/>
    <n v="684"/>
    <n v="788"/>
    <n v="372"/>
    <n v="1952631"/>
    <n v="1803477"/>
    <n v="812657"/>
    <n v="2700226"/>
    <n v="2072636"/>
    <n v="15136.674418604651"/>
    <n v="3650.7631578947367"/>
    <n v="1188.0950292397661"/>
    <n v="3426.6827411167515"/>
    <n v="5571.6021505376348"/>
    <n v="1.2074129539498315E-2"/>
    <n v="4.623736428304006E-2"/>
    <n v="6.4020965930363161E-2"/>
    <n v="7.3755147884687386E-2"/>
    <n v="3.4818420067390492E-2"/>
    <n v="1.4536078674549202E-2"/>
    <n v="5.0971118101679369E-2"/>
    <n v="6.9538984438975979E-2"/>
    <n v="7.964694867116677E-2"/>
    <n v="3.8950778878592593E-2"/>
    <n v="182.76216772744291"/>
    <n v="168.80166604268064"/>
    <n v="76.062991388992884"/>
    <n v="252.73549232497191"/>
    <n v="193.99438412579559"/>
    <n v="183.36812245530805"/>
    <n v="169.36133421078102"/>
    <n v="76.315181050676372"/>
    <n v="253.5734461990036"/>
    <n v="194.63757968263326"/>
  </r>
  <r>
    <x v="39"/>
    <x v="9"/>
    <n v="4"/>
    <x v="51"/>
    <x v="24"/>
    <x v="1"/>
    <n v="5504"/>
    <n v="1376"/>
    <n v="69"/>
    <n v="275"/>
    <n v="192"/>
    <n v="500"/>
    <n v="12"/>
    <n v="1045329"/>
    <n v="821630"/>
    <n v="375585"/>
    <n v="1371688"/>
    <n v="68048"/>
    <n v="15149.695652173914"/>
    <n v="2987.7454545454543"/>
    <n v="1956.171875"/>
    <n v="2743.3760000000002"/>
    <n v="5670.666666666667"/>
    <n v="1.2536337209302325E-2"/>
    <n v="4.9963662790697673E-2"/>
    <n v="3.4883720930232558E-2"/>
    <n v="9.0843023255813948E-2"/>
    <n v="2.1802325581395349E-3"/>
    <n v="1.6030656636663091E-2"/>
    <n v="5.6806149318749645E-2"/>
    <n v="4.064631370958767E-2"/>
    <n v="9.9868744904942242E-2"/>
    <n v="3.6450859819806471E-3"/>
    <n v="189.92169331395348"/>
    <n v="149.27870639534885"/>
    <n v="68.238553779069761"/>
    <n v="249.21656976744185"/>
    <n v="12.363372093023257"/>
    <n v="190.55138571374692"/>
    <n v="149.77364546854233"/>
    <n v="68.464801228414814"/>
    <n v="250.04285652356154"/>
    <n v="12.404363310545341"/>
  </r>
  <r>
    <x v="39"/>
    <x v="9"/>
    <n v="4"/>
    <x v="52"/>
    <x v="25"/>
    <x v="1"/>
    <n v="25288"/>
    <n v="6322"/>
    <n v="307"/>
    <n v="1151"/>
    <n v="2081"/>
    <n v="952"/>
    <n v="150"/>
    <n v="3939707"/>
    <n v="3773738"/>
    <n v="1955587"/>
    <n v="3132474"/>
    <n v="785022"/>
    <n v="12832.921824104234"/>
    <n v="3278.6602953953084"/>
    <n v="939.73426237385877"/>
    <n v="3290.4138655462184"/>
    <n v="5233.4799999999996"/>
    <n v="1.214014552356849E-2"/>
    <n v="4.5515659601391964E-2"/>
    <n v="8.2291996203732995E-2"/>
    <n v="3.7646314457450175E-2"/>
    <n v="5.9316671939259732E-3"/>
    <n v="1.374471414211097E-2"/>
    <n v="4.8569620721820125E-2"/>
    <n v="8.631851506712962E-2"/>
    <n v="4.0435178027694293E-2"/>
    <n v="7.0567777186243607E-3"/>
    <n v="155.79353843720341"/>
    <n v="149.23038595381209"/>
    <n v="77.332608351787414"/>
    <n v="123.87195507750712"/>
    <n v="31.0432616260677"/>
    <n v="156.31007767702928"/>
    <n v="149.72516481879418"/>
    <n v="77.589007475476905"/>
    <n v="124.28265712685605"/>
    <n v="31.146186708345795"/>
  </r>
  <r>
    <x v="39"/>
    <x v="9"/>
    <n v="4"/>
    <x v="53"/>
    <x v="26"/>
    <x v="1"/>
    <n v="13300"/>
    <n v="3325"/>
    <n v="117"/>
    <n v="562"/>
    <n v="941"/>
    <n v="990"/>
    <n v="172"/>
    <n v="1776584"/>
    <n v="2330067"/>
    <n v="986401"/>
    <n v="3998085"/>
    <n v="512364"/>
    <n v="15184.478632478633"/>
    <n v="4146.0266903914589"/>
    <n v="1048.2476089266738"/>
    <n v="4038.469696969697"/>
    <n v="2978.8604651162791"/>
    <n v="8.796992481203008E-3"/>
    <n v="4.2255639097744359E-2"/>
    <n v="7.0751879699248121E-2"/>
    <n v="7.4436090225563911E-2"/>
    <n v="1.2932330827067668E-2"/>
    <n v="1.0683586774792291E-2"/>
    <n v="4.6320046556038559E-2"/>
    <n v="7.5932299293968109E-2"/>
    <n v="7.9739132428297402E-2"/>
    <n v="1.521499470857531E-2"/>
    <n v="133.57774436090224"/>
    <n v="175.193007518797"/>
    <n v="74.165488721804508"/>
    <n v="300.60789473684213"/>
    <n v="38.523609022556393"/>
    <n v="134.02062631365825"/>
    <n v="175.77386641599088"/>
    <n v="74.411387143202234"/>
    <n v="301.60457133197326"/>
    <n v="38.65133547334164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0FC9EA9-2F35-46E4-B63F-6BFE57333A00}" name="PivotTable13" cacheId="1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200:F211" firstHeaderRow="0" firstDataRow="1" firstDataCol="1"/>
  <pivotFields count="43">
    <pivotField showAll="0">
      <items count="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t="default"/>
      </items>
    </pivotField>
    <pivotField axis="axisRow" numFmtId="1" showAll="0">
      <items count="11">
        <item x="0"/>
        <item x="1"/>
        <item x="2"/>
        <item x="3"/>
        <item x="4"/>
        <item x="5"/>
        <item x="6"/>
        <item x="7"/>
        <item x="8"/>
        <item x="9"/>
        <item t="default"/>
      </items>
    </pivotField>
    <pivotField numFmtId="1" showAll="0"/>
    <pivotField showAll="0">
      <items count="55">
        <item x="34"/>
        <item x="7"/>
        <item x="45"/>
        <item x="18"/>
        <item x="38"/>
        <item x="11"/>
        <item x="33"/>
        <item x="6"/>
        <item x="50"/>
        <item x="23"/>
        <item x="28"/>
        <item x="1"/>
        <item x="40"/>
        <item x="13"/>
        <item x="42"/>
        <item x="15"/>
        <item x="32"/>
        <item x="5"/>
        <item x="41"/>
        <item x="14"/>
        <item x="48"/>
        <item x="21"/>
        <item x="44"/>
        <item x="17"/>
        <item x="39"/>
        <item x="12"/>
        <item x="52"/>
        <item x="25"/>
        <item x="31"/>
        <item x="4"/>
        <item x="29"/>
        <item x="2"/>
        <item x="37"/>
        <item x="10"/>
        <item x="36"/>
        <item x="9"/>
        <item x="30"/>
        <item x="3"/>
        <item x="53"/>
        <item x="26"/>
        <item x="27"/>
        <item x="0"/>
        <item x="43"/>
        <item x="16"/>
        <item x="47"/>
        <item x="20"/>
        <item x="46"/>
        <item x="19"/>
        <item x="49"/>
        <item x="22"/>
        <item x="51"/>
        <item x="24"/>
        <item x="35"/>
        <item x="8"/>
        <item t="default"/>
      </items>
    </pivotField>
    <pivotField showAll="0">
      <items count="28">
        <item x="7"/>
        <item x="18"/>
        <item x="11"/>
        <item x="6"/>
        <item x="23"/>
        <item x="1"/>
        <item x="13"/>
        <item x="15"/>
        <item x="5"/>
        <item x="14"/>
        <item x="21"/>
        <item x="17"/>
        <item x="12"/>
        <item x="25"/>
        <item x="4"/>
        <item x="2"/>
        <item x="10"/>
        <item x="9"/>
        <item x="3"/>
        <item x="26"/>
        <item x="0"/>
        <item x="16"/>
        <item x="20"/>
        <item x="19"/>
        <item x="22"/>
        <item x="24"/>
        <item x="8"/>
        <item t="default"/>
      </items>
    </pivotField>
    <pivotField showAll="0"/>
    <pivotField numFmtId="165" showAll="0"/>
    <pivotField numFmtId="165" showAll="0"/>
    <pivotField dataField="1" numFmtId="165" showAll="0"/>
    <pivotField dataField="1" numFmtId="165" showAll="0"/>
    <pivotField dataField="1" numFmtId="165" showAll="0"/>
    <pivotField dataField="1" numFmtId="165" showAll="0"/>
    <pivotField dataField="1"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9" showAll="0"/>
    <pivotField numFmtId="9" showAll="0"/>
    <pivotField showAll="0"/>
    <pivotField numFmtId="9" showAll="0"/>
    <pivotField numFmtId="9" showAll="0"/>
    <pivotField numFmtId="9" showAll="0"/>
    <pivotField numFmtId="9" showAll="0"/>
    <pivotField numFmtId="9" showAll="0"/>
    <pivotField numFmtId="9" showAll="0"/>
    <pivotField numFmtId="9"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s>
  <rowFields count="1">
    <field x="1"/>
  </rowFields>
  <rowItems count="11">
    <i>
      <x/>
    </i>
    <i>
      <x v="1"/>
    </i>
    <i>
      <x v="2"/>
    </i>
    <i>
      <x v="3"/>
    </i>
    <i>
      <x v="4"/>
    </i>
    <i>
      <x v="5"/>
    </i>
    <i>
      <x v="6"/>
    </i>
    <i>
      <x v="7"/>
    </i>
    <i>
      <x v="8"/>
    </i>
    <i>
      <x v="9"/>
    </i>
    <i t="grand">
      <x/>
    </i>
  </rowItems>
  <colFields count="1">
    <field x="-2"/>
  </colFields>
  <colItems count="5">
    <i>
      <x/>
    </i>
    <i i="1">
      <x v="1"/>
    </i>
    <i i="2">
      <x v="2"/>
    </i>
    <i i="3">
      <x v="3"/>
    </i>
    <i i="4">
      <x v="4"/>
    </i>
  </colItems>
  <dataFields count="5">
    <dataField name="Sum of N Bodily Injury" fld="8" baseField="0" baseItem="0"/>
    <dataField name="Sum of N Property Damage" fld="9" baseField="0" baseItem="0"/>
    <dataField name="Sum of N Comprehensive" fld="10" baseField="0" baseItem="0"/>
    <dataField name="Sum of N Collision" fld="11" baseField="0" baseItem="0"/>
    <dataField name="Sum of N Personal Injury" fld="12" baseField="0" baseItem="0"/>
  </dataFields>
  <formats count="5">
    <format dxfId="18">
      <pivotArea type="all" dataOnly="0" outline="0" fieldPosition="0"/>
    </format>
    <format dxfId="17">
      <pivotArea outline="0" collapsedLevelsAreSubtotals="1" fieldPosition="0"/>
    </format>
    <format dxfId="16">
      <pivotArea field="3" type="button" dataOnly="0" labelOnly="1" outline="0"/>
    </format>
    <format dxfId="15">
      <pivotArea dataOnly="0" labelOnly="1" grandRow="1" outline="0" fieldPosition="0"/>
    </format>
    <format dxfId="1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1B35B38-B1E1-426F-8EA9-BA88A2D90139}" name="PivotTable8" cacheId="1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185:D197" firstHeaderRow="1" firstDataRow="2" firstDataCol="1"/>
  <pivotFields count="43">
    <pivotField showAll="0">
      <items count="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t="default"/>
      </items>
    </pivotField>
    <pivotField axis="axisRow" numFmtId="1" showAll="0">
      <items count="11">
        <item x="0"/>
        <item x="1"/>
        <item x="2"/>
        <item x="3"/>
        <item x="4"/>
        <item x="5"/>
        <item x="6"/>
        <item x="7"/>
        <item x="8"/>
        <item x="9"/>
        <item t="default"/>
      </items>
    </pivotField>
    <pivotField numFmtId="1" showAll="0"/>
    <pivotField showAll="0">
      <items count="55">
        <item x="34"/>
        <item x="7"/>
        <item x="45"/>
        <item x="18"/>
        <item x="38"/>
        <item x="11"/>
        <item x="33"/>
        <item x="6"/>
        <item x="50"/>
        <item x="23"/>
        <item x="28"/>
        <item x="1"/>
        <item x="40"/>
        <item x="13"/>
        <item x="42"/>
        <item x="15"/>
        <item x="32"/>
        <item x="5"/>
        <item x="41"/>
        <item x="14"/>
        <item x="48"/>
        <item x="21"/>
        <item x="44"/>
        <item x="17"/>
        <item x="39"/>
        <item x="12"/>
        <item x="52"/>
        <item x="25"/>
        <item x="31"/>
        <item x="4"/>
        <item x="29"/>
        <item x="2"/>
        <item x="37"/>
        <item x="10"/>
        <item x="36"/>
        <item x="9"/>
        <item x="30"/>
        <item x="3"/>
        <item x="53"/>
        <item x="26"/>
        <item x="27"/>
        <item x="0"/>
        <item x="43"/>
        <item x="16"/>
        <item x="47"/>
        <item x="20"/>
        <item x="46"/>
        <item x="19"/>
        <item x="49"/>
        <item x="22"/>
        <item x="51"/>
        <item x="24"/>
        <item x="35"/>
        <item x="8"/>
        <item t="default"/>
      </items>
    </pivotField>
    <pivotField showAll="0">
      <items count="28">
        <item x="7"/>
        <item x="18"/>
        <item x="11"/>
        <item x="6"/>
        <item x="23"/>
        <item x="1"/>
        <item x="13"/>
        <item x="15"/>
        <item x="5"/>
        <item x="14"/>
        <item x="21"/>
        <item x="17"/>
        <item x="12"/>
        <item x="25"/>
        <item x="4"/>
        <item x="2"/>
        <item x="10"/>
        <item x="9"/>
        <item x="3"/>
        <item x="26"/>
        <item x="0"/>
        <item x="16"/>
        <item x="20"/>
        <item x="19"/>
        <item x="22"/>
        <item x="24"/>
        <item x="8"/>
        <item t="default"/>
      </items>
    </pivotField>
    <pivotField axis="axisCol" showAll="0">
      <items count="3">
        <item x="1"/>
        <item x="0"/>
        <item t="default"/>
      </items>
    </pivotField>
    <pivotField numFmtId="165" showAll="0"/>
    <pivotField dataField="1"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9" showAll="0"/>
    <pivotField numFmtId="9" showAll="0"/>
    <pivotField showAll="0"/>
    <pivotField numFmtId="9" showAll="0"/>
    <pivotField numFmtId="9" showAll="0"/>
    <pivotField numFmtId="9" showAll="0"/>
    <pivotField numFmtId="9" showAll="0"/>
    <pivotField numFmtId="9" showAll="0"/>
    <pivotField numFmtId="9" showAll="0"/>
    <pivotField numFmtId="9"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s>
  <rowFields count="1">
    <field x="1"/>
  </rowFields>
  <rowItems count="11">
    <i>
      <x/>
    </i>
    <i>
      <x v="1"/>
    </i>
    <i>
      <x v="2"/>
    </i>
    <i>
      <x v="3"/>
    </i>
    <i>
      <x v="4"/>
    </i>
    <i>
      <x v="5"/>
    </i>
    <i>
      <x v="6"/>
    </i>
    <i>
      <x v="7"/>
    </i>
    <i>
      <x v="8"/>
    </i>
    <i>
      <x v="9"/>
    </i>
    <i t="grand">
      <x/>
    </i>
  </rowItems>
  <colFields count="1">
    <field x="5"/>
  </colFields>
  <colItems count="3">
    <i>
      <x/>
    </i>
    <i>
      <x v="1"/>
    </i>
    <i t="grand">
      <x/>
    </i>
  </colItems>
  <dataFields count="1">
    <dataField name="Sum of Car-years of Exposure" fld="7" showDataAs="percentOfRow" baseField="1" baseItem="1" numFmtId="10"/>
  </dataFields>
  <formats count="6">
    <format dxfId="24">
      <pivotArea type="all" dataOnly="0" outline="0" fieldPosition="0"/>
    </format>
    <format dxfId="23">
      <pivotArea outline="0" collapsedLevelsAreSubtotals="1" fieldPosition="0"/>
    </format>
    <format dxfId="22">
      <pivotArea field="3" type="button" dataOnly="0" labelOnly="1" outline="0"/>
    </format>
    <format dxfId="21">
      <pivotArea dataOnly="0" labelOnly="1" grandRow="1" outline="0" fieldPosition="0"/>
    </format>
    <format dxfId="20">
      <pivotArea outline="0" collapsedLevelsAreSubtotals="1" fieldPosition="0"/>
    </format>
    <format dxfId="19">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080A827-3059-4033-BC1B-208D5470EFC7}" name="PivotTable1" cacheId="10"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chartFormat="1">
  <location ref="A15:Q67" firstHeaderRow="1" firstDataRow="2" firstDataCol="2"/>
  <pivotFields count="23">
    <pivotField axis="axisRow" compact="0" outline="0" showAll="0">
      <items count="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t="default"/>
      </items>
    </pivotField>
    <pivotField axis="axisRow" compact="0" numFmtId="1" outline="0" showAll="0">
      <items count="11">
        <item x="0"/>
        <item x="1"/>
        <item x="2"/>
        <item x="3"/>
        <item x="4"/>
        <item x="5"/>
        <item x="6"/>
        <item x="7"/>
        <item x="8"/>
        <item x="9"/>
        <item t="default"/>
      </items>
    </pivotField>
    <pivotField compact="0" numFmtId="1" outline="0" showAll="0"/>
    <pivotField compact="0" outline="0" showAll="0"/>
    <pivotField compact="0" outline="0" showAll="0">
      <items count="28">
        <item x="7"/>
        <item x="18"/>
        <item x="11"/>
        <item x="6"/>
        <item x="23"/>
        <item x="1"/>
        <item x="13"/>
        <item x="15"/>
        <item x="5"/>
        <item x="14"/>
        <item x="21"/>
        <item x="17"/>
        <item x="12"/>
        <item x="25"/>
        <item x="4"/>
        <item x="2"/>
        <item x="10"/>
        <item x="9"/>
        <item x="3"/>
        <item x="26"/>
        <item x="0"/>
        <item x="16"/>
        <item x="20"/>
        <item x="19"/>
        <item x="22"/>
        <item x="24"/>
        <item x="8"/>
        <item t="default"/>
      </items>
    </pivotField>
    <pivotField compact="0" outline="0" showAll="0"/>
    <pivotField compact="0" numFmtId="165" outline="0" showAll="0"/>
    <pivotField compact="0" numFmtId="165" outline="0" showAll="0"/>
    <pivotField dataField="1" compact="0" numFmtId="165" outline="0" showAll="0"/>
    <pivotField dataField="1" compact="0" numFmtId="165" outline="0" showAll="0"/>
    <pivotField dataField="1" compact="0" numFmtId="165" outline="0" showAll="0"/>
    <pivotField dataField="1" compact="0" numFmtId="165" outline="0" showAll="0"/>
    <pivotField dataField="1" compact="0" numFmtId="165" outline="0" showAll="0"/>
    <pivotField dataField="1" compact="0" numFmtId="165" outline="0" showAll="0"/>
    <pivotField dataField="1" compact="0" numFmtId="165" outline="0" showAll="0"/>
    <pivotField dataField="1" compact="0" numFmtId="165" outline="0" showAll="0"/>
    <pivotField dataField="1" compact="0" numFmtId="165" outline="0" showAll="0"/>
    <pivotField dataField="1" compact="0" numFmtId="165" outline="0" showAll="0"/>
    <pivotField dataField="1" compact="0" numFmtId="165" outline="0" showAll="0"/>
    <pivotField dataField="1" compact="0" numFmtId="165" outline="0" showAll="0"/>
    <pivotField dataField="1" compact="0" numFmtId="165" outline="0" showAll="0"/>
    <pivotField dataField="1" compact="0" numFmtId="165" outline="0" showAll="0"/>
    <pivotField dataField="1" compact="0" numFmtId="165" outline="0" showAll="0"/>
  </pivotFields>
  <rowFields count="2">
    <field x="1"/>
    <field x="0"/>
  </rowFields>
  <rowItems count="51">
    <i>
      <x/>
      <x/>
    </i>
    <i r="1">
      <x v="1"/>
    </i>
    <i r="1">
      <x v="2"/>
    </i>
    <i r="1">
      <x v="3"/>
    </i>
    <i t="default">
      <x/>
    </i>
    <i>
      <x v="1"/>
      <x v="4"/>
    </i>
    <i r="1">
      <x v="5"/>
    </i>
    <i r="1">
      <x v="6"/>
    </i>
    <i r="1">
      <x v="7"/>
    </i>
    <i t="default">
      <x v="1"/>
    </i>
    <i>
      <x v="2"/>
      <x v="8"/>
    </i>
    <i r="1">
      <x v="9"/>
    </i>
    <i r="1">
      <x v="10"/>
    </i>
    <i r="1">
      <x v="11"/>
    </i>
    <i t="default">
      <x v="2"/>
    </i>
    <i>
      <x v="3"/>
      <x v="12"/>
    </i>
    <i r="1">
      <x v="13"/>
    </i>
    <i r="1">
      <x v="14"/>
    </i>
    <i r="1">
      <x v="15"/>
    </i>
    <i t="default">
      <x v="3"/>
    </i>
    <i>
      <x v="4"/>
      <x v="16"/>
    </i>
    <i r="1">
      <x v="17"/>
    </i>
    <i r="1">
      <x v="18"/>
    </i>
    <i r="1">
      <x v="19"/>
    </i>
    <i t="default">
      <x v="4"/>
    </i>
    <i>
      <x v="5"/>
      <x v="20"/>
    </i>
    <i r="1">
      <x v="21"/>
    </i>
    <i r="1">
      <x v="22"/>
    </i>
    <i r="1">
      <x v="23"/>
    </i>
    <i t="default">
      <x v="5"/>
    </i>
    <i>
      <x v="6"/>
      <x v="24"/>
    </i>
    <i r="1">
      <x v="25"/>
    </i>
    <i r="1">
      <x v="26"/>
    </i>
    <i r="1">
      <x v="27"/>
    </i>
    <i t="default">
      <x v="6"/>
    </i>
    <i>
      <x v="7"/>
      <x v="28"/>
    </i>
    <i r="1">
      <x v="29"/>
    </i>
    <i r="1">
      <x v="30"/>
    </i>
    <i r="1">
      <x v="31"/>
    </i>
    <i t="default">
      <x v="7"/>
    </i>
    <i>
      <x v="8"/>
      <x v="32"/>
    </i>
    <i r="1">
      <x v="33"/>
    </i>
    <i r="1">
      <x v="34"/>
    </i>
    <i r="1">
      <x v="35"/>
    </i>
    <i t="default">
      <x v="8"/>
    </i>
    <i>
      <x v="9"/>
      <x v="36"/>
    </i>
    <i r="1">
      <x v="37"/>
    </i>
    <i r="1">
      <x v="38"/>
    </i>
    <i r="1">
      <x v="39"/>
    </i>
    <i t="default">
      <x v="9"/>
    </i>
    <i t="grand">
      <x/>
    </i>
  </rowItems>
  <colFields count="1">
    <field x="-2"/>
  </colFields>
  <colItems count="15">
    <i>
      <x/>
    </i>
    <i i="1">
      <x v="1"/>
    </i>
    <i i="2">
      <x v="2"/>
    </i>
    <i i="3">
      <x v="3"/>
    </i>
    <i i="4">
      <x v="4"/>
    </i>
    <i i="5">
      <x v="5"/>
    </i>
    <i i="6">
      <x v="6"/>
    </i>
    <i i="7">
      <x v="7"/>
    </i>
    <i i="8">
      <x v="8"/>
    </i>
    <i i="9">
      <x v="9"/>
    </i>
    <i i="10">
      <x v="10"/>
    </i>
    <i i="11">
      <x v="11"/>
    </i>
    <i i="12">
      <x v="12"/>
    </i>
    <i i="13">
      <x v="13"/>
    </i>
    <i i="14">
      <x v="14"/>
    </i>
  </colItems>
  <dataFields count="15">
    <dataField name="Sum of N Bodily Injury" fld="8" baseField="0" baseItem="0"/>
    <dataField name="Sum of A Bodily Injury" fld="18" baseField="0" baseItem="0"/>
    <dataField name="Sum of T Bodily Injury" fld="13" baseField="0" baseItem="0"/>
    <dataField name="Sum of N Property Damage" fld="9" baseField="0" baseItem="0"/>
    <dataField name="Sum of N Comprehensive" fld="10" baseField="0" baseItem="0"/>
    <dataField name="Sum of N Collision" fld="11" baseField="0" baseItem="0"/>
    <dataField name="Sum of N Personal Injury" fld="12" baseField="0" baseItem="0"/>
    <dataField name="Sum of T Property Damage" fld="14" baseField="0" baseItem="0"/>
    <dataField name="Sum of T Comprehensive" fld="15" baseField="0" baseItem="0"/>
    <dataField name="Sum of T Collision" fld="16" baseField="0" baseItem="0"/>
    <dataField name="Sum of T Personal Injury" fld="17" baseField="0" baseItem="0"/>
    <dataField name="Sum of A Property Damage" fld="19" baseField="0" baseItem="0"/>
    <dataField name="Sum of A Comprehensive" fld="20" baseField="0" baseItem="0"/>
    <dataField name="Sum of A Collision" fld="21" baseField="0" baseItem="0"/>
    <dataField name="Sum of A Personal Injury" fld="22" baseField="0" baseItem="0"/>
  </dataFields>
  <formats count="22">
    <format dxfId="46">
      <pivotArea outline="0" collapsedLevelsAreSubtotals="1" fieldPosition="0"/>
    </format>
    <format dxfId="45">
      <pivotArea type="all" dataOnly="0" outline="0" fieldPosition="0"/>
    </format>
    <format dxfId="44">
      <pivotArea outline="0" collapsedLevelsAreSubtotals="1" fieldPosition="0"/>
    </format>
    <format dxfId="43">
      <pivotArea type="origin" dataOnly="0" labelOnly="1" outline="0" fieldPosition="0"/>
    </format>
    <format dxfId="42">
      <pivotArea field="-2" type="button" dataOnly="0" labelOnly="1" outline="0" axis="axisCol" fieldPosition="0"/>
    </format>
    <format dxfId="41">
      <pivotArea type="topRight" dataOnly="0" labelOnly="1" outline="0" fieldPosition="0"/>
    </format>
    <format dxfId="40">
      <pivotArea field="1" type="button" dataOnly="0" labelOnly="1" outline="0" axis="axisRow" fieldPosition="0"/>
    </format>
    <format dxfId="39">
      <pivotArea field="0" type="button" dataOnly="0" labelOnly="1" outline="0" axis="axisRow" fieldPosition="1"/>
    </format>
    <format dxfId="38">
      <pivotArea dataOnly="0" labelOnly="1" outline="0" fieldPosition="0">
        <references count="1">
          <reference field="1" count="0"/>
        </references>
      </pivotArea>
    </format>
    <format dxfId="37">
      <pivotArea dataOnly="0" labelOnly="1" outline="0" fieldPosition="0">
        <references count="1">
          <reference field="1" count="0" defaultSubtotal="1"/>
        </references>
      </pivotArea>
    </format>
    <format dxfId="36">
      <pivotArea dataOnly="0" labelOnly="1" grandRow="1" outline="0" fieldPosition="0"/>
    </format>
    <format dxfId="35">
      <pivotArea dataOnly="0" labelOnly="1" outline="0" fieldPosition="0">
        <references count="2">
          <reference field="0" count="4">
            <x v="0"/>
            <x v="1"/>
            <x v="2"/>
            <x v="3"/>
          </reference>
          <reference field="1" count="1" selected="0">
            <x v="0"/>
          </reference>
        </references>
      </pivotArea>
    </format>
    <format dxfId="34">
      <pivotArea dataOnly="0" labelOnly="1" outline="0" fieldPosition="0">
        <references count="2">
          <reference field="0" count="4">
            <x v="4"/>
            <x v="5"/>
            <x v="6"/>
            <x v="7"/>
          </reference>
          <reference field="1" count="1" selected="0">
            <x v="1"/>
          </reference>
        </references>
      </pivotArea>
    </format>
    <format dxfId="33">
      <pivotArea dataOnly="0" labelOnly="1" outline="0" fieldPosition="0">
        <references count="2">
          <reference field="0" count="4">
            <x v="8"/>
            <x v="9"/>
            <x v="10"/>
            <x v="11"/>
          </reference>
          <reference field="1" count="1" selected="0">
            <x v="2"/>
          </reference>
        </references>
      </pivotArea>
    </format>
    <format dxfId="32">
      <pivotArea dataOnly="0" labelOnly="1" outline="0" fieldPosition="0">
        <references count="2">
          <reference field="0" count="4">
            <x v="12"/>
            <x v="13"/>
            <x v="14"/>
            <x v="15"/>
          </reference>
          <reference field="1" count="1" selected="0">
            <x v="3"/>
          </reference>
        </references>
      </pivotArea>
    </format>
    <format dxfId="31">
      <pivotArea dataOnly="0" labelOnly="1" outline="0" fieldPosition="0">
        <references count="2">
          <reference field="0" count="4">
            <x v="16"/>
            <x v="17"/>
            <x v="18"/>
            <x v="19"/>
          </reference>
          <reference field="1" count="1" selected="0">
            <x v="4"/>
          </reference>
        </references>
      </pivotArea>
    </format>
    <format dxfId="30">
      <pivotArea dataOnly="0" labelOnly="1" outline="0" fieldPosition="0">
        <references count="2">
          <reference field="0" count="4">
            <x v="20"/>
            <x v="21"/>
            <x v="22"/>
            <x v="23"/>
          </reference>
          <reference field="1" count="1" selected="0">
            <x v="5"/>
          </reference>
        </references>
      </pivotArea>
    </format>
    <format dxfId="29">
      <pivotArea dataOnly="0" labelOnly="1" outline="0" fieldPosition="0">
        <references count="2">
          <reference field="0" count="4">
            <x v="24"/>
            <x v="25"/>
            <x v="26"/>
            <x v="27"/>
          </reference>
          <reference field="1" count="1" selected="0">
            <x v="6"/>
          </reference>
        </references>
      </pivotArea>
    </format>
    <format dxfId="28">
      <pivotArea dataOnly="0" labelOnly="1" outline="0" fieldPosition="0">
        <references count="2">
          <reference field="0" count="4">
            <x v="28"/>
            <x v="29"/>
            <x v="30"/>
            <x v="31"/>
          </reference>
          <reference field="1" count="1" selected="0">
            <x v="7"/>
          </reference>
        </references>
      </pivotArea>
    </format>
    <format dxfId="27">
      <pivotArea dataOnly="0" labelOnly="1" outline="0" fieldPosition="0">
        <references count="2">
          <reference field="0" count="4">
            <x v="32"/>
            <x v="33"/>
            <x v="34"/>
            <x v="35"/>
          </reference>
          <reference field="1" count="1" selected="0">
            <x v="8"/>
          </reference>
        </references>
      </pivotArea>
    </format>
    <format dxfId="26">
      <pivotArea dataOnly="0" labelOnly="1" outline="0" fieldPosition="0">
        <references count="2">
          <reference field="0" count="4">
            <x v="36"/>
            <x v="37"/>
            <x v="38"/>
            <x v="39"/>
          </reference>
          <reference field="1" count="1" selected="0">
            <x v="9"/>
          </reference>
        </references>
      </pivotArea>
    </format>
    <format dxfId="25">
      <pivotArea dataOnly="0" labelOnly="1" outline="0" fieldPosition="0">
        <references count="1">
          <reference field="4294967294" count="15">
            <x v="0"/>
            <x v="1"/>
            <x v="2"/>
            <x v="3"/>
            <x v="4"/>
            <x v="5"/>
            <x v="6"/>
            <x v="7"/>
            <x v="8"/>
            <x v="9"/>
            <x v="10"/>
            <x v="11"/>
            <x v="12"/>
            <x v="13"/>
            <x v="1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88E89E8-9041-49D3-9E7B-87C503636443}" name="PivotTable15" cacheId="10"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chartFormat="1">
  <location ref="A69:H121" firstHeaderRow="1" firstDataRow="2" firstDataCol="2"/>
  <pivotFields count="23">
    <pivotField axis="axisRow" compact="0" outline="0" showAll="0">
      <items count="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t="default"/>
      </items>
    </pivotField>
    <pivotField axis="axisRow" compact="0" numFmtId="1" outline="0" showAll="0">
      <items count="11">
        <item x="0"/>
        <item x="1"/>
        <item x="2"/>
        <item x="3"/>
        <item x="4"/>
        <item x="5"/>
        <item x="6"/>
        <item x="7"/>
        <item x="8"/>
        <item x="9"/>
        <item t="default"/>
      </items>
    </pivotField>
    <pivotField compact="0" numFmtId="1" outline="0" showAll="0"/>
    <pivotField compact="0" outline="0" showAll="0"/>
    <pivotField compact="0" outline="0" showAll="0">
      <items count="28">
        <item x="7"/>
        <item x="18"/>
        <item x="11"/>
        <item x="6"/>
        <item x="23"/>
        <item x="1"/>
        <item x="13"/>
        <item x="15"/>
        <item x="5"/>
        <item x="14"/>
        <item x="21"/>
        <item x="17"/>
        <item x="12"/>
        <item x="25"/>
        <item x="4"/>
        <item x="2"/>
        <item x="10"/>
        <item x="9"/>
        <item x="3"/>
        <item x="26"/>
        <item x="0"/>
        <item x="16"/>
        <item x="20"/>
        <item x="19"/>
        <item x="22"/>
        <item x="24"/>
        <item x="8"/>
        <item t="default"/>
      </items>
    </pivotField>
    <pivotField compact="0" outline="0" showAll="0"/>
    <pivotField dataField="1" compact="0" numFmtId="165" outline="0" showAll="0"/>
    <pivotField compact="0" numFmtId="165" outline="0" showAll="0"/>
    <pivotField compact="0" numFmtId="165" outline="0" showAll="0"/>
    <pivotField compact="0" numFmtId="165" outline="0" showAll="0"/>
    <pivotField compact="0" numFmtId="165" outline="0" showAll="0"/>
    <pivotField compact="0" numFmtId="165" outline="0" showAll="0"/>
    <pivotField compact="0" numFmtId="165" outline="0" showAll="0"/>
    <pivotField compact="0" numFmtId="165" outline="0" showAll="0"/>
    <pivotField compact="0" numFmtId="165" outline="0" showAll="0"/>
    <pivotField compact="0" numFmtId="165" outline="0" showAll="0"/>
    <pivotField compact="0" numFmtId="165" outline="0" showAll="0"/>
    <pivotField compact="0" numFmtId="165" outline="0" showAll="0"/>
    <pivotField dataField="1" compact="0" numFmtId="165" outline="0" showAll="0"/>
    <pivotField dataField="1" compact="0" numFmtId="165" outline="0" showAll="0"/>
    <pivotField dataField="1" compact="0" numFmtId="165" outline="0" showAll="0"/>
    <pivotField dataField="1" compact="0" numFmtId="165" outline="0" showAll="0"/>
    <pivotField dataField="1" compact="0" numFmtId="165" outline="0" showAll="0"/>
  </pivotFields>
  <rowFields count="2">
    <field x="1"/>
    <field x="0"/>
  </rowFields>
  <rowItems count="51">
    <i>
      <x/>
      <x/>
    </i>
    <i r="1">
      <x v="1"/>
    </i>
    <i r="1">
      <x v="2"/>
    </i>
    <i r="1">
      <x v="3"/>
    </i>
    <i t="default">
      <x/>
    </i>
    <i>
      <x v="1"/>
      <x v="4"/>
    </i>
    <i r="1">
      <x v="5"/>
    </i>
    <i r="1">
      <x v="6"/>
    </i>
    <i r="1">
      <x v="7"/>
    </i>
    <i t="default">
      <x v="1"/>
    </i>
    <i>
      <x v="2"/>
      <x v="8"/>
    </i>
    <i r="1">
      <x v="9"/>
    </i>
    <i r="1">
      <x v="10"/>
    </i>
    <i r="1">
      <x v="11"/>
    </i>
    <i t="default">
      <x v="2"/>
    </i>
    <i>
      <x v="3"/>
      <x v="12"/>
    </i>
    <i r="1">
      <x v="13"/>
    </i>
    <i r="1">
      <x v="14"/>
    </i>
    <i r="1">
      <x v="15"/>
    </i>
    <i t="default">
      <x v="3"/>
    </i>
    <i>
      <x v="4"/>
      <x v="16"/>
    </i>
    <i r="1">
      <x v="17"/>
    </i>
    <i r="1">
      <x v="18"/>
    </i>
    <i r="1">
      <x v="19"/>
    </i>
    <i t="default">
      <x v="4"/>
    </i>
    <i>
      <x v="5"/>
      <x v="20"/>
    </i>
    <i r="1">
      <x v="21"/>
    </i>
    <i r="1">
      <x v="22"/>
    </i>
    <i r="1">
      <x v="23"/>
    </i>
    <i t="default">
      <x v="5"/>
    </i>
    <i>
      <x v="6"/>
      <x v="24"/>
    </i>
    <i r="1">
      <x v="25"/>
    </i>
    <i r="1">
      <x v="26"/>
    </i>
    <i r="1">
      <x v="27"/>
    </i>
    <i t="default">
      <x v="6"/>
    </i>
    <i>
      <x v="7"/>
      <x v="28"/>
    </i>
    <i r="1">
      <x v="29"/>
    </i>
    <i r="1">
      <x v="30"/>
    </i>
    <i r="1">
      <x v="31"/>
    </i>
    <i t="default">
      <x v="7"/>
    </i>
    <i>
      <x v="8"/>
      <x v="32"/>
    </i>
    <i r="1">
      <x v="33"/>
    </i>
    <i r="1">
      <x v="34"/>
    </i>
    <i r="1">
      <x v="35"/>
    </i>
    <i t="default">
      <x v="8"/>
    </i>
    <i>
      <x v="9"/>
      <x v="36"/>
    </i>
    <i r="1">
      <x v="37"/>
    </i>
    <i r="1">
      <x v="38"/>
    </i>
    <i r="1">
      <x v="39"/>
    </i>
    <i t="default">
      <x v="9"/>
    </i>
    <i t="grand">
      <x/>
    </i>
  </rowItems>
  <colFields count="1">
    <field x="-2"/>
  </colFields>
  <colItems count="6">
    <i>
      <x/>
    </i>
    <i i="1">
      <x v="1"/>
    </i>
    <i i="2">
      <x v="2"/>
    </i>
    <i i="3">
      <x v="3"/>
    </i>
    <i i="4">
      <x v="4"/>
    </i>
    <i i="5">
      <x v="5"/>
    </i>
  </colItems>
  <dataFields count="6">
    <dataField name="Sum of Car-quarter of Exposure" fld="6" baseField="0" baseItem="0"/>
    <dataField name="Sum of A Bodily Injury" fld="18" baseField="0" baseItem="0"/>
    <dataField name="Sum of A Property Damage" fld="19" baseField="0" baseItem="0"/>
    <dataField name="Sum of A Comprehensive" fld="20" baseField="0" baseItem="0"/>
    <dataField name="Sum of A Collision" fld="21" baseField="0" baseItem="0"/>
    <dataField name="Sum of A Personal Injury" fld="22" baseField="0" baseItem="0"/>
  </dataFields>
  <formats count="22">
    <format dxfId="68">
      <pivotArea outline="0" collapsedLevelsAreSubtotals="1" fieldPosition="0"/>
    </format>
    <format dxfId="67">
      <pivotArea type="all" dataOnly="0" outline="0" fieldPosition="0"/>
    </format>
    <format dxfId="66">
      <pivotArea outline="0" collapsedLevelsAreSubtotals="1" fieldPosition="0"/>
    </format>
    <format dxfId="65">
      <pivotArea type="origin" dataOnly="0" labelOnly="1" outline="0" fieldPosition="0"/>
    </format>
    <format dxfId="64">
      <pivotArea field="-2" type="button" dataOnly="0" labelOnly="1" outline="0" axis="axisCol" fieldPosition="0"/>
    </format>
    <format dxfId="63">
      <pivotArea type="topRight" dataOnly="0" labelOnly="1" outline="0" fieldPosition="0"/>
    </format>
    <format dxfId="62">
      <pivotArea field="1" type="button" dataOnly="0" labelOnly="1" outline="0" axis="axisRow" fieldPosition="0"/>
    </format>
    <format dxfId="61">
      <pivotArea field="0" type="button" dataOnly="0" labelOnly="1" outline="0" axis="axisRow" fieldPosition="1"/>
    </format>
    <format dxfId="60">
      <pivotArea dataOnly="0" labelOnly="1" outline="0" fieldPosition="0">
        <references count="1">
          <reference field="1" count="0"/>
        </references>
      </pivotArea>
    </format>
    <format dxfId="59">
      <pivotArea dataOnly="0" labelOnly="1" outline="0" fieldPosition="0">
        <references count="1">
          <reference field="1" count="0" defaultSubtotal="1"/>
        </references>
      </pivotArea>
    </format>
    <format dxfId="58">
      <pivotArea dataOnly="0" labelOnly="1" grandRow="1" outline="0" fieldPosition="0"/>
    </format>
    <format dxfId="57">
      <pivotArea dataOnly="0" labelOnly="1" outline="0" fieldPosition="0">
        <references count="2">
          <reference field="0" count="4">
            <x v="0"/>
            <x v="1"/>
            <x v="2"/>
            <x v="3"/>
          </reference>
          <reference field="1" count="1" selected="0">
            <x v="0"/>
          </reference>
        </references>
      </pivotArea>
    </format>
    <format dxfId="56">
      <pivotArea dataOnly="0" labelOnly="1" outline="0" fieldPosition="0">
        <references count="2">
          <reference field="0" count="4">
            <x v="4"/>
            <x v="5"/>
            <x v="6"/>
            <x v="7"/>
          </reference>
          <reference field="1" count="1" selected="0">
            <x v="1"/>
          </reference>
        </references>
      </pivotArea>
    </format>
    <format dxfId="55">
      <pivotArea dataOnly="0" labelOnly="1" outline="0" fieldPosition="0">
        <references count="2">
          <reference field="0" count="4">
            <x v="8"/>
            <x v="9"/>
            <x v="10"/>
            <x v="11"/>
          </reference>
          <reference field="1" count="1" selected="0">
            <x v="2"/>
          </reference>
        </references>
      </pivotArea>
    </format>
    <format dxfId="54">
      <pivotArea dataOnly="0" labelOnly="1" outline="0" fieldPosition="0">
        <references count="2">
          <reference field="0" count="4">
            <x v="12"/>
            <x v="13"/>
            <x v="14"/>
            <x v="15"/>
          </reference>
          <reference field="1" count="1" selected="0">
            <x v="3"/>
          </reference>
        </references>
      </pivotArea>
    </format>
    <format dxfId="53">
      <pivotArea dataOnly="0" labelOnly="1" outline="0" fieldPosition="0">
        <references count="2">
          <reference field="0" count="4">
            <x v="16"/>
            <x v="17"/>
            <x v="18"/>
            <x v="19"/>
          </reference>
          <reference field="1" count="1" selected="0">
            <x v="4"/>
          </reference>
        </references>
      </pivotArea>
    </format>
    <format dxfId="52">
      <pivotArea dataOnly="0" labelOnly="1" outline="0" fieldPosition="0">
        <references count="2">
          <reference field="0" count="4">
            <x v="20"/>
            <x v="21"/>
            <x v="22"/>
            <x v="23"/>
          </reference>
          <reference field="1" count="1" selected="0">
            <x v="5"/>
          </reference>
        </references>
      </pivotArea>
    </format>
    <format dxfId="51">
      <pivotArea dataOnly="0" labelOnly="1" outline="0" fieldPosition="0">
        <references count="2">
          <reference field="0" count="4">
            <x v="24"/>
            <x v="25"/>
            <x v="26"/>
            <x v="27"/>
          </reference>
          <reference field="1" count="1" selected="0">
            <x v="6"/>
          </reference>
        </references>
      </pivotArea>
    </format>
    <format dxfId="50">
      <pivotArea dataOnly="0" labelOnly="1" outline="0" fieldPosition="0">
        <references count="2">
          <reference field="0" count="4">
            <x v="28"/>
            <x v="29"/>
            <x v="30"/>
            <x v="31"/>
          </reference>
          <reference field="1" count="1" selected="0">
            <x v="7"/>
          </reference>
        </references>
      </pivotArea>
    </format>
    <format dxfId="49">
      <pivotArea dataOnly="0" labelOnly="1" outline="0" fieldPosition="0">
        <references count="2">
          <reference field="0" count="4">
            <x v="32"/>
            <x v="33"/>
            <x v="34"/>
            <x v="35"/>
          </reference>
          <reference field="1" count="1" selected="0">
            <x v="8"/>
          </reference>
        </references>
      </pivotArea>
    </format>
    <format dxfId="48">
      <pivotArea dataOnly="0" labelOnly="1" outline="0" fieldPosition="0">
        <references count="2">
          <reference field="0" count="4">
            <x v="36"/>
            <x v="37"/>
            <x v="38"/>
            <x v="39"/>
          </reference>
          <reference field="1" count="1" selected="0">
            <x v="9"/>
          </reference>
        </references>
      </pivotArea>
    </format>
    <format dxfId="47">
      <pivotArea dataOnly="0" labelOnly="1" outline="0" fieldPosition="0">
        <references count="1">
          <reference field="4294967294" count="6">
            <x v="0"/>
            <x v="1"/>
            <x v="2"/>
            <x v="3"/>
            <x v="4"/>
            <x v="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59BD550-E4F5-4343-B175-CCD11DEFEA2B}" name="PivotTable7" cacheId="1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25:L153" firstHeaderRow="0" firstDataRow="1" firstDataCol="1"/>
  <pivotFields count="43">
    <pivotField showAll="0"/>
    <pivotField numFmtId="1" showAll="0"/>
    <pivotField numFmtId="1" showAll="0"/>
    <pivotField showAll="0">
      <items count="55">
        <item x="34"/>
        <item x="7"/>
        <item x="45"/>
        <item x="18"/>
        <item x="38"/>
        <item x="11"/>
        <item x="33"/>
        <item x="6"/>
        <item x="50"/>
        <item x="23"/>
        <item x="28"/>
        <item x="1"/>
        <item x="40"/>
        <item x="13"/>
        <item x="42"/>
        <item x="15"/>
        <item x="32"/>
        <item x="5"/>
        <item x="41"/>
        <item x="14"/>
        <item x="48"/>
        <item x="21"/>
        <item x="44"/>
        <item x="17"/>
        <item x="39"/>
        <item x="12"/>
        <item x="52"/>
        <item x="25"/>
        <item x="31"/>
        <item x="4"/>
        <item x="29"/>
        <item x="2"/>
        <item x="37"/>
        <item x="10"/>
        <item x="36"/>
        <item x="9"/>
        <item x="30"/>
        <item x="3"/>
        <item x="53"/>
        <item x="26"/>
        <item x="27"/>
        <item x="0"/>
        <item x="43"/>
        <item x="16"/>
        <item x="47"/>
        <item x="20"/>
        <item x="46"/>
        <item x="19"/>
        <item x="49"/>
        <item x="22"/>
        <item x="51"/>
        <item x="24"/>
        <item x="35"/>
        <item x="8"/>
        <item t="default"/>
      </items>
    </pivotField>
    <pivotField axis="axisRow" showAll="0">
      <items count="28">
        <item x="7"/>
        <item x="18"/>
        <item x="11"/>
        <item x="6"/>
        <item x="23"/>
        <item x="1"/>
        <item x="13"/>
        <item x="15"/>
        <item x="5"/>
        <item x="14"/>
        <item x="21"/>
        <item x="17"/>
        <item x="12"/>
        <item x="25"/>
        <item x="4"/>
        <item x="2"/>
        <item x="10"/>
        <item x="9"/>
        <item x="3"/>
        <item x="26"/>
        <item x="0"/>
        <item x="16"/>
        <item x="20"/>
        <item x="19"/>
        <item x="22"/>
        <item x="24"/>
        <item x="8"/>
        <item t="default"/>
      </items>
    </pivotField>
    <pivotField showAll="0"/>
    <pivotField dataField="1" numFmtId="165" showAll="0"/>
    <pivotField numFmtId="165" showAll="0"/>
    <pivotField dataField="1" numFmtId="165" showAll="0"/>
    <pivotField dataField="1" numFmtId="165" showAll="0"/>
    <pivotField dataField="1" numFmtId="165" showAll="0"/>
    <pivotField dataField="1" numFmtId="165" showAll="0"/>
    <pivotField dataField="1" numFmtId="165" showAll="0"/>
    <pivotField dataField="1" numFmtId="165" showAll="0"/>
    <pivotField dataField="1" numFmtId="165" showAll="0"/>
    <pivotField dataField="1" numFmtId="165" showAll="0"/>
    <pivotField dataField="1" numFmtId="165" showAll="0"/>
    <pivotField dataField="1" numFmtId="165" showAll="0"/>
    <pivotField numFmtId="165" showAll="0"/>
    <pivotField numFmtId="165" showAll="0"/>
    <pivotField numFmtId="165" showAll="0"/>
    <pivotField numFmtId="165" showAll="0"/>
    <pivotField numFmtId="165" showAll="0"/>
    <pivotField numFmtId="9" showAll="0"/>
    <pivotField numFmtId="9" showAll="0"/>
    <pivotField showAll="0"/>
    <pivotField numFmtId="9" showAll="0"/>
    <pivotField numFmtId="9" showAll="0"/>
    <pivotField numFmtId="9" showAll="0"/>
    <pivotField numFmtId="9" showAll="0"/>
    <pivotField numFmtId="9" showAll="0"/>
    <pivotField numFmtId="9" showAll="0"/>
    <pivotField numFmtId="9"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s>
  <rowFields count="1">
    <field x="4"/>
  </rowFields>
  <rowItems count="28">
    <i>
      <x/>
    </i>
    <i>
      <x v="1"/>
    </i>
    <i>
      <x v="2"/>
    </i>
    <i>
      <x v="3"/>
    </i>
    <i>
      <x v="4"/>
    </i>
    <i>
      <x v="5"/>
    </i>
    <i>
      <x v="6"/>
    </i>
    <i>
      <x v="7"/>
    </i>
    <i>
      <x v="8"/>
    </i>
    <i>
      <x v="9"/>
    </i>
    <i>
      <x v="10"/>
    </i>
    <i>
      <x v="11"/>
    </i>
    <i>
      <x v="12"/>
    </i>
    <i>
      <x v="13"/>
    </i>
    <i>
      <x v="14"/>
    </i>
    <i>
      <x v="15"/>
    </i>
    <i>
      <x v="16"/>
    </i>
    <i>
      <x v="17"/>
    </i>
    <i>
      <x v="18"/>
    </i>
    <i>
      <x v="19"/>
    </i>
    <i>
      <x v="20"/>
    </i>
    <i>
      <x v="21"/>
    </i>
    <i>
      <x v="22"/>
    </i>
    <i>
      <x v="23"/>
    </i>
    <i>
      <x v="24"/>
    </i>
    <i>
      <x v="25"/>
    </i>
    <i>
      <x v="26"/>
    </i>
    <i t="grand">
      <x/>
    </i>
  </rowItems>
  <colFields count="1">
    <field x="-2"/>
  </colFields>
  <colItems count="11">
    <i>
      <x/>
    </i>
    <i i="1">
      <x v="1"/>
    </i>
    <i i="2">
      <x v="2"/>
    </i>
    <i i="3">
      <x v="3"/>
    </i>
    <i i="4">
      <x v="4"/>
    </i>
    <i i="5">
      <x v="5"/>
    </i>
    <i i="6">
      <x v="6"/>
    </i>
    <i i="7">
      <x v="7"/>
    </i>
    <i i="8">
      <x v="8"/>
    </i>
    <i i="9">
      <x v="9"/>
    </i>
    <i i="10">
      <x v="10"/>
    </i>
  </colItems>
  <dataFields count="11">
    <dataField name="Sum of Car-quarter of Exposure" fld="6" baseField="0" baseItem="0"/>
    <dataField name="Sum of N Bodily Injury" fld="8" baseField="0" baseItem="0"/>
    <dataField name="Sum of N Property Damage" fld="9" baseField="0" baseItem="0"/>
    <dataField name="Sum of N Comprehensive" fld="10" baseField="0" baseItem="0"/>
    <dataField name="Sum of N Collision" fld="11" baseField="0" baseItem="0"/>
    <dataField name="Sum of N Personal Injury" fld="12" baseField="0" baseItem="0"/>
    <dataField name="Sum of T Bodily Injury" fld="13" baseField="0" baseItem="0"/>
    <dataField name="Sum of T Property Damage" fld="14" baseField="0" baseItem="0"/>
    <dataField name="Sum of T Comprehensive" fld="15" baseField="0" baseItem="0"/>
    <dataField name="Sum of T Collision" fld="16" baseField="0" baseItem="0"/>
    <dataField name="Sum of T Personal Injury" fld="17" baseField="0" baseItem="0"/>
  </dataFields>
  <formats count="6">
    <format dxfId="74">
      <pivotArea type="all" dataOnly="0" outline="0" fieldPosition="0"/>
    </format>
    <format dxfId="73">
      <pivotArea outline="0" collapsedLevelsAreSubtotals="1" fieldPosition="0"/>
    </format>
    <format dxfId="72">
      <pivotArea field="3" type="button" dataOnly="0" labelOnly="1" outline="0"/>
    </format>
    <format dxfId="71">
      <pivotArea dataOnly="0" labelOnly="1" grandRow="1" outline="0" fieldPosition="0"/>
    </format>
    <format dxfId="70">
      <pivotArea dataOnly="0" labelOnly="1" outline="0" fieldPosition="0">
        <references count="1">
          <reference field="4294967294" count="11">
            <x v="0"/>
            <x v="1"/>
            <x v="2"/>
            <x v="3"/>
            <x v="4"/>
            <x v="5"/>
            <x v="6"/>
            <x v="7"/>
            <x v="8"/>
            <x v="9"/>
            <x v="10"/>
          </reference>
        </references>
      </pivotArea>
    </format>
    <format dxfId="6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4B718CA-00B1-4D94-9917-91A6E2267AD9}" name="PivotTable17" cacheId="1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214:F225" firstHeaderRow="0" firstDataRow="1" firstDataCol="1"/>
  <pivotFields count="43">
    <pivotField showAll="0">
      <items count="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t="default"/>
      </items>
    </pivotField>
    <pivotField axis="axisRow" numFmtId="1" showAll="0">
      <items count="11">
        <item x="0"/>
        <item x="1"/>
        <item x="2"/>
        <item x="3"/>
        <item x="4"/>
        <item x="5"/>
        <item x="6"/>
        <item x="7"/>
        <item x="8"/>
        <item x="9"/>
        <item t="default"/>
      </items>
    </pivotField>
    <pivotField numFmtId="1" showAll="0"/>
    <pivotField showAll="0">
      <items count="55">
        <item x="34"/>
        <item x="7"/>
        <item x="45"/>
        <item x="18"/>
        <item x="38"/>
        <item x="11"/>
        <item x="33"/>
        <item x="6"/>
        <item x="50"/>
        <item x="23"/>
        <item x="28"/>
        <item x="1"/>
        <item x="40"/>
        <item x="13"/>
        <item x="42"/>
        <item x="15"/>
        <item x="32"/>
        <item x="5"/>
        <item x="41"/>
        <item x="14"/>
        <item x="48"/>
        <item x="21"/>
        <item x="44"/>
        <item x="17"/>
        <item x="39"/>
        <item x="12"/>
        <item x="52"/>
        <item x="25"/>
        <item x="31"/>
        <item x="4"/>
        <item x="29"/>
        <item x="2"/>
        <item x="37"/>
        <item x="10"/>
        <item x="36"/>
        <item x="9"/>
        <item x="30"/>
        <item x="3"/>
        <item x="53"/>
        <item x="26"/>
        <item x="27"/>
        <item x="0"/>
        <item x="43"/>
        <item x="16"/>
        <item x="47"/>
        <item x="20"/>
        <item x="46"/>
        <item x="19"/>
        <item x="49"/>
        <item x="22"/>
        <item x="51"/>
        <item x="24"/>
        <item x="35"/>
        <item x="8"/>
        <item t="default"/>
      </items>
    </pivotField>
    <pivotField showAll="0">
      <items count="28">
        <item x="7"/>
        <item x="18"/>
        <item x="11"/>
        <item x="6"/>
        <item x="23"/>
        <item x="1"/>
        <item x="13"/>
        <item x="15"/>
        <item x="5"/>
        <item x="14"/>
        <item x="21"/>
        <item x="17"/>
        <item x="12"/>
        <item x="25"/>
        <item x="4"/>
        <item x="2"/>
        <item x="10"/>
        <item x="9"/>
        <item x="3"/>
        <item x="26"/>
        <item x="0"/>
        <item x="16"/>
        <item x="20"/>
        <item x="19"/>
        <item x="22"/>
        <item x="24"/>
        <item x="8"/>
        <item t="default"/>
      </items>
    </pivotField>
    <pivotField showAll="0"/>
    <pivotField numFmtId="165" showAll="0"/>
    <pivotField numFmtId="165" showAll="0"/>
    <pivotField dataField="1" numFmtId="165" showAll="0"/>
    <pivotField dataField="1" numFmtId="165" showAll="0"/>
    <pivotField dataField="1" numFmtId="165" showAll="0"/>
    <pivotField dataField="1" numFmtId="165" showAll="0"/>
    <pivotField dataField="1"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9" showAll="0"/>
    <pivotField numFmtId="9" showAll="0"/>
    <pivotField showAll="0"/>
    <pivotField numFmtId="9" showAll="0"/>
    <pivotField numFmtId="9" showAll="0"/>
    <pivotField numFmtId="9" showAll="0"/>
    <pivotField numFmtId="9" showAll="0"/>
    <pivotField numFmtId="9" showAll="0"/>
    <pivotField numFmtId="9" showAll="0"/>
    <pivotField numFmtId="9"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s>
  <rowFields count="1">
    <field x="1"/>
  </rowFields>
  <rowItems count="11">
    <i>
      <x/>
    </i>
    <i>
      <x v="1"/>
    </i>
    <i>
      <x v="2"/>
    </i>
    <i>
      <x v="3"/>
    </i>
    <i>
      <x v="4"/>
    </i>
    <i>
      <x v="5"/>
    </i>
    <i>
      <x v="6"/>
    </i>
    <i>
      <x v="7"/>
    </i>
    <i>
      <x v="8"/>
    </i>
    <i>
      <x v="9"/>
    </i>
    <i t="grand">
      <x/>
    </i>
  </rowItems>
  <colFields count="1">
    <field x="-2"/>
  </colFields>
  <colItems count="5">
    <i>
      <x/>
    </i>
    <i i="1">
      <x v="1"/>
    </i>
    <i i="2">
      <x v="2"/>
    </i>
    <i i="3">
      <x v="3"/>
    </i>
    <i i="4">
      <x v="4"/>
    </i>
  </colItems>
  <dataFields count="5">
    <dataField name="Sum of N Bodily Injury" fld="8" showDataAs="percentOfTotal" baseField="1" baseItem="3" numFmtId="10"/>
    <dataField name="Sum of N Property Damage" fld="9" showDataAs="percentOfTotal" baseField="1" baseItem="3" numFmtId="10"/>
    <dataField name="Sum of N Comprehensive" fld="10" showDataAs="percentOfCol" baseField="1" baseItem="0" numFmtId="10"/>
    <dataField name="Sum of N Collision" fld="11" showDataAs="percentOfCol" baseField="1" baseItem="3" numFmtId="10"/>
    <dataField name="Sum of N Personal Injury" fld="12" showDataAs="percentOfCol" baseField="1" baseItem="3" numFmtId="10"/>
  </dataFields>
  <formats count="10">
    <format dxfId="84">
      <pivotArea type="all" dataOnly="0" outline="0" fieldPosition="0"/>
    </format>
    <format dxfId="83">
      <pivotArea outline="0" collapsedLevelsAreSubtotals="1" fieldPosition="0"/>
    </format>
    <format dxfId="82">
      <pivotArea field="3" type="button" dataOnly="0" labelOnly="1" outline="0"/>
    </format>
    <format dxfId="81">
      <pivotArea dataOnly="0" labelOnly="1" grandRow="1" outline="0" fieldPosition="0"/>
    </format>
    <format dxfId="80">
      <pivotArea outline="0" collapsedLevelsAreSubtotals="1" fieldPosition="0"/>
    </format>
    <format dxfId="79">
      <pivotArea outline="0" fieldPosition="0">
        <references count="1">
          <reference field="4294967294" count="1">
            <x v="0"/>
          </reference>
        </references>
      </pivotArea>
    </format>
    <format dxfId="78">
      <pivotArea outline="0" fieldPosition="0">
        <references count="1">
          <reference field="4294967294" count="1">
            <x v="1"/>
          </reference>
        </references>
      </pivotArea>
    </format>
    <format dxfId="77">
      <pivotArea outline="0" fieldPosition="0">
        <references count="1">
          <reference field="4294967294" count="1">
            <x v="4"/>
          </reference>
        </references>
      </pivotArea>
    </format>
    <format dxfId="76">
      <pivotArea outline="0" fieldPosition="0">
        <references count="1">
          <reference field="4294967294" count="1">
            <x v="3"/>
          </reference>
        </references>
      </pivotArea>
    </format>
    <format dxfId="75">
      <pivotArea outline="0" fieldPosition="0">
        <references count="1">
          <reference field="4294967294"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A767328-DE27-4B02-9245-5B9149C701EF}" name="PivotTable4" cacheId="1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170:AC182" firstHeaderRow="1" firstDataRow="2" firstDataCol="1"/>
  <pivotFields count="43">
    <pivotField showAll="0">
      <items count="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t="default"/>
      </items>
    </pivotField>
    <pivotField axis="axisRow" numFmtId="1" showAll="0">
      <items count="11">
        <item x="0"/>
        <item x="1"/>
        <item x="2"/>
        <item x="3"/>
        <item x="4"/>
        <item x="5"/>
        <item x="6"/>
        <item x="7"/>
        <item x="8"/>
        <item x="9"/>
        <item t="default"/>
      </items>
    </pivotField>
    <pivotField numFmtId="1" showAll="0"/>
    <pivotField showAll="0">
      <items count="55">
        <item x="34"/>
        <item x="7"/>
        <item x="45"/>
        <item x="18"/>
        <item x="38"/>
        <item x="11"/>
        <item x="33"/>
        <item x="6"/>
        <item x="50"/>
        <item x="23"/>
        <item x="28"/>
        <item x="1"/>
        <item x="40"/>
        <item x="13"/>
        <item x="42"/>
        <item x="15"/>
        <item x="32"/>
        <item x="5"/>
        <item x="41"/>
        <item x="14"/>
        <item x="48"/>
        <item x="21"/>
        <item x="44"/>
        <item x="17"/>
        <item x="39"/>
        <item x="12"/>
        <item x="52"/>
        <item x="25"/>
        <item x="31"/>
        <item x="4"/>
        <item x="29"/>
        <item x="2"/>
        <item x="37"/>
        <item x="10"/>
        <item x="36"/>
        <item x="9"/>
        <item x="30"/>
        <item x="3"/>
        <item x="53"/>
        <item x="26"/>
        <item x="27"/>
        <item x="0"/>
        <item x="43"/>
        <item x="16"/>
        <item x="47"/>
        <item x="20"/>
        <item x="46"/>
        <item x="19"/>
        <item x="49"/>
        <item x="22"/>
        <item x="51"/>
        <item x="24"/>
        <item x="35"/>
        <item x="8"/>
        <item t="default"/>
      </items>
    </pivotField>
    <pivotField axis="axisCol" showAll="0">
      <items count="28">
        <item x="7"/>
        <item x="18"/>
        <item x="11"/>
        <item x="6"/>
        <item x="23"/>
        <item x="1"/>
        <item x="13"/>
        <item x="15"/>
        <item x="5"/>
        <item x="14"/>
        <item x="21"/>
        <item x="17"/>
        <item x="12"/>
        <item x="25"/>
        <item x="4"/>
        <item x="2"/>
        <item x="10"/>
        <item x="9"/>
        <item x="3"/>
        <item x="26"/>
        <item x="0"/>
        <item x="16"/>
        <item x="20"/>
        <item x="19"/>
        <item x="22"/>
        <item x="24"/>
        <item x="8"/>
        <item t="default"/>
      </items>
    </pivotField>
    <pivotField showAll="0"/>
    <pivotField numFmtId="165" showAll="0"/>
    <pivotField dataField="1"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9" showAll="0"/>
    <pivotField numFmtId="9" showAll="0"/>
    <pivotField showAll="0"/>
    <pivotField numFmtId="9" showAll="0"/>
    <pivotField numFmtId="9" showAll="0"/>
    <pivotField numFmtId="9" showAll="0"/>
    <pivotField numFmtId="9" showAll="0"/>
    <pivotField numFmtId="9" showAll="0"/>
    <pivotField numFmtId="9" showAll="0"/>
    <pivotField numFmtId="9"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s>
  <rowFields count="1">
    <field x="1"/>
  </rowFields>
  <rowItems count="11">
    <i>
      <x/>
    </i>
    <i>
      <x v="1"/>
    </i>
    <i>
      <x v="2"/>
    </i>
    <i>
      <x v="3"/>
    </i>
    <i>
      <x v="4"/>
    </i>
    <i>
      <x v="5"/>
    </i>
    <i>
      <x v="6"/>
    </i>
    <i>
      <x v="7"/>
    </i>
    <i>
      <x v="8"/>
    </i>
    <i>
      <x v="9"/>
    </i>
    <i t="grand">
      <x/>
    </i>
  </rowItems>
  <colFields count="1">
    <field x="4"/>
  </colFields>
  <colItems count="28">
    <i>
      <x/>
    </i>
    <i>
      <x v="1"/>
    </i>
    <i>
      <x v="2"/>
    </i>
    <i>
      <x v="3"/>
    </i>
    <i>
      <x v="4"/>
    </i>
    <i>
      <x v="5"/>
    </i>
    <i>
      <x v="6"/>
    </i>
    <i>
      <x v="7"/>
    </i>
    <i>
      <x v="8"/>
    </i>
    <i>
      <x v="9"/>
    </i>
    <i>
      <x v="10"/>
    </i>
    <i>
      <x v="11"/>
    </i>
    <i>
      <x v="12"/>
    </i>
    <i>
      <x v="13"/>
    </i>
    <i>
      <x v="14"/>
    </i>
    <i>
      <x v="15"/>
    </i>
    <i>
      <x v="16"/>
    </i>
    <i>
      <x v="17"/>
    </i>
    <i>
      <x v="18"/>
    </i>
    <i>
      <x v="19"/>
    </i>
    <i>
      <x v="20"/>
    </i>
    <i>
      <x v="21"/>
    </i>
    <i>
      <x v="22"/>
    </i>
    <i>
      <x v="23"/>
    </i>
    <i>
      <x v="24"/>
    </i>
    <i>
      <x v="25"/>
    </i>
    <i>
      <x v="26"/>
    </i>
    <i t="grand">
      <x/>
    </i>
  </colItems>
  <dataFields count="1">
    <dataField name="Sum of Car-years of Exposure" fld="7" showDataAs="percentOfRow" baseField="1" baseItem="1" numFmtId="10"/>
  </dataFields>
  <formats count="6">
    <format dxfId="90">
      <pivotArea type="all" dataOnly="0" outline="0" fieldPosition="0"/>
    </format>
    <format dxfId="89">
      <pivotArea outline="0" collapsedLevelsAreSubtotals="1" fieldPosition="0"/>
    </format>
    <format dxfId="88">
      <pivotArea field="3" type="button" dataOnly="0" labelOnly="1" outline="0"/>
    </format>
    <format dxfId="87">
      <pivotArea dataOnly="0" labelOnly="1" grandRow="1" outline="0" fieldPosition="0"/>
    </format>
    <format dxfId="86">
      <pivotArea outline="0" collapsedLevelsAreSubtotals="1" fieldPosition="0"/>
    </format>
    <format dxfId="85">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3F97A07-FA3E-4B77-A47B-286DA4ED225D}" name="PivotTable14" cacheId="1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H200:M211" firstHeaderRow="0" firstDataRow="1" firstDataCol="1"/>
  <pivotFields count="43">
    <pivotField showAll="0">
      <items count="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t="default"/>
      </items>
    </pivotField>
    <pivotField axis="axisRow" numFmtId="1" showAll="0">
      <items count="11">
        <item x="0"/>
        <item x="1"/>
        <item x="2"/>
        <item x="3"/>
        <item x="4"/>
        <item x="5"/>
        <item x="6"/>
        <item x="7"/>
        <item x="8"/>
        <item x="9"/>
        <item t="default"/>
      </items>
    </pivotField>
    <pivotField numFmtId="1" showAll="0"/>
    <pivotField showAll="0">
      <items count="55">
        <item x="34"/>
        <item x="7"/>
        <item x="45"/>
        <item x="18"/>
        <item x="38"/>
        <item x="11"/>
        <item x="33"/>
        <item x="6"/>
        <item x="50"/>
        <item x="23"/>
        <item x="28"/>
        <item x="1"/>
        <item x="40"/>
        <item x="13"/>
        <item x="42"/>
        <item x="15"/>
        <item x="32"/>
        <item x="5"/>
        <item x="41"/>
        <item x="14"/>
        <item x="48"/>
        <item x="21"/>
        <item x="44"/>
        <item x="17"/>
        <item x="39"/>
        <item x="12"/>
        <item x="52"/>
        <item x="25"/>
        <item x="31"/>
        <item x="4"/>
        <item x="29"/>
        <item x="2"/>
        <item x="37"/>
        <item x="10"/>
        <item x="36"/>
        <item x="9"/>
        <item x="30"/>
        <item x="3"/>
        <item x="53"/>
        <item x="26"/>
        <item x="27"/>
        <item x="0"/>
        <item x="43"/>
        <item x="16"/>
        <item x="47"/>
        <item x="20"/>
        <item x="46"/>
        <item x="19"/>
        <item x="49"/>
        <item x="22"/>
        <item x="51"/>
        <item x="24"/>
        <item x="35"/>
        <item x="8"/>
        <item t="default"/>
      </items>
    </pivotField>
    <pivotField showAll="0">
      <items count="28">
        <item x="7"/>
        <item x="18"/>
        <item x="11"/>
        <item x="6"/>
        <item x="23"/>
        <item x="1"/>
        <item x="13"/>
        <item x="15"/>
        <item x="5"/>
        <item x="14"/>
        <item x="21"/>
        <item x="17"/>
        <item x="12"/>
        <item x="25"/>
        <item x="4"/>
        <item x="2"/>
        <item x="10"/>
        <item x="9"/>
        <item x="3"/>
        <item x="26"/>
        <item x="0"/>
        <item x="16"/>
        <item x="20"/>
        <item x="19"/>
        <item x="22"/>
        <item x="24"/>
        <item x="8"/>
        <item t="default"/>
      </items>
    </pivotField>
    <pivotField showAll="0"/>
    <pivotField numFmtId="165" showAll="0"/>
    <pivotField numFmtId="165" showAll="0"/>
    <pivotField numFmtId="165" showAll="0"/>
    <pivotField numFmtId="165" showAll="0"/>
    <pivotField numFmtId="165" showAll="0"/>
    <pivotField numFmtId="165" showAll="0"/>
    <pivotField numFmtId="165" showAll="0"/>
    <pivotField dataField="1" numFmtId="165" showAll="0"/>
    <pivotField dataField="1" numFmtId="165" showAll="0"/>
    <pivotField dataField="1" numFmtId="165" showAll="0"/>
    <pivotField dataField="1" numFmtId="165" showAll="0"/>
    <pivotField dataField="1" numFmtId="165" showAll="0"/>
    <pivotField numFmtId="165" showAll="0"/>
    <pivotField numFmtId="165" showAll="0"/>
    <pivotField numFmtId="165" showAll="0"/>
    <pivotField numFmtId="165" showAll="0"/>
    <pivotField numFmtId="165" showAll="0"/>
    <pivotField numFmtId="9" showAll="0"/>
    <pivotField numFmtId="9" showAll="0"/>
    <pivotField showAll="0"/>
    <pivotField numFmtId="9" showAll="0"/>
    <pivotField numFmtId="9" showAll="0"/>
    <pivotField numFmtId="9" showAll="0"/>
    <pivotField numFmtId="9" showAll="0"/>
    <pivotField numFmtId="9" showAll="0"/>
    <pivotField numFmtId="9" showAll="0"/>
    <pivotField numFmtId="9"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s>
  <rowFields count="1">
    <field x="1"/>
  </rowFields>
  <rowItems count="11">
    <i>
      <x/>
    </i>
    <i>
      <x v="1"/>
    </i>
    <i>
      <x v="2"/>
    </i>
    <i>
      <x v="3"/>
    </i>
    <i>
      <x v="4"/>
    </i>
    <i>
      <x v="5"/>
    </i>
    <i>
      <x v="6"/>
    </i>
    <i>
      <x v="7"/>
    </i>
    <i>
      <x v="8"/>
    </i>
    <i>
      <x v="9"/>
    </i>
    <i t="grand">
      <x/>
    </i>
  </rowItems>
  <colFields count="1">
    <field x="-2"/>
  </colFields>
  <colItems count="5">
    <i>
      <x/>
    </i>
    <i i="1">
      <x v="1"/>
    </i>
    <i i="2">
      <x v="2"/>
    </i>
    <i i="3">
      <x v="3"/>
    </i>
    <i i="4">
      <x v="4"/>
    </i>
  </colItems>
  <dataFields count="5">
    <dataField name="Sum of T Bodily Injury" fld="13" baseField="0" baseItem="0"/>
    <dataField name="Sum of T Property Damage" fld="14" baseField="0" baseItem="0"/>
    <dataField name="Sum of T Comprehensive" fld="15" baseField="0" baseItem="0"/>
    <dataField name="Sum of T Collision" fld="16" baseField="0" baseItem="0"/>
    <dataField name="Sum of T Personal Injury" fld="17" baseField="0" baseItem="0"/>
  </dataFields>
  <formats count="5">
    <format dxfId="95">
      <pivotArea type="all" dataOnly="0" outline="0" fieldPosition="0"/>
    </format>
    <format dxfId="94">
      <pivotArea outline="0" collapsedLevelsAreSubtotals="1" fieldPosition="0"/>
    </format>
    <format dxfId="93">
      <pivotArea field="3" type="button" dataOnly="0" labelOnly="1" outline="0"/>
    </format>
    <format dxfId="92">
      <pivotArea dataOnly="0" labelOnly="1" grandRow="1" outline="0" fieldPosition="0"/>
    </format>
    <format dxfId="9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8AF1560-E706-47CC-B71A-6A9C9C455C47}" name="PivotTable2" cacheId="1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155:AC167" firstHeaderRow="1" firstDataRow="2" firstDataCol="1"/>
  <pivotFields count="43">
    <pivotField showAll="0">
      <items count="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t="default"/>
      </items>
    </pivotField>
    <pivotField axis="axisRow" numFmtId="1" showAll="0">
      <items count="11">
        <item x="0"/>
        <item x="1"/>
        <item x="2"/>
        <item x="3"/>
        <item x="4"/>
        <item x="5"/>
        <item x="6"/>
        <item x="7"/>
        <item x="8"/>
        <item x="9"/>
        <item t="default"/>
      </items>
    </pivotField>
    <pivotField numFmtId="1" showAll="0"/>
    <pivotField showAll="0">
      <items count="55">
        <item x="34"/>
        <item x="7"/>
        <item x="45"/>
        <item x="18"/>
        <item x="38"/>
        <item x="11"/>
        <item x="33"/>
        <item x="6"/>
        <item x="50"/>
        <item x="23"/>
        <item x="28"/>
        <item x="1"/>
        <item x="40"/>
        <item x="13"/>
        <item x="42"/>
        <item x="15"/>
        <item x="32"/>
        <item x="5"/>
        <item x="41"/>
        <item x="14"/>
        <item x="48"/>
        <item x="21"/>
        <item x="44"/>
        <item x="17"/>
        <item x="39"/>
        <item x="12"/>
        <item x="52"/>
        <item x="25"/>
        <item x="31"/>
        <item x="4"/>
        <item x="29"/>
        <item x="2"/>
        <item x="37"/>
        <item x="10"/>
        <item x="36"/>
        <item x="9"/>
        <item x="30"/>
        <item x="3"/>
        <item x="53"/>
        <item x="26"/>
        <item x="27"/>
        <item x="0"/>
        <item x="43"/>
        <item x="16"/>
        <item x="47"/>
        <item x="20"/>
        <item x="46"/>
        <item x="19"/>
        <item x="49"/>
        <item x="22"/>
        <item x="51"/>
        <item x="24"/>
        <item x="35"/>
        <item x="8"/>
        <item t="default"/>
      </items>
    </pivotField>
    <pivotField axis="axisCol" showAll="0">
      <items count="28">
        <item x="7"/>
        <item x="18"/>
        <item x="11"/>
        <item x="6"/>
        <item x="23"/>
        <item x="1"/>
        <item x="13"/>
        <item x="15"/>
        <item x="5"/>
        <item x="14"/>
        <item x="21"/>
        <item x="17"/>
        <item x="12"/>
        <item x="25"/>
        <item x="4"/>
        <item x="2"/>
        <item x="10"/>
        <item x="9"/>
        <item x="3"/>
        <item x="26"/>
        <item x="0"/>
        <item x="16"/>
        <item x="20"/>
        <item x="19"/>
        <item x="22"/>
        <item x="24"/>
        <item x="8"/>
        <item t="default"/>
      </items>
    </pivotField>
    <pivotField showAll="0"/>
    <pivotField numFmtId="165" showAll="0"/>
    <pivotField dataField="1"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9" showAll="0"/>
    <pivotField numFmtId="9" showAll="0"/>
    <pivotField showAll="0"/>
    <pivotField numFmtId="9" showAll="0"/>
    <pivotField numFmtId="9" showAll="0"/>
    <pivotField numFmtId="9" showAll="0"/>
    <pivotField numFmtId="9" showAll="0"/>
    <pivotField numFmtId="9" showAll="0"/>
    <pivotField numFmtId="9" showAll="0"/>
    <pivotField numFmtId="9"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s>
  <rowFields count="1">
    <field x="1"/>
  </rowFields>
  <rowItems count="11">
    <i>
      <x/>
    </i>
    <i>
      <x v="1"/>
    </i>
    <i>
      <x v="2"/>
    </i>
    <i>
      <x v="3"/>
    </i>
    <i>
      <x v="4"/>
    </i>
    <i>
      <x v="5"/>
    </i>
    <i>
      <x v="6"/>
    </i>
    <i>
      <x v="7"/>
    </i>
    <i>
      <x v="8"/>
    </i>
    <i>
      <x v="9"/>
    </i>
    <i t="grand">
      <x/>
    </i>
  </rowItems>
  <colFields count="1">
    <field x="4"/>
  </colFields>
  <colItems count="28">
    <i>
      <x/>
    </i>
    <i>
      <x v="1"/>
    </i>
    <i>
      <x v="2"/>
    </i>
    <i>
      <x v="3"/>
    </i>
    <i>
      <x v="4"/>
    </i>
    <i>
      <x v="5"/>
    </i>
    <i>
      <x v="6"/>
    </i>
    <i>
      <x v="7"/>
    </i>
    <i>
      <x v="8"/>
    </i>
    <i>
      <x v="9"/>
    </i>
    <i>
      <x v="10"/>
    </i>
    <i>
      <x v="11"/>
    </i>
    <i>
      <x v="12"/>
    </i>
    <i>
      <x v="13"/>
    </i>
    <i>
      <x v="14"/>
    </i>
    <i>
      <x v="15"/>
    </i>
    <i>
      <x v="16"/>
    </i>
    <i>
      <x v="17"/>
    </i>
    <i>
      <x v="18"/>
    </i>
    <i>
      <x v="19"/>
    </i>
    <i>
      <x v="20"/>
    </i>
    <i>
      <x v="21"/>
    </i>
    <i>
      <x v="22"/>
    </i>
    <i>
      <x v="23"/>
    </i>
    <i>
      <x v="24"/>
    </i>
    <i>
      <x v="25"/>
    </i>
    <i>
      <x v="26"/>
    </i>
    <i t="grand">
      <x/>
    </i>
  </colItems>
  <dataFields count="1">
    <dataField name="Sum of Car-years of Exposure" fld="7" baseField="0" baseItem="0"/>
  </dataFields>
  <formats count="5">
    <format dxfId="100">
      <pivotArea type="all" dataOnly="0" outline="0" fieldPosition="0"/>
    </format>
    <format dxfId="99">
      <pivotArea outline="0" collapsedLevelsAreSubtotals="1" fieldPosition="0"/>
    </format>
    <format dxfId="98">
      <pivotArea field="3" type="button" dataOnly="0" labelOnly="1" outline="0"/>
    </format>
    <format dxfId="97">
      <pivotArea dataOnly="0" labelOnly="1" grandRow="1" outline="0" fieldPosition="0"/>
    </format>
    <format dxfId="96">
      <pivotArea outline="0" collapsedLevelsAreSubtotals="1" fieldPosition="0"/>
    </format>
  </formats>
  <chartFormats count="27">
    <chartFormat chart="1" format="0" series="1">
      <pivotArea type="data" outline="0" fieldPosition="0">
        <references count="2">
          <reference field="4294967294" count="1" selected="0">
            <x v="0"/>
          </reference>
          <reference field="4" count="1" selected="0">
            <x v="0"/>
          </reference>
        </references>
      </pivotArea>
    </chartFormat>
    <chartFormat chart="1" format="1" series="1">
      <pivotArea type="data" outline="0" fieldPosition="0">
        <references count="2">
          <reference field="4294967294" count="1" selected="0">
            <x v="0"/>
          </reference>
          <reference field="4" count="1" selected="0">
            <x v="1"/>
          </reference>
        </references>
      </pivotArea>
    </chartFormat>
    <chartFormat chart="1" format="2" series="1">
      <pivotArea type="data" outline="0" fieldPosition="0">
        <references count="2">
          <reference field="4294967294" count="1" selected="0">
            <x v="0"/>
          </reference>
          <reference field="4" count="1" selected="0">
            <x v="2"/>
          </reference>
        </references>
      </pivotArea>
    </chartFormat>
    <chartFormat chart="1" format="3" series="1">
      <pivotArea type="data" outline="0" fieldPosition="0">
        <references count="2">
          <reference field="4294967294" count="1" selected="0">
            <x v="0"/>
          </reference>
          <reference field="4" count="1" selected="0">
            <x v="3"/>
          </reference>
        </references>
      </pivotArea>
    </chartFormat>
    <chartFormat chart="1" format="4" series="1">
      <pivotArea type="data" outline="0" fieldPosition="0">
        <references count="2">
          <reference field="4294967294" count="1" selected="0">
            <x v="0"/>
          </reference>
          <reference field="4" count="1" selected="0">
            <x v="4"/>
          </reference>
        </references>
      </pivotArea>
    </chartFormat>
    <chartFormat chart="1" format="5" series="1">
      <pivotArea type="data" outline="0" fieldPosition="0">
        <references count="2">
          <reference field="4294967294" count="1" selected="0">
            <x v="0"/>
          </reference>
          <reference field="4" count="1" selected="0">
            <x v="5"/>
          </reference>
        </references>
      </pivotArea>
    </chartFormat>
    <chartFormat chart="1" format="6" series="1">
      <pivotArea type="data" outline="0" fieldPosition="0">
        <references count="2">
          <reference field="4294967294" count="1" selected="0">
            <x v="0"/>
          </reference>
          <reference field="4" count="1" selected="0">
            <x v="6"/>
          </reference>
        </references>
      </pivotArea>
    </chartFormat>
    <chartFormat chart="1" format="7" series="1">
      <pivotArea type="data" outline="0" fieldPosition="0">
        <references count="2">
          <reference field="4294967294" count="1" selected="0">
            <x v="0"/>
          </reference>
          <reference field="4" count="1" selected="0">
            <x v="7"/>
          </reference>
        </references>
      </pivotArea>
    </chartFormat>
    <chartFormat chart="1" format="8" series="1">
      <pivotArea type="data" outline="0" fieldPosition="0">
        <references count="2">
          <reference field="4294967294" count="1" selected="0">
            <x v="0"/>
          </reference>
          <reference field="4" count="1" selected="0">
            <x v="8"/>
          </reference>
        </references>
      </pivotArea>
    </chartFormat>
    <chartFormat chart="1" format="9" series="1">
      <pivotArea type="data" outline="0" fieldPosition="0">
        <references count="2">
          <reference field="4294967294" count="1" selected="0">
            <x v="0"/>
          </reference>
          <reference field="4" count="1" selected="0">
            <x v="9"/>
          </reference>
        </references>
      </pivotArea>
    </chartFormat>
    <chartFormat chart="1" format="10" series="1">
      <pivotArea type="data" outline="0" fieldPosition="0">
        <references count="2">
          <reference field="4294967294" count="1" selected="0">
            <x v="0"/>
          </reference>
          <reference field="4" count="1" selected="0">
            <x v="10"/>
          </reference>
        </references>
      </pivotArea>
    </chartFormat>
    <chartFormat chart="1" format="11" series="1">
      <pivotArea type="data" outline="0" fieldPosition="0">
        <references count="2">
          <reference field="4294967294" count="1" selected="0">
            <x v="0"/>
          </reference>
          <reference field="4" count="1" selected="0">
            <x v="11"/>
          </reference>
        </references>
      </pivotArea>
    </chartFormat>
    <chartFormat chart="1" format="12" series="1">
      <pivotArea type="data" outline="0" fieldPosition="0">
        <references count="2">
          <reference field="4294967294" count="1" selected="0">
            <x v="0"/>
          </reference>
          <reference field="4" count="1" selected="0">
            <x v="12"/>
          </reference>
        </references>
      </pivotArea>
    </chartFormat>
    <chartFormat chart="1" format="13" series="1">
      <pivotArea type="data" outline="0" fieldPosition="0">
        <references count="2">
          <reference field="4294967294" count="1" selected="0">
            <x v="0"/>
          </reference>
          <reference field="4" count="1" selected="0">
            <x v="13"/>
          </reference>
        </references>
      </pivotArea>
    </chartFormat>
    <chartFormat chart="1" format="14" series="1">
      <pivotArea type="data" outline="0" fieldPosition="0">
        <references count="2">
          <reference field="4294967294" count="1" selected="0">
            <x v="0"/>
          </reference>
          <reference field="4" count="1" selected="0">
            <x v="14"/>
          </reference>
        </references>
      </pivotArea>
    </chartFormat>
    <chartFormat chart="1" format="15" series="1">
      <pivotArea type="data" outline="0" fieldPosition="0">
        <references count="2">
          <reference field="4294967294" count="1" selected="0">
            <x v="0"/>
          </reference>
          <reference field="4" count="1" selected="0">
            <x v="15"/>
          </reference>
        </references>
      </pivotArea>
    </chartFormat>
    <chartFormat chart="1" format="16" series="1">
      <pivotArea type="data" outline="0" fieldPosition="0">
        <references count="2">
          <reference field="4294967294" count="1" selected="0">
            <x v="0"/>
          </reference>
          <reference field="4" count="1" selected="0">
            <x v="16"/>
          </reference>
        </references>
      </pivotArea>
    </chartFormat>
    <chartFormat chart="1" format="17" series="1">
      <pivotArea type="data" outline="0" fieldPosition="0">
        <references count="2">
          <reference field="4294967294" count="1" selected="0">
            <x v="0"/>
          </reference>
          <reference field="4" count="1" selected="0">
            <x v="17"/>
          </reference>
        </references>
      </pivotArea>
    </chartFormat>
    <chartFormat chart="1" format="18" series="1">
      <pivotArea type="data" outline="0" fieldPosition="0">
        <references count="2">
          <reference field="4294967294" count="1" selected="0">
            <x v="0"/>
          </reference>
          <reference field="4" count="1" selected="0">
            <x v="18"/>
          </reference>
        </references>
      </pivotArea>
    </chartFormat>
    <chartFormat chart="1" format="19" series="1">
      <pivotArea type="data" outline="0" fieldPosition="0">
        <references count="2">
          <reference field="4294967294" count="1" selected="0">
            <x v="0"/>
          </reference>
          <reference field="4" count="1" selected="0">
            <x v="19"/>
          </reference>
        </references>
      </pivotArea>
    </chartFormat>
    <chartFormat chart="1" format="20" series="1">
      <pivotArea type="data" outline="0" fieldPosition="0">
        <references count="2">
          <reference field="4294967294" count="1" selected="0">
            <x v="0"/>
          </reference>
          <reference field="4" count="1" selected="0">
            <x v="20"/>
          </reference>
        </references>
      </pivotArea>
    </chartFormat>
    <chartFormat chart="1" format="21" series="1">
      <pivotArea type="data" outline="0" fieldPosition="0">
        <references count="2">
          <reference field="4294967294" count="1" selected="0">
            <x v="0"/>
          </reference>
          <reference field="4" count="1" selected="0">
            <x v="21"/>
          </reference>
        </references>
      </pivotArea>
    </chartFormat>
    <chartFormat chart="1" format="22" series="1">
      <pivotArea type="data" outline="0" fieldPosition="0">
        <references count="2">
          <reference field="4294967294" count="1" selected="0">
            <x v="0"/>
          </reference>
          <reference field="4" count="1" selected="0">
            <x v="22"/>
          </reference>
        </references>
      </pivotArea>
    </chartFormat>
    <chartFormat chart="1" format="23" series="1">
      <pivotArea type="data" outline="0" fieldPosition="0">
        <references count="2">
          <reference field="4294967294" count="1" selected="0">
            <x v="0"/>
          </reference>
          <reference field="4" count="1" selected="0">
            <x v="23"/>
          </reference>
        </references>
      </pivotArea>
    </chartFormat>
    <chartFormat chart="1" format="24" series="1">
      <pivotArea type="data" outline="0" fieldPosition="0">
        <references count="2">
          <reference field="4294967294" count="1" selected="0">
            <x v="0"/>
          </reference>
          <reference field="4" count="1" selected="0">
            <x v="24"/>
          </reference>
        </references>
      </pivotArea>
    </chartFormat>
    <chartFormat chart="1" format="25" series="1">
      <pivotArea type="data" outline="0" fieldPosition="0">
        <references count="2">
          <reference field="4294967294" count="1" selected="0">
            <x v="0"/>
          </reference>
          <reference field="4" count="1" selected="0">
            <x v="25"/>
          </reference>
        </references>
      </pivotArea>
    </chartFormat>
    <chartFormat chart="1" format="26" series="1">
      <pivotArea type="data" outline="0" fieldPosition="0">
        <references count="2">
          <reference field="4294967294" count="1" selected="0">
            <x v="0"/>
          </reference>
          <reference field="4" count="1" selected="0">
            <x v="2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isk_Class" xr10:uid="{B6B35422-D517-4009-8E4C-5571CCDF9D2C}" sourceName="Risk Class">
  <pivotTables>
    <pivotTable tabId="4" name="PivotTable1"/>
    <pivotTable tabId="4" name="PivotTable15"/>
  </pivotTables>
  <data>
    <tabular pivotCacheId="1822794506">
      <items count="27">
        <i x="7" s="1"/>
        <i x="18" s="1"/>
        <i x="11" s="1"/>
        <i x="6" s="1"/>
        <i x="23" s="1"/>
        <i x="1" s="1"/>
        <i x="13" s="1"/>
        <i x="15" s="1"/>
        <i x="5" s="1"/>
        <i x="14" s="1"/>
        <i x="21" s="1"/>
        <i x="17" s="1"/>
        <i x="12" s="1"/>
        <i x="25" s="1"/>
        <i x="4" s="1"/>
        <i x="2" s="1"/>
        <i x="10" s="1"/>
        <i x="9" s="1"/>
        <i x="3" s="1"/>
        <i x="26" s="1"/>
        <i x="0" s="1"/>
        <i x="16" s="1"/>
        <i x="20" s="1"/>
        <i x="19" s="1"/>
        <i x="22" s="1"/>
        <i x="24" s="1"/>
        <i x="8"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isk Class" xr10:uid="{F160E596-B0A0-4963-8D17-DE669FCB359C}" cache="Slicer_Risk_Class" caption="Risk Class" startItem="15" rowHeight="18288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1.xml"/><Relationship Id="rId5" Type="http://schemas.openxmlformats.org/officeDocument/2006/relationships/pivotTable" Target="../pivotTables/pivotTable5.xml"/><Relationship Id="rId10" Type="http://schemas.openxmlformats.org/officeDocument/2006/relationships/drawing" Target="../drawings/drawing2.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80198F-8F53-49B8-A1D6-EBCAB8306A0E}">
  <dimension ref="A2:W64"/>
  <sheetViews>
    <sheetView showGridLines="0" topLeftCell="A19" workbookViewId="0">
      <selection activeCell="C25" sqref="C25"/>
    </sheetView>
  </sheetViews>
  <sheetFormatPr baseColWidth="10" defaultColWidth="9.1640625" defaultRowHeight="11"/>
  <cols>
    <col min="1" max="1" width="14.83203125" style="11" bestFit="1" customWidth="1"/>
    <col min="2" max="2" width="1.6640625" style="11" customWidth="1"/>
    <col min="3" max="3" width="10" style="11" bestFit="1" customWidth="1"/>
    <col min="4" max="4" width="22.6640625" style="11" bestFit="1" customWidth="1"/>
    <col min="5" max="5" width="22.5" style="11" bestFit="1" customWidth="1"/>
    <col min="6" max="6" width="22.33203125" style="11" bestFit="1" customWidth="1"/>
    <col min="7" max="8" width="22.33203125" style="11" customWidth="1"/>
    <col min="9" max="9" width="1.6640625" style="11" customWidth="1"/>
    <col min="10" max="10" width="14.5" style="11" bestFit="1" customWidth="1"/>
    <col min="11" max="11" width="15.5" style="11" bestFit="1" customWidth="1"/>
    <col min="12" max="12" width="18.6640625" style="11" bestFit="1" customWidth="1"/>
    <col min="13" max="13" width="17.6640625" style="11" bestFit="1" customWidth="1"/>
    <col min="14" max="14" width="12.6640625" style="11" bestFit="1" customWidth="1"/>
    <col min="15" max="15" width="17" style="11" bestFit="1" customWidth="1"/>
    <col min="16" max="18" width="9.1640625" style="11"/>
    <col min="19" max="19" width="15.5" style="11" bestFit="1" customWidth="1"/>
    <col min="20" max="20" width="18.6640625" style="11" bestFit="1" customWidth="1"/>
    <col min="21" max="21" width="17.6640625" style="11" bestFit="1" customWidth="1"/>
    <col min="22" max="22" width="12.6640625" style="11" bestFit="1" customWidth="1"/>
    <col min="23" max="23" width="17" style="11" bestFit="1" customWidth="1"/>
    <col min="24" max="16384" width="9.1640625" style="11"/>
  </cols>
  <sheetData>
    <row r="2" spans="1:8">
      <c r="A2" s="20" t="s">
        <v>8</v>
      </c>
      <c r="C2" s="12" t="s">
        <v>89</v>
      </c>
      <c r="D2" s="13" t="str">
        <f>"Sum of N "&amp;A2</f>
        <v>Sum of N Property Damage</v>
      </c>
      <c r="E2" s="13" t="str">
        <f>"Sum of A "&amp;A2</f>
        <v>Sum of A Property Damage</v>
      </c>
      <c r="F2" s="14" t="str">
        <f>"Sum of T "&amp;A2</f>
        <v>Sum of T Property Damage</v>
      </c>
      <c r="G2" s="27"/>
    </row>
    <row r="3" spans="1:8">
      <c r="C3" s="16">
        <v>2009</v>
      </c>
      <c r="D3" s="17">
        <f>GETPIVOTDATA(TEXT(D$2,""),Pivot!$A$15,"Year",$C3)</f>
        <v>188093</v>
      </c>
      <c r="E3" s="17">
        <f>GETPIVOTDATA(TEXT(E$2,""),Pivot!$A$15,"Year",$C3)</f>
        <v>631139.25019173743</v>
      </c>
      <c r="F3" s="18">
        <f>GETPIVOTDATA(TEXT(F$2,""),Pivot!$A$15,"Year",$C3)</f>
        <v>541579109</v>
      </c>
      <c r="G3" s="17"/>
    </row>
    <row r="4" spans="1:8">
      <c r="A4" s="15" t="s">
        <v>147</v>
      </c>
      <c r="C4" s="16">
        <v>2010</v>
      </c>
      <c r="D4" s="17">
        <f>GETPIVOTDATA(TEXT(D$2,""),Pivot!$A$15,"Year",$C4)</f>
        <v>194802</v>
      </c>
      <c r="E4" s="17">
        <f>GETPIVOTDATA(TEXT(E$2,""),Pivot!$A$15,"Year",$C4)</f>
        <v>631536.83336238307</v>
      </c>
      <c r="F4" s="18">
        <f>GETPIVOTDATA(TEXT(F$2,""),Pivot!$A$15,"Year",$C4)</f>
        <v>561232540</v>
      </c>
      <c r="G4" s="17"/>
    </row>
    <row r="5" spans="1:8">
      <c r="A5" s="19" t="s">
        <v>7</v>
      </c>
      <c r="C5" s="16">
        <v>2011</v>
      </c>
      <c r="D5" s="17">
        <f>GETPIVOTDATA(TEXT(D$2,""),Pivot!$A$15,"Year",$C5)</f>
        <v>210985</v>
      </c>
      <c r="E5" s="17">
        <f>GETPIVOTDATA(TEXT(E$2,""),Pivot!$A$15,"Year",$C5)</f>
        <v>636494.07091116975</v>
      </c>
      <c r="F5" s="18">
        <f>GETPIVOTDATA(TEXT(F$2,""),Pivot!$A$15,"Year",$C5)</f>
        <v>613142996</v>
      </c>
      <c r="G5" s="17"/>
    </row>
    <row r="6" spans="1:8">
      <c r="A6" s="19" t="s">
        <v>8</v>
      </c>
      <c r="C6" s="16">
        <v>2012</v>
      </c>
      <c r="D6" s="17">
        <f>GETPIVOTDATA(TEXT(D$2,""),Pivot!$A$15,"Year",$C6)</f>
        <v>229854</v>
      </c>
      <c r="E6" s="17">
        <f>GETPIVOTDATA(TEXT(E$2,""),Pivot!$A$15,"Year",$C6)</f>
        <v>631818.78731617238</v>
      </c>
      <c r="F6" s="18">
        <f>GETPIVOTDATA(TEXT(F$2,""),Pivot!$A$15,"Year",$C6)</f>
        <v>661923174</v>
      </c>
      <c r="G6" s="17"/>
    </row>
    <row r="7" spans="1:8">
      <c r="A7" s="19" t="s">
        <v>9</v>
      </c>
      <c r="C7" s="16">
        <v>2013</v>
      </c>
      <c r="D7" s="17">
        <f>GETPIVOTDATA(TEXT(D$2,""),Pivot!$A$15,"Year",$C7)</f>
        <v>241844</v>
      </c>
      <c r="E7" s="17">
        <f>GETPIVOTDATA(TEXT(E$2,""),Pivot!$A$15,"Year",$C7)</f>
        <v>644165.89813884627</v>
      </c>
      <c r="F7" s="18">
        <f>GETPIVOTDATA(TEXT(F$2,""),Pivot!$A$15,"Year",$C7)</f>
        <v>709875181</v>
      </c>
      <c r="G7" s="17"/>
    </row>
    <row r="8" spans="1:8">
      <c r="A8" s="19" t="s">
        <v>10</v>
      </c>
      <c r="C8" s="16">
        <v>2014</v>
      </c>
      <c r="D8" s="17">
        <f>GETPIVOTDATA(TEXT(D$2,""),Pivot!$A$15,"Year",$C8)</f>
        <v>245536</v>
      </c>
      <c r="E8" s="17">
        <f>GETPIVOTDATA(TEXT(E$2,""),Pivot!$A$15,"Year",$C8)</f>
        <v>638276.55772247154</v>
      </c>
      <c r="F8" s="18">
        <f>GETPIVOTDATA(TEXT(F$2,""),Pivot!$A$15,"Year",$C8)</f>
        <v>712982448</v>
      </c>
      <c r="G8" s="17"/>
      <c r="H8" s="17"/>
    </row>
    <row r="9" spans="1:8">
      <c r="A9" s="21" t="s">
        <v>11</v>
      </c>
      <c r="C9" s="16">
        <v>2015</v>
      </c>
      <c r="D9" s="17">
        <f>GETPIVOTDATA(TEXT(D$2,""),Pivot!$A$15,"Year",$C9)</f>
        <v>251990</v>
      </c>
      <c r="E9" s="17">
        <f>GETPIVOTDATA(TEXT(E$2,""),Pivot!$A$15,"Year",$C9)</f>
        <v>661851.240184088</v>
      </c>
      <c r="F9" s="18">
        <f>GETPIVOTDATA(TEXT(F$2,""),Pivot!$A$15,"Year",$C9)</f>
        <v>758037230</v>
      </c>
      <c r="G9" s="17"/>
      <c r="H9" s="17"/>
    </row>
    <row r="10" spans="1:8">
      <c r="C10" s="16">
        <v>2016</v>
      </c>
      <c r="D10" s="17">
        <f>GETPIVOTDATA(TEXT(D$2,""),Pivot!$A$15,"Year",$C10)</f>
        <v>261394</v>
      </c>
      <c r="E10" s="17">
        <f>GETPIVOTDATA(TEXT(E$2,""),Pivot!$A$15,"Year",$C10)</f>
        <v>680490.29898258881</v>
      </c>
      <c r="F10" s="18">
        <f>GETPIVOTDATA(TEXT(F$2,""),Pivot!$A$15,"Year",$C10)</f>
        <v>812467844</v>
      </c>
      <c r="G10" s="17"/>
      <c r="H10" s="17"/>
    </row>
    <row r="11" spans="1:8">
      <c r="C11" s="16">
        <v>2017</v>
      </c>
      <c r="D11" s="17">
        <f>GETPIVOTDATA(TEXT(D$2,""),Pivot!$A$15,"Year",$C11)</f>
        <v>267094</v>
      </c>
      <c r="E11" s="17">
        <f>GETPIVOTDATA(TEXT(E$2,""),Pivot!$A$15,"Year",$C11)</f>
        <v>711904.25541031873</v>
      </c>
      <c r="F11" s="18">
        <f>GETPIVOTDATA(TEXT(F$2,""),Pivot!$A$15,"Year",$C11)</f>
        <v>866350209</v>
      </c>
      <c r="G11" s="17"/>
      <c r="H11" s="17"/>
    </row>
    <row r="12" spans="1:8">
      <c r="C12" s="16">
        <v>2018</v>
      </c>
      <c r="D12" s="17">
        <f>GETPIVOTDATA(TEXT(D$2,""),Pivot!$A$15,"Year",$C12)</f>
        <v>268428</v>
      </c>
      <c r="E12" s="17">
        <f>GETPIVOTDATA(TEXT(E$2,""),Pivot!$A$15,"Year",$C12)</f>
        <v>735555.38378814282</v>
      </c>
      <c r="F12" s="18">
        <f>GETPIVOTDATA(TEXT(F$2,""),Pivot!$A$15,"Year",$C12)</f>
        <v>899770250</v>
      </c>
      <c r="G12" s="17"/>
      <c r="H12" s="17"/>
    </row>
    <row r="13" spans="1:8">
      <c r="C13" s="12" t="s">
        <v>90</v>
      </c>
      <c r="D13" s="22">
        <f>SUM(D3:D12)</f>
        <v>2360020</v>
      </c>
      <c r="E13" s="22">
        <f>SUM(E3:E12)</f>
        <v>6603232.5760079175</v>
      </c>
      <c r="F13" s="23">
        <f>SUM(F3:F12)</f>
        <v>7137360981</v>
      </c>
      <c r="G13" s="28"/>
      <c r="H13" s="28"/>
    </row>
    <row r="23" spans="1:23">
      <c r="D23" s="11" t="s">
        <v>7</v>
      </c>
      <c r="E23" s="11" t="s">
        <v>8</v>
      </c>
      <c r="F23" s="11" t="s">
        <v>9</v>
      </c>
      <c r="G23" s="11" t="s">
        <v>10</v>
      </c>
      <c r="H23" s="11" t="s">
        <v>11</v>
      </c>
      <c r="K23" s="11" t="s">
        <v>7</v>
      </c>
      <c r="L23" s="11" t="s">
        <v>8</v>
      </c>
      <c r="M23" s="11" t="s">
        <v>9</v>
      </c>
      <c r="N23" s="11" t="s">
        <v>10</v>
      </c>
      <c r="O23" s="11" t="s">
        <v>11</v>
      </c>
      <c r="S23" s="11" t="s">
        <v>7</v>
      </c>
      <c r="T23" s="11" t="s">
        <v>8</v>
      </c>
      <c r="U23" s="11" t="s">
        <v>9</v>
      </c>
      <c r="V23" s="11" t="s">
        <v>10</v>
      </c>
      <c r="W23" s="11" t="s">
        <v>11</v>
      </c>
    </row>
    <row r="24" spans="1:23">
      <c r="A24" s="20" t="s">
        <v>148</v>
      </c>
      <c r="C24" s="12" t="s">
        <v>89</v>
      </c>
      <c r="D24" s="13" t="str">
        <f>A24&amp;" Bodily Injury"</f>
        <v>Sum of N Bodily Injury</v>
      </c>
      <c r="E24" s="13" t="str">
        <f>A24&amp;" Property Damage"</f>
        <v>Sum of N Property Damage</v>
      </c>
      <c r="F24" s="13" t="str">
        <f>A24&amp;" Comprehensive"</f>
        <v>Sum of N Comprehensive</v>
      </c>
      <c r="G24" s="13" t="str">
        <f>A24&amp;" Collision"</f>
        <v>Sum of N Collision</v>
      </c>
      <c r="H24" s="14" t="str">
        <f>A24&amp;" Personal Injury"</f>
        <v>Sum of N Personal Injury</v>
      </c>
      <c r="J24" s="12" t="s">
        <v>89</v>
      </c>
      <c r="K24" s="13" t="str">
        <f>D24</f>
        <v>Sum of N Bodily Injury</v>
      </c>
      <c r="L24" s="13" t="str">
        <f t="shared" ref="L24:O24" si="0">E24</f>
        <v>Sum of N Property Damage</v>
      </c>
      <c r="M24" s="13" t="str">
        <f t="shared" si="0"/>
        <v>Sum of N Comprehensive</v>
      </c>
      <c r="N24" s="13" t="str">
        <f t="shared" si="0"/>
        <v>Sum of N Collision</v>
      </c>
      <c r="O24" s="14" t="str">
        <f t="shared" si="0"/>
        <v>Sum of N Personal Injury</v>
      </c>
      <c r="R24" s="12" t="s">
        <v>89</v>
      </c>
      <c r="S24" s="13" t="str">
        <f>D24</f>
        <v>Sum of N Bodily Injury</v>
      </c>
      <c r="T24" s="13" t="str">
        <f t="shared" ref="T24:W24" si="1">E24</f>
        <v>Sum of N Property Damage</v>
      </c>
      <c r="U24" s="13" t="str">
        <f t="shared" si="1"/>
        <v>Sum of N Comprehensive</v>
      </c>
      <c r="V24" s="13" t="str">
        <f t="shared" si="1"/>
        <v>Sum of N Collision</v>
      </c>
      <c r="W24" s="14" t="str">
        <f t="shared" si="1"/>
        <v>Sum of N Personal Injury</v>
      </c>
    </row>
    <row r="25" spans="1:23">
      <c r="C25" s="16">
        <v>2009</v>
      </c>
      <c r="D25" s="17">
        <f>GETPIVOTDATA(TEXT(D$24,""),Pivot!$A$15,"Year",$C25)</f>
        <v>40866</v>
      </c>
      <c r="E25" s="17">
        <f>GETPIVOTDATA(TEXT(E$24,""),Pivot!$A$15,"Year",$C25)</f>
        <v>188093</v>
      </c>
      <c r="F25" s="17">
        <f>GETPIVOTDATA(TEXT(F$24,""),Pivot!$A$15,"Year",$C25)</f>
        <v>321416</v>
      </c>
      <c r="G25" s="17">
        <f>GETPIVOTDATA(TEXT(G$24,""),Pivot!$A$15,"Year",$C25)</f>
        <v>295564</v>
      </c>
      <c r="H25" s="18">
        <f>GETPIVOTDATA(TEXT(H$24,""),Pivot!$A$15,"Year",$C25)</f>
        <v>63646</v>
      </c>
      <c r="J25" s="16">
        <v>2009</v>
      </c>
      <c r="K25" s="29">
        <f>D25/SUM($D25:$H25)</f>
        <v>4.4928181533336629E-2</v>
      </c>
      <c r="L25" s="29">
        <f t="shared" ref="L25:L35" si="2">E25/SUM($D25:$H25)</f>
        <v>0.2067899096840867</v>
      </c>
      <c r="M25" s="29">
        <f t="shared" ref="M25:M35" si="3">F25/SUM($D25:$H25)</f>
        <v>0.35336554582584367</v>
      </c>
      <c r="N25" s="29">
        <f t="shared" ref="N25:N35" si="4">G25/SUM($D25:$H25)</f>
        <v>0.32494379304847815</v>
      </c>
      <c r="O25" s="30">
        <f t="shared" ref="O25:O35" si="5">H25/SUM($D25:$H25)</f>
        <v>6.9972569908254859E-2</v>
      </c>
      <c r="R25" s="33" t="s">
        <v>106</v>
      </c>
      <c r="S25" s="35">
        <f>GETPIVOTDATA(TEXT(S$24,""),Pivot!$A$15,"Link",$R25,"Year",LEFT($R25,4))</f>
        <v>9836</v>
      </c>
      <c r="T25" s="35">
        <f>GETPIVOTDATA(TEXT(T$24,""),Pivot!$A$15,"Link",$R25,"Year",LEFT($R25,4))</f>
        <v>43676</v>
      </c>
      <c r="U25" s="35">
        <f>GETPIVOTDATA(TEXT(U$24,""),Pivot!$A$15,"Link",$R25,"Year",LEFT($R25,4))</f>
        <v>59503</v>
      </c>
      <c r="V25" s="35">
        <f>GETPIVOTDATA(TEXT(V$24,""),Pivot!$A$15,"Link",$R25,"Year",LEFT($R25,4))</f>
        <v>81890</v>
      </c>
      <c r="W25" s="36">
        <f>GETPIVOTDATA(TEXT(W$24,""),Pivot!$A$15,"Link",$R25,"Year",LEFT($R25,4))</f>
        <v>14379</v>
      </c>
    </row>
    <row r="26" spans="1:23">
      <c r="A26" s="15" t="s">
        <v>147</v>
      </c>
      <c r="C26" s="16">
        <v>2010</v>
      </c>
      <c r="D26" s="17">
        <f>GETPIVOTDATA(TEXT(D$24,""),Pivot!$A$15,"Year",$C26)</f>
        <v>42196</v>
      </c>
      <c r="E26" s="17">
        <f>GETPIVOTDATA(TEXT(E$24,""),Pivot!$A$15,"Year",$C26)</f>
        <v>194802</v>
      </c>
      <c r="F26" s="17">
        <f>GETPIVOTDATA(TEXT(F$24,""),Pivot!$A$15,"Year",$C26)</f>
        <v>386434</v>
      </c>
      <c r="G26" s="17">
        <f>GETPIVOTDATA(TEXT(G$24,""),Pivot!$A$15,"Year",$C26)</f>
        <v>301040</v>
      </c>
      <c r="H26" s="18">
        <f>GETPIVOTDATA(TEXT(H$24,""),Pivot!$A$15,"Year",$C26)</f>
        <v>65710</v>
      </c>
      <c r="J26" s="16">
        <v>2010</v>
      </c>
      <c r="K26" s="29">
        <f t="shared" ref="K26:K35" si="6">D26/SUM($D26:$H26)</f>
        <v>4.2614388061992643E-2</v>
      </c>
      <c r="L26" s="29">
        <f t="shared" si="2"/>
        <v>0.19673352979553255</v>
      </c>
      <c r="M26" s="29">
        <f t="shared" si="3"/>
        <v>0.39026562793506647</v>
      </c>
      <c r="N26" s="29">
        <f t="shared" si="4"/>
        <v>0.30402491663148795</v>
      </c>
      <c r="O26" s="30">
        <f t="shared" si="5"/>
        <v>6.6361537575920393E-2</v>
      </c>
      <c r="R26" s="16" t="s">
        <v>107</v>
      </c>
      <c r="S26" s="17">
        <f>GETPIVOTDATA(TEXT(S$24,""),Pivot!$A$15,"Link",$R26,"Year",LEFT($R26,4))</f>
        <v>10717</v>
      </c>
      <c r="T26" s="17">
        <f>GETPIVOTDATA(TEXT(T$24,""),Pivot!$A$15,"Link",$R26,"Year",LEFT($R26,4))</f>
        <v>46541</v>
      </c>
      <c r="U26" s="17">
        <f>GETPIVOTDATA(TEXT(U$24,""),Pivot!$A$15,"Link",$R26,"Year",LEFT($R26,4))</f>
        <v>90566</v>
      </c>
      <c r="V26" s="17">
        <f>GETPIVOTDATA(TEXT(V$24,""),Pivot!$A$15,"Link",$R26,"Year",LEFT($R26,4))</f>
        <v>64479</v>
      </c>
      <c r="W26" s="18">
        <f>GETPIVOTDATA(TEXT(W$24,""),Pivot!$A$15,"Link",$R26,"Year",LEFT($R26,4))</f>
        <v>15598</v>
      </c>
    </row>
    <row r="27" spans="1:23">
      <c r="A27" s="19" t="s">
        <v>148</v>
      </c>
      <c r="C27" s="16">
        <v>2011</v>
      </c>
      <c r="D27" s="17">
        <f>GETPIVOTDATA(TEXT(D$24,""),Pivot!$A$15,"Year",$C27)</f>
        <v>44554</v>
      </c>
      <c r="E27" s="17">
        <f>GETPIVOTDATA(TEXT(E$24,""),Pivot!$A$15,"Year",$C27)</f>
        <v>210985</v>
      </c>
      <c r="F27" s="17">
        <f>GETPIVOTDATA(TEXT(F$24,""),Pivot!$A$15,"Year",$C27)</f>
        <v>356766</v>
      </c>
      <c r="G27" s="17">
        <f>GETPIVOTDATA(TEXT(G$24,""),Pivot!$A$15,"Year",$C27)</f>
        <v>330409</v>
      </c>
      <c r="H27" s="18">
        <f>GETPIVOTDATA(TEXT(H$24,""),Pivot!$A$15,"Year",$C27)</f>
        <v>68532</v>
      </c>
      <c r="J27" s="16">
        <v>2011</v>
      </c>
      <c r="K27" s="29">
        <f t="shared" si="6"/>
        <v>4.4058517907611006E-2</v>
      </c>
      <c r="L27" s="29">
        <f t="shared" si="2"/>
        <v>0.2086386497449681</v>
      </c>
      <c r="M27" s="29">
        <f t="shared" si="3"/>
        <v>0.35279842886893992</v>
      </c>
      <c r="N27" s="29">
        <f t="shared" si="4"/>
        <v>0.32673454332575852</v>
      </c>
      <c r="O27" s="30">
        <f t="shared" si="5"/>
        <v>6.7769860152722489E-2</v>
      </c>
      <c r="R27" s="16" t="s">
        <v>108</v>
      </c>
      <c r="S27" s="17">
        <f>GETPIVOTDATA(TEXT(S$24,""),Pivot!$A$15,"Link",$R27,"Year",LEFT($R27,4))</f>
        <v>10317</v>
      </c>
      <c r="T27" s="17">
        <f>GETPIVOTDATA(TEXT(T$24,""),Pivot!$A$15,"Link",$R27,"Year",LEFT($R27,4))</f>
        <v>48287</v>
      </c>
      <c r="U27" s="17">
        <f>GETPIVOTDATA(TEXT(U$24,""),Pivot!$A$15,"Link",$R27,"Year",LEFT($R27,4))</f>
        <v>80089</v>
      </c>
      <c r="V27" s="17">
        <f>GETPIVOTDATA(TEXT(V$24,""),Pivot!$A$15,"Link",$R27,"Year",LEFT($R27,4))</f>
        <v>79612</v>
      </c>
      <c r="W27" s="18">
        <f>GETPIVOTDATA(TEXT(W$24,""),Pivot!$A$15,"Link",$R27,"Year",LEFT($R27,4))</f>
        <v>16069</v>
      </c>
    </row>
    <row r="28" spans="1:23">
      <c r="A28" s="19" t="s">
        <v>149</v>
      </c>
      <c r="C28" s="16">
        <v>2012</v>
      </c>
      <c r="D28" s="17">
        <f>GETPIVOTDATA(TEXT(D$24,""),Pivot!$A$15,"Year",$C28)</f>
        <v>46641</v>
      </c>
      <c r="E28" s="17">
        <f>GETPIVOTDATA(TEXT(E$24,""),Pivot!$A$15,"Year",$C28)</f>
        <v>229854</v>
      </c>
      <c r="F28" s="17">
        <f>GETPIVOTDATA(TEXT(F$24,""),Pivot!$A$15,"Year",$C28)</f>
        <v>375288</v>
      </c>
      <c r="G28" s="17">
        <f>GETPIVOTDATA(TEXT(G$24,""),Pivot!$A$15,"Year",$C28)</f>
        <v>354385</v>
      </c>
      <c r="H28" s="18">
        <f>GETPIVOTDATA(TEXT(H$24,""),Pivot!$A$15,"Year",$C28)</f>
        <v>73351</v>
      </c>
      <c r="J28" s="16">
        <v>2012</v>
      </c>
      <c r="K28" s="29">
        <f t="shared" si="6"/>
        <v>4.3205353495399342E-2</v>
      </c>
      <c r="L28" s="29">
        <f t="shared" si="2"/>
        <v>0.21292260719820585</v>
      </c>
      <c r="M28" s="29">
        <f t="shared" si="3"/>
        <v>0.34764371910082176</v>
      </c>
      <c r="N28" s="29">
        <f t="shared" si="4"/>
        <v>0.328280465651832</v>
      </c>
      <c r="O28" s="30">
        <f t="shared" si="5"/>
        <v>6.7947854553741069E-2</v>
      </c>
      <c r="R28" s="16" t="s">
        <v>109</v>
      </c>
      <c r="S28" s="17">
        <f>GETPIVOTDATA(TEXT(S$24,""),Pivot!$A$15,"Link",$R28,"Year",LEFT($R28,4))</f>
        <v>9996</v>
      </c>
      <c r="T28" s="17">
        <f>GETPIVOTDATA(TEXT(T$24,""),Pivot!$A$15,"Link",$R28,"Year",LEFT($R28,4))</f>
        <v>49589</v>
      </c>
      <c r="U28" s="17">
        <f>GETPIVOTDATA(TEXT(U$24,""),Pivot!$A$15,"Link",$R28,"Year",LEFT($R28,4))</f>
        <v>91258</v>
      </c>
      <c r="V28" s="17">
        <f>GETPIVOTDATA(TEXT(V$24,""),Pivot!$A$15,"Link",$R28,"Year",LEFT($R28,4))</f>
        <v>69583</v>
      </c>
      <c r="W28" s="18">
        <f>GETPIVOTDATA(TEXT(W$24,""),Pivot!$A$15,"Link",$R28,"Year",LEFT($R28,4))</f>
        <v>17600</v>
      </c>
    </row>
    <row r="29" spans="1:23">
      <c r="A29" s="21" t="s">
        <v>150</v>
      </c>
      <c r="C29" s="16">
        <v>2013</v>
      </c>
      <c r="D29" s="17">
        <f>GETPIVOTDATA(TEXT(D$24,""),Pivot!$A$15,"Year",$C29)</f>
        <v>49626</v>
      </c>
      <c r="E29" s="17">
        <f>GETPIVOTDATA(TEXT(E$24,""),Pivot!$A$15,"Year",$C29)</f>
        <v>241844</v>
      </c>
      <c r="F29" s="17">
        <f>GETPIVOTDATA(TEXT(F$24,""),Pivot!$A$15,"Year",$C29)</f>
        <v>383026</v>
      </c>
      <c r="G29" s="17">
        <f>GETPIVOTDATA(TEXT(G$24,""),Pivot!$A$15,"Year",$C29)</f>
        <v>383174</v>
      </c>
      <c r="H29" s="18">
        <f>GETPIVOTDATA(TEXT(H$24,""),Pivot!$A$15,"Year",$C29)</f>
        <v>76779</v>
      </c>
      <c r="J29" s="16">
        <v>2013</v>
      </c>
      <c r="K29" s="29">
        <f t="shared" si="6"/>
        <v>4.374458437532229E-2</v>
      </c>
      <c r="L29" s="29">
        <f t="shared" si="2"/>
        <v>0.21318190592966277</v>
      </c>
      <c r="M29" s="29">
        <f t="shared" si="3"/>
        <v>0.3376317489812235</v>
      </c>
      <c r="N29" s="29">
        <f t="shared" si="4"/>
        <v>0.33776220879034669</v>
      </c>
      <c r="O29" s="30">
        <f t="shared" si="5"/>
        <v>6.767955192344477E-2</v>
      </c>
      <c r="R29" s="33" t="s">
        <v>110</v>
      </c>
      <c r="S29" s="35">
        <f>GETPIVOTDATA(TEXT(S$24,""),Pivot!$A$15,"Link",$R29,"Year",LEFT($R29,4))</f>
        <v>10493</v>
      </c>
      <c r="T29" s="35">
        <f>GETPIVOTDATA(TEXT(T$24,""),Pivot!$A$15,"Link",$R29,"Year",LEFT($R29,4))</f>
        <v>46993</v>
      </c>
      <c r="U29" s="35">
        <f>GETPIVOTDATA(TEXT(U$24,""),Pivot!$A$15,"Link",$R29,"Year",LEFT($R29,4))</f>
        <v>64168</v>
      </c>
      <c r="V29" s="35">
        <f>GETPIVOTDATA(TEXT(V$24,""),Pivot!$A$15,"Link",$R29,"Year",LEFT($R29,4))</f>
        <v>83595</v>
      </c>
      <c r="W29" s="36">
        <f>GETPIVOTDATA(TEXT(W$24,""),Pivot!$A$15,"Link",$R29,"Year",LEFT($R29,4))</f>
        <v>16036</v>
      </c>
    </row>
    <row r="30" spans="1:23">
      <c r="C30" s="16">
        <v>2014</v>
      </c>
      <c r="D30" s="17">
        <f>GETPIVOTDATA(TEXT(D$24,""),Pivot!$A$15,"Year",$C30)</f>
        <v>51262</v>
      </c>
      <c r="E30" s="17">
        <f>GETPIVOTDATA(TEXT(E$24,""),Pivot!$A$15,"Year",$C30)</f>
        <v>245536</v>
      </c>
      <c r="F30" s="17">
        <f>GETPIVOTDATA(TEXT(F$24,""),Pivot!$A$15,"Year",$C30)</f>
        <v>407662</v>
      </c>
      <c r="G30" s="17">
        <f>GETPIVOTDATA(TEXT(G$24,""),Pivot!$A$15,"Year",$C30)</f>
        <v>401494</v>
      </c>
      <c r="H30" s="18">
        <f>GETPIVOTDATA(TEXT(H$24,""),Pivot!$A$15,"Year",$C30)</f>
        <v>82005</v>
      </c>
      <c r="J30" s="16">
        <v>2014</v>
      </c>
      <c r="K30" s="29">
        <f t="shared" si="6"/>
        <v>4.3151320878919222E-2</v>
      </c>
      <c r="L30" s="29">
        <f t="shared" si="2"/>
        <v>0.20668726782658325</v>
      </c>
      <c r="M30" s="29">
        <f t="shared" si="3"/>
        <v>0.34316167477160409</v>
      </c>
      <c r="N30" s="29">
        <f t="shared" si="4"/>
        <v>0.33796957639110442</v>
      </c>
      <c r="O30" s="30">
        <f t="shared" si="5"/>
        <v>6.9030160131789059E-2</v>
      </c>
      <c r="R30" s="16" t="s">
        <v>111</v>
      </c>
      <c r="S30" s="17">
        <f>GETPIVOTDATA(TEXT(S$24,""),Pivot!$A$15,"Link",$R30,"Year",LEFT($R30,4))</f>
        <v>10930</v>
      </c>
      <c r="T30" s="17">
        <f>GETPIVOTDATA(TEXT(T$24,""),Pivot!$A$15,"Link",$R30,"Year",LEFT($R30,4))</f>
        <v>46519</v>
      </c>
      <c r="U30" s="17">
        <f>GETPIVOTDATA(TEXT(U$24,""),Pivot!$A$15,"Link",$R30,"Year",LEFT($R30,4))</f>
        <v>82871</v>
      </c>
      <c r="V30" s="17">
        <f>GETPIVOTDATA(TEXT(V$24,""),Pivot!$A$15,"Link",$R30,"Year",LEFT($R30,4))</f>
        <v>69650</v>
      </c>
      <c r="W30" s="18">
        <f>GETPIVOTDATA(TEXT(W$24,""),Pivot!$A$15,"Link",$R30,"Year",LEFT($R30,4))</f>
        <v>15788</v>
      </c>
    </row>
    <row r="31" spans="1:23">
      <c r="C31" s="16">
        <v>2015</v>
      </c>
      <c r="D31" s="17">
        <f>GETPIVOTDATA(TEXT(D$24,""),Pivot!$A$15,"Year",$C31)</f>
        <v>51447</v>
      </c>
      <c r="E31" s="17">
        <f>GETPIVOTDATA(TEXT(E$24,""),Pivot!$A$15,"Year",$C31)</f>
        <v>251990</v>
      </c>
      <c r="F31" s="17">
        <f>GETPIVOTDATA(TEXT(F$24,""),Pivot!$A$15,"Year",$C31)</f>
        <v>397201</v>
      </c>
      <c r="G31" s="17">
        <f>GETPIVOTDATA(TEXT(G$24,""),Pivot!$A$15,"Year",$C31)</f>
        <v>421632</v>
      </c>
      <c r="H31" s="18">
        <f>GETPIVOTDATA(TEXT(H$24,""),Pivot!$A$15,"Year",$C31)</f>
        <v>92952</v>
      </c>
      <c r="J31" s="16">
        <v>2015</v>
      </c>
      <c r="K31" s="29">
        <f t="shared" si="6"/>
        <v>4.2335474505892749E-2</v>
      </c>
      <c r="L31" s="29">
        <f t="shared" si="2"/>
        <v>0.20736128871926282</v>
      </c>
      <c r="M31" s="29">
        <f t="shared" si="3"/>
        <v>0.32685468169601933</v>
      </c>
      <c r="N31" s="29">
        <f t="shared" si="4"/>
        <v>0.34695882727600391</v>
      </c>
      <c r="O31" s="30">
        <f t="shared" si="5"/>
        <v>7.648972780282122E-2</v>
      </c>
      <c r="R31" s="16" t="s">
        <v>112</v>
      </c>
      <c r="S31" s="17">
        <f>GETPIVOTDATA(TEXT(S$24,""),Pivot!$A$15,"Link",$R31,"Year",LEFT($R31,4))</f>
        <v>10171</v>
      </c>
      <c r="T31" s="17">
        <f>GETPIVOTDATA(TEXT(T$24,""),Pivot!$A$15,"Link",$R31,"Year",LEFT($R31,4))</f>
        <v>49370</v>
      </c>
      <c r="U31" s="17">
        <f>GETPIVOTDATA(TEXT(U$24,""),Pivot!$A$15,"Link",$R31,"Year",LEFT($R31,4))</f>
        <v>140033</v>
      </c>
      <c r="V31" s="17">
        <f>GETPIVOTDATA(TEXT(V$24,""),Pivot!$A$15,"Link",$R31,"Year",LEFT($R31,4))</f>
        <v>75856</v>
      </c>
      <c r="W31" s="18">
        <f>GETPIVOTDATA(TEXT(W$24,""),Pivot!$A$15,"Link",$R31,"Year",LEFT($R31,4))</f>
        <v>14739</v>
      </c>
    </row>
    <row r="32" spans="1:23">
      <c r="C32" s="16">
        <v>2016</v>
      </c>
      <c r="D32" s="17">
        <f>GETPIVOTDATA(TEXT(D$24,""),Pivot!$A$15,"Year",$C32)</f>
        <v>54355</v>
      </c>
      <c r="E32" s="17">
        <f>GETPIVOTDATA(TEXT(E$24,""),Pivot!$A$15,"Year",$C32)</f>
        <v>261394</v>
      </c>
      <c r="F32" s="17">
        <f>GETPIVOTDATA(TEXT(F$24,""),Pivot!$A$15,"Year",$C32)</f>
        <v>428787</v>
      </c>
      <c r="G32" s="17">
        <f>GETPIVOTDATA(TEXT(G$24,""),Pivot!$A$15,"Year",$C32)</f>
        <v>433327</v>
      </c>
      <c r="H32" s="18">
        <f>GETPIVOTDATA(TEXT(H$24,""),Pivot!$A$15,"Year",$C32)</f>
        <v>91344</v>
      </c>
      <c r="J32" s="16">
        <v>2016</v>
      </c>
      <c r="K32" s="29">
        <f t="shared" si="6"/>
        <v>4.2825953528463051E-2</v>
      </c>
      <c r="L32" s="29">
        <f t="shared" si="2"/>
        <v>0.20595064477268091</v>
      </c>
      <c r="M32" s="29">
        <f t="shared" si="3"/>
        <v>0.33783850861207038</v>
      </c>
      <c r="N32" s="29">
        <f t="shared" si="4"/>
        <v>0.3414155452971816</v>
      </c>
      <c r="O32" s="30">
        <f t="shared" si="5"/>
        <v>7.1969347789604066E-2</v>
      </c>
      <c r="R32" s="16" t="s">
        <v>113</v>
      </c>
      <c r="S32" s="17">
        <f>GETPIVOTDATA(TEXT(S$24,""),Pivot!$A$15,"Link",$R32,"Year",LEFT($R32,4))</f>
        <v>10602</v>
      </c>
      <c r="T32" s="17">
        <f>GETPIVOTDATA(TEXT(T$24,""),Pivot!$A$15,"Link",$R32,"Year",LEFT($R32,4))</f>
        <v>51920</v>
      </c>
      <c r="U32" s="17">
        <f>GETPIVOTDATA(TEXT(U$24,""),Pivot!$A$15,"Link",$R32,"Year",LEFT($R32,4))</f>
        <v>99362</v>
      </c>
      <c r="V32" s="17">
        <f>GETPIVOTDATA(TEXT(V$24,""),Pivot!$A$15,"Link",$R32,"Year",LEFT($R32,4))</f>
        <v>71939</v>
      </c>
      <c r="W32" s="18">
        <f>GETPIVOTDATA(TEXT(W$24,""),Pivot!$A$15,"Link",$R32,"Year",LEFT($R32,4))</f>
        <v>19147</v>
      </c>
    </row>
    <row r="33" spans="3:23">
      <c r="C33" s="16">
        <v>2017</v>
      </c>
      <c r="D33" s="17">
        <f>GETPIVOTDATA(TEXT(D$24,""),Pivot!$A$15,"Year",$C33)</f>
        <v>55007</v>
      </c>
      <c r="E33" s="17">
        <f>GETPIVOTDATA(TEXT(E$24,""),Pivot!$A$15,"Year",$C33)</f>
        <v>267094</v>
      </c>
      <c r="F33" s="17">
        <f>GETPIVOTDATA(TEXT(F$24,""),Pivot!$A$15,"Year",$C33)</f>
        <v>431708</v>
      </c>
      <c r="G33" s="17">
        <f>GETPIVOTDATA(TEXT(G$24,""),Pivot!$A$15,"Year",$C33)</f>
        <v>451192</v>
      </c>
      <c r="H33" s="18">
        <f>GETPIVOTDATA(TEXT(H$24,""),Pivot!$A$15,"Year",$C33)</f>
        <v>88732</v>
      </c>
      <c r="J33" s="16">
        <v>2017</v>
      </c>
      <c r="K33" s="29">
        <f t="shared" si="6"/>
        <v>4.2518046613945842E-2</v>
      </c>
      <c r="L33" s="29">
        <f t="shared" si="2"/>
        <v>0.2064521814006445</v>
      </c>
      <c r="M33" s="29">
        <f t="shared" si="3"/>
        <v>0.3336917277367123</v>
      </c>
      <c r="N33" s="29">
        <f t="shared" si="4"/>
        <v>0.34875202224879476</v>
      </c>
      <c r="O33" s="30">
        <f t="shared" si="5"/>
        <v>6.8586021999902602E-2</v>
      </c>
      <c r="R33" s="33" t="s">
        <v>114</v>
      </c>
      <c r="S33" s="35">
        <f>GETPIVOTDATA(TEXT(S$24,""),Pivot!$A$15,"Link",$R33,"Year",LEFT($R33,4))</f>
        <v>10576</v>
      </c>
      <c r="T33" s="35">
        <f>GETPIVOTDATA(TEXT(T$24,""),Pivot!$A$15,"Link",$R33,"Year",LEFT($R33,4))</f>
        <v>48477</v>
      </c>
      <c r="U33" s="35">
        <f>GETPIVOTDATA(TEXT(U$24,""),Pivot!$A$15,"Link",$R33,"Year",LEFT($R33,4))</f>
        <v>70136</v>
      </c>
      <c r="V33" s="35">
        <f>GETPIVOTDATA(TEXT(V$24,""),Pivot!$A$15,"Link",$R33,"Year",LEFT($R33,4))</f>
        <v>83152</v>
      </c>
      <c r="W33" s="36">
        <f>GETPIVOTDATA(TEXT(W$24,""),Pivot!$A$15,"Link",$R33,"Year",LEFT($R33,4))</f>
        <v>16649</v>
      </c>
    </row>
    <row r="34" spans="3:23">
      <c r="C34" s="16">
        <v>2018</v>
      </c>
      <c r="D34" s="17">
        <f>GETPIVOTDATA(TEXT(D$24,""),Pivot!$A$15,"Year",$C34)</f>
        <v>54905</v>
      </c>
      <c r="E34" s="17">
        <f>GETPIVOTDATA(TEXT(E$24,""),Pivot!$A$15,"Year",$C34)</f>
        <v>268428</v>
      </c>
      <c r="F34" s="17">
        <f>GETPIVOTDATA(TEXT(F$24,""),Pivot!$A$15,"Year",$C34)</f>
        <v>417455</v>
      </c>
      <c r="G34" s="17">
        <f>GETPIVOTDATA(TEXT(G$24,""),Pivot!$A$15,"Year",$C34)</f>
        <v>445740</v>
      </c>
      <c r="H34" s="18">
        <f>GETPIVOTDATA(TEXT(H$24,""),Pivot!$A$15,"Year",$C34)</f>
        <v>103802</v>
      </c>
      <c r="J34" s="16">
        <v>2018</v>
      </c>
      <c r="K34" s="29">
        <f t="shared" si="6"/>
        <v>4.2551130331000594E-2</v>
      </c>
      <c r="L34" s="29">
        <f t="shared" si="2"/>
        <v>0.208030503824603</v>
      </c>
      <c r="M34" s="29">
        <f t="shared" si="3"/>
        <v>0.32352576472685279</v>
      </c>
      <c r="N34" s="29">
        <f t="shared" si="4"/>
        <v>0.34544651368254631</v>
      </c>
      <c r="O34" s="30">
        <f t="shared" si="5"/>
        <v>8.0446087434997246E-2</v>
      </c>
      <c r="R34" s="16" t="s">
        <v>115</v>
      </c>
      <c r="S34" s="17">
        <f>GETPIVOTDATA(TEXT(S$24,""),Pivot!$A$15,"Link",$R34,"Year",LEFT($R34,4))</f>
        <v>11332</v>
      </c>
      <c r="T34" s="17">
        <f>GETPIVOTDATA(TEXT(T$24,""),Pivot!$A$15,"Link",$R34,"Year",LEFT($R34,4))</f>
        <v>52141</v>
      </c>
      <c r="U34" s="17">
        <f>GETPIVOTDATA(TEXT(U$24,""),Pivot!$A$15,"Link",$R34,"Year",LEFT($R34,4))</f>
        <v>91071</v>
      </c>
      <c r="V34" s="17">
        <f>GETPIVOTDATA(TEXT(V$24,""),Pivot!$A$15,"Link",$R34,"Year",LEFT($R34,4))</f>
        <v>78161</v>
      </c>
      <c r="W34" s="18">
        <f>GETPIVOTDATA(TEXT(W$24,""),Pivot!$A$15,"Link",$R34,"Year",LEFT($R34,4))</f>
        <v>17103</v>
      </c>
    </row>
    <row r="35" spans="3:23">
      <c r="C35" s="12" t="s">
        <v>90</v>
      </c>
      <c r="D35" s="22">
        <f>SUM(D25:D34)</f>
        <v>490859</v>
      </c>
      <c r="E35" s="22">
        <f t="shared" ref="E35:F35" si="7">SUM(E25:E34)</f>
        <v>2360020</v>
      </c>
      <c r="F35" s="22">
        <f t="shared" si="7"/>
        <v>3905743</v>
      </c>
      <c r="G35" s="22">
        <f>SUM(G25:G34)</f>
        <v>3817957</v>
      </c>
      <c r="H35" s="23">
        <f>SUM(H25:H34)</f>
        <v>806853</v>
      </c>
      <c r="J35" s="12" t="s">
        <v>90</v>
      </c>
      <c r="K35" s="31">
        <f t="shared" si="6"/>
        <v>4.3128052779298771E-2</v>
      </c>
      <c r="L35" s="31">
        <f t="shared" si="2"/>
        <v>0.20735703556459328</v>
      </c>
      <c r="M35" s="31">
        <f t="shared" si="3"/>
        <v>0.34316797745661531</v>
      </c>
      <c r="N35" s="31">
        <f t="shared" si="4"/>
        <v>0.33545488827767894</v>
      </c>
      <c r="O35" s="32">
        <f t="shared" si="5"/>
        <v>7.0892045921813709E-2</v>
      </c>
      <c r="R35" s="16" t="s">
        <v>116</v>
      </c>
      <c r="S35" s="17">
        <f>GETPIVOTDATA(TEXT(S$24,""),Pivot!$A$15,"Link",$R35,"Year",LEFT($R35,4))</f>
        <v>11156</v>
      </c>
      <c r="T35" s="17">
        <f>GETPIVOTDATA(TEXT(T$24,""),Pivot!$A$15,"Link",$R35,"Year",LEFT($R35,4))</f>
        <v>53892</v>
      </c>
      <c r="U35" s="17">
        <f>GETPIVOTDATA(TEXT(U$24,""),Pivot!$A$15,"Link",$R35,"Year",LEFT($R35,4))</f>
        <v>95519</v>
      </c>
      <c r="V35" s="17">
        <f>GETPIVOTDATA(TEXT(V$24,""),Pivot!$A$15,"Link",$R35,"Year",LEFT($R35,4))</f>
        <v>89034</v>
      </c>
      <c r="W35" s="18">
        <f>GETPIVOTDATA(TEXT(W$24,""),Pivot!$A$15,"Link",$R35,"Year",LEFT($R35,4))</f>
        <v>17025</v>
      </c>
    </row>
    <row r="36" spans="3:23">
      <c r="R36" s="16" t="s">
        <v>117</v>
      </c>
      <c r="S36" s="17">
        <f>GETPIVOTDATA(TEXT(S$24,""),Pivot!$A$15,"Link",$R36,"Year",LEFT($R36,4))</f>
        <v>11490</v>
      </c>
      <c r="T36" s="17">
        <f>GETPIVOTDATA(TEXT(T$24,""),Pivot!$A$15,"Link",$R36,"Year",LEFT($R36,4))</f>
        <v>56475</v>
      </c>
      <c r="U36" s="17">
        <f>GETPIVOTDATA(TEXT(U$24,""),Pivot!$A$15,"Link",$R36,"Year",LEFT($R36,4))</f>
        <v>100040</v>
      </c>
      <c r="V36" s="17">
        <f>GETPIVOTDATA(TEXT(V$24,""),Pivot!$A$15,"Link",$R36,"Year",LEFT($R36,4))</f>
        <v>80062</v>
      </c>
      <c r="W36" s="18">
        <f>GETPIVOTDATA(TEXT(W$24,""),Pivot!$A$15,"Link",$R36,"Year",LEFT($R36,4))</f>
        <v>17755</v>
      </c>
    </row>
    <row r="37" spans="3:23">
      <c r="R37" s="33" t="s">
        <v>118</v>
      </c>
      <c r="S37" s="35">
        <f>GETPIVOTDATA(TEXT(S$24,""),Pivot!$A$15,"Link",$R37,"Year",LEFT($R37,4))</f>
        <v>11009</v>
      </c>
      <c r="T37" s="35">
        <f>GETPIVOTDATA(TEXT(T$24,""),Pivot!$A$15,"Link",$R37,"Year",LEFT($R37,4))</f>
        <v>55473</v>
      </c>
      <c r="U37" s="35">
        <f>GETPIVOTDATA(TEXT(U$24,""),Pivot!$A$15,"Link",$R37,"Year",LEFT($R37,4))</f>
        <v>70974</v>
      </c>
      <c r="V37" s="35">
        <f>GETPIVOTDATA(TEXT(V$24,""),Pivot!$A$15,"Link",$R37,"Year",LEFT($R37,4))</f>
        <v>89396</v>
      </c>
      <c r="W37" s="36">
        <f>GETPIVOTDATA(TEXT(W$24,""),Pivot!$A$15,"Link",$R37,"Year",LEFT($R37,4))</f>
        <v>18842</v>
      </c>
    </row>
    <row r="38" spans="3:23">
      <c r="R38" s="16" t="s">
        <v>119</v>
      </c>
      <c r="S38" s="17">
        <f>GETPIVOTDATA(TEXT(S$24,""),Pivot!$A$15,"Link",$R38,"Year",LEFT($R38,4))</f>
        <v>11773</v>
      </c>
      <c r="T38" s="17">
        <f>GETPIVOTDATA(TEXT(T$24,""),Pivot!$A$15,"Link",$R38,"Year",LEFT($R38,4))</f>
        <v>58394</v>
      </c>
      <c r="U38" s="17">
        <f>GETPIVOTDATA(TEXT(U$24,""),Pivot!$A$15,"Link",$R38,"Year",LEFT($R38,4))</f>
        <v>103161</v>
      </c>
      <c r="V38" s="17">
        <f>GETPIVOTDATA(TEXT(V$24,""),Pivot!$A$15,"Link",$R38,"Year",LEFT($R38,4))</f>
        <v>86261</v>
      </c>
      <c r="W38" s="18">
        <f>GETPIVOTDATA(TEXT(W$24,""),Pivot!$A$15,"Link",$R38,"Year",LEFT($R38,4))</f>
        <v>16635</v>
      </c>
    </row>
    <row r="39" spans="3:23">
      <c r="R39" s="16" t="s">
        <v>120</v>
      </c>
      <c r="S39" s="17">
        <f>GETPIVOTDATA(TEXT(S$24,""),Pivot!$A$15,"Link",$R39,"Year",LEFT($R39,4))</f>
        <v>12120</v>
      </c>
      <c r="T39" s="17">
        <f>GETPIVOTDATA(TEXT(T$24,""),Pivot!$A$15,"Link",$R39,"Year",LEFT($R39,4))</f>
        <v>58543</v>
      </c>
      <c r="U39" s="17">
        <f>GETPIVOTDATA(TEXT(U$24,""),Pivot!$A$15,"Link",$R39,"Year",LEFT($R39,4))</f>
        <v>100857</v>
      </c>
      <c r="V39" s="17">
        <f>GETPIVOTDATA(TEXT(V$24,""),Pivot!$A$15,"Link",$R39,"Year",LEFT($R39,4))</f>
        <v>91950</v>
      </c>
      <c r="W39" s="18">
        <f>GETPIVOTDATA(TEXT(W$24,""),Pivot!$A$15,"Link",$R39,"Year",LEFT($R39,4))</f>
        <v>20436</v>
      </c>
    </row>
    <row r="40" spans="3:23">
      <c r="R40" s="16" t="s">
        <v>121</v>
      </c>
      <c r="S40" s="17">
        <f>GETPIVOTDATA(TEXT(S$24,""),Pivot!$A$15,"Link",$R40,"Year",LEFT($R40,4))</f>
        <v>11739</v>
      </c>
      <c r="T40" s="17">
        <f>GETPIVOTDATA(TEXT(T$24,""),Pivot!$A$15,"Link",$R40,"Year",LEFT($R40,4))</f>
        <v>57444</v>
      </c>
      <c r="U40" s="17">
        <f>GETPIVOTDATA(TEXT(U$24,""),Pivot!$A$15,"Link",$R40,"Year",LEFT($R40,4))</f>
        <v>100296</v>
      </c>
      <c r="V40" s="17">
        <f>GETPIVOTDATA(TEXT(V$24,""),Pivot!$A$15,"Link",$R40,"Year",LEFT($R40,4))</f>
        <v>86778</v>
      </c>
      <c r="W40" s="18">
        <f>GETPIVOTDATA(TEXT(W$24,""),Pivot!$A$15,"Link",$R40,"Year",LEFT($R40,4))</f>
        <v>17438</v>
      </c>
    </row>
    <row r="41" spans="3:23">
      <c r="R41" s="33" t="s">
        <v>122</v>
      </c>
      <c r="S41" s="35">
        <f>GETPIVOTDATA(TEXT(S$24,""),Pivot!$A$15,"Link",$R41,"Year",LEFT($R41,4))</f>
        <v>12175</v>
      </c>
      <c r="T41" s="35">
        <f>GETPIVOTDATA(TEXT(T$24,""),Pivot!$A$15,"Link",$R41,"Year",LEFT($R41,4))</f>
        <v>59665</v>
      </c>
      <c r="U41" s="35">
        <f>GETPIVOTDATA(TEXT(U$24,""),Pivot!$A$15,"Link",$R41,"Year",LEFT($R41,4))</f>
        <v>76231</v>
      </c>
      <c r="V41" s="35">
        <f>GETPIVOTDATA(TEXT(V$24,""),Pivot!$A$15,"Link",$R41,"Year",LEFT($R41,4))</f>
        <v>96758</v>
      </c>
      <c r="W41" s="36">
        <f>GETPIVOTDATA(TEXT(W$24,""),Pivot!$A$15,"Link",$R41,"Year",LEFT($R41,4))</f>
        <v>19352</v>
      </c>
    </row>
    <row r="42" spans="3:23">
      <c r="R42" s="16" t="s">
        <v>123</v>
      </c>
      <c r="S42" s="17">
        <f>GETPIVOTDATA(TEXT(S$24,""),Pivot!$A$15,"Link",$R42,"Year",LEFT($R42,4))</f>
        <v>11673</v>
      </c>
      <c r="T42" s="17">
        <f>GETPIVOTDATA(TEXT(T$24,""),Pivot!$A$15,"Link",$R42,"Year",LEFT($R42,4))</f>
        <v>59699</v>
      </c>
      <c r="U42" s="17">
        <f>GETPIVOTDATA(TEXT(U$24,""),Pivot!$A$15,"Link",$R42,"Year",LEFT($R42,4))</f>
        <v>100061</v>
      </c>
      <c r="V42" s="17">
        <f>GETPIVOTDATA(TEXT(V$24,""),Pivot!$A$15,"Link",$R42,"Year",LEFT($R42,4))</f>
        <v>89685</v>
      </c>
      <c r="W42" s="18">
        <f>GETPIVOTDATA(TEXT(W$24,""),Pivot!$A$15,"Link",$R42,"Year",LEFT($R42,4))</f>
        <v>18649</v>
      </c>
    </row>
    <row r="43" spans="3:23">
      <c r="R43" s="16" t="s">
        <v>124</v>
      </c>
      <c r="S43" s="17">
        <f>GETPIVOTDATA(TEXT(S$24,""),Pivot!$A$15,"Link",$R43,"Year",LEFT($R43,4))</f>
        <v>12451</v>
      </c>
      <c r="T43" s="17">
        <f>GETPIVOTDATA(TEXT(T$24,""),Pivot!$A$15,"Link",$R43,"Year",LEFT($R43,4))</f>
        <v>59210</v>
      </c>
      <c r="U43" s="17">
        <f>GETPIVOTDATA(TEXT(U$24,""),Pivot!$A$15,"Link",$R43,"Year",LEFT($R43,4))</f>
        <v>106949</v>
      </c>
      <c r="V43" s="17">
        <f>GETPIVOTDATA(TEXT(V$24,""),Pivot!$A$15,"Link",$R43,"Year",LEFT($R43,4))</f>
        <v>96868</v>
      </c>
      <c r="W43" s="18">
        <f>GETPIVOTDATA(TEXT(W$24,""),Pivot!$A$15,"Link",$R43,"Year",LEFT($R43,4))</f>
        <v>18488</v>
      </c>
    </row>
    <row r="44" spans="3:23">
      <c r="R44" s="16" t="s">
        <v>125</v>
      </c>
      <c r="S44" s="17">
        <f>GETPIVOTDATA(TEXT(S$24,""),Pivot!$A$15,"Link",$R44,"Year",LEFT($R44,4))</f>
        <v>13327</v>
      </c>
      <c r="T44" s="17">
        <f>GETPIVOTDATA(TEXT(T$24,""),Pivot!$A$15,"Link",$R44,"Year",LEFT($R44,4))</f>
        <v>63270</v>
      </c>
      <c r="U44" s="17">
        <f>GETPIVOTDATA(TEXT(U$24,""),Pivot!$A$15,"Link",$R44,"Year",LEFT($R44,4))</f>
        <v>99785</v>
      </c>
      <c r="V44" s="17">
        <f>GETPIVOTDATA(TEXT(V$24,""),Pivot!$A$15,"Link",$R44,"Year",LEFT($R44,4))</f>
        <v>99863</v>
      </c>
      <c r="W44" s="18">
        <f>GETPIVOTDATA(TEXT(W$24,""),Pivot!$A$15,"Link",$R44,"Year",LEFT($R44,4))</f>
        <v>20290</v>
      </c>
    </row>
    <row r="45" spans="3:23">
      <c r="R45" s="33" t="s">
        <v>126</v>
      </c>
      <c r="S45" s="35">
        <f>GETPIVOTDATA(TEXT(S$24,""),Pivot!$A$15,"Link",$R45,"Year",LEFT($R45,4))</f>
        <v>12497</v>
      </c>
      <c r="T45" s="35">
        <f>GETPIVOTDATA(TEXT(T$24,""),Pivot!$A$15,"Link",$R45,"Year",LEFT($R45,4))</f>
        <v>61234</v>
      </c>
      <c r="U45" s="35">
        <f>GETPIVOTDATA(TEXT(U$24,""),Pivot!$A$15,"Link",$R45,"Year",LEFT($R45,4))</f>
        <v>86258</v>
      </c>
      <c r="V45" s="35">
        <f>GETPIVOTDATA(TEXT(V$24,""),Pivot!$A$15,"Link",$R45,"Year",LEFT($R45,4))</f>
        <v>100792</v>
      </c>
      <c r="W45" s="36">
        <f>GETPIVOTDATA(TEXT(W$24,""),Pivot!$A$15,"Link",$R45,"Year",LEFT($R45,4))</f>
        <v>19308</v>
      </c>
    </row>
    <row r="46" spans="3:23">
      <c r="R46" s="16" t="s">
        <v>127</v>
      </c>
      <c r="S46" s="17">
        <f>GETPIVOTDATA(TEXT(S$24,""),Pivot!$A$15,"Link",$R46,"Year",LEFT($R46,4))</f>
        <v>12774</v>
      </c>
      <c r="T46" s="17">
        <f>GETPIVOTDATA(TEXT(T$24,""),Pivot!$A$15,"Link",$R46,"Year",LEFT($R46,4))</f>
        <v>60649</v>
      </c>
      <c r="U46" s="17">
        <f>GETPIVOTDATA(TEXT(U$24,""),Pivot!$A$15,"Link",$R46,"Year",LEFT($R46,4))</f>
        <v>108617</v>
      </c>
      <c r="V46" s="17">
        <f>GETPIVOTDATA(TEXT(V$24,""),Pivot!$A$15,"Link",$R46,"Year",LEFT($R46,4))</f>
        <v>99016</v>
      </c>
      <c r="W46" s="18">
        <f>GETPIVOTDATA(TEXT(W$24,""),Pivot!$A$15,"Link",$R46,"Year",LEFT($R46,4))</f>
        <v>21534</v>
      </c>
    </row>
    <row r="47" spans="3:23">
      <c r="R47" s="16" t="s">
        <v>128</v>
      </c>
      <c r="S47" s="17">
        <f>GETPIVOTDATA(TEXT(S$24,""),Pivot!$A$15,"Link",$R47,"Year",LEFT($R47,4))</f>
        <v>12824</v>
      </c>
      <c r="T47" s="17">
        <f>GETPIVOTDATA(TEXT(T$24,""),Pivot!$A$15,"Link",$R47,"Year",LEFT($R47,4))</f>
        <v>62185</v>
      </c>
      <c r="U47" s="17">
        <f>GETPIVOTDATA(TEXT(U$24,""),Pivot!$A$15,"Link",$R47,"Year",LEFT($R47,4))</f>
        <v>111121</v>
      </c>
      <c r="V47" s="17">
        <f>GETPIVOTDATA(TEXT(V$24,""),Pivot!$A$15,"Link",$R47,"Year",LEFT($R47,4))</f>
        <v>99668</v>
      </c>
      <c r="W47" s="18">
        <f>GETPIVOTDATA(TEXT(W$24,""),Pivot!$A$15,"Link",$R47,"Year",LEFT($R47,4))</f>
        <v>20826</v>
      </c>
    </row>
    <row r="48" spans="3:23">
      <c r="R48" s="16" t="s">
        <v>129</v>
      </c>
      <c r="S48" s="17">
        <f>GETPIVOTDATA(TEXT(S$24,""),Pivot!$A$15,"Link",$R48,"Year",LEFT($R48,4))</f>
        <v>13167</v>
      </c>
      <c r="T48" s="17">
        <f>GETPIVOTDATA(TEXT(T$24,""),Pivot!$A$15,"Link",$R48,"Year",LEFT($R48,4))</f>
        <v>61468</v>
      </c>
      <c r="U48" s="17">
        <f>GETPIVOTDATA(TEXT(U$24,""),Pivot!$A$15,"Link",$R48,"Year",LEFT($R48,4))</f>
        <v>101666</v>
      </c>
      <c r="V48" s="17">
        <f>GETPIVOTDATA(TEXT(V$24,""),Pivot!$A$15,"Link",$R48,"Year",LEFT($R48,4))</f>
        <v>102018</v>
      </c>
      <c r="W48" s="18">
        <f>GETPIVOTDATA(TEXT(W$24,""),Pivot!$A$15,"Link",$R48,"Year",LEFT($R48,4))</f>
        <v>20337</v>
      </c>
    </row>
    <row r="49" spans="18:23">
      <c r="R49" s="33" t="s">
        <v>130</v>
      </c>
      <c r="S49" s="35">
        <f>GETPIVOTDATA(TEXT(S$24,""),Pivot!$A$15,"Link",$R49,"Year",LEFT($R49,4))</f>
        <v>12501</v>
      </c>
      <c r="T49" s="35">
        <f>GETPIVOTDATA(TEXT(T$24,""),Pivot!$A$15,"Link",$R49,"Year",LEFT($R49,4))</f>
        <v>62952</v>
      </c>
      <c r="U49" s="35">
        <f>GETPIVOTDATA(TEXT(U$24,""),Pivot!$A$15,"Link",$R49,"Year",LEFT($R49,4))</f>
        <v>88028</v>
      </c>
      <c r="V49" s="35">
        <f>GETPIVOTDATA(TEXT(V$24,""),Pivot!$A$15,"Link",$R49,"Year",LEFT($R49,4))</f>
        <v>106527</v>
      </c>
      <c r="W49" s="36">
        <f>GETPIVOTDATA(TEXT(W$24,""),Pivot!$A$15,"Link",$R49,"Year",LEFT($R49,4))</f>
        <v>28046</v>
      </c>
    </row>
    <row r="50" spans="18:23">
      <c r="R50" s="16" t="s">
        <v>131</v>
      </c>
      <c r="S50" s="17">
        <f>GETPIVOTDATA(TEXT(S$24,""),Pivot!$A$15,"Link",$R50,"Year",LEFT($R50,4))</f>
        <v>12859</v>
      </c>
      <c r="T50" s="17">
        <f>GETPIVOTDATA(TEXT(T$24,""),Pivot!$A$15,"Link",$R50,"Year",LEFT($R50,4))</f>
        <v>62363</v>
      </c>
      <c r="U50" s="17">
        <f>GETPIVOTDATA(TEXT(U$24,""),Pivot!$A$15,"Link",$R50,"Year",LEFT($R50,4))</f>
        <v>114071</v>
      </c>
      <c r="V50" s="17">
        <f>GETPIVOTDATA(TEXT(V$24,""),Pivot!$A$15,"Link",$R50,"Year",LEFT($R50,4))</f>
        <v>103996</v>
      </c>
      <c r="W50" s="18">
        <f>GETPIVOTDATA(TEXT(W$24,""),Pivot!$A$15,"Link",$R50,"Year",LEFT($R50,4))</f>
        <v>19657</v>
      </c>
    </row>
    <row r="51" spans="18:23">
      <c r="R51" s="16" t="s">
        <v>132</v>
      </c>
      <c r="S51" s="17">
        <f>GETPIVOTDATA(TEXT(S$24,""),Pivot!$A$15,"Link",$R51,"Year",LEFT($R51,4))</f>
        <v>12932</v>
      </c>
      <c r="T51" s="17">
        <f>GETPIVOTDATA(TEXT(T$24,""),Pivot!$A$15,"Link",$R51,"Year",LEFT($R51,4))</f>
        <v>62971</v>
      </c>
      <c r="U51" s="17">
        <f>GETPIVOTDATA(TEXT(U$24,""),Pivot!$A$15,"Link",$R51,"Year",LEFT($R51,4))</f>
        <v>103468</v>
      </c>
      <c r="V51" s="17">
        <f>GETPIVOTDATA(TEXT(V$24,""),Pivot!$A$15,"Link",$R51,"Year",LEFT($R51,4))</f>
        <v>104516</v>
      </c>
      <c r="W51" s="18">
        <f>GETPIVOTDATA(TEXT(W$24,""),Pivot!$A$15,"Link",$R51,"Year",LEFT($R51,4))</f>
        <v>24070</v>
      </c>
    </row>
    <row r="52" spans="18:23">
      <c r="R52" s="16" t="s">
        <v>133</v>
      </c>
      <c r="S52" s="17">
        <f>GETPIVOTDATA(TEXT(S$24,""),Pivot!$A$15,"Link",$R52,"Year",LEFT($R52,4))</f>
        <v>13155</v>
      </c>
      <c r="T52" s="17">
        <f>GETPIVOTDATA(TEXT(T$24,""),Pivot!$A$15,"Link",$R52,"Year",LEFT($R52,4))</f>
        <v>63704</v>
      </c>
      <c r="U52" s="17">
        <f>GETPIVOTDATA(TEXT(U$24,""),Pivot!$A$15,"Link",$R52,"Year",LEFT($R52,4))</f>
        <v>91634</v>
      </c>
      <c r="V52" s="17">
        <f>GETPIVOTDATA(TEXT(V$24,""),Pivot!$A$15,"Link",$R52,"Year",LEFT($R52,4))</f>
        <v>106593</v>
      </c>
      <c r="W52" s="18">
        <f>GETPIVOTDATA(TEXT(W$24,""),Pivot!$A$15,"Link",$R52,"Year",LEFT($R52,4))</f>
        <v>21179</v>
      </c>
    </row>
    <row r="53" spans="18:23">
      <c r="R53" s="33" t="s">
        <v>134</v>
      </c>
      <c r="S53" s="35">
        <f>GETPIVOTDATA(TEXT(S$24,""),Pivot!$A$15,"Link",$R53,"Year",LEFT($R53,4))</f>
        <v>13134</v>
      </c>
      <c r="T53" s="35">
        <f>GETPIVOTDATA(TEXT(T$24,""),Pivot!$A$15,"Link",$R53,"Year",LEFT($R53,4))</f>
        <v>64789</v>
      </c>
      <c r="U53" s="35">
        <f>GETPIVOTDATA(TEXT(U$24,""),Pivot!$A$15,"Link",$R53,"Year",LEFT($R53,4))</f>
        <v>99183</v>
      </c>
      <c r="V53" s="35">
        <f>GETPIVOTDATA(TEXT(V$24,""),Pivot!$A$15,"Link",$R53,"Year",LEFT($R53,4))</f>
        <v>110568</v>
      </c>
      <c r="W53" s="36">
        <f>GETPIVOTDATA(TEXT(W$24,""),Pivot!$A$15,"Link",$R53,"Year",LEFT($R53,4))</f>
        <v>22902</v>
      </c>
    </row>
    <row r="54" spans="18:23">
      <c r="R54" s="16" t="s">
        <v>135</v>
      </c>
      <c r="S54" s="17">
        <f>GETPIVOTDATA(TEXT(S$24,""),Pivot!$A$15,"Link",$R54,"Year",LEFT($R54,4))</f>
        <v>13714</v>
      </c>
      <c r="T54" s="17">
        <f>GETPIVOTDATA(TEXT(T$24,""),Pivot!$A$15,"Link",$R54,"Year",LEFT($R54,4))</f>
        <v>64644</v>
      </c>
      <c r="U54" s="17">
        <f>GETPIVOTDATA(TEXT(U$24,""),Pivot!$A$15,"Link",$R54,"Year",LEFT($R54,4))</f>
        <v>107187</v>
      </c>
      <c r="V54" s="17">
        <f>GETPIVOTDATA(TEXT(V$24,""),Pivot!$A$15,"Link",$R54,"Year",LEFT($R54,4))</f>
        <v>104472</v>
      </c>
      <c r="W54" s="18">
        <f>GETPIVOTDATA(TEXT(W$24,""),Pivot!$A$15,"Link",$R54,"Year",LEFT($R54,4))</f>
        <v>22834</v>
      </c>
    </row>
    <row r="55" spans="18:23">
      <c r="R55" s="16" t="s">
        <v>136</v>
      </c>
      <c r="S55" s="17">
        <f>GETPIVOTDATA(TEXT(S$24,""),Pivot!$A$15,"Link",$R55,"Year",LEFT($R55,4))</f>
        <v>13695</v>
      </c>
      <c r="T55" s="17">
        <f>GETPIVOTDATA(TEXT(T$24,""),Pivot!$A$15,"Link",$R55,"Year",LEFT($R55,4))</f>
        <v>66454</v>
      </c>
      <c r="U55" s="17">
        <f>GETPIVOTDATA(TEXT(U$24,""),Pivot!$A$15,"Link",$R55,"Year",LEFT($R55,4))</f>
        <v>113951</v>
      </c>
      <c r="V55" s="17">
        <f>GETPIVOTDATA(TEXT(V$24,""),Pivot!$A$15,"Link",$R55,"Year",LEFT($R55,4))</f>
        <v>110603</v>
      </c>
      <c r="W55" s="18">
        <f>GETPIVOTDATA(TEXT(W$24,""),Pivot!$A$15,"Link",$R55,"Year",LEFT($R55,4))</f>
        <v>22074</v>
      </c>
    </row>
    <row r="56" spans="18:23">
      <c r="R56" s="16" t="s">
        <v>137</v>
      </c>
      <c r="S56" s="17">
        <f>GETPIVOTDATA(TEXT(S$24,""),Pivot!$A$15,"Link",$R56,"Year",LEFT($R56,4))</f>
        <v>13812</v>
      </c>
      <c r="T56" s="17">
        <f>GETPIVOTDATA(TEXT(T$24,""),Pivot!$A$15,"Link",$R56,"Year",LEFT($R56,4))</f>
        <v>65507</v>
      </c>
      <c r="U56" s="17">
        <f>GETPIVOTDATA(TEXT(U$24,""),Pivot!$A$15,"Link",$R56,"Year",LEFT($R56,4))</f>
        <v>108466</v>
      </c>
      <c r="V56" s="17">
        <f>GETPIVOTDATA(TEXT(V$24,""),Pivot!$A$15,"Link",$R56,"Year",LEFT($R56,4))</f>
        <v>107684</v>
      </c>
      <c r="W56" s="18">
        <f>GETPIVOTDATA(TEXT(W$24,""),Pivot!$A$15,"Link",$R56,"Year",LEFT($R56,4))</f>
        <v>23534</v>
      </c>
    </row>
    <row r="57" spans="18:23">
      <c r="R57" s="33" t="s">
        <v>138</v>
      </c>
      <c r="S57" s="35">
        <f>GETPIVOTDATA(TEXT(S$24,""),Pivot!$A$15,"Link",$R57,"Year",LEFT($R57,4))</f>
        <v>13544</v>
      </c>
      <c r="T57" s="35">
        <f>GETPIVOTDATA(TEXT(T$24,""),Pivot!$A$15,"Link",$R57,"Year",LEFT($R57,4))</f>
        <v>67286</v>
      </c>
      <c r="U57" s="35">
        <f>GETPIVOTDATA(TEXT(U$24,""),Pivot!$A$15,"Link",$R57,"Year",LEFT($R57,4))</f>
        <v>95360</v>
      </c>
      <c r="V57" s="35">
        <f>GETPIVOTDATA(TEXT(V$24,""),Pivot!$A$15,"Link",$R57,"Year",LEFT($R57,4))</f>
        <v>113423</v>
      </c>
      <c r="W57" s="36">
        <f>GETPIVOTDATA(TEXT(W$24,""),Pivot!$A$15,"Link",$R57,"Year",LEFT($R57,4))</f>
        <v>22505</v>
      </c>
    </row>
    <row r="58" spans="18:23">
      <c r="R58" s="16" t="s">
        <v>139</v>
      </c>
      <c r="S58" s="17">
        <f>GETPIVOTDATA(TEXT(S$24,""),Pivot!$A$15,"Link",$R58,"Year",LEFT($R58,4))</f>
        <v>13789</v>
      </c>
      <c r="T58" s="17">
        <f>GETPIVOTDATA(TEXT(T$24,""),Pivot!$A$15,"Link",$R58,"Year",LEFT($R58,4))</f>
        <v>65535</v>
      </c>
      <c r="U58" s="17">
        <f>GETPIVOTDATA(TEXT(U$24,""),Pivot!$A$15,"Link",$R58,"Year",LEFT($R58,4))</f>
        <v>120659</v>
      </c>
      <c r="V58" s="17">
        <f>GETPIVOTDATA(TEXT(V$24,""),Pivot!$A$15,"Link",$R58,"Year",LEFT($R58,4))</f>
        <v>111658</v>
      </c>
      <c r="W58" s="18">
        <f>GETPIVOTDATA(TEXT(W$24,""),Pivot!$A$15,"Link",$R58,"Year",LEFT($R58,4))</f>
        <v>18739</v>
      </c>
    </row>
    <row r="59" spans="18:23">
      <c r="R59" s="16" t="s">
        <v>140</v>
      </c>
      <c r="S59" s="17">
        <f>GETPIVOTDATA(TEXT(S$24,""),Pivot!$A$15,"Link",$R59,"Year",LEFT($R59,4))</f>
        <v>13699</v>
      </c>
      <c r="T59" s="17">
        <f>GETPIVOTDATA(TEXT(T$24,""),Pivot!$A$15,"Link",$R59,"Year",LEFT($R59,4))</f>
        <v>67046</v>
      </c>
      <c r="U59" s="17">
        <f>GETPIVOTDATA(TEXT(U$24,""),Pivot!$A$15,"Link",$R59,"Year",LEFT($R59,4))</f>
        <v>109692</v>
      </c>
      <c r="V59" s="17">
        <f>GETPIVOTDATA(TEXT(V$24,""),Pivot!$A$15,"Link",$R59,"Year",LEFT($R59,4))</f>
        <v>118031</v>
      </c>
      <c r="W59" s="18">
        <f>GETPIVOTDATA(TEXT(W$24,""),Pivot!$A$15,"Link",$R59,"Year",LEFT($R59,4))</f>
        <v>23572</v>
      </c>
    </row>
    <row r="60" spans="18:23">
      <c r="R60" s="16" t="s">
        <v>141</v>
      </c>
      <c r="S60" s="17">
        <f>GETPIVOTDATA(TEXT(S$24,""),Pivot!$A$15,"Link",$R60,"Year",LEFT($R60,4))</f>
        <v>13975</v>
      </c>
      <c r="T60" s="17">
        <f>GETPIVOTDATA(TEXT(T$24,""),Pivot!$A$15,"Link",$R60,"Year",LEFT($R60,4))</f>
        <v>67227</v>
      </c>
      <c r="U60" s="17">
        <f>GETPIVOTDATA(TEXT(U$24,""),Pivot!$A$15,"Link",$R60,"Year",LEFT($R60,4))</f>
        <v>105997</v>
      </c>
      <c r="V60" s="17">
        <f>GETPIVOTDATA(TEXT(V$24,""),Pivot!$A$15,"Link",$R60,"Year",LEFT($R60,4))</f>
        <v>108080</v>
      </c>
      <c r="W60" s="18">
        <f>GETPIVOTDATA(TEXT(W$24,""),Pivot!$A$15,"Link",$R60,"Year",LEFT($R60,4))</f>
        <v>23916</v>
      </c>
    </row>
    <row r="61" spans="18:23">
      <c r="R61" s="33" t="s">
        <v>142</v>
      </c>
      <c r="S61" s="35">
        <f>GETPIVOTDATA(TEXT(S$24,""),Pivot!$A$15,"Link",$R61,"Year",LEFT($R61,4))</f>
        <v>13867</v>
      </c>
      <c r="T61" s="35">
        <f>GETPIVOTDATA(TEXT(T$24,""),Pivot!$A$15,"Link",$R61,"Year",LEFT($R61,4))</f>
        <v>68675</v>
      </c>
      <c r="U61" s="35">
        <f>GETPIVOTDATA(TEXT(U$24,""),Pivot!$A$15,"Link",$R61,"Year",LEFT($R61,4))</f>
        <v>93154</v>
      </c>
      <c r="V61" s="35">
        <f>GETPIVOTDATA(TEXT(V$24,""),Pivot!$A$15,"Link",$R61,"Year",LEFT($R61,4))</f>
        <v>116570</v>
      </c>
      <c r="W61" s="36">
        <f>GETPIVOTDATA(TEXT(W$24,""),Pivot!$A$15,"Link",$R61,"Year",LEFT($R61,4))</f>
        <v>26518</v>
      </c>
    </row>
    <row r="62" spans="18:23">
      <c r="R62" s="16" t="s">
        <v>143</v>
      </c>
      <c r="S62" s="17">
        <f>GETPIVOTDATA(TEXT(S$24,""),Pivot!$A$15,"Link",$R62,"Year",LEFT($R62,4))</f>
        <v>13810</v>
      </c>
      <c r="T62" s="17">
        <f>GETPIVOTDATA(TEXT(T$24,""),Pivot!$A$15,"Link",$R62,"Year",LEFT($R62,4))</f>
        <v>66740</v>
      </c>
      <c r="U62" s="17">
        <f>GETPIVOTDATA(TEXT(U$24,""),Pivot!$A$15,"Link",$R62,"Year",LEFT($R62,4))</f>
        <v>113336</v>
      </c>
      <c r="V62" s="17">
        <f>GETPIVOTDATA(TEXT(V$24,""),Pivot!$A$15,"Link",$R62,"Year",LEFT($R62,4))</f>
        <v>108421</v>
      </c>
      <c r="W62" s="18">
        <f>GETPIVOTDATA(TEXT(W$24,""),Pivot!$A$15,"Link",$R62,"Year",LEFT($R62,4))</f>
        <v>26270</v>
      </c>
    </row>
    <row r="63" spans="18:23">
      <c r="R63" s="16" t="s">
        <v>144</v>
      </c>
      <c r="S63" s="17">
        <f>GETPIVOTDATA(TEXT(S$24,""),Pivot!$A$15,"Link",$R63,"Year",LEFT($R63,4))</f>
        <v>13665</v>
      </c>
      <c r="T63" s="17">
        <f>GETPIVOTDATA(TEXT(T$24,""),Pivot!$A$15,"Link",$R63,"Year",LEFT($R63,4))</f>
        <v>67033</v>
      </c>
      <c r="U63" s="17">
        <f>GETPIVOTDATA(TEXT(U$24,""),Pivot!$A$15,"Link",$R63,"Year",LEFT($R63,4))</f>
        <v>104007</v>
      </c>
      <c r="V63" s="17">
        <f>GETPIVOTDATA(TEXT(V$24,""),Pivot!$A$15,"Link",$R63,"Year",LEFT($R63,4))</f>
        <v>112422</v>
      </c>
      <c r="W63" s="18">
        <f>GETPIVOTDATA(TEXT(W$24,""),Pivot!$A$15,"Link",$R63,"Year",LEFT($R63,4))</f>
        <v>24885</v>
      </c>
    </row>
    <row r="64" spans="18:23">
      <c r="R64" s="34" t="s">
        <v>145</v>
      </c>
      <c r="S64" s="37">
        <f>GETPIVOTDATA(TEXT(S$24,""),Pivot!$A$15,"Link",$R64,"Year",LEFT($R64,4))</f>
        <v>13563</v>
      </c>
      <c r="T64" s="37">
        <f>GETPIVOTDATA(TEXT(T$24,""),Pivot!$A$15,"Link",$R64,"Year",LEFT($R64,4))</f>
        <v>65980</v>
      </c>
      <c r="U64" s="37">
        <f>GETPIVOTDATA(TEXT(U$24,""),Pivot!$A$15,"Link",$R64,"Year",LEFT($R64,4))</f>
        <v>106958</v>
      </c>
      <c r="V64" s="37">
        <f>GETPIVOTDATA(TEXT(V$24,""),Pivot!$A$15,"Link",$R64,"Year",LEFT($R64,4))</f>
        <v>108327</v>
      </c>
      <c r="W64" s="38">
        <f>GETPIVOTDATA(TEXT(W$24,""),Pivot!$A$15,"Link",$R64,"Year",LEFT($R64,4))</f>
        <v>26129</v>
      </c>
    </row>
  </sheetData>
  <dataValidations count="2">
    <dataValidation type="list" allowBlank="1" showInputMessage="1" showErrorMessage="1" sqref="A24" xr:uid="{300CDD5C-382B-48E9-BFA1-D96C125FD5D9}">
      <formula1>$A$27:$A$29</formula1>
    </dataValidation>
    <dataValidation type="list" allowBlank="1" showInputMessage="1" showErrorMessage="1" sqref="A2" xr:uid="{C68F5DDE-692E-4195-A2C5-D21274607DC1}">
      <formula1>$A$5:$A$9</formula1>
    </dataValidation>
  </dataValidation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C48EB-AC24-4C66-B5EA-37BD7A200AD8}">
  <dimension ref="A1:BD2274"/>
  <sheetViews>
    <sheetView showGridLines="0" topLeftCell="A174" zoomScale="85" zoomScaleNormal="85" workbookViewId="0">
      <selection activeCell="A185" sqref="A185:D197"/>
      <pivotSelection pane="bottomRight" showHeader="1" activeRow="184" previousRow="184" click="1" r:id="rId2">
        <pivotArea type="all" dataOnly="0" outline="0" fieldPosition="0"/>
      </pivotSelection>
    </sheetView>
  </sheetViews>
  <sheetFormatPr baseColWidth="10" defaultColWidth="9.1640625" defaultRowHeight="11"/>
  <cols>
    <col min="1" max="1" width="13.83203125" style="11" bestFit="1" customWidth="1"/>
    <col min="2" max="2" width="20.6640625" style="11" bestFit="1" customWidth="1"/>
    <col min="3" max="3" width="25.1640625" style="11" bestFit="1" customWidth="1"/>
    <col min="4" max="4" width="23.6640625" style="11" bestFit="1" customWidth="1"/>
    <col min="5" max="5" width="18" style="11" bestFit="1" customWidth="1"/>
    <col min="6" max="7" width="23.1640625" style="11" bestFit="1" customWidth="1"/>
    <col min="8" max="8" width="13.83203125" style="11" bestFit="1" customWidth="1"/>
    <col min="9" max="9" width="20.5" style="11" bestFit="1" customWidth="1"/>
    <col min="10" max="10" width="25" style="11" bestFit="1" customWidth="1"/>
    <col min="11" max="11" width="23.5" style="11" bestFit="1" customWidth="1"/>
    <col min="12" max="12" width="17.83203125" style="11" bestFit="1" customWidth="1"/>
    <col min="13" max="13" width="23" style="11" bestFit="1" customWidth="1"/>
    <col min="14" max="14" width="12.83203125" style="11" bestFit="1" customWidth="1"/>
    <col min="15" max="16" width="12.5" style="11" bestFit="1" customWidth="1"/>
    <col min="17" max="17" width="11.5" style="11" bestFit="1" customWidth="1"/>
    <col min="18" max="18" width="12.5" style="11" bestFit="1" customWidth="1"/>
    <col min="19" max="19" width="11.33203125" style="11" bestFit="1" customWidth="1"/>
    <col min="20" max="20" width="12.33203125" style="11" bestFit="1" customWidth="1"/>
    <col min="21" max="21" width="11.83203125" style="11" bestFit="1" customWidth="1"/>
    <col min="22" max="22" width="12.5" style="11" bestFit="1" customWidth="1"/>
    <col min="23" max="23" width="12.83203125" style="11" bestFit="1" customWidth="1"/>
    <col min="24" max="25" width="12.5" style="11" bestFit="1" customWidth="1"/>
    <col min="26" max="27" width="12.33203125" style="11" bestFit="1" customWidth="1"/>
    <col min="28" max="28" width="11.83203125" style="11" bestFit="1" customWidth="1"/>
    <col min="29" max="29" width="14.5" style="11" bestFit="1" customWidth="1"/>
    <col min="30" max="30" width="16.6640625" style="11" bestFit="1" customWidth="1"/>
    <col min="31" max="31" width="14.33203125" style="11" bestFit="1" customWidth="1"/>
    <col min="32" max="32" width="17.1640625" style="11" bestFit="1" customWidth="1"/>
    <col min="33" max="33" width="14.5" style="11" bestFit="1" customWidth="1"/>
    <col min="34" max="34" width="17.1640625" style="11" bestFit="1" customWidth="1"/>
    <col min="35" max="35" width="14.5" style="11" bestFit="1" customWidth="1"/>
    <col min="36" max="36" width="16.6640625" style="11" bestFit="1" customWidth="1"/>
    <col min="37" max="37" width="14.33203125" style="11" bestFit="1" customWidth="1"/>
    <col min="38" max="38" width="17.1640625" style="11" bestFit="1" customWidth="1"/>
    <col min="39" max="39" width="14.5" style="11" bestFit="1" customWidth="1"/>
    <col min="40" max="40" width="17.1640625" style="11" bestFit="1" customWidth="1"/>
    <col min="41" max="41" width="14.5" style="11" bestFit="1" customWidth="1"/>
    <col min="42" max="42" width="16.6640625" style="11" bestFit="1" customWidth="1"/>
    <col min="43" max="43" width="14.33203125" style="11" bestFit="1" customWidth="1"/>
    <col min="44" max="44" width="16.5" style="11" bestFit="1" customWidth="1"/>
    <col min="45" max="45" width="14.1640625" style="11" bestFit="1" customWidth="1"/>
    <col min="46" max="46" width="16.5" style="11" bestFit="1" customWidth="1"/>
    <col min="47" max="47" width="14.1640625" style="11" bestFit="1" customWidth="1"/>
    <col min="48" max="48" width="16.33203125" style="11" bestFit="1" customWidth="1"/>
    <col min="49" max="49" width="13.6640625" style="11" bestFit="1" customWidth="1"/>
    <col min="50" max="50" width="16.5" style="11" bestFit="1" customWidth="1"/>
    <col min="51" max="51" width="14.1640625" style="11" bestFit="1" customWidth="1"/>
    <col min="52" max="52" width="16.5" style="11" bestFit="1" customWidth="1"/>
    <col min="53" max="53" width="14.1640625" style="11" bestFit="1" customWidth="1"/>
    <col min="54" max="54" width="16.33203125" style="11" bestFit="1" customWidth="1"/>
    <col min="55" max="55" width="13.6640625" style="11" bestFit="1" customWidth="1"/>
    <col min="56" max="56" width="11.5" style="11" bestFit="1" customWidth="1"/>
    <col min="57" max="16384" width="9.1640625" style="11"/>
  </cols>
  <sheetData>
    <row r="1" spans="1:17">
      <c r="A1" s="11" t="s">
        <v>146</v>
      </c>
      <c r="G1" s="12" t="s">
        <v>89</v>
      </c>
      <c r="H1" s="13" t="str">
        <f>"Sum of N "&amp;E3</f>
        <v>Sum of N Property Damage</v>
      </c>
      <c r="I1" s="13" t="str">
        <f>"Sum of A "&amp;E3</f>
        <v>Sum of A Property Damage</v>
      </c>
      <c r="J1" s="14" t="str">
        <f>"Sum of T "&amp;E3</f>
        <v>Sum of T Property Damage</v>
      </c>
      <c r="L1" s="15" t="s">
        <v>147</v>
      </c>
    </row>
    <row r="2" spans="1:17">
      <c r="G2" s="16">
        <v>2009</v>
      </c>
      <c r="H2" s="17">
        <f t="shared" ref="H2:J11" si="0">GETPIVOTDATA(TEXT(H$1,""),$A$15,"Year",$G2)</f>
        <v>188093</v>
      </c>
      <c r="I2" s="17">
        <f t="shared" si="0"/>
        <v>631139.25019173743</v>
      </c>
      <c r="J2" s="18">
        <f t="shared" si="0"/>
        <v>541579109</v>
      </c>
      <c r="L2" s="19" t="s">
        <v>7</v>
      </c>
    </row>
    <row r="3" spans="1:17">
      <c r="E3" s="20" t="s">
        <v>8</v>
      </c>
      <c r="G3" s="16">
        <v>2010</v>
      </c>
      <c r="H3" s="17">
        <f t="shared" si="0"/>
        <v>194802</v>
      </c>
      <c r="I3" s="17">
        <f t="shared" si="0"/>
        <v>631536.83336238307</v>
      </c>
      <c r="J3" s="18">
        <f t="shared" si="0"/>
        <v>561232540</v>
      </c>
      <c r="L3" s="19" t="s">
        <v>8</v>
      </c>
    </row>
    <row r="4" spans="1:17">
      <c r="G4" s="16">
        <v>2011</v>
      </c>
      <c r="H4" s="17">
        <f t="shared" si="0"/>
        <v>210985</v>
      </c>
      <c r="I4" s="17">
        <f t="shared" si="0"/>
        <v>636494.07091116975</v>
      </c>
      <c r="J4" s="18">
        <f t="shared" si="0"/>
        <v>613142996</v>
      </c>
      <c r="L4" s="19" t="s">
        <v>9</v>
      </c>
    </row>
    <row r="5" spans="1:17">
      <c r="G5" s="16">
        <v>2012</v>
      </c>
      <c r="H5" s="17">
        <f t="shared" si="0"/>
        <v>229854</v>
      </c>
      <c r="I5" s="17">
        <f t="shared" si="0"/>
        <v>631818.78731617238</v>
      </c>
      <c r="J5" s="18">
        <f t="shared" si="0"/>
        <v>661923174</v>
      </c>
      <c r="L5" s="19" t="s">
        <v>10</v>
      </c>
    </row>
    <row r="6" spans="1:17">
      <c r="G6" s="16">
        <v>2013</v>
      </c>
      <c r="H6" s="17">
        <f t="shared" si="0"/>
        <v>241844</v>
      </c>
      <c r="I6" s="17">
        <f t="shared" si="0"/>
        <v>644165.89813884627</v>
      </c>
      <c r="J6" s="18">
        <f t="shared" si="0"/>
        <v>709875181</v>
      </c>
      <c r="L6" s="21" t="s">
        <v>11</v>
      </c>
    </row>
    <row r="7" spans="1:17">
      <c r="G7" s="16">
        <v>2014</v>
      </c>
      <c r="H7" s="17">
        <f t="shared" si="0"/>
        <v>245536</v>
      </c>
      <c r="I7" s="17">
        <f t="shared" si="0"/>
        <v>638276.55772247154</v>
      </c>
      <c r="J7" s="18">
        <f t="shared" si="0"/>
        <v>712982448</v>
      </c>
    </row>
    <row r="8" spans="1:17">
      <c r="G8" s="16">
        <v>2015</v>
      </c>
      <c r="H8" s="17">
        <f t="shared" si="0"/>
        <v>251990</v>
      </c>
      <c r="I8" s="17">
        <f t="shared" si="0"/>
        <v>661851.240184088</v>
      </c>
      <c r="J8" s="18">
        <f t="shared" si="0"/>
        <v>758037230</v>
      </c>
    </row>
    <row r="9" spans="1:17">
      <c r="G9" s="16">
        <v>2016</v>
      </c>
      <c r="H9" s="17">
        <f t="shared" si="0"/>
        <v>261394</v>
      </c>
      <c r="I9" s="17">
        <f t="shared" si="0"/>
        <v>680490.29898258881</v>
      </c>
      <c r="J9" s="18">
        <f t="shared" si="0"/>
        <v>812467844</v>
      </c>
    </row>
    <row r="10" spans="1:17">
      <c r="G10" s="16">
        <v>2017</v>
      </c>
      <c r="H10" s="17">
        <f t="shared" si="0"/>
        <v>267094</v>
      </c>
      <c r="I10" s="17">
        <f t="shared" si="0"/>
        <v>711904.25541031873</v>
      </c>
      <c r="J10" s="18">
        <f t="shared" si="0"/>
        <v>866350209</v>
      </c>
    </row>
    <row r="11" spans="1:17">
      <c r="G11" s="16">
        <v>2018</v>
      </c>
      <c r="H11" s="17">
        <f t="shared" si="0"/>
        <v>268428</v>
      </c>
      <c r="I11" s="17">
        <f t="shared" si="0"/>
        <v>735555.38378814282</v>
      </c>
      <c r="J11" s="18">
        <f t="shared" si="0"/>
        <v>899770250</v>
      </c>
    </row>
    <row r="12" spans="1:17">
      <c r="G12" s="12" t="s">
        <v>90</v>
      </c>
      <c r="H12" s="22">
        <f>SUM(H2:H11)</f>
        <v>2360020</v>
      </c>
      <c r="I12" s="22">
        <f>SUM(I2:I11)</f>
        <v>6603232.5760079175</v>
      </c>
      <c r="J12" s="23">
        <f>SUM(J2:J11)</f>
        <v>7137360981</v>
      </c>
    </row>
    <row r="15" spans="1:17">
      <c r="C15" s="24" t="s">
        <v>151</v>
      </c>
    </row>
    <row r="16" spans="1:17">
      <c r="A16" s="24" t="s">
        <v>2</v>
      </c>
      <c r="B16" s="24" t="s">
        <v>88</v>
      </c>
      <c r="C16" s="11" t="s">
        <v>91</v>
      </c>
      <c r="D16" s="11" t="s">
        <v>92</v>
      </c>
      <c r="E16" s="11" t="s">
        <v>93</v>
      </c>
      <c r="F16" s="11" t="s">
        <v>94</v>
      </c>
      <c r="G16" s="11" t="s">
        <v>95</v>
      </c>
      <c r="H16" s="11" t="s">
        <v>96</v>
      </c>
      <c r="I16" s="11" t="s">
        <v>97</v>
      </c>
      <c r="J16" s="11" t="s">
        <v>98</v>
      </c>
      <c r="K16" s="11" t="s">
        <v>99</v>
      </c>
      <c r="L16" s="11" t="s">
        <v>100</v>
      </c>
      <c r="M16" s="11" t="s">
        <v>101</v>
      </c>
      <c r="N16" s="11" t="s">
        <v>102</v>
      </c>
      <c r="O16" s="11" t="s">
        <v>103</v>
      </c>
      <c r="P16" s="11" t="s">
        <v>104</v>
      </c>
      <c r="Q16" s="11" t="s">
        <v>105</v>
      </c>
    </row>
    <row r="17" spans="1:17">
      <c r="A17" s="25">
        <v>2009</v>
      </c>
      <c r="B17" s="11" t="s">
        <v>106</v>
      </c>
      <c r="C17" s="26">
        <v>9836</v>
      </c>
      <c r="D17" s="26">
        <v>840473.29878663435</v>
      </c>
      <c r="E17" s="26">
        <v>146222406</v>
      </c>
      <c r="F17" s="26">
        <v>43676</v>
      </c>
      <c r="G17" s="26">
        <v>59503</v>
      </c>
      <c r="H17" s="26">
        <v>81890</v>
      </c>
      <c r="I17" s="26">
        <v>14379</v>
      </c>
      <c r="J17" s="26">
        <v>123911241</v>
      </c>
      <c r="K17" s="26">
        <v>55088985</v>
      </c>
      <c r="L17" s="26">
        <v>210239595</v>
      </c>
      <c r="M17" s="26">
        <v>62486911</v>
      </c>
      <c r="N17" s="26">
        <v>155464.17818777965</v>
      </c>
      <c r="O17" s="26">
        <v>55537.962798764747</v>
      </c>
      <c r="P17" s="26">
        <v>142306.78980582883</v>
      </c>
      <c r="Q17" s="26">
        <v>228111.59764964078</v>
      </c>
    </row>
    <row r="18" spans="1:17">
      <c r="B18" s="11" t="s">
        <v>107</v>
      </c>
      <c r="C18" s="26">
        <v>10717</v>
      </c>
      <c r="D18" s="26">
        <v>864923.65737951407</v>
      </c>
      <c r="E18" s="26">
        <v>159032345</v>
      </c>
      <c r="F18" s="26">
        <v>46541</v>
      </c>
      <c r="G18" s="26">
        <v>90566</v>
      </c>
      <c r="H18" s="26">
        <v>64479</v>
      </c>
      <c r="I18" s="26">
        <v>15598</v>
      </c>
      <c r="J18" s="26">
        <v>138811325</v>
      </c>
      <c r="K18" s="26">
        <v>89290372</v>
      </c>
      <c r="L18" s="26">
        <v>179052704</v>
      </c>
      <c r="M18" s="26">
        <v>73292666</v>
      </c>
      <c r="N18" s="26">
        <v>163984.67527358705</v>
      </c>
      <c r="O18" s="26">
        <v>55961.592981479698</v>
      </c>
      <c r="P18" s="26">
        <v>153019.99340167371</v>
      </c>
      <c r="Q18" s="26">
        <v>247996.05948259516</v>
      </c>
    </row>
    <row r="19" spans="1:17">
      <c r="B19" s="11" t="s">
        <v>108</v>
      </c>
      <c r="C19" s="26">
        <v>10317</v>
      </c>
      <c r="D19" s="26">
        <v>948274.80450532574</v>
      </c>
      <c r="E19" s="26">
        <v>169978787</v>
      </c>
      <c r="F19" s="26">
        <v>48287</v>
      </c>
      <c r="G19" s="26">
        <v>80089</v>
      </c>
      <c r="H19" s="26">
        <v>79612</v>
      </c>
      <c r="I19" s="26">
        <v>16069</v>
      </c>
      <c r="J19" s="26">
        <v>137985326</v>
      </c>
      <c r="K19" s="26">
        <v>83562816</v>
      </c>
      <c r="L19" s="26">
        <v>215033231</v>
      </c>
      <c r="M19" s="26">
        <v>93493782</v>
      </c>
      <c r="N19" s="26">
        <v>156460.46745126502</v>
      </c>
      <c r="O19" s="26">
        <v>57719.316031457078</v>
      </c>
      <c r="P19" s="26">
        <v>148432.2710115751</v>
      </c>
      <c r="Q19" s="26">
        <v>305336.70484605723</v>
      </c>
    </row>
    <row r="20" spans="1:17">
      <c r="B20" s="11" t="s">
        <v>109</v>
      </c>
      <c r="C20" s="26">
        <v>9996</v>
      </c>
      <c r="D20" s="26">
        <v>908649.68965300685</v>
      </c>
      <c r="E20" s="26">
        <v>157588787</v>
      </c>
      <c r="F20" s="26">
        <v>49589</v>
      </c>
      <c r="G20" s="26">
        <v>91258</v>
      </c>
      <c r="H20" s="26">
        <v>69583</v>
      </c>
      <c r="I20" s="26">
        <v>17600</v>
      </c>
      <c r="J20" s="26">
        <v>140871217</v>
      </c>
      <c r="K20" s="26">
        <v>96722803</v>
      </c>
      <c r="L20" s="26">
        <v>200408913</v>
      </c>
      <c r="M20" s="26">
        <v>85959082</v>
      </c>
      <c r="N20" s="26">
        <v>155229.92927910562</v>
      </c>
      <c r="O20" s="26">
        <v>61140.17899642374</v>
      </c>
      <c r="P20" s="26">
        <v>162229.77223701958</v>
      </c>
      <c r="Q20" s="26">
        <v>252414.65220682367</v>
      </c>
    </row>
    <row r="21" spans="1:17">
      <c r="A21" s="25" t="s">
        <v>152</v>
      </c>
      <c r="C21" s="26">
        <v>40866</v>
      </c>
      <c r="D21" s="26">
        <v>3562321.4503244809</v>
      </c>
      <c r="E21" s="26">
        <v>632822325</v>
      </c>
      <c r="F21" s="26">
        <v>188093</v>
      </c>
      <c r="G21" s="26">
        <v>321416</v>
      </c>
      <c r="H21" s="26">
        <v>295564</v>
      </c>
      <c r="I21" s="26">
        <v>63646</v>
      </c>
      <c r="J21" s="26">
        <v>541579109</v>
      </c>
      <c r="K21" s="26">
        <v>324664976</v>
      </c>
      <c r="L21" s="26">
        <v>804734443</v>
      </c>
      <c r="M21" s="26">
        <v>315232441</v>
      </c>
      <c r="N21" s="26">
        <v>631139.25019173743</v>
      </c>
      <c r="O21" s="26">
        <v>230359.05080812523</v>
      </c>
      <c r="P21" s="26">
        <v>605988.8264560973</v>
      </c>
      <c r="Q21" s="26">
        <v>1033859.0141851169</v>
      </c>
    </row>
    <row r="22" spans="1:17">
      <c r="A22" s="25">
        <v>2010</v>
      </c>
      <c r="B22" s="11" t="s">
        <v>110</v>
      </c>
      <c r="C22" s="26">
        <v>10493</v>
      </c>
      <c r="D22" s="26">
        <v>852448.70687439537</v>
      </c>
      <c r="E22" s="26">
        <v>157709049</v>
      </c>
      <c r="F22" s="26">
        <v>46993</v>
      </c>
      <c r="G22" s="26">
        <v>64168</v>
      </c>
      <c r="H22" s="26">
        <v>83595</v>
      </c>
      <c r="I22" s="26">
        <v>16036</v>
      </c>
      <c r="J22" s="26">
        <v>132102409</v>
      </c>
      <c r="K22" s="26">
        <v>59738222</v>
      </c>
      <c r="L22" s="26">
        <v>236157167</v>
      </c>
      <c r="M22" s="26">
        <v>71951348</v>
      </c>
      <c r="N22" s="26">
        <v>154492.51052385027</v>
      </c>
      <c r="O22" s="26">
        <v>55533.515094824317</v>
      </c>
      <c r="P22" s="26">
        <v>154180.06350500727</v>
      </c>
      <c r="Q22" s="26">
        <v>236876.63975392558</v>
      </c>
    </row>
    <row r="23" spans="1:17">
      <c r="B23" s="11" t="s">
        <v>111</v>
      </c>
      <c r="C23" s="26">
        <v>10930</v>
      </c>
      <c r="D23" s="26">
        <v>856404.89177353424</v>
      </c>
      <c r="E23" s="26">
        <v>162169571</v>
      </c>
      <c r="F23" s="26">
        <v>46519</v>
      </c>
      <c r="G23" s="26">
        <v>82871</v>
      </c>
      <c r="H23" s="26">
        <v>69650</v>
      </c>
      <c r="I23" s="26">
        <v>15788</v>
      </c>
      <c r="J23" s="26">
        <v>136541433</v>
      </c>
      <c r="K23" s="26">
        <v>81613246</v>
      </c>
      <c r="L23" s="26">
        <v>203526098</v>
      </c>
      <c r="M23" s="26">
        <v>78601909</v>
      </c>
      <c r="N23" s="26">
        <v>161064.01318630946</v>
      </c>
      <c r="O23" s="26">
        <v>54070.091634161683</v>
      </c>
      <c r="P23" s="26">
        <v>162423.29782382731</v>
      </c>
      <c r="Q23" s="26">
        <v>259853.09973131985</v>
      </c>
    </row>
    <row r="24" spans="1:17">
      <c r="B24" s="11" t="s">
        <v>112</v>
      </c>
      <c r="C24" s="26">
        <v>10171</v>
      </c>
      <c r="D24" s="26">
        <v>950821.91223465581</v>
      </c>
      <c r="E24" s="26">
        <v>168189063</v>
      </c>
      <c r="F24" s="26">
        <v>49370</v>
      </c>
      <c r="G24" s="26">
        <v>140033</v>
      </c>
      <c r="H24" s="26">
        <v>75856</v>
      </c>
      <c r="I24" s="26">
        <v>14739</v>
      </c>
      <c r="J24" s="26">
        <v>142553579</v>
      </c>
      <c r="K24" s="26">
        <v>243532926</v>
      </c>
      <c r="L24" s="26">
        <v>210839719</v>
      </c>
      <c r="M24" s="26">
        <v>80293392</v>
      </c>
      <c r="N24" s="26">
        <v>158543.45648023419</v>
      </c>
      <c r="O24" s="26">
        <v>95338.843304779657</v>
      </c>
      <c r="P24" s="26">
        <v>154123.54335379685</v>
      </c>
      <c r="Q24" s="26">
        <v>286801.13488871185</v>
      </c>
    </row>
    <row r="25" spans="1:17">
      <c r="B25" s="11" t="s">
        <v>113</v>
      </c>
      <c r="C25" s="26">
        <v>10602</v>
      </c>
      <c r="D25" s="26">
        <v>928264.38243045472</v>
      </c>
      <c r="E25" s="26">
        <v>167974924</v>
      </c>
      <c r="F25" s="26">
        <v>51920</v>
      </c>
      <c r="G25" s="26">
        <v>99362</v>
      </c>
      <c r="H25" s="26">
        <v>71939</v>
      </c>
      <c r="I25" s="26">
        <v>19147</v>
      </c>
      <c r="J25" s="26">
        <v>150035119</v>
      </c>
      <c r="K25" s="26">
        <v>104445577</v>
      </c>
      <c r="L25" s="26">
        <v>217330065</v>
      </c>
      <c r="M25" s="26">
        <v>89970808</v>
      </c>
      <c r="N25" s="26">
        <v>157436.85317198926</v>
      </c>
      <c r="O25" s="26">
        <v>60473.470540064802</v>
      </c>
      <c r="P25" s="26">
        <v>166913.30794220004</v>
      </c>
      <c r="Q25" s="26">
        <v>247176.75190407969</v>
      </c>
    </row>
    <row r="26" spans="1:17">
      <c r="A26" s="25" t="s">
        <v>153</v>
      </c>
      <c r="C26" s="26">
        <v>42196</v>
      </c>
      <c r="D26" s="26">
        <v>3587939.89331304</v>
      </c>
      <c r="E26" s="26">
        <v>656042607</v>
      </c>
      <c r="F26" s="26">
        <v>194802</v>
      </c>
      <c r="G26" s="26">
        <v>386434</v>
      </c>
      <c r="H26" s="26">
        <v>301040</v>
      </c>
      <c r="I26" s="26">
        <v>65710</v>
      </c>
      <c r="J26" s="26">
        <v>561232540</v>
      </c>
      <c r="K26" s="26">
        <v>489329971</v>
      </c>
      <c r="L26" s="26">
        <v>867853049</v>
      </c>
      <c r="M26" s="26">
        <v>320817457</v>
      </c>
      <c r="N26" s="26">
        <v>631536.83336238307</v>
      </c>
      <c r="O26" s="26">
        <v>265415.92057383043</v>
      </c>
      <c r="P26" s="26">
        <v>637640.21262483136</v>
      </c>
      <c r="Q26" s="26">
        <v>1030707.626278037</v>
      </c>
    </row>
    <row r="27" spans="1:17">
      <c r="A27" s="25">
        <v>2011</v>
      </c>
      <c r="B27" s="11" t="s">
        <v>114</v>
      </c>
      <c r="C27" s="26">
        <v>10576</v>
      </c>
      <c r="D27" s="26">
        <v>859921.63225078105</v>
      </c>
      <c r="E27" s="26">
        <v>159170083</v>
      </c>
      <c r="F27" s="26">
        <v>48477</v>
      </c>
      <c r="G27" s="26">
        <v>70136</v>
      </c>
      <c r="H27" s="26">
        <v>83152</v>
      </c>
      <c r="I27" s="26">
        <v>16649</v>
      </c>
      <c r="J27" s="26">
        <v>133912616</v>
      </c>
      <c r="K27" s="26">
        <v>63894020</v>
      </c>
      <c r="L27" s="26">
        <v>233060493</v>
      </c>
      <c r="M27" s="26">
        <v>77177398</v>
      </c>
      <c r="N27" s="26">
        <v>151323.50474332582</v>
      </c>
      <c r="O27" s="26">
        <v>54914.677987679162</v>
      </c>
      <c r="P27" s="26">
        <v>154075.12172017168</v>
      </c>
      <c r="Q27" s="26">
        <v>239644.33460007425</v>
      </c>
    </row>
    <row r="28" spans="1:17">
      <c r="B28" s="11" t="s">
        <v>115</v>
      </c>
      <c r="C28" s="26">
        <v>11332</v>
      </c>
      <c r="D28" s="26">
        <v>865587.32849544846</v>
      </c>
      <c r="E28" s="26">
        <v>168820063</v>
      </c>
      <c r="F28" s="26">
        <v>52141</v>
      </c>
      <c r="G28" s="26">
        <v>91071</v>
      </c>
      <c r="H28" s="26">
        <v>78161</v>
      </c>
      <c r="I28" s="26">
        <v>17103</v>
      </c>
      <c r="J28" s="26">
        <v>159106802</v>
      </c>
      <c r="K28" s="26">
        <v>86290126</v>
      </c>
      <c r="L28" s="26">
        <v>235931323</v>
      </c>
      <c r="M28" s="26">
        <v>82753859</v>
      </c>
      <c r="N28" s="26">
        <v>167636.44262620481</v>
      </c>
      <c r="O28" s="26">
        <v>53139.489964216649</v>
      </c>
      <c r="P28" s="26">
        <v>166484.12852219373</v>
      </c>
      <c r="Q28" s="26">
        <v>257676.31878606824</v>
      </c>
    </row>
    <row r="29" spans="1:17">
      <c r="B29" s="11" t="s">
        <v>116</v>
      </c>
      <c r="C29" s="26">
        <v>11156</v>
      </c>
      <c r="D29" s="26">
        <v>935602.85689175897</v>
      </c>
      <c r="E29" s="26">
        <v>182671803</v>
      </c>
      <c r="F29" s="26">
        <v>53892</v>
      </c>
      <c r="G29" s="26">
        <v>95519</v>
      </c>
      <c r="H29" s="26">
        <v>89034</v>
      </c>
      <c r="I29" s="26">
        <v>17025</v>
      </c>
      <c r="J29" s="26">
        <v>158615080</v>
      </c>
      <c r="K29" s="26">
        <v>90976205</v>
      </c>
      <c r="L29" s="26">
        <v>253406235</v>
      </c>
      <c r="M29" s="26">
        <v>91808762</v>
      </c>
      <c r="N29" s="26">
        <v>161267.14672191083</v>
      </c>
      <c r="O29" s="26">
        <v>52714.295265705361</v>
      </c>
      <c r="P29" s="26">
        <v>155950.13804687464</v>
      </c>
      <c r="Q29" s="26">
        <v>281785.62534851208</v>
      </c>
    </row>
    <row r="30" spans="1:17">
      <c r="B30" s="11" t="s">
        <v>117</v>
      </c>
      <c r="C30" s="26">
        <v>11490</v>
      </c>
      <c r="D30" s="26">
        <v>927580.39108763996</v>
      </c>
      <c r="E30" s="26">
        <v>182649934</v>
      </c>
      <c r="F30" s="26">
        <v>56475</v>
      </c>
      <c r="G30" s="26">
        <v>100040</v>
      </c>
      <c r="H30" s="26">
        <v>80062</v>
      </c>
      <c r="I30" s="26">
        <v>17755</v>
      </c>
      <c r="J30" s="26">
        <v>161508498</v>
      </c>
      <c r="K30" s="26">
        <v>107666866</v>
      </c>
      <c r="L30" s="26">
        <v>238274973</v>
      </c>
      <c r="M30" s="26">
        <v>90330143</v>
      </c>
      <c r="N30" s="26">
        <v>156266.97681972827</v>
      </c>
      <c r="O30" s="26">
        <v>62064.476324322859</v>
      </c>
      <c r="P30" s="26">
        <v>165052.77980605984</v>
      </c>
      <c r="Q30" s="26">
        <v>262910.64136081096</v>
      </c>
    </row>
    <row r="31" spans="1:17">
      <c r="A31" s="25" t="s">
        <v>154</v>
      </c>
      <c r="C31" s="26">
        <v>44554</v>
      </c>
      <c r="D31" s="26">
        <v>3588692.2087256284</v>
      </c>
      <c r="E31" s="26">
        <v>693311883</v>
      </c>
      <c r="F31" s="26">
        <v>210985</v>
      </c>
      <c r="G31" s="26">
        <v>356766</v>
      </c>
      <c r="H31" s="26">
        <v>330409</v>
      </c>
      <c r="I31" s="26">
        <v>68532</v>
      </c>
      <c r="J31" s="26">
        <v>613142996</v>
      </c>
      <c r="K31" s="26">
        <v>348827217</v>
      </c>
      <c r="L31" s="26">
        <v>960673024</v>
      </c>
      <c r="M31" s="26">
        <v>342070162</v>
      </c>
      <c r="N31" s="26">
        <v>636494.07091116975</v>
      </c>
      <c r="O31" s="26">
        <v>222832.93954192405</v>
      </c>
      <c r="P31" s="26">
        <v>641562.16809529997</v>
      </c>
      <c r="Q31" s="26">
        <v>1042016.9200954655</v>
      </c>
    </row>
    <row r="32" spans="1:17">
      <c r="A32" s="25">
        <v>2012</v>
      </c>
      <c r="B32" s="11" t="s">
        <v>118</v>
      </c>
      <c r="C32" s="26">
        <v>11009</v>
      </c>
      <c r="D32" s="26">
        <v>875726.63457222399</v>
      </c>
      <c r="E32" s="26">
        <v>168489683</v>
      </c>
      <c r="F32" s="26">
        <v>55473</v>
      </c>
      <c r="G32" s="26">
        <v>70974</v>
      </c>
      <c r="H32" s="26">
        <v>89396</v>
      </c>
      <c r="I32" s="26">
        <v>18842</v>
      </c>
      <c r="J32" s="26">
        <v>152806557</v>
      </c>
      <c r="K32" s="26">
        <v>61836299</v>
      </c>
      <c r="L32" s="26">
        <v>253596788</v>
      </c>
      <c r="M32" s="26">
        <v>94112228</v>
      </c>
      <c r="N32" s="26">
        <v>151103.46344846339</v>
      </c>
      <c r="O32" s="26">
        <v>52151.650601703914</v>
      </c>
      <c r="P32" s="26">
        <v>156442.95152822521</v>
      </c>
      <c r="Q32" s="26">
        <v>265217.06117681967</v>
      </c>
    </row>
    <row r="33" spans="1:17">
      <c r="B33" s="11" t="s">
        <v>119</v>
      </c>
      <c r="C33" s="26">
        <v>11773</v>
      </c>
      <c r="D33" s="26">
        <v>866062.82149062608</v>
      </c>
      <c r="E33" s="26">
        <v>176397065</v>
      </c>
      <c r="F33" s="26">
        <v>58394</v>
      </c>
      <c r="G33" s="26">
        <v>103161</v>
      </c>
      <c r="H33" s="26">
        <v>86261</v>
      </c>
      <c r="I33" s="26">
        <v>16635</v>
      </c>
      <c r="J33" s="26">
        <v>175521984</v>
      </c>
      <c r="K33" s="26">
        <v>97497370</v>
      </c>
      <c r="L33" s="26">
        <v>267740739</v>
      </c>
      <c r="M33" s="26">
        <v>88868463</v>
      </c>
      <c r="N33" s="26">
        <v>164854.30694346735</v>
      </c>
      <c r="O33" s="26">
        <v>51316.726028530153</v>
      </c>
      <c r="P33" s="26">
        <v>170908.81579402171</v>
      </c>
      <c r="Q33" s="26">
        <v>283598.72593291674</v>
      </c>
    </row>
    <row r="34" spans="1:17">
      <c r="B34" s="11" t="s">
        <v>120</v>
      </c>
      <c r="C34" s="26">
        <v>12120</v>
      </c>
      <c r="D34" s="26">
        <v>966673.97946672083</v>
      </c>
      <c r="E34" s="26">
        <v>200243674</v>
      </c>
      <c r="F34" s="26">
        <v>58543</v>
      </c>
      <c r="G34" s="26">
        <v>100857</v>
      </c>
      <c r="H34" s="26">
        <v>91950</v>
      </c>
      <c r="I34" s="26">
        <v>20436</v>
      </c>
      <c r="J34" s="26">
        <v>167990694</v>
      </c>
      <c r="K34" s="26">
        <v>101643978</v>
      </c>
      <c r="L34" s="26">
        <v>266154289</v>
      </c>
      <c r="M34" s="26">
        <v>120473223</v>
      </c>
      <c r="N34" s="26">
        <v>157525.29073853523</v>
      </c>
      <c r="O34" s="26">
        <v>55386.591727168372</v>
      </c>
      <c r="P34" s="26">
        <v>159304.07431389776</v>
      </c>
      <c r="Q34" s="26">
        <v>306959.55700561381</v>
      </c>
    </row>
    <row r="35" spans="1:17">
      <c r="B35" s="11" t="s">
        <v>121</v>
      </c>
      <c r="C35" s="26">
        <v>11739</v>
      </c>
      <c r="D35" s="26">
        <v>926266.8746718152</v>
      </c>
      <c r="E35" s="26">
        <v>190307106</v>
      </c>
      <c r="F35" s="26">
        <v>57444</v>
      </c>
      <c r="G35" s="26">
        <v>100296</v>
      </c>
      <c r="H35" s="26">
        <v>86778</v>
      </c>
      <c r="I35" s="26">
        <v>17438</v>
      </c>
      <c r="J35" s="26">
        <v>165603939</v>
      </c>
      <c r="K35" s="26">
        <v>115904876</v>
      </c>
      <c r="L35" s="26">
        <v>239868141</v>
      </c>
      <c r="M35" s="26">
        <v>91557151</v>
      </c>
      <c r="N35" s="26">
        <v>158335.72618570644</v>
      </c>
      <c r="O35" s="26">
        <v>66460.232233994277</v>
      </c>
      <c r="P35" s="26">
        <v>153462.85823006049</v>
      </c>
      <c r="Q35" s="26">
        <v>273183.32609959599</v>
      </c>
    </row>
    <row r="36" spans="1:17">
      <c r="A36" s="25" t="s">
        <v>155</v>
      </c>
      <c r="C36" s="26">
        <v>46641</v>
      </c>
      <c r="D36" s="26">
        <v>3634730.310201386</v>
      </c>
      <c r="E36" s="26">
        <v>735437528</v>
      </c>
      <c r="F36" s="26">
        <v>229854</v>
      </c>
      <c r="G36" s="26">
        <v>375288</v>
      </c>
      <c r="H36" s="26">
        <v>354385</v>
      </c>
      <c r="I36" s="26">
        <v>73351</v>
      </c>
      <c r="J36" s="26">
        <v>661923174</v>
      </c>
      <c r="K36" s="26">
        <v>376882523</v>
      </c>
      <c r="L36" s="26">
        <v>1027359957</v>
      </c>
      <c r="M36" s="26">
        <v>395011065</v>
      </c>
      <c r="N36" s="26">
        <v>631818.78731617238</v>
      </c>
      <c r="O36" s="26">
        <v>225315.20059139672</v>
      </c>
      <c r="P36" s="26">
        <v>640118.69986620522</v>
      </c>
      <c r="Q36" s="26">
        <v>1128958.6702149461</v>
      </c>
    </row>
    <row r="37" spans="1:17">
      <c r="A37" s="25">
        <v>2013</v>
      </c>
      <c r="B37" s="11" t="s">
        <v>122</v>
      </c>
      <c r="C37" s="26">
        <v>12175</v>
      </c>
      <c r="D37" s="26">
        <v>886167.12827181933</v>
      </c>
      <c r="E37" s="26">
        <v>189982930</v>
      </c>
      <c r="F37" s="26">
        <v>59665</v>
      </c>
      <c r="G37" s="26">
        <v>76231</v>
      </c>
      <c r="H37" s="26">
        <v>96758</v>
      </c>
      <c r="I37" s="26">
        <v>19352</v>
      </c>
      <c r="J37" s="26">
        <v>170492530</v>
      </c>
      <c r="K37" s="26">
        <v>67027739</v>
      </c>
      <c r="L37" s="26">
        <v>287580719</v>
      </c>
      <c r="M37" s="26">
        <v>104649043</v>
      </c>
      <c r="N37" s="26">
        <v>156636.23428056762</v>
      </c>
      <c r="O37" s="26">
        <v>51602.122886163037</v>
      </c>
      <c r="P37" s="26">
        <v>163656.71479565362</v>
      </c>
      <c r="Q37" s="26">
        <v>288094.37863653421</v>
      </c>
    </row>
    <row r="38" spans="1:17">
      <c r="B38" s="11" t="s">
        <v>123</v>
      </c>
      <c r="C38" s="26">
        <v>11673</v>
      </c>
      <c r="D38" s="26">
        <v>871482.28583969304</v>
      </c>
      <c r="E38" s="26">
        <v>176130435</v>
      </c>
      <c r="F38" s="26">
        <v>59699</v>
      </c>
      <c r="G38" s="26">
        <v>100061</v>
      </c>
      <c r="H38" s="26">
        <v>89685</v>
      </c>
      <c r="I38" s="26">
        <v>18649</v>
      </c>
      <c r="J38" s="26">
        <v>177526032</v>
      </c>
      <c r="K38" s="26">
        <v>96773778</v>
      </c>
      <c r="L38" s="26">
        <v>268137779</v>
      </c>
      <c r="M38" s="26">
        <v>104949055</v>
      </c>
      <c r="N38" s="26">
        <v>163407.54630221939</v>
      </c>
      <c r="O38" s="26">
        <v>54434.088060826194</v>
      </c>
      <c r="P38" s="26">
        <v>165368.95083638935</v>
      </c>
      <c r="Q38" s="26">
        <v>304893.77141575393</v>
      </c>
    </row>
    <row r="39" spans="1:17">
      <c r="B39" s="11" t="s">
        <v>124</v>
      </c>
      <c r="C39" s="26">
        <v>12451</v>
      </c>
      <c r="D39" s="26">
        <v>950931.49940356123</v>
      </c>
      <c r="E39" s="26">
        <v>203612738</v>
      </c>
      <c r="F39" s="26">
        <v>59210</v>
      </c>
      <c r="G39" s="26">
        <v>106949</v>
      </c>
      <c r="H39" s="26">
        <v>96868</v>
      </c>
      <c r="I39" s="26">
        <v>18488</v>
      </c>
      <c r="J39" s="26">
        <v>172038670</v>
      </c>
      <c r="K39" s="26">
        <v>111486870</v>
      </c>
      <c r="L39" s="26">
        <v>261162855</v>
      </c>
      <c r="M39" s="26">
        <v>106208752</v>
      </c>
      <c r="N39" s="26">
        <v>160108.29365125287</v>
      </c>
      <c r="O39" s="26">
        <v>57720.147376831381</v>
      </c>
      <c r="P39" s="26">
        <v>148399.66886294755</v>
      </c>
      <c r="Q39" s="26">
        <v>308501.82315893075</v>
      </c>
    </row>
    <row r="40" spans="1:17">
      <c r="B40" s="11" t="s">
        <v>125</v>
      </c>
      <c r="C40" s="26">
        <v>13327</v>
      </c>
      <c r="D40" s="26">
        <v>986441.26903666032</v>
      </c>
      <c r="E40" s="26">
        <v>225238544</v>
      </c>
      <c r="F40" s="26">
        <v>63270</v>
      </c>
      <c r="G40" s="26">
        <v>99785</v>
      </c>
      <c r="H40" s="26">
        <v>99863</v>
      </c>
      <c r="I40" s="26">
        <v>20290</v>
      </c>
      <c r="J40" s="26">
        <v>189817949</v>
      </c>
      <c r="K40" s="26">
        <v>109453760</v>
      </c>
      <c r="L40" s="26">
        <v>291720466</v>
      </c>
      <c r="M40" s="26">
        <v>109384158</v>
      </c>
      <c r="N40" s="26">
        <v>164013.8239048064</v>
      </c>
      <c r="O40" s="26">
        <v>63069.136892513852</v>
      </c>
      <c r="P40" s="26">
        <v>161685.20818206214</v>
      </c>
      <c r="Q40" s="26">
        <v>281580.83512670785</v>
      </c>
    </row>
    <row r="41" spans="1:17">
      <c r="A41" s="25" t="s">
        <v>156</v>
      </c>
      <c r="C41" s="26">
        <v>49626</v>
      </c>
      <c r="D41" s="26">
        <v>3695022.1825517337</v>
      </c>
      <c r="E41" s="26">
        <v>794964647</v>
      </c>
      <c r="F41" s="26">
        <v>241844</v>
      </c>
      <c r="G41" s="26">
        <v>383026</v>
      </c>
      <c r="H41" s="26">
        <v>383174</v>
      </c>
      <c r="I41" s="26">
        <v>76779</v>
      </c>
      <c r="J41" s="26">
        <v>709875181</v>
      </c>
      <c r="K41" s="26">
        <v>384742147</v>
      </c>
      <c r="L41" s="26">
        <v>1108601819</v>
      </c>
      <c r="M41" s="26">
        <v>425191008</v>
      </c>
      <c r="N41" s="26">
        <v>644165.89813884627</v>
      </c>
      <c r="O41" s="26">
        <v>226825.49521633447</v>
      </c>
      <c r="P41" s="26">
        <v>639110.54267705267</v>
      </c>
      <c r="Q41" s="26">
        <v>1183070.8083379266</v>
      </c>
    </row>
    <row r="42" spans="1:17">
      <c r="A42" s="25">
        <v>2014</v>
      </c>
      <c r="B42" s="11" t="s">
        <v>126</v>
      </c>
      <c r="C42" s="26">
        <v>12497</v>
      </c>
      <c r="D42" s="26">
        <v>910408.28064267465</v>
      </c>
      <c r="E42" s="26">
        <v>199735800</v>
      </c>
      <c r="F42" s="26">
        <v>61234</v>
      </c>
      <c r="G42" s="26">
        <v>86258</v>
      </c>
      <c r="H42" s="26">
        <v>100792</v>
      </c>
      <c r="I42" s="26">
        <v>19308</v>
      </c>
      <c r="J42" s="26">
        <v>175975859</v>
      </c>
      <c r="K42" s="26">
        <v>79308455</v>
      </c>
      <c r="L42" s="26">
        <v>315983844</v>
      </c>
      <c r="M42" s="26">
        <v>105869907</v>
      </c>
      <c r="N42" s="26">
        <v>158080.9639247632</v>
      </c>
      <c r="O42" s="26">
        <v>54345.705622545436</v>
      </c>
      <c r="P42" s="26">
        <v>173156.2862402265</v>
      </c>
      <c r="Q42" s="26">
        <v>289631.78141965234</v>
      </c>
    </row>
    <row r="43" spans="1:17">
      <c r="B43" s="11" t="s">
        <v>127</v>
      </c>
      <c r="C43" s="26">
        <v>12774</v>
      </c>
      <c r="D43" s="26">
        <v>918725.85124380642</v>
      </c>
      <c r="E43" s="26">
        <v>202736924</v>
      </c>
      <c r="F43" s="26">
        <v>60649</v>
      </c>
      <c r="G43" s="26">
        <v>108617</v>
      </c>
      <c r="H43" s="26">
        <v>99016</v>
      </c>
      <c r="I43" s="26">
        <v>21534</v>
      </c>
      <c r="J43" s="26">
        <v>175940348</v>
      </c>
      <c r="K43" s="26">
        <v>108766838</v>
      </c>
      <c r="L43" s="26">
        <v>285028982</v>
      </c>
      <c r="M43" s="26">
        <v>117492434</v>
      </c>
      <c r="N43" s="26">
        <v>160039.440805185</v>
      </c>
      <c r="O43" s="26">
        <v>54796.666165471259</v>
      </c>
      <c r="P43" s="26">
        <v>158656.8867051386</v>
      </c>
      <c r="Q43" s="26">
        <v>290437.26673369732</v>
      </c>
    </row>
    <row r="44" spans="1:17">
      <c r="B44" s="11" t="s">
        <v>128</v>
      </c>
      <c r="C44" s="26">
        <v>12824</v>
      </c>
      <c r="D44" s="26">
        <v>992117.0285640012</v>
      </c>
      <c r="E44" s="26">
        <v>215499903</v>
      </c>
      <c r="F44" s="26">
        <v>62185</v>
      </c>
      <c r="G44" s="26">
        <v>111121</v>
      </c>
      <c r="H44" s="26">
        <v>99668</v>
      </c>
      <c r="I44" s="26">
        <v>20826</v>
      </c>
      <c r="J44" s="26">
        <v>178622551</v>
      </c>
      <c r="K44" s="26">
        <v>124846026</v>
      </c>
      <c r="L44" s="26">
        <v>288818468</v>
      </c>
      <c r="M44" s="26">
        <v>115830957</v>
      </c>
      <c r="N44" s="26">
        <v>157471.19187430578</v>
      </c>
      <c r="O44" s="26">
        <v>61208.536750620071</v>
      </c>
      <c r="P44" s="26">
        <v>159377.83589698919</v>
      </c>
      <c r="Q44" s="26">
        <v>292208.17597571958</v>
      </c>
    </row>
    <row r="45" spans="1:17">
      <c r="B45" s="11" t="s">
        <v>129</v>
      </c>
      <c r="C45" s="26">
        <v>13167</v>
      </c>
      <c r="D45" s="26">
        <v>970738.28909871227</v>
      </c>
      <c r="E45" s="26">
        <v>218098100</v>
      </c>
      <c r="F45" s="26">
        <v>61468</v>
      </c>
      <c r="G45" s="26">
        <v>101666</v>
      </c>
      <c r="H45" s="26">
        <v>102018</v>
      </c>
      <c r="I45" s="26">
        <v>20337</v>
      </c>
      <c r="J45" s="26">
        <v>182443690</v>
      </c>
      <c r="K45" s="26">
        <v>116639547</v>
      </c>
      <c r="L45" s="26">
        <v>313321649</v>
      </c>
      <c r="M45" s="26">
        <v>111983633</v>
      </c>
      <c r="N45" s="26">
        <v>162684.96111821753</v>
      </c>
      <c r="O45" s="26">
        <v>66082.303404308535</v>
      </c>
      <c r="P45" s="26">
        <v>170444.56856944496</v>
      </c>
      <c r="Q45" s="26">
        <v>288217.85579765151</v>
      </c>
    </row>
    <row r="46" spans="1:17">
      <c r="A46" s="25" t="s">
        <v>157</v>
      </c>
      <c r="C46" s="26">
        <v>51262</v>
      </c>
      <c r="D46" s="26">
        <v>3791989.4495491944</v>
      </c>
      <c r="E46" s="26">
        <v>836070727</v>
      </c>
      <c r="F46" s="26">
        <v>245536</v>
      </c>
      <c r="G46" s="26">
        <v>407662</v>
      </c>
      <c r="H46" s="26">
        <v>401494</v>
      </c>
      <c r="I46" s="26">
        <v>82005</v>
      </c>
      <c r="J46" s="26">
        <v>712982448</v>
      </c>
      <c r="K46" s="26">
        <v>429560866</v>
      </c>
      <c r="L46" s="26">
        <v>1203152943</v>
      </c>
      <c r="M46" s="26">
        <v>451176931</v>
      </c>
      <c r="N46" s="26">
        <v>638276.55772247154</v>
      </c>
      <c r="O46" s="26">
        <v>236433.21194294529</v>
      </c>
      <c r="P46" s="26">
        <v>661635.57741179923</v>
      </c>
      <c r="Q46" s="26">
        <v>1160495.0799267208</v>
      </c>
    </row>
    <row r="47" spans="1:17">
      <c r="A47" s="25">
        <v>2015</v>
      </c>
      <c r="B47" s="11" t="s">
        <v>130</v>
      </c>
      <c r="C47" s="26">
        <v>12501</v>
      </c>
      <c r="D47" s="26">
        <v>948864.68038481125</v>
      </c>
      <c r="E47" s="26">
        <v>202074163</v>
      </c>
      <c r="F47" s="26">
        <v>62952</v>
      </c>
      <c r="G47" s="26">
        <v>88028</v>
      </c>
      <c r="H47" s="26">
        <v>106527</v>
      </c>
      <c r="I47" s="26">
        <v>28046</v>
      </c>
      <c r="J47" s="26">
        <v>183330123</v>
      </c>
      <c r="K47" s="26">
        <v>86590414</v>
      </c>
      <c r="L47" s="26">
        <v>328002996</v>
      </c>
      <c r="M47" s="26">
        <v>162102905</v>
      </c>
      <c r="N47" s="26">
        <v>160875.80779478233</v>
      </c>
      <c r="O47" s="26">
        <v>56794.03436920837</v>
      </c>
      <c r="P47" s="26">
        <v>170927.33273678951</v>
      </c>
      <c r="Q47" s="26">
        <v>301171.26963172655</v>
      </c>
    </row>
    <row r="48" spans="1:17">
      <c r="B48" s="11" t="s">
        <v>131</v>
      </c>
      <c r="C48" s="26">
        <v>12859</v>
      </c>
      <c r="D48" s="26">
        <v>920718.66646886221</v>
      </c>
      <c r="E48" s="26">
        <v>205299639</v>
      </c>
      <c r="F48" s="26">
        <v>62363</v>
      </c>
      <c r="G48" s="26">
        <v>114071</v>
      </c>
      <c r="H48" s="26">
        <v>103996</v>
      </c>
      <c r="I48" s="26">
        <v>19657</v>
      </c>
      <c r="J48" s="26">
        <v>185945453</v>
      </c>
      <c r="K48" s="26">
        <v>132814598</v>
      </c>
      <c r="L48" s="26">
        <v>291650146</v>
      </c>
      <c r="M48" s="26">
        <v>110400853</v>
      </c>
      <c r="N48" s="26">
        <v>164017.65358752958</v>
      </c>
      <c r="O48" s="26">
        <v>62449.583032136354</v>
      </c>
      <c r="P48" s="26">
        <v>156014.46148446723</v>
      </c>
      <c r="Q48" s="26">
        <v>289384.05169112922</v>
      </c>
    </row>
    <row r="49" spans="1:17">
      <c r="B49" s="11" t="s">
        <v>132</v>
      </c>
      <c r="C49" s="26">
        <v>12932</v>
      </c>
      <c r="D49" s="26">
        <v>998335.48890333367</v>
      </c>
      <c r="E49" s="26">
        <v>225218672</v>
      </c>
      <c r="F49" s="26">
        <v>62971</v>
      </c>
      <c r="G49" s="26">
        <v>103468</v>
      </c>
      <c r="H49" s="26">
        <v>104516</v>
      </c>
      <c r="I49" s="26">
        <v>24070</v>
      </c>
      <c r="J49" s="26">
        <v>190045658</v>
      </c>
      <c r="K49" s="26">
        <v>116088496</v>
      </c>
      <c r="L49" s="26">
        <v>309090597</v>
      </c>
      <c r="M49" s="26">
        <v>137803082</v>
      </c>
      <c r="N49" s="26">
        <v>165981.77599805844</v>
      </c>
      <c r="O49" s="26">
        <v>63573.958393283297</v>
      </c>
      <c r="P49" s="26">
        <v>163392.35207844852</v>
      </c>
      <c r="Q49" s="26">
        <v>296261.49263621453</v>
      </c>
    </row>
    <row r="50" spans="1:17">
      <c r="B50" s="11" t="s">
        <v>133</v>
      </c>
      <c r="C50" s="26">
        <v>13155</v>
      </c>
      <c r="D50" s="26">
        <v>972066.83789024316</v>
      </c>
      <c r="E50" s="26">
        <v>217660796</v>
      </c>
      <c r="F50" s="26">
        <v>63704</v>
      </c>
      <c r="G50" s="26">
        <v>91634</v>
      </c>
      <c r="H50" s="26">
        <v>106593</v>
      </c>
      <c r="I50" s="26">
        <v>21179</v>
      </c>
      <c r="J50" s="26">
        <v>198715996</v>
      </c>
      <c r="K50" s="26">
        <v>113209280</v>
      </c>
      <c r="L50" s="26">
        <v>327136373</v>
      </c>
      <c r="M50" s="26">
        <v>124811923</v>
      </c>
      <c r="N50" s="26">
        <v>170976.00280371762</v>
      </c>
      <c r="O50" s="26">
        <v>69578.426576256839</v>
      </c>
      <c r="P50" s="26">
        <v>170669.24540398532</v>
      </c>
      <c r="Q50" s="26">
        <v>297309.30402106349</v>
      </c>
    </row>
    <row r="51" spans="1:17">
      <c r="A51" s="25" t="s">
        <v>158</v>
      </c>
      <c r="C51" s="26">
        <v>51447</v>
      </c>
      <c r="D51" s="26">
        <v>3839985.67364725</v>
      </c>
      <c r="E51" s="26">
        <v>850253270</v>
      </c>
      <c r="F51" s="26">
        <v>251990</v>
      </c>
      <c r="G51" s="26">
        <v>397201</v>
      </c>
      <c r="H51" s="26">
        <v>421632</v>
      </c>
      <c r="I51" s="26">
        <v>92952</v>
      </c>
      <c r="J51" s="26">
        <v>758037230</v>
      </c>
      <c r="K51" s="26">
        <v>448702788</v>
      </c>
      <c r="L51" s="26">
        <v>1255880112</v>
      </c>
      <c r="M51" s="26">
        <v>535118763</v>
      </c>
      <c r="N51" s="26">
        <v>661851.240184088</v>
      </c>
      <c r="O51" s="26">
        <v>252396.00237088487</v>
      </c>
      <c r="P51" s="26">
        <v>661003.39170369064</v>
      </c>
      <c r="Q51" s="26">
        <v>1184126.1179801337</v>
      </c>
    </row>
    <row r="52" spans="1:17">
      <c r="A52" s="25">
        <v>2016</v>
      </c>
      <c r="B52" s="11" t="s">
        <v>134</v>
      </c>
      <c r="C52" s="26">
        <v>13134</v>
      </c>
      <c r="D52" s="26">
        <v>928228.99341330014</v>
      </c>
      <c r="E52" s="26">
        <v>212224495</v>
      </c>
      <c r="F52" s="26">
        <v>64789</v>
      </c>
      <c r="G52" s="26">
        <v>99183</v>
      </c>
      <c r="H52" s="26">
        <v>110568</v>
      </c>
      <c r="I52" s="26">
        <v>22902</v>
      </c>
      <c r="J52" s="26">
        <v>198272380</v>
      </c>
      <c r="K52" s="26">
        <v>104151647</v>
      </c>
      <c r="L52" s="26">
        <v>352131516</v>
      </c>
      <c r="M52" s="26">
        <v>133016128</v>
      </c>
      <c r="N52" s="26">
        <v>167545.28722730782</v>
      </c>
      <c r="O52" s="26">
        <v>61410.578580423222</v>
      </c>
      <c r="P52" s="26">
        <v>174873.20683257133</v>
      </c>
      <c r="Q52" s="26">
        <v>300741.82625283365</v>
      </c>
    </row>
    <row r="53" spans="1:17">
      <c r="B53" s="11" t="s">
        <v>135</v>
      </c>
      <c r="C53" s="26">
        <v>13714</v>
      </c>
      <c r="D53" s="26">
        <v>960490.96215352009</v>
      </c>
      <c r="E53" s="26">
        <v>227026209</v>
      </c>
      <c r="F53" s="26">
        <v>64644</v>
      </c>
      <c r="G53" s="26">
        <v>107187</v>
      </c>
      <c r="H53" s="26">
        <v>104472</v>
      </c>
      <c r="I53" s="26">
        <v>22834</v>
      </c>
      <c r="J53" s="26">
        <v>195871495</v>
      </c>
      <c r="K53" s="26">
        <v>113354305</v>
      </c>
      <c r="L53" s="26">
        <v>313886208</v>
      </c>
      <c r="M53" s="26">
        <v>131495097</v>
      </c>
      <c r="N53" s="26">
        <v>165667.60197701358</v>
      </c>
      <c r="O53" s="26">
        <v>58550.354485316784</v>
      </c>
      <c r="P53" s="26">
        <v>166737.31678369708</v>
      </c>
      <c r="Q53" s="26">
        <v>302993.56322028802</v>
      </c>
    </row>
    <row r="54" spans="1:17">
      <c r="B54" s="11" t="s">
        <v>136</v>
      </c>
      <c r="C54" s="26">
        <v>13695</v>
      </c>
      <c r="D54" s="26">
        <v>1028600.7640380418</v>
      </c>
      <c r="E54" s="26">
        <v>243355551</v>
      </c>
      <c r="F54" s="26">
        <v>66454</v>
      </c>
      <c r="G54" s="26">
        <v>113951</v>
      </c>
      <c r="H54" s="26">
        <v>110603</v>
      </c>
      <c r="I54" s="26">
        <v>22074</v>
      </c>
      <c r="J54" s="26">
        <v>206315002</v>
      </c>
      <c r="K54" s="26">
        <v>129661626</v>
      </c>
      <c r="L54" s="26">
        <v>347951743</v>
      </c>
      <c r="M54" s="26">
        <v>132691262</v>
      </c>
      <c r="N54" s="26">
        <v>169391.74512690201</v>
      </c>
      <c r="O54" s="26">
        <v>65199.234682134454</v>
      </c>
      <c r="P54" s="26">
        <v>174414.57565008575</v>
      </c>
      <c r="Q54" s="26">
        <v>307810.49925892061</v>
      </c>
    </row>
    <row r="55" spans="1:17">
      <c r="B55" s="11" t="s">
        <v>137</v>
      </c>
      <c r="C55" s="26">
        <v>13812</v>
      </c>
      <c r="D55" s="26">
        <v>976140.13098351262</v>
      </c>
      <c r="E55" s="26">
        <v>232041892</v>
      </c>
      <c r="F55" s="26">
        <v>65507</v>
      </c>
      <c r="G55" s="26">
        <v>108466</v>
      </c>
      <c r="H55" s="26">
        <v>107684</v>
      </c>
      <c r="I55" s="26">
        <v>23534</v>
      </c>
      <c r="J55" s="26">
        <v>212008967</v>
      </c>
      <c r="K55" s="26">
        <v>141329552</v>
      </c>
      <c r="L55" s="26">
        <v>348953862</v>
      </c>
      <c r="M55" s="26">
        <v>134938887</v>
      </c>
      <c r="N55" s="26">
        <v>177885.66465136531</v>
      </c>
      <c r="O55" s="26">
        <v>74348.22427167205</v>
      </c>
      <c r="P55" s="26">
        <v>179877.91221177235</v>
      </c>
      <c r="Q55" s="26">
        <v>301956.75333556614</v>
      </c>
    </row>
    <row r="56" spans="1:17">
      <c r="A56" s="25" t="s">
        <v>159</v>
      </c>
      <c r="C56" s="26">
        <v>54355</v>
      </c>
      <c r="D56" s="26">
        <v>3893460.8505883748</v>
      </c>
      <c r="E56" s="26">
        <v>914648147</v>
      </c>
      <c r="F56" s="26">
        <v>261394</v>
      </c>
      <c r="G56" s="26">
        <v>428787</v>
      </c>
      <c r="H56" s="26">
        <v>433327</v>
      </c>
      <c r="I56" s="26">
        <v>91344</v>
      </c>
      <c r="J56" s="26">
        <v>812467844</v>
      </c>
      <c r="K56" s="26">
        <v>488497130</v>
      </c>
      <c r="L56" s="26">
        <v>1362923329</v>
      </c>
      <c r="M56" s="26">
        <v>532141374</v>
      </c>
      <c r="N56" s="26">
        <v>680490.29898258881</v>
      </c>
      <c r="O56" s="26">
        <v>259508.3920195465</v>
      </c>
      <c r="P56" s="26">
        <v>695903.01147812651</v>
      </c>
      <c r="Q56" s="26">
        <v>1213502.6420676084</v>
      </c>
    </row>
    <row r="57" spans="1:17">
      <c r="A57" s="25">
        <v>2017</v>
      </c>
      <c r="B57" s="11" t="s">
        <v>138</v>
      </c>
      <c r="C57" s="26">
        <v>13544</v>
      </c>
      <c r="D57" s="26">
        <v>957844.69305971765</v>
      </c>
      <c r="E57" s="26">
        <v>222112314</v>
      </c>
      <c r="F57" s="26">
        <v>67286</v>
      </c>
      <c r="G57" s="26">
        <v>95360</v>
      </c>
      <c r="H57" s="26">
        <v>113423</v>
      </c>
      <c r="I57" s="26">
        <v>22505</v>
      </c>
      <c r="J57" s="26">
        <v>220857161</v>
      </c>
      <c r="K57" s="26">
        <v>110215506</v>
      </c>
      <c r="L57" s="26">
        <v>370026198</v>
      </c>
      <c r="M57" s="26">
        <v>135652690</v>
      </c>
      <c r="N57" s="26">
        <v>180461.89755824502</v>
      </c>
      <c r="O57" s="26">
        <v>66952.172675754744</v>
      </c>
      <c r="P57" s="26">
        <v>181628.50168817368</v>
      </c>
      <c r="Q57" s="26">
        <v>315934.41381479887</v>
      </c>
    </row>
    <row r="58" spans="1:17">
      <c r="B58" s="11" t="s">
        <v>139</v>
      </c>
      <c r="C58" s="26">
        <v>13789</v>
      </c>
      <c r="D58" s="26">
        <v>986548.95824067225</v>
      </c>
      <c r="E58" s="26">
        <v>229779491</v>
      </c>
      <c r="F58" s="26">
        <v>65535</v>
      </c>
      <c r="G58" s="26">
        <v>120659</v>
      </c>
      <c r="H58" s="26">
        <v>111658</v>
      </c>
      <c r="I58" s="26">
        <v>18739</v>
      </c>
      <c r="J58" s="26">
        <v>206645589</v>
      </c>
      <c r="K58" s="26">
        <v>155245927</v>
      </c>
      <c r="L58" s="26">
        <v>351732026</v>
      </c>
      <c r="M58" s="26">
        <v>110611632</v>
      </c>
      <c r="N58" s="26">
        <v>172612.214258919</v>
      </c>
      <c r="O58" s="26">
        <v>65927.120974754507</v>
      </c>
      <c r="P58" s="26">
        <v>174545.90097615737</v>
      </c>
      <c r="Q58" s="26">
        <v>306489.30160707934</v>
      </c>
    </row>
    <row r="59" spans="1:17">
      <c r="B59" s="11" t="s">
        <v>140</v>
      </c>
      <c r="C59" s="26">
        <v>13699</v>
      </c>
      <c r="D59" s="26">
        <v>1070056.6310153008</v>
      </c>
      <c r="E59" s="26">
        <v>245650019</v>
      </c>
      <c r="F59" s="26">
        <v>67046</v>
      </c>
      <c r="G59" s="26">
        <v>109692</v>
      </c>
      <c r="H59" s="26">
        <v>118031</v>
      </c>
      <c r="I59" s="26">
        <v>23572</v>
      </c>
      <c r="J59" s="26">
        <v>214423440</v>
      </c>
      <c r="K59" s="26">
        <v>135947276</v>
      </c>
      <c r="L59" s="26">
        <v>375028310</v>
      </c>
      <c r="M59" s="26">
        <v>135895881</v>
      </c>
      <c r="N59" s="26">
        <v>176159.25861007275</v>
      </c>
      <c r="O59" s="26">
        <v>69931.229745552599</v>
      </c>
      <c r="P59" s="26">
        <v>177061.56108885125</v>
      </c>
      <c r="Q59" s="26">
        <v>301185.43259496224</v>
      </c>
    </row>
    <row r="60" spans="1:17">
      <c r="B60" s="11" t="s">
        <v>141</v>
      </c>
      <c r="C60" s="26">
        <v>13975</v>
      </c>
      <c r="D60" s="26">
        <v>997710.59500032628</v>
      </c>
      <c r="E60" s="26">
        <v>238789584</v>
      </c>
      <c r="F60" s="26">
        <v>67227</v>
      </c>
      <c r="G60" s="26">
        <v>105997</v>
      </c>
      <c r="H60" s="26">
        <v>108080</v>
      </c>
      <c r="I60" s="26">
        <v>23916</v>
      </c>
      <c r="J60" s="26">
        <v>224424019</v>
      </c>
      <c r="K60" s="26">
        <v>146438161</v>
      </c>
      <c r="L60" s="26">
        <v>357556468</v>
      </c>
      <c r="M60" s="26">
        <v>136033069</v>
      </c>
      <c r="N60" s="26">
        <v>182670.88498308189</v>
      </c>
      <c r="O60" s="26">
        <v>79282.301613109201</v>
      </c>
      <c r="P60" s="26">
        <v>181823.36360080427</v>
      </c>
      <c r="Q60" s="26">
        <v>296412.71686578525</v>
      </c>
    </row>
    <row r="61" spans="1:17">
      <c r="A61" s="25" t="s">
        <v>160</v>
      </c>
      <c r="C61" s="26">
        <v>55007</v>
      </c>
      <c r="D61" s="26">
        <v>4012160.8773160167</v>
      </c>
      <c r="E61" s="26">
        <v>936331408</v>
      </c>
      <c r="F61" s="26">
        <v>267094</v>
      </c>
      <c r="G61" s="26">
        <v>431708</v>
      </c>
      <c r="H61" s="26">
        <v>451192</v>
      </c>
      <c r="I61" s="26">
        <v>88732</v>
      </c>
      <c r="J61" s="26">
        <v>866350209</v>
      </c>
      <c r="K61" s="26">
        <v>547846870</v>
      </c>
      <c r="L61" s="26">
        <v>1454343002</v>
      </c>
      <c r="M61" s="26">
        <v>518193272</v>
      </c>
      <c r="N61" s="26">
        <v>711904.25541031873</v>
      </c>
      <c r="O61" s="26">
        <v>282092.82500917104</v>
      </c>
      <c r="P61" s="26">
        <v>715059.32735398645</v>
      </c>
      <c r="Q61" s="26">
        <v>1220021.8648826256</v>
      </c>
    </row>
    <row r="62" spans="1:17">
      <c r="A62" s="25">
        <v>2018</v>
      </c>
      <c r="B62" s="11" t="s">
        <v>142</v>
      </c>
      <c r="C62" s="26">
        <v>13867</v>
      </c>
      <c r="D62" s="26">
        <v>1027501.1843579097</v>
      </c>
      <c r="E62" s="26">
        <v>242912416</v>
      </c>
      <c r="F62" s="26">
        <v>68675</v>
      </c>
      <c r="G62" s="26">
        <v>93154</v>
      </c>
      <c r="H62" s="26">
        <v>116570</v>
      </c>
      <c r="I62" s="26">
        <v>26518</v>
      </c>
      <c r="J62" s="26">
        <v>234834836</v>
      </c>
      <c r="K62" s="26">
        <v>113699614</v>
      </c>
      <c r="L62" s="26">
        <v>383960690</v>
      </c>
      <c r="M62" s="26">
        <v>164285968</v>
      </c>
      <c r="N62" s="26">
        <v>187471.72497739666</v>
      </c>
      <c r="O62" s="26">
        <v>69853.473679229108</v>
      </c>
      <c r="P62" s="26">
        <v>182802.75207960492</v>
      </c>
      <c r="Q62" s="26">
        <v>315190.73629416089</v>
      </c>
    </row>
    <row r="63" spans="1:17">
      <c r="B63" s="11" t="s">
        <v>143</v>
      </c>
      <c r="C63" s="26">
        <v>13810</v>
      </c>
      <c r="D63" s="26">
        <v>1031378.2862795868</v>
      </c>
      <c r="E63" s="26">
        <v>240283852</v>
      </c>
      <c r="F63" s="26">
        <v>66740</v>
      </c>
      <c r="G63" s="26">
        <v>113336</v>
      </c>
      <c r="H63" s="26">
        <v>108421</v>
      </c>
      <c r="I63" s="26">
        <v>26270</v>
      </c>
      <c r="J63" s="26">
        <v>216147891</v>
      </c>
      <c r="K63" s="26">
        <v>143662822</v>
      </c>
      <c r="L63" s="26">
        <v>329721564</v>
      </c>
      <c r="M63" s="26">
        <v>150496329</v>
      </c>
      <c r="N63" s="26">
        <v>178249.55297265796</v>
      </c>
      <c r="O63" s="26">
        <v>68144.056114210762</v>
      </c>
      <c r="P63" s="26">
        <v>168412.70288813024</v>
      </c>
      <c r="Q63" s="26">
        <v>308585.40628227114</v>
      </c>
    </row>
    <row r="64" spans="1:17">
      <c r="B64" s="11" t="s">
        <v>144</v>
      </c>
      <c r="C64" s="26">
        <v>13665</v>
      </c>
      <c r="D64" s="26">
        <v>1058639.3431905298</v>
      </c>
      <c r="E64" s="26">
        <v>246443562</v>
      </c>
      <c r="F64" s="26">
        <v>67033</v>
      </c>
      <c r="G64" s="26">
        <v>104007</v>
      </c>
      <c r="H64" s="26">
        <v>112422</v>
      </c>
      <c r="I64" s="26">
        <v>24885</v>
      </c>
      <c r="J64" s="26">
        <v>216746615</v>
      </c>
      <c r="K64" s="26">
        <v>169747209</v>
      </c>
      <c r="L64" s="26">
        <v>344192959</v>
      </c>
      <c r="M64" s="26">
        <v>147181381</v>
      </c>
      <c r="N64" s="26">
        <v>176371.38192400953</v>
      </c>
      <c r="O64" s="26">
        <v>81259.837251156598</v>
      </c>
      <c r="P64" s="26">
        <v>169172.73314399482</v>
      </c>
      <c r="Q64" s="26">
        <v>307065.26184462727</v>
      </c>
    </row>
    <row r="65" spans="1:17">
      <c r="B65" s="11" t="s">
        <v>145</v>
      </c>
      <c r="C65" s="26">
        <v>13563</v>
      </c>
      <c r="D65" s="26">
        <v>1045766.2040270953</v>
      </c>
      <c r="E65" s="26">
        <v>241200386</v>
      </c>
      <c r="F65" s="26">
        <v>65980</v>
      </c>
      <c r="G65" s="26">
        <v>106958</v>
      </c>
      <c r="H65" s="26">
        <v>108327</v>
      </c>
      <c r="I65" s="26">
        <v>26129</v>
      </c>
      <c r="J65" s="26">
        <v>232040908</v>
      </c>
      <c r="K65" s="26">
        <v>144334249</v>
      </c>
      <c r="L65" s="26">
        <v>365170087</v>
      </c>
      <c r="M65" s="26">
        <v>148362370</v>
      </c>
      <c r="N65" s="26">
        <v>193462.72391407861</v>
      </c>
      <c r="O65" s="26">
        <v>77415.241556347391</v>
      </c>
      <c r="P65" s="26">
        <v>186254.43054591582</v>
      </c>
      <c r="Q65" s="26">
        <v>296484.39578451857</v>
      </c>
    </row>
    <row r="66" spans="1:17">
      <c r="A66" s="25" t="s">
        <v>161</v>
      </c>
      <c r="C66" s="26">
        <v>54905</v>
      </c>
      <c r="D66" s="26">
        <v>4163285.0178551218</v>
      </c>
      <c r="E66" s="26">
        <v>970840216</v>
      </c>
      <c r="F66" s="26">
        <v>268428</v>
      </c>
      <c r="G66" s="26">
        <v>417455</v>
      </c>
      <c r="H66" s="26">
        <v>445740</v>
      </c>
      <c r="I66" s="26">
        <v>103802</v>
      </c>
      <c r="J66" s="26">
        <v>899770250</v>
      </c>
      <c r="K66" s="26">
        <v>571443894</v>
      </c>
      <c r="L66" s="26">
        <v>1423045300</v>
      </c>
      <c r="M66" s="26">
        <v>610326048</v>
      </c>
      <c r="N66" s="26">
        <v>735555.38378814282</v>
      </c>
      <c r="O66" s="26">
        <v>296672.60860094387</v>
      </c>
      <c r="P66" s="26">
        <v>706642.61865764577</v>
      </c>
      <c r="Q66" s="26">
        <v>1227325.8002055781</v>
      </c>
    </row>
    <row r="67" spans="1:17">
      <c r="A67" s="25" t="s">
        <v>90</v>
      </c>
      <c r="C67" s="26">
        <v>490859</v>
      </c>
      <c r="D67" s="26">
        <v>37769587.91407223</v>
      </c>
      <c r="E67" s="26">
        <v>8020722758</v>
      </c>
      <c r="F67" s="26">
        <v>2360020</v>
      </c>
      <c r="G67" s="26">
        <v>3905743</v>
      </c>
      <c r="H67" s="26">
        <v>3817957</v>
      </c>
      <c r="I67" s="26">
        <v>806853</v>
      </c>
      <c r="J67" s="26">
        <v>7137360981</v>
      </c>
      <c r="K67" s="26">
        <v>4410498382</v>
      </c>
      <c r="L67" s="26">
        <v>11468566978</v>
      </c>
      <c r="M67" s="26">
        <v>4445278521</v>
      </c>
      <c r="N67" s="26">
        <v>6603232.5760079194</v>
      </c>
      <c r="O67" s="26">
        <v>2497851.6466751019</v>
      </c>
      <c r="P67" s="26">
        <v>6604664.3763247374</v>
      </c>
      <c r="Q67" s="26">
        <v>11424084.544174159</v>
      </c>
    </row>
    <row r="69" spans="1:17">
      <c r="C69" s="24" t="s">
        <v>151</v>
      </c>
    </row>
    <row r="70" spans="1:17">
      <c r="A70" s="24" t="s">
        <v>2</v>
      </c>
      <c r="B70" s="24" t="s">
        <v>88</v>
      </c>
      <c r="C70" s="11" t="s">
        <v>163</v>
      </c>
      <c r="D70" s="11" t="s">
        <v>92</v>
      </c>
      <c r="E70" s="11" t="s">
        <v>102</v>
      </c>
      <c r="F70" s="11" t="s">
        <v>103</v>
      </c>
      <c r="G70" s="11" t="s">
        <v>104</v>
      </c>
      <c r="H70" s="11" t="s">
        <v>105</v>
      </c>
    </row>
    <row r="71" spans="1:17">
      <c r="A71" s="25">
        <v>2009</v>
      </c>
      <c r="B71" s="11" t="s">
        <v>106</v>
      </c>
      <c r="C71" s="26">
        <v>1634632</v>
      </c>
      <c r="D71" s="26">
        <v>840473.29878663435</v>
      </c>
      <c r="E71" s="26">
        <v>155464.17818777965</v>
      </c>
      <c r="F71" s="26">
        <v>55537.962798764747</v>
      </c>
      <c r="G71" s="26">
        <v>142306.78980582883</v>
      </c>
      <c r="H71" s="26">
        <v>228111.59764964078</v>
      </c>
    </row>
    <row r="72" spans="1:17">
      <c r="B72" s="11" t="s">
        <v>107</v>
      </c>
      <c r="C72" s="26">
        <v>1656792</v>
      </c>
      <c r="D72" s="26">
        <v>864923.65737951407</v>
      </c>
      <c r="E72" s="26">
        <v>163984.67527358705</v>
      </c>
      <c r="F72" s="26">
        <v>55961.592981479698</v>
      </c>
      <c r="G72" s="26">
        <v>153019.99340167371</v>
      </c>
      <c r="H72" s="26">
        <v>247996.05948259516</v>
      </c>
    </row>
    <row r="73" spans="1:17">
      <c r="B73" s="11" t="s">
        <v>108</v>
      </c>
      <c r="C73" s="26">
        <v>1686440</v>
      </c>
      <c r="D73" s="26">
        <v>948274.80450532574</v>
      </c>
      <c r="E73" s="26">
        <v>156460.46745126502</v>
      </c>
      <c r="F73" s="26">
        <v>57719.316031457078</v>
      </c>
      <c r="G73" s="26">
        <v>148432.2710115751</v>
      </c>
      <c r="H73" s="26">
        <v>305336.70484605723</v>
      </c>
    </row>
    <row r="74" spans="1:17">
      <c r="B74" s="11" t="s">
        <v>109</v>
      </c>
      <c r="C74" s="26">
        <v>1700968</v>
      </c>
      <c r="D74" s="26">
        <v>908649.68965300685</v>
      </c>
      <c r="E74" s="26">
        <v>155229.92927910562</v>
      </c>
      <c r="F74" s="26">
        <v>61140.17899642374</v>
      </c>
      <c r="G74" s="26">
        <v>162229.77223701958</v>
      </c>
      <c r="H74" s="26">
        <v>252414.65220682367</v>
      </c>
    </row>
    <row r="75" spans="1:17">
      <c r="A75" s="25" t="s">
        <v>152</v>
      </c>
      <c r="C75" s="26">
        <v>6678832</v>
      </c>
      <c r="D75" s="26">
        <v>3562321.4503244809</v>
      </c>
      <c r="E75" s="26">
        <v>631139.25019173743</v>
      </c>
      <c r="F75" s="26">
        <v>230359.05080812523</v>
      </c>
      <c r="G75" s="26">
        <v>605988.8264560973</v>
      </c>
      <c r="H75" s="26">
        <v>1033859.0141851169</v>
      </c>
    </row>
    <row r="76" spans="1:17">
      <c r="A76" s="25">
        <v>2010</v>
      </c>
      <c r="B76" s="11" t="s">
        <v>110</v>
      </c>
      <c r="C76" s="26">
        <v>1714312</v>
      </c>
      <c r="D76" s="26">
        <v>852448.70687439537</v>
      </c>
      <c r="E76" s="26">
        <v>154492.51052385027</v>
      </c>
      <c r="F76" s="26">
        <v>55533.515094824317</v>
      </c>
      <c r="G76" s="26">
        <v>154180.06350500727</v>
      </c>
      <c r="H76" s="26">
        <v>236876.63975392558</v>
      </c>
    </row>
    <row r="77" spans="1:17">
      <c r="B77" s="11" t="s">
        <v>111</v>
      </c>
      <c r="C77" s="26">
        <v>1697280</v>
      </c>
      <c r="D77" s="26">
        <v>856404.89177353424</v>
      </c>
      <c r="E77" s="26">
        <v>161064.01318630946</v>
      </c>
      <c r="F77" s="26">
        <v>54070.091634161683</v>
      </c>
      <c r="G77" s="26">
        <v>162423.29782382731</v>
      </c>
      <c r="H77" s="26">
        <v>259853.09973131985</v>
      </c>
    </row>
    <row r="78" spans="1:17">
      <c r="B78" s="11" t="s">
        <v>112</v>
      </c>
      <c r="C78" s="26">
        <v>1715820</v>
      </c>
      <c r="D78" s="26">
        <v>950821.91223465581</v>
      </c>
      <c r="E78" s="26">
        <v>158543.45648023419</v>
      </c>
      <c r="F78" s="26">
        <v>95338.843304779657</v>
      </c>
      <c r="G78" s="26">
        <v>154123.54335379685</v>
      </c>
      <c r="H78" s="26">
        <v>286801.13488871185</v>
      </c>
    </row>
    <row r="79" spans="1:17">
      <c r="B79" s="11" t="s">
        <v>113</v>
      </c>
      <c r="C79" s="26">
        <v>1732652</v>
      </c>
      <c r="D79" s="26">
        <v>928264.38243045472</v>
      </c>
      <c r="E79" s="26">
        <v>157436.85317198926</v>
      </c>
      <c r="F79" s="26">
        <v>60473.470540064802</v>
      </c>
      <c r="G79" s="26">
        <v>166913.30794220004</v>
      </c>
      <c r="H79" s="26">
        <v>247176.75190407969</v>
      </c>
    </row>
    <row r="80" spans="1:17">
      <c r="A80" s="25" t="s">
        <v>153</v>
      </c>
      <c r="C80" s="26">
        <v>6860064</v>
      </c>
      <c r="D80" s="26">
        <v>3587939.89331304</v>
      </c>
      <c r="E80" s="26">
        <v>631536.83336238307</v>
      </c>
      <c r="F80" s="26">
        <v>265415.92057383043</v>
      </c>
      <c r="G80" s="26">
        <v>637640.21262483136</v>
      </c>
      <c r="H80" s="26">
        <v>1030707.626278037</v>
      </c>
    </row>
    <row r="81" spans="1:8">
      <c r="A81" s="25">
        <v>2011</v>
      </c>
      <c r="B81" s="11" t="s">
        <v>114</v>
      </c>
      <c r="C81" s="26">
        <v>1761812</v>
      </c>
      <c r="D81" s="26">
        <v>859921.63225078105</v>
      </c>
      <c r="E81" s="26">
        <v>151323.50474332582</v>
      </c>
      <c r="F81" s="26">
        <v>54914.677987679162</v>
      </c>
      <c r="G81" s="26">
        <v>154075.12172017168</v>
      </c>
      <c r="H81" s="26">
        <v>239644.33460007425</v>
      </c>
    </row>
    <row r="82" spans="1:8">
      <c r="B82" s="11" t="s">
        <v>115</v>
      </c>
      <c r="C82" s="26">
        <v>1773932</v>
      </c>
      <c r="D82" s="26">
        <v>865587.32849544846</v>
      </c>
      <c r="E82" s="26">
        <v>167636.44262620481</v>
      </c>
      <c r="F82" s="26">
        <v>53139.489964216649</v>
      </c>
      <c r="G82" s="26">
        <v>166484.12852219373</v>
      </c>
      <c r="H82" s="26">
        <v>257676.31878606824</v>
      </c>
    </row>
    <row r="83" spans="1:8">
      <c r="B83" s="11" t="s">
        <v>116</v>
      </c>
      <c r="C83" s="26">
        <v>1816160</v>
      </c>
      <c r="D83" s="26">
        <v>935602.85689175897</v>
      </c>
      <c r="E83" s="26">
        <v>161267.14672191083</v>
      </c>
      <c r="F83" s="26">
        <v>52714.295265705361</v>
      </c>
      <c r="G83" s="26">
        <v>155950.13804687464</v>
      </c>
      <c r="H83" s="26">
        <v>281785.62534851208</v>
      </c>
    </row>
    <row r="84" spans="1:8">
      <c r="B84" s="11" t="s">
        <v>117</v>
      </c>
      <c r="C84" s="26">
        <v>1842140</v>
      </c>
      <c r="D84" s="26">
        <v>927580.39108763996</v>
      </c>
      <c r="E84" s="26">
        <v>156266.97681972827</v>
      </c>
      <c r="F84" s="26">
        <v>62064.476324322859</v>
      </c>
      <c r="G84" s="26">
        <v>165052.77980605984</v>
      </c>
      <c r="H84" s="26">
        <v>262910.64136081096</v>
      </c>
    </row>
    <row r="85" spans="1:8">
      <c r="A85" s="25" t="s">
        <v>154</v>
      </c>
      <c r="C85" s="26">
        <v>7194044</v>
      </c>
      <c r="D85" s="26">
        <v>3588692.2087256284</v>
      </c>
      <c r="E85" s="26">
        <v>636494.07091116975</v>
      </c>
      <c r="F85" s="26">
        <v>222832.93954192405</v>
      </c>
      <c r="G85" s="26">
        <v>641562.16809529997</v>
      </c>
      <c r="H85" s="26">
        <v>1042016.9200954655</v>
      </c>
    </row>
    <row r="86" spans="1:8">
      <c r="A86" s="25">
        <v>2012</v>
      </c>
      <c r="B86" s="11" t="s">
        <v>118</v>
      </c>
      <c r="C86" s="26">
        <v>1877772</v>
      </c>
      <c r="D86" s="26">
        <v>875726.63457222399</v>
      </c>
      <c r="E86" s="26">
        <v>151103.46344846339</v>
      </c>
      <c r="F86" s="26">
        <v>52151.650601703914</v>
      </c>
      <c r="G86" s="26">
        <v>156442.95152822521</v>
      </c>
      <c r="H86" s="26">
        <v>265217.06117681967</v>
      </c>
    </row>
    <row r="87" spans="1:8">
      <c r="B87" s="11" t="s">
        <v>119</v>
      </c>
      <c r="C87" s="26">
        <v>1911252</v>
      </c>
      <c r="D87" s="26">
        <v>866062.82149062608</v>
      </c>
      <c r="E87" s="26">
        <v>164854.30694346735</v>
      </c>
      <c r="F87" s="26">
        <v>51316.726028530153</v>
      </c>
      <c r="G87" s="26">
        <v>170908.81579402171</v>
      </c>
      <c r="H87" s="26">
        <v>283598.72593291674</v>
      </c>
    </row>
    <row r="88" spans="1:8">
      <c r="B88" s="11" t="s">
        <v>120</v>
      </c>
      <c r="C88" s="26">
        <v>1957484</v>
      </c>
      <c r="D88" s="26">
        <v>966673.97946672083</v>
      </c>
      <c r="E88" s="26">
        <v>157525.29073853523</v>
      </c>
      <c r="F88" s="26">
        <v>55386.591727168372</v>
      </c>
      <c r="G88" s="26">
        <v>159304.07431389776</v>
      </c>
      <c r="H88" s="26">
        <v>306959.55700561381</v>
      </c>
    </row>
    <row r="89" spans="1:8">
      <c r="B89" s="11" t="s">
        <v>121</v>
      </c>
      <c r="C89" s="26">
        <v>1947752</v>
      </c>
      <c r="D89" s="26">
        <v>926266.8746718152</v>
      </c>
      <c r="E89" s="26">
        <v>158335.72618570644</v>
      </c>
      <c r="F89" s="26">
        <v>66460.232233994277</v>
      </c>
      <c r="G89" s="26">
        <v>153462.85823006049</v>
      </c>
      <c r="H89" s="26">
        <v>273183.32609959599</v>
      </c>
    </row>
    <row r="90" spans="1:8">
      <c r="A90" s="25" t="s">
        <v>155</v>
      </c>
      <c r="C90" s="26">
        <v>7694260</v>
      </c>
      <c r="D90" s="26">
        <v>3634730.310201386</v>
      </c>
      <c r="E90" s="26">
        <v>631818.78731617238</v>
      </c>
      <c r="F90" s="26">
        <v>225315.20059139672</v>
      </c>
      <c r="G90" s="26">
        <v>640118.69986620522</v>
      </c>
      <c r="H90" s="26">
        <v>1128958.6702149461</v>
      </c>
    </row>
    <row r="91" spans="1:8">
      <c r="A91" s="25">
        <v>2013</v>
      </c>
      <c r="B91" s="11" t="s">
        <v>122</v>
      </c>
      <c r="C91" s="26">
        <v>1977100</v>
      </c>
      <c r="D91" s="26">
        <v>886167.12827181933</v>
      </c>
      <c r="E91" s="26">
        <v>156636.23428056762</v>
      </c>
      <c r="F91" s="26">
        <v>51602.122886163037</v>
      </c>
      <c r="G91" s="26">
        <v>163656.71479565362</v>
      </c>
      <c r="H91" s="26">
        <v>288094.37863653421</v>
      </c>
    </row>
    <row r="92" spans="1:8">
      <c r="B92" s="11" t="s">
        <v>123</v>
      </c>
      <c r="C92" s="26">
        <v>2007740</v>
      </c>
      <c r="D92" s="26">
        <v>871482.28583969304</v>
      </c>
      <c r="E92" s="26">
        <v>163407.54630221939</v>
      </c>
      <c r="F92" s="26">
        <v>54434.088060826194</v>
      </c>
      <c r="G92" s="26">
        <v>165368.95083638935</v>
      </c>
      <c r="H92" s="26">
        <v>304893.77141575393</v>
      </c>
    </row>
    <row r="93" spans="1:8">
      <c r="B93" s="11" t="s">
        <v>124</v>
      </c>
      <c r="C93" s="26">
        <v>2042080</v>
      </c>
      <c r="D93" s="26">
        <v>950931.49940356123</v>
      </c>
      <c r="E93" s="26">
        <v>160108.29365125287</v>
      </c>
      <c r="F93" s="26">
        <v>57720.147376831381</v>
      </c>
      <c r="G93" s="26">
        <v>148399.66886294755</v>
      </c>
      <c r="H93" s="26">
        <v>308501.82315893075</v>
      </c>
    </row>
    <row r="94" spans="1:8">
      <c r="B94" s="11" t="s">
        <v>125</v>
      </c>
      <c r="C94" s="26">
        <v>2063360</v>
      </c>
      <c r="D94" s="26">
        <v>986441.26903666032</v>
      </c>
      <c r="E94" s="26">
        <v>164013.8239048064</v>
      </c>
      <c r="F94" s="26">
        <v>63069.136892513852</v>
      </c>
      <c r="G94" s="26">
        <v>161685.20818206214</v>
      </c>
      <c r="H94" s="26">
        <v>281580.83512670785</v>
      </c>
    </row>
    <row r="95" spans="1:8">
      <c r="A95" s="25" t="s">
        <v>156</v>
      </c>
      <c r="C95" s="26">
        <v>8090280</v>
      </c>
      <c r="D95" s="26">
        <v>3695022.1825517337</v>
      </c>
      <c r="E95" s="26">
        <v>644165.89813884627</v>
      </c>
      <c r="F95" s="26">
        <v>226825.49521633447</v>
      </c>
      <c r="G95" s="26">
        <v>639110.54267705267</v>
      </c>
      <c r="H95" s="26">
        <v>1183070.8083379266</v>
      </c>
    </row>
    <row r="96" spans="1:8">
      <c r="A96" s="25">
        <v>2014</v>
      </c>
      <c r="B96" s="11" t="s">
        <v>126</v>
      </c>
      <c r="C96" s="26">
        <v>2088684</v>
      </c>
      <c r="D96" s="26">
        <v>910408.28064267465</v>
      </c>
      <c r="E96" s="26">
        <v>158080.9639247632</v>
      </c>
      <c r="F96" s="26">
        <v>54345.705622545436</v>
      </c>
      <c r="G96" s="26">
        <v>173156.2862402265</v>
      </c>
      <c r="H96" s="26">
        <v>289631.78141965234</v>
      </c>
    </row>
    <row r="97" spans="1:8">
      <c r="B97" s="11" t="s">
        <v>127</v>
      </c>
      <c r="C97" s="26">
        <v>2109544</v>
      </c>
      <c r="D97" s="26">
        <v>918725.85124380642</v>
      </c>
      <c r="E97" s="26">
        <v>160039.440805185</v>
      </c>
      <c r="F97" s="26">
        <v>54796.666165471259</v>
      </c>
      <c r="G97" s="26">
        <v>158656.8867051386</v>
      </c>
      <c r="H97" s="26">
        <v>290437.26673369732</v>
      </c>
    </row>
    <row r="98" spans="1:8">
      <c r="B98" s="11" t="s">
        <v>128</v>
      </c>
      <c r="C98" s="26">
        <v>2133776</v>
      </c>
      <c r="D98" s="26">
        <v>992117.0285640012</v>
      </c>
      <c r="E98" s="26">
        <v>157471.19187430578</v>
      </c>
      <c r="F98" s="26">
        <v>61208.536750620071</v>
      </c>
      <c r="G98" s="26">
        <v>159377.83589698919</v>
      </c>
      <c r="H98" s="26">
        <v>292208.17597571958</v>
      </c>
    </row>
    <row r="99" spans="1:8">
      <c r="B99" s="11" t="s">
        <v>129</v>
      </c>
      <c r="C99" s="26">
        <v>2132588</v>
      </c>
      <c r="D99" s="26">
        <v>970738.28909871227</v>
      </c>
      <c r="E99" s="26">
        <v>162684.96111821753</v>
      </c>
      <c r="F99" s="26">
        <v>66082.303404308535</v>
      </c>
      <c r="G99" s="26">
        <v>170444.56856944496</v>
      </c>
      <c r="H99" s="26">
        <v>288217.85579765151</v>
      </c>
    </row>
    <row r="100" spans="1:8">
      <c r="A100" s="25" t="s">
        <v>157</v>
      </c>
      <c r="C100" s="26">
        <v>8464592</v>
      </c>
      <c r="D100" s="26">
        <v>3791989.4495491944</v>
      </c>
      <c r="E100" s="26">
        <v>638276.55772247154</v>
      </c>
      <c r="F100" s="26">
        <v>236433.21194294529</v>
      </c>
      <c r="G100" s="26">
        <v>661635.57741179923</v>
      </c>
      <c r="H100" s="26">
        <v>1160495.0799267208</v>
      </c>
    </row>
    <row r="101" spans="1:8">
      <c r="A101" s="25">
        <v>2015</v>
      </c>
      <c r="B101" s="11" t="s">
        <v>130</v>
      </c>
      <c r="C101" s="26">
        <v>2130888</v>
      </c>
      <c r="D101" s="26">
        <v>948864.68038481125</v>
      </c>
      <c r="E101" s="26">
        <v>160875.80779478233</v>
      </c>
      <c r="F101" s="26">
        <v>56794.03436920837</v>
      </c>
      <c r="G101" s="26">
        <v>170927.33273678951</v>
      </c>
      <c r="H101" s="26">
        <v>301171.26963172655</v>
      </c>
    </row>
    <row r="102" spans="1:8">
      <c r="B102" s="11" t="s">
        <v>131</v>
      </c>
      <c r="C102" s="26">
        <v>2152976</v>
      </c>
      <c r="D102" s="26">
        <v>920718.66646886221</v>
      </c>
      <c r="E102" s="26">
        <v>164017.65358752958</v>
      </c>
      <c r="F102" s="26">
        <v>62449.583032136354</v>
      </c>
      <c r="G102" s="26">
        <v>156014.46148446723</v>
      </c>
      <c r="H102" s="26">
        <v>289384.05169112922</v>
      </c>
    </row>
    <row r="103" spans="1:8">
      <c r="B103" s="11" t="s">
        <v>132</v>
      </c>
      <c r="C103" s="26">
        <v>2179516</v>
      </c>
      <c r="D103" s="26">
        <v>998335.48890333367</v>
      </c>
      <c r="E103" s="26">
        <v>165981.77599805844</v>
      </c>
      <c r="F103" s="26">
        <v>63573.958393283297</v>
      </c>
      <c r="G103" s="26">
        <v>163392.35207844852</v>
      </c>
      <c r="H103" s="26">
        <v>296261.49263621453</v>
      </c>
    </row>
    <row r="104" spans="1:8">
      <c r="B104" s="11" t="s">
        <v>133</v>
      </c>
      <c r="C104" s="26">
        <v>2178256</v>
      </c>
      <c r="D104" s="26">
        <v>972066.83789024316</v>
      </c>
      <c r="E104" s="26">
        <v>170976.00280371762</v>
      </c>
      <c r="F104" s="26">
        <v>69578.426576256839</v>
      </c>
      <c r="G104" s="26">
        <v>170669.24540398532</v>
      </c>
      <c r="H104" s="26">
        <v>297309.30402106349</v>
      </c>
    </row>
    <row r="105" spans="1:8">
      <c r="A105" s="25" t="s">
        <v>158</v>
      </c>
      <c r="C105" s="26">
        <v>8641636</v>
      </c>
      <c r="D105" s="26">
        <v>3839985.67364725</v>
      </c>
      <c r="E105" s="26">
        <v>661851.240184088</v>
      </c>
      <c r="F105" s="26">
        <v>252396.00237088487</v>
      </c>
      <c r="G105" s="26">
        <v>661003.39170369064</v>
      </c>
      <c r="H105" s="26">
        <v>1184126.1179801337</v>
      </c>
    </row>
    <row r="106" spans="1:8">
      <c r="A106" s="25">
        <v>2016</v>
      </c>
      <c r="B106" s="11" t="s">
        <v>134</v>
      </c>
      <c r="C106" s="26">
        <v>2196920</v>
      </c>
      <c r="D106" s="26">
        <v>928228.99341330014</v>
      </c>
      <c r="E106" s="26">
        <v>167545.28722730782</v>
      </c>
      <c r="F106" s="26">
        <v>61410.578580423222</v>
      </c>
      <c r="G106" s="26">
        <v>174873.20683257133</v>
      </c>
      <c r="H106" s="26">
        <v>300741.82625283365</v>
      </c>
    </row>
    <row r="107" spans="1:8">
      <c r="B107" s="11" t="s">
        <v>135</v>
      </c>
      <c r="C107" s="26">
        <v>2221336</v>
      </c>
      <c r="D107" s="26">
        <v>960490.96215352009</v>
      </c>
      <c r="E107" s="26">
        <v>165667.60197701358</v>
      </c>
      <c r="F107" s="26">
        <v>58550.354485316784</v>
      </c>
      <c r="G107" s="26">
        <v>166737.31678369708</v>
      </c>
      <c r="H107" s="26">
        <v>302993.56322028802</v>
      </c>
    </row>
    <row r="108" spans="1:8">
      <c r="B108" s="11" t="s">
        <v>136</v>
      </c>
      <c r="C108" s="26">
        <v>2249636</v>
      </c>
      <c r="D108" s="26">
        <v>1028600.7640380418</v>
      </c>
      <c r="E108" s="26">
        <v>169391.74512690201</v>
      </c>
      <c r="F108" s="26">
        <v>65199.234682134454</v>
      </c>
      <c r="G108" s="26">
        <v>174414.57565008575</v>
      </c>
      <c r="H108" s="26">
        <v>307810.49925892061</v>
      </c>
    </row>
    <row r="109" spans="1:8">
      <c r="B109" s="11" t="s">
        <v>137</v>
      </c>
      <c r="C109" s="26">
        <v>2245352</v>
      </c>
      <c r="D109" s="26">
        <v>976140.13098351262</v>
      </c>
      <c r="E109" s="26">
        <v>177885.66465136531</v>
      </c>
      <c r="F109" s="26">
        <v>74348.22427167205</v>
      </c>
      <c r="G109" s="26">
        <v>179877.91221177235</v>
      </c>
      <c r="H109" s="26">
        <v>301956.75333556614</v>
      </c>
    </row>
    <row r="110" spans="1:8">
      <c r="A110" s="25" t="s">
        <v>159</v>
      </c>
      <c r="C110" s="26">
        <v>8913244</v>
      </c>
      <c r="D110" s="26">
        <v>3893460.8505883748</v>
      </c>
      <c r="E110" s="26">
        <v>680490.29898258881</v>
      </c>
      <c r="F110" s="26">
        <v>259508.3920195465</v>
      </c>
      <c r="G110" s="26">
        <v>695903.01147812651</v>
      </c>
      <c r="H110" s="26">
        <v>1213502.6420676084</v>
      </c>
    </row>
    <row r="111" spans="1:8">
      <c r="A111" s="25">
        <v>2017</v>
      </c>
      <c r="B111" s="11" t="s">
        <v>138</v>
      </c>
      <c r="C111" s="26">
        <v>2244956</v>
      </c>
      <c r="D111" s="26">
        <v>957844.69305971765</v>
      </c>
      <c r="E111" s="26">
        <v>180461.89755824502</v>
      </c>
      <c r="F111" s="26">
        <v>66952.172675754744</v>
      </c>
      <c r="G111" s="26">
        <v>181628.50168817368</v>
      </c>
      <c r="H111" s="26">
        <v>315934.41381479887</v>
      </c>
    </row>
    <row r="112" spans="1:8">
      <c r="B112" s="11" t="s">
        <v>139</v>
      </c>
      <c r="C112" s="26">
        <v>2259532</v>
      </c>
      <c r="D112" s="26">
        <v>986548.95824067225</v>
      </c>
      <c r="E112" s="26">
        <v>172612.214258919</v>
      </c>
      <c r="F112" s="26">
        <v>65927.120974754507</v>
      </c>
      <c r="G112" s="26">
        <v>174545.90097615737</v>
      </c>
      <c r="H112" s="26">
        <v>306489.30160707934</v>
      </c>
    </row>
    <row r="113" spans="1:34">
      <c r="B113" s="11" t="s">
        <v>140</v>
      </c>
      <c r="C113" s="26">
        <v>2282416</v>
      </c>
      <c r="D113" s="26">
        <v>1070056.6310153008</v>
      </c>
      <c r="E113" s="26">
        <v>176159.25861007275</v>
      </c>
      <c r="F113" s="26">
        <v>69931.229745552599</v>
      </c>
      <c r="G113" s="26">
        <v>177061.56108885125</v>
      </c>
      <c r="H113" s="26">
        <v>301185.43259496224</v>
      </c>
    </row>
    <row r="114" spans="1:34">
      <c r="B114" s="11" t="s">
        <v>141</v>
      </c>
      <c r="C114" s="26">
        <v>2275568</v>
      </c>
      <c r="D114" s="26">
        <v>997710.59500032628</v>
      </c>
      <c r="E114" s="26">
        <v>182670.88498308189</v>
      </c>
      <c r="F114" s="26">
        <v>79282.301613109201</v>
      </c>
      <c r="G114" s="26">
        <v>181823.36360080427</v>
      </c>
      <c r="H114" s="26">
        <v>296412.71686578525</v>
      </c>
    </row>
    <row r="115" spans="1:34">
      <c r="A115" s="25" t="s">
        <v>160</v>
      </c>
      <c r="C115" s="26">
        <v>9062472</v>
      </c>
      <c r="D115" s="26">
        <v>4012160.8773160167</v>
      </c>
      <c r="E115" s="26">
        <v>711904.25541031873</v>
      </c>
      <c r="F115" s="26">
        <v>282092.82500917104</v>
      </c>
      <c r="G115" s="26">
        <v>715059.32735398645</v>
      </c>
      <c r="H115" s="26">
        <v>1220021.8648826256</v>
      </c>
    </row>
    <row r="116" spans="1:34">
      <c r="A116" s="25">
        <v>2018</v>
      </c>
      <c r="B116" s="11" t="s">
        <v>142</v>
      </c>
      <c r="C116" s="26">
        <v>2277040</v>
      </c>
      <c r="D116" s="26">
        <v>1027501.1843579097</v>
      </c>
      <c r="E116" s="26">
        <v>187471.72497739666</v>
      </c>
      <c r="F116" s="26">
        <v>69853.473679229108</v>
      </c>
      <c r="G116" s="26">
        <v>182802.75207960492</v>
      </c>
      <c r="H116" s="26">
        <v>315190.73629416089</v>
      </c>
    </row>
    <row r="117" spans="1:34">
      <c r="B117" s="11" t="s">
        <v>143</v>
      </c>
      <c r="C117" s="26">
        <v>2293120</v>
      </c>
      <c r="D117" s="26">
        <v>1031378.2862795868</v>
      </c>
      <c r="E117" s="26">
        <v>178249.55297265796</v>
      </c>
      <c r="F117" s="26">
        <v>68144.056114210762</v>
      </c>
      <c r="G117" s="26">
        <v>168412.70288813024</v>
      </c>
      <c r="H117" s="26">
        <v>308585.40628227114</v>
      </c>
    </row>
    <row r="118" spans="1:34">
      <c r="B118" s="11" t="s">
        <v>144</v>
      </c>
      <c r="C118" s="26">
        <v>2309372</v>
      </c>
      <c r="D118" s="26">
        <v>1058639.3431905298</v>
      </c>
      <c r="E118" s="26">
        <v>176371.38192400953</v>
      </c>
      <c r="F118" s="26">
        <v>81259.837251156598</v>
      </c>
      <c r="G118" s="26">
        <v>169172.73314399482</v>
      </c>
      <c r="H118" s="26">
        <v>307065.26184462727</v>
      </c>
    </row>
    <row r="119" spans="1:34">
      <c r="B119" s="11" t="s">
        <v>145</v>
      </c>
      <c r="C119" s="26">
        <v>2292196</v>
      </c>
      <c r="D119" s="26">
        <v>1045766.2040270953</v>
      </c>
      <c r="E119" s="26">
        <v>193462.72391407861</v>
      </c>
      <c r="F119" s="26">
        <v>77415.241556347391</v>
      </c>
      <c r="G119" s="26">
        <v>186254.43054591582</v>
      </c>
      <c r="H119" s="26">
        <v>296484.39578451857</v>
      </c>
    </row>
    <row r="120" spans="1:34">
      <c r="A120" s="25" t="s">
        <v>161</v>
      </c>
      <c r="C120" s="26">
        <v>9171728</v>
      </c>
      <c r="D120" s="26">
        <v>4163285.0178551218</v>
      </c>
      <c r="E120" s="26">
        <v>735555.38378814282</v>
      </c>
      <c r="F120" s="26">
        <v>296672.60860094387</v>
      </c>
      <c r="G120" s="26">
        <v>706642.61865764577</v>
      </c>
      <c r="H120" s="26">
        <v>1227325.8002055781</v>
      </c>
    </row>
    <row r="121" spans="1:34">
      <c r="A121" s="25" t="s">
        <v>90</v>
      </c>
      <c r="C121" s="26">
        <v>80771152</v>
      </c>
      <c r="D121" s="26">
        <v>37769587.91407223</v>
      </c>
      <c r="E121" s="26">
        <v>6603232.5760079194</v>
      </c>
      <c r="F121" s="26">
        <v>2497851.6466751019</v>
      </c>
      <c r="G121" s="26">
        <v>6604664.3763247374</v>
      </c>
      <c r="H121" s="26">
        <v>11424084.544174159</v>
      </c>
    </row>
    <row r="124" spans="1:34">
      <c r="N124" s="113" t="s">
        <v>164</v>
      </c>
      <c r="O124" s="41" t="s">
        <v>191</v>
      </c>
      <c r="P124" s="41"/>
      <c r="Q124" s="41"/>
      <c r="R124" s="41"/>
      <c r="S124" s="119"/>
      <c r="T124" s="41" t="s">
        <v>192</v>
      </c>
      <c r="U124" s="41"/>
      <c r="V124" s="41"/>
      <c r="W124" s="41"/>
      <c r="X124" s="119"/>
      <c r="Y124" s="41" t="s">
        <v>165</v>
      </c>
      <c r="Z124" s="41"/>
      <c r="AA124" s="41"/>
      <c r="AB124" s="41"/>
      <c r="AC124" s="119"/>
      <c r="AD124" s="41" t="s">
        <v>193</v>
      </c>
      <c r="AE124" s="41"/>
      <c r="AF124" s="41"/>
      <c r="AG124" s="41"/>
      <c r="AH124" s="42"/>
    </row>
    <row r="125" spans="1:34">
      <c r="A125" s="24" t="s">
        <v>89</v>
      </c>
      <c r="B125" s="11" t="s">
        <v>163</v>
      </c>
      <c r="C125" s="11" t="s">
        <v>91</v>
      </c>
      <c r="D125" s="11" t="s">
        <v>94</v>
      </c>
      <c r="E125" s="11" t="s">
        <v>95</v>
      </c>
      <c r="F125" s="11" t="s">
        <v>96</v>
      </c>
      <c r="G125" s="11" t="s">
        <v>97</v>
      </c>
      <c r="H125" s="11" t="s">
        <v>93</v>
      </c>
      <c r="I125" s="11" t="s">
        <v>98</v>
      </c>
      <c r="J125" s="11" t="s">
        <v>99</v>
      </c>
      <c r="K125" s="11" t="s">
        <v>100</v>
      </c>
      <c r="L125" s="11" t="s">
        <v>101</v>
      </c>
      <c r="M125" s="24"/>
      <c r="N125" s="112"/>
      <c r="O125" s="13" t="s">
        <v>7</v>
      </c>
      <c r="P125" s="13" t="s">
        <v>8</v>
      </c>
      <c r="Q125" s="13" t="s">
        <v>9</v>
      </c>
      <c r="R125" s="13" t="s">
        <v>10</v>
      </c>
      <c r="S125" s="14" t="s">
        <v>11</v>
      </c>
      <c r="T125" s="13" t="s">
        <v>7</v>
      </c>
      <c r="U125" s="13" t="s">
        <v>8</v>
      </c>
      <c r="V125" s="13" t="s">
        <v>9</v>
      </c>
      <c r="W125" s="13" t="s">
        <v>10</v>
      </c>
      <c r="X125" s="14" t="s">
        <v>11</v>
      </c>
      <c r="Y125" s="13" t="s">
        <v>7</v>
      </c>
      <c r="Z125" s="13" t="s">
        <v>8</v>
      </c>
      <c r="AA125" s="13" t="s">
        <v>9</v>
      </c>
      <c r="AB125" s="13" t="s">
        <v>10</v>
      </c>
      <c r="AC125" s="14" t="s">
        <v>11</v>
      </c>
      <c r="AD125" s="13" t="s">
        <v>7</v>
      </c>
      <c r="AE125" s="13" t="s">
        <v>8</v>
      </c>
      <c r="AF125" s="13" t="s">
        <v>9</v>
      </c>
      <c r="AG125" s="13" t="s">
        <v>10</v>
      </c>
      <c r="AH125" s="14" t="s">
        <v>11</v>
      </c>
    </row>
    <row r="126" spans="1:34">
      <c r="A126" s="107" t="s">
        <v>20</v>
      </c>
      <c r="B126" s="26">
        <v>6018180</v>
      </c>
      <c r="C126" s="26">
        <v>43589</v>
      </c>
      <c r="D126" s="26">
        <v>139231</v>
      </c>
      <c r="E126" s="26">
        <v>231747</v>
      </c>
      <c r="F126" s="26">
        <v>254255</v>
      </c>
      <c r="G126" s="26">
        <v>61309</v>
      </c>
      <c r="H126" s="26">
        <v>678777443</v>
      </c>
      <c r="I126" s="26">
        <v>339209943</v>
      </c>
      <c r="J126" s="26">
        <v>214077165</v>
      </c>
      <c r="K126" s="26">
        <v>764061546</v>
      </c>
      <c r="L126" s="26">
        <v>309600701</v>
      </c>
      <c r="N126" s="114" t="s">
        <v>20</v>
      </c>
      <c r="O126" s="135">
        <f>C126/$B126</f>
        <v>7.2428873845581223E-3</v>
      </c>
      <c r="P126" s="135">
        <f t="shared" ref="P126:P128" si="1">D126/$B126</f>
        <v>2.3135067412407073E-2</v>
      </c>
      <c r="Q126" s="135">
        <f t="shared" ref="Q126:Q128" si="2">E126/$B126</f>
        <v>3.8507821301456586E-2</v>
      </c>
      <c r="R126" s="135">
        <f t="shared" ref="R126:R128" si="3">F126/$B126</f>
        <v>4.2247822431366294E-2</v>
      </c>
      <c r="S126" s="136">
        <f t="shared" ref="S126:S128" si="4">G126/$B126</f>
        <v>1.0187299150241436E-2</v>
      </c>
      <c r="T126" s="108" t="e">
        <f>O126+2.33*(#REF!*(#REF!-#REF!)/#REF!^3)</f>
        <v>#REF!</v>
      </c>
      <c r="U126" s="108" t="e">
        <f>P126+2.33*(#REF!*(#REF!-#REF!)/#REF!^3)</f>
        <v>#REF!</v>
      </c>
      <c r="V126" s="108" t="e">
        <f>Q126+2.33*(#REF!*(#REF!-#REF!)/#REF!^3)</f>
        <v>#REF!</v>
      </c>
      <c r="W126" s="108" t="e">
        <f>R126+2.33*(#REF!*(#REF!-#REF!)/#REF!^3)</f>
        <v>#REF!</v>
      </c>
      <c r="X126" s="109" t="e">
        <f>S126+2.33*(#REF!*(#REF!-#REF!)/#REF!^3)</f>
        <v>#REF!</v>
      </c>
      <c r="Y126" s="43">
        <f>H126/$B126</f>
        <v>112.78782671837665</v>
      </c>
      <c r="Z126" s="43">
        <f t="shared" ref="Z126:Z128" si="5">I126/$B126</f>
        <v>56.364206952932612</v>
      </c>
      <c r="AA126" s="43">
        <f t="shared" ref="AA126:AA128" si="6">J126/$B126</f>
        <v>35.571745112309699</v>
      </c>
      <c r="AB126" s="43">
        <f t="shared" ref="AB126:AB128" si="7">K126/$B126</f>
        <v>126.95890551628565</v>
      </c>
      <c r="AC126" s="44">
        <f t="shared" ref="AC126:AC128" si="8">L126/$B126</f>
        <v>51.444240783758545</v>
      </c>
      <c r="AD126" s="43" t="e">
        <f>Y126*(T126/O126)</f>
        <v>#REF!</v>
      </c>
      <c r="AE126" s="43" t="e">
        <f t="shared" ref="AE126:AE128" si="9">Z126*(U126/P126)</f>
        <v>#REF!</v>
      </c>
      <c r="AF126" s="43" t="e">
        <f t="shared" ref="AF126:AF128" si="10">AA126*(V126/Q126)</f>
        <v>#REF!</v>
      </c>
      <c r="AG126" s="43" t="e">
        <f t="shared" ref="AG126:AG128" si="11">AB126*(W126/R126)</f>
        <v>#REF!</v>
      </c>
      <c r="AH126" s="44" t="e">
        <f t="shared" ref="AH126:AH128" si="12">AC126*(X126/S126)</f>
        <v>#REF!</v>
      </c>
    </row>
    <row r="127" spans="1:34">
      <c r="A127" s="107" t="s">
        <v>31</v>
      </c>
      <c r="B127" s="26">
        <v>4048524</v>
      </c>
      <c r="C127" s="26">
        <v>15125</v>
      </c>
      <c r="D127" s="26">
        <v>130685</v>
      </c>
      <c r="E127" s="26">
        <v>225295</v>
      </c>
      <c r="F127" s="26">
        <v>218208</v>
      </c>
      <c r="G127" s="26">
        <v>44916</v>
      </c>
      <c r="H127" s="26">
        <v>545278703</v>
      </c>
      <c r="I127" s="26">
        <v>466379399</v>
      </c>
      <c r="J127" s="26">
        <v>221342863</v>
      </c>
      <c r="K127" s="26">
        <v>770431078</v>
      </c>
      <c r="L127" s="26">
        <v>421976320</v>
      </c>
      <c r="N127" s="19" t="s">
        <v>31</v>
      </c>
      <c r="O127" s="131">
        <f t="shared" ref="O127:O128" si="13">C127/$B127</f>
        <v>3.7359294399637991E-3</v>
      </c>
      <c r="P127" s="131">
        <f t="shared" si="1"/>
        <v>3.2279665379283909E-2</v>
      </c>
      <c r="Q127" s="131">
        <f t="shared" si="2"/>
        <v>5.5648675912505399E-2</v>
      </c>
      <c r="R127" s="131">
        <f t="shared" si="3"/>
        <v>5.389816140400798E-2</v>
      </c>
      <c r="S127" s="132">
        <f t="shared" si="4"/>
        <v>1.1094413667795967E-2</v>
      </c>
      <c r="T127" s="110" t="e">
        <f>O127+2.33*(#REF!*(#REF!-#REF!)/#REF!^3)</f>
        <v>#REF!</v>
      </c>
      <c r="U127" s="110" t="e">
        <f>P127+2.33*(#REF!*(#REF!-#REF!)/#REF!^3)</f>
        <v>#REF!</v>
      </c>
      <c r="V127" s="110" t="e">
        <f>Q127+2.33*(#REF!*(#REF!-#REF!)/#REF!^3)</f>
        <v>#REF!</v>
      </c>
      <c r="W127" s="110" t="e">
        <f>R127+2.33*(#REF!*(#REF!-#REF!)/#REF!^3)</f>
        <v>#REF!</v>
      </c>
      <c r="X127" s="111" t="e">
        <f>S127+2.33*(#REF!*(#REF!-#REF!)/#REF!^3)</f>
        <v>#REF!</v>
      </c>
      <c r="Y127" s="39">
        <f t="shared" ref="Y127:Y128" si="14">H127/$B127</f>
        <v>134.68580228251085</v>
      </c>
      <c r="Z127" s="39">
        <f t="shared" si="5"/>
        <v>115.19739020937013</v>
      </c>
      <c r="AA127" s="39">
        <f t="shared" si="6"/>
        <v>54.672483848434638</v>
      </c>
      <c r="AB127" s="39">
        <f t="shared" si="7"/>
        <v>190.2992493066609</v>
      </c>
      <c r="AC127" s="40">
        <f t="shared" si="8"/>
        <v>104.22966987474942</v>
      </c>
      <c r="AD127" s="39" t="e">
        <f t="shared" ref="AD127:AD128" si="15">Y127*(T127/O127)</f>
        <v>#REF!</v>
      </c>
      <c r="AE127" s="39" t="e">
        <f t="shared" si="9"/>
        <v>#REF!</v>
      </c>
      <c r="AF127" s="39" t="e">
        <f t="shared" si="10"/>
        <v>#REF!</v>
      </c>
      <c r="AG127" s="39" t="e">
        <f t="shared" si="11"/>
        <v>#REF!</v>
      </c>
      <c r="AH127" s="40" t="e">
        <f t="shared" si="12"/>
        <v>#REF!</v>
      </c>
    </row>
    <row r="128" spans="1:34">
      <c r="A128" s="107" t="s">
        <v>24</v>
      </c>
      <c r="B128" s="26">
        <v>4909936</v>
      </c>
      <c r="C128" s="26">
        <v>9118</v>
      </c>
      <c r="D128" s="26">
        <v>105957</v>
      </c>
      <c r="E128" s="26">
        <v>343497</v>
      </c>
      <c r="F128" s="26">
        <v>162990</v>
      </c>
      <c r="G128" s="26">
        <v>38561</v>
      </c>
      <c r="H128" s="26">
        <v>147845468</v>
      </c>
      <c r="I128" s="26">
        <v>210936777</v>
      </c>
      <c r="J128" s="26">
        <v>384106847</v>
      </c>
      <c r="K128" s="26">
        <v>317604272</v>
      </c>
      <c r="L128" s="26">
        <v>188683341</v>
      </c>
      <c r="N128" s="19" t="s">
        <v>24</v>
      </c>
      <c r="O128" s="131">
        <f t="shared" si="13"/>
        <v>1.8570506825343548E-3</v>
      </c>
      <c r="P128" s="131">
        <f t="shared" si="1"/>
        <v>2.1580118355921545E-2</v>
      </c>
      <c r="Q128" s="131">
        <f t="shared" si="2"/>
        <v>6.995956770108612E-2</v>
      </c>
      <c r="R128" s="131">
        <f t="shared" si="3"/>
        <v>3.3195952044996105E-2</v>
      </c>
      <c r="S128" s="132">
        <f t="shared" si="4"/>
        <v>7.8536665243701745E-3</v>
      </c>
      <c r="T128" s="110" t="e">
        <f>O128+2.33*(#REF!*(#REF!-#REF!)/#REF!^3)</f>
        <v>#REF!</v>
      </c>
      <c r="U128" s="110" t="e">
        <f>P128+2.33*(#REF!*(#REF!-#REF!)/#REF!^3)</f>
        <v>#REF!</v>
      </c>
      <c r="V128" s="110" t="e">
        <f>Q128+2.33*(#REF!*(#REF!-#REF!)/#REF!^3)</f>
        <v>#REF!</v>
      </c>
      <c r="W128" s="110" t="e">
        <f>R128+2.33*(#REF!*(#REF!-#REF!)/#REF!^3)</f>
        <v>#REF!</v>
      </c>
      <c r="X128" s="111" t="e">
        <f>S128+2.33*(#REF!*(#REF!-#REF!)/#REF!^3)</f>
        <v>#REF!</v>
      </c>
      <c r="Y128" s="39">
        <f t="shared" si="14"/>
        <v>30.11148577089396</v>
      </c>
      <c r="Z128" s="39">
        <f t="shared" si="5"/>
        <v>42.961207029989801</v>
      </c>
      <c r="AA128" s="39">
        <f t="shared" si="6"/>
        <v>78.230520112685781</v>
      </c>
      <c r="AB128" s="39">
        <f t="shared" si="7"/>
        <v>64.686030938081473</v>
      </c>
      <c r="AC128" s="40">
        <f t="shared" si="8"/>
        <v>38.42887992837381</v>
      </c>
      <c r="AD128" s="39" t="e">
        <f t="shared" si="15"/>
        <v>#REF!</v>
      </c>
      <c r="AE128" s="39" t="e">
        <f t="shared" si="9"/>
        <v>#REF!</v>
      </c>
      <c r="AF128" s="39" t="e">
        <f t="shared" si="10"/>
        <v>#REF!</v>
      </c>
      <c r="AG128" s="39" t="e">
        <f t="shared" si="11"/>
        <v>#REF!</v>
      </c>
      <c r="AH128" s="40" t="e">
        <f t="shared" si="12"/>
        <v>#REF!</v>
      </c>
    </row>
    <row r="129" spans="1:34">
      <c r="A129" s="107" t="s">
        <v>19</v>
      </c>
      <c r="B129" s="26">
        <v>5200920</v>
      </c>
      <c r="C129" s="26">
        <v>17846</v>
      </c>
      <c r="D129" s="26">
        <v>151498</v>
      </c>
      <c r="E129" s="26">
        <v>116358</v>
      </c>
      <c r="F129" s="26">
        <v>250814</v>
      </c>
      <c r="G129" s="26">
        <v>44019</v>
      </c>
      <c r="H129" s="26">
        <v>493527383</v>
      </c>
      <c r="I129" s="26">
        <v>408938426</v>
      </c>
      <c r="J129" s="26">
        <v>171642414</v>
      </c>
      <c r="K129" s="26">
        <v>630395019</v>
      </c>
      <c r="L129" s="26">
        <v>386170379</v>
      </c>
      <c r="N129" s="19" t="s">
        <v>19</v>
      </c>
      <c r="O129" s="131">
        <f t="shared" ref="O129:O153" si="16">C129/$B129</f>
        <v>3.4313159979388261E-3</v>
      </c>
      <c r="P129" s="131">
        <f t="shared" ref="P129:P153" si="17">D129/$B129</f>
        <v>2.9129077163271115E-2</v>
      </c>
      <c r="Q129" s="131">
        <f t="shared" ref="Q129:Q153" si="18">E129/$B129</f>
        <v>2.2372580235804435E-2</v>
      </c>
      <c r="R129" s="131">
        <f t="shared" ref="R129:R153" si="19">F129/$B129</f>
        <v>4.8224929435561399E-2</v>
      </c>
      <c r="S129" s="132">
        <f t="shared" ref="S129:S153" si="20">G129/$B129</f>
        <v>8.4636948847511603E-3</v>
      </c>
      <c r="T129" s="110" t="e">
        <f>O129+2.33*(#REF!*(#REF!-#REF!)/#REF!^3)</f>
        <v>#REF!</v>
      </c>
      <c r="U129" s="110" t="e">
        <f>P129+2.33*(#REF!*(#REF!-#REF!)/#REF!^3)</f>
        <v>#REF!</v>
      </c>
      <c r="V129" s="110" t="e">
        <f>Q129+2.33*(#REF!*(#REF!-#REF!)/#REF!^3)</f>
        <v>#REF!</v>
      </c>
      <c r="W129" s="110" t="e">
        <f>R129+2.33*(#REF!*(#REF!-#REF!)/#REF!^3)</f>
        <v>#REF!</v>
      </c>
      <c r="X129" s="111" t="e">
        <f>S129+2.33*(#REF!*(#REF!-#REF!)/#REF!^3)</f>
        <v>#REF!</v>
      </c>
      <c r="Y129" s="39">
        <f t="shared" ref="Y129:Y153" si="21">H129/$B129</f>
        <v>94.892323473539292</v>
      </c>
      <c r="Z129" s="39">
        <f t="shared" ref="Z129:Z153" si="22">I129/$B129</f>
        <v>78.628093875698909</v>
      </c>
      <c r="AA129" s="39">
        <f t="shared" ref="AA129:AA153" si="23">J129/$B129</f>
        <v>33.002317666874319</v>
      </c>
      <c r="AB129" s="39">
        <f t="shared" ref="AB129:AB153" si="24">K129/$B129</f>
        <v>121.20836678895273</v>
      </c>
      <c r="AC129" s="40">
        <f t="shared" ref="AC129:AC153" si="25">L129/$B129</f>
        <v>74.250397814232869</v>
      </c>
      <c r="AD129" s="39" t="e">
        <f t="shared" ref="AD129:AD153" si="26">Y129*(T129/O129)</f>
        <v>#REF!</v>
      </c>
      <c r="AE129" s="39" t="e">
        <f t="shared" ref="AE129:AE153" si="27">Z129*(U129/P129)</f>
        <v>#REF!</v>
      </c>
      <c r="AF129" s="39" t="e">
        <f t="shared" ref="AF129:AF153" si="28">AA129*(V129/Q129)</f>
        <v>#REF!</v>
      </c>
      <c r="AG129" s="39" t="e">
        <f t="shared" ref="AG129:AG153" si="29">AB129*(W129/R129)</f>
        <v>#REF!</v>
      </c>
      <c r="AH129" s="40" t="e">
        <f t="shared" ref="AH129:AH153" si="30">AC129*(X129/S129)</f>
        <v>#REF!</v>
      </c>
    </row>
    <row r="130" spans="1:34">
      <c r="A130" s="107" t="s">
        <v>36</v>
      </c>
      <c r="B130" s="26">
        <v>2475076</v>
      </c>
      <c r="C130" s="26">
        <v>26872</v>
      </c>
      <c r="D130" s="26">
        <v>106615</v>
      </c>
      <c r="E130" s="26">
        <v>133815</v>
      </c>
      <c r="F130" s="26">
        <v>171427</v>
      </c>
      <c r="G130" s="26">
        <v>56702</v>
      </c>
      <c r="H130" s="26">
        <v>471752766</v>
      </c>
      <c r="I130" s="26">
        <v>323022093</v>
      </c>
      <c r="J130" s="26">
        <v>159526912</v>
      </c>
      <c r="K130" s="26">
        <v>544549780</v>
      </c>
      <c r="L130" s="26">
        <v>329997672</v>
      </c>
      <c r="N130" s="19" t="s">
        <v>36</v>
      </c>
      <c r="O130" s="131">
        <f t="shared" si="16"/>
        <v>1.0857040349468057E-2</v>
      </c>
      <c r="P130" s="131">
        <f t="shared" si="17"/>
        <v>4.3075444956033673E-2</v>
      </c>
      <c r="Q130" s="131">
        <f t="shared" si="18"/>
        <v>5.4065006488689643E-2</v>
      </c>
      <c r="R130" s="131">
        <f t="shared" si="19"/>
        <v>6.9261307531566702E-2</v>
      </c>
      <c r="S130" s="132">
        <f t="shared" si="20"/>
        <v>2.2909195515612449E-2</v>
      </c>
      <c r="T130" s="110" t="e">
        <f>O130+2.33*(#REF!*(#REF!-#REF!)/#REF!^3)</f>
        <v>#REF!</v>
      </c>
      <c r="U130" s="110" t="e">
        <f>P130+2.33*(#REF!*(#REF!-#REF!)/#REF!^3)</f>
        <v>#REF!</v>
      </c>
      <c r="V130" s="110" t="e">
        <f>Q130+2.33*(#REF!*(#REF!-#REF!)/#REF!^3)</f>
        <v>#REF!</v>
      </c>
      <c r="W130" s="110" t="e">
        <f>R130+2.33*(#REF!*(#REF!-#REF!)/#REF!^3)</f>
        <v>#REF!</v>
      </c>
      <c r="X130" s="111" t="e">
        <f>S130+2.33*(#REF!*(#REF!-#REF!)/#REF!^3)</f>
        <v>#REF!</v>
      </c>
      <c r="Y130" s="39">
        <f t="shared" si="21"/>
        <v>190.60132537344307</v>
      </c>
      <c r="Z130" s="39">
        <f t="shared" si="22"/>
        <v>130.5099693908389</v>
      </c>
      <c r="AA130" s="39">
        <f t="shared" si="23"/>
        <v>64.453338806565938</v>
      </c>
      <c r="AB130" s="39">
        <f t="shared" si="24"/>
        <v>220.01335716559814</v>
      </c>
      <c r="AC130" s="40">
        <f t="shared" si="25"/>
        <v>133.32829860578019</v>
      </c>
      <c r="AD130" s="39" t="e">
        <f t="shared" si="26"/>
        <v>#REF!</v>
      </c>
      <c r="AE130" s="39" t="e">
        <f t="shared" si="27"/>
        <v>#REF!</v>
      </c>
      <c r="AF130" s="39" t="e">
        <f t="shared" si="28"/>
        <v>#REF!</v>
      </c>
      <c r="AG130" s="39" t="e">
        <f t="shared" si="29"/>
        <v>#REF!</v>
      </c>
      <c r="AH130" s="40" t="e">
        <f t="shared" si="30"/>
        <v>#REF!</v>
      </c>
    </row>
    <row r="131" spans="1:34">
      <c r="A131" s="107" t="s">
        <v>14</v>
      </c>
      <c r="B131" s="26">
        <v>954272</v>
      </c>
      <c r="C131" s="26">
        <v>1055</v>
      </c>
      <c r="D131" s="26">
        <v>19320</v>
      </c>
      <c r="E131" s="26">
        <v>46996</v>
      </c>
      <c r="F131" s="26">
        <v>32452</v>
      </c>
      <c r="G131" s="26">
        <v>4487</v>
      </c>
      <c r="H131" s="26">
        <v>25915304</v>
      </c>
      <c r="I131" s="26">
        <v>59020992</v>
      </c>
      <c r="J131" s="26">
        <v>79288482</v>
      </c>
      <c r="K131" s="26">
        <v>97722752</v>
      </c>
      <c r="L131" s="26">
        <v>25691214</v>
      </c>
      <c r="N131" s="19" t="s">
        <v>14</v>
      </c>
      <c r="O131" s="131">
        <f t="shared" si="16"/>
        <v>1.1055548103685322E-3</v>
      </c>
      <c r="P131" s="131">
        <f t="shared" si="17"/>
        <v>2.024579993963985E-2</v>
      </c>
      <c r="Q131" s="131">
        <f t="shared" si="18"/>
        <v>4.9248013145099093E-2</v>
      </c>
      <c r="R131" s="131">
        <f t="shared" si="19"/>
        <v>3.4007075550786359E-2</v>
      </c>
      <c r="S131" s="132">
        <f t="shared" si="20"/>
        <v>4.7020136816337483E-3</v>
      </c>
      <c r="T131" s="110" t="e">
        <f>O131+2.33*(#REF!*(#REF!-#REF!)/#REF!^3)</f>
        <v>#REF!</v>
      </c>
      <c r="U131" s="110" t="e">
        <f>P131+2.33*(#REF!*(#REF!-#REF!)/#REF!^3)</f>
        <v>#REF!</v>
      </c>
      <c r="V131" s="110" t="e">
        <f>Q131+2.33*(#REF!*(#REF!-#REF!)/#REF!^3)</f>
        <v>#REF!</v>
      </c>
      <c r="W131" s="110" t="e">
        <f>R131+2.33*(#REF!*(#REF!-#REF!)/#REF!^3)</f>
        <v>#REF!</v>
      </c>
      <c r="X131" s="111" t="e">
        <f>S131+2.33*(#REF!*(#REF!-#REF!)/#REF!^3)</f>
        <v>#REF!</v>
      </c>
      <c r="Y131" s="39">
        <f t="shared" si="21"/>
        <v>27.157145970960062</v>
      </c>
      <c r="Z131" s="39">
        <f t="shared" si="22"/>
        <v>61.84923376144328</v>
      </c>
      <c r="AA131" s="39">
        <f t="shared" si="23"/>
        <v>83.087926712719224</v>
      </c>
      <c r="AB131" s="39">
        <f t="shared" si="24"/>
        <v>102.40555313369774</v>
      </c>
      <c r="AC131" s="40">
        <f t="shared" si="25"/>
        <v>26.922317745883774</v>
      </c>
      <c r="AD131" s="39" t="e">
        <f t="shared" si="26"/>
        <v>#REF!</v>
      </c>
      <c r="AE131" s="39" t="e">
        <f t="shared" si="27"/>
        <v>#REF!</v>
      </c>
      <c r="AF131" s="39" t="e">
        <f t="shared" si="28"/>
        <v>#REF!</v>
      </c>
      <c r="AG131" s="39" t="e">
        <f t="shared" si="29"/>
        <v>#REF!</v>
      </c>
      <c r="AH131" s="40" t="e">
        <f t="shared" si="30"/>
        <v>#REF!</v>
      </c>
    </row>
    <row r="132" spans="1:34">
      <c r="A132" s="107" t="s">
        <v>26</v>
      </c>
      <c r="B132" s="26">
        <v>1224028</v>
      </c>
      <c r="C132" s="26">
        <v>9228</v>
      </c>
      <c r="D132" s="26">
        <v>34956</v>
      </c>
      <c r="E132" s="26">
        <v>50532</v>
      </c>
      <c r="F132" s="26">
        <v>49460</v>
      </c>
      <c r="G132" s="26">
        <v>15394</v>
      </c>
      <c r="H132" s="26">
        <v>189434863</v>
      </c>
      <c r="I132" s="26">
        <v>108749534</v>
      </c>
      <c r="J132" s="26">
        <v>50994920</v>
      </c>
      <c r="K132" s="26">
        <v>159517384</v>
      </c>
      <c r="L132" s="26">
        <v>122667666</v>
      </c>
      <c r="N132" s="19" t="s">
        <v>26</v>
      </c>
      <c r="O132" s="131">
        <f t="shared" si="16"/>
        <v>7.5390432245014006E-3</v>
      </c>
      <c r="P132" s="131">
        <f t="shared" si="17"/>
        <v>2.8558170237935734E-2</v>
      </c>
      <c r="Q132" s="131">
        <f t="shared" si="18"/>
        <v>4.1283369334688423E-2</v>
      </c>
      <c r="R132" s="131">
        <f t="shared" si="19"/>
        <v>4.0407572375795328E-2</v>
      </c>
      <c r="S132" s="132">
        <f t="shared" si="20"/>
        <v>1.2576509687686883E-2</v>
      </c>
      <c r="T132" s="110" t="e">
        <f>O132+2.33*(#REF!*(#REF!-#REF!)/#REF!^3)</f>
        <v>#REF!</v>
      </c>
      <c r="U132" s="110" t="e">
        <f>P132+2.33*(#REF!*(#REF!-#REF!)/#REF!^3)</f>
        <v>#REF!</v>
      </c>
      <c r="V132" s="110" t="e">
        <f>Q132+2.33*(#REF!*(#REF!-#REF!)/#REF!^3)</f>
        <v>#REF!</v>
      </c>
      <c r="W132" s="110" t="e">
        <f>R132+2.33*(#REF!*(#REF!-#REF!)/#REF!^3)</f>
        <v>#REF!</v>
      </c>
      <c r="X132" s="111" t="e">
        <f>S132+2.33*(#REF!*(#REF!-#REF!)/#REF!^3)</f>
        <v>#REF!</v>
      </c>
      <c r="Y132" s="39">
        <f t="shared" si="21"/>
        <v>154.7635045930322</v>
      </c>
      <c r="Z132" s="39">
        <f t="shared" si="22"/>
        <v>88.845626080449136</v>
      </c>
      <c r="AA132" s="39">
        <f t="shared" si="23"/>
        <v>41.661563297571625</v>
      </c>
      <c r="AB132" s="39">
        <f t="shared" si="24"/>
        <v>130.3216789158418</v>
      </c>
      <c r="AC132" s="40">
        <f t="shared" si="25"/>
        <v>100.21638884077815</v>
      </c>
      <c r="AD132" s="39" t="e">
        <f t="shared" si="26"/>
        <v>#REF!</v>
      </c>
      <c r="AE132" s="39" t="e">
        <f t="shared" si="27"/>
        <v>#REF!</v>
      </c>
      <c r="AF132" s="39" t="e">
        <f t="shared" si="28"/>
        <v>#REF!</v>
      </c>
      <c r="AG132" s="39" t="e">
        <f t="shared" si="29"/>
        <v>#REF!</v>
      </c>
      <c r="AH132" s="40" t="e">
        <f t="shared" si="30"/>
        <v>#REF!</v>
      </c>
    </row>
    <row r="133" spans="1:34">
      <c r="A133" s="107" t="s">
        <v>28</v>
      </c>
      <c r="B133" s="26">
        <v>882080</v>
      </c>
      <c r="C133" s="26">
        <v>7197</v>
      </c>
      <c r="D133" s="26">
        <v>26293</v>
      </c>
      <c r="E133" s="26">
        <v>33448</v>
      </c>
      <c r="F133" s="26">
        <v>41592</v>
      </c>
      <c r="G133" s="26">
        <v>11090</v>
      </c>
      <c r="H133" s="26">
        <v>122509017</v>
      </c>
      <c r="I133" s="26">
        <v>83814047</v>
      </c>
      <c r="J133" s="26">
        <v>45507340</v>
      </c>
      <c r="K133" s="26">
        <v>120900062</v>
      </c>
      <c r="L133" s="26">
        <v>84762579</v>
      </c>
      <c r="N133" s="19" t="s">
        <v>28</v>
      </c>
      <c r="O133" s="131">
        <f t="shared" si="16"/>
        <v>8.1591238889896604E-3</v>
      </c>
      <c r="P133" s="131">
        <f t="shared" si="17"/>
        <v>2.9807953927081444E-2</v>
      </c>
      <c r="Q133" s="131">
        <f t="shared" si="18"/>
        <v>3.791946308724832E-2</v>
      </c>
      <c r="R133" s="131">
        <f t="shared" si="19"/>
        <v>4.7152185742789766E-2</v>
      </c>
      <c r="S133" s="132">
        <f t="shared" si="20"/>
        <v>1.2572555777253764E-2</v>
      </c>
      <c r="T133" s="110" t="e">
        <f>O133+2.33*(#REF!*(#REF!-#REF!)/#REF!^3)</f>
        <v>#REF!</v>
      </c>
      <c r="U133" s="110" t="e">
        <f>P133+2.33*(#REF!*(#REF!-#REF!)/#REF!^3)</f>
        <v>#REF!</v>
      </c>
      <c r="V133" s="110" t="e">
        <f>Q133+2.33*(#REF!*(#REF!-#REF!)/#REF!^3)</f>
        <v>#REF!</v>
      </c>
      <c r="W133" s="110" t="e">
        <f>R133+2.33*(#REF!*(#REF!-#REF!)/#REF!^3)</f>
        <v>#REF!</v>
      </c>
      <c r="X133" s="111" t="e">
        <f>S133+2.33*(#REF!*(#REF!-#REF!)/#REF!^3)</f>
        <v>#REF!</v>
      </c>
      <c r="Y133" s="39">
        <f t="shared" si="21"/>
        <v>138.88651482858697</v>
      </c>
      <c r="Z133" s="39">
        <f t="shared" si="22"/>
        <v>95.018645701070199</v>
      </c>
      <c r="AA133" s="39">
        <f t="shared" si="23"/>
        <v>51.590944132051511</v>
      </c>
      <c r="AB133" s="39">
        <f t="shared" si="24"/>
        <v>137.06246825684744</v>
      </c>
      <c r="AC133" s="40">
        <f t="shared" si="25"/>
        <v>96.093981271540002</v>
      </c>
      <c r="AD133" s="39" t="e">
        <f t="shared" si="26"/>
        <v>#REF!</v>
      </c>
      <c r="AE133" s="39" t="e">
        <f t="shared" si="27"/>
        <v>#REF!</v>
      </c>
      <c r="AF133" s="39" t="e">
        <f t="shared" si="28"/>
        <v>#REF!</v>
      </c>
      <c r="AG133" s="39" t="e">
        <f t="shared" si="29"/>
        <v>#REF!</v>
      </c>
      <c r="AH133" s="40" t="e">
        <f t="shared" si="30"/>
        <v>#REF!</v>
      </c>
    </row>
    <row r="134" spans="1:34">
      <c r="A134" s="107" t="s">
        <v>18</v>
      </c>
      <c r="B134" s="26">
        <v>797656</v>
      </c>
      <c r="C134" s="26">
        <v>4205</v>
      </c>
      <c r="D134" s="26">
        <v>18094</v>
      </c>
      <c r="E134" s="26">
        <v>33293</v>
      </c>
      <c r="F134" s="26">
        <v>27726</v>
      </c>
      <c r="G134" s="26">
        <v>7478</v>
      </c>
      <c r="H134" s="26">
        <v>83640829</v>
      </c>
      <c r="I134" s="26">
        <v>58706980</v>
      </c>
      <c r="J134" s="26">
        <v>47579447</v>
      </c>
      <c r="K134" s="26">
        <v>98226759</v>
      </c>
      <c r="L134" s="26">
        <v>41039415</v>
      </c>
      <c r="N134" s="19" t="s">
        <v>18</v>
      </c>
      <c r="O134" s="131">
        <f t="shared" si="16"/>
        <v>5.2716960694835866E-3</v>
      </c>
      <c r="P134" s="131">
        <f t="shared" si="17"/>
        <v>2.2683964014562668E-2</v>
      </c>
      <c r="Q134" s="131">
        <f t="shared" si="18"/>
        <v>4.1738543933725815E-2</v>
      </c>
      <c r="R134" s="131">
        <f t="shared" si="19"/>
        <v>3.4759344880499865E-2</v>
      </c>
      <c r="S134" s="132">
        <f t="shared" si="20"/>
        <v>9.3749686581684338E-3</v>
      </c>
      <c r="T134" s="110" t="e">
        <f>O134+2.33*(#REF!*(#REF!-#REF!)/#REF!^3)</f>
        <v>#REF!</v>
      </c>
      <c r="U134" s="110" t="e">
        <f>P134+2.33*(#REF!*(#REF!-#REF!)/#REF!^3)</f>
        <v>#REF!</v>
      </c>
      <c r="V134" s="110" t="e">
        <f>Q134+2.33*(#REF!*(#REF!-#REF!)/#REF!^3)</f>
        <v>#REF!</v>
      </c>
      <c r="W134" s="110" t="e">
        <f>R134+2.33*(#REF!*(#REF!-#REF!)/#REF!^3)</f>
        <v>#REF!</v>
      </c>
      <c r="X134" s="111" t="e">
        <f>S134+2.33*(#REF!*(#REF!-#REF!)/#REF!^3)</f>
        <v>#REF!</v>
      </c>
      <c r="Y134" s="39">
        <f t="shared" si="21"/>
        <v>104.85827098398308</v>
      </c>
      <c r="Z134" s="39">
        <f t="shared" si="22"/>
        <v>73.599371157491447</v>
      </c>
      <c r="AA134" s="39">
        <f t="shared" si="23"/>
        <v>59.649080556029162</v>
      </c>
      <c r="AB134" s="39">
        <f t="shared" si="24"/>
        <v>123.1442614360075</v>
      </c>
      <c r="AC134" s="40">
        <f t="shared" si="25"/>
        <v>51.450017300691023</v>
      </c>
      <c r="AD134" s="39" t="e">
        <f t="shared" si="26"/>
        <v>#REF!</v>
      </c>
      <c r="AE134" s="39" t="e">
        <f t="shared" si="27"/>
        <v>#REF!</v>
      </c>
      <c r="AF134" s="39" t="e">
        <f t="shared" si="28"/>
        <v>#REF!</v>
      </c>
      <c r="AG134" s="39" t="e">
        <f t="shared" si="29"/>
        <v>#REF!</v>
      </c>
      <c r="AH134" s="40" t="e">
        <f t="shared" si="30"/>
        <v>#REF!</v>
      </c>
    </row>
    <row r="135" spans="1:34">
      <c r="A135" s="107" t="s">
        <v>27</v>
      </c>
      <c r="B135" s="26">
        <v>7892480</v>
      </c>
      <c r="C135" s="26">
        <v>54606</v>
      </c>
      <c r="D135" s="26">
        <v>212342</v>
      </c>
      <c r="E135" s="26">
        <v>379359</v>
      </c>
      <c r="F135" s="26">
        <v>345788</v>
      </c>
      <c r="G135" s="26">
        <v>78413</v>
      </c>
      <c r="H135" s="26">
        <v>766978564</v>
      </c>
      <c r="I135" s="26">
        <v>686284616</v>
      </c>
      <c r="J135" s="26">
        <v>496382473</v>
      </c>
      <c r="K135" s="26">
        <v>1142244160</v>
      </c>
      <c r="L135" s="26">
        <v>813366912</v>
      </c>
      <c r="N135" s="19" t="s">
        <v>27</v>
      </c>
      <c r="O135" s="131">
        <f t="shared" si="16"/>
        <v>6.9187378365228669E-3</v>
      </c>
      <c r="P135" s="131">
        <f t="shared" si="17"/>
        <v>2.6904344388582548E-2</v>
      </c>
      <c r="Q135" s="131">
        <f t="shared" si="18"/>
        <v>4.8065880433019785E-2</v>
      </c>
      <c r="R135" s="131">
        <f t="shared" si="19"/>
        <v>4.38123378203049E-2</v>
      </c>
      <c r="S135" s="132">
        <f t="shared" si="20"/>
        <v>9.9351534625364904E-3</v>
      </c>
      <c r="T135" s="110" t="e">
        <f>O135+2.33*(#REF!*(#REF!-#REF!)/#REF!^3)</f>
        <v>#REF!</v>
      </c>
      <c r="U135" s="110" t="e">
        <f>P135+2.33*(#REF!*(#REF!-#REF!)/#REF!^3)</f>
        <v>#REF!</v>
      </c>
      <c r="V135" s="110" t="e">
        <f>Q135+2.33*(#REF!*(#REF!-#REF!)/#REF!^3)</f>
        <v>#REF!</v>
      </c>
      <c r="W135" s="110" t="e">
        <f>R135+2.33*(#REF!*(#REF!-#REF!)/#REF!^3)</f>
        <v>#REF!</v>
      </c>
      <c r="X135" s="111" t="e">
        <f>S135+2.33*(#REF!*(#REF!-#REF!)/#REF!^3)</f>
        <v>#REF!</v>
      </c>
      <c r="Y135" s="39">
        <f t="shared" si="21"/>
        <v>97.178398171423936</v>
      </c>
      <c r="Z135" s="39">
        <f t="shared" si="22"/>
        <v>86.954242012650013</v>
      </c>
      <c r="AA135" s="39">
        <f t="shared" si="23"/>
        <v>62.89309228531463</v>
      </c>
      <c r="AB135" s="39">
        <f t="shared" si="24"/>
        <v>144.72563250081089</v>
      </c>
      <c r="AC135" s="40">
        <f t="shared" si="25"/>
        <v>103.05593577684074</v>
      </c>
      <c r="AD135" s="39" t="e">
        <f t="shared" si="26"/>
        <v>#REF!</v>
      </c>
      <c r="AE135" s="39" t="e">
        <f t="shared" si="27"/>
        <v>#REF!</v>
      </c>
      <c r="AF135" s="39" t="e">
        <f t="shared" si="28"/>
        <v>#REF!</v>
      </c>
      <c r="AG135" s="39" t="e">
        <f t="shared" si="29"/>
        <v>#REF!</v>
      </c>
      <c r="AH135" s="40" t="e">
        <f t="shared" si="30"/>
        <v>#REF!</v>
      </c>
    </row>
    <row r="136" spans="1:34">
      <c r="A136" s="107" t="s">
        <v>34</v>
      </c>
      <c r="B136" s="26">
        <v>4746076</v>
      </c>
      <c r="C136" s="26">
        <v>49767</v>
      </c>
      <c r="D136" s="26">
        <v>173979</v>
      </c>
      <c r="E136" s="26">
        <v>203100</v>
      </c>
      <c r="F136" s="26">
        <v>278090</v>
      </c>
      <c r="G136" s="26">
        <v>63221</v>
      </c>
      <c r="H136" s="26">
        <v>597873343</v>
      </c>
      <c r="I136" s="26">
        <v>525544982</v>
      </c>
      <c r="J136" s="26">
        <v>256150419</v>
      </c>
      <c r="K136" s="26">
        <v>787995007</v>
      </c>
      <c r="L136" s="26">
        <v>175992039</v>
      </c>
      <c r="N136" s="19" t="s">
        <v>34</v>
      </c>
      <c r="O136" s="131">
        <f t="shared" si="16"/>
        <v>1.0485925636251926E-2</v>
      </c>
      <c r="P136" s="131">
        <f t="shared" si="17"/>
        <v>3.6657440799515217E-2</v>
      </c>
      <c r="Q136" s="131">
        <f t="shared" si="18"/>
        <v>4.2793246462972778E-2</v>
      </c>
      <c r="R136" s="131">
        <f t="shared" si="19"/>
        <v>5.8593667695165441E-2</v>
      </c>
      <c r="S136" s="132">
        <f t="shared" si="20"/>
        <v>1.3320688501406214E-2</v>
      </c>
      <c r="T136" s="110" t="e">
        <f>O136+2.33*(#REF!*(#REF!-#REF!)/#REF!^3)</f>
        <v>#REF!</v>
      </c>
      <c r="U136" s="110" t="e">
        <f>P136+2.33*(#REF!*(#REF!-#REF!)/#REF!^3)</f>
        <v>#REF!</v>
      </c>
      <c r="V136" s="110" t="e">
        <f>Q136+2.33*(#REF!*(#REF!-#REF!)/#REF!^3)</f>
        <v>#REF!</v>
      </c>
      <c r="W136" s="110" t="e">
        <f>R136+2.33*(#REF!*(#REF!-#REF!)/#REF!^3)</f>
        <v>#REF!</v>
      </c>
      <c r="X136" s="111" t="e">
        <f>S136+2.33*(#REF!*(#REF!-#REF!)/#REF!^3)</f>
        <v>#REF!</v>
      </c>
      <c r="Y136" s="39">
        <f t="shared" si="21"/>
        <v>125.972138457117</v>
      </c>
      <c r="Z136" s="39">
        <f t="shared" si="22"/>
        <v>110.73252556427668</v>
      </c>
      <c r="AA136" s="39">
        <f t="shared" si="23"/>
        <v>53.970989718664427</v>
      </c>
      <c r="AB136" s="39">
        <f t="shared" si="24"/>
        <v>166.03084463881319</v>
      </c>
      <c r="AC136" s="40">
        <f t="shared" si="25"/>
        <v>37.081588874683</v>
      </c>
      <c r="AD136" s="39" t="e">
        <f t="shared" si="26"/>
        <v>#REF!</v>
      </c>
      <c r="AE136" s="39" t="e">
        <f t="shared" si="27"/>
        <v>#REF!</v>
      </c>
      <c r="AF136" s="39" t="e">
        <f t="shared" si="28"/>
        <v>#REF!</v>
      </c>
      <c r="AG136" s="39" t="e">
        <f t="shared" si="29"/>
        <v>#REF!</v>
      </c>
      <c r="AH136" s="40" t="e">
        <f t="shared" si="30"/>
        <v>#REF!</v>
      </c>
    </row>
    <row r="137" spans="1:34">
      <c r="A137" s="107" t="s">
        <v>30</v>
      </c>
      <c r="B137" s="26">
        <v>5454208</v>
      </c>
      <c r="C137" s="26">
        <v>31367</v>
      </c>
      <c r="D137" s="26">
        <v>143367</v>
      </c>
      <c r="E137" s="26">
        <v>387746</v>
      </c>
      <c r="F137" s="26">
        <v>192460</v>
      </c>
      <c r="G137" s="26">
        <v>48035</v>
      </c>
      <c r="H137" s="26">
        <v>486642409</v>
      </c>
      <c r="I137" s="26">
        <v>454729972</v>
      </c>
      <c r="J137" s="26">
        <v>233769781</v>
      </c>
      <c r="K137" s="26">
        <v>626807415</v>
      </c>
      <c r="L137" s="26">
        <v>102115862</v>
      </c>
      <c r="N137" s="19" t="s">
        <v>30</v>
      </c>
      <c r="O137" s="131">
        <f t="shared" si="16"/>
        <v>5.7509724601628688E-3</v>
      </c>
      <c r="P137" s="131">
        <f t="shared" si="17"/>
        <v>2.6285576200980966E-2</v>
      </c>
      <c r="Q137" s="131">
        <f t="shared" si="18"/>
        <v>7.1091164840064766E-2</v>
      </c>
      <c r="R137" s="131">
        <f t="shared" si="19"/>
        <v>3.5286516392480816E-2</v>
      </c>
      <c r="S137" s="132">
        <f t="shared" si="20"/>
        <v>8.8069615240196197E-3</v>
      </c>
      <c r="T137" s="110" t="e">
        <f>O137+2.33*(#REF!*(#REF!-#REF!)/#REF!^3)</f>
        <v>#REF!</v>
      </c>
      <c r="U137" s="110" t="e">
        <f>P137+2.33*(#REF!*(#REF!-#REF!)/#REF!^3)</f>
        <v>#REF!</v>
      </c>
      <c r="V137" s="110" t="e">
        <f>Q137+2.33*(#REF!*(#REF!-#REF!)/#REF!^3)</f>
        <v>#REF!</v>
      </c>
      <c r="W137" s="110" t="e">
        <f>R137+2.33*(#REF!*(#REF!-#REF!)/#REF!^3)</f>
        <v>#REF!</v>
      </c>
      <c r="X137" s="111" t="e">
        <f>S137+2.33*(#REF!*(#REF!-#REF!)/#REF!^3)</f>
        <v>#REF!</v>
      </c>
      <c r="Y137" s="39">
        <f t="shared" si="21"/>
        <v>89.223294931179737</v>
      </c>
      <c r="Z137" s="39">
        <f t="shared" si="22"/>
        <v>83.372319500833115</v>
      </c>
      <c r="AA137" s="39">
        <f t="shared" si="23"/>
        <v>42.860444816185961</v>
      </c>
      <c r="AB137" s="39">
        <f t="shared" si="24"/>
        <v>114.92180257885288</v>
      </c>
      <c r="AC137" s="40">
        <f t="shared" si="25"/>
        <v>18.722399659125578</v>
      </c>
      <c r="AD137" s="39" t="e">
        <f t="shared" si="26"/>
        <v>#REF!</v>
      </c>
      <c r="AE137" s="39" t="e">
        <f t="shared" si="27"/>
        <v>#REF!</v>
      </c>
      <c r="AF137" s="39" t="e">
        <f t="shared" si="28"/>
        <v>#REF!</v>
      </c>
      <c r="AG137" s="39" t="e">
        <f t="shared" si="29"/>
        <v>#REF!</v>
      </c>
      <c r="AH137" s="40" t="e">
        <f t="shared" si="30"/>
        <v>#REF!</v>
      </c>
    </row>
    <row r="138" spans="1:34">
      <c r="A138" s="107" t="s">
        <v>25</v>
      </c>
      <c r="B138" s="26">
        <v>4657164</v>
      </c>
      <c r="C138" s="26">
        <v>16688</v>
      </c>
      <c r="D138" s="26">
        <v>124514</v>
      </c>
      <c r="E138" s="26">
        <v>188283</v>
      </c>
      <c r="F138" s="26">
        <v>234828</v>
      </c>
      <c r="G138" s="26">
        <v>46444</v>
      </c>
      <c r="H138" s="26">
        <v>350044086</v>
      </c>
      <c r="I138" s="26">
        <v>398850646</v>
      </c>
      <c r="J138" s="26">
        <v>279707694</v>
      </c>
      <c r="K138" s="26">
        <v>690831490</v>
      </c>
      <c r="L138" s="26">
        <v>188445176</v>
      </c>
      <c r="N138" s="19" t="s">
        <v>25</v>
      </c>
      <c r="O138" s="131">
        <f t="shared" si="16"/>
        <v>3.5832966157086157E-3</v>
      </c>
      <c r="P138" s="131">
        <f t="shared" si="17"/>
        <v>2.6736013591103943E-2</v>
      </c>
      <c r="Q138" s="131">
        <f t="shared" si="18"/>
        <v>4.0428681489421456E-2</v>
      </c>
      <c r="R138" s="131">
        <f t="shared" si="19"/>
        <v>5.0422961269991781E-2</v>
      </c>
      <c r="S138" s="132">
        <f t="shared" si="20"/>
        <v>9.9725927624623057E-3</v>
      </c>
      <c r="T138" s="110" t="e">
        <f>O138+2.33*(#REF!*(#REF!-#REF!)/#REF!^3)</f>
        <v>#REF!</v>
      </c>
      <c r="U138" s="110" t="e">
        <f>P138+2.33*(#REF!*(#REF!-#REF!)/#REF!^3)</f>
        <v>#REF!</v>
      </c>
      <c r="V138" s="110" t="e">
        <f>Q138+2.33*(#REF!*(#REF!-#REF!)/#REF!^3)</f>
        <v>#REF!</v>
      </c>
      <c r="W138" s="110" t="e">
        <f>R138+2.33*(#REF!*(#REF!-#REF!)/#REF!^3)</f>
        <v>#REF!</v>
      </c>
      <c r="X138" s="111" t="e">
        <f>S138+2.33*(#REF!*(#REF!-#REF!)/#REF!^3)</f>
        <v>#REF!</v>
      </c>
      <c r="Y138" s="39">
        <f t="shared" si="21"/>
        <v>75.162499323622697</v>
      </c>
      <c r="Z138" s="39">
        <f t="shared" si="22"/>
        <v>85.642387942533261</v>
      </c>
      <c r="AA138" s="39">
        <f t="shared" si="23"/>
        <v>60.05966163098401</v>
      </c>
      <c r="AB138" s="39">
        <f t="shared" si="24"/>
        <v>148.3373765665113</v>
      </c>
      <c r="AC138" s="40">
        <f t="shared" si="25"/>
        <v>40.463504398814386</v>
      </c>
      <c r="AD138" s="39" t="e">
        <f t="shared" si="26"/>
        <v>#REF!</v>
      </c>
      <c r="AE138" s="39" t="e">
        <f t="shared" si="27"/>
        <v>#REF!</v>
      </c>
      <c r="AF138" s="39" t="e">
        <f t="shared" si="28"/>
        <v>#REF!</v>
      </c>
      <c r="AG138" s="39" t="e">
        <f t="shared" si="29"/>
        <v>#REF!</v>
      </c>
      <c r="AH138" s="40" t="e">
        <f t="shared" si="30"/>
        <v>#REF!</v>
      </c>
    </row>
    <row r="139" spans="1:34">
      <c r="A139" s="107" t="s">
        <v>38</v>
      </c>
      <c r="B139" s="26">
        <v>3763260</v>
      </c>
      <c r="C139" s="26">
        <v>45266</v>
      </c>
      <c r="D139" s="26">
        <v>161068</v>
      </c>
      <c r="E139" s="26">
        <v>230606</v>
      </c>
      <c r="F139" s="26">
        <v>207402</v>
      </c>
      <c r="G139" s="26">
        <v>40538</v>
      </c>
      <c r="H139" s="26">
        <v>652194772</v>
      </c>
      <c r="I139" s="26">
        <v>445064099</v>
      </c>
      <c r="J139" s="26">
        <v>212694092</v>
      </c>
      <c r="K139" s="26">
        <v>607784787</v>
      </c>
      <c r="L139" s="26">
        <v>218072074</v>
      </c>
      <c r="N139" s="19" t="s">
        <v>38</v>
      </c>
      <c r="O139" s="131">
        <f t="shared" si="16"/>
        <v>1.2028400907723622E-2</v>
      </c>
      <c r="P139" s="131">
        <f t="shared" si="17"/>
        <v>4.2800125423170333E-2</v>
      </c>
      <c r="Q139" s="131">
        <f t="shared" si="18"/>
        <v>6.1278253429207653E-2</v>
      </c>
      <c r="R139" s="131">
        <f t="shared" si="19"/>
        <v>5.5112322826485545E-2</v>
      </c>
      <c r="S139" s="132">
        <f t="shared" si="20"/>
        <v>1.077204338791367E-2</v>
      </c>
      <c r="T139" s="110" t="e">
        <f>O139+2.33*(#REF!*(#REF!-#REF!)/#REF!^3)</f>
        <v>#REF!</v>
      </c>
      <c r="U139" s="110" t="e">
        <f>P139+2.33*(#REF!*(#REF!-#REF!)/#REF!^3)</f>
        <v>#REF!</v>
      </c>
      <c r="V139" s="110" t="e">
        <f>Q139+2.33*(#REF!*(#REF!-#REF!)/#REF!^3)</f>
        <v>#REF!</v>
      </c>
      <c r="W139" s="110" t="e">
        <f>R139+2.33*(#REF!*(#REF!-#REF!)/#REF!^3)</f>
        <v>#REF!</v>
      </c>
      <c r="X139" s="111" t="e">
        <f>S139+2.33*(#REF!*(#REF!-#REF!)/#REF!^3)</f>
        <v>#REF!</v>
      </c>
      <c r="Y139" s="39">
        <f t="shared" si="21"/>
        <v>173.30579656999515</v>
      </c>
      <c r="Z139" s="39">
        <f t="shared" si="22"/>
        <v>118.26557266837794</v>
      </c>
      <c r="AA139" s="39">
        <f t="shared" si="23"/>
        <v>56.518574852654346</v>
      </c>
      <c r="AB139" s="39">
        <f t="shared" si="24"/>
        <v>161.50486200793992</v>
      </c>
      <c r="AC139" s="40">
        <f t="shared" si="25"/>
        <v>57.947650175645585</v>
      </c>
      <c r="AD139" s="39" t="e">
        <f t="shared" si="26"/>
        <v>#REF!</v>
      </c>
      <c r="AE139" s="39" t="e">
        <f t="shared" si="27"/>
        <v>#REF!</v>
      </c>
      <c r="AF139" s="39" t="e">
        <f t="shared" si="28"/>
        <v>#REF!</v>
      </c>
      <c r="AG139" s="39" t="e">
        <f t="shared" si="29"/>
        <v>#REF!</v>
      </c>
      <c r="AH139" s="40" t="e">
        <f t="shared" si="30"/>
        <v>#REF!</v>
      </c>
    </row>
    <row r="140" spans="1:34">
      <c r="A140" s="107" t="s">
        <v>17</v>
      </c>
      <c r="B140" s="26">
        <v>3020400</v>
      </c>
      <c r="C140" s="26">
        <v>7859</v>
      </c>
      <c r="D140" s="26">
        <v>63747</v>
      </c>
      <c r="E140" s="26">
        <v>154463</v>
      </c>
      <c r="F140" s="26">
        <v>98158</v>
      </c>
      <c r="G140" s="26">
        <v>19264</v>
      </c>
      <c r="H140" s="26">
        <v>169440699</v>
      </c>
      <c r="I140" s="26">
        <v>203068590</v>
      </c>
      <c r="J140" s="26">
        <v>306969684</v>
      </c>
      <c r="K140" s="26">
        <v>324945193</v>
      </c>
      <c r="L140" s="26">
        <v>57000898</v>
      </c>
      <c r="N140" s="19" t="s">
        <v>17</v>
      </c>
      <c r="O140" s="131">
        <f t="shared" si="16"/>
        <v>2.6019732485763475E-3</v>
      </c>
      <c r="P140" s="131">
        <f t="shared" si="17"/>
        <v>2.1105482717520857E-2</v>
      </c>
      <c r="Q140" s="131">
        <f t="shared" si="18"/>
        <v>5.1139915243014172E-2</v>
      </c>
      <c r="R140" s="131">
        <f t="shared" si="19"/>
        <v>3.2498344590120513E-2</v>
      </c>
      <c r="S140" s="132">
        <f t="shared" si="20"/>
        <v>6.37796318368428E-3</v>
      </c>
      <c r="T140" s="110" t="e">
        <f>O140+2.33*(#REF!*(#REF!-#REF!)/#REF!^3)</f>
        <v>#REF!</v>
      </c>
      <c r="U140" s="110" t="e">
        <f>P140+2.33*(#REF!*(#REF!-#REF!)/#REF!^3)</f>
        <v>#REF!</v>
      </c>
      <c r="V140" s="110" t="e">
        <f>Q140+2.33*(#REF!*(#REF!-#REF!)/#REF!^3)</f>
        <v>#REF!</v>
      </c>
      <c r="W140" s="110" t="e">
        <f>R140+2.33*(#REF!*(#REF!-#REF!)/#REF!^3)</f>
        <v>#REF!</v>
      </c>
      <c r="X140" s="111" t="e">
        <f>S140+2.33*(#REF!*(#REF!-#REF!)/#REF!^3)</f>
        <v>#REF!</v>
      </c>
      <c r="Y140" s="39">
        <f t="shared" si="21"/>
        <v>56.098761422328167</v>
      </c>
      <c r="Z140" s="39">
        <f t="shared" si="22"/>
        <v>67.232350019864924</v>
      </c>
      <c r="AA140" s="39">
        <f t="shared" si="23"/>
        <v>101.63212951926897</v>
      </c>
      <c r="AB140" s="39">
        <f t="shared" si="24"/>
        <v>107.58349655674745</v>
      </c>
      <c r="AC140" s="40">
        <f t="shared" si="25"/>
        <v>18.871969937756589</v>
      </c>
      <c r="AD140" s="39" t="e">
        <f t="shared" si="26"/>
        <v>#REF!</v>
      </c>
      <c r="AE140" s="39" t="e">
        <f t="shared" si="27"/>
        <v>#REF!</v>
      </c>
      <c r="AF140" s="39" t="e">
        <f t="shared" si="28"/>
        <v>#REF!</v>
      </c>
      <c r="AG140" s="39" t="e">
        <f t="shared" si="29"/>
        <v>#REF!</v>
      </c>
      <c r="AH140" s="40" t="e">
        <f t="shared" si="30"/>
        <v>#REF!</v>
      </c>
    </row>
    <row r="141" spans="1:34">
      <c r="A141" s="107" t="s">
        <v>15</v>
      </c>
      <c r="B141" s="26">
        <v>952056</v>
      </c>
      <c r="C141" s="26">
        <v>4559</v>
      </c>
      <c r="D141" s="26">
        <v>29633</v>
      </c>
      <c r="E141" s="26">
        <v>31708</v>
      </c>
      <c r="F141" s="26">
        <v>69464</v>
      </c>
      <c r="G141" s="26">
        <v>8367</v>
      </c>
      <c r="H141" s="26">
        <v>47716750</v>
      </c>
      <c r="I141" s="26">
        <v>98618453</v>
      </c>
      <c r="J141" s="26">
        <v>31052228</v>
      </c>
      <c r="K141" s="26">
        <v>199981537</v>
      </c>
      <c r="L141" s="26">
        <v>43162342</v>
      </c>
      <c r="N141" s="19" t="s">
        <v>15</v>
      </c>
      <c r="O141" s="131">
        <f t="shared" si="16"/>
        <v>4.7885838648146746E-3</v>
      </c>
      <c r="P141" s="131">
        <f t="shared" si="17"/>
        <v>3.1125269942104246E-2</v>
      </c>
      <c r="Q141" s="131">
        <f t="shared" si="18"/>
        <v>3.3304763585335316E-2</v>
      </c>
      <c r="R141" s="131">
        <f t="shared" si="19"/>
        <v>7.2962094666700283E-2</v>
      </c>
      <c r="S141" s="132">
        <f t="shared" si="20"/>
        <v>8.7883485845370434E-3</v>
      </c>
      <c r="T141" s="110" t="e">
        <f>O141+2.33*(#REF!*(#REF!-#REF!)/#REF!^3)</f>
        <v>#REF!</v>
      </c>
      <c r="U141" s="110" t="e">
        <f>P141+2.33*(#REF!*(#REF!-#REF!)/#REF!^3)</f>
        <v>#REF!</v>
      </c>
      <c r="V141" s="110" t="e">
        <f>Q141+2.33*(#REF!*(#REF!-#REF!)/#REF!^3)</f>
        <v>#REF!</v>
      </c>
      <c r="W141" s="110" t="e">
        <f>R141+2.33*(#REF!*(#REF!-#REF!)/#REF!^3)</f>
        <v>#REF!</v>
      </c>
      <c r="X141" s="111" t="e">
        <f>S141+2.33*(#REF!*(#REF!-#REF!)/#REF!^3)</f>
        <v>#REF!</v>
      </c>
      <c r="Y141" s="39">
        <f t="shared" si="21"/>
        <v>50.119688337660811</v>
      </c>
      <c r="Z141" s="39">
        <f t="shared" si="22"/>
        <v>103.58471875603956</v>
      </c>
      <c r="AA141" s="39">
        <f t="shared" si="23"/>
        <v>32.615967968270773</v>
      </c>
      <c r="AB141" s="39">
        <f t="shared" si="24"/>
        <v>210.05228368919475</v>
      </c>
      <c r="AC141" s="40">
        <f t="shared" si="25"/>
        <v>45.335927718537562</v>
      </c>
      <c r="AD141" s="39" t="e">
        <f t="shared" si="26"/>
        <v>#REF!</v>
      </c>
      <c r="AE141" s="39" t="e">
        <f t="shared" si="27"/>
        <v>#REF!</v>
      </c>
      <c r="AF141" s="39" t="e">
        <f t="shared" si="28"/>
        <v>#REF!</v>
      </c>
      <c r="AG141" s="39" t="e">
        <f t="shared" si="29"/>
        <v>#REF!</v>
      </c>
      <c r="AH141" s="40" t="e">
        <f t="shared" si="30"/>
        <v>#REF!</v>
      </c>
    </row>
    <row r="142" spans="1:34">
      <c r="A142" s="107" t="s">
        <v>23</v>
      </c>
      <c r="B142" s="26">
        <v>1674568</v>
      </c>
      <c r="C142" s="26">
        <v>12660</v>
      </c>
      <c r="D142" s="26">
        <v>43777</v>
      </c>
      <c r="E142" s="26">
        <v>59231</v>
      </c>
      <c r="F142" s="26">
        <v>81176</v>
      </c>
      <c r="G142" s="26">
        <v>14253</v>
      </c>
      <c r="H142" s="26">
        <v>248855515</v>
      </c>
      <c r="I142" s="26">
        <v>194118193</v>
      </c>
      <c r="J142" s="26">
        <v>69745381</v>
      </c>
      <c r="K142" s="26">
        <v>243026694</v>
      </c>
      <c r="L142" s="26">
        <v>76552458</v>
      </c>
      <c r="N142" s="19" t="s">
        <v>23</v>
      </c>
      <c r="O142" s="131">
        <f t="shared" si="16"/>
        <v>7.5601587991649191E-3</v>
      </c>
      <c r="P142" s="131">
        <f t="shared" si="17"/>
        <v>2.6142264751267193E-2</v>
      </c>
      <c r="Q142" s="131">
        <f t="shared" si="18"/>
        <v>3.5370913572933441E-2</v>
      </c>
      <c r="R142" s="131">
        <f t="shared" si="19"/>
        <v>4.8475785993760775E-2</v>
      </c>
      <c r="S142" s="132">
        <f t="shared" si="20"/>
        <v>8.5114489229460976E-3</v>
      </c>
      <c r="T142" s="110" t="e">
        <f>O142+2.33*(#REF!*(#REF!-#REF!)/#REF!^3)</f>
        <v>#REF!</v>
      </c>
      <c r="U142" s="110" t="e">
        <f>P142+2.33*(#REF!*(#REF!-#REF!)/#REF!^3)</f>
        <v>#REF!</v>
      </c>
      <c r="V142" s="110" t="e">
        <f>Q142+2.33*(#REF!*(#REF!-#REF!)/#REF!^3)</f>
        <v>#REF!</v>
      </c>
      <c r="W142" s="110" t="e">
        <f>R142+2.33*(#REF!*(#REF!-#REF!)/#REF!^3)</f>
        <v>#REF!</v>
      </c>
      <c r="X142" s="111" t="e">
        <f>S142+2.33*(#REF!*(#REF!-#REF!)/#REF!^3)</f>
        <v>#REF!</v>
      </c>
      <c r="Y142" s="39">
        <f t="shared" si="21"/>
        <v>148.60878447456298</v>
      </c>
      <c r="Z142" s="39">
        <f t="shared" si="22"/>
        <v>115.92135583625149</v>
      </c>
      <c r="AA142" s="39">
        <f t="shared" si="23"/>
        <v>41.649775345044212</v>
      </c>
      <c r="AB142" s="39">
        <f t="shared" si="24"/>
        <v>145.12799360790365</v>
      </c>
      <c r="AC142" s="40">
        <f t="shared" si="25"/>
        <v>45.714750311722185</v>
      </c>
      <c r="AD142" s="39" t="e">
        <f t="shared" si="26"/>
        <v>#REF!</v>
      </c>
      <c r="AE142" s="39" t="e">
        <f t="shared" si="27"/>
        <v>#REF!</v>
      </c>
      <c r="AF142" s="39" t="e">
        <f t="shared" si="28"/>
        <v>#REF!</v>
      </c>
      <c r="AG142" s="39" t="e">
        <f t="shared" si="29"/>
        <v>#REF!</v>
      </c>
      <c r="AH142" s="40" t="e">
        <f t="shared" si="30"/>
        <v>#REF!</v>
      </c>
    </row>
    <row r="143" spans="1:34">
      <c r="A143" s="107" t="s">
        <v>22</v>
      </c>
      <c r="B143" s="26">
        <v>598504</v>
      </c>
      <c r="C143" s="26">
        <v>4924</v>
      </c>
      <c r="D143" s="26">
        <v>16233</v>
      </c>
      <c r="E143" s="26">
        <v>28392</v>
      </c>
      <c r="F143" s="26">
        <v>22640</v>
      </c>
      <c r="G143" s="26">
        <v>5023</v>
      </c>
      <c r="H143" s="26">
        <v>71331464</v>
      </c>
      <c r="I143" s="26">
        <v>50939790</v>
      </c>
      <c r="J143" s="26">
        <v>21653445</v>
      </c>
      <c r="K143" s="26">
        <v>72495041</v>
      </c>
      <c r="L143" s="26">
        <v>22452825</v>
      </c>
      <c r="N143" s="19" t="s">
        <v>22</v>
      </c>
      <c r="O143" s="131">
        <f t="shared" si="16"/>
        <v>8.2271797682220999E-3</v>
      </c>
      <c r="P143" s="131">
        <f t="shared" si="17"/>
        <v>2.7122625746862177E-2</v>
      </c>
      <c r="Q143" s="131">
        <f t="shared" si="18"/>
        <v>4.7438279443412244E-2</v>
      </c>
      <c r="R143" s="131">
        <f t="shared" si="19"/>
        <v>3.7827650274684883E-2</v>
      </c>
      <c r="S143" s="132">
        <f t="shared" si="20"/>
        <v>8.3925921965433813E-3</v>
      </c>
      <c r="T143" s="110" t="e">
        <f>O143+2.33*(#REF!*(#REF!-#REF!)/#REF!^3)</f>
        <v>#REF!</v>
      </c>
      <c r="U143" s="110" t="e">
        <f>P143+2.33*(#REF!*(#REF!-#REF!)/#REF!^3)</f>
        <v>#REF!</v>
      </c>
      <c r="V143" s="110" t="e">
        <f>Q143+2.33*(#REF!*(#REF!-#REF!)/#REF!^3)</f>
        <v>#REF!</v>
      </c>
      <c r="W143" s="110" t="e">
        <f>R143+2.33*(#REF!*(#REF!-#REF!)/#REF!^3)</f>
        <v>#REF!</v>
      </c>
      <c r="X143" s="111" t="e">
        <f>S143+2.33*(#REF!*(#REF!-#REF!)/#REF!^3)</f>
        <v>#REF!</v>
      </c>
      <c r="Y143" s="39">
        <f t="shared" si="21"/>
        <v>119.18293612072767</v>
      </c>
      <c r="Z143" s="39">
        <f t="shared" si="22"/>
        <v>85.111862243193031</v>
      </c>
      <c r="AA143" s="39">
        <f t="shared" si="23"/>
        <v>36.179282009811132</v>
      </c>
      <c r="AB143" s="39">
        <f t="shared" si="24"/>
        <v>121.12707851576597</v>
      </c>
      <c r="AC143" s="40">
        <f t="shared" si="25"/>
        <v>37.514912181038056</v>
      </c>
      <c r="AD143" s="39" t="e">
        <f t="shared" si="26"/>
        <v>#REF!</v>
      </c>
      <c r="AE143" s="39" t="e">
        <f t="shared" si="27"/>
        <v>#REF!</v>
      </c>
      <c r="AF143" s="39" t="e">
        <f t="shared" si="28"/>
        <v>#REF!</v>
      </c>
      <c r="AG143" s="39" t="e">
        <f t="shared" si="29"/>
        <v>#REF!</v>
      </c>
      <c r="AH143" s="40" t="e">
        <f t="shared" si="30"/>
        <v>#REF!</v>
      </c>
    </row>
    <row r="144" spans="1:34">
      <c r="A144" s="107" t="s">
        <v>16</v>
      </c>
      <c r="B144" s="26">
        <v>4216916</v>
      </c>
      <c r="C144" s="26">
        <v>6305</v>
      </c>
      <c r="D144" s="26">
        <v>95052</v>
      </c>
      <c r="E144" s="26">
        <v>157263</v>
      </c>
      <c r="F144" s="26">
        <v>167208</v>
      </c>
      <c r="G144" s="26">
        <v>46410</v>
      </c>
      <c r="H144" s="26">
        <v>113509456</v>
      </c>
      <c r="I144" s="26">
        <v>360758259</v>
      </c>
      <c r="J144" s="26">
        <v>139322207</v>
      </c>
      <c r="K144" s="26">
        <v>534729642</v>
      </c>
      <c r="L144" s="26">
        <v>254338412</v>
      </c>
      <c r="N144" s="19" t="s">
        <v>16</v>
      </c>
      <c r="O144" s="131">
        <f t="shared" si="16"/>
        <v>1.4951685070321533E-3</v>
      </c>
      <c r="P144" s="131">
        <f t="shared" si="17"/>
        <v>2.2540643446537705E-2</v>
      </c>
      <c r="Q144" s="131">
        <f t="shared" si="18"/>
        <v>3.7293367949468283E-2</v>
      </c>
      <c r="R144" s="131">
        <f t="shared" si="19"/>
        <v>3.9651726522415907E-2</v>
      </c>
      <c r="S144" s="132">
        <f t="shared" si="20"/>
        <v>1.1005673340422243E-2</v>
      </c>
      <c r="T144" s="110" t="e">
        <f>O144+2.33*(#REF!*(#REF!-#REF!)/#REF!^3)</f>
        <v>#REF!</v>
      </c>
      <c r="U144" s="110" t="e">
        <f>P144+2.33*(#REF!*(#REF!-#REF!)/#REF!^3)</f>
        <v>#REF!</v>
      </c>
      <c r="V144" s="110" t="e">
        <f>Q144+2.33*(#REF!*(#REF!-#REF!)/#REF!^3)</f>
        <v>#REF!</v>
      </c>
      <c r="W144" s="110" t="e">
        <f>R144+2.33*(#REF!*(#REF!-#REF!)/#REF!^3)</f>
        <v>#REF!</v>
      </c>
      <c r="X144" s="111" t="e">
        <f>S144+2.33*(#REF!*(#REF!-#REF!)/#REF!^3)</f>
        <v>#REF!</v>
      </c>
      <c r="Y144" s="39">
        <f t="shared" si="21"/>
        <v>26.917646924909103</v>
      </c>
      <c r="Z144" s="39">
        <f t="shared" si="22"/>
        <v>85.550259715868179</v>
      </c>
      <c r="AA144" s="39">
        <f t="shared" si="23"/>
        <v>33.038886001049107</v>
      </c>
      <c r="AB144" s="39">
        <f t="shared" si="24"/>
        <v>126.80585574860869</v>
      </c>
      <c r="AC144" s="40">
        <f t="shared" si="25"/>
        <v>60.313843576680206</v>
      </c>
      <c r="AD144" s="39" t="e">
        <f t="shared" si="26"/>
        <v>#REF!</v>
      </c>
      <c r="AE144" s="39" t="e">
        <f t="shared" si="27"/>
        <v>#REF!</v>
      </c>
      <c r="AF144" s="39" t="e">
        <f t="shared" si="28"/>
        <v>#REF!</v>
      </c>
      <c r="AG144" s="39" t="e">
        <f t="shared" si="29"/>
        <v>#REF!</v>
      </c>
      <c r="AH144" s="40" t="e">
        <f t="shared" si="30"/>
        <v>#REF!</v>
      </c>
    </row>
    <row r="145" spans="1:42">
      <c r="A145" s="107" t="s">
        <v>39</v>
      </c>
      <c r="B145" s="26">
        <v>2425812</v>
      </c>
      <c r="C145" s="26">
        <v>22068</v>
      </c>
      <c r="D145" s="26">
        <v>99421</v>
      </c>
      <c r="E145" s="26">
        <v>202188</v>
      </c>
      <c r="F145" s="26">
        <v>170708</v>
      </c>
      <c r="G145" s="26">
        <v>26999</v>
      </c>
      <c r="H145" s="26">
        <v>291310514</v>
      </c>
      <c r="I145" s="26">
        <v>355023411</v>
      </c>
      <c r="J145" s="26">
        <v>148864467</v>
      </c>
      <c r="K145" s="26">
        <v>612265543</v>
      </c>
      <c r="L145" s="26">
        <v>73186757</v>
      </c>
      <c r="N145" s="19" t="s">
        <v>39</v>
      </c>
      <c r="O145" s="131">
        <f t="shared" si="16"/>
        <v>9.0971600437296865E-3</v>
      </c>
      <c r="P145" s="131">
        <f t="shared" si="17"/>
        <v>4.0984627003246746E-2</v>
      </c>
      <c r="Q145" s="131">
        <f t="shared" si="18"/>
        <v>8.3348585958021484E-2</v>
      </c>
      <c r="R145" s="131">
        <f t="shared" si="19"/>
        <v>7.0371487980107283E-2</v>
      </c>
      <c r="S145" s="132">
        <f t="shared" si="20"/>
        <v>1.1129881458249856E-2</v>
      </c>
      <c r="T145" s="110" t="e">
        <f>O145+2.33*(#REF!*(#REF!-#REF!)/#REF!^3)</f>
        <v>#REF!</v>
      </c>
      <c r="U145" s="110" t="e">
        <f>P145+2.33*(#REF!*(#REF!-#REF!)/#REF!^3)</f>
        <v>#REF!</v>
      </c>
      <c r="V145" s="110" t="e">
        <f>Q145+2.33*(#REF!*(#REF!-#REF!)/#REF!^3)</f>
        <v>#REF!</v>
      </c>
      <c r="W145" s="110" t="e">
        <f>R145+2.33*(#REF!*(#REF!-#REF!)/#REF!^3)</f>
        <v>#REF!</v>
      </c>
      <c r="X145" s="111" t="e">
        <f>S145+2.33*(#REF!*(#REF!-#REF!)/#REF!^3)</f>
        <v>#REF!</v>
      </c>
      <c r="Y145" s="39">
        <f t="shared" si="21"/>
        <v>120.08783615548113</v>
      </c>
      <c r="Z145" s="39">
        <f t="shared" si="22"/>
        <v>146.35240117535901</v>
      </c>
      <c r="AA145" s="39">
        <f t="shared" si="23"/>
        <v>61.366860663563379</v>
      </c>
      <c r="AB145" s="39">
        <f t="shared" si="24"/>
        <v>252.39612261791103</v>
      </c>
      <c r="AC145" s="40">
        <f t="shared" si="25"/>
        <v>30.170003693608574</v>
      </c>
      <c r="AD145" s="39" t="e">
        <f t="shared" si="26"/>
        <v>#REF!</v>
      </c>
      <c r="AE145" s="39" t="e">
        <f t="shared" si="27"/>
        <v>#REF!</v>
      </c>
      <c r="AF145" s="39" t="e">
        <f t="shared" si="28"/>
        <v>#REF!</v>
      </c>
      <c r="AG145" s="39" t="e">
        <f t="shared" si="29"/>
        <v>#REF!</v>
      </c>
      <c r="AH145" s="40" t="e">
        <f t="shared" si="30"/>
        <v>#REF!</v>
      </c>
    </row>
    <row r="146" spans="1:42">
      <c r="A146" s="107" t="s">
        <v>12</v>
      </c>
      <c r="B146" s="26">
        <v>4117444</v>
      </c>
      <c r="C146" s="26">
        <v>6677</v>
      </c>
      <c r="D146" s="26">
        <v>118641</v>
      </c>
      <c r="E146" s="26">
        <v>65470</v>
      </c>
      <c r="F146" s="26">
        <v>195973</v>
      </c>
      <c r="G146" s="26">
        <v>27480</v>
      </c>
      <c r="H146" s="26">
        <v>103766492</v>
      </c>
      <c r="I146" s="26">
        <v>203416993</v>
      </c>
      <c r="J146" s="26">
        <v>103778278</v>
      </c>
      <c r="K146" s="26">
        <v>334269325</v>
      </c>
      <c r="L146" s="26">
        <v>86637239</v>
      </c>
      <c r="N146" s="19" t="s">
        <v>12</v>
      </c>
      <c r="O146" s="131">
        <f t="shared" si="16"/>
        <v>1.6216371127330451E-3</v>
      </c>
      <c r="P146" s="131">
        <f t="shared" si="17"/>
        <v>2.8814235239143508E-2</v>
      </c>
      <c r="Q146" s="131">
        <f t="shared" si="18"/>
        <v>1.5900641271623852E-2</v>
      </c>
      <c r="R146" s="131">
        <f t="shared" si="19"/>
        <v>4.7595790009530181E-2</v>
      </c>
      <c r="S146" s="132">
        <f t="shared" si="20"/>
        <v>6.6740434113979445E-3</v>
      </c>
      <c r="T146" s="110" t="e">
        <f>O146+2.33*(#REF!*(#REF!-#REF!)/#REF!^3)</f>
        <v>#REF!</v>
      </c>
      <c r="U146" s="110" t="e">
        <f>P146+2.33*(#REF!*(#REF!-#REF!)/#REF!^3)</f>
        <v>#REF!</v>
      </c>
      <c r="V146" s="110" t="e">
        <f>Q146+2.33*(#REF!*(#REF!-#REF!)/#REF!^3)</f>
        <v>#REF!</v>
      </c>
      <c r="W146" s="110" t="e">
        <f>R146+2.33*(#REF!*(#REF!-#REF!)/#REF!^3)</f>
        <v>#REF!</v>
      </c>
      <c r="X146" s="111" t="e">
        <f>S146+2.33*(#REF!*(#REF!-#REF!)/#REF!^3)</f>
        <v>#REF!</v>
      </c>
      <c r="Y146" s="39">
        <f t="shared" si="21"/>
        <v>25.201676574107626</v>
      </c>
      <c r="Z146" s="39">
        <f t="shared" si="22"/>
        <v>49.403706037046284</v>
      </c>
      <c r="AA146" s="39">
        <f t="shared" si="23"/>
        <v>25.204539029553285</v>
      </c>
      <c r="AB146" s="39">
        <f t="shared" si="24"/>
        <v>81.183696730301619</v>
      </c>
      <c r="AC146" s="40">
        <f t="shared" si="25"/>
        <v>21.041509975606225</v>
      </c>
      <c r="AD146" s="39" t="e">
        <f t="shared" si="26"/>
        <v>#REF!</v>
      </c>
      <c r="AE146" s="39" t="e">
        <f t="shared" si="27"/>
        <v>#REF!</v>
      </c>
      <c r="AF146" s="39" t="e">
        <f t="shared" si="28"/>
        <v>#REF!</v>
      </c>
      <c r="AG146" s="39" t="e">
        <f t="shared" si="29"/>
        <v>#REF!</v>
      </c>
      <c r="AH146" s="40" t="e">
        <f t="shared" si="30"/>
        <v>#REF!</v>
      </c>
    </row>
    <row r="147" spans="1:42">
      <c r="A147" s="107" t="s">
        <v>29</v>
      </c>
      <c r="B147" s="26">
        <v>1675988</v>
      </c>
      <c r="C147" s="26">
        <v>12746</v>
      </c>
      <c r="D147" s="26">
        <v>46859</v>
      </c>
      <c r="E147" s="26">
        <v>85125</v>
      </c>
      <c r="F147" s="26">
        <v>94754</v>
      </c>
      <c r="G147" s="26">
        <v>25268</v>
      </c>
      <c r="H147" s="26">
        <v>263383080</v>
      </c>
      <c r="I147" s="26">
        <v>88843656</v>
      </c>
      <c r="J147" s="26">
        <v>70706699</v>
      </c>
      <c r="K147" s="26">
        <v>305777049</v>
      </c>
      <c r="L147" s="26">
        <v>148062396</v>
      </c>
      <c r="N147" s="19" t="s">
        <v>29</v>
      </c>
      <c r="O147" s="131">
        <f t="shared" si="16"/>
        <v>7.6050663847235184E-3</v>
      </c>
      <c r="P147" s="131">
        <f t="shared" si="17"/>
        <v>2.7959030732916942E-2</v>
      </c>
      <c r="Q147" s="131">
        <f t="shared" si="18"/>
        <v>5.0790936450618981E-2</v>
      </c>
      <c r="R147" s="131">
        <f t="shared" si="19"/>
        <v>5.6536204316498688E-2</v>
      </c>
      <c r="S147" s="132">
        <f t="shared" si="20"/>
        <v>1.5076480261195187E-2</v>
      </c>
      <c r="T147" s="110" t="e">
        <f>O147+2.33*(#REF!*(#REF!-#REF!)/#REF!^3)</f>
        <v>#REF!</v>
      </c>
      <c r="U147" s="110" t="e">
        <f>P147+2.33*(#REF!*(#REF!-#REF!)/#REF!^3)</f>
        <v>#REF!</v>
      </c>
      <c r="V147" s="110" t="e">
        <f>Q147+2.33*(#REF!*(#REF!-#REF!)/#REF!^3)</f>
        <v>#REF!</v>
      </c>
      <c r="W147" s="110" t="e">
        <f>R147+2.33*(#REF!*(#REF!-#REF!)/#REF!^3)</f>
        <v>#REF!</v>
      </c>
      <c r="X147" s="111" t="e">
        <f>S147+2.33*(#REF!*(#REF!-#REF!)/#REF!^3)</f>
        <v>#REF!</v>
      </c>
      <c r="Y147" s="39">
        <f t="shared" si="21"/>
        <v>157.1509342548992</v>
      </c>
      <c r="Z147" s="39">
        <f t="shared" si="22"/>
        <v>53.009720833323392</v>
      </c>
      <c r="AA147" s="39">
        <f t="shared" si="23"/>
        <v>42.188069962314763</v>
      </c>
      <c r="AB147" s="39">
        <f t="shared" si="24"/>
        <v>182.44584627097569</v>
      </c>
      <c r="AC147" s="40">
        <f t="shared" si="25"/>
        <v>88.343350907047068</v>
      </c>
      <c r="AD147" s="39" t="e">
        <f t="shared" si="26"/>
        <v>#REF!</v>
      </c>
      <c r="AE147" s="39" t="e">
        <f t="shared" si="27"/>
        <v>#REF!</v>
      </c>
      <c r="AF147" s="39" t="e">
        <f t="shared" si="28"/>
        <v>#REF!</v>
      </c>
      <c r="AG147" s="39" t="e">
        <f t="shared" si="29"/>
        <v>#REF!</v>
      </c>
      <c r="AH147" s="40" t="e">
        <f t="shared" si="30"/>
        <v>#REF!</v>
      </c>
    </row>
    <row r="148" spans="1:42">
      <c r="A148" s="107" t="s">
        <v>33</v>
      </c>
      <c r="B148" s="26">
        <v>2797168</v>
      </c>
      <c r="C148" s="26">
        <v>20276</v>
      </c>
      <c r="D148" s="26">
        <v>95914</v>
      </c>
      <c r="E148" s="26">
        <v>163660</v>
      </c>
      <c r="F148" s="26">
        <v>132224</v>
      </c>
      <c r="G148" s="26">
        <v>20972</v>
      </c>
      <c r="H148" s="26">
        <v>305818034</v>
      </c>
      <c r="I148" s="26">
        <v>386300698</v>
      </c>
      <c r="J148" s="26">
        <v>291728688</v>
      </c>
      <c r="K148" s="26">
        <v>568931560</v>
      </c>
      <c r="L148" s="26">
        <v>81058452</v>
      </c>
      <c r="N148" s="19" t="s">
        <v>33</v>
      </c>
      <c r="O148" s="131">
        <f t="shared" si="16"/>
        <v>7.2487601745765719E-3</v>
      </c>
      <c r="P148" s="131">
        <f t="shared" si="17"/>
        <v>3.4289681563638652E-2</v>
      </c>
      <c r="Q148" s="131">
        <f t="shared" si="18"/>
        <v>5.8509177854172506E-2</v>
      </c>
      <c r="R148" s="131">
        <f t="shared" si="19"/>
        <v>4.7270668047110505E-2</v>
      </c>
      <c r="S148" s="132">
        <f t="shared" si="20"/>
        <v>7.4975832699358778E-3</v>
      </c>
      <c r="T148" s="110" t="e">
        <f>O148+2.33*(#REF!*(#REF!-#REF!)/#REF!^3)</f>
        <v>#REF!</v>
      </c>
      <c r="U148" s="110" t="e">
        <f>P148+2.33*(#REF!*(#REF!-#REF!)/#REF!^3)</f>
        <v>#REF!</v>
      </c>
      <c r="V148" s="110" t="e">
        <f>Q148+2.33*(#REF!*(#REF!-#REF!)/#REF!^3)</f>
        <v>#REF!</v>
      </c>
      <c r="W148" s="110" t="e">
        <f>R148+2.33*(#REF!*(#REF!-#REF!)/#REF!^3)</f>
        <v>#REF!</v>
      </c>
      <c r="X148" s="111" t="e">
        <f>S148+2.33*(#REF!*(#REF!-#REF!)/#REF!^3)</f>
        <v>#REF!</v>
      </c>
      <c r="Y148" s="39">
        <f t="shared" si="21"/>
        <v>109.33130723646202</v>
      </c>
      <c r="Z148" s="39">
        <f t="shared" si="22"/>
        <v>138.10421755146635</v>
      </c>
      <c r="AA148" s="39">
        <f t="shared" si="23"/>
        <v>104.29430338113406</v>
      </c>
      <c r="AB148" s="39">
        <f t="shared" si="24"/>
        <v>203.39556294080299</v>
      </c>
      <c r="AC148" s="40">
        <f t="shared" si="25"/>
        <v>28.978757085738145</v>
      </c>
      <c r="AD148" s="39" t="e">
        <f t="shared" si="26"/>
        <v>#REF!</v>
      </c>
      <c r="AE148" s="39" t="e">
        <f t="shared" si="27"/>
        <v>#REF!</v>
      </c>
      <c r="AF148" s="39" t="e">
        <f t="shared" si="28"/>
        <v>#REF!</v>
      </c>
      <c r="AG148" s="39" t="e">
        <f t="shared" si="29"/>
        <v>#REF!</v>
      </c>
      <c r="AH148" s="40" t="e">
        <f t="shared" si="30"/>
        <v>#REF!</v>
      </c>
    </row>
    <row r="149" spans="1:42">
      <c r="A149" s="107" t="s">
        <v>32</v>
      </c>
      <c r="B149" s="26">
        <v>2984032</v>
      </c>
      <c r="C149" s="26">
        <v>26405</v>
      </c>
      <c r="D149" s="26">
        <v>78788</v>
      </c>
      <c r="E149" s="26">
        <v>218676</v>
      </c>
      <c r="F149" s="26">
        <v>116037</v>
      </c>
      <c r="G149" s="26">
        <v>26030</v>
      </c>
      <c r="H149" s="26">
        <v>332814722</v>
      </c>
      <c r="I149" s="26">
        <v>243511306</v>
      </c>
      <c r="J149" s="26">
        <v>217968012</v>
      </c>
      <c r="K149" s="26">
        <v>344436082</v>
      </c>
      <c r="L149" s="26">
        <v>65017828</v>
      </c>
      <c r="N149" s="19" t="s">
        <v>32</v>
      </c>
      <c r="O149" s="131">
        <f t="shared" si="16"/>
        <v>8.8487656968826069E-3</v>
      </c>
      <c r="P149" s="131">
        <f t="shared" si="17"/>
        <v>2.6403202110433132E-2</v>
      </c>
      <c r="Q149" s="131">
        <f t="shared" si="18"/>
        <v>7.3282055956504485E-2</v>
      </c>
      <c r="R149" s="131">
        <f t="shared" si="19"/>
        <v>3.888597709407942E-2</v>
      </c>
      <c r="S149" s="132">
        <f t="shared" si="20"/>
        <v>8.7230968032514389E-3</v>
      </c>
      <c r="T149" s="110" t="e">
        <f>O149+2.33*(#REF!*(#REF!-#REF!)/#REF!^3)</f>
        <v>#REF!</v>
      </c>
      <c r="U149" s="110" t="e">
        <f>P149+2.33*(#REF!*(#REF!-#REF!)/#REF!^3)</f>
        <v>#REF!</v>
      </c>
      <c r="V149" s="110" t="e">
        <f>Q149+2.33*(#REF!*(#REF!-#REF!)/#REF!^3)</f>
        <v>#REF!</v>
      </c>
      <c r="W149" s="110" t="e">
        <f>R149+2.33*(#REF!*(#REF!-#REF!)/#REF!^3)</f>
        <v>#REF!</v>
      </c>
      <c r="X149" s="111" t="e">
        <f>S149+2.33*(#REF!*(#REF!-#REF!)/#REF!^3)</f>
        <v>#REF!</v>
      </c>
      <c r="Y149" s="39">
        <f t="shared" si="21"/>
        <v>111.53188772774554</v>
      </c>
      <c r="Z149" s="39">
        <f t="shared" si="22"/>
        <v>81.604790431201806</v>
      </c>
      <c r="AA149" s="39">
        <f t="shared" si="23"/>
        <v>73.044797106733441</v>
      </c>
      <c r="AB149" s="39">
        <f t="shared" si="24"/>
        <v>115.42640360425089</v>
      </c>
      <c r="AC149" s="40">
        <f t="shared" si="25"/>
        <v>21.788582696164116</v>
      </c>
      <c r="AD149" s="39" t="e">
        <f t="shared" si="26"/>
        <v>#REF!</v>
      </c>
      <c r="AE149" s="39" t="e">
        <f t="shared" si="27"/>
        <v>#REF!</v>
      </c>
      <c r="AF149" s="39" t="e">
        <f t="shared" si="28"/>
        <v>#REF!</v>
      </c>
      <c r="AG149" s="39" t="e">
        <f t="shared" si="29"/>
        <v>#REF!</v>
      </c>
      <c r="AH149" s="40" t="e">
        <f t="shared" si="30"/>
        <v>#REF!</v>
      </c>
    </row>
    <row r="150" spans="1:42">
      <c r="A150" s="107" t="s">
        <v>35</v>
      </c>
      <c r="B150" s="26">
        <v>1369696</v>
      </c>
      <c r="C150" s="26">
        <v>14113</v>
      </c>
      <c r="D150" s="26">
        <v>49236</v>
      </c>
      <c r="E150" s="26">
        <v>67489</v>
      </c>
      <c r="F150" s="26">
        <v>78572</v>
      </c>
      <c r="G150" s="26">
        <v>16754</v>
      </c>
      <c r="H150" s="26">
        <v>221139984</v>
      </c>
      <c r="I150" s="26">
        <v>185577777</v>
      </c>
      <c r="J150" s="26">
        <v>59894689</v>
      </c>
      <c r="K150" s="26">
        <v>251914509</v>
      </c>
      <c r="L150" s="26">
        <v>87629174</v>
      </c>
      <c r="N150" s="19" t="s">
        <v>35</v>
      </c>
      <c r="O150" s="131">
        <f t="shared" si="16"/>
        <v>1.0303746232740696E-2</v>
      </c>
      <c r="P150" s="131">
        <f t="shared" si="17"/>
        <v>3.594666261710628E-2</v>
      </c>
      <c r="Q150" s="131">
        <f t="shared" si="18"/>
        <v>4.9272977361399899E-2</v>
      </c>
      <c r="R150" s="131">
        <f t="shared" si="19"/>
        <v>5.7364553886409833E-2</v>
      </c>
      <c r="S150" s="132">
        <f t="shared" si="20"/>
        <v>1.223191131462748E-2</v>
      </c>
      <c r="T150" s="110" t="e">
        <f>O150+2.33*(#REF!*(#REF!-#REF!)/#REF!^3)</f>
        <v>#REF!</v>
      </c>
      <c r="U150" s="110" t="e">
        <f>P150+2.33*(#REF!*(#REF!-#REF!)/#REF!^3)</f>
        <v>#REF!</v>
      </c>
      <c r="V150" s="110" t="e">
        <f>Q150+2.33*(#REF!*(#REF!-#REF!)/#REF!^3)</f>
        <v>#REF!</v>
      </c>
      <c r="W150" s="110" t="e">
        <f>R150+2.33*(#REF!*(#REF!-#REF!)/#REF!^3)</f>
        <v>#REF!</v>
      </c>
      <c r="X150" s="111" t="e">
        <f>S150+2.33*(#REF!*(#REF!-#REF!)/#REF!^3)</f>
        <v>#REF!</v>
      </c>
      <c r="Y150" s="39">
        <f t="shared" si="21"/>
        <v>161.45187253229915</v>
      </c>
      <c r="Z150" s="39">
        <f t="shared" si="22"/>
        <v>135.48829594304138</v>
      </c>
      <c r="AA150" s="39">
        <f t="shared" si="23"/>
        <v>43.728454343153516</v>
      </c>
      <c r="AB150" s="39">
        <f t="shared" si="24"/>
        <v>183.92001509824078</v>
      </c>
      <c r="AC150" s="40">
        <f t="shared" si="25"/>
        <v>63.97709710767937</v>
      </c>
      <c r="AD150" s="39" t="e">
        <f t="shared" si="26"/>
        <v>#REF!</v>
      </c>
      <c r="AE150" s="39" t="e">
        <f t="shared" si="27"/>
        <v>#REF!</v>
      </c>
      <c r="AF150" s="39" t="e">
        <f t="shared" si="28"/>
        <v>#REF!</v>
      </c>
      <c r="AG150" s="39" t="e">
        <f t="shared" si="29"/>
        <v>#REF!</v>
      </c>
      <c r="AH150" s="40" t="e">
        <f t="shared" si="30"/>
        <v>#REF!</v>
      </c>
    </row>
    <row r="151" spans="1:42">
      <c r="A151" s="107" t="s">
        <v>37</v>
      </c>
      <c r="B151" s="26">
        <v>1293468</v>
      </c>
      <c r="C151" s="26">
        <v>14765</v>
      </c>
      <c r="D151" s="26">
        <v>59158</v>
      </c>
      <c r="E151" s="26">
        <v>46436</v>
      </c>
      <c r="F151" s="26">
        <v>103179</v>
      </c>
      <c r="G151" s="26">
        <v>2335</v>
      </c>
      <c r="H151" s="26">
        <v>172291226</v>
      </c>
      <c r="I151" s="26">
        <v>151739097</v>
      </c>
      <c r="J151" s="26">
        <v>75493221</v>
      </c>
      <c r="K151" s="26">
        <v>254347989</v>
      </c>
      <c r="L151" s="26">
        <v>14017926</v>
      </c>
      <c r="N151" s="19" t="s">
        <v>37</v>
      </c>
      <c r="O151" s="131">
        <f t="shared" si="16"/>
        <v>1.1415048536183347E-2</v>
      </c>
      <c r="P151" s="131">
        <f t="shared" si="17"/>
        <v>4.5735959451644728E-2</v>
      </c>
      <c r="Q151" s="131">
        <f t="shared" si="18"/>
        <v>3.590038562994987E-2</v>
      </c>
      <c r="R151" s="131">
        <f t="shared" si="19"/>
        <v>7.9769271446993667E-2</v>
      </c>
      <c r="S151" s="132">
        <f t="shared" si="20"/>
        <v>1.8052244044692253E-3</v>
      </c>
      <c r="T151" s="110" t="e">
        <f>O151+2.33*(#REF!*(#REF!-#REF!)/#REF!^3)</f>
        <v>#REF!</v>
      </c>
      <c r="U151" s="110" t="e">
        <f>P151+2.33*(#REF!*(#REF!-#REF!)/#REF!^3)</f>
        <v>#REF!</v>
      </c>
      <c r="V151" s="110" t="e">
        <f>Q151+2.33*(#REF!*(#REF!-#REF!)/#REF!^3)</f>
        <v>#REF!</v>
      </c>
      <c r="W151" s="110" t="e">
        <f>R151+2.33*(#REF!*(#REF!-#REF!)/#REF!^3)</f>
        <v>#REF!</v>
      </c>
      <c r="X151" s="111" t="e">
        <f>S151+2.33*(#REF!*(#REF!-#REF!)/#REF!^3)</f>
        <v>#REF!</v>
      </c>
      <c r="Y151" s="39">
        <f t="shared" si="21"/>
        <v>133.20099608185126</v>
      </c>
      <c r="Z151" s="39">
        <f t="shared" si="22"/>
        <v>117.31182912913191</v>
      </c>
      <c r="AA151" s="39">
        <f t="shared" si="23"/>
        <v>58.364969987661077</v>
      </c>
      <c r="AB151" s="39">
        <f t="shared" si="24"/>
        <v>196.6403413149765</v>
      </c>
      <c r="AC151" s="40">
        <f t="shared" si="25"/>
        <v>10.83747413929065</v>
      </c>
      <c r="AD151" s="39" t="e">
        <f t="shared" si="26"/>
        <v>#REF!</v>
      </c>
      <c r="AE151" s="39" t="e">
        <f t="shared" si="27"/>
        <v>#REF!</v>
      </c>
      <c r="AF151" s="39" t="e">
        <f t="shared" si="28"/>
        <v>#REF!</v>
      </c>
      <c r="AG151" s="39" t="e">
        <f t="shared" si="29"/>
        <v>#REF!</v>
      </c>
      <c r="AH151" s="40" t="e">
        <f t="shared" si="30"/>
        <v>#REF!</v>
      </c>
    </row>
    <row r="152" spans="1:42">
      <c r="A152" s="107" t="s">
        <v>21</v>
      </c>
      <c r="B152" s="26">
        <v>621240</v>
      </c>
      <c r="C152" s="26">
        <v>5573</v>
      </c>
      <c r="D152" s="26">
        <v>15642</v>
      </c>
      <c r="E152" s="26">
        <v>21567</v>
      </c>
      <c r="F152" s="26">
        <v>20372</v>
      </c>
      <c r="G152" s="26">
        <v>7091</v>
      </c>
      <c r="H152" s="26">
        <v>66929872</v>
      </c>
      <c r="I152" s="26">
        <v>46192252</v>
      </c>
      <c r="J152" s="26">
        <v>20550534</v>
      </c>
      <c r="K152" s="26">
        <v>62375303</v>
      </c>
      <c r="L152" s="26">
        <v>27580464</v>
      </c>
      <c r="N152" s="19" t="s">
        <v>21</v>
      </c>
      <c r="O152" s="131">
        <f t="shared" si="16"/>
        <v>8.9707681411370799E-3</v>
      </c>
      <c r="P152" s="131">
        <f t="shared" si="17"/>
        <v>2.517867490824802E-2</v>
      </c>
      <c r="Q152" s="131">
        <f t="shared" si="18"/>
        <v>3.4716051767432879E-2</v>
      </c>
      <c r="R152" s="131">
        <f t="shared" si="19"/>
        <v>3.2792479557015003E-2</v>
      </c>
      <c r="S152" s="132">
        <f t="shared" si="20"/>
        <v>1.1414268237718113E-2</v>
      </c>
      <c r="T152" s="110" t="e">
        <f>O152+2.33*(#REF!*(#REF!-#REF!)/#REF!^3)</f>
        <v>#REF!</v>
      </c>
      <c r="U152" s="110" t="e">
        <f>P152+2.33*(#REF!*(#REF!-#REF!)/#REF!^3)</f>
        <v>#REF!</v>
      </c>
      <c r="V152" s="110" t="e">
        <f>Q152+2.33*(#REF!*(#REF!-#REF!)/#REF!^3)</f>
        <v>#REF!</v>
      </c>
      <c r="W152" s="110" t="e">
        <f>R152+2.33*(#REF!*(#REF!-#REF!)/#REF!^3)</f>
        <v>#REF!</v>
      </c>
      <c r="X152" s="111" t="e">
        <f>S152+2.33*(#REF!*(#REF!-#REF!)/#REF!^3)</f>
        <v>#REF!</v>
      </c>
      <c r="Y152" s="39">
        <f t="shared" si="21"/>
        <v>107.73593458244801</v>
      </c>
      <c r="Z152" s="39">
        <f t="shared" si="22"/>
        <v>74.354922413238043</v>
      </c>
      <c r="AA152" s="39">
        <f t="shared" si="23"/>
        <v>33.079862854935293</v>
      </c>
      <c r="AB152" s="39">
        <f t="shared" si="24"/>
        <v>100.40451838258966</v>
      </c>
      <c r="AC152" s="40">
        <f t="shared" si="25"/>
        <v>44.395827699439828</v>
      </c>
      <c r="AD152" s="39" t="e">
        <f t="shared" si="26"/>
        <v>#REF!</v>
      </c>
      <c r="AE152" s="39" t="e">
        <f t="shared" si="27"/>
        <v>#REF!</v>
      </c>
      <c r="AF152" s="39" t="e">
        <f t="shared" si="28"/>
        <v>#REF!</v>
      </c>
      <c r="AG152" s="39" t="e">
        <f t="shared" si="29"/>
        <v>#REF!</v>
      </c>
      <c r="AH152" s="40" t="e">
        <f t="shared" si="30"/>
        <v>#REF!</v>
      </c>
    </row>
    <row r="153" spans="1:42">
      <c r="A153" s="107" t="s">
        <v>90</v>
      </c>
      <c r="B153" s="26">
        <v>80771152</v>
      </c>
      <c r="C153" s="26">
        <v>490859</v>
      </c>
      <c r="D153" s="26">
        <v>2360020</v>
      </c>
      <c r="E153" s="26">
        <v>3905743</v>
      </c>
      <c r="F153" s="26">
        <v>3817957</v>
      </c>
      <c r="G153" s="26">
        <v>806853</v>
      </c>
      <c r="H153" s="26">
        <v>8020722758</v>
      </c>
      <c r="I153" s="26">
        <v>7137360981</v>
      </c>
      <c r="J153" s="26">
        <v>4410498382</v>
      </c>
      <c r="K153" s="26">
        <v>11468566978</v>
      </c>
      <c r="L153" s="26">
        <v>4445278521</v>
      </c>
      <c r="N153" s="15" t="s">
        <v>90</v>
      </c>
      <c r="O153" s="137">
        <f t="shared" si="16"/>
        <v>6.0771573494457524E-3</v>
      </c>
      <c r="P153" s="137">
        <f t="shared" si="17"/>
        <v>2.9218600224991221E-2</v>
      </c>
      <c r="Q153" s="137">
        <f t="shared" si="18"/>
        <v>4.8355667875084905E-2</v>
      </c>
      <c r="R153" s="137">
        <f t="shared" si="19"/>
        <v>4.7268819441872022E-2</v>
      </c>
      <c r="S153" s="138">
        <f t="shared" si="20"/>
        <v>9.9893709575913942E-3</v>
      </c>
      <c r="T153" s="115" t="e">
        <f>O153+2.33*(#REF!*(#REF!-#REF!)/#REF!^3)</f>
        <v>#REF!</v>
      </c>
      <c r="U153" s="115" t="e">
        <f>P153+2.33*(#REF!*(#REF!-#REF!)/#REF!^3)</f>
        <v>#REF!</v>
      </c>
      <c r="V153" s="115" t="e">
        <f>Q153+2.33*(#REF!*(#REF!-#REF!)/#REF!^3)</f>
        <v>#REF!</v>
      </c>
      <c r="W153" s="115" t="e">
        <f>R153+2.33*(#REF!*(#REF!-#REF!)/#REF!^3)</f>
        <v>#REF!</v>
      </c>
      <c r="X153" s="116" t="e">
        <f>S153+2.33*(#REF!*(#REF!-#REF!)/#REF!^3)</f>
        <v>#REF!</v>
      </c>
      <c r="Y153" s="117">
        <f t="shared" si="21"/>
        <v>99.301824468221028</v>
      </c>
      <c r="Z153" s="117">
        <f t="shared" si="22"/>
        <v>88.365224517288055</v>
      </c>
      <c r="AA153" s="117">
        <f t="shared" si="23"/>
        <v>54.604871575930972</v>
      </c>
      <c r="AB153" s="117">
        <f t="shared" si="24"/>
        <v>141.98840420153968</v>
      </c>
      <c r="AC153" s="118">
        <f t="shared" si="25"/>
        <v>55.035472578130367</v>
      </c>
      <c r="AD153" s="117" t="e">
        <f t="shared" si="26"/>
        <v>#REF!</v>
      </c>
      <c r="AE153" s="117" t="e">
        <f t="shared" si="27"/>
        <v>#REF!</v>
      </c>
      <c r="AF153" s="117" t="e">
        <f t="shared" si="28"/>
        <v>#REF!</v>
      </c>
      <c r="AG153" s="117" t="e">
        <f t="shared" si="29"/>
        <v>#REF!</v>
      </c>
      <c r="AH153" s="118" t="e">
        <f t="shared" si="30"/>
        <v>#REF!</v>
      </c>
    </row>
    <row r="154" spans="1:42" ht="15">
      <c r="A154"/>
      <c r="B154"/>
      <c r="C154"/>
      <c r="D154"/>
      <c r="E154"/>
      <c r="F154"/>
      <c r="G154"/>
      <c r="H154"/>
      <c r="I154"/>
      <c r="J154"/>
      <c r="K154"/>
      <c r="L154"/>
    </row>
    <row r="155" spans="1:42" ht="15">
      <c r="A155" s="24" t="s">
        <v>225</v>
      </c>
      <c r="B155" s="24" t="s">
        <v>224</v>
      </c>
      <c r="AD155"/>
      <c r="AE155"/>
      <c r="AF155"/>
      <c r="AG155"/>
      <c r="AH155"/>
      <c r="AI155"/>
      <c r="AJ155"/>
      <c r="AK155"/>
      <c r="AL155"/>
      <c r="AM155"/>
      <c r="AN155"/>
      <c r="AO155"/>
      <c r="AP155"/>
    </row>
    <row r="156" spans="1:42" ht="15">
      <c r="A156" s="24" t="s">
        <v>89</v>
      </c>
      <c r="B156" s="11" t="s">
        <v>20</v>
      </c>
      <c r="C156" s="11" t="s">
        <v>31</v>
      </c>
      <c r="D156" s="11" t="s">
        <v>24</v>
      </c>
      <c r="E156" s="11" t="s">
        <v>19</v>
      </c>
      <c r="F156" s="11" t="s">
        <v>36</v>
      </c>
      <c r="G156" s="11" t="s">
        <v>14</v>
      </c>
      <c r="H156" s="11" t="s">
        <v>26</v>
      </c>
      <c r="I156" s="11" t="s">
        <v>28</v>
      </c>
      <c r="J156" s="11" t="s">
        <v>18</v>
      </c>
      <c r="K156" s="11" t="s">
        <v>27</v>
      </c>
      <c r="L156" s="11" t="s">
        <v>34</v>
      </c>
      <c r="M156" s="11" t="s">
        <v>30</v>
      </c>
      <c r="N156" s="11" t="s">
        <v>25</v>
      </c>
      <c r="O156" s="11" t="s">
        <v>38</v>
      </c>
      <c r="P156" s="11" t="s">
        <v>17</v>
      </c>
      <c r="Q156" s="11" t="s">
        <v>15</v>
      </c>
      <c r="R156" s="11" t="s">
        <v>23</v>
      </c>
      <c r="S156" s="11" t="s">
        <v>22</v>
      </c>
      <c r="T156" s="11" t="s">
        <v>16</v>
      </c>
      <c r="U156" s="11" t="s">
        <v>39</v>
      </c>
      <c r="V156" s="11" t="s">
        <v>12</v>
      </c>
      <c r="W156" s="11" t="s">
        <v>29</v>
      </c>
      <c r="X156" s="11" t="s">
        <v>33</v>
      </c>
      <c r="Y156" s="11" t="s">
        <v>32</v>
      </c>
      <c r="Z156" s="11" t="s">
        <v>35</v>
      </c>
      <c r="AA156" s="11" t="s">
        <v>37</v>
      </c>
      <c r="AB156" s="11" t="s">
        <v>21</v>
      </c>
      <c r="AC156" s="11" t="s">
        <v>90</v>
      </c>
      <c r="AD156"/>
      <c r="AE156"/>
      <c r="AF156"/>
      <c r="AG156"/>
      <c r="AH156"/>
      <c r="AI156"/>
      <c r="AJ156"/>
      <c r="AK156"/>
      <c r="AL156"/>
      <c r="AM156"/>
      <c r="AN156"/>
      <c r="AO156"/>
      <c r="AP156"/>
    </row>
    <row r="157" spans="1:42" ht="15">
      <c r="A157" s="162">
        <v>2009</v>
      </c>
      <c r="B157" s="26">
        <v>124476</v>
      </c>
      <c r="C157" s="26">
        <v>86169</v>
      </c>
      <c r="D157" s="26">
        <v>99611</v>
      </c>
      <c r="E157" s="26">
        <v>107204</v>
      </c>
      <c r="F157" s="26">
        <v>48603</v>
      </c>
      <c r="G157" s="26">
        <v>21242</v>
      </c>
      <c r="H157" s="26">
        <v>26484</v>
      </c>
      <c r="I157" s="26">
        <v>18541</v>
      </c>
      <c r="J157" s="26">
        <v>16056</v>
      </c>
      <c r="K157" s="26">
        <v>164178</v>
      </c>
      <c r="L157" s="26">
        <v>97377</v>
      </c>
      <c r="M157" s="26">
        <v>113282</v>
      </c>
      <c r="N157" s="26">
        <v>103998</v>
      </c>
      <c r="O157" s="26">
        <v>78808</v>
      </c>
      <c r="P157" s="26">
        <v>65869</v>
      </c>
      <c r="Q157" s="26">
        <v>20580</v>
      </c>
      <c r="R157" s="26">
        <v>32731</v>
      </c>
      <c r="S157" s="26">
        <v>12507</v>
      </c>
      <c r="T157" s="26">
        <v>88930</v>
      </c>
      <c r="U157" s="26">
        <v>48426</v>
      </c>
      <c r="V157" s="26">
        <v>80504</v>
      </c>
      <c r="W157" s="26">
        <v>33851</v>
      </c>
      <c r="X157" s="26">
        <v>53635</v>
      </c>
      <c r="Y157" s="26">
        <v>60090</v>
      </c>
      <c r="Z157" s="26">
        <v>27307</v>
      </c>
      <c r="AA157" s="26">
        <v>25762</v>
      </c>
      <c r="AB157" s="26">
        <v>13487</v>
      </c>
      <c r="AC157" s="26">
        <v>1669708</v>
      </c>
      <c r="AD157"/>
      <c r="AE157"/>
      <c r="AF157"/>
      <c r="AG157"/>
      <c r="AH157"/>
      <c r="AI157"/>
      <c r="AJ157"/>
      <c r="AK157"/>
      <c r="AL157"/>
      <c r="AM157"/>
      <c r="AN157"/>
      <c r="AO157"/>
      <c r="AP157"/>
    </row>
    <row r="158" spans="1:42" ht="15">
      <c r="A158" s="162">
        <v>2010</v>
      </c>
      <c r="B158" s="26">
        <v>128032</v>
      </c>
      <c r="C158" s="26">
        <v>88535</v>
      </c>
      <c r="D158" s="26">
        <v>102425</v>
      </c>
      <c r="E158" s="26">
        <v>110452</v>
      </c>
      <c r="F158" s="26">
        <v>50274</v>
      </c>
      <c r="G158" s="26">
        <v>21499</v>
      </c>
      <c r="H158" s="26">
        <v>27045</v>
      </c>
      <c r="I158" s="26">
        <v>18987</v>
      </c>
      <c r="J158" s="26">
        <v>16645</v>
      </c>
      <c r="K158" s="26">
        <v>168066</v>
      </c>
      <c r="L158" s="26">
        <v>100164</v>
      </c>
      <c r="M158" s="26">
        <v>116897</v>
      </c>
      <c r="N158" s="26">
        <v>105229</v>
      </c>
      <c r="O158" s="26">
        <v>80581</v>
      </c>
      <c r="P158" s="26">
        <v>67340</v>
      </c>
      <c r="Q158" s="26">
        <v>20970</v>
      </c>
      <c r="R158" s="26">
        <v>34081</v>
      </c>
      <c r="S158" s="26">
        <v>12828</v>
      </c>
      <c r="T158" s="26">
        <v>91306</v>
      </c>
      <c r="U158" s="26">
        <v>49443</v>
      </c>
      <c r="V158" s="26">
        <v>83539</v>
      </c>
      <c r="W158" s="26">
        <v>34932</v>
      </c>
      <c r="X158" s="26">
        <v>55364</v>
      </c>
      <c r="Y158" s="26">
        <v>62046</v>
      </c>
      <c r="Z158" s="26">
        <v>28066</v>
      </c>
      <c r="AA158" s="26">
        <v>26502</v>
      </c>
      <c r="AB158" s="26">
        <v>13768</v>
      </c>
      <c r="AC158" s="26">
        <v>1715016</v>
      </c>
      <c r="AD158"/>
      <c r="AE158"/>
      <c r="AF158"/>
      <c r="AG158"/>
      <c r="AH158"/>
      <c r="AI158"/>
      <c r="AJ158"/>
      <c r="AK158"/>
      <c r="AL158"/>
      <c r="AM158"/>
      <c r="AN158"/>
      <c r="AO158"/>
      <c r="AP158"/>
    </row>
    <row r="159" spans="1:42" ht="15">
      <c r="A159" s="162">
        <v>2011</v>
      </c>
      <c r="B159" s="26">
        <v>134087</v>
      </c>
      <c r="C159" s="26">
        <v>92451</v>
      </c>
      <c r="D159" s="26">
        <v>108178</v>
      </c>
      <c r="E159" s="26">
        <v>116417</v>
      </c>
      <c r="F159" s="26">
        <v>53743</v>
      </c>
      <c r="G159" s="26">
        <v>22056</v>
      </c>
      <c r="H159" s="26">
        <v>28013</v>
      </c>
      <c r="I159" s="26">
        <v>19782</v>
      </c>
      <c r="J159" s="26">
        <v>17567</v>
      </c>
      <c r="K159" s="26">
        <v>176382</v>
      </c>
      <c r="L159" s="26">
        <v>105552</v>
      </c>
      <c r="M159" s="26">
        <v>121832</v>
      </c>
      <c r="N159" s="26">
        <v>108496</v>
      </c>
      <c r="O159" s="26">
        <v>84510</v>
      </c>
      <c r="P159" s="26">
        <v>70278</v>
      </c>
      <c r="Q159" s="26">
        <v>21692</v>
      </c>
      <c r="R159" s="26">
        <v>36219</v>
      </c>
      <c r="S159" s="26">
        <v>13370</v>
      </c>
      <c r="T159" s="26">
        <v>94703</v>
      </c>
      <c r="U159" s="26">
        <v>51171</v>
      </c>
      <c r="V159" s="26">
        <v>88263</v>
      </c>
      <c r="W159" s="26">
        <v>36817</v>
      </c>
      <c r="X159" s="26">
        <v>59167</v>
      </c>
      <c r="Y159" s="26">
        <v>65620</v>
      </c>
      <c r="Z159" s="26">
        <v>29818</v>
      </c>
      <c r="AA159" s="26">
        <v>28125</v>
      </c>
      <c r="AB159" s="26">
        <v>14202</v>
      </c>
      <c r="AC159" s="26">
        <v>1798511</v>
      </c>
      <c r="AD159"/>
      <c r="AE159"/>
      <c r="AF159"/>
      <c r="AG159"/>
      <c r="AH159"/>
      <c r="AI159"/>
      <c r="AJ159"/>
      <c r="AK159"/>
      <c r="AL159"/>
      <c r="AM159"/>
      <c r="AN159"/>
      <c r="AO159"/>
      <c r="AP159"/>
    </row>
    <row r="160" spans="1:42" ht="15">
      <c r="A160" s="162">
        <v>2012</v>
      </c>
      <c r="B160" s="26">
        <v>143719</v>
      </c>
      <c r="C160" s="26">
        <v>97639</v>
      </c>
      <c r="D160" s="26">
        <v>117379</v>
      </c>
      <c r="E160" s="26">
        <v>124662</v>
      </c>
      <c r="F160" s="26">
        <v>58413</v>
      </c>
      <c r="G160" s="26">
        <v>22842</v>
      </c>
      <c r="H160" s="26">
        <v>29287</v>
      </c>
      <c r="I160" s="26">
        <v>20922</v>
      </c>
      <c r="J160" s="26">
        <v>19074</v>
      </c>
      <c r="K160" s="26">
        <v>188611</v>
      </c>
      <c r="L160" s="26">
        <v>114015</v>
      </c>
      <c r="M160" s="26">
        <v>130201</v>
      </c>
      <c r="N160" s="26">
        <v>112912</v>
      </c>
      <c r="O160" s="26">
        <v>89925</v>
      </c>
      <c r="P160" s="26">
        <v>74253</v>
      </c>
      <c r="Q160" s="26">
        <v>22774</v>
      </c>
      <c r="R160" s="26">
        <v>39541</v>
      </c>
      <c r="S160" s="26">
        <v>14171</v>
      </c>
      <c r="T160" s="26">
        <v>100390</v>
      </c>
      <c r="U160" s="26">
        <v>53826</v>
      </c>
      <c r="V160" s="26">
        <v>95994</v>
      </c>
      <c r="W160" s="26">
        <v>39716</v>
      </c>
      <c r="X160" s="26">
        <v>64490</v>
      </c>
      <c r="Y160" s="26">
        <v>70878</v>
      </c>
      <c r="Z160" s="26">
        <v>32358</v>
      </c>
      <c r="AA160" s="26">
        <v>30726</v>
      </c>
      <c r="AB160" s="26">
        <v>14847</v>
      </c>
      <c r="AC160" s="26">
        <v>1923565</v>
      </c>
      <c r="AD160"/>
      <c r="AE160"/>
      <c r="AF160"/>
      <c r="AG160"/>
      <c r="AH160"/>
      <c r="AI160"/>
      <c r="AJ160"/>
      <c r="AK160"/>
      <c r="AL160"/>
      <c r="AM160"/>
      <c r="AN160"/>
      <c r="AO160"/>
      <c r="AP160"/>
    </row>
    <row r="161" spans="1:56" ht="15">
      <c r="A161" s="162">
        <v>2013</v>
      </c>
      <c r="B161" s="26">
        <v>149961</v>
      </c>
      <c r="C161" s="26">
        <v>102874</v>
      </c>
      <c r="D161" s="26">
        <v>124630</v>
      </c>
      <c r="E161" s="26">
        <v>131890</v>
      </c>
      <c r="F161" s="26">
        <v>62390</v>
      </c>
      <c r="G161" s="26">
        <v>23576</v>
      </c>
      <c r="H161" s="26">
        <v>30406</v>
      </c>
      <c r="I161" s="26">
        <v>21753</v>
      </c>
      <c r="J161" s="26">
        <v>20260</v>
      </c>
      <c r="K161" s="26">
        <v>197958</v>
      </c>
      <c r="L161" s="26">
        <v>121133</v>
      </c>
      <c r="M161" s="26">
        <v>136975</v>
      </c>
      <c r="N161" s="26">
        <v>115894</v>
      </c>
      <c r="O161" s="26">
        <v>93994</v>
      </c>
      <c r="P161" s="26">
        <v>77167</v>
      </c>
      <c r="Q161" s="26">
        <v>23515</v>
      </c>
      <c r="R161" s="26">
        <v>42234</v>
      </c>
      <c r="S161" s="26">
        <v>14822</v>
      </c>
      <c r="T161" s="26">
        <v>104853</v>
      </c>
      <c r="U161" s="26">
        <v>55906</v>
      </c>
      <c r="V161" s="26">
        <v>101955</v>
      </c>
      <c r="W161" s="26">
        <v>41813</v>
      </c>
      <c r="X161" s="26">
        <v>68772</v>
      </c>
      <c r="Y161" s="26">
        <v>75031</v>
      </c>
      <c r="Z161" s="26">
        <v>34574</v>
      </c>
      <c r="AA161" s="26">
        <v>32813</v>
      </c>
      <c r="AB161" s="26">
        <v>15421</v>
      </c>
      <c r="AC161" s="26">
        <v>2022570</v>
      </c>
      <c r="AD161"/>
      <c r="AE161"/>
      <c r="AF161"/>
      <c r="AG161"/>
      <c r="AH161"/>
      <c r="AI161"/>
      <c r="AJ161"/>
      <c r="AK161"/>
      <c r="AL161"/>
      <c r="AM161"/>
      <c r="AN161"/>
      <c r="AO161"/>
      <c r="AP161"/>
    </row>
    <row r="162" spans="1:56" ht="15">
      <c r="A162" s="162">
        <v>2014</v>
      </c>
      <c r="B162" s="26">
        <v>157318</v>
      </c>
      <c r="C162" s="26">
        <v>106510</v>
      </c>
      <c r="D162" s="26">
        <v>131541</v>
      </c>
      <c r="E162" s="26">
        <v>137320</v>
      </c>
      <c r="F162" s="26">
        <v>65824</v>
      </c>
      <c r="G162" s="26">
        <v>24543</v>
      </c>
      <c r="H162" s="26">
        <v>31292</v>
      </c>
      <c r="I162" s="26">
        <v>22750</v>
      </c>
      <c r="J162" s="26">
        <v>21214</v>
      </c>
      <c r="K162" s="26">
        <v>206628</v>
      </c>
      <c r="L162" s="26">
        <v>126492</v>
      </c>
      <c r="M162" s="26">
        <v>142438</v>
      </c>
      <c r="N162" s="26">
        <v>120678</v>
      </c>
      <c r="O162" s="26">
        <v>97871</v>
      </c>
      <c r="P162" s="26">
        <v>79244</v>
      </c>
      <c r="Q162" s="26">
        <v>24476</v>
      </c>
      <c r="R162" s="26">
        <v>44620</v>
      </c>
      <c r="S162" s="26">
        <v>15428</v>
      </c>
      <c r="T162" s="26">
        <v>109295</v>
      </c>
      <c r="U162" s="26">
        <v>60343</v>
      </c>
      <c r="V162" s="26">
        <v>107616</v>
      </c>
      <c r="W162" s="26">
        <v>44205</v>
      </c>
      <c r="X162" s="26">
        <v>73336</v>
      </c>
      <c r="Y162" s="26">
        <v>78833</v>
      </c>
      <c r="Z162" s="26">
        <v>36247</v>
      </c>
      <c r="AA162" s="26">
        <v>34163</v>
      </c>
      <c r="AB162" s="26">
        <v>15923</v>
      </c>
      <c r="AC162" s="26">
        <v>2116148</v>
      </c>
      <c r="AD162"/>
      <c r="AE162"/>
      <c r="AF162"/>
      <c r="AG162"/>
      <c r="AH162"/>
      <c r="AI162"/>
      <c r="AJ162"/>
      <c r="AK162"/>
      <c r="AL162"/>
      <c r="AM162"/>
      <c r="AN162"/>
      <c r="AO162"/>
      <c r="AP162"/>
    </row>
    <row r="163" spans="1:56" ht="15">
      <c r="A163" s="162">
        <v>2015</v>
      </c>
      <c r="B163" s="26">
        <v>160928</v>
      </c>
      <c r="C163" s="26">
        <v>107240</v>
      </c>
      <c r="D163" s="26">
        <v>132543</v>
      </c>
      <c r="E163" s="26">
        <v>138591</v>
      </c>
      <c r="F163" s="26">
        <v>67393</v>
      </c>
      <c r="G163" s="26">
        <v>25292</v>
      </c>
      <c r="H163" s="26">
        <v>31971</v>
      </c>
      <c r="I163" s="26">
        <v>23382</v>
      </c>
      <c r="J163" s="26">
        <v>21635</v>
      </c>
      <c r="K163" s="26">
        <v>210568</v>
      </c>
      <c r="L163" s="26">
        <v>127673</v>
      </c>
      <c r="M163" s="26">
        <v>145420</v>
      </c>
      <c r="N163" s="26">
        <v>121951</v>
      </c>
      <c r="O163" s="26">
        <v>100084</v>
      </c>
      <c r="P163" s="26">
        <v>79241</v>
      </c>
      <c r="Q163" s="26">
        <v>25066</v>
      </c>
      <c r="R163" s="26">
        <v>45654</v>
      </c>
      <c r="S163" s="26">
        <v>15811</v>
      </c>
      <c r="T163" s="26">
        <v>111889</v>
      </c>
      <c r="U163" s="26">
        <v>66625</v>
      </c>
      <c r="V163" s="26">
        <v>111005</v>
      </c>
      <c r="W163" s="26">
        <v>45250</v>
      </c>
      <c r="X163" s="26">
        <v>76329</v>
      </c>
      <c r="Y163" s="26">
        <v>80777</v>
      </c>
      <c r="Z163" s="26">
        <v>37116</v>
      </c>
      <c r="AA163" s="26">
        <v>34690</v>
      </c>
      <c r="AB163" s="26">
        <v>16285</v>
      </c>
      <c r="AC163" s="26">
        <v>2160409</v>
      </c>
      <c r="AD163"/>
      <c r="AE163"/>
      <c r="AF163"/>
      <c r="AG163"/>
      <c r="AH163"/>
      <c r="AI163"/>
      <c r="AJ163"/>
      <c r="AK163"/>
      <c r="AL163"/>
      <c r="AM163"/>
      <c r="AN163"/>
      <c r="AO163"/>
      <c r="AP163"/>
    </row>
    <row r="164" spans="1:56" ht="15">
      <c r="A164" s="162">
        <v>2016</v>
      </c>
      <c r="B164" s="26">
        <v>166245</v>
      </c>
      <c r="C164" s="26">
        <v>109289</v>
      </c>
      <c r="D164" s="26">
        <v>135874</v>
      </c>
      <c r="E164" s="26">
        <v>141914</v>
      </c>
      <c r="F164" s="26">
        <v>69658</v>
      </c>
      <c r="G164" s="26">
        <v>26158</v>
      </c>
      <c r="H164" s="26">
        <v>33253</v>
      </c>
      <c r="I164" s="26">
        <v>24189</v>
      </c>
      <c r="J164" s="26">
        <v>22149</v>
      </c>
      <c r="K164" s="26">
        <v>216887</v>
      </c>
      <c r="L164" s="26">
        <v>129818</v>
      </c>
      <c r="M164" s="26">
        <v>149789</v>
      </c>
      <c r="N164" s="26">
        <v>123933</v>
      </c>
      <c r="O164" s="26">
        <v>103499</v>
      </c>
      <c r="P164" s="26">
        <v>80473</v>
      </c>
      <c r="Q164" s="26">
        <v>25920</v>
      </c>
      <c r="R164" s="26">
        <v>47160</v>
      </c>
      <c r="S164" s="26">
        <v>16524</v>
      </c>
      <c r="T164" s="26">
        <v>115850</v>
      </c>
      <c r="U164" s="26">
        <v>71638</v>
      </c>
      <c r="V164" s="26">
        <v>116557</v>
      </c>
      <c r="W164" s="26">
        <v>46770</v>
      </c>
      <c r="X164" s="26">
        <v>80326</v>
      </c>
      <c r="Y164" s="26">
        <v>82929</v>
      </c>
      <c r="Z164" s="26">
        <v>38393</v>
      </c>
      <c r="AA164" s="26">
        <v>36173</v>
      </c>
      <c r="AB164" s="26">
        <v>16943</v>
      </c>
      <c r="AC164" s="26">
        <v>2228311</v>
      </c>
      <c r="AD164"/>
      <c r="AE164"/>
      <c r="AF164"/>
      <c r="AG164"/>
      <c r="AH164"/>
      <c r="AI164"/>
      <c r="AJ164"/>
      <c r="AK164"/>
      <c r="AL164"/>
      <c r="AM164"/>
      <c r="AN164"/>
      <c r="AO164"/>
      <c r="AP164"/>
    </row>
    <row r="165" spans="1:56" ht="15">
      <c r="A165" s="162">
        <v>2017</v>
      </c>
      <c r="B165" s="26">
        <v>168985</v>
      </c>
      <c r="C165" s="26">
        <v>110295</v>
      </c>
      <c r="D165" s="26">
        <v>137705</v>
      </c>
      <c r="E165" s="26">
        <v>144710</v>
      </c>
      <c r="F165" s="26">
        <v>70854</v>
      </c>
      <c r="G165" s="26">
        <v>26014</v>
      </c>
      <c r="H165" s="26">
        <v>33796</v>
      </c>
      <c r="I165" s="26">
        <v>24872</v>
      </c>
      <c r="J165" s="26">
        <v>22341</v>
      </c>
      <c r="K165" s="26">
        <v>220739</v>
      </c>
      <c r="L165" s="26">
        <v>131399</v>
      </c>
      <c r="M165" s="26">
        <v>151691</v>
      </c>
      <c r="N165" s="26">
        <v>125109</v>
      </c>
      <c r="O165" s="26">
        <v>105173</v>
      </c>
      <c r="P165" s="26">
        <v>80893</v>
      </c>
      <c r="Q165" s="26">
        <v>26367</v>
      </c>
      <c r="R165" s="26">
        <v>47947</v>
      </c>
      <c r="S165" s="26">
        <v>16939</v>
      </c>
      <c r="T165" s="26">
        <v>117817</v>
      </c>
      <c r="U165" s="26">
        <v>73365</v>
      </c>
      <c r="V165" s="26">
        <v>120275</v>
      </c>
      <c r="W165" s="26">
        <v>47565</v>
      </c>
      <c r="X165" s="26">
        <v>83177</v>
      </c>
      <c r="Y165" s="26">
        <v>84316</v>
      </c>
      <c r="Z165" s="26">
        <v>39056</v>
      </c>
      <c r="AA165" s="26">
        <v>37013</v>
      </c>
      <c r="AB165" s="26">
        <v>17205</v>
      </c>
      <c r="AC165" s="26">
        <v>2265618</v>
      </c>
      <c r="AD165"/>
      <c r="AE165"/>
      <c r="AF165"/>
      <c r="AG165"/>
      <c r="AH165"/>
      <c r="AI165"/>
      <c r="AJ165"/>
      <c r="AK165"/>
      <c r="AL165"/>
      <c r="AM165"/>
      <c r="AN165"/>
      <c r="AO165"/>
      <c r="AP165"/>
    </row>
    <row r="166" spans="1:56" ht="15">
      <c r="A166" s="162">
        <v>2018</v>
      </c>
      <c r="B166" s="26">
        <v>170794</v>
      </c>
      <c r="C166" s="26">
        <v>111129</v>
      </c>
      <c r="D166" s="26">
        <v>137598</v>
      </c>
      <c r="E166" s="26">
        <v>147070</v>
      </c>
      <c r="F166" s="26">
        <v>71617</v>
      </c>
      <c r="G166" s="26">
        <v>25346</v>
      </c>
      <c r="H166" s="26">
        <v>34460</v>
      </c>
      <c r="I166" s="26">
        <v>25342</v>
      </c>
      <c r="J166" s="26">
        <v>22473</v>
      </c>
      <c r="K166" s="26">
        <v>223103</v>
      </c>
      <c r="L166" s="26">
        <v>132896</v>
      </c>
      <c r="M166" s="26">
        <v>155027</v>
      </c>
      <c r="N166" s="26">
        <v>126091</v>
      </c>
      <c r="O166" s="26">
        <v>106370</v>
      </c>
      <c r="P166" s="26">
        <v>80342</v>
      </c>
      <c r="Q166" s="26">
        <v>26654</v>
      </c>
      <c r="R166" s="26">
        <v>48455</v>
      </c>
      <c r="S166" s="26">
        <v>17226</v>
      </c>
      <c r="T166" s="26">
        <v>119196</v>
      </c>
      <c r="U166" s="26">
        <v>75710</v>
      </c>
      <c r="V166" s="26">
        <v>123653</v>
      </c>
      <c r="W166" s="26">
        <v>48078</v>
      </c>
      <c r="X166" s="26">
        <v>84696</v>
      </c>
      <c r="Y166" s="26">
        <v>85488</v>
      </c>
      <c r="Z166" s="26">
        <v>39489</v>
      </c>
      <c r="AA166" s="26">
        <v>37400</v>
      </c>
      <c r="AB166" s="26">
        <v>17229</v>
      </c>
      <c r="AC166" s="26">
        <v>2292932</v>
      </c>
      <c r="AD166"/>
      <c r="AE166"/>
      <c r="AF166"/>
      <c r="AG166"/>
      <c r="AH166"/>
      <c r="AI166"/>
      <c r="AJ166"/>
      <c r="AK166"/>
      <c r="AL166"/>
      <c r="AM166"/>
      <c r="AN166"/>
      <c r="AO166"/>
      <c r="AP166"/>
    </row>
    <row r="167" spans="1:56" ht="15">
      <c r="A167" s="162" t="s">
        <v>90</v>
      </c>
      <c r="B167" s="26">
        <v>1504545</v>
      </c>
      <c r="C167" s="26">
        <v>1012131</v>
      </c>
      <c r="D167" s="26">
        <v>1227484</v>
      </c>
      <c r="E167" s="26">
        <v>1300230</v>
      </c>
      <c r="F167" s="26">
        <v>618769</v>
      </c>
      <c r="G167" s="26">
        <v>238568</v>
      </c>
      <c r="H167" s="26">
        <v>306007</v>
      </c>
      <c r="I167" s="26">
        <v>220520</v>
      </c>
      <c r="J167" s="26">
        <v>199414</v>
      </c>
      <c r="K167" s="26">
        <v>1973120</v>
      </c>
      <c r="L167" s="26">
        <v>1186519</v>
      </c>
      <c r="M167" s="26">
        <v>1363552</v>
      </c>
      <c r="N167" s="26">
        <v>1164291</v>
      </c>
      <c r="O167" s="26">
        <v>940815</v>
      </c>
      <c r="P167" s="26">
        <v>755100</v>
      </c>
      <c r="Q167" s="26">
        <v>238014</v>
      </c>
      <c r="R167" s="26">
        <v>418642</v>
      </c>
      <c r="S167" s="26">
        <v>149626</v>
      </c>
      <c r="T167" s="26">
        <v>1054229</v>
      </c>
      <c r="U167" s="26">
        <v>606453</v>
      </c>
      <c r="V167" s="26">
        <v>1029361</v>
      </c>
      <c r="W167" s="26">
        <v>418997</v>
      </c>
      <c r="X167" s="26">
        <v>699292</v>
      </c>
      <c r="Y167" s="26">
        <v>746008</v>
      </c>
      <c r="Z167" s="26">
        <v>342424</v>
      </c>
      <c r="AA167" s="26">
        <v>323367</v>
      </c>
      <c r="AB167" s="26">
        <v>155310</v>
      </c>
      <c r="AC167" s="26">
        <v>20192788</v>
      </c>
      <c r="AD167"/>
      <c r="AE167"/>
      <c r="AF167"/>
      <c r="AG167"/>
      <c r="AH167"/>
      <c r="AI167"/>
      <c r="AJ167"/>
      <c r="AK167"/>
      <c r="AL167"/>
      <c r="AM167"/>
      <c r="AN167"/>
      <c r="AO167"/>
      <c r="AP167"/>
    </row>
    <row r="168" spans="1:56" ht="15">
      <c r="A168"/>
      <c r="B168"/>
      <c r="C168"/>
      <c r="D168"/>
      <c r="E168"/>
      <c r="F168"/>
      <c r="G168"/>
      <c r="H168"/>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row>
    <row r="169" spans="1:56" ht="15">
      <c r="A169"/>
      <c r="B169"/>
      <c r="C169"/>
      <c r="D169"/>
      <c r="E169"/>
      <c r="F169"/>
      <c r="G169"/>
      <c r="H169"/>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row>
    <row r="170" spans="1:56" ht="15">
      <c r="A170" s="24" t="s">
        <v>225</v>
      </c>
      <c r="B170" s="24" t="s">
        <v>224</v>
      </c>
      <c r="AD170"/>
      <c r="AE170"/>
      <c r="AF170"/>
      <c r="AG170"/>
      <c r="AH170"/>
      <c r="AI170"/>
      <c r="AJ170"/>
      <c r="AK170"/>
      <c r="AL170"/>
      <c r="AM170"/>
      <c r="AN170"/>
      <c r="AO170"/>
      <c r="AP170"/>
      <c r="AQ170"/>
      <c r="AR170"/>
      <c r="AS170"/>
      <c r="AT170"/>
      <c r="AU170"/>
      <c r="AV170"/>
      <c r="AW170"/>
      <c r="AX170"/>
      <c r="AY170"/>
      <c r="AZ170"/>
      <c r="BA170"/>
      <c r="BB170"/>
      <c r="BC170"/>
      <c r="BD170"/>
    </row>
    <row r="171" spans="1:56" ht="15">
      <c r="A171" s="24" t="s">
        <v>89</v>
      </c>
      <c r="B171" s="11" t="s">
        <v>20</v>
      </c>
      <c r="C171" s="11" t="s">
        <v>31</v>
      </c>
      <c r="D171" s="11" t="s">
        <v>24</v>
      </c>
      <c r="E171" s="11" t="s">
        <v>19</v>
      </c>
      <c r="F171" s="11" t="s">
        <v>36</v>
      </c>
      <c r="G171" s="11" t="s">
        <v>14</v>
      </c>
      <c r="H171" s="11" t="s">
        <v>26</v>
      </c>
      <c r="I171" s="11" t="s">
        <v>28</v>
      </c>
      <c r="J171" s="11" t="s">
        <v>18</v>
      </c>
      <c r="K171" s="11" t="s">
        <v>27</v>
      </c>
      <c r="L171" s="11" t="s">
        <v>34</v>
      </c>
      <c r="M171" s="11" t="s">
        <v>30</v>
      </c>
      <c r="N171" s="11" t="s">
        <v>25</v>
      </c>
      <c r="O171" s="11" t="s">
        <v>38</v>
      </c>
      <c r="P171" s="11" t="s">
        <v>17</v>
      </c>
      <c r="Q171" s="11" t="s">
        <v>15</v>
      </c>
      <c r="R171" s="11" t="s">
        <v>23</v>
      </c>
      <c r="S171" s="11" t="s">
        <v>22</v>
      </c>
      <c r="T171" s="11" t="s">
        <v>16</v>
      </c>
      <c r="U171" s="11" t="s">
        <v>39</v>
      </c>
      <c r="V171" s="11" t="s">
        <v>12</v>
      </c>
      <c r="W171" s="11" t="s">
        <v>29</v>
      </c>
      <c r="X171" s="11" t="s">
        <v>33</v>
      </c>
      <c r="Y171" s="11" t="s">
        <v>32</v>
      </c>
      <c r="Z171" s="11" t="s">
        <v>35</v>
      </c>
      <c r="AA171" s="11" t="s">
        <v>37</v>
      </c>
      <c r="AB171" s="11" t="s">
        <v>21</v>
      </c>
      <c r="AC171" s="11" t="s">
        <v>90</v>
      </c>
      <c r="AD171"/>
      <c r="AE171"/>
      <c r="AF171"/>
      <c r="AG171"/>
      <c r="AH171"/>
      <c r="AI171"/>
      <c r="AJ171"/>
      <c r="AK171"/>
      <c r="AL171"/>
      <c r="AM171"/>
      <c r="AN171"/>
      <c r="AO171"/>
      <c r="AP171"/>
      <c r="AQ171"/>
      <c r="AR171"/>
      <c r="AS171"/>
      <c r="AT171"/>
      <c r="AU171"/>
      <c r="AV171"/>
      <c r="AW171"/>
      <c r="AX171"/>
      <c r="AY171"/>
      <c r="AZ171"/>
      <c r="BA171"/>
      <c r="BB171"/>
      <c r="BC171"/>
      <c r="BD171"/>
    </row>
    <row r="172" spans="1:56" ht="15">
      <c r="A172" s="162">
        <v>2009</v>
      </c>
      <c r="B172" s="163">
        <v>7.4549561959336597E-2</v>
      </c>
      <c r="C172" s="163">
        <v>5.1607227131929653E-2</v>
      </c>
      <c r="D172" s="163">
        <v>5.9657736562321075E-2</v>
      </c>
      <c r="E172" s="163">
        <v>6.420523828118449E-2</v>
      </c>
      <c r="F172" s="163">
        <v>2.9108682476217399E-2</v>
      </c>
      <c r="G172" s="163">
        <v>1.272198492191449E-2</v>
      </c>
      <c r="H172" s="163">
        <v>1.586145601506371E-2</v>
      </c>
      <c r="I172" s="163">
        <v>1.1104336806196054E-2</v>
      </c>
      <c r="J172" s="163">
        <v>9.6160526271659476E-3</v>
      </c>
      <c r="K172" s="163">
        <v>9.8327372211189021E-2</v>
      </c>
      <c r="L172" s="163">
        <v>5.8319778068979727E-2</v>
      </c>
      <c r="M172" s="163">
        <v>6.7845395721886706E-2</v>
      </c>
      <c r="N172" s="163">
        <v>6.2285142072745651E-2</v>
      </c>
      <c r="O172" s="163">
        <v>4.7198671863583334E-2</v>
      </c>
      <c r="P172" s="163">
        <v>3.9449412711683722E-2</v>
      </c>
      <c r="Q172" s="163">
        <v>1.2325508412249327E-2</v>
      </c>
      <c r="R172" s="163">
        <v>1.9602828758082252E-2</v>
      </c>
      <c r="S172" s="163">
        <v>7.4905312785229512E-3</v>
      </c>
      <c r="T172" s="163">
        <v>5.3260809674505964E-2</v>
      </c>
      <c r="U172" s="163">
        <v>2.9002675916986683E-2</v>
      </c>
      <c r="V172" s="163">
        <v>4.8214418329432449E-2</v>
      </c>
      <c r="W172" s="163">
        <v>2.027360472609582E-2</v>
      </c>
      <c r="X172" s="163">
        <v>3.2122383075364074E-2</v>
      </c>
      <c r="Y172" s="163">
        <v>3.5988328498156565E-2</v>
      </c>
      <c r="Z172" s="163">
        <v>1.6354356570130825E-2</v>
      </c>
      <c r="AA172" s="163">
        <v>1.542904507854068E-2</v>
      </c>
      <c r="AB172" s="163">
        <v>8.0774602505348236E-3</v>
      </c>
      <c r="AC172" s="163">
        <v>1</v>
      </c>
      <c r="AD172"/>
      <c r="AE172"/>
      <c r="AF172"/>
      <c r="AG172"/>
      <c r="AH172"/>
      <c r="AI172"/>
      <c r="AJ172"/>
      <c r="AK172"/>
      <c r="AL172"/>
      <c r="AM172"/>
      <c r="AN172"/>
      <c r="AO172"/>
      <c r="AP172"/>
      <c r="AQ172"/>
      <c r="AR172"/>
      <c r="AS172"/>
      <c r="AT172"/>
      <c r="AU172"/>
      <c r="AV172"/>
      <c r="AW172"/>
      <c r="AX172"/>
      <c r="AY172"/>
      <c r="AZ172"/>
      <c r="BA172"/>
      <c r="BB172"/>
      <c r="BC172"/>
      <c r="BD172"/>
    </row>
    <row r="173" spans="1:56" ht="15">
      <c r="A173" s="162">
        <v>2010</v>
      </c>
      <c r="B173" s="163">
        <v>7.4653530929157511E-2</v>
      </c>
      <c r="C173" s="163">
        <v>5.1623425087579361E-2</v>
      </c>
      <c r="D173" s="163">
        <v>5.9722474892362522E-2</v>
      </c>
      <c r="E173" s="163">
        <v>6.4402897698913594E-2</v>
      </c>
      <c r="F173" s="163">
        <v>2.9314012230789683E-2</v>
      </c>
      <c r="G173" s="163">
        <v>1.253574310676985E-2</v>
      </c>
      <c r="H173" s="163">
        <v>1.5769532179291623E-2</v>
      </c>
      <c r="I173" s="163">
        <v>1.107103373962692E-2</v>
      </c>
      <c r="J173" s="163">
        <v>9.7054488121393612E-3</v>
      </c>
      <c r="K173" s="163">
        <v>9.7996753383058813E-2</v>
      </c>
      <c r="L173" s="163">
        <v>5.8404119844946055E-2</v>
      </c>
      <c r="M173" s="163">
        <v>6.816088013173055E-2</v>
      </c>
      <c r="N173" s="163">
        <v>6.1357445061737036E-2</v>
      </c>
      <c r="O173" s="163">
        <v>4.698556748158618E-2</v>
      </c>
      <c r="P173" s="163">
        <v>3.9264939802310883E-2</v>
      </c>
      <c r="Q173" s="163">
        <v>1.2227291173959893E-2</v>
      </c>
      <c r="R173" s="163">
        <v>1.9872117811145784E-2</v>
      </c>
      <c r="S173" s="163">
        <v>7.4798135994066529E-3</v>
      </c>
      <c r="T173" s="163">
        <v>5.3239153453961949E-2</v>
      </c>
      <c r="U173" s="163">
        <v>2.8829468646356653E-2</v>
      </c>
      <c r="V173" s="163">
        <v>4.8710332731589673E-2</v>
      </c>
      <c r="W173" s="163">
        <v>2.03683230943618E-2</v>
      </c>
      <c r="X173" s="163">
        <v>3.2281914571059396E-2</v>
      </c>
      <c r="Y173" s="163">
        <v>3.6178088134454722E-2</v>
      </c>
      <c r="Z173" s="163">
        <v>1.6364861902163012E-2</v>
      </c>
      <c r="AA173" s="163">
        <v>1.5452917057333575E-2</v>
      </c>
      <c r="AB173" s="163">
        <v>8.0279134422069527E-3</v>
      </c>
      <c r="AC173" s="163">
        <v>1</v>
      </c>
      <c r="AD173"/>
      <c r="AE173"/>
      <c r="AF173"/>
      <c r="AG173"/>
      <c r="AH173"/>
      <c r="AI173"/>
      <c r="AJ173"/>
      <c r="AK173"/>
      <c r="AL173"/>
      <c r="AM173"/>
      <c r="AN173"/>
      <c r="AO173"/>
      <c r="AP173"/>
      <c r="AQ173"/>
      <c r="AR173"/>
      <c r="AS173"/>
      <c r="AT173"/>
      <c r="AU173"/>
      <c r="AV173"/>
      <c r="AW173"/>
      <c r="AX173"/>
      <c r="AY173"/>
      <c r="AZ173"/>
      <c r="BA173"/>
      <c r="BB173"/>
      <c r="BC173"/>
      <c r="BD173"/>
    </row>
    <row r="174" spans="1:56" ht="15">
      <c r="A174" s="162">
        <v>2011</v>
      </c>
      <c r="B174" s="163">
        <v>7.4554450876308229E-2</v>
      </c>
      <c r="C174" s="163">
        <v>5.1404189354415958E-2</v>
      </c>
      <c r="D174" s="163">
        <v>6.0148645184822332E-2</v>
      </c>
      <c r="E174" s="163">
        <v>6.4729656921753601E-2</v>
      </c>
      <c r="F174" s="163">
        <v>2.9881941228049203E-2</v>
      </c>
      <c r="G174" s="163">
        <v>1.2263477954819291E-2</v>
      </c>
      <c r="H174" s="163">
        <v>1.5575662311767902E-2</v>
      </c>
      <c r="I174" s="163">
        <v>1.0999098698868118E-2</v>
      </c>
      <c r="J174" s="163">
        <v>9.7675243576491894E-3</v>
      </c>
      <c r="K174" s="163">
        <v>9.8071126615294546E-2</v>
      </c>
      <c r="L174" s="163">
        <v>5.868854847148558E-2</v>
      </c>
      <c r="M174" s="163">
        <v>6.7740480875568734E-2</v>
      </c>
      <c r="N174" s="163">
        <v>6.0325458115074081E-2</v>
      </c>
      <c r="O174" s="163">
        <v>4.6988870237657708E-2</v>
      </c>
      <c r="P174" s="163">
        <v>3.9075657585636116E-2</v>
      </c>
      <c r="Q174" s="163">
        <v>1.2061088311386475E-2</v>
      </c>
      <c r="R174" s="163">
        <v>2.0138325537069277E-2</v>
      </c>
      <c r="S174" s="163">
        <v>7.4339272876284886E-3</v>
      </c>
      <c r="T174" s="163">
        <v>5.2656336269280533E-2</v>
      </c>
      <c r="U174" s="163">
        <v>2.8451869351925008E-2</v>
      </c>
      <c r="V174" s="163">
        <v>4.9075596423930688E-2</v>
      </c>
      <c r="W174" s="163">
        <v>2.0470822808423189E-2</v>
      </c>
      <c r="X174" s="163">
        <v>3.2897769321399761E-2</v>
      </c>
      <c r="Y174" s="163">
        <v>3.6485737368300776E-2</v>
      </c>
      <c r="Z174" s="163">
        <v>1.6579270296372944E-2</v>
      </c>
      <c r="AA174" s="163">
        <v>1.5637936048208768E-2</v>
      </c>
      <c r="AB174" s="163">
        <v>7.8965321869034991E-3</v>
      </c>
      <c r="AC174" s="163">
        <v>1</v>
      </c>
      <c r="AD174"/>
      <c r="AE174"/>
      <c r="AF174"/>
      <c r="AG174"/>
      <c r="AH174"/>
      <c r="AI174"/>
      <c r="AJ174"/>
      <c r="AK174"/>
      <c r="AL174"/>
      <c r="AM174"/>
      <c r="AN174"/>
      <c r="AO174"/>
      <c r="AP174"/>
      <c r="AQ174"/>
      <c r="AR174"/>
      <c r="AS174"/>
      <c r="AT174"/>
      <c r="AU174"/>
      <c r="AV174"/>
      <c r="AW174"/>
      <c r="AX174"/>
      <c r="AY174"/>
      <c r="AZ174"/>
      <c r="BA174"/>
      <c r="BB174"/>
      <c r="BC174"/>
      <c r="BD174"/>
    </row>
    <row r="175" spans="1:56" ht="15">
      <c r="A175" s="162">
        <v>2012</v>
      </c>
      <c r="B175" s="163">
        <v>7.4714917353975563E-2</v>
      </c>
      <c r="C175" s="163">
        <v>5.0759397264974151E-2</v>
      </c>
      <c r="D175" s="163">
        <v>6.1021592719767724E-2</v>
      </c>
      <c r="E175" s="163">
        <v>6.4807791782445612E-2</v>
      </c>
      <c r="F175" s="163">
        <v>3.0367052841988703E-2</v>
      </c>
      <c r="G175" s="163">
        <v>1.1874826169118278E-2</v>
      </c>
      <c r="H175" s="163">
        <v>1.5225375799622055E-2</v>
      </c>
      <c r="I175" s="163">
        <v>1.0876679498743219E-2</v>
      </c>
      <c r="J175" s="163">
        <v>9.9159633285072248E-3</v>
      </c>
      <c r="K175" s="163">
        <v>9.8052834190682406E-2</v>
      </c>
      <c r="L175" s="163">
        <v>5.927275657438142E-2</v>
      </c>
      <c r="M175" s="163">
        <v>6.768734095286616E-2</v>
      </c>
      <c r="N175" s="163">
        <v>5.8699342106973251E-2</v>
      </c>
      <c r="O175" s="163">
        <v>4.6749135069519353E-2</v>
      </c>
      <c r="P175" s="163">
        <v>3.8601762872582941E-2</v>
      </c>
      <c r="Q175" s="163">
        <v>1.1839475141209161E-2</v>
      </c>
      <c r="R175" s="163">
        <v>2.0556102861093856E-2</v>
      </c>
      <c r="S175" s="163">
        <v>7.3670502426484161E-3</v>
      </c>
      <c r="T175" s="163">
        <v>5.2189554291120911E-2</v>
      </c>
      <c r="U175" s="163">
        <v>2.7982418062295789E-2</v>
      </c>
      <c r="V175" s="163">
        <v>4.9904214310408021E-2</v>
      </c>
      <c r="W175" s="163">
        <v>2.064707977115408E-2</v>
      </c>
      <c r="X175" s="163">
        <v>3.3526291027337264E-2</v>
      </c>
      <c r="Y175" s="163">
        <v>3.6847208178564281E-2</v>
      </c>
      <c r="Z175" s="163">
        <v>1.6821890604164662E-2</v>
      </c>
      <c r="AA175" s="163">
        <v>1.5973465934345864E-2</v>
      </c>
      <c r="AB175" s="163">
        <v>7.7184810495096344E-3</v>
      </c>
      <c r="AC175" s="163">
        <v>1</v>
      </c>
      <c r="AD175"/>
      <c r="AE175"/>
      <c r="AF175"/>
      <c r="AG175"/>
      <c r="AH175"/>
      <c r="AI175"/>
      <c r="AJ175"/>
      <c r="AK175"/>
      <c r="AL175"/>
      <c r="AM175"/>
      <c r="AN175"/>
      <c r="AO175"/>
      <c r="AP175"/>
      <c r="AQ175"/>
      <c r="AR175"/>
      <c r="AS175"/>
      <c r="AT175"/>
      <c r="AU175"/>
      <c r="AV175"/>
      <c r="AW175"/>
      <c r="AX175"/>
      <c r="AY175"/>
      <c r="AZ175"/>
      <c r="BA175"/>
      <c r="BB175"/>
      <c r="BC175"/>
      <c r="BD175"/>
    </row>
    <row r="176" spans="1:56" ht="15">
      <c r="A176" s="162">
        <v>2013</v>
      </c>
      <c r="B176" s="163">
        <v>7.4143787359646385E-2</v>
      </c>
      <c r="C176" s="163">
        <v>5.0863010921748074E-2</v>
      </c>
      <c r="D176" s="163">
        <v>6.1619622559416977E-2</v>
      </c>
      <c r="E176" s="163">
        <v>6.520911513569369E-2</v>
      </c>
      <c r="F176" s="163">
        <v>3.0846892814587381E-2</v>
      </c>
      <c r="G176" s="163">
        <v>1.1656456884063346E-2</v>
      </c>
      <c r="H176" s="163">
        <v>1.503334866036775E-2</v>
      </c>
      <c r="I176" s="163">
        <v>1.0755128376273751E-2</v>
      </c>
      <c r="J176" s="163">
        <v>1.001695862195128E-2</v>
      </c>
      <c r="K176" s="163">
        <v>9.7874486420741924E-2</v>
      </c>
      <c r="L176" s="163">
        <v>5.9890634193130524E-2</v>
      </c>
      <c r="M176" s="163">
        <v>6.772324320048255E-2</v>
      </c>
      <c r="N176" s="163">
        <v>5.7300365376723672E-2</v>
      </c>
      <c r="O176" s="163">
        <v>4.6472557192087295E-2</v>
      </c>
      <c r="P176" s="163">
        <v>3.8152944026659148E-2</v>
      </c>
      <c r="Q176" s="163">
        <v>1.1626297235695179E-2</v>
      </c>
      <c r="R176" s="163">
        <v>2.0881353921001499E-2</v>
      </c>
      <c r="S176" s="163">
        <v>7.3283001329991051E-3</v>
      </c>
      <c r="T176" s="163">
        <v>5.1841469022085765E-2</v>
      </c>
      <c r="U176" s="163">
        <v>2.764107051919093E-2</v>
      </c>
      <c r="V176" s="163">
        <v>5.0408638514365389E-2</v>
      </c>
      <c r="W176" s="163">
        <v>2.0673202905214651E-2</v>
      </c>
      <c r="X176" s="163">
        <v>3.4002284222548543E-2</v>
      </c>
      <c r="Y176" s="163">
        <v>3.7096861913308313E-2</v>
      </c>
      <c r="Z176" s="163">
        <v>1.7094093158704027E-2</v>
      </c>
      <c r="AA176" s="163">
        <v>1.6223418719747647E-2</v>
      </c>
      <c r="AB176" s="163">
        <v>7.624457991565187E-3</v>
      </c>
      <c r="AC176" s="163">
        <v>1</v>
      </c>
      <c r="AD176"/>
      <c r="AE176"/>
      <c r="AF176"/>
      <c r="AG176"/>
      <c r="AH176"/>
      <c r="AI176"/>
      <c r="AJ176"/>
      <c r="AK176"/>
      <c r="AL176"/>
      <c r="AM176"/>
      <c r="AN176"/>
      <c r="AO176"/>
      <c r="AP176"/>
      <c r="AQ176"/>
      <c r="AR176"/>
      <c r="AS176"/>
      <c r="AT176"/>
      <c r="AU176"/>
      <c r="AV176"/>
      <c r="AW176"/>
      <c r="AX176"/>
      <c r="AY176"/>
      <c r="AZ176"/>
      <c r="BA176"/>
      <c r="BB176"/>
      <c r="BC176"/>
      <c r="BD176"/>
    </row>
    <row r="177" spans="1:56" ht="15">
      <c r="A177" s="162">
        <v>2014</v>
      </c>
      <c r="B177" s="163">
        <v>7.4341681205662369E-2</v>
      </c>
      <c r="C177" s="163">
        <v>5.0332018365445139E-2</v>
      </c>
      <c r="D177" s="163">
        <v>6.2160586121575614E-2</v>
      </c>
      <c r="E177" s="163">
        <v>6.4891491521386971E-2</v>
      </c>
      <c r="F177" s="163">
        <v>3.1105574846371803E-2</v>
      </c>
      <c r="G177" s="163">
        <v>1.1597960067065252E-2</v>
      </c>
      <c r="H177" s="163">
        <v>1.4787245504567734E-2</v>
      </c>
      <c r="I177" s="163">
        <v>1.0750665832446502E-2</v>
      </c>
      <c r="J177" s="163">
        <v>1.0024818679978904E-2</v>
      </c>
      <c r="K177" s="163">
        <v>9.7643454049527734E-2</v>
      </c>
      <c r="L177" s="163">
        <v>5.9774647141882326E-2</v>
      </c>
      <c r="M177" s="163">
        <v>6.7310036916132521E-2</v>
      </c>
      <c r="N177" s="163">
        <v>5.70272022561749E-2</v>
      </c>
      <c r="O177" s="163">
        <v>4.6249600689554797E-2</v>
      </c>
      <c r="P177" s="163">
        <v>3.7447286295665523E-2</v>
      </c>
      <c r="Q177" s="163">
        <v>1.1566298765492772E-2</v>
      </c>
      <c r="R177" s="163">
        <v>2.1085481733791777E-2</v>
      </c>
      <c r="S177" s="163">
        <v>7.2906053829883358E-3</v>
      </c>
      <c r="T177" s="163">
        <v>5.1648088886032548E-2</v>
      </c>
      <c r="U177" s="163">
        <v>2.8515491355046999E-2</v>
      </c>
      <c r="V177" s="163">
        <v>5.0854666119760999E-2</v>
      </c>
      <c r="W177" s="163">
        <v>2.0889370686738358E-2</v>
      </c>
      <c r="X177" s="163">
        <v>3.4655421076408642E-2</v>
      </c>
      <c r="Y177" s="163">
        <v>3.7253065475571653E-2</v>
      </c>
      <c r="Z177" s="163">
        <v>1.7128764150711576E-2</v>
      </c>
      <c r="AA177" s="163">
        <v>1.6143955904785488E-2</v>
      </c>
      <c r="AB177" s="163">
        <v>7.5245209692327755E-3</v>
      </c>
      <c r="AC177" s="163">
        <v>1</v>
      </c>
      <c r="AD177"/>
      <c r="AE177"/>
      <c r="AF177"/>
      <c r="AG177"/>
      <c r="AH177"/>
      <c r="AI177"/>
      <c r="AJ177"/>
      <c r="AK177"/>
      <c r="AL177"/>
      <c r="AM177"/>
      <c r="AN177"/>
      <c r="AO177"/>
      <c r="AP177"/>
      <c r="AQ177"/>
      <c r="AR177"/>
      <c r="AS177"/>
      <c r="AT177"/>
      <c r="AU177"/>
      <c r="AV177"/>
      <c r="AW177"/>
      <c r="AX177"/>
      <c r="AY177"/>
      <c r="AZ177"/>
      <c r="BA177"/>
      <c r="BB177"/>
      <c r="BC177"/>
      <c r="BD177"/>
    </row>
    <row r="178" spans="1:56" ht="15">
      <c r="A178" s="162">
        <v>2015</v>
      </c>
      <c r="B178" s="163">
        <v>7.4489598960196884E-2</v>
      </c>
      <c r="C178" s="163">
        <v>4.9638748959109129E-2</v>
      </c>
      <c r="D178" s="163">
        <v>6.1350883096672901E-2</v>
      </c>
      <c r="E178" s="163">
        <v>6.4150353011860256E-2</v>
      </c>
      <c r="F178" s="163">
        <v>3.119455621597577E-2</v>
      </c>
      <c r="G178" s="163">
        <v>1.1707042509080456E-2</v>
      </c>
      <c r="H178" s="163">
        <v>1.4798586749083159E-2</v>
      </c>
      <c r="I178" s="163">
        <v>1.0822950654251116E-2</v>
      </c>
      <c r="J178" s="163">
        <v>1.0014307476038101E-2</v>
      </c>
      <c r="K178" s="163">
        <v>9.7466729679426448E-2</v>
      </c>
      <c r="L178" s="163">
        <v>5.9096680304516411E-2</v>
      </c>
      <c r="M178" s="163">
        <v>6.7311328549362642E-2</v>
      </c>
      <c r="N178" s="163">
        <v>5.6448107742561711E-2</v>
      </c>
      <c r="O178" s="163">
        <v>4.6326413193057428E-2</v>
      </c>
      <c r="P178" s="163">
        <v>3.6678702967817667E-2</v>
      </c>
      <c r="Q178" s="163">
        <v>1.1602432687514262E-2</v>
      </c>
      <c r="R178" s="163">
        <v>2.1132109707004552E-2</v>
      </c>
      <c r="S178" s="163">
        <v>7.3185216317836112E-3</v>
      </c>
      <c r="T178" s="163">
        <v>5.1790656306282747E-2</v>
      </c>
      <c r="U178" s="163">
        <v>3.0839067972777377E-2</v>
      </c>
      <c r="V178" s="163">
        <v>5.1381474526351258E-2</v>
      </c>
      <c r="W178" s="163">
        <v>2.0945108079072065E-2</v>
      </c>
      <c r="X178" s="163">
        <v>3.5330810045690421E-2</v>
      </c>
      <c r="Y178" s="163">
        <v>3.738967945421446E-2</v>
      </c>
      <c r="Z178" s="163">
        <v>1.7180080253322402E-2</v>
      </c>
      <c r="AA178" s="163">
        <v>1.6057144735094141E-2</v>
      </c>
      <c r="AB178" s="163">
        <v>7.5379245318826201E-3</v>
      </c>
      <c r="AC178" s="163">
        <v>1</v>
      </c>
      <c r="AD178"/>
      <c r="AE178"/>
      <c r="AF178"/>
      <c r="AG178"/>
      <c r="AH178"/>
      <c r="AI178"/>
      <c r="AJ178"/>
      <c r="AK178"/>
      <c r="AL178"/>
      <c r="AM178"/>
      <c r="AN178"/>
      <c r="AO178"/>
      <c r="AP178"/>
      <c r="AQ178"/>
      <c r="AR178"/>
      <c r="AS178"/>
      <c r="AT178"/>
      <c r="AU178"/>
      <c r="AV178"/>
      <c r="AW178"/>
      <c r="AX178"/>
      <c r="AY178"/>
      <c r="AZ178"/>
      <c r="BA178"/>
      <c r="BB178"/>
      <c r="BC178"/>
      <c r="BD178"/>
    </row>
    <row r="179" spans="1:56" ht="15">
      <c r="A179" s="162">
        <v>2016</v>
      </c>
      <c r="B179" s="163">
        <v>7.4605833745828118E-2</v>
      </c>
      <c r="C179" s="163">
        <v>4.9045667323816107E-2</v>
      </c>
      <c r="D179" s="163">
        <v>6.0976228183588374E-2</v>
      </c>
      <c r="E179" s="163">
        <v>6.3686801348644781E-2</v>
      </c>
      <c r="F179" s="163">
        <v>3.1260447935678636E-2</v>
      </c>
      <c r="G179" s="163">
        <v>1.1738935902573744E-2</v>
      </c>
      <c r="H179" s="163">
        <v>1.4922961830731886E-2</v>
      </c>
      <c r="I179" s="163">
        <v>1.0855307001581018E-2</v>
      </c>
      <c r="J179" s="163">
        <v>9.9398154027871329E-3</v>
      </c>
      <c r="K179" s="163">
        <v>9.7332463915494744E-2</v>
      </c>
      <c r="L179" s="163">
        <v>5.8258474692266922E-2</v>
      </c>
      <c r="M179" s="163">
        <v>6.7220868182224114E-2</v>
      </c>
      <c r="N179" s="163">
        <v>5.5617460937903193E-2</v>
      </c>
      <c r="O179" s="163">
        <v>4.6447286756651114E-2</v>
      </c>
      <c r="P179" s="163">
        <v>3.6113899720460925E-2</v>
      </c>
      <c r="Q179" s="163">
        <v>1.1632128549381122E-2</v>
      </c>
      <c r="R179" s="163">
        <v>2.1164011666235098E-2</v>
      </c>
      <c r="S179" s="163">
        <v>7.4154819502304662E-3</v>
      </c>
      <c r="T179" s="163">
        <v>5.199004986287821E-2</v>
      </c>
      <c r="U179" s="163">
        <v>3.2149013310978587E-2</v>
      </c>
      <c r="V179" s="163">
        <v>5.2307330529715104E-2</v>
      </c>
      <c r="W179" s="163">
        <v>2.0988991213524502E-2</v>
      </c>
      <c r="X179" s="163">
        <v>3.6047930472900773E-2</v>
      </c>
      <c r="Y179" s="163">
        <v>3.7216079802146113E-2</v>
      </c>
      <c r="Z179" s="163">
        <v>1.7229641643379222E-2</v>
      </c>
      <c r="AA179" s="163">
        <v>1.6233371374103526E-2</v>
      </c>
      <c r="AB179" s="163">
        <v>7.603516744296465E-3</v>
      </c>
      <c r="AC179" s="163">
        <v>1</v>
      </c>
      <c r="AD179"/>
      <c r="AE179"/>
      <c r="AF179"/>
      <c r="AG179"/>
      <c r="AH179"/>
      <c r="AI179"/>
      <c r="AJ179"/>
      <c r="AK179"/>
      <c r="AL179"/>
      <c r="AM179"/>
      <c r="AN179"/>
      <c r="AO179"/>
      <c r="AP179"/>
      <c r="AQ179"/>
      <c r="AR179"/>
      <c r="AS179"/>
      <c r="AT179"/>
      <c r="AU179"/>
      <c r="AV179"/>
      <c r="AW179"/>
      <c r="AX179"/>
      <c r="AY179"/>
      <c r="AZ179"/>
      <c r="BA179"/>
      <c r="BB179"/>
      <c r="BC179"/>
      <c r="BD179"/>
    </row>
    <row r="180" spans="1:56" ht="15">
      <c r="A180" s="162">
        <v>2017</v>
      </c>
      <c r="B180" s="163">
        <v>7.4586713205844937E-2</v>
      </c>
      <c r="C180" s="163">
        <v>4.8682081445327499E-2</v>
      </c>
      <c r="D180" s="163">
        <v>6.0780325721282231E-2</v>
      </c>
      <c r="E180" s="163">
        <v>6.3872197343064888E-2</v>
      </c>
      <c r="F180" s="163">
        <v>3.1273586279770026E-2</v>
      </c>
      <c r="G180" s="163">
        <v>1.1482076854968489E-2</v>
      </c>
      <c r="H180" s="163">
        <v>1.4916901260494929E-2</v>
      </c>
      <c r="I180" s="163">
        <v>1.0978020125193215E-2</v>
      </c>
      <c r="J180" s="163">
        <v>9.8608856391501128E-3</v>
      </c>
      <c r="K180" s="163">
        <v>9.7429928611089775E-2</v>
      </c>
      <c r="L180" s="163">
        <v>5.7996979190666743E-2</v>
      </c>
      <c r="M180" s="163">
        <v>6.6953475828670145E-2</v>
      </c>
      <c r="N180" s="163">
        <v>5.5220694750836193E-2</v>
      </c>
      <c r="O180" s="163">
        <v>4.6421329632797763E-2</v>
      </c>
      <c r="P180" s="163">
        <v>3.570460686664742E-2</v>
      </c>
      <c r="Q180" s="163">
        <v>1.1637884232911285E-2</v>
      </c>
      <c r="R180" s="163">
        <v>2.1162879179102569E-2</v>
      </c>
      <c r="S180" s="163">
        <v>7.4765472378838802E-3</v>
      </c>
      <c r="T180" s="163">
        <v>5.200214687559862E-2</v>
      </c>
      <c r="U180" s="163">
        <v>3.2381893152331948E-2</v>
      </c>
      <c r="V180" s="163">
        <v>5.3087060572435424E-2</v>
      </c>
      <c r="W180" s="163">
        <v>2.0994271761612063E-2</v>
      </c>
      <c r="X180" s="163">
        <v>3.6712720326197976E-2</v>
      </c>
      <c r="Y180" s="163">
        <v>3.7215452913951071E-2</v>
      </c>
      <c r="Z180" s="163">
        <v>1.7238563606044796E-2</v>
      </c>
      <c r="AA180" s="163">
        <v>1.6336822888942445E-2</v>
      </c>
      <c r="AB180" s="163">
        <v>7.5939544971835495E-3</v>
      </c>
      <c r="AC180" s="163">
        <v>1</v>
      </c>
      <c r="AD180"/>
      <c r="AE180"/>
      <c r="AF180"/>
      <c r="AG180"/>
      <c r="AH180"/>
      <c r="AI180"/>
      <c r="AJ180"/>
      <c r="AK180"/>
      <c r="AL180"/>
      <c r="AM180"/>
      <c r="AN180"/>
      <c r="AO180"/>
      <c r="AP180"/>
      <c r="AQ180"/>
      <c r="AR180"/>
      <c r="AS180"/>
      <c r="AT180"/>
      <c r="AU180"/>
      <c r="AV180"/>
      <c r="AW180"/>
      <c r="AX180"/>
      <c r="AY180"/>
      <c r="AZ180"/>
      <c r="BA180"/>
      <c r="BB180"/>
      <c r="BC180"/>
      <c r="BD180"/>
    </row>
    <row r="181" spans="1:56" ht="15">
      <c r="A181" s="162">
        <v>2018</v>
      </c>
      <c r="B181" s="163">
        <v>7.4487163160529835E-2</v>
      </c>
      <c r="C181" s="163">
        <v>4.8465894322204058E-2</v>
      </c>
      <c r="D181" s="163">
        <v>6.0009629592155368E-2</v>
      </c>
      <c r="E181" s="163">
        <v>6.4140585067503086E-2</v>
      </c>
      <c r="F181" s="163">
        <v>3.1233808939820282E-2</v>
      </c>
      <c r="G181" s="163">
        <v>1.1053969328353392E-2</v>
      </c>
      <c r="H181" s="163">
        <v>1.5028792829442826E-2</v>
      </c>
      <c r="I181" s="163">
        <v>1.1052224837020896E-2</v>
      </c>
      <c r="J181" s="163">
        <v>9.8009884287889922E-3</v>
      </c>
      <c r="K181" s="163">
        <v>9.7300312438397651E-2</v>
      </c>
      <c r="L181" s="163">
        <v>5.7958980030807718E-2</v>
      </c>
      <c r="M181" s="163">
        <v>6.7610814450668397E-2</v>
      </c>
      <c r="N181" s="163">
        <v>5.4991164151400915E-2</v>
      </c>
      <c r="O181" s="163">
        <v>4.6390385759368352E-2</v>
      </c>
      <c r="P181" s="163">
        <v>3.5038980658824596E-2</v>
      </c>
      <c r="Q181" s="163">
        <v>1.1624417994079197E-2</v>
      </c>
      <c r="R181" s="163">
        <v>2.1132331879009061E-2</v>
      </c>
      <c r="S181" s="163">
        <v>7.5126519233889187E-3</v>
      </c>
      <c r="T181" s="163">
        <v>5.1984097217012977E-2</v>
      </c>
      <c r="U181" s="163">
        <v>3.3018859695795599E-2</v>
      </c>
      <c r="V181" s="163">
        <v>5.3927896684245323E-2</v>
      </c>
      <c r="W181" s="163">
        <v>2.0967913570921422E-2</v>
      </c>
      <c r="X181" s="163">
        <v>3.6937859474245202E-2</v>
      </c>
      <c r="Y181" s="163">
        <v>3.7283268758079177E-2</v>
      </c>
      <c r="Z181" s="163">
        <v>1.7222054557221932E-2</v>
      </c>
      <c r="AA181" s="163">
        <v>1.6310993958826514E-2</v>
      </c>
      <c r="AB181" s="163">
        <v>7.5139602918882897E-3</v>
      </c>
      <c r="AC181" s="163">
        <v>1</v>
      </c>
      <c r="AD181"/>
      <c r="AE181"/>
      <c r="AF181"/>
      <c r="AG181"/>
      <c r="AH181"/>
      <c r="AI181"/>
      <c r="AJ181"/>
      <c r="AK181"/>
      <c r="AL181"/>
      <c r="AM181"/>
      <c r="AN181"/>
      <c r="AO181"/>
      <c r="AP181"/>
      <c r="AQ181"/>
      <c r="AR181"/>
      <c r="AS181"/>
      <c r="AT181"/>
      <c r="AU181"/>
      <c r="AV181"/>
      <c r="AW181"/>
      <c r="AX181"/>
      <c r="AY181"/>
      <c r="AZ181"/>
      <c r="BA181"/>
      <c r="BB181"/>
      <c r="BC181"/>
      <c r="BD181"/>
    </row>
    <row r="182" spans="1:56" ht="15">
      <c r="A182" s="162" t="s">
        <v>90</v>
      </c>
      <c r="B182" s="163">
        <v>7.450902767859495E-2</v>
      </c>
      <c r="C182" s="163">
        <v>5.0123390588758719E-2</v>
      </c>
      <c r="D182" s="163">
        <v>6.0788237859972581E-2</v>
      </c>
      <c r="E182" s="163">
        <v>6.4390811214380103E-2</v>
      </c>
      <c r="F182" s="163">
        <v>3.0643069198765419E-2</v>
      </c>
      <c r="G182" s="163">
        <v>1.1814515162542191E-2</v>
      </c>
      <c r="H182" s="163">
        <v>1.5154271911337849E-2</v>
      </c>
      <c r="I182" s="163">
        <v>1.0920730708409359E-2</v>
      </c>
      <c r="J182" s="163">
        <v>9.8755060470104468E-3</v>
      </c>
      <c r="K182" s="163">
        <v>9.771409475501848E-2</v>
      </c>
      <c r="L182" s="163">
        <v>5.8759543258711973E-2</v>
      </c>
      <c r="M182" s="163">
        <v>6.7526683289103023E-2</v>
      </c>
      <c r="N182" s="163">
        <v>5.7658754204719033E-2</v>
      </c>
      <c r="O182" s="163">
        <v>4.6591634597461233E-2</v>
      </c>
      <c r="P182" s="163">
        <v>3.7394539079992323E-2</v>
      </c>
      <c r="Q182" s="163">
        <v>1.1787079624665995E-2</v>
      </c>
      <c r="R182" s="163">
        <v>2.0732253515463046E-2</v>
      </c>
      <c r="S182" s="163">
        <v>7.4098732676240644E-3</v>
      </c>
      <c r="T182" s="163">
        <v>5.2208194331560355E-2</v>
      </c>
      <c r="U182" s="163">
        <v>3.0033148468651284E-2</v>
      </c>
      <c r="V182" s="163">
        <v>5.0976665530287346E-2</v>
      </c>
      <c r="W182" s="163">
        <v>2.074983404966169E-2</v>
      </c>
      <c r="X182" s="163">
        <v>3.4630780058702147E-2</v>
      </c>
      <c r="Y182" s="163">
        <v>3.694427931398081E-2</v>
      </c>
      <c r="Z182" s="163">
        <v>1.6957737584329613E-2</v>
      </c>
      <c r="AA182" s="163">
        <v>1.6013984794967392E-2</v>
      </c>
      <c r="AB182" s="163">
        <v>7.691359905328576E-3</v>
      </c>
      <c r="AC182" s="163">
        <v>1</v>
      </c>
      <c r="AD182"/>
      <c r="AE182"/>
      <c r="AF182"/>
      <c r="AG182"/>
      <c r="AH182"/>
      <c r="AI182"/>
      <c r="AJ182"/>
      <c r="AK182"/>
      <c r="AL182"/>
      <c r="AM182"/>
      <c r="AN182"/>
      <c r="AO182"/>
      <c r="AP182"/>
      <c r="AQ182"/>
      <c r="AR182"/>
      <c r="AS182"/>
      <c r="AT182"/>
      <c r="AU182"/>
      <c r="AV182"/>
      <c r="AW182"/>
      <c r="AX182"/>
      <c r="AY182"/>
      <c r="AZ182"/>
      <c r="BA182"/>
      <c r="BB182"/>
      <c r="BC182"/>
      <c r="BD182"/>
    </row>
    <row r="183" spans="1:56" ht="15">
      <c r="A183"/>
      <c r="B183"/>
      <c r="C183"/>
      <c r="D183"/>
      <c r="E183"/>
      <c r="F183"/>
      <c r="G183"/>
      <c r="H183"/>
      <c r="I183"/>
      <c r="J183"/>
      <c r="K183"/>
      <c r="L183"/>
      <c r="M183"/>
      <c r="N183"/>
      <c r="O183"/>
      <c r="P183"/>
      <c r="Q183"/>
      <c r="R183"/>
      <c r="S183"/>
      <c r="T183"/>
      <c r="U183"/>
      <c r="V183"/>
      <c r="W183"/>
      <c r="X183"/>
      <c r="Y183"/>
      <c r="Z183"/>
      <c r="AA183"/>
      <c r="AB183"/>
      <c r="AC183"/>
      <c r="AD183"/>
      <c r="AE183"/>
      <c r="AF183"/>
      <c r="AG183"/>
      <c r="AH183"/>
      <c r="AI183"/>
      <c r="AJ183"/>
      <c r="AK183"/>
      <c r="AL183"/>
      <c r="AM183"/>
      <c r="AN183"/>
      <c r="AO183"/>
      <c r="AP183"/>
    </row>
    <row r="184" spans="1:56" ht="15">
      <c r="A184"/>
      <c r="B184"/>
      <c r="C184"/>
      <c r="D184"/>
      <c r="E184"/>
      <c r="F184"/>
      <c r="G184"/>
      <c r="H184"/>
      <c r="I184"/>
      <c r="J184"/>
      <c r="K184"/>
      <c r="L184"/>
      <c r="M184"/>
      <c r="N184"/>
      <c r="O184"/>
      <c r="P184"/>
      <c r="Q184"/>
      <c r="R184"/>
      <c r="S184"/>
      <c r="T184"/>
      <c r="U184"/>
      <c r="V184"/>
      <c r="W184"/>
      <c r="X184"/>
      <c r="Y184"/>
      <c r="Z184"/>
      <c r="AA184"/>
      <c r="AB184"/>
      <c r="AC184"/>
      <c r="AD184"/>
      <c r="AE184"/>
      <c r="AF184"/>
      <c r="AG184"/>
      <c r="AH184"/>
      <c r="AI184"/>
      <c r="AJ184"/>
      <c r="AK184"/>
      <c r="AL184"/>
      <c r="AM184"/>
      <c r="AN184"/>
      <c r="AO184"/>
      <c r="AP184"/>
    </row>
    <row r="185" spans="1:56" ht="15">
      <c r="A185" s="24" t="s">
        <v>225</v>
      </c>
      <c r="B185" s="24" t="s">
        <v>224</v>
      </c>
      <c r="E185"/>
      <c r="F185"/>
      <c r="G185"/>
      <c r="H185"/>
      <c r="I185"/>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row>
    <row r="186" spans="1:56" ht="15">
      <c r="A186" s="24" t="s">
        <v>89</v>
      </c>
      <c r="B186" s="11" t="s">
        <v>40</v>
      </c>
      <c r="C186" s="11" t="s">
        <v>13</v>
      </c>
      <c r="D186" s="11" t="s">
        <v>90</v>
      </c>
      <c r="E186"/>
      <c r="F186"/>
      <c r="G186"/>
      <c r="H186"/>
      <c r="I186"/>
      <c r="J186"/>
      <c r="K186"/>
      <c r="L186"/>
      <c r="M186"/>
      <c r="N186"/>
      <c r="O186"/>
      <c r="P186"/>
      <c r="Q186"/>
      <c r="R186"/>
      <c r="S186"/>
      <c r="T186"/>
      <c r="U186"/>
      <c r="V186"/>
      <c r="W186"/>
      <c r="X186"/>
      <c r="Y186"/>
      <c r="Z186"/>
      <c r="AA186"/>
      <c r="AB186"/>
      <c r="AC186"/>
      <c r="AD186" s="161"/>
      <c r="AE186" s="161"/>
      <c r="AF186" s="161"/>
      <c r="AG186" s="161"/>
      <c r="AH186" s="161"/>
      <c r="AI186" s="161"/>
      <c r="AJ186" s="161"/>
      <c r="AK186" s="161"/>
      <c r="AL186" s="161"/>
      <c r="AM186" s="161"/>
      <c r="AN186" s="161"/>
      <c r="AO186" s="161"/>
      <c r="AP186" s="161"/>
    </row>
    <row r="187" spans="1:56" ht="15">
      <c r="A187" s="162">
        <v>2009</v>
      </c>
      <c r="B187" s="163">
        <v>0.17762327305133593</v>
      </c>
      <c r="C187" s="163">
        <v>0.82237672694866404</v>
      </c>
      <c r="D187" s="163">
        <v>1</v>
      </c>
      <c r="E187"/>
      <c r="F187"/>
      <c r="G187"/>
      <c r="H187"/>
      <c r="I187"/>
      <c r="J187"/>
      <c r="K187"/>
      <c r="L187"/>
      <c r="M187"/>
      <c r="N187"/>
      <c r="O187"/>
      <c r="P187"/>
      <c r="Q187"/>
      <c r="R187"/>
      <c r="S187"/>
      <c r="T187"/>
      <c r="U187"/>
      <c r="V187"/>
      <c r="W187"/>
      <c r="X187"/>
      <c r="Y187"/>
      <c r="Z187"/>
      <c r="AA187"/>
      <c r="AB187"/>
      <c r="AC187"/>
      <c r="AD187"/>
      <c r="AE187"/>
      <c r="AF187"/>
      <c r="AG187"/>
      <c r="AH187"/>
      <c r="AI187"/>
      <c r="AJ187"/>
      <c r="AK187"/>
      <c r="AL187"/>
      <c r="AM187"/>
      <c r="AN187"/>
      <c r="AO187"/>
      <c r="AP187"/>
    </row>
    <row r="188" spans="1:56" ht="15">
      <c r="A188" s="162">
        <v>2010</v>
      </c>
      <c r="B188" s="163">
        <v>0.17802457819635503</v>
      </c>
      <c r="C188" s="163">
        <v>0.82197542180364502</v>
      </c>
      <c r="D188" s="163">
        <v>1</v>
      </c>
      <c r="E188"/>
      <c r="F188"/>
      <c r="G188"/>
      <c r="H188"/>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row>
    <row r="189" spans="1:56" ht="15">
      <c r="A189" s="162">
        <v>2011</v>
      </c>
      <c r="B189" s="163">
        <v>0.17794775789528114</v>
      </c>
      <c r="C189" s="163">
        <v>0.82205224210471883</v>
      </c>
      <c r="D189" s="163">
        <v>1</v>
      </c>
      <c r="E189"/>
      <c r="F189"/>
      <c r="G189"/>
      <c r="H189"/>
      <c r="I189"/>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row>
    <row r="190" spans="1:56" ht="15">
      <c r="A190" s="162">
        <v>2012</v>
      </c>
      <c r="B190" s="163">
        <v>0.17762695827798905</v>
      </c>
      <c r="C190" s="163">
        <v>0.82237304172201098</v>
      </c>
      <c r="D190" s="163">
        <v>1</v>
      </c>
      <c r="E190"/>
      <c r="F190"/>
      <c r="G190"/>
      <c r="H190"/>
      <c r="I190"/>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row>
    <row r="191" spans="1:56" ht="15">
      <c r="A191" s="162">
        <v>2013</v>
      </c>
      <c r="B191" s="163">
        <v>0.17787814513218331</v>
      </c>
      <c r="C191" s="163">
        <v>0.82212185486781664</v>
      </c>
      <c r="D191" s="163">
        <v>1</v>
      </c>
      <c r="E191"/>
      <c r="F191"/>
      <c r="G191"/>
      <c r="H191"/>
      <c r="I191"/>
      <c r="J191"/>
      <c r="K191"/>
      <c r="L191"/>
      <c r="M191"/>
      <c r="N191"/>
      <c r="O191"/>
      <c r="P191"/>
      <c r="Q191"/>
      <c r="R191"/>
      <c r="S191"/>
      <c r="T191"/>
      <c r="U191"/>
      <c r="V191"/>
      <c r="W191"/>
      <c r="X191"/>
      <c r="Y191"/>
      <c r="Z191"/>
      <c r="AA191"/>
      <c r="AB191"/>
      <c r="AC191"/>
      <c r="AD191"/>
      <c r="AE191"/>
      <c r="AF191"/>
      <c r="AG191"/>
      <c r="AH191"/>
      <c r="AI191"/>
      <c r="AJ191"/>
      <c r="AK191"/>
      <c r="AL191"/>
      <c r="AM191"/>
      <c r="AN191"/>
      <c r="AO191"/>
      <c r="AP191"/>
    </row>
    <row r="192" spans="1:56" ht="15">
      <c r="A192" s="162">
        <v>2014</v>
      </c>
      <c r="B192" s="163">
        <v>0.17970340448777686</v>
      </c>
      <c r="C192" s="163">
        <v>0.82029659551222311</v>
      </c>
      <c r="D192" s="163">
        <v>1</v>
      </c>
      <c r="E192"/>
      <c r="F192"/>
      <c r="G192"/>
      <c r="H192"/>
      <c r="I192"/>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row>
    <row r="193" spans="1:56" ht="15">
      <c r="A193" s="162">
        <v>2015</v>
      </c>
      <c r="B193" s="163">
        <v>0.17848703648244382</v>
      </c>
      <c r="C193" s="163">
        <v>0.82151296351755621</v>
      </c>
      <c r="D193" s="163">
        <v>1</v>
      </c>
      <c r="E193"/>
      <c r="F193"/>
      <c r="G193"/>
      <c r="H193"/>
      <c r="I193"/>
      <c r="J193"/>
      <c r="K193"/>
      <c r="L193"/>
      <c r="M193"/>
      <c r="N193"/>
      <c r="O193"/>
      <c r="P193"/>
      <c r="Q193"/>
      <c r="R193"/>
      <c r="S193"/>
      <c r="T193"/>
      <c r="U193"/>
      <c r="V193"/>
      <c r="W193"/>
      <c r="X193"/>
      <c r="Y193"/>
      <c r="Z193"/>
      <c r="AA193"/>
      <c r="AB193"/>
      <c r="AC193"/>
      <c r="AD193"/>
      <c r="AE193"/>
      <c r="AF193"/>
      <c r="AG193"/>
      <c r="AH193"/>
      <c r="AI193"/>
      <c r="AJ193"/>
      <c r="AK193"/>
      <c r="AL193"/>
      <c r="AM193"/>
      <c r="AN193"/>
      <c r="AO193"/>
      <c r="AP193"/>
    </row>
    <row r="194" spans="1:56" ht="15">
      <c r="A194" s="162">
        <v>2016</v>
      </c>
      <c r="B194" s="163">
        <v>0.18035184496239529</v>
      </c>
      <c r="C194" s="163">
        <v>0.81964815503760469</v>
      </c>
      <c r="D194" s="163">
        <v>1</v>
      </c>
      <c r="E194"/>
      <c r="F194"/>
      <c r="G194"/>
      <c r="H194"/>
      <c r="I194"/>
      <c r="J194"/>
      <c r="K194"/>
      <c r="L194"/>
      <c r="M194"/>
      <c r="N194"/>
      <c r="O194"/>
      <c r="P194"/>
      <c r="Q194"/>
      <c r="R194"/>
      <c r="S194"/>
      <c r="T194"/>
      <c r="U194"/>
      <c r="V194"/>
      <c r="W194"/>
      <c r="X194"/>
      <c r="Y194"/>
      <c r="Z194"/>
      <c r="AA194"/>
      <c r="AB194"/>
      <c r="AC194"/>
      <c r="AD194"/>
      <c r="AE194"/>
      <c r="AF194"/>
      <c r="AG194"/>
      <c r="AH194"/>
      <c r="AI194"/>
      <c r="AJ194"/>
      <c r="AK194"/>
      <c r="AL194"/>
      <c r="AM194"/>
      <c r="AN194"/>
      <c r="AO194"/>
      <c r="AP194"/>
    </row>
    <row r="195" spans="1:56" ht="15">
      <c r="A195" s="162">
        <v>2017</v>
      </c>
      <c r="B195" s="163">
        <v>0.17938681631237041</v>
      </c>
      <c r="C195" s="163">
        <v>0.82061318368762959</v>
      </c>
      <c r="D195" s="163">
        <v>1</v>
      </c>
      <c r="E195"/>
      <c r="F195"/>
      <c r="G195"/>
      <c r="H195"/>
      <c r="I195"/>
      <c r="J195"/>
      <c r="K195"/>
      <c r="L195"/>
      <c r="M195"/>
      <c r="N195"/>
      <c r="O195"/>
      <c r="P195"/>
      <c r="Q195"/>
      <c r="R195"/>
      <c r="S195"/>
      <c r="T195"/>
      <c r="U195"/>
      <c r="V195"/>
      <c r="W195"/>
      <c r="X195"/>
      <c r="Y195"/>
      <c r="Z195"/>
      <c r="AA195"/>
      <c r="AB195"/>
      <c r="AC195"/>
      <c r="AD195"/>
      <c r="AE195"/>
      <c r="AF195"/>
      <c r="AG195"/>
      <c r="AH195"/>
      <c r="AI195"/>
      <c r="AJ195"/>
      <c r="AK195"/>
      <c r="AL195"/>
      <c r="AM195"/>
      <c r="AN195"/>
      <c r="AO195"/>
      <c r="AP195"/>
    </row>
    <row r="196" spans="1:56" ht="15">
      <c r="A196" s="162">
        <v>2018</v>
      </c>
      <c r="B196" s="163">
        <v>0.18075503329361708</v>
      </c>
      <c r="C196" s="163">
        <v>0.81924496670638292</v>
      </c>
      <c r="D196" s="163">
        <v>1</v>
      </c>
      <c r="E196"/>
      <c r="F196"/>
      <c r="G196"/>
      <c r="H196"/>
      <c r="I196"/>
      <c r="J196"/>
      <c r="K196"/>
      <c r="L196"/>
      <c r="M196"/>
      <c r="N196"/>
      <c r="O196"/>
      <c r="P196"/>
      <c r="Q196"/>
      <c r="R196"/>
      <c r="S196"/>
      <c r="T196"/>
      <c r="U196"/>
      <c r="V196"/>
      <c r="W196"/>
      <c r="X196"/>
      <c r="Y196"/>
      <c r="Z196"/>
      <c r="AA196"/>
      <c r="AB196"/>
      <c r="AC196"/>
      <c r="AD196"/>
      <c r="AE196"/>
      <c r="AF196"/>
      <c r="AG196"/>
      <c r="AH196"/>
      <c r="AI196"/>
      <c r="AJ196"/>
      <c r="AK196"/>
      <c r="AL196"/>
      <c r="AM196"/>
      <c r="AN196"/>
      <c r="AO196"/>
      <c r="AP196"/>
    </row>
    <row r="197" spans="1:56" ht="15">
      <c r="A197" s="162" t="s">
        <v>90</v>
      </c>
      <c r="B197" s="163">
        <v>0.17887713177595882</v>
      </c>
      <c r="C197" s="163">
        <v>0.82112286822404112</v>
      </c>
      <c r="D197" s="163">
        <v>1</v>
      </c>
      <c r="E197"/>
      <c r="F197"/>
      <c r="G197"/>
      <c r="H197"/>
      <c r="I197"/>
      <c r="J197"/>
      <c r="K197"/>
      <c r="L197"/>
      <c r="M197"/>
      <c r="N197"/>
      <c r="O197"/>
      <c r="P197"/>
      <c r="Q197"/>
      <c r="R197"/>
      <c r="S197"/>
      <c r="T197"/>
      <c r="U197"/>
      <c r="V197"/>
      <c r="W197"/>
      <c r="X197"/>
      <c r="Y197"/>
      <c r="Z197"/>
      <c r="AA197"/>
      <c r="AB197"/>
      <c r="AC197"/>
      <c r="AD197"/>
      <c r="AE197"/>
      <c r="AF197"/>
      <c r="AG197"/>
      <c r="AH197"/>
      <c r="AI197"/>
      <c r="AJ197"/>
      <c r="AK197"/>
      <c r="AL197"/>
      <c r="AM197"/>
      <c r="AN197"/>
      <c r="AO197"/>
      <c r="AP197"/>
    </row>
    <row r="198" spans="1:56" ht="15">
      <c r="A198"/>
      <c r="B198"/>
      <c r="C198"/>
      <c r="D198"/>
      <c r="E198"/>
      <c r="F198"/>
      <c r="G198"/>
      <c r="H198"/>
      <c r="I198"/>
      <c r="J198"/>
      <c r="K198"/>
      <c r="L198"/>
      <c r="M198"/>
      <c r="N198"/>
      <c r="O198"/>
      <c r="P198"/>
      <c r="Q198"/>
      <c r="R198"/>
      <c r="S198"/>
      <c r="T198"/>
      <c r="U198"/>
      <c r="V198"/>
      <c r="W198"/>
      <c r="X198"/>
      <c r="Y198"/>
      <c r="Z198"/>
      <c r="AA198"/>
      <c r="AB198"/>
      <c r="AC198"/>
      <c r="AD198"/>
      <c r="AE198"/>
      <c r="AF198"/>
      <c r="AG198"/>
      <c r="AH198"/>
      <c r="AI198"/>
      <c r="AJ198"/>
      <c r="AK198"/>
      <c r="AL198"/>
      <c r="AM198"/>
      <c r="AN198"/>
      <c r="AO198"/>
      <c r="AP198"/>
    </row>
    <row r="199" spans="1:56" ht="15">
      <c r="A199"/>
      <c r="B199"/>
      <c r="C199"/>
      <c r="D199"/>
      <c r="E199"/>
      <c r="F199"/>
      <c r="G199"/>
      <c r="H199"/>
      <c r="I199"/>
      <c r="J199"/>
      <c r="K199"/>
      <c r="L199"/>
      <c r="M199"/>
      <c r="N199"/>
      <c r="O199"/>
      <c r="P199"/>
      <c r="Q199"/>
      <c r="R199"/>
      <c r="S199"/>
      <c r="T199"/>
      <c r="U199"/>
      <c r="V199"/>
      <c r="W199"/>
      <c r="X199"/>
      <c r="Y199"/>
      <c r="Z199"/>
      <c r="AA199"/>
      <c r="AB199"/>
      <c r="AC199"/>
      <c r="AD199"/>
      <c r="AE199"/>
      <c r="AF199"/>
      <c r="AG199"/>
      <c r="AH199"/>
      <c r="AI199"/>
      <c r="AJ199"/>
      <c r="AK199"/>
      <c r="AL199"/>
      <c r="AM199"/>
      <c r="AN199"/>
      <c r="AO199"/>
      <c r="AP199"/>
    </row>
    <row r="200" spans="1:56" ht="15">
      <c r="A200" s="24" t="s">
        <v>89</v>
      </c>
      <c r="B200" s="11" t="s">
        <v>91</v>
      </c>
      <c r="C200" s="11" t="s">
        <v>94</v>
      </c>
      <c r="D200" s="11" t="s">
        <v>95</v>
      </c>
      <c r="E200" s="11" t="s">
        <v>96</v>
      </c>
      <c r="F200" s="11" t="s">
        <v>97</v>
      </c>
      <c r="G200"/>
      <c r="H200" s="24" t="s">
        <v>89</v>
      </c>
      <c r="I200" s="11" t="s">
        <v>93</v>
      </c>
      <c r="J200" s="11" t="s">
        <v>98</v>
      </c>
      <c r="K200" s="11" t="s">
        <v>99</v>
      </c>
      <c r="L200" s="11" t="s">
        <v>100</v>
      </c>
      <c r="M200" s="11" t="s">
        <v>101</v>
      </c>
      <c r="N200" s="161"/>
      <c r="O200" s="161"/>
      <c r="P200" s="161"/>
      <c r="Q200" s="161"/>
      <c r="R200" s="161"/>
      <c r="S200" s="161"/>
      <c r="T200" s="161"/>
      <c r="U200" s="161"/>
      <c r="V200" s="161"/>
      <c r="W200" s="161"/>
      <c r="X200" s="161"/>
      <c r="Y200" s="161"/>
      <c r="Z200" s="161"/>
      <c r="AA200" s="161"/>
      <c r="AB200" s="161"/>
      <c r="AC200" s="161"/>
      <c r="AD200" s="161"/>
      <c r="AE200" s="161"/>
      <c r="AF200" s="161"/>
      <c r="AG200" s="161"/>
      <c r="AH200" s="161"/>
      <c r="AI200" s="161"/>
      <c r="AJ200" s="161"/>
      <c r="AK200" s="161"/>
      <c r="AL200" s="161"/>
      <c r="AM200" s="161"/>
      <c r="AN200" s="161"/>
      <c r="AO200" s="161"/>
      <c r="AP200" s="161"/>
      <c r="AQ200" s="24"/>
      <c r="AR200" s="24"/>
      <c r="AS200" s="24"/>
      <c r="AT200" s="24"/>
      <c r="AU200" s="24"/>
      <c r="AV200" s="24"/>
      <c r="AW200" s="24"/>
      <c r="AX200" s="24"/>
      <c r="AY200" s="24"/>
      <c r="AZ200" s="24"/>
      <c r="BA200" s="24"/>
      <c r="BB200" s="24"/>
      <c r="BC200" s="24"/>
      <c r="BD200" s="24"/>
    </row>
    <row r="201" spans="1:56" ht="15">
      <c r="A201" s="162">
        <v>2009</v>
      </c>
      <c r="B201" s="26">
        <v>40866</v>
      </c>
      <c r="C201" s="26">
        <v>188093</v>
      </c>
      <c r="D201" s="26">
        <v>321416</v>
      </c>
      <c r="E201" s="26">
        <v>295564</v>
      </c>
      <c r="F201" s="26">
        <v>63646</v>
      </c>
      <c r="G201"/>
      <c r="H201" s="162">
        <v>2009</v>
      </c>
      <c r="I201" s="26">
        <v>632822325</v>
      </c>
      <c r="J201" s="26">
        <v>541579109</v>
      </c>
      <c r="K201" s="26">
        <v>324664976</v>
      </c>
      <c r="L201" s="26">
        <v>804734443</v>
      </c>
      <c r="M201" s="26">
        <v>315232441</v>
      </c>
      <c r="N201"/>
      <c r="O201"/>
      <c r="P201"/>
      <c r="Q201"/>
      <c r="R201"/>
      <c r="S201"/>
      <c r="T201"/>
      <c r="U201"/>
      <c r="V201"/>
      <c r="W201"/>
      <c r="X201"/>
      <c r="Y201"/>
      <c r="Z201"/>
      <c r="AA201"/>
      <c r="AB201"/>
      <c r="AC201"/>
      <c r="AD201" s="161"/>
      <c r="AE201" s="161"/>
      <c r="AF201" s="161"/>
      <c r="AG201" s="161"/>
      <c r="AH201" s="161"/>
      <c r="AI201" s="161"/>
      <c r="AJ201" s="161"/>
      <c r="AK201" s="161"/>
      <c r="AL201" s="161"/>
      <c r="AM201" s="161"/>
      <c r="AN201" s="161"/>
      <c r="AO201" s="161"/>
      <c r="AP201" s="161"/>
      <c r="AQ201" s="24"/>
      <c r="AR201" s="24"/>
      <c r="AS201" s="24"/>
      <c r="AT201" s="24"/>
      <c r="AU201" s="24"/>
      <c r="AV201" s="24"/>
      <c r="AW201" s="24"/>
      <c r="AX201" s="24"/>
      <c r="AY201" s="24"/>
      <c r="AZ201" s="24"/>
      <c r="BA201" s="24"/>
      <c r="BB201" s="24"/>
      <c r="BC201" s="24"/>
      <c r="BD201" s="24"/>
    </row>
    <row r="202" spans="1:56" ht="15">
      <c r="A202" s="162">
        <v>2010</v>
      </c>
      <c r="B202" s="26">
        <v>42196</v>
      </c>
      <c r="C202" s="26">
        <v>194802</v>
      </c>
      <c r="D202" s="26">
        <v>386434</v>
      </c>
      <c r="E202" s="26">
        <v>301040</v>
      </c>
      <c r="F202" s="26">
        <v>65710</v>
      </c>
      <c r="G202"/>
      <c r="H202" s="162">
        <v>2010</v>
      </c>
      <c r="I202" s="26">
        <v>656042607</v>
      </c>
      <c r="J202" s="26">
        <v>561232540</v>
      </c>
      <c r="K202" s="26">
        <v>489329971</v>
      </c>
      <c r="L202" s="26">
        <v>867853049</v>
      </c>
      <c r="M202" s="26">
        <v>320817457</v>
      </c>
      <c r="N202"/>
      <c r="O202"/>
      <c r="P202"/>
      <c r="Q202"/>
      <c r="R202"/>
      <c r="S202"/>
      <c r="T202"/>
      <c r="U202"/>
      <c r="V202"/>
      <c r="W202"/>
      <c r="X202"/>
      <c r="Y202"/>
      <c r="Z202"/>
      <c r="AA202"/>
      <c r="AB202"/>
      <c r="AC202"/>
      <c r="AD202"/>
      <c r="AE202"/>
      <c r="AF202"/>
      <c r="AG202"/>
      <c r="AH202"/>
      <c r="AI202"/>
      <c r="AJ202"/>
      <c r="AK202"/>
      <c r="AL202"/>
      <c r="AM202"/>
      <c r="AN202"/>
      <c r="AO202"/>
      <c r="AP202"/>
    </row>
    <row r="203" spans="1:56" ht="15">
      <c r="A203" s="162">
        <v>2011</v>
      </c>
      <c r="B203" s="26">
        <v>44554</v>
      </c>
      <c r="C203" s="26">
        <v>210985</v>
      </c>
      <c r="D203" s="26">
        <v>356766</v>
      </c>
      <c r="E203" s="26">
        <v>330409</v>
      </c>
      <c r="F203" s="26">
        <v>68532</v>
      </c>
      <c r="G203"/>
      <c r="H203" s="162">
        <v>2011</v>
      </c>
      <c r="I203" s="26">
        <v>693311883</v>
      </c>
      <c r="J203" s="26">
        <v>613142996</v>
      </c>
      <c r="K203" s="26">
        <v>348827217</v>
      </c>
      <c r="L203" s="26">
        <v>960673024</v>
      </c>
      <c r="M203" s="26">
        <v>342070162</v>
      </c>
      <c r="N203"/>
      <c r="O203"/>
      <c r="P203"/>
      <c r="Q203"/>
      <c r="R203"/>
      <c r="S203"/>
      <c r="T203"/>
      <c r="U203"/>
      <c r="V203"/>
      <c r="W203"/>
      <c r="X203"/>
      <c r="Y203"/>
      <c r="Z203"/>
      <c r="AA203"/>
      <c r="AB203"/>
      <c r="AC203"/>
      <c r="AD203"/>
      <c r="AE203"/>
      <c r="AF203"/>
      <c r="AG203"/>
      <c r="AH203"/>
      <c r="AI203"/>
      <c r="AJ203"/>
      <c r="AK203"/>
      <c r="AL203"/>
      <c r="AM203"/>
      <c r="AN203"/>
      <c r="AO203"/>
      <c r="AP203"/>
    </row>
    <row r="204" spans="1:56" ht="15">
      <c r="A204" s="162">
        <v>2012</v>
      </c>
      <c r="B204" s="26">
        <v>46641</v>
      </c>
      <c r="C204" s="26">
        <v>229854</v>
      </c>
      <c r="D204" s="26">
        <v>375288</v>
      </c>
      <c r="E204" s="26">
        <v>354385</v>
      </c>
      <c r="F204" s="26">
        <v>73351</v>
      </c>
      <c r="G204"/>
      <c r="H204" s="162">
        <v>2012</v>
      </c>
      <c r="I204" s="26">
        <v>735437528</v>
      </c>
      <c r="J204" s="26">
        <v>661923174</v>
      </c>
      <c r="K204" s="26">
        <v>376882523</v>
      </c>
      <c r="L204" s="26">
        <v>1027359957</v>
      </c>
      <c r="M204" s="26">
        <v>395011065</v>
      </c>
      <c r="N204"/>
      <c r="O204"/>
      <c r="P204"/>
      <c r="Q204"/>
      <c r="R204"/>
      <c r="S204"/>
      <c r="T204"/>
      <c r="U204"/>
      <c r="V204"/>
      <c r="W204"/>
      <c r="X204"/>
      <c r="Y204"/>
      <c r="Z204"/>
      <c r="AA204"/>
      <c r="AB204"/>
      <c r="AC204"/>
      <c r="AD204"/>
      <c r="AE204"/>
      <c r="AF204"/>
      <c r="AG204"/>
      <c r="AH204"/>
      <c r="AI204"/>
      <c r="AJ204"/>
      <c r="AK204"/>
      <c r="AL204"/>
      <c r="AM204"/>
      <c r="AN204"/>
      <c r="AO204"/>
      <c r="AP204"/>
    </row>
    <row r="205" spans="1:56" ht="15">
      <c r="A205" s="162">
        <v>2013</v>
      </c>
      <c r="B205" s="26">
        <v>49626</v>
      </c>
      <c r="C205" s="26">
        <v>241844</v>
      </c>
      <c r="D205" s="26">
        <v>383026</v>
      </c>
      <c r="E205" s="26">
        <v>383174</v>
      </c>
      <c r="F205" s="26">
        <v>76779</v>
      </c>
      <c r="G205"/>
      <c r="H205" s="162">
        <v>2013</v>
      </c>
      <c r="I205" s="26">
        <v>794964647</v>
      </c>
      <c r="J205" s="26">
        <v>709875181</v>
      </c>
      <c r="K205" s="26">
        <v>384742147</v>
      </c>
      <c r="L205" s="26">
        <v>1108601819</v>
      </c>
      <c r="M205" s="26">
        <v>425191008</v>
      </c>
      <c r="N205"/>
      <c r="O205"/>
      <c r="P205"/>
      <c r="Q205"/>
      <c r="R205"/>
      <c r="S205"/>
      <c r="T205"/>
      <c r="U205"/>
      <c r="V205"/>
      <c r="W205"/>
      <c r="X205"/>
      <c r="Y205"/>
      <c r="Z205"/>
      <c r="AA205"/>
      <c r="AB205"/>
      <c r="AC205"/>
      <c r="AD205"/>
      <c r="AE205"/>
      <c r="AF205"/>
      <c r="AG205"/>
      <c r="AH205"/>
      <c r="AI205"/>
      <c r="AJ205"/>
      <c r="AK205"/>
      <c r="AL205"/>
      <c r="AM205"/>
      <c r="AN205"/>
      <c r="AO205"/>
      <c r="AP205"/>
    </row>
    <row r="206" spans="1:56" ht="15">
      <c r="A206" s="162">
        <v>2014</v>
      </c>
      <c r="B206" s="26">
        <v>51262</v>
      </c>
      <c r="C206" s="26">
        <v>245536</v>
      </c>
      <c r="D206" s="26">
        <v>407662</v>
      </c>
      <c r="E206" s="26">
        <v>401494</v>
      </c>
      <c r="F206" s="26">
        <v>82005</v>
      </c>
      <c r="G206"/>
      <c r="H206" s="162">
        <v>2014</v>
      </c>
      <c r="I206" s="26">
        <v>836070727</v>
      </c>
      <c r="J206" s="26">
        <v>712982448</v>
      </c>
      <c r="K206" s="26">
        <v>429560866</v>
      </c>
      <c r="L206" s="26">
        <v>1203152943</v>
      </c>
      <c r="M206" s="26">
        <v>451176931</v>
      </c>
      <c r="N206"/>
      <c r="O206"/>
      <c r="P206"/>
      <c r="Q206"/>
      <c r="R206"/>
      <c r="S206"/>
      <c r="T206"/>
      <c r="U206"/>
      <c r="V206"/>
      <c r="W206"/>
      <c r="X206"/>
      <c r="Y206"/>
      <c r="Z206"/>
      <c r="AA206"/>
      <c r="AB206"/>
      <c r="AC206"/>
      <c r="AD206"/>
      <c r="AE206"/>
      <c r="AF206"/>
      <c r="AG206"/>
      <c r="AH206"/>
      <c r="AI206"/>
      <c r="AJ206"/>
      <c r="AK206"/>
      <c r="AL206"/>
      <c r="AM206"/>
      <c r="AN206"/>
      <c r="AO206"/>
      <c r="AP206"/>
    </row>
    <row r="207" spans="1:56" ht="15">
      <c r="A207" s="162">
        <v>2015</v>
      </c>
      <c r="B207" s="26">
        <v>51447</v>
      </c>
      <c r="C207" s="26">
        <v>251990</v>
      </c>
      <c r="D207" s="26">
        <v>397201</v>
      </c>
      <c r="E207" s="26">
        <v>421632</v>
      </c>
      <c r="F207" s="26">
        <v>92952</v>
      </c>
      <c r="G207"/>
      <c r="H207" s="162">
        <v>2015</v>
      </c>
      <c r="I207" s="26">
        <v>850253270</v>
      </c>
      <c r="J207" s="26">
        <v>758037230</v>
      </c>
      <c r="K207" s="26">
        <v>448702788</v>
      </c>
      <c r="L207" s="26">
        <v>1255880112</v>
      </c>
      <c r="M207" s="26">
        <v>535118763</v>
      </c>
      <c r="N207"/>
      <c r="O207"/>
      <c r="P207"/>
      <c r="Q207"/>
      <c r="R207"/>
      <c r="S207"/>
      <c r="T207"/>
      <c r="U207"/>
      <c r="V207"/>
      <c r="W207"/>
      <c r="X207"/>
      <c r="Y207"/>
      <c r="Z207"/>
      <c r="AA207"/>
      <c r="AB207"/>
      <c r="AC207"/>
      <c r="AD207"/>
      <c r="AE207"/>
      <c r="AF207"/>
      <c r="AG207"/>
      <c r="AH207"/>
      <c r="AI207"/>
      <c r="AJ207"/>
      <c r="AK207"/>
      <c r="AL207"/>
      <c r="AM207"/>
      <c r="AN207"/>
      <c r="AO207"/>
      <c r="AP207"/>
    </row>
    <row r="208" spans="1:56" ht="15">
      <c r="A208" s="162">
        <v>2016</v>
      </c>
      <c r="B208" s="26">
        <v>54355</v>
      </c>
      <c r="C208" s="26">
        <v>261394</v>
      </c>
      <c r="D208" s="26">
        <v>428787</v>
      </c>
      <c r="E208" s="26">
        <v>433327</v>
      </c>
      <c r="F208" s="26">
        <v>91344</v>
      </c>
      <c r="G208"/>
      <c r="H208" s="162">
        <v>2016</v>
      </c>
      <c r="I208" s="26">
        <v>914648147</v>
      </c>
      <c r="J208" s="26">
        <v>812467844</v>
      </c>
      <c r="K208" s="26">
        <v>488497130</v>
      </c>
      <c r="L208" s="26">
        <v>1362923329</v>
      </c>
      <c r="M208" s="26">
        <v>532141374</v>
      </c>
      <c r="N208"/>
      <c r="O208"/>
      <c r="P208"/>
      <c r="Q208"/>
      <c r="R208"/>
      <c r="S208"/>
      <c r="T208"/>
      <c r="U208"/>
      <c r="V208"/>
      <c r="W208"/>
      <c r="X208"/>
      <c r="Y208"/>
      <c r="Z208"/>
      <c r="AA208"/>
      <c r="AB208"/>
      <c r="AC208"/>
      <c r="AD208"/>
      <c r="AE208"/>
      <c r="AF208"/>
      <c r="AG208"/>
      <c r="AH208"/>
      <c r="AI208"/>
      <c r="AJ208"/>
      <c r="AK208"/>
      <c r="AL208"/>
      <c r="AM208"/>
      <c r="AN208"/>
      <c r="AO208"/>
      <c r="AP208"/>
    </row>
    <row r="209" spans="1:56" ht="15">
      <c r="A209" s="162">
        <v>2017</v>
      </c>
      <c r="B209" s="26">
        <v>55007</v>
      </c>
      <c r="C209" s="26">
        <v>267094</v>
      </c>
      <c r="D209" s="26">
        <v>431708</v>
      </c>
      <c r="E209" s="26">
        <v>451192</v>
      </c>
      <c r="F209" s="26">
        <v>88732</v>
      </c>
      <c r="G209"/>
      <c r="H209" s="162">
        <v>2017</v>
      </c>
      <c r="I209" s="26">
        <v>936331408</v>
      </c>
      <c r="J209" s="26">
        <v>866350209</v>
      </c>
      <c r="K209" s="26">
        <v>547846870</v>
      </c>
      <c r="L209" s="26">
        <v>1454343002</v>
      </c>
      <c r="M209" s="26">
        <v>518193272</v>
      </c>
      <c r="N209"/>
      <c r="O209"/>
      <c r="P209"/>
      <c r="Q209"/>
      <c r="R209"/>
      <c r="S209"/>
      <c r="T209"/>
      <c r="U209"/>
      <c r="V209"/>
      <c r="W209"/>
      <c r="X209"/>
      <c r="Y209"/>
      <c r="Z209"/>
      <c r="AA209"/>
      <c r="AB209"/>
      <c r="AC209"/>
      <c r="AD209"/>
      <c r="AE209"/>
      <c r="AF209"/>
      <c r="AG209"/>
      <c r="AH209"/>
      <c r="AI209"/>
      <c r="AJ209"/>
      <c r="AK209"/>
      <c r="AL209"/>
      <c r="AM209"/>
      <c r="AN209"/>
      <c r="AO209"/>
      <c r="AP209"/>
    </row>
    <row r="210" spans="1:56" ht="15">
      <c r="A210" s="162">
        <v>2018</v>
      </c>
      <c r="B210" s="26">
        <v>54905</v>
      </c>
      <c r="C210" s="26">
        <v>268428</v>
      </c>
      <c r="D210" s="26">
        <v>417455</v>
      </c>
      <c r="E210" s="26">
        <v>445740</v>
      </c>
      <c r="F210" s="26">
        <v>103802</v>
      </c>
      <c r="G210"/>
      <c r="H210" s="162">
        <v>2018</v>
      </c>
      <c r="I210" s="26">
        <v>970840216</v>
      </c>
      <c r="J210" s="26">
        <v>899770250</v>
      </c>
      <c r="K210" s="26">
        <v>571443894</v>
      </c>
      <c r="L210" s="26">
        <v>1423045300</v>
      </c>
      <c r="M210" s="26">
        <v>610326048</v>
      </c>
      <c r="N210"/>
      <c r="O210"/>
      <c r="P210"/>
      <c r="Q210"/>
      <c r="R210"/>
      <c r="S210"/>
      <c r="T210"/>
      <c r="U210"/>
      <c r="V210"/>
      <c r="W210"/>
      <c r="X210"/>
      <c r="Y210"/>
      <c r="Z210"/>
      <c r="AA210"/>
      <c r="AB210"/>
      <c r="AC210"/>
      <c r="AD210"/>
      <c r="AE210"/>
      <c r="AF210"/>
      <c r="AG210"/>
      <c r="AH210"/>
      <c r="AI210"/>
      <c r="AJ210"/>
      <c r="AK210"/>
      <c r="AL210"/>
      <c r="AM210"/>
      <c r="AN210"/>
      <c r="AO210"/>
      <c r="AP210"/>
    </row>
    <row r="211" spans="1:56" ht="15">
      <c r="A211" s="162" t="s">
        <v>90</v>
      </c>
      <c r="B211" s="26">
        <v>490859</v>
      </c>
      <c r="C211" s="26">
        <v>2360020</v>
      </c>
      <c r="D211" s="26">
        <v>3905743</v>
      </c>
      <c r="E211" s="26">
        <v>3817957</v>
      </c>
      <c r="F211" s="26">
        <v>806853</v>
      </c>
      <c r="G211"/>
      <c r="H211" s="162" t="s">
        <v>90</v>
      </c>
      <c r="I211" s="26">
        <v>8020722758</v>
      </c>
      <c r="J211" s="26">
        <v>7137360981</v>
      </c>
      <c r="K211" s="26">
        <v>4410498382</v>
      </c>
      <c r="L211" s="26">
        <v>11468566978</v>
      </c>
      <c r="M211" s="26">
        <v>4445278521</v>
      </c>
      <c r="N211"/>
      <c r="O211"/>
      <c r="P211"/>
      <c r="Q211"/>
      <c r="R211"/>
      <c r="S211"/>
      <c r="T211"/>
      <c r="U211"/>
      <c r="V211"/>
      <c r="W211"/>
      <c r="X211"/>
      <c r="Y211"/>
      <c r="Z211"/>
      <c r="AA211"/>
      <c r="AB211"/>
      <c r="AC211"/>
      <c r="AD211"/>
      <c r="AE211"/>
      <c r="AF211"/>
      <c r="AG211"/>
      <c r="AH211"/>
      <c r="AI211"/>
      <c r="AJ211"/>
      <c r="AK211"/>
      <c r="AL211"/>
      <c r="AM211"/>
      <c r="AN211"/>
      <c r="AO211"/>
      <c r="AP211"/>
    </row>
    <row r="212" spans="1:56" ht="15">
      <c r="A212"/>
      <c r="B212"/>
      <c r="C212"/>
      <c r="D212"/>
      <c r="E212"/>
      <c r="F212"/>
      <c r="G212"/>
      <c r="H212"/>
      <c r="I212"/>
      <c r="J212"/>
      <c r="K212"/>
      <c r="L212"/>
      <c r="M212"/>
      <c r="N212"/>
      <c r="O212"/>
      <c r="P212"/>
      <c r="Q212"/>
      <c r="R212"/>
      <c r="S212"/>
      <c r="T212"/>
      <c r="U212"/>
      <c r="V212"/>
      <c r="W212"/>
      <c r="X212"/>
      <c r="Y212"/>
      <c r="Z212"/>
      <c r="AA212"/>
      <c r="AB212"/>
      <c r="AC212"/>
      <c r="AD212"/>
      <c r="AE212"/>
      <c r="AF212"/>
      <c r="AG212"/>
      <c r="AH212"/>
      <c r="AI212"/>
      <c r="AJ212"/>
      <c r="AK212"/>
      <c r="AL212"/>
      <c r="AM212"/>
      <c r="AN212"/>
      <c r="AO212"/>
      <c r="AP212"/>
    </row>
    <row r="213" spans="1:56" ht="15">
      <c r="A213"/>
      <c r="B213"/>
      <c r="C213"/>
      <c r="D213"/>
      <c r="E213"/>
      <c r="F213"/>
      <c r="G213"/>
      <c r="H213"/>
      <c r="I213"/>
      <c r="J213"/>
      <c r="K213"/>
      <c r="L213"/>
      <c r="M213"/>
      <c r="N213"/>
      <c r="O213"/>
      <c r="P213"/>
      <c r="Q213"/>
      <c r="R213"/>
      <c r="S213"/>
      <c r="T213"/>
      <c r="U213"/>
      <c r="V213"/>
      <c r="W213"/>
      <c r="X213"/>
      <c r="Y213"/>
      <c r="Z213"/>
      <c r="AA213"/>
      <c r="AB213"/>
      <c r="AC213"/>
      <c r="AD213"/>
      <c r="AE213"/>
      <c r="AF213"/>
      <c r="AG213"/>
      <c r="AH213"/>
      <c r="AI213"/>
      <c r="AJ213"/>
      <c r="AK213"/>
      <c r="AL213"/>
      <c r="AM213"/>
      <c r="AN213"/>
      <c r="AO213"/>
      <c r="AP213"/>
    </row>
    <row r="214" spans="1:56" ht="15">
      <c r="A214" s="24" t="s">
        <v>89</v>
      </c>
      <c r="B214" s="11" t="s">
        <v>91</v>
      </c>
      <c r="C214" s="11" t="s">
        <v>94</v>
      </c>
      <c r="D214" s="11" t="s">
        <v>95</v>
      </c>
      <c r="E214" s="11" t="s">
        <v>96</v>
      </c>
      <c r="F214" s="11" t="s">
        <v>97</v>
      </c>
      <c r="G214" s="161"/>
      <c r="H214" s="161"/>
      <c r="I214" s="161"/>
      <c r="J214" s="161"/>
      <c r="K214" s="161"/>
      <c r="L214" s="161"/>
      <c r="M214" s="161"/>
      <c r="N214" s="161"/>
      <c r="O214" s="161"/>
      <c r="P214" s="161"/>
      <c r="Q214" s="161"/>
      <c r="R214" s="161"/>
      <c r="S214" s="161"/>
      <c r="T214" s="161"/>
      <c r="U214" s="161"/>
      <c r="V214" s="161"/>
      <c r="W214" s="161"/>
      <c r="X214" s="161"/>
      <c r="Y214" s="161"/>
      <c r="Z214" s="161"/>
      <c r="AA214" s="161"/>
      <c r="AB214" s="161"/>
      <c r="AC214" s="161"/>
      <c r="AD214" s="161"/>
      <c r="AE214" s="161"/>
      <c r="AF214" s="161"/>
      <c r="AG214" s="161"/>
      <c r="AH214" s="161"/>
      <c r="AI214" s="161"/>
      <c r="AJ214" s="161"/>
      <c r="AK214" s="161"/>
      <c r="AL214" s="161"/>
      <c r="AM214" s="161"/>
      <c r="AN214" s="161"/>
      <c r="AO214" s="161"/>
      <c r="AP214" s="161"/>
      <c r="AQ214" s="24"/>
      <c r="AR214" s="24"/>
      <c r="AS214" s="24"/>
      <c r="AT214" s="24"/>
      <c r="AU214" s="24"/>
      <c r="AV214" s="24"/>
      <c r="AW214" s="24"/>
      <c r="AX214" s="24"/>
      <c r="AY214" s="24"/>
      <c r="AZ214" s="24"/>
      <c r="BA214" s="24"/>
      <c r="BB214" s="24"/>
      <c r="BC214" s="24"/>
      <c r="BD214" s="24"/>
    </row>
    <row r="215" spans="1:56" ht="15">
      <c r="A215" s="162">
        <v>2009</v>
      </c>
      <c r="B215" s="163">
        <v>8.325405055219523E-2</v>
      </c>
      <c r="C215" s="163">
        <v>7.9699748307217738E-2</v>
      </c>
      <c r="D215" s="163">
        <v>8.2293176996028672E-2</v>
      </c>
      <c r="E215" s="163">
        <v>7.7414177268104387E-2</v>
      </c>
      <c r="F215" s="163">
        <v>7.8881778960975549E-2</v>
      </c>
      <c r="G215"/>
      <c r="H215"/>
      <c r="I215"/>
      <c r="J215"/>
      <c r="K215"/>
      <c r="L215"/>
      <c r="M215"/>
      <c r="N215"/>
      <c r="O215"/>
      <c r="P215"/>
      <c r="Q215"/>
      <c r="R215"/>
      <c r="S215"/>
      <c r="T215"/>
      <c r="U215"/>
      <c r="V215"/>
      <c r="W215"/>
      <c r="X215"/>
      <c r="Y215"/>
      <c r="Z215"/>
      <c r="AA215"/>
      <c r="AB215"/>
      <c r="AC215"/>
      <c r="AD215"/>
      <c r="AE215"/>
      <c r="AF215"/>
      <c r="AG215"/>
      <c r="AH215"/>
      <c r="AI215"/>
      <c r="AJ215"/>
      <c r="AK215"/>
      <c r="AL215"/>
      <c r="AM215"/>
      <c r="AN215"/>
      <c r="AO215"/>
      <c r="AP215"/>
    </row>
    <row r="216" spans="1:56" ht="15">
      <c r="A216" s="162">
        <v>2010</v>
      </c>
      <c r="B216" s="163">
        <v>8.5963586284452359E-2</v>
      </c>
      <c r="C216" s="163">
        <v>8.2542520826094701E-2</v>
      </c>
      <c r="D216" s="163">
        <v>9.8939945613421051E-2</v>
      </c>
      <c r="E216" s="163">
        <v>7.8848452195768581E-2</v>
      </c>
      <c r="F216" s="163">
        <v>8.1439865750018894E-2</v>
      </c>
      <c r="G216"/>
      <c r="H216"/>
      <c r="I216"/>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row>
    <row r="217" spans="1:56" ht="15">
      <c r="A217" s="162">
        <v>2011</v>
      </c>
      <c r="B217" s="163">
        <v>9.0767409785702205E-2</v>
      </c>
      <c r="C217" s="163">
        <v>8.9399666104524544E-2</v>
      </c>
      <c r="D217" s="163">
        <v>9.1343951714180888E-2</v>
      </c>
      <c r="E217" s="163">
        <v>8.6540786080094662E-2</v>
      </c>
      <c r="F217" s="163">
        <v>8.4937404954805895E-2</v>
      </c>
      <c r="G217"/>
      <c r="H217"/>
      <c r="I217"/>
      <c r="J217"/>
      <c r="K217"/>
      <c r="L217"/>
      <c r="M217"/>
      <c r="N217"/>
      <c r="O217"/>
      <c r="P217"/>
      <c r="Q217"/>
      <c r="R217"/>
      <c r="S217"/>
      <c r="T217"/>
      <c r="U217"/>
      <c r="V217"/>
      <c r="W217"/>
      <c r="X217"/>
      <c r="Y217"/>
      <c r="Z217"/>
      <c r="AA217"/>
      <c r="AB217"/>
      <c r="AC217"/>
      <c r="AD217"/>
      <c r="AE217"/>
      <c r="AF217"/>
      <c r="AG217"/>
      <c r="AH217"/>
      <c r="AI217"/>
      <c r="AJ217"/>
      <c r="AK217"/>
      <c r="AL217"/>
      <c r="AM217"/>
      <c r="AN217"/>
      <c r="AO217"/>
      <c r="AP217"/>
    </row>
    <row r="218" spans="1:56" ht="15">
      <c r="A218" s="162">
        <v>2012</v>
      </c>
      <c r="B218" s="163">
        <v>9.5019139915943268E-2</v>
      </c>
      <c r="C218" s="163">
        <v>9.7394937331039572E-2</v>
      </c>
      <c r="D218" s="163">
        <v>9.6086199219969165E-2</v>
      </c>
      <c r="E218" s="163">
        <v>9.2820584412029783E-2</v>
      </c>
      <c r="F218" s="163">
        <v>9.0909992278643076E-2</v>
      </c>
      <c r="G218"/>
      <c r="H218"/>
      <c r="I218"/>
      <c r="J218"/>
      <c r="K218"/>
      <c r="L218"/>
      <c r="M218"/>
      <c r="N218"/>
      <c r="O218"/>
      <c r="P218"/>
      <c r="Q218"/>
      <c r="R218"/>
      <c r="S218"/>
      <c r="T218"/>
      <c r="U218"/>
      <c r="V218"/>
      <c r="W218"/>
      <c r="X218"/>
      <c r="Y218"/>
      <c r="Z218"/>
      <c r="AA218"/>
      <c r="AB218"/>
      <c r="AC218"/>
      <c r="AD218"/>
      <c r="AE218"/>
      <c r="AF218"/>
      <c r="AG218"/>
      <c r="AH218"/>
      <c r="AI218"/>
      <c r="AJ218"/>
      <c r="AK218"/>
      <c r="AL218"/>
      <c r="AM218"/>
      <c r="AN218"/>
      <c r="AO218"/>
      <c r="AP218"/>
    </row>
    <row r="219" spans="1:56" ht="15">
      <c r="A219" s="162">
        <v>2013</v>
      </c>
      <c r="B219" s="163">
        <v>0.10110031597668577</v>
      </c>
      <c r="C219" s="163">
        <v>0.10247540275082415</v>
      </c>
      <c r="D219" s="163">
        <v>9.8067384361951102E-2</v>
      </c>
      <c r="E219" s="163">
        <v>0.10036100458962738</v>
      </c>
      <c r="F219" s="163">
        <v>9.515859766277128E-2</v>
      </c>
      <c r="G219"/>
      <c r="H219"/>
      <c r="I219"/>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row>
    <row r="220" spans="1:56" ht="15">
      <c r="A220" s="162">
        <v>2014</v>
      </c>
      <c r="B220" s="163">
        <v>0.10443324865185317</v>
      </c>
      <c r="C220" s="163">
        <v>0.10403979627291295</v>
      </c>
      <c r="D220" s="163">
        <v>0.10437501904247157</v>
      </c>
      <c r="E220" s="163">
        <v>0.10515938236077567</v>
      </c>
      <c r="F220" s="163">
        <v>0.10163561392223862</v>
      </c>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row>
    <row r="221" spans="1:56" ht="15">
      <c r="A221" s="162">
        <v>2015</v>
      </c>
      <c r="B221" s="163">
        <v>0.1048101389604754</v>
      </c>
      <c r="C221" s="163">
        <v>0.10677451886000966</v>
      </c>
      <c r="D221" s="163">
        <v>0.10169665541229927</v>
      </c>
      <c r="E221" s="163">
        <v>0.11043393102646258</v>
      </c>
      <c r="F221" s="163">
        <v>0.11520314109261538</v>
      </c>
      <c r="G221"/>
      <c r="H221"/>
      <c r="I221"/>
      <c r="J221"/>
      <c r="K221"/>
      <c r="L221"/>
      <c r="M221"/>
      <c r="N221"/>
      <c r="O221"/>
      <c r="P221"/>
      <c r="Q221"/>
      <c r="R221"/>
      <c r="S221"/>
      <c r="T221"/>
      <c r="U221"/>
      <c r="V221"/>
      <c r="W221"/>
      <c r="X221"/>
      <c r="Y221"/>
      <c r="Z221"/>
      <c r="AA221"/>
      <c r="AB221"/>
      <c r="AC221"/>
      <c r="AD221"/>
      <c r="AE221"/>
      <c r="AF221"/>
      <c r="AG221"/>
      <c r="AH221"/>
      <c r="AI221"/>
      <c r="AJ221"/>
      <c r="AK221"/>
      <c r="AL221"/>
      <c r="AM221"/>
      <c r="AN221"/>
      <c r="AO221"/>
      <c r="AP221"/>
    </row>
    <row r="222" spans="1:56" ht="15">
      <c r="A222" s="162">
        <v>2016</v>
      </c>
      <c r="B222" s="163">
        <v>0.1107344471630346</v>
      </c>
      <c r="C222" s="163">
        <v>0.11075923085397581</v>
      </c>
      <c r="D222" s="163">
        <v>0.10978372104872236</v>
      </c>
      <c r="E222" s="163">
        <v>0.11349708757851384</v>
      </c>
      <c r="F222" s="163">
        <v>0.11321021301277928</v>
      </c>
      <c r="G222"/>
      <c r="H222"/>
      <c r="I222"/>
      <c r="J222"/>
      <c r="K222"/>
      <c r="L222"/>
      <c r="M222"/>
      <c r="N222"/>
      <c r="O222"/>
      <c r="P222"/>
      <c r="Q222"/>
      <c r="R222"/>
      <c r="S222"/>
      <c r="T222"/>
      <c r="U222"/>
      <c r="V222"/>
      <c r="W222"/>
      <c r="X222"/>
      <c r="Y222"/>
      <c r="Z222"/>
      <c r="AA222"/>
      <c r="AB222"/>
      <c r="AC222"/>
      <c r="AD222"/>
      <c r="AE222"/>
      <c r="AF222"/>
      <c r="AG222"/>
      <c r="AH222"/>
      <c r="AI222"/>
      <c r="AJ222"/>
      <c r="AK222"/>
      <c r="AL222"/>
      <c r="AM222"/>
      <c r="AN222"/>
      <c r="AO222"/>
      <c r="AP222"/>
    </row>
    <row r="223" spans="1:56" ht="15">
      <c r="A223" s="162">
        <v>2017</v>
      </c>
      <c r="B223" s="163">
        <v>0.11206273084531403</v>
      </c>
      <c r="C223" s="163">
        <v>0.11317446462318116</v>
      </c>
      <c r="D223" s="163">
        <v>0.11053159411666359</v>
      </c>
      <c r="E223" s="163">
        <v>0.11817629166593548</v>
      </c>
      <c r="F223" s="163">
        <v>0.10997294426617983</v>
      </c>
      <c r="G223"/>
      <c r="H223"/>
      <c r="I223"/>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row>
    <row r="224" spans="1:56" ht="15">
      <c r="A224" s="162">
        <v>2018</v>
      </c>
      <c r="B224" s="163">
        <v>0.11185493186434393</v>
      </c>
      <c r="C224" s="163">
        <v>0.11373971407021974</v>
      </c>
      <c r="D224" s="163">
        <v>0.10688235247429234</v>
      </c>
      <c r="E224" s="163">
        <v>0.11674830282268762</v>
      </c>
      <c r="F224" s="163">
        <v>0.12865044809897219</v>
      </c>
      <c r="G224"/>
      <c r="H224"/>
      <c r="I224"/>
      <c r="J224"/>
      <c r="K224"/>
      <c r="L224"/>
      <c r="M224"/>
      <c r="N224"/>
      <c r="O224"/>
      <c r="P224"/>
      <c r="Q224"/>
      <c r="R224"/>
      <c r="S224"/>
      <c r="T224"/>
      <c r="U224"/>
      <c r="V224"/>
      <c r="W224"/>
      <c r="X224"/>
      <c r="Y224"/>
      <c r="Z224"/>
      <c r="AA224"/>
      <c r="AB224"/>
      <c r="AC224"/>
      <c r="AD224"/>
      <c r="AE224"/>
      <c r="AF224"/>
      <c r="AG224"/>
      <c r="AH224"/>
      <c r="AI224"/>
      <c r="AJ224"/>
      <c r="AK224"/>
      <c r="AL224"/>
      <c r="AM224"/>
      <c r="AN224"/>
      <c r="AO224"/>
      <c r="AP224"/>
    </row>
    <row r="225" spans="1:42" ht="15">
      <c r="A225" s="162" t="s">
        <v>90</v>
      </c>
      <c r="B225" s="163">
        <v>1</v>
      </c>
      <c r="C225" s="163">
        <v>1</v>
      </c>
      <c r="D225" s="163">
        <v>1</v>
      </c>
      <c r="E225" s="163">
        <v>1</v>
      </c>
      <c r="F225" s="163">
        <v>1</v>
      </c>
      <c r="G225"/>
      <c r="H225"/>
      <c r="I225"/>
      <c r="J225"/>
      <c r="K225"/>
      <c r="L225"/>
      <c r="M225"/>
      <c r="N225"/>
      <c r="O225"/>
      <c r="P225"/>
      <c r="Q225"/>
      <c r="R225"/>
      <c r="S225"/>
      <c r="T225"/>
      <c r="U225"/>
      <c r="V225"/>
      <c r="W225"/>
      <c r="X225"/>
      <c r="Y225"/>
      <c r="Z225"/>
      <c r="AA225"/>
      <c r="AB225"/>
      <c r="AC225"/>
      <c r="AD225"/>
      <c r="AE225"/>
      <c r="AF225"/>
      <c r="AG225"/>
      <c r="AH225"/>
      <c r="AI225"/>
      <c r="AJ225"/>
      <c r="AK225"/>
      <c r="AL225"/>
      <c r="AM225"/>
      <c r="AN225"/>
      <c r="AO225"/>
      <c r="AP225"/>
    </row>
    <row r="226" spans="1:42" ht="15">
      <c r="A226"/>
      <c r="B226"/>
      <c r="C226"/>
      <c r="D226"/>
      <c r="E226"/>
      <c r="F226"/>
      <c r="G226"/>
      <c r="H226"/>
      <c r="I226"/>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row>
    <row r="227" spans="1:42" ht="15">
      <c r="A227"/>
      <c r="B227"/>
      <c r="C227"/>
      <c r="D227"/>
      <c r="E227"/>
      <c r="F227"/>
      <c r="G227"/>
      <c r="H227"/>
      <c r="I227"/>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row>
    <row r="228" spans="1:42" ht="15">
      <c r="A228"/>
      <c r="B228"/>
      <c r="C228"/>
      <c r="D228"/>
      <c r="E228"/>
      <c r="F228"/>
      <c r="G228"/>
      <c r="H228"/>
      <c r="I228"/>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row>
    <row r="229" spans="1:42" ht="15">
      <c r="A229"/>
      <c r="B229"/>
      <c r="C229"/>
      <c r="D229"/>
      <c r="E229"/>
      <c r="F229"/>
      <c r="G229"/>
      <c r="H229"/>
      <c r="I229"/>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row>
    <row r="230" spans="1:42" ht="15">
      <c r="A230"/>
      <c r="B230"/>
      <c r="C230"/>
      <c r="D230"/>
      <c r="E230"/>
      <c r="F230"/>
      <c r="G230"/>
      <c r="H230"/>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row>
    <row r="231" spans="1:42" ht="15">
      <c r="A231"/>
      <c r="B231"/>
      <c r="C231"/>
      <c r="D231"/>
      <c r="E231"/>
      <c r="F231"/>
      <c r="G231"/>
      <c r="H231"/>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row>
    <row r="232" spans="1:42" ht="15">
      <c r="A232"/>
      <c r="B232"/>
      <c r="C232"/>
      <c r="D232"/>
      <c r="E232"/>
      <c r="F232"/>
      <c r="G232"/>
      <c r="H232"/>
      <c r="I232"/>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row>
    <row r="233" spans="1:42" ht="15">
      <c r="A233"/>
      <c r="B233"/>
      <c r="C233"/>
      <c r="D233"/>
      <c r="E233"/>
      <c r="F233"/>
      <c r="G233"/>
      <c r="H233"/>
      <c r="I233"/>
      <c r="J233"/>
      <c r="K233"/>
      <c r="L233"/>
      <c r="M233"/>
      <c r="N233"/>
      <c r="O233"/>
      <c r="P233"/>
      <c r="Q233"/>
      <c r="R233"/>
      <c r="S233"/>
      <c r="T233"/>
      <c r="U233"/>
      <c r="V233"/>
      <c r="W233"/>
      <c r="X233"/>
      <c r="Y233"/>
      <c r="Z233"/>
      <c r="AA233"/>
      <c r="AB233"/>
      <c r="AC233"/>
      <c r="AD233"/>
      <c r="AE233"/>
      <c r="AF233"/>
      <c r="AG233"/>
      <c r="AH233"/>
      <c r="AI233"/>
      <c r="AJ233"/>
      <c r="AK233"/>
      <c r="AL233"/>
      <c r="AM233"/>
      <c r="AN233"/>
      <c r="AO233"/>
      <c r="AP233"/>
    </row>
    <row r="234" spans="1:42" ht="15">
      <c r="A234"/>
      <c r="B234"/>
      <c r="C234"/>
      <c r="D234"/>
      <c r="E234"/>
      <c r="F234"/>
      <c r="G234"/>
      <c r="H234"/>
      <c r="I234"/>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row>
    <row r="235" spans="1:42" ht="15">
      <c r="A235"/>
      <c r="B235"/>
      <c r="C235"/>
      <c r="D235"/>
      <c r="E235"/>
      <c r="F235"/>
      <c r="G235"/>
      <c r="H235"/>
      <c r="I235"/>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row>
    <row r="236" spans="1:42" ht="15">
      <c r="A236"/>
      <c r="B236"/>
      <c r="C236"/>
      <c r="D236"/>
      <c r="E236"/>
      <c r="F236"/>
      <c r="G236"/>
      <c r="H236"/>
      <c r="I236"/>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row>
    <row r="237" spans="1:42" ht="15">
      <c r="A237"/>
      <c r="B237"/>
      <c r="C237"/>
      <c r="D237"/>
      <c r="E237"/>
      <c r="F237"/>
      <c r="G237"/>
      <c r="H237"/>
      <c r="I237"/>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row>
    <row r="238" spans="1:42" ht="15">
      <c r="A238"/>
      <c r="B238"/>
      <c r="C238"/>
      <c r="D238"/>
      <c r="E238"/>
      <c r="F238"/>
      <c r="G238"/>
      <c r="H238"/>
      <c r="I238"/>
      <c r="J238"/>
      <c r="K238"/>
      <c r="L238"/>
      <c r="M238"/>
      <c r="N238"/>
      <c r="O238"/>
      <c r="P238"/>
      <c r="Q238"/>
      <c r="R238"/>
      <c r="S238"/>
      <c r="T238"/>
      <c r="U238"/>
      <c r="V238"/>
      <c r="W238"/>
      <c r="X238"/>
      <c r="Y238"/>
      <c r="Z238"/>
      <c r="AA238"/>
      <c r="AB238"/>
      <c r="AC238"/>
      <c r="AD238"/>
      <c r="AE238"/>
      <c r="AF238"/>
      <c r="AG238"/>
      <c r="AH238"/>
      <c r="AI238"/>
      <c r="AJ238"/>
      <c r="AK238"/>
      <c r="AL238"/>
      <c r="AM238"/>
      <c r="AN238"/>
      <c r="AO238"/>
      <c r="AP238"/>
    </row>
    <row r="239" spans="1:42" ht="15">
      <c r="A239"/>
      <c r="B239"/>
      <c r="C239"/>
      <c r="D239"/>
      <c r="E239"/>
      <c r="F239"/>
      <c r="G239"/>
      <c r="H239"/>
      <c r="I239"/>
      <c r="J239"/>
      <c r="K239"/>
      <c r="L239"/>
      <c r="M239"/>
      <c r="N239"/>
      <c r="O239"/>
      <c r="P239"/>
      <c r="Q239"/>
      <c r="R239"/>
      <c r="S239"/>
      <c r="T239"/>
      <c r="U239"/>
      <c r="V239"/>
      <c r="W239"/>
      <c r="X239"/>
      <c r="Y239"/>
      <c r="Z239"/>
      <c r="AA239"/>
      <c r="AB239"/>
      <c r="AC239"/>
      <c r="AD239"/>
      <c r="AE239"/>
      <c r="AF239"/>
      <c r="AG239"/>
      <c r="AH239"/>
      <c r="AI239"/>
      <c r="AJ239"/>
      <c r="AK239"/>
      <c r="AL239"/>
      <c r="AM239"/>
      <c r="AN239"/>
      <c r="AO239"/>
      <c r="AP239"/>
    </row>
    <row r="240" spans="1:42" ht="15">
      <c r="A240"/>
      <c r="B240"/>
      <c r="C240"/>
      <c r="D240"/>
      <c r="E240"/>
      <c r="F240"/>
      <c r="G240"/>
      <c r="H240"/>
      <c r="I240"/>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row>
    <row r="241" spans="1:42" ht="15">
      <c r="A241"/>
      <c r="B241"/>
      <c r="C241"/>
      <c r="D241"/>
      <c r="E241"/>
      <c r="F241"/>
      <c r="G241"/>
      <c r="H241"/>
      <c r="I241"/>
      <c r="J241"/>
      <c r="K241"/>
      <c r="L241"/>
      <c r="M241"/>
      <c r="N241"/>
      <c r="O241"/>
      <c r="P241"/>
      <c r="Q241"/>
      <c r="R241"/>
      <c r="S241"/>
      <c r="T241"/>
      <c r="U241"/>
      <c r="V241"/>
      <c r="W241"/>
      <c r="X241"/>
      <c r="Y241"/>
      <c r="Z241"/>
      <c r="AA241"/>
      <c r="AB241"/>
      <c r="AC241"/>
      <c r="AD241"/>
      <c r="AE241"/>
      <c r="AF241"/>
      <c r="AG241"/>
      <c r="AH241"/>
      <c r="AI241"/>
      <c r="AJ241"/>
      <c r="AK241"/>
      <c r="AL241"/>
      <c r="AM241"/>
      <c r="AN241"/>
      <c r="AO241"/>
      <c r="AP241"/>
    </row>
    <row r="242" spans="1:42" ht="15">
      <c r="A242"/>
      <c r="B242"/>
      <c r="C242"/>
      <c r="D242"/>
      <c r="E242"/>
      <c r="F242"/>
      <c r="G242"/>
      <c r="H242"/>
      <c r="I242"/>
      <c r="J242"/>
      <c r="K242"/>
      <c r="L242"/>
      <c r="M242"/>
      <c r="N242"/>
      <c r="O242"/>
      <c r="P242"/>
      <c r="Q242"/>
      <c r="R242"/>
      <c r="S242"/>
      <c r="T242"/>
      <c r="U242"/>
      <c r="V242"/>
      <c r="W242"/>
      <c r="X242"/>
      <c r="Y242"/>
      <c r="Z242"/>
      <c r="AA242"/>
      <c r="AB242"/>
      <c r="AC242"/>
      <c r="AD242"/>
      <c r="AE242"/>
      <c r="AF242"/>
      <c r="AG242"/>
      <c r="AH242"/>
      <c r="AI242"/>
      <c r="AJ242"/>
      <c r="AK242"/>
      <c r="AL242"/>
      <c r="AM242"/>
      <c r="AN242"/>
      <c r="AO242"/>
      <c r="AP242"/>
    </row>
    <row r="243" spans="1:42" ht="15">
      <c r="A243"/>
      <c r="B243"/>
      <c r="C243"/>
      <c r="D243"/>
      <c r="E243"/>
      <c r="F243"/>
      <c r="G243"/>
      <c r="H243"/>
      <c r="I243"/>
      <c r="J243"/>
      <c r="K243"/>
      <c r="L243"/>
      <c r="M243"/>
      <c r="N243"/>
      <c r="O243"/>
      <c r="P243"/>
      <c r="Q243"/>
      <c r="R243"/>
      <c r="S243"/>
      <c r="T243"/>
      <c r="U243"/>
      <c r="V243"/>
      <c r="W243"/>
      <c r="X243"/>
      <c r="Y243"/>
      <c r="Z243"/>
      <c r="AA243"/>
      <c r="AB243"/>
      <c r="AC243"/>
      <c r="AD243"/>
      <c r="AE243"/>
      <c r="AF243"/>
      <c r="AG243"/>
      <c r="AH243"/>
      <c r="AI243"/>
      <c r="AJ243"/>
      <c r="AK243"/>
      <c r="AL243"/>
      <c r="AM243"/>
      <c r="AN243"/>
      <c r="AO243"/>
      <c r="AP243"/>
    </row>
    <row r="244" spans="1:42" ht="15">
      <c r="A244"/>
      <c r="B244"/>
      <c r="C244"/>
      <c r="D244"/>
      <c r="E244"/>
      <c r="F244"/>
      <c r="G244"/>
      <c r="H244"/>
      <c r="I244"/>
      <c r="J244"/>
      <c r="K244"/>
      <c r="L244"/>
      <c r="M244"/>
      <c r="N244"/>
      <c r="O244"/>
      <c r="P244"/>
      <c r="Q244"/>
      <c r="R244"/>
      <c r="S244"/>
      <c r="T244"/>
      <c r="U244"/>
      <c r="V244"/>
      <c r="W244"/>
      <c r="X244"/>
      <c r="Y244"/>
      <c r="Z244"/>
      <c r="AA244"/>
      <c r="AB244"/>
      <c r="AC244"/>
      <c r="AD244"/>
      <c r="AE244"/>
      <c r="AF244"/>
      <c r="AG244"/>
      <c r="AH244"/>
      <c r="AI244"/>
      <c r="AJ244"/>
      <c r="AK244"/>
      <c r="AL244"/>
      <c r="AM244"/>
      <c r="AN244"/>
      <c r="AO244"/>
      <c r="AP244"/>
    </row>
    <row r="245" spans="1:42" ht="15">
      <c r="A245"/>
      <c r="B245"/>
      <c r="C245"/>
      <c r="D245"/>
      <c r="E245"/>
      <c r="F245"/>
      <c r="G245"/>
      <c r="H245"/>
      <c r="I245"/>
      <c r="J245"/>
      <c r="K245"/>
      <c r="L245"/>
      <c r="M245"/>
      <c r="N245"/>
      <c r="O245"/>
      <c r="P245"/>
      <c r="Q245"/>
      <c r="R245"/>
      <c r="S245"/>
      <c r="T245"/>
      <c r="U245"/>
      <c r="V245"/>
      <c r="W245"/>
      <c r="X245"/>
      <c r="Y245"/>
      <c r="Z245"/>
      <c r="AA245"/>
      <c r="AB245"/>
      <c r="AC245"/>
      <c r="AD245"/>
      <c r="AE245"/>
      <c r="AF245"/>
      <c r="AG245"/>
      <c r="AH245"/>
      <c r="AI245"/>
      <c r="AJ245"/>
      <c r="AK245"/>
      <c r="AL245"/>
      <c r="AM245"/>
      <c r="AN245"/>
      <c r="AO245"/>
      <c r="AP245"/>
    </row>
    <row r="246" spans="1:42" ht="15">
      <c r="A246"/>
      <c r="B246"/>
      <c r="C246"/>
      <c r="D246"/>
      <c r="E246"/>
      <c r="F246"/>
      <c r="G246"/>
      <c r="H246"/>
      <c r="I246"/>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row>
    <row r="247" spans="1:42" ht="15">
      <c r="A247"/>
      <c r="B247"/>
      <c r="C247"/>
      <c r="D247"/>
      <c r="E247"/>
      <c r="F247"/>
      <c r="G247"/>
      <c r="H247"/>
      <c r="I247"/>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row>
    <row r="248" spans="1:42" ht="15">
      <c r="A248"/>
      <c r="B248"/>
      <c r="C248"/>
      <c r="D248"/>
      <c r="E248"/>
      <c r="F248"/>
      <c r="G248"/>
      <c r="H248"/>
      <c r="I248"/>
      <c r="J248"/>
      <c r="K248"/>
      <c r="L248"/>
      <c r="M248"/>
      <c r="N248"/>
      <c r="O248"/>
      <c r="P248"/>
      <c r="Q248"/>
      <c r="R248"/>
      <c r="S248"/>
      <c r="T248"/>
      <c r="U248"/>
      <c r="V248"/>
      <c r="W248"/>
      <c r="X248"/>
      <c r="Y248"/>
      <c r="Z248"/>
      <c r="AA248"/>
      <c r="AB248"/>
      <c r="AC248"/>
      <c r="AD248"/>
      <c r="AE248"/>
      <c r="AF248"/>
      <c r="AG248"/>
      <c r="AH248"/>
      <c r="AI248"/>
      <c r="AJ248"/>
      <c r="AK248"/>
      <c r="AL248"/>
      <c r="AM248"/>
      <c r="AN248"/>
      <c r="AO248"/>
      <c r="AP248"/>
    </row>
    <row r="249" spans="1:42" ht="15">
      <c r="A249"/>
      <c r="B249"/>
      <c r="C249"/>
      <c r="D249"/>
      <c r="E249"/>
      <c r="F249"/>
      <c r="G249"/>
      <c r="H249"/>
      <c r="I249"/>
      <c r="J249"/>
      <c r="K249"/>
      <c r="L249"/>
      <c r="M249"/>
      <c r="N249"/>
      <c r="O249"/>
      <c r="P249"/>
      <c r="Q249"/>
      <c r="R249"/>
      <c r="S249"/>
      <c r="T249"/>
      <c r="U249"/>
      <c r="V249"/>
      <c r="W249"/>
      <c r="X249"/>
      <c r="Y249"/>
      <c r="Z249"/>
      <c r="AA249"/>
      <c r="AB249"/>
      <c r="AC249"/>
      <c r="AD249"/>
      <c r="AE249"/>
      <c r="AF249"/>
      <c r="AG249"/>
      <c r="AH249"/>
      <c r="AI249"/>
      <c r="AJ249"/>
      <c r="AK249"/>
      <c r="AL249"/>
      <c r="AM249"/>
      <c r="AN249"/>
      <c r="AO249"/>
      <c r="AP249"/>
    </row>
    <row r="250" spans="1:42" ht="15">
      <c r="A250"/>
      <c r="B250"/>
      <c r="C250"/>
      <c r="D250"/>
      <c r="E250"/>
      <c r="F250"/>
      <c r="G250"/>
      <c r="H250"/>
      <c r="I250"/>
      <c r="J250"/>
      <c r="K250"/>
      <c r="L250"/>
      <c r="M250"/>
      <c r="N250"/>
      <c r="O250"/>
      <c r="P250"/>
      <c r="Q250"/>
      <c r="R250"/>
      <c r="S250"/>
      <c r="T250"/>
      <c r="U250"/>
      <c r="V250"/>
      <c r="W250"/>
      <c r="X250"/>
      <c r="Y250"/>
      <c r="Z250"/>
      <c r="AA250"/>
      <c r="AB250"/>
      <c r="AC250"/>
      <c r="AD250"/>
      <c r="AE250"/>
      <c r="AF250"/>
      <c r="AG250"/>
      <c r="AH250"/>
      <c r="AI250"/>
      <c r="AJ250"/>
      <c r="AK250"/>
      <c r="AL250"/>
      <c r="AM250"/>
      <c r="AN250"/>
      <c r="AO250"/>
      <c r="AP250"/>
    </row>
    <row r="251" spans="1:42" ht="15">
      <c r="A251"/>
      <c r="B251"/>
      <c r="C251"/>
      <c r="D251"/>
      <c r="E251"/>
      <c r="F251"/>
      <c r="G251"/>
      <c r="H251"/>
      <c r="I251"/>
      <c r="J251"/>
      <c r="K251"/>
      <c r="L251"/>
      <c r="M251"/>
      <c r="N251"/>
      <c r="O251"/>
      <c r="P251"/>
      <c r="Q251"/>
      <c r="R251"/>
      <c r="S251"/>
      <c r="T251"/>
      <c r="U251"/>
      <c r="V251"/>
      <c r="W251"/>
      <c r="X251"/>
      <c r="Y251"/>
      <c r="Z251"/>
      <c r="AA251"/>
      <c r="AB251"/>
      <c r="AC251"/>
      <c r="AD251"/>
      <c r="AE251"/>
      <c r="AF251"/>
      <c r="AG251"/>
      <c r="AH251"/>
      <c r="AI251"/>
      <c r="AJ251"/>
      <c r="AK251"/>
      <c r="AL251"/>
      <c r="AM251"/>
      <c r="AN251"/>
      <c r="AO251"/>
      <c r="AP251"/>
    </row>
    <row r="252" spans="1:42" ht="15">
      <c r="A252"/>
      <c r="B252"/>
      <c r="C252"/>
      <c r="D252"/>
      <c r="E252"/>
      <c r="F252"/>
      <c r="G252"/>
      <c r="H252"/>
      <c r="I252"/>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row>
    <row r="253" spans="1:42" ht="15">
      <c r="A253"/>
      <c r="B253"/>
      <c r="C253"/>
      <c r="D253"/>
      <c r="E253"/>
      <c r="F253"/>
      <c r="G253"/>
      <c r="H253"/>
      <c r="I253"/>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row>
    <row r="254" spans="1:42" ht="15">
      <c r="A254"/>
      <c r="B254"/>
      <c r="C254"/>
      <c r="D254"/>
      <c r="E254"/>
      <c r="F254"/>
      <c r="G254"/>
      <c r="H254"/>
      <c r="I254"/>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row>
    <row r="255" spans="1:42" ht="15">
      <c r="A255"/>
      <c r="B255"/>
      <c r="C255"/>
      <c r="D255"/>
      <c r="E255"/>
      <c r="F255"/>
      <c r="G255"/>
      <c r="H255"/>
      <c r="I255"/>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row>
    <row r="256" spans="1:42" ht="15">
      <c r="A256"/>
      <c r="B256"/>
      <c r="C256"/>
      <c r="D256"/>
      <c r="E256"/>
      <c r="F256"/>
      <c r="G256"/>
      <c r="H256"/>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row>
    <row r="257" spans="1:42" ht="15">
      <c r="A257"/>
      <c r="B257"/>
      <c r="C257"/>
      <c r="D257"/>
      <c r="E257"/>
      <c r="F257"/>
      <c r="G257"/>
      <c r="H257"/>
      <c r="I257"/>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row>
    <row r="258" spans="1:42" ht="15">
      <c r="A258"/>
      <c r="B258"/>
      <c r="C258"/>
      <c r="D258"/>
      <c r="E258"/>
      <c r="F258"/>
      <c r="G258"/>
      <c r="H258"/>
      <c r="I258"/>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row>
    <row r="259" spans="1:42" ht="15">
      <c r="A259"/>
      <c r="B259"/>
      <c r="C259"/>
      <c r="D259"/>
      <c r="E259"/>
      <c r="F259"/>
      <c r="G259"/>
      <c r="H259"/>
      <c r="I259"/>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row>
    <row r="260" spans="1:42" ht="15">
      <c r="A260"/>
      <c r="B260"/>
      <c r="C260"/>
      <c r="D260"/>
      <c r="E260"/>
      <c r="F260"/>
      <c r="G260"/>
      <c r="H260"/>
      <c r="I2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row>
    <row r="261" spans="1:42" ht="15">
      <c r="A261"/>
      <c r="B261"/>
      <c r="C261"/>
      <c r="D261"/>
      <c r="E261"/>
      <c r="F261"/>
      <c r="G261"/>
      <c r="H261"/>
      <c r="I261"/>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row>
    <row r="262" spans="1:42" ht="15">
      <c r="A262"/>
      <c r="B262"/>
      <c r="C262"/>
      <c r="D262"/>
      <c r="E262"/>
      <c r="F262"/>
      <c r="G262"/>
      <c r="H262"/>
      <c r="I262"/>
      <c r="J262"/>
      <c r="K262"/>
      <c r="L262"/>
      <c r="M262"/>
      <c r="N262"/>
      <c r="O262"/>
      <c r="P262"/>
      <c r="Q262"/>
      <c r="R262"/>
      <c r="S262"/>
      <c r="T262"/>
      <c r="U262"/>
      <c r="V262"/>
      <c r="W262"/>
      <c r="X262"/>
      <c r="Y262"/>
      <c r="Z262"/>
      <c r="AA262"/>
      <c r="AB262"/>
      <c r="AC262"/>
      <c r="AD262"/>
      <c r="AE262"/>
      <c r="AF262"/>
      <c r="AG262"/>
      <c r="AH262"/>
      <c r="AI262"/>
      <c r="AJ262"/>
      <c r="AK262"/>
      <c r="AL262"/>
      <c r="AM262"/>
      <c r="AN262"/>
      <c r="AO262"/>
      <c r="AP262"/>
    </row>
    <row r="263" spans="1:42" ht="15">
      <c r="A263"/>
      <c r="B263"/>
      <c r="C263"/>
      <c r="D263"/>
      <c r="E263"/>
      <c r="F263"/>
      <c r="G263"/>
      <c r="H263"/>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row>
    <row r="264" spans="1:42" ht="15">
      <c r="A264"/>
      <c r="B264"/>
      <c r="C264"/>
      <c r="D264"/>
      <c r="E264"/>
      <c r="F264"/>
      <c r="G264"/>
      <c r="H264"/>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row>
    <row r="265" spans="1:42" ht="15">
      <c r="A265"/>
      <c r="B265"/>
      <c r="C265"/>
      <c r="D265"/>
      <c r="E265"/>
      <c r="F265"/>
      <c r="G265"/>
      <c r="H265"/>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row>
    <row r="266" spans="1:42" ht="15">
      <c r="A266"/>
      <c r="B266"/>
      <c r="C266"/>
      <c r="D266"/>
      <c r="E266"/>
      <c r="F266"/>
      <c r="G266"/>
      <c r="H266"/>
      <c r="I266"/>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row>
    <row r="267" spans="1:42" ht="15">
      <c r="A267"/>
      <c r="B267"/>
      <c r="C267"/>
      <c r="D267"/>
      <c r="E267"/>
      <c r="F267"/>
      <c r="G267"/>
      <c r="H267"/>
      <c r="I267"/>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row>
    <row r="268" spans="1:42" ht="15">
      <c r="A268"/>
      <c r="B268"/>
      <c r="C268"/>
      <c r="D268"/>
      <c r="E268"/>
      <c r="F268"/>
      <c r="G268"/>
      <c r="H268"/>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row>
    <row r="269" spans="1:42" ht="15">
      <c r="A269"/>
      <c r="B269"/>
      <c r="C269"/>
      <c r="D269"/>
      <c r="E269"/>
      <c r="F269"/>
      <c r="G269"/>
      <c r="H269"/>
      <c r="I269"/>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row>
    <row r="270" spans="1:42" ht="15">
      <c r="A270"/>
      <c r="B270"/>
      <c r="C270"/>
      <c r="D270"/>
      <c r="E270"/>
      <c r="F270"/>
      <c r="G270"/>
      <c r="H270"/>
      <c r="I270"/>
      <c r="J270"/>
      <c r="K270"/>
      <c r="L270"/>
      <c r="M270"/>
      <c r="N270"/>
      <c r="O270"/>
      <c r="P270"/>
      <c r="Q270"/>
      <c r="R270"/>
      <c r="S270"/>
      <c r="T270"/>
      <c r="U270"/>
      <c r="V270"/>
      <c r="W270"/>
      <c r="X270"/>
      <c r="Y270"/>
      <c r="Z270"/>
      <c r="AA270"/>
      <c r="AB270"/>
      <c r="AC270"/>
      <c r="AD270"/>
      <c r="AE270"/>
      <c r="AF270"/>
      <c r="AG270"/>
      <c r="AH270"/>
      <c r="AI270"/>
      <c r="AJ270"/>
      <c r="AK270"/>
      <c r="AL270"/>
      <c r="AM270"/>
      <c r="AN270"/>
      <c r="AO270"/>
      <c r="AP270"/>
    </row>
    <row r="271" spans="1:42" ht="15">
      <c r="A271"/>
      <c r="B271"/>
      <c r="C271"/>
      <c r="D271"/>
      <c r="E271"/>
      <c r="F271"/>
      <c r="G271"/>
      <c r="H271"/>
      <c r="I271"/>
      <c r="J271"/>
      <c r="K271"/>
      <c r="L271"/>
      <c r="M271"/>
      <c r="N271"/>
      <c r="O271"/>
      <c r="P271"/>
      <c r="Q271"/>
      <c r="R271"/>
      <c r="S271"/>
      <c r="T271"/>
      <c r="U271"/>
      <c r="V271"/>
      <c r="W271"/>
      <c r="X271"/>
      <c r="Y271"/>
      <c r="Z271"/>
      <c r="AA271"/>
      <c r="AB271"/>
      <c r="AC271"/>
      <c r="AD271"/>
      <c r="AE271"/>
      <c r="AF271"/>
      <c r="AG271"/>
      <c r="AH271"/>
      <c r="AI271"/>
      <c r="AJ271"/>
      <c r="AK271"/>
      <c r="AL271"/>
      <c r="AM271"/>
      <c r="AN271"/>
      <c r="AO271"/>
      <c r="AP271"/>
    </row>
    <row r="272" spans="1:42" ht="15">
      <c r="A272"/>
      <c r="B272"/>
      <c r="C272"/>
      <c r="D272"/>
      <c r="E272"/>
      <c r="F272"/>
      <c r="G272"/>
      <c r="H272"/>
      <c r="I272"/>
      <c r="J272"/>
      <c r="K272"/>
      <c r="L272"/>
      <c r="M272"/>
      <c r="N272"/>
      <c r="O272"/>
      <c r="P272"/>
      <c r="Q272"/>
      <c r="R272"/>
      <c r="S272"/>
      <c r="T272"/>
      <c r="U272"/>
      <c r="V272"/>
      <c r="W272"/>
      <c r="X272"/>
      <c r="Y272"/>
      <c r="Z272"/>
      <c r="AA272"/>
      <c r="AB272"/>
      <c r="AC272"/>
      <c r="AD272"/>
      <c r="AE272"/>
      <c r="AF272"/>
      <c r="AG272"/>
      <c r="AH272"/>
      <c r="AI272"/>
      <c r="AJ272"/>
      <c r="AK272"/>
      <c r="AL272"/>
      <c r="AM272"/>
      <c r="AN272"/>
      <c r="AO272"/>
      <c r="AP272"/>
    </row>
    <row r="273" spans="1:42" ht="15">
      <c r="A273"/>
      <c r="B273"/>
      <c r="C273"/>
      <c r="D273"/>
      <c r="E273"/>
      <c r="F273"/>
      <c r="G273"/>
      <c r="H273"/>
      <c r="I273"/>
      <c r="J273"/>
      <c r="K273"/>
      <c r="L273"/>
      <c r="M273"/>
      <c r="N273"/>
      <c r="O273"/>
      <c r="P273"/>
      <c r="Q273"/>
      <c r="R273"/>
      <c r="S273"/>
      <c r="T273"/>
      <c r="U273"/>
      <c r="V273"/>
      <c r="W273"/>
      <c r="X273"/>
      <c r="Y273"/>
      <c r="Z273"/>
      <c r="AA273"/>
      <c r="AB273"/>
      <c r="AC273"/>
      <c r="AD273"/>
      <c r="AE273"/>
      <c r="AF273"/>
      <c r="AG273"/>
      <c r="AH273"/>
      <c r="AI273"/>
      <c r="AJ273"/>
      <c r="AK273"/>
      <c r="AL273"/>
      <c r="AM273"/>
      <c r="AN273"/>
      <c r="AO273"/>
      <c r="AP273"/>
    </row>
    <row r="274" spans="1:42" ht="15">
      <c r="A274"/>
      <c r="B274"/>
      <c r="C274"/>
      <c r="D274"/>
      <c r="E274"/>
      <c r="F274"/>
      <c r="G274"/>
      <c r="H274"/>
      <c r="I274"/>
      <c r="J274"/>
      <c r="K274"/>
      <c r="L274"/>
      <c r="M274"/>
      <c r="N274"/>
      <c r="O274"/>
      <c r="P274"/>
      <c r="Q274"/>
      <c r="R274"/>
      <c r="S274"/>
      <c r="T274"/>
      <c r="U274"/>
      <c r="V274"/>
      <c r="W274"/>
      <c r="X274"/>
      <c r="Y274"/>
      <c r="Z274"/>
      <c r="AA274"/>
      <c r="AB274"/>
      <c r="AC274"/>
      <c r="AD274"/>
      <c r="AE274"/>
      <c r="AF274"/>
      <c r="AG274"/>
      <c r="AH274"/>
      <c r="AI274"/>
      <c r="AJ274"/>
      <c r="AK274"/>
      <c r="AL274"/>
      <c r="AM274"/>
      <c r="AN274"/>
      <c r="AO274"/>
      <c r="AP274"/>
    </row>
    <row r="275" spans="1:42" ht="15">
      <c r="A275"/>
      <c r="B275"/>
      <c r="C275"/>
      <c r="D275"/>
      <c r="E275"/>
      <c r="F275"/>
      <c r="G275"/>
      <c r="H275"/>
      <c r="I275"/>
      <c r="J275"/>
      <c r="K275"/>
      <c r="L275"/>
      <c r="M275"/>
      <c r="N275"/>
      <c r="O275"/>
      <c r="P275"/>
      <c r="Q275"/>
      <c r="R275"/>
      <c r="S275"/>
      <c r="T275"/>
      <c r="U275"/>
      <c r="V275"/>
      <c r="W275"/>
      <c r="X275"/>
      <c r="Y275"/>
      <c r="Z275"/>
      <c r="AA275"/>
      <c r="AB275"/>
      <c r="AC275"/>
      <c r="AD275"/>
      <c r="AE275"/>
      <c r="AF275"/>
      <c r="AG275"/>
      <c r="AH275"/>
      <c r="AI275"/>
      <c r="AJ275"/>
      <c r="AK275"/>
      <c r="AL275"/>
      <c r="AM275"/>
      <c r="AN275"/>
      <c r="AO275"/>
      <c r="AP275"/>
    </row>
    <row r="276" spans="1:42" ht="15">
      <c r="A276"/>
      <c r="B276"/>
      <c r="C276"/>
      <c r="D276"/>
      <c r="E276"/>
      <c r="F276"/>
      <c r="G276"/>
      <c r="H276"/>
      <c r="I276"/>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row>
    <row r="277" spans="1:42" ht="15">
      <c r="A277"/>
      <c r="B277"/>
      <c r="C277"/>
      <c r="D277"/>
      <c r="E277"/>
      <c r="F277"/>
      <c r="G277"/>
      <c r="H277"/>
      <c r="I277"/>
      <c r="J277"/>
      <c r="K277"/>
      <c r="L277"/>
      <c r="M277"/>
      <c r="N277"/>
      <c r="O277"/>
      <c r="P277"/>
      <c r="Q277"/>
      <c r="R277"/>
      <c r="S277"/>
      <c r="T277"/>
      <c r="U277"/>
      <c r="V277"/>
      <c r="W277"/>
      <c r="X277"/>
      <c r="Y277"/>
      <c r="Z277"/>
      <c r="AA277"/>
      <c r="AB277"/>
      <c r="AC277"/>
      <c r="AD277"/>
      <c r="AE277"/>
      <c r="AF277"/>
      <c r="AG277"/>
      <c r="AH277"/>
      <c r="AI277"/>
      <c r="AJ277"/>
      <c r="AK277"/>
      <c r="AL277"/>
      <c r="AM277"/>
      <c r="AN277"/>
      <c r="AO277"/>
      <c r="AP277"/>
    </row>
    <row r="278" spans="1:42" ht="15">
      <c r="A278"/>
      <c r="B278"/>
      <c r="C278"/>
      <c r="D278"/>
      <c r="E278"/>
      <c r="F278"/>
      <c r="G278"/>
      <c r="H278"/>
      <c r="I278"/>
      <c r="J278"/>
      <c r="K278"/>
      <c r="L278"/>
      <c r="M278"/>
      <c r="N278"/>
      <c r="O278"/>
      <c r="P278"/>
      <c r="Q278"/>
      <c r="R278"/>
      <c r="S278"/>
      <c r="T278"/>
      <c r="U278"/>
      <c r="V278"/>
      <c r="W278"/>
      <c r="X278"/>
      <c r="Y278"/>
      <c r="Z278"/>
      <c r="AA278"/>
      <c r="AB278"/>
      <c r="AC278"/>
      <c r="AD278"/>
      <c r="AE278"/>
      <c r="AF278"/>
      <c r="AG278"/>
      <c r="AH278"/>
      <c r="AI278"/>
      <c r="AJ278"/>
      <c r="AK278"/>
      <c r="AL278"/>
      <c r="AM278"/>
      <c r="AN278"/>
      <c r="AO278"/>
      <c r="AP278"/>
    </row>
    <row r="279" spans="1:42" ht="15">
      <c r="A279"/>
      <c r="B279"/>
      <c r="C279"/>
      <c r="D279"/>
      <c r="E279"/>
      <c r="F279"/>
      <c r="G279"/>
      <c r="H279"/>
      <c r="I279"/>
      <c r="J279"/>
      <c r="K279"/>
      <c r="L279"/>
      <c r="M279"/>
      <c r="N279"/>
      <c r="O279"/>
      <c r="P279"/>
      <c r="Q279"/>
      <c r="R279"/>
      <c r="S279"/>
      <c r="T279"/>
      <c r="U279"/>
      <c r="V279"/>
      <c r="W279"/>
      <c r="X279"/>
      <c r="Y279"/>
      <c r="Z279"/>
      <c r="AA279"/>
      <c r="AB279"/>
      <c r="AC279"/>
      <c r="AD279"/>
      <c r="AE279"/>
      <c r="AF279"/>
      <c r="AG279"/>
      <c r="AH279"/>
      <c r="AI279"/>
      <c r="AJ279"/>
      <c r="AK279"/>
      <c r="AL279"/>
      <c r="AM279"/>
      <c r="AN279"/>
      <c r="AO279"/>
      <c r="AP279"/>
    </row>
    <row r="280" spans="1:42" ht="15">
      <c r="A280"/>
      <c r="B280"/>
      <c r="C280"/>
      <c r="D280"/>
      <c r="E280"/>
      <c r="F280"/>
      <c r="G280"/>
      <c r="H280"/>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row>
    <row r="281" spans="1:42" ht="15">
      <c r="A281"/>
      <c r="B281"/>
      <c r="C281"/>
      <c r="D281"/>
      <c r="E281"/>
      <c r="F281"/>
      <c r="G281"/>
      <c r="H281"/>
      <c r="I281"/>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row>
    <row r="282" spans="1:42" ht="15">
      <c r="A282"/>
      <c r="B282"/>
      <c r="C282"/>
      <c r="D282"/>
      <c r="E282"/>
      <c r="F282"/>
      <c r="G282"/>
      <c r="H282"/>
      <c r="I282"/>
      <c r="J282"/>
      <c r="K282"/>
      <c r="L282"/>
      <c r="M282"/>
      <c r="N282"/>
      <c r="O282"/>
      <c r="P282"/>
      <c r="Q282"/>
      <c r="R282"/>
      <c r="S282"/>
      <c r="T282"/>
      <c r="U282"/>
      <c r="V282"/>
      <c r="W282"/>
      <c r="X282"/>
      <c r="Y282"/>
      <c r="Z282"/>
      <c r="AA282"/>
      <c r="AB282"/>
      <c r="AC282"/>
      <c r="AD282"/>
      <c r="AE282"/>
      <c r="AF282"/>
      <c r="AG282"/>
      <c r="AH282"/>
      <c r="AI282"/>
      <c r="AJ282"/>
      <c r="AK282"/>
      <c r="AL282"/>
      <c r="AM282"/>
      <c r="AN282"/>
      <c r="AO282"/>
      <c r="AP282"/>
    </row>
    <row r="283" spans="1:42" ht="15">
      <c r="A283"/>
      <c r="B283"/>
      <c r="C283"/>
      <c r="D283"/>
      <c r="E283"/>
      <c r="F283"/>
      <c r="G283"/>
      <c r="H283"/>
      <c r="I283"/>
      <c r="J283"/>
      <c r="K283"/>
      <c r="L283"/>
      <c r="M283"/>
      <c r="N283"/>
      <c r="O283"/>
      <c r="P283"/>
      <c r="Q283"/>
      <c r="R283"/>
      <c r="S283"/>
      <c r="T283"/>
      <c r="U283"/>
      <c r="V283"/>
      <c r="W283"/>
      <c r="X283"/>
      <c r="Y283"/>
      <c r="Z283"/>
      <c r="AA283"/>
      <c r="AB283"/>
      <c r="AC283"/>
      <c r="AD283"/>
      <c r="AE283"/>
      <c r="AF283"/>
      <c r="AG283"/>
      <c r="AH283"/>
      <c r="AI283"/>
      <c r="AJ283"/>
      <c r="AK283"/>
      <c r="AL283"/>
      <c r="AM283"/>
      <c r="AN283"/>
      <c r="AO283"/>
      <c r="AP283"/>
    </row>
    <row r="284" spans="1:42" ht="15">
      <c r="A284"/>
      <c r="B284"/>
      <c r="C284"/>
      <c r="D284"/>
      <c r="E284"/>
      <c r="F284"/>
      <c r="G284"/>
      <c r="H284"/>
      <c r="I284"/>
      <c r="J284"/>
      <c r="K284"/>
      <c r="L284"/>
      <c r="M284"/>
      <c r="N284"/>
      <c r="O284"/>
      <c r="P284"/>
      <c r="Q284"/>
      <c r="R284"/>
      <c r="S284"/>
      <c r="T284"/>
      <c r="U284"/>
      <c r="V284"/>
      <c r="W284"/>
      <c r="X284"/>
      <c r="Y284"/>
      <c r="Z284"/>
      <c r="AA284"/>
      <c r="AB284"/>
      <c r="AC284"/>
      <c r="AD284"/>
      <c r="AE284"/>
      <c r="AF284"/>
      <c r="AG284"/>
      <c r="AH284"/>
      <c r="AI284"/>
      <c r="AJ284"/>
      <c r="AK284"/>
      <c r="AL284"/>
      <c r="AM284"/>
      <c r="AN284"/>
      <c r="AO284"/>
      <c r="AP284"/>
    </row>
    <row r="285" spans="1:42" ht="15">
      <c r="A285"/>
      <c r="B285"/>
      <c r="C285"/>
      <c r="D285"/>
      <c r="E285"/>
      <c r="F285"/>
      <c r="G285"/>
      <c r="H285"/>
      <c r="I285"/>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row>
    <row r="286" spans="1:42" ht="15">
      <c r="A286"/>
      <c r="B286"/>
      <c r="C286"/>
      <c r="D286"/>
      <c r="E286"/>
      <c r="F286"/>
      <c r="G286"/>
      <c r="H286"/>
      <c r="I286"/>
      <c r="J286"/>
      <c r="K286"/>
      <c r="L286"/>
      <c r="M286"/>
      <c r="N286"/>
      <c r="O286"/>
      <c r="P286"/>
      <c r="Q286"/>
      <c r="R286"/>
      <c r="S286"/>
      <c r="T286"/>
      <c r="U286"/>
      <c r="V286"/>
      <c r="W286"/>
      <c r="X286"/>
      <c r="Y286"/>
      <c r="Z286"/>
      <c r="AA286"/>
      <c r="AB286"/>
      <c r="AC286"/>
      <c r="AD286"/>
      <c r="AE286"/>
      <c r="AF286"/>
      <c r="AG286"/>
      <c r="AH286"/>
      <c r="AI286"/>
      <c r="AJ286"/>
      <c r="AK286"/>
      <c r="AL286"/>
      <c r="AM286"/>
      <c r="AN286"/>
      <c r="AO286"/>
      <c r="AP286"/>
    </row>
    <row r="287" spans="1:42" ht="15">
      <c r="A287"/>
      <c r="B287"/>
      <c r="C287"/>
      <c r="D287"/>
      <c r="E287"/>
      <c r="F287"/>
      <c r="G287"/>
      <c r="H287"/>
      <c r="I287"/>
      <c r="J287"/>
      <c r="K287"/>
      <c r="L287"/>
      <c r="M287"/>
      <c r="N287"/>
      <c r="O287"/>
      <c r="P287"/>
      <c r="Q287"/>
      <c r="R287"/>
      <c r="S287"/>
      <c r="T287"/>
      <c r="U287"/>
      <c r="V287"/>
      <c r="W287"/>
      <c r="X287"/>
      <c r="Y287"/>
      <c r="Z287"/>
      <c r="AA287"/>
      <c r="AB287"/>
      <c r="AC287"/>
      <c r="AD287"/>
      <c r="AE287"/>
      <c r="AF287"/>
      <c r="AG287"/>
      <c r="AH287"/>
      <c r="AI287"/>
      <c r="AJ287"/>
      <c r="AK287"/>
      <c r="AL287"/>
      <c r="AM287"/>
      <c r="AN287"/>
      <c r="AO287"/>
      <c r="AP287"/>
    </row>
    <row r="288" spans="1:42" ht="15">
      <c r="A288"/>
      <c r="B288"/>
      <c r="C288"/>
      <c r="D288"/>
      <c r="E288"/>
      <c r="F288"/>
      <c r="G288"/>
      <c r="H288"/>
      <c r="I288"/>
      <c r="J288"/>
      <c r="K288"/>
      <c r="L288"/>
      <c r="M288"/>
      <c r="N288"/>
      <c r="O288"/>
      <c r="P288"/>
      <c r="Q288"/>
      <c r="R288"/>
      <c r="S288"/>
      <c r="T288"/>
      <c r="U288"/>
      <c r="V288"/>
      <c r="W288"/>
      <c r="X288"/>
      <c r="Y288"/>
      <c r="Z288"/>
      <c r="AA288"/>
      <c r="AB288"/>
      <c r="AC288"/>
      <c r="AD288"/>
      <c r="AE288"/>
      <c r="AF288"/>
      <c r="AG288"/>
      <c r="AH288"/>
      <c r="AI288"/>
      <c r="AJ288"/>
      <c r="AK288"/>
      <c r="AL288"/>
      <c r="AM288"/>
      <c r="AN288"/>
      <c r="AO288"/>
      <c r="AP288"/>
    </row>
    <row r="289" spans="1:42" ht="15">
      <c r="A289"/>
      <c r="B289"/>
      <c r="C289"/>
      <c r="D289"/>
      <c r="E289"/>
      <c r="F289"/>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row>
    <row r="290" spans="1:42" ht="15">
      <c r="A290"/>
      <c r="B290"/>
      <c r="C290"/>
      <c r="D290"/>
      <c r="E290"/>
      <c r="F290"/>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row>
    <row r="291" spans="1:42" ht="15">
      <c r="A291"/>
      <c r="B291"/>
      <c r="C291"/>
      <c r="D291"/>
      <c r="E291"/>
      <c r="F291"/>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row>
    <row r="292" spans="1:42" ht="15">
      <c r="A292"/>
      <c r="B292"/>
      <c r="C292"/>
      <c r="D292"/>
      <c r="E292"/>
      <c r="F292"/>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row>
    <row r="293" spans="1:42" ht="15">
      <c r="A293"/>
      <c r="B293"/>
      <c r="C293"/>
      <c r="D293"/>
      <c r="E293"/>
      <c r="F293"/>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row>
    <row r="294" spans="1:42" ht="15">
      <c r="A294"/>
      <c r="B294"/>
      <c r="C294"/>
      <c r="D294"/>
      <c r="E294"/>
      <c r="F294"/>
      <c r="G294"/>
      <c r="H294"/>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row>
    <row r="295" spans="1:42" ht="15">
      <c r="A295"/>
      <c r="B295"/>
      <c r="C295"/>
      <c r="D295"/>
      <c r="E295"/>
      <c r="F295"/>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row>
    <row r="296" spans="1:42" ht="15">
      <c r="A296"/>
      <c r="B296"/>
      <c r="C296"/>
      <c r="D296"/>
      <c r="E296"/>
      <c r="F296"/>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row>
    <row r="297" spans="1:42" ht="15">
      <c r="A297"/>
      <c r="B297"/>
      <c r="C297"/>
      <c r="D297"/>
      <c r="E297"/>
      <c r="F297"/>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row>
    <row r="298" spans="1:42" ht="15">
      <c r="A298"/>
      <c r="B298"/>
      <c r="C298"/>
      <c r="D298"/>
      <c r="E298"/>
      <c r="F298"/>
      <c r="G298"/>
      <c r="H298"/>
      <c r="I298"/>
      <c r="J298"/>
      <c r="K298"/>
      <c r="L298"/>
      <c r="M298"/>
      <c r="N298"/>
      <c r="O298"/>
      <c r="P298"/>
      <c r="Q298"/>
      <c r="R298"/>
      <c r="S298"/>
      <c r="T298"/>
      <c r="U298"/>
      <c r="V298"/>
      <c r="W298"/>
      <c r="X298"/>
      <c r="Y298"/>
      <c r="Z298"/>
      <c r="AA298"/>
      <c r="AB298"/>
      <c r="AC298"/>
      <c r="AD298"/>
      <c r="AE298"/>
      <c r="AF298"/>
      <c r="AG298"/>
      <c r="AH298"/>
      <c r="AI298"/>
      <c r="AJ298"/>
      <c r="AK298"/>
      <c r="AL298"/>
      <c r="AM298"/>
      <c r="AN298"/>
      <c r="AO298"/>
      <c r="AP298"/>
    </row>
    <row r="299" spans="1:42" ht="15">
      <c r="A299"/>
      <c r="B299"/>
      <c r="C299"/>
      <c r="D299"/>
      <c r="E299"/>
      <c r="F299"/>
      <c r="G299"/>
      <c r="H299"/>
      <c r="I299"/>
      <c r="J299"/>
      <c r="K299"/>
      <c r="L299"/>
      <c r="M299"/>
      <c r="N299"/>
      <c r="O299"/>
      <c r="P299"/>
      <c r="Q299"/>
      <c r="R299"/>
      <c r="S299"/>
      <c r="T299"/>
      <c r="U299"/>
      <c r="V299"/>
      <c r="W299"/>
      <c r="X299"/>
      <c r="Y299"/>
      <c r="Z299"/>
      <c r="AA299"/>
      <c r="AB299"/>
      <c r="AC299"/>
      <c r="AD299"/>
      <c r="AE299"/>
      <c r="AF299"/>
      <c r="AG299"/>
      <c r="AH299"/>
      <c r="AI299"/>
      <c r="AJ299"/>
      <c r="AK299"/>
      <c r="AL299"/>
      <c r="AM299"/>
      <c r="AN299"/>
      <c r="AO299"/>
      <c r="AP299"/>
    </row>
    <row r="300" spans="1:42" ht="15">
      <c r="A300"/>
      <c r="B300"/>
      <c r="C300"/>
      <c r="D300"/>
      <c r="E300"/>
      <c r="F300"/>
      <c r="G300"/>
      <c r="H300"/>
      <c r="I300"/>
      <c r="J300"/>
      <c r="K300"/>
      <c r="L300"/>
      <c r="M300"/>
      <c r="N300"/>
      <c r="O300"/>
      <c r="P300"/>
      <c r="Q300"/>
      <c r="R300"/>
      <c r="S300"/>
      <c r="T300"/>
      <c r="U300"/>
      <c r="V300"/>
      <c r="W300"/>
      <c r="X300"/>
      <c r="Y300"/>
      <c r="Z300"/>
      <c r="AA300"/>
      <c r="AB300"/>
      <c r="AC300"/>
      <c r="AD300"/>
      <c r="AE300"/>
      <c r="AF300"/>
      <c r="AG300"/>
      <c r="AH300"/>
      <c r="AI300"/>
      <c r="AJ300"/>
      <c r="AK300"/>
      <c r="AL300"/>
      <c r="AM300"/>
      <c r="AN300"/>
      <c r="AO300"/>
      <c r="AP300"/>
    </row>
    <row r="301" spans="1:42" ht="15">
      <c r="A301"/>
      <c r="B301"/>
      <c r="C301"/>
      <c r="D301"/>
      <c r="E301"/>
      <c r="F301"/>
      <c r="G301"/>
      <c r="H301"/>
      <c r="I301"/>
      <c r="J301"/>
      <c r="K301"/>
      <c r="L301"/>
      <c r="M301"/>
      <c r="N301"/>
      <c r="O301"/>
      <c r="P301"/>
      <c r="Q301"/>
      <c r="R301"/>
      <c r="S301"/>
      <c r="T301"/>
      <c r="U301"/>
      <c r="V301"/>
      <c r="W301"/>
      <c r="X301"/>
      <c r="Y301"/>
      <c r="Z301"/>
      <c r="AA301"/>
      <c r="AB301"/>
      <c r="AC301"/>
      <c r="AD301"/>
      <c r="AE301"/>
      <c r="AF301"/>
      <c r="AG301"/>
      <c r="AH301"/>
      <c r="AI301"/>
      <c r="AJ301"/>
      <c r="AK301"/>
      <c r="AL301"/>
      <c r="AM301"/>
      <c r="AN301"/>
      <c r="AO301"/>
      <c r="AP301"/>
    </row>
    <row r="302" spans="1:42" ht="15">
      <c r="A302"/>
      <c r="B302"/>
      <c r="C302"/>
      <c r="D302"/>
      <c r="E302"/>
      <c r="F302"/>
      <c r="G302"/>
      <c r="H302"/>
      <c r="I302"/>
      <c r="J302"/>
      <c r="K302"/>
      <c r="L302"/>
      <c r="M302"/>
      <c r="N302"/>
      <c r="O302"/>
      <c r="P302"/>
      <c r="Q302"/>
      <c r="R302"/>
      <c r="S302"/>
      <c r="T302"/>
      <c r="U302"/>
      <c r="V302"/>
      <c r="W302"/>
      <c r="X302"/>
      <c r="Y302"/>
      <c r="Z302"/>
      <c r="AA302"/>
      <c r="AB302"/>
      <c r="AC302"/>
      <c r="AD302"/>
      <c r="AE302"/>
      <c r="AF302"/>
      <c r="AG302"/>
      <c r="AH302"/>
      <c r="AI302"/>
      <c r="AJ302"/>
      <c r="AK302"/>
      <c r="AL302"/>
      <c r="AM302"/>
      <c r="AN302"/>
      <c r="AO302"/>
      <c r="AP302"/>
    </row>
    <row r="303" spans="1:42" ht="15">
      <c r="A303"/>
      <c r="B303"/>
      <c r="C303"/>
      <c r="D303"/>
      <c r="E303"/>
      <c r="F303"/>
      <c r="G303"/>
      <c r="H303"/>
      <c r="I303"/>
      <c r="J303"/>
      <c r="K303"/>
      <c r="L303"/>
      <c r="M303"/>
      <c r="N303"/>
      <c r="O303"/>
      <c r="P303"/>
      <c r="Q303"/>
      <c r="R303"/>
      <c r="S303"/>
      <c r="T303"/>
      <c r="U303"/>
      <c r="V303"/>
      <c r="W303"/>
      <c r="X303"/>
      <c r="Y303"/>
      <c r="Z303"/>
      <c r="AA303"/>
      <c r="AB303"/>
      <c r="AC303"/>
      <c r="AD303"/>
      <c r="AE303"/>
      <c r="AF303"/>
      <c r="AG303"/>
      <c r="AH303"/>
      <c r="AI303"/>
      <c r="AJ303"/>
      <c r="AK303"/>
      <c r="AL303"/>
      <c r="AM303"/>
      <c r="AN303"/>
      <c r="AO303"/>
      <c r="AP303"/>
    </row>
    <row r="304" spans="1:42" ht="15">
      <c r="A304"/>
      <c r="B304"/>
      <c r="C304"/>
      <c r="D304"/>
      <c r="E304"/>
      <c r="F304"/>
      <c r="G304"/>
      <c r="H304"/>
      <c r="I304"/>
      <c r="J304"/>
      <c r="K304"/>
      <c r="L304"/>
      <c r="M304"/>
      <c r="N304"/>
      <c r="O304"/>
      <c r="P304"/>
      <c r="Q304"/>
      <c r="R304"/>
      <c r="S304"/>
      <c r="T304"/>
      <c r="U304"/>
      <c r="V304"/>
      <c r="W304"/>
      <c r="X304"/>
      <c r="Y304"/>
      <c r="Z304"/>
      <c r="AA304"/>
      <c r="AB304"/>
      <c r="AC304"/>
      <c r="AD304"/>
      <c r="AE304"/>
      <c r="AF304"/>
      <c r="AG304"/>
      <c r="AH304"/>
      <c r="AI304"/>
      <c r="AJ304"/>
      <c r="AK304"/>
      <c r="AL304"/>
      <c r="AM304"/>
      <c r="AN304"/>
      <c r="AO304"/>
      <c r="AP304"/>
    </row>
    <row r="305" spans="1:42" ht="15">
      <c r="A305"/>
      <c r="B305"/>
      <c r="C305"/>
      <c r="D305"/>
      <c r="E305"/>
      <c r="F305"/>
      <c r="G305"/>
      <c r="H305"/>
      <c r="I305"/>
      <c r="J305"/>
      <c r="K305"/>
      <c r="L305"/>
      <c r="M305"/>
      <c r="N305"/>
      <c r="O305"/>
      <c r="P305"/>
      <c r="Q305"/>
      <c r="R305"/>
      <c r="S305"/>
      <c r="T305"/>
      <c r="U305"/>
      <c r="V305"/>
      <c r="W305"/>
      <c r="X305"/>
      <c r="Y305"/>
      <c r="Z305"/>
      <c r="AA305"/>
      <c r="AB305"/>
      <c r="AC305"/>
      <c r="AD305"/>
      <c r="AE305"/>
      <c r="AF305"/>
      <c r="AG305"/>
      <c r="AH305"/>
      <c r="AI305"/>
      <c r="AJ305"/>
      <c r="AK305"/>
      <c r="AL305"/>
      <c r="AM305"/>
      <c r="AN305"/>
      <c r="AO305"/>
      <c r="AP305"/>
    </row>
    <row r="306" spans="1:42" ht="15">
      <c r="A306"/>
      <c r="B306"/>
      <c r="C306"/>
      <c r="D306"/>
      <c r="E306"/>
      <c r="F306"/>
      <c r="G306"/>
      <c r="H306"/>
      <c r="I306"/>
      <c r="J306"/>
      <c r="K306"/>
      <c r="L306"/>
      <c r="M306"/>
      <c r="N306"/>
      <c r="O306"/>
      <c r="P306"/>
      <c r="Q306"/>
      <c r="R306"/>
      <c r="S306"/>
      <c r="T306"/>
      <c r="U306"/>
      <c r="V306"/>
      <c r="W306"/>
      <c r="X306"/>
      <c r="Y306"/>
      <c r="Z306"/>
      <c r="AA306"/>
      <c r="AB306"/>
      <c r="AC306"/>
      <c r="AD306"/>
      <c r="AE306"/>
      <c r="AF306"/>
      <c r="AG306"/>
      <c r="AH306"/>
      <c r="AI306"/>
      <c r="AJ306"/>
      <c r="AK306"/>
      <c r="AL306"/>
      <c r="AM306"/>
      <c r="AN306"/>
      <c r="AO306"/>
      <c r="AP306"/>
    </row>
    <row r="307" spans="1:42" ht="15">
      <c r="A307"/>
      <c r="B307"/>
      <c r="C307"/>
      <c r="D307"/>
      <c r="E307"/>
      <c r="F307"/>
      <c r="G307"/>
      <c r="H307"/>
      <c r="I307"/>
      <c r="J307"/>
      <c r="K307"/>
      <c r="L307"/>
      <c r="M307"/>
      <c r="N307"/>
      <c r="O307"/>
      <c r="P307"/>
      <c r="Q307"/>
      <c r="R307"/>
      <c r="S307"/>
      <c r="T307"/>
      <c r="U307"/>
      <c r="V307"/>
      <c r="W307"/>
      <c r="X307"/>
      <c r="Y307"/>
      <c r="Z307"/>
      <c r="AA307"/>
      <c r="AB307"/>
      <c r="AC307"/>
      <c r="AD307"/>
      <c r="AE307"/>
      <c r="AF307"/>
      <c r="AG307"/>
      <c r="AH307"/>
      <c r="AI307"/>
      <c r="AJ307"/>
      <c r="AK307"/>
      <c r="AL307"/>
      <c r="AM307"/>
      <c r="AN307"/>
      <c r="AO307"/>
      <c r="AP307"/>
    </row>
    <row r="308" spans="1:42" ht="15">
      <c r="A308"/>
      <c r="B308"/>
      <c r="C308"/>
      <c r="D308"/>
      <c r="E308"/>
      <c r="F308"/>
      <c r="G308"/>
      <c r="H308"/>
      <c r="I308"/>
      <c r="J308"/>
      <c r="K308"/>
      <c r="L308"/>
      <c r="M308"/>
      <c r="N308"/>
      <c r="O308"/>
      <c r="P308"/>
      <c r="Q308"/>
      <c r="R308"/>
      <c r="S308"/>
      <c r="T308"/>
      <c r="U308"/>
      <c r="V308"/>
      <c r="W308"/>
      <c r="X308"/>
      <c r="Y308"/>
      <c r="Z308"/>
      <c r="AA308"/>
      <c r="AB308"/>
      <c r="AC308"/>
      <c r="AD308"/>
      <c r="AE308"/>
      <c r="AF308"/>
      <c r="AG308"/>
      <c r="AH308"/>
      <c r="AI308"/>
      <c r="AJ308"/>
      <c r="AK308"/>
      <c r="AL308"/>
      <c r="AM308"/>
      <c r="AN308"/>
      <c r="AO308"/>
      <c r="AP308"/>
    </row>
    <row r="309" spans="1:42" ht="15">
      <c r="A309"/>
      <c r="B309"/>
      <c r="C309"/>
      <c r="D309"/>
      <c r="E309"/>
      <c r="F309"/>
      <c r="G309"/>
      <c r="H309"/>
      <c r="I309"/>
      <c r="J309"/>
      <c r="K309"/>
      <c r="L309"/>
      <c r="M309"/>
      <c r="N309"/>
      <c r="O309"/>
      <c r="P309"/>
      <c r="Q309"/>
      <c r="R309"/>
      <c r="S309"/>
      <c r="T309"/>
      <c r="U309"/>
      <c r="V309"/>
      <c r="W309"/>
      <c r="X309"/>
      <c r="Y309"/>
      <c r="Z309"/>
      <c r="AA309"/>
      <c r="AB309"/>
      <c r="AC309"/>
      <c r="AD309"/>
      <c r="AE309"/>
      <c r="AF309"/>
      <c r="AG309"/>
      <c r="AH309"/>
      <c r="AI309"/>
      <c r="AJ309"/>
      <c r="AK309"/>
      <c r="AL309"/>
      <c r="AM309"/>
      <c r="AN309"/>
      <c r="AO309"/>
      <c r="AP309"/>
    </row>
    <row r="310" spans="1:42" ht="15">
      <c r="A310"/>
      <c r="B310"/>
      <c r="C310"/>
      <c r="D310"/>
      <c r="E310"/>
      <c r="F310"/>
      <c r="G310"/>
      <c r="H310"/>
      <c r="I310"/>
      <c r="J310"/>
      <c r="K310"/>
      <c r="L310"/>
      <c r="M310"/>
      <c r="N310"/>
      <c r="O310"/>
      <c r="P310"/>
      <c r="Q310"/>
      <c r="R310"/>
      <c r="S310"/>
      <c r="T310"/>
      <c r="U310"/>
      <c r="V310"/>
      <c r="W310"/>
      <c r="X310"/>
      <c r="Y310"/>
      <c r="Z310"/>
      <c r="AA310"/>
      <c r="AB310"/>
      <c r="AC310"/>
      <c r="AD310"/>
      <c r="AE310"/>
      <c r="AF310"/>
      <c r="AG310"/>
      <c r="AH310"/>
      <c r="AI310"/>
      <c r="AJ310"/>
      <c r="AK310"/>
      <c r="AL310"/>
      <c r="AM310"/>
      <c r="AN310"/>
      <c r="AO310"/>
      <c r="AP310"/>
    </row>
    <row r="311" spans="1:42" ht="15">
      <c r="A311"/>
      <c r="B311"/>
      <c r="C311"/>
      <c r="D311"/>
      <c r="E311"/>
      <c r="F311"/>
      <c r="G311"/>
      <c r="H311"/>
      <c r="I311"/>
      <c r="J311"/>
      <c r="K311"/>
      <c r="L311"/>
      <c r="M311"/>
      <c r="N311"/>
      <c r="O311"/>
      <c r="P311"/>
      <c r="Q311"/>
      <c r="R311"/>
      <c r="S311"/>
      <c r="T311"/>
      <c r="U311"/>
      <c r="V311"/>
      <c r="W311"/>
      <c r="X311"/>
      <c r="Y311"/>
      <c r="Z311"/>
      <c r="AA311"/>
      <c r="AB311"/>
      <c r="AC311"/>
      <c r="AD311"/>
      <c r="AE311"/>
      <c r="AF311"/>
      <c r="AG311"/>
      <c r="AH311"/>
      <c r="AI311"/>
      <c r="AJ311"/>
      <c r="AK311"/>
      <c r="AL311"/>
      <c r="AM311"/>
      <c r="AN311"/>
      <c r="AO311"/>
      <c r="AP311"/>
    </row>
    <row r="312" spans="1:42" ht="15">
      <c r="A312"/>
      <c r="B312"/>
      <c r="C312"/>
      <c r="D312"/>
      <c r="E312"/>
      <c r="F312"/>
      <c r="G312"/>
      <c r="H312"/>
      <c r="I312"/>
      <c r="J312"/>
      <c r="K312"/>
      <c r="L312"/>
      <c r="M312"/>
      <c r="N312"/>
      <c r="O312"/>
      <c r="P312"/>
      <c r="Q312"/>
      <c r="R312"/>
      <c r="S312"/>
      <c r="T312"/>
      <c r="U312"/>
      <c r="V312"/>
      <c r="W312"/>
      <c r="X312"/>
      <c r="Y312"/>
      <c r="Z312"/>
      <c r="AA312"/>
      <c r="AB312"/>
      <c r="AC312"/>
      <c r="AD312"/>
      <c r="AE312"/>
      <c r="AF312"/>
      <c r="AG312"/>
      <c r="AH312"/>
      <c r="AI312"/>
      <c r="AJ312"/>
      <c r="AK312"/>
      <c r="AL312"/>
      <c r="AM312"/>
      <c r="AN312"/>
      <c r="AO312"/>
      <c r="AP312"/>
    </row>
    <row r="313" spans="1:42" ht="15">
      <c r="A313"/>
      <c r="B313"/>
      <c r="C313"/>
      <c r="D313"/>
      <c r="E313"/>
      <c r="F313"/>
      <c r="G313"/>
      <c r="H313"/>
      <c r="I313"/>
      <c r="J313"/>
      <c r="K313"/>
      <c r="L313"/>
      <c r="M313"/>
      <c r="N313"/>
      <c r="O313"/>
      <c r="P313"/>
      <c r="Q313"/>
      <c r="R313"/>
      <c r="S313"/>
      <c r="T313"/>
      <c r="U313"/>
      <c r="V313"/>
      <c r="W313"/>
      <c r="X313"/>
      <c r="Y313"/>
      <c r="Z313"/>
      <c r="AA313"/>
      <c r="AB313"/>
      <c r="AC313"/>
      <c r="AD313"/>
      <c r="AE313"/>
      <c r="AF313"/>
      <c r="AG313"/>
      <c r="AH313"/>
      <c r="AI313"/>
      <c r="AJ313"/>
      <c r="AK313"/>
      <c r="AL313"/>
      <c r="AM313"/>
      <c r="AN313"/>
      <c r="AO313"/>
      <c r="AP313"/>
    </row>
    <row r="314" spans="1:42" ht="15">
      <c r="A314"/>
      <c r="B314"/>
      <c r="C314"/>
      <c r="D314"/>
      <c r="E314"/>
      <c r="F314"/>
      <c r="G314"/>
      <c r="H314"/>
      <c r="I314"/>
      <c r="J314"/>
      <c r="K314"/>
      <c r="L314"/>
      <c r="M314"/>
      <c r="N314"/>
      <c r="O314"/>
      <c r="P314"/>
      <c r="Q314"/>
      <c r="R314"/>
      <c r="S314"/>
      <c r="T314"/>
      <c r="U314"/>
      <c r="V314"/>
      <c r="W314"/>
      <c r="X314"/>
      <c r="Y314"/>
      <c r="Z314"/>
      <c r="AA314"/>
      <c r="AB314"/>
      <c r="AC314"/>
      <c r="AD314"/>
      <c r="AE314"/>
      <c r="AF314"/>
      <c r="AG314"/>
      <c r="AH314"/>
      <c r="AI314"/>
      <c r="AJ314"/>
      <c r="AK314"/>
      <c r="AL314"/>
      <c r="AM314"/>
      <c r="AN314"/>
      <c r="AO314"/>
      <c r="AP314"/>
    </row>
    <row r="315" spans="1:42" ht="15">
      <c r="A315"/>
      <c r="B315"/>
      <c r="C315"/>
      <c r="D315"/>
      <c r="E315"/>
      <c r="F315"/>
      <c r="G315"/>
      <c r="H315"/>
      <c r="I315"/>
      <c r="J315"/>
      <c r="K315"/>
      <c r="L315"/>
      <c r="M315"/>
      <c r="N315"/>
      <c r="O315"/>
      <c r="P315"/>
      <c r="Q315"/>
      <c r="R315"/>
      <c r="S315"/>
      <c r="T315"/>
      <c r="U315"/>
      <c r="V315"/>
      <c r="W315"/>
      <c r="X315"/>
      <c r="Y315"/>
      <c r="Z315"/>
      <c r="AA315"/>
      <c r="AB315"/>
      <c r="AC315"/>
      <c r="AD315"/>
      <c r="AE315"/>
      <c r="AF315"/>
      <c r="AG315"/>
      <c r="AH315"/>
      <c r="AI315"/>
      <c r="AJ315"/>
      <c r="AK315"/>
      <c r="AL315"/>
      <c r="AM315"/>
      <c r="AN315"/>
      <c r="AO315"/>
      <c r="AP315"/>
    </row>
    <row r="316" spans="1:42" ht="15">
      <c r="A316"/>
      <c r="B316"/>
      <c r="C316"/>
      <c r="D316"/>
      <c r="E316"/>
      <c r="F316"/>
      <c r="G316"/>
      <c r="H316"/>
      <c r="I316"/>
      <c r="J316"/>
      <c r="K316"/>
      <c r="L316"/>
      <c r="M316"/>
      <c r="N316"/>
      <c r="O316"/>
      <c r="P316"/>
      <c r="Q316"/>
      <c r="R316"/>
      <c r="S316"/>
      <c r="T316"/>
      <c r="U316"/>
      <c r="V316"/>
      <c r="W316"/>
      <c r="X316"/>
      <c r="Y316"/>
      <c r="Z316"/>
      <c r="AA316"/>
      <c r="AB316"/>
      <c r="AC316"/>
      <c r="AD316"/>
      <c r="AE316"/>
      <c r="AF316"/>
      <c r="AG316"/>
      <c r="AH316"/>
      <c r="AI316"/>
      <c r="AJ316"/>
      <c r="AK316"/>
      <c r="AL316"/>
      <c r="AM316"/>
      <c r="AN316"/>
      <c r="AO316"/>
      <c r="AP316"/>
    </row>
    <row r="317" spans="1:42" ht="15">
      <c r="A317"/>
      <c r="B317"/>
      <c r="C317"/>
      <c r="D317"/>
      <c r="E317"/>
      <c r="F317"/>
      <c r="G317"/>
      <c r="H317"/>
      <c r="I317"/>
      <c r="J317"/>
      <c r="K317"/>
      <c r="L317"/>
      <c r="M317"/>
      <c r="N317"/>
      <c r="O317"/>
      <c r="P317"/>
      <c r="Q317"/>
      <c r="R317"/>
      <c r="S317"/>
      <c r="T317"/>
      <c r="U317"/>
      <c r="V317"/>
      <c r="W317"/>
      <c r="X317"/>
      <c r="Y317"/>
      <c r="Z317"/>
      <c r="AA317"/>
      <c r="AB317"/>
      <c r="AC317"/>
      <c r="AD317"/>
      <c r="AE317"/>
      <c r="AF317"/>
      <c r="AG317"/>
      <c r="AH317"/>
      <c r="AI317"/>
      <c r="AJ317"/>
      <c r="AK317"/>
      <c r="AL317"/>
      <c r="AM317"/>
      <c r="AN317"/>
      <c r="AO317"/>
      <c r="AP317"/>
    </row>
    <row r="318" spans="1:42" ht="15">
      <c r="A318"/>
      <c r="B318"/>
      <c r="C318"/>
      <c r="D318"/>
      <c r="E318"/>
      <c r="F318"/>
      <c r="G318"/>
      <c r="H318"/>
      <c r="I318"/>
      <c r="J318"/>
      <c r="K318"/>
      <c r="L318"/>
      <c r="M318"/>
      <c r="N318"/>
      <c r="O318"/>
      <c r="P318"/>
      <c r="Q318"/>
      <c r="R318"/>
      <c r="S318"/>
      <c r="T318"/>
      <c r="U318"/>
      <c r="V318"/>
      <c r="W318"/>
      <c r="X318"/>
      <c r="Y318"/>
      <c r="Z318"/>
      <c r="AA318"/>
      <c r="AB318"/>
      <c r="AC318"/>
      <c r="AD318"/>
      <c r="AE318"/>
      <c r="AF318"/>
      <c r="AG318"/>
      <c r="AH318"/>
      <c r="AI318"/>
      <c r="AJ318"/>
      <c r="AK318"/>
      <c r="AL318"/>
      <c r="AM318"/>
      <c r="AN318"/>
      <c r="AO318"/>
      <c r="AP318"/>
    </row>
    <row r="319" spans="1:42" ht="15">
      <c r="A319"/>
      <c r="B319"/>
      <c r="C319"/>
      <c r="D319"/>
      <c r="E319"/>
      <c r="F319"/>
      <c r="G319"/>
      <c r="H319"/>
      <c r="I319"/>
      <c r="J319"/>
      <c r="K319"/>
      <c r="L319"/>
      <c r="M319"/>
      <c r="N319"/>
      <c r="O319"/>
      <c r="P319"/>
      <c r="Q319"/>
      <c r="R319"/>
      <c r="S319"/>
      <c r="T319"/>
      <c r="U319"/>
      <c r="V319"/>
      <c r="W319"/>
      <c r="X319"/>
      <c r="Y319"/>
      <c r="Z319"/>
      <c r="AA319"/>
      <c r="AB319"/>
      <c r="AC319"/>
      <c r="AD319"/>
      <c r="AE319"/>
      <c r="AF319"/>
      <c r="AG319"/>
      <c r="AH319"/>
      <c r="AI319"/>
      <c r="AJ319"/>
      <c r="AK319"/>
      <c r="AL319"/>
      <c r="AM319"/>
      <c r="AN319"/>
      <c r="AO319"/>
      <c r="AP319"/>
    </row>
    <row r="320" spans="1:42" ht="15">
      <c r="A320"/>
      <c r="B320"/>
      <c r="C320"/>
      <c r="D320"/>
      <c r="E320"/>
      <c r="F320"/>
      <c r="G320"/>
      <c r="H320"/>
      <c r="I320"/>
      <c r="J320"/>
      <c r="K320"/>
      <c r="L320"/>
      <c r="M320"/>
      <c r="N320"/>
      <c r="O320"/>
      <c r="P320"/>
      <c r="Q320"/>
      <c r="R320"/>
      <c r="S320"/>
      <c r="T320"/>
      <c r="U320"/>
      <c r="V320"/>
      <c r="W320"/>
      <c r="X320"/>
      <c r="Y320"/>
      <c r="Z320"/>
      <c r="AA320"/>
      <c r="AB320"/>
      <c r="AC320"/>
      <c r="AD320"/>
      <c r="AE320"/>
      <c r="AF320"/>
      <c r="AG320"/>
      <c r="AH320"/>
      <c r="AI320"/>
      <c r="AJ320"/>
      <c r="AK320"/>
      <c r="AL320"/>
      <c r="AM320"/>
      <c r="AN320"/>
      <c r="AO320"/>
      <c r="AP320"/>
    </row>
    <row r="321" spans="1:42" ht="15">
      <c r="A321"/>
      <c r="B321"/>
      <c r="C321"/>
      <c r="D321"/>
      <c r="E321"/>
      <c r="F321"/>
      <c r="G321"/>
      <c r="H321"/>
      <c r="I321"/>
      <c r="J321"/>
      <c r="K321"/>
      <c r="L321"/>
      <c r="M321"/>
      <c r="N321"/>
      <c r="O321"/>
      <c r="P321"/>
      <c r="Q321"/>
      <c r="R321"/>
      <c r="S321"/>
      <c r="T321"/>
      <c r="U321"/>
      <c r="V321"/>
      <c r="W321"/>
      <c r="X321"/>
      <c r="Y321"/>
      <c r="Z321"/>
      <c r="AA321"/>
      <c r="AB321"/>
      <c r="AC321"/>
      <c r="AD321"/>
      <c r="AE321"/>
      <c r="AF321"/>
      <c r="AG321"/>
      <c r="AH321"/>
      <c r="AI321"/>
      <c r="AJ321"/>
      <c r="AK321"/>
      <c r="AL321"/>
      <c r="AM321"/>
      <c r="AN321"/>
      <c r="AO321"/>
      <c r="AP321"/>
    </row>
    <row r="322" spans="1:42" ht="15">
      <c r="A322"/>
      <c r="B322"/>
      <c r="C322"/>
      <c r="D322"/>
      <c r="E322"/>
      <c r="F322"/>
      <c r="G322"/>
      <c r="H322"/>
      <c r="I322"/>
      <c r="J322"/>
      <c r="K322"/>
      <c r="L322"/>
      <c r="M322"/>
      <c r="N322"/>
      <c r="O322"/>
      <c r="P322"/>
      <c r="Q322"/>
      <c r="R322"/>
      <c r="S322"/>
      <c r="T322"/>
      <c r="U322"/>
      <c r="V322"/>
      <c r="W322"/>
      <c r="X322"/>
      <c r="Y322"/>
      <c r="Z322"/>
      <c r="AA322"/>
      <c r="AB322"/>
      <c r="AC322"/>
      <c r="AD322"/>
      <c r="AE322"/>
      <c r="AF322"/>
      <c r="AG322"/>
      <c r="AH322"/>
      <c r="AI322"/>
      <c r="AJ322"/>
      <c r="AK322"/>
      <c r="AL322"/>
      <c r="AM322"/>
      <c r="AN322"/>
      <c r="AO322"/>
      <c r="AP322"/>
    </row>
    <row r="323" spans="1:42" ht="15">
      <c r="A323"/>
      <c r="B323"/>
      <c r="C323"/>
      <c r="D323"/>
      <c r="E323"/>
      <c r="F323"/>
      <c r="G323"/>
      <c r="H323"/>
      <c r="I323"/>
      <c r="J323"/>
      <c r="K323"/>
      <c r="L323"/>
      <c r="M323"/>
      <c r="N323"/>
      <c r="O323"/>
      <c r="P323"/>
      <c r="Q323"/>
      <c r="R323"/>
      <c r="S323"/>
      <c r="T323"/>
      <c r="U323"/>
      <c r="V323"/>
      <c r="W323"/>
      <c r="X323"/>
      <c r="Y323"/>
      <c r="Z323"/>
      <c r="AA323"/>
      <c r="AB323"/>
      <c r="AC323"/>
      <c r="AD323"/>
      <c r="AE323"/>
      <c r="AF323"/>
      <c r="AG323"/>
      <c r="AH323"/>
      <c r="AI323"/>
      <c r="AJ323"/>
      <c r="AK323"/>
      <c r="AL323"/>
      <c r="AM323"/>
      <c r="AN323"/>
      <c r="AO323"/>
      <c r="AP323"/>
    </row>
    <row r="324" spans="1:42" ht="15">
      <c r="A324"/>
      <c r="B324"/>
      <c r="C324"/>
      <c r="D324"/>
      <c r="E324"/>
      <c r="F324"/>
      <c r="G324"/>
      <c r="H324"/>
      <c r="I324"/>
      <c r="J324"/>
      <c r="K324"/>
      <c r="L324"/>
      <c r="M324"/>
      <c r="N324"/>
      <c r="O324"/>
      <c r="P324"/>
      <c r="Q324"/>
      <c r="R324"/>
      <c r="S324"/>
      <c r="T324"/>
      <c r="U324"/>
      <c r="V324"/>
      <c r="W324"/>
      <c r="X324"/>
      <c r="Y324"/>
      <c r="Z324"/>
      <c r="AA324"/>
      <c r="AB324"/>
      <c r="AC324"/>
      <c r="AD324"/>
      <c r="AE324"/>
      <c r="AF324"/>
      <c r="AG324"/>
      <c r="AH324"/>
      <c r="AI324"/>
      <c r="AJ324"/>
      <c r="AK324"/>
      <c r="AL324"/>
      <c r="AM324"/>
      <c r="AN324"/>
      <c r="AO324"/>
      <c r="AP324"/>
    </row>
    <row r="325" spans="1:42" ht="15">
      <c r="A325"/>
      <c r="B325"/>
      <c r="C325"/>
      <c r="D325"/>
      <c r="E325"/>
      <c r="F325"/>
      <c r="G325"/>
      <c r="H325"/>
      <c r="I325"/>
      <c r="J325"/>
      <c r="K325"/>
      <c r="L325"/>
      <c r="M325"/>
      <c r="N325"/>
      <c r="O325"/>
      <c r="P325"/>
      <c r="Q325"/>
      <c r="R325"/>
      <c r="S325"/>
      <c r="T325"/>
      <c r="U325"/>
      <c r="V325"/>
      <c r="W325"/>
      <c r="X325"/>
      <c r="Y325"/>
      <c r="Z325"/>
      <c r="AA325"/>
      <c r="AB325"/>
      <c r="AC325"/>
      <c r="AD325"/>
      <c r="AE325"/>
      <c r="AF325"/>
      <c r="AG325"/>
      <c r="AH325"/>
      <c r="AI325"/>
      <c r="AJ325"/>
      <c r="AK325"/>
      <c r="AL325"/>
      <c r="AM325"/>
      <c r="AN325"/>
      <c r="AO325"/>
      <c r="AP325"/>
    </row>
    <row r="326" spans="1:42" ht="15">
      <c r="A326"/>
      <c r="B326"/>
      <c r="C326"/>
      <c r="D326"/>
      <c r="E326"/>
      <c r="F326"/>
      <c r="G326"/>
      <c r="H326"/>
      <c r="I326"/>
      <c r="J326"/>
      <c r="K326"/>
      <c r="L326"/>
      <c r="M326"/>
      <c r="N326"/>
      <c r="O326"/>
      <c r="P326"/>
      <c r="Q326"/>
      <c r="R326"/>
      <c r="S326"/>
      <c r="T326"/>
      <c r="U326"/>
      <c r="V326"/>
      <c r="W326"/>
      <c r="X326"/>
      <c r="Y326"/>
      <c r="Z326"/>
      <c r="AA326"/>
      <c r="AB326"/>
      <c r="AC326"/>
      <c r="AD326"/>
      <c r="AE326"/>
      <c r="AF326"/>
      <c r="AG326"/>
      <c r="AH326"/>
      <c r="AI326"/>
      <c r="AJ326"/>
      <c r="AK326"/>
      <c r="AL326"/>
      <c r="AM326"/>
      <c r="AN326"/>
      <c r="AO326"/>
      <c r="AP326"/>
    </row>
    <row r="327" spans="1:42" ht="15">
      <c r="A327"/>
      <c r="B327"/>
      <c r="C327"/>
      <c r="D327"/>
      <c r="E327"/>
      <c r="F327"/>
      <c r="G327"/>
      <c r="H327"/>
      <c r="I327"/>
      <c r="J327"/>
      <c r="K327"/>
      <c r="L327"/>
      <c r="M327"/>
      <c r="N327"/>
      <c r="O327"/>
      <c r="P327"/>
      <c r="Q327"/>
      <c r="R327"/>
      <c r="S327"/>
      <c r="T327"/>
      <c r="U327"/>
      <c r="V327"/>
      <c r="W327"/>
      <c r="X327"/>
      <c r="Y327"/>
      <c r="Z327"/>
      <c r="AA327"/>
      <c r="AB327"/>
      <c r="AC327"/>
      <c r="AD327"/>
      <c r="AE327"/>
      <c r="AF327"/>
      <c r="AG327"/>
      <c r="AH327"/>
      <c r="AI327"/>
      <c r="AJ327"/>
      <c r="AK327"/>
      <c r="AL327"/>
      <c r="AM327"/>
      <c r="AN327"/>
      <c r="AO327"/>
      <c r="AP327"/>
    </row>
    <row r="328" spans="1:42" ht="15">
      <c r="A328"/>
      <c r="B328"/>
      <c r="C328"/>
      <c r="D328"/>
      <c r="E328"/>
      <c r="F328"/>
      <c r="G328"/>
      <c r="H328"/>
      <c r="I328"/>
      <c r="J328"/>
      <c r="K328"/>
      <c r="L328"/>
      <c r="M328"/>
      <c r="N328"/>
      <c r="O328"/>
      <c r="P328"/>
      <c r="Q328"/>
      <c r="R328"/>
      <c r="S328"/>
      <c r="T328"/>
      <c r="U328"/>
      <c r="V328"/>
      <c r="W328"/>
      <c r="X328"/>
      <c r="Y328"/>
      <c r="Z328"/>
      <c r="AA328"/>
      <c r="AB328"/>
      <c r="AC328"/>
      <c r="AD328"/>
      <c r="AE328"/>
      <c r="AF328"/>
      <c r="AG328"/>
      <c r="AH328"/>
      <c r="AI328"/>
      <c r="AJ328"/>
      <c r="AK328"/>
      <c r="AL328"/>
      <c r="AM328"/>
      <c r="AN328"/>
      <c r="AO328"/>
      <c r="AP328"/>
    </row>
    <row r="329" spans="1:42" ht="15">
      <c r="A329"/>
      <c r="B329"/>
      <c r="C329"/>
      <c r="D329"/>
      <c r="E329"/>
      <c r="F329"/>
      <c r="G329"/>
      <c r="H329"/>
      <c r="I329"/>
      <c r="J329"/>
      <c r="K329"/>
      <c r="L329"/>
      <c r="M329"/>
      <c r="N329"/>
      <c r="O329"/>
      <c r="P329"/>
      <c r="Q329"/>
      <c r="R329"/>
      <c r="S329"/>
      <c r="T329"/>
      <c r="U329"/>
      <c r="V329"/>
      <c r="W329"/>
      <c r="X329"/>
      <c r="Y329"/>
      <c r="Z329"/>
      <c r="AA329"/>
      <c r="AB329"/>
      <c r="AC329"/>
      <c r="AD329"/>
      <c r="AE329"/>
      <c r="AF329"/>
      <c r="AG329"/>
      <c r="AH329"/>
      <c r="AI329"/>
      <c r="AJ329"/>
      <c r="AK329"/>
      <c r="AL329"/>
      <c r="AM329"/>
      <c r="AN329"/>
      <c r="AO329"/>
      <c r="AP329"/>
    </row>
    <row r="330" spans="1:42" ht="15">
      <c r="A330"/>
      <c r="B330"/>
      <c r="C330"/>
      <c r="D330"/>
      <c r="E330"/>
      <c r="F330"/>
      <c r="G330"/>
      <c r="H330"/>
      <c r="I330"/>
      <c r="J330"/>
      <c r="K330"/>
      <c r="L330"/>
      <c r="M330"/>
      <c r="N330"/>
      <c r="O330"/>
      <c r="P330"/>
      <c r="Q330"/>
      <c r="R330"/>
      <c r="S330"/>
      <c r="T330"/>
      <c r="U330"/>
      <c r="V330"/>
      <c r="W330"/>
      <c r="X330"/>
      <c r="Y330"/>
      <c r="Z330"/>
      <c r="AA330"/>
      <c r="AB330"/>
      <c r="AC330"/>
      <c r="AD330"/>
      <c r="AE330"/>
      <c r="AF330"/>
      <c r="AG330"/>
      <c r="AH330"/>
      <c r="AI330"/>
      <c r="AJ330"/>
      <c r="AK330"/>
      <c r="AL330"/>
      <c r="AM330"/>
      <c r="AN330"/>
      <c r="AO330"/>
      <c r="AP330"/>
    </row>
    <row r="331" spans="1:42" ht="15">
      <c r="A331"/>
      <c r="B331"/>
      <c r="C331"/>
      <c r="D331"/>
      <c r="E331"/>
      <c r="F331"/>
      <c r="G331"/>
      <c r="H331"/>
      <c r="I331"/>
      <c r="J331"/>
      <c r="K331"/>
      <c r="L331"/>
      <c r="M331"/>
      <c r="N331"/>
      <c r="O331"/>
      <c r="P331"/>
      <c r="Q331"/>
      <c r="R331"/>
      <c r="S331"/>
      <c r="T331"/>
      <c r="U331"/>
      <c r="V331"/>
      <c r="W331"/>
      <c r="X331"/>
      <c r="Y331"/>
      <c r="Z331"/>
      <c r="AA331"/>
      <c r="AB331"/>
      <c r="AC331"/>
      <c r="AD331"/>
      <c r="AE331"/>
      <c r="AF331"/>
      <c r="AG331"/>
      <c r="AH331"/>
      <c r="AI331"/>
      <c r="AJ331"/>
      <c r="AK331"/>
      <c r="AL331"/>
      <c r="AM331"/>
      <c r="AN331"/>
      <c r="AO331"/>
      <c r="AP331"/>
    </row>
    <row r="332" spans="1:42" ht="15">
      <c r="A332"/>
      <c r="B332"/>
      <c r="C332"/>
      <c r="D332"/>
      <c r="E332"/>
      <c r="F332"/>
      <c r="G332"/>
      <c r="H332"/>
      <c r="I332"/>
      <c r="J332"/>
      <c r="K332"/>
      <c r="L332"/>
      <c r="M332"/>
      <c r="N332"/>
      <c r="O332"/>
      <c r="P332"/>
      <c r="Q332"/>
      <c r="R332"/>
      <c r="S332"/>
      <c r="T332"/>
      <c r="U332"/>
      <c r="V332"/>
      <c r="W332"/>
      <c r="X332"/>
      <c r="Y332"/>
      <c r="Z332"/>
      <c r="AA332"/>
      <c r="AB332"/>
      <c r="AC332"/>
      <c r="AD332"/>
      <c r="AE332"/>
      <c r="AF332"/>
      <c r="AG332"/>
      <c r="AH332"/>
      <c r="AI332"/>
      <c r="AJ332"/>
      <c r="AK332"/>
      <c r="AL332"/>
      <c r="AM332"/>
      <c r="AN332"/>
      <c r="AO332"/>
      <c r="AP332"/>
    </row>
    <row r="333" spans="1:42" ht="15">
      <c r="A333"/>
      <c r="B333"/>
      <c r="C333"/>
      <c r="D333"/>
      <c r="E333"/>
      <c r="F333"/>
      <c r="G333"/>
      <c r="H333"/>
      <c r="I333"/>
      <c r="J333"/>
      <c r="K333"/>
      <c r="L333"/>
      <c r="M333"/>
      <c r="N333"/>
      <c r="O333"/>
      <c r="P333"/>
      <c r="Q333"/>
      <c r="R333"/>
      <c r="S333"/>
      <c r="T333"/>
      <c r="U333"/>
      <c r="V333"/>
      <c r="W333"/>
      <c r="X333"/>
      <c r="Y333"/>
      <c r="Z333"/>
      <c r="AA333"/>
      <c r="AB333"/>
      <c r="AC333"/>
      <c r="AD333"/>
      <c r="AE333"/>
      <c r="AF333"/>
      <c r="AG333"/>
      <c r="AH333"/>
      <c r="AI333"/>
      <c r="AJ333"/>
      <c r="AK333"/>
      <c r="AL333"/>
      <c r="AM333"/>
      <c r="AN333"/>
      <c r="AO333"/>
      <c r="AP333"/>
    </row>
    <row r="334" spans="1:42" ht="15">
      <c r="A334"/>
      <c r="B334"/>
      <c r="C334"/>
      <c r="D334"/>
      <c r="E334"/>
      <c r="F334"/>
      <c r="G334"/>
      <c r="H334"/>
      <c r="I334"/>
      <c r="J334"/>
      <c r="K334"/>
      <c r="L334"/>
      <c r="M334"/>
      <c r="N334"/>
      <c r="O334"/>
      <c r="P334"/>
      <c r="Q334"/>
      <c r="R334"/>
      <c r="S334"/>
      <c r="T334"/>
      <c r="U334"/>
      <c r="V334"/>
      <c r="W334"/>
      <c r="X334"/>
      <c r="Y334"/>
      <c r="Z334"/>
      <c r="AA334"/>
      <c r="AB334"/>
      <c r="AC334"/>
      <c r="AD334"/>
      <c r="AE334"/>
      <c r="AF334"/>
      <c r="AG334"/>
      <c r="AH334"/>
      <c r="AI334"/>
      <c r="AJ334"/>
      <c r="AK334"/>
      <c r="AL334"/>
      <c r="AM334"/>
      <c r="AN334"/>
      <c r="AO334"/>
      <c r="AP334"/>
    </row>
    <row r="335" spans="1:42" ht="15">
      <c r="A335"/>
      <c r="B335"/>
      <c r="C335"/>
      <c r="D335"/>
      <c r="E335"/>
      <c r="F335"/>
      <c r="G335"/>
      <c r="H335"/>
      <c r="I335"/>
      <c r="J335"/>
      <c r="K335"/>
      <c r="L335"/>
      <c r="M335"/>
      <c r="N335"/>
      <c r="O335"/>
      <c r="P335"/>
      <c r="Q335"/>
      <c r="R335"/>
      <c r="S335"/>
      <c r="T335"/>
      <c r="U335"/>
      <c r="V335"/>
      <c r="W335"/>
      <c r="X335"/>
      <c r="Y335"/>
      <c r="Z335"/>
      <c r="AA335"/>
      <c r="AB335"/>
      <c r="AC335"/>
      <c r="AD335"/>
      <c r="AE335"/>
      <c r="AF335"/>
      <c r="AG335"/>
      <c r="AH335"/>
      <c r="AI335"/>
      <c r="AJ335"/>
      <c r="AK335"/>
      <c r="AL335"/>
      <c r="AM335"/>
      <c r="AN335"/>
      <c r="AO335"/>
      <c r="AP335"/>
    </row>
    <row r="336" spans="1:42" ht="15">
      <c r="A336"/>
      <c r="B336"/>
      <c r="C336"/>
      <c r="D336"/>
      <c r="E336"/>
      <c r="F336"/>
      <c r="G336"/>
      <c r="H336"/>
      <c r="I336"/>
      <c r="J336"/>
      <c r="K336"/>
      <c r="L336"/>
      <c r="M336"/>
      <c r="N336"/>
      <c r="O336"/>
      <c r="P336"/>
      <c r="Q336"/>
      <c r="R336"/>
      <c r="S336"/>
      <c r="T336"/>
      <c r="U336"/>
      <c r="V336"/>
      <c r="W336"/>
      <c r="X336"/>
      <c r="Y336"/>
      <c r="Z336"/>
      <c r="AA336"/>
      <c r="AB336"/>
      <c r="AC336"/>
      <c r="AD336"/>
      <c r="AE336"/>
      <c r="AF336"/>
      <c r="AG336"/>
      <c r="AH336"/>
      <c r="AI336"/>
      <c r="AJ336"/>
      <c r="AK336"/>
      <c r="AL336"/>
      <c r="AM336"/>
      <c r="AN336"/>
      <c r="AO336"/>
      <c r="AP336"/>
    </row>
    <row r="337" spans="1:42" ht="15">
      <c r="A337"/>
      <c r="B337"/>
      <c r="C337"/>
      <c r="D337"/>
      <c r="E337"/>
      <c r="F337"/>
      <c r="G337"/>
      <c r="H337"/>
      <c r="I337"/>
      <c r="J337"/>
      <c r="K337"/>
      <c r="L337"/>
      <c r="M337"/>
      <c r="N337"/>
      <c r="O337"/>
      <c r="P337"/>
      <c r="Q337"/>
      <c r="R337"/>
      <c r="S337"/>
      <c r="T337"/>
      <c r="U337"/>
      <c r="V337"/>
      <c r="W337"/>
      <c r="X337"/>
      <c r="Y337"/>
      <c r="Z337"/>
      <c r="AA337"/>
      <c r="AB337"/>
      <c r="AC337"/>
      <c r="AD337"/>
      <c r="AE337"/>
      <c r="AF337"/>
      <c r="AG337"/>
      <c r="AH337"/>
      <c r="AI337"/>
      <c r="AJ337"/>
      <c r="AK337"/>
      <c r="AL337"/>
      <c r="AM337"/>
      <c r="AN337"/>
      <c r="AO337"/>
      <c r="AP337"/>
    </row>
    <row r="338" spans="1:42" ht="15">
      <c r="A338"/>
      <c r="B338"/>
      <c r="C338"/>
      <c r="D338"/>
      <c r="E338"/>
      <c r="F338"/>
      <c r="G338"/>
      <c r="H338"/>
      <c r="I338"/>
      <c r="J338"/>
      <c r="K338"/>
      <c r="L338"/>
      <c r="M338"/>
      <c r="N338"/>
      <c r="O338"/>
      <c r="P338"/>
      <c r="Q338"/>
      <c r="R338"/>
      <c r="S338"/>
      <c r="T338"/>
      <c r="U338"/>
      <c r="V338"/>
      <c r="W338"/>
      <c r="X338"/>
      <c r="Y338"/>
      <c r="Z338"/>
      <c r="AA338"/>
      <c r="AB338"/>
      <c r="AC338"/>
      <c r="AD338"/>
      <c r="AE338"/>
      <c r="AF338"/>
      <c r="AG338"/>
      <c r="AH338"/>
      <c r="AI338"/>
      <c r="AJ338"/>
      <c r="AK338"/>
      <c r="AL338"/>
      <c r="AM338"/>
      <c r="AN338"/>
      <c r="AO338"/>
      <c r="AP338"/>
    </row>
    <row r="339" spans="1:42" ht="15">
      <c r="A339"/>
      <c r="B339"/>
      <c r="C339"/>
      <c r="D339"/>
      <c r="E339"/>
      <c r="F339"/>
      <c r="G339"/>
      <c r="H339"/>
      <c r="I339"/>
      <c r="J339"/>
      <c r="K339"/>
      <c r="L339"/>
      <c r="M339"/>
      <c r="N339"/>
      <c r="O339"/>
      <c r="P339"/>
      <c r="Q339"/>
      <c r="R339"/>
      <c r="S339"/>
      <c r="T339"/>
      <c r="U339"/>
      <c r="V339"/>
      <c r="W339"/>
      <c r="X339"/>
      <c r="Y339"/>
      <c r="Z339"/>
      <c r="AA339"/>
      <c r="AB339"/>
      <c r="AC339"/>
      <c r="AD339"/>
      <c r="AE339"/>
      <c r="AF339"/>
      <c r="AG339"/>
      <c r="AH339"/>
      <c r="AI339"/>
      <c r="AJ339"/>
      <c r="AK339"/>
      <c r="AL339"/>
      <c r="AM339"/>
      <c r="AN339"/>
      <c r="AO339"/>
      <c r="AP339"/>
    </row>
    <row r="340" spans="1:42" ht="15">
      <c r="A340"/>
      <c r="B340"/>
      <c r="C340"/>
      <c r="D340"/>
      <c r="E340"/>
      <c r="F340"/>
      <c r="G340"/>
      <c r="H340"/>
      <c r="I340"/>
      <c r="J340"/>
      <c r="K340"/>
      <c r="L340"/>
      <c r="M340"/>
      <c r="N340"/>
      <c r="O340"/>
      <c r="P340"/>
      <c r="Q340"/>
      <c r="R340"/>
      <c r="S340"/>
      <c r="T340"/>
      <c r="U340"/>
      <c r="V340"/>
      <c r="W340"/>
      <c r="X340"/>
      <c r="Y340"/>
      <c r="Z340"/>
      <c r="AA340"/>
      <c r="AB340"/>
      <c r="AC340"/>
      <c r="AD340"/>
      <c r="AE340"/>
      <c r="AF340"/>
      <c r="AG340"/>
      <c r="AH340"/>
      <c r="AI340"/>
      <c r="AJ340"/>
      <c r="AK340"/>
      <c r="AL340"/>
      <c r="AM340"/>
      <c r="AN340"/>
      <c r="AO340"/>
      <c r="AP340"/>
    </row>
    <row r="341" spans="1:42" ht="15">
      <c r="A341"/>
      <c r="B341"/>
      <c r="C341"/>
      <c r="D341"/>
      <c r="E341"/>
      <c r="F341"/>
      <c r="G341"/>
      <c r="H341"/>
      <c r="I341"/>
      <c r="J341"/>
      <c r="K341"/>
      <c r="L341"/>
      <c r="M341"/>
      <c r="N341"/>
      <c r="O341"/>
      <c r="P341"/>
      <c r="Q341"/>
      <c r="R341"/>
      <c r="S341"/>
      <c r="T341"/>
      <c r="U341"/>
      <c r="V341"/>
      <c r="W341"/>
      <c r="X341"/>
      <c r="Y341"/>
      <c r="Z341"/>
      <c r="AA341"/>
      <c r="AB341"/>
      <c r="AC341"/>
      <c r="AD341"/>
      <c r="AE341"/>
      <c r="AF341"/>
      <c r="AG341"/>
      <c r="AH341"/>
      <c r="AI341"/>
      <c r="AJ341"/>
      <c r="AK341"/>
      <c r="AL341"/>
      <c r="AM341"/>
      <c r="AN341"/>
      <c r="AO341"/>
      <c r="AP341"/>
    </row>
    <row r="342" spans="1:42" ht="15">
      <c r="A342"/>
      <c r="B342"/>
      <c r="C342"/>
      <c r="D342"/>
      <c r="E342"/>
      <c r="F342"/>
      <c r="G342"/>
      <c r="H342"/>
      <c r="I342"/>
      <c r="J342"/>
      <c r="K342"/>
      <c r="L342"/>
      <c r="M342"/>
      <c r="N342"/>
      <c r="O342"/>
      <c r="P342"/>
      <c r="Q342"/>
      <c r="R342"/>
      <c r="S342"/>
      <c r="T342"/>
      <c r="U342"/>
      <c r="V342"/>
      <c r="W342"/>
      <c r="X342"/>
      <c r="Y342"/>
      <c r="Z342"/>
      <c r="AA342"/>
      <c r="AB342"/>
      <c r="AC342"/>
      <c r="AD342"/>
      <c r="AE342"/>
      <c r="AF342"/>
      <c r="AG342"/>
      <c r="AH342"/>
      <c r="AI342"/>
      <c r="AJ342"/>
      <c r="AK342"/>
      <c r="AL342"/>
      <c r="AM342"/>
      <c r="AN342"/>
      <c r="AO342"/>
      <c r="AP342"/>
    </row>
    <row r="343" spans="1:42" ht="15">
      <c r="A343"/>
      <c r="B343"/>
      <c r="C343"/>
      <c r="D343"/>
      <c r="E343"/>
      <c r="F343"/>
      <c r="G343"/>
      <c r="H343"/>
      <c r="I343"/>
      <c r="J343"/>
      <c r="K343"/>
      <c r="L343"/>
      <c r="M343"/>
      <c r="N343"/>
      <c r="O343"/>
      <c r="P343"/>
      <c r="Q343"/>
      <c r="R343"/>
      <c r="S343"/>
      <c r="T343"/>
      <c r="U343"/>
      <c r="V343"/>
      <c r="W343"/>
      <c r="X343"/>
      <c r="Y343"/>
      <c r="Z343"/>
      <c r="AA343"/>
      <c r="AB343"/>
      <c r="AC343"/>
      <c r="AD343"/>
      <c r="AE343"/>
      <c r="AF343"/>
      <c r="AG343"/>
      <c r="AH343"/>
      <c r="AI343"/>
      <c r="AJ343"/>
      <c r="AK343"/>
      <c r="AL343"/>
      <c r="AM343"/>
      <c r="AN343"/>
      <c r="AO343"/>
      <c r="AP343"/>
    </row>
    <row r="344" spans="1:42" ht="15">
      <c r="A344"/>
      <c r="B344"/>
      <c r="C344"/>
      <c r="D344"/>
      <c r="E344"/>
      <c r="F344"/>
      <c r="G344"/>
      <c r="H344"/>
      <c r="I344"/>
      <c r="J344"/>
      <c r="K344"/>
      <c r="L344"/>
      <c r="M344"/>
      <c r="N344"/>
      <c r="O344"/>
      <c r="P344"/>
      <c r="Q344"/>
      <c r="R344"/>
      <c r="S344"/>
      <c r="T344"/>
      <c r="U344"/>
      <c r="V344"/>
      <c r="W344"/>
      <c r="X344"/>
      <c r="Y344"/>
      <c r="Z344"/>
      <c r="AA344"/>
      <c r="AB344"/>
      <c r="AC344"/>
      <c r="AD344"/>
      <c r="AE344"/>
      <c r="AF344"/>
      <c r="AG344"/>
      <c r="AH344"/>
      <c r="AI344"/>
      <c r="AJ344"/>
      <c r="AK344"/>
      <c r="AL344"/>
      <c r="AM344"/>
      <c r="AN344"/>
      <c r="AO344"/>
      <c r="AP344"/>
    </row>
    <row r="345" spans="1:42" ht="15">
      <c r="A345"/>
      <c r="B345"/>
      <c r="C345"/>
      <c r="D345"/>
      <c r="E345"/>
      <c r="F345"/>
      <c r="G345"/>
      <c r="H345"/>
      <c r="I345"/>
      <c r="J345"/>
      <c r="K345"/>
      <c r="L345"/>
      <c r="M345"/>
      <c r="N345"/>
      <c r="O345"/>
      <c r="P345"/>
      <c r="Q345"/>
      <c r="R345"/>
      <c r="S345"/>
      <c r="T345"/>
      <c r="U345"/>
      <c r="V345"/>
      <c r="W345"/>
      <c r="X345"/>
      <c r="Y345"/>
      <c r="Z345"/>
      <c r="AA345"/>
      <c r="AB345"/>
      <c r="AC345"/>
      <c r="AD345"/>
      <c r="AE345"/>
      <c r="AF345"/>
      <c r="AG345"/>
      <c r="AH345"/>
      <c r="AI345"/>
      <c r="AJ345"/>
      <c r="AK345"/>
      <c r="AL345"/>
      <c r="AM345"/>
      <c r="AN345"/>
      <c r="AO345"/>
      <c r="AP345"/>
    </row>
    <row r="346" spans="1:42" ht="15">
      <c r="A346"/>
      <c r="B346"/>
      <c r="C346"/>
      <c r="D346"/>
      <c r="E346"/>
      <c r="F346"/>
      <c r="G346"/>
      <c r="H346"/>
      <c r="I346"/>
      <c r="J346"/>
      <c r="K346"/>
      <c r="L346"/>
      <c r="M346"/>
      <c r="N346"/>
      <c r="O346"/>
      <c r="P346"/>
      <c r="Q346"/>
      <c r="R346"/>
      <c r="S346"/>
      <c r="T346"/>
      <c r="U346"/>
      <c r="V346"/>
      <c r="W346"/>
      <c r="X346"/>
      <c r="Y346"/>
      <c r="Z346"/>
      <c r="AA346"/>
      <c r="AB346"/>
      <c r="AC346"/>
      <c r="AD346"/>
      <c r="AE346"/>
      <c r="AF346"/>
      <c r="AG346"/>
      <c r="AH346"/>
      <c r="AI346"/>
      <c r="AJ346"/>
      <c r="AK346"/>
      <c r="AL346"/>
      <c r="AM346"/>
      <c r="AN346"/>
      <c r="AO346"/>
      <c r="AP346"/>
    </row>
    <row r="347" spans="1:42" ht="15">
      <c r="A347"/>
      <c r="B347"/>
      <c r="C347"/>
      <c r="D347"/>
      <c r="E347"/>
      <c r="F347"/>
      <c r="G347"/>
      <c r="H347"/>
      <c r="I347"/>
      <c r="J347"/>
      <c r="K347"/>
      <c r="L347"/>
      <c r="M347"/>
      <c r="N347"/>
      <c r="O347"/>
      <c r="P347"/>
      <c r="Q347"/>
      <c r="R347"/>
      <c r="S347"/>
      <c r="T347"/>
      <c r="U347"/>
      <c r="V347"/>
      <c r="W347"/>
      <c r="X347"/>
      <c r="Y347"/>
      <c r="Z347"/>
      <c r="AA347"/>
      <c r="AB347"/>
      <c r="AC347"/>
      <c r="AD347"/>
      <c r="AE347"/>
      <c r="AF347"/>
      <c r="AG347"/>
      <c r="AH347"/>
      <c r="AI347"/>
      <c r="AJ347"/>
      <c r="AK347"/>
      <c r="AL347"/>
      <c r="AM347"/>
      <c r="AN347"/>
      <c r="AO347"/>
      <c r="AP347"/>
    </row>
    <row r="348" spans="1:42" ht="15">
      <c r="A348"/>
      <c r="B348"/>
      <c r="C348"/>
      <c r="D348"/>
      <c r="E348"/>
      <c r="F348"/>
      <c r="G348"/>
      <c r="H348"/>
      <c r="I348"/>
      <c r="J348"/>
      <c r="K348"/>
      <c r="L348"/>
      <c r="M348"/>
      <c r="N348"/>
      <c r="O348"/>
      <c r="P348"/>
      <c r="Q348"/>
      <c r="R348"/>
      <c r="S348"/>
      <c r="T348"/>
      <c r="U348"/>
      <c r="V348"/>
      <c r="W348"/>
      <c r="X348"/>
      <c r="Y348"/>
      <c r="Z348"/>
      <c r="AA348"/>
      <c r="AB348"/>
      <c r="AC348"/>
      <c r="AD348"/>
      <c r="AE348"/>
      <c r="AF348"/>
      <c r="AG348"/>
      <c r="AH348"/>
      <c r="AI348"/>
      <c r="AJ348"/>
      <c r="AK348"/>
      <c r="AL348"/>
      <c r="AM348"/>
      <c r="AN348"/>
      <c r="AO348"/>
      <c r="AP348"/>
    </row>
    <row r="349" spans="1:42" ht="15">
      <c r="A349"/>
      <c r="B349"/>
      <c r="C349"/>
      <c r="D349"/>
      <c r="E349"/>
      <c r="F349"/>
      <c r="G349"/>
      <c r="H349"/>
      <c r="I349"/>
      <c r="J349"/>
      <c r="K349"/>
      <c r="L349"/>
      <c r="M349"/>
      <c r="N349"/>
      <c r="O349"/>
      <c r="P349"/>
      <c r="Q349"/>
      <c r="R349"/>
      <c r="S349"/>
      <c r="T349"/>
      <c r="U349"/>
      <c r="V349"/>
      <c r="W349"/>
      <c r="X349"/>
      <c r="Y349"/>
      <c r="Z349"/>
      <c r="AA349"/>
      <c r="AB349"/>
      <c r="AC349"/>
      <c r="AD349"/>
      <c r="AE349"/>
      <c r="AF349"/>
      <c r="AG349"/>
      <c r="AH349"/>
      <c r="AI349"/>
      <c r="AJ349"/>
      <c r="AK349"/>
      <c r="AL349"/>
      <c r="AM349"/>
      <c r="AN349"/>
      <c r="AO349"/>
      <c r="AP349"/>
    </row>
    <row r="350" spans="1:42" ht="15">
      <c r="A350"/>
      <c r="B350"/>
      <c r="C350"/>
      <c r="D350"/>
      <c r="E350"/>
      <c r="F350"/>
      <c r="G350"/>
      <c r="H350"/>
      <c r="I350"/>
      <c r="J350"/>
      <c r="K350"/>
      <c r="L350"/>
      <c r="M350"/>
      <c r="N350"/>
      <c r="O350"/>
      <c r="P350"/>
      <c r="Q350"/>
      <c r="R350"/>
      <c r="S350"/>
      <c r="T350"/>
      <c r="U350"/>
      <c r="V350"/>
      <c r="W350"/>
      <c r="X350"/>
      <c r="Y350"/>
      <c r="Z350"/>
      <c r="AA350"/>
      <c r="AB350"/>
      <c r="AC350"/>
      <c r="AD350"/>
      <c r="AE350"/>
      <c r="AF350"/>
      <c r="AG350"/>
      <c r="AH350"/>
      <c r="AI350"/>
      <c r="AJ350"/>
      <c r="AK350"/>
      <c r="AL350"/>
      <c r="AM350"/>
      <c r="AN350"/>
      <c r="AO350"/>
      <c r="AP350"/>
    </row>
    <row r="351" spans="1:42" ht="15">
      <c r="A351"/>
      <c r="B351"/>
      <c r="C351"/>
      <c r="D351"/>
      <c r="E351"/>
      <c r="F351"/>
      <c r="G351"/>
      <c r="H351"/>
      <c r="I351"/>
      <c r="J351"/>
      <c r="K351"/>
      <c r="L351"/>
      <c r="M351"/>
      <c r="N351"/>
      <c r="O351"/>
      <c r="P351"/>
      <c r="Q351"/>
      <c r="R351"/>
      <c r="S351"/>
      <c r="T351"/>
      <c r="U351"/>
      <c r="V351"/>
      <c r="W351"/>
      <c r="X351"/>
      <c r="Y351"/>
      <c r="Z351"/>
      <c r="AA351"/>
      <c r="AB351"/>
      <c r="AC351"/>
      <c r="AD351"/>
      <c r="AE351"/>
      <c r="AF351"/>
      <c r="AG351"/>
      <c r="AH351"/>
      <c r="AI351"/>
      <c r="AJ351"/>
      <c r="AK351"/>
      <c r="AL351"/>
      <c r="AM351"/>
      <c r="AN351"/>
      <c r="AO351"/>
      <c r="AP351"/>
    </row>
    <row r="352" spans="1:42" ht="15">
      <c r="A352"/>
      <c r="B352"/>
      <c r="C352"/>
      <c r="D352"/>
      <c r="E352"/>
      <c r="F352"/>
      <c r="G352"/>
      <c r="H352"/>
      <c r="I352"/>
      <c r="J352"/>
      <c r="K352"/>
      <c r="L352"/>
      <c r="M352"/>
      <c r="N352"/>
      <c r="O352"/>
      <c r="P352"/>
      <c r="Q352"/>
      <c r="R352"/>
      <c r="S352"/>
      <c r="T352"/>
      <c r="U352"/>
      <c r="V352"/>
      <c r="W352"/>
      <c r="X352"/>
      <c r="Y352"/>
      <c r="Z352"/>
      <c r="AA352"/>
      <c r="AB352"/>
      <c r="AC352"/>
      <c r="AD352"/>
      <c r="AE352"/>
      <c r="AF352"/>
      <c r="AG352"/>
      <c r="AH352"/>
      <c r="AI352"/>
      <c r="AJ352"/>
      <c r="AK352"/>
      <c r="AL352"/>
      <c r="AM352"/>
      <c r="AN352"/>
      <c r="AO352"/>
      <c r="AP352"/>
    </row>
    <row r="353" spans="1:42" ht="15">
      <c r="A353"/>
      <c r="B353"/>
      <c r="C353"/>
      <c r="D353"/>
      <c r="E353"/>
      <c r="F353"/>
      <c r="G353"/>
      <c r="H353"/>
      <c r="I353"/>
      <c r="J353"/>
      <c r="K353"/>
      <c r="L353"/>
      <c r="M353"/>
      <c r="N353"/>
      <c r="O353"/>
      <c r="P353"/>
      <c r="Q353"/>
      <c r="R353"/>
      <c r="S353"/>
      <c r="T353"/>
      <c r="U353"/>
      <c r="V353"/>
      <c r="W353"/>
      <c r="X353"/>
      <c r="Y353"/>
      <c r="Z353"/>
      <c r="AA353"/>
      <c r="AB353"/>
      <c r="AC353"/>
      <c r="AD353"/>
      <c r="AE353"/>
      <c r="AF353"/>
      <c r="AG353"/>
      <c r="AH353"/>
      <c r="AI353"/>
      <c r="AJ353"/>
      <c r="AK353"/>
      <c r="AL353"/>
      <c r="AM353"/>
      <c r="AN353"/>
      <c r="AO353"/>
      <c r="AP353"/>
    </row>
    <row r="354" spans="1:42" ht="15">
      <c r="A354"/>
      <c r="B354"/>
      <c r="C354"/>
      <c r="D354"/>
      <c r="E354"/>
      <c r="F354"/>
      <c r="G354"/>
      <c r="H354"/>
      <c r="I354"/>
      <c r="J354"/>
      <c r="K354"/>
      <c r="L354"/>
      <c r="M354"/>
      <c r="N354"/>
      <c r="O354"/>
      <c r="P354"/>
      <c r="Q354"/>
      <c r="R354"/>
      <c r="S354"/>
      <c r="T354"/>
      <c r="U354"/>
      <c r="V354"/>
      <c r="W354"/>
      <c r="X354"/>
      <c r="Y354"/>
      <c r="Z354"/>
      <c r="AA354"/>
      <c r="AB354"/>
      <c r="AC354"/>
      <c r="AD354"/>
      <c r="AE354"/>
      <c r="AF354"/>
      <c r="AG354"/>
      <c r="AH354"/>
      <c r="AI354"/>
      <c r="AJ354"/>
      <c r="AK354"/>
      <c r="AL354"/>
      <c r="AM354"/>
      <c r="AN354"/>
      <c r="AO354"/>
      <c r="AP354"/>
    </row>
    <row r="355" spans="1:42" ht="15">
      <c r="A355"/>
      <c r="B355"/>
      <c r="C355"/>
      <c r="D355"/>
      <c r="E355"/>
      <c r="F355"/>
      <c r="G355"/>
      <c r="H355"/>
      <c r="I355"/>
      <c r="J355"/>
      <c r="K355"/>
      <c r="L355"/>
      <c r="M355"/>
      <c r="N355"/>
      <c r="O355"/>
      <c r="P355"/>
      <c r="Q355"/>
      <c r="R355"/>
      <c r="S355"/>
      <c r="T355"/>
      <c r="U355"/>
      <c r="V355"/>
      <c r="W355"/>
      <c r="X355"/>
      <c r="Y355"/>
      <c r="Z355"/>
      <c r="AA355"/>
      <c r="AB355"/>
      <c r="AC355"/>
      <c r="AD355"/>
      <c r="AE355"/>
      <c r="AF355"/>
      <c r="AG355"/>
      <c r="AH355"/>
      <c r="AI355"/>
      <c r="AJ355"/>
      <c r="AK355"/>
      <c r="AL355"/>
      <c r="AM355"/>
      <c r="AN355"/>
      <c r="AO355"/>
      <c r="AP355"/>
    </row>
    <row r="356" spans="1:42" ht="15">
      <c r="A356"/>
      <c r="B356"/>
      <c r="C356"/>
      <c r="D356"/>
      <c r="E356"/>
      <c r="F356"/>
      <c r="G356"/>
      <c r="H356"/>
      <c r="I356"/>
      <c r="J356"/>
      <c r="K356"/>
      <c r="L356"/>
      <c r="M356"/>
      <c r="N356"/>
      <c r="O356"/>
      <c r="P356"/>
      <c r="Q356"/>
      <c r="R356"/>
      <c r="S356"/>
      <c r="T356"/>
      <c r="U356"/>
      <c r="V356"/>
      <c r="W356"/>
      <c r="X356"/>
      <c r="Y356"/>
      <c r="Z356"/>
      <c r="AA356"/>
      <c r="AB356"/>
      <c r="AC356"/>
      <c r="AD356"/>
      <c r="AE356"/>
      <c r="AF356"/>
      <c r="AG356"/>
      <c r="AH356"/>
      <c r="AI356"/>
      <c r="AJ356"/>
      <c r="AK356"/>
      <c r="AL356"/>
      <c r="AM356"/>
      <c r="AN356"/>
      <c r="AO356"/>
      <c r="AP356"/>
    </row>
    <row r="357" spans="1:42" ht="15">
      <c r="A357"/>
      <c r="B357"/>
      <c r="C357"/>
      <c r="D357"/>
      <c r="E357"/>
      <c r="F357"/>
      <c r="G357"/>
      <c r="H357"/>
      <c r="I357"/>
      <c r="J357"/>
      <c r="K357"/>
      <c r="L357"/>
      <c r="M357"/>
      <c r="N357"/>
      <c r="O357"/>
      <c r="P357"/>
      <c r="Q357"/>
      <c r="R357"/>
      <c r="S357"/>
      <c r="T357"/>
      <c r="U357"/>
      <c r="V357"/>
      <c r="W357"/>
      <c r="X357"/>
      <c r="Y357"/>
      <c r="Z357"/>
      <c r="AA357"/>
      <c r="AB357"/>
      <c r="AC357"/>
      <c r="AD357"/>
      <c r="AE357"/>
      <c r="AF357"/>
      <c r="AG357"/>
      <c r="AH357"/>
      <c r="AI357"/>
      <c r="AJ357"/>
      <c r="AK357"/>
      <c r="AL357"/>
      <c r="AM357"/>
      <c r="AN357"/>
      <c r="AO357"/>
      <c r="AP357"/>
    </row>
    <row r="358" spans="1:42" ht="15">
      <c r="A358"/>
      <c r="B358"/>
      <c r="C358"/>
      <c r="D358"/>
      <c r="E358"/>
      <c r="F358"/>
      <c r="G358"/>
      <c r="H358"/>
      <c r="I358"/>
      <c r="J358"/>
      <c r="K358"/>
      <c r="L358"/>
      <c r="M358"/>
      <c r="N358"/>
      <c r="O358"/>
      <c r="P358"/>
      <c r="Q358"/>
      <c r="R358"/>
      <c r="S358"/>
      <c r="T358"/>
      <c r="U358"/>
      <c r="V358"/>
      <c r="W358"/>
      <c r="X358"/>
      <c r="Y358"/>
      <c r="Z358"/>
      <c r="AA358"/>
      <c r="AB358"/>
      <c r="AC358"/>
      <c r="AD358"/>
      <c r="AE358"/>
      <c r="AF358"/>
      <c r="AG358"/>
      <c r="AH358"/>
      <c r="AI358"/>
      <c r="AJ358"/>
      <c r="AK358"/>
      <c r="AL358"/>
      <c r="AM358"/>
      <c r="AN358"/>
      <c r="AO358"/>
      <c r="AP358"/>
    </row>
    <row r="359" spans="1:42" ht="15">
      <c r="A359"/>
      <c r="B359"/>
      <c r="C359"/>
      <c r="D359"/>
      <c r="E359"/>
      <c r="F359"/>
      <c r="G359"/>
      <c r="H359"/>
      <c r="I359"/>
      <c r="J359"/>
      <c r="K359"/>
      <c r="L359"/>
      <c r="M359"/>
      <c r="N359"/>
      <c r="O359"/>
      <c r="P359"/>
      <c r="Q359"/>
      <c r="R359"/>
      <c r="S359"/>
      <c r="T359"/>
      <c r="U359"/>
      <c r="V359"/>
      <c r="W359"/>
      <c r="X359"/>
      <c r="Y359"/>
      <c r="Z359"/>
      <c r="AA359"/>
      <c r="AB359"/>
      <c r="AC359"/>
      <c r="AD359"/>
      <c r="AE359"/>
      <c r="AF359"/>
      <c r="AG359"/>
      <c r="AH359"/>
      <c r="AI359"/>
      <c r="AJ359"/>
      <c r="AK359"/>
      <c r="AL359"/>
      <c r="AM359"/>
      <c r="AN359"/>
      <c r="AO359"/>
      <c r="AP359"/>
    </row>
    <row r="360" spans="1:42" ht="15">
      <c r="A360"/>
      <c r="B360"/>
      <c r="C360"/>
      <c r="D360"/>
      <c r="E360"/>
      <c r="F360"/>
      <c r="G360"/>
      <c r="H360"/>
      <c r="I360"/>
      <c r="J360"/>
      <c r="K360"/>
      <c r="L360"/>
      <c r="M360"/>
      <c r="N360"/>
      <c r="O360"/>
      <c r="P360"/>
      <c r="Q360"/>
      <c r="R360"/>
      <c r="S360"/>
      <c r="T360"/>
      <c r="U360"/>
      <c r="V360"/>
      <c r="W360"/>
      <c r="X360"/>
      <c r="Y360"/>
      <c r="Z360"/>
      <c r="AA360"/>
      <c r="AB360"/>
      <c r="AC360"/>
      <c r="AD360"/>
      <c r="AE360"/>
      <c r="AF360"/>
      <c r="AG360"/>
      <c r="AH360"/>
      <c r="AI360"/>
      <c r="AJ360"/>
      <c r="AK360"/>
      <c r="AL360"/>
      <c r="AM360"/>
      <c r="AN360"/>
      <c r="AO360"/>
      <c r="AP360"/>
    </row>
    <row r="361" spans="1:42" ht="15">
      <c r="A361"/>
      <c r="B361"/>
      <c r="C361"/>
      <c r="D361"/>
      <c r="E361"/>
      <c r="F361"/>
      <c r="G361"/>
      <c r="H361"/>
      <c r="I361"/>
      <c r="J361"/>
      <c r="K361"/>
      <c r="L361"/>
      <c r="M361"/>
      <c r="N361"/>
      <c r="O361"/>
      <c r="P361"/>
      <c r="Q361"/>
      <c r="R361"/>
      <c r="S361"/>
      <c r="T361"/>
      <c r="U361"/>
      <c r="V361"/>
      <c r="W361"/>
      <c r="X361"/>
      <c r="Y361"/>
      <c r="Z361"/>
      <c r="AA361"/>
      <c r="AB361"/>
      <c r="AC361"/>
      <c r="AD361"/>
      <c r="AE361"/>
      <c r="AF361"/>
      <c r="AG361"/>
      <c r="AH361"/>
      <c r="AI361"/>
      <c r="AJ361"/>
      <c r="AK361"/>
      <c r="AL361"/>
      <c r="AM361"/>
      <c r="AN361"/>
      <c r="AO361"/>
      <c r="AP361"/>
    </row>
    <row r="362" spans="1:42" ht="15">
      <c r="A362"/>
      <c r="B362"/>
      <c r="C362"/>
      <c r="D362"/>
      <c r="E362"/>
      <c r="F362"/>
      <c r="G362"/>
      <c r="H362"/>
      <c r="I362"/>
      <c r="J362"/>
      <c r="K362"/>
      <c r="L362"/>
      <c r="M362"/>
      <c r="N362"/>
      <c r="O362"/>
      <c r="P362"/>
      <c r="Q362"/>
      <c r="R362"/>
      <c r="S362"/>
      <c r="T362"/>
      <c r="U362"/>
      <c r="V362"/>
      <c r="W362"/>
      <c r="X362"/>
      <c r="Y362"/>
      <c r="Z362"/>
      <c r="AA362"/>
      <c r="AB362"/>
      <c r="AC362"/>
      <c r="AD362"/>
      <c r="AE362"/>
      <c r="AF362"/>
      <c r="AG362"/>
      <c r="AH362"/>
      <c r="AI362"/>
      <c r="AJ362"/>
      <c r="AK362"/>
      <c r="AL362"/>
      <c r="AM362"/>
      <c r="AN362"/>
      <c r="AO362"/>
      <c r="AP362"/>
    </row>
    <row r="363" spans="1:42" ht="15">
      <c r="A363"/>
      <c r="B363"/>
      <c r="C363"/>
      <c r="D363"/>
      <c r="E363"/>
      <c r="F363"/>
      <c r="G363"/>
      <c r="H363"/>
      <c r="I363"/>
      <c r="J363"/>
      <c r="K363"/>
      <c r="L363"/>
      <c r="M363"/>
      <c r="N363"/>
      <c r="O363"/>
      <c r="P363"/>
      <c r="Q363"/>
      <c r="R363"/>
      <c r="S363"/>
      <c r="T363"/>
      <c r="U363"/>
      <c r="V363"/>
      <c r="W363"/>
      <c r="X363"/>
      <c r="Y363"/>
      <c r="Z363"/>
      <c r="AA363"/>
      <c r="AB363"/>
      <c r="AC363"/>
      <c r="AD363"/>
      <c r="AE363"/>
      <c r="AF363"/>
      <c r="AG363"/>
      <c r="AH363"/>
      <c r="AI363"/>
      <c r="AJ363"/>
      <c r="AK363"/>
      <c r="AL363"/>
      <c r="AM363"/>
      <c r="AN363"/>
      <c r="AO363"/>
      <c r="AP363"/>
    </row>
    <row r="364" spans="1:42" ht="15">
      <c r="A364"/>
      <c r="B364"/>
      <c r="C364"/>
      <c r="D364"/>
      <c r="E364"/>
      <c r="F364"/>
      <c r="G364"/>
      <c r="H364"/>
      <c r="I364"/>
      <c r="J364"/>
      <c r="K364"/>
      <c r="L364"/>
      <c r="M364"/>
      <c r="N364"/>
      <c r="O364"/>
      <c r="P364"/>
      <c r="Q364"/>
      <c r="R364"/>
      <c r="S364"/>
      <c r="T364"/>
      <c r="U364"/>
      <c r="V364"/>
      <c r="W364"/>
      <c r="X364"/>
      <c r="Y364"/>
      <c r="Z364"/>
      <c r="AA364"/>
      <c r="AB364"/>
      <c r="AC364"/>
      <c r="AD364"/>
      <c r="AE364"/>
      <c r="AF364"/>
      <c r="AG364"/>
      <c r="AH364"/>
      <c r="AI364"/>
      <c r="AJ364"/>
      <c r="AK364"/>
      <c r="AL364"/>
      <c r="AM364"/>
      <c r="AN364"/>
      <c r="AO364"/>
      <c r="AP364"/>
    </row>
    <row r="365" spans="1:42" ht="15">
      <c r="A365"/>
      <c r="B365"/>
      <c r="C365"/>
      <c r="D365"/>
      <c r="E365"/>
      <c r="F365"/>
      <c r="G365"/>
      <c r="H365"/>
      <c r="I365"/>
      <c r="J365"/>
      <c r="K365"/>
      <c r="L365"/>
      <c r="M365"/>
      <c r="N365"/>
      <c r="O365"/>
      <c r="P365"/>
      <c r="Q365"/>
      <c r="R365"/>
      <c r="S365"/>
      <c r="T365"/>
      <c r="U365"/>
      <c r="V365"/>
      <c r="W365"/>
      <c r="X365"/>
      <c r="Y365"/>
      <c r="Z365"/>
      <c r="AA365"/>
      <c r="AB365"/>
      <c r="AC365"/>
      <c r="AD365"/>
      <c r="AE365"/>
      <c r="AF365"/>
      <c r="AG365"/>
      <c r="AH365"/>
      <c r="AI365"/>
      <c r="AJ365"/>
      <c r="AK365"/>
      <c r="AL365"/>
      <c r="AM365"/>
      <c r="AN365"/>
      <c r="AO365"/>
      <c r="AP365"/>
    </row>
    <row r="366" spans="1:42" ht="15">
      <c r="A366"/>
      <c r="B366"/>
      <c r="C366"/>
      <c r="D366"/>
      <c r="E366"/>
      <c r="F366"/>
      <c r="G366"/>
      <c r="H366"/>
      <c r="I366"/>
      <c r="J366"/>
      <c r="K366"/>
      <c r="L366"/>
      <c r="M366"/>
      <c r="N366"/>
      <c r="O366"/>
      <c r="P366"/>
      <c r="Q366"/>
      <c r="R366"/>
      <c r="S366"/>
      <c r="T366"/>
      <c r="U366"/>
      <c r="V366"/>
      <c r="W366"/>
      <c r="X366"/>
      <c r="Y366"/>
      <c r="Z366"/>
      <c r="AA366"/>
      <c r="AB366"/>
      <c r="AC366"/>
      <c r="AD366"/>
      <c r="AE366"/>
      <c r="AF366"/>
      <c r="AG366"/>
      <c r="AH366"/>
      <c r="AI366"/>
      <c r="AJ366"/>
      <c r="AK366"/>
      <c r="AL366"/>
      <c r="AM366"/>
      <c r="AN366"/>
      <c r="AO366"/>
      <c r="AP366"/>
    </row>
    <row r="367" spans="1:42" ht="15">
      <c r="A367"/>
      <c r="B367"/>
      <c r="C367"/>
      <c r="D367"/>
      <c r="E367"/>
      <c r="F367"/>
      <c r="G367"/>
      <c r="H367"/>
      <c r="I367"/>
      <c r="J367"/>
      <c r="K367"/>
      <c r="L367"/>
      <c r="M367"/>
      <c r="N367"/>
      <c r="O367"/>
      <c r="P367"/>
      <c r="Q367"/>
      <c r="R367"/>
      <c r="S367"/>
      <c r="T367"/>
      <c r="U367"/>
      <c r="V367"/>
      <c r="W367"/>
      <c r="X367"/>
      <c r="Y367"/>
      <c r="Z367"/>
      <c r="AA367"/>
      <c r="AB367"/>
      <c r="AC367"/>
      <c r="AD367"/>
      <c r="AE367"/>
      <c r="AF367"/>
      <c r="AG367"/>
      <c r="AH367"/>
      <c r="AI367"/>
      <c r="AJ367"/>
      <c r="AK367"/>
      <c r="AL367"/>
      <c r="AM367"/>
      <c r="AN367"/>
      <c r="AO367"/>
      <c r="AP367"/>
    </row>
    <row r="368" spans="1:42" ht="15">
      <c r="A368"/>
      <c r="B368"/>
      <c r="C368"/>
      <c r="D368"/>
      <c r="E368"/>
      <c r="F368"/>
      <c r="G368"/>
      <c r="H368"/>
      <c r="I368"/>
      <c r="J368"/>
      <c r="K368"/>
      <c r="L368"/>
      <c r="M368"/>
      <c r="N368"/>
      <c r="O368"/>
      <c r="P368"/>
      <c r="Q368"/>
      <c r="R368"/>
      <c r="S368"/>
      <c r="T368"/>
      <c r="U368"/>
      <c r="V368"/>
      <c r="W368"/>
      <c r="X368"/>
      <c r="Y368"/>
      <c r="Z368"/>
      <c r="AA368"/>
      <c r="AB368"/>
      <c r="AC368"/>
      <c r="AD368"/>
      <c r="AE368"/>
      <c r="AF368"/>
      <c r="AG368"/>
      <c r="AH368"/>
      <c r="AI368"/>
      <c r="AJ368"/>
      <c r="AK368"/>
      <c r="AL368"/>
      <c r="AM368"/>
      <c r="AN368"/>
      <c r="AO368"/>
      <c r="AP368"/>
    </row>
    <row r="369" spans="1:42" ht="15">
      <c r="A369"/>
      <c r="B369"/>
      <c r="C369"/>
      <c r="D369"/>
      <c r="E369"/>
      <c r="F369"/>
      <c r="G369"/>
      <c r="H369"/>
      <c r="I369"/>
      <c r="J369"/>
      <c r="K369"/>
      <c r="L369"/>
      <c r="M369"/>
      <c r="N369"/>
      <c r="O369"/>
      <c r="P369"/>
      <c r="Q369"/>
      <c r="R369"/>
      <c r="S369"/>
      <c r="T369"/>
      <c r="U369"/>
      <c r="V369"/>
      <c r="W369"/>
      <c r="X369"/>
      <c r="Y369"/>
      <c r="Z369"/>
      <c r="AA369"/>
      <c r="AB369"/>
      <c r="AC369"/>
      <c r="AD369"/>
      <c r="AE369"/>
      <c r="AF369"/>
      <c r="AG369"/>
      <c r="AH369"/>
      <c r="AI369"/>
      <c r="AJ369"/>
      <c r="AK369"/>
      <c r="AL369"/>
      <c r="AM369"/>
      <c r="AN369"/>
      <c r="AO369"/>
      <c r="AP369"/>
    </row>
    <row r="370" spans="1:42" ht="15">
      <c r="A370"/>
      <c r="B370"/>
      <c r="C370"/>
      <c r="D370"/>
      <c r="E370"/>
      <c r="F370"/>
      <c r="G370"/>
      <c r="H370"/>
      <c r="I370"/>
      <c r="J370"/>
      <c r="K370"/>
      <c r="L370"/>
      <c r="M370"/>
      <c r="N370"/>
      <c r="O370"/>
      <c r="P370"/>
      <c r="Q370"/>
      <c r="R370"/>
      <c r="S370"/>
      <c r="T370"/>
      <c r="U370"/>
      <c r="V370"/>
      <c r="W370"/>
      <c r="X370"/>
      <c r="Y370"/>
      <c r="Z370"/>
      <c r="AA370"/>
      <c r="AB370"/>
      <c r="AC370"/>
      <c r="AD370"/>
      <c r="AE370"/>
      <c r="AF370"/>
      <c r="AG370"/>
      <c r="AH370"/>
      <c r="AI370"/>
      <c r="AJ370"/>
      <c r="AK370"/>
      <c r="AL370"/>
      <c r="AM370"/>
      <c r="AN370"/>
      <c r="AO370"/>
      <c r="AP370"/>
    </row>
    <row r="371" spans="1:42" ht="15">
      <c r="A371"/>
      <c r="B371"/>
      <c r="C371"/>
      <c r="D371"/>
      <c r="E371"/>
      <c r="F371"/>
      <c r="G371"/>
      <c r="H371"/>
      <c r="I371"/>
      <c r="J371"/>
      <c r="K371"/>
      <c r="L371"/>
      <c r="M371"/>
      <c r="N371"/>
      <c r="O371"/>
      <c r="P371"/>
      <c r="Q371"/>
      <c r="R371"/>
      <c r="S371"/>
      <c r="T371"/>
      <c r="U371"/>
      <c r="V371"/>
      <c r="W371"/>
      <c r="X371"/>
      <c r="Y371"/>
      <c r="Z371"/>
      <c r="AA371"/>
      <c r="AB371"/>
      <c r="AC371"/>
      <c r="AD371"/>
      <c r="AE371"/>
      <c r="AF371"/>
      <c r="AG371"/>
      <c r="AH371"/>
      <c r="AI371"/>
      <c r="AJ371"/>
      <c r="AK371"/>
      <c r="AL371"/>
      <c r="AM371"/>
      <c r="AN371"/>
      <c r="AO371"/>
      <c r="AP371"/>
    </row>
    <row r="372" spans="1:42" ht="15">
      <c r="A372"/>
      <c r="B372"/>
      <c r="C372"/>
      <c r="D372"/>
      <c r="E372"/>
      <c r="F372"/>
      <c r="G372"/>
      <c r="H372"/>
      <c r="I372"/>
      <c r="J372"/>
      <c r="K372"/>
      <c r="L372"/>
      <c r="M372"/>
      <c r="N372"/>
      <c r="O372"/>
      <c r="P372"/>
      <c r="Q372"/>
      <c r="R372"/>
      <c r="S372"/>
      <c r="T372"/>
      <c r="U372"/>
      <c r="V372"/>
      <c r="W372"/>
      <c r="X372"/>
      <c r="Y372"/>
      <c r="Z372"/>
      <c r="AA372"/>
      <c r="AB372"/>
      <c r="AC372"/>
      <c r="AD372"/>
      <c r="AE372"/>
      <c r="AF372"/>
      <c r="AG372"/>
      <c r="AH372"/>
      <c r="AI372"/>
      <c r="AJ372"/>
      <c r="AK372"/>
      <c r="AL372"/>
      <c r="AM372"/>
      <c r="AN372"/>
      <c r="AO372"/>
      <c r="AP372"/>
    </row>
    <row r="373" spans="1:42" ht="15">
      <c r="A373"/>
      <c r="B373"/>
      <c r="C373"/>
      <c r="D373"/>
      <c r="E373"/>
      <c r="F373"/>
      <c r="G373"/>
      <c r="H373"/>
      <c r="I373"/>
      <c r="J373"/>
      <c r="K373"/>
      <c r="L373"/>
      <c r="M373"/>
      <c r="N373"/>
      <c r="O373"/>
      <c r="P373"/>
      <c r="Q373"/>
      <c r="R373"/>
      <c r="S373"/>
      <c r="T373"/>
      <c r="U373"/>
      <c r="V373"/>
      <c r="W373"/>
      <c r="X373"/>
      <c r="Y373"/>
      <c r="Z373"/>
      <c r="AA373"/>
      <c r="AB373"/>
      <c r="AC373"/>
      <c r="AD373"/>
      <c r="AE373"/>
      <c r="AF373"/>
      <c r="AG373"/>
      <c r="AH373"/>
      <c r="AI373"/>
      <c r="AJ373"/>
      <c r="AK373"/>
      <c r="AL373"/>
      <c r="AM373"/>
      <c r="AN373"/>
      <c r="AO373"/>
      <c r="AP373"/>
    </row>
    <row r="374" spans="1:42" ht="15">
      <c r="A374"/>
      <c r="B374"/>
      <c r="C374"/>
      <c r="D374"/>
      <c r="E374"/>
      <c r="F374"/>
      <c r="G374"/>
      <c r="H374"/>
      <c r="I374"/>
      <c r="J374"/>
      <c r="K374"/>
      <c r="L374"/>
      <c r="M374"/>
      <c r="N374"/>
      <c r="O374"/>
      <c r="P374"/>
      <c r="Q374"/>
      <c r="R374"/>
      <c r="S374"/>
      <c r="T374"/>
      <c r="U374"/>
      <c r="V374"/>
      <c r="W374"/>
      <c r="X374"/>
      <c r="Y374"/>
      <c r="Z374"/>
      <c r="AA374"/>
      <c r="AB374"/>
      <c r="AC374"/>
      <c r="AD374"/>
      <c r="AE374"/>
      <c r="AF374"/>
      <c r="AG374"/>
      <c r="AH374"/>
      <c r="AI374"/>
      <c r="AJ374"/>
      <c r="AK374"/>
      <c r="AL374"/>
      <c r="AM374"/>
      <c r="AN374"/>
      <c r="AO374"/>
      <c r="AP374"/>
    </row>
    <row r="375" spans="1:42" ht="15">
      <c r="A375"/>
      <c r="B375"/>
      <c r="C375"/>
      <c r="D375"/>
      <c r="E375"/>
      <c r="F375"/>
      <c r="G375"/>
      <c r="H375"/>
      <c r="I375"/>
      <c r="J375"/>
      <c r="K375"/>
      <c r="L375"/>
      <c r="M375"/>
      <c r="N375"/>
      <c r="O375"/>
      <c r="P375"/>
      <c r="Q375"/>
      <c r="R375"/>
      <c r="S375"/>
      <c r="T375"/>
      <c r="U375"/>
      <c r="V375"/>
      <c r="W375"/>
      <c r="X375"/>
      <c r="Y375"/>
      <c r="Z375"/>
      <c r="AA375"/>
      <c r="AB375"/>
      <c r="AC375"/>
      <c r="AD375"/>
      <c r="AE375"/>
      <c r="AF375"/>
      <c r="AG375"/>
      <c r="AH375"/>
      <c r="AI375"/>
      <c r="AJ375"/>
      <c r="AK375"/>
      <c r="AL375"/>
      <c r="AM375"/>
      <c r="AN375"/>
      <c r="AO375"/>
      <c r="AP375"/>
    </row>
    <row r="376" spans="1:42" ht="15">
      <c r="A376"/>
      <c r="B376"/>
      <c r="C376"/>
      <c r="D376"/>
      <c r="E376"/>
      <c r="F376"/>
      <c r="G376"/>
      <c r="H376"/>
      <c r="I376"/>
      <c r="J376"/>
      <c r="K376"/>
      <c r="L376"/>
      <c r="M376"/>
      <c r="N376"/>
      <c r="O376"/>
      <c r="P376"/>
      <c r="Q376"/>
      <c r="R376"/>
      <c r="S376"/>
      <c r="T376"/>
      <c r="U376"/>
      <c r="V376"/>
      <c r="W376"/>
      <c r="X376"/>
      <c r="Y376"/>
      <c r="Z376"/>
      <c r="AA376"/>
      <c r="AB376"/>
      <c r="AC376"/>
      <c r="AD376"/>
      <c r="AE376"/>
      <c r="AF376"/>
      <c r="AG376"/>
      <c r="AH376"/>
      <c r="AI376"/>
      <c r="AJ376"/>
      <c r="AK376"/>
      <c r="AL376"/>
      <c r="AM376"/>
      <c r="AN376"/>
      <c r="AO376"/>
      <c r="AP376"/>
    </row>
    <row r="377" spans="1:42" ht="15">
      <c r="A377"/>
      <c r="B377"/>
      <c r="C377"/>
      <c r="D377"/>
      <c r="E377"/>
      <c r="F377"/>
      <c r="G377"/>
      <c r="H377"/>
      <c r="I377"/>
      <c r="J377"/>
      <c r="K377"/>
      <c r="L377"/>
      <c r="M377"/>
      <c r="N377"/>
      <c r="O377"/>
      <c r="P377"/>
      <c r="Q377"/>
      <c r="R377"/>
      <c r="S377"/>
      <c r="T377"/>
      <c r="U377"/>
      <c r="V377"/>
      <c r="W377"/>
      <c r="X377"/>
      <c r="Y377"/>
      <c r="Z377"/>
      <c r="AA377"/>
      <c r="AB377"/>
      <c r="AC377"/>
      <c r="AD377"/>
      <c r="AE377"/>
      <c r="AF377"/>
      <c r="AG377"/>
      <c r="AH377"/>
      <c r="AI377"/>
      <c r="AJ377"/>
      <c r="AK377"/>
      <c r="AL377"/>
      <c r="AM377"/>
      <c r="AN377"/>
      <c r="AO377"/>
      <c r="AP377"/>
    </row>
    <row r="378" spans="1:42" ht="15">
      <c r="A378"/>
      <c r="B378"/>
      <c r="C378"/>
      <c r="D378"/>
      <c r="E378"/>
      <c r="F378"/>
      <c r="G378"/>
      <c r="H378"/>
      <c r="I378"/>
      <c r="J378"/>
      <c r="K378"/>
      <c r="L378"/>
      <c r="M378"/>
      <c r="N378"/>
      <c r="O378"/>
      <c r="P378"/>
      <c r="Q378"/>
      <c r="R378"/>
      <c r="S378"/>
      <c r="T378"/>
      <c r="U378"/>
      <c r="V378"/>
      <c r="W378"/>
      <c r="X378"/>
      <c r="Y378"/>
      <c r="Z378"/>
      <c r="AA378"/>
      <c r="AB378"/>
      <c r="AC378"/>
      <c r="AD378"/>
      <c r="AE378"/>
      <c r="AF378"/>
      <c r="AG378"/>
      <c r="AH378"/>
      <c r="AI378"/>
      <c r="AJ378"/>
      <c r="AK378"/>
      <c r="AL378"/>
      <c r="AM378"/>
      <c r="AN378"/>
      <c r="AO378"/>
      <c r="AP378"/>
    </row>
    <row r="379" spans="1:42" ht="15">
      <c r="A379"/>
      <c r="B379"/>
      <c r="C379"/>
      <c r="D379"/>
      <c r="E379"/>
      <c r="F379"/>
      <c r="G379"/>
      <c r="H379"/>
      <c r="I379"/>
      <c r="J379"/>
      <c r="K379"/>
      <c r="L379"/>
      <c r="M379"/>
      <c r="N379"/>
      <c r="O379"/>
      <c r="P379"/>
      <c r="Q379"/>
      <c r="R379"/>
      <c r="S379"/>
      <c r="T379"/>
      <c r="U379"/>
      <c r="V379"/>
      <c r="W379"/>
      <c r="X379"/>
      <c r="Y379"/>
      <c r="Z379"/>
      <c r="AA379"/>
      <c r="AB379"/>
      <c r="AC379"/>
      <c r="AD379"/>
      <c r="AE379"/>
      <c r="AF379"/>
      <c r="AG379"/>
      <c r="AH379"/>
      <c r="AI379"/>
      <c r="AJ379"/>
      <c r="AK379"/>
      <c r="AL379"/>
      <c r="AM379"/>
      <c r="AN379"/>
      <c r="AO379"/>
      <c r="AP379"/>
    </row>
    <row r="380" spans="1:42" ht="15">
      <c r="A380"/>
      <c r="B380"/>
      <c r="C380"/>
      <c r="D380"/>
      <c r="E380"/>
      <c r="F380"/>
      <c r="G380"/>
      <c r="H380"/>
      <c r="I380"/>
      <c r="J380"/>
      <c r="K380"/>
      <c r="L380"/>
      <c r="M380"/>
      <c r="N380"/>
      <c r="O380"/>
      <c r="P380"/>
      <c r="Q380"/>
      <c r="R380"/>
      <c r="S380"/>
      <c r="T380"/>
      <c r="U380"/>
      <c r="V380"/>
      <c r="W380"/>
      <c r="X380"/>
      <c r="Y380"/>
      <c r="Z380"/>
      <c r="AA380"/>
      <c r="AB380"/>
      <c r="AC380"/>
      <c r="AD380"/>
      <c r="AE380"/>
      <c r="AF380"/>
      <c r="AG380"/>
      <c r="AH380"/>
      <c r="AI380"/>
      <c r="AJ380"/>
      <c r="AK380"/>
      <c r="AL380"/>
      <c r="AM380"/>
      <c r="AN380"/>
      <c r="AO380"/>
      <c r="AP380"/>
    </row>
    <row r="381" spans="1:42" ht="15">
      <c r="A381"/>
      <c r="B381"/>
      <c r="C381"/>
      <c r="D381"/>
      <c r="E381"/>
      <c r="F381"/>
      <c r="G381"/>
      <c r="H381"/>
      <c r="I381"/>
      <c r="J381"/>
      <c r="K381"/>
      <c r="L381"/>
      <c r="M381"/>
      <c r="N381"/>
      <c r="O381"/>
      <c r="P381"/>
      <c r="Q381"/>
      <c r="R381"/>
      <c r="S381"/>
      <c r="T381"/>
      <c r="U381"/>
      <c r="V381"/>
      <c r="W381"/>
      <c r="X381"/>
      <c r="Y381"/>
      <c r="Z381"/>
      <c r="AA381"/>
      <c r="AB381"/>
      <c r="AC381"/>
      <c r="AD381"/>
      <c r="AE381"/>
      <c r="AF381"/>
      <c r="AG381"/>
      <c r="AH381"/>
      <c r="AI381"/>
      <c r="AJ381"/>
      <c r="AK381"/>
      <c r="AL381"/>
      <c r="AM381"/>
      <c r="AN381"/>
      <c r="AO381"/>
      <c r="AP381"/>
    </row>
    <row r="382" spans="1:42" ht="15">
      <c r="A382"/>
      <c r="B382"/>
      <c r="C382"/>
      <c r="D382"/>
      <c r="E382"/>
      <c r="F382"/>
      <c r="G382"/>
      <c r="H382"/>
      <c r="I382"/>
      <c r="J382"/>
      <c r="K382"/>
      <c r="L382"/>
      <c r="M382"/>
      <c r="N382"/>
      <c r="O382"/>
      <c r="P382"/>
      <c r="Q382"/>
      <c r="R382"/>
      <c r="S382"/>
      <c r="T382"/>
      <c r="U382"/>
      <c r="V382"/>
      <c r="W382"/>
      <c r="X382"/>
      <c r="Y382"/>
      <c r="Z382"/>
      <c r="AA382"/>
      <c r="AB382"/>
      <c r="AC382"/>
      <c r="AD382"/>
      <c r="AE382"/>
      <c r="AF382"/>
      <c r="AG382"/>
      <c r="AH382"/>
      <c r="AI382"/>
      <c r="AJ382"/>
      <c r="AK382"/>
      <c r="AL382"/>
      <c r="AM382"/>
      <c r="AN382"/>
      <c r="AO382"/>
      <c r="AP382"/>
    </row>
    <row r="383" spans="1:42" ht="15">
      <c r="A383"/>
      <c r="B383"/>
      <c r="C383"/>
      <c r="D383"/>
      <c r="E383"/>
      <c r="F383"/>
      <c r="G383"/>
      <c r="H383"/>
      <c r="I383"/>
      <c r="J383"/>
      <c r="K383"/>
      <c r="L383"/>
      <c r="M383"/>
      <c r="N383"/>
      <c r="O383"/>
      <c r="P383"/>
      <c r="Q383"/>
      <c r="R383"/>
      <c r="S383"/>
      <c r="T383"/>
      <c r="U383"/>
      <c r="V383"/>
      <c r="W383"/>
      <c r="X383"/>
      <c r="Y383"/>
      <c r="Z383"/>
      <c r="AA383"/>
      <c r="AB383"/>
      <c r="AC383"/>
      <c r="AD383"/>
      <c r="AE383"/>
      <c r="AF383"/>
      <c r="AG383"/>
      <c r="AH383"/>
      <c r="AI383"/>
      <c r="AJ383"/>
      <c r="AK383"/>
      <c r="AL383"/>
      <c r="AM383"/>
      <c r="AN383"/>
      <c r="AO383"/>
      <c r="AP383"/>
    </row>
    <row r="384" spans="1:42" ht="15">
      <c r="A384"/>
      <c r="B384"/>
      <c r="C384"/>
      <c r="D384"/>
      <c r="E384"/>
      <c r="F384"/>
      <c r="G384"/>
      <c r="H384"/>
      <c r="I384"/>
      <c r="J384"/>
      <c r="K384"/>
      <c r="L384"/>
      <c r="M384"/>
      <c r="N384"/>
      <c r="O384"/>
      <c r="P384"/>
      <c r="Q384"/>
      <c r="R384"/>
      <c r="S384"/>
      <c r="T384"/>
      <c r="U384"/>
      <c r="V384"/>
      <c r="W384"/>
      <c r="X384"/>
      <c r="Y384"/>
      <c r="Z384"/>
      <c r="AA384"/>
      <c r="AB384"/>
      <c r="AC384"/>
      <c r="AD384"/>
      <c r="AE384"/>
      <c r="AF384"/>
      <c r="AG384"/>
      <c r="AH384"/>
      <c r="AI384"/>
      <c r="AJ384"/>
      <c r="AK384"/>
      <c r="AL384"/>
      <c r="AM384"/>
      <c r="AN384"/>
      <c r="AO384"/>
      <c r="AP384"/>
    </row>
    <row r="385" spans="1:42" ht="15">
      <c r="A385"/>
      <c r="B385"/>
      <c r="C385"/>
      <c r="D385"/>
      <c r="E385"/>
      <c r="F385"/>
      <c r="G385"/>
      <c r="H385"/>
      <c r="I385"/>
      <c r="J385"/>
      <c r="K385"/>
      <c r="L385"/>
      <c r="M385"/>
      <c r="N385"/>
      <c r="O385"/>
      <c r="P385"/>
      <c r="Q385"/>
      <c r="R385"/>
      <c r="S385"/>
      <c r="T385"/>
      <c r="U385"/>
      <c r="V385"/>
      <c r="W385"/>
      <c r="X385"/>
      <c r="Y385"/>
      <c r="Z385"/>
      <c r="AA385"/>
      <c r="AB385"/>
      <c r="AC385"/>
      <c r="AD385"/>
      <c r="AE385"/>
      <c r="AF385"/>
      <c r="AG385"/>
      <c r="AH385"/>
      <c r="AI385"/>
      <c r="AJ385"/>
      <c r="AK385"/>
      <c r="AL385"/>
      <c r="AM385"/>
      <c r="AN385"/>
      <c r="AO385"/>
      <c r="AP385"/>
    </row>
    <row r="386" spans="1:42" ht="15">
      <c r="A386"/>
      <c r="B386"/>
      <c r="C386"/>
      <c r="D386"/>
      <c r="E386"/>
      <c r="F386"/>
      <c r="G386"/>
      <c r="H386"/>
      <c r="I386"/>
      <c r="J386"/>
      <c r="K386"/>
      <c r="L386"/>
      <c r="M386"/>
      <c r="N386"/>
      <c r="O386"/>
      <c r="P386"/>
      <c r="Q386"/>
      <c r="R386"/>
      <c r="S386"/>
      <c r="T386"/>
      <c r="U386"/>
      <c r="V386"/>
      <c r="W386"/>
      <c r="X386"/>
      <c r="Y386"/>
      <c r="Z386"/>
      <c r="AA386"/>
      <c r="AB386"/>
      <c r="AC386"/>
      <c r="AD386"/>
      <c r="AE386"/>
      <c r="AF386"/>
      <c r="AG386"/>
      <c r="AH386"/>
      <c r="AI386"/>
      <c r="AJ386"/>
      <c r="AK386"/>
      <c r="AL386"/>
      <c r="AM386"/>
      <c r="AN386"/>
      <c r="AO386"/>
      <c r="AP386"/>
    </row>
    <row r="387" spans="1:42" ht="15">
      <c r="A387"/>
      <c r="B387"/>
      <c r="C387"/>
      <c r="D387"/>
      <c r="E387"/>
      <c r="F387"/>
      <c r="G387"/>
      <c r="H387"/>
      <c r="I387"/>
      <c r="J387"/>
      <c r="K387"/>
      <c r="L387"/>
      <c r="M387"/>
      <c r="N387"/>
      <c r="O387"/>
      <c r="P387"/>
      <c r="Q387"/>
      <c r="R387"/>
      <c r="S387"/>
      <c r="T387"/>
      <c r="U387"/>
      <c r="V387"/>
      <c r="W387"/>
      <c r="X387"/>
      <c r="Y387"/>
      <c r="Z387"/>
      <c r="AA387"/>
      <c r="AB387"/>
      <c r="AC387"/>
      <c r="AD387"/>
      <c r="AE387"/>
      <c r="AF387"/>
      <c r="AG387"/>
      <c r="AH387"/>
      <c r="AI387"/>
      <c r="AJ387"/>
      <c r="AK387"/>
      <c r="AL387"/>
      <c r="AM387"/>
      <c r="AN387"/>
      <c r="AO387"/>
      <c r="AP387"/>
    </row>
    <row r="388" spans="1:42" ht="15">
      <c r="A388"/>
      <c r="B388"/>
      <c r="C388"/>
      <c r="D388"/>
      <c r="E388"/>
      <c r="F388"/>
      <c r="G388"/>
      <c r="H388"/>
      <c r="I388"/>
      <c r="J388"/>
      <c r="K388"/>
      <c r="L388"/>
      <c r="M388"/>
      <c r="N388"/>
      <c r="O388"/>
      <c r="P388"/>
      <c r="Q388"/>
      <c r="R388"/>
      <c r="S388"/>
      <c r="T388"/>
      <c r="U388"/>
      <c r="V388"/>
      <c r="W388"/>
      <c r="X388"/>
      <c r="Y388"/>
      <c r="Z388"/>
      <c r="AA388"/>
      <c r="AB388"/>
      <c r="AC388"/>
      <c r="AD388"/>
      <c r="AE388"/>
      <c r="AF388"/>
      <c r="AG388"/>
      <c r="AH388"/>
      <c r="AI388"/>
      <c r="AJ388"/>
      <c r="AK388"/>
      <c r="AL388"/>
      <c r="AM388"/>
      <c r="AN388"/>
      <c r="AO388"/>
      <c r="AP388"/>
    </row>
    <row r="389" spans="1:42" ht="15">
      <c r="A389"/>
      <c r="B389"/>
      <c r="C389"/>
      <c r="D389"/>
      <c r="E389"/>
      <c r="F389"/>
      <c r="G389"/>
      <c r="H389"/>
      <c r="I389"/>
      <c r="J389"/>
      <c r="K389"/>
      <c r="L389"/>
      <c r="M389"/>
      <c r="N389"/>
      <c r="O389"/>
      <c r="P389"/>
      <c r="Q389"/>
      <c r="R389"/>
      <c r="S389"/>
      <c r="T389"/>
      <c r="U389"/>
      <c r="V389"/>
      <c r="W389"/>
      <c r="X389"/>
      <c r="Y389"/>
      <c r="Z389"/>
      <c r="AA389"/>
      <c r="AB389"/>
      <c r="AC389"/>
      <c r="AD389"/>
      <c r="AE389"/>
      <c r="AF389"/>
      <c r="AG389"/>
      <c r="AH389"/>
      <c r="AI389"/>
      <c r="AJ389"/>
      <c r="AK389"/>
      <c r="AL389"/>
      <c r="AM389"/>
      <c r="AN389"/>
      <c r="AO389"/>
      <c r="AP389"/>
    </row>
    <row r="390" spans="1:42" ht="15">
      <c r="A390"/>
      <c r="B390"/>
      <c r="C390"/>
      <c r="D390"/>
      <c r="E390"/>
      <c r="F390"/>
      <c r="G390"/>
      <c r="H390"/>
      <c r="I390"/>
      <c r="J390"/>
      <c r="K390"/>
      <c r="L390"/>
      <c r="M390"/>
      <c r="N390"/>
      <c r="O390"/>
      <c r="P390"/>
      <c r="Q390"/>
      <c r="R390"/>
      <c r="S390"/>
      <c r="T390"/>
      <c r="U390"/>
      <c r="V390"/>
      <c r="W390"/>
      <c r="X390"/>
      <c r="Y390"/>
      <c r="Z390"/>
      <c r="AA390"/>
      <c r="AB390"/>
      <c r="AC390"/>
      <c r="AD390"/>
      <c r="AE390"/>
      <c r="AF390"/>
      <c r="AG390"/>
      <c r="AH390"/>
      <c r="AI390"/>
      <c r="AJ390"/>
      <c r="AK390"/>
      <c r="AL390"/>
      <c r="AM390"/>
      <c r="AN390"/>
      <c r="AO390"/>
      <c r="AP390"/>
    </row>
    <row r="391" spans="1:42" ht="15">
      <c r="A391"/>
      <c r="B391"/>
      <c r="C391"/>
      <c r="D391"/>
      <c r="E391"/>
      <c r="F391"/>
      <c r="G391"/>
      <c r="H391"/>
      <c r="I391"/>
      <c r="J391"/>
      <c r="K391"/>
      <c r="L391"/>
      <c r="M391"/>
      <c r="N391"/>
      <c r="O391"/>
      <c r="P391"/>
      <c r="Q391"/>
      <c r="R391"/>
      <c r="S391"/>
      <c r="T391"/>
      <c r="U391"/>
      <c r="V391"/>
      <c r="W391"/>
      <c r="X391"/>
      <c r="Y391"/>
      <c r="Z391"/>
      <c r="AA391"/>
      <c r="AB391"/>
      <c r="AC391"/>
      <c r="AD391"/>
      <c r="AE391"/>
      <c r="AF391"/>
      <c r="AG391"/>
      <c r="AH391"/>
      <c r="AI391"/>
      <c r="AJ391"/>
      <c r="AK391"/>
      <c r="AL391"/>
      <c r="AM391"/>
      <c r="AN391"/>
      <c r="AO391"/>
      <c r="AP391"/>
    </row>
    <row r="392" spans="1:42" ht="15">
      <c r="A392"/>
      <c r="B392"/>
      <c r="C392"/>
      <c r="D392"/>
      <c r="E392"/>
      <c r="F392"/>
      <c r="G392"/>
      <c r="H392"/>
      <c r="I392"/>
      <c r="J392"/>
      <c r="K392"/>
      <c r="L392"/>
      <c r="M392"/>
      <c r="N392"/>
      <c r="O392"/>
      <c r="P392"/>
      <c r="Q392"/>
      <c r="R392"/>
      <c r="S392"/>
      <c r="T392"/>
      <c r="U392"/>
      <c r="V392"/>
      <c r="W392"/>
      <c r="X392"/>
      <c r="Y392"/>
      <c r="Z392"/>
      <c r="AA392"/>
      <c r="AB392"/>
      <c r="AC392"/>
      <c r="AD392"/>
      <c r="AE392"/>
      <c r="AF392"/>
      <c r="AG392"/>
      <c r="AH392"/>
      <c r="AI392"/>
      <c r="AJ392"/>
      <c r="AK392"/>
      <c r="AL392"/>
      <c r="AM392"/>
      <c r="AN392"/>
      <c r="AO392"/>
      <c r="AP392"/>
    </row>
    <row r="393" spans="1:42" ht="15">
      <c r="A393"/>
      <c r="B393"/>
      <c r="C393"/>
      <c r="D393"/>
      <c r="E393"/>
      <c r="F393"/>
      <c r="G393"/>
      <c r="H393"/>
      <c r="I393"/>
      <c r="J393"/>
      <c r="K393"/>
      <c r="L393"/>
      <c r="M393"/>
      <c r="N393"/>
      <c r="O393"/>
      <c r="P393"/>
      <c r="Q393"/>
      <c r="R393"/>
      <c r="S393"/>
      <c r="T393"/>
      <c r="U393"/>
      <c r="V393"/>
      <c r="W393"/>
      <c r="X393"/>
      <c r="Y393"/>
      <c r="Z393"/>
      <c r="AA393"/>
      <c r="AB393"/>
      <c r="AC393"/>
      <c r="AD393"/>
      <c r="AE393"/>
      <c r="AF393"/>
      <c r="AG393"/>
      <c r="AH393"/>
      <c r="AI393"/>
      <c r="AJ393"/>
      <c r="AK393"/>
      <c r="AL393"/>
      <c r="AM393"/>
      <c r="AN393"/>
      <c r="AO393"/>
      <c r="AP393"/>
    </row>
    <row r="394" spans="1:42" ht="15">
      <c r="A394"/>
      <c r="B394"/>
      <c r="C394"/>
      <c r="D394"/>
      <c r="E394"/>
      <c r="F394"/>
      <c r="G394"/>
      <c r="H394"/>
      <c r="I394"/>
      <c r="J394"/>
      <c r="K394"/>
      <c r="L394"/>
      <c r="M394"/>
      <c r="N394"/>
      <c r="O394"/>
      <c r="P394"/>
      <c r="Q394"/>
      <c r="R394"/>
      <c r="S394"/>
      <c r="T394"/>
      <c r="U394"/>
      <c r="V394"/>
      <c r="W394"/>
      <c r="X394"/>
      <c r="Y394"/>
      <c r="Z394"/>
      <c r="AA394"/>
      <c r="AB394"/>
      <c r="AC394"/>
      <c r="AD394"/>
      <c r="AE394"/>
      <c r="AF394"/>
      <c r="AG394"/>
      <c r="AH394"/>
      <c r="AI394"/>
      <c r="AJ394"/>
      <c r="AK394"/>
      <c r="AL394"/>
      <c r="AM394"/>
      <c r="AN394"/>
      <c r="AO394"/>
      <c r="AP394"/>
    </row>
    <row r="395" spans="1:42" ht="15">
      <c r="A395"/>
      <c r="B395"/>
      <c r="C395"/>
      <c r="D395"/>
      <c r="E395"/>
      <c r="F395"/>
      <c r="G395"/>
      <c r="H395"/>
      <c r="I395"/>
      <c r="J395"/>
      <c r="K395"/>
      <c r="L395"/>
      <c r="M395"/>
      <c r="N395"/>
      <c r="O395"/>
      <c r="P395"/>
      <c r="Q395"/>
      <c r="R395"/>
      <c r="S395"/>
      <c r="T395"/>
      <c r="U395"/>
      <c r="V395"/>
      <c r="W395"/>
      <c r="X395"/>
      <c r="Y395"/>
      <c r="Z395"/>
      <c r="AA395"/>
      <c r="AB395"/>
      <c r="AC395"/>
      <c r="AD395"/>
      <c r="AE395"/>
      <c r="AF395"/>
      <c r="AG395"/>
      <c r="AH395"/>
      <c r="AI395"/>
      <c r="AJ395"/>
      <c r="AK395"/>
      <c r="AL395"/>
      <c r="AM395"/>
      <c r="AN395"/>
      <c r="AO395"/>
      <c r="AP395"/>
    </row>
    <row r="396" spans="1:42" ht="15">
      <c r="A396"/>
      <c r="B396"/>
      <c r="C396"/>
      <c r="D396"/>
      <c r="E396"/>
      <c r="F396"/>
      <c r="G396"/>
      <c r="H396"/>
      <c r="I396"/>
      <c r="J396"/>
      <c r="K396"/>
      <c r="L396"/>
      <c r="M396"/>
      <c r="N396"/>
      <c r="O396"/>
      <c r="P396"/>
      <c r="Q396"/>
      <c r="R396"/>
      <c r="S396"/>
      <c r="T396"/>
      <c r="U396"/>
      <c r="V396"/>
      <c r="W396"/>
      <c r="X396"/>
      <c r="Y396"/>
      <c r="Z396"/>
      <c r="AA396"/>
      <c r="AB396"/>
      <c r="AC396"/>
      <c r="AD396"/>
      <c r="AE396"/>
      <c r="AF396"/>
      <c r="AG396"/>
      <c r="AH396"/>
      <c r="AI396"/>
      <c r="AJ396"/>
      <c r="AK396"/>
      <c r="AL396"/>
      <c r="AM396"/>
      <c r="AN396"/>
      <c r="AO396"/>
      <c r="AP396"/>
    </row>
    <row r="397" spans="1:42" ht="15">
      <c r="A397"/>
      <c r="B397"/>
      <c r="C397"/>
      <c r="D397"/>
      <c r="E397"/>
      <c r="F397"/>
      <c r="G397"/>
      <c r="H397"/>
      <c r="I397"/>
      <c r="J397"/>
      <c r="K397"/>
      <c r="L397"/>
      <c r="M397"/>
      <c r="N397"/>
      <c r="O397"/>
      <c r="P397"/>
      <c r="Q397"/>
      <c r="R397"/>
      <c r="S397"/>
      <c r="T397"/>
      <c r="U397"/>
      <c r="V397"/>
      <c r="W397"/>
      <c r="X397"/>
      <c r="Y397"/>
      <c r="Z397"/>
      <c r="AA397"/>
      <c r="AB397"/>
      <c r="AC397"/>
      <c r="AD397"/>
      <c r="AE397"/>
      <c r="AF397"/>
      <c r="AG397"/>
      <c r="AH397"/>
      <c r="AI397"/>
      <c r="AJ397"/>
      <c r="AK397"/>
      <c r="AL397"/>
      <c r="AM397"/>
      <c r="AN397"/>
      <c r="AO397"/>
      <c r="AP397"/>
    </row>
    <row r="398" spans="1:42" ht="15">
      <c r="A398"/>
      <c r="B398"/>
      <c r="C398"/>
      <c r="D398"/>
      <c r="E398"/>
      <c r="F398"/>
      <c r="G398"/>
      <c r="H398"/>
      <c r="I398"/>
      <c r="J398"/>
      <c r="K398"/>
      <c r="L398"/>
      <c r="M398"/>
      <c r="N398"/>
      <c r="O398"/>
      <c r="P398"/>
      <c r="Q398"/>
      <c r="R398"/>
      <c r="S398"/>
      <c r="T398"/>
      <c r="U398"/>
      <c r="V398"/>
      <c r="W398"/>
      <c r="X398"/>
      <c r="Y398"/>
      <c r="Z398"/>
      <c r="AA398"/>
      <c r="AB398"/>
      <c r="AC398"/>
      <c r="AD398"/>
      <c r="AE398"/>
      <c r="AF398"/>
      <c r="AG398"/>
      <c r="AH398"/>
      <c r="AI398"/>
      <c r="AJ398"/>
      <c r="AK398"/>
      <c r="AL398"/>
      <c r="AM398"/>
      <c r="AN398"/>
      <c r="AO398"/>
      <c r="AP398"/>
    </row>
    <row r="399" spans="1:42" ht="15">
      <c r="A399"/>
      <c r="B399"/>
      <c r="C399"/>
      <c r="D399"/>
      <c r="E399"/>
      <c r="F399"/>
      <c r="G399"/>
      <c r="H399"/>
      <c r="I399"/>
      <c r="J399"/>
      <c r="K399"/>
      <c r="L399"/>
      <c r="M399"/>
      <c r="N399"/>
      <c r="O399"/>
      <c r="P399"/>
      <c r="Q399"/>
      <c r="R399"/>
      <c r="S399"/>
      <c r="T399"/>
      <c r="U399"/>
      <c r="V399"/>
      <c r="W399"/>
      <c r="X399"/>
      <c r="Y399"/>
      <c r="Z399"/>
      <c r="AA399"/>
      <c r="AB399"/>
      <c r="AC399"/>
      <c r="AD399"/>
      <c r="AE399"/>
      <c r="AF399"/>
      <c r="AG399"/>
      <c r="AH399"/>
      <c r="AI399"/>
      <c r="AJ399"/>
      <c r="AK399"/>
      <c r="AL399"/>
      <c r="AM399"/>
      <c r="AN399"/>
      <c r="AO399"/>
      <c r="AP399"/>
    </row>
    <row r="400" spans="1:42" ht="15">
      <c r="A400"/>
      <c r="B400"/>
      <c r="C400"/>
      <c r="D400"/>
      <c r="E400"/>
      <c r="F400"/>
      <c r="G400"/>
      <c r="H400"/>
      <c r="I400"/>
      <c r="J400"/>
      <c r="K400"/>
      <c r="L400"/>
      <c r="M400"/>
      <c r="N400"/>
      <c r="O400"/>
      <c r="P400"/>
      <c r="Q400"/>
      <c r="R400"/>
      <c r="S400"/>
      <c r="T400"/>
      <c r="U400"/>
      <c r="V400"/>
      <c r="W400"/>
      <c r="X400"/>
      <c r="Y400"/>
      <c r="Z400"/>
      <c r="AA400"/>
      <c r="AB400"/>
      <c r="AC400"/>
      <c r="AD400"/>
      <c r="AE400"/>
      <c r="AF400"/>
      <c r="AG400"/>
      <c r="AH400"/>
      <c r="AI400"/>
      <c r="AJ400"/>
      <c r="AK400"/>
      <c r="AL400"/>
      <c r="AM400"/>
      <c r="AN400"/>
      <c r="AO400"/>
      <c r="AP400"/>
    </row>
    <row r="401" spans="1:42" ht="15">
      <c r="A401"/>
      <c r="B401"/>
      <c r="C401"/>
      <c r="D401"/>
      <c r="E401"/>
      <c r="F401"/>
      <c r="G401"/>
      <c r="H401"/>
      <c r="I401"/>
      <c r="J401"/>
      <c r="K401"/>
      <c r="L401"/>
      <c r="M401"/>
      <c r="N401"/>
      <c r="O401"/>
      <c r="P401"/>
      <c r="Q401"/>
      <c r="R401"/>
      <c r="S401"/>
      <c r="T401"/>
      <c r="U401"/>
      <c r="V401"/>
      <c r="W401"/>
      <c r="X401"/>
      <c r="Y401"/>
      <c r="Z401"/>
      <c r="AA401"/>
      <c r="AB401"/>
      <c r="AC401"/>
      <c r="AD401"/>
      <c r="AE401"/>
      <c r="AF401"/>
      <c r="AG401"/>
      <c r="AH401"/>
      <c r="AI401"/>
      <c r="AJ401"/>
      <c r="AK401"/>
      <c r="AL401"/>
      <c r="AM401"/>
      <c r="AN401"/>
      <c r="AO401"/>
      <c r="AP401"/>
    </row>
    <row r="402" spans="1:42" ht="15">
      <c r="A402"/>
      <c r="B402"/>
      <c r="C402"/>
      <c r="D402"/>
      <c r="E402"/>
      <c r="F402"/>
      <c r="G402"/>
      <c r="H402"/>
      <c r="I402"/>
      <c r="J402"/>
      <c r="K402"/>
      <c r="L402"/>
      <c r="M402"/>
      <c r="N402"/>
      <c r="O402"/>
      <c r="P402"/>
      <c r="Q402"/>
      <c r="R402"/>
      <c r="S402"/>
      <c r="T402"/>
      <c r="U402"/>
      <c r="V402"/>
      <c r="W402"/>
      <c r="X402"/>
      <c r="Y402"/>
      <c r="Z402"/>
      <c r="AA402"/>
      <c r="AB402"/>
      <c r="AC402"/>
      <c r="AD402"/>
      <c r="AE402"/>
      <c r="AF402"/>
      <c r="AG402"/>
      <c r="AH402"/>
      <c r="AI402"/>
      <c r="AJ402"/>
      <c r="AK402"/>
      <c r="AL402"/>
      <c r="AM402"/>
      <c r="AN402"/>
      <c r="AO402"/>
      <c r="AP402"/>
    </row>
    <row r="403" spans="1:42" ht="15">
      <c r="A403"/>
      <c r="B403"/>
      <c r="C403"/>
      <c r="D403"/>
      <c r="E403"/>
      <c r="F403"/>
      <c r="G403"/>
      <c r="H403"/>
      <c r="I403"/>
      <c r="J403"/>
      <c r="K403"/>
      <c r="L403"/>
      <c r="M403"/>
      <c r="N403"/>
      <c r="O403"/>
      <c r="P403"/>
      <c r="Q403"/>
      <c r="R403"/>
      <c r="S403"/>
      <c r="T403"/>
      <c r="U403"/>
      <c r="V403"/>
      <c r="W403"/>
      <c r="X403"/>
      <c r="Y403"/>
      <c r="Z403"/>
      <c r="AA403"/>
      <c r="AB403"/>
      <c r="AC403"/>
      <c r="AD403"/>
      <c r="AE403"/>
      <c r="AF403"/>
      <c r="AG403"/>
      <c r="AH403"/>
      <c r="AI403"/>
      <c r="AJ403"/>
      <c r="AK403"/>
      <c r="AL403"/>
      <c r="AM403"/>
      <c r="AN403"/>
      <c r="AO403"/>
      <c r="AP403"/>
    </row>
    <row r="404" spans="1:42" ht="15">
      <c r="A404"/>
      <c r="B404"/>
      <c r="C404"/>
      <c r="D404"/>
      <c r="E404"/>
      <c r="F404"/>
      <c r="G404"/>
      <c r="H404"/>
      <c r="I404"/>
      <c r="J404"/>
      <c r="K404"/>
      <c r="L404"/>
      <c r="M404"/>
      <c r="N404"/>
      <c r="O404"/>
      <c r="P404"/>
      <c r="Q404"/>
      <c r="R404"/>
      <c r="S404"/>
      <c r="T404"/>
      <c r="U404"/>
      <c r="V404"/>
      <c r="W404"/>
      <c r="X404"/>
      <c r="Y404"/>
      <c r="Z404"/>
      <c r="AA404"/>
      <c r="AB404"/>
      <c r="AC404"/>
      <c r="AD404"/>
      <c r="AE404"/>
      <c r="AF404"/>
      <c r="AG404"/>
      <c r="AH404"/>
      <c r="AI404"/>
      <c r="AJ404"/>
      <c r="AK404"/>
      <c r="AL404"/>
      <c r="AM404"/>
      <c r="AN404"/>
      <c r="AO404"/>
      <c r="AP404"/>
    </row>
    <row r="405" spans="1:42" ht="15">
      <c r="A405"/>
      <c r="B405"/>
      <c r="C405"/>
      <c r="D405"/>
      <c r="E405"/>
      <c r="F405"/>
      <c r="G405"/>
      <c r="H405"/>
      <c r="I405"/>
      <c r="J405"/>
      <c r="K405"/>
      <c r="L405"/>
      <c r="M405"/>
      <c r="N405"/>
      <c r="O405"/>
      <c r="P405"/>
      <c r="Q405"/>
      <c r="R405"/>
      <c r="S405"/>
      <c r="T405"/>
      <c r="U405"/>
      <c r="V405"/>
      <c r="W405"/>
      <c r="X405"/>
      <c r="Y405"/>
      <c r="Z405"/>
      <c r="AA405"/>
      <c r="AB405"/>
      <c r="AC405"/>
      <c r="AD405"/>
      <c r="AE405"/>
      <c r="AF405"/>
      <c r="AG405"/>
      <c r="AH405"/>
      <c r="AI405"/>
      <c r="AJ405"/>
      <c r="AK405"/>
      <c r="AL405"/>
      <c r="AM405"/>
      <c r="AN405"/>
      <c r="AO405"/>
      <c r="AP405"/>
    </row>
    <row r="406" spans="1:42" ht="15">
      <c r="A406"/>
      <c r="B406"/>
      <c r="C406"/>
      <c r="D406"/>
      <c r="E406"/>
      <c r="F406"/>
      <c r="G406"/>
      <c r="H406"/>
      <c r="I406"/>
      <c r="J406"/>
      <c r="K406"/>
      <c r="L406"/>
      <c r="M406"/>
      <c r="N406"/>
      <c r="O406"/>
      <c r="P406"/>
      <c r="Q406"/>
      <c r="R406"/>
      <c r="S406"/>
      <c r="T406"/>
      <c r="U406"/>
      <c r="V406"/>
      <c r="W406"/>
      <c r="X406"/>
      <c r="Y406"/>
      <c r="Z406"/>
      <c r="AA406"/>
      <c r="AB406"/>
      <c r="AC406"/>
      <c r="AD406"/>
      <c r="AE406"/>
      <c r="AF406"/>
      <c r="AG406"/>
      <c r="AH406"/>
      <c r="AI406"/>
      <c r="AJ406"/>
      <c r="AK406"/>
      <c r="AL406"/>
      <c r="AM406"/>
      <c r="AN406"/>
      <c r="AO406"/>
      <c r="AP406"/>
    </row>
    <row r="407" spans="1:42" ht="15">
      <c r="A407"/>
      <c r="B407"/>
      <c r="C407"/>
      <c r="D407"/>
      <c r="E407"/>
      <c r="F407"/>
      <c r="G407"/>
      <c r="H407"/>
      <c r="I407"/>
      <c r="J407"/>
      <c r="K407"/>
      <c r="L407"/>
      <c r="M407"/>
      <c r="N407"/>
      <c r="O407"/>
      <c r="P407"/>
      <c r="Q407"/>
      <c r="R407"/>
      <c r="S407"/>
      <c r="T407"/>
      <c r="U407"/>
      <c r="V407"/>
      <c r="W407"/>
      <c r="X407"/>
      <c r="Y407"/>
      <c r="Z407"/>
      <c r="AA407"/>
      <c r="AB407"/>
      <c r="AC407"/>
      <c r="AD407"/>
      <c r="AE407"/>
      <c r="AF407"/>
      <c r="AG407"/>
      <c r="AH407"/>
      <c r="AI407"/>
      <c r="AJ407"/>
      <c r="AK407"/>
      <c r="AL407"/>
      <c r="AM407"/>
      <c r="AN407"/>
      <c r="AO407"/>
      <c r="AP407"/>
    </row>
    <row r="408" spans="1:42" ht="15">
      <c r="A408"/>
      <c r="B408"/>
      <c r="C408"/>
      <c r="D408"/>
      <c r="E408"/>
      <c r="F408"/>
      <c r="G408"/>
      <c r="H408"/>
      <c r="I408"/>
      <c r="J408"/>
      <c r="K408"/>
      <c r="L408"/>
      <c r="M408"/>
      <c r="N408"/>
      <c r="O408"/>
      <c r="P408"/>
      <c r="Q408"/>
      <c r="R408"/>
      <c r="S408"/>
      <c r="T408"/>
      <c r="U408"/>
      <c r="V408"/>
      <c r="W408"/>
      <c r="X408"/>
      <c r="Y408"/>
      <c r="Z408"/>
      <c r="AA408"/>
      <c r="AB408"/>
      <c r="AC408"/>
      <c r="AD408"/>
      <c r="AE408"/>
      <c r="AF408"/>
      <c r="AG408"/>
      <c r="AH408"/>
      <c r="AI408"/>
      <c r="AJ408"/>
      <c r="AK408"/>
      <c r="AL408"/>
      <c r="AM408"/>
      <c r="AN408"/>
      <c r="AO408"/>
      <c r="AP408"/>
    </row>
    <row r="409" spans="1:42" ht="15">
      <c r="A409"/>
      <c r="B409"/>
      <c r="C409"/>
      <c r="D409"/>
      <c r="E409"/>
      <c r="F409"/>
      <c r="G409"/>
      <c r="H409"/>
      <c r="I409"/>
      <c r="J409"/>
      <c r="K409"/>
      <c r="L409"/>
      <c r="M409"/>
      <c r="N409"/>
      <c r="O409"/>
      <c r="P409"/>
      <c r="Q409"/>
      <c r="R409"/>
      <c r="S409"/>
      <c r="T409"/>
      <c r="U409"/>
      <c r="V409"/>
      <c r="W409"/>
      <c r="X409"/>
      <c r="Y409"/>
      <c r="Z409"/>
      <c r="AA409"/>
      <c r="AB409"/>
      <c r="AC409"/>
      <c r="AD409"/>
      <c r="AE409"/>
      <c r="AF409"/>
      <c r="AG409"/>
      <c r="AH409"/>
      <c r="AI409"/>
      <c r="AJ409"/>
      <c r="AK409"/>
      <c r="AL409"/>
      <c r="AM409"/>
      <c r="AN409"/>
      <c r="AO409"/>
      <c r="AP409"/>
    </row>
    <row r="410" spans="1:42" ht="15">
      <c r="A410"/>
      <c r="B410"/>
      <c r="C410"/>
      <c r="D410"/>
      <c r="E410"/>
      <c r="F410"/>
      <c r="G410"/>
      <c r="H410"/>
      <c r="I410"/>
      <c r="J410"/>
      <c r="K410"/>
      <c r="L410"/>
      <c r="M410"/>
      <c r="N410"/>
      <c r="O410"/>
      <c r="P410"/>
      <c r="Q410"/>
      <c r="R410"/>
      <c r="S410"/>
      <c r="T410"/>
      <c r="U410"/>
      <c r="V410"/>
      <c r="W410"/>
      <c r="X410"/>
      <c r="Y410"/>
      <c r="Z410"/>
      <c r="AA410"/>
      <c r="AB410"/>
      <c r="AC410"/>
      <c r="AD410"/>
      <c r="AE410"/>
      <c r="AF410"/>
      <c r="AG410"/>
      <c r="AH410"/>
      <c r="AI410"/>
      <c r="AJ410"/>
      <c r="AK410"/>
      <c r="AL410"/>
      <c r="AM410"/>
      <c r="AN410"/>
      <c r="AO410"/>
      <c r="AP410"/>
    </row>
    <row r="411" spans="1:42" ht="15">
      <c r="A411"/>
      <c r="B411"/>
      <c r="C411"/>
      <c r="D411"/>
      <c r="E411"/>
      <c r="F411"/>
      <c r="G411"/>
      <c r="H411"/>
      <c r="I411"/>
      <c r="J411"/>
      <c r="K411"/>
      <c r="L411"/>
      <c r="M411"/>
      <c r="N411"/>
      <c r="O411"/>
      <c r="P411"/>
      <c r="Q411"/>
      <c r="R411"/>
      <c r="S411"/>
      <c r="T411"/>
      <c r="U411"/>
      <c r="V411"/>
      <c r="W411"/>
      <c r="X411"/>
      <c r="Y411"/>
      <c r="Z411"/>
      <c r="AA411"/>
      <c r="AB411"/>
      <c r="AC411"/>
      <c r="AD411"/>
      <c r="AE411"/>
      <c r="AF411"/>
      <c r="AG411"/>
      <c r="AH411"/>
      <c r="AI411"/>
      <c r="AJ411"/>
      <c r="AK411"/>
      <c r="AL411"/>
      <c r="AM411"/>
      <c r="AN411"/>
      <c r="AO411"/>
      <c r="AP411"/>
    </row>
    <row r="412" spans="1:42" ht="15">
      <c r="A412"/>
      <c r="B412"/>
      <c r="C412"/>
      <c r="D412"/>
      <c r="E412"/>
      <c r="F412"/>
      <c r="G412"/>
      <c r="H412"/>
      <c r="I412"/>
      <c r="J412"/>
      <c r="K412"/>
      <c r="L412"/>
      <c r="M412"/>
      <c r="N412"/>
      <c r="O412"/>
      <c r="P412"/>
      <c r="Q412"/>
      <c r="R412"/>
      <c r="S412"/>
      <c r="T412"/>
      <c r="U412"/>
      <c r="V412"/>
      <c r="W412"/>
      <c r="X412"/>
      <c r="Y412"/>
      <c r="Z412"/>
      <c r="AA412"/>
      <c r="AB412"/>
      <c r="AC412"/>
      <c r="AD412"/>
      <c r="AE412"/>
      <c r="AF412"/>
      <c r="AG412"/>
      <c r="AH412"/>
      <c r="AI412"/>
      <c r="AJ412"/>
      <c r="AK412"/>
      <c r="AL412"/>
      <c r="AM412"/>
      <c r="AN412"/>
      <c r="AO412"/>
      <c r="AP412"/>
    </row>
    <row r="413" spans="1:42" ht="15">
      <c r="A413"/>
      <c r="B413"/>
      <c r="C413"/>
      <c r="D413"/>
      <c r="E413"/>
      <c r="F413"/>
      <c r="G413"/>
      <c r="H413"/>
      <c r="I413"/>
      <c r="J413"/>
      <c r="K413"/>
      <c r="L413"/>
      <c r="M413"/>
      <c r="N413"/>
      <c r="O413"/>
      <c r="P413"/>
      <c r="Q413"/>
      <c r="R413"/>
      <c r="S413"/>
      <c r="T413"/>
      <c r="U413"/>
      <c r="V413"/>
      <c r="W413"/>
      <c r="X413"/>
      <c r="Y413"/>
      <c r="Z413"/>
      <c r="AA413"/>
      <c r="AB413"/>
      <c r="AC413"/>
      <c r="AD413"/>
      <c r="AE413"/>
      <c r="AF413"/>
      <c r="AG413"/>
      <c r="AH413"/>
      <c r="AI413"/>
      <c r="AJ413"/>
      <c r="AK413"/>
      <c r="AL413"/>
      <c r="AM413"/>
      <c r="AN413"/>
      <c r="AO413"/>
      <c r="AP413"/>
    </row>
    <row r="414" spans="1:42" ht="15">
      <c r="A414"/>
      <c r="B414"/>
      <c r="C414"/>
      <c r="D414"/>
      <c r="E414"/>
      <c r="F414"/>
      <c r="G414"/>
      <c r="H414"/>
      <c r="I414"/>
      <c r="J414"/>
      <c r="K414"/>
      <c r="L414"/>
      <c r="M414"/>
      <c r="N414"/>
      <c r="O414"/>
      <c r="P414"/>
      <c r="Q414"/>
      <c r="R414"/>
      <c r="S414"/>
      <c r="T414"/>
      <c r="U414"/>
      <c r="V414"/>
      <c r="W414"/>
      <c r="X414"/>
      <c r="Y414"/>
      <c r="Z414"/>
      <c r="AA414"/>
      <c r="AB414"/>
      <c r="AC414"/>
      <c r="AD414"/>
      <c r="AE414"/>
      <c r="AF414"/>
      <c r="AG414"/>
      <c r="AH414"/>
      <c r="AI414"/>
      <c r="AJ414"/>
      <c r="AK414"/>
      <c r="AL414"/>
      <c r="AM414"/>
      <c r="AN414"/>
      <c r="AO414"/>
      <c r="AP414"/>
    </row>
    <row r="415" spans="1:42" ht="15">
      <c r="A415"/>
      <c r="B415"/>
      <c r="C415"/>
      <c r="D415"/>
      <c r="E415"/>
      <c r="F415"/>
      <c r="G415"/>
      <c r="H415"/>
      <c r="I415"/>
      <c r="J415"/>
      <c r="K415"/>
      <c r="L415"/>
      <c r="M415"/>
      <c r="N415"/>
      <c r="O415"/>
      <c r="P415"/>
      <c r="Q415"/>
      <c r="R415"/>
      <c r="S415"/>
      <c r="T415"/>
      <c r="U415"/>
      <c r="V415"/>
      <c r="W415"/>
      <c r="X415"/>
      <c r="Y415"/>
      <c r="Z415"/>
      <c r="AA415"/>
      <c r="AB415"/>
      <c r="AC415"/>
      <c r="AD415"/>
      <c r="AE415"/>
      <c r="AF415"/>
      <c r="AG415"/>
      <c r="AH415"/>
      <c r="AI415"/>
      <c r="AJ415"/>
      <c r="AK415"/>
      <c r="AL415"/>
      <c r="AM415"/>
      <c r="AN415"/>
      <c r="AO415"/>
      <c r="AP415"/>
    </row>
    <row r="416" spans="1:42" ht="15">
      <c r="A416"/>
      <c r="B416"/>
      <c r="C416"/>
      <c r="D416"/>
      <c r="E416"/>
      <c r="F416"/>
      <c r="G416"/>
      <c r="H416"/>
      <c r="I416"/>
      <c r="J416"/>
      <c r="K416"/>
      <c r="L416"/>
      <c r="M416"/>
      <c r="N416"/>
      <c r="O416"/>
      <c r="P416"/>
      <c r="Q416"/>
      <c r="R416"/>
      <c r="S416"/>
      <c r="T416"/>
      <c r="U416"/>
      <c r="V416"/>
      <c r="W416"/>
      <c r="X416"/>
      <c r="Y416"/>
      <c r="Z416"/>
      <c r="AA416"/>
      <c r="AB416"/>
      <c r="AC416"/>
      <c r="AD416"/>
      <c r="AE416"/>
      <c r="AF416"/>
      <c r="AG416"/>
      <c r="AH416"/>
      <c r="AI416"/>
      <c r="AJ416"/>
      <c r="AK416"/>
      <c r="AL416"/>
      <c r="AM416"/>
      <c r="AN416"/>
      <c r="AO416"/>
      <c r="AP416"/>
    </row>
    <row r="417" spans="1:42" ht="15">
      <c r="A417"/>
      <c r="B417"/>
      <c r="C417"/>
      <c r="D417"/>
      <c r="E417"/>
      <c r="F417"/>
      <c r="G417"/>
      <c r="H417"/>
      <c r="I417"/>
      <c r="J417"/>
      <c r="K417"/>
      <c r="L417"/>
      <c r="M417"/>
      <c r="N417"/>
      <c r="O417"/>
      <c r="P417"/>
      <c r="Q417"/>
      <c r="R417"/>
      <c r="S417"/>
      <c r="T417"/>
      <c r="U417"/>
      <c r="V417"/>
      <c r="W417"/>
      <c r="X417"/>
      <c r="Y417"/>
      <c r="Z417"/>
      <c r="AA417"/>
      <c r="AB417"/>
      <c r="AC417"/>
      <c r="AD417"/>
      <c r="AE417"/>
      <c r="AF417"/>
      <c r="AG417"/>
      <c r="AH417"/>
      <c r="AI417"/>
      <c r="AJ417"/>
      <c r="AK417"/>
      <c r="AL417"/>
      <c r="AM417"/>
      <c r="AN417"/>
      <c r="AO417"/>
      <c r="AP417"/>
    </row>
    <row r="418" spans="1:42" ht="15">
      <c r="A418"/>
      <c r="B418"/>
      <c r="C418"/>
      <c r="D418"/>
      <c r="E418"/>
      <c r="F418"/>
      <c r="G418"/>
      <c r="H418"/>
      <c r="I418"/>
      <c r="J418"/>
      <c r="K418"/>
      <c r="L418"/>
      <c r="M418"/>
      <c r="N418"/>
      <c r="O418"/>
      <c r="P418"/>
      <c r="Q418"/>
      <c r="R418"/>
      <c r="S418"/>
      <c r="T418"/>
      <c r="U418"/>
      <c r="V418"/>
      <c r="W418"/>
      <c r="X418"/>
      <c r="Y418"/>
      <c r="Z418"/>
      <c r="AA418"/>
      <c r="AB418"/>
      <c r="AC418"/>
      <c r="AD418"/>
      <c r="AE418"/>
      <c r="AF418"/>
      <c r="AG418"/>
      <c r="AH418"/>
      <c r="AI418"/>
      <c r="AJ418"/>
      <c r="AK418"/>
      <c r="AL418"/>
      <c r="AM418"/>
      <c r="AN418"/>
      <c r="AO418"/>
      <c r="AP418"/>
    </row>
    <row r="419" spans="1:42" ht="15">
      <c r="A419"/>
      <c r="B419"/>
      <c r="C419"/>
      <c r="D419"/>
      <c r="E419"/>
      <c r="F419"/>
      <c r="G419"/>
      <c r="H419"/>
      <c r="I419"/>
      <c r="J419"/>
      <c r="K419"/>
      <c r="L419"/>
      <c r="M419"/>
      <c r="N419"/>
      <c r="O419"/>
      <c r="P419"/>
      <c r="Q419"/>
      <c r="R419"/>
      <c r="S419"/>
      <c r="T419"/>
      <c r="U419"/>
      <c r="V419"/>
      <c r="W419"/>
      <c r="X419"/>
      <c r="Y419"/>
      <c r="Z419"/>
      <c r="AA419"/>
      <c r="AB419"/>
      <c r="AC419"/>
      <c r="AD419"/>
      <c r="AE419"/>
      <c r="AF419"/>
      <c r="AG419"/>
      <c r="AH419"/>
      <c r="AI419"/>
      <c r="AJ419"/>
      <c r="AK419"/>
      <c r="AL419"/>
      <c r="AM419"/>
      <c r="AN419"/>
      <c r="AO419"/>
      <c r="AP419"/>
    </row>
    <row r="420" spans="1:42" ht="15">
      <c r="A420"/>
      <c r="B420"/>
      <c r="C420"/>
      <c r="D420"/>
      <c r="E420"/>
      <c r="F420"/>
      <c r="G420"/>
      <c r="H420"/>
      <c r="I420"/>
      <c r="J420"/>
      <c r="K420"/>
      <c r="L420"/>
      <c r="M420"/>
      <c r="N420"/>
      <c r="O420"/>
      <c r="P420"/>
      <c r="Q420"/>
      <c r="R420"/>
      <c r="S420"/>
      <c r="T420"/>
      <c r="U420"/>
      <c r="V420"/>
      <c r="W420"/>
      <c r="X420"/>
      <c r="Y420"/>
      <c r="Z420"/>
      <c r="AA420"/>
      <c r="AB420"/>
      <c r="AC420"/>
      <c r="AD420"/>
      <c r="AE420"/>
      <c r="AF420"/>
      <c r="AG420"/>
      <c r="AH420"/>
      <c r="AI420"/>
      <c r="AJ420"/>
      <c r="AK420"/>
      <c r="AL420"/>
      <c r="AM420"/>
      <c r="AN420"/>
      <c r="AO420"/>
      <c r="AP420"/>
    </row>
    <row r="421" spans="1:42" ht="15">
      <c r="A421"/>
      <c r="B421"/>
      <c r="C421"/>
      <c r="D421"/>
      <c r="E421"/>
      <c r="F421"/>
      <c r="G421"/>
      <c r="H421"/>
      <c r="I421"/>
      <c r="J421"/>
      <c r="K421"/>
      <c r="L421"/>
      <c r="M421"/>
      <c r="N421"/>
      <c r="O421"/>
      <c r="P421"/>
      <c r="Q421"/>
      <c r="R421"/>
      <c r="S421"/>
      <c r="T421"/>
      <c r="U421"/>
      <c r="V421"/>
      <c r="W421"/>
      <c r="X421"/>
      <c r="Y421"/>
      <c r="Z421"/>
      <c r="AA421"/>
      <c r="AB421"/>
      <c r="AC421"/>
      <c r="AD421"/>
      <c r="AE421"/>
      <c r="AF421"/>
      <c r="AG421"/>
      <c r="AH421"/>
      <c r="AI421"/>
      <c r="AJ421"/>
      <c r="AK421"/>
      <c r="AL421"/>
      <c r="AM421"/>
      <c r="AN421"/>
      <c r="AO421"/>
      <c r="AP421"/>
    </row>
    <row r="422" spans="1:42" ht="15">
      <c r="A422"/>
      <c r="B422"/>
      <c r="C422"/>
      <c r="D422"/>
      <c r="E422"/>
      <c r="F422"/>
      <c r="G422"/>
      <c r="H422"/>
      <c r="I422"/>
      <c r="J422"/>
      <c r="K422"/>
      <c r="L422"/>
      <c r="M422"/>
      <c r="N422"/>
      <c r="O422"/>
      <c r="P422"/>
      <c r="Q422"/>
      <c r="R422"/>
      <c r="S422"/>
      <c r="T422"/>
      <c r="U422"/>
      <c r="V422"/>
      <c r="W422"/>
      <c r="X422"/>
      <c r="Y422"/>
      <c r="Z422"/>
      <c r="AA422"/>
      <c r="AB422"/>
      <c r="AC422"/>
      <c r="AD422"/>
      <c r="AE422"/>
      <c r="AF422"/>
      <c r="AG422"/>
      <c r="AH422"/>
      <c r="AI422"/>
      <c r="AJ422"/>
      <c r="AK422"/>
      <c r="AL422"/>
      <c r="AM422"/>
      <c r="AN422"/>
      <c r="AO422"/>
      <c r="AP422"/>
    </row>
    <row r="423" spans="1:42" ht="15">
      <c r="A423"/>
      <c r="B423"/>
      <c r="C423"/>
      <c r="D423"/>
      <c r="E423"/>
      <c r="F423"/>
      <c r="G423"/>
      <c r="H423"/>
      <c r="I423"/>
      <c r="J423"/>
      <c r="K423"/>
      <c r="L423"/>
      <c r="M423"/>
      <c r="N423"/>
      <c r="O423"/>
      <c r="P423"/>
      <c r="Q423"/>
      <c r="R423"/>
      <c r="S423"/>
      <c r="T423"/>
      <c r="U423"/>
      <c r="V423"/>
      <c r="W423"/>
      <c r="X423"/>
      <c r="Y423"/>
      <c r="Z423"/>
      <c r="AA423"/>
      <c r="AB423"/>
      <c r="AC423"/>
      <c r="AD423"/>
      <c r="AE423"/>
      <c r="AF423"/>
      <c r="AG423"/>
      <c r="AH423"/>
      <c r="AI423"/>
      <c r="AJ423"/>
      <c r="AK423"/>
      <c r="AL423"/>
      <c r="AM423"/>
      <c r="AN423"/>
      <c r="AO423"/>
      <c r="AP423"/>
    </row>
    <row r="424" spans="1:42" ht="15">
      <c r="A424"/>
      <c r="B424"/>
      <c r="C424"/>
      <c r="D424"/>
      <c r="E424"/>
      <c r="F424"/>
      <c r="G424"/>
      <c r="H424"/>
      <c r="I424"/>
      <c r="J424"/>
      <c r="K424"/>
      <c r="L424"/>
      <c r="M424"/>
      <c r="N424"/>
      <c r="O424"/>
      <c r="P424"/>
      <c r="Q424"/>
      <c r="R424"/>
      <c r="S424"/>
      <c r="T424"/>
      <c r="U424"/>
      <c r="V424"/>
      <c r="W424"/>
      <c r="X424"/>
      <c r="Y424"/>
      <c r="Z424"/>
      <c r="AA424"/>
      <c r="AB424"/>
      <c r="AC424"/>
      <c r="AD424"/>
      <c r="AE424"/>
      <c r="AF424"/>
      <c r="AG424"/>
      <c r="AH424"/>
      <c r="AI424"/>
      <c r="AJ424"/>
      <c r="AK424"/>
      <c r="AL424"/>
      <c r="AM424"/>
      <c r="AN424"/>
      <c r="AO424"/>
      <c r="AP424"/>
    </row>
    <row r="425" spans="1:42" ht="15">
      <c r="A425"/>
      <c r="B425"/>
      <c r="C425"/>
      <c r="D425"/>
      <c r="E425"/>
      <c r="F425"/>
      <c r="G425"/>
      <c r="H425"/>
      <c r="I425"/>
      <c r="J425"/>
      <c r="K425"/>
      <c r="L425"/>
      <c r="M425"/>
      <c r="N425"/>
      <c r="O425"/>
      <c r="P425"/>
      <c r="Q425"/>
      <c r="R425"/>
      <c r="S425"/>
      <c r="T425"/>
      <c r="U425"/>
      <c r="V425"/>
      <c r="W425"/>
      <c r="X425"/>
      <c r="Y425"/>
      <c r="Z425"/>
      <c r="AA425"/>
      <c r="AB425"/>
      <c r="AC425"/>
      <c r="AD425"/>
      <c r="AE425"/>
      <c r="AF425"/>
      <c r="AG425"/>
      <c r="AH425"/>
      <c r="AI425"/>
      <c r="AJ425"/>
      <c r="AK425"/>
      <c r="AL425"/>
      <c r="AM425"/>
      <c r="AN425"/>
      <c r="AO425"/>
      <c r="AP425"/>
    </row>
    <row r="426" spans="1:42" ht="15">
      <c r="A426"/>
      <c r="B426"/>
      <c r="C426"/>
      <c r="D426"/>
      <c r="E426"/>
      <c r="F426"/>
      <c r="G426"/>
      <c r="H426"/>
      <c r="I426"/>
      <c r="J426"/>
      <c r="K426"/>
      <c r="L426"/>
      <c r="M426"/>
      <c r="N426"/>
      <c r="O426"/>
      <c r="P426"/>
      <c r="Q426"/>
      <c r="R426"/>
      <c r="S426"/>
      <c r="T426"/>
      <c r="U426"/>
      <c r="V426"/>
      <c r="W426"/>
      <c r="X426"/>
      <c r="Y426"/>
      <c r="Z426"/>
      <c r="AA426"/>
      <c r="AB426"/>
      <c r="AC426"/>
      <c r="AD426"/>
      <c r="AE426"/>
      <c r="AF426"/>
      <c r="AG426"/>
      <c r="AH426"/>
      <c r="AI426"/>
      <c r="AJ426"/>
      <c r="AK426"/>
      <c r="AL426"/>
      <c r="AM426"/>
      <c r="AN426"/>
      <c r="AO426"/>
      <c r="AP426"/>
    </row>
    <row r="427" spans="1:42" ht="15">
      <c r="A427"/>
      <c r="B427"/>
      <c r="C427"/>
      <c r="D427"/>
      <c r="E427"/>
      <c r="F427"/>
      <c r="G427"/>
      <c r="H427"/>
      <c r="I427"/>
      <c r="J427"/>
      <c r="K427"/>
      <c r="L427"/>
      <c r="M427"/>
      <c r="N427"/>
      <c r="O427"/>
      <c r="P427"/>
      <c r="Q427"/>
      <c r="R427"/>
      <c r="S427"/>
      <c r="T427"/>
      <c r="U427"/>
      <c r="V427"/>
      <c r="W427"/>
      <c r="X427"/>
      <c r="Y427"/>
      <c r="Z427"/>
      <c r="AA427"/>
      <c r="AB427"/>
      <c r="AC427"/>
      <c r="AD427"/>
      <c r="AE427"/>
      <c r="AF427"/>
      <c r="AG427"/>
      <c r="AH427"/>
      <c r="AI427"/>
      <c r="AJ427"/>
      <c r="AK427"/>
      <c r="AL427"/>
      <c r="AM427"/>
      <c r="AN427"/>
      <c r="AO427"/>
      <c r="AP427"/>
    </row>
    <row r="428" spans="1:42" ht="15">
      <c r="A428"/>
      <c r="B428"/>
      <c r="C428"/>
      <c r="D428"/>
      <c r="E428"/>
      <c r="F428"/>
      <c r="G428"/>
      <c r="H428"/>
      <c r="I428"/>
      <c r="J428"/>
      <c r="K428"/>
      <c r="L428"/>
      <c r="M428"/>
      <c r="N428"/>
      <c r="O428"/>
      <c r="P428"/>
      <c r="Q428"/>
      <c r="R428"/>
      <c r="S428"/>
      <c r="T428"/>
      <c r="U428"/>
      <c r="V428"/>
      <c r="W428"/>
      <c r="X428"/>
      <c r="Y428"/>
      <c r="Z428"/>
      <c r="AA428"/>
      <c r="AB428"/>
      <c r="AC428"/>
      <c r="AD428"/>
      <c r="AE428"/>
      <c r="AF428"/>
      <c r="AG428"/>
      <c r="AH428"/>
      <c r="AI428"/>
      <c r="AJ428"/>
      <c r="AK428"/>
      <c r="AL428"/>
      <c r="AM428"/>
      <c r="AN428"/>
      <c r="AO428"/>
      <c r="AP428"/>
    </row>
    <row r="429" spans="1:42" ht="15">
      <c r="A429"/>
      <c r="B429"/>
      <c r="C429"/>
      <c r="D429"/>
      <c r="E429"/>
      <c r="F429"/>
      <c r="G429"/>
      <c r="H429"/>
      <c r="I429"/>
      <c r="J429"/>
      <c r="K429"/>
      <c r="L429"/>
      <c r="M429"/>
      <c r="N429"/>
      <c r="O429"/>
      <c r="P429"/>
      <c r="Q429"/>
      <c r="R429"/>
      <c r="S429"/>
      <c r="T429"/>
      <c r="U429"/>
      <c r="V429"/>
      <c r="W429"/>
      <c r="X429"/>
      <c r="Y429"/>
      <c r="Z429"/>
      <c r="AA429"/>
      <c r="AB429"/>
      <c r="AC429"/>
      <c r="AD429"/>
      <c r="AE429"/>
      <c r="AF429"/>
      <c r="AG429"/>
      <c r="AH429"/>
      <c r="AI429"/>
      <c r="AJ429"/>
      <c r="AK429"/>
      <c r="AL429"/>
      <c r="AM429"/>
      <c r="AN429"/>
      <c r="AO429"/>
      <c r="AP429"/>
    </row>
    <row r="430" spans="1:42" ht="15">
      <c r="A430"/>
      <c r="B430"/>
      <c r="C430"/>
      <c r="D430"/>
      <c r="E430"/>
      <c r="F430"/>
      <c r="G430"/>
      <c r="H430"/>
      <c r="I430"/>
      <c r="J430"/>
      <c r="K430"/>
      <c r="L430"/>
      <c r="M430"/>
      <c r="N430"/>
      <c r="O430"/>
      <c r="P430"/>
      <c r="Q430"/>
      <c r="R430"/>
      <c r="S430"/>
      <c r="T430"/>
      <c r="U430"/>
      <c r="V430"/>
      <c r="W430"/>
      <c r="X430"/>
      <c r="Y430"/>
      <c r="Z430"/>
      <c r="AA430"/>
      <c r="AB430"/>
      <c r="AC430"/>
      <c r="AD430"/>
      <c r="AE430"/>
      <c r="AF430"/>
      <c r="AG430"/>
      <c r="AH430"/>
      <c r="AI430"/>
      <c r="AJ430"/>
      <c r="AK430"/>
      <c r="AL430"/>
      <c r="AM430"/>
      <c r="AN430"/>
      <c r="AO430"/>
      <c r="AP430"/>
    </row>
    <row r="431" spans="1:42" ht="15">
      <c r="A431"/>
      <c r="B431"/>
      <c r="C431"/>
      <c r="D431"/>
      <c r="E431"/>
      <c r="F431"/>
      <c r="G431"/>
      <c r="H431"/>
      <c r="I431"/>
      <c r="J431"/>
      <c r="K431"/>
      <c r="L431"/>
      <c r="M431"/>
      <c r="N431"/>
      <c r="O431"/>
      <c r="P431"/>
      <c r="Q431"/>
      <c r="R431"/>
      <c r="S431"/>
      <c r="T431"/>
      <c r="U431"/>
      <c r="V431"/>
      <c r="W431"/>
      <c r="X431"/>
      <c r="Y431"/>
      <c r="Z431"/>
      <c r="AA431"/>
      <c r="AB431"/>
      <c r="AC431"/>
      <c r="AD431"/>
      <c r="AE431"/>
      <c r="AF431"/>
      <c r="AG431"/>
      <c r="AH431"/>
      <c r="AI431"/>
      <c r="AJ431"/>
      <c r="AK431"/>
      <c r="AL431"/>
      <c r="AM431"/>
      <c r="AN431"/>
      <c r="AO431"/>
      <c r="AP431"/>
    </row>
    <row r="432" spans="1:42" ht="15">
      <c r="A432"/>
      <c r="B432"/>
      <c r="C432"/>
      <c r="D432"/>
      <c r="E432"/>
      <c r="F432"/>
      <c r="G432"/>
      <c r="H432"/>
      <c r="I432"/>
      <c r="J432"/>
      <c r="K432"/>
      <c r="L432"/>
      <c r="M432"/>
      <c r="N432"/>
      <c r="O432"/>
      <c r="P432"/>
      <c r="Q432"/>
      <c r="R432"/>
      <c r="S432"/>
      <c r="T432"/>
      <c r="U432"/>
      <c r="V432"/>
      <c r="W432"/>
      <c r="X432"/>
      <c r="Y432"/>
      <c r="Z432"/>
      <c r="AA432"/>
      <c r="AB432"/>
      <c r="AC432"/>
      <c r="AD432"/>
      <c r="AE432"/>
      <c r="AF432"/>
      <c r="AG432"/>
      <c r="AH432"/>
      <c r="AI432"/>
      <c r="AJ432"/>
      <c r="AK432"/>
      <c r="AL432"/>
      <c r="AM432"/>
      <c r="AN432"/>
      <c r="AO432"/>
      <c r="AP432"/>
    </row>
    <row r="433" spans="1:42" ht="15">
      <c r="A433"/>
      <c r="B433"/>
      <c r="C433"/>
      <c r="D433"/>
      <c r="E433"/>
      <c r="F433"/>
      <c r="G433"/>
      <c r="H433"/>
      <c r="I433"/>
      <c r="J433"/>
      <c r="K433"/>
      <c r="L433"/>
      <c r="M433"/>
      <c r="N433"/>
      <c r="O433"/>
      <c r="P433"/>
      <c r="Q433"/>
      <c r="R433"/>
      <c r="S433"/>
      <c r="T433"/>
      <c r="U433"/>
      <c r="V433"/>
      <c r="W433"/>
      <c r="X433"/>
      <c r="Y433"/>
      <c r="Z433"/>
      <c r="AA433"/>
      <c r="AB433"/>
      <c r="AC433"/>
      <c r="AD433"/>
      <c r="AE433"/>
      <c r="AF433"/>
      <c r="AG433"/>
      <c r="AH433"/>
      <c r="AI433"/>
      <c r="AJ433"/>
      <c r="AK433"/>
      <c r="AL433"/>
      <c r="AM433"/>
      <c r="AN433"/>
      <c r="AO433"/>
      <c r="AP433"/>
    </row>
    <row r="434" spans="1:42" ht="15">
      <c r="A434"/>
      <c r="B434"/>
      <c r="C434"/>
      <c r="D434"/>
      <c r="E434"/>
      <c r="F434"/>
      <c r="G434"/>
      <c r="H434"/>
      <c r="I434"/>
      <c r="J434"/>
      <c r="K434"/>
      <c r="L434"/>
      <c r="M434"/>
      <c r="N434"/>
      <c r="O434"/>
      <c r="P434"/>
      <c r="Q434"/>
      <c r="R434"/>
      <c r="S434"/>
      <c r="T434"/>
      <c r="U434"/>
      <c r="V434"/>
      <c r="W434"/>
      <c r="X434"/>
      <c r="Y434"/>
      <c r="Z434"/>
      <c r="AA434"/>
      <c r="AB434"/>
      <c r="AC434"/>
      <c r="AD434"/>
      <c r="AE434"/>
      <c r="AF434"/>
      <c r="AG434"/>
      <c r="AH434"/>
      <c r="AI434"/>
      <c r="AJ434"/>
      <c r="AK434"/>
      <c r="AL434"/>
      <c r="AM434"/>
      <c r="AN434"/>
      <c r="AO434"/>
      <c r="AP434"/>
    </row>
    <row r="435" spans="1:42" ht="15">
      <c r="A435"/>
      <c r="B435"/>
      <c r="C435"/>
      <c r="D435"/>
      <c r="E435"/>
      <c r="F435"/>
      <c r="G435"/>
      <c r="H435"/>
      <c r="I435"/>
      <c r="J435"/>
      <c r="K435"/>
      <c r="L435"/>
      <c r="M435"/>
      <c r="N435"/>
      <c r="O435"/>
      <c r="P435"/>
      <c r="Q435"/>
      <c r="R435"/>
      <c r="S435"/>
      <c r="T435"/>
      <c r="U435"/>
      <c r="V435"/>
      <c r="W435"/>
      <c r="X435"/>
      <c r="Y435"/>
      <c r="Z435"/>
      <c r="AA435"/>
      <c r="AB435"/>
      <c r="AC435"/>
      <c r="AD435"/>
      <c r="AE435"/>
      <c r="AF435"/>
      <c r="AG435"/>
      <c r="AH435"/>
      <c r="AI435"/>
      <c r="AJ435"/>
      <c r="AK435"/>
      <c r="AL435"/>
      <c r="AM435"/>
      <c r="AN435"/>
      <c r="AO435"/>
      <c r="AP435"/>
    </row>
    <row r="436" spans="1:42" ht="15">
      <c r="A436"/>
      <c r="B436"/>
      <c r="C436"/>
      <c r="D436"/>
      <c r="E436"/>
      <c r="F436"/>
      <c r="G436"/>
      <c r="H436"/>
      <c r="I436"/>
      <c r="J436"/>
      <c r="K436"/>
      <c r="L436"/>
      <c r="M436"/>
      <c r="N436"/>
      <c r="O436"/>
      <c r="P436"/>
      <c r="Q436"/>
      <c r="R436"/>
      <c r="S436"/>
      <c r="T436"/>
      <c r="U436"/>
      <c r="V436"/>
      <c r="W436"/>
      <c r="X436"/>
      <c r="Y436"/>
      <c r="Z436"/>
      <c r="AA436"/>
      <c r="AB436"/>
      <c r="AC436"/>
      <c r="AD436"/>
      <c r="AE436"/>
      <c r="AF436"/>
      <c r="AG436"/>
      <c r="AH436"/>
      <c r="AI436"/>
      <c r="AJ436"/>
      <c r="AK436"/>
      <c r="AL436"/>
      <c r="AM436"/>
      <c r="AN436"/>
      <c r="AO436"/>
      <c r="AP436"/>
    </row>
    <row r="437" spans="1:42" ht="15">
      <c r="A437"/>
      <c r="B437"/>
      <c r="C437"/>
      <c r="D437"/>
      <c r="E437"/>
      <c r="F437"/>
      <c r="G437"/>
      <c r="H437"/>
      <c r="I437"/>
      <c r="J437"/>
      <c r="K437"/>
      <c r="L437"/>
      <c r="M437"/>
      <c r="N437"/>
      <c r="O437"/>
      <c r="P437"/>
      <c r="Q437"/>
      <c r="R437"/>
      <c r="S437"/>
      <c r="T437"/>
      <c r="U437"/>
      <c r="V437"/>
      <c r="W437"/>
      <c r="X437"/>
      <c r="Y437"/>
      <c r="Z437"/>
      <c r="AA437"/>
      <c r="AB437"/>
      <c r="AC437"/>
      <c r="AD437"/>
      <c r="AE437"/>
      <c r="AF437"/>
      <c r="AG437"/>
      <c r="AH437"/>
      <c r="AI437"/>
      <c r="AJ437"/>
      <c r="AK437"/>
      <c r="AL437"/>
      <c r="AM437"/>
      <c r="AN437"/>
      <c r="AO437"/>
      <c r="AP437"/>
    </row>
    <row r="438" spans="1:42" ht="15">
      <c r="A438"/>
      <c r="B438"/>
      <c r="C438"/>
      <c r="D438"/>
      <c r="E438"/>
      <c r="F438"/>
      <c r="G438"/>
      <c r="H438"/>
      <c r="I438"/>
      <c r="J438"/>
      <c r="K438"/>
      <c r="L438"/>
      <c r="M438"/>
      <c r="N438"/>
      <c r="O438"/>
      <c r="P438"/>
      <c r="Q438"/>
      <c r="R438"/>
      <c r="S438"/>
      <c r="T438"/>
      <c r="U438"/>
      <c r="V438"/>
      <c r="W438"/>
      <c r="X438"/>
      <c r="Y438"/>
      <c r="Z438"/>
      <c r="AA438"/>
      <c r="AB438"/>
      <c r="AC438"/>
      <c r="AD438"/>
      <c r="AE438"/>
      <c r="AF438"/>
      <c r="AG438"/>
      <c r="AH438"/>
      <c r="AI438"/>
      <c r="AJ438"/>
      <c r="AK438"/>
      <c r="AL438"/>
      <c r="AM438"/>
      <c r="AN438"/>
      <c r="AO438"/>
      <c r="AP438"/>
    </row>
    <row r="439" spans="1:42" ht="15">
      <c r="A439"/>
      <c r="B439"/>
      <c r="C439"/>
      <c r="D439"/>
      <c r="E439"/>
      <c r="F439"/>
      <c r="G439"/>
      <c r="H439"/>
      <c r="I439"/>
      <c r="J439"/>
      <c r="K439"/>
      <c r="L439"/>
      <c r="M439"/>
      <c r="N439"/>
      <c r="O439"/>
      <c r="P439"/>
      <c r="Q439"/>
      <c r="R439"/>
      <c r="S439"/>
      <c r="T439"/>
      <c r="U439"/>
      <c r="V439"/>
      <c r="W439"/>
      <c r="X439"/>
      <c r="Y439"/>
      <c r="Z439"/>
      <c r="AA439"/>
      <c r="AB439"/>
      <c r="AC439"/>
      <c r="AD439"/>
      <c r="AE439"/>
      <c r="AF439"/>
      <c r="AG439"/>
      <c r="AH439"/>
      <c r="AI439"/>
      <c r="AJ439"/>
      <c r="AK439"/>
      <c r="AL439"/>
      <c r="AM439"/>
      <c r="AN439"/>
      <c r="AO439"/>
      <c r="AP439"/>
    </row>
    <row r="440" spans="1:42" ht="15">
      <c r="A440"/>
      <c r="B440"/>
      <c r="C440"/>
      <c r="D440"/>
      <c r="E440"/>
      <c r="F440"/>
      <c r="G440"/>
      <c r="H440"/>
      <c r="I440"/>
      <c r="J440"/>
      <c r="K440"/>
      <c r="L440"/>
      <c r="M440"/>
      <c r="N440"/>
      <c r="O440"/>
      <c r="P440"/>
      <c r="Q440"/>
      <c r="R440"/>
      <c r="S440"/>
      <c r="T440"/>
      <c r="U440"/>
      <c r="V440"/>
      <c r="W440"/>
      <c r="X440"/>
      <c r="Y440"/>
      <c r="Z440"/>
      <c r="AA440"/>
      <c r="AB440"/>
      <c r="AC440"/>
      <c r="AD440"/>
      <c r="AE440"/>
      <c r="AF440"/>
      <c r="AG440"/>
      <c r="AH440"/>
      <c r="AI440"/>
      <c r="AJ440"/>
      <c r="AK440"/>
      <c r="AL440"/>
      <c r="AM440"/>
      <c r="AN440"/>
      <c r="AO440"/>
      <c r="AP440"/>
    </row>
    <row r="441" spans="1:42" ht="15">
      <c r="A441"/>
      <c r="B441"/>
      <c r="C441"/>
      <c r="D441"/>
      <c r="E441"/>
      <c r="F441"/>
      <c r="G441"/>
      <c r="H441"/>
      <c r="I441"/>
      <c r="J441"/>
      <c r="K441"/>
      <c r="L441"/>
      <c r="M441"/>
      <c r="N441"/>
      <c r="O441"/>
      <c r="P441"/>
      <c r="Q441"/>
      <c r="R441"/>
      <c r="S441"/>
      <c r="T441"/>
      <c r="U441"/>
      <c r="V441"/>
      <c r="W441"/>
      <c r="X441"/>
      <c r="Y441"/>
      <c r="Z441"/>
      <c r="AA441"/>
      <c r="AB441"/>
      <c r="AC441"/>
      <c r="AD441"/>
      <c r="AE441"/>
      <c r="AF441"/>
      <c r="AG441"/>
      <c r="AH441"/>
      <c r="AI441"/>
      <c r="AJ441"/>
      <c r="AK441"/>
      <c r="AL441"/>
      <c r="AM441"/>
      <c r="AN441"/>
      <c r="AO441"/>
      <c r="AP441"/>
    </row>
    <row r="442" spans="1:42" ht="15">
      <c r="A442"/>
      <c r="B442"/>
      <c r="C442"/>
      <c r="D442"/>
      <c r="E442"/>
      <c r="F442"/>
      <c r="G442"/>
      <c r="H442"/>
      <c r="I442"/>
      <c r="J442"/>
      <c r="K442"/>
      <c r="L442"/>
      <c r="M442"/>
      <c r="N442"/>
      <c r="O442"/>
      <c r="P442"/>
      <c r="Q442"/>
      <c r="R442"/>
      <c r="S442"/>
      <c r="T442"/>
      <c r="U442"/>
      <c r="V442"/>
      <c r="W442"/>
      <c r="X442"/>
      <c r="Y442"/>
      <c r="Z442"/>
      <c r="AA442"/>
      <c r="AB442"/>
      <c r="AC442"/>
      <c r="AD442"/>
      <c r="AE442"/>
      <c r="AF442"/>
      <c r="AG442"/>
      <c r="AH442"/>
      <c r="AI442"/>
      <c r="AJ442"/>
      <c r="AK442"/>
      <c r="AL442"/>
      <c r="AM442"/>
      <c r="AN442"/>
      <c r="AO442"/>
      <c r="AP442"/>
    </row>
    <row r="443" spans="1:42" ht="15">
      <c r="A443"/>
      <c r="B443"/>
      <c r="C443"/>
      <c r="D443"/>
      <c r="E443"/>
      <c r="F443"/>
      <c r="G443"/>
      <c r="H443"/>
      <c r="I443"/>
      <c r="J443"/>
      <c r="K443"/>
      <c r="L443"/>
      <c r="M443"/>
      <c r="N443"/>
      <c r="O443"/>
      <c r="P443"/>
      <c r="Q443"/>
      <c r="R443"/>
      <c r="S443"/>
      <c r="T443"/>
      <c r="U443"/>
      <c r="V443"/>
      <c r="W443"/>
      <c r="X443"/>
      <c r="Y443"/>
      <c r="Z443"/>
      <c r="AA443"/>
      <c r="AB443"/>
      <c r="AC443"/>
      <c r="AD443"/>
      <c r="AE443"/>
      <c r="AF443"/>
      <c r="AG443"/>
      <c r="AH443"/>
      <c r="AI443"/>
      <c r="AJ443"/>
      <c r="AK443"/>
      <c r="AL443"/>
      <c r="AM443"/>
      <c r="AN443"/>
      <c r="AO443"/>
      <c r="AP443"/>
    </row>
    <row r="444" spans="1:42" ht="15">
      <c r="A444"/>
      <c r="B444"/>
      <c r="C444"/>
      <c r="D444"/>
      <c r="E444"/>
      <c r="F444"/>
      <c r="G444"/>
      <c r="H444"/>
      <c r="I444"/>
      <c r="J444"/>
      <c r="K444"/>
      <c r="L444"/>
      <c r="M444"/>
      <c r="N444"/>
      <c r="O444"/>
      <c r="P444"/>
      <c r="Q444"/>
      <c r="R444"/>
      <c r="S444"/>
      <c r="T444"/>
      <c r="U444"/>
      <c r="V444"/>
      <c r="W444"/>
      <c r="X444"/>
      <c r="Y444"/>
      <c r="Z444"/>
      <c r="AA444"/>
      <c r="AB444"/>
      <c r="AC444"/>
      <c r="AD444"/>
      <c r="AE444"/>
      <c r="AF444"/>
      <c r="AG444"/>
      <c r="AH444"/>
      <c r="AI444"/>
      <c r="AJ444"/>
      <c r="AK444"/>
      <c r="AL444"/>
      <c r="AM444"/>
      <c r="AN444"/>
      <c r="AO444"/>
      <c r="AP444"/>
    </row>
    <row r="445" spans="1:42" ht="15">
      <c r="A445"/>
      <c r="B445"/>
      <c r="C445"/>
      <c r="D445"/>
      <c r="E445"/>
      <c r="F445"/>
      <c r="G445"/>
      <c r="H445"/>
      <c r="I445"/>
      <c r="J445"/>
      <c r="K445"/>
      <c r="L445"/>
      <c r="M445"/>
      <c r="N445"/>
      <c r="O445"/>
      <c r="P445"/>
      <c r="Q445"/>
      <c r="R445"/>
      <c r="S445"/>
      <c r="T445"/>
      <c r="U445"/>
      <c r="V445"/>
      <c r="W445"/>
      <c r="X445"/>
      <c r="Y445"/>
      <c r="Z445"/>
      <c r="AA445"/>
      <c r="AB445"/>
      <c r="AC445"/>
      <c r="AD445"/>
      <c r="AE445"/>
      <c r="AF445"/>
      <c r="AG445"/>
      <c r="AH445"/>
      <c r="AI445"/>
      <c r="AJ445"/>
      <c r="AK445"/>
      <c r="AL445"/>
      <c r="AM445"/>
      <c r="AN445"/>
      <c r="AO445"/>
      <c r="AP445"/>
    </row>
    <row r="446" spans="1:42" ht="15">
      <c r="A446"/>
      <c r="B446"/>
      <c r="C446"/>
      <c r="D446"/>
      <c r="E446"/>
      <c r="F446"/>
      <c r="G446"/>
      <c r="H446"/>
      <c r="I446"/>
      <c r="J446"/>
      <c r="K446"/>
      <c r="L446"/>
      <c r="M446"/>
      <c r="N446"/>
      <c r="O446"/>
      <c r="P446"/>
      <c r="Q446"/>
      <c r="R446"/>
      <c r="S446"/>
      <c r="T446"/>
      <c r="U446"/>
      <c r="V446"/>
      <c r="W446"/>
      <c r="X446"/>
      <c r="Y446"/>
      <c r="Z446"/>
      <c r="AA446"/>
      <c r="AB446"/>
      <c r="AC446"/>
      <c r="AD446"/>
      <c r="AE446"/>
      <c r="AF446"/>
      <c r="AG446"/>
      <c r="AH446"/>
      <c r="AI446"/>
      <c r="AJ446"/>
      <c r="AK446"/>
      <c r="AL446"/>
      <c r="AM446"/>
      <c r="AN446"/>
      <c r="AO446"/>
      <c r="AP446"/>
    </row>
    <row r="447" spans="1:42" ht="15">
      <c r="A447"/>
      <c r="B447"/>
      <c r="C447"/>
      <c r="D447"/>
      <c r="E447"/>
      <c r="F447"/>
      <c r="G447"/>
      <c r="H447"/>
      <c r="I447"/>
      <c r="J447"/>
      <c r="K447"/>
      <c r="L447"/>
      <c r="M447"/>
      <c r="N447"/>
      <c r="O447"/>
      <c r="P447"/>
      <c r="Q447"/>
      <c r="R447"/>
      <c r="S447"/>
      <c r="T447"/>
      <c r="U447"/>
      <c r="V447"/>
      <c r="W447"/>
      <c r="X447"/>
      <c r="Y447"/>
      <c r="Z447"/>
      <c r="AA447"/>
      <c r="AB447"/>
      <c r="AC447"/>
      <c r="AD447"/>
      <c r="AE447"/>
      <c r="AF447"/>
      <c r="AG447"/>
      <c r="AH447"/>
      <c r="AI447"/>
      <c r="AJ447"/>
      <c r="AK447"/>
      <c r="AL447"/>
      <c r="AM447"/>
      <c r="AN447"/>
      <c r="AO447"/>
      <c r="AP447"/>
    </row>
    <row r="448" spans="1:42" ht="15">
      <c r="A448"/>
      <c r="B448"/>
      <c r="C448"/>
      <c r="D448"/>
      <c r="E448"/>
      <c r="F448"/>
      <c r="G448"/>
      <c r="H448"/>
      <c r="I448"/>
      <c r="J448"/>
      <c r="K448"/>
      <c r="L448"/>
      <c r="M448"/>
      <c r="N448"/>
      <c r="O448"/>
      <c r="P448"/>
      <c r="Q448"/>
      <c r="R448"/>
      <c r="S448"/>
      <c r="T448"/>
      <c r="U448"/>
      <c r="V448"/>
      <c r="W448"/>
      <c r="X448"/>
      <c r="Y448"/>
      <c r="Z448"/>
      <c r="AA448"/>
      <c r="AB448"/>
      <c r="AC448"/>
      <c r="AD448"/>
      <c r="AE448"/>
      <c r="AF448"/>
      <c r="AG448"/>
      <c r="AH448"/>
      <c r="AI448"/>
      <c r="AJ448"/>
      <c r="AK448"/>
      <c r="AL448"/>
      <c r="AM448"/>
      <c r="AN448"/>
      <c r="AO448"/>
      <c r="AP448"/>
    </row>
    <row r="449" spans="1:42" ht="15">
      <c r="A449"/>
      <c r="B449"/>
      <c r="C449"/>
      <c r="D449"/>
      <c r="E449"/>
      <c r="F449"/>
      <c r="G449"/>
      <c r="H449"/>
      <c r="I449"/>
      <c r="J449"/>
      <c r="K449"/>
      <c r="L449"/>
      <c r="M449"/>
      <c r="N449"/>
      <c r="O449"/>
      <c r="P449"/>
      <c r="Q449"/>
      <c r="R449"/>
      <c r="S449"/>
      <c r="T449"/>
      <c r="U449"/>
      <c r="V449"/>
      <c r="W449"/>
      <c r="X449"/>
      <c r="Y449"/>
      <c r="Z449"/>
      <c r="AA449"/>
      <c r="AB449"/>
      <c r="AC449"/>
      <c r="AD449"/>
      <c r="AE449"/>
      <c r="AF449"/>
      <c r="AG449"/>
      <c r="AH449"/>
      <c r="AI449"/>
      <c r="AJ449"/>
      <c r="AK449"/>
      <c r="AL449"/>
      <c r="AM449"/>
      <c r="AN449"/>
      <c r="AO449"/>
      <c r="AP449"/>
    </row>
    <row r="450" spans="1:42" ht="15">
      <c r="A450"/>
      <c r="B450"/>
      <c r="C450"/>
      <c r="D450"/>
      <c r="E450"/>
      <c r="F450"/>
      <c r="G450"/>
      <c r="H450"/>
      <c r="I450"/>
      <c r="J450"/>
      <c r="K450"/>
      <c r="L450"/>
      <c r="M450"/>
      <c r="N450"/>
      <c r="O450"/>
      <c r="P450"/>
      <c r="Q450"/>
      <c r="R450"/>
      <c r="S450"/>
      <c r="T450"/>
      <c r="U450"/>
      <c r="V450"/>
      <c r="W450"/>
      <c r="X450"/>
      <c r="Y450"/>
      <c r="Z450"/>
      <c r="AA450"/>
      <c r="AB450"/>
      <c r="AC450"/>
      <c r="AD450"/>
      <c r="AE450"/>
      <c r="AF450"/>
      <c r="AG450"/>
      <c r="AH450"/>
      <c r="AI450"/>
      <c r="AJ450"/>
      <c r="AK450"/>
      <c r="AL450"/>
      <c r="AM450"/>
      <c r="AN450"/>
      <c r="AO450"/>
      <c r="AP450"/>
    </row>
    <row r="451" spans="1:42" ht="15">
      <c r="A451"/>
      <c r="B451"/>
      <c r="C451"/>
      <c r="D451"/>
      <c r="E451"/>
      <c r="F451"/>
      <c r="G451"/>
      <c r="H451"/>
      <c r="I451"/>
      <c r="J451"/>
      <c r="K451"/>
      <c r="L451"/>
      <c r="M451"/>
      <c r="N451"/>
      <c r="O451"/>
      <c r="P451"/>
      <c r="Q451"/>
      <c r="R451"/>
      <c r="S451"/>
      <c r="T451"/>
      <c r="U451"/>
      <c r="V451"/>
      <c r="W451"/>
      <c r="X451"/>
      <c r="Y451"/>
      <c r="Z451"/>
      <c r="AA451"/>
      <c r="AB451"/>
      <c r="AC451"/>
      <c r="AD451"/>
      <c r="AE451"/>
      <c r="AF451"/>
      <c r="AG451"/>
      <c r="AH451"/>
      <c r="AI451"/>
      <c r="AJ451"/>
      <c r="AK451"/>
      <c r="AL451"/>
      <c r="AM451"/>
      <c r="AN451"/>
      <c r="AO451"/>
      <c r="AP451"/>
    </row>
    <row r="452" spans="1:42" ht="15">
      <c r="A452"/>
      <c r="B452"/>
      <c r="C452"/>
      <c r="D452"/>
      <c r="E452"/>
      <c r="F452"/>
      <c r="G452"/>
      <c r="H452"/>
      <c r="I452"/>
      <c r="J452"/>
      <c r="K452"/>
      <c r="L452"/>
      <c r="M452"/>
      <c r="N452"/>
      <c r="O452"/>
      <c r="P452"/>
      <c r="Q452"/>
      <c r="R452"/>
      <c r="S452"/>
      <c r="T452"/>
      <c r="U452"/>
      <c r="V452"/>
      <c r="W452"/>
      <c r="X452"/>
      <c r="Y452"/>
      <c r="Z452"/>
      <c r="AA452"/>
      <c r="AB452"/>
      <c r="AC452"/>
      <c r="AD452"/>
      <c r="AE452"/>
      <c r="AF452"/>
      <c r="AG452"/>
      <c r="AH452"/>
      <c r="AI452"/>
      <c r="AJ452"/>
      <c r="AK452"/>
      <c r="AL452"/>
      <c r="AM452"/>
      <c r="AN452"/>
      <c r="AO452"/>
      <c r="AP452"/>
    </row>
    <row r="453" spans="1:42" ht="15">
      <c r="A453"/>
      <c r="B453"/>
      <c r="C453"/>
      <c r="D453"/>
      <c r="E453"/>
      <c r="F453"/>
      <c r="G453"/>
      <c r="H453"/>
      <c r="I453"/>
      <c r="J453"/>
      <c r="K453"/>
      <c r="L453"/>
      <c r="M453"/>
      <c r="N453"/>
      <c r="O453"/>
      <c r="P453"/>
      <c r="Q453"/>
      <c r="R453"/>
      <c r="S453"/>
      <c r="T453"/>
      <c r="U453"/>
      <c r="V453"/>
      <c r="W453"/>
      <c r="X453"/>
      <c r="Y453"/>
      <c r="Z453"/>
      <c r="AA453"/>
      <c r="AB453"/>
      <c r="AC453"/>
      <c r="AD453"/>
      <c r="AE453"/>
      <c r="AF453"/>
      <c r="AG453"/>
      <c r="AH453"/>
      <c r="AI453"/>
      <c r="AJ453"/>
      <c r="AK453"/>
      <c r="AL453"/>
      <c r="AM453"/>
      <c r="AN453"/>
      <c r="AO453"/>
      <c r="AP453"/>
    </row>
    <row r="454" spans="1:42" ht="15">
      <c r="A454"/>
      <c r="B454"/>
      <c r="C454"/>
      <c r="D454"/>
      <c r="E454"/>
      <c r="F454"/>
      <c r="G454"/>
      <c r="H454"/>
      <c r="I454"/>
      <c r="J454"/>
      <c r="K454"/>
      <c r="L454"/>
      <c r="M454"/>
      <c r="N454"/>
      <c r="O454"/>
      <c r="P454"/>
      <c r="Q454"/>
      <c r="R454"/>
      <c r="S454"/>
      <c r="T454"/>
      <c r="U454"/>
      <c r="V454"/>
      <c r="W454"/>
      <c r="X454"/>
      <c r="Y454"/>
      <c r="Z454"/>
      <c r="AA454"/>
      <c r="AB454"/>
      <c r="AC454"/>
      <c r="AD454"/>
      <c r="AE454"/>
      <c r="AF454"/>
      <c r="AG454"/>
      <c r="AH454"/>
      <c r="AI454"/>
      <c r="AJ454"/>
      <c r="AK454"/>
      <c r="AL454"/>
      <c r="AM454"/>
      <c r="AN454"/>
      <c r="AO454"/>
      <c r="AP454"/>
    </row>
    <row r="455" spans="1:42" ht="15">
      <c r="A455"/>
      <c r="B455"/>
      <c r="C455"/>
      <c r="D455"/>
      <c r="E455"/>
      <c r="F455"/>
      <c r="G455"/>
      <c r="H455"/>
      <c r="I455"/>
      <c r="J455"/>
      <c r="K455"/>
      <c r="L455"/>
      <c r="M455"/>
      <c r="N455"/>
      <c r="O455"/>
      <c r="P455"/>
      <c r="Q455"/>
      <c r="R455"/>
      <c r="S455"/>
      <c r="T455"/>
      <c r="U455"/>
      <c r="V455"/>
      <c r="W455"/>
      <c r="X455"/>
      <c r="Y455"/>
      <c r="Z455"/>
      <c r="AA455"/>
      <c r="AB455"/>
      <c r="AC455"/>
      <c r="AD455"/>
      <c r="AE455"/>
      <c r="AF455"/>
      <c r="AG455"/>
      <c r="AH455"/>
      <c r="AI455"/>
      <c r="AJ455"/>
      <c r="AK455"/>
      <c r="AL455"/>
      <c r="AM455"/>
      <c r="AN455"/>
      <c r="AO455"/>
      <c r="AP455"/>
    </row>
    <row r="456" spans="1:42" ht="15">
      <c r="A456"/>
      <c r="B456"/>
      <c r="C456"/>
      <c r="D456"/>
      <c r="E456"/>
      <c r="F456"/>
      <c r="G456"/>
      <c r="H456"/>
      <c r="I456"/>
      <c r="J456"/>
      <c r="K456"/>
      <c r="L456"/>
      <c r="M456"/>
      <c r="N456"/>
      <c r="O456"/>
      <c r="P456"/>
      <c r="Q456"/>
      <c r="R456"/>
      <c r="S456"/>
      <c r="T456"/>
      <c r="U456"/>
      <c r="V456"/>
      <c r="W456"/>
      <c r="X456"/>
      <c r="Y456"/>
      <c r="Z456"/>
      <c r="AA456"/>
      <c r="AB456"/>
      <c r="AC456"/>
      <c r="AD456"/>
      <c r="AE456"/>
      <c r="AF456"/>
      <c r="AG456"/>
      <c r="AH456"/>
      <c r="AI456"/>
      <c r="AJ456"/>
      <c r="AK456"/>
      <c r="AL456"/>
      <c r="AM456"/>
      <c r="AN456"/>
      <c r="AO456"/>
      <c r="AP456"/>
    </row>
    <row r="457" spans="1:42" ht="15">
      <c r="A457"/>
      <c r="B457"/>
      <c r="C457"/>
      <c r="D457"/>
      <c r="E457"/>
      <c r="F457"/>
      <c r="G457"/>
      <c r="H457"/>
      <c r="I457"/>
      <c r="J457"/>
      <c r="K457"/>
      <c r="L457"/>
      <c r="M457"/>
      <c r="N457"/>
      <c r="O457"/>
      <c r="P457"/>
      <c r="Q457"/>
      <c r="R457"/>
      <c r="S457"/>
      <c r="T457"/>
      <c r="U457"/>
      <c r="V457"/>
      <c r="W457"/>
      <c r="X457"/>
      <c r="Y457"/>
      <c r="Z457"/>
      <c r="AA457"/>
      <c r="AB457"/>
      <c r="AC457"/>
      <c r="AD457"/>
      <c r="AE457"/>
      <c r="AF457"/>
      <c r="AG457"/>
      <c r="AH457"/>
      <c r="AI457"/>
      <c r="AJ457"/>
      <c r="AK457"/>
      <c r="AL457"/>
      <c r="AM457"/>
      <c r="AN457"/>
      <c r="AO457"/>
      <c r="AP457"/>
    </row>
    <row r="458" spans="1:42" ht="15">
      <c r="A458"/>
      <c r="B458"/>
      <c r="C458"/>
      <c r="D458"/>
      <c r="E458"/>
      <c r="F458"/>
      <c r="G458"/>
      <c r="H458"/>
      <c r="I458"/>
      <c r="J458"/>
      <c r="K458"/>
      <c r="L458"/>
      <c r="M458"/>
      <c r="N458"/>
      <c r="O458"/>
      <c r="P458"/>
      <c r="Q458"/>
      <c r="R458"/>
      <c r="S458"/>
      <c r="T458"/>
      <c r="U458"/>
      <c r="V458"/>
      <c r="W458"/>
      <c r="X458"/>
      <c r="Y458"/>
      <c r="Z458"/>
      <c r="AA458"/>
      <c r="AB458"/>
      <c r="AC458"/>
      <c r="AD458"/>
      <c r="AE458"/>
      <c r="AF458"/>
      <c r="AG458"/>
      <c r="AH458"/>
      <c r="AI458"/>
      <c r="AJ458"/>
      <c r="AK458"/>
      <c r="AL458"/>
      <c r="AM458"/>
      <c r="AN458"/>
      <c r="AO458"/>
      <c r="AP458"/>
    </row>
    <row r="459" spans="1:42" ht="15">
      <c r="A459"/>
      <c r="B459"/>
      <c r="C459"/>
      <c r="D459"/>
      <c r="E459"/>
      <c r="F459"/>
      <c r="G459"/>
      <c r="H459"/>
      <c r="I459"/>
      <c r="J459"/>
      <c r="K459"/>
      <c r="L459"/>
      <c r="M459"/>
      <c r="N459"/>
      <c r="O459"/>
      <c r="P459"/>
      <c r="Q459"/>
      <c r="R459"/>
      <c r="S459"/>
      <c r="T459"/>
      <c r="U459"/>
      <c r="V459"/>
      <c r="W459"/>
      <c r="X459"/>
      <c r="Y459"/>
      <c r="Z459"/>
      <c r="AA459"/>
      <c r="AB459"/>
      <c r="AC459"/>
      <c r="AD459"/>
      <c r="AE459"/>
      <c r="AF459"/>
      <c r="AG459"/>
      <c r="AH459"/>
      <c r="AI459"/>
      <c r="AJ459"/>
      <c r="AK459"/>
      <c r="AL459"/>
      <c r="AM459"/>
      <c r="AN459"/>
      <c r="AO459"/>
      <c r="AP459"/>
    </row>
    <row r="460" spans="1:42" ht="15">
      <c r="A460"/>
      <c r="B460"/>
      <c r="C460"/>
      <c r="D460"/>
      <c r="E460"/>
      <c r="F460"/>
      <c r="G460"/>
      <c r="H460"/>
      <c r="I460"/>
      <c r="J460"/>
      <c r="K460"/>
      <c r="L460"/>
      <c r="M460"/>
      <c r="N460"/>
      <c r="O460"/>
      <c r="P460"/>
      <c r="Q460"/>
      <c r="R460"/>
      <c r="S460"/>
      <c r="T460"/>
      <c r="U460"/>
      <c r="V460"/>
      <c r="W460"/>
      <c r="X460"/>
      <c r="Y460"/>
      <c r="Z460"/>
      <c r="AA460"/>
      <c r="AB460"/>
      <c r="AC460"/>
      <c r="AD460"/>
      <c r="AE460"/>
      <c r="AF460"/>
      <c r="AG460"/>
      <c r="AH460"/>
      <c r="AI460"/>
      <c r="AJ460"/>
      <c r="AK460"/>
      <c r="AL460"/>
      <c r="AM460"/>
      <c r="AN460"/>
      <c r="AO460"/>
      <c r="AP460"/>
    </row>
    <row r="461" spans="1:42" ht="15">
      <c r="A461"/>
      <c r="B461"/>
      <c r="C461"/>
      <c r="D461"/>
      <c r="E461"/>
      <c r="F461"/>
      <c r="G461"/>
      <c r="H461"/>
      <c r="I461"/>
      <c r="J461"/>
      <c r="K461"/>
      <c r="L461"/>
      <c r="M461"/>
      <c r="N461"/>
      <c r="O461"/>
      <c r="P461"/>
      <c r="Q461"/>
      <c r="R461"/>
      <c r="S461"/>
      <c r="T461"/>
      <c r="U461"/>
      <c r="V461"/>
      <c r="W461"/>
      <c r="X461"/>
      <c r="Y461"/>
      <c r="Z461"/>
      <c r="AA461"/>
      <c r="AB461"/>
      <c r="AC461"/>
      <c r="AD461"/>
      <c r="AE461"/>
      <c r="AF461"/>
      <c r="AG461"/>
      <c r="AH461"/>
      <c r="AI461"/>
      <c r="AJ461"/>
      <c r="AK461"/>
      <c r="AL461"/>
      <c r="AM461"/>
      <c r="AN461"/>
      <c r="AO461"/>
      <c r="AP461"/>
    </row>
    <row r="462" spans="1:42" ht="15">
      <c r="A462"/>
      <c r="B462"/>
      <c r="C462"/>
      <c r="D462"/>
      <c r="E462"/>
      <c r="F462"/>
      <c r="G462"/>
      <c r="H462"/>
      <c r="I462"/>
      <c r="J462"/>
      <c r="K462"/>
      <c r="L462"/>
      <c r="M462"/>
      <c r="N462"/>
      <c r="O462"/>
      <c r="P462"/>
      <c r="Q462"/>
      <c r="R462"/>
      <c r="S462"/>
      <c r="T462"/>
      <c r="U462"/>
      <c r="V462"/>
      <c r="W462"/>
      <c r="X462"/>
      <c r="Y462"/>
      <c r="Z462"/>
      <c r="AA462"/>
      <c r="AB462"/>
      <c r="AC462"/>
      <c r="AD462"/>
      <c r="AE462"/>
      <c r="AF462"/>
      <c r="AG462"/>
      <c r="AH462"/>
      <c r="AI462"/>
      <c r="AJ462"/>
      <c r="AK462"/>
      <c r="AL462"/>
      <c r="AM462"/>
      <c r="AN462"/>
      <c r="AO462"/>
      <c r="AP462"/>
    </row>
    <row r="463" spans="1:42" ht="15">
      <c r="A463"/>
      <c r="B463"/>
      <c r="C463"/>
      <c r="D463"/>
      <c r="E463"/>
      <c r="F463"/>
      <c r="G463"/>
      <c r="H463"/>
      <c r="I463"/>
      <c r="J463"/>
      <c r="K463"/>
      <c r="L463"/>
      <c r="M463"/>
      <c r="N463"/>
      <c r="O463"/>
      <c r="P463"/>
      <c r="Q463"/>
      <c r="R463"/>
      <c r="S463"/>
      <c r="T463"/>
      <c r="U463"/>
      <c r="V463"/>
      <c r="W463"/>
      <c r="X463"/>
      <c r="Y463"/>
      <c r="Z463"/>
      <c r="AA463"/>
      <c r="AB463"/>
      <c r="AC463"/>
      <c r="AD463"/>
      <c r="AE463"/>
      <c r="AF463"/>
      <c r="AG463"/>
      <c r="AH463"/>
      <c r="AI463"/>
      <c r="AJ463"/>
      <c r="AK463"/>
      <c r="AL463"/>
      <c r="AM463"/>
      <c r="AN463"/>
      <c r="AO463"/>
      <c r="AP463"/>
    </row>
    <row r="464" spans="1:42" ht="15">
      <c r="A464"/>
      <c r="B464"/>
      <c r="C464"/>
      <c r="D464"/>
      <c r="E464"/>
      <c r="F464"/>
      <c r="G464"/>
      <c r="H464"/>
      <c r="I464"/>
      <c r="J464"/>
      <c r="K464"/>
      <c r="L464"/>
      <c r="M464"/>
      <c r="N464"/>
      <c r="O464"/>
      <c r="P464"/>
      <c r="Q464"/>
      <c r="R464"/>
      <c r="S464"/>
      <c r="T464"/>
      <c r="U464"/>
      <c r="V464"/>
      <c r="W464"/>
      <c r="X464"/>
      <c r="Y464"/>
      <c r="Z464"/>
      <c r="AA464"/>
      <c r="AB464"/>
      <c r="AC464"/>
      <c r="AD464"/>
      <c r="AE464"/>
      <c r="AF464"/>
      <c r="AG464"/>
      <c r="AH464"/>
      <c r="AI464"/>
      <c r="AJ464"/>
      <c r="AK464"/>
      <c r="AL464"/>
      <c r="AM464"/>
      <c r="AN464"/>
      <c r="AO464"/>
      <c r="AP464"/>
    </row>
    <row r="465" spans="1:42" ht="15">
      <c r="A465"/>
      <c r="B465"/>
      <c r="C465"/>
      <c r="D465"/>
      <c r="E465"/>
      <c r="F465"/>
      <c r="G465"/>
      <c r="H465"/>
      <c r="I465"/>
      <c r="J465"/>
      <c r="K465"/>
      <c r="L465"/>
      <c r="M465"/>
      <c r="N465"/>
      <c r="O465"/>
      <c r="P465"/>
      <c r="Q465"/>
      <c r="R465"/>
      <c r="S465"/>
      <c r="T465"/>
      <c r="U465"/>
      <c r="V465"/>
      <c r="W465"/>
      <c r="X465"/>
      <c r="Y465"/>
      <c r="Z465"/>
      <c r="AA465"/>
      <c r="AB465"/>
      <c r="AC465"/>
      <c r="AD465"/>
      <c r="AE465"/>
      <c r="AF465"/>
      <c r="AG465"/>
      <c r="AH465"/>
      <c r="AI465"/>
      <c r="AJ465"/>
      <c r="AK465"/>
      <c r="AL465"/>
      <c r="AM465"/>
      <c r="AN465"/>
      <c r="AO465"/>
      <c r="AP465"/>
    </row>
    <row r="466" spans="1:42" ht="15">
      <c r="A466"/>
      <c r="B466"/>
      <c r="C466"/>
      <c r="D466"/>
      <c r="E466"/>
      <c r="F466"/>
      <c r="G466"/>
      <c r="H466"/>
      <c r="I466"/>
      <c r="J466"/>
      <c r="K466"/>
      <c r="L466"/>
      <c r="M466"/>
      <c r="N466"/>
      <c r="O466"/>
      <c r="P466"/>
      <c r="Q466"/>
      <c r="R466"/>
      <c r="S466"/>
      <c r="T466"/>
      <c r="U466"/>
      <c r="V466"/>
      <c r="W466"/>
      <c r="X466"/>
      <c r="Y466"/>
      <c r="Z466"/>
      <c r="AA466"/>
      <c r="AB466"/>
      <c r="AC466"/>
      <c r="AD466"/>
      <c r="AE466"/>
      <c r="AF466"/>
      <c r="AG466"/>
      <c r="AH466"/>
      <c r="AI466"/>
      <c r="AJ466"/>
      <c r="AK466"/>
      <c r="AL466"/>
      <c r="AM466"/>
      <c r="AN466"/>
      <c r="AO466"/>
      <c r="AP466"/>
    </row>
    <row r="467" spans="1:42" ht="15">
      <c r="A467"/>
      <c r="B467"/>
      <c r="C467"/>
      <c r="D467"/>
      <c r="E467"/>
      <c r="F467"/>
      <c r="G467"/>
      <c r="H467"/>
      <c r="I467"/>
      <c r="J467"/>
      <c r="K467"/>
      <c r="L467"/>
      <c r="M467"/>
      <c r="N467"/>
      <c r="O467"/>
      <c r="P467"/>
      <c r="Q467"/>
      <c r="R467"/>
      <c r="S467"/>
      <c r="T467"/>
      <c r="U467"/>
      <c r="V467"/>
      <c r="W467"/>
      <c r="X467"/>
      <c r="Y467"/>
      <c r="Z467"/>
      <c r="AA467"/>
      <c r="AB467"/>
      <c r="AC467"/>
      <c r="AD467"/>
      <c r="AE467"/>
      <c r="AF467"/>
      <c r="AG467"/>
      <c r="AH467"/>
      <c r="AI467"/>
      <c r="AJ467"/>
      <c r="AK467"/>
      <c r="AL467"/>
      <c r="AM467"/>
      <c r="AN467"/>
      <c r="AO467"/>
      <c r="AP467"/>
    </row>
    <row r="468" spans="1:42" ht="15">
      <c r="A468"/>
      <c r="B468"/>
      <c r="C468"/>
      <c r="D468"/>
      <c r="E468"/>
      <c r="F468"/>
      <c r="G468"/>
      <c r="H468"/>
      <c r="I468"/>
      <c r="J468"/>
      <c r="K468"/>
      <c r="L468"/>
      <c r="M468"/>
      <c r="N468"/>
      <c r="O468"/>
      <c r="P468"/>
      <c r="Q468"/>
      <c r="R468"/>
      <c r="S468"/>
      <c r="T468"/>
      <c r="U468"/>
      <c r="V468"/>
      <c r="W468"/>
      <c r="X468"/>
      <c r="Y468"/>
      <c r="Z468"/>
      <c r="AA468"/>
      <c r="AB468"/>
      <c r="AC468"/>
      <c r="AD468"/>
      <c r="AE468"/>
      <c r="AF468"/>
      <c r="AG468"/>
      <c r="AH468"/>
      <c r="AI468"/>
      <c r="AJ468"/>
      <c r="AK468"/>
      <c r="AL468"/>
      <c r="AM468"/>
      <c r="AN468"/>
      <c r="AO468"/>
      <c r="AP468"/>
    </row>
    <row r="469" spans="1:42" ht="15">
      <c r="A469"/>
      <c r="B469"/>
      <c r="C469"/>
      <c r="D469"/>
      <c r="E469"/>
      <c r="F469"/>
      <c r="G469"/>
      <c r="H469"/>
      <c r="I469"/>
      <c r="J469"/>
      <c r="K469"/>
      <c r="L469"/>
      <c r="M469"/>
      <c r="N469"/>
      <c r="O469"/>
      <c r="P469"/>
      <c r="Q469"/>
      <c r="R469"/>
      <c r="S469"/>
      <c r="T469"/>
      <c r="U469"/>
      <c r="V469"/>
      <c r="W469"/>
      <c r="X469"/>
      <c r="Y469"/>
      <c r="Z469"/>
      <c r="AA469"/>
      <c r="AB469"/>
      <c r="AC469"/>
      <c r="AD469"/>
      <c r="AE469"/>
      <c r="AF469"/>
      <c r="AG469"/>
      <c r="AH469"/>
      <c r="AI469"/>
      <c r="AJ469"/>
      <c r="AK469"/>
      <c r="AL469"/>
      <c r="AM469"/>
      <c r="AN469"/>
      <c r="AO469"/>
      <c r="AP469"/>
    </row>
    <row r="470" spans="1:42" ht="15">
      <c r="A470"/>
      <c r="B470"/>
      <c r="C470"/>
      <c r="D470"/>
      <c r="E470"/>
      <c r="F470"/>
      <c r="G470"/>
      <c r="H470"/>
      <c r="I470"/>
      <c r="J470"/>
      <c r="K470"/>
      <c r="L470"/>
      <c r="M470"/>
      <c r="N470"/>
      <c r="O470"/>
      <c r="P470"/>
      <c r="Q470"/>
      <c r="R470"/>
      <c r="S470"/>
      <c r="T470"/>
      <c r="U470"/>
      <c r="V470"/>
      <c r="W470"/>
      <c r="X470"/>
      <c r="Y470"/>
      <c r="Z470"/>
      <c r="AA470"/>
      <c r="AB470"/>
      <c r="AC470"/>
      <c r="AD470"/>
      <c r="AE470"/>
      <c r="AF470"/>
      <c r="AG470"/>
      <c r="AH470"/>
      <c r="AI470"/>
      <c r="AJ470"/>
      <c r="AK470"/>
      <c r="AL470"/>
      <c r="AM470"/>
      <c r="AN470"/>
      <c r="AO470"/>
      <c r="AP470"/>
    </row>
    <row r="471" spans="1:42" ht="15">
      <c r="A471"/>
      <c r="B471"/>
      <c r="C471"/>
      <c r="D471"/>
      <c r="E471"/>
      <c r="F471"/>
      <c r="G471"/>
      <c r="H471"/>
      <c r="I471"/>
      <c r="J471"/>
      <c r="K471"/>
      <c r="L471"/>
      <c r="M471"/>
      <c r="N471"/>
      <c r="O471"/>
      <c r="P471"/>
      <c r="Q471"/>
      <c r="R471"/>
      <c r="S471"/>
      <c r="T471"/>
      <c r="U471"/>
      <c r="V471"/>
      <c r="W471"/>
      <c r="X471"/>
      <c r="Y471"/>
      <c r="Z471"/>
      <c r="AA471"/>
      <c r="AB471"/>
      <c r="AC471"/>
      <c r="AD471"/>
      <c r="AE471"/>
      <c r="AF471"/>
      <c r="AG471"/>
      <c r="AH471"/>
      <c r="AI471"/>
      <c r="AJ471"/>
      <c r="AK471"/>
      <c r="AL471"/>
      <c r="AM471"/>
      <c r="AN471"/>
      <c r="AO471"/>
      <c r="AP471"/>
    </row>
    <row r="472" spans="1:42" ht="15">
      <c r="A472"/>
      <c r="B472"/>
      <c r="C472"/>
      <c r="D472"/>
      <c r="E472"/>
      <c r="F472"/>
      <c r="G472"/>
      <c r="H472"/>
      <c r="I472"/>
      <c r="J472"/>
      <c r="K472"/>
      <c r="L472"/>
      <c r="M472"/>
      <c r="N472"/>
      <c r="O472"/>
      <c r="P472"/>
      <c r="Q472"/>
      <c r="R472"/>
      <c r="S472"/>
      <c r="T472"/>
      <c r="U472"/>
      <c r="V472"/>
      <c r="W472"/>
      <c r="X472"/>
      <c r="Y472"/>
      <c r="Z472"/>
      <c r="AA472"/>
      <c r="AB472"/>
      <c r="AC472"/>
      <c r="AD472"/>
      <c r="AE472"/>
      <c r="AF472"/>
      <c r="AG472"/>
      <c r="AH472"/>
      <c r="AI472"/>
      <c r="AJ472"/>
      <c r="AK472"/>
      <c r="AL472"/>
      <c r="AM472"/>
      <c r="AN472"/>
      <c r="AO472"/>
      <c r="AP472"/>
    </row>
    <row r="473" spans="1:42" ht="15">
      <c r="A473"/>
      <c r="B473"/>
      <c r="C473"/>
      <c r="D473"/>
      <c r="E473"/>
      <c r="F473"/>
      <c r="G473"/>
      <c r="H473"/>
      <c r="I473"/>
      <c r="J473"/>
      <c r="K473"/>
      <c r="L473"/>
      <c r="M473"/>
      <c r="N473"/>
      <c r="O473"/>
      <c r="P473"/>
      <c r="Q473"/>
      <c r="R473"/>
      <c r="S473"/>
      <c r="T473"/>
      <c r="U473"/>
      <c r="V473"/>
      <c r="W473"/>
      <c r="X473"/>
      <c r="Y473"/>
      <c r="Z473"/>
      <c r="AA473"/>
      <c r="AB473"/>
      <c r="AC473"/>
      <c r="AD473"/>
      <c r="AE473"/>
      <c r="AF473"/>
      <c r="AG473"/>
      <c r="AH473"/>
      <c r="AI473"/>
      <c r="AJ473"/>
      <c r="AK473"/>
      <c r="AL473"/>
      <c r="AM473"/>
      <c r="AN473"/>
      <c r="AO473"/>
      <c r="AP473"/>
    </row>
    <row r="474" spans="1:42" ht="15">
      <c r="A474"/>
      <c r="B474"/>
      <c r="C474"/>
      <c r="D474"/>
      <c r="E474"/>
      <c r="F474"/>
      <c r="G474"/>
      <c r="H474"/>
      <c r="I474"/>
      <c r="J474"/>
      <c r="K474"/>
      <c r="L474"/>
      <c r="M474"/>
      <c r="N474"/>
      <c r="O474"/>
      <c r="P474"/>
      <c r="Q474"/>
      <c r="R474"/>
      <c r="S474"/>
      <c r="T474"/>
      <c r="U474"/>
      <c r="V474"/>
      <c r="W474"/>
      <c r="X474"/>
      <c r="Y474"/>
      <c r="Z474"/>
      <c r="AA474"/>
      <c r="AB474"/>
      <c r="AC474"/>
      <c r="AD474"/>
      <c r="AE474"/>
      <c r="AF474"/>
      <c r="AG474"/>
      <c r="AH474"/>
      <c r="AI474"/>
      <c r="AJ474"/>
      <c r="AK474"/>
      <c r="AL474"/>
      <c r="AM474"/>
      <c r="AN474"/>
      <c r="AO474"/>
      <c r="AP474"/>
    </row>
    <row r="475" spans="1:42" ht="15">
      <c r="A475"/>
      <c r="B475"/>
      <c r="C475"/>
      <c r="D475"/>
      <c r="E475"/>
      <c r="F475"/>
      <c r="G475"/>
      <c r="H475"/>
      <c r="I475"/>
      <c r="J475"/>
      <c r="K475"/>
      <c r="L475"/>
      <c r="M475"/>
      <c r="N475"/>
      <c r="O475"/>
      <c r="P475"/>
      <c r="Q475"/>
      <c r="R475"/>
      <c r="S475"/>
      <c r="T475"/>
      <c r="U475"/>
      <c r="V475"/>
      <c r="W475"/>
      <c r="X475"/>
      <c r="Y475"/>
      <c r="Z475"/>
      <c r="AA475"/>
      <c r="AB475"/>
      <c r="AC475"/>
      <c r="AD475"/>
      <c r="AE475"/>
      <c r="AF475"/>
      <c r="AG475"/>
      <c r="AH475"/>
      <c r="AI475"/>
      <c r="AJ475"/>
      <c r="AK475"/>
      <c r="AL475"/>
      <c r="AM475"/>
      <c r="AN475"/>
      <c r="AO475"/>
      <c r="AP475"/>
    </row>
    <row r="476" spans="1:42" ht="15">
      <c r="A476"/>
      <c r="B476"/>
      <c r="C476"/>
      <c r="D476"/>
      <c r="E476"/>
      <c r="F476"/>
      <c r="G476"/>
      <c r="H476"/>
      <c r="I476"/>
      <c r="J476"/>
      <c r="K476"/>
      <c r="L476"/>
      <c r="M476"/>
      <c r="N476"/>
      <c r="O476"/>
      <c r="P476"/>
      <c r="Q476"/>
      <c r="R476"/>
      <c r="S476"/>
      <c r="T476"/>
      <c r="U476"/>
      <c r="V476"/>
      <c r="W476"/>
      <c r="X476"/>
      <c r="Y476"/>
      <c r="Z476"/>
      <c r="AA476"/>
      <c r="AB476"/>
      <c r="AC476"/>
      <c r="AD476"/>
      <c r="AE476"/>
      <c r="AF476"/>
      <c r="AG476"/>
      <c r="AH476"/>
      <c r="AI476"/>
      <c r="AJ476"/>
      <c r="AK476"/>
      <c r="AL476"/>
      <c r="AM476"/>
      <c r="AN476"/>
      <c r="AO476"/>
      <c r="AP476"/>
    </row>
    <row r="477" spans="1:42" ht="15">
      <c r="A477"/>
      <c r="B477"/>
      <c r="C477"/>
      <c r="D477"/>
      <c r="E477"/>
      <c r="F477"/>
      <c r="G477"/>
      <c r="H477"/>
      <c r="I477"/>
      <c r="J477"/>
      <c r="K477"/>
      <c r="L477"/>
      <c r="M477"/>
      <c r="N477"/>
      <c r="O477"/>
      <c r="P477"/>
      <c r="Q477"/>
      <c r="R477"/>
      <c r="S477"/>
      <c r="T477"/>
      <c r="U477"/>
      <c r="V477"/>
      <c r="W477"/>
      <c r="X477"/>
      <c r="Y477"/>
      <c r="Z477"/>
      <c r="AA477"/>
      <c r="AB477"/>
      <c r="AC477"/>
      <c r="AD477"/>
      <c r="AE477"/>
      <c r="AF477"/>
      <c r="AG477"/>
      <c r="AH477"/>
      <c r="AI477"/>
      <c r="AJ477"/>
      <c r="AK477"/>
      <c r="AL477"/>
      <c r="AM477"/>
      <c r="AN477"/>
      <c r="AO477"/>
      <c r="AP477"/>
    </row>
    <row r="478" spans="1:42" ht="15">
      <c r="A478"/>
      <c r="B478"/>
      <c r="C478"/>
      <c r="D478"/>
      <c r="E478"/>
      <c r="F478"/>
      <c r="G478"/>
      <c r="H478"/>
      <c r="I478"/>
      <c r="J478"/>
      <c r="K478"/>
      <c r="L478"/>
      <c r="M478"/>
      <c r="N478"/>
      <c r="O478"/>
      <c r="P478"/>
      <c r="Q478"/>
      <c r="R478"/>
      <c r="S478"/>
      <c r="T478"/>
      <c r="U478"/>
      <c r="V478"/>
      <c r="W478"/>
      <c r="X478"/>
      <c r="Y478"/>
      <c r="Z478"/>
      <c r="AA478"/>
      <c r="AB478"/>
      <c r="AC478"/>
      <c r="AD478"/>
      <c r="AE478"/>
      <c r="AF478"/>
      <c r="AG478"/>
      <c r="AH478"/>
      <c r="AI478"/>
      <c r="AJ478"/>
      <c r="AK478"/>
      <c r="AL478"/>
      <c r="AM478"/>
      <c r="AN478"/>
      <c r="AO478"/>
      <c r="AP478"/>
    </row>
    <row r="479" spans="1:42" ht="15">
      <c r="A479"/>
      <c r="B479"/>
      <c r="C479"/>
      <c r="D479"/>
      <c r="E479"/>
      <c r="F479"/>
      <c r="G479"/>
      <c r="H479"/>
      <c r="I479"/>
      <c r="J479"/>
      <c r="K479"/>
      <c r="L479"/>
      <c r="M479"/>
      <c r="N479"/>
      <c r="O479"/>
      <c r="P479"/>
      <c r="Q479"/>
      <c r="R479"/>
      <c r="S479"/>
      <c r="T479"/>
      <c r="U479"/>
      <c r="V479"/>
      <c r="W479"/>
      <c r="X479"/>
      <c r="Y479"/>
      <c r="Z479"/>
      <c r="AA479"/>
      <c r="AB479"/>
      <c r="AC479"/>
      <c r="AD479"/>
      <c r="AE479"/>
      <c r="AF479"/>
      <c r="AG479"/>
      <c r="AH479"/>
      <c r="AI479"/>
      <c r="AJ479"/>
      <c r="AK479"/>
      <c r="AL479"/>
      <c r="AM479"/>
      <c r="AN479"/>
      <c r="AO479"/>
      <c r="AP479"/>
    </row>
    <row r="480" spans="1:42" ht="15">
      <c r="A480"/>
      <c r="B480"/>
      <c r="C480"/>
      <c r="D480"/>
      <c r="E480"/>
      <c r="F480"/>
      <c r="G480"/>
      <c r="H480"/>
      <c r="I480"/>
      <c r="J480"/>
      <c r="K480"/>
      <c r="L480"/>
      <c r="M480"/>
      <c r="N480"/>
      <c r="O480"/>
      <c r="P480"/>
      <c r="Q480"/>
      <c r="R480"/>
      <c r="S480"/>
      <c r="T480"/>
      <c r="U480"/>
      <c r="V480"/>
      <c r="W480"/>
      <c r="X480"/>
      <c r="Y480"/>
      <c r="Z480"/>
      <c r="AA480"/>
      <c r="AB480"/>
      <c r="AC480"/>
      <c r="AD480"/>
      <c r="AE480"/>
      <c r="AF480"/>
      <c r="AG480"/>
      <c r="AH480"/>
      <c r="AI480"/>
      <c r="AJ480"/>
      <c r="AK480"/>
      <c r="AL480"/>
      <c r="AM480"/>
      <c r="AN480"/>
      <c r="AO480"/>
      <c r="AP480"/>
    </row>
    <row r="481" spans="1:42" ht="15">
      <c r="A481"/>
      <c r="B481"/>
      <c r="C481"/>
      <c r="D481"/>
      <c r="E481"/>
      <c r="F481"/>
      <c r="G481"/>
      <c r="H481"/>
      <c r="I481"/>
      <c r="J481"/>
      <c r="K481"/>
      <c r="L481"/>
      <c r="M481"/>
      <c r="N481"/>
      <c r="O481"/>
      <c r="P481"/>
      <c r="Q481"/>
      <c r="R481"/>
      <c r="S481"/>
      <c r="T481"/>
      <c r="U481"/>
      <c r="V481"/>
      <c r="W481"/>
      <c r="X481"/>
      <c r="Y481"/>
      <c r="Z481"/>
      <c r="AA481"/>
      <c r="AB481"/>
      <c r="AC481"/>
      <c r="AD481"/>
      <c r="AE481"/>
      <c r="AF481"/>
      <c r="AG481"/>
      <c r="AH481"/>
      <c r="AI481"/>
      <c r="AJ481"/>
      <c r="AK481"/>
      <c r="AL481"/>
      <c r="AM481"/>
      <c r="AN481"/>
      <c r="AO481"/>
      <c r="AP481"/>
    </row>
    <row r="482" spans="1:42" ht="15">
      <c r="A482"/>
      <c r="B482"/>
      <c r="C482"/>
      <c r="D482"/>
      <c r="E482"/>
      <c r="F482"/>
      <c r="G482"/>
      <c r="H482"/>
      <c r="I482"/>
      <c r="J482"/>
      <c r="K482"/>
      <c r="L482"/>
      <c r="M482"/>
      <c r="N482"/>
      <c r="O482"/>
      <c r="P482"/>
      <c r="Q482"/>
      <c r="R482"/>
      <c r="S482"/>
      <c r="T482"/>
      <c r="U482"/>
      <c r="V482"/>
      <c r="W482"/>
      <c r="X482"/>
      <c r="Y482"/>
      <c r="Z482"/>
      <c r="AA482"/>
      <c r="AB482"/>
      <c r="AC482"/>
      <c r="AD482"/>
      <c r="AE482"/>
      <c r="AF482"/>
      <c r="AG482"/>
      <c r="AH482"/>
      <c r="AI482"/>
      <c r="AJ482"/>
      <c r="AK482"/>
      <c r="AL482"/>
      <c r="AM482"/>
      <c r="AN482"/>
      <c r="AO482"/>
      <c r="AP482"/>
    </row>
    <row r="483" spans="1:42" ht="15">
      <c r="A483"/>
      <c r="B483"/>
      <c r="C483"/>
      <c r="D483"/>
      <c r="E483"/>
      <c r="F483"/>
      <c r="G483"/>
      <c r="H483"/>
      <c r="I483"/>
      <c r="J483"/>
      <c r="K483"/>
      <c r="L483"/>
      <c r="M483"/>
      <c r="N483"/>
      <c r="O483"/>
      <c r="P483"/>
      <c r="Q483"/>
      <c r="R483"/>
      <c r="S483"/>
      <c r="T483"/>
      <c r="U483"/>
      <c r="V483"/>
      <c r="W483"/>
      <c r="X483"/>
      <c r="Y483"/>
      <c r="Z483"/>
      <c r="AA483"/>
      <c r="AB483"/>
      <c r="AC483"/>
      <c r="AD483"/>
      <c r="AE483"/>
      <c r="AF483"/>
      <c r="AG483"/>
      <c r="AH483"/>
      <c r="AI483"/>
      <c r="AJ483"/>
      <c r="AK483"/>
      <c r="AL483"/>
      <c r="AM483"/>
      <c r="AN483"/>
      <c r="AO483"/>
      <c r="AP483"/>
    </row>
    <row r="484" spans="1:42" ht="15">
      <c r="A484"/>
      <c r="B484"/>
      <c r="C484"/>
      <c r="D484"/>
      <c r="E484"/>
      <c r="F484"/>
      <c r="G484"/>
      <c r="H484"/>
      <c r="I484"/>
      <c r="J484"/>
      <c r="K484"/>
      <c r="L484"/>
      <c r="M484"/>
      <c r="N484"/>
      <c r="O484"/>
      <c r="P484"/>
      <c r="Q484"/>
      <c r="R484"/>
      <c r="S484"/>
      <c r="T484"/>
      <c r="U484"/>
      <c r="V484"/>
      <c r="W484"/>
      <c r="X484"/>
      <c r="Y484"/>
      <c r="Z484"/>
      <c r="AA484"/>
      <c r="AB484"/>
      <c r="AC484"/>
      <c r="AD484"/>
      <c r="AE484"/>
      <c r="AF484"/>
      <c r="AG484"/>
      <c r="AH484"/>
      <c r="AI484"/>
      <c r="AJ484"/>
      <c r="AK484"/>
      <c r="AL484"/>
      <c r="AM484"/>
      <c r="AN484"/>
      <c r="AO484"/>
      <c r="AP484"/>
    </row>
    <row r="485" spans="1:42" ht="15">
      <c r="A485"/>
      <c r="B485"/>
      <c r="C485"/>
      <c r="D485"/>
      <c r="E485"/>
      <c r="F485"/>
      <c r="G485"/>
      <c r="H485"/>
      <c r="I485"/>
      <c r="J485"/>
      <c r="K485"/>
      <c r="L485"/>
      <c r="M485"/>
      <c r="N485"/>
      <c r="O485"/>
      <c r="P485"/>
      <c r="Q485"/>
      <c r="R485"/>
      <c r="S485"/>
      <c r="T485"/>
      <c r="U485"/>
      <c r="V485"/>
      <c r="W485"/>
      <c r="X485"/>
      <c r="Y485"/>
      <c r="Z485"/>
      <c r="AA485"/>
      <c r="AB485"/>
      <c r="AC485"/>
      <c r="AD485"/>
      <c r="AE485"/>
      <c r="AF485"/>
      <c r="AG485"/>
      <c r="AH485"/>
      <c r="AI485"/>
      <c r="AJ485"/>
      <c r="AK485"/>
      <c r="AL485"/>
      <c r="AM485"/>
      <c r="AN485"/>
      <c r="AO485"/>
      <c r="AP485"/>
    </row>
    <row r="486" spans="1:42" ht="15">
      <c r="A486"/>
      <c r="B486"/>
      <c r="C486"/>
      <c r="D486"/>
      <c r="E486"/>
      <c r="F486"/>
      <c r="G486"/>
      <c r="H486"/>
      <c r="I486"/>
      <c r="J486"/>
      <c r="K486"/>
      <c r="L486"/>
      <c r="M486"/>
      <c r="N486"/>
      <c r="O486"/>
      <c r="P486"/>
      <c r="Q486"/>
      <c r="R486"/>
      <c r="S486"/>
      <c r="T486"/>
      <c r="U486"/>
      <c r="V486"/>
      <c r="W486"/>
      <c r="X486"/>
      <c r="Y486"/>
      <c r="Z486"/>
      <c r="AA486"/>
      <c r="AB486"/>
      <c r="AC486"/>
      <c r="AD486"/>
      <c r="AE486"/>
      <c r="AF486"/>
      <c r="AG486"/>
      <c r="AH486"/>
      <c r="AI486"/>
      <c r="AJ486"/>
      <c r="AK486"/>
      <c r="AL486"/>
      <c r="AM486"/>
      <c r="AN486"/>
      <c r="AO486"/>
      <c r="AP486"/>
    </row>
    <row r="487" spans="1:42" ht="15">
      <c r="A487"/>
      <c r="B487"/>
      <c r="C487"/>
      <c r="D487"/>
      <c r="E487"/>
      <c r="F487"/>
      <c r="G487"/>
      <c r="H487"/>
      <c r="I487"/>
      <c r="J487"/>
      <c r="K487"/>
      <c r="L487"/>
      <c r="M487"/>
      <c r="N487"/>
      <c r="O487"/>
      <c r="P487"/>
      <c r="Q487"/>
      <c r="R487"/>
      <c r="S487"/>
      <c r="T487"/>
      <c r="U487"/>
      <c r="V487"/>
      <c r="W487"/>
      <c r="X487"/>
      <c r="Y487"/>
      <c r="Z487"/>
      <c r="AA487"/>
      <c r="AB487"/>
      <c r="AC487"/>
      <c r="AD487"/>
      <c r="AE487"/>
      <c r="AF487"/>
      <c r="AG487"/>
      <c r="AH487"/>
      <c r="AI487"/>
      <c r="AJ487"/>
      <c r="AK487"/>
      <c r="AL487"/>
      <c r="AM487"/>
      <c r="AN487"/>
      <c r="AO487"/>
      <c r="AP487"/>
    </row>
    <row r="488" spans="1:42" ht="15">
      <c r="A488"/>
      <c r="B488"/>
      <c r="C488"/>
      <c r="D488"/>
      <c r="E488"/>
      <c r="F488"/>
      <c r="G488"/>
      <c r="H488"/>
      <c r="I488"/>
      <c r="J488"/>
      <c r="K488"/>
      <c r="L488"/>
      <c r="M488"/>
      <c r="N488"/>
      <c r="O488"/>
      <c r="P488"/>
      <c r="Q488"/>
      <c r="R488"/>
      <c r="S488"/>
      <c r="T488"/>
      <c r="U488"/>
      <c r="V488"/>
      <c r="W488"/>
      <c r="X488"/>
      <c r="Y488"/>
      <c r="Z488"/>
      <c r="AA488"/>
      <c r="AB488"/>
      <c r="AC488"/>
      <c r="AD488"/>
      <c r="AE488"/>
      <c r="AF488"/>
      <c r="AG488"/>
      <c r="AH488"/>
      <c r="AI488"/>
      <c r="AJ488"/>
      <c r="AK488"/>
      <c r="AL488"/>
      <c r="AM488"/>
      <c r="AN488"/>
      <c r="AO488"/>
      <c r="AP488"/>
    </row>
    <row r="489" spans="1:42" ht="15">
      <c r="A489"/>
      <c r="B489"/>
      <c r="C489"/>
      <c r="D489"/>
      <c r="E489"/>
      <c r="F489"/>
      <c r="G489"/>
      <c r="H489"/>
      <c r="I489"/>
      <c r="J489"/>
      <c r="K489"/>
      <c r="L489"/>
      <c r="M489"/>
      <c r="N489"/>
      <c r="O489"/>
      <c r="P489"/>
      <c r="Q489"/>
      <c r="R489"/>
      <c r="S489"/>
      <c r="T489"/>
      <c r="U489"/>
      <c r="V489"/>
      <c r="W489"/>
      <c r="X489"/>
      <c r="Y489"/>
      <c r="Z489"/>
      <c r="AA489"/>
      <c r="AB489"/>
      <c r="AC489"/>
      <c r="AD489"/>
      <c r="AE489"/>
      <c r="AF489"/>
      <c r="AG489"/>
      <c r="AH489"/>
      <c r="AI489"/>
      <c r="AJ489"/>
      <c r="AK489"/>
      <c r="AL489"/>
      <c r="AM489"/>
      <c r="AN489"/>
      <c r="AO489"/>
      <c r="AP489"/>
    </row>
    <row r="490" spans="1:42" ht="15">
      <c r="A490"/>
      <c r="B490"/>
      <c r="C490"/>
      <c r="D490"/>
      <c r="E490"/>
      <c r="F490"/>
      <c r="G490"/>
      <c r="H490"/>
      <c r="I490"/>
      <c r="J490"/>
      <c r="K490"/>
      <c r="L490"/>
      <c r="M490"/>
      <c r="N490"/>
      <c r="O490"/>
      <c r="P490"/>
      <c r="Q490"/>
      <c r="R490"/>
      <c r="S490"/>
      <c r="T490"/>
      <c r="U490"/>
      <c r="V490"/>
      <c r="W490"/>
      <c r="X490"/>
      <c r="Y490"/>
      <c r="Z490"/>
      <c r="AA490"/>
      <c r="AB490"/>
      <c r="AC490"/>
      <c r="AD490"/>
      <c r="AE490"/>
      <c r="AF490"/>
      <c r="AG490"/>
      <c r="AH490"/>
      <c r="AI490"/>
      <c r="AJ490"/>
      <c r="AK490"/>
      <c r="AL490"/>
      <c r="AM490"/>
      <c r="AN490"/>
      <c r="AO490"/>
      <c r="AP490"/>
    </row>
    <row r="491" spans="1:42" ht="15">
      <c r="A491"/>
      <c r="B491"/>
      <c r="C491"/>
      <c r="D491"/>
      <c r="E491"/>
      <c r="F491"/>
      <c r="G491"/>
      <c r="H491"/>
      <c r="I491"/>
      <c r="J491"/>
      <c r="K491"/>
      <c r="L491"/>
      <c r="M491"/>
      <c r="N491"/>
      <c r="O491"/>
      <c r="P491"/>
      <c r="Q491"/>
      <c r="R491"/>
      <c r="S491"/>
      <c r="T491"/>
      <c r="U491"/>
      <c r="V491"/>
      <c r="W491"/>
      <c r="X491"/>
      <c r="Y491"/>
      <c r="Z491"/>
      <c r="AA491"/>
      <c r="AB491"/>
      <c r="AC491"/>
      <c r="AD491"/>
      <c r="AE491"/>
      <c r="AF491"/>
      <c r="AG491"/>
      <c r="AH491"/>
      <c r="AI491"/>
      <c r="AJ491"/>
      <c r="AK491"/>
      <c r="AL491"/>
      <c r="AM491"/>
      <c r="AN491"/>
      <c r="AO491"/>
      <c r="AP491"/>
    </row>
    <row r="492" spans="1:42" ht="15">
      <c r="A492"/>
      <c r="B492"/>
      <c r="C492"/>
      <c r="D492"/>
      <c r="E492"/>
      <c r="F492"/>
      <c r="G492"/>
      <c r="H492"/>
      <c r="I492"/>
      <c r="J492"/>
      <c r="K492"/>
      <c r="L492"/>
      <c r="M492"/>
      <c r="N492"/>
      <c r="O492"/>
      <c r="P492"/>
      <c r="Q492"/>
      <c r="R492"/>
      <c r="S492"/>
      <c r="T492"/>
      <c r="U492"/>
      <c r="V492"/>
      <c r="W492"/>
      <c r="X492"/>
      <c r="Y492"/>
      <c r="Z492"/>
      <c r="AA492"/>
      <c r="AB492"/>
      <c r="AC492"/>
      <c r="AD492"/>
      <c r="AE492"/>
      <c r="AF492"/>
      <c r="AG492"/>
      <c r="AH492"/>
      <c r="AI492"/>
      <c r="AJ492"/>
      <c r="AK492"/>
      <c r="AL492"/>
      <c r="AM492"/>
      <c r="AN492"/>
      <c r="AO492"/>
      <c r="AP492"/>
    </row>
    <row r="493" spans="1:42" ht="15">
      <c r="A493"/>
      <c r="B493"/>
      <c r="C493"/>
      <c r="D493"/>
      <c r="E493"/>
      <c r="F493"/>
      <c r="G493"/>
      <c r="H493"/>
      <c r="I493"/>
      <c r="J493"/>
      <c r="K493"/>
      <c r="L493"/>
      <c r="M493"/>
      <c r="N493"/>
      <c r="O493"/>
      <c r="P493"/>
      <c r="Q493"/>
      <c r="R493"/>
      <c r="S493"/>
      <c r="T493"/>
      <c r="U493"/>
      <c r="V493"/>
      <c r="W493"/>
      <c r="X493"/>
      <c r="Y493"/>
      <c r="Z493"/>
      <c r="AA493"/>
      <c r="AB493"/>
      <c r="AC493"/>
      <c r="AD493"/>
      <c r="AE493"/>
      <c r="AF493"/>
      <c r="AG493"/>
      <c r="AH493"/>
      <c r="AI493"/>
      <c r="AJ493"/>
      <c r="AK493"/>
      <c r="AL493"/>
      <c r="AM493"/>
      <c r="AN493"/>
      <c r="AO493"/>
      <c r="AP493"/>
    </row>
    <row r="494" spans="1:42" ht="15">
      <c r="A494"/>
      <c r="B494"/>
      <c r="C494"/>
      <c r="D494"/>
      <c r="E494"/>
      <c r="F494"/>
      <c r="G494"/>
      <c r="H494"/>
      <c r="I494"/>
      <c r="J494"/>
      <c r="K494"/>
      <c r="L494"/>
      <c r="M494"/>
      <c r="N494"/>
      <c r="O494"/>
      <c r="P494"/>
      <c r="Q494"/>
      <c r="R494"/>
      <c r="S494"/>
      <c r="T494"/>
      <c r="U494"/>
      <c r="V494"/>
      <c r="W494"/>
      <c r="X494"/>
      <c r="Y494"/>
      <c r="Z494"/>
      <c r="AA494"/>
      <c r="AB494"/>
      <c r="AC494"/>
      <c r="AD494"/>
      <c r="AE494"/>
      <c r="AF494"/>
      <c r="AG494"/>
      <c r="AH494"/>
      <c r="AI494"/>
      <c r="AJ494"/>
      <c r="AK494"/>
      <c r="AL494"/>
      <c r="AM494"/>
      <c r="AN494"/>
      <c r="AO494"/>
      <c r="AP494"/>
    </row>
    <row r="495" spans="1:42" ht="15">
      <c r="A495"/>
      <c r="B495"/>
      <c r="C495"/>
      <c r="D495"/>
      <c r="E495"/>
      <c r="F495"/>
      <c r="G495"/>
      <c r="H495"/>
      <c r="I495"/>
      <c r="J495"/>
      <c r="K495"/>
      <c r="L495"/>
      <c r="M495"/>
      <c r="N495"/>
      <c r="O495"/>
      <c r="P495"/>
      <c r="Q495"/>
      <c r="R495"/>
      <c r="S495"/>
      <c r="T495"/>
      <c r="U495"/>
      <c r="V495"/>
      <c r="W495"/>
      <c r="X495"/>
      <c r="Y495"/>
      <c r="Z495"/>
      <c r="AA495"/>
      <c r="AB495"/>
      <c r="AC495"/>
      <c r="AD495"/>
      <c r="AE495"/>
      <c r="AF495"/>
      <c r="AG495"/>
      <c r="AH495"/>
      <c r="AI495"/>
      <c r="AJ495"/>
      <c r="AK495"/>
      <c r="AL495"/>
      <c r="AM495"/>
      <c r="AN495"/>
      <c r="AO495"/>
      <c r="AP495"/>
    </row>
    <row r="496" spans="1:42" ht="15">
      <c r="A496"/>
      <c r="B496"/>
      <c r="C496"/>
      <c r="D496"/>
      <c r="E496"/>
      <c r="F496"/>
      <c r="G496"/>
      <c r="H496"/>
      <c r="I496"/>
      <c r="J496"/>
      <c r="K496"/>
      <c r="L496"/>
      <c r="M496"/>
      <c r="N496"/>
      <c r="O496"/>
      <c r="P496"/>
      <c r="Q496"/>
      <c r="R496"/>
      <c r="S496"/>
      <c r="T496"/>
      <c r="U496"/>
      <c r="V496"/>
      <c r="W496"/>
      <c r="X496"/>
      <c r="Y496"/>
      <c r="Z496"/>
      <c r="AA496"/>
      <c r="AB496"/>
      <c r="AC496"/>
      <c r="AD496"/>
      <c r="AE496"/>
      <c r="AF496"/>
      <c r="AG496"/>
      <c r="AH496"/>
      <c r="AI496"/>
      <c r="AJ496"/>
      <c r="AK496"/>
      <c r="AL496"/>
      <c r="AM496"/>
      <c r="AN496"/>
      <c r="AO496"/>
      <c r="AP496"/>
    </row>
    <row r="497" spans="1:42" ht="15">
      <c r="A497"/>
      <c r="B497"/>
      <c r="C497"/>
      <c r="D497"/>
      <c r="E497"/>
      <c r="F497"/>
      <c r="G497"/>
      <c r="H497"/>
      <c r="I497"/>
      <c r="J497"/>
      <c r="K497"/>
      <c r="L497"/>
      <c r="M497"/>
      <c r="N497"/>
      <c r="O497"/>
      <c r="P497"/>
      <c r="Q497"/>
      <c r="R497"/>
      <c r="S497"/>
      <c r="T497"/>
      <c r="U497"/>
      <c r="V497"/>
      <c r="W497"/>
      <c r="X497"/>
      <c r="Y497"/>
      <c r="Z497"/>
      <c r="AA497"/>
      <c r="AB497"/>
      <c r="AC497"/>
      <c r="AD497"/>
      <c r="AE497"/>
      <c r="AF497"/>
      <c r="AG497"/>
      <c r="AH497"/>
      <c r="AI497"/>
      <c r="AJ497"/>
      <c r="AK497"/>
      <c r="AL497"/>
      <c r="AM497"/>
      <c r="AN497"/>
      <c r="AO497"/>
      <c r="AP497"/>
    </row>
    <row r="498" spans="1:42" ht="15">
      <c r="A498"/>
      <c r="B498"/>
      <c r="C498"/>
      <c r="D498"/>
      <c r="E498"/>
      <c r="F498"/>
      <c r="G498"/>
      <c r="H498"/>
      <c r="I498"/>
      <c r="J498"/>
      <c r="K498"/>
      <c r="L498"/>
      <c r="M498"/>
      <c r="N498"/>
      <c r="O498"/>
      <c r="P498"/>
      <c r="Q498"/>
      <c r="R498"/>
      <c r="S498"/>
      <c r="T498"/>
      <c r="U498"/>
      <c r="V498"/>
      <c r="W498"/>
      <c r="X498"/>
      <c r="Y498"/>
      <c r="Z498"/>
      <c r="AA498"/>
      <c r="AB498"/>
      <c r="AC498"/>
      <c r="AD498"/>
      <c r="AE498"/>
      <c r="AF498"/>
      <c r="AG498"/>
      <c r="AH498"/>
      <c r="AI498"/>
      <c r="AJ498"/>
      <c r="AK498"/>
      <c r="AL498"/>
      <c r="AM498"/>
      <c r="AN498"/>
      <c r="AO498"/>
      <c r="AP498"/>
    </row>
    <row r="499" spans="1:42" ht="15">
      <c r="A499"/>
      <c r="B499"/>
      <c r="C499"/>
      <c r="D499"/>
      <c r="E499"/>
      <c r="F499"/>
      <c r="G499"/>
      <c r="H499"/>
      <c r="I499"/>
      <c r="J499"/>
      <c r="K499"/>
      <c r="L499"/>
      <c r="M499"/>
      <c r="N499"/>
      <c r="O499"/>
      <c r="P499"/>
      <c r="Q499"/>
      <c r="R499"/>
      <c r="S499"/>
      <c r="T499"/>
      <c r="U499"/>
      <c r="V499"/>
      <c r="W499"/>
      <c r="X499"/>
      <c r="Y499"/>
      <c r="Z499"/>
      <c r="AA499"/>
      <c r="AB499"/>
      <c r="AC499"/>
      <c r="AD499"/>
      <c r="AE499"/>
      <c r="AF499"/>
      <c r="AG499"/>
      <c r="AH499"/>
      <c r="AI499"/>
      <c r="AJ499"/>
      <c r="AK499"/>
      <c r="AL499"/>
      <c r="AM499"/>
      <c r="AN499"/>
      <c r="AO499"/>
      <c r="AP499"/>
    </row>
    <row r="500" spans="1:42" ht="15">
      <c r="A500"/>
      <c r="B500"/>
      <c r="C500"/>
      <c r="D500"/>
      <c r="E500"/>
      <c r="F500"/>
      <c r="G500"/>
      <c r="H500"/>
      <c r="I500"/>
      <c r="J500"/>
      <c r="K500"/>
      <c r="L500"/>
      <c r="M500"/>
      <c r="N500"/>
      <c r="O500"/>
      <c r="P500"/>
      <c r="Q500"/>
      <c r="R500"/>
      <c r="S500"/>
      <c r="T500"/>
      <c r="U500"/>
      <c r="V500"/>
      <c r="W500"/>
      <c r="X500"/>
      <c r="Y500"/>
      <c r="Z500"/>
      <c r="AA500"/>
      <c r="AB500"/>
      <c r="AC500"/>
      <c r="AD500"/>
      <c r="AE500"/>
      <c r="AF500"/>
      <c r="AG500"/>
      <c r="AH500"/>
      <c r="AI500"/>
      <c r="AJ500"/>
      <c r="AK500"/>
      <c r="AL500"/>
      <c r="AM500"/>
      <c r="AN500"/>
      <c r="AO500"/>
      <c r="AP500"/>
    </row>
    <row r="501" spans="1:42" ht="15">
      <c r="A501"/>
      <c r="B501"/>
      <c r="C501"/>
      <c r="D501"/>
      <c r="E501"/>
      <c r="F501"/>
      <c r="G501"/>
      <c r="H501"/>
      <c r="I501"/>
      <c r="J501"/>
      <c r="K501"/>
      <c r="L501"/>
      <c r="M501"/>
      <c r="N501"/>
      <c r="O501"/>
      <c r="P501"/>
      <c r="Q501"/>
      <c r="R501"/>
      <c r="S501"/>
      <c r="T501"/>
      <c r="U501"/>
      <c r="V501"/>
      <c r="W501"/>
      <c r="X501"/>
      <c r="Y501"/>
      <c r="Z501"/>
      <c r="AA501"/>
      <c r="AB501"/>
      <c r="AC501"/>
      <c r="AD501"/>
      <c r="AE501"/>
      <c r="AF501"/>
      <c r="AG501"/>
      <c r="AH501"/>
      <c r="AI501"/>
      <c r="AJ501"/>
      <c r="AK501"/>
      <c r="AL501"/>
      <c r="AM501"/>
      <c r="AN501"/>
      <c r="AO501"/>
      <c r="AP501"/>
    </row>
    <row r="502" spans="1:42" ht="15">
      <c r="A502"/>
      <c r="B502"/>
      <c r="C502"/>
      <c r="D502"/>
      <c r="E502"/>
      <c r="F502"/>
      <c r="G502"/>
      <c r="H502"/>
      <c r="I502"/>
      <c r="J502"/>
      <c r="K502"/>
      <c r="L502"/>
      <c r="M502"/>
      <c r="N502"/>
      <c r="O502"/>
      <c r="P502"/>
      <c r="Q502"/>
      <c r="R502"/>
      <c r="S502"/>
      <c r="T502"/>
      <c r="U502"/>
      <c r="V502"/>
      <c r="W502"/>
      <c r="X502"/>
      <c r="Y502"/>
      <c r="Z502"/>
      <c r="AA502"/>
      <c r="AB502"/>
      <c r="AC502"/>
      <c r="AD502"/>
      <c r="AE502"/>
      <c r="AF502"/>
      <c r="AG502"/>
      <c r="AH502"/>
      <c r="AI502"/>
      <c r="AJ502"/>
      <c r="AK502"/>
      <c r="AL502"/>
      <c r="AM502"/>
      <c r="AN502"/>
      <c r="AO502"/>
      <c r="AP502"/>
    </row>
    <row r="503" spans="1:42" ht="15">
      <c r="A503"/>
      <c r="B503"/>
      <c r="C503"/>
      <c r="D503"/>
      <c r="E503"/>
      <c r="F503"/>
      <c r="G503"/>
      <c r="H503"/>
      <c r="I503"/>
      <c r="J503"/>
      <c r="K503"/>
      <c r="L503"/>
      <c r="M503"/>
      <c r="N503"/>
      <c r="O503"/>
      <c r="P503"/>
      <c r="Q503"/>
      <c r="R503"/>
      <c r="S503"/>
      <c r="T503"/>
      <c r="U503"/>
      <c r="V503"/>
      <c r="W503"/>
      <c r="X503"/>
      <c r="Y503"/>
      <c r="Z503"/>
      <c r="AA503"/>
      <c r="AB503"/>
      <c r="AC503"/>
      <c r="AD503"/>
      <c r="AE503"/>
      <c r="AF503"/>
      <c r="AG503"/>
      <c r="AH503"/>
      <c r="AI503"/>
      <c r="AJ503"/>
      <c r="AK503"/>
      <c r="AL503"/>
      <c r="AM503"/>
      <c r="AN503"/>
      <c r="AO503"/>
      <c r="AP503"/>
    </row>
    <row r="504" spans="1:42" ht="15">
      <c r="A504"/>
      <c r="B504"/>
      <c r="C504"/>
      <c r="D504"/>
      <c r="E504"/>
      <c r="F504"/>
      <c r="G504"/>
      <c r="H504"/>
      <c r="I504"/>
      <c r="J504"/>
      <c r="K504"/>
      <c r="L504"/>
      <c r="M504"/>
      <c r="N504"/>
      <c r="O504"/>
      <c r="P504"/>
      <c r="Q504"/>
      <c r="R504"/>
      <c r="S504"/>
      <c r="T504"/>
      <c r="U504"/>
      <c r="V504"/>
      <c r="W504"/>
      <c r="X504"/>
      <c r="Y504"/>
      <c r="Z504"/>
      <c r="AA504"/>
      <c r="AB504"/>
      <c r="AC504"/>
      <c r="AD504"/>
      <c r="AE504"/>
      <c r="AF504"/>
      <c r="AG504"/>
      <c r="AH504"/>
      <c r="AI504"/>
      <c r="AJ504"/>
      <c r="AK504"/>
      <c r="AL504"/>
      <c r="AM504"/>
      <c r="AN504"/>
      <c r="AO504"/>
      <c r="AP504"/>
    </row>
    <row r="505" spans="1:42" ht="15">
      <c r="A505"/>
      <c r="B505"/>
      <c r="C505"/>
      <c r="D505"/>
      <c r="E505"/>
      <c r="F505"/>
      <c r="G505"/>
      <c r="H505"/>
      <c r="I505"/>
      <c r="J505"/>
      <c r="K505"/>
      <c r="L505"/>
      <c r="M505"/>
      <c r="N505"/>
      <c r="O505"/>
      <c r="P505"/>
      <c r="Q505"/>
      <c r="R505"/>
      <c r="S505"/>
      <c r="T505"/>
      <c r="U505"/>
      <c r="V505"/>
      <c r="W505"/>
      <c r="X505"/>
      <c r="Y505"/>
      <c r="Z505"/>
      <c r="AA505"/>
      <c r="AB505"/>
      <c r="AC505"/>
      <c r="AD505"/>
      <c r="AE505"/>
      <c r="AF505"/>
      <c r="AG505"/>
      <c r="AH505"/>
      <c r="AI505"/>
      <c r="AJ505"/>
      <c r="AK505"/>
      <c r="AL505"/>
      <c r="AM505"/>
      <c r="AN505"/>
      <c r="AO505"/>
      <c r="AP505"/>
    </row>
    <row r="506" spans="1:42" ht="15">
      <c r="A506"/>
      <c r="B506"/>
      <c r="C506"/>
      <c r="D506"/>
      <c r="E506"/>
      <c r="F506"/>
      <c r="G506"/>
      <c r="H506"/>
      <c r="I506"/>
      <c r="J506"/>
      <c r="K506"/>
      <c r="L506"/>
      <c r="M506"/>
      <c r="N506"/>
      <c r="O506"/>
      <c r="P506"/>
      <c r="Q506"/>
      <c r="R506"/>
      <c r="S506"/>
      <c r="T506"/>
      <c r="U506"/>
      <c r="V506"/>
      <c r="W506"/>
      <c r="X506"/>
      <c r="Y506"/>
      <c r="Z506"/>
      <c r="AA506"/>
      <c r="AB506"/>
      <c r="AC506"/>
      <c r="AD506"/>
      <c r="AE506"/>
      <c r="AF506"/>
      <c r="AG506"/>
      <c r="AH506"/>
      <c r="AI506"/>
      <c r="AJ506"/>
      <c r="AK506"/>
      <c r="AL506"/>
      <c r="AM506"/>
      <c r="AN506"/>
      <c r="AO506"/>
      <c r="AP506"/>
    </row>
    <row r="507" spans="1:42" ht="15">
      <c r="A507"/>
      <c r="B507"/>
      <c r="C507"/>
      <c r="D507"/>
      <c r="E507"/>
      <c r="F507"/>
      <c r="G507"/>
      <c r="H507"/>
      <c r="I507"/>
      <c r="J507"/>
      <c r="K507"/>
      <c r="L507"/>
      <c r="M507"/>
      <c r="N507"/>
      <c r="O507"/>
      <c r="P507"/>
      <c r="Q507"/>
      <c r="R507"/>
      <c r="S507"/>
      <c r="T507"/>
      <c r="U507"/>
      <c r="V507"/>
      <c r="W507"/>
      <c r="X507"/>
      <c r="Y507"/>
      <c r="Z507"/>
      <c r="AA507"/>
      <c r="AB507"/>
      <c r="AC507"/>
      <c r="AD507"/>
      <c r="AE507"/>
      <c r="AF507"/>
      <c r="AG507"/>
      <c r="AH507"/>
      <c r="AI507"/>
      <c r="AJ507"/>
      <c r="AK507"/>
      <c r="AL507"/>
      <c r="AM507"/>
      <c r="AN507"/>
      <c r="AO507"/>
      <c r="AP507"/>
    </row>
    <row r="508" spans="1:42" ht="15">
      <c r="A508"/>
      <c r="B508"/>
      <c r="C508"/>
      <c r="D508"/>
      <c r="E508"/>
      <c r="F508"/>
      <c r="G508"/>
      <c r="H508"/>
      <c r="I508"/>
      <c r="J508"/>
      <c r="K508"/>
      <c r="L508"/>
      <c r="M508"/>
      <c r="N508"/>
      <c r="O508"/>
      <c r="P508"/>
      <c r="Q508"/>
      <c r="R508"/>
      <c r="S508"/>
      <c r="T508"/>
      <c r="U508"/>
      <c r="V508"/>
      <c r="W508"/>
      <c r="X508"/>
      <c r="Y508"/>
      <c r="Z508"/>
      <c r="AA508"/>
      <c r="AB508"/>
      <c r="AC508"/>
      <c r="AD508"/>
      <c r="AE508"/>
      <c r="AF508"/>
      <c r="AG508"/>
      <c r="AH508"/>
      <c r="AI508"/>
      <c r="AJ508"/>
      <c r="AK508"/>
      <c r="AL508"/>
      <c r="AM508"/>
      <c r="AN508"/>
      <c r="AO508"/>
      <c r="AP508"/>
    </row>
    <row r="509" spans="1:42" ht="15">
      <c r="A509"/>
      <c r="B509"/>
      <c r="C509"/>
      <c r="D509"/>
      <c r="E509"/>
      <c r="F509"/>
      <c r="G509"/>
      <c r="H509"/>
      <c r="I509"/>
      <c r="J509"/>
      <c r="K509"/>
      <c r="L509"/>
      <c r="M509"/>
      <c r="N509"/>
      <c r="O509"/>
      <c r="P509"/>
      <c r="Q509"/>
      <c r="R509"/>
      <c r="S509"/>
      <c r="T509"/>
      <c r="U509"/>
      <c r="V509"/>
      <c r="W509"/>
      <c r="X509"/>
      <c r="Y509"/>
      <c r="Z509"/>
      <c r="AA509"/>
      <c r="AB509"/>
      <c r="AC509"/>
      <c r="AD509"/>
      <c r="AE509"/>
      <c r="AF509"/>
      <c r="AG509"/>
      <c r="AH509"/>
      <c r="AI509"/>
      <c r="AJ509"/>
      <c r="AK509"/>
      <c r="AL509"/>
      <c r="AM509"/>
      <c r="AN509"/>
      <c r="AO509"/>
      <c r="AP509"/>
    </row>
    <row r="510" spans="1:42" ht="15">
      <c r="A510"/>
      <c r="B510"/>
      <c r="C510"/>
      <c r="D510"/>
      <c r="E510"/>
      <c r="F510"/>
      <c r="G510"/>
      <c r="H510"/>
      <c r="I510"/>
      <c r="J510"/>
      <c r="K510"/>
      <c r="L510"/>
      <c r="M510"/>
      <c r="N510"/>
      <c r="O510"/>
      <c r="P510"/>
      <c r="Q510"/>
      <c r="R510"/>
      <c r="S510"/>
      <c r="T510"/>
      <c r="U510"/>
      <c r="V510"/>
      <c r="W510"/>
      <c r="X510"/>
      <c r="Y510"/>
      <c r="Z510"/>
      <c r="AA510"/>
      <c r="AB510"/>
      <c r="AC510"/>
      <c r="AD510"/>
      <c r="AE510"/>
      <c r="AF510"/>
      <c r="AG510"/>
      <c r="AH510"/>
      <c r="AI510"/>
      <c r="AJ510"/>
      <c r="AK510"/>
      <c r="AL510"/>
      <c r="AM510"/>
      <c r="AN510"/>
      <c r="AO510"/>
      <c r="AP510"/>
    </row>
    <row r="511" spans="1:42" ht="15">
      <c r="A511"/>
      <c r="B511"/>
      <c r="C511"/>
      <c r="D511"/>
      <c r="E511"/>
      <c r="F511"/>
      <c r="G511"/>
      <c r="H511"/>
      <c r="I511"/>
      <c r="J511"/>
      <c r="K511"/>
      <c r="L511"/>
      <c r="M511"/>
      <c r="N511"/>
      <c r="O511"/>
      <c r="P511"/>
      <c r="Q511"/>
      <c r="R511"/>
      <c r="S511"/>
      <c r="T511"/>
      <c r="U511"/>
      <c r="V511"/>
      <c r="W511"/>
      <c r="X511"/>
      <c r="Y511"/>
      <c r="Z511"/>
      <c r="AA511"/>
      <c r="AB511"/>
      <c r="AC511"/>
      <c r="AD511"/>
      <c r="AE511"/>
      <c r="AF511"/>
      <c r="AG511"/>
      <c r="AH511"/>
      <c r="AI511"/>
      <c r="AJ511"/>
      <c r="AK511"/>
      <c r="AL511"/>
      <c r="AM511"/>
      <c r="AN511"/>
      <c r="AO511"/>
      <c r="AP511"/>
    </row>
    <row r="512" spans="1:42" ht="15">
      <c r="A512"/>
      <c r="B512"/>
      <c r="C512"/>
      <c r="D512"/>
      <c r="E512"/>
      <c r="F512"/>
      <c r="G512"/>
      <c r="H512"/>
      <c r="I512"/>
      <c r="J512"/>
      <c r="K512"/>
      <c r="L512"/>
      <c r="M512"/>
      <c r="N512"/>
      <c r="O512"/>
      <c r="P512"/>
      <c r="Q512"/>
      <c r="R512"/>
      <c r="S512"/>
      <c r="T512"/>
      <c r="U512"/>
      <c r="V512"/>
      <c r="W512"/>
      <c r="X512"/>
      <c r="Y512"/>
      <c r="Z512"/>
      <c r="AA512"/>
      <c r="AB512"/>
      <c r="AC512"/>
      <c r="AD512"/>
      <c r="AE512"/>
      <c r="AF512"/>
      <c r="AG512"/>
      <c r="AH512"/>
      <c r="AI512"/>
      <c r="AJ512"/>
      <c r="AK512"/>
      <c r="AL512"/>
      <c r="AM512"/>
      <c r="AN512"/>
      <c r="AO512"/>
      <c r="AP512"/>
    </row>
    <row r="513" spans="1:42" ht="15">
      <c r="A513"/>
      <c r="B513"/>
      <c r="C513"/>
      <c r="D513"/>
      <c r="E513"/>
      <c r="F513"/>
      <c r="G513"/>
      <c r="H513"/>
      <c r="I513"/>
      <c r="J513"/>
      <c r="K513"/>
      <c r="L513"/>
      <c r="M513"/>
      <c r="N513"/>
      <c r="O513"/>
      <c r="P513"/>
      <c r="Q513"/>
      <c r="R513"/>
      <c r="S513"/>
      <c r="T513"/>
      <c r="U513"/>
      <c r="V513"/>
      <c r="W513"/>
      <c r="X513"/>
      <c r="Y513"/>
      <c r="Z513"/>
      <c r="AA513"/>
      <c r="AB513"/>
      <c r="AC513"/>
      <c r="AD513"/>
      <c r="AE513"/>
      <c r="AF513"/>
      <c r="AG513"/>
      <c r="AH513"/>
      <c r="AI513"/>
      <c r="AJ513"/>
      <c r="AK513"/>
      <c r="AL513"/>
      <c r="AM513"/>
      <c r="AN513"/>
      <c r="AO513"/>
      <c r="AP513"/>
    </row>
    <row r="514" spans="1:42" ht="15">
      <c r="A514"/>
      <c r="B514"/>
      <c r="C514"/>
      <c r="D514"/>
      <c r="E514"/>
      <c r="F514"/>
      <c r="G514"/>
      <c r="H514"/>
      <c r="I514"/>
      <c r="J514"/>
      <c r="K514"/>
      <c r="L514"/>
      <c r="M514"/>
      <c r="N514"/>
      <c r="O514"/>
      <c r="P514"/>
      <c r="Q514"/>
      <c r="R514"/>
      <c r="S514"/>
      <c r="T514"/>
      <c r="U514"/>
      <c r="V514"/>
      <c r="W514"/>
      <c r="X514"/>
      <c r="Y514"/>
      <c r="Z514"/>
      <c r="AA514"/>
      <c r="AB514"/>
      <c r="AC514"/>
      <c r="AD514"/>
      <c r="AE514"/>
      <c r="AF514"/>
      <c r="AG514"/>
      <c r="AH514"/>
      <c r="AI514"/>
      <c r="AJ514"/>
      <c r="AK514"/>
      <c r="AL514"/>
      <c r="AM514"/>
      <c r="AN514"/>
      <c r="AO514"/>
      <c r="AP514"/>
    </row>
    <row r="515" spans="1:42" ht="15">
      <c r="A515"/>
      <c r="B515"/>
      <c r="C515"/>
      <c r="D515"/>
      <c r="E515"/>
      <c r="F515"/>
      <c r="G515"/>
      <c r="H515"/>
      <c r="I515"/>
      <c r="J515"/>
      <c r="K515"/>
      <c r="L515"/>
      <c r="M515"/>
      <c r="N515"/>
      <c r="O515"/>
      <c r="P515"/>
      <c r="Q515"/>
      <c r="R515"/>
      <c r="S515"/>
      <c r="T515"/>
      <c r="U515"/>
      <c r="V515"/>
      <c r="W515"/>
      <c r="X515"/>
      <c r="Y515"/>
      <c r="Z515"/>
      <c r="AA515"/>
      <c r="AB515"/>
      <c r="AC515"/>
      <c r="AD515"/>
      <c r="AE515"/>
      <c r="AF515"/>
      <c r="AG515"/>
      <c r="AH515"/>
      <c r="AI515"/>
      <c r="AJ515"/>
      <c r="AK515"/>
      <c r="AL515"/>
      <c r="AM515"/>
      <c r="AN515"/>
      <c r="AO515"/>
      <c r="AP515"/>
    </row>
    <row r="516" spans="1:42" ht="15">
      <c r="A516"/>
      <c r="B516"/>
      <c r="C516"/>
      <c r="D516"/>
      <c r="E516"/>
      <c r="F516"/>
      <c r="G516"/>
      <c r="H516"/>
      <c r="I516"/>
      <c r="J516"/>
      <c r="K516"/>
      <c r="L516"/>
      <c r="M516"/>
      <c r="N516"/>
      <c r="O516"/>
      <c r="P516"/>
      <c r="Q516"/>
      <c r="R516"/>
      <c r="S516"/>
      <c r="T516"/>
      <c r="U516"/>
      <c r="V516"/>
      <c r="W516"/>
      <c r="X516"/>
      <c r="Y516"/>
      <c r="Z516"/>
      <c r="AA516"/>
      <c r="AB516"/>
      <c r="AC516"/>
      <c r="AD516"/>
      <c r="AE516"/>
      <c r="AF516"/>
      <c r="AG516"/>
      <c r="AH516"/>
      <c r="AI516"/>
      <c r="AJ516"/>
      <c r="AK516"/>
      <c r="AL516"/>
      <c r="AM516"/>
      <c r="AN516"/>
      <c r="AO516"/>
      <c r="AP516"/>
    </row>
    <row r="517" spans="1:42" ht="15">
      <c r="A517"/>
      <c r="B517"/>
      <c r="C517"/>
      <c r="D517"/>
      <c r="E517"/>
      <c r="F517"/>
      <c r="G517"/>
      <c r="H517"/>
      <c r="I517"/>
      <c r="J517"/>
      <c r="K517"/>
      <c r="L517"/>
      <c r="M517"/>
      <c r="N517"/>
      <c r="O517"/>
      <c r="P517"/>
      <c r="Q517"/>
      <c r="R517"/>
      <c r="S517"/>
      <c r="T517"/>
      <c r="U517"/>
      <c r="V517"/>
      <c r="W517"/>
      <c r="X517"/>
      <c r="Y517"/>
      <c r="Z517"/>
      <c r="AA517"/>
      <c r="AB517"/>
      <c r="AC517"/>
      <c r="AD517"/>
      <c r="AE517"/>
      <c r="AF517"/>
      <c r="AG517"/>
      <c r="AH517"/>
      <c r="AI517"/>
      <c r="AJ517"/>
      <c r="AK517"/>
      <c r="AL517"/>
      <c r="AM517"/>
      <c r="AN517"/>
      <c r="AO517"/>
      <c r="AP517"/>
    </row>
    <row r="518" spans="1:42" ht="15">
      <c r="A518"/>
      <c r="B518"/>
      <c r="C518"/>
      <c r="D518"/>
      <c r="E518"/>
      <c r="F518"/>
      <c r="G518"/>
      <c r="H518"/>
      <c r="I518"/>
      <c r="J518"/>
      <c r="K518"/>
      <c r="L518"/>
      <c r="M518"/>
      <c r="N518"/>
      <c r="O518"/>
      <c r="P518"/>
      <c r="Q518"/>
      <c r="R518"/>
      <c r="S518"/>
      <c r="T518"/>
      <c r="U518"/>
      <c r="V518"/>
      <c r="W518"/>
      <c r="X518"/>
      <c r="Y518"/>
      <c r="Z518"/>
      <c r="AA518"/>
      <c r="AB518"/>
      <c r="AC518"/>
      <c r="AD518"/>
      <c r="AE518"/>
      <c r="AF518"/>
      <c r="AG518"/>
      <c r="AH518"/>
      <c r="AI518"/>
      <c r="AJ518"/>
      <c r="AK518"/>
      <c r="AL518"/>
      <c r="AM518"/>
      <c r="AN518"/>
      <c r="AO518"/>
      <c r="AP518"/>
    </row>
    <row r="519" spans="1:42" ht="15">
      <c r="A519"/>
      <c r="B519"/>
      <c r="C519"/>
      <c r="D519"/>
      <c r="E519"/>
      <c r="F519"/>
      <c r="G519"/>
      <c r="H519"/>
      <c r="I519"/>
      <c r="J519"/>
      <c r="K519"/>
      <c r="L519"/>
      <c r="M519"/>
      <c r="N519"/>
      <c r="O519"/>
      <c r="P519"/>
      <c r="Q519"/>
      <c r="R519"/>
      <c r="S519"/>
      <c r="T519"/>
      <c r="U519"/>
      <c r="V519"/>
      <c r="W519"/>
      <c r="X519"/>
      <c r="Y519"/>
      <c r="Z519"/>
      <c r="AA519"/>
      <c r="AB519"/>
      <c r="AC519"/>
      <c r="AD519"/>
      <c r="AE519"/>
      <c r="AF519"/>
      <c r="AG519"/>
      <c r="AH519"/>
      <c r="AI519"/>
      <c r="AJ519"/>
      <c r="AK519"/>
      <c r="AL519"/>
      <c r="AM519"/>
      <c r="AN519"/>
      <c r="AO519"/>
      <c r="AP519"/>
    </row>
    <row r="520" spans="1:42" ht="15">
      <c r="A520"/>
      <c r="B520"/>
      <c r="C520"/>
      <c r="D520"/>
      <c r="E520"/>
      <c r="F520"/>
      <c r="G520"/>
      <c r="H520"/>
      <c r="I520"/>
      <c r="J520"/>
      <c r="K520"/>
      <c r="L520"/>
      <c r="M520"/>
      <c r="N520"/>
      <c r="O520"/>
      <c r="P520"/>
      <c r="Q520"/>
      <c r="R520"/>
      <c r="S520"/>
      <c r="T520"/>
      <c r="U520"/>
      <c r="V520"/>
      <c r="W520"/>
      <c r="X520"/>
      <c r="Y520"/>
      <c r="Z520"/>
      <c r="AA520"/>
      <c r="AB520"/>
      <c r="AC520"/>
      <c r="AD520"/>
      <c r="AE520"/>
      <c r="AF520"/>
      <c r="AG520"/>
      <c r="AH520"/>
      <c r="AI520"/>
      <c r="AJ520"/>
      <c r="AK520"/>
      <c r="AL520"/>
      <c r="AM520"/>
      <c r="AN520"/>
      <c r="AO520"/>
      <c r="AP520"/>
    </row>
    <row r="521" spans="1:42" ht="15">
      <c r="A521"/>
      <c r="B521"/>
      <c r="C521"/>
      <c r="D521"/>
      <c r="E521"/>
      <c r="F521"/>
      <c r="G521"/>
      <c r="H521"/>
      <c r="I521"/>
      <c r="J521"/>
      <c r="K521"/>
      <c r="L521"/>
      <c r="M521"/>
      <c r="N521"/>
      <c r="O521"/>
      <c r="P521"/>
      <c r="Q521"/>
      <c r="R521"/>
      <c r="S521"/>
      <c r="T521"/>
      <c r="U521"/>
      <c r="V521"/>
      <c r="W521"/>
      <c r="X521"/>
      <c r="Y521"/>
      <c r="Z521"/>
      <c r="AA521"/>
      <c r="AB521"/>
      <c r="AC521"/>
      <c r="AD521"/>
      <c r="AE521"/>
      <c r="AF521"/>
      <c r="AG521"/>
      <c r="AH521"/>
      <c r="AI521"/>
      <c r="AJ521"/>
      <c r="AK521"/>
      <c r="AL521"/>
      <c r="AM521"/>
      <c r="AN521"/>
      <c r="AO521"/>
      <c r="AP521"/>
    </row>
    <row r="522" spans="1:42" ht="15">
      <c r="A522"/>
      <c r="B522"/>
      <c r="C522"/>
      <c r="D522"/>
      <c r="E522"/>
      <c r="F522"/>
      <c r="G522"/>
      <c r="H522"/>
      <c r="I522"/>
      <c r="J522"/>
      <c r="K522"/>
      <c r="L522"/>
      <c r="M522"/>
      <c r="N522"/>
      <c r="O522"/>
      <c r="P522"/>
      <c r="Q522"/>
      <c r="R522"/>
      <c r="S522"/>
      <c r="T522"/>
      <c r="U522"/>
      <c r="V522"/>
      <c r="W522"/>
      <c r="X522"/>
      <c r="Y522"/>
      <c r="Z522"/>
      <c r="AA522"/>
      <c r="AB522"/>
      <c r="AC522"/>
      <c r="AD522"/>
      <c r="AE522"/>
      <c r="AF522"/>
      <c r="AG522"/>
      <c r="AH522"/>
      <c r="AI522"/>
      <c r="AJ522"/>
      <c r="AK522"/>
      <c r="AL522"/>
      <c r="AM522"/>
      <c r="AN522"/>
      <c r="AO522"/>
      <c r="AP522"/>
    </row>
    <row r="523" spans="1:42" ht="15">
      <c r="A523"/>
      <c r="B523"/>
      <c r="C523"/>
      <c r="D523"/>
      <c r="E523"/>
      <c r="F523"/>
      <c r="G523"/>
      <c r="H523"/>
      <c r="I523"/>
      <c r="J523"/>
      <c r="K523"/>
      <c r="L523"/>
      <c r="M523"/>
      <c r="N523"/>
      <c r="O523"/>
      <c r="P523"/>
      <c r="Q523"/>
      <c r="R523"/>
      <c r="S523"/>
      <c r="T523"/>
      <c r="U523"/>
      <c r="V523"/>
      <c r="W523"/>
      <c r="X523"/>
      <c r="Y523"/>
      <c r="Z523"/>
      <c r="AA523"/>
      <c r="AB523"/>
      <c r="AC523"/>
      <c r="AD523"/>
      <c r="AE523"/>
      <c r="AF523"/>
      <c r="AG523"/>
      <c r="AH523"/>
      <c r="AI523"/>
      <c r="AJ523"/>
      <c r="AK523"/>
      <c r="AL523"/>
      <c r="AM523"/>
      <c r="AN523"/>
      <c r="AO523"/>
      <c r="AP523"/>
    </row>
    <row r="524" spans="1:42" ht="15">
      <c r="A524"/>
      <c r="B524"/>
      <c r="C524"/>
      <c r="D524"/>
      <c r="E524"/>
      <c r="F524"/>
      <c r="G524"/>
      <c r="H524"/>
      <c r="I524"/>
      <c r="J524"/>
      <c r="K524"/>
      <c r="L524"/>
      <c r="M524"/>
      <c r="N524"/>
      <c r="O524"/>
      <c r="P524"/>
      <c r="Q524"/>
      <c r="R524"/>
      <c r="S524"/>
      <c r="T524"/>
      <c r="U524"/>
      <c r="V524"/>
      <c r="W524"/>
      <c r="X524"/>
      <c r="Y524"/>
      <c r="Z524"/>
      <c r="AA524"/>
      <c r="AB524"/>
      <c r="AC524"/>
      <c r="AD524"/>
      <c r="AE524"/>
      <c r="AF524"/>
      <c r="AG524"/>
      <c r="AH524"/>
      <c r="AI524"/>
      <c r="AJ524"/>
      <c r="AK524"/>
      <c r="AL524"/>
      <c r="AM524"/>
      <c r="AN524"/>
      <c r="AO524"/>
      <c r="AP524"/>
    </row>
    <row r="525" spans="1:42" ht="15">
      <c r="A525"/>
      <c r="B525"/>
      <c r="C525"/>
      <c r="D525"/>
      <c r="E525"/>
      <c r="F525"/>
      <c r="G525"/>
      <c r="H525"/>
      <c r="I525"/>
      <c r="J525"/>
      <c r="K525"/>
      <c r="L525"/>
      <c r="M525"/>
      <c r="N525"/>
      <c r="O525"/>
      <c r="P525"/>
      <c r="Q525"/>
      <c r="R525"/>
      <c r="S525"/>
      <c r="T525"/>
      <c r="U525"/>
      <c r="V525"/>
      <c r="W525"/>
      <c r="X525"/>
      <c r="Y525"/>
      <c r="Z525"/>
      <c r="AA525"/>
      <c r="AB525"/>
      <c r="AC525"/>
      <c r="AD525"/>
      <c r="AE525"/>
      <c r="AF525"/>
      <c r="AG525"/>
      <c r="AH525"/>
      <c r="AI525"/>
      <c r="AJ525"/>
      <c r="AK525"/>
      <c r="AL525"/>
      <c r="AM525"/>
      <c r="AN525"/>
      <c r="AO525"/>
      <c r="AP525"/>
    </row>
    <row r="526" spans="1:42" ht="15">
      <c r="A526"/>
      <c r="B526"/>
      <c r="C526"/>
      <c r="D526"/>
      <c r="E526"/>
      <c r="F526"/>
      <c r="G526"/>
      <c r="H526"/>
      <c r="I526"/>
      <c r="J526"/>
      <c r="K526"/>
      <c r="L526"/>
      <c r="M526"/>
      <c r="N526"/>
      <c r="O526"/>
      <c r="P526"/>
      <c r="Q526"/>
      <c r="R526"/>
      <c r="S526"/>
      <c r="T526"/>
      <c r="U526"/>
      <c r="V526"/>
      <c r="W526"/>
      <c r="X526"/>
      <c r="Y526"/>
      <c r="Z526"/>
      <c r="AA526"/>
      <c r="AB526"/>
      <c r="AC526"/>
      <c r="AD526"/>
      <c r="AE526"/>
      <c r="AF526"/>
      <c r="AG526"/>
      <c r="AH526"/>
      <c r="AI526"/>
      <c r="AJ526"/>
      <c r="AK526"/>
      <c r="AL526"/>
      <c r="AM526"/>
      <c r="AN526"/>
      <c r="AO526"/>
      <c r="AP526"/>
    </row>
    <row r="527" spans="1:42" ht="15">
      <c r="A527"/>
      <c r="B527"/>
      <c r="C527"/>
      <c r="D527"/>
      <c r="E527"/>
      <c r="F527"/>
      <c r="G527"/>
      <c r="H527"/>
      <c r="I527"/>
      <c r="J527"/>
      <c r="K527"/>
      <c r="L527"/>
      <c r="M527"/>
      <c r="N527"/>
      <c r="O527"/>
      <c r="P527"/>
      <c r="Q527"/>
      <c r="R527"/>
      <c r="S527"/>
      <c r="T527"/>
      <c r="U527"/>
      <c r="V527"/>
      <c r="W527"/>
      <c r="X527"/>
      <c r="Y527"/>
      <c r="Z527"/>
      <c r="AA527"/>
      <c r="AB527"/>
      <c r="AC527"/>
      <c r="AD527"/>
      <c r="AE527"/>
      <c r="AF527"/>
      <c r="AG527"/>
      <c r="AH527"/>
      <c r="AI527"/>
      <c r="AJ527"/>
      <c r="AK527"/>
      <c r="AL527"/>
      <c r="AM527"/>
      <c r="AN527"/>
      <c r="AO527"/>
      <c r="AP527"/>
    </row>
    <row r="528" spans="1:42" ht="15">
      <c r="A528"/>
      <c r="B528"/>
      <c r="C528"/>
      <c r="D528"/>
      <c r="E528"/>
      <c r="F528"/>
      <c r="G528"/>
      <c r="H528"/>
      <c r="I528"/>
      <c r="J528"/>
      <c r="K528"/>
      <c r="L528"/>
      <c r="M528"/>
      <c r="N528"/>
      <c r="O528"/>
      <c r="P528"/>
      <c r="Q528"/>
      <c r="R528"/>
      <c r="S528"/>
      <c r="T528"/>
      <c r="U528"/>
      <c r="V528"/>
      <c r="W528"/>
      <c r="X528"/>
      <c r="Y528"/>
      <c r="Z528"/>
      <c r="AA528"/>
      <c r="AB528"/>
      <c r="AC528"/>
      <c r="AD528"/>
      <c r="AE528"/>
      <c r="AF528"/>
      <c r="AG528"/>
      <c r="AH528"/>
      <c r="AI528"/>
      <c r="AJ528"/>
      <c r="AK528"/>
      <c r="AL528"/>
      <c r="AM528"/>
      <c r="AN528"/>
      <c r="AO528"/>
      <c r="AP528"/>
    </row>
    <row r="529" spans="1:42" ht="15">
      <c r="A529"/>
      <c r="B529"/>
      <c r="C529"/>
      <c r="D529"/>
      <c r="E529"/>
      <c r="F529"/>
      <c r="G529"/>
      <c r="H529"/>
      <c r="I529"/>
      <c r="J529"/>
      <c r="K529"/>
      <c r="L529"/>
      <c r="M529"/>
      <c r="N529"/>
      <c r="O529"/>
      <c r="P529"/>
      <c r="Q529"/>
      <c r="R529"/>
      <c r="S529"/>
      <c r="T529"/>
      <c r="U529"/>
      <c r="V529"/>
      <c r="W529"/>
      <c r="X529"/>
      <c r="Y529"/>
      <c r="Z529"/>
      <c r="AA529"/>
      <c r="AB529"/>
      <c r="AC529"/>
      <c r="AD529"/>
      <c r="AE529"/>
      <c r="AF529"/>
      <c r="AG529"/>
      <c r="AH529"/>
      <c r="AI529"/>
      <c r="AJ529"/>
      <c r="AK529"/>
      <c r="AL529"/>
      <c r="AM529"/>
      <c r="AN529"/>
      <c r="AO529"/>
      <c r="AP529"/>
    </row>
    <row r="530" spans="1:42" ht="15">
      <c r="A530"/>
      <c r="B530"/>
      <c r="C530"/>
      <c r="D530"/>
      <c r="E530"/>
      <c r="F530"/>
      <c r="G530"/>
      <c r="H530"/>
      <c r="I530"/>
      <c r="J530"/>
      <c r="K530"/>
      <c r="L530"/>
      <c r="M530"/>
      <c r="N530"/>
      <c r="O530"/>
      <c r="P530"/>
      <c r="Q530"/>
      <c r="R530"/>
      <c r="S530"/>
      <c r="T530"/>
      <c r="U530"/>
      <c r="V530"/>
      <c r="W530"/>
      <c r="X530"/>
      <c r="Y530"/>
      <c r="Z530"/>
      <c r="AA530"/>
      <c r="AB530"/>
      <c r="AC530"/>
      <c r="AD530"/>
      <c r="AE530"/>
      <c r="AF530"/>
      <c r="AG530"/>
      <c r="AH530"/>
      <c r="AI530"/>
      <c r="AJ530"/>
      <c r="AK530"/>
      <c r="AL530"/>
      <c r="AM530"/>
      <c r="AN530"/>
      <c r="AO530"/>
      <c r="AP530"/>
    </row>
    <row r="531" spans="1:42" ht="15">
      <c r="A531"/>
      <c r="B531"/>
      <c r="C531"/>
      <c r="D531"/>
      <c r="E531"/>
      <c r="F531"/>
      <c r="G531"/>
      <c r="H531"/>
      <c r="I531"/>
      <c r="J531"/>
      <c r="K531"/>
      <c r="L531"/>
      <c r="M531"/>
      <c r="N531"/>
      <c r="O531"/>
      <c r="P531"/>
      <c r="Q531"/>
      <c r="R531"/>
      <c r="S531"/>
      <c r="T531"/>
      <c r="U531"/>
      <c r="V531"/>
      <c r="W531"/>
      <c r="X531"/>
      <c r="Y531"/>
      <c r="Z531"/>
      <c r="AA531"/>
      <c r="AB531"/>
      <c r="AC531"/>
      <c r="AD531"/>
      <c r="AE531"/>
      <c r="AF531"/>
      <c r="AG531"/>
      <c r="AH531"/>
      <c r="AI531"/>
      <c r="AJ531"/>
      <c r="AK531"/>
      <c r="AL531"/>
      <c r="AM531"/>
      <c r="AN531"/>
      <c r="AO531"/>
      <c r="AP531"/>
    </row>
    <row r="532" spans="1:42" ht="15">
      <c r="A532"/>
      <c r="B532"/>
      <c r="C532"/>
      <c r="D532"/>
      <c r="E532"/>
      <c r="F532"/>
      <c r="G532"/>
      <c r="H532"/>
      <c r="I532"/>
      <c r="J532"/>
      <c r="K532"/>
      <c r="L532"/>
      <c r="M532"/>
      <c r="N532"/>
      <c r="O532"/>
      <c r="P532"/>
      <c r="Q532"/>
      <c r="R532"/>
      <c r="S532"/>
      <c r="T532"/>
      <c r="U532"/>
      <c r="V532"/>
      <c r="W532"/>
      <c r="X532"/>
      <c r="Y532"/>
      <c r="Z532"/>
      <c r="AA532"/>
      <c r="AB532"/>
      <c r="AC532"/>
      <c r="AD532"/>
      <c r="AE532"/>
      <c r="AF532"/>
      <c r="AG532"/>
      <c r="AH532"/>
      <c r="AI532"/>
      <c r="AJ532"/>
      <c r="AK532"/>
      <c r="AL532"/>
      <c r="AM532"/>
      <c r="AN532"/>
      <c r="AO532"/>
      <c r="AP532"/>
    </row>
    <row r="533" spans="1:42" ht="15">
      <c r="A533"/>
      <c r="B533"/>
      <c r="C533"/>
      <c r="D533"/>
      <c r="E533"/>
      <c r="F533"/>
      <c r="G533"/>
      <c r="H533"/>
      <c r="I533"/>
      <c r="J533"/>
      <c r="K533"/>
      <c r="L533"/>
      <c r="M533"/>
      <c r="N533"/>
      <c r="O533"/>
      <c r="P533"/>
      <c r="Q533"/>
      <c r="R533"/>
      <c r="S533"/>
      <c r="T533"/>
      <c r="U533"/>
      <c r="V533"/>
      <c r="W533"/>
      <c r="X533"/>
      <c r="Y533"/>
      <c r="Z533"/>
      <c r="AA533"/>
      <c r="AB533"/>
      <c r="AC533"/>
      <c r="AD533"/>
      <c r="AE533"/>
      <c r="AF533"/>
      <c r="AG533"/>
      <c r="AH533"/>
      <c r="AI533"/>
      <c r="AJ533"/>
      <c r="AK533"/>
      <c r="AL533"/>
      <c r="AM533"/>
      <c r="AN533"/>
      <c r="AO533"/>
      <c r="AP533"/>
    </row>
    <row r="534" spans="1:42" ht="15">
      <c r="A534"/>
      <c r="B534"/>
      <c r="C534"/>
      <c r="D534"/>
      <c r="E534"/>
      <c r="F534"/>
      <c r="G534"/>
      <c r="H534"/>
      <c r="I534"/>
      <c r="J534"/>
      <c r="K534"/>
      <c r="L534"/>
      <c r="M534"/>
      <c r="N534"/>
      <c r="O534"/>
      <c r="P534"/>
      <c r="Q534"/>
      <c r="R534"/>
      <c r="S534"/>
      <c r="T534"/>
      <c r="U534"/>
      <c r="V534"/>
      <c r="W534"/>
      <c r="X534"/>
      <c r="Y534"/>
      <c r="Z534"/>
      <c r="AA534"/>
      <c r="AB534"/>
      <c r="AC534"/>
      <c r="AD534"/>
      <c r="AE534"/>
      <c r="AF534"/>
      <c r="AG534"/>
      <c r="AH534"/>
      <c r="AI534"/>
      <c r="AJ534"/>
      <c r="AK534"/>
      <c r="AL534"/>
      <c r="AM534"/>
      <c r="AN534"/>
      <c r="AO534"/>
      <c r="AP534"/>
    </row>
    <row r="535" spans="1:42" ht="15">
      <c r="A535"/>
      <c r="B535"/>
      <c r="C535"/>
      <c r="D535"/>
      <c r="E535"/>
      <c r="F535"/>
      <c r="G535"/>
      <c r="H535"/>
      <c r="I535"/>
      <c r="J535"/>
      <c r="K535"/>
      <c r="L535"/>
      <c r="M535"/>
      <c r="N535"/>
      <c r="O535"/>
      <c r="P535"/>
      <c r="Q535"/>
      <c r="R535"/>
      <c r="S535"/>
      <c r="T535"/>
      <c r="U535"/>
      <c r="V535"/>
      <c r="W535"/>
      <c r="X535"/>
      <c r="Y535"/>
      <c r="Z535"/>
      <c r="AA535"/>
      <c r="AB535"/>
      <c r="AC535"/>
      <c r="AD535"/>
      <c r="AE535"/>
      <c r="AF535"/>
      <c r="AG535"/>
      <c r="AH535"/>
      <c r="AI535"/>
      <c r="AJ535"/>
      <c r="AK535"/>
      <c r="AL535"/>
      <c r="AM535"/>
      <c r="AN535"/>
      <c r="AO535"/>
      <c r="AP535"/>
    </row>
    <row r="536" spans="1:42" ht="15">
      <c r="A536"/>
      <c r="B536"/>
      <c r="C536"/>
      <c r="D536"/>
      <c r="E536"/>
      <c r="F536"/>
      <c r="G536"/>
      <c r="H536"/>
      <c r="I536"/>
      <c r="J536"/>
      <c r="K536"/>
      <c r="L536"/>
      <c r="M536"/>
      <c r="N536"/>
      <c r="O536"/>
      <c r="P536"/>
      <c r="Q536"/>
      <c r="R536"/>
      <c r="S536"/>
      <c r="T536"/>
      <c r="U536"/>
      <c r="V536"/>
      <c r="W536"/>
      <c r="X536"/>
      <c r="Y536"/>
      <c r="Z536"/>
      <c r="AA536"/>
      <c r="AB536"/>
      <c r="AC536"/>
      <c r="AD536"/>
      <c r="AE536"/>
      <c r="AF536"/>
      <c r="AG536"/>
      <c r="AH536"/>
      <c r="AI536"/>
      <c r="AJ536"/>
      <c r="AK536"/>
      <c r="AL536"/>
      <c r="AM536"/>
      <c r="AN536"/>
      <c r="AO536"/>
      <c r="AP536"/>
    </row>
    <row r="537" spans="1:42" ht="15">
      <c r="A537"/>
      <c r="B537"/>
      <c r="C537"/>
      <c r="D537"/>
      <c r="E537"/>
      <c r="F537"/>
      <c r="G537"/>
      <c r="H537"/>
      <c r="I537"/>
      <c r="J537"/>
      <c r="K537"/>
      <c r="L537"/>
      <c r="M537"/>
      <c r="N537"/>
      <c r="O537"/>
      <c r="P537"/>
      <c r="Q537"/>
      <c r="R537"/>
      <c r="S537"/>
      <c r="T537"/>
      <c r="U537"/>
      <c r="V537"/>
      <c r="W537"/>
      <c r="X537"/>
      <c r="Y537"/>
      <c r="Z537"/>
      <c r="AA537"/>
      <c r="AB537"/>
      <c r="AC537"/>
      <c r="AD537"/>
      <c r="AE537"/>
      <c r="AF537"/>
      <c r="AG537"/>
      <c r="AH537"/>
      <c r="AI537"/>
      <c r="AJ537"/>
      <c r="AK537"/>
      <c r="AL537"/>
      <c r="AM537"/>
      <c r="AN537"/>
      <c r="AO537"/>
      <c r="AP537"/>
    </row>
    <row r="538" spans="1:42" ht="15">
      <c r="A538"/>
      <c r="B538"/>
      <c r="C538"/>
      <c r="D538"/>
      <c r="E538"/>
      <c r="F538"/>
      <c r="G538"/>
      <c r="H538"/>
      <c r="I538"/>
      <c r="J538"/>
      <c r="K538"/>
      <c r="L538"/>
      <c r="M538"/>
      <c r="N538"/>
      <c r="O538"/>
      <c r="P538"/>
      <c r="Q538"/>
      <c r="R538"/>
      <c r="S538"/>
      <c r="T538"/>
      <c r="U538"/>
      <c r="V538"/>
      <c r="W538"/>
      <c r="X538"/>
      <c r="Y538"/>
      <c r="Z538"/>
      <c r="AA538"/>
      <c r="AB538"/>
      <c r="AC538"/>
      <c r="AD538"/>
      <c r="AE538"/>
      <c r="AF538"/>
      <c r="AG538"/>
      <c r="AH538"/>
      <c r="AI538"/>
      <c r="AJ538"/>
      <c r="AK538"/>
      <c r="AL538"/>
      <c r="AM538"/>
      <c r="AN538"/>
      <c r="AO538"/>
      <c r="AP538"/>
    </row>
    <row r="539" spans="1:42" ht="15">
      <c r="A539"/>
      <c r="B539"/>
      <c r="C539"/>
      <c r="D539"/>
      <c r="E539"/>
      <c r="F539"/>
      <c r="G539"/>
      <c r="H539"/>
      <c r="I539"/>
      <c r="J539"/>
      <c r="K539"/>
      <c r="L539"/>
      <c r="M539"/>
      <c r="N539"/>
      <c r="O539"/>
      <c r="P539"/>
      <c r="Q539"/>
      <c r="R539"/>
      <c r="S539"/>
      <c r="T539"/>
      <c r="U539"/>
      <c r="V539"/>
      <c r="W539"/>
      <c r="X539"/>
      <c r="Y539"/>
      <c r="Z539"/>
      <c r="AA539"/>
      <c r="AB539"/>
      <c r="AC539"/>
      <c r="AD539"/>
      <c r="AE539"/>
      <c r="AF539"/>
      <c r="AG539"/>
      <c r="AH539"/>
      <c r="AI539"/>
      <c r="AJ539"/>
      <c r="AK539"/>
      <c r="AL539"/>
      <c r="AM539"/>
      <c r="AN539"/>
      <c r="AO539"/>
      <c r="AP539"/>
    </row>
    <row r="540" spans="1:42" ht="15">
      <c r="A540"/>
      <c r="B540"/>
      <c r="C540"/>
      <c r="D540"/>
      <c r="E540"/>
      <c r="F540"/>
      <c r="G540"/>
      <c r="H540"/>
      <c r="I540"/>
      <c r="J540"/>
      <c r="K540"/>
      <c r="L540"/>
      <c r="M540"/>
      <c r="N540"/>
      <c r="O540"/>
      <c r="P540"/>
      <c r="Q540"/>
      <c r="R540"/>
      <c r="S540"/>
      <c r="T540"/>
      <c r="U540"/>
      <c r="V540"/>
      <c r="W540"/>
      <c r="X540"/>
      <c r="Y540"/>
      <c r="Z540"/>
      <c r="AA540"/>
      <c r="AB540"/>
      <c r="AC540"/>
      <c r="AD540"/>
      <c r="AE540"/>
      <c r="AF540"/>
      <c r="AG540"/>
      <c r="AH540"/>
      <c r="AI540"/>
      <c r="AJ540"/>
      <c r="AK540"/>
      <c r="AL540"/>
      <c r="AM540"/>
      <c r="AN540"/>
      <c r="AO540"/>
      <c r="AP540"/>
    </row>
    <row r="541" spans="1:42" ht="15">
      <c r="A541"/>
      <c r="B541"/>
      <c r="C541"/>
      <c r="D541"/>
      <c r="E541"/>
      <c r="F541"/>
      <c r="G541"/>
      <c r="H541"/>
      <c r="I541"/>
      <c r="J541"/>
      <c r="K541"/>
      <c r="L541"/>
      <c r="M541"/>
      <c r="N541"/>
      <c r="O541"/>
      <c r="P541"/>
      <c r="Q541"/>
      <c r="R541"/>
      <c r="S541"/>
      <c r="T541"/>
      <c r="U541"/>
      <c r="V541"/>
      <c r="W541"/>
      <c r="X541"/>
      <c r="Y541"/>
      <c r="Z541"/>
      <c r="AA541"/>
      <c r="AB541"/>
      <c r="AC541"/>
      <c r="AD541"/>
      <c r="AE541"/>
      <c r="AF541"/>
      <c r="AG541"/>
      <c r="AH541"/>
      <c r="AI541"/>
      <c r="AJ541"/>
      <c r="AK541"/>
      <c r="AL541"/>
      <c r="AM541"/>
      <c r="AN541"/>
      <c r="AO541"/>
      <c r="AP541"/>
    </row>
    <row r="542" spans="1:42" ht="15">
      <c r="A542"/>
      <c r="B542"/>
      <c r="C542"/>
      <c r="D542"/>
      <c r="E542"/>
      <c r="F542"/>
      <c r="G542"/>
      <c r="H542"/>
      <c r="I542"/>
      <c r="J542"/>
      <c r="K542"/>
      <c r="L542"/>
      <c r="M542"/>
      <c r="N542"/>
      <c r="O542"/>
      <c r="P542"/>
      <c r="Q542"/>
      <c r="R542"/>
      <c r="S542"/>
      <c r="T542"/>
      <c r="U542"/>
      <c r="V542"/>
      <c r="W542"/>
      <c r="X542"/>
      <c r="Y542"/>
      <c r="Z542"/>
      <c r="AA542"/>
      <c r="AB542"/>
      <c r="AC542"/>
      <c r="AD542"/>
      <c r="AE542"/>
      <c r="AF542"/>
      <c r="AG542"/>
      <c r="AH542"/>
      <c r="AI542"/>
      <c r="AJ542"/>
      <c r="AK542"/>
      <c r="AL542"/>
      <c r="AM542"/>
      <c r="AN542"/>
      <c r="AO542"/>
      <c r="AP542"/>
    </row>
    <row r="543" spans="1:42" ht="15">
      <c r="A543"/>
      <c r="B543"/>
      <c r="C543"/>
      <c r="D543"/>
      <c r="E543"/>
      <c r="F543"/>
      <c r="G543"/>
      <c r="H543"/>
      <c r="I543"/>
      <c r="J543"/>
      <c r="K543"/>
      <c r="L543"/>
      <c r="M543"/>
      <c r="N543"/>
      <c r="O543"/>
      <c r="P543"/>
      <c r="Q543"/>
      <c r="R543"/>
      <c r="S543"/>
      <c r="T543"/>
      <c r="U543"/>
      <c r="V543"/>
      <c r="W543"/>
      <c r="X543"/>
      <c r="Y543"/>
      <c r="Z543"/>
      <c r="AA543"/>
      <c r="AB543"/>
      <c r="AC543"/>
      <c r="AD543"/>
      <c r="AE543"/>
      <c r="AF543"/>
      <c r="AG543"/>
      <c r="AH543"/>
      <c r="AI543"/>
      <c r="AJ543"/>
      <c r="AK543"/>
      <c r="AL543"/>
      <c r="AM543"/>
      <c r="AN543"/>
      <c r="AO543"/>
      <c r="AP543"/>
    </row>
    <row r="544" spans="1:42" ht="15">
      <c r="A544"/>
      <c r="B544"/>
      <c r="C544"/>
      <c r="D544"/>
      <c r="E544"/>
      <c r="F544"/>
      <c r="G544"/>
      <c r="H544"/>
      <c r="I544"/>
      <c r="J544"/>
      <c r="K544"/>
      <c r="L544"/>
      <c r="M544"/>
      <c r="N544"/>
      <c r="O544"/>
      <c r="P544"/>
      <c r="Q544"/>
      <c r="R544"/>
      <c r="S544"/>
      <c r="T544"/>
      <c r="U544"/>
      <c r="V544"/>
      <c r="W544"/>
      <c r="X544"/>
      <c r="Y544"/>
      <c r="Z544"/>
      <c r="AA544"/>
      <c r="AB544"/>
      <c r="AC544"/>
      <c r="AD544"/>
      <c r="AE544"/>
      <c r="AF544"/>
      <c r="AG544"/>
      <c r="AH544"/>
      <c r="AI544"/>
      <c r="AJ544"/>
      <c r="AK544"/>
      <c r="AL544"/>
      <c r="AM544"/>
      <c r="AN544"/>
      <c r="AO544"/>
      <c r="AP544"/>
    </row>
    <row r="545" spans="1:42" ht="15">
      <c r="A545"/>
      <c r="B545"/>
      <c r="C545"/>
      <c r="D545"/>
      <c r="E545"/>
      <c r="F545"/>
      <c r="G545"/>
      <c r="H545"/>
      <c r="I545"/>
      <c r="J545"/>
      <c r="K545"/>
      <c r="L545"/>
      <c r="M545"/>
      <c r="N545"/>
      <c r="O545"/>
      <c r="P545"/>
      <c r="Q545"/>
      <c r="R545"/>
      <c r="S545"/>
      <c r="T545"/>
      <c r="U545"/>
      <c r="V545"/>
      <c r="W545"/>
      <c r="X545"/>
      <c r="Y545"/>
      <c r="Z545"/>
      <c r="AA545"/>
      <c r="AB545"/>
      <c r="AC545"/>
      <c r="AD545"/>
      <c r="AE545"/>
      <c r="AF545"/>
      <c r="AG545"/>
      <c r="AH545"/>
      <c r="AI545"/>
      <c r="AJ545"/>
      <c r="AK545"/>
      <c r="AL545"/>
      <c r="AM545"/>
      <c r="AN545"/>
      <c r="AO545"/>
      <c r="AP545"/>
    </row>
    <row r="546" spans="1:42" ht="15">
      <c r="A546"/>
      <c r="B546"/>
      <c r="C546"/>
      <c r="D546"/>
      <c r="E546"/>
      <c r="F546"/>
      <c r="G546"/>
      <c r="H546"/>
      <c r="I546"/>
      <c r="J546"/>
      <c r="K546"/>
      <c r="L546"/>
      <c r="M546"/>
      <c r="N546"/>
      <c r="O546"/>
      <c r="P546"/>
      <c r="Q546"/>
      <c r="R546"/>
      <c r="S546"/>
      <c r="T546"/>
      <c r="U546"/>
      <c r="V546"/>
      <c r="W546"/>
      <c r="X546"/>
      <c r="Y546"/>
      <c r="Z546"/>
      <c r="AA546"/>
      <c r="AB546"/>
      <c r="AC546"/>
      <c r="AD546"/>
      <c r="AE546"/>
      <c r="AF546"/>
      <c r="AG546"/>
      <c r="AH546"/>
      <c r="AI546"/>
      <c r="AJ546"/>
      <c r="AK546"/>
      <c r="AL546"/>
      <c r="AM546"/>
      <c r="AN546"/>
      <c r="AO546"/>
      <c r="AP546"/>
    </row>
    <row r="547" spans="1:42" ht="15">
      <c r="A547"/>
      <c r="B547"/>
      <c r="C547"/>
      <c r="D547"/>
      <c r="E547"/>
      <c r="F547"/>
      <c r="G547"/>
      <c r="H547"/>
      <c r="I547"/>
      <c r="J547"/>
      <c r="K547"/>
      <c r="L547"/>
      <c r="M547"/>
      <c r="N547"/>
      <c r="O547"/>
      <c r="P547"/>
      <c r="Q547"/>
      <c r="R547"/>
      <c r="S547"/>
      <c r="T547"/>
      <c r="U547"/>
      <c r="V547"/>
      <c r="W547"/>
      <c r="X547"/>
      <c r="Y547"/>
      <c r="Z547"/>
      <c r="AA547"/>
      <c r="AB547"/>
      <c r="AC547"/>
      <c r="AD547"/>
      <c r="AE547"/>
      <c r="AF547"/>
      <c r="AG547"/>
      <c r="AH547"/>
      <c r="AI547"/>
      <c r="AJ547"/>
      <c r="AK547"/>
      <c r="AL547"/>
      <c r="AM547"/>
      <c r="AN547"/>
      <c r="AO547"/>
      <c r="AP547"/>
    </row>
    <row r="548" spans="1:42" ht="15">
      <c r="A548"/>
      <c r="B548"/>
      <c r="C548"/>
      <c r="D548"/>
      <c r="E548"/>
      <c r="F548"/>
      <c r="G548"/>
      <c r="H548"/>
      <c r="I548"/>
      <c r="J548"/>
      <c r="K548"/>
      <c r="L548"/>
      <c r="M548"/>
      <c r="N548"/>
      <c r="O548"/>
      <c r="P548"/>
      <c r="Q548"/>
      <c r="R548"/>
      <c r="S548"/>
      <c r="T548"/>
      <c r="U548"/>
      <c r="V548"/>
      <c r="W548"/>
      <c r="X548"/>
      <c r="Y548"/>
      <c r="Z548"/>
      <c r="AA548"/>
      <c r="AB548"/>
      <c r="AC548"/>
      <c r="AD548"/>
      <c r="AE548"/>
      <c r="AF548"/>
      <c r="AG548"/>
      <c r="AH548"/>
      <c r="AI548"/>
      <c r="AJ548"/>
      <c r="AK548"/>
      <c r="AL548"/>
      <c r="AM548"/>
      <c r="AN548"/>
      <c r="AO548"/>
      <c r="AP548"/>
    </row>
    <row r="549" spans="1:42" ht="15">
      <c r="A549"/>
      <c r="B549"/>
      <c r="C549"/>
      <c r="D549"/>
      <c r="E549"/>
      <c r="F549"/>
      <c r="G549"/>
      <c r="H549"/>
      <c r="I549"/>
      <c r="J549"/>
      <c r="K549"/>
      <c r="L549"/>
      <c r="M549"/>
      <c r="N549"/>
      <c r="O549"/>
      <c r="P549"/>
      <c r="Q549"/>
      <c r="R549"/>
      <c r="S549"/>
      <c r="T549"/>
      <c r="U549"/>
      <c r="V549"/>
      <c r="W549"/>
      <c r="X549"/>
      <c r="Y549"/>
      <c r="Z549"/>
      <c r="AA549"/>
      <c r="AB549"/>
      <c r="AC549"/>
      <c r="AD549"/>
      <c r="AE549"/>
      <c r="AF549"/>
      <c r="AG549"/>
      <c r="AH549"/>
      <c r="AI549"/>
      <c r="AJ549"/>
      <c r="AK549"/>
      <c r="AL549"/>
      <c r="AM549"/>
      <c r="AN549"/>
      <c r="AO549"/>
      <c r="AP549"/>
    </row>
    <row r="550" spans="1:42" ht="15">
      <c r="A550"/>
      <c r="B550"/>
      <c r="C550"/>
      <c r="D550"/>
      <c r="E550"/>
      <c r="F550"/>
      <c r="G550"/>
      <c r="H550"/>
      <c r="I550"/>
      <c r="J550"/>
      <c r="K550"/>
      <c r="L550"/>
      <c r="M550"/>
      <c r="N550"/>
      <c r="O550"/>
      <c r="P550"/>
      <c r="Q550"/>
      <c r="R550"/>
      <c r="S550"/>
      <c r="T550"/>
      <c r="U550"/>
      <c r="V550"/>
      <c r="W550"/>
      <c r="X550"/>
      <c r="Y550"/>
      <c r="Z550"/>
      <c r="AA550"/>
      <c r="AB550"/>
      <c r="AC550"/>
      <c r="AD550"/>
      <c r="AE550"/>
      <c r="AF550"/>
      <c r="AG550"/>
      <c r="AH550"/>
      <c r="AI550"/>
      <c r="AJ550"/>
      <c r="AK550"/>
      <c r="AL550"/>
      <c r="AM550"/>
      <c r="AN550"/>
      <c r="AO550"/>
      <c r="AP550"/>
    </row>
    <row r="551" spans="1:42" ht="15">
      <c r="A551"/>
      <c r="B551"/>
      <c r="C551"/>
      <c r="D551"/>
      <c r="E551"/>
      <c r="F551"/>
      <c r="G551"/>
      <c r="H551"/>
      <c r="I551"/>
      <c r="J551"/>
      <c r="K551"/>
      <c r="L551"/>
      <c r="M551"/>
      <c r="N551"/>
      <c r="O551"/>
      <c r="P551"/>
      <c r="Q551"/>
      <c r="R551"/>
      <c r="S551"/>
      <c r="T551"/>
      <c r="U551"/>
      <c r="V551"/>
      <c r="W551"/>
      <c r="X551"/>
      <c r="Y551"/>
      <c r="Z551"/>
      <c r="AA551"/>
      <c r="AB551"/>
      <c r="AC551"/>
      <c r="AD551"/>
      <c r="AE551"/>
      <c r="AF551"/>
      <c r="AG551"/>
      <c r="AH551"/>
      <c r="AI551"/>
      <c r="AJ551"/>
      <c r="AK551"/>
      <c r="AL551"/>
      <c r="AM551"/>
      <c r="AN551"/>
      <c r="AO551"/>
      <c r="AP551"/>
    </row>
    <row r="552" spans="1:42" ht="15">
      <c r="A552"/>
      <c r="B552"/>
      <c r="C552"/>
      <c r="D552"/>
      <c r="E552"/>
      <c r="F552"/>
      <c r="G552"/>
      <c r="H552"/>
      <c r="I552"/>
      <c r="J552"/>
      <c r="K552"/>
      <c r="L552"/>
      <c r="M552"/>
      <c r="N552"/>
      <c r="O552"/>
      <c r="P552"/>
      <c r="Q552"/>
      <c r="R552"/>
      <c r="S552"/>
      <c r="T552"/>
      <c r="U552"/>
      <c r="V552"/>
      <c r="W552"/>
      <c r="X552"/>
      <c r="Y552"/>
      <c r="Z552"/>
      <c r="AA552"/>
      <c r="AB552"/>
      <c r="AC552"/>
      <c r="AD552"/>
      <c r="AE552"/>
      <c r="AF552"/>
      <c r="AG552"/>
      <c r="AH552"/>
      <c r="AI552"/>
      <c r="AJ552"/>
      <c r="AK552"/>
      <c r="AL552"/>
      <c r="AM552"/>
      <c r="AN552"/>
      <c r="AO552"/>
      <c r="AP552"/>
    </row>
    <row r="553" spans="1:42" ht="15">
      <c r="A553"/>
      <c r="B553"/>
      <c r="C553"/>
      <c r="D553"/>
      <c r="E553"/>
      <c r="F553"/>
      <c r="G553"/>
      <c r="H553"/>
      <c r="I553"/>
      <c r="J553"/>
      <c r="K553"/>
      <c r="L553"/>
      <c r="M553"/>
      <c r="N553"/>
      <c r="O553"/>
      <c r="P553"/>
      <c r="Q553"/>
      <c r="R553"/>
      <c r="S553"/>
      <c r="T553"/>
      <c r="U553"/>
      <c r="V553"/>
      <c r="W553"/>
      <c r="X553"/>
      <c r="Y553"/>
      <c r="Z553"/>
      <c r="AA553"/>
      <c r="AB553"/>
      <c r="AC553"/>
      <c r="AD553"/>
      <c r="AE553"/>
      <c r="AF553"/>
      <c r="AG553"/>
      <c r="AH553"/>
      <c r="AI553"/>
      <c r="AJ553"/>
      <c r="AK553"/>
      <c r="AL553"/>
      <c r="AM553"/>
      <c r="AN553"/>
      <c r="AO553"/>
      <c r="AP553"/>
    </row>
    <row r="554" spans="1:42" ht="15">
      <c r="A554"/>
      <c r="B554"/>
      <c r="C554"/>
      <c r="D554"/>
      <c r="E554"/>
      <c r="F554"/>
      <c r="G554"/>
      <c r="H554"/>
      <c r="I554"/>
      <c r="J554"/>
      <c r="K554"/>
      <c r="L554"/>
      <c r="M554"/>
      <c r="N554"/>
      <c r="O554"/>
      <c r="P554"/>
      <c r="Q554"/>
      <c r="R554"/>
      <c r="S554"/>
      <c r="T554"/>
      <c r="U554"/>
      <c r="V554"/>
      <c r="W554"/>
      <c r="X554"/>
      <c r="Y554"/>
      <c r="Z554"/>
      <c r="AA554"/>
      <c r="AB554"/>
      <c r="AC554"/>
      <c r="AD554"/>
      <c r="AE554"/>
      <c r="AF554"/>
      <c r="AG554"/>
      <c r="AH554"/>
      <c r="AI554"/>
      <c r="AJ554"/>
      <c r="AK554"/>
      <c r="AL554"/>
      <c r="AM554"/>
      <c r="AN554"/>
      <c r="AO554"/>
      <c r="AP554"/>
    </row>
    <row r="555" spans="1:42" ht="15">
      <c r="A555"/>
      <c r="B555"/>
      <c r="C555"/>
      <c r="D555"/>
      <c r="E555"/>
      <c r="F555"/>
      <c r="G555"/>
      <c r="H555"/>
      <c r="I555"/>
      <c r="J555"/>
      <c r="K555"/>
      <c r="L555"/>
      <c r="M555"/>
      <c r="N555"/>
      <c r="O555"/>
      <c r="P555"/>
      <c r="Q555"/>
      <c r="R555"/>
      <c r="S555"/>
      <c r="T555"/>
      <c r="U555"/>
      <c r="V555"/>
      <c r="W555"/>
      <c r="X555"/>
      <c r="Y555"/>
      <c r="Z555"/>
      <c r="AA555"/>
      <c r="AB555"/>
      <c r="AC555"/>
      <c r="AD555"/>
      <c r="AE555"/>
      <c r="AF555"/>
      <c r="AG555"/>
      <c r="AH555"/>
      <c r="AI555"/>
      <c r="AJ555"/>
      <c r="AK555"/>
      <c r="AL555"/>
      <c r="AM555"/>
      <c r="AN555"/>
      <c r="AO555"/>
      <c r="AP555"/>
    </row>
    <row r="556" spans="1:42" ht="15">
      <c r="A556"/>
      <c r="B556"/>
      <c r="C556"/>
      <c r="D556"/>
      <c r="E556"/>
      <c r="F556"/>
      <c r="G556"/>
      <c r="H556"/>
      <c r="I556"/>
      <c r="J556"/>
      <c r="K556"/>
      <c r="L556"/>
      <c r="M556"/>
      <c r="N556"/>
      <c r="O556"/>
      <c r="P556"/>
      <c r="Q556"/>
      <c r="R556"/>
      <c r="S556"/>
      <c r="T556"/>
      <c r="U556"/>
      <c r="V556"/>
      <c r="W556"/>
      <c r="X556"/>
      <c r="Y556"/>
      <c r="Z556"/>
      <c r="AA556"/>
      <c r="AB556"/>
      <c r="AC556"/>
      <c r="AD556"/>
      <c r="AE556"/>
      <c r="AF556"/>
      <c r="AG556"/>
      <c r="AH556"/>
      <c r="AI556"/>
      <c r="AJ556"/>
      <c r="AK556"/>
      <c r="AL556"/>
      <c r="AM556"/>
      <c r="AN556"/>
      <c r="AO556"/>
      <c r="AP556"/>
    </row>
    <row r="557" spans="1:42" ht="15">
      <c r="A557"/>
      <c r="B557"/>
      <c r="C557"/>
      <c r="D557"/>
      <c r="E557"/>
      <c r="F557"/>
      <c r="G557"/>
      <c r="H557"/>
      <c r="I557"/>
      <c r="J557"/>
      <c r="K557"/>
      <c r="L557"/>
      <c r="M557"/>
      <c r="N557"/>
      <c r="O557"/>
      <c r="P557"/>
      <c r="Q557"/>
      <c r="R557"/>
      <c r="S557"/>
      <c r="T557"/>
      <c r="U557"/>
      <c r="V557"/>
      <c r="W557"/>
      <c r="X557"/>
      <c r="Y557"/>
      <c r="Z557"/>
      <c r="AA557"/>
      <c r="AB557"/>
      <c r="AC557"/>
      <c r="AD557"/>
      <c r="AE557"/>
      <c r="AF557"/>
      <c r="AG557"/>
      <c r="AH557"/>
      <c r="AI557"/>
      <c r="AJ557"/>
      <c r="AK557"/>
      <c r="AL557"/>
      <c r="AM557"/>
      <c r="AN557"/>
      <c r="AO557"/>
      <c r="AP557"/>
    </row>
    <row r="558" spans="1:42" ht="15">
      <c r="A558"/>
      <c r="B558"/>
      <c r="C558"/>
      <c r="D558"/>
      <c r="E558"/>
      <c r="F558"/>
      <c r="G558"/>
      <c r="H558"/>
      <c r="I558"/>
      <c r="J558"/>
      <c r="K558"/>
      <c r="L558"/>
      <c r="M558"/>
      <c r="N558"/>
      <c r="O558"/>
      <c r="P558"/>
      <c r="Q558"/>
      <c r="R558"/>
      <c r="S558"/>
      <c r="T558"/>
      <c r="U558"/>
      <c r="V558"/>
      <c r="W558"/>
      <c r="X558"/>
      <c r="Y558"/>
      <c r="Z558"/>
      <c r="AA558"/>
      <c r="AB558"/>
      <c r="AC558"/>
      <c r="AD558"/>
      <c r="AE558"/>
      <c r="AF558"/>
      <c r="AG558"/>
      <c r="AH558"/>
      <c r="AI558"/>
      <c r="AJ558"/>
      <c r="AK558"/>
      <c r="AL558"/>
      <c r="AM558"/>
      <c r="AN558"/>
      <c r="AO558"/>
      <c r="AP558"/>
    </row>
    <row r="559" spans="1:42" ht="15">
      <c r="A559"/>
      <c r="B559"/>
      <c r="C559"/>
      <c r="D559"/>
      <c r="E559"/>
      <c r="F559"/>
      <c r="G559"/>
      <c r="H559"/>
      <c r="I559"/>
      <c r="J559"/>
      <c r="K559"/>
      <c r="L559"/>
      <c r="M559"/>
      <c r="N559"/>
      <c r="O559"/>
      <c r="P559"/>
      <c r="Q559"/>
      <c r="R559"/>
      <c r="S559"/>
      <c r="T559"/>
      <c r="U559"/>
      <c r="V559"/>
      <c r="W559"/>
      <c r="X559"/>
      <c r="Y559"/>
      <c r="Z559"/>
      <c r="AA559"/>
      <c r="AB559"/>
      <c r="AC559"/>
      <c r="AD559"/>
      <c r="AE559"/>
      <c r="AF559"/>
      <c r="AG559"/>
      <c r="AH559"/>
      <c r="AI559"/>
      <c r="AJ559"/>
      <c r="AK559"/>
      <c r="AL559"/>
      <c r="AM559"/>
      <c r="AN559"/>
      <c r="AO559"/>
      <c r="AP559"/>
    </row>
    <row r="560" spans="1:42" ht="15">
      <c r="A560"/>
      <c r="B560"/>
      <c r="C560"/>
      <c r="D560"/>
      <c r="E560"/>
      <c r="F560"/>
      <c r="G560"/>
      <c r="H560"/>
      <c r="I560"/>
      <c r="J560"/>
      <c r="K560"/>
      <c r="L560"/>
      <c r="M560"/>
      <c r="N560"/>
      <c r="O560"/>
      <c r="P560"/>
      <c r="Q560"/>
      <c r="R560"/>
      <c r="S560"/>
      <c r="T560"/>
      <c r="U560"/>
      <c r="V560"/>
      <c r="W560"/>
      <c r="X560"/>
      <c r="Y560"/>
      <c r="Z560"/>
      <c r="AA560"/>
      <c r="AB560"/>
      <c r="AC560"/>
      <c r="AD560"/>
      <c r="AE560"/>
      <c r="AF560"/>
      <c r="AG560"/>
      <c r="AH560"/>
      <c r="AI560"/>
      <c r="AJ560"/>
      <c r="AK560"/>
      <c r="AL560"/>
      <c r="AM560"/>
      <c r="AN560"/>
      <c r="AO560"/>
      <c r="AP560"/>
    </row>
    <row r="561" spans="1:42" ht="15">
      <c r="A561"/>
      <c r="B561"/>
      <c r="C561"/>
      <c r="D561"/>
      <c r="E561"/>
      <c r="F561"/>
      <c r="G561"/>
      <c r="H561"/>
      <c r="I561"/>
      <c r="J561"/>
      <c r="K561"/>
      <c r="L561"/>
      <c r="M561"/>
      <c r="N561"/>
      <c r="O561"/>
      <c r="P561"/>
      <c r="Q561"/>
      <c r="R561"/>
      <c r="S561"/>
      <c r="T561"/>
      <c r="U561"/>
      <c r="V561"/>
      <c r="W561"/>
      <c r="X561"/>
      <c r="Y561"/>
      <c r="Z561"/>
      <c r="AA561"/>
      <c r="AB561"/>
      <c r="AC561"/>
      <c r="AD561"/>
      <c r="AE561"/>
      <c r="AF561"/>
      <c r="AG561"/>
      <c r="AH561"/>
      <c r="AI561"/>
      <c r="AJ561"/>
      <c r="AK561"/>
      <c r="AL561"/>
      <c r="AM561"/>
      <c r="AN561"/>
      <c r="AO561"/>
      <c r="AP561"/>
    </row>
    <row r="562" spans="1:42" ht="15">
      <c r="A562"/>
      <c r="B562"/>
      <c r="C562"/>
      <c r="D562"/>
      <c r="E562"/>
      <c r="F562"/>
      <c r="G562"/>
      <c r="H562"/>
      <c r="I562"/>
      <c r="J562"/>
      <c r="K562"/>
      <c r="L562"/>
      <c r="M562"/>
      <c r="N562"/>
      <c r="O562"/>
      <c r="P562"/>
      <c r="Q562"/>
      <c r="R562"/>
      <c r="S562"/>
      <c r="T562"/>
      <c r="U562"/>
      <c r="V562"/>
      <c r="W562"/>
      <c r="X562"/>
      <c r="Y562"/>
      <c r="Z562"/>
      <c r="AA562"/>
      <c r="AB562"/>
      <c r="AC562"/>
      <c r="AD562"/>
      <c r="AE562"/>
      <c r="AF562"/>
      <c r="AG562"/>
      <c r="AH562"/>
      <c r="AI562"/>
      <c r="AJ562"/>
      <c r="AK562"/>
      <c r="AL562"/>
      <c r="AM562"/>
      <c r="AN562"/>
      <c r="AO562"/>
      <c r="AP562"/>
    </row>
    <row r="563" spans="1:42" ht="15">
      <c r="A563"/>
      <c r="B563"/>
      <c r="C563"/>
      <c r="D563"/>
      <c r="E563"/>
      <c r="F563"/>
      <c r="G563"/>
      <c r="H563"/>
      <c r="I563"/>
      <c r="J563"/>
      <c r="K563"/>
      <c r="L563"/>
      <c r="M563"/>
      <c r="N563"/>
      <c r="O563"/>
      <c r="P563"/>
      <c r="Q563"/>
      <c r="R563"/>
      <c r="S563"/>
      <c r="T563"/>
      <c r="U563"/>
      <c r="V563"/>
      <c r="W563"/>
      <c r="X563"/>
      <c r="Y563"/>
      <c r="Z563"/>
      <c r="AA563"/>
      <c r="AB563"/>
      <c r="AC563"/>
      <c r="AD563"/>
      <c r="AE563"/>
      <c r="AF563"/>
      <c r="AG563"/>
      <c r="AH563"/>
      <c r="AI563"/>
      <c r="AJ563"/>
      <c r="AK563"/>
      <c r="AL563"/>
      <c r="AM563"/>
      <c r="AN563"/>
      <c r="AO563"/>
      <c r="AP563"/>
    </row>
    <row r="564" spans="1:42" ht="15">
      <c r="A564"/>
      <c r="B564"/>
      <c r="C564"/>
      <c r="D564"/>
      <c r="E564"/>
      <c r="F564"/>
      <c r="G564"/>
      <c r="H564"/>
      <c r="I564"/>
      <c r="J564"/>
      <c r="K564"/>
      <c r="L564"/>
      <c r="M564"/>
      <c r="N564"/>
      <c r="O564"/>
      <c r="P564"/>
      <c r="Q564"/>
      <c r="R564"/>
      <c r="S564"/>
      <c r="T564"/>
      <c r="U564"/>
      <c r="V564"/>
      <c r="W564"/>
      <c r="X564"/>
      <c r="Y564"/>
      <c r="Z564"/>
      <c r="AA564"/>
      <c r="AB564"/>
      <c r="AC564"/>
      <c r="AD564"/>
      <c r="AE564"/>
      <c r="AF564"/>
      <c r="AG564"/>
      <c r="AH564"/>
      <c r="AI564"/>
      <c r="AJ564"/>
      <c r="AK564"/>
      <c r="AL564"/>
      <c r="AM564"/>
      <c r="AN564"/>
      <c r="AO564"/>
      <c r="AP564"/>
    </row>
    <row r="565" spans="1:42" ht="15">
      <c r="A565"/>
      <c r="B565"/>
      <c r="C565"/>
      <c r="D565"/>
      <c r="E565"/>
      <c r="F565"/>
      <c r="G565"/>
      <c r="H565"/>
      <c r="I565"/>
      <c r="J565"/>
      <c r="K565"/>
      <c r="L565"/>
      <c r="M565"/>
      <c r="N565"/>
      <c r="O565"/>
      <c r="P565"/>
      <c r="Q565"/>
      <c r="R565"/>
      <c r="S565"/>
      <c r="T565"/>
      <c r="U565"/>
      <c r="V565"/>
      <c r="W565"/>
      <c r="X565"/>
      <c r="Y565"/>
      <c r="Z565"/>
      <c r="AA565"/>
      <c r="AB565"/>
      <c r="AC565"/>
      <c r="AD565"/>
      <c r="AE565"/>
      <c r="AF565"/>
      <c r="AG565"/>
      <c r="AH565"/>
      <c r="AI565"/>
      <c r="AJ565"/>
      <c r="AK565"/>
      <c r="AL565"/>
      <c r="AM565"/>
      <c r="AN565"/>
      <c r="AO565"/>
      <c r="AP565"/>
    </row>
    <row r="566" spans="1:42" ht="15">
      <c r="A566"/>
      <c r="B566"/>
      <c r="C566"/>
      <c r="D566"/>
      <c r="E566"/>
      <c r="F566"/>
      <c r="G566"/>
      <c r="H566"/>
      <c r="I566"/>
      <c r="J566"/>
      <c r="K566"/>
      <c r="L566"/>
      <c r="M566"/>
      <c r="N566"/>
      <c r="O566"/>
      <c r="P566"/>
      <c r="Q566"/>
      <c r="R566"/>
      <c r="S566"/>
      <c r="T566"/>
      <c r="U566"/>
      <c r="V566"/>
      <c r="W566"/>
      <c r="X566"/>
      <c r="Y566"/>
      <c r="Z566"/>
      <c r="AA566"/>
      <c r="AB566"/>
      <c r="AC566"/>
      <c r="AD566"/>
      <c r="AE566"/>
      <c r="AF566"/>
      <c r="AG566"/>
      <c r="AH566"/>
      <c r="AI566"/>
      <c r="AJ566"/>
      <c r="AK566"/>
      <c r="AL566"/>
      <c r="AM566"/>
      <c r="AN566"/>
      <c r="AO566"/>
      <c r="AP566"/>
    </row>
    <row r="567" spans="1:42" ht="15">
      <c r="A567"/>
      <c r="B567"/>
      <c r="C567"/>
      <c r="D567"/>
      <c r="E567"/>
      <c r="F567"/>
      <c r="G567"/>
      <c r="H567"/>
      <c r="I567"/>
      <c r="J567"/>
      <c r="K567"/>
      <c r="L567"/>
      <c r="M567"/>
      <c r="N567"/>
      <c r="O567"/>
      <c r="P567"/>
      <c r="Q567"/>
      <c r="R567"/>
      <c r="S567"/>
      <c r="T567"/>
      <c r="U567"/>
      <c r="V567"/>
      <c r="W567"/>
      <c r="X567"/>
      <c r="Y567"/>
      <c r="Z567"/>
      <c r="AA567"/>
      <c r="AB567"/>
      <c r="AC567"/>
      <c r="AD567"/>
      <c r="AE567"/>
      <c r="AF567"/>
      <c r="AG567"/>
      <c r="AH567"/>
      <c r="AI567"/>
      <c r="AJ567"/>
      <c r="AK567"/>
      <c r="AL567"/>
      <c r="AM567"/>
      <c r="AN567"/>
      <c r="AO567"/>
      <c r="AP567"/>
    </row>
    <row r="568" spans="1:42" ht="15">
      <c r="A568"/>
      <c r="B568"/>
      <c r="C568"/>
      <c r="D568"/>
      <c r="E568"/>
      <c r="F568"/>
      <c r="G568"/>
      <c r="H568"/>
      <c r="I568"/>
      <c r="J568"/>
      <c r="K568"/>
      <c r="L568"/>
      <c r="M568"/>
      <c r="N568"/>
      <c r="O568"/>
      <c r="P568"/>
      <c r="Q568"/>
      <c r="R568"/>
      <c r="S568"/>
      <c r="T568"/>
      <c r="U568"/>
      <c r="V568"/>
      <c r="W568"/>
      <c r="X568"/>
      <c r="Y568"/>
      <c r="Z568"/>
      <c r="AA568"/>
      <c r="AB568"/>
      <c r="AC568"/>
      <c r="AD568"/>
      <c r="AE568"/>
      <c r="AF568"/>
      <c r="AG568"/>
      <c r="AH568"/>
      <c r="AI568"/>
      <c r="AJ568"/>
      <c r="AK568"/>
      <c r="AL568"/>
      <c r="AM568"/>
      <c r="AN568"/>
      <c r="AO568"/>
      <c r="AP568"/>
    </row>
    <row r="569" spans="1:42" ht="15">
      <c r="A569"/>
      <c r="B569"/>
      <c r="C569"/>
      <c r="D569"/>
      <c r="E569"/>
      <c r="F569"/>
      <c r="G569"/>
      <c r="H569"/>
      <c r="I569"/>
      <c r="J569"/>
      <c r="K569"/>
      <c r="L569"/>
      <c r="M569"/>
      <c r="N569"/>
      <c r="O569"/>
      <c r="P569"/>
      <c r="Q569"/>
      <c r="R569"/>
      <c r="S569"/>
      <c r="T569"/>
      <c r="U569"/>
      <c r="V569"/>
      <c r="W569"/>
      <c r="X569"/>
      <c r="Y569"/>
      <c r="Z569"/>
      <c r="AA569"/>
      <c r="AB569"/>
      <c r="AC569"/>
      <c r="AD569"/>
      <c r="AE569"/>
      <c r="AF569"/>
      <c r="AG569"/>
      <c r="AH569"/>
      <c r="AI569"/>
      <c r="AJ569"/>
      <c r="AK569"/>
      <c r="AL569"/>
      <c r="AM569"/>
      <c r="AN569"/>
      <c r="AO569"/>
      <c r="AP569"/>
    </row>
    <row r="570" spans="1:42" ht="15">
      <c r="A570"/>
      <c r="B570"/>
      <c r="C570"/>
      <c r="D570"/>
      <c r="E570"/>
      <c r="F570"/>
      <c r="G570"/>
      <c r="H570"/>
      <c r="I570"/>
      <c r="J570"/>
      <c r="K570"/>
      <c r="L570"/>
      <c r="M570"/>
      <c r="N570"/>
      <c r="O570"/>
      <c r="P570"/>
      <c r="Q570"/>
      <c r="R570"/>
      <c r="S570"/>
      <c r="T570"/>
      <c r="U570"/>
      <c r="V570"/>
      <c r="W570"/>
      <c r="X570"/>
      <c r="Y570"/>
      <c r="Z570"/>
      <c r="AA570"/>
      <c r="AB570"/>
      <c r="AC570"/>
      <c r="AD570"/>
      <c r="AE570"/>
      <c r="AF570"/>
      <c r="AG570"/>
      <c r="AH570"/>
      <c r="AI570"/>
      <c r="AJ570"/>
      <c r="AK570"/>
      <c r="AL570"/>
      <c r="AM570"/>
      <c r="AN570"/>
      <c r="AO570"/>
      <c r="AP570"/>
    </row>
    <row r="571" spans="1:42" ht="15">
      <c r="A571"/>
      <c r="B571"/>
      <c r="C571"/>
      <c r="D571"/>
      <c r="E571"/>
      <c r="F571"/>
      <c r="G571"/>
      <c r="H571"/>
      <c r="I571"/>
      <c r="J571"/>
      <c r="K571"/>
      <c r="L571"/>
      <c r="M571"/>
      <c r="N571"/>
      <c r="O571"/>
      <c r="P571"/>
      <c r="Q571"/>
      <c r="R571"/>
      <c r="S571"/>
      <c r="T571"/>
      <c r="U571"/>
      <c r="V571"/>
      <c r="W571"/>
      <c r="X571"/>
      <c r="Y571"/>
      <c r="Z571"/>
      <c r="AA571"/>
      <c r="AB571"/>
      <c r="AC571"/>
      <c r="AD571"/>
      <c r="AE571"/>
      <c r="AF571"/>
      <c r="AG571"/>
      <c r="AH571"/>
      <c r="AI571"/>
      <c r="AJ571"/>
      <c r="AK571"/>
      <c r="AL571"/>
      <c r="AM571"/>
      <c r="AN571"/>
      <c r="AO571"/>
      <c r="AP571"/>
    </row>
    <row r="572" spans="1:42" ht="15">
      <c r="A572"/>
      <c r="B572"/>
      <c r="C572"/>
      <c r="D572"/>
      <c r="E572"/>
      <c r="F572"/>
      <c r="G572"/>
      <c r="H572"/>
      <c r="I572"/>
      <c r="J572"/>
      <c r="K572"/>
      <c r="L572"/>
      <c r="M572"/>
      <c r="N572"/>
      <c r="O572"/>
      <c r="P572"/>
      <c r="Q572"/>
      <c r="R572"/>
      <c r="S572"/>
      <c r="T572"/>
      <c r="U572"/>
      <c r="V572"/>
      <c r="W572"/>
      <c r="X572"/>
      <c r="Y572"/>
      <c r="Z572"/>
      <c r="AA572"/>
      <c r="AB572"/>
      <c r="AC572"/>
      <c r="AD572"/>
      <c r="AE572"/>
      <c r="AF572"/>
      <c r="AG572"/>
      <c r="AH572"/>
      <c r="AI572"/>
      <c r="AJ572"/>
      <c r="AK572"/>
      <c r="AL572"/>
      <c r="AM572"/>
      <c r="AN572"/>
      <c r="AO572"/>
      <c r="AP572"/>
    </row>
    <row r="573" spans="1:42" ht="15">
      <c r="A573"/>
      <c r="B573"/>
      <c r="C573"/>
      <c r="D573"/>
      <c r="E573"/>
      <c r="F573"/>
      <c r="G573"/>
      <c r="H573"/>
      <c r="I573"/>
      <c r="J573"/>
      <c r="K573"/>
      <c r="L573"/>
      <c r="M573"/>
      <c r="N573"/>
      <c r="O573"/>
      <c r="P573"/>
      <c r="Q573"/>
      <c r="R573"/>
      <c r="S573"/>
      <c r="T573"/>
      <c r="U573"/>
      <c r="V573"/>
      <c r="W573"/>
      <c r="X573"/>
      <c r="Y573"/>
      <c r="Z573"/>
      <c r="AA573"/>
      <c r="AB573"/>
      <c r="AC573"/>
      <c r="AD573"/>
      <c r="AE573"/>
      <c r="AF573"/>
      <c r="AG573"/>
      <c r="AH573"/>
      <c r="AI573"/>
      <c r="AJ573"/>
      <c r="AK573"/>
      <c r="AL573"/>
      <c r="AM573"/>
      <c r="AN573"/>
      <c r="AO573"/>
      <c r="AP573"/>
    </row>
    <row r="574" spans="1:42" ht="15">
      <c r="A574"/>
      <c r="B574"/>
      <c r="C574"/>
      <c r="D574"/>
      <c r="E574"/>
      <c r="F574"/>
      <c r="G574"/>
      <c r="H574"/>
      <c r="I574"/>
      <c r="J574"/>
      <c r="K574"/>
      <c r="L574"/>
      <c r="M574"/>
      <c r="N574"/>
      <c r="O574"/>
      <c r="P574"/>
      <c r="Q574"/>
      <c r="R574"/>
      <c r="S574"/>
      <c r="T574"/>
      <c r="U574"/>
      <c r="V574"/>
      <c r="W574"/>
      <c r="X574"/>
      <c r="Y574"/>
      <c r="Z574"/>
      <c r="AA574"/>
      <c r="AB574"/>
      <c r="AC574"/>
      <c r="AD574"/>
      <c r="AE574"/>
      <c r="AF574"/>
      <c r="AG574"/>
      <c r="AH574"/>
      <c r="AI574"/>
      <c r="AJ574"/>
      <c r="AK574"/>
      <c r="AL574"/>
      <c r="AM574"/>
      <c r="AN574"/>
      <c r="AO574"/>
      <c r="AP574"/>
    </row>
    <row r="575" spans="1:42" ht="15">
      <c r="A575"/>
      <c r="B575"/>
      <c r="C575"/>
      <c r="D575"/>
      <c r="E575"/>
      <c r="F575"/>
      <c r="G575"/>
      <c r="H575"/>
      <c r="I575"/>
      <c r="J575"/>
      <c r="K575"/>
      <c r="L575"/>
      <c r="M575"/>
      <c r="N575"/>
      <c r="O575"/>
      <c r="P575"/>
      <c r="Q575"/>
      <c r="R575"/>
      <c r="S575"/>
      <c r="T575"/>
      <c r="U575"/>
      <c r="V575"/>
      <c r="W575"/>
      <c r="X575"/>
      <c r="Y575"/>
      <c r="Z575"/>
      <c r="AA575"/>
      <c r="AB575"/>
      <c r="AC575"/>
      <c r="AD575"/>
      <c r="AE575"/>
      <c r="AF575"/>
      <c r="AG575"/>
      <c r="AH575"/>
      <c r="AI575"/>
      <c r="AJ575"/>
      <c r="AK575"/>
      <c r="AL575"/>
      <c r="AM575"/>
      <c r="AN575"/>
      <c r="AO575"/>
      <c r="AP575"/>
    </row>
    <row r="576" spans="1:42" ht="15">
      <c r="A576"/>
      <c r="B576"/>
      <c r="C576"/>
      <c r="D576"/>
      <c r="E576"/>
      <c r="F576"/>
      <c r="G576"/>
      <c r="H576"/>
      <c r="I576"/>
      <c r="J576"/>
      <c r="K576"/>
      <c r="L576"/>
      <c r="M576"/>
      <c r="N576"/>
      <c r="O576"/>
      <c r="P576"/>
      <c r="Q576"/>
      <c r="R576"/>
      <c r="S576"/>
      <c r="T576"/>
      <c r="U576"/>
      <c r="V576"/>
      <c r="W576"/>
      <c r="X576"/>
      <c r="Y576"/>
      <c r="Z576"/>
      <c r="AA576"/>
      <c r="AB576"/>
      <c r="AC576"/>
      <c r="AD576"/>
      <c r="AE576"/>
      <c r="AF576"/>
      <c r="AG576"/>
      <c r="AH576"/>
      <c r="AI576"/>
      <c r="AJ576"/>
      <c r="AK576"/>
      <c r="AL576"/>
      <c r="AM576"/>
      <c r="AN576"/>
      <c r="AO576"/>
      <c r="AP576"/>
    </row>
    <row r="577" spans="1:42" ht="15">
      <c r="A577"/>
      <c r="B577"/>
      <c r="C577"/>
      <c r="D577"/>
      <c r="E577"/>
      <c r="F577"/>
      <c r="G577"/>
      <c r="H577"/>
      <c r="I577"/>
      <c r="J577"/>
      <c r="K577"/>
      <c r="L577"/>
      <c r="M577"/>
      <c r="N577"/>
      <c r="O577"/>
      <c r="P577"/>
      <c r="Q577"/>
      <c r="R577"/>
      <c r="S577"/>
      <c r="T577"/>
      <c r="U577"/>
      <c r="V577"/>
      <c r="W577"/>
      <c r="X577"/>
      <c r="Y577"/>
      <c r="Z577"/>
      <c r="AA577"/>
      <c r="AB577"/>
      <c r="AC577"/>
      <c r="AD577"/>
      <c r="AE577"/>
      <c r="AF577"/>
      <c r="AG577"/>
      <c r="AH577"/>
      <c r="AI577"/>
      <c r="AJ577"/>
      <c r="AK577"/>
      <c r="AL577"/>
      <c r="AM577"/>
      <c r="AN577"/>
      <c r="AO577"/>
      <c r="AP577"/>
    </row>
    <row r="578" spans="1:42" ht="15">
      <c r="A578"/>
      <c r="B578"/>
      <c r="C578"/>
      <c r="D578"/>
      <c r="E578"/>
      <c r="F578"/>
      <c r="G578"/>
      <c r="H578"/>
      <c r="I578"/>
      <c r="J578"/>
      <c r="K578"/>
      <c r="L578"/>
      <c r="M578"/>
      <c r="N578"/>
      <c r="O578"/>
      <c r="P578"/>
      <c r="Q578"/>
      <c r="R578"/>
      <c r="S578"/>
      <c r="T578"/>
      <c r="U578"/>
      <c r="V578"/>
      <c r="W578"/>
      <c r="X578"/>
      <c r="Y578"/>
      <c r="Z578"/>
      <c r="AA578"/>
      <c r="AB578"/>
      <c r="AC578"/>
      <c r="AD578"/>
      <c r="AE578"/>
      <c r="AF578"/>
      <c r="AG578"/>
      <c r="AH578"/>
      <c r="AI578"/>
      <c r="AJ578"/>
      <c r="AK578"/>
      <c r="AL578"/>
      <c r="AM578"/>
      <c r="AN578"/>
      <c r="AO578"/>
      <c r="AP578"/>
    </row>
    <row r="579" spans="1:42" ht="15">
      <c r="A579"/>
      <c r="B579"/>
      <c r="C579"/>
      <c r="D579"/>
      <c r="E579"/>
      <c r="F579"/>
      <c r="G579"/>
      <c r="H579"/>
      <c r="I579"/>
      <c r="J579"/>
      <c r="K579"/>
      <c r="L579"/>
      <c r="M579"/>
      <c r="N579"/>
      <c r="O579"/>
      <c r="P579"/>
      <c r="Q579"/>
      <c r="R579"/>
      <c r="S579"/>
      <c r="T579"/>
      <c r="U579"/>
      <c r="V579"/>
      <c r="W579"/>
      <c r="X579"/>
      <c r="Y579"/>
      <c r="Z579"/>
      <c r="AA579"/>
      <c r="AB579"/>
      <c r="AC579"/>
      <c r="AD579"/>
      <c r="AE579"/>
      <c r="AF579"/>
      <c r="AG579"/>
      <c r="AH579"/>
      <c r="AI579"/>
      <c r="AJ579"/>
      <c r="AK579"/>
      <c r="AL579"/>
      <c r="AM579"/>
      <c r="AN579"/>
      <c r="AO579"/>
      <c r="AP579"/>
    </row>
    <row r="580" spans="1:42" ht="15">
      <c r="A580"/>
      <c r="B580"/>
      <c r="C580"/>
      <c r="D580"/>
      <c r="E580"/>
      <c r="F580"/>
      <c r="G580"/>
      <c r="H580"/>
      <c r="I580"/>
      <c r="J580"/>
      <c r="K580"/>
      <c r="L580"/>
      <c r="M580"/>
      <c r="N580"/>
      <c r="O580"/>
      <c r="P580"/>
      <c r="Q580"/>
      <c r="R580"/>
      <c r="S580"/>
      <c r="T580"/>
      <c r="U580"/>
      <c r="V580"/>
      <c r="W580"/>
      <c r="X580"/>
      <c r="Y580"/>
      <c r="Z580"/>
      <c r="AA580"/>
      <c r="AB580"/>
      <c r="AC580"/>
      <c r="AD580"/>
      <c r="AE580"/>
      <c r="AF580"/>
      <c r="AG580"/>
      <c r="AH580"/>
      <c r="AI580"/>
      <c r="AJ580"/>
      <c r="AK580"/>
      <c r="AL580"/>
      <c r="AM580"/>
      <c r="AN580"/>
      <c r="AO580"/>
      <c r="AP580"/>
    </row>
    <row r="581" spans="1:42" ht="15">
      <c r="A581"/>
      <c r="B581"/>
      <c r="C581"/>
      <c r="D581"/>
      <c r="E581"/>
      <c r="F581"/>
      <c r="G581"/>
      <c r="H581"/>
      <c r="I581"/>
      <c r="J581"/>
      <c r="K581"/>
      <c r="L581"/>
      <c r="M581"/>
      <c r="N581"/>
      <c r="O581"/>
      <c r="P581"/>
      <c r="Q581"/>
      <c r="R581"/>
      <c r="S581"/>
      <c r="T581"/>
      <c r="U581"/>
      <c r="V581"/>
      <c r="W581"/>
      <c r="X581"/>
      <c r="Y581"/>
      <c r="Z581"/>
      <c r="AA581"/>
      <c r="AB581"/>
      <c r="AC581"/>
      <c r="AD581"/>
      <c r="AE581"/>
      <c r="AF581"/>
      <c r="AG581"/>
      <c r="AH581"/>
      <c r="AI581"/>
      <c r="AJ581"/>
      <c r="AK581"/>
      <c r="AL581"/>
      <c r="AM581"/>
      <c r="AN581"/>
      <c r="AO581"/>
      <c r="AP581"/>
    </row>
    <row r="582" spans="1:42" ht="15">
      <c r="A582"/>
      <c r="B582"/>
      <c r="C582"/>
      <c r="D582"/>
      <c r="E582"/>
      <c r="F582"/>
      <c r="G582"/>
      <c r="H582"/>
      <c r="I582"/>
      <c r="J582"/>
      <c r="K582"/>
      <c r="L582"/>
      <c r="M582"/>
      <c r="N582"/>
      <c r="O582"/>
      <c r="P582"/>
      <c r="Q582"/>
      <c r="R582"/>
      <c r="S582"/>
      <c r="T582"/>
      <c r="U582"/>
      <c r="V582"/>
      <c r="W582"/>
      <c r="X582"/>
      <c r="Y582"/>
      <c r="Z582"/>
      <c r="AA582"/>
      <c r="AB582"/>
      <c r="AC582"/>
      <c r="AD582"/>
      <c r="AE582"/>
      <c r="AF582"/>
      <c r="AG582"/>
      <c r="AH582"/>
      <c r="AI582"/>
      <c r="AJ582"/>
      <c r="AK582"/>
      <c r="AL582"/>
      <c r="AM582"/>
      <c r="AN582"/>
      <c r="AO582"/>
      <c r="AP582"/>
    </row>
    <row r="583" spans="1:42" ht="15">
      <c r="A583"/>
      <c r="B583"/>
      <c r="C583"/>
      <c r="D583"/>
      <c r="E583"/>
      <c r="F583"/>
      <c r="G583"/>
      <c r="H583"/>
      <c r="I583"/>
      <c r="J583"/>
      <c r="K583"/>
      <c r="L583"/>
      <c r="M583"/>
      <c r="N583"/>
      <c r="O583"/>
      <c r="P583"/>
      <c r="Q583"/>
      <c r="R583"/>
      <c r="S583"/>
      <c r="T583"/>
      <c r="U583"/>
      <c r="V583"/>
      <c r="W583"/>
      <c r="X583"/>
      <c r="Y583"/>
      <c r="Z583"/>
      <c r="AA583"/>
      <c r="AB583"/>
      <c r="AC583"/>
      <c r="AD583"/>
      <c r="AE583"/>
      <c r="AF583"/>
      <c r="AG583"/>
      <c r="AH583"/>
      <c r="AI583"/>
      <c r="AJ583"/>
      <c r="AK583"/>
      <c r="AL583"/>
      <c r="AM583"/>
      <c r="AN583"/>
      <c r="AO583"/>
      <c r="AP583"/>
    </row>
    <row r="584" spans="1:42" ht="15">
      <c r="A584"/>
      <c r="B584"/>
      <c r="C584"/>
      <c r="D584"/>
      <c r="E584"/>
      <c r="F584"/>
      <c r="G584"/>
      <c r="H584"/>
      <c r="I584"/>
      <c r="J584"/>
      <c r="K584"/>
      <c r="L584"/>
      <c r="M584"/>
      <c r="N584"/>
      <c r="O584"/>
      <c r="P584"/>
      <c r="Q584"/>
      <c r="R584"/>
      <c r="S584"/>
      <c r="T584"/>
      <c r="U584"/>
      <c r="V584"/>
      <c r="W584"/>
      <c r="X584"/>
      <c r="Y584"/>
      <c r="Z584"/>
      <c r="AA584"/>
      <c r="AB584"/>
      <c r="AC584"/>
      <c r="AD584"/>
      <c r="AE584"/>
      <c r="AF584"/>
      <c r="AG584"/>
      <c r="AH584"/>
      <c r="AI584"/>
      <c r="AJ584"/>
      <c r="AK584"/>
      <c r="AL584"/>
      <c r="AM584"/>
      <c r="AN584"/>
      <c r="AO584"/>
      <c r="AP584"/>
    </row>
    <row r="585" spans="1:42" ht="15">
      <c r="A585"/>
      <c r="B585"/>
      <c r="C585"/>
      <c r="D585"/>
      <c r="E585"/>
      <c r="F585"/>
      <c r="G585"/>
      <c r="H585"/>
      <c r="I585"/>
      <c r="J585"/>
      <c r="K585"/>
      <c r="L585"/>
      <c r="M585"/>
      <c r="N585"/>
      <c r="O585"/>
      <c r="P585"/>
      <c r="Q585"/>
      <c r="R585"/>
      <c r="S585"/>
      <c r="T585"/>
      <c r="U585"/>
      <c r="V585"/>
      <c r="W585"/>
      <c r="X585"/>
      <c r="Y585"/>
      <c r="Z585"/>
      <c r="AA585"/>
      <c r="AB585"/>
      <c r="AC585"/>
      <c r="AD585"/>
      <c r="AE585"/>
      <c r="AF585"/>
      <c r="AG585"/>
      <c r="AH585"/>
      <c r="AI585"/>
      <c r="AJ585"/>
      <c r="AK585"/>
      <c r="AL585"/>
      <c r="AM585"/>
      <c r="AN585"/>
      <c r="AO585"/>
      <c r="AP585"/>
    </row>
    <row r="586" spans="1:42" ht="15">
      <c r="A586"/>
      <c r="B586"/>
      <c r="C586"/>
      <c r="D586"/>
      <c r="E586"/>
      <c r="F586"/>
      <c r="G586"/>
      <c r="H586"/>
      <c r="I586"/>
      <c r="J586"/>
      <c r="K586"/>
      <c r="L586"/>
      <c r="M586"/>
      <c r="N586"/>
      <c r="O586"/>
      <c r="P586"/>
      <c r="Q586"/>
      <c r="R586"/>
      <c r="S586"/>
      <c r="T586"/>
      <c r="U586"/>
      <c r="V586"/>
      <c r="W586"/>
      <c r="X586"/>
      <c r="Y586"/>
      <c r="Z586"/>
      <c r="AA586"/>
      <c r="AB586"/>
      <c r="AC586"/>
      <c r="AD586"/>
      <c r="AE586"/>
      <c r="AF586"/>
      <c r="AG586"/>
      <c r="AH586"/>
      <c r="AI586"/>
      <c r="AJ586"/>
      <c r="AK586"/>
      <c r="AL586"/>
      <c r="AM586"/>
      <c r="AN586"/>
      <c r="AO586"/>
      <c r="AP586"/>
    </row>
    <row r="587" spans="1:42" ht="15">
      <c r="A587"/>
      <c r="B587"/>
      <c r="C587"/>
      <c r="D587"/>
      <c r="E587"/>
      <c r="F587"/>
      <c r="G587"/>
      <c r="H587"/>
      <c r="I587"/>
      <c r="J587"/>
      <c r="K587"/>
      <c r="L587"/>
      <c r="M587"/>
      <c r="N587"/>
      <c r="O587"/>
      <c r="P587"/>
      <c r="Q587"/>
      <c r="R587"/>
      <c r="S587"/>
      <c r="T587"/>
      <c r="U587"/>
      <c r="V587"/>
      <c r="W587"/>
      <c r="X587"/>
      <c r="Y587"/>
      <c r="Z587"/>
      <c r="AA587"/>
      <c r="AB587"/>
      <c r="AC587"/>
      <c r="AD587"/>
      <c r="AE587"/>
      <c r="AF587"/>
      <c r="AG587"/>
      <c r="AH587"/>
      <c r="AI587"/>
      <c r="AJ587"/>
      <c r="AK587"/>
      <c r="AL587"/>
      <c r="AM587"/>
      <c r="AN587"/>
      <c r="AO587"/>
      <c r="AP587"/>
    </row>
    <row r="588" spans="1:42" ht="15">
      <c r="A588"/>
      <c r="B588"/>
      <c r="C588"/>
      <c r="D588"/>
      <c r="E588"/>
      <c r="F588"/>
      <c r="G588"/>
      <c r="H588"/>
      <c r="I588"/>
      <c r="J588"/>
      <c r="K588"/>
      <c r="L588"/>
      <c r="M588"/>
      <c r="N588"/>
      <c r="O588"/>
      <c r="P588"/>
      <c r="Q588"/>
      <c r="R588"/>
      <c r="S588"/>
      <c r="T588"/>
      <c r="U588"/>
      <c r="V588"/>
      <c r="W588"/>
      <c r="X588"/>
      <c r="Y588"/>
      <c r="Z588"/>
      <c r="AA588"/>
      <c r="AB588"/>
      <c r="AC588"/>
      <c r="AD588"/>
      <c r="AE588"/>
      <c r="AF588"/>
      <c r="AG588"/>
      <c r="AH588"/>
      <c r="AI588"/>
      <c r="AJ588"/>
      <c r="AK588"/>
      <c r="AL588"/>
      <c r="AM588"/>
      <c r="AN588"/>
      <c r="AO588"/>
      <c r="AP588"/>
    </row>
    <row r="589" spans="1:42" ht="15">
      <c r="A589"/>
      <c r="B589"/>
      <c r="C589"/>
      <c r="D589"/>
      <c r="E589"/>
      <c r="F589"/>
      <c r="G589"/>
      <c r="H589"/>
      <c r="I589"/>
      <c r="J589"/>
      <c r="K589"/>
      <c r="L589"/>
      <c r="M589"/>
      <c r="N589"/>
      <c r="O589"/>
      <c r="P589"/>
      <c r="Q589"/>
      <c r="R589"/>
      <c r="S589"/>
      <c r="T589"/>
      <c r="U589"/>
      <c r="V589"/>
      <c r="W589"/>
      <c r="X589"/>
      <c r="Y589"/>
      <c r="Z589"/>
      <c r="AA589"/>
      <c r="AB589"/>
      <c r="AC589"/>
      <c r="AD589"/>
      <c r="AE589"/>
      <c r="AF589"/>
      <c r="AG589"/>
      <c r="AH589"/>
      <c r="AI589"/>
      <c r="AJ589"/>
      <c r="AK589"/>
      <c r="AL589"/>
      <c r="AM589"/>
      <c r="AN589"/>
      <c r="AO589"/>
      <c r="AP589"/>
    </row>
    <row r="590" spans="1:42" ht="15">
      <c r="A590"/>
      <c r="B590"/>
      <c r="C590"/>
      <c r="D590"/>
      <c r="E590"/>
      <c r="F590"/>
      <c r="G590"/>
      <c r="H590"/>
      <c r="I590"/>
      <c r="J590"/>
      <c r="K590"/>
      <c r="L590"/>
      <c r="M590"/>
      <c r="N590"/>
      <c r="O590"/>
      <c r="P590"/>
      <c r="Q590"/>
      <c r="R590"/>
      <c r="S590"/>
      <c r="T590"/>
      <c r="U590"/>
      <c r="V590"/>
      <c r="W590"/>
      <c r="X590"/>
      <c r="Y590"/>
      <c r="Z590"/>
      <c r="AA590"/>
      <c r="AB590"/>
      <c r="AC590"/>
      <c r="AD590"/>
      <c r="AE590"/>
      <c r="AF590"/>
      <c r="AG590"/>
      <c r="AH590"/>
      <c r="AI590"/>
      <c r="AJ590"/>
      <c r="AK590"/>
      <c r="AL590"/>
      <c r="AM590"/>
      <c r="AN590"/>
      <c r="AO590"/>
      <c r="AP590"/>
    </row>
    <row r="591" spans="1:42" ht="15">
      <c r="A591"/>
      <c r="B591"/>
      <c r="C591"/>
      <c r="D591"/>
      <c r="E591"/>
      <c r="F591"/>
      <c r="G591"/>
      <c r="H591"/>
      <c r="I591"/>
      <c r="J591"/>
      <c r="K591"/>
      <c r="L591"/>
      <c r="M591"/>
      <c r="N591"/>
      <c r="O591"/>
      <c r="P591"/>
      <c r="Q591"/>
      <c r="R591"/>
      <c r="S591"/>
      <c r="T591"/>
      <c r="U591"/>
      <c r="V591"/>
      <c r="W591"/>
      <c r="X591"/>
      <c r="Y591"/>
      <c r="Z591"/>
      <c r="AA591"/>
      <c r="AB591"/>
      <c r="AC591"/>
      <c r="AD591"/>
      <c r="AE591"/>
      <c r="AF591"/>
      <c r="AG591"/>
      <c r="AH591"/>
      <c r="AI591"/>
      <c r="AJ591"/>
      <c r="AK591"/>
      <c r="AL591"/>
      <c r="AM591"/>
      <c r="AN591"/>
      <c r="AO591"/>
      <c r="AP591"/>
    </row>
    <row r="592" spans="1:42" ht="15">
      <c r="A592"/>
      <c r="B592"/>
      <c r="C592"/>
      <c r="D592"/>
      <c r="E592"/>
      <c r="F592"/>
      <c r="G592"/>
      <c r="H592"/>
      <c r="I592"/>
      <c r="J592"/>
      <c r="K592"/>
      <c r="L592"/>
      <c r="M592"/>
      <c r="N592"/>
      <c r="O592"/>
      <c r="P592"/>
      <c r="Q592"/>
      <c r="R592"/>
      <c r="S592"/>
      <c r="T592"/>
      <c r="U592"/>
      <c r="V592"/>
      <c r="W592"/>
      <c r="X592"/>
      <c r="Y592"/>
      <c r="Z592"/>
      <c r="AA592"/>
      <c r="AB592"/>
      <c r="AC592"/>
      <c r="AD592"/>
      <c r="AE592"/>
      <c r="AF592"/>
      <c r="AG592"/>
      <c r="AH592"/>
      <c r="AI592"/>
      <c r="AJ592"/>
      <c r="AK592"/>
      <c r="AL592"/>
      <c r="AM592"/>
      <c r="AN592"/>
      <c r="AO592"/>
      <c r="AP592"/>
    </row>
    <row r="593" spans="1:42" ht="15">
      <c r="A593"/>
      <c r="B593"/>
      <c r="C593"/>
      <c r="D593"/>
      <c r="E593"/>
      <c r="F593"/>
      <c r="G593"/>
      <c r="H593"/>
      <c r="I593"/>
      <c r="J593"/>
      <c r="K593"/>
      <c r="L593"/>
      <c r="M593"/>
      <c r="N593"/>
      <c r="O593"/>
      <c r="P593"/>
      <c r="Q593"/>
      <c r="R593"/>
      <c r="S593"/>
      <c r="T593"/>
      <c r="U593"/>
      <c r="V593"/>
      <c r="W593"/>
      <c r="X593"/>
      <c r="Y593"/>
      <c r="Z593"/>
      <c r="AA593"/>
      <c r="AB593"/>
      <c r="AC593"/>
      <c r="AD593"/>
      <c r="AE593"/>
      <c r="AF593"/>
      <c r="AG593"/>
      <c r="AH593"/>
      <c r="AI593"/>
      <c r="AJ593"/>
      <c r="AK593"/>
      <c r="AL593"/>
      <c r="AM593"/>
      <c r="AN593"/>
      <c r="AO593"/>
      <c r="AP593"/>
    </row>
    <row r="594" spans="1:42" ht="15">
      <c r="A594"/>
      <c r="B594"/>
      <c r="C594"/>
      <c r="D594"/>
      <c r="E594"/>
      <c r="F594"/>
      <c r="G594"/>
      <c r="H594"/>
      <c r="I594"/>
      <c r="J594"/>
      <c r="K594"/>
      <c r="L594"/>
      <c r="M594"/>
      <c r="N594"/>
      <c r="O594"/>
      <c r="P594"/>
      <c r="Q594"/>
      <c r="R594"/>
      <c r="S594"/>
      <c r="T594"/>
      <c r="U594"/>
      <c r="V594"/>
      <c r="W594"/>
      <c r="X594"/>
      <c r="Y594"/>
      <c r="Z594"/>
      <c r="AA594"/>
      <c r="AB594"/>
      <c r="AC594"/>
      <c r="AD594"/>
      <c r="AE594"/>
      <c r="AF594"/>
      <c r="AG594"/>
      <c r="AH594"/>
      <c r="AI594"/>
      <c r="AJ594"/>
      <c r="AK594"/>
      <c r="AL594"/>
      <c r="AM594"/>
      <c r="AN594"/>
      <c r="AO594"/>
      <c r="AP594"/>
    </row>
    <row r="595" spans="1:42" ht="15">
      <c r="A595"/>
      <c r="B595"/>
      <c r="C595"/>
      <c r="D595"/>
      <c r="E595"/>
      <c r="F595"/>
      <c r="G595"/>
      <c r="H595"/>
      <c r="I595"/>
      <c r="J595"/>
      <c r="K595"/>
      <c r="L595"/>
      <c r="M595"/>
      <c r="N595"/>
      <c r="O595"/>
      <c r="P595"/>
      <c r="Q595"/>
      <c r="R595"/>
      <c r="S595"/>
      <c r="T595"/>
      <c r="U595"/>
      <c r="V595"/>
      <c r="W595"/>
      <c r="X595"/>
      <c r="Y595"/>
      <c r="Z595"/>
      <c r="AA595"/>
      <c r="AB595"/>
      <c r="AC595"/>
      <c r="AD595"/>
      <c r="AE595"/>
      <c r="AF595"/>
      <c r="AG595"/>
      <c r="AH595"/>
      <c r="AI595"/>
      <c r="AJ595"/>
      <c r="AK595"/>
      <c r="AL595"/>
      <c r="AM595"/>
      <c r="AN595"/>
      <c r="AO595"/>
      <c r="AP595"/>
    </row>
    <row r="596" spans="1:42" ht="15">
      <c r="A596"/>
      <c r="B596"/>
      <c r="C596"/>
      <c r="D596"/>
      <c r="E596"/>
      <c r="F596"/>
      <c r="G596"/>
      <c r="H596"/>
      <c r="I596"/>
      <c r="J596"/>
      <c r="K596"/>
      <c r="L596"/>
      <c r="M596"/>
      <c r="N596"/>
      <c r="O596"/>
      <c r="P596"/>
      <c r="Q596"/>
      <c r="R596"/>
      <c r="S596"/>
      <c r="T596"/>
      <c r="U596"/>
      <c r="V596"/>
      <c r="W596"/>
      <c r="X596"/>
      <c r="Y596"/>
      <c r="Z596"/>
      <c r="AA596"/>
      <c r="AB596"/>
      <c r="AC596"/>
      <c r="AD596"/>
      <c r="AE596"/>
      <c r="AF596"/>
      <c r="AG596"/>
      <c r="AH596"/>
      <c r="AI596"/>
      <c r="AJ596"/>
      <c r="AK596"/>
      <c r="AL596"/>
      <c r="AM596"/>
      <c r="AN596"/>
      <c r="AO596"/>
      <c r="AP596"/>
    </row>
    <row r="597" spans="1:42" ht="15">
      <c r="A597"/>
      <c r="B597"/>
      <c r="C597"/>
      <c r="D597"/>
      <c r="E597"/>
      <c r="F597"/>
      <c r="G597"/>
      <c r="H597"/>
      <c r="I597"/>
      <c r="J597"/>
      <c r="K597"/>
      <c r="L597"/>
      <c r="M597"/>
      <c r="N597"/>
      <c r="O597"/>
      <c r="P597"/>
      <c r="Q597"/>
      <c r="R597"/>
      <c r="S597"/>
      <c r="T597"/>
      <c r="U597"/>
      <c r="V597"/>
      <c r="W597"/>
      <c r="X597"/>
      <c r="Y597"/>
      <c r="Z597"/>
      <c r="AA597"/>
      <c r="AB597"/>
      <c r="AC597"/>
      <c r="AD597"/>
      <c r="AE597"/>
      <c r="AF597"/>
      <c r="AG597"/>
      <c r="AH597"/>
      <c r="AI597"/>
      <c r="AJ597"/>
      <c r="AK597"/>
      <c r="AL597"/>
      <c r="AM597"/>
      <c r="AN597"/>
      <c r="AO597"/>
      <c r="AP597"/>
    </row>
    <row r="598" spans="1:42" ht="15">
      <c r="A598"/>
      <c r="B598"/>
      <c r="C598"/>
      <c r="D598"/>
      <c r="E598"/>
      <c r="F598"/>
      <c r="G598"/>
      <c r="H598"/>
      <c r="I598"/>
      <c r="J598"/>
      <c r="K598"/>
      <c r="L598"/>
      <c r="M598"/>
      <c r="N598"/>
      <c r="O598"/>
      <c r="P598"/>
      <c r="Q598"/>
      <c r="R598"/>
      <c r="S598"/>
      <c r="T598"/>
      <c r="U598"/>
      <c r="V598"/>
      <c r="W598"/>
      <c r="X598"/>
      <c r="Y598"/>
      <c r="Z598"/>
      <c r="AA598"/>
      <c r="AB598"/>
      <c r="AC598"/>
      <c r="AD598"/>
      <c r="AE598"/>
      <c r="AF598"/>
      <c r="AG598"/>
      <c r="AH598"/>
      <c r="AI598"/>
      <c r="AJ598"/>
      <c r="AK598"/>
      <c r="AL598"/>
      <c r="AM598"/>
      <c r="AN598"/>
      <c r="AO598"/>
      <c r="AP598"/>
    </row>
    <row r="599" spans="1:42" ht="15">
      <c r="A599"/>
      <c r="B599"/>
      <c r="C599"/>
      <c r="D599"/>
      <c r="E599"/>
      <c r="F599"/>
      <c r="G599"/>
      <c r="H599"/>
      <c r="I599"/>
      <c r="J599"/>
      <c r="K599"/>
      <c r="L599"/>
      <c r="M599"/>
      <c r="N599"/>
      <c r="O599"/>
      <c r="P599"/>
      <c r="Q599"/>
      <c r="R599"/>
      <c r="S599"/>
      <c r="T599"/>
      <c r="U599"/>
      <c r="V599"/>
      <c r="W599"/>
      <c r="X599"/>
      <c r="Y599"/>
      <c r="Z599"/>
      <c r="AA599"/>
      <c r="AB599"/>
      <c r="AC599"/>
      <c r="AD599"/>
      <c r="AE599"/>
      <c r="AF599"/>
      <c r="AG599"/>
      <c r="AH599"/>
      <c r="AI599"/>
      <c r="AJ599"/>
      <c r="AK599"/>
      <c r="AL599"/>
      <c r="AM599"/>
      <c r="AN599"/>
      <c r="AO599"/>
      <c r="AP599"/>
    </row>
    <row r="600" spans="1:42" ht="15">
      <c r="A600"/>
      <c r="B600"/>
      <c r="C600"/>
      <c r="D600"/>
      <c r="E600"/>
      <c r="F600"/>
      <c r="G600"/>
      <c r="H600"/>
      <c r="I600"/>
      <c r="J600"/>
      <c r="K600"/>
      <c r="L600"/>
      <c r="M600"/>
      <c r="N600"/>
      <c r="O600"/>
      <c r="P600"/>
      <c r="Q600"/>
      <c r="R600"/>
      <c r="S600"/>
      <c r="T600"/>
      <c r="U600"/>
      <c r="V600"/>
      <c r="W600"/>
      <c r="X600"/>
      <c r="Y600"/>
      <c r="Z600"/>
      <c r="AA600"/>
      <c r="AB600"/>
      <c r="AC600"/>
      <c r="AD600"/>
      <c r="AE600"/>
      <c r="AF600"/>
      <c r="AG600"/>
      <c r="AH600"/>
      <c r="AI600"/>
      <c r="AJ600"/>
      <c r="AK600"/>
      <c r="AL600"/>
      <c r="AM600"/>
      <c r="AN600"/>
      <c r="AO600"/>
      <c r="AP600"/>
    </row>
    <row r="601" spans="1:42" ht="15">
      <c r="A601"/>
      <c r="B601"/>
      <c r="C601"/>
      <c r="D601"/>
      <c r="E601"/>
      <c r="F601"/>
      <c r="G601"/>
      <c r="H601"/>
      <c r="I601"/>
      <c r="J601"/>
      <c r="K601"/>
      <c r="L601"/>
      <c r="M601"/>
      <c r="N601"/>
      <c r="O601"/>
      <c r="P601"/>
      <c r="Q601"/>
      <c r="R601"/>
      <c r="S601"/>
      <c r="T601"/>
      <c r="U601"/>
      <c r="V601"/>
      <c r="W601"/>
      <c r="X601"/>
      <c r="Y601"/>
      <c r="Z601"/>
      <c r="AA601"/>
      <c r="AB601"/>
      <c r="AC601"/>
      <c r="AD601"/>
      <c r="AE601"/>
      <c r="AF601"/>
      <c r="AG601"/>
      <c r="AH601"/>
      <c r="AI601"/>
      <c r="AJ601"/>
      <c r="AK601"/>
      <c r="AL601"/>
      <c r="AM601"/>
      <c r="AN601"/>
      <c r="AO601"/>
      <c r="AP601"/>
    </row>
    <row r="602" spans="1:42" ht="15">
      <c r="A602"/>
      <c r="B602"/>
      <c r="C602"/>
      <c r="D602"/>
      <c r="E602"/>
      <c r="F602"/>
      <c r="G602"/>
      <c r="H602"/>
      <c r="I602"/>
      <c r="J602"/>
      <c r="K602"/>
      <c r="L602"/>
      <c r="M602"/>
      <c r="N602"/>
      <c r="O602"/>
      <c r="P602"/>
      <c r="Q602"/>
      <c r="R602"/>
      <c r="S602"/>
      <c r="T602"/>
      <c r="U602"/>
      <c r="V602"/>
      <c r="W602"/>
      <c r="X602"/>
      <c r="Y602"/>
      <c r="Z602"/>
      <c r="AA602"/>
      <c r="AB602"/>
      <c r="AC602"/>
      <c r="AD602"/>
      <c r="AE602"/>
      <c r="AF602"/>
      <c r="AG602"/>
      <c r="AH602"/>
      <c r="AI602"/>
      <c r="AJ602"/>
      <c r="AK602"/>
      <c r="AL602"/>
      <c r="AM602"/>
      <c r="AN602"/>
      <c r="AO602"/>
      <c r="AP602"/>
    </row>
    <row r="603" spans="1:42" ht="15">
      <c r="A603"/>
      <c r="B603"/>
      <c r="C603"/>
      <c r="D603"/>
      <c r="E603"/>
      <c r="F603"/>
      <c r="G603"/>
      <c r="H603"/>
      <c r="I603"/>
      <c r="J603"/>
      <c r="K603"/>
      <c r="L603"/>
      <c r="M603"/>
      <c r="N603"/>
      <c r="O603"/>
      <c r="P603"/>
      <c r="Q603"/>
      <c r="R603"/>
      <c r="S603"/>
      <c r="T603"/>
      <c r="U603"/>
      <c r="V603"/>
      <c r="W603"/>
      <c r="X603"/>
      <c r="Y603"/>
      <c r="Z603"/>
      <c r="AA603"/>
      <c r="AB603"/>
      <c r="AC603"/>
      <c r="AD603"/>
      <c r="AE603"/>
      <c r="AF603"/>
      <c r="AG603"/>
      <c r="AH603"/>
      <c r="AI603"/>
      <c r="AJ603"/>
      <c r="AK603"/>
      <c r="AL603"/>
      <c r="AM603"/>
      <c r="AN603"/>
      <c r="AO603"/>
      <c r="AP603"/>
    </row>
    <row r="604" spans="1:42" ht="15">
      <c r="A604"/>
      <c r="B604"/>
      <c r="C604"/>
      <c r="D604"/>
      <c r="E604"/>
      <c r="F604"/>
      <c r="G604"/>
      <c r="H604"/>
      <c r="I604"/>
      <c r="J604"/>
      <c r="K604"/>
      <c r="L604"/>
      <c r="M604"/>
      <c r="N604"/>
      <c r="O604"/>
      <c r="P604"/>
      <c r="Q604"/>
      <c r="R604"/>
      <c r="S604"/>
      <c r="T604"/>
      <c r="U604"/>
      <c r="V604"/>
      <c r="W604"/>
      <c r="X604"/>
      <c r="Y604"/>
      <c r="Z604"/>
      <c r="AA604"/>
      <c r="AB604"/>
      <c r="AC604"/>
      <c r="AD604"/>
      <c r="AE604"/>
      <c r="AF604"/>
      <c r="AG604"/>
      <c r="AH604"/>
      <c r="AI604"/>
      <c r="AJ604"/>
      <c r="AK604"/>
      <c r="AL604"/>
      <c r="AM604"/>
      <c r="AN604"/>
      <c r="AO604"/>
      <c r="AP604"/>
    </row>
    <row r="605" spans="1:42" ht="15">
      <c r="A605"/>
      <c r="B605"/>
      <c r="C605"/>
      <c r="D605"/>
      <c r="E605"/>
      <c r="F605"/>
      <c r="G605"/>
      <c r="H605"/>
      <c r="I605"/>
      <c r="J605"/>
      <c r="K605"/>
      <c r="L605"/>
      <c r="M605"/>
      <c r="N605"/>
      <c r="O605"/>
      <c r="P605"/>
      <c r="Q605"/>
      <c r="R605"/>
      <c r="S605"/>
      <c r="T605"/>
      <c r="U605"/>
      <c r="V605"/>
      <c r="W605"/>
      <c r="X605"/>
      <c r="Y605"/>
      <c r="Z605"/>
      <c r="AA605"/>
      <c r="AB605"/>
      <c r="AC605"/>
      <c r="AD605"/>
      <c r="AE605"/>
      <c r="AF605"/>
      <c r="AG605"/>
      <c r="AH605"/>
      <c r="AI605"/>
      <c r="AJ605"/>
      <c r="AK605"/>
      <c r="AL605"/>
      <c r="AM605"/>
      <c r="AN605"/>
      <c r="AO605"/>
      <c r="AP605"/>
    </row>
    <row r="606" spans="1:42" ht="15">
      <c r="A606"/>
      <c r="B606"/>
      <c r="C606"/>
      <c r="D606"/>
      <c r="E606"/>
      <c r="F606"/>
      <c r="G606"/>
      <c r="H606"/>
      <c r="I606"/>
      <c r="J606"/>
      <c r="K606"/>
      <c r="L606"/>
      <c r="M606"/>
      <c r="N606"/>
      <c r="O606"/>
      <c r="P606"/>
      <c r="Q606"/>
      <c r="R606"/>
      <c r="S606"/>
      <c r="T606"/>
      <c r="U606"/>
      <c r="V606"/>
      <c r="W606"/>
      <c r="X606"/>
      <c r="Y606"/>
      <c r="Z606"/>
      <c r="AA606"/>
      <c r="AB606"/>
      <c r="AC606"/>
      <c r="AD606"/>
      <c r="AE606"/>
      <c r="AF606"/>
      <c r="AG606"/>
      <c r="AH606"/>
      <c r="AI606"/>
      <c r="AJ606"/>
      <c r="AK606"/>
      <c r="AL606"/>
      <c r="AM606"/>
      <c r="AN606"/>
      <c r="AO606"/>
      <c r="AP606"/>
    </row>
    <row r="607" spans="1:42" ht="15">
      <c r="A607"/>
      <c r="B607"/>
      <c r="C607"/>
      <c r="D607"/>
      <c r="E607"/>
      <c r="F607"/>
      <c r="G607"/>
      <c r="H607"/>
      <c r="I607"/>
      <c r="J607"/>
      <c r="K607"/>
      <c r="L607"/>
      <c r="M607"/>
      <c r="N607"/>
      <c r="O607"/>
      <c r="P607"/>
      <c r="Q607"/>
      <c r="R607"/>
      <c r="S607"/>
      <c r="T607"/>
      <c r="U607"/>
      <c r="V607"/>
      <c r="W607"/>
      <c r="X607"/>
      <c r="Y607"/>
      <c r="Z607"/>
      <c r="AA607"/>
      <c r="AB607"/>
      <c r="AC607"/>
      <c r="AD607"/>
      <c r="AE607"/>
      <c r="AF607"/>
      <c r="AG607"/>
      <c r="AH607"/>
      <c r="AI607"/>
      <c r="AJ607"/>
      <c r="AK607"/>
      <c r="AL607"/>
      <c r="AM607"/>
      <c r="AN607"/>
      <c r="AO607"/>
      <c r="AP607"/>
    </row>
    <row r="608" spans="1:42" ht="15">
      <c r="A608"/>
      <c r="B608"/>
      <c r="C608"/>
      <c r="D608"/>
      <c r="E608"/>
      <c r="F608"/>
      <c r="G608"/>
      <c r="H608"/>
      <c r="I608"/>
      <c r="J608"/>
      <c r="K608"/>
      <c r="L608"/>
      <c r="M608"/>
      <c r="N608"/>
      <c r="O608"/>
      <c r="P608"/>
      <c r="Q608"/>
      <c r="R608"/>
      <c r="S608"/>
      <c r="T608"/>
      <c r="U608"/>
      <c r="V608"/>
      <c r="W608"/>
      <c r="X608"/>
      <c r="Y608"/>
      <c r="Z608"/>
      <c r="AA608"/>
      <c r="AB608"/>
      <c r="AC608"/>
      <c r="AD608"/>
      <c r="AE608"/>
      <c r="AF608"/>
      <c r="AG608"/>
      <c r="AH608"/>
      <c r="AI608"/>
      <c r="AJ608"/>
      <c r="AK608"/>
      <c r="AL608"/>
      <c r="AM608"/>
      <c r="AN608"/>
      <c r="AO608"/>
      <c r="AP608"/>
    </row>
    <row r="609" spans="1:42" ht="15">
      <c r="A609"/>
      <c r="B609"/>
      <c r="C609"/>
      <c r="D609"/>
      <c r="E609"/>
      <c r="F609"/>
      <c r="G609"/>
      <c r="H609"/>
      <c r="I609"/>
      <c r="J609"/>
      <c r="K609"/>
      <c r="L609"/>
      <c r="M609"/>
      <c r="N609"/>
      <c r="O609"/>
      <c r="P609"/>
      <c r="Q609"/>
      <c r="R609"/>
      <c r="S609"/>
      <c r="T609"/>
      <c r="U609"/>
      <c r="V609"/>
      <c r="W609"/>
      <c r="X609"/>
      <c r="Y609"/>
      <c r="Z609"/>
      <c r="AA609"/>
      <c r="AB609"/>
      <c r="AC609"/>
      <c r="AD609"/>
      <c r="AE609"/>
      <c r="AF609"/>
      <c r="AG609"/>
      <c r="AH609"/>
      <c r="AI609"/>
      <c r="AJ609"/>
      <c r="AK609"/>
      <c r="AL609"/>
      <c r="AM609"/>
      <c r="AN609"/>
      <c r="AO609"/>
      <c r="AP609"/>
    </row>
    <row r="610" spans="1:42" ht="15">
      <c r="A610"/>
      <c r="B610"/>
      <c r="C610"/>
      <c r="D610"/>
      <c r="E610"/>
      <c r="F610"/>
      <c r="G610"/>
      <c r="H610"/>
      <c r="I610"/>
      <c r="J610"/>
      <c r="K610"/>
      <c r="L610"/>
      <c r="M610"/>
      <c r="N610"/>
      <c r="O610"/>
      <c r="P610"/>
      <c r="Q610"/>
      <c r="R610"/>
      <c r="S610"/>
      <c r="T610"/>
      <c r="U610"/>
      <c r="V610"/>
      <c r="W610"/>
      <c r="X610"/>
      <c r="Y610"/>
      <c r="Z610"/>
      <c r="AA610"/>
      <c r="AB610"/>
      <c r="AC610"/>
      <c r="AD610"/>
      <c r="AE610"/>
      <c r="AF610"/>
      <c r="AG610"/>
      <c r="AH610"/>
      <c r="AI610"/>
      <c r="AJ610"/>
      <c r="AK610"/>
      <c r="AL610"/>
      <c r="AM610"/>
      <c r="AN610"/>
      <c r="AO610"/>
      <c r="AP610"/>
    </row>
    <row r="611" spans="1:42" ht="15">
      <c r="A611"/>
      <c r="B611"/>
      <c r="C611"/>
      <c r="D611"/>
      <c r="E611"/>
      <c r="F611"/>
      <c r="G611"/>
      <c r="H611"/>
      <c r="I611"/>
      <c r="J611"/>
      <c r="K611"/>
      <c r="L611"/>
      <c r="M611"/>
      <c r="N611"/>
      <c r="O611"/>
      <c r="P611"/>
      <c r="Q611"/>
      <c r="R611"/>
      <c r="S611"/>
      <c r="T611"/>
      <c r="U611"/>
      <c r="V611"/>
      <c r="W611"/>
      <c r="X611"/>
      <c r="Y611"/>
      <c r="Z611"/>
      <c r="AA611"/>
      <c r="AB611"/>
      <c r="AC611"/>
      <c r="AD611"/>
      <c r="AE611"/>
      <c r="AF611"/>
      <c r="AG611"/>
      <c r="AH611"/>
      <c r="AI611"/>
      <c r="AJ611"/>
      <c r="AK611"/>
      <c r="AL611"/>
      <c r="AM611"/>
      <c r="AN611"/>
      <c r="AO611"/>
      <c r="AP611"/>
    </row>
    <row r="612" spans="1:42" ht="15">
      <c r="A612"/>
      <c r="B612"/>
      <c r="C612"/>
      <c r="D612"/>
      <c r="E612"/>
      <c r="F612"/>
      <c r="G612"/>
      <c r="H612"/>
      <c r="I612"/>
      <c r="J612"/>
      <c r="K612"/>
      <c r="L612"/>
      <c r="M612"/>
      <c r="N612"/>
      <c r="O612"/>
      <c r="P612"/>
      <c r="Q612"/>
      <c r="R612"/>
      <c r="S612"/>
      <c r="T612"/>
      <c r="U612"/>
      <c r="V612"/>
      <c r="W612"/>
      <c r="X612"/>
      <c r="Y612"/>
      <c r="Z612"/>
      <c r="AA612"/>
      <c r="AB612"/>
      <c r="AC612"/>
      <c r="AD612"/>
      <c r="AE612"/>
      <c r="AF612"/>
      <c r="AG612"/>
      <c r="AH612"/>
      <c r="AI612"/>
      <c r="AJ612"/>
      <c r="AK612"/>
      <c r="AL612"/>
      <c r="AM612"/>
      <c r="AN612"/>
      <c r="AO612"/>
      <c r="AP612"/>
    </row>
    <row r="613" spans="1:42" ht="15">
      <c r="A613"/>
      <c r="B613"/>
      <c r="C613"/>
      <c r="D613"/>
      <c r="E613"/>
      <c r="F613"/>
      <c r="G613"/>
      <c r="H613"/>
      <c r="I613"/>
      <c r="J613"/>
      <c r="K613"/>
      <c r="L613"/>
      <c r="M613"/>
      <c r="N613"/>
      <c r="O613"/>
      <c r="P613"/>
      <c r="Q613"/>
      <c r="R613"/>
      <c r="S613"/>
      <c r="T613"/>
      <c r="U613"/>
      <c r="V613"/>
      <c r="W613"/>
      <c r="X613"/>
      <c r="Y613"/>
      <c r="Z613"/>
      <c r="AA613"/>
      <c r="AB613"/>
      <c r="AC613"/>
      <c r="AD613"/>
      <c r="AE613"/>
      <c r="AF613"/>
      <c r="AG613"/>
      <c r="AH613"/>
      <c r="AI613"/>
      <c r="AJ613"/>
      <c r="AK613"/>
      <c r="AL613"/>
      <c r="AM613"/>
      <c r="AN613"/>
      <c r="AO613"/>
      <c r="AP613"/>
    </row>
    <row r="614" spans="1:42" ht="15">
      <c r="A614"/>
      <c r="B614"/>
      <c r="C614"/>
      <c r="D614"/>
      <c r="E614"/>
      <c r="F614"/>
      <c r="G614"/>
      <c r="H614"/>
      <c r="I614"/>
      <c r="J614"/>
      <c r="K614"/>
      <c r="L614"/>
      <c r="M614"/>
      <c r="N614"/>
      <c r="O614"/>
      <c r="P614"/>
      <c r="Q614"/>
      <c r="R614"/>
      <c r="S614"/>
      <c r="T614"/>
      <c r="U614"/>
      <c r="V614"/>
      <c r="W614"/>
      <c r="X614"/>
      <c r="Y614"/>
      <c r="Z614"/>
      <c r="AA614"/>
      <c r="AB614"/>
      <c r="AC614"/>
      <c r="AD614"/>
      <c r="AE614"/>
      <c r="AF614"/>
      <c r="AG614"/>
      <c r="AH614"/>
      <c r="AI614"/>
      <c r="AJ614"/>
      <c r="AK614"/>
      <c r="AL614"/>
      <c r="AM614"/>
      <c r="AN614"/>
      <c r="AO614"/>
      <c r="AP614"/>
    </row>
    <row r="615" spans="1:42" ht="15">
      <c r="A615"/>
      <c r="B615"/>
      <c r="C615"/>
      <c r="D615"/>
      <c r="E615"/>
      <c r="F615"/>
      <c r="G615"/>
      <c r="H615"/>
      <c r="I615"/>
      <c r="J615"/>
      <c r="K615"/>
      <c r="L615"/>
      <c r="M615"/>
      <c r="N615"/>
      <c r="O615"/>
      <c r="P615"/>
      <c r="Q615"/>
      <c r="R615"/>
      <c r="S615"/>
      <c r="T615"/>
      <c r="U615"/>
      <c r="V615"/>
      <c r="W615"/>
      <c r="X615"/>
      <c r="Y615"/>
      <c r="Z615"/>
      <c r="AA615"/>
      <c r="AB615"/>
      <c r="AC615"/>
      <c r="AD615"/>
      <c r="AE615"/>
      <c r="AF615"/>
      <c r="AG615"/>
      <c r="AH615"/>
      <c r="AI615"/>
      <c r="AJ615"/>
      <c r="AK615"/>
      <c r="AL615"/>
      <c r="AM615"/>
      <c r="AN615"/>
      <c r="AO615"/>
      <c r="AP615"/>
    </row>
    <row r="616" spans="1:42" ht="15">
      <c r="A616"/>
      <c r="B616"/>
      <c r="C616"/>
      <c r="D616"/>
      <c r="E616"/>
      <c r="F616"/>
      <c r="G616"/>
      <c r="H616"/>
      <c r="I616"/>
      <c r="J616"/>
      <c r="K616"/>
      <c r="L616"/>
      <c r="M616"/>
      <c r="N616"/>
      <c r="O616"/>
      <c r="P616"/>
      <c r="Q616"/>
      <c r="R616"/>
      <c r="S616"/>
      <c r="T616"/>
      <c r="U616"/>
      <c r="V616"/>
      <c r="W616"/>
      <c r="X616"/>
      <c r="Y616"/>
      <c r="Z616"/>
      <c r="AA616"/>
      <c r="AB616"/>
      <c r="AC616"/>
      <c r="AD616"/>
      <c r="AE616"/>
      <c r="AF616"/>
      <c r="AG616"/>
      <c r="AH616"/>
      <c r="AI616"/>
      <c r="AJ616"/>
      <c r="AK616"/>
      <c r="AL616"/>
      <c r="AM616"/>
      <c r="AN616"/>
      <c r="AO616"/>
      <c r="AP616"/>
    </row>
    <row r="617" spans="1:42" ht="15">
      <c r="A617"/>
      <c r="B617"/>
      <c r="C617"/>
      <c r="D617"/>
      <c r="E617"/>
      <c r="F617"/>
      <c r="G617"/>
      <c r="H617"/>
      <c r="I617"/>
      <c r="J617"/>
      <c r="K617"/>
      <c r="L617"/>
      <c r="M617"/>
      <c r="N617"/>
      <c r="O617"/>
      <c r="P617"/>
      <c r="Q617"/>
      <c r="R617"/>
      <c r="S617"/>
      <c r="T617"/>
      <c r="U617"/>
      <c r="V617"/>
      <c r="W617"/>
      <c r="X617"/>
      <c r="Y617"/>
      <c r="Z617"/>
      <c r="AA617"/>
      <c r="AB617"/>
      <c r="AC617"/>
      <c r="AD617"/>
      <c r="AE617"/>
      <c r="AF617"/>
      <c r="AG617"/>
      <c r="AH617"/>
      <c r="AI617"/>
      <c r="AJ617"/>
      <c r="AK617"/>
      <c r="AL617"/>
      <c r="AM617"/>
      <c r="AN617"/>
      <c r="AO617"/>
      <c r="AP617"/>
    </row>
    <row r="618" spans="1:42" ht="15">
      <c r="A618"/>
      <c r="B618"/>
      <c r="C618"/>
      <c r="D618"/>
      <c r="E618"/>
      <c r="F618"/>
      <c r="G618"/>
      <c r="H618"/>
      <c r="I618"/>
      <c r="J618"/>
      <c r="K618"/>
      <c r="L618"/>
      <c r="M618"/>
      <c r="N618"/>
      <c r="O618"/>
      <c r="P618"/>
      <c r="Q618"/>
      <c r="R618"/>
      <c r="S618"/>
      <c r="T618"/>
      <c r="U618"/>
      <c r="V618"/>
      <c r="W618"/>
      <c r="X618"/>
      <c r="Y618"/>
      <c r="Z618"/>
      <c r="AA618"/>
      <c r="AB618"/>
      <c r="AC618"/>
      <c r="AD618"/>
      <c r="AE618"/>
      <c r="AF618"/>
      <c r="AG618"/>
      <c r="AH618"/>
      <c r="AI618"/>
      <c r="AJ618"/>
      <c r="AK618"/>
      <c r="AL618"/>
      <c r="AM618"/>
      <c r="AN618"/>
      <c r="AO618"/>
      <c r="AP618"/>
    </row>
    <row r="619" spans="1:42" ht="15">
      <c r="A619"/>
      <c r="B619"/>
      <c r="C619"/>
      <c r="D619"/>
      <c r="E619"/>
      <c r="F619"/>
      <c r="G619"/>
      <c r="H619"/>
      <c r="I619"/>
      <c r="J619"/>
      <c r="K619"/>
      <c r="L619"/>
      <c r="M619"/>
      <c r="N619"/>
      <c r="O619"/>
      <c r="P619"/>
      <c r="Q619"/>
      <c r="R619"/>
      <c r="S619"/>
      <c r="T619"/>
      <c r="U619"/>
      <c r="V619"/>
      <c r="W619"/>
      <c r="X619"/>
      <c r="Y619"/>
      <c r="Z619"/>
      <c r="AA619"/>
      <c r="AB619"/>
      <c r="AC619"/>
      <c r="AD619"/>
      <c r="AE619"/>
      <c r="AF619"/>
      <c r="AG619"/>
      <c r="AH619"/>
      <c r="AI619"/>
      <c r="AJ619"/>
      <c r="AK619"/>
      <c r="AL619"/>
      <c r="AM619"/>
      <c r="AN619"/>
      <c r="AO619"/>
      <c r="AP619"/>
    </row>
    <row r="620" spans="1:42" ht="15">
      <c r="A620"/>
      <c r="B620"/>
      <c r="C620"/>
      <c r="D620"/>
      <c r="E620"/>
      <c r="F620"/>
      <c r="G620"/>
      <c r="H620"/>
      <c r="I620"/>
      <c r="J620"/>
      <c r="K620"/>
      <c r="L620"/>
      <c r="M620"/>
      <c r="N620"/>
      <c r="O620"/>
      <c r="P620"/>
      <c r="Q620"/>
      <c r="R620"/>
      <c r="S620"/>
      <c r="T620"/>
      <c r="U620"/>
      <c r="V620"/>
      <c r="W620"/>
      <c r="X620"/>
      <c r="Y620"/>
      <c r="Z620"/>
      <c r="AA620"/>
      <c r="AB620"/>
      <c r="AC620"/>
      <c r="AD620"/>
      <c r="AE620"/>
      <c r="AF620"/>
      <c r="AG620"/>
      <c r="AH620"/>
      <c r="AI620"/>
      <c r="AJ620"/>
      <c r="AK620"/>
      <c r="AL620"/>
      <c r="AM620"/>
      <c r="AN620"/>
      <c r="AO620"/>
      <c r="AP620"/>
    </row>
    <row r="621" spans="1:42" ht="15">
      <c r="A621"/>
      <c r="B621"/>
      <c r="C621"/>
      <c r="D621"/>
      <c r="E621"/>
      <c r="F621"/>
      <c r="G621"/>
      <c r="H621"/>
      <c r="I621"/>
      <c r="J621"/>
      <c r="K621"/>
      <c r="L621"/>
      <c r="M621"/>
      <c r="N621"/>
      <c r="O621"/>
      <c r="P621"/>
      <c r="Q621"/>
      <c r="R621"/>
      <c r="S621"/>
      <c r="T621"/>
      <c r="U621"/>
      <c r="V621"/>
      <c r="W621"/>
      <c r="X621"/>
      <c r="Y621"/>
      <c r="Z621"/>
      <c r="AA621"/>
      <c r="AB621"/>
      <c r="AC621"/>
      <c r="AD621"/>
      <c r="AE621"/>
      <c r="AF621"/>
      <c r="AG621"/>
      <c r="AH621"/>
      <c r="AI621"/>
      <c r="AJ621"/>
      <c r="AK621"/>
      <c r="AL621"/>
      <c r="AM621"/>
      <c r="AN621"/>
      <c r="AO621"/>
      <c r="AP621"/>
    </row>
    <row r="622" spans="1:42" ht="15">
      <c r="A622"/>
      <c r="B622"/>
      <c r="C622"/>
      <c r="D622"/>
      <c r="E622"/>
      <c r="F622"/>
      <c r="G622"/>
      <c r="H622"/>
      <c r="I622"/>
      <c r="J622"/>
      <c r="K622"/>
      <c r="L622"/>
      <c r="M622"/>
      <c r="N622"/>
      <c r="O622"/>
      <c r="P622"/>
      <c r="Q622"/>
      <c r="R622"/>
      <c r="S622"/>
      <c r="T622"/>
      <c r="U622"/>
      <c r="V622"/>
      <c r="W622"/>
      <c r="X622"/>
      <c r="Y622"/>
      <c r="Z622"/>
      <c r="AA622"/>
      <c r="AB622"/>
      <c r="AC622"/>
      <c r="AD622"/>
      <c r="AE622"/>
      <c r="AF622"/>
      <c r="AG622"/>
      <c r="AH622"/>
      <c r="AI622"/>
      <c r="AJ622"/>
      <c r="AK622"/>
      <c r="AL622"/>
      <c r="AM622"/>
      <c r="AN622"/>
      <c r="AO622"/>
      <c r="AP622"/>
    </row>
    <row r="623" spans="1:42" ht="15">
      <c r="A623"/>
      <c r="B623"/>
      <c r="C623"/>
      <c r="D623"/>
      <c r="E623"/>
      <c r="F623"/>
      <c r="G623"/>
      <c r="H623"/>
      <c r="I623"/>
      <c r="J623"/>
      <c r="K623"/>
      <c r="L623"/>
      <c r="M623"/>
      <c r="N623"/>
      <c r="O623"/>
      <c r="P623"/>
      <c r="Q623"/>
      <c r="R623"/>
      <c r="S623"/>
      <c r="T623"/>
      <c r="U623"/>
      <c r="V623"/>
      <c r="W623"/>
      <c r="X623"/>
      <c r="Y623"/>
      <c r="Z623"/>
      <c r="AA623"/>
      <c r="AB623"/>
      <c r="AC623"/>
      <c r="AD623"/>
      <c r="AE623"/>
      <c r="AF623"/>
      <c r="AG623"/>
      <c r="AH623"/>
      <c r="AI623"/>
      <c r="AJ623"/>
      <c r="AK623"/>
      <c r="AL623"/>
      <c r="AM623"/>
      <c r="AN623"/>
      <c r="AO623"/>
      <c r="AP623"/>
    </row>
    <row r="624" spans="1:42" ht="15">
      <c r="A624"/>
      <c r="B624"/>
      <c r="C624"/>
      <c r="D624"/>
      <c r="E624"/>
      <c r="F624"/>
      <c r="G624"/>
      <c r="H624"/>
      <c r="I624"/>
      <c r="J624"/>
      <c r="K624"/>
      <c r="L624"/>
      <c r="M624"/>
      <c r="N624"/>
      <c r="O624"/>
      <c r="P624"/>
      <c r="Q624"/>
      <c r="R624"/>
      <c r="S624"/>
      <c r="T624"/>
      <c r="U624"/>
      <c r="V624"/>
      <c r="W624"/>
      <c r="X624"/>
      <c r="Y624"/>
      <c r="Z624"/>
      <c r="AA624"/>
      <c r="AB624"/>
      <c r="AC624"/>
      <c r="AD624"/>
      <c r="AE624"/>
      <c r="AF624"/>
      <c r="AG624"/>
      <c r="AH624"/>
      <c r="AI624"/>
      <c r="AJ624"/>
      <c r="AK624"/>
      <c r="AL624"/>
      <c r="AM624"/>
      <c r="AN624"/>
      <c r="AO624"/>
      <c r="AP624"/>
    </row>
    <row r="625" spans="1:42" ht="15">
      <c r="A625"/>
      <c r="B625"/>
      <c r="C625"/>
      <c r="D625"/>
      <c r="E625"/>
      <c r="F625"/>
      <c r="G625"/>
      <c r="H625"/>
      <c r="I625"/>
      <c r="J625"/>
      <c r="K625"/>
      <c r="L625"/>
      <c r="M625"/>
      <c r="N625"/>
      <c r="O625"/>
      <c r="P625"/>
      <c r="Q625"/>
      <c r="R625"/>
      <c r="S625"/>
      <c r="T625"/>
      <c r="U625"/>
      <c r="V625"/>
      <c r="W625"/>
      <c r="X625"/>
      <c r="Y625"/>
      <c r="Z625"/>
      <c r="AA625"/>
      <c r="AB625"/>
      <c r="AC625"/>
      <c r="AD625"/>
      <c r="AE625"/>
      <c r="AF625"/>
      <c r="AG625"/>
      <c r="AH625"/>
      <c r="AI625"/>
      <c r="AJ625"/>
      <c r="AK625"/>
      <c r="AL625"/>
      <c r="AM625"/>
      <c r="AN625"/>
      <c r="AO625"/>
      <c r="AP625"/>
    </row>
    <row r="626" spans="1:42" ht="15">
      <c r="A626"/>
      <c r="B626"/>
      <c r="C626"/>
      <c r="D626"/>
      <c r="E626"/>
      <c r="F626"/>
      <c r="G626"/>
      <c r="H626"/>
      <c r="I626"/>
      <c r="J626"/>
      <c r="K626"/>
      <c r="L626"/>
      <c r="M626"/>
      <c r="N626"/>
      <c r="O626"/>
      <c r="P626"/>
      <c r="Q626"/>
      <c r="R626"/>
      <c r="S626"/>
      <c r="T626"/>
      <c r="U626"/>
      <c r="V626"/>
      <c r="W626"/>
      <c r="X626"/>
      <c r="Y626"/>
      <c r="Z626"/>
      <c r="AA626"/>
      <c r="AB626"/>
      <c r="AC626"/>
      <c r="AD626"/>
      <c r="AE626"/>
      <c r="AF626"/>
      <c r="AG626"/>
      <c r="AH626"/>
      <c r="AI626"/>
      <c r="AJ626"/>
      <c r="AK626"/>
      <c r="AL626"/>
      <c r="AM626"/>
      <c r="AN626"/>
      <c r="AO626"/>
      <c r="AP626"/>
    </row>
    <row r="627" spans="1:42" ht="15">
      <c r="A627"/>
      <c r="B627"/>
      <c r="C627"/>
      <c r="D627"/>
      <c r="E627"/>
      <c r="F627"/>
      <c r="G627"/>
      <c r="H627"/>
      <c r="I627"/>
      <c r="J627"/>
      <c r="K627"/>
      <c r="L627"/>
      <c r="M627"/>
      <c r="N627"/>
      <c r="O627"/>
      <c r="P627"/>
      <c r="Q627"/>
      <c r="R627"/>
      <c r="S627"/>
      <c r="T627"/>
      <c r="U627"/>
      <c r="V627"/>
      <c r="W627"/>
      <c r="X627"/>
      <c r="Y627"/>
      <c r="Z627"/>
      <c r="AA627"/>
      <c r="AB627"/>
      <c r="AC627"/>
      <c r="AD627"/>
      <c r="AE627"/>
      <c r="AF627"/>
      <c r="AG627"/>
      <c r="AH627"/>
      <c r="AI627"/>
      <c r="AJ627"/>
      <c r="AK627"/>
      <c r="AL627"/>
      <c r="AM627"/>
      <c r="AN627"/>
      <c r="AO627"/>
      <c r="AP627"/>
    </row>
    <row r="628" spans="1:42" ht="15">
      <c r="A628"/>
      <c r="B628"/>
      <c r="C628"/>
      <c r="D628"/>
      <c r="E628"/>
      <c r="F628"/>
      <c r="G628"/>
      <c r="H628"/>
      <c r="I628"/>
      <c r="J628"/>
      <c r="K628"/>
      <c r="L628"/>
      <c r="M628"/>
      <c r="N628"/>
      <c r="O628"/>
      <c r="P628"/>
      <c r="Q628"/>
      <c r="R628"/>
      <c r="S628"/>
      <c r="T628"/>
      <c r="U628"/>
      <c r="V628"/>
      <c r="W628"/>
      <c r="X628"/>
      <c r="Y628"/>
      <c r="Z628"/>
      <c r="AA628"/>
      <c r="AB628"/>
      <c r="AC628"/>
      <c r="AD628"/>
      <c r="AE628"/>
      <c r="AF628"/>
      <c r="AG628"/>
      <c r="AH628"/>
      <c r="AI628"/>
      <c r="AJ628"/>
      <c r="AK628"/>
      <c r="AL628"/>
      <c r="AM628"/>
      <c r="AN628"/>
      <c r="AO628"/>
      <c r="AP628"/>
    </row>
    <row r="629" spans="1:42" ht="15">
      <c r="A629"/>
      <c r="B629"/>
      <c r="C629"/>
      <c r="D629"/>
      <c r="E629"/>
      <c r="F629"/>
      <c r="G629"/>
      <c r="H629"/>
      <c r="I629"/>
      <c r="J629"/>
      <c r="K629"/>
      <c r="L629"/>
      <c r="M629"/>
      <c r="N629"/>
      <c r="O629"/>
      <c r="P629"/>
      <c r="Q629"/>
      <c r="R629"/>
      <c r="S629"/>
      <c r="T629"/>
      <c r="U629"/>
      <c r="V629"/>
      <c r="W629"/>
      <c r="X629"/>
      <c r="Y629"/>
      <c r="Z629"/>
      <c r="AA629"/>
      <c r="AB629"/>
      <c r="AC629"/>
      <c r="AD629"/>
      <c r="AE629"/>
      <c r="AF629"/>
      <c r="AG629"/>
      <c r="AH629"/>
      <c r="AI629"/>
      <c r="AJ629"/>
      <c r="AK629"/>
      <c r="AL629"/>
      <c r="AM629"/>
      <c r="AN629"/>
      <c r="AO629"/>
      <c r="AP629"/>
    </row>
    <row r="630" spans="1:42" ht="15">
      <c r="A630"/>
      <c r="B630"/>
      <c r="C630"/>
      <c r="D630"/>
      <c r="E630"/>
      <c r="F630"/>
      <c r="G630"/>
      <c r="H630"/>
      <c r="I630"/>
      <c r="J630"/>
      <c r="K630"/>
      <c r="L630"/>
      <c r="M630"/>
      <c r="N630"/>
      <c r="O630"/>
      <c r="P630"/>
      <c r="Q630"/>
      <c r="R630"/>
      <c r="S630"/>
      <c r="T630"/>
      <c r="U630"/>
      <c r="V630"/>
      <c r="W630"/>
      <c r="X630"/>
      <c r="Y630"/>
      <c r="Z630"/>
      <c r="AA630"/>
      <c r="AB630"/>
      <c r="AC630"/>
      <c r="AD630"/>
      <c r="AE630"/>
      <c r="AF630"/>
      <c r="AG630"/>
      <c r="AH630"/>
      <c r="AI630"/>
      <c r="AJ630"/>
      <c r="AK630"/>
      <c r="AL630"/>
      <c r="AM630"/>
      <c r="AN630"/>
      <c r="AO630"/>
      <c r="AP630"/>
    </row>
    <row r="631" spans="1:42" ht="15">
      <c r="A631"/>
      <c r="B631"/>
      <c r="C631"/>
      <c r="D631"/>
      <c r="E631"/>
      <c r="F631"/>
      <c r="G631"/>
      <c r="H631"/>
      <c r="I631"/>
      <c r="J631"/>
      <c r="K631"/>
      <c r="L631"/>
      <c r="M631"/>
      <c r="N631"/>
      <c r="O631"/>
      <c r="P631"/>
      <c r="Q631"/>
      <c r="R631"/>
      <c r="S631"/>
      <c r="T631"/>
      <c r="U631"/>
      <c r="V631"/>
      <c r="W631"/>
      <c r="X631"/>
      <c r="Y631"/>
      <c r="Z631"/>
      <c r="AA631"/>
      <c r="AB631"/>
      <c r="AC631"/>
      <c r="AD631"/>
      <c r="AE631"/>
      <c r="AF631"/>
      <c r="AG631"/>
      <c r="AH631"/>
      <c r="AI631"/>
      <c r="AJ631"/>
      <c r="AK631"/>
      <c r="AL631"/>
      <c r="AM631"/>
      <c r="AN631"/>
      <c r="AO631"/>
      <c r="AP631"/>
    </row>
    <row r="632" spans="1:42" ht="15">
      <c r="A632"/>
      <c r="B632"/>
      <c r="C632"/>
      <c r="D632"/>
      <c r="E632"/>
      <c r="F632"/>
      <c r="G632"/>
      <c r="H632"/>
      <c r="I632"/>
      <c r="J632"/>
      <c r="K632"/>
      <c r="L632"/>
      <c r="M632"/>
      <c r="N632"/>
      <c r="O632"/>
      <c r="P632"/>
      <c r="Q632"/>
      <c r="R632"/>
      <c r="S632"/>
      <c r="T632"/>
      <c r="U632"/>
      <c r="V632"/>
      <c r="W632"/>
      <c r="X632"/>
      <c r="Y632"/>
      <c r="Z632"/>
      <c r="AA632"/>
      <c r="AB632"/>
      <c r="AC632"/>
      <c r="AD632"/>
      <c r="AE632"/>
      <c r="AF632"/>
      <c r="AG632"/>
      <c r="AH632"/>
      <c r="AI632"/>
      <c r="AJ632"/>
      <c r="AK632"/>
      <c r="AL632"/>
      <c r="AM632"/>
      <c r="AN632"/>
      <c r="AO632"/>
      <c r="AP632"/>
    </row>
    <row r="633" spans="1:42" ht="15">
      <c r="A633"/>
      <c r="B633"/>
      <c r="C633"/>
      <c r="D633"/>
      <c r="E633"/>
      <c r="F633"/>
      <c r="G633"/>
      <c r="H633"/>
      <c r="I633"/>
      <c r="J633"/>
      <c r="K633"/>
      <c r="L633"/>
      <c r="M633"/>
      <c r="N633"/>
      <c r="O633"/>
      <c r="P633"/>
      <c r="Q633"/>
      <c r="R633"/>
      <c r="S633"/>
      <c r="T633"/>
      <c r="U633"/>
      <c r="V633"/>
      <c r="W633"/>
      <c r="X633"/>
      <c r="Y633"/>
      <c r="Z633"/>
      <c r="AA633"/>
      <c r="AB633"/>
      <c r="AC633"/>
      <c r="AD633"/>
      <c r="AE633"/>
      <c r="AF633"/>
      <c r="AG633"/>
      <c r="AH633"/>
      <c r="AI633"/>
      <c r="AJ633"/>
      <c r="AK633"/>
      <c r="AL633"/>
      <c r="AM633"/>
      <c r="AN633"/>
      <c r="AO633"/>
      <c r="AP633"/>
    </row>
    <row r="634" spans="1:42" ht="15">
      <c r="A634"/>
      <c r="B634"/>
      <c r="C634"/>
      <c r="D634"/>
      <c r="E634"/>
      <c r="F634"/>
      <c r="G634"/>
      <c r="H634"/>
      <c r="I634"/>
      <c r="J634"/>
      <c r="K634"/>
      <c r="L634"/>
      <c r="M634"/>
      <c r="N634"/>
      <c r="O634"/>
      <c r="P634"/>
      <c r="Q634"/>
      <c r="R634"/>
      <c r="S634"/>
      <c r="T634"/>
      <c r="U634"/>
      <c r="V634"/>
      <c r="W634"/>
      <c r="X634"/>
      <c r="Y634"/>
      <c r="Z634"/>
      <c r="AA634"/>
      <c r="AB634"/>
      <c r="AC634"/>
      <c r="AD634"/>
      <c r="AE634"/>
      <c r="AF634"/>
      <c r="AG634"/>
      <c r="AH634"/>
      <c r="AI634"/>
      <c r="AJ634"/>
      <c r="AK634"/>
      <c r="AL634"/>
      <c r="AM634"/>
      <c r="AN634"/>
      <c r="AO634"/>
      <c r="AP634"/>
    </row>
    <row r="635" spans="1:42" ht="15">
      <c r="A635"/>
      <c r="B635"/>
      <c r="C635"/>
      <c r="D635"/>
      <c r="E635"/>
      <c r="F635"/>
      <c r="G635"/>
      <c r="H635"/>
      <c r="I635"/>
      <c r="J635"/>
      <c r="K635"/>
      <c r="L635"/>
      <c r="M635"/>
      <c r="N635"/>
      <c r="O635"/>
      <c r="P635"/>
      <c r="Q635"/>
      <c r="R635"/>
      <c r="S635"/>
      <c r="T635"/>
      <c r="U635"/>
      <c r="V635"/>
      <c r="W635"/>
      <c r="X635"/>
      <c r="Y635"/>
      <c r="Z635"/>
      <c r="AA635"/>
      <c r="AB635"/>
      <c r="AC635"/>
      <c r="AD635"/>
      <c r="AE635"/>
      <c r="AF635"/>
      <c r="AG635"/>
      <c r="AH635"/>
      <c r="AI635"/>
      <c r="AJ635"/>
      <c r="AK635"/>
      <c r="AL635"/>
      <c r="AM635"/>
      <c r="AN635"/>
      <c r="AO635"/>
      <c r="AP635"/>
    </row>
    <row r="636" spans="1:42" ht="15">
      <c r="A636"/>
      <c r="B636"/>
      <c r="C636"/>
      <c r="D636"/>
      <c r="E636"/>
      <c r="F636"/>
      <c r="G636"/>
      <c r="H636"/>
      <c r="I636"/>
      <c r="J636"/>
      <c r="K636"/>
      <c r="L636"/>
      <c r="M636"/>
      <c r="N636"/>
      <c r="O636"/>
      <c r="P636"/>
      <c r="Q636"/>
      <c r="R636"/>
      <c r="S636"/>
      <c r="T636"/>
      <c r="U636"/>
      <c r="V636"/>
      <c r="W636"/>
      <c r="X636"/>
      <c r="Y636"/>
      <c r="Z636"/>
      <c r="AA636"/>
      <c r="AB636"/>
      <c r="AC636"/>
      <c r="AD636"/>
      <c r="AE636"/>
      <c r="AF636"/>
      <c r="AG636"/>
      <c r="AH636"/>
      <c r="AI636"/>
      <c r="AJ636"/>
      <c r="AK636"/>
      <c r="AL636"/>
      <c r="AM636"/>
      <c r="AN636"/>
      <c r="AO636"/>
      <c r="AP636"/>
    </row>
    <row r="637" spans="1:42" ht="15">
      <c r="A637"/>
      <c r="B637"/>
      <c r="C637"/>
      <c r="D637"/>
      <c r="E637"/>
      <c r="F637"/>
      <c r="G637"/>
      <c r="H637"/>
      <c r="I637"/>
      <c r="J637"/>
      <c r="K637"/>
      <c r="L637"/>
      <c r="M637"/>
      <c r="N637"/>
      <c r="O637"/>
      <c r="P637"/>
      <c r="Q637"/>
      <c r="R637"/>
      <c r="S637"/>
      <c r="T637"/>
      <c r="U637"/>
      <c r="V637"/>
      <c r="W637"/>
      <c r="X637"/>
      <c r="Y637"/>
      <c r="Z637"/>
      <c r="AA637"/>
      <c r="AB637"/>
      <c r="AC637"/>
      <c r="AD637"/>
      <c r="AE637"/>
      <c r="AF637"/>
      <c r="AG637"/>
      <c r="AH637"/>
      <c r="AI637"/>
      <c r="AJ637"/>
      <c r="AK637"/>
      <c r="AL637"/>
      <c r="AM637"/>
      <c r="AN637"/>
      <c r="AO637"/>
      <c r="AP637"/>
    </row>
    <row r="638" spans="1:42" ht="15">
      <c r="A638"/>
      <c r="B638"/>
      <c r="C638"/>
      <c r="D638"/>
      <c r="E638"/>
      <c r="F638"/>
      <c r="G638"/>
      <c r="H638"/>
      <c r="I638"/>
      <c r="J638"/>
      <c r="K638"/>
      <c r="L638"/>
      <c r="M638"/>
      <c r="N638"/>
      <c r="O638"/>
      <c r="P638"/>
      <c r="Q638"/>
      <c r="R638"/>
      <c r="S638"/>
      <c r="T638"/>
      <c r="U638"/>
      <c r="V638"/>
      <c r="W638"/>
      <c r="X638"/>
      <c r="Y638"/>
      <c r="Z638"/>
      <c r="AA638"/>
      <c r="AB638"/>
      <c r="AC638"/>
      <c r="AD638"/>
      <c r="AE638"/>
      <c r="AF638"/>
      <c r="AG638"/>
      <c r="AH638"/>
      <c r="AI638"/>
      <c r="AJ638"/>
      <c r="AK638"/>
      <c r="AL638"/>
      <c r="AM638"/>
      <c r="AN638"/>
      <c r="AO638"/>
      <c r="AP638"/>
    </row>
    <row r="639" spans="1:42" ht="15">
      <c r="A639"/>
      <c r="B639"/>
      <c r="C639"/>
      <c r="D639"/>
      <c r="E639"/>
      <c r="F639"/>
      <c r="G639"/>
      <c r="H639"/>
      <c r="I639"/>
      <c r="J639"/>
      <c r="K639"/>
      <c r="L639"/>
      <c r="M639"/>
      <c r="N639"/>
      <c r="O639"/>
      <c r="P639"/>
      <c r="Q639"/>
      <c r="R639"/>
      <c r="S639"/>
      <c r="T639"/>
      <c r="U639"/>
      <c r="V639"/>
      <c r="W639"/>
      <c r="X639"/>
      <c r="Y639"/>
      <c r="Z639"/>
      <c r="AA639"/>
      <c r="AB639"/>
      <c r="AC639"/>
      <c r="AD639"/>
      <c r="AE639"/>
      <c r="AF639"/>
      <c r="AG639"/>
      <c r="AH639"/>
      <c r="AI639"/>
      <c r="AJ639"/>
      <c r="AK639"/>
      <c r="AL639"/>
      <c r="AM639"/>
      <c r="AN639"/>
      <c r="AO639"/>
      <c r="AP639"/>
    </row>
    <row r="640" spans="1:42" ht="15">
      <c r="A640"/>
      <c r="B640"/>
      <c r="C640"/>
      <c r="D640"/>
      <c r="E640"/>
      <c r="F640"/>
      <c r="G640"/>
      <c r="H640"/>
      <c r="I640"/>
      <c r="J640"/>
      <c r="K640"/>
      <c r="L640"/>
      <c r="M640"/>
      <c r="N640"/>
      <c r="O640"/>
      <c r="P640"/>
      <c r="Q640"/>
      <c r="R640"/>
      <c r="S640"/>
      <c r="T640"/>
      <c r="U640"/>
      <c r="V640"/>
      <c r="W640"/>
      <c r="X640"/>
      <c r="Y640"/>
      <c r="Z640"/>
      <c r="AA640"/>
      <c r="AB640"/>
      <c r="AC640"/>
      <c r="AD640"/>
      <c r="AE640"/>
      <c r="AF640"/>
      <c r="AG640"/>
      <c r="AH640"/>
      <c r="AI640"/>
      <c r="AJ640"/>
      <c r="AK640"/>
      <c r="AL640"/>
      <c r="AM640"/>
      <c r="AN640"/>
      <c r="AO640"/>
      <c r="AP640"/>
    </row>
    <row r="641" spans="1:42" ht="15">
      <c r="A641"/>
      <c r="B641"/>
      <c r="C641"/>
      <c r="D641"/>
      <c r="E641"/>
      <c r="F641"/>
      <c r="G641"/>
      <c r="H641"/>
      <c r="I641"/>
      <c r="J641"/>
      <c r="K641"/>
      <c r="L641"/>
      <c r="M641"/>
      <c r="N641"/>
      <c r="O641"/>
      <c r="P641"/>
      <c r="Q641"/>
      <c r="R641"/>
      <c r="S641"/>
      <c r="T641"/>
      <c r="U641"/>
      <c r="V641"/>
      <c r="W641"/>
      <c r="X641"/>
      <c r="Y641"/>
      <c r="Z641"/>
      <c r="AA641"/>
      <c r="AB641"/>
      <c r="AC641"/>
      <c r="AD641"/>
      <c r="AE641"/>
      <c r="AF641"/>
      <c r="AG641"/>
      <c r="AH641"/>
      <c r="AI641"/>
      <c r="AJ641"/>
      <c r="AK641"/>
      <c r="AL641"/>
      <c r="AM641"/>
      <c r="AN641"/>
      <c r="AO641"/>
      <c r="AP641"/>
    </row>
    <row r="642" spans="1:42" ht="15">
      <c r="A642"/>
      <c r="B642"/>
      <c r="C642"/>
      <c r="D642"/>
      <c r="E642"/>
      <c r="F642"/>
      <c r="G642"/>
      <c r="H642"/>
      <c r="I642"/>
      <c r="J642"/>
      <c r="K642"/>
      <c r="L642"/>
      <c r="M642"/>
      <c r="N642"/>
      <c r="O642"/>
      <c r="P642"/>
      <c r="Q642"/>
      <c r="R642"/>
      <c r="S642"/>
      <c r="T642"/>
      <c r="U642"/>
      <c r="V642"/>
      <c r="W642"/>
      <c r="X642"/>
      <c r="Y642"/>
      <c r="Z642"/>
      <c r="AA642"/>
      <c r="AB642"/>
      <c r="AC642"/>
      <c r="AD642"/>
      <c r="AE642"/>
      <c r="AF642"/>
      <c r="AG642"/>
      <c r="AH642"/>
      <c r="AI642"/>
      <c r="AJ642"/>
      <c r="AK642"/>
      <c r="AL642"/>
      <c r="AM642"/>
      <c r="AN642"/>
      <c r="AO642"/>
      <c r="AP642"/>
    </row>
    <row r="643" spans="1:42" ht="15">
      <c r="A643"/>
      <c r="B643"/>
      <c r="C643"/>
      <c r="D643"/>
      <c r="E643"/>
      <c r="F643"/>
      <c r="G643"/>
      <c r="H643"/>
      <c r="I643"/>
      <c r="J643"/>
      <c r="K643"/>
      <c r="L643"/>
      <c r="M643"/>
      <c r="N643"/>
      <c r="O643"/>
      <c r="P643"/>
      <c r="Q643"/>
      <c r="R643"/>
      <c r="S643"/>
      <c r="T643"/>
      <c r="U643"/>
      <c r="V643"/>
      <c r="W643"/>
      <c r="X643"/>
      <c r="Y643"/>
      <c r="Z643"/>
      <c r="AA643"/>
      <c r="AB643"/>
      <c r="AC643"/>
      <c r="AD643"/>
      <c r="AE643"/>
      <c r="AF643"/>
      <c r="AG643"/>
      <c r="AH643"/>
      <c r="AI643"/>
      <c r="AJ643"/>
      <c r="AK643"/>
      <c r="AL643"/>
      <c r="AM643"/>
      <c r="AN643"/>
      <c r="AO643"/>
      <c r="AP643"/>
    </row>
    <row r="644" spans="1:42" ht="15">
      <c r="A644"/>
      <c r="B644"/>
      <c r="C644"/>
      <c r="D644"/>
      <c r="E644"/>
      <c r="F644"/>
      <c r="G644"/>
      <c r="H644"/>
      <c r="I644"/>
      <c r="J644"/>
      <c r="K644"/>
      <c r="L644"/>
      <c r="M644"/>
      <c r="N644"/>
      <c r="O644"/>
      <c r="P644"/>
      <c r="Q644"/>
      <c r="R644"/>
      <c r="S644"/>
      <c r="T644"/>
      <c r="U644"/>
      <c r="V644"/>
      <c r="W644"/>
      <c r="X644"/>
      <c r="Y644"/>
      <c r="Z644"/>
      <c r="AA644"/>
      <c r="AB644"/>
      <c r="AC644"/>
      <c r="AD644"/>
      <c r="AE644"/>
      <c r="AF644"/>
      <c r="AG644"/>
      <c r="AH644"/>
      <c r="AI644"/>
      <c r="AJ644"/>
      <c r="AK644"/>
      <c r="AL644"/>
      <c r="AM644"/>
      <c r="AN644"/>
      <c r="AO644"/>
      <c r="AP644"/>
    </row>
    <row r="645" spans="1:42" ht="15">
      <c r="A645"/>
      <c r="B645"/>
      <c r="C645"/>
      <c r="D645"/>
      <c r="E645"/>
      <c r="F645"/>
      <c r="G645"/>
      <c r="H645"/>
      <c r="I645"/>
      <c r="J645"/>
      <c r="K645"/>
      <c r="L645"/>
      <c r="M645"/>
      <c r="N645"/>
      <c r="O645"/>
      <c r="P645"/>
      <c r="Q645"/>
      <c r="R645"/>
      <c r="S645"/>
      <c r="T645"/>
      <c r="U645"/>
      <c r="V645"/>
      <c r="W645"/>
      <c r="X645"/>
      <c r="Y645"/>
      <c r="Z645"/>
      <c r="AA645"/>
      <c r="AB645"/>
      <c r="AC645"/>
      <c r="AD645"/>
      <c r="AE645"/>
      <c r="AF645"/>
      <c r="AG645"/>
      <c r="AH645"/>
      <c r="AI645"/>
      <c r="AJ645"/>
      <c r="AK645"/>
      <c r="AL645"/>
      <c r="AM645"/>
      <c r="AN645"/>
      <c r="AO645"/>
      <c r="AP645"/>
    </row>
    <row r="646" spans="1:42" ht="15">
      <c r="A646"/>
      <c r="B646"/>
      <c r="C646"/>
      <c r="D646"/>
      <c r="E646"/>
      <c r="F646"/>
      <c r="G646"/>
      <c r="H646"/>
      <c r="I646"/>
      <c r="J646"/>
      <c r="K646"/>
      <c r="L646"/>
      <c r="M646"/>
      <c r="N646"/>
      <c r="O646"/>
      <c r="P646"/>
      <c r="Q646"/>
      <c r="R646"/>
      <c r="S646"/>
      <c r="T646"/>
      <c r="U646"/>
      <c r="V646"/>
      <c r="W646"/>
      <c r="X646"/>
      <c r="Y646"/>
      <c r="Z646"/>
      <c r="AA646"/>
      <c r="AB646"/>
      <c r="AC646"/>
      <c r="AD646"/>
      <c r="AE646"/>
      <c r="AF646"/>
      <c r="AG646"/>
      <c r="AH646"/>
      <c r="AI646"/>
      <c r="AJ646"/>
      <c r="AK646"/>
      <c r="AL646"/>
      <c r="AM646"/>
      <c r="AN646"/>
      <c r="AO646"/>
      <c r="AP646"/>
    </row>
    <row r="647" spans="1:42" ht="15">
      <c r="A647"/>
      <c r="B647"/>
      <c r="C647"/>
      <c r="D647"/>
      <c r="E647"/>
      <c r="F647"/>
      <c r="G647"/>
      <c r="H647"/>
      <c r="I647"/>
      <c r="J647"/>
      <c r="K647"/>
      <c r="L647"/>
      <c r="M647"/>
      <c r="N647"/>
      <c r="O647"/>
      <c r="P647"/>
      <c r="Q647"/>
      <c r="R647"/>
      <c r="S647"/>
      <c r="T647"/>
      <c r="U647"/>
      <c r="V647"/>
      <c r="W647"/>
      <c r="X647"/>
      <c r="Y647"/>
      <c r="Z647"/>
      <c r="AA647"/>
      <c r="AB647"/>
      <c r="AC647"/>
      <c r="AD647"/>
      <c r="AE647"/>
      <c r="AF647"/>
      <c r="AG647"/>
      <c r="AH647"/>
      <c r="AI647"/>
      <c r="AJ647"/>
      <c r="AK647"/>
      <c r="AL647"/>
      <c r="AM647"/>
      <c r="AN647"/>
      <c r="AO647"/>
      <c r="AP647"/>
    </row>
    <row r="648" spans="1:42" ht="15">
      <c r="A648"/>
      <c r="B648"/>
      <c r="C648"/>
      <c r="D648"/>
      <c r="E648"/>
      <c r="F648"/>
      <c r="G648"/>
      <c r="H648"/>
      <c r="I648"/>
      <c r="J648"/>
      <c r="K648"/>
      <c r="L648"/>
      <c r="M648"/>
      <c r="N648"/>
      <c r="O648"/>
      <c r="P648"/>
      <c r="Q648"/>
      <c r="R648"/>
      <c r="S648"/>
      <c r="T648"/>
      <c r="U648"/>
      <c r="V648"/>
      <c r="W648"/>
      <c r="X648"/>
      <c r="Y648"/>
      <c r="Z648"/>
      <c r="AA648"/>
      <c r="AB648"/>
      <c r="AC648"/>
      <c r="AD648"/>
      <c r="AE648"/>
      <c r="AF648"/>
      <c r="AG648"/>
      <c r="AH648"/>
      <c r="AI648"/>
      <c r="AJ648"/>
      <c r="AK648"/>
      <c r="AL648"/>
      <c r="AM648"/>
      <c r="AN648"/>
      <c r="AO648"/>
      <c r="AP648"/>
    </row>
    <row r="649" spans="1:42" ht="15">
      <c r="A649"/>
      <c r="B649"/>
      <c r="C649"/>
      <c r="D649"/>
      <c r="E649"/>
      <c r="F649"/>
      <c r="G649"/>
      <c r="H649"/>
      <c r="I649"/>
      <c r="J649"/>
      <c r="K649"/>
      <c r="L649"/>
      <c r="M649"/>
      <c r="N649"/>
      <c r="O649"/>
      <c r="P649"/>
      <c r="Q649"/>
      <c r="R649"/>
      <c r="S649"/>
      <c r="T649"/>
      <c r="U649"/>
      <c r="V649"/>
      <c r="W649"/>
      <c r="X649"/>
      <c r="Y649"/>
      <c r="Z649"/>
      <c r="AA649"/>
      <c r="AB649"/>
      <c r="AC649"/>
      <c r="AD649"/>
      <c r="AE649"/>
      <c r="AF649"/>
      <c r="AG649"/>
      <c r="AH649"/>
      <c r="AI649"/>
      <c r="AJ649"/>
      <c r="AK649"/>
      <c r="AL649"/>
      <c r="AM649"/>
      <c r="AN649"/>
      <c r="AO649"/>
      <c r="AP649"/>
    </row>
    <row r="650" spans="1:42" ht="15">
      <c r="A650"/>
      <c r="B650"/>
      <c r="C650"/>
      <c r="D650"/>
      <c r="E650"/>
      <c r="F650"/>
      <c r="G650"/>
      <c r="H650"/>
      <c r="I650"/>
      <c r="J650"/>
      <c r="K650"/>
      <c r="L650"/>
      <c r="M650"/>
      <c r="N650"/>
      <c r="O650"/>
      <c r="P650"/>
      <c r="Q650"/>
      <c r="R650"/>
      <c r="S650"/>
      <c r="T650"/>
      <c r="U650"/>
      <c r="V650"/>
      <c r="W650"/>
      <c r="X650"/>
      <c r="Y650"/>
      <c r="Z650"/>
      <c r="AA650"/>
      <c r="AB650"/>
      <c r="AC650"/>
      <c r="AD650"/>
      <c r="AE650"/>
      <c r="AF650"/>
      <c r="AG650"/>
      <c r="AH650"/>
      <c r="AI650"/>
      <c r="AJ650"/>
      <c r="AK650"/>
      <c r="AL650"/>
      <c r="AM650"/>
      <c r="AN650"/>
      <c r="AO650"/>
      <c r="AP650"/>
    </row>
    <row r="651" spans="1:42" ht="15">
      <c r="A651"/>
      <c r="B651"/>
      <c r="C651"/>
      <c r="D651"/>
      <c r="E651"/>
      <c r="F651"/>
      <c r="G651"/>
      <c r="H651"/>
      <c r="I651"/>
      <c r="J651"/>
      <c r="K651"/>
      <c r="L651"/>
      <c r="M651"/>
      <c r="N651"/>
      <c r="O651"/>
      <c r="P651"/>
      <c r="Q651"/>
      <c r="R651"/>
      <c r="S651"/>
      <c r="T651"/>
      <c r="U651"/>
      <c r="V651"/>
      <c r="W651"/>
      <c r="X651"/>
      <c r="Y651"/>
      <c r="Z651"/>
      <c r="AA651"/>
      <c r="AB651"/>
      <c r="AC651"/>
      <c r="AD651"/>
      <c r="AE651"/>
      <c r="AF651"/>
      <c r="AG651"/>
      <c r="AH651"/>
      <c r="AI651"/>
      <c r="AJ651"/>
      <c r="AK651"/>
      <c r="AL651"/>
      <c r="AM651"/>
      <c r="AN651"/>
      <c r="AO651"/>
      <c r="AP651"/>
    </row>
    <row r="652" spans="1:42" ht="15">
      <c r="A652"/>
      <c r="B652"/>
      <c r="C652"/>
      <c r="D652"/>
      <c r="E652"/>
      <c r="F652"/>
      <c r="G652"/>
      <c r="H652"/>
      <c r="I652"/>
      <c r="J652"/>
      <c r="K652"/>
      <c r="L652"/>
      <c r="M652"/>
      <c r="N652"/>
      <c r="O652"/>
      <c r="P652"/>
      <c r="Q652"/>
      <c r="R652"/>
      <c r="S652"/>
      <c r="T652"/>
      <c r="U652"/>
      <c r="V652"/>
      <c r="W652"/>
      <c r="X652"/>
      <c r="Y652"/>
      <c r="Z652"/>
      <c r="AA652"/>
      <c r="AB652"/>
      <c r="AC652"/>
      <c r="AD652"/>
      <c r="AE652"/>
      <c r="AF652"/>
      <c r="AG652"/>
      <c r="AH652"/>
      <c r="AI652"/>
      <c r="AJ652"/>
      <c r="AK652"/>
      <c r="AL652"/>
      <c r="AM652"/>
      <c r="AN652"/>
      <c r="AO652"/>
      <c r="AP652"/>
    </row>
    <row r="653" spans="1:42" ht="15">
      <c r="A653"/>
      <c r="B653"/>
      <c r="C653"/>
      <c r="D653"/>
      <c r="E653"/>
      <c r="F653"/>
      <c r="G653"/>
      <c r="H653"/>
      <c r="I653"/>
      <c r="J653"/>
      <c r="K653"/>
      <c r="L653"/>
      <c r="M653"/>
      <c r="N653"/>
      <c r="O653"/>
      <c r="P653"/>
      <c r="Q653"/>
      <c r="R653"/>
      <c r="S653"/>
      <c r="T653"/>
      <c r="U653"/>
      <c r="V653"/>
      <c r="W653"/>
      <c r="X653"/>
      <c r="Y653"/>
      <c r="Z653"/>
      <c r="AA653"/>
      <c r="AB653"/>
      <c r="AC653"/>
      <c r="AD653"/>
      <c r="AE653"/>
      <c r="AF653"/>
      <c r="AG653"/>
      <c r="AH653"/>
      <c r="AI653"/>
      <c r="AJ653"/>
      <c r="AK653"/>
      <c r="AL653"/>
      <c r="AM653"/>
      <c r="AN653"/>
      <c r="AO653"/>
      <c r="AP653"/>
    </row>
    <row r="654" spans="1:42" ht="15">
      <c r="A654"/>
      <c r="B654"/>
      <c r="C654"/>
      <c r="D654"/>
      <c r="E654"/>
      <c r="F654"/>
      <c r="G654"/>
      <c r="H654"/>
      <c r="I654"/>
      <c r="J654"/>
      <c r="K654"/>
      <c r="L654"/>
      <c r="M654"/>
      <c r="N654"/>
      <c r="O654"/>
      <c r="P654"/>
      <c r="Q654"/>
      <c r="R654"/>
      <c r="S654"/>
      <c r="T654"/>
      <c r="U654"/>
      <c r="V654"/>
      <c r="W654"/>
      <c r="X654"/>
      <c r="Y654"/>
      <c r="Z654"/>
      <c r="AA654"/>
      <c r="AB654"/>
      <c r="AC654"/>
      <c r="AD654"/>
      <c r="AE654"/>
      <c r="AF654"/>
      <c r="AG654"/>
      <c r="AH654"/>
      <c r="AI654"/>
      <c r="AJ654"/>
      <c r="AK654"/>
      <c r="AL654"/>
      <c r="AM654"/>
      <c r="AN654"/>
      <c r="AO654"/>
      <c r="AP654"/>
    </row>
    <row r="655" spans="1:42" ht="15">
      <c r="A655"/>
      <c r="B655"/>
      <c r="C655"/>
      <c r="D655"/>
      <c r="E655"/>
      <c r="F655"/>
      <c r="G655"/>
      <c r="H655"/>
      <c r="I655"/>
      <c r="J655"/>
      <c r="K655"/>
      <c r="L655"/>
      <c r="M655"/>
      <c r="N655"/>
      <c r="O655"/>
      <c r="P655"/>
      <c r="Q655"/>
      <c r="R655"/>
      <c r="S655"/>
      <c r="T655"/>
      <c r="U655"/>
      <c r="V655"/>
      <c r="W655"/>
      <c r="X655"/>
      <c r="Y655"/>
      <c r="Z655"/>
      <c r="AA655"/>
      <c r="AB655"/>
      <c r="AC655"/>
      <c r="AD655"/>
      <c r="AE655"/>
      <c r="AF655"/>
      <c r="AG655"/>
      <c r="AH655"/>
      <c r="AI655"/>
      <c r="AJ655"/>
      <c r="AK655"/>
      <c r="AL655"/>
      <c r="AM655"/>
      <c r="AN655"/>
      <c r="AO655"/>
      <c r="AP655"/>
    </row>
    <row r="656" spans="1:42" ht="15">
      <c r="A656"/>
      <c r="B656"/>
      <c r="C656"/>
      <c r="D656"/>
      <c r="E656"/>
      <c r="F656"/>
      <c r="G656"/>
      <c r="H656"/>
      <c r="I656"/>
      <c r="J656"/>
      <c r="K656"/>
      <c r="L656"/>
      <c r="M656"/>
      <c r="N656"/>
      <c r="O656"/>
      <c r="P656"/>
      <c r="Q656"/>
      <c r="R656"/>
      <c r="S656"/>
      <c r="T656"/>
      <c r="U656"/>
      <c r="V656"/>
      <c r="W656"/>
      <c r="X656"/>
      <c r="Y656"/>
      <c r="Z656"/>
      <c r="AA656"/>
      <c r="AB656"/>
      <c r="AC656"/>
      <c r="AD656"/>
      <c r="AE656"/>
      <c r="AF656"/>
      <c r="AG656"/>
      <c r="AH656"/>
      <c r="AI656"/>
      <c r="AJ656"/>
      <c r="AK656"/>
      <c r="AL656"/>
      <c r="AM656"/>
      <c r="AN656"/>
      <c r="AO656"/>
      <c r="AP656"/>
    </row>
    <row r="657" spans="1:42" ht="15">
      <c r="A657"/>
      <c r="B657"/>
      <c r="C657"/>
      <c r="D657"/>
      <c r="E657"/>
      <c r="F657"/>
      <c r="G657"/>
      <c r="H657"/>
      <c r="I657"/>
      <c r="J657"/>
      <c r="K657"/>
      <c r="L657"/>
      <c r="M657"/>
      <c r="N657"/>
      <c r="O657"/>
      <c r="P657"/>
      <c r="Q657"/>
      <c r="R657"/>
      <c r="S657"/>
      <c r="T657"/>
      <c r="U657"/>
      <c r="V657"/>
      <c r="W657"/>
      <c r="X657"/>
      <c r="Y657"/>
      <c r="Z657"/>
      <c r="AA657"/>
      <c r="AB657"/>
      <c r="AC657"/>
      <c r="AD657"/>
      <c r="AE657"/>
      <c r="AF657"/>
      <c r="AG657"/>
      <c r="AH657"/>
      <c r="AI657"/>
      <c r="AJ657"/>
      <c r="AK657"/>
      <c r="AL657"/>
      <c r="AM657"/>
      <c r="AN657"/>
      <c r="AO657"/>
      <c r="AP657"/>
    </row>
    <row r="658" spans="1:42" ht="15">
      <c r="A658"/>
      <c r="B658"/>
      <c r="C658"/>
      <c r="D658"/>
      <c r="E658"/>
      <c r="F658"/>
      <c r="G658"/>
      <c r="H658"/>
      <c r="I658"/>
      <c r="J658"/>
      <c r="K658"/>
      <c r="L658"/>
      <c r="M658"/>
      <c r="N658"/>
      <c r="O658"/>
      <c r="P658"/>
      <c r="Q658"/>
      <c r="R658"/>
      <c r="S658"/>
      <c r="T658"/>
      <c r="U658"/>
      <c r="V658"/>
      <c r="W658"/>
      <c r="X658"/>
      <c r="Y658"/>
      <c r="Z658"/>
      <c r="AA658"/>
      <c r="AB658"/>
      <c r="AC658"/>
      <c r="AD658"/>
      <c r="AE658"/>
      <c r="AF658"/>
      <c r="AG658"/>
      <c r="AH658"/>
      <c r="AI658"/>
      <c r="AJ658"/>
      <c r="AK658"/>
      <c r="AL658"/>
      <c r="AM658"/>
      <c r="AN658"/>
      <c r="AO658"/>
      <c r="AP658"/>
    </row>
    <row r="659" spans="1:42" ht="15">
      <c r="A659"/>
      <c r="B659"/>
      <c r="C659"/>
      <c r="D659"/>
      <c r="E659"/>
      <c r="F659"/>
      <c r="G659"/>
      <c r="H659"/>
      <c r="I659"/>
      <c r="J659"/>
      <c r="K659"/>
      <c r="L659"/>
      <c r="M659"/>
      <c r="N659"/>
      <c r="O659"/>
      <c r="P659"/>
      <c r="Q659"/>
      <c r="R659"/>
      <c r="S659"/>
      <c r="T659"/>
      <c r="U659"/>
      <c r="V659"/>
      <c r="W659"/>
      <c r="X659"/>
      <c r="Y659"/>
      <c r="Z659"/>
      <c r="AA659"/>
      <c r="AB659"/>
      <c r="AC659"/>
      <c r="AD659"/>
      <c r="AE659"/>
      <c r="AF659"/>
      <c r="AG659"/>
      <c r="AH659"/>
      <c r="AI659"/>
      <c r="AJ659"/>
      <c r="AK659"/>
      <c r="AL659"/>
      <c r="AM659"/>
      <c r="AN659"/>
      <c r="AO659"/>
      <c r="AP659"/>
    </row>
    <row r="660" spans="1:42" ht="15">
      <c r="A660"/>
      <c r="B660"/>
      <c r="C660"/>
      <c r="D660"/>
      <c r="E660"/>
      <c r="F660"/>
      <c r="G660"/>
      <c r="H660"/>
      <c r="I660"/>
      <c r="J660"/>
      <c r="K660"/>
      <c r="L660"/>
      <c r="M660"/>
      <c r="N660"/>
      <c r="O660"/>
      <c r="P660"/>
      <c r="Q660"/>
      <c r="R660"/>
      <c r="S660"/>
      <c r="T660"/>
      <c r="U660"/>
      <c r="V660"/>
      <c r="W660"/>
      <c r="X660"/>
      <c r="Y660"/>
      <c r="Z660"/>
      <c r="AA660"/>
      <c r="AB660"/>
      <c r="AC660"/>
      <c r="AD660"/>
      <c r="AE660"/>
      <c r="AF660"/>
      <c r="AG660"/>
      <c r="AH660"/>
      <c r="AI660"/>
      <c r="AJ660"/>
      <c r="AK660"/>
      <c r="AL660"/>
      <c r="AM660"/>
      <c r="AN660"/>
      <c r="AO660"/>
      <c r="AP660"/>
    </row>
    <row r="661" spans="1:42" ht="15">
      <c r="A661"/>
      <c r="B661"/>
      <c r="C661"/>
      <c r="D661"/>
      <c r="E661"/>
      <c r="F661"/>
      <c r="G661"/>
      <c r="H661"/>
      <c r="I661"/>
      <c r="J661"/>
      <c r="K661"/>
      <c r="L661"/>
      <c r="M661"/>
      <c r="N661"/>
      <c r="O661"/>
      <c r="P661"/>
      <c r="Q661"/>
      <c r="R661"/>
      <c r="S661"/>
      <c r="T661"/>
      <c r="U661"/>
      <c r="V661"/>
      <c r="W661"/>
      <c r="X661"/>
      <c r="Y661"/>
      <c r="Z661"/>
      <c r="AA661"/>
      <c r="AB661"/>
      <c r="AC661"/>
      <c r="AD661"/>
      <c r="AE661"/>
      <c r="AF661"/>
      <c r="AG661"/>
      <c r="AH661"/>
      <c r="AI661"/>
      <c r="AJ661"/>
      <c r="AK661"/>
      <c r="AL661"/>
      <c r="AM661"/>
      <c r="AN661"/>
      <c r="AO661"/>
      <c r="AP661"/>
    </row>
    <row r="662" spans="1:42" ht="15">
      <c r="A662"/>
      <c r="B662"/>
      <c r="C662"/>
      <c r="D662"/>
      <c r="E662"/>
      <c r="F662"/>
      <c r="G662"/>
      <c r="H662"/>
      <c r="I662"/>
      <c r="J662"/>
      <c r="K662"/>
      <c r="L662"/>
      <c r="M662"/>
      <c r="N662"/>
      <c r="O662"/>
      <c r="P662"/>
      <c r="Q662"/>
      <c r="R662"/>
      <c r="S662"/>
      <c r="T662"/>
      <c r="U662"/>
      <c r="V662"/>
      <c r="W662"/>
      <c r="X662"/>
      <c r="Y662"/>
      <c r="Z662"/>
      <c r="AA662"/>
      <c r="AB662"/>
      <c r="AC662"/>
      <c r="AD662"/>
      <c r="AE662"/>
      <c r="AF662"/>
      <c r="AG662"/>
      <c r="AH662"/>
      <c r="AI662"/>
      <c r="AJ662"/>
      <c r="AK662"/>
      <c r="AL662"/>
      <c r="AM662"/>
      <c r="AN662"/>
      <c r="AO662"/>
      <c r="AP662"/>
    </row>
    <row r="663" spans="1:42" ht="15">
      <c r="A663"/>
      <c r="B663"/>
      <c r="C663"/>
      <c r="D663"/>
      <c r="E663"/>
      <c r="F663"/>
      <c r="G663"/>
      <c r="H663"/>
      <c r="I663"/>
      <c r="J663"/>
      <c r="K663"/>
      <c r="L663"/>
      <c r="M663"/>
      <c r="N663"/>
      <c r="O663"/>
      <c r="P663"/>
      <c r="Q663"/>
      <c r="R663"/>
      <c r="S663"/>
      <c r="T663"/>
      <c r="U663"/>
      <c r="V663"/>
      <c r="W663"/>
      <c r="X663"/>
      <c r="Y663"/>
      <c r="Z663"/>
      <c r="AA663"/>
      <c r="AB663"/>
      <c r="AC663"/>
      <c r="AD663"/>
      <c r="AE663"/>
      <c r="AF663"/>
      <c r="AG663"/>
      <c r="AH663"/>
      <c r="AI663"/>
      <c r="AJ663"/>
      <c r="AK663"/>
      <c r="AL663"/>
      <c r="AM663"/>
      <c r="AN663"/>
      <c r="AO663"/>
      <c r="AP663"/>
    </row>
    <row r="664" spans="1:42" ht="15">
      <c r="A664"/>
      <c r="B664"/>
      <c r="C664"/>
      <c r="D664"/>
      <c r="E664"/>
      <c r="F664"/>
      <c r="G664"/>
      <c r="H664"/>
      <c r="I664"/>
      <c r="J664"/>
      <c r="K664"/>
      <c r="L664"/>
      <c r="M664"/>
      <c r="N664"/>
      <c r="O664"/>
      <c r="P664"/>
      <c r="Q664"/>
      <c r="R664"/>
      <c r="S664"/>
      <c r="T664"/>
      <c r="U664"/>
      <c r="V664"/>
      <c r="W664"/>
      <c r="X664"/>
      <c r="Y664"/>
      <c r="Z664"/>
      <c r="AA664"/>
      <c r="AB664"/>
      <c r="AC664"/>
      <c r="AD664"/>
      <c r="AE664"/>
      <c r="AF664"/>
      <c r="AG664"/>
      <c r="AH664"/>
      <c r="AI664"/>
      <c r="AJ664"/>
      <c r="AK664"/>
      <c r="AL664"/>
      <c r="AM664"/>
      <c r="AN664"/>
      <c r="AO664"/>
      <c r="AP664"/>
    </row>
    <row r="665" spans="1:42" ht="15">
      <c r="A665"/>
      <c r="B665"/>
      <c r="C665"/>
      <c r="D665"/>
      <c r="E665"/>
      <c r="F665"/>
      <c r="G665"/>
      <c r="H665"/>
      <c r="I665"/>
      <c r="J665"/>
      <c r="K665"/>
      <c r="L665"/>
      <c r="M665"/>
      <c r="N665"/>
      <c r="O665"/>
      <c r="P665"/>
      <c r="Q665"/>
      <c r="R665"/>
      <c r="S665"/>
      <c r="T665"/>
      <c r="U665"/>
      <c r="V665"/>
      <c r="W665"/>
      <c r="X665"/>
      <c r="Y665"/>
      <c r="Z665"/>
      <c r="AA665"/>
      <c r="AB665"/>
      <c r="AC665"/>
      <c r="AD665"/>
      <c r="AE665"/>
      <c r="AF665"/>
      <c r="AG665"/>
      <c r="AH665"/>
      <c r="AI665"/>
      <c r="AJ665"/>
      <c r="AK665"/>
      <c r="AL665"/>
      <c r="AM665"/>
      <c r="AN665"/>
      <c r="AO665"/>
      <c r="AP665"/>
    </row>
    <row r="666" spans="1:42" ht="15">
      <c r="A666"/>
      <c r="B666"/>
      <c r="C666"/>
      <c r="D666"/>
      <c r="E666"/>
      <c r="F666"/>
      <c r="G666"/>
      <c r="H666"/>
      <c r="I666"/>
      <c r="J666"/>
      <c r="K666"/>
      <c r="L666"/>
      <c r="M666"/>
      <c r="N666"/>
      <c r="O666"/>
      <c r="P666"/>
      <c r="Q666"/>
      <c r="R666"/>
      <c r="S666"/>
      <c r="T666"/>
      <c r="U666"/>
      <c r="V666"/>
      <c r="W666"/>
      <c r="X666"/>
      <c r="Y666"/>
      <c r="Z666"/>
      <c r="AA666"/>
      <c r="AB666"/>
      <c r="AC666"/>
      <c r="AD666"/>
      <c r="AE666"/>
      <c r="AF666"/>
      <c r="AG666"/>
      <c r="AH666"/>
      <c r="AI666"/>
      <c r="AJ666"/>
      <c r="AK666"/>
      <c r="AL666"/>
      <c r="AM666"/>
      <c r="AN666"/>
      <c r="AO666"/>
      <c r="AP666"/>
    </row>
    <row r="667" spans="1:42" ht="15">
      <c r="A667"/>
      <c r="B667"/>
      <c r="C667"/>
      <c r="D667"/>
      <c r="E667"/>
      <c r="F667"/>
      <c r="G667"/>
      <c r="H667"/>
      <c r="I667"/>
      <c r="J667"/>
      <c r="K667"/>
      <c r="L667"/>
      <c r="M667"/>
      <c r="N667"/>
      <c r="O667"/>
      <c r="P667"/>
      <c r="Q667"/>
      <c r="R667"/>
      <c r="S667"/>
      <c r="T667"/>
      <c r="U667"/>
      <c r="V667"/>
      <c r="W667"/>
      <c r="X667"/>
      <c r="Y667"/>
      <c r="Z667"/>
      <c r="AA667"/>
      <c r="AB667"/>
      <c r="AC667"/>
      <c r="AD667"/>
      <c r="AE667"/>
      <c r="AF667"/>
      <c r="AG667"/>
      <c r="AH667"/>
      <c r="AI667"/>
      <c r="AJ667"/>
      <c r="AK667"/>
      <c r="AL667"/>
      <c r="AM667"/>
      <c r="AN667"/>
      <c r="AO667"/>
      <c r="AP667"/>
    </row>
    <row r="668" spans="1:42" ht="15">
      <c r="A668"/>
      <c r="B668"/>
      <c r="C668"/>
      <c r="D668"/>
      <c r="E668"/>
      <c r="F668"/>
      <c r="G668"/>
      <c r="H668"/>
      <c r="I668"/>
      <c r="J668"/>
      <c r="K668"/>
      <c r="L668"/>
      <c r="M668"/>
      <c r="N668"/>
      <c r="O668"/>
      <c r="P668"/>
      <c r="Q668"/>
      <c r="R668"/>
      <c r="S668"/>
      <c r="T668"/>
      <c r="U668"/>
      <c r="V668"/>
      <c r="W668"/>
      <c r="X668"/>
      <c r="Y668"/>
      <c r="Z668"/>
      <c r="AA668"/>
      <c r="AB668"/>
      <c r="AC668"/>
      <c r="AD668"/>
      <c r="AE668"/>
      <c r="AF668"/>
      <c r="AG668"/>
      <c r="AH668"/>
      <c r="AI668"/>
      <c r="AJ668"/>
      <c r="AK668"/>
      <c r="AL668"/>
      <c r="AM668"/>
      <c r="AN668"/>
      <c r="AO668"/>
      <c r="AP668"/>
    </row>
    <row r="669" spans="1:42" ht="15">
      <c r="A669"/>
      <c r="B669"/>
      <c r="C669"/>
      <c r="D669"/>
      <c r="E669"/>
      <c r="F669"/>
      <c r="G669"/>
      <c r="H669"/>
      <c r="I669"/>
      <c r="J669"/>
      <c r="K669"/>
      <c r="L669"/>
      <c r="M669"/>
      <c r="N669"/>
      <c r="O669"/>
      <c r="P669"/>
      <c r="Q669"/>
      <c r="R669"/>
      <c r="S669"/>
      <c r="T669"/>
      <c r="U669"/>
      <c r="V669"/>
      <c r="W669"/>
      <c r="X669"/>
      <c r="Y669"/>
      <c r="Z669"/>
      <c r="AA669"/>
      <c r="AB669"/>
      <c r="AC669"/>
      <c r="AD669"/>
      <c r="AE669"/>
      <c r="AF669"/>
      <c r="AG669"/>
      <c r="AH669"/>
      <c r="AI669"/>
      <c r="AJ669"/>
      <c r="AK669"/>
      <c r="AL669"/>
      <c r="AM669"/>
      <c r="AN669"/>
      <c r="AO669"/>
      <c r="AP669"/>
    </row>
    <row r="670" spans="1:42" ht="15">
      <c r="A670"/>
      <c r="B670"/>
      <c r="C670"/>
      <c r="D670"/>
      <c r="E670"/>
      <c r="F670"/>
      <c r="G670"/>
      <c r="H670"/>
      <c r="I670"/>
      <c r="J670"/>
      <c r="K670"/>
      <c r="L670"/>
      <c r="M670"/>
      <c r="N670"/>
      <c r="O670"/>
      <c r="P670"/>
      <c r="Q670"/>
      <c r="R670"/>
      <c r="S670"/>
      <c r="T670"/>
      <c r="U670"/>
      <c r="V670"/>
      <c r="W670"/>
      <c r="X670"/>
      <c r="Y670"/>
      <c r="Z670"/>
      <c r="AA670"/>
      <c r="AB670"/>
      <c r="AC670"/>
      <c r="AD670"/>
      <c r="AE670"/>
      <c r="AF670"/>
      <c r="AG670"/>
      <c r="AH670"/>
      <c r="AI670"/>
      <c r="AJ670"/>
      <c r="AK670"/>
      <c r="AL670"/>
      <c r="AM670"/>
      <c r="AN670"/>
      <c r="AO670"/>
      <c r="AP670"/>
    </row>
    <row r="671" spans="1:42" ht="15">
      <c r="A671"/>
      <c r="B671"/>
      <c r="C671"/>
      <c r="D671"/>
      <c r="E671"/>
      <c r="F671"/>
      <c r="G671"/>
      <c r="H671"/>
      <c r="I671"/>
      <c r="J671"/>
      <c r="K671"/>
      <c r="L671"/>
      <c r="M671"/>
      <c r="N671"/>
      <c r="O671"/>
      <c r="P671"/>
      <c r="Q671"/>
      <c r="R671"/>
      <c r="S671"/>
      <c r="T671"/>
      <c r="U671"/>
      <c r="V671"/>
      <c r="W671"/>
      <c r="X671"/>
      <c r="Y671"/>
      <c r="Z671"/>
      <c r="AA671"/>
      <c r="AB671"/>
      <c r="AC671"/>
      <c r="AD671"/>
      <c r="AE671"/>
      <c r="AF671"/>
      <c r="AG671"/>
      <c r="AH671"/>
      <c r="AI671"/>
      <c r="AJ671"/>
      <c r="AK671"/>
      <c r="AL671"/>
      <c r="AM671"/>
      <c r="AN671"/>
      <c r="AO671"/>
      <c r="AP671"/>
    </row>
    <row r="672" spans="1:42" ht="15">
      <c r="A672"/>
      <c r="B672"/>
      <c r="C672"/>
      <c r="D672"/>
      <c r="E672"/>
      <c r="F672"/>
      <c r="G672"/>
      <c r="H672"/>
      <c r="I672"/>
      <c r="J672"/>
      <c r="K672"/>
      <c r="L672"/>
      <c r="M672"/>
      <c r="N672"/>
      <c r="O672"/>
      <c r="P672"/>
      <c r="Q672"/>
      <c r="R672"/>
      <c r="S672"/>
      <c r="T672"/>
      <c r="U672"/>
      <c r="V672"/>
      <c r="W672"/>
      <c r="X672"/>
      <c r="Y672"/>
      <c r="Z672"/>
      <c r="AA672"/>
      <c r="AB672"/>
      <c r="AC672"/>
      <c r="AD672"/>
      <c r="AE672"/>
      <c r="AF672"/>
      <c r="AG672"/>
      <c r="AH672"/>
      <c r="AI672"/>
      <c r="AJ672"/>
      <c r="AK672"/>
      <c r="AL672"/>
      <c r="AM672"/>
      <c r="AN672"/>
      <c r="AO672"/>
      <c r="AP672"/>
    </row>
    <row r="673" spans="1:42" ht="15">
      <c r="A673"/>
      <c r="B673"/>
      <c r="C673"/>
      <c r="D673"/>
      <c r="E673"/>
      <c r="F673"/>
      <c r="G673"/>
      <c r="H673"/>
      <c r="I673"/>
      <c r="J673"/>
      <c r="K673"/>
      <c r="L673"/>
      <c r="M673"/>
      <c r="N673"/>
      <c r="O673"/>
      <c r="P673"/>
      <c r="Q673"/>
      <c r="R673"/>
      <c r="S673"/>
      <c r="T673"/>
      <c r="U673"/>
      <c r="V673"/>
      <c r="W673"/>
      <c r="X673"/>
      <c r="Y673"/>
      <c r="Z673"/>
      <c r="AA673"/>
      <c r="AB673"/>
      <c r="AC673"/>
      <c r="AD673"/>
      <c r="AE673"/>
      <c r="AF673"/>
      <c r="AG673"/>
      <c r="AH673"/>
      <c r="AI673"/>
      <c r="AJ673"/>
      <c r="AK673"/>
      <c r="AL673"/>
      <c r="AM673"/>
      <c r="AN673"/>
      <c r="AO673"/>
      <c r="AP673"/>
    </row>
    <row r="674" spans="1:42" ht="15">
      <c r="A674"/>
      <c r="B674"/>
      <c r="C674"/>
      <c r="D674"/>
      <c r="E674"/>
      <c r="F674"/>
      <c r="G674"/>
      <c r="H674"/>
      <c r="I674"/>
      <c r="J674"/>
      <c r="K674"/>
      <c r="L674"/>
      <c r="M674"/>
      <c r="N674"/>
      <c r="O674"/>
      <c r="P674"/>
      <c r="Q674"/>
      <c r="R674"/>
      <c r="S674"/>
      <c r="T674"/>
      <c r="U674"/>
      <c r="V674"/>
      <c r="W674"/>
      <c r="X674"/>
      <c r="Y674"/>
      <c r="Z674"/>
      <c r="AA674"/>
      <c r="AB674"/>
      <c r="AC674"/>
      <c r="AD674"/>
      <c r="AE674"/>
      <c r="AF674"/>
      <c r="AG674"/>
      <c r="AH674"/>
      <c r="AI674"/>
      <c r="AJ674"/>
      <c r="AK674"/>
      <c r="AL674"/>
      <c r="AM674"/>
      <c r="AN674"/>
      <c r="AO674"/>
      <c r="AP674"/>
    </row>
    <row r="675" spans="1:42" ht="15">
      <c r="A675"/>
      <c r="B675"/>
      <c r="C675"/>
      <c r="D675"/>
      <c r="E675"/>
      <c r="F675"/>
      <c r="G675"/>
      <c r="H675"/>
      <c r="I675"/>
      <c r="J675"/>
      <c r="K675"/>
      <c r="L675"/>
      <c r="M675"/>
      <c r="N675"/>
      <c r="O675"/>
      <c r="P675"/>
      <c r="Q675"/>
      <c r="R675"/>
      <c r="S675"/>
      <c r="T675"/>
      <c r="U675"/>
      <c r="V675"/>
      <c r="W675"/>
      <c r="X675"/>
      <c r="Y675"/>
      <c r="Z675"/>
      <c r="AA675"/>
      <c r="AB675"/>
      <c r="AC675"/>
      <c r="AD675"/>
      <c r="AE675"/>
      <c r="AF675"/>
      <c r="AG675"/>
      <c r="AH675"/>
      <c r="AI675"/>
      <c r="AJ675"/>
      <c r="AK675"/>
      <c r="AL675"/>
      <c r="AM675"/>
      <c r="AN675"/>
      <c r="AO675"/>
      <c r="AP675"/>
    </row>
    <row r="676" spans="1:42" ht="15">
      <c r="A676"/>
      <c r="B676"/>
      <c r="C676"/>
      <c r="D676"/>
      <c r="E676"/>
      <c r="F676"/>
      <c r="G676"/>
      <c r="H676"/>
      <c r="I676"/>
      <c r="J676"/>
      <c r="K676"/>
      <c r="L676"/>
      <c r="M676"/>
      <c r="N676"/>
      <c r="O676"/>
      <c r="P676"/>
      <c r="Q676"/>
      <c r="R676"/>
      <c r="S676"/>
      <c r="T676"/>
      <c r="U676"/>
      <c r="V676"/>
      <c r="W676"/>
      <c r="X676"/>
      <c r="Y676"/>
      <c r="Z676"/>
      <c r="AA676"/>
      <c r="AB676"/>
      <c r="AC676"/>
      <c r="AD676"/>
      <c r="AE676"/>
      <c r="AF676"/>
      <c r="AG676"/>
      <c r="AH676"/>
      <c r="AI676"/>
      <c r="AJ676"/>
      <c r="AK676"/>
      <c r="AL676"/>
      <c r="AM676"/>
      <c r="AN676"/>
      <c r="AO676"/>
      <c r="AP676"/>
    </row>
    <row r="677" spans="1:42" ht="15">
      <c r="A677"/>
      <c r="B677"/>
      <c r="C677"/>
      <c r="D677"/>
      <c r="E677"/>
      <c r="F677"/>
      <c r="G677"/>
      <c r="H677"/>
      <c r="I677"/>
      <c r="J677"/>
      <c r="K677"/>
      <c r="L677"/>
      <c r="M677"/>
      <c r="N677"/>
      <c r="O677"/>
      <c r="P677"/>
      <c r="Q677"/>
      <c r="R677"/>
      <c r="S677"/>
      <c r="T677"/>
      <c r="U677"/>
      <c r="V677"/>
      <c r="W677"/>
      <c r="X677"/>
      <c r="Y677"/>
      <c r="Z677"/>
      <c r="AA677"/>
      <c r="AB677"/>
      <c r="AC677"/>
      <c r="AD677"/>
      <c r="AE677"/>
      <c r="AF677"/>
      <c r="AG677"/>
      <c r="AH677"/>
      <c r="AI677"/>
      <c r="AJ677"/>
      <c r="AK677"/>
      <c r="AL677"/>
      <c r="AM677"/>
      <c r="AN677"/>
      <c r="AO677"/>
      <c r="AP677"/>
    </row>
    <row r="678" spans="1:42" ht="15">
      <c r="A678"/>
      <c r="B678"/>
      <c r="C678"/>
      <c r="D678"/>
      <c r="E678"/>
      <c r="F678"/>
      <c r="G678"/>
      <c r="H678"/>
      <c r="I678"/>
      <c r="J678"/>
      <c r="K678"/>
      <c r="L678"/>
      <c r="M678"/>
      <c r="N678"/>
      <c r="O678"/>
      <c r="P678"/>
      <c r="Q678"/>
      <c r="R678"/>
      <c r="S678"/>
      <c r="T678"/>
      <c r="U678"/>
      <c r="V678"/>
      <c r="W678"/>
      <c r="X678"/>
      <c r="Y678"/>
      <c r="Z678"/>
      <c r="AA678"/>
      <c r="AB678"/>
      <c r="AC678"/>
      <c r="AD678"/>
      <c r="AE678"/>
      <c r="AF678"/>
      <c r="AG678"/>
      <c r="AH678"/>
      <c r="AI678"/>
      <c r="AJ678"/>
      <c r="AK678"/>
      <c r="AL678"/>
      <c r="AM678"/>
      <c r="AN678"/>
      <c r="AO678"/>
      <c r="AP678"/>
    </row>
    <row r="679" spans="1:42" ht="15">
      <c r="A679"/>
      <c r="B679"/>
      <c r="C679"/>
      <c r="D679"/>
      <c r="E679"/>
      <c r="F679"/>
      <c r="G679"/>
      <c r="H679"/>
      <c r="I679"/>
      <c r="J679"/>
      <c r="K679"/>
      <c r="L679"/>
      <c r="M679"/>
      <c r="N679"/>
      <c r="O679"/>
      <c r="P679"/>
      <c r="Q679"/>
      <c r="R679"/>
      <c r="S679"/>
      <c r="T679"/>
      <c r="U679"/>
      <c r="V679"/>
      <c r="W679"/>
      <c r="X679"/>
      <c r="Y679"/>
      <c r="Z679"/>
      <c r="AA679"/>
      <c r="AB679"/>
      <c r="AC679"/>
      <c r="AD679"/>
      <c r="AE679"/>
      <c r="AF679"/>
      <c r="AG679"/>
      <c r="AH679"/>
      <c r="AI679"/>
      <c r="AJ679"/>
      <c r="AK679"/>
      <c r="AL679"/>
      <c r="AM679"/>
      <c r="AN679"/>
      <c r="AO679"/>
      <c r="AP679"/>
    </row>
    <row r="680" spans="1:42" ht="15">
      <c r="A680"/>
      <c r="B680"/>
      <c r="C680"/>
      <c r="D680"/>
      <c r="E680"/>
      <c r="F680"/>
      <c r="G680"/>
      <c r="H680"/>
      <c r="I680"/>
      <c r="J680"/>
      <c r="K680"/>
      <c r="L680"/>
      <c r="M680"/>
      <c r="N680"/>
      <c r="O680"/>
      <c r="P680"/>
      <c r="Q680"/>
      <c r="R680"/>
      <c r="S680"/>
      <c r="T680"/>
      <c r="U680"/>
      <c r="V680"/>
      <c r="W680"/>
      <c r="X680"/>
      <c r="Y680"/>
      <c r="Z680"/>
      <c r="AA680"/>
      <c r="AB680"/>
      <c r="AC680"/>
      <c r="AD680"/>
      <c r="AE680"/>
      <c r="AF680"/>
      <c r="AG680"/>
      <c r="AH680"/>
      <c r="AI680"/>
      <c r="AJ680"/>
      <c r="AK680"/>
      <c r="AL680"/>
      <c r="AM680"/>
      <c r="AN680"/>
      <c r="AO680"/>
      <c r="AP680"/>
    </row>
    <row r="681" spans="1:42" ht="15">
      <c r="A681"/>
      <c r="B681"/>
      <c r="C681"/>
      <c r="D681"/>
      <c r="E681"/>
      <c r="F681"/>
      <c r="G681"/>
      <c r="H681"/>
      <c r="I681"/>
      <c r="J681"/>
      <c r="K681"/>
      <c r="L681"/>
      <c r="M681"/>
      <c r="N681"/>
      <c r="O681"/>
      <c r="P681"/>
      <c r="Q681"/>
      <c r="R681"/>
      <c r="S681"/>
      <c r="T681"/>
      <c r="U681"/>
      <c r="V681"/>
      <c r="W681"/>
      <c r="X681"/>
      <c r="Y681"/>
      <c r="Z681"/>
      <c r="AA681"/>
      <c r="AB681"/>
      <c r="AC681"/>
      <c r="AD681"/>
      <c r="AE681"/>
      <c r="AF681"/>
      <c r="AG681"/>
      <c r="AH681"/>
      <c r="AI681"/>
      <c r="AJ681"/>
      <c r="AK681"/>
      <c r="AL681"/>
      <c r="AM681"/>
      <c r="AN681"/>
      <c r="AO681"/>
      <c r="AP681"/>
    </row>
    <row r="682" spans="1:42" ht="15">
      <c r="A682"/>
      <c r="B682"/>
      <c r="C682"/>
      <c r="D682"/>
      <c r="E682"/>
      <c r="F682"/>
      <c r="G682"/>
      <c r="H682"/>
      <c r="I682"/>
      <c r="J682"/>
      <c r="K682"/>
      <c r="L682"/>
      <c r="M682"/>
      <c r="N682"/>
      <c r="O682"/>
      <c r="P682"/>
      <c r="Q682"/>
      <c r="R682"/>
      <c r="S682"/>
      <c r="T682"/>
      <c r="U682"/>
      <c r="V682"/>
      <c r="W682"/>
      <c r="X682"/>
      <c r="Y682"/>
      <c r="Z682"/>
      <c r="AA682"/>
      <c r="AB682"/>
      <c r="AC682"/>
      <c r="AD682"/>
      <c r="AE682"/>
      <c r="AF682"/>
      <c r="AG682"/>
      <c r="AH682"/>
      <c r="AI682"/>
      <c r="AJ682"/>
      <c r="AK682"/>
      <c r="AL682"/>
      <c r="AM682"/>
      <c r="AN682"/>
      <c r="AO682"/>
      <c r="AP682"/>
    </row>
    <row r="683" spans="1:42" ht="15">
      <c r="A683"/>
      <c r="B683"/>
      <c r="C683"/>
      <c r="D683"/>
      <c r="E683"/>
      <c r="F683"/>
      <c r="G683"/>
      <c r="H683"/>
      <c r="I683"/>
      <c r="J683"/>
      <c r="K683"/>
      <c r="L683"/>
      <c r="M683"/>
      <c r="N683"/>
      <c r="O683"/>
      <c r="P683"/>
      <c r="Q683"/>
      <c r="R683"/>
      <c r="S683"/>
      <c r="T683"/>
      <c r="U683"/>
      <c r="V683"/>
      <c r="W683"/>
      <c r="X683"/>
      <c r="Y683"/>
      <c r="Z683"/>
      <c r="AA683"/>
      <c r="AB683"/>
      <c r="AC683"/>
      <c r="AD683"/>
      <c r="AE683"/>
      <c r="AF683"/>
      <c r="AG683"/>
      <c r="AH683"/>
      <c r="AI683"/>
      <c r="AJ683"/>
      <c r="AK683"/>
      <c r="AL683"/>
      <c r="AM683"/>
      <c r="AN683"/>
      <c r="AO683"/>
      <c r="AP683"/>
    </row>
    <row r="684" spans="1:42" ht="15">
      <c r="A684"/>
      <c r="B684"/>
      <c r="C684"/>
      <c r="D684"/>
      <c r="E684"/>
      <c r="F684"/>
      <c r="G684"/>
      <c r="H684"/>
      <c r="I684"/>
      <c r="J684"/>
      <c r="K684"/>
      <c r="L684"/>
      <c r="M684"/>
      <c r="N684"/>
      <c r="O684"/>
      <c r="P684"/>
      <c r="Q684"/>
      <c r="R684"/>
      <c r="S684"/>
      <c r="T684"/>
      <c r="U684"/>
      <c r="V684"/>
      <c r="W684"/>
      <c r="X684"/>
      <c r="Y684"/>
      <c r="Z684"/>
      <c r="AA684"/>
      <c r="AB684"/>
      <c r="AC684"/>
      <c r="AD684"/>
      <c r="AE684"/>
      <c r="AF684"/>
      <c r="AG684"/>
      <c r="AH684"/>
      <c r="AI684"/>
      <c r="AJ684"/>
      <c r="AK684"/>
      <c r="AL684"/>
      <c r="AM684"/>
      <c r="AN684"/>
      <c r="AO684"/>
      <c r="AP684"/>
    </row>
    <row r="685" spans="1:42" ht="15">
      <c r="A685"/>
      <c r="B685"/>
      <c r="C685"/>
      <c r="D685"/>
      <c r="E685"/>
      <c r="F685"/>
      <c r="G685"/>
      <c r="H685"/>
      <c r="I685"/>
      <c r="J685"/>
      <c r="K685"/>
      <c r="L685"/>
      <c r="M685"/>
      <c r="N685"/>
      <c r="O685"/>
      <c r="P685"/>
      <c r="Q685"/>
      <c r="R685"/>
      <c r="S685"/>
      <c r="T685"/>
      <c r="U685"/>
      <c r="V685"/>
      <c r="W685"/>
      <c r="X685"/>
      <c r="Y685"/>
      <c r="Z685"/>
      <c r="AA685"/>
      <c r="AB685"/>
      <c r="AC685"/>
      <c r="AD685"/>
      <c r="AE685"/>
      <c r="AF685"/>
      <c r="AG685"/>
      <c r="AH685"/>
      <c r="AI685"/>
      <c r="AJ685"/>
      <c r="AK685"/>
      <c r="AL685"/>
      <c r="AM685"/>
      <c r="AN685"/>
      <c r="AO685"/>
      <c r="AP685"/>
    </row>
    <row r="686" spans="1:42" ht="15">
      <c r="A686"/>
      <c r="B686"/>
      <c r="C686"/>
      <c r="D686"/>
      <c r="E686"/>
      <c r="F686"/>
      <c r="G686"/>
      <c r="H686"/>
      <c r="I686"/>
      <c r="J686"/>
      <c r="K686"/>
      <c r="L686"/>
      <c r="M686"/>
      <c r="N686"/>
      <c r="O686"/>
      <c r="P686"/>
      <c r="Q686"/>
      <c r="R686"/>
      <c r="S686"/>
      <c r="T686"/>
      <c r="U686"/>
      <c r="V686"/>
      <c r="W686"/>
      <c r="X686"/>
      <c r="Y686"/>
      <c r="Z686"/>
      <c r="AA686"/>
      <c r="AB686"/>
      <c r="AC686"/>
      <c r="AD686"/>
      <c r="AE686"/>
      <c r="AF686"/>
      <c r="AG686"/>
      <c r="AH686"/>
      <c r="AI686"/>
      <c r="AJ686"/>
      <c r="AK686"/>
      <c r="AL686"/>
      <c r="AM686"/>
      <c r="AN686"/>
      <c r="AO686"/>
      <c r="AP686"/>
    </row>
    <row r="687" spans="1:42" ht="15">
      <c r="A687"/>
      <c r="B687"/>
      <c r="C687"/>
      <c r="D687"/>
      <c r="E687"/>
      <c r="F687"/>
      <c r="G687"/>
      <c r="H687"/>
      <c r="I687"/>
      <c r="J687"/>
      <c r="K687"/>
      <c r="L687"/>
      <c r="M687"/>
      <c r="N687"/>
      <c r="O687"/>
      <c r="P687"/>
      <c r="Q687"/>
      <c r="R687"/>
      <c r="S687"/>
      <c r="T687"/>
      <c r="U687"/>
      <c r="V687"/>
      <c r="W687"/>
      <c r="X687"/>
      <c r="Y687"/>
      <c r="Z687"/>
      <c r="AA687"/>
      <c r="AB687"/>
      <c r="AC687"/>
      <c r="AD687"/>
      <c r="AE687"/>
      <c r="AF687"/>
      <c r="AG687"/>
      <c r="AH687"/>
      <c r="AI687"/>
      <c r="AJ687"/>
      <c r="AK687"/>
      <c r="AL687"/>
      <c r="AM687"/>
      <c r="AN687"/>
      <c r="AO687"/>
      <c r="AP687"/>
    </row>
    <row r="688" spans="1:42" ht="15">
      <c r="A688"/>
      <c r="B688"/>
      <c r="C688"/>
      <c r="D688"/>
      <c r="E688"/>
      <c r="F688"/>
      <c r="G688"/>
      <c r="H688"/>
      <c r="I688"/>
      <c r="J688"/>
      <c r="K688"/>
      <c r="L688"/>
      <c r="M688"/>
      <c r="N688"/>
      <c r="O688"/>
      <c r="P688"/>
      <c r="Q688"/>
      <c r="R688"/>
      <c r="S688"/>
      <c r="T688"/>
      <c r="U688"/>
      <c r="V688"/>
      <c r="W688"/>
      <c r="X688"/>
      <c r="Y688"/>
      <c r="Z688"/>
      <c r="AA688"/>
      <c r="AB688"/>
      <c r="AC688"/>
      <c r="AD688"/>
      <c r="AE688"/>
      <c r="AF688"/>
      <c r="AG688"/>
      <c r="AH688"/>
      <c r="AI688"/>
      <c r="AJ688"/>
      <c r="AK688"/>
      <c r="AL688"/>
      <c r="AM688"/>
      <c r="AN688"/>
      <c r="AO688"/>
      <c r="AP688"/>
    </row>
    <row r="689" spans="1:42" ht="15">
      <c r="A689"/>
      <c r="B689"/>
      <c r="C689"/>
      <c r="D689"/>
      <c r="E689"/>
      <c r="F689"/>
      <c r="G689"/>
      <c r="H689"/>
      <c r="I689"/>
      <c r="J689"/>
      <c r="K689"/>
      <c r="L689"/>
      <c r="M689"/>
      <c r="N689"/>
      <c r="O689"/>
      <c r="P689"/>
      <c r="Q689"/>
      <c r="R689"/>
      <c r="S689"/>
      <c r="T689"/>
      <c r="U689"/>
      <c r="V689"/>
      <c r="W689"/>
      <c r="X689"/>
      <c r="Y689"/>
      <c r="Z689"/>
      <c r="AA689"/>
      <c r="AB689"/>
      <c r="AC689"/>
      <c r="AD689"/>
      <c r="AE689"/>
      <c r="AF689"/>
      <c r="AG689"/>
      <c r="AH689"/>
      <c r="AI689"/>
      <c r="AJ689"/>
      <c r="AK689"/>
      <c r="AL689"/>
      <c r="AM689"/>
      <c r="AN689"/>
      <c r="AO689"/>
      <c r="AP689"/>
    </row>
    <row r="690" spans="1:42" ht="15">
      <c r="A690"/>
      <c r="B690"/>
      <c r="C690"/>
      <c r="D690"/>
      <c r="E690"/>
      <c r="F690"/>
      <c r="G690"/>
      <c r="H690"/>
      <c r="I690"/>
      <c r="J690"/>
      <c r="K690"/>
      <c r="L690"/>
      <c r="M690"/>
      <c r="N690"/>
      <c r="O690"/>
      <c r="P690"/>
      <c r="Q690"/>
      <c r="R690"/>
      <c r="S690"/>
      <c r="T690"/>
      <c r="U690"/>
      <c r="V690"/>
      <c r="W690"/>
      <c r="X690"/>
      <c r="Y690"/>
      <c r="Z690"/>
      <c r="AA690"/>
      <c r="AB690"/>
      <c r="AC690"/>
      <c r="AD690"/>
      <c r="AE690"/>
      <c r="AF690"/>
      <c r="AG690"/>
      <c r="AH690"/>
      <c r="AI690"/>
      <c r="AJ690"/>
      <c r="AK690"/>
      <c r="AL690"/>
      <c r="AM690"/>
      <c r="AN690"/>
      <c r="AO690"/>
      <c r="AP690"/>
    </row>
    <row r="691" spans="1:42" ht="15">
      <c r="A691"/>
      <c r="B691"/>
      <c r="C691"/>
      <c r="D691"/>
      <c r="E691"/>
      <c r="F691"/>
      <c r="G691"/>
      <c r="H691"/>
      <c r="I691"/>
      <c r="J691"/>
      <c r="K691"/>
      <c r="L691"/>
      <c r="M691"/>
      <c r="N691"/>
      <c r="O691"/>
      <c r="P691"/>
      <c r="Q691"/>
      <c r="R691"/>
      <c r="S691"/>
      <c r="T691"/>
      <c r="U691"/>
      <c r="V691"/>
      <c r="W691"/>
      <c r="X691"/>
      <c r="Y691"/>
      <c r="Z691"/>
      <c r="AA691"/>
      <c r="AB691"/>
      <c r="AC691"/>
      <c r="AD691"/>
      <c r="AE691"/>
      <c r="AF691"/>
      <c r="AG691"/>
      <c r="AH691"/>
      <c r="AI691"/>
      <c r="AJ691"/>
      <c r="AK691"/>
      <c r="AL691"/>
      <c r="AM691"/>
      <c r="AN691"/>
      <c r="AO691"/>
      <c r="AP691"/>
    </row>
    <row r="692" spans="1:42" ht="15">
      <c r="A692"/>
      <c r="B692"/>
      <c r="C692"/>
      <c r="D692"/>
      <c r="E692"/>
      <c r="F692"/>
      <c r="G692"/>
      <c r="H692"/>
      <c r="I692"/>
      <c r="J692"/>
      <c r="K692"/>
      <c r="L692"/>
      <c r="M692"/>
      <c r="N692"/>
      <c r="O692"/>
      <c r="P692"/>
      <c r="Q692"/>
      <c r="R692"/>
      <c r="S692"/>
      <c r="T692"/>
      <c r="U692"/>
      <c r="V692"/>
      <c r="W692"/>
      <c r="X692"/>
      <c r="Y692"/>
      <c r="Z692"/>
      <c r="AA692"/>
      <c r="AB692"/>
      <c r="AC692"/>
      <c r="AD692"/>
      <c r="AE692"/>
      <c r="AF692"/>
      <c r="AG692"/>
      <c r="AH692"/>
      <c r="AI692"/>
      <c r="AJ692"/>
      <c r="AK692"/>
      <c r="AL692"/>
      <c r="AM692"/>
      <c r="AN692"/>
      <c r="AO692"/>
      <c r="AP692"/>
    </row>
    <row r="693" spans="1:42" ht="15">
      <c r="A693"/>
      <c r="B693"/>
      <c r="C693"/>
      <c r="D693"/>
      <c r="E693"/>
      <c r="F693"/>
      <c r="G693"/>
      <c r="H693"/>
      <c r="I693"/>
      <c r="J693"/>
      <c r="K693"/>
      <c r="L693"/>
      <c r="M693"/>
      <c r="N693"/>
      <c r="O693"/>
      <c r="P693"/>
      <c r="Q693"/>
      <c r="R693"/>
      <c r="S693"/>
      <c r="T693"/>
      <c r="U693"/>
      <c r="V693"/>
      <c r="W693"/>
      <c r="X693"/>
      <c r="Y693"/>
      <c r="Z693"/>
      <c r="AA693"/>
      <c r="AB693"/>
      <c r="AC693"/>
      <c r="AD693"/>
      <c r="AE693"/>
      <c r="AF693"/>
      <c r="AG693"/>
      <c r="AH693"/>
      <c r="AI693"/>
      <c r="AJ693"/>
      <c r="AK693"/>
      <c r="AL693"/>
      <c r="AM693"/>
      <c r="AN693"/>
      <c r="AO693"/>
      <c r="AP693"/>
    </row>
    <row r="694" spans="1:42" ht="15">
      <c r="A694"/>
      <c r="B694"/>
      <c r="C694"/>
      <c r="D694"/>
      <c r="E694"/>
      <c r="F694"/>
      <c r="G694"/>
      <c r="H694"/>
      <c r="I694"/>
      <c r="J694"/>
      <c r="K694"/>
      <c r="L694"/>
      <c r="M694"/>
      <c r="N694"/>
      <c r="O694"/>
      <c r="P694"/>
      <c r="Q694"/>
      <c r="R694"/>
      <c r="S694"/>
      <c r="T694"/>
      <c r="U694"/>
      <c r="V694"/>
      <c r="W694"/>
      <c r="X694"/>
      <c r="Y694"/>
      <c r="Z694"/>
      <c r="AA694"/>
      <c r="AB694"/>
      <c r="AC694"/>
      <c r="AD694"/>
      <c r="AE694"/>
      <c r="AF694"/>
      <c r="AG694"/>
      <c r="AH694"/>
      <c r="AI694"/>
      <c r="AJ694"/>
      <c r="AK694"/>
      <c r="AL694"/>
      <c r="AM694"/>
      <c r="AN694"/>
      <c r="AO694"/>
      <c r="AP694"/>
    </row>
    <row r="695" spans="1:42" ht="15">
      <c r="A695"/>
      <c r="B695"/>
      <c r="C695"/>
      <c r="D695"/>
      <c r="E695"/>
      <c r="F695"/>
      <c r="G695"/>
      <c r="H695"/>
      <c r="I695"/>
      <c r="J695"/>
      <c r="K695"/>
      <c r="L695"/>
      <c r="M695"/>
      <c r="N695"/>
      <c r="O695"/>
      <c r="P695"/>
      <c r="Q695"/>
      <c r="R695"/>
      <c r="S695"/>
      <c r="T695"/>
      <c r="U695"/>
      <c r="V695"/>
      <c r="W695"/>
      <c r="X695"/>
      <c r="Y695"/>
      <c r="Z695"/>
      <c r="AA695"/>
      <c r="AB695"/>
      <c r="AC695"/>
      <c r="AD695"/>
      <c r="AE695"/>
      <c r="AF695"/>
      <c r="AG695"/>
      <c r="AH695"/>
      <c r="AI695"/>
      <c r="AJ695"/>
      <c r="AK695"/>
      <c r="AL695"/>
      <c r="AM695"/>
      <c r="AN695"/>
      <c r="AO695"/>
      <c r="AP695"/>
    </row>
    <row r="696" spans="1:42" ht="15">
      <c r="A696"/>
      <c r="B696"/>
      <c r="C696"/>
      <c r="D696"/>
      <c r="E696"/>
      <c r="F696"/>
      <c r="G696"/>
      <c r="H696"/>
      <c r="I696"/>
      <c r="J696"/>
      <c r="K696"/>
      <c r="L696"/>
      <c r="M696"/>
      <c r="N696"/>
      <c r="O696"/>
      <c r="P696"/>
      <c r="Q696"/>
      <c r="R696"/>
      <c r="S696"/>
      <c r="T696"/>
      <c r="U696"/>
      <c r="V696"/>
      <c r="W696"/>
      <c r="X696"/>
      <c r="Y696"/>
      <c r="Z696"/>
      <c r="AA696"/>
      <c r="AB696"/>
      <c r="AC696"/>
      <c r="AD696"/>
      <c r="AE696"/>
      <c r="AF696"/>
      <c r="AG696"/>
      <c r="AH696"/>
      <c r="AI696"/>
      <c r="AJ696"/>
      <c r="AK696"/>
      <c r="AL696"/>
      <c r="AM696"/>
      <c r="AN696"/>
      <c r="AO696"/>
      <c r="AP696"/>
    </row>
    <row r="697" spans="1:42" ht="15">
      <c r="A697"/>
      <c r="B697"/>
      <c r="C697"/>
      <c r="D697"/>
      <c r="E697"/>
      <c r="F697"/>
      <c r="G697"/>
      <c r="H697"/>
      <c r="I697"/>
      <c r="J697"/>
      <c r="K697"/>
      <c r="L697"/>
      <c r="M697"/>
      <c r="N697"/>
      <c r="O697"/>
      <c r="P697"/>
      <c r="Q697"/>
      <c r="R697"/>
      <c r="S697"/>
      <c r="T697"/>
      <c r="U697"/>
      <c r="V697"/>
      <c r="W697"/>
      <c r="X697"/>
      <c r="Y697"/>
      <c r="Z697"/>
      <c r="AA697"/>
      <c r="AB697"/>
      <c r="AC697"/>
      <c r="AD697"/>
      <c r="AE697"/>
      <c r="AF697"/>
      <c r="AG697"/>
      <c r="AH697"/>
      <c r="AI697"/>
      <c r="AJ697"/>
      <c r="AK697"/>
      <c r="AL697"/>
      <c r="AM697"/>
      <c r="AN697"/>
      <c r="AO697"/>
      <c r="AP697"/>
    </row>
    <row r="698" spans="1:42" ht="15">
      <c r="A698"/>
      <c r="B698"/>
      <c r="C698"/>
      <c r="D698"/>
      <c r="E698"/>
      <c r="F698"/>
      <c r="G698"/>
      <c r="H698"/>
      <c r="I698"/>
      <c r="J698"/>
      <c r="K698"/>
      <c r="L698"/>
      <c r="M698"/>
      <c r="N698"/>
      <c r="O698"/>
      <c r="P698"/>
      <c r="Q698"/>
      <c r="R698"/>
      <c r="S698"/>
      <c r="T698"/>
      <c r="U698"/>
      <c r="V698"/>
      <c r="W698"/>
      <c r="X698"/>
      <c r="Y698"/>
      <c r="Z698"/>
      <c r="AA698"/>
      <c r="AB698"/>
      <c r="AC698"/>
      <c r="AD698"/>
      <c r="AE698"/>
      <c r="AF698"/>
      <c r="AG698"/>
      <c r="AH698"/>
      <c r="AI698"/>
      <c r="AJ698"/>
      <c r="AK698"/>
      <c r="AL698"/>
      <c r="AM698"/>
      <c r="AN698"/>
      <c r="AO698"/>
      <c r="AP698"/>
    </row>
    <row r="699" spans="1:42" ht="15">
      <c r="A699"/>
      <c r="B699"/>
      <c r="C699"/>
      <c r="D699"/>
      <c r="E699"/>
      <c r="F699"/>
      <c r="G699"/>
      <c r="H699"/>
      <c r="I699"/>
      <c r="J699"/>
      <c r="K699"/>
      <c r="L699"/>
      <c r="M699"/>
      <c r="N699"/>
      <c r="O699"/>
      <c r="P699"/>
      <c r="Q699"/>
      <c r="R699"/>
      <c r="S699"/>
      <c r="T699"/>
      <c r="U699"/>
      <c r="V699"/>
      <c r="W699"/>
      <c r="X699"/>
      <c r="Y699"/>
      <c r="Z699"/>
      <c r="AA699"/>
      <c r="AB699"/>
      <c r="AC699"/>
      <c r="AD699"/>
      <c r="AE699"/>
      <c r="AF699"/>
      <c r="AG699"/>
      <c r="AH699"/>
      <c r="AI699"/>
      <c r="AJ699"/>
      <c r="AK699"/>
      <c r="AL699"/>
      <c r="AM699"/>
      <c r="AN699"/>
      <c r="AO699"/>
      <c r="AP699"/>
    </row>
    <row r="700" spans="1:42" ht="15">
      <c r="A700"/>
      <c r="B700"/>
      <c r="C700"/>
      <c r="D700"/>
      <c r="E700"/>
      <c r="F700"/>
      <c r="G700"/>
      <c r="H700"/>
      <c r="I700"/>
      <c r="J700"/>
      <c r="K700"/>
      <c r="L700"/>
      <c r="M700"/>
      <c r="N700"/>
      <c r="O700"/>
      <c r="P700"/>
      <c r="Q700"/>
      <c r="R700"/>
      <c r="S700"/>
      <c r="T700"/>
      <c r="U700"/>
      <c r="V700"/>
      <c r="W700"/>
      <c r="X700"/>
      <c r="Y700"/>
      <c r="Z700"/>
      <c r="AA700"/>
      <c r="AB700"/>
      <c r="AC700"/>
      <c r="AD700"/>
      <c r="AE700"/>
      <c r="AF700"/>
      <c r="AG700"/>
      <c r="AH700"/>
      <c r="AI700"/>
      <c r="AJ700"/>
      <c r="AK700"/>
      <c r="AL700"/>
      <c r="AM700"/>
      <c r="AN700"/>
      <c r="AO700"/>
      <c r="AP700"/>
    </row>
    <row r="701" spans="1:42" ht="15">
      <c r="A701"/>
      <c r="B701"/>
      <c r="C701"/>
      <c r="D701"/>
      <c r="E701"/>
      <c r="F701"/>
      <c r="G701"/>
      <c r="H701"/>
      <c r="I701"/>
      <c r="J701"/>
      <c r="K701"/>
      <c r="L701"/>
      <c r="M701"/>
      <c r="N701"/>
      <c r="O701"/>
      <c r="P701"/>
      <c r="Q701"/>
      <c r="R701"/>
      <c r="S701"/>
      <c r="T701"/>
      <c r="U701"/>
      <c r="V701"/>
      <c r="W701"/>
      <c r="X701"/>
      <c r="Y701"/>
      <c r="Z701"/>
      <c r="AA701"/>
      <c r="AB701"/>
      <c r="AC701"/>
      <c r="AD701"/>
      <c r="AE701"/>
      <c r="AF701"/>
      <c r="AG701"/>
      <c r="AH701"/>
      <c r="AI701"/>
      <c r="AJ701"/>
      <c r="AK701"/>
      <c r="AL701"/>
      <c r="AM701"/>
      <c r="AN701"/>
      <c r="AO701"/>
      <c r="AP701"/>
    </row>
    <row r="702" spans="1:42" ht="15">
      <c r="A702"/>
      <c r="B702"/>
      <c r="C702"/>
      <c r="D702"/>
      <c r="E702"/>
      <c r="F702"/>
      <c r="G702"/>
      <c r="H702"/>
      <c r="I702"/>
      <c r="J702"/>
      <c r="K702"/>
      <c r="L702"/>
      <c r="M702"/>
      <c r="N702"/>
      <c r="O702"/>
      <c r="P702"/>
      <c r="Q702"/>
      <c r="R702"/>
      <c r="S702"/>
      <c r="T702"/>
      <c r="U702"/>
      <c r="V702"/>
      <c r="W702"/>
      <c r="X702"/>
      <c r="Y702"/>
      <c r="Z702"/>
      <c r="AA702"/>
      <c r="AB702"/>
      <c r="AC702"/>
      <c r="AD702"/>
      <c r="AE702"/>
      <c r="AF702"/>
      <c r="AG702"/>
      <c r="AH702"/>
      <c r="AI702"/>
      <c r="AJ702"/>
      <c r="AK702"/>
      <c r="AL702"/>
      <c r="AM702"/>
      <c r="AN702"/>
      <c r="AO702"/>
      <c r="AP702"/>
    </row>
    <row r="703" spans="1:42" ht="15">
      <c r="A703"/>
      <c r="B703"/>
      <c r="C703"/>
      <c r="D703"/>
      <c r="E703"/>
      <c r="F703"/>
      <c r="G703"/>
      <c r="H703"/>
      <c r="I703"/>
      <c r="J703"/>
      <c r="K703"/>
      <c r="L703"/>
      <c r="M703"/>
      <c r="N703"/>
      <c r="O703"/>
      <c r="P703"/>
      <c r="Q703"/>
      <c r="R703"/>
      <c r="S703"/>
      <c r="T703"/>
      <c r="U703"/>
      <c r="V703"/>
      <c r="W703"/>
      <c r="X703"/>
      <c r="Y703"/>
      <c r="Z703"/>
      <c r="AA703"/>
      <c r="AB703"/>
      <c r="AC703"/>
      <c r="AD703"/>
      <c r="AE703"/>
      <c r="AF703"/>
      <c r="AG703"/>
      <c r="AH703"/>
      <c r="AI703"/>
      <c r="AJ703"/>
      <c r="AK703"/>
      <c r="AL703"/>
      <c r="AM703"/>
      <c r="AN703"/>
      <c r="AO703"/>
      <c r="AP703"/>
    </row>
    <row r="704" spans="1:42" ht="15">
      <c r="A704"/>
      <c r="B704"/>
      <c r="C704"/>
      <c r="D704"/>
      <c r="E704"/>
      <c r="F704"/>
      <c r="G704"/>
      <c r="H704"/>
      <c r="I704"/>
      <c r="J704"/>
      <c r="K704"/>
      <c r="L704"/>
      <c r="M704"/>
      <c r="N704"/>
      <c r="O704"/>
      <c r="P704"/>
      <c r="Q704"/>
      <c r="R704"/>
      <c r="S704"/>
      <c r="T704"/>
      <c r="U704"/>
      <c r="V704"/>
      <c r="W704"/>
      <c r="X704"/>
      <c r="Y704"/>
      <c r="Z704"/>
      <c r="AA704"/>
      <c r="AB704"/>
      <c r="AC704"/>
      <c r="AD704"/>
      <c r="AE704"/>
      <c r="AF704"/>
      <c r="AG704"/>
      <c r="AH704"/>
      <c r="AI704"/>
      <c r="AJ704"/>
      <c r="AK704"/>
      <c r="AL704"/>
      <c r="AM704"/>
      <c r="AN704"/>
      <c r="AO704"/>
      <c r="AP704"/>
    </row>
    <row r="705" spans="1:42" ht="15">
      <c r="A705"/>
      <c r="B705"/>
      <c r="C705"/>
      <c r="D705"/>
      <c r="E705"/>
      <c r="F705"/>
      <c r="G705"/>
      <c r="H705"/>
      <c r="I705"/>
      <c r="J705"/>
      <c r="K705"/>
      <c r="L705"/>
      <c r="M705"/>
      <c r="N705"/>
      <c r="O705"/>
      <c r="P705"/>
      <c r="Q705"/>
      <c r="R705"/>
      <c r="S705"/>
      <c r="T705"/>
      <c r="U705"/>
      <c r="V705"/>
      <c r="W705"/>
      <c r="X705"/>
      <c r="Y705"/>
      <c r="Z705"/>
      <c r="AA705"/>
      <c r="AB705"/>
      <c r="AC705"/>
      <c r="AD705"/>
      <c r="AE705"/>
      <c r="AF705"/>
      <c r="AG705"/>
      <c r="AH705"/>
      <c r="AI705"/>
      <c r="AJ705"/>
      <c r="AK705"/>
      <c r="AL705"/>
      <c r="AM705"/>
      <c r="AN705"/>
      <c r="AO705"/>
      <c r="AP705"/>
    </row>
    <row r="706" spans="1:42" ht="15">
      <c r="A706"/>
      <c r="B706"/>
      <c r="C706"/>
      <c r="D706"/>
      <c r="E706"/>
      <c r="F706"/>
      <c r="G706"/>
      <c r="H706"/>
      <c r="I706"/>
      <c r="J706"/>
      <c r="K706"/>
      <c r="L706"/>
      <c r="M706"/>
      <c r="N706"/>
      <c r="O706"/>
      <c r="P706"/>
      <c r="Q706"/>
      <c r="R706"/>
      <c r="S706"/>
      <c r="T706"/>
      <c r="U706"/>
      <c r="V706"/>
      <c r="W706"/>
      <c r="X706"/>
      <c r="Y706"/>
      <c r="Z706"/>
      <c r="AA706"/>
      <c r="AB706"/>
      <c r="AC706"/>
      <c r="AD706"/>
      <c r="AE706"/>
      <c r="AF706"/>
      <c r="AG706"/>
      <c r="AH706"/>
      <c r="AI706"/>
      <c r="AJ706"/>
      <c r="AK706"/>
      <c r="AL706"/>
      <c r="AM706"/>
      <c r="AN706"/>
      <c r="AO706"/>
      <c r="AP706"/>
    </row>
    <row r="707" spans="1:42" ht="15">
      <c r="A707"/>
      <c r="B707"/>
      <c r="C707"/>
      <c r="D707"/>
      <c r="E707"/>
      <c r="F707"/>
      <c r="G707"/>
      <c r="H707"/>
      <c r="I707"/>
      <c r="J707"/>
      <c r="K707"/>
      <c r="L707"/>
      <c r="M707"/>
      <c r="N707"/>
      <c r="O707"/>
      <c r="P707"/>
      <c r="Q707"/>
      <c r="R707"/>
      <c r="S707"/>
      <c r="T707"/>
      <c r="U707"/>
      <c r="V707"/>
      <c r="W707"/>
      <c r="X707"/>
      <c r="Y707"/>
      <c r="Z707"/>
      <c r="AA707"/>
      <c r="AB707"/>
      <c r="AC707"/>
      <c r="AD707"/>
      <c r="AE707"/>
      <c r="AF707"/>
      <c r="AG707"/>
      <c r="AH707"/>
      <c r="AI707"/>
      <c r="AJ707"/>
      <c r="AK707"/>
      <c r="AL707"/>
      <c r="AM707"/>
      <c r="AN707"/>
      <c r="AO707"/>
      <c r="AP707"/>
    </row>
    <row r="708" spans="1:42" ht="15">
      <c r="A708"/>
      <c r="B708"/>
      <c r="C708"/>
      <c r="D708"/>
      <c r="E708"/>
      <c r="F708"/>
      <c r="G708"/>
      <c r="H708"/>
      <c r="I708"/>
      <c r="J708"/>
      <c r="K708"/>
      <c r="L708"/>
      <c r="M708"/>
      <c r="N708"/>
      <c r="O708"/>
      <c r="P708"/>
      <c r="Q708"/>
      <c r="R708"/>
      <c r="S708"/>
      <c r="T708"/>
      <c r="U708"/>
      <c r="V708"/>
      <c r="W708"/>
      <c r="X708"/>
      <c r="Y708"/>
      <c r="Z708"/>
      <c r="AA708"/>
      <c r="AB708"/>
      <c r="AC708"/>
      <c r="AD708"/>
      <c r="AE708"/>
      <c r="AF708"/>
      <c r="AG708"/>
      <c r="AH708"/>
      <c r="AI708"/>
      <c r="AJ708"/>
      <c r="AK708"/>
      <c r="AL708"/>
      <c r="AM708"/>
      <c r="AN708"/>
      <c r="AO708"/>
      <c r="AP708"/>
    </row>
    <row r="709" spans="1:42" ht="15">
      <c r="A709"/>
      <c r="B709"/>
      <c r="C709"/>
      <c r="D709"/>
      <c r="E709"/>
      <c r="F709"/>
      <c r="G709"/>
      <c r="H709"/>
      <c r="I709"/>
      <c r="J709"/>
      <c r="K709"/>
      <c r="L709"/>
      <c r="M709"/>
      <c r="N709"/>
      <c r="O709"/>
      <c r="P709"/>
      <c r="Q709"/>
      <c r="R709"/>
      <c r="S709"/>
      <c r="T709"/>
      <c r="U709"/>
      <c r="V709"/>
      <c r="W709"/>
      <c r="X709"/>
      <c r="Y709"/>
      <c r="Z709"/>
      <c r="AA709"/>
      <c r="AB709"/>
      <c r="AC709"/>
      <c r="AD709"/>
      <c r="AE709"/>
      <c r="AF709"/>
      <c r="AG709"/>
      <c r="AH709"/>
      <c r="AI709"/>
      <c r="AJ709"/>
      <c r="AK709"/>
      <c r="AL709"/>
      <c r="AM709"/>
      <c r="AN709"/>
      <c r="AO709"/>
      <c r="AP709"/>
    </row>
    <row r="710" spans="1:42" ht="15">
      <c r="A710"/>
      <c r="B710"/>
      <c r="C710"/>
      <c r="D710"/>
      <c r="E710"/>
      <c r="F710"/>
      <c r="G710"/>
      <c r="H710"/>
      <c r="I710"/>
      <c r="J710"/>
      <c r="K710"/>
      <c r="L710"/>
      <c r="M710"/>
      <c r="N710"/>
      <c r="O710"/>
      <c r="P710"/>
      <c r="Q710"/>
      <c r="R710"/>
      <c r="S710"/>
      <c r="T710"/>
      <c r="U710"/>
      <c r="V710"/>
      <c r="W710"/>
      <c r="X710"/>
      <c r="Y710"/>
      <c r="Z710"/>
      <c r="AA710"/>
      <c r="AB710"/>
      <c r="AC710"/>
      <c r="AD710"/>
      <c r="AE710"/>
      <c r="AF710"/>
      <c r="AG710"/>
      <c r="AH710"/>
      <c r="AI710"/>
      <c r="AJ710"/>
      <c r="AK710"/>
      <c r="AL710"/>
      <c r="AM710"/>
      <c r="AN710"/>
      <c r="AO710"/>
      <c r="AP710"/>
    </row>
    <row r="711" spans="1:42" ht="15">
      <c r="A711"/>
      <c r="B711"/>
      <c r="C711"/>
      <c r="D711"/>
      <c r="E711"/>
      <c r="F711"/>
      <c r="G711"/>
      <c r="H711"/>
      <c r="I711"/>
      <c r="J711"/>
      <c r="K711"/>
      <c r="L711"/>
      <c r="M711"/>
      <c r="N711"/>
      <c r="O711"/>
      <c r="P711"/>
      <c r="Q711"/>
      <c r="R711"/>
      <c r="S711"/>
      <c r="T711"/>
      <c r="U711"/>
      <c r="V711"/>
      <c r="W711"/>
      <c r="X711"/>
      <c r="Y711"/>
      <c r="Z711"/>
      <c r="AA711"/>
      <c r="AB711"/>
      <c r="AC711"/>
      <c r="AD711"/>
      <c r="AE711"/>
      <c r="AF711"/>
      <c r="AG711"/>
      <c r="AH711"/>
      <c r="AI711"/>
      <c r="AJ711"/>
      <c r="AK711"/>
      <c r="AL711"/>
      <c r="AM711"/>
      <c r="AN711"/>
      <c r="AO711"/>
      <c r="AP711"/>
    </row>
    <row r="712" spans="1:42" ht="15">
      <c r="A712"/>
      <c r="B712"/>
      <c r="C712"/>
      <c r="D712"/>
      <c r="E712"/>
      <c r="F712"/>
      <c r="G712"/>
      <c r="H712"/>
      <c r="I712"/>
      <c r="J712"/>
      <c r="K712"/>
      <c r="L712"/>
      <c r="M712"/>
      <c r="N712"/>
      <c r="O712"/>
      <c r="P712"/>
      <c r="Q712"/>
      <c r="R712"/>
      <c r="S712"/>
      <c r="T712"/>
      <c r="U712"/>
      <c r="V712"/>
      <c r="W712"/>
      <c r="X712"/>
      <c r="Y712"/>
      <c r="Z712"/>
      <c r="AA712"/>
      <c r="AB712"/>
      <c r="AC712"/>
      <c r="AD712"/>
      <c r="AE712"/>
      <c r="AF712"/>
      <c r="AG712"/>
      <c r="AH712"/>
      <c r="AI712"/>
      <c r="AJ712"/>
      <c r="AK712"/>
      <c r="AL712"/>
      <c r="AM712"/>
      <c r="AN712"/>
      <c r="AO712"/>
      <c r="AP712"/>
    </row>
    <row r="713" spans="1:42" ht="15">
      <c r="A713"/>
      <c r="B713"/>
      <c r="C713"/>
      <c r="D713"/>
      <c r="E713"/>
      <c r="F713"/>
      <c r="G713"/>
      <c r="H713"/>
      <c r="I713"/>
      <c r="J713"/>
      <c r="K713"/>
      <c r="L713"/>
      <c r="M713"/>
      <c r="N713"/>
      <c r="O713"/>
      <c r="P713"/>
      <c r="Q713"/>
      <c r="R713"/>
      <c r="S713"/>
      <c r="T713"/>
      <c r="U713"/>
      <c r="V713"/>
      <c r="W713"/>
      <c r="X713"/>
      <c r="Y713"/>
      <c r="Z713"/>
      <c r="AA713"/>
      <c r="AB713"/>
      <c r="AC713"/>
      <c r="AD713"/>
      <c r="AE713"/>
      <c r="AF713"/>
      <c r="AG713"/>
      <c r="AH713"/>
      <c r="AI713"/>
      <c r="AJ713"/>
      <c r="AK713"/>
      <c r="AL713"/>
      <c r="AM713"/>
      <c r="AN713"/>
      <c r="AO713"/>
      <c r="AP713"/>
    </row>
    <row r="714" spans="1:42" ht="15">
      <c r="A714"/>
      <c r="B714"/>
      <c r="C714"/>
      <c r="D714"/>
      <c r="E714"/>
      <c r="F714"/>
      <c r="G714"/>
      <c r="H714"/>
      <c r="I714"/>
      <c r="J714"/>
      <c r="K714"/>
      <c r="L714"/>
      <c r="M714"/>
      <c r="N714"/>
      <c r="O714"/>
      <c r="P714"/>
      <c r="Q714"/>
      <c r="R714"/>
      <c r="S714"/>
      <c r="T714"/>
      <c r="U714"/>
      <c r="V714"/>
      <c r="W714"/>
      <c r="X714"/>
      <c r="Y714"/>
      <c r="Z714"/>
      <c r="AA714"/>
      <c r="AB714"/>
      <c r="AC714"/>
      <c r="AD714"/>
      <c r="AE714"/>
      <c r="AF714"/>
      <c r="AG714"/>
      <c r="AH714"/>
      <c r="AI714"/>
      <c r="AJ714"/>
      <c r="AK714"/>
      <c r="AL714"/>
      <c r="AM714"/>
      <c r="AN714"/>
      <c r="AO714"/>
      <c r="AP714"/>
    </row>
    <row r="715" spans="1:42" ht="15">
      <c r="A715"/>
      <c r="B715"/>
      <c r="C715"/>
      <c r="D715"/>
      <c r="E715"/>
      <c r="F715"/>
      <c r="G715"/>
      <c r="H715"/>
      <c r="I715"/>
      <c r="J715"/>
      <c r="K715"/>
      <c r="L715"/>
      <c r="M715"/>
      <c r="N715"/>
      <c r="O715"/>
      <c r="P715"/>
      <c r="Q715"/>
      <c r="R715"/>
      <c r="S715"/>
      <c r="T715"/>
      <c r="U715"/>
      <c r="V715"/>
      <c r="W715"/>
      <c r="X715"/>
      <c r="Y715"/>
      <c r="Z715"/>
      <c r="AA715"/>
      <c r="AB715"/>
      <c r="AC715"/>
      <c r="AD715"/>
      <c r="AE715"/>
      <c r="AF715"/>
      <c r="AG715"/>
      <c r="AH715"/>
      <c r="AI715"/>
      <c r="AJ715"/>
      <c r="AK715"/>
      <c r="AL715"/>
      <c r="AM715"/>
      <c r="AN715"/>
      <c r="AO715"/>
      <c r="AP715"/>
    </row>
    <row r="716" spans="1:42" ht="15">
      <c r="A716"/>
      <c r="B716"/>
      <c r="C716"/>
      <c r="D716"/>
      <c r="E716"/>
      <c r="F716"/>
      <c r="G716"/>
      <c r="H716"/>
      <c r="I716"/>
      <c r="J716"/>
      <c r="K716"/>
      <c r="L716"/>
      <c r="M716"/>
      <c r="N716"/>
      <c r="O716"/>
      <c r="P716"/>
      <c r="Q716"/>
      <c r="R716"/>
      <c r="S716"/>
      <c r="T716"/>
      <c r="U716"/>
      <c r="V716"/>
      <c r="W716"/>
      <c r="X716"/>
      <c r="Y716"/>
      <c r="Z716"/>
      <c r="AA716"/>
      <c r="AB716"/>
      <c r="AC716"/>
      <c r="AD716"/>
      <c r="AE716"/>
      <c r="AF716"/>
      <c r="AG716"/>
      <c r="AH716"/>
      <c r="AI716"/>
      <c r="AJ716"/>
      <c r="AK716"/>
      <c r="AL716"/>
      <c r="AM716"/>
      <c r="AN716"/>
      <c r="AO716"/>
      <c r="AP716"/>
    </row>
    <row r="717" spans="1:42" ht="15">
      <c r="A717"/>
      <c r="B717"/>
      <c r="C717"/>
      <c r="D717"/>
      <c r="E717"/>
      <c r="F717"/>
      <c r="G717"/>
      <c r="H717"/>
      <c r="I717"/>
      <c r="J717"/>
      <c r="K717"/>
      <c r="L717"/>
      <c r="M717"/>
      <c r="N717"/>
      <c r="O717"/>
      <c r="P717"/>
      <c r="Q717"/>
      <c r="R717"/>
      <c r="S717"/>
      <c r="T717"/>
      <c r="U717"/>
      <c r="V717"/>
      <c r="W717"/>
      <c r="X717"/>
      <c r="Y717"/>
      <c r="Z717"/>
      <c r="AA717"/>
      <c r="AB717"/>
      <c r="AC717"/>
      <c r="AD717"/>
      <c r="AE717"/>
      <c r="AF717"/>
      <c r="AG717"/>
      <c r="AH717"/>
      <c r="AI717"/>
      <c r="AJ717"/>
      <c r="AK717"/>
      <c r="AL717"/>
      <c r="AM717"/>
      <c r="AN717"/>
      <c r="AO717"/>
      <c r="AP717"/>
    </row>
    <row r="718" spans="1:42" ht="15">
      <c r="A718"/>
      <c r="B718"/>
      <c r="C718"/>
      <c r="D718"/>
      <c r="E718"/>
      <c r="F718"/>
      <c r="G718"/>
      <c r="H718"/>
      <c r="I718"/>
      <c r="J718"/>
      <c r="K718"/>
      <c r="L718"/>
      <c r="M718"/>
      <c r="N718"/>
      <c r="O718"/>
      <c r="P718"/>
      <c r="Q718"/>
      <c r="R718"/>
      <c r="S718"/>
      <c r="T718"/>
      <c r="U718"/>
      <c r="V718"/>
      <c r="W718"/>
      <c r="X718"/>
      <c r="Y718"/>
      <c r="Z718"/>
      <c r="AA718"/>
      <c r="AB718"/>
      <c r="AC718"/>
      <c r="AD718"/>
      <c r="AE718"/>
      <c r="AF718"/>
      <c r="AG718"/>
      <c r="AH718"/>
      <c r="AI718"/>
      <c r="AJ718"/>
      <c r="AK718"/>
      <c r="AL718"/>
      <c r="AM718"/>
      <c r="AN718"/>
      <c r="AO718"/>
      <c r="AP718"/>
    </row>
    <row r="719" spans="1:42" ht="15">
      <c r="A719"/>
      <c r="B719"/>
      <c r="C719"/>
      <c r="D719"/>
      <c r="E719"/>
      <c r="F719"/>
      <c r="G719"/>
      <c r="H719"/>
      <c r="I719"/>
      <c r="J719"/>
      <c r="K719"/>
      <c r="L719"/>
      <c r="M719"/>
      <c r="N719"/>
      <c r="O719"/>
      <c r="P719"/>
      <c r="Q719"/>
      <c r="R719"/>
      <c r="S719"/>
      <c r="T719"/>
      <c r="U719"/>
      <c r="V719"/>
      <c r="W719"/>
      <c r="X719"/>
      <c r="Y719"/>
      <c r="Z719"/>
      <c r="AA719"/>
      <c r="AB719"/>
      <c r="AC719"/>
      <c r="AD719"/>
      <c r="AE719"/>
      <c r="AF719"/>
      <c r="AG719"/>
      <c r="AH719"/>
      <c r="AI719"/>
      <c r="AJ719"/>
      <c r="AK719"/>
      <c r="AL719"/>
      <c r="AM719"/>
      <c r="AN719"/>
      <c r="AO719"/>
      <c r="AP719"/>
    </row>
    <row r="720" spans="1:42" ht="15">
      <c r="A720"/>
      <c r="B720"/>
      <c r="C720"/>
      <c r="D720"/>
      <c r="E720"/>
      <c r="F720"/>
      <c r="G720"/>
      <c r="H720"/>
      <c r="I720"/>
      <c r="J720"/>
      <c r="K720"/>
      <c r="L720"/>
      <c r="M720"/>
      <c r="N720"/>
      <c r="O720"/>
      <c r="P720"/>
      <c r="Q720"/>
      <c r="R720"/>
      <c r="S720"/>
      <c r="T720"/>
      <c r="U720"/>
      <c r="V720"/>
      <c r="W720"/>
      <c r="X720"/>
      <c r="Y720"/>
      <c r="Z720"/>
      <c r="AA720"/>
      <c r="AB720"/>
      <c r="AC720"/>
      <c r="AD720"/>
      <c r="AE720"/>
      <c r="AF720"/>
      <c r="AG720"/>
      <c r="AH720"/>
      <c r="AI720"/>
      <c r="AJ720"/>
      <c r="AK720"/>
      <c r="AL720"/>
      <c r="AM720"/>
      <c r="AN720"/>
      <c r="AO720"/>
      <c r="AP720"/>
    </row>
    <row r="721" spans="1:42" ht="15">
      <c r="A721"/>
      <c r="B721"/>
      <c r="C721"/>
      <c r="D721"/>
      <c r="E721"/>
      <c r="F721"/>
      <c r="G721"/>
      <c r="H721"/>
      <c r="I721"/>
      <c r="J721"/>
      <c r="K721"/>
      <c r="L721"/>
      <c r="M721"/>
      <c r="N721"/>
      <c r="O721"/>
      <c r="P721"/>
      <c r="Q721"/>
      <c r="R721"/>
      <c r="S721"/>
      <c r="T721"/>
      <c r="U721"/>
      <c r="V721"/>
      <c r="W721"/>
      <c r="X721"/>
      <c r="Y721"/>
      <c r="Z721"/>
      <c r="AA721"/>
      <c r="AB721"/>
      <c r="AC721"/>
      <c r="AD721"/>
      <c r="AE721"/>
      <c r="AF721"/>
      <c r="AG721"/>
      <c r="AH721"/>
      <c r="AI721"/>
      <c r="AJ721"/>
      <c r="AK721"/>
      <c r="AL721"/>
      <c r="AM721"/>
      <c r="AN721"/>
      <c r="AO721"/>
      <c r="AP721"/>
    </row>
    <row r="722" spans="1:42" ht="15">
      <c r="A722"/>
      <c r="B722"/>
      <c r="C722"/>
      <c r="D722"/>
      <c r="E722"/>
      <c r="F722"/>
      <c r="G722"/>
      <c r="H722"/>
      <c r="I722"/>
      <c r="J722"/>
      <c r="K722"/>
      <c r="L722"/>
      <c r="M722"/>
      <c r="N722"/>
      <c r="O722"/>
      <c r="P722"/>
      <c r="Q722"/>
      <c r="R722"/>
      <c r="S722"/>
      <c r="T722"/>
      <c r="U722"/>
      <c r="V722"/>
      <c r="W722"/>
      <c r="X722"/>
      <c r="Y722"/>
      <c r="Z722"/>
      <c r="AA722"/>
      <c r="AB722"/>
      <c r="AC722"/>
      <c r="AD722"/>
      <c r="AE722"/>
      <c r="AF722"/>
      <c r="AG722"/>
      <c r="AH722"/>
      <c r="AI722"/>
      <c r="AJ722"/>
      <c r="AK722"/>
      <c r="AL722"/>
      <c r="AM722"/>
      <c r="AN722"/>
      <c r="AO722"/>
      <c r="AP722"/>
    </row>
    <row r="723" spans="1:42" ht="15">
      <c r="A723"/>
      <c r="B723"/>
      <c r="C723"/>
      <c r="D723"/>
      <c r="E723"/>
      <c r="F723"/>
      <c r="G723"/>
      <c r="H723"/>
      <c r="I723"/>
      <c r="J723"/>
      <c r="K723"/>
      <c r="L723"/>
      <c r="M723"/>
      <c r="N723"/>
      <c r="O723"/>
      <c r="P723"/>
      <c r="Q723"/>
      <c r="R723"/>
      <c r="S723"/>
      <c r="T723"/>
      <c r="U723"/>
      <c r="V723"/>
      <c r="W723"/>
      <c r="X723"/>
      <c r="Y723"/>
      <c r="Z723"/>
      <c r="AA723"/>
      <c r="AB723"/>
      <c r="AC723"/>
      <c r="AD723"/>
      <c r="AE723"/>
      <c r="AF723"/>
      <c r="AG723"/>
      <c r="AH723"/>
      <c r="AI723"/>
      <c r="AJ723"/>
      <c r="AK723"/>
      <c r="AL723"/>
      <c r="AM723"/>
      <c r="AN723"/>
      <c r="AO723"/>
      <c r="AP723"/>
    </row>
    <row r="724" spans="1:42" ht="15">
      <c r="A724"/>
      <c r="B724"/>
      <c r="C724"/>
      <c r="D724"/>
      <c r="E724"/>
      <c r="F724"/>
      <c r="G724"/>
      <c r="H724"/>
      <c r="I724"/>
      <c r="J724"/>
      <c r="K724"/>
      <c r="L724"/>
      <c r="M724"/>
      <c r="N724"/>
      <c r="O724"/>
      <c r="P724"/>
      <c r="Q724"/>
      <c r="R724"/>
      <c r="S724"/>
      <c r="T724"/>
      <c r="U724"/>
      <c r="V724"/>
      <c r="W724"/>
      <c r="X724"/>
      <c r="Y724"/>
      <c r="Z724"/>
      <c r="AA724"/>
      <c r="AB724"/>
      <c r="AC724"/>
      <c r="AD724"/>
      <c r="AE724"/>
      <c r="AF724"/>
      <c r="AG724"/>
      <c r="AH724"/>
      <c r="AI724"/>
      <c r="AJ724"/>
      <c r="AK724"/>
      <c r="AL724"/>
      <c r="AM724"/>
      <c r="AN724"/>
      <c r="AO724"/>
      <c r="AP724"/>
    </row>
    <row r="725" spans="1:42" ht="15">
      <c r="A725"/>
      <c r="B725"/>
      <c r="C725"/>
      <c r="D725"/>
      <c r="E725"/>
      <c r="F725"/>
      <c r="G725"/>
      <c r="H725"/>
      <c r="I725"/>
      <c r="J725"/>
      <c r="K725"/>
      <c r="L725"/>
      <c r="M725"/>
      <c r="N725"/>
      <c r="O725"/>
      <c r="P725"/>
      <c r="Q725"/>
      <c r="R725"/>
      <c r="S725"/>
      <c r="T725"/>
      <c r="U725"/>
      <c r="V725"/>
      <c r="W725"/>
      <c r="X725"/>
      <c r="Y725"/>
      <c r="Z725"/>
      <c r="AA725"/>
      <c r="AB725"/>
      <c r="AC725"/>
      <c r="AD725"/>
      <c r="AE725"/>
      <c r="AF725"/>
      <c r="AG725"/>
      <c r="AH725"/>
      <c r="AI725"/>
      <c r="AJ725"/>
      <c r="AK725"/>
      <c r="AL725"/>
      <c r="AM725"/>
      <c r="AN725"/>
      <c r="AO725"/>
      <c r="AP725"/>
    </row>
    <row r="726" spans="1:42" ht="15">
      <c r="A726"/>
      <c r="B726"/>
      <c r="C726"/>
      <c r="D726"/>
      <c r="E726"/>
      <c r="F726"/>
      <c r="G726"/>
      <c r="H726"/>
      <c r="I726"/>
      <c r="J726"/>
      <c r="K726"/>
      <c r="L726"/>
      <c r="M726"/>
      <c r="N726"/>
      <c r="O726"/>
      <c r="P726"/>
      <c r="Q726"/>
      <c r="R726"/>
      <c r="S726"/>
      <c r="T726"/>
      <c r="U726"/>
      <c r="V726"/>
      <c r="W726"/>
      <c r="X726"/>
      <c r="Y726"/>
      <c r="Z726"/>
      <c r="AA726"/>
      <c r="AB726"/>
      <c r="AC726"/>
      <c r="AD726"/>
      <c r="AE726"/>
      <c r="AF726"/>
      <c r="AG726"/>
      <c r="AH726"/>
      <c r="AI726"/>
      <c r="AJ726"/>
      <c r="AK726"/>
      <c r="AL726"/>
      <c r="AM726"/>
      <c r="AN726"/>
      <c r="AO726"/>
      <c r="AP726"/>
    </row>
    <row r="727" spans="1:42" ht="15">
      <c r="A727"/>
      <c r="B727"/>
      <c r="C727"/>
      <c r="D727"/>
      <c r="E727"/>
      <c r="F727"/>
      <c r="G727"/>
      <c r="H727"/>
      <c r="I727"/>
      <c r="J727"/>
      <c r="K727"/>
      <c r="L727"/>
      <c r="M727"/>
      <c r="N727"/>
      <c r="O727"/>
      <c r="P727"/>
      <c r="Q727"/>
      <c r="R727"/>
      <c r="S727"/>
      <c r="T727"/>
      <c r="U727"/>
      <c r="V727"/>
      <c r="W727"/>
      <c r="X727"/>
      <c r="Y727"/>
      <c r="Z727"/>
      <c r="AA727"/>
      <c r="AB727"/>
      <c r="AC727"/>
      <c r="AD727"/>
      <c r="AE727"/>
      <c r="AF727"/>
      <c r="AG727"/>
      <c r="AH727"/>
      <c r="AI727"/>
      <c r="AJ727"/>
      <c r="AK727"/>
      <c r="AL727"/>
      <c r="AM727"/>
      <c r="AN727"/>
      <c r="AO727"/>
      <c r="AP727"/>
    </row>
    <row r="728" spans="1:42" ht="15">
      <c r="A728"/>
      <c r="B728"/>
      <c r="C728"/>
      <c r="D728"/>
      <c r="E728"/>
      <c r="F728"/>
      <c r="G728"/>
      <c r="H728"/>
      <c r="I728"/>
      <c r="J728"/>
      <c r="K728"/>
      <c r="L728"/>
      <c r="M728"/>
      <c r="N728"/>
      <c r="O728"/>
      <c r="P728"/>
      <c r="Q728"/>
      <c r="R728"/>
      <c r="S728"/>
      <c r="T728"/>
      <c r="U728"/>
      <c r="V728"/>
      <c r="W728"/>
      <c r="X728"/>
      <c r="Y728"/>
      <c r="Z728"/>
      <c r="AA728"/>
      <c r="AB728"/>
      <c r="AC728"/>
      <c r="AD728"/>
      <c r="AE728"/>
      <c r="AF728"/>
      <c r="AG728"/>
      <c r="AH728"/>
      <c r="AI728"/>
      <c r="AJ728"/>
      <c r="AK728"/>
      <c r="AL728"/>
      <c r="AM728"/>
      <c r="AN728"/>
      <c r="AO728"/>
      <c r="AP728"/>
    </row>
    <row r="729" spans="1:42" ht="15">
      <c r="A729"/>
      <c r="B729"/>
      <c r="C729"/>
      <c r="D729"/>
      <c r="E729"/>
      <c r="F729"/>
      <c r="G729"/>
      <c r="H729"/>
      <c r="I729"/>
      <c r="J729"/>
      <c r="K729"/>
      <c r="L729"/>
      <c r="M729"/>
      <c r="N729"/>
      <c r="O729"/>
      <c r="P729"/>
      <c r="Q729"/>
      <c r="R729"/>
      <c r="S729"/>
      <c r="T729"/>
      <c r="U729"/>
      <c r="V729"/>
      <c r="W729"/>
      <c r="X729"/>
      <c r="Y729"/>
      <c r="Z729"/>
      <c r="AA729"/>
      <c r="AB729"/>
      <c r="AC729"/>
      <c r="AD729"/>
      <c r="AE729"/>
      <c r="AF729"/>
      <c r="AG729"/>
      <c r="AH729"/>
      <c r="AI729"/>
      <c r="AJ729"/>
      <c r="AK729"/>
      <c r="AL729"/>
      <c r="AM729"/>
      <c r="AN729"/>
      <c r="AO729"/>
      <c r="AP729"/>
    </row>
    <row r="730" spans="1:42" ht="15">
      <c r="A730"/>
      <c r="B730"/>
      <c r="C730"/>
      <c r="D730"/>
      <c r="E730"/>
      <c r="F730"/>
      <c r="G730"/>
      <c r="H730"/>
      <c r="I730"/>
      <c r="J730"/>
      <c r="K730"/>
      <c r="L730"/>
      <c r="M730"/>
      <c r="N730"/>
      <c r="O730"/>
      <c r="P730"/>
      <c r="Q730"/>
      <c r="R730"/>
      <c r="S730"/>
      <c r="T730"/>
      <c r="U730"/>
      <c r="V730"/>
      <c r="W730"/>
      <c r="X730"/>
      <c r="Y730"/>
      <c r="Z730"/>
      <c r="AA730"/>
      <c r="AB730"/>
      <c r="AC730"/>
      <c r="AD730"/>
      <c r="AE730"/>
      <c r="AF730"/>
      <c r="AG730"/>
      <c r="AH730"/>
      <c r="AI730"/>
      <c r="AJ730"/>
      <c r="AK730"/>
      <c r="AL730"/>
      <c r="AM730"/>
      <c r="AN730"/>
      <c r="AO730"/>
      <c r="AP730"/>
    </row>
    <row r="731" spans="1:42" ht="15">
      <c r="A731"/>
      <c r="B731"/>
      <c r="C731"/>
      <c r="D731"/>
      <c r="E731"/>
      <c r="F731"/>
      <c r="G731"/>
      <c r="H731"/>
      <c r="I731"/>
      <c r="J731"/>
      <c r="K731"/>
      <c r="L731"/>
      <c r="M731"/>
      <c r="N731"/>
      <c r="O731"/>
      <c r="P731"/>
      <c r="Q731"/>
      <c r="R731"/>
      <c r="S731"/>
      <c r="T731"/>
      <c r="U731"/>
      <c r="V731"/>
      <c r="W731"/>
      <c r="X731"/>
      <c r="Y731"/>
      <c r="Z731"/>
      <c r="AA731"/>
      <c r="AB731"/>
      <c r="AC731"/>
      <c r="AD731"/>
      <c r="AE731"/>
      <c r="AF731"/>
      <c r="AG731"/>
      <c r="AH731"/>
      <c r="AI731"/>
      <c r="AJ731"/>
      <c r="AK731"/>
      <c r="AL731"/>
      <c r="AM731"/>
      <c r="AN731"/>
      <c r="AO731"/>
      <c r="AP731"/>
    </row>
    <row r="732" spans="1:42" ht="15">
      <c r="A732"/>
      <c r="B732"/>
      <c r="C732"/>
      <c r="D732"/>
      <c r="E732"/>
      <c r="F732"/>
      <c r="G732"/>
      <c r="H732"/>
      <c r="I732"/>
      <c r="J732"/>
      <c r="K732"/>
      <c r="L732"/>
      <c r="M732"/>
      <c r="N732"/>
      <c r="O732"/>
      <c r="P732"/>
      <c r="Q732"/>
      <c r="R732"/>
      <c r="S732"/>
      <c r="T732"/>
      <c r="U732"/>
      <c r="V732"/>
      <c r="W732"/>
      <c r="X732"/>
      <c r="Y732"/>
      <c r="Z732"/>
      <c r="AA732"/>
      <c r="AB732"/>
      <c r="AC732"/>
      <c r="AD732"/>
      <c r="AE732"/>
      <c r="AF732"/>
      <c r="AG732"/>
      <c r="AH732"/>
      <c r="AI732"/>
      <c r="AJ732"/>
      <c r="AK732"/>
      <c r="AL732"/>
      <c r="AM732"/>
      <c r="AN732"/>
      <c r="AO732"/>
      <c r="AP732"/>
    </row>
    <row r="733" spans="1:42" ht="15">
      <c r="A733"/>
      <c r="B733"/>
      <c r="C733"/>
      <c r="D733"/>
      <c r="E733"/>
      <c r="F733"/>
      <c r="G733"/>
      <c r="H733"/>
      <c r="I733"/>
      <c r="J733"/>
      <c r="K733"/>
      <c r="L733"/>
      <c r="M733"/>
      <c r="N733"/>
      <c r="O733"/>
      <c r="P733"/>
      <c r="Q733"/>
      <c r="R733"/>
      <c r="S733"/>
      <c r="T733"/>
      <c r="U733"/>
      <c r="V733"/>
      <c r="W733"/>
      <c r="X733"/>
      <c r="Y733"/>
      <c r="Z733"/>
      <c r="AA733"/>
      <c r="AB733"/>
      <c r="AC733"/>
      <c r="AD733"/>
      <c r="AE733"/>
      <c r="AF733"/>
      <c r="AG733"/>
      <c r="AH733"/>
      <c r="AI733"/>
      <c r="AJ733"/>
      <c r="AK733"/>
      <c r="AL733"/>
      <c r="AM733"/>
      <c r="AN733"/>
      <c r="AO733"/>
      <c r="AP733"/>
    </row>
    <row r="734" spans="1:42" ht="15">
      <c r="A734"/>
      <c r="B734"/>
      <c r="C734"/>
      <c r="D734"/>
      <c r="E734"/>
      <c r="F734"/>
      <c r="G734"/>
      <c r="H734"/>
      <c r="I734"/>
      <c r="J734"/>
      <c r="K734"/>
      <c r="L734"/>
      <c r="M734"/>
      <c r="N734"/>
      <c r="O734"/>
      <c r="P734"/>
      <c r="Q734"/>
      <c r="R734"/>
      <c r="S734"/>
      <c r="T734"/>
      <c r="U734"/>
      <c r="V734"/>
      <c r="W734"/>
      <c r="X734"/>
      <c r="Y734"/>
      <c r="Z734"/>
      <c r="AA734"/>
      <c r="AB734"/>
      <c r="AC734"/>
      <c r="AD734"/>
      <c r="AE734"/>
      <c r="AF734"/>
      <c r="AG734"/>
      <c r="AH734"/>
      <c r="AI734"/>
      <c r="AJ734"/>
      <c r="AK734"/>
      <c r="AL734"/>
      <c r="AM734"/>
      <c r="AN734"/>
      <c r="AO734"/>
      <c r="AP734"/>
    </row>
    <row r="735" spans="1:42" ht="15">
      <c r="A735"/>
      <c r="B735"/>
      <c r="C735"/>
      <c r="D735"/>
      <c r="E735"/>
      <c r="F735"/>
      <c r="G735"/>
      <c r="H735"/>
      <c r="I735"/>
      <c r="J735"/>
      <c r="K735"/>
      <c r="L735"/>
      <c r="M735"/>
      <c r="N735"/>
      <c r="O735"/>
      <c r="P735"/>
      <c r="Q735"/>
      <c r="R735"/>
      <c r="S735"/>
      <c r="T735"/>
      <c r="U735"/>
      <c r="V735"/>
      <c r="W735"/>
      <c r="X735"/>
      <c r="Y735"/>
      <c r="Z735"/>
      <c r="AA735"/>
      <c r="AB735"/>
      <c r="AC735"/>
      <c r="AD735"/>
      <c r="AE735"/>
      <c r="AF735"/>
      <c r="AG735"/>
      <c r="AH735"/>
      <c r="AI735"/>
      <c r="AJ735"/>
      <c r="AK735"/>
      <c r="AL735"/>
      <c r="AM735"/>
      <c r="AN735"/>
      <c r="AO735"/>
      <c r="AP735"/>
    </row>
    <row r="736" spans="1:42" ht="15">
      <c r="A736"/>
      <c r="B736"/>
      <c r="C736"/>
      <c r="D736"/>
      <c r="E736"/>
      <c r="F736"/>
      <c r="G736"/>
      <c r="H736"/>
      <c r="I736"/>
      <c r="J736"/>
      <c r="K736"/>
      <c r="L736"/>
      <c r="M736"/>
      <c r="N736"/>
      <c r="O736"/>
      <c r="P736"/>
      <c r="Q736"/>
      <c r="R736"/>
      <c r="S736"/>
      <c r="T736"/>
      <c r="U736"/>
      <c r="V736"/>
      <c r="W736"/>
      <c r="X736"/>
      <c r="Y736"/>
      <c r="Z736"/>
      <c r="AA736"/>
      <c r="AB736"/>
      <c r="AC736"/>
      <c r="AD736"/>
      <c r="AE736"/>
      <c r="AF736"/>
      <c r="AG736"/>
      <c r="AH736"/>
      <c r="AI736"/>
      <c r="AJ736"/>
      <c r="AK736"/>
      <c r="AL736"/>
      <c r="AM736"/>
      <c r="AN736"/>
      <c r="AO736"/>
      <c r="AP736"/>
    </row>
    <row r="737" spans="1:42" ht="15">
      <c r="A737"/>
      <c r="B737"/>
      <c r="C737"/>
      <c r="D737"/>
      <c r="E737"/>
      <c r="F737"/>
      <c r="G737"/>
      <c r="H737"/>
      <c r="I737"/>
      <c r="J737"/>
      <c r="K737"/>
      <c r="L737"/>
      <c r="M737"/>
      <c r="N737"/>
      <c r="O737"/>
      <c r="P737"/>
      <c r="Q737"/>
      <c r="R737"/>
      <c r="S737"/>
      <c r="T737"/>
      <c r="U737"/>
      <c r="V737"/>
      <c r="W737"/>
      <c r="X737"/>
      <c r="Y737"/>
      <c r="Z737"/>
      <c r="AA737"/>
      <c r="AB737"/>
      <c r="AC737"/>
      <c r="AD737"/>
      <c r="AE737"/>
      <c r="AF737"/>
      <c r="AG737"/>
      <c r="AH737"/>
      <c r="AI737"/>
      <c r="AJ737"/>
      <c r="AK737"/>
      <c r="AL737"/>
      <c r="AM737"/>
      <c r="AN737"/>
      <c r="AO737"/>
      <c r="AP737"/>
    </row>
    <row r="738" spans="1:42" ht="15">
      <c r="A738"/>
      <c r="B738"/>
      <c r="C738"/>
      <c r="D738"/>
      <c r="E738"/>
      <c r="F738"/>
      <c r="G738"/>
      <c r="H738"/>
      <c r="I738"/>
      <c r="J738"/>
      <c r="K738"/>
      <c r="L738"/>
      <c r="M738"/>
      <c r="N738"/>
      <c r="O738"/>
      <c r="P738"/>
      <c r="Q738"/>
      <c r="R738"/>
      <c r="S738"/>
      <c r="T738"/>
      <c r="U738"/>
      <c r="V738"/>
      <c r="W738"/>
      <c r="X738"/>
      <c r="Y738"/>
      <c r="Z738"/>
      <c r="AA738"/>
      <c r="AB738"/>
      <c r="AC738"/>
      <c r="AD738"/>
      <c r="AE738"/>
      <c r="AF738"/>
      <c r="AG738"/>
      <c r="AH738"/>
      <c r="AI738"/>
      <c r="AJ738"/>
      <c r="AK738"/>
      <c r="AL738"/>
      <c r="AM738"/>
      <c r="AN738"/>
      <c r="AO738"/>
      <c r="AP738"/>
    </row>
    <row r="739" spans="1:42" ht="15">
      <c r="A739"/>
      <c r="B739"/>
      <c r="C739"/>
      <c r="D739"/>
      <c r="E739"/>
      <c r="F739"/>
      <c r="G739"/>
      <c r="H739"/>
      <c r="I739"/>
      <c r="J739"/>
      <c r="K739"/>
      <c r="L739"/>
      <c r="M739"/>
      <c r="N739"/>
      <c r="O739"/>
      <c r="P739"/>
      <c r="Q739"/>
      <c r="R739"/>
      <c r="S739"/>
      <c r="T739"/>
      <c r="U739"/>
      <c r="V739"/>
      <c r="W739"/>
      <c r="X739"/>
      <c r="Y739"/>
      <c r="Z739"/>
      <c r="AA739"/>
      <c r="AB739"/>
      <c r="AC739"/>
      <c r="AD739"/>
      <c r="AE739"/>
      <c r="AF739"/>
      <c r="AG739"/>
      <c r="AH739"/>
      <c r="AI739"/>
      <c r="AJ739"/>
      <c r="AK739"/>
      <c r="AL739"/>
      <c r="AM739"/>
      <c r="AN739"/>
      <c r="AO739"/>
      <c r="AP739"/>
    </row>
    <row r="740" spans="1:42" ht="15">
      <c r="A740"/>
      <c r="B740"/>
      <c r="C740"/>
      <c r="D740"/>
      <c r="E740"/>
      <c r="F740"/>
      <c r="G740"/>
      <c r="H740"/>
      <c r="I740"/>
      <c r="J740"/>
      <c r="K740"/>
      <c r="L740"/>
      <c r="M740"/>
      <c r="N740"/>
      <c r="O740"/>
      <c r="P740"/>
      <c r="Q740"/>
      <c r="R740"/>
      <c r="S740"/>
      <c r="T740"/>
      <c r="U740"/>
      <c r="V740"/>
      <c r="W740"/>
      <c r="X740"/>
      <c r="Y740"/>
      <c r="Z740"/>
      <c r="AA740"/>
      <c r="AB740"/>
      <c r="AC740"/>
      <c r="AD740"/>
      <c r="AE740"/>
      <c r="AF740"/>
      <c r="AG740"/>
      <c r="AH740"/>
      <c r="AI740"/>
      <c r="AJ740"/>
      <c r="AK740"/>
      <c r="AL740"/>
      <c r="AM740"/>
      <c r="AN740"/>
      <c r="AO740"/>
      <c r="AP740"/>
    </row>
    <row r="741" spans="1:42" ht="15">
      <c r="A741"/>
      <c r="B741"/>
      <c r="C741"/>
      <c r="D741"/>
      <c r="E741"/>
      <c r="F741"/>
      <c r="G741"/>
      <c r="H741"/>
      <c r="I741"/>
      <c r="J741"/>
      <c r="K741"/>
      <c r="L741"/>
      <c r="M741"/>
      <c r="N741"/>
      <c r="O741"/>
      <c r="P741"/>
      <c r="Q741"/>
      <c r="R741"/>
      <c r="S741"/>
      <c r="T741"/>
      <c r="U741"/>
      <c r="V741"/>
      <c r="W741"/>
      <c r="X741"/>
      <c r="Y741"/>
      <c r="Z741"/>
      <c r="AA741"/>
      <c r="AB741"/>
      <c r="AC741"/>
      <c r="AD741"/>
      <c r="AE741"/>
      <c r="AF741"/>
      <c r="AG741"/>
      <c r="AH741"/>
      <c r="AI741"/>
      <c r="AJ741"/>
      <c r="AK741"/>
      <c r="AL741"/>
      <c r="AM741"/>
      <c r="AN741"/>
      <c r="AO741"/>
      <c r="AP741"/>
    </row>
    <row r="742" spans="1:42" ht="15">
      <c r="A742"/>
      <c r="B742"/>
      <c r="C742"/>
      <c r="D742"/>
      <c r="E742"/>
      <c r="F742"/>
      <c r="G742"/>
      <c r="H742"/>
      <c r="I742"/>
      <c r="J742"/>
      <c r="K742"/>
      <c r="L742"/>
      <c r="M742"/>
      <c r="N742"/>
      <c r="O742"/>
      <c r="P742"/>
      <c r="Q742"/>
      <c r="R742"/>
      <c r="S742"/>
      <c r="T742"/>
      <c r="U742"/>
      <c r="V742"/>
      <c r="W742"/>
      <c r="X742"/>
      <c r="Y742"/>
      <c r="Z742"/>
      <c r="AA742"/>
      <c r="AB742"/>
      <c r="AC742"/>
      <c r="AD742"/>
      <c r="AE742"/>
      <c r="AF742"/>
      <c r="AG742"/>
      <c r="AH742"/>
      <c r="AI742"/>
      <c r="AJ742"/>
      <c r="AK742"/>
      <c r="AL742"/>
      <c r="AM742"/>
      <c r="AN742"/>
      <c r="AO742"/>
      <c r="AP742"/>
    </row>
    <row r="743" spans="1:42" ht="15">
      <c r="A743"/>
      <c r="B743"/>
      <c r="C743"/>
      <c r="D743"/>
      <c r="E743"/>
      <c r="F743"/>
      <c r="G743"/>
      <c r="H743"/>
      <c r="I743"/>
      <c r="J743"/>
      <c r="K743"/>
      <c r="L743"/>
      <c r="M743"/>
      <c r="N743"/>
      <c r="O743"/>
      <c r="P743"/>
      <c r="Q743"/>
      <c r="R743"/>
      <c r="S743"/>
      <c r="T743"/>
      <c r="U743"/>
      <c r="V743"/>
      <c r="W743"/>
      <c r="X743"/>
      <c r="Y743"/>
      <c r="Z743"/>
      <c r="AA743"/>
      <c r="AB743"/>
      <c r="AC743"/>
      <c r="AD743"/>
      <c r="AE743"/>
      <c r="AF743"/>
      <c r="AG743"/>
      <c r="AH743"/>
      <c r="AI743"/>
      <c r="AJ743"/>
      <c r="AK743"/>
      <c r="AL743"/>
      <c r="AM743"/>
      <c r="AN743"/>
      <c r="AO743"/>
      <c r="AP743"/>
    </row>
    <row r="744" spans="1:42" ht="15">
      <c r="A744"/>
      <c r="B744"/>
      <c r="C744"/>
      <c r="D744"/>
      <c r="E744"/>
      <c r="F744"/>
      <c r="G744"/>
      <c r="H744"/>
      <c r="I744"/>
      <c r="J744"/>
      <c r="K744"/>
      <c r="L744"/>
      <c r="M744"/>
      <c r="N744"/>
      <c r="O744"/>
      <c r="P744"/>
      <c r="Q744"/>
      <c r="R744"/>
      <c r="S744"/>
      <c r="T744"/>
      <c r="U744"/>
      <c r="V744"/>
      <c r="W744"/>
      <c r="X744"/>
      <c r="Y744"/>
      <c r="Z744"/>
      <c r="AA744"/>
      <c r="AB744"/>
      <c r="AC744"/>
      <c r="AD744"/>
      <c r="AE744"/>
      <c r="AF744"/>
      <c r="AG744"/>
      <c r="AH744"/>
      <c r="AI744"/>
      <c r="AJ744"/>
      <c r="AK744"/>
      <c r="AL744"/>
      <c r="AM744"/>
      <c r="AN744"/>
      <c r="AO744"/>
      <c r="AP744"/>
    </row>
    <row r="745" spans="1:42" ht="15">
      <c r="A745"/>
      <c r="B745"/>
      <c r="C745"/>
      <c r="D745"/>
      <c r="E745"/>
      <c r="F745"/>
      <c r="G745"/>
      <c r="H745"/>
      <c r="I745"/>
      <c r="J745"/>
      <c r="K745"/>
      <c r="L745"/>
      <c r="M745"/>
      <c r="N745"/>
      <c r="O745"/>
      <c r="P745"/>
      <c r="Q745"/>
      <c r="R745"/>
      <c r="S745"/>
      <c r="T745"/>
      <c r="U745"/>
      <c r="V745"/>
      <c r="W745"/>
      <c r="X745"/>
      <c r="Y745"/>
      <c r="Z745"/>
      <c r="AA745"/>
      <c r="AB745"/>
      <c r="AC745"/>
      <c r="AD745"/>
      <c r="AE745"/>
      <c r="AF745"/>
      <c r="AG745"/>
      <c r="AH745"/>
      <c r="AI745"/>
      <c r="AJ745"/>
      <c r="AK745"/>
      <c r="AL745"/>
      <c r="AM745"/>
      <c r="AN745"/>
      <c r="AO745"/>
      <c r="AP745"/>
    </row>
    <row r="746" spans="1:42" ht="15">
      <c r="A746"/>
      <c r="B746"/>
      <c r="C746"/>
      <c r="D746"/>
      <c r="E746"/>
      <c r="F746"/>
      <c r="G746"/>
      <c r="H746"/>
      <c r="I746"/>
      <c r="J746"/>
      <c r="K746"/>
      <c r="L746"/>
      <c r="M746"/>
      <c r="N746"/>
      <c r="O746"/>
      <c r="P746"/>
      <c r="Q746"/>
      <c r="R746"/>
      <c r="S746"/>
      <c r="T746"/>
      <c r="U746"/>
      <c r="V746"/>
      <c r="W746"/>
      <c r="X746"/>
      <c r="Y746"/>
      <c r="Z746"/>
      <c r="AA746"/>
      <c r="AB746"/>
      <c r="AC746"/>
      <c r="AD746"/>
      <c r="AE746"/>
      <c r="AF746"/>
      <c r="AG746"/>
      <c r="AH746"/>
      <c r="AI746"/>
      <c r="AJ746"/>
      <c r="AK746"/>
      <c r="AL746"/>
      <c r="AM746"/>
      <c r="AN746"/>
      <c r="AO746"/>
      <c r="AP746"/>
    </row>
    <row r="747" spans="1:42" ht="15">
      <c r="A747"/>
      <c r="B747"/>
      <c r="C747"/>
      <c r="D747"/>
      <c r="E747"/>
      <c r="F747"/>
      <c r="G747"/>
      <c r="H747"/>
      <c r="I747"/>
      <c r="J747"/>
      <c r="K747"/>
      <c r="L747"/>
      <c r="M747"/>
      <c r="N747"/>
      <c r="O747"/>
      <c r="P747"/>
      <c r="Q747"/>
      <c r="R747"/>
      <c r="S747"/>
      <c r="T747"/>
      <c r="U747"/>
      <c r="V747"/>
      <c r="W747"/>
      <c r="X747"/>
      <c r="Y747"/>
      <c r="Z747"/>
      <c r="AA747"/>
      <c r="AB747"/>
      <c r="AC747"/>
      <c r="AD747"/>
      <c r="AE747"/>
      <c r="AF747"/>
      <c r="AG747"/>
      <c r="AH747"/>
      <c r="AI747"/>
      <c r="AJ747"/>
      <c r="AK747"/>
      <c r="AL747"/>
      <c r="AM747"/>
      <c r="AN747"/>
      <c r="AO747"/>
      <c r="AP747"/>
    </row>
    <row r="748" spans="1:42" ht="15">
      <c r="A748"/>
      <c r="B748"/>
      <c r="C748"/>
      <c r="D748"/>
      <c r="E748"/>
      <c r="F748"/>
      <c r="G748"/>
      <c r="H748"/>
      <c r="I748"/>
      <c r="J748"/>
      <c r="K748"/>
      <c r="L748"/>
      <c r="M748"/>
      <c r="N748"/>
      <c r="O748"/>
      <c r="P748"/>
      <c r="Q748"/>
      <c r="R748"/>
      <c r="S748"/>
      <c r="T748"/>
      <c r="U748"/>
      <c r="V748"/>
      <c r="W748"/>
      <c r="X748"/>
      <c r="Y748"/>
      <c r="Z748"/>
      <c r="AA748"/>
      <c r="AB748"/>
      <c r="AC748"/>
      <c r="AD748"/>
      <c r="AE748"/>
      <c r="AF748"/>
      <c r="AG748"/>
      <c r="AH748"/>
      <c r="AI748"/>
      <c r="AJ748"/>
      <c r="AK748"/>
      <c r="AL748"/>
      <c r="AM748"/>
      <c r="AN748"/>
      <c r="AO748"/>
      <c r="AP748"/>
    </row>
    <row r="749" spans="1:42" ht="15">
      <c r="A749"/>
      <c r="B749"/>
      <c r="C749"/>
      <c r="D749"/>
      <c r="E749"/>
      <c r="F749"/>
      <c r="G749"/>
      <c r="H749"/>
      <c r="I749"/>
      <c r="J749"/>
      <c r="K749"/>
      <c r="L749"/>
      <c r="M749"/>
      <c r="N749"/>
      <c r="O749"/>
      <c r="P749"/>
      <c r="Q749"/>
      <c r="R749"/>
      <c r="S749"/>
      <c r="T749"/>
      <c r="U749"/>
      <c r="V749"/>
      <c r="W749"/>
      <c r="X749"/>
      <c r="Y749"/>
      <c r="Z749"/>
      <c r="AA749"/>
      <c r="AB749"/>
      <c r="AC749"/>
      <c r="AD749"/>
      <c r="AE749"/>
      <c r="AF749"/>
      <c r="AG749"/>
      <c r="AH749"/>
      <c r="AI749"/>
      <c r="AJ749"/>
      <c r="AK749"/>
      <c r="AL749"/>
      <c r="AM749"/>
      <c r="AN749"/>
      <c r="AO749"/>
      <c r="AP749"/>
    </row>
    <row r="750" spans="1:42" ht="15">
      <c r="A750"/>
      <c r="B750"/>
      <c r="C750"/>
      <c r="D750"/>
      <c r="E750"/>
      <c r="F750"/>
      <c r="G750"/>
      <c r="H750"/>
      <c r="I750"/>
      <c r="J750"/>
      <c r="K750"/>
      <c r="L750"/>
      <c r="M750"/>
      <c r="N750"/>
      <c r="O750"/>
      <c r="P750"/>
      <c r="Q750"/>
      <c r="R750"/>
      <c r="S750"/>
      <c r="T750"/>
      <c r="U750"/>
      <c r="V750"/>
      <c r="W750"/>
      <c r="X750"/>
      <c r="Y750"/>
      <c r="Z750"/>
      <c r="AA750"/>
      <c r="AB750"/>
      <c r="AC750"/>
      <c r="AD750"/>
      <c r="AE750"/>
      <c r="AF750"/>
      <c r="AG750"/>
      <c r="AH750"/>
      <c r="AI750"/>
      <c r="AJ750"/>
      <c r="AK750"/>
      <c r="AL750"/>
      <c r="AM750"/>
      <c r="AN750"/>
      <c r="AO750"/>
      <c r="AP750"/>
    </row>
    <row r="751" spans="1:42" ht="15">
      <c r="A751"/>
      <c r="B751"/>
      <c r="C751"/>
      <c r="D751"/>
      <c r="E751"/>
      <c r="F751"/>
      <c r="G751"/>
      <c r="H751"/>
      <c r="I751"/>
      <c r="J751"/>
      <c r="K751"/>
      <c r="L751"/>
      <c r="M751"/>
      <c r="N751"/>
      <c r="O751"/>
      <c r="P751"/>
      <c r="Q751"/>
      <c r="R751"/>
      <c r="S751"/>
      <c r="T751"/>
      <c r="U751"/>
      <c r="V751"/>
      <c r="W751"/>
      <c r="X751"/>
      <c r="Y751"/>
      <c r="Z751"/>
      <c r="AA751"/>
      <c r="AB751"/>
      <c r="AC751"/>
      <c r="AD751"/>
      <c r="AE751"/>
      <c r="AF751"/>
      <c r="AG751"/>
      <c r="AH751"/>
      <c r="AI751"/>
      <c r="AJ751"/>
      <c r="AK751"/>
      <c r="AL751"/>
      <c r="AM751"/>
      <c r="AN751"/>
      <c r="AO751"/>
      <c r="AP751"/>
    </row>
    <row r="752" spans="1:42" ht="15">
      <c r="A752"/>
      <c r="B752"/>
      <c r="C752"/>
      <c r="D752"/>
      <c r="E752"/>
      <c r="F752"/>
      <c r="G752"/>
      <c r="H752"/>
      <c r="I752"/>
      <c r="J752"/>
      <c r="K752"/>
      <c r="L752"/>
      <c r="M752"/>
      <c r="N752"/>
      <c r="O752"/>
      <c r="P752"/>
      <c r="Q752"/>
      <c r="R752"/>
      <c r="S752"/>
      <c r="T752"/>
      <c r="U752"/>
      <c r="V752"/>
      <c r="W752"/>
      <c r="X752"/>
      <c r="Y752"/>
      <c r="Z752"/>
      <c r="AA752"/>
      <c r="AB752"/>
      <c r="AC752"/>
      <c r="AD752"/>
      <c r="AE752"/>
      <c r="AF752"/>
      <c r="AG752"/>
      <c r="AH752"/>
      <c r="AI752"/>
      <c r="AJ752"/>
      <c r="AK752"/>
      <c r="AL752"/>
      <c r="AM752"/>
      <c r="AN752"/>
      <c r="AO752"/>
      <c r="AP752"/>
    </row>
    <row r="753" spans="1:42" ht="15">
      <c r="A753"/>
      <c r="B753"/>
      <c r="C753"/>
      <c r="D753"/>
      <c r="E753"/>
      <c r="F753"/>
      <c r="G753"/>
      <c r="H753"/>
      <c r="I753"/>
      <c r="J753"/>
      <c r="K753"/>
      <c r="L753"/>
      <c r="M753"/>
      <c r="N753"/>
      <c r="O753"/>
      <c r="P753"/>
      <c r="Q753"/>
      <c r="R753"/>
      <c r="S753"/>
      <c r="T753"/>
      <c r="U753"/>
      <c r="V753"/>
      <c r="W753"/>
      <c r="X753"/>
      <c r="Y753"/>
      <c r="Z753"/>
      <c r="AA753"/>
      <c r="AB753"/>
      <c r="AC753"/>
      <c r="AD753"/>
      <c r="AE753"/>
      <c r="AF753"/>
      <c r="AG753"/>
      <c r="AH753"/>
      <c r="AI753"/>
      <c r="AJ753"/>
      <c r="AK753"/>
      <c r="AL753"/>
      <c r="AM753"/>
      <c r="AN753"/>
      <c r="AO753"/>
      <c r="AP753"/>
    </row>
    <row r="754" spans="1:42" ht="15">
      <c r="A754"/>
      <c r="B754"/>
      <c r="C754"/>
      <c r="D754"/>
      <c r="E754"/>
      <c r="F754"/>
      <c r="G754"/>
      <c r="H754"/>
      <c r="I754"/>
      <c r="J754"/>
      <c r="K754"/>
      <c r="L754"/>
      <c r="M754"/>
      <c r="N754"/>
      <c r="O754"/>
      <c r="P754"/>
      <c r="Q754"/>
      <c r="R754"/>
      <c r="S754"/>
      <c r="T754"/>
      <c r="U754"/>
      <c r="V754"/>
      <c r="W754"/>
      <c r="X754"/>
      <c r="Y754"/>
      <c r="Z754"/>
      <c r="AA754"/>
      <c r="AB754"/>
      <c r="AC754"/>
      <c r="AD754"/>
      <c r="AE754"/>
      <c r="AF754"/>
      <c r="AG754"/>
      <c r="AH754"/>
      <c r="AI754"/>
      <c r="AJ754"/>
      <c r="AK754"/>
      <c r="AL754"/>
      <c r="AM754"/>
      <c r="AN754"/>
      <c r="AO754"/>
      <c r="AP754"/>
    </row>
    <row r="755" spans="1:42" ht="15">
      <c r="A755"/>
      <c r="B755"/>
      <c r="C755"/>
      <c r="D755"/>
      <c r="E755"/>
      <c r="F755"/>
      <c r="G755"/>
      <c r="H755"/>
      <c r="I755"/>
      <c r="J755"/>
      <c r="K755"/>
      <c r="L755"/>
      <c r="M755"/>
      <c r="N755"/>
      <c r="O755"/>
      <c r="P755"/>
      <c r="Q755"/>
      <c r="R755"/>
      <c r="S755"/>
      <c r="T755"/>
      <c r="U755"/>
      <c r="V755"/>
      <c r="W755"/>
      <c r="X755"/>
      <c r="Y755"/>
      <c r="Z755"/>
      <c r="AA755"/>
      <c r="AB755"/>
      <c r="AC755"/>
      <c r="AD755"/>
      <c r="AE755"/>
      <c r="AF755"/>
      <c r="AG755"/>
      <c r="AH755"/>
      <c r="AI755"/>
      <c r="AJ755"/>
      <c r="AK755"/>
      <c r="AL755"/>
      <c r="AM755"/>
      <c r="AN755"/>
      <c r="AO755"/>
      <c r="AP755"/>
    </row>
    <row r="756" spans="1:42" ht="15">
      <c r="A756"/>
      <c r="B756"/>
      <c r="C756"/>
      <c r="D756"/>
      <c r="E756"/>
      <c r="F756"/>
      <c r="G756"/>
      <c r="H756"/>
      <c r="I756"/>
      <c r="J756"/>
      <c r="K756"/>
      <c r="L756"/>
      <c r="M756"/>
      <c r="N756"/>
      <c r="O756"/>
      <c r="P756"/>
      <c r="Q756"/>
      <c r="R756"/>
      <c r="S756"/>
      <c r="T756"/>
      <c r="U756"/>
      <c r="V756"/>
      <c r="W756"/>
      <c r="X756"/>
      <c r="Y756"/>
      <c r="Z756"/>
      <c r="AA756"/>
      <c r="AB756"/>
      <c r="AC756"/>
      <c r="AD756"/>
      <c r="AE756"/>
      <c r="AF756"/>
      <c r="AG756"/>
      <c r="AH756"/>
      <c r="AI756"/>
      <c r="AJ756"/>
      <c r="AK756"/>
      <c r="AL756"/>
      <c r="AM756"/>
      <c r="AN756"/>
      <c r="AO756"/>
      <c r="AP756"/>
    </row>
    <row r="757" spans="1:42" ht="15">
      <c r="A757"/>
      <c r="B757"/>
      <c r="C757"/>
      <c r="D757"/>
      <c r="E757"/>
      <c r="F757"/>
      <c r="G757"/>
      <c r="H757"/>
      <c r="I757"/>
      <c r="J757"/>
      <c r="K757"/>
      <c r="L757"/>
      <c r="M757"/>
      <c r="N757"/>
      <c r="O757"/>
      <c r="P757"/>
      <c r="Q757"/>
      <c r="R757"/>
      <c r="S757"/>
      <c r="T757"/>
      <c r="U757"/>
      <c r="V757"/>
      <c r="W757"/>
      <c r="X757"/>
      <c r="Y757"/>
      <c r="Z757"/>
      <c r="AA757"/>
      <c r="AB757"/>
      <c r="AC757"/>
      <c r="AD757"/>
      <c r="AE757"/>
      <c r="AF757"/>
      <c r="AG757"/>
      <c r="AH757"/>
      <c r="AI757"/>
      <c r="AJ757"/>
      <c r="AK757"/>
      <c r="AL757"/>
      <c r="AM757"/>
      <c r="AN757"/>
      <c r="AO757"/>
      <c r="AP757"/>
    </row>
    <row r="758" spans="1:42" ht="15">
      <c r="A758"/>
      <c r="B758"/>
      <c r="C758"/>
      <c r="D758"/>
      <c r="E758"/>
      <c r="F758"/>
      <c r="G758"/>
      <c r="H758"/>
      <c r="I758"/>
      <c r="J758"/>
      <c r="K758"/>
      <c r="L758"/>
      <c r="M758"/>
      <c r="N758"/>
      <c r="O758"/>
      <c r="P758"/>
      <c r="Q758"/>
      <c r="R758"/>
      <c r="S758"/>
      <c r="T758"/>
      <c r="U758"/>
      <c r="V758"/>
      <c r="W758"/>
      <c r="X758"/>
      <c r="Y758"/>
      <c r="Z758"/>
      <c r="AA758"/>
      <c r="AB758"/>
      <c r="AC758"/>
      <c r="AD758"/>
      <c r="AE758"/>
      <c r="AF758"/>
      <c r="AG758"/>
      <c r="AH758"/>
      <c r="AI758"/>
      <c r="AJ758"/>
      <c r="AK758"/>
      <c r="AL758"/>
      <c r="AM758"/>
      <c r="AN758"/>
      <c r="AO758"/>
      <c r="AP758"/>
    </row>
    <row r="759" spans="1:42" ht="15">
      <c r="A759"/>
      <c r="B759"/>
      <c r="C759"/>
      <c r="D759"/>
      <c r="E759"/>
      <c r="F759"/>
      <c r="G759"/>
      <c r="H759"/>
      <c r="I759"/>
      <c r="J759"/>
      <c r="K759"/>
      <c r="L759"/>
      <c r="M759"/>
      <c r="N759"/>
      <c r="O759"/>
      <c r="P759"/>
      <c r="Q759"/>
      <c r="R759"/>
      <c r="S759"/>
      <c r="T759"/>
      <c r="U759"/>
      <c r="V759"/>
      <c r="W759"/>
      <c r="X759"/>
      <c r="Y759"/>
      <c r="Z759"/>
      <c r="AA759"/>
      <c r="AB759"/>
      <c r="AC759"/>
      <c r="AD759"/>
      <c r="AE759"/>
      <c r="AF759"/>
      <c r="AG759"/>
      <c r="AH759"/>
      <c r="AI759"/>
      <c r="AJ759"/>
      <c r="AK759"/>
      <c r="AL759"/>
      <c r="AM759"/>
      <c r="AN759"/>
      <c r="AO759"/>
      <c r="AP759"/>
    </row>
    <row r="760" spans="1:42" ht="15">
      <c r="A760"/>
      <c r="B760"/>
      <c r="C760"/>
      <c r="D760"/>
      <c r="E760"/>
      <c r="F760"/>
      <c r="G760"/>
      <c r="H760"/>
      <c r="I760"/>
      <c r="J760"/>
      <c r="K760"/>
      <c r="L760"/>
      <c r="M760"/>
      <c r="N760"/>
      <c r="O760"/>
      <c r="P760"/>
      <c r="Q760"/>
      <c r="R760"/>
      <c r="S760"/>
      <c r="T760"/>
      <c r="U760"/>
      <c r="V760"/>
      <c r="W760"/>
      <c r="X760"/>
      <c r="Y760"/>
      <c r="Z760"/>
      <c r="AA760"/>
      <c r="AB760"/>
      <c r="AC760"/>
      <c r="AD760"/>
      <c r="AE760"/>
      <c r="AF760"/>
      <c r="AG760"/>
      <c r="AH760"/>
      <c r="AI760"/>
      <c r="AJ760"/>
      <c r="AK760"/>
      <c r="AL760"/>
      <c r="AM760"/>
      <c r="AN760"/>
      <c r="AO760"/>
      <c r="AP760"/>
    </row>
    <row r="761" spans="1:42" ht="15">
      <c r="A761"/>
      <c r="B761"/>
      <c r="C761"/>
      <c r="D761"/>
      <c r="E761"/>
      <c r="F761"/>
      <c r="G761"/>
      <c r="H761"/>
      <c r="I761"/>
      <c r="J761"/>
      <c r="K761"/>
      <c r="L761"/>
      <c r="M761"/>
      <c r="N761"/>
      <c r="O761"/>
      <c r="P761"/>
      <c r="Q761"/>
      <c r="R761"/>
      <c r="S761"/>
      <c r="T761"/>
      <c r="U761"/>
      <c r="V761"/>
      <c r="W761"/>
      <c r="X761"/>
      <c r="Y761"/>
      <c r="Z761"/>
      <c r="AA761"/>
      <c r="AB761"/>
      <c r="AC761"/>
      <c r="AD761"/>
      <c r="AE761"/>
      <c r="AF761"/>
      <c r="AG761"/>
      <c r="AH761"/>
      <c r="AI761"/>
      <c r="AJ761"/>
      <c r="AK761"/>
      <c r="AL761"/>
      <c r="AM761"/>
      <c r="AN761"/>
      <c r="AO761"/>
      <c r="AP761"/>
    </row>
    <row r="762" spans="1:42" ht="15">
      <c r="A762"/>
      <c r="B762"/>
      <c r="C762"/>
      <c r="D762"/>
      <c r="E762"/>
      <c r="F762"/>
      <c r="G762"/>
      <c r="H762"/>
      <c r="I762"/>
      <c r="J762"/>
      <c r="K762"/>
      <c r="L762"/>
      <c r="M762"/>
      <c r="N762"/>
      <c r="O762"/>
      <c r="P762"/>
      <c r="Q762"/>
      <c r="R762"/>
      <c r="S762"/>
      <c r="T762"/>
      <c r="U762"/>
      <c r="V762"/>
      <c r="W762"/>
      <c r="X762"/>
      <c r="Y762"/>
      <c r="Z762"/>
      <c r="AA762"/>
      <c r="AB762"/>
      <c r="AC762"/>
      <c r="AD762"/>
      <c r="AE762"/>
      <c r="AF762"/>
      <c r="AG762"/>
      <c r="AH762"/>
      <c r="AI762"/>
      <c r="AJ762"/>
      <c r="AK762"/>
      <c r="AL762"/>
      <c r="AM762"/>
      <c r="AN762"/>
      <c r="AO762"/>
      <c r="AP762"/>
    </row>
    <row r="763" spans="1:42" ht="15">
      <c r="A763"/>
      <c r="B763"/>
      <c r="C763"/>
      <c r="D763"/>
      <c r="E763"/>
      <c r="F763"/>
      <c r="G763"/>
      <c r="H763"/>
      <c r="I763"/>
      <c r="J763"/>
      <c r="K763"/>
      <c r="L763"/>
      <c r="M763"/>
      <c r="N763"/>
      <c r="O763"/>
      <c r="P763"/>
      <c r="Q763"/>
      <c r="R763"/>
      <c r="S763"/>
      <c r="T763"/>
      <c r="U763"/>
      <c r="V763"/>
      <c r="W763"/>
      <c r="X763"/>
      <c r="Y763"/>
      <c r="Z763"/>
      <c r="AA763"/>
      <c r="AB763"/>
      <c r="AC763"/>
      <c r="AD763"/>
      <c r="AE763"/>
      <c r="AF763"/>
      <c r="AG763"/>
      <c r="AH763"/>
      <c r="AI763"/>
      <c r="AJ763"/>
      <c r="AK763"/>
      <c r="AL763"/>
      <c r="AM763"/>
      <c r="AN763"/>
      <c r="AO763"/>
      <c r="AP763"/>
    </row>
    <row r="764" spans="1:42" ht="15">
      <c r="A764"/>
      <c r="B764"/>
      <c r="C764"/>
      <c r="D764"/>
      <c r="E764"/>
      <c r="F764"/>
      <c r="G764"/>
      <c r="H764"/>
      <c r="I764"/>
      <c r="J764"/>
      <c r="K764"/>
      <c r="L764"/>
      <c r="M764"/>
      <c r="N764"/>
      <c r="O764"/>
      <c r="P764"/>
      <c r="Q764"/>
      <c r="R764"/>
      <c r="S764"/>
      <c r="T764"/>
      <c r="U764"/>
      <c r="V764"/>
      <c r="W764"/>
      <c r="X764"/>
      <c r="Y764"/>
      <c r="Z764"/>
      <c r="AA764"/>
      <c r="AB764"/>
      <c r="AC764"/>
      <c r="AD764"/>
      <c r="AE764"/>
      <c r="AF764"/>
      <c r="AG764"/>
      <c r="AH764"/>
      <c r="AI764"/>
      <c r="AJ764"/>
      <c r="AK764"/>
      <c r="AL764"/>
      <c r="AM764"/>
      <c r="AN764"/>
      <c r="AO764"/>
      <c r="AP764"/>
    </row>
    <row r="765" spans="1:42" ht="15">
      <c r="A765"/>
      <c r="B765"/>
      <c r="C765"/>
      <c r="D765"/>
      <c r="E765"/>
      <c r="F765"/>
      <c r="G765"/>
      <c r="H765"/>
      <c r="I765"/>
      <c r="J765"/>
      <c r="K765"/>
      <c r="L765"/>
      <c r="M765"/>
      <c r="N765"/>
      <c r="O765"/>
      <c r="P765"/>
      <c r="Q765"/>
      <c r="R765"/>
      <c r="S765"/>
      <c r="T765"/>
      <c r="U765"/>
      <c r="V765"/>
      <c r="W765"/>
      <c r="X765"/>
      <c r="Y765"/>
      <c r="Z765"/>
      <c r="AA765"/>
      <c r="AB765"/>
      <c r="AC765"/>
      <c r="AD765"/>
      <c r="AE765"/>
      <c r="AF765"/>
      <c r="AG765"/>
      <c r="AH765"/>
      <c r="AI765"/>
      <c r="AJ765"/>
      <c r="AK765"/>
      <c r="AL765"/>
      <c r="AM765"/>
      <c r="AN765"/>
      <c r="AO765"/>
      <c r="AP765"/>
    </row>
    <row r="766" spans="1:42" ht="15">
      <c r="A766"/>
      <c r="B766"/>
      <c r="C766"/>
      <c r="D766"/>
      <c r="E766"/>
      <c r="F766"/>
      <c r="G766"/>
      <c r="H766"/>
      <c r="I766"/>
      <c r="J766"/>
      <c r="K766"/>
      <c r="L766"/>
      <c r="M766"/>
      <c r="N766"/>
      <c r="O766"/>
      <c r="P766"/>
      <c r="Q766"/>
      <c r="R766"/>
      <c r="S766"/>
      <c r="T766"/>
      <c r="U766"/>
      <c r="V766"/>
      <c r="W766"/>
      <c r="X766"/>
      <c r="Y766"/>
      <c r="Z766"/>
      <c r="AA766"/>
      <c r="AB766"/>
      <c r="AC766"/>
      <c r="AD766"/>
      <c r="AE766"/>
      <c r="AF766"/>
      <c r="AG766"/>
      <c r="AH766"/>
      <c r="AI766"/>
      <c r="AJ766"/>
      <c r="AK766"/>
      <c r="AL766"/>
      <c r="AM766"/>
      <c r="AN766"/>
      <c r="AO766"/>
      <c r="AP766"/>
    </row>
    <row r="767" spans="1:42" ht="15">
      <c r="A767"/>
      <c r="B767"/>
      <c r="C767"/>
      <c r="D767"/>
      <c r="E767"/>
      <c r="F767"/>
      <c r="G767"/>
      <c r="H767"/>
      <c r="I767"/>
      <c r="J767"/>
      <c r="K767"/>
      <c r="L767"/>
      <c r="M767"/>
      <c r="N767"/>
      <c r="O767"/>
      <c r="P767"/>
      <c r="Q767"/>
      <c r="R767"/>
      <c r="S767"/>
      <c r="T767"/>
      <c r="U767"/>
      <c r="V767"/>
      <c r="W767"/>
      <c r="X767"/>
      <c r="Y767"/>
      <c r="Z767"/>
      <c r="AA767"/>
      <c r="AB767"/>
      <c r="AC767"/>
      <c r="AD767"/>
      <c r="AE767"/>
      <c r="AF767"/>
      <c r="AG767"/>
      <c r="AH767"/>
      <c r="AI767"/>
      <c r="AJ767"/>
      <c r="AK767"/>
      <c r="AL767"/>
      <c r="AM767"/>
      <c r="AN767"/>
      <c r="AO767"/>
      <c r="AP767"/>
    </row>
    <row r="768" spans="1:42" ht="15">
      <c r="A768"/>
      <c r="B768"/>
      <c r="C768"/>
      <c r="D768"/>
      <c r="E768"/>
      <c r="F768"/>
      <c r="G768"/>
      <c r="H768"/>
      <c r="I768"/>
      <c r="J768"/>
      <c r="K768"/>
      <c r="L768"/>
      <c r="M768"/>
      <c r="N768"/>
      <c r="O768"/>
      <c r="P768"/>
      <c r="Q768"/>
      <c r="R768"/>
      <c r="S768"/>
      <c r="T768"/>
      <c r="U768"/>
      <c r="V768"/>
      <c r="W768"/>
      <c r="X768"/>
      <c r="Y768"/>
      <c r="Z768"/>
      <c r="AA768"/>
      <c r="AB768"/>
      <c r="AC768"/>
      <c r="AD768"/>
      <c r="AE768"/>
      <c r="AF768"/>
      <c r="AG768"/>
      <c r="AH768"/>
      <c r="AI768"/>
      <c r="AJ768"/>
      <c r="AK768"/>
      <c r="AL768"/>
      <c r="AM768"/>
      <c r="AN768"/>
      <c r="AO768"/>
      <c r="AP768"/>
    </row>
    <row r="769" spans="1:42" ht="15">
      <c r="A769"/>
      <c r="B769"/>
      <c r="C769"/>
      <c r="D769"/>
      <c r="E769"/>
      <c r="F769"/>
      <c r="G769"/>
      <c r="H769"/>
      <c r="I769"/>
      <c r="J769"/>
      <c r="K769"/>
      <c r="L769"/>
      <c r="M769"/>
      <c r="N769"/>
      <c r="O769"/>
      <c r="P769"/>
      <c r="Q769"/>
      <c r="R769"/>
      <c r="S769"/>
      <c r="T769"/>
      <c r="U769"/>
      <c r="V769"/>
      <c r="W769"/>
      <c r="X769"/>
      <c r="Y769"/>
      <c r="Z769"/>
      <c r="AA769"/>
      <c r="AB769"/>
      <c r="AC769"/>
      <c r="AD769"/>
      <c r="AE769"/>
      <c r="AF769"/>
      <c r="AG769"/>
      <c r="AH769"/>
      <c r="AI769"/>
      <c r="AJ769"/>
      <c r="AK769"/>
      <c r="AL769"/>
      <c r="AM769"/>
      <c r="AN769"/>
      <c r="AO769"/>
      <c r="AP769"/>
    </row>
    <row r="770" spans="1:42" ht="15">
      <c r="A770"/>
      <c r="B770"/>
      <c r="C770"/>
      <c r="D770"/>
      <c r="E770"/>
      <c r="F770"/>
      <c r="G770"/>
      <c r="H770"/>
      <c r="I770"/>
      <c r="J770"/>
      <c r="K770"/>
      <c r="L770"/>
      <c r="M770"/>
      <c r="N770"/>
      <c r="O770"/>
      <c r="P770"/>
      <c r="Q770"/>
      <c r="R770"/>
      <c r="S770"/>
      <c r="T770"/>
      <c r="U770"/>
      <c r="V770"/>
      <c r="W770"/>
      <c r="X770"/>
      <c r="Y770"/>
      <c r="Z770"/>
      <c r="AA770"/>
      <c r="AB770"/>
      <c r="AC770"/>
      <c r="AD770"/>
      <c r="AE770"/>
      <c r="AF770"/>
      <c r="AG770"/>
      <c r="AH770"/>
      <c r="AI770"/>
      <c r="AJ770"/>
      <c r="AK770"/>
      <c r="AL770"/>
      <c r="AM770"/>
      <c r="AN770"/>
      <c r="AO770"/>
      <c r="AP770"/>
    </row>
    <row r="771" spans="1:42" ht="15">
      <c r="A771"/>
      <c r="B771"/>
      <c r="C771"/>
      <c r="D771"/>
      <c r="E771"/>
      <c r="F771"/>
      <c r="G771"/>
      <c r="H771"/>
      <c r="I771"/>
      <c r="J771"/>
      <c r="K771"/>
      <c r="L771"/>
      <c r="M771"/>
      <c r="N771"/>
      <c r="O771"/>
      <c r="P771"/>
      <c r="Q771"/>
      <c r="R771"/>
      <c r="S771"/>
      <c r="T771"/>
      <c r="U771"/>
      <c r="V771"/>
      <c r="W771"/>
      <c r="X771"/>
      <c r="Y771"/>
      <c r="Z771"/>
      <c r="AA771"/>
      <c r="AB771"/>
      <c r="AC771"/>
      <c r="AD771"/>
      <c r="AE771"/>
      <c r="AF771"/>
      <c r="AG771"/>
      <c r="AH771"/>
      <c r="AI771"/>
      <c r="AJ771"/>
      <c r="AK771"/>
      <c r="AL771"/>
      <c r="AM771"/>
      <c r="AN771"/>
      <c r="AO771"/>
      <c r="AP771"/>
    </row>
    <row r="772" spans="1:42" ht="15">
      <c r="A772"/>
      <c r="B772"/>
      <c r="C772"/>
      <c r="D772"/>
      <c r="E772"/>
      <c r="F772"/>
      <c r="G772"/>
      <c r="H772"/>
      <c r="I772"/>
      <c r="J772"/>
      <c r="K772"/>
      <c r="L772"/>
      <c r="M772"/>
      <c r="N772"/>
      <c r="O772"/>
      <c r="P772"/>
      <c r="Q772"/>
      <c r="R772"/>
      <c r="S772"/>
      <c r="T772"/>
      <c r="U772"/>
      <c r="V772"/>
      <c r="W772"/>
      <c r="X772"/>
      <c r="Y772"/>
      <c r="Z772"/>
      <c r="AA772"/>
      <c r="AB772"/>
      <c r="AC772"/>
      <c r="AD772"/>
      <c r="AE772"/>
      <c r="AF772"/>
      <c r="AG772"/>
      <c r="AH772"/>
      <c r="AI772"/>
      <c r="AJ772"/>
      <c r="AK772"/>
      <c r="AL772"/>
      <c r="AM772"/>
      <c r="AN772"/>
      <c r="AO772"/>
      <c r="AP772"/>
    </row>
    <row r="773" spans="1:42" ht="15">
      <c r="A773"/>
      <c r="B773"/>
      <c r="C773"/>
      <c r="D773"/>
      <c r="E773"/>
      <c r="F773"/>
      <c r="G773"/>
      <c r="H773"/>
      <c r="I773"/>
      <c r="J773"/>
      <c r="K773"/>
      <c r="L773"/>
      <c r="M773"/>
      <c r="N773"/>
      <c r="O773"/>
      <c r="P773"/>
      <c r="Q773"/>
      <c r="R773"/>
      <c r="S773"/>
      <c r="T773"/>
      <c r="U773"/>
      <c r="V773"/>
      <c r="W773"/>
      <c r="X773"/>
      <c r="Y773"/>
      <c r="Z773"/>
      <c r="AA773"/>
      <c r="AB773"/>
      <c r="AC773"/>
      <c r="AD773"/>
      <c r="AE773"/>
      <c r="AF773"/>
      <c r="AG773"/>
      <c r="AH773"/>
      <c r="AI773"/>
      <c r="AJ773"/>
      <c r="AK773"/>
      <c r="AL773"/>
      <c r="AM773"/>
      <c r="AN773"/>
      <c r="AO773"/>
      <c r="AP773"/>
    </row>
    <row r="774" spans="1:42" ht="15">
      <c r="A774"/>
      <c r="B774"/>
      <c r="C774"/>
      <c r="D774"/>
      <c r="E774"/>
      <c r="F774"/>
      <c r="G774"/>
      <c r="H774"/>
      <c r="I774"/>
      <c r="J774"/>
      <c r="K774"/>
      <c r="L774"/>
      <c r="M774"/>
      <c r="N774"/>
      <c r="O774"/>
      <c r="P774"/>
      <c r="Q774"/>
      <c r="R774"/>
      <c r="S774"/>
      <c r="T774"/>
      <c r="U774"/>
      <c r="V774"/>
      <c r="W774"/>
      <c r="X774"/>
      <c r="Y774"/>
      <c r="Z774"/>
      <c r="AA774"/>
      <c r="AB774"/>
      <c r="AC774"/>
      <c r="AD774"/>
      <c r="AE774"/>
      <c r="AF774"/>
      <c r="AG774"/>
      <c r="AH774"/>
      <c r="AI774"/>
      <c r="AJ774"/>
      <c r="AK774"/>
      <c r="AL774"/>
      <c r="AM774"/>
      <c r="AN774"/>
      <c r="AO774"/>
      <c r="AP774"/>
    </row>
    <row r="775" spans="1:42" ht="15">
      <c r="A775"/>
      <c r="B775"/>
      <c r="C775"/>
      <c r="D775"/>
      <c r="E775"/>
      <c r="F775"/>
      <c r="G775"/>
      <c r="H775"/>
      <c r="I775"/>
      <c r="J775"/>
      <c r="K775"/>
      <c r="L775"/>
      <c r="M775"/>
      <c r="N775"/>
      <c r="O775"/>
      <c r="P775"/>
      <c r="Q775"/>
      <c r="R775"/>
      <c r="S775"/>
      <c r="T775"/>
      <c r="U775"/>
      <c r="V775"/>
      <c r="W775"/>
      <c r="X775"/>
      <c r="Y775"/>
      <c r="Z775"/>
      <c r="AA775"/>
      <c r="AB775"/>
      <c r="AC775"/>
      <c r="AD775"/>
      <c r="AE775"/>
      <c r="AF775"/>
      <c r="AG775"/>
      <c r="AH775"/>
      <c r="AI775"/>
      <c r="AJ775"/>
      <c r="AK775"/>
      <c r="AL775"/>
      <c r="AM775"/>
      <c r="AN775"/>
      <c r="AO775"/>
      <c r="AP775"/>
    </row>
    <row r="776" spans="1:42" ht="15">
      <c r="A776"/>
      <c r="B776"/>
      <c r="C776"/>
      <c r="D776"/>
      <c r="E776"/>
      <c r="F776"/>
      <c r="G776"/>
      <c r="H776"/>
      <c r="I776"/>
      <c r="J776"/>
      <c r="K776"/>
      <c r="L776"/>
      <c r="M776"/>
      <c r="N776"/>
      <c r="O776"/>
      <c r="P776"/>
      <c r="Q776"/>
      <c r="R776"/>
      <c r="S776"/>
      <c r="T776"/>
      <c r="U776"/>
      <c r="V776"/>
      <c r="W776"/>
      <c r="X776"/>
      <c r="Y776"/>
      <c r="Z776"/>
      <c r="AA776"/>
      <c r="AB776"/>
      <c r="AC776"/>
      <c r="AD776"/>
      <c r="AE776"/>
      <c r="AF776"/>
      <c r="AG776"/>
      <c r="AH776"/>
      <c r="AI776"/>
      <c r="AJ776"/>
      <c r="AK776"/>
      <c r="AL776"/>
      <c r="AM776"/>
      <c r="AN776"/>
      <c r="AO776"/>
      <c r="AP776"/>
    </row>
    <row r="777" spans="1:42" ht="15">
      <c r="A777"/>
      <c r="B777"/>
      <c r="C777"/>
      <c r="D777"/>
      <c r="E777"/>
      <c r="F777"/>
      <c r="G777"/>
      <c r="H777"/>
      <c r="I777"/>
      <c r="J777"/>
      <c r="K777"/>
      <c r="L777"/>
      <c r="M777"/>
      <c r="N777"/>
      <c r="O777"/>
      <c r="P777"/>
      <c r="Q777"/>
      <c r="R777"/>
      <c r="S777"/>
      <c r="T777"/>
      <c r="U777"/>
      <c r="V777"/>
      <c r="W777"/>
      <c r="X777"/>
      <c r="Y777"/>
      <c r="Z777"/>
      <c r="AA777"/>
      <c r="AB777"/>
      <c r="AC777"/>
      <c r="AD777"/>
      <c r="AE777"/>
      <c r="AF777"/>
      <c r="AG777"/>
      <c r="AH777"/>
      <c r="AI777"/>
      <c r="AJ777"/>
      <c r="AK777"/>
      <c r="AL777"/>
      <c r="AM777"/>
      <c r="AN777"/>
      <c r="AO777"/>
      <c r="AP777"/>
    </row>
    <row r="778" spans="1:42" ht="15">
      <c r="A778"/>
      <c r="B778"/>
      <c r="C778"/>
      <c r="D778"/>
      <c r="E778"/>
      <c r="F778"/>
      <c r="G778"/>
      <c r="H778"/>
      <c r="I778"/>
      <c r="J778"/>
      <c r="K778"/>
      <c r="L778"/>
      <c r="M778"/>
      <c r="N778"/>
      <c r="O778"/>
      <c r="P778"/>
      <c r="Q778"/>
      <c r="R778"/>
      <c r="S778"/>
      <c r="T778"/>
      <c r="U778"/>
      <c r="V778"/>
      <c r="W778"/>
      <c r="X778"/>
      <c r="Y778"/>
      <c r="Z778"/>
      <c r="AA778"/>
      <c r="AB778"/>
      <c r="AC778"/>
      <c r="AD778"/>
      <c r="AE778"/>
      <c r="AF778"/>
      <c r="AG778"/>
      <c r="AH778"/>
      <c r="AI778"/>
      <c r="AJ778"/>
      <c r="AK778"/>
      <c r="AL778"/>
      <c r="AM778"/>
      <c r="AN778"/>
      <c r="AO778"/>
      <c r="AP778"/>
    </row>
    <row r="779" spans="1:42" ht="15">
      <c r="A779"/>
      <c r="B779"/>
      <c r="C779"/>
      <c r="D779"/>
      <c r="E779"/>
      <c r="F779"/>
      <c r="G779"/>
      <c r="H779"/>
      <c r="I779"/>
      <c r="J779"/>
      <c r="K779"/>
      <c r="L779"/>
      <c r="M779"/>
      <c r="N779"/>
      <c r="O779"/>
      <c r="P779"/>
      <c r="Q779"/>
      <c r="R779"/>
      <c r="S779"/>
      <c r="T779"/>
      <c r="U779"/>
      <c r="V779"/>
      <c r="W779"/>
      <c r="X779"/>
      <c r="Y779"/>
      <c r="Z779"/>
      <c r="AA779"/>
      <c r="AB779"/>
      <c r="AC779"/>
      <c r="AD779"/>
      <c r="AE779"/>
      <c r="AF779"/>
      <c r="AG779"/>
      <c r="AH779"/>
      <c r="AI779"/>
      <c r="AJ779"/>
      <c r="AK779"/>
      <c r="AL779"/>
      <c r="AM779"/>
      <c r="AN779"/>
      <c r="AO779"/>
      <c r="AP779"/>
    </row>
    <row r="780" spans="1:42" ht="15">
      <c r="A780"/>
      <c r="B780"/>
      <c r="C780"/>
      <c r="D780"/>
      <c r="E780"/>
      <c r="F780"/>
      <c r="G780"/>
      <c r="H780"/>
      <c r="I780"/>
      <c r="J780"/>
      <c r="K780"/>
      <c r="L780"/>
      <c r="M780"/>
      <c r="N780"/>
      <c r="O780"/>
      <c r="P780"/>
      <c r="Q780"/>
      <c r="R780"/>
      <c r="S780"/>
      <c r="T780"/>
      <c r="U780"/>
      <c r="V780"/>
      <c r="W780"/>
      <c r="X780"/>
      <c r="Y780"/>
      <c r="Z780"/>
      <c r="AA780"/>
      <c r="AB780"/>
      <c r="AC780"/>
      <c r="AD780"/>
      <c r="AE780"/>
      <c r="AF780"/>
      <c r="AG780"/>
      <c r="AH780"/>
      <c r="AI780"/>
      <c r="AJ780"/>
      <c r="AK780"/>
      <c r="AL780"/>
      <c r="AM780"/>
      <c r="AN780"/>
      <c r="AO780"/>
      <c r="AP780"/>
    </row>
    <row r="781" spans="1:42" ht="15">
      <c r="A781"/>
      <c r="B781"/>
      <c r="C781"/>
      <c r="D781"/>
      <c r="E781"/>
      <c r="F781"/>
      <c r="G781"/>
      <c r="H781"/>
      <c r="I781"/>
      <c r="J781"/>
      <c r="K781"/>
      <c r="L781"/>
      <c r="M781"/>
      <c r="N781"/>
      <c r="O781"/>
      <c r="P781"/>
      <c r="Q781"/>
      <c r="R781"/>
      <c r="S781"/>
      <c r="T781"/>
      <c r="U781"/>
      <c r="V781"/>
      <c r="W781"/>
      <c r="X781"/>
      <c r="Y781"/>
      <c r="Z781"/>
      <c r="AA781"/>
      <c r="AB781"/>
      <c r="AC781"/>
      <c r="AD781"/>
      <c r="AE781"/>
      <c r="AF781"/>
      <c r="AG781"/>
      <c r="AH781"/>
      <c r="AI781"/>
      <c r="AJ781"/>
      <c r="AK781"/>
      <c r="AL781"/>
      <c r="AM781"/>
      <c r="AN781"/>
      <c r="AO781"/>
      <c r="AP781"/>
    </row>
    <row r="782" spans="1:42" ht="15">
      <c r="A782"/>
      <c r="B782"/>
      <c r="C782"/>
      <c r="D782"/>
      <c r="E782"/>
      <c r="F782"/>
      <c r="G782"/>
      <c r="H782"/>
      <c r="I782"/>
      <c r="J782"/>
      <c r="K782"/>
      <c r="L782"/>
      <c r="M782"/>
      <c r="N782"/>
      <c r="O782"/>
      <c r="P782"/>
      <c r="Q782"/>
      <c r="R782"/>
      <c r="S782"/>
      <c r="T782"/>
      <c r="U782"/>
      <c r="V782"/>
      <c r="W782"/>
      <c r="X782"/>
      <c r="Y782"/>
      <c r="Z782"/>
      <c r="AA782"/>
      <c r="AB782"/>
      <c r="AC782"/>
      <c r="AD782"/>
      <c r="AE782"/>
      <c r="AF782"/>
      <c r="AG782"/>
      <c r="AH782"/>
      <c r="AI782"/>
      <c r="AJ782"/>
      <c r="AK782"/>
      <c r="AL782"/>
      <c r="AM782"/>
      <c r="AN782"/>
      <c r="AO782"/>
      <c r="AP782"/>
    </row>
    <row r="783" spans="1:42" ht="15">
      <c r="A783"/>
      <c r="B783"/>
      <c r="C783"/>
      <c r="D783"/>
      <c r="E783"/>
      <c r="F783"/>
      <c r="G783"/>
      <c r="H783"/>
      <c r="I783"/>
      <c r="J783"/>
      <c r="K783"/>
      <c r="L783"/>
      <c r="M783"/>
      <c r="N783"/>
      <c r="O783"/>
      <c r="P783"/>
      <c r="Q783"/>
      <c r="R783"/>
      <c r="S783"/>
      <c r="T783"/>
      <c r="U783"/>
      <c r="V783"/>
      <c r="W783"/>
      <c r="X783"/>
      <c r="Y783"/>
      <c r="Z783"/>
      <c r="AA783"/>
      <c r="AB783"/>
      <c r="AC783"/>
      <c r="AD783"/>
      <c r="AE783"/>
      <c r="AF783"/>
      <c r="AG783"/>
      <c r="AH783"/>
      <c r="AI783"/>
      <c r="AJ783"/>
      <c r="AK783"/>
      <c r="AL783"/>
      <c r="AM783"/>
      <c r="AN783"/>
      <c r="AO783"/>
      <c r="AP783"/>
    </row>
    <row r="784" spans="1:42" ht="15">
      <c r="A784"/>
      <c r="B784"/>
      <c r="C784"/>
      <c r="D784"/>
      <c r="E784"/>
      <c r="F784"/>
      <c r="G784"/>
      <c r="H784"/>
      <c r="I784"/>
      <c r="J784"/>
      <c r="K784"/>
      <c r="L784"/>
      <c r="M784"/>
      <c r="N784"/>
      <c r="O784"/>
      <c r="P784"/>
      <c r="Q784"/>
      <c r="R784"/>
      <c r="S784"/>
      <c r="T784"/>
      <c r="U784"/>
      <c r="V784"/>
      <c r="W784"/>
      <c r="X784"/>
      <c r="Y784"/>
      <c r="Z784"/>
      <c r="AA784"/>
      <c r="AB784"/>
      <c r="AC784"/>
      <c r="AD784"/>
      <c r="AE784"/>
      <c r="AF784"/>
      <c r="AG784"/>
      <c r="AH784"/>
      <c r="AI784"/>
      <c r="AJ784"/>
      <c r="AK784"/>
      <c r="AL784"/>
      <c r="AM784"/>
      <c r="AN784"/>
      <c r="AO784"/>
      <c r="AP784"/>
    </row>
    <row r="785" spans="1:42" ht="15">
      <c r="A785"/>
      <c r="B785"/>
      <c r="C785"/>
      <c r="D785"/>
      <c r="E785"/>
      <c r="F785"/>
      <c r="G785"/>
      <c r="H785"/>
      <c r="I785"/>
      <c r="J785"/>
      <c r="K785"/>
      <c r="L785"/>
      <c r="M785"/>
      <c r="N785"/>
      <c r="O785"/>
      <c r="P785"/>
      <c r="Q785"/>
      <c r="R785"/>
      <c r="S785"/>
      <c r="T785"/>
      <c r="U785"/>
      <c r="V785"/>
      <c r="W785"/>
      <c r="X785"/>
      <c r="Y785"/>
      <c r="Z785"/>
      <c r="AA785"/>
      <c r="AB785"/>
      <c r="AC785"/>
      <c r="AD785"/>
      <c r="AE785"/>
      <c r="AF785"/>
      <c r="AG785"/>
      <c r="AH785"/>
      <c r="AI785"/>
      <c r="AJ785"/>
      <c r="AK785"/>
      <c r="AL785"/>
      <c r="AM785"/>
      <c r="AN785"/>
      <c r="AO785"/>
      <c r="AP785"/>
    </row>
    <row r="786" spans="1:42" ht="15">
      <c r="A786"/>
      <c r="B786"/>
      <c r="C786"/>
      <c r="D786"/>
      <c r="E786"/>
      <c r="F786"/>
      <c r="G786"/>
      <c r="H786"/>
      <c r="I786"/>
      <c r="J786"/>
      <c r="K786"/>
      <c r="L786"/>
      <c r="M786"/>
      <c r="N786"/>
      <c r="O786"/>
      <c r="P786"/>
      <c r="Q786"/>
      <c r="R786"/>
      <c r="S786"/>
      <c r="T786"/>
      <c r="U786"/>
      <c r="V786"/>
      <c r="W786"/>
      <c r="X786"/>
      <c r="Y786"/>
      <c r="Z786"/>
      <c r="AA786"/>
      <c r="AB786"/>
      <c r="AC786"/>
      <c r="AD786"/>
      <c r="AE786"/>
      <c r="AF786"/>
      <c r="AG786"/>
      <c r="AH786"/>
      <c r="AI786"/>
      <c r="AJ786"/>
      <c r="AK786"/>
      <c r="AL786"/>
      <c r="AM786"/>
      <c r="AN786"/>
      <c r="AO786"/>
      <c r="AP786"/>
    </row>
    <row r="787" spans="1:42" ht="15">
      <c r="A787"/>
      <c r="B787"/>
      <c r="C787"/>
      <c r="D787"/>
      <c r="E787"/>
      <c r="F787"/>
      <c r="G787"/>
      <c r="H787"/>
      <c r="I787"/>
      <c r="J787"/>
      <c r="K787"/>
      <c r="L787"/>
      <c r="M787"/>
      <c r="N787"/>
      <c r="O787"/>
      <c r="P787"/>
      <c r="Q787"/>
      <c r="R787"/>
      <c r="S787"/>
      <c r="T787"/>
      <c r="U787"/>
      <c r="V787"/>
      <c r="W787"/>
      <c r="X787"/>
      <c r="Y787"/>
      <c r="Z787"/>
      <c r="AA787"/>
      <c r="AB787"/>
      <c r="AC787"/>
      <c r="AD787"/>
      <c r="AE787"/>
      <c r="AF787"/>
      <c r="AG787"/>
      <c r="AH787"/>
      <c r="AI787"/>
      <c r="AJ787"/>
      <c r="AK787"/>
      <c r="AL787"/>
      <c r="AM787"/>
      <c r="AN787"/>
      <c r="AO787"/>
      <c r="AP787"/>
    </row>
    <row r="788" spans="1:42" ht="15">
      <c r="A788"/>
      <c r="B788"/>
      <c r="C788"/>
      <c r="D788"/>
      <c r="E788"/>
      <c r="F788"/>
      <c r="G788"/>
      <c r="H788"/>
      <c r="I788"/>
      <c r="J788"/>
      <c r="K788"/>
      <c r="L788"/>
      <c r="M788"/>
      <c r="N788"/>
      <c r="O788"/>
      <c r="P788"/>
      <c r="Q788"/>
      <c r="R788"/>
      <c r="S788"/>
      <c r="T788"/>
      <c r="U788"/>
      <c r="V788"/>
      <c r="W788"/>
      <c r="X788"/>
      <c r="Y788"/>
      <c r="Z788"/>
      <c r="AA788"/>
      <c r="AB788"/>
      <c r="AC788"/>
      <c r="AD788"/>
      <c r="AE788"/>
      <c r="AF788"/>
      <c r="AG788"/>
      <c r="AH788"/>
      <c r="AI788"/>
      <c r="AJ788"/>
      <c r="AK788"/>
      <c r="AL788"/>
      <c r="AM788"/>
      <c r="AN788"/>
      <c r="AO788"/>
      <c r="AP788"/>
    </row>
    <row r="789" spans="1:42" ht="15">
      <c r="A789"/>
      <c r="B789"/>
      <c r="C789"/>
      <c r="D789"/>
      <c r="E789"/>
      <c r="F789"/>
      <c r="G789"/>
      <c r="H789"/>
      <c r="I789"/>
      <c r="J789"/>
      <c r="K789"/>
      <c r="L789"/>
      <c r="M789"/>
      <c r="N789"/>
      <c r="O789"/>
      <c r="P789"/>
      <c r="Q789"/>
      <c r="R789"/>
      <c r="S789"/>
      <c r="T789"/>
      <c r="U789"/>
      <c r="V789"/>
      <c r="W789"/>
      <c r="X789"/>
      <c r="Y789"/>
      <c r="Z789"/>
      <c r="AA789"/>
      <c r="AB789"/>
      <c r="AC789"/>
      <c r="AD789"/>
      <c r="AE789"/>
      <c r="AF789"/>
      <c r="AG789"/>
      <c r="AH789"/>
      <c r="AI789"/>
      <c r="AJ789"/>
      <c r="AK789"/>
      <c r="AL789"/>
      <c r="AM789"/>
      <c r="AN789"/>
      <c r="AO789"/>
      <c r="AP789"/>
    </row>
    <row r="790" spans="1:42" ht="15">
      <c r="A790"/>
      <c r="B790"/>
      <c r="C790"/>
      <c r="D790"/>
      <c r="E790"/>
      <c r="F790"/>
      <c r="G790"/>
      <c r="H790"/>
      <c r="I790"/>
      <c r="J790"/>
      <c r="K790"/>
      <c r="L790"/>
      <c r="M790"/>
      <c r="N790"/>
      <c r="O790"/>
      <c r="P790"/>
      <c r="Q790"/>
      <c r="R790"/>
      <c r="S790"/>
      <c r="T790"/>
      <c r="U790"/>
      <c r="V790"/>
      <c r="W790"/>
      <c r="X790"/>
      <c r="Y790"/>
      <c r="Z790"/>
      <c r="AA790"/>
      <c r="AB790"/>
      <c r="AC790"/>
      <c r="AD790"/>
      <c r="AE790"/>
      <c r="AF790"/>
      <c r="AG790"/>
      <c r="AH790"/>
      <c r="AI790"/>
      <c r="AJ790"/>
      <c r="AK790"/>
      <c r="AL790"/>
      <c r="AM790"/>
      <c r="AN790"/>
      <c r="AO790"/>
      <c r="AP790"/>
    </row>
    <row r="791" spans="1:42" ht="15">
      <c r="A791"/>
      <c r="B791"/>
      <c r="C791"/>
      <c r="D791"/>
      <c r="E791"/>
      <c r="F791"/>
      <c r="G791"/>
      <c r="H791"/>
      <c r="I791"/>
      <c r="J791"/>
      <c r="K791"/>
      <c r="L791"/>
      <c r="M791"/>
      <c r="N791"/>
      <c r="O791"/>
      <c r="P791"/>
      <c r="Q791"/>
      <c r="R791"/>
      <c r="S791"/>
      <c r="T791"/>
      <c r="U791"/>
      <c r="V791"/>
      <c r="W791"/>
      <c r="X791"/>
      <c r="Y791"/>
      <c r="Z791"/>
      <c r="AA791"/>
      <c r="AB791"/>
      <c r="AC791"/>
      <c r="AD791"/>
      <c r="AE791"/>
      <c r="AF791"/>
      <c r="AG791"/>
      <c r="AH791"/>
      <c r="AI791"/>
      <c r="AJ791"/>
      <c r="AK791"/>
      <c r="AL791"/>
      <c r="AM791"/>
      <c r="AN791"/>
      <c r="AO791"/>
      <c r="AP791"/>
    </row>
    <row r="792" spans="1:42" ht="15">
      <c r="A792"/>
      <c r="B792"/>
      <c r="C792"/>
      <c r="D792"/>
      <c r="E792"/>
      <c r="F792"/>
      <c r="G792"/>
      <c r="H792"/>
      <c r="I792"/>
      <c r="J792"/>
      <c r="K792"/>
      <c r="L792"/>
      <c r="M792"/>
      <c r="N792"/>
      <c r="O792"/>
      <c r="P792"/>
      <c r="Q792"/>
      <c r="R792"/>
      <c r="S792"/>
      <c r="T792"/>
      <c r="U792"/>
      <c r="V792"/>
      <c r="W792"/>
      <c r="X792"/>
      <c r="Y792"/>
      <c r="Z792"/>
      <c r="AA792"/>
      <c r="AB792"/>
      <c r="AC792"/>
      <c r="AD792"/>
      <c r="AE792"/>
      <c r="AF792"/>
      <c r="AG792"/>
      <c r="AH792"/>
      <c r="AI792"/>
      <c r="AJ792"/>
      <c r="AK792"/>
      <c r="AL792"/>
      <c r="AM792"/>
      <c r="AN792"/>
      <c r="AO792"/>
      <c r="AP792"/>
    </row>
    <row r="793" spans="1:42" ht="15">
      <c r="A793"/>
      <c r="B793"/>
      <c r="C793"/>
      <c r="D793"/>
      <c r="E793"/>
      <c r="F793"/>
      <c r="G793"/>
      <c r="H793"/>
      <c r="I793"/>
      <c r="J793"/>
      <c r="K793"/>
      <c r="L793"/>
      <c r="M793"/>
      <c r="N793"/>
      <c r="O793"/>
      <c r="P793"/>
      <c r="Q793"/>
      <c r="R793"/>
      <c r="S793"/>
      <c r="T793"/>
      <c r="U793"/>
      <c r="V793"/>
      <c r="W793"/>
      <c r="X793"/>
      <c r="Y793"/>
      <c r="Z793"/>
      <c r="AA793"/>
      <c r="AB793"/>
      <c r="AC793"/>
      <c r="AD793"/>
      <c r="AE793"/>
      <c r="AF793"/>
      <c r="AG793"/>
      <c r="AH793"/>
      <c r="AI793"/>
      <c r="AJ793"/>
      <c r="AK793"/>
      <c r="AL793"/>
      <c r="AM793"/>
      <c r="AN793"/>
      <c r="AO793"/>
      <c r="AP793"/>
    </row>
    <row r="794" spans="1:42" ht="15">
      <c r="A794"/>
      <c r="B794"/>
      <c r="C794"/>
      <c r="D794"/>
      <c r="E794"/>
      <c r="F794"/>
      <c r="G794"/>
      <c r="H794"/>
      <c r="I794"/>
      <c r="J794"/>
      <c r="K794"/>
      <c r="L794"/>
      <c r="M794"/>
      <c r="N794"/>
      <c r="O794"/>
      <c r="P794"/>
      <c r="Q794"/>
      <c r="R794"/>
      <c r="S794"/>
      <c r="T794"/>
      <c r="U794"/>
      <c r="V794"/>
      <c r="W794"/>
      <c r="X794"/>
      <c r="Y794"/>
      <c r="Z794"/>
      <c r="AA794"/>
      <c r="AB794"/>
      <c r="AC794"/>
      <c r="AD794"/>
      <c r="AE794"/>
      <c r="AF794"/>
      <c r="AG794"/>
      <c r="AH794"/>
      <c r="AI794"/>
      <c r="AJ794"/>
      <c r="AK794"/>
      <c r="AL794"/>
      <c r="AM794"/>
      <c r="AN794"/>
      <c r="AO794"/>
      <c r="AP794"/>
    </row>
    <row r="795" spans="1:42" ht="15">
      <c r="A795"/>
      <c r="B795"/>
      <c r="C795"/>
      <c r="D795"/>
      <c r="E795"/>
      <c r="F795"/>
      <c r="G795"/>
      <c r="H795"/>
      <c r="I795"/>
      <c r="J795"/>
      <c r="K795"/>
      <c r="L795"/>
      <c r="M795"/>
      <c r="N795"/>
      <c r="O795"/>
      <c r="P795"/>
      <c r="Q795"/>
      <c r="R795"/>
      <c r="S795"/>
      <c r="T795"/>
      <c r="U795"/>
      <c r="V795"/>
      <c r="W795"/>
      <c r="X795"/>
      <c r="Y795"/>
      <c r="Z795"/>
      <c r="AA795"/>
      <c r="AB795"/>
      <c r="AC795"/>
      <c r="AD795"/>
      <c r="AE795"/>
      <c r="AF795"/>
      <c r="AG795"/>
      <c r="AH795"/>
      <c r="AI795"/>
      <c r="AJ795"/>
      <c r="AK795"/>
      <c r="AL795"/>
      <c r="AM795"/>
      <c r="AN795"/>
      <c r="AO795"/>
      <c r="AP795"/>
    </row>
    <row r="796" spans="1:42" ht="15">
      <c r="A796"/>
      <c r="B796"/>
      <c r="C796"/>
      <c r="D796"/>
      <c r="E796"/>
      <c r="F796"/>
      <c r="G796"/>
      <c r="H796"/>
      <c r="I796"/>
      <c r="J796"/>
      <c r="K796"/>
      <c r="L796"/>
      <c r="M796"/>
      <c r="N796"/>
      <c r="O796"/>
      <c r="P796"/>
      <c r="Q796"/>
      <c r="R796"/>
      <c r="S796"/>
      <c r="T796"/>
      <c r="U796"/>
      <c r="V796"/>
      <c r="W796"/>
      <c r="X796"/>
      <c r="Y796"/>
      <c r="Z796"/>
      <c r="AA796"/>
      <c r="AB796"/>
      <c r="AC796"/>
      <c r="AD796"/>
      <c r="AE796"/>
      <c r="AF796"/>
      <c r="AG796"/>
      <c r="AH796"/>
      <c r="AI796"/>
      <c r="AJ796"/>
      <c r="AK796"/>
      <c r="AL796"/>
      <c r="AM796"/>
      <c r="AN796"/>
      <c r="AO796"/>
      <c r="AP796"/>
    </row>
    <row r="797" spans="1:42" ht="15">
      <c r="A797"/>
      <c r="B797"/>
      <c r="C797"/>
      <c r="D797"/>
      <c r="E797"/>
      <c r="F797"/>
      <c r="G797"/>
      <c r="H797"/>
      <c r="I797"/>
      <c r="J797"/>
      <c r="K797"/>
      <c r="L797"/>
      <c r="M797"/>
      <c r="N797"/>
      <c r="O797"/>
      <c r="P797"/>
      <c r="Q797"/>
      <c r="R797"/>
      <c r="S797"/>
      <c r="T797"/>
      <c r="U797"/>
      <c r="V797"/>
      <c r="W797"/>
      <c r="X797"/>
      <c r="Y797"/>
      <c r="Z797"/>
      <c r="AA797"/>
      <c r="AB797"/>
      <c r="AC797"/>
      <c r="AD797"/>
      <c r="AE797"/>
      <c r="AF797"/>
      <c r="AG797"/>
      <c r="AH797"/>
      <c r="AI797"/>
      <c r="AJ797"/>
      <c r="AK797"/>
      <c r="AL797"/>
      <c r="AM797"/>
      <c r="AN797"/>
      <c r="AO797"/>
      <c r="AP797"/>
    </row>
    <row r="798" spans="1:42" ht="15">
      <c r="A798"/>
      <c r="B798"/>
      <c r="C798"/>
      <c r="D798"/>
      <c r="E798"/>
      <c r="F798"/>
      <c r="G798"/>
      <c r="H798"/>
      <c r="I798"/>
      <c r="J798"/>
      <c r="K798"/>
      <c r="L798"/>
      <c r="M798"/>
      <c r="N798"/>
      <c r="O798"/>
      <c r="P798"/>
      <c r="Q798"/>
      <c r="R798"/>
      <c r="S798"/>
      <c r="T798"/>
      <c r="U798"/>
      <c r="V798"/>
      <c r="W798"/>
      <c r="X798"/>
      <c r="Y798"/>
      <c r="Z798"/>
      <c r="AA798"/>
      <c r="AB798"/>
      <c r="AC798"/>
      <c r="AD798"/>
      <c r="AE798"/>
      <c r="AF798"/>
      <c r="AG798"/>
      <c r="AH798"/>
      <c r="AI798"/>
      <c r="AJ798"/>
      <c r="AK798"/>
      <c r="AL798"/>
      <c r="AM798"/>
      <c r="AN798"/>
      <c r="AO798"/>
      <c r="AP798"/>
    </row>
    <row r="799" spans="1:42" ht="15">
      <c r="A799"/>
      <c r="B799"/>
      <c r="C799"/>
      <c r="D799"/>
      <c r="E799"/>
      <c r="F799"/>
      <c r="G799"/>
      <c r="H799"/>
      <c r="I799"/>
      <c r="J799"/>
      <c r="K799"/>
      <c r="L799"/>
      <c r="M799"/>
      <c r="N799"/>
      <c r="O799"/>
      <c r="P799"/>
      <c r="Q799"/>
      <c r="R799"/>
      <c r="S799"/>
      <c r="T799"/>
      <c r="U799"/>
      <c r="V799"/>
      <c r="W799"/>
      <c r="X799"/>
      <c r="Y799"/>
      <c r="Z799"/>
      <c r="AA799"/>
      <c r="AB799"/>
      <c r="AC799"/>
      <c r="AD799"/>
      <c r="AE799"/>
      <c r="AF799"/>
      <c r="AG799"/>
      <c r="AH799"/>
      <c r="AI799"/>
      <c r="AJ799"/>
      <c r="AK799"/>
      <c r="AL799"/>
      <c r="AM799"/>
      <c r="AN799"/>
      <c r="AO799"/>
      <c r="AP799"/>
    </row>
    <row r="800" spans="1:42" ht="15">
      <c r="A800"/>
      <c r="B800"/>
      <c r="C800"/>
      <c r="D800"/>
      <c r="E800"/>
      <c r="F800"/>
      <c r="G800"/>
      <c r="H800"/>
      <c r="I800"/>
      <c r="J800"/>
      <c r="K800"/>
      <c r="L800"/>
      <c r="M800"/>
      <c r="N800"/>
      <c r="O800"/>
      <c r="P800"/>
      <c r="Q800"/>
      <c r="R800"/>
      <c r="S800"/>
      <c r="T800"/>
      <c r="U800"/>
      <c r="V800"/>
      <c r="W800"/>
      <c r="X800"/>
      <c r="Y800"/>
      <c r="Z800"/>
      <c r="AA800"/>
      <c r="AB800"/>
      <c r="AC800"/>
      <c r="AD800"/>
      <c r="AE800"/>
      <c r="AF800"/>
      <c r="AG800"/>
      <c r="AH800"/>
      <c r="AI800"/>
      <c r="AJ800"/>
      <c r="AK800"/>
      <c r="AL800"/>
      <c r="AM800"/>
      <c r="AN800"/>
      <c r="AO800"/>
      <c r="AP800"/>
    </row>
    <row r="801" spans="1:42" ht="15">
      <c r="A801"/>
      <c r="B801"/>
      <c r="C801"/>
      <c r="D801"/>
      <c r="E801"/>
      <c r="F801"/>
      <c r="G801"/>
      <c r="H801"/>
      <c r="I801"/>
      <c r="J801"/>
      <c r="K801"/>
      <c r="L801"/>
      <c r="M801"/>
      <c r="N801"/>
      <c r="O801"/>
      <c r="P801"/>
      <c r="Q801"/>
      <c r="R801"/>
      <c r="S801"/>
      <c r="T801"/>
      <c r="U801"/>
      <c r="V801"/>
      <c r="W801"/>
      <c r="X801"/>
      <c r="Y801"/>
      <c r="Z801"/>
      <c r="AA801"/>
      <c r="AB801"/>
      <c r="AC801"/>
      <c r="AD801"/>
      <c r="AE801"/>
      <c r="AF801"/>
      <c r="AG801"/>
      <c r="AH801"/>
      <c r="AI801"/>
      <c r="AJ801"/>
      <c r="AK801"/>
      <c r="AL801"/>
      <c r="AM801"/>
      <c r="AN801"/>
      <c r="AO801"/>
      <c r="AP801"/>
    </row>
    <row r="802" spans="1:42" ht="15">
      <c r="A802"/>
      <c r="B802"/>
      <c r="C802"/>
      <c r="D802"/>
      <c r="E802"/>
      <c r="F802"/>
      <c r="G802"/>
      <c r="H802"/>
      <c r="I802"/>
      <c r="J802"/>
      <c r="K802"/>
      <c r="L802"/>
      <c r="M802"/>
      <c r="N802"/>
      <c r="O802"/>
      <c r="P802"/>
      <c r="Q802"/>
      <c r="R802"/>
      <c r="S802"/>
      <c r="T802"/>
      <c r="U802"/>
      <c r="V802"/>
      <c r="W802"/>
      <c r="X802"/>
      <c r="Y802"/>
      <c r="Z802"/>
      <c r="AA802"/>
      <c r="AB802"/>
      <c r="AC802"/>
      <c r="AD802"/>
      <c r="AE802"/>
      <c r="AF802"/>
      <c r="AG802"/>
      <c r="AH802"/>
      <c r="AI802"/>
      <c r="AJ802"/>
      <c r="AK802"/>
      <c r="AL802"/>
      <c r="AM802"/>
      <c r="AN802"/>
      <c r="AO802"/>
      <c r="AP802"/>
    </row>
    <row r="803" spans="1:42" ht="15">
      <c r="A803"/>
      <c r="B803"/>
      <c r="C803"/>
      <c r="D803"/>
      <c r="E803"/>
      <c r="F803"/>
      <c r="G803"/>
      <c r="H803"/>
      <c r="I803"/>
      <c r="J803"/>
      <c r="K803"/>
      <c r="L803"/>
      <c r="M803"/>
      <c r="N803"/>
      <c r="O803"/>
      <c r="P803"/>
      <c r="Q803"/>
      <c r="R803"/>
      <c r="S803"/>
      <c r="T803"/>
      <c r="U803"/>
      <c r="V803"/>
      <c r="W803"/>
      <c r="X803"/>
      <c r="Y803"/>
      <c r="Z803"/>
      <c r="AA803"/>
      <c r="AB803"/>
      <c r="AC803"/>
      <c r="AD803"/>
      <c r="AE803"/>
      <c r="AF803"/>
      <c r="AG803"/>
      <c r="AH803"/>
      <c r="AI803"/>
      <c r="AJ803"/>
      <c r="AK803"/>
      <c r="AL803"/>
      <c r="AM803"/>
      <c r="AN803"/>
      <c r="AO803"/>
      <c r="AP803"/>
    </row>
    <row r="804" spans="1:42" ht="15">
      <c r="A804"/>
      <c r="B804"/>
      <c r="C804"/>
      <c r="D804"/>
      <c r="E804"/>
      <c r="F804"/>
      <c r="G804"/>
      <c r="H804"/>
      <c r="I804"/>
      <c r="J804"/>
      <c r="K804"/>
      <c r="L804"/>
      <c r="M804"/>
      <c r="N804"/>
      <c r="O804"/>
      <c r="P804"/>
      <c r="Q804"/>
      <c r="R804"/>
      <c r="S804"/>
      <c r="T804"/>
      <c r="U804"/>
      <c r="V804"/>
      <c r="W804"/>
      <c r="X804"/>
      <c r="Y804"/>
      <c r="Z804"/>
      <c r="AA804"/>
      <c r="AB804"/>
      <c r="AC804"/>
      <c r="AD804"/>
      <c r="AE804"/>
      <c r="AF804"/>
      <c r="AG804"/>
      <c r="AH804"/>
      <c r="AI804"/>
      <c r="AJ804"/>
      <c r="AK804"/>
      <c r="AL804"/>
      <c r="AM804"/>
      <c r="AN804"/>
      <c r="AO804"/>
      <c r="AP804"/>
    </row>
    <row r="805" spans="1:42" ht="15">
      <c r="A805"/>
      <c r="B805"/>
      <c r="C805"/>
      <c r="D805"/>
      <c r="E805"/>
      <c r="F805"/>
      <c r="G805"/>
      <c r="H805"/>
      <c r="I805"/>
      <c r="J805"/>
      <c r="K805"/>
      <c r="L805"/>
      <c r="M805"/>
      <c r="N805"/>
      <c r="O805"/>
      <c r="P805"/>
      <c r="Q805"/>
      <c r="R805"/>
      <c r="S805"/>
      <c r="T805"/>
      <c r="U805"/>
      <c r="V805"/>
      <c r="W805"/>
      <c r="X805"/>
      <c r="Y805"/>
      <c r="Z805"/>
      <c r="AA805"/>
      <c r="AB805"/>
      <c r="AC805"/>
      <c r="AD805"/>
      <c r="AE805"/>
      <c r="AF805"/>
      <c r="AG805"/>
      <c r="AH805"/>
      <c r="AI805"/>
      <c r="AJ805"/>
      <c r="AK805"/>
      <c r="AL805"/>
      <c r="AM805"/>
      <c r="AN805"/>
      <c r="AO805"/>
      <c r="AP805"/>
    </row>
    <row r="806" spans="1:42" ht="15">
      <c r="A806"/>
      <c r="B806"/>
      <c r="C806"/>
      <c r="D806"/>
      <c r="E806"/>
      <c r="F806"/>
      <c r="G806"/>
      <c r="H806"/>
      <c r="I806"/>
      <c r="J806"/>
      <c r="K806"/>
      <c r="L806"/>
      <c r="M806"/>
      <c r="N806"/>
      <c r="O806"/>
      <c r="P806"/>
      <c r="Q806"/>
      <c r="R806"/>
      <c r="S806"/>
      <c r="T806"/>
      <c r="U806"/>
      <c r="V806"/>
      <c r="W806"/>
      <c r="X806"/>
      <c r="Y806"/>
      <c r="Z806"/>
      <c r="AA806"/>
      <c r="AB806"/>
      <c r="AC806"/>
      <c r="AD806"/>
      <c r="AE806"/>
      <c r="AF806"/>
      <c r="AG806"/>
      <c r="AH806"/>
      <c r="AI806"/>
      <c r="AJ806"/>
      <c r="AK806"/>
      <c r="AL806"/>
      <c r="AM806"/>
      <c r="AN806"/>
      <c r="AO806"/>
      <c r="AP806"/>
    </row>
    <row r="807" spans="1:42" ht="15">
      <c r="A807"/>
      <c r="B807"/>
      <c r="C807"/>
      <c r="D807"/>
      <c r="E807"/>
      <c r="F807"/>
      <c r="G807"/>
      <c r="H807"/>
      <c r="I807"/>
      <c r="J807"/>
      <c r="K807"/>
      <c r="L807"/>
      <c r="M807"/>
      <c r="N807"/>
      <c r="O807"/>
      <c r="P807"/>
      <c r="Q807"/>
      <c r="R807"/>
      <c r="S807"/>
      <c r="T807"/>
      <c r="U807"/>
      <c r="V807"/>
      <c r="W807"/>
      <c r="X807"/>
      <c r="Y807"/>
      <c r="Z807"/>
      <c r="AA807"/>
      <c r="AB807"/>
      <c r="AC807"/>
      <c r="AD807"/>
      <c r="AE807"/>
      <c r="AF807"/>
      <c r="AG807"/>
      <c r="AH807"/>
      <c r="AI807"/>
      <c r="AJ807"/>
      <c r="AK807"/>
      <c r="AL807"/>
      <c r="AM807"/>
      <c r="AN807"/>
      <c r="AO807"/>
      <c r="AP807"/>
    </row>
    <row r="808" spans="1:42" ht="15">
      <c r="A808"/>
      <c r="B808"/>
      <c r="C808"/>
      <c r="D808"/>
      <c r="E808"/>
      <c r="F808"/>
      <c r="G808"/>
      <c r="H808"/>
      <c r="I808"/>
      <c r="J808"/>
      <c r="K808"/>
      <c r="L808"/>
      <c r="M808"/>
      <c r="N808"/>
      <c r="O808"/>
      <c r="P808"/>
      <c r="Q808"/>
      <c r="R808"/>
      <c r="S808"/>
      <c r="T808"/>
      <c r="U808"/>
      <c r="V808"/>
      <c r="W808"/>
      <c r="X808"/>
      <c r="Y808"/>
      <c r="Z808"/>
      <c r="AA808"/>
      <c r="AB808"/>
      <c r="AC808"/>
      <c r="AD808"/>
      <c r="AE808"/>
      <c r="AF808"/>
      <c r="AG808"/>
      <c r="AH808"/>
      <c r="AI808"/>
      <c r="AJ808"/>
      <c r="AK808"/>
      <c r="AL808"/>
      <c r="AM808"/>
      <c r="AN808"/>
      <c r="AO808"/>
      <c r="AP808"/>
    </row>
    <row r="809" spans="1:42" ht="15">
      <c r="A809"/>
      <c r="B809"/>
      <c r="C809"/>
      <c r="D809"/>
      <c r="E809"/>
      <c r="F809"/>
      <c r="G809"/>
      <c r="H809"/>
      <c r="I809"/>
      <c r="J809"/>
      <c r="K809"/>
      <c r="L809"/>
      <c r="M809"/>
      <c r="N809"/>
      <c r="O809"/>
      <c r="P809"/>
      <c r="Q809"/>
      <c r="R809"/>
      <c r="S809"/>
      <c r="T809"/>
      <c r="U809"/>
      <c r="V809"/>
      <c r="W809"/>
      <c r="X809"/>
      <c r="Y809"/>
      <c r="Z809"/>
      <c r="AA809"/>
      <c r="AB809"/>
      <c r="AC809"/>
      <c r="AD809"/>
      <c r="AE809"/>
      <c r="AF809"/>
      <c r="AG809"/>
      <c r="AH809"/>
      <c r="AI809"/>
      <c r="AJ809"/>
      <c r="AK809"/>
      <c r="AL809"/>
      <c r="AM809"/>
      <c r="AN809"/>
      <c r="AO809"/>
      <c r="AP809"/>
    </row>
    <row r="810" spans="1:42" ht="15">
      <c r="A810"/>
      <c r="B810"/>
      <c r="C810"/>
      <c r="D810"/>
      <c r="E810"/>
      <c r="F810"/>
      <c r="G810"/>
      <c r="H810"/>
      <c r="I810"/>
      <c r="J810"/>
      <c r="K810"/>
      <c r="L810"/>
      <c r="M810"/>
      <c r="N810"/>
      <c r="O810"/>
      <c r="P810"/>
      <c r="Q810"/>
      <c r="R810"/>
      <c r="S810"/>
      <c r="T810"/>
      <c r="U810"/>
      <c r="V810"/>
      <c r="W810"/>
      <c r="X810"/>
      <c r="Y810"/>
      <c r="Z810"/>
      <c r="AA810"/>
      <c r="AB810"/>
      <c r="AC810"/>
      <c r="AD810"/>
      <c r="AE810"/>
      <c r="AF810"/>
      <c r="AG810"/>
      <c r="AH810"/>
      <c r="AI810"/>
      <c r="AJ810"/>
      <c r="AK810"/>
      <c r="AL810"/>
      <c r="AM810"/>
      <c r="AN810"/>
      <c r="AO810"/>
      <c r="AP810"/>
    </row>
    <row r="811" spans="1:42" ht="15">
      <c r="A811"/>
      <c r="B811"/>
      <c r="C811"/>
      <c r="D811"/>
      <c r="E811"/>
      <c r="F811"/>
      <c r="G811"/>
      <c r="H811"/>
      <c r="I811"/>
      <c r="J811"/>
      <c r="K811"/>
      <c r="L811"/>
      <c r="M811"/>
      <c r="N811"/>
      <c r="O811"/>
      <c r="P811"/>
      <c r="Q811"/>
      <c r="R811"/>
      <c r="S811"/>
      <c r="T811"/>
      <c r="U811"/>
      <c r="V811"/>
      <c r="W811"/>
      <c r="X811"/>
      <c r="Y811"/>
      <c r="Z811"/>
      <c r="AA811"/>
      <c r="AB811"/>
      <c r="AC811"/>
      <c r="AD811"/>
      <c r="AE811"/>
      <c r="AF811"/>
      <c r="AG811"/>
      <c r="AH811"/>
      <c r="AI811"/>
      <c r="AJ811"/>
      <c r="AK811"/>
      <c r="AL811"/>
      <c r="AM811"/>
      <c r="AN811"/>
      <c r="AO811"/>
      <c r="AP811"/>
    </row>
    <row r="812" spans="1:42" ht="15">
      <c r="A812"/>
      <c r="B812"/>
      <c r="C812"/>
      <c r="D812"/>
      <c r="E812"/>
      <c r="F812"/>
      <c r="G812"/>
      <c r="H812"/>
      <c r="I812"/>
      <c r="J812"/>
      <c r="K812"/>
      <c r="L812"/>
      <c r="M812"/>
      <c r="N812"/>
      <c r="O812"/>
      <c r="P812"/>
      <c r="Q812"/>
      <c r="R812"/>
      <c r="S812"/>
      <c r="T812"/>
      <c r="U812"/>
      <c r="V812"/>
      <c r="W812"/>
      <c r="X812"/>
      <c r="Y812"/>
      <c r="Z812"/>
      <c r="AA812"/>
      <c r="AB812"/>
      <c r="AC812"/>
      <c r="AD812"/>
      <c r="AE812"/>
      <c r="AF812"/>
      <c r="AG812"/>
      <c r="AH812"/>
      <c r="AI812"/>
      <c r="AJ812"/>
      <c r="AK812"/>
      <c r="AL812"/>
      <c r="AM812"/>
      <c r="AN812"/>
      <c r="AO812"/>
      <c r="AP812"/>
    </row>
    <row r="813" spans="1:42" ht="15">
      <c r="A813"/>
      <c r="B813"/>
      <c r="C813"/>
      <c r="D813"/>
      <c r="E813"/>
      <c r="F813"/>
      <c r="G813"/>
      <c r="H813"/>
      <c r="I813"/>
      <c r="J813"/>
      <c r="K813"/>
      <c r="L813"/>
      <c r="M813"/>
      <c r="N813"/>
      <c r="O813"/>
      <c r="P813"/>
      <c r="Q813"/>
      <c r="R813"/>
      <c r="S813"/>
      <c r="T813"/>
      <c r="U813"/>
      <c r="V813"/>
      <c r="W813"/>
      <c r="X813"/>
      <c r="Y813"/>
      <c r="Z813"/>
      <c r="AA813"/>
      <c r="AB813"/>
      <c r="AC813"/>
      <c r="AD813"/>
      <c r="AE813"/>
      <c r="AF813"/>
      <c r="AG813"/>
      <c r="AH813"/>
      <c r="AI813"/>
      <c r="AJ813"/>
      <c r="AK813"/>
      <c r="AL813"/>
      <c r="AM813"/>
      <c r="AN813"/>
      <c r="AO813"/>
      <c r="AP813"/>
    </row>
    <row r="814" spans="1:42" ht="15">
      <c r="A814"/>
      <c r="B814"/>
      <c r="C814"/>
      <c r="D814"/>
      <c r="E814"/>
      <c r="F814"/>
      <c r="G814"/>
      <c r="H814"/>
      <c r="I814"/>
      <c r="J814"/>
      <c r="K814"/>
      <c r="L814"/>
      <c r="M814"/>
      <c r="N814"/>
      <c r="O814"/>
      <c r="P814"/>
      <c r="Q814"/>
      <c r="R814"/>
      <c r="S814"/>
      <c r="T814"/>
      <c r="U814"/>
      <c r="V814"/>
      <c r="W814"/>
      <c r="X814"/>
      <c r="Y814"/>
      <c r="Z814"/>
      <c r="AA814"/>
      <c r="AB814"/>
      <c r="AC814"/>
      <c r="AD814"/>
      <c r="AE814"/>
      <c r="AF814"/>
      <c r="AG814"/>
      <c r="AH814"/>
      <c r="AI814"/>
      <c r="AJ814"/>
      <c r="AK814"/>
      <c r="AL814"/>
      <c r="AM814"/>
      <c r="AN814"/>
      <c r="AO814"/>
      <c r="AP814"/>
    </row>
    <row r="815" spans="1:42" ht="15">
      <c r="A815"/>
      <c r="B815"/>
      <c r="C815"/>
      <c r="D815"/>
      <c r="E815"/>
      <c r="F815"/>
      <c r="G815"/>
      <c r="H815"/>
      <c r="I815"/>
      <c r="J815"/>
      <c r="K815"/>
      <c r="L815"/>
      <c r="M815"/>
      <c r="N815"/>
      <c r="O815"/>
      <c r="P815"/>
      <c r="Q815"/>
      <c r="R815"/>
      <c r="S815"/>
      <c r="T815"/>
      <c r="U815"/>
      <c r="V815"/>
      <c r="W815"/>
      <c r="X815"/>
      <c r="Y815"/>
      <c r="Z815"/>
      <c r="AA815"/>
      <c r="AB815"/>
      <c r="AC815"/>
      <c r="AD815"/>
      <c r="AE815"/>
      <c r="AF815"/>
      <c r="AG815"/>
      <c r="AH815"/>
      <c r="AI815"/>
      <c r="AJ815"/>
      <c r="AK815"/>
      <c r="AL815"/>
      <c r="AM815"/>
      <c r="AN815"/>
      <c r="AO815"/>
      <c r="AP815"/>
    </row>
    <row r="816" spans="1:42" ht="15">
      <c r="A816"/>
      <c r="B816"/>
      <c r="C816"/>
      <c r="D816"/>
      <c r="E816"/>
      <c r="F816"/>
      <c r="G816"/>
      <c r="H816"/>
      <c r="I816"/>
      <c r="J816"/>
      <c r="K816"/>
      <c r="L816"/>
      <c r="M816"/>
      <c r="N816"/>
      <c r="O816"/>
      <c r="P816"/>
      <c r="Q816"/>
      <c r="R816"/>
      <c r="S816"/>
      <c r="T816"/>
      <c r="U816"/>
      <c r="V816"/>
      <c r="W816"/>
      <c r="X816"/>
      <c r="Y816"/>
      <c r="Z816"/>
      <c r="AA816"/>
      <c r="AB816"/>
      <c r="AC816"/>
      <c r="AD816"/>
      <c r="AE816"/>
      <c r="AF816"/>
      <c r="AG816"/>
      <c r="AH816"/>
      <c r="AI816"/>
      <c r="AJ816"/>
      <c r="AK816"/>
      <c r="AL816"/>
      <c r="AM816"/>
      <c r="AN816"/>
      <c r="AO816"/>
      <c r="AP816"/>
    </row>
    <row r="817" spans="1:42" ht="15">
      <c r="A817"/>
      <c r="B817"/>
      <c r="C817"/>
      <c r="D817"/>
      <c r="E817"/>
      <c r="F817"/>
      <c r="G817"/>
      <c r="H817"/>
      <c r="I817"/>
      <c r="J817"/>
      <c r="K817"/>
      <c r="L817"/>
      <c r="M817"/>
      <c r="N817"/>
      <c r="O817"/>
      <c r="P817"/>
      <c r="Q817"/>
      <c r="R817"/>
      <c r="S817"/>
      <c r="T817"/>
      <c r="U817"/>
      <c r="V817"/>
      <c r="W817"/>
      <c r="X817"/>
      <c r="Y817"/>
      <c r="Z817"/>
      <c r="AA817"/>
      <c r="AB817"/>
      <c r="AC817"/>
      <c r="AD817"/>
      <c r="AE817"/>
      <c r="AF817"/>
      <c r="AG817"/>
      <c r="AH817"/>
      <c r="AI817"/>
      <c r="AJ817"/>
      <c r="AK817"/>
      <c r="AL817"/>
      <c r="AM817"/>
      <c r="AN817"/>
      <c r="AO817"/>
      <c r="AP817"/>
    </row>
    <row r="818" spans="1:42" ht="15">
      <c r="A818"/>
      <c r="B818"/>
      <c r="C818"/>
      <c r="D818"/>
      <c r="E818"/>
      <c r="F818"/>
      <c r="G818"/>
      <c r="H818"/>
      <c r="I818"/>
      <c r="J818"/>
      <c r="K818"/>
      <c r="L818"/>
      <c r="M818"/>
      <c r="N818"/>
      <c r="O818"/>
      <c r="P818"/>
      <c r="Q818"/>
      <c r="R818"/>
      <c r="S818"/>
      <c r="T818"/>
      <c r="U818"/>
      <c r="V818"/>
      <c r="W818"/>
      <c r="X818"/>
      <c r="Y818"/>
      <c r="Z818"/>
      <c r="AA818"/>
      <c r="AB818"/>
      <c r="AC818"/>
      <c r="AD818"/>
      <c r="AE818"/>
      <c r="AF818"/>
      <c r="AG818"/>
      <c r="AH818"/>
      <c r="AI818"/>
      <c r="AJ818"/>
      <c r="AK818"/>
      <c r="AL818"/>
      <c r="AM818"/>
      <c r="AN818"/>
      <c r="AO818"/>
      <c r="AP818"/>
    </row>
    <row r="819" spans="1:42" ht="15">
      <c r="A819"/>
      <c r="B819"/>
      <c r="C819"/>
      <c r="D819"/>
      <c r="E819"/>
      <c r="F819"/>
      <c r="G819"/>
      <c r="H819"/>
      <c r="I819"/>
      <c r="J819"/>
      <c r="K819"/>
      <c r="L819"/>
      <c r="M819"/>
      <c r="N819"/>
      <c r="O819"/>
      <c r="P819"/>
      <c r="Q819"/>
      <c r="R819"/>
      <c r="S819"/>
      <c r="T819"/>
      <c r="U819"/>
      <c r="V819"/>
      <c r="W819"/>
      <c r="X819"/>
      <c r="Y819"/>
      <c r="Z819"/>
      <c r="AA819"/>
      <c r="AB819"/>
      <c r="AC819"/>
      <c r="AD819"/>
      <c r="AE819"/>
      <c r="AF819"/>
      <c r="AG819"/>
      <c r="AH819"/>
      <c r="AI819"/>
      <c r="AJ819"/>
      <c r="AK819"/>
      <c r="AL819"/>
      <c r="AM819"/>
      <c r="AN819"/>
      <c r="AO819"/>
      <c r="AP819"/>
    </row>
    <row r="820" spans="1:42" ht="15">
      <c r="A820"/>
      <c r="B820"/>
      <c r="C820"/>
      <c r="D820"/>
      <c r="E820"/>
      <c r="F820"/>
      <c r="G820"/>
      <c r="H820"/>
      <c r="I820"/>
      <c r="J820"/>
      <c r="K820"/>
      <c r="L820"/>
      <c r="M820"/>
      <c r="N820"/>
      <c r="O820"/>
      <c r="P820"/>
      <c r="Q820"/>
      <c r="R820"/>
      <c r="S820"/>
      <c r="T820"/>
      <c r="U820"/>
      <c r="V820"/>
      <c r="W820"/>
      <c r="X820"/>
      <c r="Y820"/>
      <c r="Z820"/>
      <c r="AA820"/>
      <c r="AB820"/>
      <c r="AC820"/>
      <c r="AD820"/>
      <c r="AE820"/>
      <c r="AF820"/>
      <c r="AG820"/>
      <c r="AH820"/>
      <c r="AI820"/>
      <c r="AJ820"/>
      <c r="AK820"/>
      <c r="AL820"/>
      <c r="AM820"/>
      <c r="AN820"/>
      <c r="AO820"/>
      <c r="AP820"/>
    </row>
    <row r="821" spans="1:42" ht="15">
      <c r="A821"/>
      <c r="B821"/>
      <c r="C821"/>
      <c r="D821"/>
      <c r="E821"/>
      <c r="F821"/>
      <c r="G821"/>
      <c r="H821"/>
      <c r="I821"/>
      <c r="J821"/>
      <c r="K821"/>
      <c r="L821"/>
      <c r="M821"/>
      <c r="N821"/>
      <c r="O821"/>
      <c r="P821"/>
      <c r="Q821"/>
      <c r="R821"/>
      <c r="S821"/>
      <c r="T821"/>
      <c r="U821"/>
      <c r="V821"/>
      <c r="W821"/>
      <c r="X821"/>
      <c r="Y821"/>
      <c r="Z821"/>
      <c r="AA821"/>
      <c r="AB821"/>
      <c r="AC821"/>
      <c r="AD821"/>
      <c r="AE821"/>
      <c r="AF821"/>
      <c r="AG821"/>
      <c r="AH821"/>
      <c r="AI821"/>
      <c r="AJ821"/>
      <c r="AK821"/>
      <c r="AL821"/>
      <c r="AM821"/>
      <c r="AN821"/>
      <c r="AO821"/>
      <c r="AP821"/>
    </row>
    <row r="822" spans="1:42" ht="15">
      <c r="A822"/>
      <c r="B822"/>
      <c r="C822"/>
      <c r="D822"/>
      <c r="E822"/>
      <c r="F822"/>
      <c r="G822"/>
      <c r="H822"/>
      <c r="I822"/>
      <c r="J822"/>
      <c r="K822"/>
      <c r="L822"/>
      <c r="M822"/>
      <c r="N822"/>
      <c r="O822"/>
      <c r="P822"/>
      <c r="Q822"/>
      <c r="R822"/>
      <c r="S822"/>
      <c r="T822"/>
      <c r="U822"/>
      <c r="V822"/>
      <c r="W822"/>
      <c r="X822"/>
      <c r="Y822"/>
      <c r="Z822"/>
      <c r="AA822"/>
      <c r="AB822"/>
      <c r="AC822"/>
      <c r="AD822"/>
      <c r="AE822"/>
      <c r="AF822"/>
      <c r="AG822"/>
      <c r="AH822"/>
      <c r="AI822"/>
      <c r="AJ822"/>
      <c r="AK822"/>
      <c r="AL822"/>
      <c r="AM822"/>
      <c r="AN822"/>
      <c r="AO822"/>
      <c r="AP822"/>
    </row>
    <row r="823" spans="1:42" ht="15">
      <c r="A823"/>
      <c r="B823"/>
      <c r="C823"/>
      <c r="D823"/>
      <c r="E823"/>
      <c r="F823"/>
      <c r="G823"/>
      <c r="H823"/>
      <c r="I823"/>
      <c r="J823"/>
      <c r="K823"/>
      <c r="L823"/>
      <c r="M823"/>
      <c r="N823"/>
      <c r="O823"/>
      <c r="P823"/>
      <c r="Q823"/>
      <c r="R823"/>
      <c r="S823"/>
      <c r="T823"/>
      <c r="U823"/>
      <c r="V823"/>
      <c r="W823"/>
      <c r="X823"/>
      <c r="Y823"/>
      <c r="Z823"/>
      <c r="AA823"/>
      <c r="AB823"/>
      <c r="AC823"/>
      <c r="AD823"/>
      <c r="AE823"/>
      <c r="AF823"/>
      <c r="AG823"/>
      <c r="AH823"/>
      <c r="AI823"/>
      <c r="AJ823"/>
      <c r="AK823"/>
      <c r="AL823"/>
      <c r="AM823"/>
      <c r="AN823"/>
      <c r="AO823"/>
      <c r="AP823"/>
    </row>
    <row r="824" spans="1:42" ht="15">
      <c r="A824"/>
      <c r="B824"/>
      <c r="C824"/>
      <c r="D824"/>
      <c r="E824"/>
      <c r="F824"/>
      <c r="G824"/>
      <c r="H824"/>
      <c r="I824"/>
      <c r="J824"/>
      <c r="K824"/>
      <c r="L824"/>
      <c r="M824"/>
      <c r="N824"/>
      <c r="O824"/>
      <c r="P824"/>
      <c r="Q824"/>
      <c r="R824"/>
      <c r="S824"/>
      <c r="T824"/>
      <c r="U824"/>
      <c r="V824"/>
      <c r="W824"/>
      <c r="X824"/>
      <c r="Y824"/>
      <c r="Z824"/>
      <c r="AA824"/>
      <c r="AB824"/>
      <c r="AC824"/>
      <c r="AD824"/>
      <c r="AE824"/>
      <c r="AF824"/>
      <c r="AG824"/>
      <c r="AH824"/>
      <c r="AI824"/>
      <c r="AJ824"/>
      <c r="AK824"/>
      <c r="AL824"/>
      <c r="AM824"/>
      <c r="AN824"/>
      <c r="AO824"/>
      <c r="AP824"/>
    </row>
    <row r="825" spans="1:42" ht="15">
      <c r="A825"/>
      <c r="B825"/>
      <c r="C825"/>
      <c r="D825"/>
      <c r="E825"/>
      <c r="F825"/>
      <c r="G825"/>
      <c r="H825"/>
      <c r="I825"/>
      <c r="J825"/>
      <c r="K825"/>
      <c r="L825"/>
      <c r="M825"/>
      <c r="N825"/>
      <c r="O825"/>
      <c r="P825"/>
      <c r="Q825"/>
      <c r="R825"/>
      <c r="S825"/>
      <c r="T825"/>
      <c r="U825"/>
      <c r="V825"/>
      <c r="W825"/>
      <c r="X825"/>
      <c r="Y825"/>
      <c r="Z825"/>
      <c r="AA825"/>
      <c r="AB825"/>
      <c r="AC825"/>
      <c r="AD825"/>
      <c r="AE825"/>
      <c r="AF825"/>
      <c r="AG825"/>
      <c r="AH825"/>
      <c r="AI825"/>
      <c r="AJ825"/>
      <c r="AK825"/>
      <c r="AL825"/>
      <c r="AM825"/>
      <c r="AN825"/>
      <c r="AO825"/>
      <c r="AP825"/>
    </row>
    <row r="826" spans="1:42" ht="15">
      <c r="A826"/>
      <c r="B826"/>
      <c r="C826"/>
      <c r="D826"/>
      <c r="E826"/>
      <c r="F826"/>
      <c r="G826"/>
      <c r="H826"/>
      <c r="I826"/>
      <c r="J826"/>
      <c r="K826"/>
      <c r="L826"/>
      <c r="M826"/>
      <c r="N826"/>
      <c r="O826"/>
      <c r="P826"/>
      <c r="Q826"/>
      <c r="R826"/>
      <c r="S826"/>
      <c r="T826"/>
      <c r="U826"/>
      <c r="V826"/>
      <c r="W826"/>
      <c r="X826"/>
      <c r="Y826"/>
      <c r="Z826"/>
      <c r="AA826"/>
      <c r="AB826"/>
      <c r="AC826"/>
      <c r="AD826"/>
      <c r="AE826"/>
      <c r="AF826"/>
      <c r="AG826"/>
      <c r="AH826"/>
      <c r="AI826"/>
      <c r="AJ826"/>
      <c r="AK826"/>
      <c r="AL826"/>
      <c r="AM826"/>
      <c r="AN826"/>
      <c r="AO826"/>
      <c r="AP826"/>
    </row>
    <row r="827" spans="1:42" ht="15">
      <c r="A827"/>
      <c r="B827"/>
      <c r="C827"/>
      <c r="D827"/>
      <c r="E827"/>
      <c r="F827"/>
      <c r="G827"/>
      <c r="H827"/>
      <c r="I827"/>
      <c r="J827"/>
      <c r="K827"/>
      <c r="L827"/>
      <c r="M827"/>
      <c r="N827"/>
      <c r="O827"/>
      <c r="P827"/>
      <c r="Q827"/>
      <c r="R827"/>
      <c r="S827"/>
      <c r="T827"/>
      <c r="U827"/>
      <c r="V827"/>
      <c r="W827"/>
      <c r="X827"/>
      <c r="Y827"/>
      <c r="Z827"/>
      <c r="AA827"/>
      <c r="AB827"/>
      <c r="AC827"/>
      <c r="AD827"/>
      <c r="AE827"/>
      <c r="AF827"/>
      <c r="AG827"/>
      <c r="AH827"/>
      <c r="AI827"/>
      <c r="AJ827"/>
      <c r="AK827"/>
      <c r="AL827"/>
      <c r="AM827"/>
      <c r="AN827"/>
      <c r="AO827"/>
      <c r="AP827"/>
    </row>
    <row r="828" spans="1:42" ht="15">
      <c r="A828"/>
      <c r="B828"/>
      <c r="C828"/>
      <c r="D828"/>
      <c r="E828"/>
      <c r="F828"/>
      <c r="G828"/>
      <c r="H828"/>
      <c r="I828"/>
      <c r="J828"/>
      <c r="K828"/>
      <c r="L828"/>
      <c r="M828"/>
      <c r="N828"/>
      <c r="O828"/>
      <c r="P828"/>
      <c r="Q828"/>
      <c r="R828"/>
      <c r="S828"/>
      <c r="T828"/>
      <c r="U828"/>
      <c r="V828"/>
      <c r="W828"/>
      <c r="X828"/>
      <c r="Y828"/>
      <c r="Z828"/>
      <c r="AA828"/>
      <c r="AB828"/>
      <c r="AC828"/>
      <c r="AD828"/>
      <c r="AE828"/>
      <c r="AF828"/>
      <c r="AG828"/>
      <c r="AH828"/>
      <c r="AI828"/>
      <c r="AJ828"/>
      <c r="AK828"/>
      <c r="AL828"/>
      <c r="AM828"/>
      <c r="AN828"/>
      <c r="AO828"/>
      <c r="AP828"/>
    </row>
    <row r="829" spans="1:42" ht="15">
      <c r="A829"/>
      <c r="B829"/>
      <c r="C829"/>
      <c r="D829"/>
      <c r="E829"/>
      <c r="F829"/>
      <c r="G829"/>
      <c r="H829"/>
      <c r="I829"/>
      <c r="J829"/>
      <c r="K829"/>
      <c r="L829"/>
      <c r="M829"/>
      <c r="N829"/>
      <c r="O829"/>
      <c r="P829"/>
      <c r="Q829"/>
      <c r="R829"/>
      <c r="S829"/>
      <c r="T829"/>
      <c r="U829"/>
      <c r="V829"/>
      <c r="W829"/>
      <c r="X829"/>
      <c r="Y829"/>
      <c r="Z829"/>
      <c r="AA829"/>
      <c r="AB829"/>
      <c r="AC829"/>
      <c r="AD829"/>
      <c r="AE829"/>
      <c r="AF829"/>
      <c r="AG829"/>
      <c r="AH829"/>
      <c r="AI829"/>
      <c r="AJ829"/>
      <c r="AK829"/>
      <c r="AL829"/>
      <c r="AM829"/>
      <c r="AN829"/>
      <c r="AO829"/>
      <c r="AP829"/>
    </row>
    <row r="830" spans="1:42" ht="15">
      <c r="A830"/>
      <c r="B830"/>
      <c r="C830"/>
      <c r="D830"/>
      <c r="E830"/>
      <c r="F830"/>
      <c r="G830"/>
      <c r="H830"/>
      <c r="I830"/>
      <c r="J830"/>
      <c r="K830"/>
      <c r="L830"/>
      <c r="M830"/>
      <c r="N830"/>
      <c r="O830"/>
      <c r="P830"/>
      <c r="Q830"/>
      <c r="R830"/>
      <c r="S830"/>
      <c r="T830"/>
      <c r="U830"/>
      <c r="V830"/>
      <c r="W830"/>
      <c r="X830"/>
      <c r="Y830"/>
      <c r="Z830"/>
      <c r="AA830"/>
      <c r="AB830"/>
      <c r="AC830"/>
      <c r="AD830"/>
      <c r="AE830"/>
      <c r="AF830"/>
      <c r="AG830"/>
      <c r="AH830"/>
      <c r="AI830"/>
      <c r="AJ830"/>
      <c r="AK830"/>
      <c r="AL830"/>
      <c r="AM830"/>
      <c r="AN830"/>
      <c r="AO830"/>
      <c r="AP830"/>
    </row>
    <row r="831" spans="1:42" ht="15">
      <c r="A831"/>
      <c r="B831"/>
      <c r="C831"/>
      <c r="D831"/>
      <c r="E831"/>
      <c r="F831"/>
      <c r="G831"/>
      <c r="H831"/>
      <c r="I831"/>
      <c r="J831"/>
      <c r="K831"/>
      <c r="L831"/>
      <c r="M831"/>
      <c r="N831"/>
      <c r="O831"/>
      <c r="P831"/>
      <c r="Q831"/>
      <c r="R831"/>
      <c r="S831"/>
      <c r="T831"/>
      <c r="U831"/>
      <c r="V831"/>
      <c r="W831"/>
      <c r="X831"/>
      <c r="Y831"/>
      <c r="Z831"/>
      <c r="AA831"/>
      <c r="AB831"/>
      <c r="AC831"/>
      <c r="AD831"/>
      <c r="AE831"/>
      <c r="AF831"/>
      <c r="AG831"/>
      <c r="AH831"/>
      <c r="AI831"/>
      <c r="AJ831"/>
      <c r="AK831"/>
      <c r="AL831"/>
      <c r="AM831"/>
      <c r="AN831"/>
      <c r="AO831"/>
      <c r="AP831"/>
    </row>
    <row r="832" spans="1:42" ht="15">
      <c r="A832"/>
      <c r="B832"/>
      <c r="C832"/>
      <c r="D832"/>
      <c r="E832"/>
      <c r="F832"/>
      <c r="G832"/>
      <c r="H832"/>
      <c r="I832"/>
      <c r="J832"/>
      <c r="K832"/>
      <c r="L832"/>
      <c r="M832"/>
      <c r="N832"/>
      <c r="O832"/>
      <c r="P832"/>
      <c r="Q832"/>
      <c r="R832"/>
      <c r="S832"/>
      <c r="T832"/>
      <c r="U832"/>
      <c r="V832"/>
      <c r="W832"/>
      <c r="X832"/>
      <c r="Y832"/>
      <c r="Z832"/>
      <c r="AA832"/>
      <c r="AB832"/>
      <c r="AC832"/>
      <c r="AD832"/>
      <c r="AE832"/>
      <c r="AF832"/>
      <c r="AG832"/>
      <c r="AH832"/>
      <c r="AI832"/>
      <c r="AJ832"/>
      <c r="AK832"/>
      <c r="AL832"/>
      <c r="AM832"/>
      <c r="AN832"/>
      <c r="AO832"/>
      <c r="AP832"/>
    </row>
    <row r="833" spans="1:42" ht="15">
      <c r="A833"/>
      <c r="B833"/>
      <c r="C833"/>
      <c r="D833"/>
      <c r="E833"/>
      <c r="F833"/>
      <c r="G833"/>
      <c r="H833"/>
      <c r="I833"/>
      <c r="J833"/>
      <c r="K833"/>
      <c r="L833"/>
      <c r="M833"/>
      <c r="N833"/>
      <c r="O833"/>
      <c r="P833"/>
      <c r="Q833"/>
      <c r="R833"/>
      <c r="S833"/>
      <c r="T833"/>
      <c r="U833"/>
      <c r="V833"/>
      <c r="W833"/>
      <c r="X833"/>
      <c r="Y833"/>
      <c r="Z833"/>
      <c r="AA833"/>
      <c r="AB833"/>
      <c r="AC833"/>
      <c r="AD833"/>
      <c r="AE833"/>
      <c r="AF833"/>
      <c r="AG833"/>
      <c r="AH833"/>
      <c r="AI833"/>
      <c r="AJ833"/>
      <c r="AK833"/>
      <c r="AL833"/>
      <c r="AM833"/>
      <c r="AN833"/>
      <c r="AO833"/>
      <c r="AP833"/>
    </row>
    <row r="834" spans="1:42" ht="15">
      <c r="A834"/>
      <c r="B834"/>
      <c r="C834"/>
      <c r="D834"/>
      <c r="E834"/>
      <c r="F834"/>
      <c r="G834"/>
      <c r="H834"/>
      <c r="I834"/>
      <c r="J834"/>
      <c r="K834"/>
      <c r="L834"/>
      <c r="M834"/>
      <c r="N834"/>
      <c r="O834"/>
      <c r="P834"/>
      <c r="Q834"/>
      <c r="R834"/>
      <c r="S834"/>
      <c r="T834"/>
      <c r="U834"/>
      <c r="V834"/>
      <c r="W834"/>
      <c r="X834"/>
      <c r="Y834"/>
      <c r="Z834"/>
      <c r="AA834"/>
      <c r="AB834"/>
      <c r="AC834"/>
      <c r="AD834"/>
      <c r="AE834"/>
      <c r="AF834"/>
      <c r="AG834"/>
      <c r="AH834"/>
      <c r="AI834"/>
      <c r="AJ834"/>
      <c r="AK834"/>
      <c r="AL834"/>
      <c r="AM834"/>
      <c r="AN834"/>
      <c r="AO834"/>
      <c r="AP834"/>
    </row>
    <row r="835" spans="1:42" ht="15">
      <c r="A835"/>
      <c r="B835"/>
      <c r="C835"/>
      <c r="D835"/>
      <c r="E835"/>
      <c r="F835"/>
      <c r="G835"/>
      <c r="H835"/>
      <c r="I835"/>
      <c r="J835"/>
      <c r="K835"/>
      <c r="L835"/>
      <c r="M835"/>
      <c r="N835"/>
      <c r="O835"/>
      <c r="P835"/>
      <c r="Q835"/>
      <c r="R835"/>
      <c r="S835"/>
      <c r="T835"/>
      <c r="U835"/>
      <c r="V835"/>
      <c r="W835"/>
      <c r="X835"/>
      <c r="Y835"/>
      <c r="Z835"/>
      <c r="AA835"/>
      <c r="AB835"/>
      <c r="AC835"/>
      <c r="AD835"/>
      <c r="AE835"/>
      <c r="AF835"/>
      <c r="AG835"/>
      <c r="AH835"/>
      <c r="AI835"/>
      <c r="AJ835"/>
      <c r="AK835"/>
      <c r="AL835"/>
      <c r="AM835"/>
      <c r="AN835"/>
      <c r="AO835"/>
      <c r="AP835"/>
    </row>
    <row r="836" spans="1:42" ht="15">
      <c r="A836"/>
      <c r="B836"/>
      <c r="C836"/>
      <c r="D836"/>
      <c r="E836"/>
      <c r="F836"/>
      <c r="G836"/>
      <c r="H836"/>
      <c r="I836"/>
      <c r="J836"/>
      <c r="K836"/>
      <c r="L836"/>
      <c r="M836"/>
      <c r="N836"/>
      <c r="O836"/>
      <c r="P836"/>
      <c r="Q836"/>
      <c r="R836"/>
      <c r="S836"/>
      <c r="T836"/>
      <c r="U836"/>
      <c r="V836"/>
      <c r="W836"/>
      <c r="X836"/>
      <c r="Y836"/>
      <c r="Z836"/>
      <c r="AA836"/>
      <c r="AB836"/>
      <c r="AC836"/>
      <c r="AD836"/>
      <c r="AE836"/>
      <c r="AF836"/>
      <c r="AG836"/>
      <c r="AH836"/>
      <c r="AI836"/>
      <c r="AJ836"/>
      <c r="AK836"/>
      <c r="AL836"/>
      <c r="AM836"/>
      <c r="AN836"/>
      <c r="AO836"/>
      <c r="AP836"/>
    </row>
    <row r="837" spans="1:42" ht="15">
      <c r="A837"/>
      <c r="B837"/>
      <c r="C837"/>
      <c r="D837"/>
      <c r="E837"/>
      <c r="F837"/>
      <c r="G837"/>
      <c r="H837"/>
      <c r="I837"/>
      <c r="J837"/>
      <c r="K837"/>
      <c r="L837"/>
      <c r="M837"/>
      <c r="N837"/>
      <c r="O837"/>
      <c r="P837"/>
      <c r="Q837"/>
      <c r="R837"/>
      <c r="S837"/>
      <c r="T837"/>
      <c r="U837"/>
      <c r="V837"/>
      <c r="W837"/>
      <c r="X837"/>
      <c r="Y837"/>
      <c r="Z837"/>
      <c r="AA837"/>
      <c r="AB837"/>
      <c r="AC837"/>
      <c r="AD837"/>
      <c r="AE837"/>
      <c r="AF837"/>
      <c r="AG837"/>
      <c r="AH837"/>
      <c r="AI837"/>
      <c r="AJ837"/>
      <c r="AK837"/>
      <c r="AL837"/>
      <c r="AM837"/>
      <c r="AN837"/>
      <c r="AO837"/>
      <c r="AP837"/>
    </row>
    <row r="838" spans="1:42" ht="15">
      <c r="A838"/>
      <c r="B838"/>
      <c r="C838"/>
      <c r="D838"/>
      <c r="E838"/>
      <c r="F838"/>
      <c r="G838"/>
      <c r="H838"/>
      <c r="I838"/>
      <c r="J838"/>
      <c r="K838"/>
      <c r="L838"/>
      <c r="M838"/>
      <c r="N838"/>
      <c r="O838"/>
      <c r="P838"/>
      <c r="Q838"/>
      <c r="R838"/>
      <c r="S838"/>
      <c r="T838"/>
      <c r="U838"/>
      <c r="V838"/>
      <c r="W838"/>
      <c r="X838"/>
      <c r="Y838"/>
      <c r="Z838"/>
      <c r="AA838"/>
      <c r="AB838"/>
      <c r="AC838"/>
      <c r="AD838"/>
      <c r="AE838"/>
      <c r="AF838"/>
      <c r="AG838"/>
      <c r="AH838"/>
      <c r="AI838"/>
      <c r="AJ838"/>
      <c r="AK838"/>
      <c r="AL838"/>
      <c r="AM838"/>
      <c r="AN838"/>
      <c r="AO838"/>
      <c r="AP838"/>
    </row>
    <row r="839" spans="1:42" ht="15">
      <c r="A839"/>
      <c r="B839"/>
      <c r="C839"/>
      <c r="D839"/>
      <c r="E839"/>
      <c r="F839"/>
      <c r="G839"/>
      <c r="H839"/>
      <c r="I839"/>
      <c r="J839"/>
      <c r="K839"/>
      <c r="L839"/>
      <c r="M839"/>
      <c r="N839"/>
      <c r="O839"/>
      <c r="P839"/>
      <c r="Q839"/>
      <c r="R839"/>
      <c r="S839"/>
      <c r="T839"/>
      <c r="U839"/>
      <c r="V839"/>
      <c r="W839"/>
      <c r="X839"/>
      <c r="Y839"/>
      <c r="Z839"/>
      <c r="AA839"/>
      <c r="AB839"/>
      <c r="AC839"/>
      <c r="AD839"/>
      <c r="AE839"/>
      <c r="AF839"/>
      <c r="AG839"/>
      <c r="AH839"/>
      <c r="AI839"/>
      <c r="AJ839"/>
      <c r="AK839"/>
      <c r="AL839"/>
      <c r="AM839"/>
      <c r="AN839"/>
      <c r="AO839"/>
      <c r="AP839"/>
    </row>
    <row r="840" spans="1:42" ht="15">
      <c r="A840"/>
      <c r="B840"/>
      <c r="C840"/>
      <c r="D840"/>
      <c r="E840"/>
      <c r="F840"/>
      <c r="G840"/>
      <c r="H840"/>
      <c r="I840"/>
      <c r="J840"/>
      <c r="K840"/>
      <c r="L840"/>
      <c r="M840"/>
      <c r="N840"/>
      <c r="O840"/>
      <c r="P840"/>
      <c r="Q840"/>
      <c r="R840"/>
      <c r="S840"/>
      <c r="T840"/>
      <c r="U840"/>
      <c r="V840"/>
      <c r="W840"/>
      <c r="X840"/>
      <c r="Y840"/>
      <c r="Z840"/>
      <c r="AA840"/>
      <c r="AB840"/>
      <c r="AC840"/>
      <c r="AD840"/>
      <c r="AE840"/>
      <c r="AF840"/>
      <c r="AG840"/>
      <c r="AH840"/>
      <c r="AI840"/>
      <c r="AJ840"/>
      <c r="AK840"/>
      <c r="AL840"/>
      <c r="AM840"/>
      <c r="AN840"/>
      <c r="AO840"/>
      <c r="AP840"/>
    </row>
    <row r="841" spans="1:42" ht="15">
      <c r="A841"/>
      <c r="B841"/>
      <c r="C841"/>
      <c r="D841"/>
      <c r="E841"/>
      <c r="F841"/>
      <c r="G841"/>
      <c r="H841"/>
      <c r="I841"/>
      <c r="J841"/>
      <c r="K841"/>
      <c r="L841"/>
      <c r="M841"/>
      <c r="N841"/>
      <c r="O841"/>
      <c r="P841"/>
      <c r="Q841"/>
      <c r="R841"/>
      <c r="S841"/>
      <c r="T841"/>
      <c r="U841"/>
      <c r="V841"/>
      <c r="W841"/>
      <c r="X841"/>
      <c r="Y841"/>
      <c r="Z841"/>
      <c r="AA841"/>
      <c r="AB841"/>
      <c r="AC841"/>
      <c r="AD841"/>
      <c r="AE841"/>
      <c r="AF841"/>
      <c r="AG841"/>
      <c r="AH841"/>
      <c r="AI841"/>
      <c r="AJ841"/>
      <c r="AK841"/>
      <c r="AL841"/>
      <c r="AM841"/>
      <c r="AN841"/>
      <c r="AO841"/>
      <c r="AP841"/>
    </row>
    <row r="842" spans="1:42" ht="15">
      <c r="A842"/>
      <c r="B842"/>
      <c r="C842"/>
      <c r="D842"/>
      <c r="E842"/>
      <c r="F842"/>
      <c r="G842"/>
      <c r="H842"/>
      <c r="I842"/>
      <c r="J842"/>
      <c r="K842"/>
      <c r="L842"/>
      <c r="M842"/>
      <c r="N842"/>
      <c r="O842"/>
      <c r="P842"/>
      <c r="Q842"/>
      <c r="R842"/>
      <c r="S842"/>
      <c r="T842"/>
      <c r="U842"/>
      <c r="V842"/>
      <c r="W842"/>
      <c r="X842"/>
      <c r="Y842"/>
      <c r="Z842"/>
      <c r="AA842"/>
      <c r="AB842"/>
      <c r="AC842"/>
      <c r="AD842"/>
      <c r="AE842"/>
      <c r="AF842"/>
      <c r="AG842"/>
      <c r="AH842"/>
      <c r="AI842"/>
      <c r="AJ842"/>
      <c r="AK842"/>
      <c r="AL842"/>
      <c r="AM842"/>
      <c r="AN842"/>
      <c r="AO842"/>
      <c r="AP842"/>
    </row>
    <row r="843" spans="1:42" ht="15">
      <c r="A843"/>
      <c r="B843"/>
      <c r="C843"/>
      <c r="D843"/>
      <c r="E843"/>
      <c r="F843"/>
      <c r="G843"/>
      <c r="H843"/>
      <c r="I843"/>
      <c r="J843"/>
      <c r="K843"/>
      <c r="L843"/>
      <c r="M843"/>
      <c r="N843"/>
      <c r="O843"/>
      <c r="P843"/>
      <c r="Q843"/>
      <c r="R843"/>
      <c r="S843"/>
      <c r="T843"/>
      <c r="U843"/>
      <c r="V843"/>
      <c r="W843"/>
      <c r="X843"/>
      <c r="Y843"/>
      <c r="Z843"/>
      <c r="AA843"/>
      <c r="AB843"/>
      <c r="AC843"/>
      <c r="AD843"/>
      <c r="AE843"/>
      <c r="AF843"/>
      <c r="AG843"/>
      <c r="AH843"/>
      <c r="AI843"/>
      <c r="AJ843"/>
      <c r="AK843"/>
      <c r="AL843"/>
      <c r="AM843"/>
      <c r="AN843"/>
      <c r="AO843"/>
      <c r="AP843"/>
    </row>
    <row r="844" spans="1:42" ht="15">
      <c r="A844"/>
      <c r="B844"/>
      <c r="C844"/>
      <c r="D844"/>
      <c r="E844"/>
      <c r="F844"/>
      <c r="G844"/>
      <c r="H844"/>
      <c r="I844"/>
      <c r="J844"/>
      <c r="K844"/>
      <c r="L844"/>
      <c r="M844"/>
      <c r="N844"/>
      <c r="O844"/>
      <c r="P844"/>
      <c r="Q844"/>
      <c r="R844"/>
      <c r="S844"/>
      <c r="T844"/>
      <c r="U844"/>
      <c r="V844"/>
      <c r="W844"/>
      <c r="X844"/>
      <c r="Y844"/>
      <c r="Z844"/>
      <c r="AA844"/>
      <c r="AB844"/>
      <c r="AC844"/>
      <c r="AD844"/>
      <c r="AE844"/>
      <c r="AF844"/>
      <c r="AG844"/>
      <c r="AH844"/>
      <c r="AI844"/>
      <c r="AJ844"/>
      <c r="AK844"/>
      <c r="AL844"/>
      <c r="AM844"/>
      <c r="AN844"/>
      <c r="AO844"/>
      <c r="AP844"/>
    </row>
    <row r="845" spans="1:42" ht="15">
      <c r="A845"/>
      <c r="B845"/>
      <c r="C845"/>
      <c r="D845"/>
      <c r="E845"/>
      <c r="F845"/>
      <c r="G845"/>
      <c r="H845"/>
      <c r="I845"/>
      <c r="J845"/>
      <c r="K845"/>
      <c r="L845"/>
      <c r="M845"/>
      <c r="N845"/>
      <c r="O845"/>
      <c r="P845"/>
      <c r="Q845"/>
      <c r="R845"/>
      <c r="S845"/>
      <c r="T845"/>
      <c r="U845"/>
      <c r="V845"/>
      <c r="W845"/>
      <c r="X845"/>
      <c r="Y845"/>
      <c r="Z845"/>
      <c r="AA845"/>
      <c r="AB845"/>
      <c r="AC845"/>
      <c r="AD845"/>
      <c r="AE845"/>
      <c r="AF845"/>
      <c r="AG845"/>
      <c r="AH845"/>
      <c r="AI845"/>
      <c r="AJ845"/>
      <c r="AK845"/>
      <c r="AL845"/>
      <c r="AM845"/>
      <c r="AN845"/>
      <c r="AO845"/>
      <c r="AP845"/>
    </row>
    <row r="846" spans="1:42" ht="15">
      <c r="A846"/>
      <c r="B846"/>
      <c r="C846"/>
      <c r="D846"/>
      <c r="E846"/>
      <c r="F846"/>
      <c r="G846"/>
      <c r="H846"/>
      <c r="I846"/>
      <c r="J846"/>
      <c r="K846"/>
      <c r="L846"/>
      <c r="M846"/>
      <c r="N846"/>
      <c r="O846"/>
      <c r="P846"/>
      <c r="Q846"/>
      <c r="R846"/>
      <c r="S846"/>
      <c r="T846"/>
      <c r="U846"/>
      <c r="V846"/>
      <c r="W846"/>
      <c r="X846"/>
      <c r="Y846"/>
      <c r="Z846"/>
      <c r="AA846"/>
      <c r="AB846"/>
      <c r="AC846"/>
      <c r="AD846"/>
      <c r="AE846"/>
      <c r="AF846"/>
      <c r="AG846"/>
      <c r="AH846"/>
      <c r="AI846"/>
      <c r="AJ846"/>
      <c r="AK846"/>
      <c r="AL846"/>
      <c r="AM846"/>
      <c r="AN846"/>
      <c r="AO846"/>
      <c r="AP846"/>
    </row>
    <row r="847" spans="1:42" ht="15">
      <c r="A847"/>
      <c r="B847"/>
      <c r="C847"/>
      <c r="D847"/>
      <c r="E847"/>
      <c r="F847"/>
      <c r="G847"/>
      <c r="H847"/>
      <c r="I847"/>
      <c r="J847"/>
      <c r="K847"/>
      <c r="L847"/>
      <c r="M847"/>
      <c r="N847"/>
      <c r="O847"/>
      <c r="P847"/>
      <c r="Q847"/>
      <c r="R847"/>
      <c r="S847"/>
      <c r="T847"/>
      <c r="U847"/>
      <c r="V847"/>
      <c r="W847"/>
      <c r="X847"/>
      <c r="Y847"/>
      <c r="Z847"/>
      <c r="AA847"/>
      <c r="AB847"/>
      <c r="AC847"/>
      <c r="AD847"/>
      <c r="AE847"/>
      <c r="AF847"/>
      <c r="AG847"/>
      <c r="AH847"/>
      <c r="AI847"/>
      <c r="AJ847"/>
      <c r="AK847"/>
      <c r="AL847"/>
      <c r="AM847"/>
      <c r="AN847"/>
      <c r="AO847"/>
      <c r="AP847"/>
    </row>
    <row r="848" spans="1:42" ht="15">
      <c r="A848"/>
      <c r="B848"/>
      <c r="C848"/>
      <c r="D848"/>
      <c r="E848"/>
      <c r="F848"/>
      <c r="G848"/>
      <c r="H848"/>
      <c r="I848"/>
      <c r="J848"/>
      <c r="K848"/>
      <c r="L848"/>
      <c r="M848"/>
      <c r="N848"/>
      <c r="O848"/>
      <c r="P848"/>
      <c r="Q848"/>
      <c r="R848"/>
      <c r="S848"/>
      <c r="T848"/>
      <c r="U848"/>
      <c r="V848"/>
      <c r="W848"/>
      <c r="X848"/>
      <c r="Y848"/>
      <c r="Z848"/>
      <c r="AA848"/>
      <c r="AB848"/>
      <c r="AC848"/>
      <c r="AD848"/>
      <c r="AE848"/>
      <c r="AF848"/>
      <c r="AG848"/>
      <c r="AH848"/>
      <c r="AI848"/>
      <c r="AJ848"/>
      <c r="AK848"/>
      <c r="AL848"/>
      <c r="AM848"/>
      <c r="AN848"/>
      <c r="AO848"/>
      <c r="AP848"/>
    </row>
    <row r="849" spans="1:42" ht="15">
      <c r="A849"/>
      <c r="B849"/>
      <c r="C849"/>
      <c r="D849"/>
      <c r="E849"/>
      <c r="F849"/>
      <c r="G849"/>
      <c r="H849"/>
      <c r="I849"/>
      <c r="J849"/>
      <c r="K849"/>
      <c r="L849"/>
      <c r="M849"/>
      <c r="N849"/>
      <c r="O849"/>
      <c r="P849"/>
      <c r="Q849"/>
      <c r="R849"/>
      <c r="S849"/>
      <c r="T849"/>
      <c r="U849"/>
      <c r="V849"/>
      <c r="W849"/>
      <c r="X849"/>
      <c r="Y849"/>
      <c r="Z849"/>
      <c r="AA849"/>
      <c r="AB849"/>
      <c r="AC849"/>
      <c r="AD849"/>
      <c r="AE849"/>
      <c r="AF849"/>
      <c r="AG849"/>
      <c r="AH849"/>
      <c r="AI849"/>
      <c r="AJ849"/>
      <c r="AK849"/>
      <c r="AL849"/>
      <c r="AM849"/>
      <c r="AN849"/>
      <c r="AO849"/>
      <c r="AP849"/>
    </row>
    <row r="850" spans="1:42" ht="15">
      <c r="A850"/>
      <c r="B850"/>
      <c r="C850"/>
      <c r="D850"/>
      <c r="E850"/>
      <c r="F850"/>
      <c r="G850"/>
      <c r="H850"/>
      <c r="I850"/>
      <c r="J850"/>
      <c r="K850"/>
      <c r="L850"/>
      <c r="M850"/>
      <c r="N850"/>
      <c r="O850"/>
      <c r="P850"/>
      <c r="Q850"/>
      <c r="R850"/>
      <c r="S850"/>
      <c r="T850"/>
      <c r="U850"/>
      <c r="V850"/>
      <c r="W850"/>
      <c r="X850"/>
      <c r="Y850"/>
      <c r="Z850"/>
      <c r="AA850"/>
      <c r="AB850"/>
      <c r="AC850"/>
      <c r="AD850"/>
      <c r="AE850"/>
      <c r="AF850"/>
      <c r="AG850"/>
      <c r="AH850"/>
      <c r="AI850"/>
      <c r="AJ850"/>
      <c r="AK850"/>
      <c r="AL850"/>
      <c r="AM850"/>
      <c r="AN850"/>
      <c r="AO850"/>
      <c r="AP850"/>
    </row>
    <row r="851" spans="1:42" ht="15">
      <c r="A851"/>
      <c r="B851"/>
      <c r="C851"/>
      <c r="D851"/>
      <c r="E851"/>
      <c r="F851"/>
      <c r="G851"/>
      <c r="H851"/>
      <c r="I851"/>
      <c r="J851"/>
      <c r="K851"/>
      <c r="L851"/>
      <c r="M851"/>
      <c r="N851"/>
      <c r="O851"/>
      <c r="P851"/>
      <c r="Q851"/>
      <c r="R851"/>
      <c r="S851"/>
      <c r="T851"/>
      <c r="U851"/>
      <c r="V851"/>
      <c r="W851"/>
      <c r="X851"/>
      <c r="Y851"/>
      <c r="Z851"/>
      <c r="AA851"/>
      <c r="AB851"/>
      <c r="AC851"/>
      <c r="AD851"/>
      <c r="AE851"/>
      <c r="AF851"/>
      <c r="AG851"/>
      <c r="AH851"/>
      <c r="AI851"/>
      <c r="AJ851"/>
      <c r="AK851"/>
      <c r="AL851"/>
      <c r="AM851"/>
      <c r="AN851"/>
      <c r="AO851"/>
      <c r="AP851"/>
    </row>
    <row r="852" spans="1:42" ht="15">
      <c r="A852"/>
      <c r="B852"/>
      <c r="C852"/>
      <c r="D852"/>
      <c r="E852"/>
      <c r="F852"/>
      <c r="G852"/>
      <c r="H852"/>
      <c r="I852"/>
      <c r="J852"/>
      <c r="K852"/>
      <c r="L852"/>
      <c r="M852"/>
      <c r="N852"/>
      <c r="O852"/>
      <c r="P852"/>
      <c r="Q852"/>
      <c r="R852"/>
      <c r="S852"/>
      <c r="T852"/>
      <c r="U852"/>
      <c r="V852"/>
      <c r="W852"/>
      <c r="X852"/>
      <c r="Y852"/>
      <c r="Z852"/>
      <c r="AA852"/>
      <c r="AB852"/>
      <c r="AC852"/>
      <c r="AD852"/>
      <c r="AE852"/>
      <c r="AF852"/>
      <c r="AG852"/>
      <c r="AH852"/>
      <c r="AI852"/>
      <c r="AJ852"/>
      <c r="AK852"/>
      <c r="AL852"/>
      <c r="AM852"/>
      <c r="AN852"/>
      <c r="AO852"/>
      <c r="AP852"/>
    </row>
    <row r="853" spans="1:42" ht="15">
      <c r="A853"/>
      <c r="B853"/>
      <c r="C853"/>
      <c r="D853"/>
      <c r="E853"/>
      <c r="F853"/>
      <c r="G853"/>
      <c r="H853"/>
      <c r="I853"/>
      <c r="J853"/>
      <c r="K853"/>
      <c r="L853"/>
      <c r="M853"/>
      <c r="N853"/>
      <c r="O853"/>
      <c r="P853"/>
      <c r="Q853"/>
      <c r="R853"/>
      <c r="S853"/>
      <c r="T853"/>
      <c r="U853"/>
      <c r="V853"/>
      <c r="W853"/>
      <c r="X853"/>
      <c r="Y853"/>
      <c r="Z853"/>
      <c r="AA853"/>
      <c r="AB853"/>
      <c r="AC853"/>
      <c r="AD853"/>
      <c r="AE853"/>
      <c r="AF853"/>
      <c r="AG853"/>
      <c r="AH853"/>
      <c r="AI853"/>
      <c r="AJ853"/>
      <c r="AK853"/>
      <c r="AL853"/>
      <c r="AM853"/>
      <c r="AN853"/>
      <c r="AO853"/>
      <c r="AP853"/>
    </row>
    <row r="854" spans="1:42" ht="15">
      <c r="A854"/>
      <c r="B854"/>
      <c r="C854"/>
      <c r="D854"/>
      <c r="E854"/>
      <c r="F854"/>
      <c r="G854"/>
      <c r="H854"/>
      <c r="I854"/>
      <c r="J854"/>
      <c r="K854"/>
      <c r="L854"/>
      <c r="M854"/>
      <c r="N854"/>
      <c r="O854"/>
      <c r="P854"/>
      <c r="Q854"/>
      <c r="R854"/>
      <c r="S854"/>
      <c r="T854"/>
      <c r="U854"/>
      <c r="V854"/>
      <c r="W854"/>
      <c r="X854"/>
      <c r="Y854"/>
      <c r="Z854"/>
      <c r="AA854"/>
      <c r="AB854"/>
      <c r="AC854"/>
      <c r="AD854"/>
      <c r="AE854"/>
      <c r="AF854"/>
      <c r="AG854"/>
      <c r="AH854"/>
      <c r="AI854"/>
      <c r="AJ854"/>
      <c r="AK854"/>
      <c r="AL854"/>
      <c r="AM854"/>
      <c r="AN854"/>
      <c r="AO854"/>
      <c r="AP854"/>
    </row>
    <row r="855" spans="1:42" ht="15">
      <c r="A855"/>
      <c r="B855"/>
      <c r="C855"/>
      <c r="D855"/>
      <c r="E855"/>
      <c r="F855"/>
      <c r="G855"/>
      <c r="H855"/>
      <c r="I855"/>
      <c r="J855"/>
      <c r="K855"/>
      <c r="L855"/>
      <c r="M855"/>
      <c r="N855"/>
      <c r="O855"/>
      <c r="P855"/>
      <c r="Q855"/>
      <c r="R855"/>
      <c r="S855"/>
      <c r="T855"/>
      <c r="U855"/>
      <c r="V855"/>
      <c r="W855"/>
      <c r="X855"/>
      <c r="Y855"/>
      <c r="Z855"/>
      <c r="AA855"/>
      <c r="AB855"/>
      <c r="AC855"/>
      <c r="AD855"/>
      <c r="AE855"/>
      <c r="AF855"/>
      <c r="AG855"/>
      <c r="AH855"/>
      <c r="AI855"/>
      <c r="AJ855"/>
      <c r="AK855"/>
      <c r="AL855"/>
      <c r="AM855"/>
      <c r="AN855"/>
      <c r="AO855"/>
      <c r="AP855"/>
    </row>
    <row r="856" spans="1:42" ht="15">
      <c r="A856"/>
      <c r="B856"/>
      <c r="C856"/>
      <c r="D856"/>
      <c r="E856"/>
      <c r="F856"/>
      <c r="G856"/>
      <c r="H856"/>
      <c r="I856"/>
      <c r="J856"/>
      <c r="K856"/>
      <c r="L856"/>
      <c r="M856"/>
      <c r="N856"/>
      <c r="O856"/>
      <c r="P856"/>
      <c r="Q856"/>
      <c r="R856"/>
      <c r="S856"/>
      <c r="T856"/>
      <c r="U856"/>
      <c r="V856"/>
      <c r="W856"/>
      <c r="X856"/>
      <c r="Y856"/>
      <c r="Z856"/>
      <c r="AA856"/>
      <c r="AB856"/>
      <c r="AC856"/>
      <c r="AD856"/>
      <c r="AE856"/>
      <c r="AF856"/>
      <c r="AG856"/>
      <c r="AH856"/>
      <c r="AI856"/>
      <c r="AJ856"/>
      <c r="AK856"/>
      <c r="AL856"/>
      <c r="AM856"/>
      <c r="AN856"/>
      <c r="AO856"/>
      <c r="AP856"/>
    </row>
    <row r="857" spans="1:42" ht="15">
      <c r="A857"/>
      <c r="B857"/>
      <c r="C857"/>
      <c r="D857"/>
      <c r="E857"/>
      <c r="F857"/>
      <c r="G857"/>
      <c r="H857"/>
      <c r="I857"/>
      <c r="J857"/>
      <c r="K857"/>
      <c r="L857"/>
      <c r="M857"/>
      <c r="N857"/>
      <c r="O857"/>
      <c r="P857"/>
      <c r="Q857"/>
      <c r="R857"/>
      <c r="S857"/>
      <c r="T857"/>
      <c r="U857"/>
      <c r="V857"/>
      <c r="W857"/>
      <c r="X857"/>
      <c r="Y857"/>
      <c r="Z857"/>
      <c r="AA857"/>
      <c r="AB857"/>
      <c r="AC857"/>
      <c r="AD857"/>
      <c r="AE857"/>
      <c r="AF857"/>
      <c r="AG857"/>
      <c r="AH857"/>
      <c r="AI857"/>
      <c r="AJ857"/>
      <c r="AK857"/>
      <c r="AL857"/>
      <c r="AM857"/>
      <c r="AN857"/>
      <c r="AO857"/>
      <c r="AP857"/>
    </row>
    <row r="858" spans="1:42" ht="15">
      <c r="A858"/>
      <c r="B858"/>
      <c r="C858"/>
      <c r="D858"/>
      <c r="E858"/>
      <c r="F858"/>
      <c r="G858"/>
      <c r="H858"/>
      <c r="I858"/>
      <c r="J858"/>
      <c r="K858"/>
      <c r="L858"/>
      <c r="M858"/>
      <c r="N858"/>
      <c r="O858"/>
      <c r="P858"/>
      <c r="Q858"/>
      <c r="R858"/>
      <c r="S858"/>
      <c r="T858"/>
      <c r="U858"/>
      <c r="V858"/>
      <c r="W858"/>
      <c r="X858"/>
      <c r="Y858"/>
      <c r="Z858"/>
      <c r="AA858"/>
      <c r="AB858"/>
      <c r="AC858"/>
      <c r="AD858"/>
      <c r="AE858"/>
      <c r="AF858"/>
      <c r="AG858"/>
      <c r="AH858"/>
      <c r="AI858"/>
      <c r="AJ858"/>
      <c r="AK858"/>
      <c r="AL858"/>
      <c r="AM858"/>
      <c r="AN858"/>
      <c r="AO858"/>
      <c r="AP858"/>
    </row>
    <row r="859" spans="1:42" ht="15">
      <c r="A859"/>
      <c r="B859"/>
      <c r="C859"/>
      <c r="D859"/>
      <c r="E859"/>
      <c r="F859"/>
      <c r="G859"/>
      <c r="H859"/>
      <c r="I859"/>
      <c r="J859"/>
      <c r="K859"/>
      <c r="L859"/>
      <c r="M859"/>
      <c r="N859"/>
      <c r="O859"/>
      <c r="P859"/>
      <c r="Q859"/>
      <c r="R859"/>
      <c r="S859"/>
      <c r="T859"/>
      <c r="U859"/>
      <c r="V859"/>
      <c r="W859"/>
      <c r="X859"/>
      <c r="Y859"/>
      <c r="Z859"/>
      <c r="AA859"/>
      <c r="AB859"/>
      <c r="AC859"/>
      <c r="AD859"/>
      <c r="AE859"/>
      <c r="AF859"/>
      <c r="AG859"/>
      <c r="AH859"/>
      <c r="AI859"/>
      <c r="AJ859"/>
      <c r="AK859"/>
      <c r="AL859"/>
      <c r="AM859"/>
      <c r="AN859"/>
      <c r="AO859"/>
      <c r="AP859"/>
    </row>
    <row r="860" spans="1:42" ht="15">
      <c r="A860"/>
      <c r="B860"/>
      <c r="C860"/>
      <c r="D860"/>
      <c r="E860"/>
      <c r="F860"/>
      <c r="G860"/>
      <c r="H860"/>
      <c r="I860"/>
      <c r="J860"/>
      <c r="K860"/>
      <c r="L860"/>
      <c r="M860"/>
      <c r="N860"/>
      <c r="O860"/>
      <c r="P860"/>
      <c r="Q860"/>
      <c r="R860"/>
      <c r="S860"/>
      <c r="T860"/>
      <c r="U860"/>
      <c r="V860"/>
      <c r="W860"/>
      <c r="X860"/>
      <c r="Y860"/>
      <c r="Z860"/>
      <c r="AA860"/>
      <c r="AB860"/>
      <c r="AC860"/>
      <c r="AD860"/>
      <c r="AE860"/>
      <c r="AF860"/>
      <c r="AG860"/>
      <c r="AH860"/>
      <c r="AI860"/>
      <c r="AJ860"/>
      <c r="AK860"/>
      <c r="AL860"/>
      <c r="AM860"/>
      <c r="AN860"/>
      <c r="AO860"/>
      <c r="AP860"/>
    </row>
    <row r="861" spans="1:42" ht="15">
      <c r="A861"/>
      <c r="B861"/>
      <c r="C861"/>
      <c r="D861"/>
      <c r="E861"/>
      <c r="F861"/>
      <c r="G861"/>
      <c r="H861"/>
      <c r="I861"/>
      <c r="J861"/>
      <c r="K861"/>
      <c r="L861"/>
      <c r="M861"/>
      <c r="N861"/>
      <c r="O861"/>
      <c r="P861"/>
      <c r="Q861"/>
      <c r="R861"/>
      <c r="S861"/>
      <c r="T861"/>
      <c r="U861"/>
      <c r="V861"/>
      <c r="W861"/>
      <c r="X861"/>
      <c r="Y861"/>
      <c r="Z861"/>
      <c r="AA861"/>
      <c r="AB861"/>
      <c r="AC861"/>
      <c r="AD861"/>
      <c r="AE861"/>
      <c r="AF861"/>
      <c r="AG861"/>
      <c r="AH861"/>
      <c r="AI861"/>
      <c r="AJ861"/>
      <c r="AK861"/>
      <c r="AL861"/>
      <c r="AM861"/>
      <c r="AN861"/>
      <c r="AO861"/>
      <c r="AP861"/>
    </row>
    <row r="862" spans="1:42" ht="15">
      <c r="A862"/>
      <c r="B862"/>
      <c r="C862"/>
      <c r="D862"/>
      <c r="E862"/>
      <c r="F862"/>
      <c r="G862"/>
      <c r="H862"/>
      <c r="I862"/>
      <c r="J862"/>
      <c r="K862"/>
      <c r="L862"/>
      <c r="M862"/>
      <c r="N862"/>
      <c r="O862"/>
      <c r="P862"/>
      <c r="Q862"/>
      <c r="R862"/>
      <c r="S862"/>
      <c r="T862"/>
      <c r="U862"/>
      <c r="V862"/>
      <c r="W862"/>
      <c r="X862"/>
      <c r="Y862"/>
      <c r="Z862"/>
      <c r="AA862"/>
      <c r="AB862"/>
      <c r="AC862"/>
      <c r="AD862"/>
      <c r="AE862"/>
      <c r="AF862"/>
      <c r="AG862"/>
      <c r="AH862"/>
      <c r="AI862"/>
      <c r="AJ862"/>
      <c r="AK862"/>
      <c r="AL862"/>
      <c r="AM862"/>
      <c r="AN862"/>
      <c r="AO862"/>
      <c r="AP862"/>
    </row>
    <row r="863" spans="1:42" ht="15">
      <c r="A863"/>
      <c r="B863"/>
      <c r="C863"/>
      <c r="D863"/>
      <c r="E863"/>
      <c r="F863"/>
      <c r="G863"/>
      <c r="H863"/>
      <c r="I863"/>
      <c r="J863"/>
      <c r="K863"/>
      <c r="L863"/>
      <c r="M863"/>
      <c r="N863"/>
      <c r="O863"/>
      <c r="P863"/>
      <c r="Q863"/>
      <c r="R863"/>
      <c r="S863"/>
      <c r="T863"/>
      <c r="U863"/>
      <c r="V863"/>
      <c r="W863"/>
      <c r="X863"/>
      <c r="Y863"/>
      <c r="Z863"/>
      <c r="AA863"/>
      <c r="AB863"/>
      <c r="AC863"/>
      <c r="AD863"/>
      <c r="AE863"/>
      <c r="AF863"/>
      <c r="AG863"/>
      <c r="AH863"/>
      <c r="AI863"/>
      <c r="AJ863"/>
      <c r="AK863"/>
      <c r="AL863"/>
      <c r="AM863"/>
      <c r="AN863"/>
      <c r="AO863"/>
      <c r="AP863"/>
    </row>
    <row r="864" spans="1:42" ht="15">
      <c r="A864"/>
      <c r="B864"/>
      <c r="C864"/>
      <c r="D864"/>
      <c r="E864"/>
      <c r="F864"/>
      <c r="G864"/>
      <c r="H864"/>
      <c r="I864"/>
      <c r="J864"/>
      <c r="K864"/>
      <c r="L864"/>
      <c r="M864"/>
      <c r="N864"/>
      <c r="O864"/>
      <c r="P864"/>
      <c r="Q864"/>
      <c r="R864"/>
      <c r="S864"/>
      <c r="T864"/>
      <c r="U864"/>
      <c r="V864"/>
      <c r="W864"/>
      <c r="X864"/>
      <c r="Y864"/>
      <c r="Z864"/>
      <c r="AA864"/>
      <c r="AB864"/>
      <c r="AC864"/>
      <c r="AD864"/>
      <c r="AE864"/>
      <c r="AF864"/>
      <c r="AG864"/>
      <c r="AH864"/>
      <c r="AI864"/>
      <c r="AJ864"/>
      <c r="AK864"/>
      <c r="AL864"/>
      <c r="AM864"/>
      <c r="AN864"/>
      <c r="AO864"/>
      <c r="AP864"/>
    </row>
    <row r="865" spans="1:42" ht="15">
      <c r="A865"/>
      <c r="B865"/>
      <c r="C865"/>
      <c r="D865"/>
      <c r="E865"/>
      <c r="F865"/>
      <c r="G865"/>
      <c r="H865"/>
      <c r="I865"/>
      <c r="J865"/>
      <c r="K865"/>
      <c r="L865"/>
      <c r="M865"/>
      <c r="N865"/>
      <c r="O865"/>
      <c r="P865"/>
      <c r="Q865"/>
      <c r="R865"/>
      <c r="S865"/>
      <c r="T865"/>
      <c r="U865"/>
      <c r="V865"/>
      <c r="W865"/>
      <c r="X865"/>
      <c r="Y865"/>
      <c r="Z865"/>
      <c r="AA865"/>
      <c r="AB865"/>
      <c r="AC865"/>
      <c r="AD865"/>
      <c r="AE865"/>
      <c r="AF865"/>
      <c r="AG865"/>
      <c r="AH865"/>
      <c r="AI865"/>
      <c r="AJ865"/>
      <c r="AK865"/>
      <c r="AL865"/>
      <c r="AM865"/>
      <c r="AN865"/>
      <c r="AO865"/>
      <c r="AP865"/>
    </row>
    <row r="866" spans="1:42" ht="15">
      <c r="A866"/>
      <c r="B866"/>
      <c r="C866"/>
      <c r="D866"/>
      <c r="E866"/>
      <c r="F866"/>
      <c r="G866"/>
      <c r="H866"/>
      <c r="I866"/>
      <c r="J866"/>
      <c r="K866"/>
      <c r="L866"/>
      <c r="M866"/>
      <c r="N866"/>
      <c r="O866"/>
      <c r="P866"/>
      <c r="Q866"/>
      <c r="R866"/>
      <c r="S866"/>
      <c r="T866"/>
      <c r="U866"/>
      <c r="V866"/>
      <c r="W866"/>
      <c r="X866"/>
      <c r="Y866"/>
      <c r="Z866"/>
      <c r="AA866"/>
      <c r="AB866"/>
      <c r="AC866"/>
      <c r="AD866"/>
      <c r="AE866"/>
      <c r="AF866"/>
      <c r="AG866"/>
      <c r="AH866"/>
      <c r="AI866"/>
      <c r="AJ866"/>
      <c r="AK866"/>
      <c r="AL866"/>
      <c r="AM866"/>
      <c r="AN866"/>
      <c r="AO866"/>
      <c r="AP866"/>
    </row>
    <row r="867" spans="1:42" ht="15">
      <c r="A867"/>
      <c r="B867"/>
      <c r="C867"/>
      <c r="D867"/>
      <c r="E867"/>
      <c r="F867"/>
      <c r="G867"/>
      <c r="H867"/>
      <c r="I867"/>
      <c r="J867"/>
      <c r="K867"/>
      <c r="L867"/>
      <c r="M867"/>
      <c r="N867"/>
      <c r="O867"/>
      <c r="P867"/>
      <c r="Q867"/>
      <c r="R867"/>
      <c r="S867"/>
      <c r="T867"/>
      <c r="U867"/>
      <c r="V867"/>
      <c r="W867"/>
      <c r="X867"/>
      <c r="Y867"/>
      <c r="Z867"/>
      <c r="AA867"/>
      <c r="AB867"/>
      <c r="AC867"/>
      <c r="AD867"/>
      <c r="AE867"/>
      <c r="AF867"/>
      <c r="AG867"/>
      <c r="AH867"/>
      <c r="AI867"/>
      <c r="AJ867"/>
      <c r="AK867"/>
      <c r="AL867"/>
      <c r="AM867"/>
      <c r="AN867"/>
      <c r="AO867"/>
      <c r="AP867"/>
    </row>
    <row r="868" spans="1:42" ht="15">
      <c r="A868"/>
      <c r="B868"/>
      <c r="C868"/>
      <c r="D868"/>
      <c r="E868"/>
      <c r="F868"/>
      <c r="G868"/>
      <c r="H868"/>
      <c r="I868"/>
      <c r="J868"/>
      <c r="K868"/>
      <c r="L868"/>
      <c r="M868"/>
      <c r="N868"/>
      <c r="O868"/>
      <c r="P868"/>
      <c r="Q868"/>
      <c r="R868"/>
      <c r="S868"/>
      <c r="T868"/>
      <c r="U868"/>
      <c r="V868"/>
      <c r="W868"/>
      <c r="X868"/>
      <c r="Y868"/>
      <c r="Z868"/>
      <c r="AA868"/>
      <c r="AB868"/>
      <c r="AC868"/>
      <c r="AD868"/>
      <c r="AE868"/>
      <c r="AF868"/>
      <c r="AG868"/>
      <c r="AH868"/>
      <c r="AI868"/>
      <c r="AJ868"/>
      <c r="AK868"/>
      <c r="AL868"/>
      <c r="AM868"/>
      <c r="AN868"/>
      <c r="AO868"/>
      <c r="AP868"/>
    </row>
    <row r="869" spans="1:42" ht="15">
      <c r="A869"/>
      <c r="B869"/>
      <c r="C869"/>
      <c r="D869"/>
      <c r="E869"/>
      <c r="F869"/>
      <c r="G869"/>
      <c r="H869"/>
      <c r="I869"/>
      <c r="J869"/>
      <c r="K869"/>
      <c r="L869"/>
      <c r="M869"/>
      <c r="N869"/>
      <c r="O869"/>
      <c r="P869"/>
      <c r="Q869"/>
      <c r="R869"/>
      <c r="S869"/>
      <c r="T869"/>
      <c r="U869"/>
      <c r="V869"/>
      <c r="W869"/>
      <c r="X869"/>
      <c r="Y869"/>
      <c r="Z869"/>
      <c r="AA869"/>
      <c r="AB869"/>
      <c r="AC869"/>
      <c r="AD869"/>
      <c r="AE869"/>
      <c r="AF869"/>
      <c r="AG869"/>
      <c r="AH869"/>
      <c r="AI869"/>
      <c r="AJ869"/>
      <c r="AK869"/>
      <c r="AL869"/>
      <c r="AM869"/>
      <c r="AN869"/>
      <c r="AO869"/>
      <c r="AP869"/>
    </row>
    <row r="870" spans="1:42" ht="15">
      <c r="A870"/>
      <c r="B870"/>
      <c r="C870"/>
      <c r="D870"/>
      <c r="E870"/>
      <c r="F870"/>
      <c r="G870"/>
      <c r="H870"/>
      <c r="I870"/>
      <c r="J870"/>
      <c r="K870"/>
      <c r="L870"/>
      <c r="M870"/>
      <c r="N870"/>
      <c r="O870"/>
      <c r="P870"/>
      <c r="Q870"/>
      <c r="R870"/>
      <c r="S870"/>
      <c r="T870"/>
      <c r="U870"/>
      <c r="V870"/>
      <c r="W870"/>
      <c r="X870"/>
      <c r="Y870"/>
      <c r="Z870"/>
      <c r="AA870"/>
      <c r="AB870"/>
      <c r="AC870"/>
      <c r="AD870"/>
      <c r="AE870"/>
      <c r="AF870"/>
      <c r="AG870"/>
      <c r="AH870"/>
      <c r="AI870"/>
      <c r="AJ870"/>
      <c r="AK870"/>
      <c r="AL870"/>
      <c r="AM870"/>
      <c r="AN870"/>
      <c r="AO870"/>
      <c r="AP870"/>
    </row>
    <row r="871" spans="1:42" ht="15">
      <c r="A871"/>
      <c r="B871"/>
      <c r="C871"/>
      <c r="D871"/>
      <c r="E871"/>
      <c r="F871"/>
      <c r="G871"/>
      <c r="H871"/>
      <c r="I871"/>
      <c r="J871"/>
      <c r="K871"/>
      <c r="L871"/>
      <c r="M871"/>
      <c r="N871"/>
      <c r="O871"/>
      <c r="P871"/>
      <c r="Q871"/>
      <c r="R871"/>
      <c r="S871"/>
      <c r="T871"/>
      <c r="U871"/>
      <c r="V871"/>
      <c r="W871"/>
      <c r="X871"/>
      <c r="Y871"/>
      <c r="Z871"/>
      <c r="AA871"/>
      <c r="AB871"/>
      <c r="AC871"/>
      <c r="AD871"/>
      <c r="AE871"/>
      <c r="AF871"/>
      <c r="AG871"/>
      <c r="AH871"/>
      <c r="AI871"/>
      <c r="AJ871"/>
      <c r="AK871"/>
      <c r="AL871"/>
      <c r="AM871"/>
      <c r="AN871"/>
      <c r="AO871"/>
      <c r="AP871"/>
    </row>
    <row r="872" spans="1:42" ht="15">
      <c r="A872"/>
      <c r="B872"/>
      <c r="C872"/>
      <c r="D872"/>
      <c r="E872"/>
      <c r="F872"/>
      <c r="G872"/>
      <c r="H872"/>
      <c r="I872"/>
      <c r="J872"/>
      <c r="K872"/>
      <c r="L872"/>
      <c r="M872"/>
      <c r="N872"/>
      <c r="O872"/>
      <c r="P872"/>
      <c r="Q872"/>
      <c r="R872"/>
      <c r="S872"/>
      <c r="T872"/>
      <c r="U872"/>
      <c r="V872"/>
      <c r="W872"/>
      <c r="X872"/>
      <c r="Y872"/>
      <c r="Z872"/>
      <c r="AA872"/>
      <c r="AB872"/>
      <c r="AC872"/>
      <c r="AD872"/>
      <c r="AE872"/>
      <c r="AF872"/>
      <c r="AG872"/>
      <c r="AH872"/>
      <c r="AI872"/>
      <c r="AJ872"/>
      <c r="AK872"/>
      <c r="AL872"/>
      <c r="AM872"/>
      <c r="AN872"/>
      <c r="AO872"/>
      <c r="AP872"/>
    </row>
    <row r="873" spans="1:42" ht="15">
      <c r="A873"/>
      <c r="B873"/>
      <c r="C873"/>
      <c r="D873"/>
      <c r="E873"/>
      <c r="F873"/>
      <c r="G873"/>
      <c r="H873"/>
      <c r="I873"/>
      <c r="J873"/>
      <c r="K873"/>
      <c r="L873"/>
      <c r="M873"/>
      <c r="N873"/>
      <c r="O873"/>
      <c r="P873"/>
      <c r="Q873"/>
      <c r="R873"/>
      <c r="S873"/>
      <c r="T873"/>
      <c r="U873"/>
      <c r="V873"/>
      <c r="W873"/>
      <c r="X873"/>
      <c r="Y873"/>
      <c r="Z873"/>
      <c r="AA873"/>
      <c r="AB873"/>
      <c r="AC873"/>
      <c r="AD873"/>
      <c r="AE873"/>
      <c r="AF873"/>
      <c r="AG873"/>
      <c r="AH873"/>
      <c r="AI873"/>
      <c r="AJ873"/>
      <c r="AK873"/>
      <c r="AL873"/>
      <c r="AM873"/>
      <c r="AN873"/>
      <c r="AO873"/>
      <c r="AP873"/>
    </row>
    <row r="874" spans="1:42" ht="15">
      <c r="A874"/>
      <c r="B874"/>
      <c r="C874"/>
      <c r="D874"/>
      <c r="E874"/>
      <c r="F874"/>
      <c r="G874"/>
      <c r="H874"/>
      <c r="I874"/>
      <c r="J874"/>
      <c r="K874"/>
      <c r="L874"/>
      <c r="M874"/>
      <c r="N874"/>
      <c r="O874"/>
      <c r="P874"/>
      <c r="Q874"/>
      <c r="R874"/>
      <c r="S874"/>
      <c r="T874"/>
      <c r="U874"/>
      <c r="V874"/>
      <c r="W874"/>
      <c r="X874"/>
      <c r="Y874"/>
      <c r="Z874"/>
      <c r="AA874"/>
      <c r="AB874"/>
      <c r="AC874"/>
      <c r="AD874"/>
      <c r="AE874"/>
      <c r="AF874"/>
      <c r="AG874"/>
      <c r="AH874"/>
      <c r="AI874"/>
      <c r="AJ874"/>
      <c r="AK874"/>
      <c r="AL874"/>
      <c r="AM874"/>
      <c r="AN874"/>
      <c r="AO874"/>
      <c r="AP874"/>
    </row>
    <row r="875" spans="1:42" ht="15">
      <c r="A875"/>
      <c r="B875"/>
      <c r="C875"/>
      <c r="D875"/>
      <c r="E875"/>
      <c r="F875"/>
      <c r="G875"/>
      <c r="H875"/>
      <c r="I875"/>
      <c r="J875"/>
      <c r="K875"/>
      <c r="L875"/>
      <c r="M875"/>
      <c r="N875"/>
      <c r="O875"/>
      <c r="P875"/>
      <c r="Q875"/>
      <c r="R875"/>
      <c r="S875"/>
      <c r="T875"/>
      <c r="U875"/>
      <c r="V875"/>
      <c r="W875"/>
      <c r="X875"/>
      <c r="Y875"/>
      <c r="Z875"/>
      <c r="AA875"/>
      <c r="AB875"/>
      <c r="AC875"/>
      <c r="AD875"/>
      <c r="AE875"/>
      <c r="AF875"/>
      <c r="AG875"/>
      <c r="AH875"/>
      <c r="AI875"/>
      <c r="AJ875"/>
      <c r="AK875"/>
      <c r="AL875"/>
      <c r="AM875"/>
      <c r="AN875"/>
      <c r="AO875"/>
      <c r="AP875"/>
    </row>
    <row r="876" spans="1:42" ht="15">
      <c r="A876"/>
      <c r="B876"/>
      <c r="C876"/>
      <c r="D876"/>
      <c r="E876"/>
      <c r="F876"/>
      <c r="G876"/>
      <c r="H876"/>
      <c r="I876"/>
      <c r="J876"/>
      <c r="K876"/>
      <c r="L876"/>
      <c r="M876"/>
      <c r="N876"/>
      <c r="O876"/>
      <c r="P876"/>
      <c r="Q876"/>
      <c r="R876"/>
      <c r="S876"/>
      <c r="T876"/>
      <c r="U876"/>
      <c r="V876"/>
      <c r="W876"/>
      <c r="X876"/>
      <c r="Y876"/>
      <c r="Z876"/>
      <c r="AA876"/>
      <c r="AB876"/>
      <c r="AC876"/>
      <c r="AD876"/>
      <c r="AE876"/>
      <c r="AF876"/>
      <c r="AG876"/>
      <c r="AH876"/>
      <c r="AI876"/>
      <c r="AJ876"/>
      <c r="AK876"/>
      <c r="AL876"/>
      <c r="AM876"/>
      <c r="AN876"/>
      <c r="AO876"/>
      <c r="AP876"/>
    </row>
    <row r="877" spans="1:42" ht="15">
      <c r="A877"/>
      <c r="B877"/>
      <c r="C877"/>
      <c r="D877"/>
      <c r="E877"/>
      <c r="F877"/>
      <c r="G877"/>
      <c r="H877"/>
      <c r="I877"/>
      <c r="J877"/>
      <c r="K877"/>
      <c r="L877"/>
      <c r="M877"/>
      <c r="N877"/>
      <c r="O877"/>
      <c r="P877"/>
      <c r="Q877"/>
      <c r="R877"/>
      <c r="S877"/>
      <c r="T877"/>
      <c r="U877"/>
      <c r="V877"/>
      <c r="W877"/>
      <c r="X877"/>
      <c r="Y877"/>
      <c r="Z877"/>
      <c r="AA877"/>
      <c r="AB877"/>
      <c r="AC877"/>
      <c r="AD877"/>
      <c r="AE877"/>
      <c r="AF877"/>
      <c r="AG877"/>
      <c r="AH877"/>
      <c r="AI877"/>
      <c r="AJ877"/>
      <c r="AK877"/>
      <c r="AL877"/>
      <c r="AM877"/>
      <c r="AN877"/>
      <c r="AO877"/>
      <c r="AP877"/>
    </row>
    <row r="878" spans="1:42" ht="15">
      <c r="A878"/>
      <c r="B878"/>
      <c r="C878"/>
      <c r="D878"/>
      <c r="E878"/>
      <c r="F878"/>
      <c r="G878"/>
      <c r="H878"/>
      <c r="I878"/>
      <c r="J878"/>
      <c r="K878"/>
      <c r="L878"/>
      <c r="M878"/>
      <c r="N878"/>
      <c r="O878"/>
      <c r="P878"/>
      <c r="Q878"/>
      <c r="R878"/>
      <c r="S878"/>
      <c r="T878"/>
      <c r="U878"/>
      <c r="V878"/>
      <c r="W878"/>
      <c r="X878"/>
      <c r="Y878"/>
      <c r="Z878"/>
      <c r="AA878"/>
      <c r="AB878"/>
      <c r="AC878"/>
      <c r="AD878"/>
      <c r="AE878"/>
      <c r="AF878"/>
      <c r="AG878"/>
      <c r="AH878"/>
      <c r="AI878"/>
      <c r="AJ878"/>
      <c r="AK878"/>
      <c r="AL878"/>
      <c r="AM878"/>
      <c r="AN878"/>
      <c r="AO878"/>
      <c r="AP878"/>
    </row>
    <row r="879" spans="1:42" ht="15">
      <c r="A879"/>
      <c r="B879"/>
      <c r="C879"/>
      <c r="D879"/>
      <c r="E879"/>
      <c r="F879"/>
      <c r="G879"/>
      <c r="H879"/>
      <c r="I879"/>
      <c r="J879"/>
      <c r="K879"/>
      <c r="L879"/>
      <c r="M879"/>
      <c r="N879"/>
      <c r="O879"/>
      <c r="P879"/>
      <c r="Q879"/>
      <c r="R879"/>
      <c r="S879"/>
      <c r="T879"/>
      <c r="U879"/>
      <c r="V879"/>
      <c r="W879"/>
      <c r="X879"/>
      <c r="Y879"/>
      <c r="Z879"/>
      <c r="AA879"/>
      <c r="AB879"/>
      <c r="AC879"/>
      <c r="AD879"/>
      <c r="AE879"/>
      <c r="AF879"/>
      <c r="AG879"/>
      <c r="AH879"/>
      <c r="AI879"/>
      <c r="AJ879"/>
      <c r="AK879"/>
      <c r="AL879"/>
      <c r="AM879"/>
      <c r="AN879"/>
      <c r="AO879"/>
      <c r="AP879"/>
    </row>
    <row r="880" spans="1:42" ht="15">
      <c r="A880"/>
      <c r="B880"/>
      <c r="C880"/>
      <c r="D880"/>
      <c r="E880"/>
      <c r="F880"/>
      <c r="G880"/>
      <c r="H880"/>
      <c r="I880"/>
      <c r="J880"/>
      <c r="K880"/>
      <c r="L880"/>
      <c r="M880"/>
      <c r="N880"/>
      <c r="O880"/>
      <c r="P880"/>
      <c r="Q880"/>
      <c r="R880"/>
      <c r="S880"/>
      <c r="T880"/>
      <c r="U880"/>
      <c r="V880"/>
      <c r="W880"/>
      <c r="X880"/>
      <c r="Y880"/>
      <c r="Z880"/>
      <c r="AA880"/>
      <c r="AB880"/>
      <c r="AC880"/>
      <c r="AD880"/>
      <c r="AE880"/>
      <c r="AF880"/>
      <c r="AG880"/>
      <c r="AH880"/>
      <c r="AI880"/>
      <c r="AJ880"/>
      <c r="AK880"/>
      <c r="AL880"/>
      <c r="AM880"/>
      <c r="AN880"/>
      <c r="AO880"/>
      <c r="AP880"/>
    </row>
    <row r="881" spans="1:42" ht="15">
      <c r="A881"/>
      <c r="B881"/>
      <c r="C881"/>
      <c r="D881"/>
      <c r="E881"/>
      <c r="F881"/>
      <c r="G881"/>
      <c r="H881"/>
      <c r="I881"/>
      <c r="J881"/>
      <c r="K881"/>
      <c r="L881"/>
      <c r="M881"/>
      <c r="N881"/>
      <c r="O881"/>
      <c r="P881"/>
      <c r="Q881"/>
      <c r="R881"/>
      <c r="S881"/>
      <c r="T881"/>
      <c r="U881"/>
      <c r="V881"/>
      <c r="W881"/>
      <c r="X881"/>
      <c r="Y881"/>
      <c r="Z881"/>
      <c r="AA881"/>
      <c r="AB881"/>
      <c r="AC881"/>
      <c r="AD881"/>
      <c r="AE881"/>
      <c r="AF881"/>
      <c r="AG881"/>
      <c r="AH881"/>
      <c r="AI881"/>
      <c r="AJ881"/>
      <c r="AK881"/>
      <c r="AL881"/>
      <c r="AM881"/>
      <c r="AN881"/>
      <c r="AO881"/>
      <c r="AP881"/>
    </row>
    <row r="882" spans="1:42" ht="15">
      <c r="A882"/>
      <c r="B882"/>
      <c r="C882"/>
      <c r="D882"/>
      <c r="E882"/>
      <c r="F882"/>
      <c r="G882"/>
      <c r="H882"/>
      <c r="I882"/>
      <c r="J882"/>
      <c r="K882"/>
      <c r="L882"/>
      <c r="M882"/>
      <c r="N882"/>
      <c r="O882"/>
      <c r="P882"/>
      <c r="Q882"/>
      <c r="R882"/>
      <c r="S882"/>
      <c r="T882"/>
      <c r="U882"/>
      <c r="V882"/>
      <c r="W882"/>
      <c r="X882"/>
      <c r="Y882"/>
      <c r="Z882"/>
      <c r="AA882"/>
      <c r="AB882"/>
      <c r="AC882"/>
      <c r="AD882"/>
      <c r="AE882"/>
      <c r="AF882"/>
      <c r="AG882"/>
      <c r="AH882"/>
      <c r="AI882"/>
      <c r="AJ882"/>
      <c r="AK882"/>
      <c r="AL882"/>
      <c r="AM882"/>
      <c r="AN882"/>
      <c r="AO882"/>
      <c r="AP882"/>
    </row>
    <row r="883" spans="1:42" ht="15">
      <c r="A883"/>
      <c r="B883"/>
      <c r="C883"/>
      <c r="D883"/>
      <c r="E883"/>
      <c r="F883"/>
      <c r="G883"/>
      <c r="H883"/>
      <c r="I883"/>
      <c r="J883"/>
      <c r="K883"/>
      <c r="L883"/>
      <c r="M883"/>
      <c r="N883"/>
      <c r="O883"/>
      <c r="P883"/>
      <c r="Q883"/>
      <c r="R883"/>
      <c r="S883"/>
      <c r="T883"/>
      <c r="U883"/>
      <c r="V883"/>
      <c r="W883"/>
      <c r="X883"/>
      <c r="Y883"/>
      <c r="Z883"/>
      <c r="AA883"/>
      <c r="AB883"/>
      <c r="AC883"/>
      <c r="AD883"/>
      <c r="AE883"/>
      <c r="AF883"/>
      <c r="AG883"/>
      <c r="AH883"/>
      <c r="AI883"/>
      <c r="AJ883"/>
      <c r="AK883"/>
      <c r="AL883"/>
      <c r="AM883"/>
      <c r="AN883"/>
      <c r="AO883"/>
      <c r="AP883"/>
    </row>
    <row r="884" spans="1:42" ht="15">
      <c r="A884"/>
      <c r="B884"/>
      <c r="C884"/>
      <c r="D884"/>
      <c r="E884"/>
      <c r="F884"/>
      <c r="G884"/>
      <c r="H884"/>
      <c r="I884"/>
      <c r="J884"/>
      <c r="K884"/>
      <c r="L884"/>
      <c r="M884"/>
      <c r="N884"/>
      <c r="O884"/>
      <c r="P884"/>
      <c r="Q884"/>
      <c r="R884"/>
      <c r="S884"/>
      <c r="T884"/>
      <c r="U884"/>
      <c r="V884"/>
      <c r="W884"/>
      <c r="X884"/>
      <c r="Y884"/>
      <c r="Z884"/>
      <c r="AA884"/>
      <c r="AB884"/>
      <c r="AC884"/>
      <c r="AD884"/>
      <c r="AE884"/>
      <c r="AF884"/>
      <c r="AG884"/>
      <c r="AH884"/>
      <c r="AI884"/>
      <c r="AJ884"/>
      <c r="AK884"/>
      <c r="AL884"/>
      <c r="AM884"/>
      <c r="AN884"/>
      <c r="AO884"/>
      <c r="AP884"/>
    </row>
    <row r="885" spans="1:42" ht="15">
      <c r="A885"/>
      <c r="B885"/>
      <c r="C885"/>
      <c r="D885"/>
      <c r="E885"/>
      <c r="F885"/>
      <c r="G885"/>
      <c r="H885"/>
      <c r="I885"/>
      <c r="J885"/>
      <c r="K885"/>
      <c r="L885"/>
      <c r="M885"/>
      <c r="N885"/>
      <c r="O885"/>
      <c r="P885"/>
      <c r="Q885"/>
      <c r="R885"/>
      <c r="S885"/>
      <c r="T885"/>
      <c r="U885"/>
      <c r="V885"/>
      <c r="W885"/>
      <c r="X885"/>
      <c r="Y885"/>
      <c r="Z885"/>
      <c r="AA885"/>
      <c r="AB885"/>
      <c r="AC885"/>
      <c r="AD885"/>
      <c r="AE885"/>
      <c r="AF885"/>
      <c r="AG885"/>
      <c r="AH885"/>
      <c r="AI885"/>
      <c r="AJ885"/>
      <c r="AK885"/>
      <c r="AL885"/>
      <c r="AM885"/>
      <c r="AN885"/>
      <c r="AO885"/>
      <c r="AP885"/>
    </row>
    <row r="886" spans="1:42" ht="15">
      <c r="A886"/>
      <c r="B886"/>
      <c r="C886"/>
      <c r="D886"/>
      <c r="E886"/>
      <c r="F886"/>
      <c r="G886"/>
      <c r="H886"/>
      <c r="I886"/>
      <c r="J886"/>
      <c r="K886"/>
      <c r="L886"/>
      <c r="M886"/>
      <c r="N886"/>
      <c r="O886"/>
      <c r="P886"/>
      <c r="Q886"/>
      <c r="R886"/>
      <c r="S886"/>
      <c r="T886"/>
      <c r="U886"/>
      <c r="V886"/>
      <c r="W886"/>
      <c r="X886"/>
      <c r="Y886"/>
      <c r="Z886"/>
      <c r="AA886"/>
      <c r="AB886"/>
      <c r="AC886"/>
      <c r="AD886"/>
      <c r="AE886"/>
      <c r="AF886"/>
      <c r="AG886"/>
      <c r="AH886"/>
      <c r="AI886"/>
      <c r="AJ886"/>
      <c r="AK886"/>
      <c r="AL886"/>
      <c r="AM886"/>
      <c r="AN886"/>
      <c r="AO886"/>
      <c r="AP886"/>
    </row>
    <row r="887" spans="1:42" ht="15">
      <c r="A887"/>
      <c r="B887"/>
      <c r="C887"/>
      <c r="D887"/>
      <c r="E887"/>
      <c r="F887"/>
      <c r="G887"/>
      <c r="H887"/>
      <c r="I887"/>
      <c r="J887"/>
      <c r="K887"/>
      <c r="L887"/>
      <c r="M887"/>
      <c r="N887"/>
      <c r="O887"/>
      <c r="P887"/>
      <c r="Q887"/>
      <c r="R887"/>
      <c r="S887"/>
      <c r="T887"/>
      <c r="U887"/>
      <c r="V887"/>
      <c r="W887"/>
      <c r="X887"/>
      <c r="Y887"/>
      <c r="Z887"/>
      <c r="AA887"/>
      <c r="AB887"/>
      <c r="AC887"/>
      <c r="AD887"/>
      <c r="AE887"/>
      <c r="AF887"/>
      <c r="AG887"/>
      <c r="AH887"/>
      <c r="AI887"/>
      <c r="AJ887"/>
      <c r="AK887"/>
      <c r="AL887"/>
      <c r="AM887"/>
      <c r="AN887"/>
      <c r="AO887"/>
      <c r="AP887"/>
    </row>
    <row r="888" spans="1:42" ht="15">
      <c r="A888"/>
      <c r="B888"/>
      <c r="C888"/>
      <c r="D888"/>
      <c r="E888"/>
      <c r="F888"/>
      <c r="G888"/>
      <c r="H888"/>
      <c r="I888"/>
      <c r="J888"/>
      <c r="K888"/>
      <c r="L888"/>
      <c r="M888"/>
      <c r="N888"/>
      <c r="O888"/>
      <c r="P888"/>
      <c r="Q888"/>
      <c r="R888"/>
      <c r="S888"/>
      <c r="T888"/>
      <c r="U888"/>
      <c r="V888"/>
      <c r="W888"/>
      <c r="X888"/>
      <c r="Y888"/>
      <c r="Z888"/>
      <c r="AA888"/>
      <c r="AB888"/>
      <c r="AC888"/>
      <c r="AD888"/>
      <c r="AE888"/>
      <c r="AF888"/>
      <c r="AG888"/>
      <c r="AH888"/>
      <c r="AI888"/>
      <c r="AJ888"/>
      <c r="AK888"/>
      <c r="AL888"/>
      <c r="AM888"/>
      <c r="AN888"/>
      <c r="AO888"/>
      <c r="AP888"/>
    </row>
    <row r="889" spans="1:42" ht="15">
      <c r="A889"/>
      <c r="B889"/>
      <c r="C889"/>
      <c r="D889"/>
      <c r="E889"/>
      <c r="F889"/>
      <c r="G889"/>
      <c r="H889"/>
      <c r="I889"/>
      <c r="J889"/>
      <c r="K889"/>
      <c r="L889"/>
      <c r="M889"/>
      <c r="N889"/>
      <c r="O889"/>
      <c r="P889"/>
      <c r="Q889"/>
      <c r="R889"/>
      <c r="S889"/>
      <c r="T889"/>
      <c r="U889"/>
      <c r="V889"/>
      <c r="W889"/>
      <c r="X889"/>
      <c r="Y889"/>
      <c r="Z889"/>
      <c r="AA889"/>
      <c r="AB889"/>
      <c r="AC889"/>
      <c r="AD889"/>
      <c r="AE889"/>
      <c r="AF889"/>
      <c r="AG889"/>
      <c r="AH889"/>
      <c r="AI889"/>
      <c r="AJ889"/>
      <c r="AK889"/>
      <c r="AL889"/>
      <c r="AM889"/>
      <c r="AN889"/>
      <c r="AO889"/>
      <c r="AP889"/>
    </row>
    <row r="890" spans="1:42" ht="15">
      <c r="A890"/>
      <c r="B890"/>
      <c r="C890"/>
      <c r="D890"/>
      <c r="E890"/>
      <c r="F890"/>
      <c r="G890"/>
      <c r="H890"/>
      <c r="I890"/>
      <c r="J890"/>
      <c r="K890"/>
      <c r="L890"/>
      <c r="M890"/>
      <c r="N890"/>
      <c r="O890"/>
      <c r="P890"/>
      <c r="Q890"/>
      <c r="R890"/>
      <c r="S890"/>
      <c r="T890"/>
      <c r="U890"/>
      <c r="V890"/>
      <c r="W890"/>
      <c r="X890"/>
      <c r="Y890"/>
      <c r="Z890"/>
      <c r="AA890"/>
      <c r="AB890"/>
      <c r="AC890"/>
      <c r="AD890"/>
      <c r="AE890"/>
      <c r="AF890"/>
      <c r="AG890"/>
      <c r="AH890"/>
      <c r="AI890"/>
      <c r="AJ890"/>
      <c r="AK890"/>
      <c r="AL890"/>
      <c r="AM890"/>
      <c r="AN890"/>
      <c r="AO890"/>
      <c r="AP890"/>
    </row>
    <row r="891" spans="1:42" ht="15">
      <c r="A891"/>
      <c r="B891"/>
      <c r="C891"/>
      <c r="D891"/>
      <c r="E891"/>
      <c r="F891"/>
      <c r="G891"/>
      <c r="H891"/>
      <c r="I891"/>
      <c r="J891"/>
      <c r="K891"/>
      <c r="L891"/>
      <c r="M891"/>
      <c r="N891"/>
      <c r="O891"/>
      <c r="P891"/>
      <c r="Q891"/>
      <c r="R891"/>
      <c r="S891"/>
      <c r="T891"/>
      <c r="U891"/>
      <c r="V891"/>
      <c r="W891"/>
      <c r="X891"/>
      <c r="Y891"/>
      <c r="Z891"/>
      <c r="AA891"/>
      <c r="AB891"/>
      <c r="AC891"/>
      <c r="AD891"/>
      <c r="AE891"/>
      <c r="AF891"/>
      <c r="AG891"/>
      <c r="AH891"/>
      <c r="AI891"/>
      <c r="AJ891"/>
      <c r="AK891"/>
      <c r="AL891"/>
      <c r="AM891"/>
      <c r="AN891"/>
      <c r="AO891"/>
      <c r="AP891"/>
    </row>
    <row r="892" spans="1:42" ht="15">
      <c r="A892"/>
      <c r="B892"/>
      <c r="C892"/>
      <c r="D892"/>
      <c r="E892"/>
      <c r="F892"/>
      <c r="G892"/>
      <c r="H892"/>
      <c r="I892"/>
      <c r="J892"/>
      <c r="K892"/>
      <c r="L892"/>
      <c r="M892"/>
      <c r="N892"/>
      <c r="O892"/>
      <c r="P892"/>
      <c r="Q892"/>
      <c r="R892"/>
      <c r="S892"/>
      <c r="T892"/>
      <c r="U892"/>
      <c r="V892"/>
      <c r="W892"/>
      <c r="X892"/>
      <c r="Y892"/>
      <c r="Z892"/>
      <c r="AA892"/>
      <c r="AB892"/>
      <c r="AC892"/>
      <c r="AD892"/>
      <c r="AE892"/>
      <c r="AF892"/>
      <c r="AG892"/>
      <c r="AH892"/>
      <c r="AI892"/>
      <c r="AJ892"/>
      <c r="AK892"/>
      <c r="AL892"/>
      <c r="AM892"/>
      <c r="AN892"/>
      <c r="AO892"/>
      <c r="AP892"/>
    </row>
    <row r="893" spans="1:42" ht="15">
      <c r="A893"/>
      <c r="B893"/>
      <c r="C893"/>
      <c r="D893"/>
      <c r="E893"/>
      <c r="F893"/>
      <c r="G893"/>
      <c r="H893"/>
      <c r="I893"/>
      <c r="J893"/>
      <c r="K893"/>
      <c r="L893"/>
      <c r="M893"/>
      <c r="N893"/>
      <c r="O893"/>
      <c r="P893"/>
      <c r="Q893"/>
      <c r="R893"/>
      <c r="S893"/>
      <c r="T893"/>
      <c r="U893"/>
      <c r="V893"/>
      <c r="W893"/>
      <c r="X893"/>
      <c r="Y893"/>
      <c r="Z893"/>
      <c r="AA893"/>
      <c r="AB893"/>
      <c r="AC893"/>
      <c r="AD893"/>
      <c r="AE893"/>
      <c r="AF893"/>
      <c r="AG893"/>
      <c r="AH893"/>
      <c r="AI893"/>
      <c r="AJ893"/>
      <c r="AK893"/>
      <c r="AL893"/>
      <c r="AM893"/>
      <c r="AN893"/>
      <c r="AO893"/>
      <c r="AP893"/>
    </row>
    <row r="894" spans="1:42" ht="15">
      <c r="A894"/>
      <c r="B894"/>
      <c r="C894"/>
      <c r="D894"/>
      <c r="E894"/>
      <c r="F894"/>
      <c r="G894"/>
      <c r="H894"/>
      <c r="I894"/>
      <c r="J894"/>
      <c r="K894"/>
      <c r="L894"/>
      <c r="M894"/>
      <c r="N894"/>
      <c r="O894"/>
      <c r="P894"/>
      <c r="Q894"/>
      <c r="R894"/>
      <c r="S894"/>
      <c r="T894"/>
      <c r="U894"/>
      <c r="V894"/>
      <c r="W894"/>
      <c r="X894"/>
      <c r="Y894"/>
      <c r="Z894"/>
      <c r="AA894"/>
      <c r="AB894"/>
      <c r="AC894"/>
      <c r="AD894"/>
      <c r="AE894"/>
      <c r="AF894"/>
      <c r="AG894"/>
      <c r="AH894"/>
      <c r="AI894"/>
      <c r="AJ894"/>
      <c r="AK894"/>
      <c r="AL894"/>
      <c r="AM894"/>
      <c r="AN894"/>
      <c r="AO894"/>
      <c r="AP894"/>
    </row>
    <row r="895" spans="1:42" ht="15">
      <c r="A895"/>
      <c r="B895"/>
      <c r="C895"/>
      <c r="D895"/>
      <c r="E895"/>
      <c r="F895"/>
      <c r="G895"/>
      <c r="H895"/>
      <c r="I895"/>
      <c r="J895"/>
      <c r="K895"/>
      <c r="L895"/>
      <c r="M895"/>
      <c r="N895"/>
      <c r="O895"/>
      <c r="P895"/>
      <c r="Q895"/>
      <c r="R895"/>
      <c r="S895"/>
      <c r="T895"/>
      <c r="U895"/>
      <c r="V895"/>
      <c r="W895"/>
      <c r="X895"/>
      <c r="Y895"/>
      <c r="Z895"/>
      <c r="AA895"/>
      <c r="AB895"/>
      <c r="AC895"/>
      <c r="AD895"/>
      <c r="AE895"/>
      <c r="AF895"/>
      <c r="AG895"/>
      <c r="AH895"/>
      <c r="AI895"/>
      <c r="AJ895"/>
      <c r="AK895"/>
      <c r="AL895"/>
      <c r="AM895"/>
      <c r="AN895"/>
      <c r="AO895"/>
      <c r="AP895"/>
    </row>
    <row r="896" spans="1:42" ht="15">
      <c r="A896"/>
      <c r="B896"/>
      <c r="C896"/>
      <c r="D896"/>
      <c r="E896"/>
      <c r="F896"/>
      <c r="G896"/>
      <c r="H896"/>
      <c r="I896"/>
      <c r="J896"/>
      <c r="K896"/>
      <c r="L896"/>
      <c r="M896"/>
      <c r="N896"/>
      <c r="O896"/>
      <c r="P896"/>
      <c r="Q896"/>
      <c r="R896"/>
      <c r="S896"/>
      <c r="T896"/>
      <c r="U896"/>
      <c r="V896"/>
      <c r="W896"/>
      <c r="X896"/>
      <c r="Y896"/>
      <c r="Z896"/>
      <c r="AA896"/>
      <c r="AB896"/>
      <c r="AC896"/>
      <c r="AD896"/>
      <c r="AE896"/>
      <c r="AF896"/>
      <c r="AG896"/>
      <c r="AH896"/>
      <c r="AI896"/>
      <c r="AJ896"/>
      <c r="AK896"/>
      <c r="AL896"/>
      <c r="AM896"/>
      <c r="AN896"/>
      <c r="AO896"/>
      <c r="AP896"/>
    </row>
    <row r="897" spans="1:42" ht="15">
      <c r="A897"/>
      <c r="B897"/>
      <c r="C897"/>
      <c r="D897"/>
      <c r="E897"/>
      <c r="F897"/>
      <c r="G897"/>
      <c r="H897"/>
      <c r="I897"/>
      <c r="J897"/>
      <c r="K897"/>
      <c r="L897"/>
      <c r="M897"/>
      <c r="N897"/>
      <c r="O897"/>
      <c r="P897"/>
      <c r="Q897"/>
      <c r="R897"/>
      <c r="S897"/>
      <c r="T897"/>
      <c r="U897"/>
      <c r="V897"/>
      <c r="W897"/>
      <c r="X897"/>
      <c r="Y897"/>
      <c r="Z897"/>
      <c r="AA897"/>
      <c r="AB897"/>
      <c r="AC897"/>
      <c r="AD897"/>
      <c r="AE897"/>
      <c r="AF897"/>
      <c r="AG897"/>
      <c r="AH897"/>
      <c r="AI897"/>
      <c r="AJ897"/>
      <c r="AK897"/>
      <c r="AL897"/>
      <c r="AM897"/>
      <c r="AN897"/>
      <c r="AO897"/>
      <c r="AP897"/>
    </row>
    <row r="898" spans="1:42" ht="15">
      <c r="A898"/>
      <c r="B898"/>
      <c r="C898"/>
      <c r="D898"/>
      <c r="E898"/>
      <c r="F898"/>
      <c r="G898"/>
      <c r="H898"/>
      <c r="I898"/>
      <c r="J898"/>
      <c r="K898"/>
      <c r="L898"/>
      <c r="M898"/>
      <c r="N898"/>
      <c r="O898"/>
      <c r="P898"/>
      <c r="Q898"/>
      <c r="R898"/>
      <c r="S898"/>
      <c r="T898"/>
      <c r="U898"/>
      <c r="V898"/>
      <c r="W898"/>
      <c r="X898"/>
      <c r="Y898"/>
      <c r="Z898"/>
      <c r="AA898"/>
      <c r="AB898"/>
      <c r="AC898"/>
      <c r="AD898"/>
      <c r="AE898"/>
      <c r="AF898"/>
      <c r="AG898"/>
      <c r="AH898"/>
      <c r="AI898"/>
      <c r="AJ898"/>
      <c r="AK898"/>
      <c r="AL898"/>
      <c r="AM898"/>
      <c r="AN898"/>
      <c r="AO898"/>
      <c r="AP898"/>
    </row>
    <row r="899" spans="1:42" ht="15">
      <c r="A899"/>
      <c r="B899"/>
      <c r="C899"/>
      <c r="D899"/>
      <c r="E899"/>
      <c r="F899"/>
      <c r="G899"/>
      <c r="H899"/>
      <c r="I899"/>
      <c r="J899"/>
      <c r="K899"/>
      <c r="L899"/>
      <c r="M899"/>
      <c r="N899"/>
      <c r="O899"/>
      <c r="P899"/>
      <c r="Q899"/>
      <c r="R899"/>
      <c r="S899"/>
      <c r="T899"/>
      <c r="U899"/>
      <c r="V899"/>
      <c r="W899"/>
      <c r="X899"/>
      <c r="Y899"/>
      <c r="Z899"/>
      <c r="AA899"/>
      <c r="AB899"/>
      <c r="AC899"/>
      <c r="AD899"/>
      <c r="AE899"/>
      <c r="AF899"/>
      <c r="AG899"/>
      <c r="AH899"/>
      <c r="AI899"/>
      <c r="AJ899"/>
      <c r="AK899"/>
      <c r="AL899"/>
      <c r="AM899"/>
      <c r="AN899"/>
      <c r="AO899"/>
      <c r="AP899"/>
    </row>
    <row r="900" spans="1:42" ht="15">
      <c r="A900"/>
      <c r="B900"/>
      <c r="C900"/>
      <c r="D900"/>
      <c r="E900"/>
      <c r="F900"/>
      <c r="G900"/>
      <c r="H900"/>
      <c r="I900"/>
      <c r="J900"/>
      <c r="K900"/>
      <c r="L900"/>
      <c r="M900"/>
      <c r="N900"/>
      <c r="O900"/>
      <c r="P900"/>
      <c r="Q900"/>
      <c r="R900"/>
      <c r="S900"/>
      <c r="T900"/>
      <c r="U900"/>
      <c r="V900"/>
      <c r="W900"/>
      <c r="X900"/>
      <c r="Y900"/>
      <c r="Z900"/>
      <c r="AA900"/>
      <c r="AB900"/>
      <c r="AC900"/>
      <c r="AD900"/>
      <c r="AE900"/>
      <c r="AF900"/>
      <c r="AG900"/>
      <c r="AH900"/>
      <c r="AI900"/>
      <c r="AJ900"/>
      <c r="AK900"/>
      <c r="AL900"/>
      <c r="AM900"/>
      <c r="AN900"/>
      <c r="AO900"/>
      <c r="AP900"/>
    </row>
    <row r="901" spans="1:42" ht="15">
      <c r="A901"/>
      <c r="B901"/>
      <c r="C901"/>
      <c r="D901"/>
      <c r="E901"/>
      <c r="F901"/>
      <c r="G901"/>
      <c r="H901"/>
      <c r="I901"/>
      <c r="J901"/>
      <c r="K901"/>
      <c r="L901"/>
      <c r="M901"/>
      <c r="N901"/>
      <c r="O901"/>
      <c r="P901"/>
      <c r="Q901"/>
      <c r="R901"/>
      <c r="S901"/>
      <c r="T901"/>
      <c r="U901"/>
      <c r="V901"/>
      <c r="W901"/>
      <c r="X901"/>
      <c r="Y901"/>
      <c r="Z901"/>
      <c r="AA901"/>
      <c r="AB901"/>
      <c r="AC901"/>
      <c r="AD901"/>
      <c r="AE901"/>
      <c r="AF901"/>
      <c r="AG901"/>
      <c r="AH901"/>
      <c r="AI901"/>
      <c r="AJ901"/>
      <c r="AK901"/>
      <c r="AL901"/>
      <c r="AM901"/>
      <c r="AN901"/>
      <c r="AO901"/>
      <c r="AP901"/>
    </row>
    <row r="902" spans="1:42" ht="15">
      <c r="A902"/>
      <c r="B902"/>
      <c r="C902"/>
      <c r="D902"/>
      <c r="E902"/>
      <c r="F902"/>
      <c r="G902"/>
      <c r="H902"/>
      <c r="I902"/>
      <c r="J902"/>
      <c r="K902"/>
      <c r="L902"/>
      <c r="M902"/>
      <c r="N902"/>
      <c r="O902"/>
      <c r="P902"/>
      <c r="Q902"/>
      <c r="R902"/>
      <c r="S902"/>
      <c r="T902"/>
      <c r="U902"/>
      <c r="V902"/>
      <c r="W902"/>
      <c r="X902"/>
      <c r="Y902"/>
      <c r="Z902"/>
      <c r="AA902"/>
      <c r="AB902"/>
      <c r="AC902"/>
      <c r="AD902"/>
      <c r="AE902"/>
      <c r="AF902"/>
      <c r="AG902"/>
      <c r="AH902"/>
      <c r="AI902"/>
      <c r="AJ902"/>
      <c r="AK902"/>
      <c r="AL902"/>
      <c r="AM902"/>
      <c r="AN902"/>
      <c r="AO902"/>
      <c r="AP902"/>
    </row>
    <row r="903" spans="1:42" ht="15">
      <c r="A903"/>
      <c r="B903"/>
      <c r="C903"/>
      <c r="D903"/>
      <c r="E903"/>
      <c r="F903"/>
      <c r="G903"/>
      <c r="H903"/>
      <c r="I903"/>
      <c r="J903"/>
      <c r="K903"/>
      <c r="L903"/>
      <c r="M903"/>
      <c r="N903"/>
      <c r="O903"/>
      <c r="P903"/>
      <c r="Q903"/>
      <c r="R903"/>
      <c r="S903"/>
      <c r="T903"/>
      <c r="U903"/>
      <c r="V903"/>
      <c r="W903"/>
      <c r="X903"/>
      <c r="Y903"/>
      <c r="Z903"/>
      <c r="AA903"/>
      <c r="AB903"/>
      <c r="AC903"/>
      <c r="AD903"/>
      <c r="AE903"/>
      <c r="AF903"/>
      <c r="AG903"/>
      <c r="AH903"/>
      <c r="AI903"/>
      <c r="AJ903"/>
      <c r="AK903"/>
      <c r="AL903"/>
      <c r="AM903"/>
      <c r="AN903"/>
      <c r="AO903"/>
      <c r="AP903"/>
    </row>
    <row r="904" spans="1:42" ht="15">
      <c r="A904"/>
      <c r="B904"/>
      <c r="C904"/>
      <c r="D904"/>
      <c r="E904"/>
      <c r="F904"/>
      <c r="G904"/>
      <c r="H904"/>
      <c r="I904"/>
      <c r="J904"/>
      <c r="K904"/>
      <c r="L904"/>
      <c r="M904"/>
      <c r="N904"/>
      <c r="O904"/>
      <c r="P904"/>
      <c r="Q904"/>
      <c r="R904"/>
      <c r="S904"/>
      <c r="T904"/>
      <c r="U904"/>
      <c r="V904"/>
      <c r="W904"/>
      <c r="X904"/>
      <c r="Y904"/>
      <c r="Z904"/>
      <c r="AA904"/>
      <c r="AB904"/>
      <c r="AC904"/>
      <c r="AD904"/>
      <c r="AE904"/>
      <c r="AF904"/>
      <c r="AG904"/>
      <c r="AH904"/>
      <c r="AI904"/>
      <c r="AJ904"/>
      <c r="AK904"/>
      <c r="AL904"/>
      <c r="AM904"/>
      <c r="AN904"/>
      <c r="AO904"/>
      <c r="AP904"/>
    </row>
    <row r="905" spans="1:42" ht="15">
      <c r="A905"/>
      <c r="B905"/>
      <c r="C905"/>
      <c r="D905"/>
      <c r="E905"/>
      <c r="F905"/>
      <c r="G905"/>
      <c r="H905"/>
      <c r="I905"/>
      <c r="J905"/>
      <c r="K905"/>
      <c r="L905"/>
      <c r="M905"/>
      <c r="N905"/>
      <c r="O905"/>
      <c r="P905"/>
      <c r="Q905"/>
      <c r="R905"/>
      <c r="S905"/>
      <c r="T905"/>
      <c r="U905"/>
      <c r="V905"/>
      <c r="W905"/>
      <c r="X905"/>
      <c r="Y905"/>
      <c r="Z905"/>
      <c r="AA905"/>
      <c r="AB905"/>
      <c r="AC905"/>
      <c r="AD905"/>
      <c r="AE905"/>
      <c r="AF905"/>
      <c r="AG905"/>
      <c r="AH905"/>
      <c r="AI905"/>
      <c r="AJ905"/>
      <c r="AK905"/>
      <c r="AL905"/>
      <c r="AM905"/>
      <c r="AN905"/>
      <c r="AO905"/>
      <c r="AP905"/>
    </row>
    <row r="906" spans="1:42" ht="15">
      <c r="A906"/>
      <c r="B906"/>
      <c r="C906"/>
      <c r="D906"/>
      <c r="E906"/>
      <c r="F906"/>
      <c r="G906"/>
      <c r="H906"/>
      <c r="I906"/>
      <c r="J906"/>
      <c r="K906"/>
      <c r="L906"/>
      <c r="M906"/>
      <c r="N906"/>
      <c r="O906"/>
      <c r="P906"/>
      <c r="Q906"/>
      <c r="R906"/>
      <c r="S906"/>
      <c r="T906"/>
      <c r="U906"/>
      <c r="V906"/>
      <c r="W906"/>
      <c r="X906"/>
      <c r="Y906"/>
      <c r="Z906"/>
      <c r="AA906"/>
      <c r="AB906"/>
      <c r="AC906"/>
      <c r="AD906"/>
      <c r="AE906"/>
      <c r="AF906"/>
      <c r="AG906"/>
      <c r="AH906"/>
      <c r="AI906"/>
      <c r="AJ906"/>
      <c r="AK906"/>
      <c r="AL906"/>
      <c r="AM906"/>
      <c r="AN906"/>
      <c r="AO906"/>
      <c r="AP906"/>
    </row>
    <row r="907" spans="1:42" ht="15">
      <c r="A907"/>
      <c r="B907"/>
      <c r="C907"/>
      <c r="D907"/>
      <c r="E907"/>
      <c r="F907"/>
      <c r="G907"/>
      <c r="H907"/>
      <c r="I907"/>
      <c r="J907"/>
      <c r="K907"/>
      <c r="L907"/>
      <c r="M907"/>
      <c r="N907"/>
      <c r="O907"/>
      <c r="P907"/>
      <c r="Q907"/>
      <c r="R907"/>
      <c r="S907"/>
      <c r="T907"/>
      <c r="U907"/>
      <c r="V907"/>
      <c r="W907"/>
      <c r="X907"/>
      <c r="Y907"/>
      <c r="Z907"/>
      <c r="AA907"/>
      <c r="AB907"/>
      <c r="AC907"/>
      <c r="AD907"/>
      <c r="AE907"/>
      <c r="AF907"/>
      <c r="AG907"/>
      <c r="AH907"/>
      <c r="AI907"/>
      <c r="AJ907"/>
      <c r="AK907"/>
      <c r="AL907"/>
      <c r="AM907"/>
      <c r="AN907"/>
      <c r="AO907"/>
      <c r="AP907"/>
    </row>
    <row r="908" spans="1:42" ht="15">
      <c r="A908"/>
      <c r="B908"/>
      <c r="C908"/>
      <c r="D908"/>
      <c r="E908"/>
      <c r="F908"/>
      <c r="G908"/>
      <c r="H908"/>
      <c r="I908"/>
      <c r="J908"/>
      <c r="K908"/>
      <c r="L908"/>
      <c r="M908"/>
      <c r="N908"/>
      <c r="O908"/>
      <c r="P908"/>
      <c r="Q908"/>
      <c r="R908"/>
      <c r="S908"/>
      <c r="T908"/>
      <c r="U908"/>
      <c r="V908"/>
      <c r="W908"/>
      <c r="X908"/>
      <c r="Y908"/>
      <c r="Z908"/>
      <c r="AA908"/>
      <c r="AB908"/>
      <c r="AC908"/>
      <c r="AD908"/>
      <c r="AE908"/>
      <c r="AF908"/>
      <c r="AG908"/>
      <c r="AH908"/>
      <c r="AI908"/>
      <c r="AJ908"/>
      <c r="AK908"/>
      <c r="AL908"/>
      <c r="AM908"/>
      <c r="AN908"/>
      <c r="AO908"/>
      <c r="AP908"/>
    </row>
    <row r="909" spans="1:42" ht="15">
      <c r="A909"/>
      <c r="B909"/>
      <c r="C909"/>
      <c r="D909"/>
      <c r="E909"/>
      <c r="F909"/>
      <c r="G909"/>
      <c r="H909"/>
      <c r="I909"/>
      <c r="J909"/>
      <c r="K909"/>
      <c r="L909"/>
      <c r="M909"/>
      <c r="N909"/>
      <c r="O909"/>
      <c r="P909"/>
      <c r="Q909"/>
      <c r="R909"/>
      <c r="S909"/>
      <c r="T909"/>
      <c r="U909"/>
      <c r="V909"/>
      <c r="W909"/>
      <c r="X909"/>
      <c r="Y909"/>
      <c r="Z909"/>
      <c r="AA909"/>
      <c r="AB909"/>
      <c r="AC909"/>
      <c r="AD909"/>
      <c r="AE909"/>
      <c r="AF909"/>
      <c r="AG909"/>
      <c r="AH909"/>
      <c r="AI909"/>
      <c r="AJ909"/>
      <c r="AK909"/>
      <c r="AL909"/>
      <c r="AM909"/>
      <c r="AN909"/>
      <c r="AO909"/>
      <c r="AP909"/>
    </row>
    <row r="910" spans="1:42" ht="15">
      <c r="A910"/>
      <c r="B910"/>
      <c r="C910"/>
      <c r="D910"/>
      <c r="E910"/>
      <c r="F910"/>
      <c r="G910"/>
      <c r="H910"/>
      <c r="I910"/>
      <c r="J910"/>
      <c r="K910"/>
      <c r="L910"/>
      <c r="M910"/>
      <c r="N910"/>
      <c r="O910"/>
      <c r="P910"/>
      <c r="Q910"/>
      <c r="R910"/>
      <c r="S910"/>
      <c r="T910"/>
      <c r="U910"/>
      <c r="V910"/>
      <c r="W910"/>
      <c r="X910"/>
      <c r="Y910"/>
      <c r="Z910"/>
      <c r="AA910"/>
      <c r="AB910"/>
      <c r="AC910"/>
      <c r="AD910"/>
      <c r="AE910"/>
      <c r="AF910"/>
      <c r="AG910"/>
      <c r="AH910"/>
      <c r="AI910"/>
      <c r="AJ910"/>
      <c r="AK910"/>
      <c r="AL910"/>
      <c r="AM910"/>
      <c r="AN910"/>
      <c r="AO910"/>
      <c r="AP910"/>
    </row>
    <row r="911" spans="1:42" ht="15">
      <c r="A911"/>
      <c r="B911"/>
      <c r="C911"/>
      <c r="D911"/>
      <c r="E911"/>
      <c r="F911"/>
      <c r="G911"/>
      <c r="H911"/>
      <c r="I911"/>
      <c r="J911"/>
      <c r="K911"/>
      <c r="L911"/>
      <c r="M911"/>
      <c r="N911"/>
      <c r="O911"/>
      <c r="P911"/>
      <c r="Q911"/>
      <c r="R911"/>
      <c r="S911"/>
      <c r="T911"/>
      <c r="U911"/>
      <c r="V911"/>
      <c r="W911"/>
      <c r="X911"/>
      <c r="Y911"/>
      <c r="Z911"/>
      <c r="AA911"/>
      <c r="AB911"/>
      <c r="AC911"/>
      <c r="AD911"/>
      <c r="AE911"/>
      <c r="AF911"/>
      <c r="AG911"/>
      <c r="AH911"/>
      <c r="AI911"/>
      <c r="AJ911"/>
      <c r="AK911"/>
      <c r="AL911"/>
      <c r="AM911"/>
      <c r="AN911"/>
      <c r="AO911"/>
      <c r="AP911"/>
    </row>
    <row r="912" spans="1:42" ht="15">
      <c r="A912"/>
      <c r="B912"/>
      <c r="C912"/>
      <c r="D912"/>
      <c r="E912"/>
      <c r="F912"/>
      <c r="G912"/>
      <c r="H912"/>
      <c r="I912"/>
      <c r="J912"/>
      <c r="K912"/>
      <c r="L912"/>
      <c r="M912"/>
      <c r="N912"/>
      <c r="O912"/>
      <c r="P912"/>
      <c r="Q912"/>
      <c r="R912"/>
      <c r="S912"/>
      <c r="T912"/>
      <c r="U912"/>
      <c r="V912"/>
      <c r="W912"/>
      <c r="X912"/>
      <c r="Y912"/>
      <c r="Z912"/>
      <c r="AA912"/>
      <c r="AB912"/>
      <c r="AC912"/>
      <c r="AD912"/>
      <c r="AE912"/>
      <c r="AF912"/>
      <c r="AG912"/>
      <c r="AH912"/>
      <c r="AI912"/>
      <c r="AJ912"/>
      <c r="AK912"/>
      <c r="AL912"/>
      <c r="AM912"/>
      <c r="AN912"/>
      <c r="AO912"/>
      <c r="AP912"/>
    </row>
    <row r="913" spans="1:42" ht="15">
      <c r="A913"/>
      <c r="B913"/>
      <c r="C913"/>
      <c r="D913"/>
      <c r="E913"/>
      <c r="F913"/>
      <c r="G913"/>
      <c r="H913"/>
      <c r="I913"/>
      <c r="J913"/>
      <c r="K913"/>
      <c r="L913"/>
      <c r="M913"/>
      <c r="N913"/>
      <c r="O913"/>
      <c r="P913"/>
      <c r="Q913"/>
      <c r="R913"/>
      <c r="S913"/>
      <c r="T913"/>
      <c r="U913"/>
      <c r="V913"/>
      <c r="W913"/>
      <c r="X913"/>
      <c r="Y913"/>
      <c r="Z913"/>
      <c r="AA913"/>
      <c r="AB913"/>
      <c r="AC913"/>
      <c r="AD913"/>
      <c r="AE913"/>
      <c r="AF913"/>
      <c r="AG913"/>
      <c r="AH913"/>
      <c r="AI913"/>
      <c r="AJ913"/>
      <c r="AK913"/>
      <c r="AL913"/>
      <c r="AM913"/>
      <c r="AN913"/>
      <c r="AO913"/>
      <c r="AP913"/>
    </row>
    <row r="914" spans="1:42" ht="15">
      <c r="A914"/>
      <c r="B914"/>
      <c r="C914"/>
      <c r="D914"/>
      <c r="E914"/>
      <c r="F914"/>
      <c r="G914"/>
      <c r="H914"/>
      <c r="I914"/>
      <c r="J914"/>
      <c r="K914"/>
      <c r="L914"/>
      <c r="M914"/>
      <c r="N914"/>
      <c r="O914"/>
      <c r="P914"/>
      <c r="Q914"/>
      <c r="R914"/>
      <c r="S914"/>
      <c r="T914"/>
      <c r="U914"/>
      <c r="V914"/>
      <c r="W914"/>
      <c r="X914"/>
      <c r="Y914"/>
      <c r="Z914"/>
      <c r="AA914"/>
      <c r="AB914"/>
      <c r="AC914"/>
      <c r="AD914"/>
      <c r="AE914"/>
      <c r="AF914"/>
      <c r="AG914"/>
      <c r="AH914"/>
      <c r="AI914"/>
      <c r="AJ914"/>
      <c r="AK914"/>
      <c r="AL914"/>
      <c r="AM914"/>
      <c r="AN914"/>
      <c r="AO914"/>
      <c r="AP914"/>
    </row>
    <row r="915" spans="1:42" ht="15">
      <c r="A915"/>
      <c r="B915"/>
      <c r="C915"/>
      <c r="D915"/>
      <c r="E915"/>
      <c r="F915"/>
      <c r="G915"/>
      <c r="H915"/>
      <c r="I915"/>
      <c r="J915"/>
      <c r="K915"/>
      <c r="L915"/>
      <c r="M915"/>
      <c r="N915"/>
      <c r="O915"/>
      <c r="P915"/>
      <c r="Q915"/>
      <c r="R915"/>
      <c r="S915"/>
      <c r="T915"/>
      <c r="U915"/>
      <c r="V915"/>
      <c r="W915"/>
      <c r="X915"/>
      <c r="Y915"/>
      <c r="Z915"/>
      <c r="AA915"/>
      <c r="AB915"/>
      <c r="AC915"/>
      <c r="AD915"/>
      <c r="AE915"/>
      <c r="AF915"/>
      <c r="AG915"/>
      <c r="AH915"/>
      <c r="AI915"/>
      <c r="AJ915"/>
      <c r="AK915"/>
      <c r="AL915"/>
      <c r="AM915"/>
      <c r="AN915"/>
      <c r="AO915"/>
      <c r="AP915"/>
    </row>
    <row r="916" spans="1:42" ht="15">
      <c r="A916"/>
      <c r="B916"/>
      <c r="C916"/>
      <c r="D916"/>
      <c r="E916"/>
      <c r="F916"/>
      <c r="G916"/>
      <c r="H916"/>
      <c r="I916"/>
      <c r="J916"/>
      <c r="K916"/>
      <c r="L916"/>
      <c r="M916"/>
      <c r="N916"/>
      <c r="O916"/>
      <c r="P916"/>
      <c r="Q916"/>
      <c r="R916"/>
      <c r="S916"/>
      <c r="T916"/>
      <c r="U916"/>
      <c r="V916"/>
      <c r="W916"/>
      <c r="X916"/>
      <c r="Y916"/>
      <c r="Z916"/>
      <c r="AA916"/>
      <c r="AB916"/>
      <c r="AC916"/>
      <c r="AD916"/>
      <c r="AE916"/>
      <c r="AF916"/>
      <c r="AG916"/>
      <c r="AH916"/>
      <c r="AI916"/>
      <c r="AJ916"/>
      <c r="AK916"/>
      <c r="AL916"/>
      <c r="AM916"/>
      <c r="AN916"/>
      <c r="AO916"/>
      <c r="AP916"/>
    </row>
    <row r="917" spans="1:42" ht="15">
      <c r="A917"/>
      <c r="B917"/>
      <c r="C917"/>
      <c r="D917"/>
      <c r="E917"/>
      <c r="F917"/>
      <c r="G917"/>
      <c r="H917"/>
      <c r="I917"/>
      <c r="J917"/>
      <c r="K917"/>
      <c r="L917"/>
      <c r="M917"/>
      <c r="N917"/>
      <c r="O917"/>
      <c r="P917"/>
      <c r="Q917"/>
      <c r="R917"/>
      <c r="S917"/>
      <c r="T917"/>
      <c r="U917"/>
      <c r="V917"/>
      <c r="W917"/>
      <c r="X917"/>
      <c r="Y917"/>
      <c r="Z917"/>
      <c r="AA917"/>
      <c r="AB917"/>
      <c r="AC917"/>
      <c r="AD917"/>
      <c r="AE917"/>
      <c r="AF917"/>
      <c r="AG917"/>
      <c r="AH917"/>
      <c r="AI917"/>
      <c r="AJ917"/>
      <c r="AK917"/>
      <c r="AL917"/>
      <c r="AM917"/>
      <c r="AN917"/>
      <c r="AO917"/>
      <c r="AP917"/>
    </row>
    <row r="918" spans="1:42" ht="15">
      <c r="A918"/>
      <c r="B918"/>
      <c r="C918"/>
      <c r="D918"/>
      <c r="E918"/>
      <c r="F918"/>
      <c r="G918"/>
      <c r="H918"/>
      <c r="I918"/>
      <c r="J918"/>
      <c r="K918"/>
      <c r="L918"/>
      <c r="M918"/>
      <c r="N918"/>
      <c r="O918"/>
      <c r="P918"/>
      <c r="Q918"/>
      <c r="R918"/>
      <c r="S918"/>
      <c r="T918"/>
      <c r="U918"/>
      <c r="V918"/>
      <c r="W918"/>
      <c r="X918"/>
      <c r="Y918"/>
      <c r="Z918"/>
      <c r="AA918"/>
      <c r="AB918"/>
      <c r="AC918"/>
      <c r="AD918"/>
      <c r="AE918"/>
      <c r="AF918"/>
      <c r="AG918"/>
      <c r="AH918"/>
      <c r="AI918"/>
      <c r="AJ918"/>
      <c r="AK918"/>
      <c r="AL918"/>
      <c r="AM918"/>
      <c r="AN918"/>
      <c r="AO918"/>
      <c r="AP918"/>
    </row>
    <row r="919" spans="1:42" ht="15">
      <c r="A919"/>
      <c r="B919"/>
      <c r="C919"/>
      <c r="D919"/>
      <c r="E919"/>
      <c r="F919"/>
      <c r="G919"/>
      <c r="H919"/>
      <c r="I919"/>
      <c r="J919"/>
      <c r="K919"/>
      <c r="L919"/>
      <c r="M919"/>
      <c r="N919"/>
      <c r="O919"/>
      <c r="P919"/>
      <c r="Q919"/>
      <c r="R919"/>
      <c r="S919"/>
      <c r="T919"/>
      <c r="U919"/>
      <c r="V919"/>
      <c r="W919"/>
      <c r="X919"/>
      <c r="Y919"/>
      <c r="Z919"/>
      <c r="AA919"/>
      <c r="AB919"/>
      <c r="AC919"/>
      <c r="AD919"/>
      <c r="AE919"/>
      <c r="AF919"/>
      <c r="AG919"/>
      <c r="AH919"/>
      <c r="AI919"/>
      <c r="AJ919"/>
      <c r="AK919"/>
      <c r="AL919"/>
      <c r="AM919"/>
      <c r="AN919"/>
      <c r="AO919"/>
      <c r="AP919"/>
    </row>
    <row r="920" spans="1:42" ht="15">
      <c r="A920"/>
      <c r="B920"/>
      <c r="C920"/>
      <c r="D920"/>
      <c r="E920"/>
      <c r="F920"/>
      <c r="G920"/>
      <c r="H920"/>
      <c r="I920"/>
      <c r="J920"/>
      <c r="K920"/>
      <c r="L920"/>
      <c r="M920"/>
      <c r="N920"/>
      <c r="O920"/>
      <c r="P920"/>
      <c r="Q920"/>
      <c r="R920"/>
      <c r="S920"/>
      <c r="T920"/>
      <c r="U920"/>
      <c r="V920"/>
      <c r="W920"/>
      <c r="X920"/>
      <c r="Y920"/>
      <c r="Z920"/>
      <c r="AA920"/>
      <c r="AB920"/>
      <c r="AC920"/>
      <c r="AD920"/>
      <c r="AE920"/>
      <c r="AF920"/>
      <c r="AG920"/>
      <c r="AH920"/>
      <c r="AI920"/>
      <c r="AJ920"/>
      <c r="AK920"/>
      <c r="AL920"/>
      <c r="AM920"/>
      <c r="AN920"/>
      <c r="AO920"/>
      <c r="AP920"/>
    </row>
    <row r="921" spans="1:42" ht="15">
      <c r="A921"/>
      <c r="B921"/>
      <c r="C921"/>
      <c r="D921"/>
      <c r="E921"/>
      <c r="F921"/>
      <c r="G921"/>
      <c r="H921"/>
      <c r="I921"/>
      <c r="J921"/>
      <c r="K921"/>
      <c r="L921"/>
      <c r="M921"/>
      <c r="N921"/>
      <c r="O921"/>
      <c r="P921"/>
      <c r="Q921"/>
      <c r="R921"/>
      <c r="S921"/>
      <c r="T921"/>
      <c r="U921"/>
      <c r="V921"/>
      <c r="W921"/>
      <c r="X921"/>
      <c r="Y921"/>
      <c r="Z921"/>
      <c r="AA921"/>
      <c r="AB921"/>
      <c r="AC921"/>
      <c r="AD921"/>
      <c r="AE921"/>
      <c r="AF921"/>
      <c r="AG921"/>
      <c r="AH921"/>
      <c r="AI921"/>
      <c r="AJ921"/>
      <c r="AK921"/>
      <c r="AL921"/>
      <c r="AM921"/>
      <c r="AN921"/>
      <c r="AO921"/>
      <c r="AP921"/>
    </row>
    <row r="922" spans="1:42" ht="15">
      <c r="A922"/>
      <c r="B922"/>
      <c r="C922"/>
      <c r="D922"/>
      <c r="E922"/>
      <c r="F922"/>
      <c r="G922"/>
      <c r="H922"/>
      <c r="I922"/>
      <c r="J922"/>
      <c r="K922"/>
      <c r="L922"/>
      <c r="M922"/>
      <c r="N922"/>
      <c r="O922"/>
      <c r="P922"/>
      <c r="Q922"/>
      <c r="R922"/>
      <c r="S922"/>
      <c r="T922"/>
      <c r="U922"/>
      <c r="V922"/>
      <c r="W922"/>
      <c r="X922"/>
      <c r="Y922"/>
      <c r="Z922"/>
      <c r="AA922"/>
      <c r="AB922"/>
      <c r="AC922"/>
      <c r="AD922"/>
      <c r="AE922"/>
      <c r="AF922"/>
      <c r="AG922"/>
      <c r="AH922"/>
      <c r="AI922"/>
      <c r="AJ922"/>
      <c r="AK922"/>
      <c r="AL922"/>
      <c r="AM922"/>
      <c r="AN922"/>
      <c r="AO922"/>
      <c r="AP922"/>
    </row>
    <row r="923" spans="1:42" ht="15">
      <c r="A923"/>
      <c r="B923"/>
      <c r="C923"/>
      <c r="D923"/>
      <c r="E923"/>
      <c r="F923"/>
      <c r="G923"/>
      <c r="H923"/>
      <c r="I923"/>
      <c r="J923"/>
      <c r="K923"/>
      <c r="L923"/>
      <c r="M923"/>
      <c r="N923"/>
      <c r="O923"/>
      <c r="P923"/>
      <c r="Q923"/>
      <c r="R923"/>
      <c r="S923"/>
      <c r="T923"/>
      <c r="U923"/>
      <c r="V923"/>
      <c r="W923"/>
      <c r="X923"/>
      <c r="Y923"/>
      <c r="Z923"/>
      <c r="AA923"/>
      <c r="AB923"/>
      <c r="AC923"/>
      <c r="AD923"/>
      <c r="AE923"/>
      <c r="AF923"/>
      <c r="AG923"/>
      <c r="AH923"/>
      <c r="AI923"/>
      <c r="AJ923"/>
      <c r="AK923"/>
      <c r="AL923"/>
      <c r="AM923"/>
      <c r="AN923"/>
      <c r="AO923"/>
      <c r="AP923"/>
    </row>
    <row r="924" spans="1:42" ht="15">
      <c r="A924"/>
      <c r="B924"/>
      <c r="C924"/>
      <c r="D924"/>
      <c r="E924"/>
      <c r="F924"/>
      <c r="G924"/>
      <c r="H924"/>
      <c r="I924"/>
      <c r="J924"/>
      <c r="K924"/>
      <c r="L924"/>
      <c r="M924"/>
      <c r="N924"/>
      <c r="O924"/>
      <c r="P924"/>
      <c r="Q924"/>
      <c r="R924"/>
      <c r="S924"/>
      <c r="T924"/>
      <c r="U924"/>
      <c r="V924"/>
      <c r="W924"/>
      <c r="X924"/>
      <c r="Y924"/>
      <c r="Z924"/>
      <c r="AA924"/>
      <c r="AB924"/>
      <c r="AC924"/>
      <c r="AD924"/>
      <c r="AE924"/>
      <c r="AF924"/>
      <c r="AG924"/>
      <c r="AH924"/>
      <c r="AI924"/>
      <c r="AJ924"/>
      <c r="AK924"/>
      <c r="AL924"/>
      <c r="AM924"/>
      <c r="AN924"/>
      <c r="AO924"/>
      <c r="AP924"/>
    </row>
    <row r="925" spans="1:42" ht="15">
      <c r="A925"/>
      <c r="B925"/>
      <c r="C925"/>
      <c r="D925"/>
      <c r="E925"/>
      <c r="F925"/>
      <c r="G925"/>
      <c r="H925"/>
      <c r="I925"/>
      <c r="J925"/>
      <c r="K925"/>
      <c r="L925"/>
      <c r="M925"/>
      <c r="N925"/>
      <c r="O925"/>
      <c r="P925"/>
      <c r="Q925"/>
      <c r="R925"/>
      <c r="S925"/>
      <c r="T925"/>
      <c r="U925"/>
      <c r="V925"/>
      <c r="W925"/>
      <c r="X925"/>
      <c r="Y925"/>
      <c r="Z925"/>
      <c r="AA925"/>
      <c r="AB925"/>
      <c r="AC925"/>
      <c r="AD925"/>
      <c r="AE925"/>
      <c r="AF925"/>
      <c r="AG925"/>
      <c r="AH925"/>
      <c r="AI925"/>
      <c r="AJ925"/>
      <c r="AK925"/>
      <c r="AL925"/>
      <c r="AM925"/>
      <c r="AN925"/>
      <c r="AO925"/>
      <c r="AP925"/>
    </row>
    <row r="926" spans="1:42" ht="15">
      <c r="A926"/>
      <c r="B926"/>
      <c r="C926"/>
      <c r="D926"/>
      <c r="E926"/>
      <c r="F926"/>
      <c r="G926"/>
      <c r="H926"/>
      <c r="I926"/>
      <c r="J926"/>
      <c r="K926"/>
      <c r="L926"/>
      <c r="M926"/>
      <c r="N926"/>
      <c r="O926"/>
      <c r="P926"/>
      <c r="Q926"/>
      <c r="R926"/>
      <c r="S926"/>
      <c r="T926"/>
      <c r="U926"/>
      <c r="V926"/>
      <c r="W926"/>
      <c r="X926"/>
      <c r="Y926"/>
      <c r="Z926"/>
      <c r="AA926"/>
      <c r="AB926"/>
      <c r="AC926"/>
      <c r="AD926"/>
      <c r="AE926"/>
      <c r="AF926"/>
      <c r="AG926"/>
      <c r="AH926"/>
      <c r="AI926"/>
      <c r="AJ926"/>
      <c r="AK926"/>
      <c r="AL926"/>
      <c r="AM926"/>
      <c r="AN926"/>
      <c r="AO926"/>
      <c r="AP926"/>
    </row>
    <row r="927" spans="1:42" ht="15">
      <c r="A927"/>
      <c r="B927"/>
      <c r="C927"/>
      <c r="D927"/>
      <c r="E927"/>
      <c r="F927"/>
      <c r="G927"/>
      <c r="H927"/>
      <c r="I927"/>
      <c r="J927"/>
      <c r="K927"/>
      <c r="L927"/>
      <c r="M927"/>
      <c r="N927"/>
      <c r="O927"/>
      <c r="P927"/>
      <c r="Q927"/>
      <c r="R927"/>
      <c r="S927"/>
      <c r="T927"/>
      <c r="U927"/>
      <c r="V927"/>
      <c r="W927"/>
      <c r="X927"/>
      <c r="Y927"/>
      <c r="Z927"/>
      <c r="AA927"/>
      <c r="AB927"/>
      <c r="AC927"/>
      <c r="AD927"/>
      <c r="AE927"/>
      <c r="AF927"/>
      <c r="AG927"/>
      <c r="AH927"/>
      <c r="AI927"/>
      <c r="AJ927"/>
      <c r="AK927"/>
      <c r="AL927"/>
      <c r="AM927"/>
      <c r="AN927"/>
      <c r="AO927"/>
      <c r="AP927"/>
    </row>
    <row r="928" spans="1:42" ht="15">
      <c r="A928"/>
      <c r="B928"/>
      <c r="C928"/>
      <c r="D928"/>
      <c r="E928"/>
      <c r="F928"/>
      <c r="G928"/>
      <c r="H928"/>
      <c r="I928"/>
      <c r="J928"/>
      <c r="K928"/>
      <c r="L928"/>
      <c r="M928"/>
      <c r="N928"/>
      <c r="O928"/>
      <c r="P928"/>
      <c r="Q928"/>
      <c r="R928"/>
      <c r="S928"/>
      <c r="T928"/>
      <c r="U928"/>
      <c r="V928"/>
      <c r="W928"/>
      <c r="X928"/>
      <c r="Y928"/>
      <c r="Z928"/>
      <c r="AA928"/>
      <c r="AB928"/>
      <c r="AC928"/>
      <c r="AD928"/>
      <c r="AE928"/>
      <c r="AF928"/>
      <c r="AG928"/>
      <c r="AH928"/>
      <c r="AI928"/>
      <c r="AJ928"/>
      <c r="AK928"/>
      <c r="AL928"/>
      <c r="AM928"/>
      <c r="AN928"/>
      <c r="AO928"/>
      <c r="AP928"/>
    </row>
    <row r="929" spans="1:42" ht="15">
      <c r="A929"/>
      <c r="B929"/>
      <c r="C929"/>
      <c r="D929"/>
      <c r="E929"/>
      <c r="F929"/>
      <c r="G929"/>
      <c r="H929"/>
      <c r="I929"/>
      <c r="J929"/>
      <c r="K929"/>
      <c r="L929"/>
      <c r="M929"/>
      <c r="N929"/>
      <c r="O929"/>
      <c r="P929"/>
      <c r="Q929"/>
      <c r="R929"/>
      <c r="S929"/>
      <c r="T929"/>
      <c r="U929"/>
      <c r="V929"/>
      <c r="W929"/>
      <c r="X929"/>
      <c r="Y929"/>
      <c r="Z929"/>
      <c r="AA929"/>
      <c r="AB929"/>
      <c r="AC929"/>
      <c r="AD929"/>
      <c r="AE929"/>
      <c r="AF929"/>
      <c r="AG929"/>
      <c r="AH929"/>
      <c r="AI929"/>
      <c r="AJ929"/>
      <c r="AK929"/>
      <c r="AL929"/>
      <c r="AM929"/>
      <c r="AN929"/>
      <c r="AO929"/>
      <c r="AP929"/>
    </row>
    <row r="930" spans="1:42" ht="15">
      <c r="A930"/>
      <c r="B930"/>
      <c r="C930"/>
      <c r="D930"/>
      <c r="E930"/>
      <c r="F930"/>
      <c r="G930"/>
      <c r="H930"/>
      <c r="I930"/>
      <c r="J930"/>
      <c r="K930"/>
      <c r="L930"/>
      <c r="M930"/>
      <c r="N930"/>
      <c r="O930"/>
      <c r="P930"/>
      <c r="Q930"/>
      <c r="R930"/>
      <c r="S930"/>
      <c r="T930"/>
      <c r="U930"/>
      <c r="V930"/>
      <c r="W930"/>
      <c r="X930"/>
      <c r="Y930"/>
      <c r="Z930"/>
      <c r="AA930"/>
      <c r="AB930"/>
      <c r="AC930"/>
      <c r="AD930"/>
      <c r="AE930"/>
      <c r="AF930"/>
      <c r="AG930"/>
      <c r="AH930"/>
      <c r="AI930"/>
      <c r="AJ930"/>
      <c r="AK930"/>
      <c r="AL930"/>
      <c r="AM930"/>
      <c r="AN930"/>
      <c r="AO930"/>
      <c r="AP930"/>
    </row>
    <row r="931" spans="1:42" ht="15">
      <c r="A931"/>
      <c r="B931"/>
      <c r="C931"/>
      <c r="D931"/>
      <c r="E931"/>
      <c r="F931"/>
      <c r="G931"/>
      <c r="H931"/>
      <c r="I931"/>
      <c r="J931"/>
      <c r="K931"/>
      <c r="L931"/>
      <c r="M931"/>
      <c r="N931"/>
      <c r="O931"/>
      <c r="P931"/>
      <c r="Q931"/>
      <c r="R931"/>
      <c r="S931"/>
      <c r="T931"/>
      <c r="U931"/>
      <c r="V931"/>
      <c r="W931"/>
      <c r="X931"/>
      <c r="Y931"/>
      <c r="Z931"/>
      <c r="AA931"/>
      <c r="AB931"/>
      <c r="AC931"/>
      <c r="AD931"/>
      <c r="AE931"/>
      <c r="AF931"/>
      <c r="AG931"/>
      <c r="AH931"/>
      <c r="AI931"/>
      <c r="AJ931"/>
      <c r="AK931"/>
      <c r="AL931"/>
      <c r="AM931"/>
      <c r="AN931"/>
      <c r="AO931"/>
      <c r="AP931"/>
    </row>
    <row r="932" spans="1:42" ht="15">
      <c r="A932"/>
      <c r="B932"/>
      <c r="C932"/>
      <c r="D932"/>
      <c r="E932"/>
      <c r="F932"/>
      <c r="G932"/>
      <c r="H932"/>
      <c r="I932"/>
      <c r="J932"/>
      <c r="K932"/>
      <c r="L932"/>
      <c r="M932"/>
      <c r="N932"/>
      <c r="O932"/>
      <c r="P932"/>
      <c r="Q932"/>
      <c r="R932"/>
      <c r="S932"/>
      <c r="T932"/>
      <c r="U932"/>
      <c r="V932"/>
      <c r="W932"/>
      <c r="X932"/>
      <c r="Y932"/>
      <c r="Z932"/>
      <c r="AA932"/>
      <c r="AB932"/>
      <c r="AC932"/>
      <c r="AD932"/>
      <c r="AE932"/>
      <c r="AF932"/>
      <c r="AG932"/>
      <c r="AH932"/>
      <c r="AI932"/>
      <c r="AJ932"/>
      <c r="AK932"/>
      <c r="AL932"/>
      <c r="AM932"/>
      <c r="AN932"/>
      <c r="AO932"/>
      <c r="AP932"/>
    </row>
    <row r="933" spans="1:42" ht="15">
      <c r="A933"/>
      <c r="B933"/>
      <c r="C933"/>
      <c r="D933"/>
      <c r="E933"/>
      <c r="F933"/>
      <c r="G933"/>
      <c r="H933"/>
      <c r="I933"/>
      <c r="J933"/>
      <c r="K933"/>
      <c r="L933"/>
      <c r="M933"/>
      <c r="N933"/>
      <c r="O933"/>
      <c r="P933"/>
      <c r="Q933"/>
      <c r="R933"/>
      <c r="S933"/>
      <c r="T933"/>
      <c r="U933"/>
      <c r="V933"/>
      <c r="W933"/>
      <c r="X933"/>
      <c r="Y933"/>
      <c r="Z933"/>
      <c r="AA933"/>
      <c r="AB933"/>
      <c r="AC933"/>
      <c r="AD933"/>
      <c r="AE933"/>
      <c r="AF933"/>
      <c r="AG933"/>
      <c r="AH933"/>
      <c r="AI933"/>
      <c r="AJ933"/>
      <c r="AK933"/>
      <c r="AL933"/>
      <c r="AM933"/>
      <c r="AN933"/>
      <c r="AO933"/>
      <c r="AP933"/>
    </row>
    <row r="934" spans="1:42" ht="15">
      <c r="A934"/>
      <c r="B934"/>
      <c r="C934"/>
      <c r="D934"/>
      <c r="E934"/>
      <c r="F934"/>
      <c r="G934"/>
      <c r="H934"/>
      <c r="I934"/>
      <c r="J934"/>
      <c r="K934"/>
      <c r="L934"/>
      <c r="M934"/>
      <c r="N934"/>
      <c r="O934"/>
      <c r="P934"/>
      <c r="Q934"/>
      <c r="R934"/>
      <c r="S934"/>
      <c r="T934"/>
      <c r="U934"/>
      <c r="V934"/>
      <c r="W934"/>
      <c r="X934"/>
      <c r="Y934"/>
      <c r="Z934"/>
      <c r="AA934"/>
      <c r="AB934"/>
      <c r="AC934"/>
      <c r="AD934"/>
      <c r="AE934"/>
      <c r="AF934"/>
      <c r="AG934"/>
      <c r="AH934"/>
      <c r="AI934"/>
      <c r="AJ934"/>
      <c r="AK934"/>
      <c r="AL934"/>
      <c r="AM934"/>
      <c r="AN934"/>
      <c r="AO934"/>
      <c r="AP934"/>
    </row>
    <row r="935" spans="1:42" ht="15">
      <c r="A935"/>
      <c r="B935"/>
      <c r="C935"/>
      <c r="D935"/>
      <c r="E935"/>
      <c r="F935"/>
      <c r="G935"/>
      <c r="H935"/>
      <c r="I935"/>
      <c r="J935"/>
      <c r="K935"/>
      <c r="L935"/>
      <c r="M935"/>
      <c r="N935"/>
      <c r="O935"/>
      <c r="P935"/>
      <c r="Q935"/>
      <c r="R935"/>
      <c r="S935"/>
      <c r="T935"/>
      <c r="U935"/>
      <c r="V935"/>
      <c r="W935"/>
      <c r="X935"/>
      <c r="Y935"/>
      <c r="Z935"/>
      <c r="AA935"/>
      <c r="AB935"/>
      <c r="AC935"/>
      <c r="AD935"/>
      <c r="AE935"/>
      <c r="AF935"/>
      <c r="AG935"/>
      <c r="AH935"/>
      <c r="AI935"/>
      <c r="AJ935"/>
      <c r="AK935"/>
      <c r="AL935"/>
      <c r="AM935"/>
      <c r="AN935"/>
      <c r="AO935"/>
      <c r="AP935"/>
    </row>
    <row r="936" spans="1:42" ht="15">
      <c r="A936"/>
      <c r="B936"/>
      <c r="C936"/>
      <c r="D936"/>
      <c r="E936"/>
      <c r="F936"/>
      <c r="G936"/>
      <c r="H936"/>
      <c r="I936"/>
      <c r="J936"/>
      <c r="K936"/>
      <c r="L936"/>
      <c r="M936"/>
      <c r="N936"/>
      <c r="O936"/>
      <c r="P936"/>
      <c r="Q936"/>
      <c r="R936"/>
      <c r="S936"/>
      <c r="T936"/>
      <c r="U936"/>
      <c r="V936"/>
      <c r="W936"/>
      <c r="X936"/>
      <c r="Y936"/>
      <c r="Z936"/>
      <c r="AA936"/>
      <c r="AB936"/>
      <c r="AC936"/>
      <c r="AD936"/>
      <c r="AE936"/>
      <c r="AF936"/>
      <c r="AG936"/>
      <c r="AH936"/>
      <c r="AI936"/>
      <c r="AJ936"/>
      <c r="AK936"/>
      <c r="AL936"/>
      <c r="AM936"/>
      <c r="AN936"/>
      <c r="AO936"/>
      <c r="AP936"/>
    </row>
    <row r="937" spans="1:42" ht="15">
      <c r="A937"/>
      <c r="B937"/>
      <c r="C937"/>
      <c r="D937"/>
      <c r="E937"/>
      <c r="F937"/>
      <c r="G937"/>
      <c r="H937"/>
      <c r="I937"/>
      <c r="J937"/>
      <c r="K937"/>
      <c r="L937"/>
      <c r="M937"/>
      <c r="N937"/>
      <c r="O937"/>
      <c r="P937"/>
      <c r="Q937"/>
      <c r="R937"/>
      <c r="S937"/>
      <c r="T937"/>
      <c r="U937"/>
      <c r="V937"/>
      <c r="W937"/>
      <c r="X937"/>
      <c r="Y937"/>
      <c r="Z937"/>
      <c r="AA937"/>
      <c r="AB937"/>
      <c r="AC937"/>
      <c r="AD937"/>
      <c r="AE937"/>
      <c r="AF937"/>
      <c r="AG937"/>
      <c r="AH937"/>
      <c r="AI937"/>
      <c r="AJ937"/>
      <c r="AK937"/>
      <c r="AL937"/>
      <c r="AM937"/>
      <c r="AN937"/>
      <c r="AO937"/>
      <c r="AP937"/>
    </row>
    <row r="938" spans="1:42" ht="15">
      <c r="A938"/>
      <c r="B938"/>
      <c r="C938"/>
      <c r="D938"/>
      <c r="E938"/>
      <c r="F938"/>
      <c r="G938"/>
      <c r="H938"/>
      <c r="I938"/>
      <c r="J938"/>
      <c r="K938"/>
      <c r="L938"/>
      <c r="M938"/>
      <c r="N938"/>
      <c r="O938"/>
      <c r="P938"/>
      <c r="Q938"/>
      <c r="R938"/>
      <c r="S938"/>
      <c r="T938"/>
      <c r="U938"/>
      <c r="V938"/>
      <c r="W938"/>
      <c r="X938"/>
      <c r="Y938"/>
      <c r="Z938"/>
      <c r="AA938"/>
      <c r="AB938"/>
      <c r="AC938"/>
      <c r="AD938"/>
      <c r="AE938"/>
      <c r="AF938"/>
      <c r="AG938"/>
      <c r="AH938"/>
      <c r="AI938"/>
      <c r="AJ938"/>
      <c r="AK938"/>
      <c r="AL938"/>
      <c r="AM938"/>
      <c r="AN938"/>
      <c r="AO938"/>
      <c r="AP938"/>
    </row>
    <row r="939" spans="1:42" ht="15">
      <c r="A939"/>
      <c r="B939"/>
      <c r="C939"/>
      <c r="D939"/>
      <c r="E939"/>
      <c r="F939"/>
      <c r="G939"/>
      <c r="H939"/>
      <c r="I939"/>
      <c r="J939"/>
      <c r="K939"/>
      <c r="L939"/>
      <c r="M939"/>
      <c r="N939"/>
      <c r="O939"/>
      <c r="P939"/>
      <c r="Q939"/>
      <c r="R939"/>
      <c r="S939"/>
      <c r="T939"/>
      <c r="U939"/>
      <c r="V939"/>
      <c r="W939"/>
      <c r="X939"/>
      <c r="Y939"/>
      <c r="Z939"/>
      <c r="AA939"/>
      <c r="AB939"/>
      <c r="AC939"/>
      <c r="AD939"/>
      <c r="AE939"/>
      <c r="AF939"/>
      <c r="AG939"/>
      <c r="AH939"/>
      <c r="AI939"/>
      <c r="AJ939"/>
      <c r="AK939"/>
      <c r="AL939"/>
      <c r="AM939"/>
      <c r="AN939"/>
      <c r="AO939"/>
      <c r="AP939"/>
    </row>
    <row r="940" spans="1:42" ht="15">
      <c r="A940"/>
      <c r="B940"/>
      <c r="C940"/>
      <c r="D940"/>
      <c r="E940"/>
      <c r="F940"/>
      <c r="G940"/>
      <c r="H940"/>
      <c r="I940"/>
      <c r="J940"/>
      <c r="K940"/>
      <c r="L940"/>
      <c r="M940"/>
      <c r="N940"/>
      <c r="O940"/>
      <c r="P940"/>
      <c r="Q940"/>
      <c r="R940"/>
      <c r="S940"/>
      <c r="T940"/>
      <c r="U940"/>
      <c r="V940"/>
      <c r="W940"/>
      <c r="X940"/>
      <c r="Y940"/>
      <c r="Z940"/>
      <c r="AA940"/>
      <c r="AB940"/>
      <c r="AC940"/>
      <c r="AD940"/>
      <c r="AE940"/>
      <c r="AF940"/>
      <c r="AG940"/>
      <c r="AH940"/>
      <c r="AI940"/>
      <c r="AJ940"/>
      <c r="AK940"/>
      <c r="AL940"/>
      <c r="AM940"/>
      <c r="AN940"/>
      <c r="AO940"/>
      <c r="AP940"/>
    </row>
    <row r="941" spans="1:42" ht="15">
      <c r="A941"/>
      <c r="B941"/>
      <c r="C941"/>
      <c r="D941"/>
      <c r="E941"/>
      <c r="F941"/>
      <c r="G941"/>
      <c r="H941"/>
      <c r="I941"/>
      <c r="J941"/>
      <c r="K941"/>
      <c r="L941"/>
      <c r="M941"/>
      <c r="N941"/>
      <c r="O941"/>
      <c r="P941"/>
      <c r="Q941"/>
      <c r="R941"/>
      <c r="S941"/>
      <c r="T941"/>
      <c r="U941"/>
      <c r="V941"/>
      <c r="W941"/>
      <c r="X941"/>
      <c r="Y941"/>
      <c r="Z941"/>
      <c r="AA941"/>
      <c r="AB941"/>
      <c r="AC941"/>
      <c r="AD941"/>
      <c r="AE941"/>
      <c r="AF941"/>
      <c r="AG941"/>
      <c r="AH941"/>
      <c r="AI941"/>
      <c r="AJ941"/>
      <c r="AK941"/>
      <c r="AL941"/>
      <c r="AM941"/>
      <c r="AN941"/>
      <c r="AO941"/>
      <c r="AP941"/>
    </row>
    <row r="942" spans="1:42" ht="15">
      <c r="A942"/>
      <c r="B942"/>
      <c r="C942"/>
      <c r="D942"/>
      <c r="E942"/>
      <c r="F942"/>
      <c r="G942"/>
      <c r="H942"/>
      <c r="I942"/>
      <c r="J942"/>
      <c r="K942"/>
      <c r="L942"/>
      <c r="M942"/>
      <c r="N942"/>
      <c r="O942"/>
      <c r="P942"/>
      <c r="Q942"/>
      <c r="R942"/>
      <c r="S942"/>
      <c r="T942"/>
      <c r="U942"/>
      <c r="V942"/>
      <c r="W942"/>
      <c r="X942"/>
      <c r="Y942"/>
      <c r="Z942"/>
      <c r="AA942"/>
      <c r="AB942"/>
      <c r="AC942"/>
      <c r="AD942"/>
      <c r="AE942"/>
      <c r="AF942"/>
      <c r="AG942"/>
      <c r="AH942"/>
      <c r="AI942"/>
      <c r="AJ942"/>
      <c r="AK942"/>
      <c r="AL942"/>
      <c r="AM942"/>
      <c r="AN942"/>
      <c r="AO942"/>
      <c r="AP942"/>
    </row>
    <row r="943" spans="1:42" ht="15">
      <c r="A943"/>
      <c r="B943"/>
      <c r="C943"/>
      <c r="D943"/>
      <c r="E943"/>
      <c r="F943"/>
      <c r="G943"/>
      <c r="H943"/>
      <c r="I943"/>
      <c r="J943"/>
      <c r="K943"/>
      <c r="L943"/>
      <c r="M943"/>
      <c r="N943"/>
      <c r="O943"/>
      <c r="P943"/>
      <c r="Q943"/>
      <c r="R943"/>
      <c r="S943"/>
      <c r="T943"/>
      <c r="U943"/>
      <c r="V943"/>
      <c r="W943"/>
      <c r="X943"/>
      <c r="Y943"/>
      <c r="Z943"/>
      <c r="AA943"/>
      <c r="AB943"/>
      <c r="AC943"/>
      <c r="AD943"/>
      <c r="AE943"/>
      <c r="AF943"/>
      <c r="AG943"/>
      <c r="AH943"/>
      <c r="AI943"/>
      <c r="AJ943"/>
      <c r="AK943"/>
      <c r="AL943"/>
      <c r="AM943"/>
      <c r="AN943"/>
      <c r="AO943"/>
      <c r="AP943"/>
    </row>
    <row r="944" spans="1:42" ht="15">
      <c r="A944"/>
      <c r="B944"/>
      <c r="C944"/>
      <c r="D944"/>
      <c r="E944"/>
      <c r="F944"/>
      <c r="G944"/>
      <c r="H944"/>
      <c r="I944"/>
      <c r="J944"/>
      <c r="K944"/>
      <c r="L944"/>
      <c r="M944"/>
      <c r="N944"/>
      <c r="O944"/>
      <c r="P944"/>
      <c r="Q944"/>
      <c r="R944"/>
      <c r="S944"/>
      <c r="T944"/>
      <c r="U944"/>
      <c r="V944"/>
      <c r="W944"/>
      <c r="X944"/>
      <c r="Y944"/>
      <c r="Z944"/>
      <c r="AA944"/>
      <c r="AB944"/>
      <c r="AC944"/>
      <c r="AD944"/>
      <c r="AE944"/>
      <c r="AF944"/>
      <c r="AG944"/>
      <c r="AH944"/>
      <c r="AI944"/>
      <c r="AJ944"/>
      <c r="AK944"/>
      <c r="AL944"/>
      <c r="AM944"/>
      <c r="AN944"/>
      <c r="AO944"/>
      <c r="AP944"/>
    </row>
    <row r="945" spans="1:42" ht="15">
      <c r="A945"/>
      <c r="B945"/>
      <c r="C945"/>
      <c r="D945"/>
      <c r="E945"/>
      <c r="F945"/>
      <c r="G945"/>
      <c r="H945"/>
      <c r="I945"/>
      <c r="J945"/>
      <c r="K945"/>
      <c r="L945"/>
      <c r="M945"/>
      <c r="N945"/>
      <c r="O945"/>
      <c r="P945"/>
      <c r="Q945"/>
      <c r="R945"/>
      <c r="S945"/>
      <c r="T945"/>
      <c r="U945"/>
      <c r="V945"/>
      <c r="W945"/>
      <c r="X945"/>
      <c r="Y945"/>
      <c r="Z945"/>
      <c r="AA945"/>
      <c r="AB945"/>
      <c r="AC945"/>
      <c r="AD945"/>
      <c r="AE945"/>
      <c r="AF945"/>
      <c r="AG945"/>
      <c r="AH945"/>
      <c r="AI945"/>
      <c r="AJ945"/>
      <c r="AK945"/>
      <c r="AL945"/>
      <c r="AM945"/>
      <c r="AN945"/>
      <c r="AO945"/>
      <c r="AP945"/>
    </row>
    <row r="946" spans="1:42" ht="15">
      <c r="A946"/>
      <c r="B946"/>
      <c r="C946"/>
      <c r="D946"/>
      <c r="E946"/>
      <c r="F946"/>
      <c r="G946"/>
      <c r="H946"/>
      <c r="I946"/>
      <c r="J946"/>
      <c r="K946"/>
      <c r="L946"/>
      <c r="M946"/>
      <c r="N946"/>
      <c r="O946"/>
      <c r="P946"/>
      <c r="Q946"/>
      <c r="R946"/>
      <c r="S946"/>
      <c r="T946"/>
      <c r="U946"/>
      <c r="V946"/>
      <c r="W946"/>
      <c r="X946"/>
      <c r="Y946"/>
      <c r="Z946"/>
      <c r="AA946"/>
      <c r="AB946"/>
      <c r="AC946"/>
      <c r="AD946"/>
      <c r="AE946"/>
      <c r="AF946"/>
      <c r="AG946"/>
      <c r="AH946"/>
      <c r="AI946"/>
      <c r="AJ946"/>
      <c r="AK946"/>
      <c r="AL946"/>
      <c r="AM946"/>
      <c r="AN946"/>
      <c r="AO946"/>
      <c r="AP946"/>
    </row>
    <row r="947" spans="1:42" ht="15">
      <c r="A947"/>
      <c r="B947"/>
      <c r="C947"/>
      <c r="D947"/>
      <c r="E947"/>
      <c r="F947"/>
      <c r="G947"/>
      <c r="H947"/>
      <c r="I947"/>
      <c r="J947"/>
      <c r="K947"/>
      <c r="L947"/>
      <c r="M947"/>
      <c r="N947"/>
      <c r="O947"/>
      <c r="P947"/>
      <c r="Q947"/>
      <c r="R947"/>
      <c r="S947"/>
      <c r="T947"/>
      <c r="U947"/>
      <c r="V947"/>
      <c r="W947"/>
      <c r="X947"/>
      <c r="Y947"/>
      <c r="Z947"/>
      <c r="AA947"/>
      <c r="AB947"/>
      <c r="AC947"/>
      <c r="AD947"/>
      <c r="AE947"/>
      <c r="AF947"/>
      <c r="AG947"/>
      <c r="AH947"/>
      <c r="AI947"/>
      <c r="AJ947"/>
      <c r="AK947"/>
      <c r="AL947"/>
      <c r="AM947"/>
      <c r="AN947"/>
      <c r="AO947"/>
      <c r="AP947"/>
    </row>
    <row r="948" spans="1:42" ht="15">
      <c r="A948"/>
      <c r="B948"/>
      <c r="C948"/>
      <c r="D948"/>
      <c r="E948"/>
      <c r="F948"/>
      <c r="G948"/>
      <c r="H948"/>
      <c r="I948"/>
      <c r="J948"/>
      <c r="K948"/>
      <c r="L948"/>
      <c r="M948"/>
      <c r="N948"/>
      <c r="O948"/>
      <c r="P948"/>
      <c r="Q948"/>
      <c r="R948"/>
      <c r="S948"/>
      <c r="T948"/>
      <c r="U948"/>
      <c r="V948"/>
      <c r="W948"/>
      <c r="X948"/>
      <c r="Y948"/>
      <c r="Z948"/>
      <c r="AA948"/>
      <c r="AB948"/>
      <c r="AC948"/>
      <c r="AD948"/>
      <c r="AE948"/>
      <c r="AF948"/>
      <c r="AG948"/>
      <c r="AH948"/>
      <c r="AI948"/>
      <c r="AJ948"/>
      <c r="AK948"/>
      <c r="AL948"/>
      <c r="AM948"/>
      <c r="AN948"/>
      <c r="AO948"/>
      <c r="AP948"/>
    </row>
    <row r="949" spans="1:42" ht="15">
      <c r="A949"/>
      <c r="B949"/>
      <c r="C949"/>
      <c r="D949"/>
      <c r="E949"/>
      <c r="F949"/>
      <c r="G949"/>
      <c r="H949"/>
      <c r="I949"/>
      <c r="J949"/>
      <c r="K949"/>
      <c r="L949"/>
      <c r="M949"/>
      <c r="N949"/>
      <c r="O949"/>
      <c r="P949"/>
      <c r="Q949"/>
      <c r="R949"/>
      <c r="S949"/>
      <c r="T949"/>
      <c r="U949"/>
      <c r="V949"/>
      <c r="W949"/>
      <c r="X949"/>
      <c r="Y949"/>
      <c r="Z949"/>
      <c r="AA949"/>
      <c r="AB949"/>
      <c r="AC949"/>
      <c r="AD949"/>
      <c r="AE949"/>
      <c r="AF949"/>
      <c r="AG949"/>
      <c r="AH949"/>
      <c r="AI949"/>
      <c r="AJ949"/>
      <c r="AK949"/>
      <c r="AL949"/>
      <c r="AM949"/>
      <c r="AN949"/>
      <c r="AO949"/>
      <c r="AP949"/>
    </row>
    <row r="950" spans="1:42" ht="15">
      <c r="A950"/>
      <c r="B950"/>
      <c r="C950"/>
      <c r="D950"/>
      <c r="E950"/>
      <c r="F950"/>
      <c r="G950"/>
      <c r="H950"/>
      <c r="I950"/>
      <c r="J950"/>
      <c r="K950"/>
      <c r="L950"/>
      <c r="M950"/>
      <c r="N950"/>
      <c r="O950"/>
      <c r="P950"/>
      <c r="Q950"/>
      <c r="R950"/>
      <c r="S950"/>
      <c r="T950"/>
      <c r="U950"/>
      <c r="V950"/>
      <c r="W950"/>
      <c r="X950"/>
      <c r="Y950"/>
      <c r="Z950"/>
      <c r="AA950"/>
      <c r="AB950"/>
      <c r="AC950"/>
      <c r="AD950"/>
      <c r="AE950"/>
      <c r="AF950"/>
      <c r="AG950"/>
      <c r="AH950"/>
      <c r="AI950"/>
      <c r="AJ950"/>
      <c r="AK950"/>
      <c r="AL950"/>
      <c r="AM950"/>
      <c r="AN950"/>
      <c r="AO950"/>
      <c r="AP950"/>
    </row>
    <row r="951" spans="1:42" ht="15">
      <c r="A951"/>
      <c r="B951"/>
      <c r="C951"/>
      <c r="D951"/>
      <c r="E951"/>
      <c r="F951"/>
      <c r="G951"/>
      <c r="H951"/>
      <c r="I951"/>
      <c r="J951"/>
      <c r="K951"/>
      <c r="L951"/>
      <c r="M951"/>
      <c r="N951"/>
      <c r="O951"/>
      <c r="P951"/>
      <c r="Q951"/>
      <c r="R951"/>
      <c r="S951"/>
      <c r="T951"/>
      <c r="U951"/>
      <c r="V951"/>
      <c r="W951"/>
      <c r="X951"/>
      <c r="Y951"/>
      <c r="Z951"/>
      <c r="AA951"/>
      <c r="AB951"/>
      <c r="AC951"/>
      <c r="AD951"/>
      <c r="AE951"/>
      <c r="AF951"/>
      <c r="AG951"/>
      <c r="AH951"/>
      <c r="AI951"/>
      <c r="AJ951"/>
      <c r="AK951"/>
      <c r="AL951"/>
      <c r="AM951"/>
      <c r="AN951"/>
      <c r="AO951"/>
      <c r="AP951"/>
    </row>
    <row r="952" spans="1:42" ht="15">
      <c r="A952"/>
      <c r="B952"/>
      <c r="C952"/>
      <c r="D952"/>
      <c r="E952"/>
      <c r="F952"/>
      <c r="G952"/>
      <c r="H952"/>
      <c r="I952"/>
      <c r="J952"/>
      <c r="K952"/>
      <c r="L952"/>
      <c r="M952"/>
      <c r="N952"/>
      <c r="O952"/>
      <c r="P952"/>
      <c r="Q952"/>
      <c r="R952"/>
      <c r="S952"/>
      <c r="T952"/>
      <c r="U952"/>
      <c r="V952"/>
      <c r="W952"/>
      <c r="X952"/>
      <c r="Y952"/>
      <c r="Z952"/>
      <c r="AA952"/>
      <c r="AB952"/>
      <c r="AC952"/>
      <c r="AD952"/>
      <c r="AE952"/>
      <c r="AF952"/>
      <c r="AG952"/>
      <c r="AH952"/>
      <c r="AI952"/>
      <c r="AJ952"/>
      <c r="AK952"/>
      <c r="AL952"/>
      <c r="AM952"/>
      <c r="AN952"/>
      <c r="AO952"/>
      <c r="AP952"/>
    </row>
    <row r="953" spans="1:42" ht="15">
      <c r="A953"/>
      <c r="B953"/>
      <c r="C953"/>
      <c r="D953"/>
      <c r="E953"/>
      <c r="F953"/>
      <c r="G953"/>
      <c r="H953"/>
      <c r="I953"/>
      <c r="J953"/>
      <c r="K953"/>
      <c r="L953"/>
      <c r="M953"/>
      <c r="N953"/>
      <c r="O953"/>
      <c r="P953"/>
      <c r="Q953"/>
      <c r="R953"/>
      <c r="S953"/>
      <c r="T953"/>
      <c r="U953"/>
      <c r="V953"/>
      <c r="W953"/>
      <c r="X953"/>
      <c r="Y953"/>
      <c r="Z953"/>
      <c r="AA953"/>
      <c r="AB953"/>
      <c r="AC953"/>
      <c r="AD953"/>
      <c r="AE953"/>
      <c r="AF953"/>
      <c r="AG953"/>
      <c r="AH953"/>
      <c r="AI953"/>
      <c r="AJ953"/>
      <c r="AK953"/>
      <c r="AL953"/>
      <c r="AM953"/>
      <c r="AN953"/>
      <c r="AO953"/>
      <c r="AP953"/>
    </row>
    <row r="954" spans="1:42" ht="15">
      <c r="A954"/>
      <c r="B954"/>
      <c r="C954"/>
      <c r="D954"/>
      <c r="E954"/>
      <c r="F954"/>
      <c r="G954"/>
      <c r="H954"/>
      <c r="I954"/>
      <c r="J954"/>
      <c r="K954"/>
      <c r="L954"/>
      <c r="M954"/>
      <c r="N954"/>
      <c r="O954"/>
      <c r="P954"/>
      <c r="Q954"/>
      <c r="R954"/>
      <c r="S954"/>
      <c r="T954"/>
      <c r="U954"/>
      <c r="V954"/>
      <c r="W954"/>
      <c r="X954"/>
      <c r="Y954"/>
      <c r="Z954"/>
      <c r="AA954"/>
      <c r="AB954"/>
      <c r="AC954"/>
      <c r="AD954"/>
      <c r="AE954"/>
      <c r="AF954"/>
      <c r="AG954"/>
      <c r="AH954"/>
      <c r="AI954"/>
      <c r="AJ954"/>
      <c r="AK954"/>
      <c r="AL954"/>
      <c r="AM954"/>
      <c r="AN954"/>
      <c r="AO954"/>
      <c r="AP954"/>
    </row>
    <row r="955" spans="1:42" ht="15">
      <c r="A955"/>
      <c r="B955"/>
      <c r="C955"/>
      <c r="D955"/>
      <c r="E955"/>
      <c r="F955"/>
      <c r="G955"/>
      <c r="H955"/>
      <c r="I955"/>
      <c r="J955"/>
      <c r="K955"/>
      <c r="L955"/>
      <c r="M955"/>
      <c r="N955"/>
      <c r="O955"/>
      <c r="P955"/>
      <c r="Q955"/>
      <c r="R955"/>
      <c r="S955"/>
      <c r="T955"/>
      <c r="U955"/>
      <c r="V955"/>
      <c r="W955"/>
      <c r="X955"/>
      <c r="Y955"/>
      <c r="Z955"/>
      <c r="AA955"/>
      <c r="AB955"/>
      <c r="AC955"/>
      <c r="AD955"/>
      <c r="AE955"/>
      <c r="AF955"/>
      <c r="AG955"/>
      <c r="AH955"/>
      <c r="AI955"/>
      <c r="AJ955"/>
      <c r="AK955"/>
      <c r="AL955"/>
      <c r="AM955"/>
      <c r="AN955"/>
      <c r="AO955"/>
      <c r="AP955"/>
    </row>
    <row r="956" spans="1:42" ht="15">
      <c r="A956"/>
      <c r="B956"/>
      <c r="C956"/>
      <c r="D956"/>
      <c r="E956"/>
      <c r="F956"/>
      <c r="G956"/>
      <c r="H956"/>
      <c r="I956"/>
      <c r="J956"/>
      <c r="K956"/>
      <c r="L956"/>
      <c r="M956"/>
      <c r="N956"/>
      <c r="O956"/>
      <c r="P956"/>
      <c r="Q956"/>
      <c r="R956"/>
      <c r="S956"/>
      <c r="T956"/>
      <c r="U956"/>
      <c r="V956"/>
      <c r="W956"/>
      <c r="X956"/>
      <c r="Y956"/>
      <c r="Z956"/>
      <c r="AA956"/>
      <c r="AB956"/>
      <c r="AC956"/>
      <c r="AD956"/>
      <c r="AE956"/>
      <c r="AF956"/>
      <c r="AG956"/>
      <c r="AH956"/>
      <c r="AI956"/>
      <c r="AJ956"/>
      <c r="AK956"/>
      <c r="AL956"/>
      <c r="AM956"/>
      <c r="AN956"/>
      <c r="AO956"/>
      <c r="AP956"/>
    </row>
    <row r="957" spans="1:42" ht="15">
      <c r="A957"/>
      <c r="B957"/>
      <c r="C957"/>
      <c r="D957"/>
      <c r="E957"/>
      <c r="F957"/>
      <c r="G957"/>
      <c r="H957"/>
      <c r="I957"/>
      <c r="J957"/>
      <c r="K957"/>
      <c r="L957"/>
      <c r="M957"/>
      <c r="N957"/>
      <c r="O957"/>
      <c r="P957"/>
      <c r="Q957"/>
      <c r="R957"/>
      <c r="S957"/>
      <c r="T957"/>
      <c r="U957"/>
      <c r="V957"/>
      <c r="W957"/>
      <c r="X957"/>
      <c r="Y957"/>
      <c r="Z957"/>
      <c r="AA957"/>
      <c r="AB957"/>
      <c r="AC957"/>
      <c r="AD957"/>
      <c r="AE957"/>
      <c r="AF957"/>
      <c r="AG957"/>
      <c r="AH957"/>
      <c r="AI957"/>
      <c r="AJ957"/>
      <c r="AK957"/>
      <c r="AL957"/>
      <c r="AM957"/>
      <c r="AN957"/>
      <c r="AO957"/>
      <c r="AP957"/>
    </row>
    <row r="958" spans="1:42" ht="15">
      <c r="A958"/>
      <c r="B958"/>
      <c r="C958"/>
      <c r="D958"/>
      <c r="E958"/>
      <c r="F958"/>
      <c r="G958"/>
      <c r="H958"/>
      <c r="I958"/>
      <c r="J958"/>
      <c r="K958"/>
      <c r="L958"/>
      <c r="M958"/>
      <c r="N958"/>
      <c r="O958"/>
      <c r="P958"/>
      <c r="Q958"/>
      <c r="R958"/>
      <c r="S958"/>
      <c r="T958"/>
      <c r="U958"/>
      <c r="V958"/>
      <c r="W958"/>
      <c r="X958"/>
      <c r="Y958"/>
      <c r="Z958"/>
      <c r="AA958"/>
      <c r="AB958"/>
      <c r="AC958"/>
      <c r="AD958"/>
      <c r="AE958"/>
      <c r="AF958"/>
      <c r="AG958"/>
      <c r="AH958"/>
      <c r="AI958"/>
      <c r="AJ958"/>
      <c r="AK958"/>
      <c r="AL958"/>
      <c r="AM958"/>
      <c r="AN958"/>
      <c r="AO958"/>
      <c r="AP958"/>
    </row>
    <row r="959" spans="1:42" ht="15">
      <c r="A959"/>
      <c r="B959"/>
      <c r="C959"/>
      <c r="D959"/>
      <c r="E959"/>
      <c r="F959"/>
      <c r="G959"/>
      <c r="H959"/>
      <c r="I959"/>
      <c r="J959"/>
      <c r="K959"/>
      <c r="L959"/>
      <c r="M959"/>
      <c r="N959"/>
      <c r="O959"/>
      <c r="P959"/>
      <c r="Q959"/>
      <c r="R959"/>
      <c r="S959"/>
      <c r="T959"/>
      <c r="U959"/>
      <c r="V959"/>
      <c r="W959"/>
      <c r="X959"/>
      <c r="Y959"/>
      <c r="Z959"/>
      <c r="AA959"/>
      <c r="AB959"/>
      <c r="AC959"/>
      <c r="AD959"/>
      <c r="AE959"/>
      <c r="AF959"/>
      <c r="AG959"/>
      <c r="AH959"/>
      <c r="AI959"/>
      <c r="AJ959"/>
      <c r="AK959"/>
      <c r="AL959"/>
      <c r="AM959"/>
      <c r="AN959"/>
      <c r="AO959"/>
      <c r="AP959"/>
    </row>
    <row r="960" spans="1:42" ht="15">
      <c r="A960"/>
      <c r="B960"/>
      <c r="C960"/>
      <c r="D960"/>
      <c r="E960"/>
      <c r="F960"/>
      <c r="G960"/>
      <c r="H960"/>
      <c r="I960"/>
      <c r="J960"/>
      <c r="K960"/>
      <c r="L960"/>
      <c r="M960"/>
      <c r="N960"/>
      <c r="O960"/>
      <c r="P960"/>
      <c r="Q960"/>
      <c r="R960"/>
      <c r="S960"/>
      <c r="T960"/>
      <c r="U960"/>
      <c r="V960"/>
      <c r="W960"/>
      <c r="X960"/>
      <c r="Y960"/>
      <c r="Z960"/>
      <c r="AA960"/>
      <c r="AB960"/>
      <c r="AC960"/>
      <c r="AD960"/>
      <c r="AE960"/>
      <c r="AF960"/>
      <c r="AG960"/>
      <c r="AH960"/>
      <c r="AI960"/>
      <c r="AJ960"/>
      <c r="AK960"/>
      <c r="AL960"/>
      <c r="AM960"/>
      <c r="AN960"/>
      <c r="AO960"/>
      <c r="AP960"/>
    </row>
    <row r="961" spans="1:42" ht="15">
      <c r="A961"/>
      <c r="B961"/>
      <c r="C961"/>
      <c r="D961"/>
      <c r="E961"/>
      <c r="F961"/>
      <c r="G961"/>
      <c r="H961"/>
      <c r="I961"/>
      <c r="J961"/>
      <c r="K961"/>
      <c r="L961"/>
      <c r="M961"/>
      <c r="N961"/>
      <c r="O961"/>
      <c r="P961"/>
      <c r="Q961"/>
      <c r="R961"/>
      <c r="S961"/>
      <c r="T961"/>
      <c r="U961"/>
      <c r="V961"/>
      <c r="W961"/>
      <c r="X961"/>
      <c r="Y961"/>
      <c r="Z961"/>
      <c r="AA961"/>
      <c r="AB961"/>
      <c r="AC961"/>
      <c r="AD961"/>
      <c r="AE961"/>
      <c r="AF961"/>
      <c r="AG961"/>
      <c r="AH961"/>
      <c r="AI961"/>
      <c r="AJ961"/>
      <c r="AK961"/>
      <c r="AL961"/>
      <c r="AM961"/>
      <c r="AN961"/>
      <c r="AO961"/>
      <c r="AP961"/>
    </row>
    <row r="962" spans="1:42" ht="15">
      <c r="A962"/>
      <c r="B962"/>
      <c r="C962"/>
      <c r="D962"/>
      <c r="E962"/>
      <c r="F962"/>
      <c r="G962"/>
      <c r="H962"/>
      <c r="I962"/>
      <c r="J962"/>
      <c r="K962"/>
      <c r="L962"/>
      <c r="M962"/>
      <c r="N962"/>
      <c r="O962"/>
      <c r="P962"/>
      <c r="Q962"/>
      <c r="R962"/>
      <c r="S962"/>
      <c r="T962"/>
      <c r="U962"/>
      <c r="V962"/>
      <c r="W962"/>
      <c r="X962"/>
      <c r="Y962"/>
      <c r="Z962"/>
      <c r="AA962"/>
      <c r="AB962"/>
      <c r="AC962"/>
      <c r="AD962"/>
      <c r="AE962"/>
      <c r="AF962"/>
      <c r="AG962"/>
      <c r="AH962"/>
      <c r="AI962"/>
      <c r="AJ962"/>
      <c r="AK962"/>
      <c r="AL962"/>
      <c r="AM962"/>
      <c r="AN962"/>
      <c r="AO962"/>
      <c r="AP962"/>
    </row>
    <row r="963" spans="1:42" ht="15">
      <c r="A963"/>
      <c r="B963"/>
      <c r="C963"/>
      <c r="D963"/>
      <c r="E963"/>
      <c r="F963"/>
      <c r="G963"/>
      <c r="H963"/>
      <c r="I963"/>
      <c r="J963"/>
      <c r="K963"/>
      <c r="L963"/>
      <c r="M963"/>
      <c r="N963"/>
      <c r="O963"/>
      <c r="P963"/>
      <c r="Q963"/>
      <c r="R963"/>
      <c r="S963"/>
      <c r="T963"/>
      <c r="U963"/>
      <c r="V963"/>
      <c r="W963"/>
      <c r="X963"/>
      <c r="Y963"/>
      <c r="Z963"/>
      <c r="AA963"/>
      <c r="AB963"/>
      <c r="AC963"/>
      <c r="AD963"/>
      <c r="AE963"/>
      <c r="AF963"/>
      <c r="AG963"/>
      <c r="AH963"/>
      <c r="AI963"/>
      <c r="AJ963"/>
      <c r="AK963"/>
      <c r="AL963"/>
      <c r="AM963"/>
      <c r="AN963"/>
      <c r="AO963"/>
      <c r="AP963"/>
    </row>
    <row r="964" spans="1:42" ht="15">
      <c r="A964"/>
      <c r="B964"/>
      <c r="C964"/>
      <c r="D964"/>
      <c r="E964"/>
      <c r="F964"/>
      <c r="G964"/>
      <c r="H964"/>
      <c r="I964"/>
      <c r="J964"/>
      <c r="K964"/>
      <c r="L964"/>
      <c r="M964"/>
      <c r="N964"/>
      <c r="O964"/>
      <c r="P964"/>
      <c r="Q964"/>
      <c r="R964"/>
      <c r="S964"/>
      <c r="T964"/>
      <c r="U964"/>
      <c r="V964"/>
      <c r="W964"/>
      <c r="X964"/>
      <c r="Y964"/>
      <c r="Z964"/>
      <c r="AA964"/>
      <c r="AB964"/>
      <c r="AC964"/>
      <c r="AD964"/>
      <c r="AE964"/>
      <c r="AF964"/>
      <c r="AG964"/>
      <c r="AH964"/>
      <c r="AI964"/>
      <c r="AJ964"/>
      <c r="AK964"/>
      <c r="AL964"/>
      <c r="AM964"/>
      <c r="AN964"/>
      <c r="AO964"/>
      <c r="AP964"/>
    </row>
    <row r="965" spans="1:42" ht="15">
      <c r="A965"/>
      <c r="B965"/>
      <c r="C965"/>
      <c r="D965"/>
      <c r="E965"/>
      <c r="F965"/>
      <c r="G965"/>
      <c r="H965"/>
      <c r="I965"/>
      <c r="J965"/>
      <c r="K965"/>
      <c r="L965"/>
      <c r="M965"/>
      <c r="N965"/>
      <c r="O965"/>
      <c r="P965"/>
      <c r="Q965"/>
      <c r="R965"/>
      <c r="S965"/>
      <c r="T965"/>
      <c r="U965"/>
      <c r="V965"/>
      <c r="W965"/>
      <c r="X965"/>
      <c r="Y965"/>
      <c r="Z965"/>
      <c r="AA965"/>
      <c r="AB965"/>
      <c r="AC965"/>
      <c r="AD965"/>
      <c r="AE965"/>
      <c r="AF965"/>
      <c r="AG965"/>
      <c r="AH965"/>
      <c r="AI965"/>
      <c r="AJ965"/>
      <c r="AK965"/>
      <c r="AL965"/>
      <c r="AM965"/>
      <c r="AN965"/>
      <c r="AO965"/>
      <c r="AP965"/>
    </row>
    <row r="966" spans="1:42" ht="15">
      <c r="A966"/>
      <c r="B966"/>
      <c r="C966"/>
      <c r="D966"/>
      <c r="E966"/>
      <c r="F966"/>
      <c r="G966"/>
      <c r="H966"/>
      <c r="I966"/>
      <c r="J966"/>
      <c r="K966"/>
      <c r="L966"/>
      <c r="M966"/>
      <c r="N966"/>
      <c r="O966"/>
      <c r="P966"/>
      <c r="Q966"/>
      <c r="R966"/>
      <c r="S966"/>
      <c r="T966"/>
      <c r="U966"/>
      <c r="V966"/>
      <c r="W966"/>
      <c r="X966"/>
      <c r="Y966"/>
      <c r="Z966"/>
      <c r="AA966"/>
      <c r="AB966"/>
      <c r="AC966"/>
      <c r="AD966"/>
      <c r="AE966"/>
      <c r="AF966"/>
      <c r="AG966"/>
      <c r="AH966"/>
      <c r="AI966"/>
      <c r="AJ966"/>
      <c r="AK966"/>
      <c r="AL966"/>
      <c r="AM966"/>
      <c r="AN966"/>
      <c r="AO966"/>
      <c r="AP966"/>
    </row>
    <row r="967" spans="1:42" ht="15">
      <c r="A967"/>
      <c r="B967"/>
      <c r="C967"/>
      <c r="D967"/>
      <c r="E967"/>
      <c r="F967"/>
      <c r="G967"/>
      <c r="H967"/>
      <c r="I967"/>
      <c r="J967"/>
      <c r="K967"/>
      <c r="L967"/>
      <c r="M967"/>
      <c r="N967"/>
      <c r="O967"/>
      <c r="P967"/>
      <c r="Q967"/>
      <c r="R967"/>
      <c r="S967"/>
      <c r="T967"/>
      <c r="U967"/>
      <c r="V967"/>
      <c r="W967"/>
      <c r="X967"/>
      <c r="Y967"/>
      <c r="Z967"/>
      <c r="AA967"/>
      <c r="AB967"/>
      <c r="AC967"/>
      <c r="AD967"/>
      <c r="AE967"/>
      <c r="AF967"/>
      <c r="AG967"/>
      <c r="AH967"/>
      <c r="AI967"/>
      <c r="AJ967"/>
      <c r="AK967"/>
      <c r="AL967"/>
      <c r="AM967"/>
      <c r="AN967"/>
      <c r="AO967"/>
      <c r="AP967"/>
    </row>
    <row r="968" spans="1:42" ht="15">
      <c r="A968"/>
      <c r="B968"/>
      <c r="C968"/>
      <c r="D968"/>
      <c r="E968"/>
      <c r="F968"/>
      <c r="G968"/>
      <c r="H968"/>
      <c r="I968"/>
      <c r="J968"/>
      <c r="K968"/>
      <c r="L968"/>
      <c r="M968"/>
      <c r="N968"/>
      <c r="O968"/>
      <c r="P968"/>
      <c r="Q968"/>
      <c r="R968"/>
      <c r="S968"/>
      <c r="T968"/>
      <c r="U968"/>
      <c r="V968"/>
      <c r="W968"/>
      <c r="X968"/>
      <c r="Y968"/>
      <c r="Z968"/>
      <c r="AA968"/>
      <c r="AB968"/>
      <c r="AC968"/>
      <c r="AD968"/>
      <c r="AE968"/>
      <c r="AF968"/>
      <c r="AG968"/>
      <c r="AH968"/>
      <c r="AI968"/>
      <c r="AJ968"/>
      <c r="AK968"/>
      <c r="AL968"/>
      <c r="AM968"/>
      <c r="AN968"/>
      <c r="AO968"/>
      <c r="AP968"/>
    </row>
    <row r="969" spans="1:42" ht="15">
      <c r="A969"/>
      <c r="B969"/>
      <c r="C969"/>
      <c r="D969"/>
      <c r="E969"/>
      <c r="F969"/>
      <c r="G969"/>
      <c r="H969"/>
      <c r="I969"/>
      <c r="J969"/>
      <c r="K969"/>
      <c r="L969"/>
      <c r="M969"/>
      <c r="N969"/>
      <c r="O969"/>
      <c r="P969"/>
      <c r="Q969"/>
      <c r="R969"/>
      <c r="S969"/>
      <c r="T969"/>
      <c r="U969"/>
      <c r="V969"/>
      <c r="W969"/>
      <c r="X969"/>
      <c r="Y969"/>
      <c r="Z969"/>
      <c r="AA969"/>
      <c r="AB969"/>
      <c r="AC969"/>
      <c r="AD969"/>
      <c r="AE969"/>
      <c r="AF969"/>
      <c r="AG969"/>
      <c r="AH969"/>
      <c r="AI969"/>
      <c r="AJ969"/>
      <c r="AK969"/>
      <c r="AL969"/>
      <c r="AM969"/>
      <c r="AN969"/>
      <c r="AO969"/>
      <c r="AP969"/>
    </row>
    <row r="970" spans="1:42" ht="15">
      <c r="A970"/>
      <c r="B970"/>
      <c r="C970"/>
      <c r="D970"/>
      <c r="E970"/>
      <c r="F970"/>
      <c r="G970"/>
      <c r="H970"/>
      <c r="I970"/>
      <c r="J970"/>
      <c r="K970"/>
      <c r="L970"/>
      <c r="M970"/>
      <c r="N970"/>
      <c r="O970"/>
      <c r="P970"/>
      <c r="Q970"/>
      <c r="R970"/>
      <c r="S970"/>
      <c r="T970"/>
      <c r="U970"/>
      <c r="V970"/>
      <c r="W970"/>
      <c r="X970"/>
      <c r="Y970"/>
      <c r="Z970"/>
      <c r="AA970"/>
      <c r="AB970"/>
      <c r="AC970"/>
      <c r="AD970"/>
      <c r="AE970"/>
      <c r="AF970"/>
      <c r="AG970"/>
      <c r="AH970"/>
      <c r="AI970"/>
      <c r="AJ970"/>
      <c r="AK970"/>
      <c r="AL970"/>
      <c r="AM970"/>
      <c r="AN970"/>
      <c r="AO970"/>
      <c r="AP970"/>
    </row>
    <row r="971" spans="1:42" ht="15">
      <c r="A971"/>
      <c r="B971"/>
      <c r="C971"/>
      <c r="D971"/>
      <c r="E971"/>
      <c r="F971"/>
      <c r="G971"/>
      <c r="H971"/>
      <c r="I971"/>
      <c r="J971"/>
      <c r="K971"/>
      <c r="L971"/>
      <c r="M971"/>
      <c r="N971"/>
      <c r="O971"/>
      <c r="P971"/>
      <c r="Q971"/>
      <c r="R971"/>
      <c r="S971"/>
      <c r="T971"/>
      <c r="U971"/>
      <c r="V971"/>
      <c r="W971"/>
      <c r="X971"/>
      <c r="Y971"/>
      <c r="Z971"/>
      <c r="AA971"/>
      <c r="AB971"/>
      <c r="AC971"/>
      <c r="AD971"/>
      <c r="AE971"/>
      <c r="AF971"/>
      <c r="AG971"/>
      <c r="AH971"/>
      <c r="AI971"/>
      <c r="AJ971"/>
      <c r="AK971"/>
      <c r="AL971"/>
      <c r="AM971"/>
      <c r="AN971"/>
      <c r="AO971"/>
      <c r="AP971"/>
    </row>
    <row r="972" spans="1:42" ht="15">
      <c r="A972"/>
      <c r="B972"/>
      <c r="C972"/>
      <c r="D972"/>
      <c r="E972"/>
      <c r="F972"/>
      <c r="G972"/>
      <c r="H972"/>
      <c r="I972"/>
      <c r="J972"/>
      <c r="K972"/>
      <c r="L972"/>
      <c r="M972"/>
      <c r="N972"/>
      <c r="O972"/>
      <c r="P972"/>
      <c r="Q972"/>
      <c r="R972"/>
      <c r="S972"/>
      <c r="T972"/>
      <c r="U972"/>
      <c r="V972"/>
      <c r="W972"/>
      <c r="X972"/>
      <c r="Y972"/>
      <c r="Z972"/>
      <c r="AA972"/>
      <c r="AB972"/>
      <c r="AC972"/>
      <c r="AD972"/>
      <c r="AE972"/>
      <c r="AF972"/>
      <c r="AG972"/>
      <c r="AH972"/>
      <c r="AI972"/>
      <c r="AJ972"/>
      <c r="AK972"/>
      <c r="AL972"/>
      <c r="AM972"/>
      <c r="AN972"/>
      <c r="AO972"/>
      <c r="AP972"/>
    </row>
    <row r="973" spans="1:42" ht="15">
      <c r="A973"/>
      <c r="B973"/>
      <c r="C973"/>
      <c r="D973"/>
      <c r="E973"/>
      <c r="F973"/>
      <c r="G973"/>
      <c r="H973"/>
      <c r="I973"/>
      <c r="J973"/>
      <c r="K973"/>
      <c r="L973"/>
      <c r="M973"/>
      <c r="N973"/>
      <c r="O973"/>
      <c r="P973"/>
      <c r="Q973"/>
      <c r="R973"/>
      <c r="S973"/>
      <c r="T973"/>
      <c r="U973"/>
      <c r="V973"/>
      <c r="W973"/>
      <c r="X973"/>
      <c r="Y973"/>
      <c r="Z973"/>
      <c r="AA973"/>
      <c r="AB973"/>
      <c r="AC973"/>
      <c r="AD973"/>
      <c r="AE973"/>
      <c r="AF973"/>
      <c r="AG973"/>
      <c r="AH973"/>
      <c r="AI973"/>
      <c r="AJ973"/>
      <c r="AK973"/>
      <c r="AL973"/>
      <c r="AM973"/>
      <c r="AN973"/>
      <c r="AO973"/>
      <c r="AP973"/>
    </row>
    <row r="974" spans="1:42" ht="15">
      <c r="A974"/>
      <c r="B974"/>
      <c r="C974"/>
      <c r="D974"/>
      <c r="E974"/>
      <c r="F974"/>
      <c r="G974"/>
      <c r="H974"/>
      <c r="I974"/>
      <c r="J974"/>
      <c r="K974"/>
      <c r="L974"/>
      <c r="M974"/>
      <c r="N974"/>
      <c r="O974"/>
      <c r="P974"/>
      <c r="Q974"/>
      <c r="R974"/>
      <c r="S974"/>
      <c r="T974"/>
      <c r="U974"/>
      <c r="V974"/>
      <c r="W974"/>
      <c r="X974"/>
      <c r="Y974"/>
      <c r="Z974"/>
      <c r="AA974"/>
      <c r="AB974"/>
      <c r="AC974"/>
      <c r="AD974"/>
      <c r="AE974"/>
      <c r="AF974"/>
      <c r="AG974"/>
      <c r="AH974"/>
      <c r="AI974"/>
      <c r="AJ974"/>
      <c r="AK974"/>
      <c r="AL974"/>
      <c r="AM974"/>
      <c r="AN974"/>
      <c r="AO974"/>
      <c r="AP974"/>
    </row>
    <row r="975" spans="1:42" ht="15">
      <c r="A975"/>
      <c r="B975"/>
      <c r="C975"/>
      <c r="D975"/>
      <c r="E975"/>
      <c r="F975"/>
      <c r="G975"/>
      <c r="H975"/>
      <c r="I975"/>
      <c r="J975"/>
      <c r="K975"/>
      <c r="L975"/>
      <c r="M975"/>
      <c r="N975"/>
      <c r="O975"/>
      <c r="P975"/>
      <c r="Q975"/>
      <c r="R975"/>
      <c r="S975"/>
      <c r="T975"/>
      <c r="U975"/>
      <c r="V975"/>
      <c r="W975"/>
      <c r="X975"/>
      <c r="Y975"/>
      <c r="Z975"/>
      <c r="AA975"/>
      <c r="AB975"/>
      <c r="AC975"/>
      <c r="AD975"/>
      <c r="AE975"/>
      <c r="AF975"/>
      <c r="AG975"/>
      <c r="AH975"/>
      <c r="AI975"/>
      <c r="AJ975"/>
      <c r="AK975"/>
      <c r="AL975"/>
      <c r="AM975"/>
      <c r="AN975"/>
      <c r="AO975"/>
      <c r="AP975"/>
    </row>
    <row r="976" spans="1:42" ht="15">
      <c r="A976"/>
      <c r="B976"/>
      <c r="C976"/>
      <c r="D976"/>
      <c r="E976"/>
      <c r="F976"/>
      <c r="G976"/>
      <c r="H976"/>
      <c r="I976"/>
      <c r="J976"/>
      <c r="K976"/>
      <c r="L976"/>
      <c r="M976"/>
      <c r="N976"/>
      <c r="O976"/>
      <c r="P976"/>
      <c r="Q976"/>
      <c r="R976"/>
      <c r="S976"/>
      <c r="T976"/>
      <c r="U976"/>
      <c r="V976"/>
      <c r="W976"/>
      <c r="X976"/>
      <c r="Y976"/>
      <c r="Z976"/>
      <c r="AA976"/>
      <c r="AB976"/>
      <c r="AC976"/>
      <c r="AD976"/>
      <c r="AE976"/>
      <c r="AF976"/>
      <c r="AG976"/>
      <c r="AH976"/>
      <c r="AI976"/>
      <c r="AJ976"/>
      <c r="AK976"/>
      <c r="AL976"/>
      <c r="AM976"/>
      <c r="AN976"/>
      <c r="AO976"/>
      <c r="AP976"/>
    </row>
    <row r="977" spans="1:42" ht="15">
      <c r="A977"/>
      <c r="B977"/>
      <c r="C977"/>
      <c r="D977"/>
      <c r="E977"/>
      <c r="F977"/>
      <c r="G977"/>
      <c r="H977"/>
      <c r="I977"/>
      <c r="J977"/>
      <c r="K977"/>
      <c r="L977"/>
      <c r="M977"/>
      <c r="N977"/>
      <c r="O977"/>
      <c r="P977"/>
      <c r="Q977"/>
      <c r="R977"/>
      <c r="S977"/>
      <c r="T977"/>
      <c r="U977"/>
      <c r="V977"/>
      <c r="W977"/>
      <c r="X977"/>
      <c r="Y977"/>
      <c r="Z977"/>
      <c r="AA977"/>
      <c r="AB977"/>
      <c r="AC977"/>
      <c r="AD977"/>
      <c r="AE977"/>
      <c r="AF977"/>
      <c r="AG977"/>
      <c r="AH977"/>
      <c r="AI977"/>
      <c r="AJ977"/>
      <c r="AK977"/>
      <c r="AL977"/>
      <c r="AM977"/>
      <c r="AN977"/>
      <c r="AO977"/>
      <c r="AP977"/>
    </row>
    <row r="978" spans="1:42" ht="15">
      <c r="A978"/>
      <c r="B978"/>
      <c r="C978"/>
      <c r="D978"/>
      <c r="E978"/>
      <c r="F978"/>
      <c r="G978"/>
      <c r="H978"/>
      <c r="I978"/>
      <c r="J978"/>
      <c r="K978"/>
      <c r="L978"/>
      <c r="M978"/>
      <c r="N978"/>
      <c r="O978"/>
      <c r="P978"/>
      <c r="Q978"/>
      <c r="R978"/>
      <c r="S978"/>
      <c r="T978"/>
      <c r="U978"/>
      <c r="V978"/>
      <c r="W978"/>
      <c r="X978"/>
      <c r="Y978"/>
      <c r="Z978"/>
      <c r="AA978"/>
      <c r="AB978"/>
      <c r="AC978"/>
      <c r="AD978"/>
      <c r="AE978"/>
      <c r="AF978"/>
      <c r="AG978"/>
      <c r="AH978"/>
      <c r="AI978"/>
      <c r="AJ978"/>
      <c r="AK978"/>
      <c r="AL978"/>
      <c r="AM978"/>
      <c r="AN978"/>
      <c r="AO978"/>
      <c r="AP978"/>
    </row>
    <row r="979" spans="1:42" ht="15">
      <c r="A979"/>
      <c r="B979"/>
      <c r="C979"/>
      <c r="D979"/>
      <c r="E979"/>
      <c r="F979"/>
      <c r="G979"/>
      <c r="H979"/>
      <c r="I979"/>
      <c r="J979"/>
      <c r="K979"/>
      <c r="L979"/>
      <c r="M979"/>
      <c r="N979"/>
      <c r="O979"/>
      <c r="P979"/>
      <c r="Q979"/>
      <c r="R979"/>
      <c r="S979"/>
      <c r="T979"/>
      <c r="U979"/>
      <c r="V979"/>
      <c r="W979"/>
      <c r="X979"/>
      <c r="Y979"/>
      <c r="Z979"/>
      <c r="AA979"/>
      <c r="AB979"/>
      <c r="AC979"/>
      <c r="AD979"/>
      <c r="AE979"/>
      <c r="AF979"/>
      <c r="AG979"/>
      <c r="AH979"/>
      <c r="AI979"/>
      <c r="AJ979"/>
      <c r="AK979"/>
      <c r="AL979"/>
      <c r="AM979"/>
      <c r="AN979"/>
      <c r="AO979"/>
      <c r="AP979"/>
    </row>
    <row r="980" spans="1:42" ht="15">
      <c r="A980"/>
      <c r="B980"/>
      <c r="C980"/>
      <c r="D980"/>
      <c r="E980"/>
      <c r="F980"/>
      <c r="G980"/>
      <c r="H980"/>
      <c r="I980"/>
      <c r="J980"/>
      <c r="K980"/>
      <c r="L980"/>
      <c r="M980"/>
      <c r="N980"/>
      <c r="O980"/>
      <c r="P980"/>
      <c r="Q980"/>
      <c r="R980"/>
      <c r="S980"/>
      <c r="T980"/>
      <c r="U980"/>
      <c r="V980"/>
      <c r="W980"/>
      <c r="X980"/>
      <c r="Y980"/>
      <c r="Z980"/>
      <c r="AA980"/>
      <c r="AB980"/>
      <c r="AC980"/>
      <c r="AD980"/>
      <c r="AE980"/>
      <c r="AF980"/>
      <c r="AG980"/>
      <c r="AH980"/>
      <c r="AI980"/>
      <c r="AJ980"/>
      <c r="AK980"/>
      <c r="AL980"/>
      <c r="AM980"/>
      <c r="AN980"/>
      <c r="AO980"/>
      <c r="AP980"/>
    </row>
    <row r="981" spans="1:42" ht="15">
      <c r="A981"/>
      <c r="B981"/>
      <c r="C981"/>
      <c r="D981"/>
      <c r="E981"/>
      <c r="F981"/>
      <c r="G981"/>
      <c r="H981"/>
      <c r="I981"/>
      <c r="J981"/>
      <c r="K981"/>
      <c r="L981"/>
      <c r="M981"/>
      <c r="N981"/>
      <c r="O981"/>
      <c r="P981"/>
      <c r="Q981"/>
      <c r="R981"/>
      <c r="S981"/>
      <c r="T981"/>
      <c r="U981"/>
      <c r="V981"/>
      <c r="W981"/>
      <c r="X981"/>
      <c r="Y981"/>
      <c r="Z981"/>
      <c r="AA981"/>
      <c r="AB981"/>
      <c r="AC981"/>
      <c r="AD981"/>
      <c r="AE981"/>
      <c r="AF981"/>
      <c r="AG981"/>
      <c r="AH981"/>
      <c r="AI981"/>
      <c r="AJ981"/>
      <c r="AK981"/>
      <c r="AL981"/>
      <c r="AM981"/>
      <c r="AN981"/>
      <c r="AO981"/>
      <c r="AP981"/>
    </row>
    <row r="982" spans="1:42" ht="15">
      <c r="A982"/>
      <c r="B982"/>
      <c r="C982"/>
      <c r="D982"/>
      <c r="E982"/>
      <c r="F982"/>
      <c r="G982"/>
      <c r="H982"/>
      <c r="I982"/>
      <c r="J982"/>
      <c r="K982"/>
      <c r="L982"/>
      <c r="M982"/>
      <c r="N982"/>
      <c r="O982"/>
      <c r="P982"/>
      <c r="Q982"/>
      <c r="R982"/>
      <c r="S982"/>
      <c r="T982"/>
      <c r="U982"/>
      <c r="V982"/>
      <c r="W982"/>
      <c r="X982"/>
      <c r="Y982"/>
      <c r="Z982"/>
      <c r="AA982"/>
      <c r="AB982"/>
      <c r="AC982"/>
      <c r="AD982"/>
      <c r="AE982"/>
      <c r="AF982"/>
      <c r="AG982"/>
      <c r="AH982"/>
      <c r="AI982"/>
      <c r="AJ982"/>
      <c r="AK982"/>
      <c r="AL982"/>
      <c r="AM982"/>
      <c r="AN982"/>
      <c r="AO982"/>
      <c r="AP982"/>
    </row>
    <row r="983" spans="1:42" ht="15">
      <c r="A983"/>
      <c r="B983"/>
      <c r="C983"/>
      <c r="D983"/>
      <c r="E983"/>
      <c r="F983"/>
      <c r="G983"/>
      <c r="H983"/>
      <c r="I983"/>
      <c r="J983"/>
      <c r="K983"/>
      <c r="L983"/>
      <c r="M983"/>
      <c r="N983"/>
      <c r="O983"/>
      <c r="P983"/>
      <c r="Q983"/>
      <c r="R983"/>
      <c r="S983"/>
      <c r="T983"/>
      <c r="U983"/>
      <c r="V983"/>
      <c r="W983"/>
      <c r="X983"/>
      <c r="Y983"/>
      <c r="Z983"/>
      <c r="AA983"/>
      <c r="AB983"/>
      <c r="AC983"/>
      <c r="AD983"/>
      <c r="AE983"/>
      <c r="AF983"/>
      <c r="AG983"/>
      <c r="AH983"/>
      <c r="AI983"/>
      <c r="AJ983"/>
      <c r="AK983"/>
      <c r="AL983"/>
      <c r="AM983"/>
      <c r="AN983"/>
      <c r="AO983"/>
      <c r="AP983"/>
    </row>
    <row r="984" spans="1:42" ht="15">
      <c r="A984"/>
      <c r="B984"/>
      <c r="C984"/>
      <c r="D984"/>
      <c r="E984"/>
      <c r="F984"/>
      <c r="G984"/>
      <c r="H984"/>
      <c r="I984"/>
      <c r="J984"/>
      <c r="K984"/>
      <c r="L984"/>
      <c r="M984"/>
      <c r="N984"/>
      <c r="O984"/>
      <c r="P984"/>
      <c r="Q984"/>
      <c r="R984"/>
      <c r="S984"/>
      <c r="T984"/>
      <c r="U984"/>
      <c r="V984"/>
      <c r="W984"/>
      <c r="X984"/>
      <c r="Y984"/>
      <c r="Z984"/>
      <c r="AA984"/>
      <c r="AB984"/>
      <c r="AC984"/>
      <c r="AD984"/>
      <c r="AE984"/>
      <c r="AF984"/>
      <c r="AG984"/>
      <c r="AH984"/>
      <c r="AI984"/>
      <c r="AJ984"/>
      <c r="AK984"/>
      <c r="AL984"/>
      <c r="AM984"/>
      <c r="AN984"/>
      <c r="AO984"/>
      <c r="AP984"/>
    </row>
    <row r="985" spans="1:42" ht="15">
      <c r="A985"/>
      <c r="B985"/>
      <c r="C985"/>
      <c r="D985"/>
      <c r="E985"/>
      <c r="F985"/>
      <c r="G985"/>
      <c r="H985"/>
      <c r="I985"/>
      <c r="J985"/>
      <c r="K985"/>
      <c r="L985"/>
      <c r="M985"/>
      <c r="N985"/>
      <c r="O985"/>
      <c r="P985"/>
      <c r="Q985"/>
      <c r="R985"/>
      <c r="S985"/>
      <c r="T985"/>
      <c r="U985"/>
      <c r="V985"/>
      <c r="W985"/>
      <c r="X985"/>
      <c r="Y985"/>
      <c r="Z985"/>
      <c r="AA985"/>
      <c r="AB985"/>
      <c r="AC985"/>
      <c r="AD985"/>
      <c r="AE985"/>
      <c r="AF985"/>
      <c r="AG985"/>
      <c r="AH985"/>
      <c r="AI985"/>
      <c r="AJ985"/>
      <c r="AK985"/>
      <c r="AL985"/>
      <c r="AM985"/>
      <c r="AN985"/>
      <c r="AO985"/>
      <c r="AP985"/>
    </row>
    <row r="986" spans="1:42" ht="15">
      <c r="A986"/>
      <c r="B986"/>
      <c r="C986"/>
      <c r="D986"/>
      <c r="E986"/>
      <c r="F986"/>
      <c r="G986"/>
      <c r="H986"/>
      <c r="I986"/>
      <c r="J986"/>
      <c r="K986"/>
      <c r="L986"/>
      <c r="M986"/>
      <c r="N986"/>
      <c r="O986"/>
      <c r="P986"/>
      <c r="Q986"/>
      <c r="R986"/>
      <c r="S986"/>
      <c r="T986"/>
      <c r="U986"/>
      <c r="V986"/>
      <c r="W986"/>
      <c r="X986"/>
      <c r="Y986"/>
      <c r="Z986"/>
      <c r="AA986"/>
      <c r="AB986"/>
      <c r="AC986"/>
      <c r="AD986"/>
      <c r="AE986"/>
      <c r="AF986"/>
      <c r="AG986"/>
      <c r="AH986"/>
      <c r="AI986"/>
      <c r="AJ986"/>
      <c r="AK986"/>
      <c r="AL986"/>
      <c r="AM986"/>
      <c r="AN986"/>
      <c r="AO986"/>
      <c r="AP986"/>
    </row>
    <row r="987" spans="1:42" ht="15">
      <c r="A987"/>
      <c r="B987"/>
      <c r="C987"/>
      <c r="D987"/>
      <c r="E987"/>
      <c r="F987"/>
      <c r="G987"/>
      <c r="H987"/>
      <c r="I987"/>
      <c r="J987"/>
      <c r="K987"/>
      <c r="L987"/>
      <c r="M987"/>
      <c r="N987"/>
      <c r="O987"/>
      <c r="P987"/>
      <c r="Q987"/>
      <c r="R987"/>
      <c r="S987"/>
      <c r="T987"/>
      <c r="U987"/>
      <c r="V987"/>
      <c r="W987"/>
      <c r="X987"/>
      <c r="Y987"/>
      <c r="Z987"/>
      <c r="AA987"/>
      <c r="AB987"/>
      <c r="AC987"/>
      <c r="AD987"/>
      <c r="AE987"/>
      <c r="AF987"/>
      <c r="AG987"/>
      <c r="AH987"/>
      <c r="AI987"/>
      <c r="AJ987"/>
      <c r="AK987"/>
      <c r="AL987"/>
      <c r="AM987"/>
      <c r="AN987"/>
      <c r="AO987"/>
      <c r="AP987"/>
    </row>
    <row r="988" spans="1:42" ht="15">
      <c r="A988"/>
      <c r="B988"/>
      <c r="C988"/>
      <c r="D988"/>
      <c r="E988"/>
      <c r="F988"/>
      <c r="G988"/>
      <c r="H988"/>
      <c r="I988"/>
      <c r="J988"/>
      <c r="K988"/>
      <c r="L988"/>
      <c r="M988"/>
      <c r="N988"/>
      <c r="O988"/>
      <c r="P988"/>
      <c r="Q988"/>
      <c r="R988"/>
      <c r="S988"/>
      <c r="T988"/>
      <c r="U988"/>
      <c r="V988"/>
      <c r="W988"/>
      <c r="X988"/>
      <c r="Y988"/>
      <c r="Z988"/>
      <c r="AA988"/>
      <c r="AB988"/>
      <c r="AC988"/>
      <c r="AD988"/>
      <c r="AE988"/>
      <c r="AF988"/>
      <c r="AG988"/>
      <c r="AH988"/>
      <c r="AI988"/>
      <c r="AJ988"/>
      <c r="AK988"/>
      <c r="AL988"/>
      <c r="AM988"/>
      <c r="AN988"/>
      <c r="AO988"/>
      <c r="AP988"/>
    </row>
    <row r="989" spans="1:42" ht="15">
      <c r="A989"/>
      <c r="B989"/>
      <c r="C989"/>
      <c r="D989"/>
      <c r="E989"/>
      <c r="F989"/>
      <c r="G989"/>
      <c r="H989"/>
      <c r="I989"/>
      <c r="J989"/>
      <c r="K989"/>
      <c r="L989"/>
      <c r="M989"/>
      <c r="N989"/>
      <c r="O989"/>
      <c r="P989"/>
      <c r="Q989"/>
      <c r="R989"/>
      <c r="S989"/>
      <c r="T989"/>
      <c r="U989"/>
      <c r="V989"/>
      <c r="W989"/>
      <c r="X989"/>
      <c r="Y989"/>
      <c r="Z989"/>
      <c r="AA989"/>
      <c r="AB989"/>
      <c r="AC989"/>
      <c r="AD989"/>
      <c r="AE989"/>
      <c r="AF989"/>
      <c r="AG989"/>
      <c r="AH989"/>
      <c r="AI989"/>
      <c r="AJ989"/>
      <c r="AK989"/>
      <c r="AL989"/>
      <c r="AM989"/>
      <c r="AN989"/>
      <c r="AO989"/>
      <c r="AP989"/>
    </row>
    <row r="990" spans="1:42" ht="15">
      <c r="A990"/>
      <c r="B990"/>
      <c r="C990"/>
      <c r="D990"/>
      <c r="E990"/>
      <c r="F990"/>
      <c r="G990"/>
      <c r="H990"/>
      <c r="I990"/>
      <c r="J990"/>
      <c r="K990"/>
      <c r="L990"/>
      <c r="M990"/>
      <c r="N990"/>
      <c r="O990"/>
      <c r="P990"/>
      <c r="Q990"/>
      <c r="R990"/>
      <c r="S990"/>
      <c r="T990"/>
      <c r="U990"/>
      <c r="V990"/>
      <c r="W990"/>
      <c r="X990"/>
      <c r="Y990"/>
      <c r="Z990"/>
      <c r="AA990"/>
      <c r="AB990"/>
      <c r="AC990"/>
      <c r="AD990"/>
      <c r="AE990"/>
      <c r="AF990"/>
      <c r="AG990"/>
      <c r="AH990"/>
      <c r="AI990"/>
      <c r="AJ990"/>
      <c r="AK990"/>
      <c r="AL990"/>
      <c r="AM990"/>
      <c r="AN990"/>
      <c r="AO990"/>
      <c r="AP990"/>
    </row>
    <row r="991" spans="1:42" ht="15">
      <c r="A991"/>
      <c r="B991"/>
      <c r="C991"/>
      <c r="D991"/>
      <c r="E991"/>
      <c r="F991"/>
      <c r="G991"/>
      <c r="H991"/>
      <c r="I991"/>
      <c r="J991"/>
      <c r="K991"/>
      <c r="L991"/>
      <c r="M991"/>
      <c r="N991"/>
      <c r="O991"/>
      <c r="P991"/>
      <c r="Q991"/>
      <c r="R991"/>
      <c r="S991"/>
      <c r="T991"/>
      <c r="U991"/>
      <c r="V991"/>
      <c r="W991"/>
      <c r="X991"/>
      <c r="Y991"/>
      <c r="Z991"/>
      <c r="AA991"/>
      <c r="AB991"/>
      <c r="AC991"/>
      <c r="AD991"/>
      <c r="AE991"/>
      <c r="AF991"/>
      <c r="AG991"/>
      <c r="AH991"/>
      <c r="AI991"/>
      <c r="AJ991"/>
      <c r="AK991"/>
      <c r="AL991"/>
      <c r="AM991"/>
      <c r="AN991"/>
      <c r="AO991"/>
      <c r="AP991"/>
    </row>
    <row r="992" spans="1:42" ht="15">
      <c r="A992"/>
      <c r="B992"/>
      <c r="C992"/>
      <c r="D992"/>
      <c r="E992"/>
      <c r="F992"/>
      <c r="G992"/>
      <c r="H992"/>
      <c r="I992"/>
      <c r="J992"/>
      <c r="K992"/>
      <c r="L992"/>
      <c r="M992"/>
      <c r="N992"/>
      <c r="O992"/>
      <c r="P992"/>
      <c r="Q992"/>
      <c r="R992"/>
      <c r="S992"/>
      <c r="T992"/>
      <c r="U992"/>
      <c r="V992"/>
      <c r="W992"/>
      <c r="X992"/>
      <c r="Y992"/>
      <c r="Z992"/>
      <c r="AA992"/>
      <c r="AB992"/>
      <c r="AC992"/>
      <c r="AD992"/>
      <c r="AE992"/>
      <c r="AF992"/>
      <c r="AG992"/>
      <c r="AH992"/>
      <c r="AI992"/>
      <c r="AJ992"/>
      <c r="AK992"/>
      <c r="AL992"/>
      <c r="AM992"/>
      <c r="AN992"/>
      <c r="AO992"/>
      <c r="AP992"/>
    </row>
    <row r="993" spans="1:42" ht="15">
      <c r="A993"/>
      <c r="B993"/>
      <c r="C993"/>
      <c r="D993"/>
      <c r="E993"/>
      <c r="F993"/>
      <c r="G993"/>
      <c r="H993"/>
      <c r="I993"/>
      <c r="J993"/>
      <c r="K993"/>
      <c r="L993"/>
      <c r="M993"/>
      <c r="N993"/>
      <c r="O993"/>
      <c r="P993"/>
      <c r="Q993"/>
      <c r="R993"/>
      <c r="S993"/>
      <c r="T993"/>
      <c r="U993"/>
      <c r="V993"/>
      <c r="W993"/>
      <c r="X993"/>
      <c r="Y993"/>
      <c r="Z993"/>
      <c r="AA993"/>
      <c r="AB993"/>
      <c r="AC993"/>
      <c r="AD993"/>
      <c r="AE993"/>
      <c r="AF993"/>
      <c r="AG993"/>
      <c r="AH993"/>
      <c r="AI993"/>
      <c r="AJ993"/>
      <c r="AK993"/>
      <c r="AL993"/>
      <c r="AM993"/>
      <c r="AN993"/>
      <c r="AO993"/>
      <c r="AP993"/>
    </row>
    <row r="994" spans="1:42" ht="15">
      <c r="A994"/>
      <c r="B994"/>
      <c r="C994"/>
      <c r="D994"/>
      <c r="E994"/>
      <c r="F994"/>
      <c r="G994"/>
      <c r="H994"/>
      <c r="I994"/>
      <c r="J994"/>
      <c r="K994"/>
      <c r="L994"/>
      <c r="M994"/>
      <c r="N994"/>
      <c r="O994"/>
      <c r="P994"/>
      <c r="Q994"/>
      <c r="R994"/>
      <c r="S994"/>
      <c r="T994"/>
      <c r="U994"/>
      <c r="V994"/>
      <c r="W994"/>
      <c r="X994"/>
      <c r="Y994"/>
      <c r="Z994"/>
      <c r="AA994"/>
      <c r="AB994"/>
      <c r="AC994"/>
      <c r="AD994"/>
      <c r="AE994"/>
      <c r="AF994"/>
      <c r="AG994"/>
      <c r="AH994"/>
      <c r="AI994"/>
      <c r="AJ994"/>
      <c r="AK994"/>
      <c r="AL994"/>
      <c r="AM994"/>
      <c r="AN994"/>
      <c r="AO994"/>
      <c r="AP994"/>
    </row>
    <row r="995" spans="1:42" ht="15">
      <c r="A995"/>
      <c r="B995"/>
      <c r="C995"/>
      <c r="D995"/>
      <c r="E995"/>
      <c r="F995"/>
      <c r="G995"/>
      <c r="H995"/>
      <c r="I995"/>
      <c r="J995"/>
      <c r="K995"/>
      <c r="L995"/>
      <c r="M995"/>
      <c r="N995"/>
      <c r="O995"/>
      <c r="P995"/>
      <c r="Q995"/>
      <c r="R995"/>
      <c r="S995"/>
      <c r="T995"/>
      <c r="U995"/>
      <c r="V995"/>
      <c r="W995"/>
      <c r="X995"/>
      <c r="Y995"/>
      <c r="Z995"/>
      <c r="AA995"/>
      <c r="AB995"/>
      <c r="AC995"/>
      <c r="AD995"/>
      <c r="AE995"/>
      <c r="AF995"/>
      <c r="AG995"/>
      <c r="AH995"/>
      <c r="AI995"/>
      <c r="AJ995"/>
      <c r="AK995"/>
      <c r="AL995"/>
      <c r="AM995"/>
      <c r="AN995"/>
      <c r="AO995"/>
      <c r="AP995"/>
    </row>
    <row r="996" spans="1:42" ht="15">
      <c r="A996"/>
      <c r="B996"/>
      <c r="C996"/>
      <c r="D996"/>
      <c r="E996"/>
      <c r="F996"/>
      <c r="G996"/>
      <c r="H996"/>
      <c r="I996"/>
      <c r="J996"/>
      <c r="K996"/>
      <c r="L996"/>
      <c r="M996"/>
      <c r="N996"/>
      <c r="O996"/>
      <c r="P996"/>
      <c r="Q996"/>
      <c r="R996"/>
      <c r="S996"/>
      <c r="T996"/>
      <c r="U996"/>
      <c r="V996"/>
      <c r="W996"/>
      <c r="X996"/>
      <c r="Y996"/>
      <c r="Z996"/>
      <c r="AA996"/>
      <c r="AB996"/>
      <c r="AC996"/>
      <c r="AD996"/>
      <c r="AE996"/>
      <c r="AF996"/>
      <c r="AG996"/>
      <c r="AH996"/>
      <c r="AI996"/>
      <c r="AJ996"/>
      <c r="AK996"/>
      <c r="AL996"/>
      <c r="AM996"/>
      <c r="AN996"/>
      <c r="AO996"/>
      <c r="AP996"/>
    </row>
    <row r="997" spans="1:42" ht="15">
      <c r="A997"/>
      <c r="B997"/>
      <c r="C997"/>
      <c r="D997"/>
      <c r="E997"/>
      <c r="F997"/>
      <c r="G997"/>
      <c r="H997"/>
      <c r="I997"/>
      <c r="J997"/>
      <c r="K997"/>
      <c r="L997"/>
      <c r="M997"/>
      <c r="N997"/>
      <c r="O997"/>
      <c r="P997"/>
      <c r="Q997"/>
      <c r="R997"/>
      <c r="S997"/>
      <c r="T997"/>
      <c r="U997"/>
      <c r="V997"/>
      <c r="W997"/>
      <c r="X997"/>
      <c r="Y997"/>
      <c r="Z997"/>
      <c r="AA997"/>
      <c r="AB997"/>
      <c r="AC997"/>
      <c r="AD997"/>
      <c r="AE997"/>
      <c r="AF997"/>
      <c r="AG997"/>
      <c r="AH997"/>
      <c r="AI997"/>
      <c r="AJ997"/>
      <c r="AK997"/>
      <c r="AL997"/>
      <c r="AM997"/>
      <c r="AN997"/>
      <c r="AO997"/>
      <c r="AP997"/>
    </row>
    <row r="998" spans="1:42" ht="15">
      <c r="A998"/>
      <c r="B998"/>
      <c r="C998"/>
      <c r="D998"/>
      <c r="E998"/>
      <c r="F998"/>
      <c r="G998"/>
      <c r="H998"/>
      <c r="I998"/>
      <c r="J998"/>
      <c r="K998"/>
      <c r="L998"/>
      <c r="M998"/>
      <c r="N998"/>
      <c r="O998"/>
      <c r="P998"/>
      <c r="Q998"/>
      <c r="R998"/>
      <c r="S998"/>
      <c r="T998"/>
      <c r="U998"/>
      <c r="V998"/>
      <c r="W998"/>
      <c r="X998"/>
      <c r="Y998"/>
      <c r="Z998"/>
      <c r="AA998"/>
      <c r="AB998"/>
      <c r="AC998"/>
      <c r="AD998"/>
      <c r="AE998"/>
      <c r="AF998"/>
      <c r="AG998"/>
      <c r="AH998"/>
      <c r="AI998"/>
      <c r="AJ998"/>
      <c r="AK998"/>
      <c r="AL998"/>
      <c r="AM998"/>
      <c r="AN998"/>
      <c r="AO998"/>
      <c r="AP998"/>
    </row>
    <row r="999" spans="1:42" ht="15">
      <c r="A999"/>
      <c r="B999"/>
      <c r="C999"/>
      <c r="D999"/>
      <c r="E999"/>
      <c r="F999"/>
      <c r="G999"/>
      <c r="H999"/>
      <c r="I999"/>
      <c r="J999"/>
      <c r="K999"/>
      <c r="L999"/>
      <c r="M999"/>
      <c r="N999"/>
      <c r="O999"/>
      <c r="P999"/>
      <c r="Q999"/>
      <c r="R999"/>
      <c r="S999"/>
      <c r="T999"/>
      <c r="U999"/>
      <c r="V999"/>
      <c r="W999"/>
      <c r="X999"/>
      <c r="Y999"/>
      <c r="Z999"/>
      <c r="AA999"/>
      <c r="AB999"/>
      <c r="AC999"/>
      <c r="AD999"/>
      <c r="AE999"/>
      <c r="AF999"/>
      <c r="AG999"/>
      <c r="AH999"/>
      <c r="AI999"/>
      <c r="AJ999"/>
      <c r="AK999"/>
      <c r="AL999"/>
      <c r="AM999"/>
      <c r="AN999"/>
      <c r="AO999"/>
      <c r="AP999"/>
    </row>
    <row r="1000" spans="1:42" ht="15">
      <c r="A1000"/>
      <c r="B1000"/>
      <c r="C1000"/>
      <c r="D1000"/>
      <c r="E1000"/>
      <c r="F1000"/>
      <c r="G1000"/>
      <c r="H1000"/>
      <c r="I1000"/>
      <c r="J1000"/>
      <c r="K1000"/>
      <c r="L1000"/>
      <c r="M1000"/>
      <c r="N1000"/>
      <c r="O1000"/>
      <c r="P1000"/>
      <c r="Q1000"/>
      <c r="R1000"/>
      <c r="S1000"/>
      <c r="T1000"/>
      <c r="U1000"/>
      <c r="V1000"/>
      <c r="W1000"/>
      <c r="X1000"/>
      <c r="Y1000"/>
      <c r="Z1000"/>
      <c r="AA1000"/>
      <c r="AB1000"/>
      <c r="AC1000"/>
      <c r="AD1000"/>
      <c r="AE1000"/>
      <c r="AF1000"/>
      <c r="AG1000"/>
      <c r="AH1000"/>
      <c r="AI1000"/>
      <c r="AJ1000"/>
      <c r="AK1000"/>
      <c r="AL1000"/>
      <c r="AM1000"/>
      <c r="AN1000"/>
      <c r="AO1000"/>
      <c r="AP1000"/>
    </row>
    <row r="1001" spans="1:42" ht="15">
      <c r="A1001"/>
      <c r="B1001"/>
      <c r="C1001"/>
      <c r="D1001"/>
      <c r="E1001"/>
      <c r="F1001"/>
      <c r="G1001"/>
      <c r="H1001"/>
      <c r="I1001"/>
      <c r="J1001"/>
      <c r="K1001"/>
      <c r="L1001"/>
      <c r="M1001"/>
      <c r="N1001"/>
      <c r="O1001"/>
      <c r="P1001"/>
      <c r="Q1001"/>
      <c r="R1001"/>
      <c r="S1001"/>
      <c r="T1001"/>
      <c r="U1001"/>
      <c r="V1001"/>
      <c r="W1001"/>
      <c r="X1001"/>
      <c r="Y1001"/>
      <c r="Z1001"/>
      <c r="AA1001"/>
      <c r="AB1001"/>
      <c r="AC1001"/>
      <c r="AD1001"/>
      <c r="AE1001"/>
      <c r="AF1001"/>
      <c r="AG1001"/>
      <c r="AH1001"/>
      <c r="AI1001"/>
      <c r="AJ1001"/>
      <c r="AK1001"/>
      <c r="AL1001"/>
      <c r="AM1001"/>
      <c r="AN1001"/>
      <c r="AO1001"/>
      <c r="AP1001"/>
    </row>
    <row r="1002" spans="1:42" ht="15">
      <c r="A1002"/>
      <c r="B1002"/>
      <c r="C1002"/>
      <c r="D1002"/>
      <c r="E1002"/>
      <c r="F1002"/>
      <c r="G1002"/>
      <c r="H1002"/>
      <c r="I1002"/>
      <c r="J1002"/>
      <c r="K1002"/>
      <c r="L1002"/>
      <c r="M1002"/>
      <c r="N1002"/>
      <c r="O1002"/>
      <c r="P1002"/>
      <c r="Q1002"/>
      <c r="R1002"/>
      <c r="S1002"/>
      <c r="T1002"/>
      <c r="U1002"/>
      <c r="V1002"/>
      <c r="W1002"/>
      <c r="X1002"/>
      <c r="Y1002"/>
      <c r="Z1002"/>
      <c r="AA1002"/>
      <c r="AB1002"/>
      <c r="AC1002"/>
      <c r="AD1002"/>
      <c r="AE1002"/>
      <c r="AF1002"/>
      <c r="AG1002"/>
      <c r="AH1002"/>
      <c r="AI1002"/>
      <c r="AJ1002"/>
      <c r="AK1002"/>
      <c r="AL1002"/>
      <c r="AM1002"/>
      <c r="AN1002"/>
      <c r="AO1002"/>
      <c r="AP1002"/>
    </row>
    <row r="1003" spans="1:42" ht="15">
      <c r="A1003"/>
      <c r="B1003"/>
      <c r="C1003"/>
      <c r="D1003"/>
      <c r="E1003"/>
      <c r="F1003"/>
      <c r="G1003"/>
      <c r="H1003"/>
      <c r="I1003"/>
      <c r="J1003"/>
      <c r="K1003"/>
      <c r="L1003"/>
      <c r="M1003"/>
      <c r="N1003"/>
      <c r="O1003"/>
      <c r="P1003"/>
      <c r="Q1003"/>
      <c r="R1003"/>
      <c r="S1003"/>
      <c r="T1003"/>
      <c r="U1003"/>
      <c r="V1003"/>
      <c r="W1003"/>
      <c r="X1003"/>
      <c r="Y1003"/>
      <c r="Z1003"/>
      <c r="AA1003"/>
      <c r="AB1003"/>
      <c r="AC1003"/>
      <c r="AD1003"/>
      <c r="AE1003"/>
      <c r="AF1003"/>
      <c r="AG1003"/>
      <c r="AH1003"/>
      <c r="AI1003"/>
      <c r="AJ1003"/>
      <c r="AK1003"/>
      <c r="AL1003"/>
      <c r="AM1003"/>
      <c r="AN1003"/>
      <c r="AO1003"/>
      <c r="AP1003"/>
    </row>
    <row r="1004" spans="1:42" ht="15">
      <c r="A1004"/>
      <c r="B1004"/>
      <c r="C1004"/>
      <c r="D1004"/>
      <c r="E1004"/>
      <c r="F1004"/>
      <c r="G1004"/>
      <c r="H1004"/>
      <c r="I1004"/>
      <c r="J1004"/>
      <c r="K1004"/>
      <c r="L1004"/>
      <c r="M1004"/>
      <c r="N1004"/>
      <c r="O1004"/>
      <c r="P1004"/>
      <c r="Q1004"/>
      <c r="R1004"/>
      <c r="S1004"/>
      <c r="T1004"/>
      <c r="U1004"/>
      <c r="V1004"/>
      <c r="W1004"/>
      <c r="X1004"/>
      <c r="Y1004"/>
      <c r="Z1004"/>
      <c r="AA1004"/>
      <c r="AB1004"/>
      <c r="AC1004"/>
      <c r="AD1004"/>
      <c r="AE1004"/>
      <c r="AF1004"/>
      <c r="AG1004"/>
      <c r="AH1004"/>
      <c r="AI1004"/>
      <c r="AJ1004"/>
      <c r="AK1004"/>
      <c r="AL1004"/>
      <c r="AM1004"/>
      <c r="AN1004"/>
      <c r="AO1004"/>
      <c r="AP1004"/>
    </row>
    <row r="1005" spans="1:42" ht="15">
      <c r="A1005"/>
      <c r="B1005"/>
      <c r="C1005"/>
      <c r="D1005"/>
      <c r="E1005"/>
      <c r="F1005"/>
      <c r="G1005"/>
      <c r="H1005"/>
      <c r="I1005"/>
      <c r="J1005"/>
      <c r="K1005"/>
      <c r="L1005"/>
      <c r="M1005"/>
      <c r="N1005"/>
      <c r="O1005"/>
      <c r="P1005"/>
      <c r="Q1005"/>
      <c r="R1005"/>
      <c r="S1005"/>
      <c r="T1005"/>
      <c r="U1005"/>
      <c r="V1005"/>
      <c r="W1005"/>
      <c r="X1005"/>
      <c r="Y1005"/>
      <c r="Z1005"/>
      <c r="AA1005"/>
      <c r="AB1005"/>
      <c r="AC1005"/>
      <c r="AD1005"/>
      <c r="AE1005"/>
      <c r="AF1005"/>
      <c r="AG1005"/>
      <c r="AH1005"/>
      <c r="AI1005"/>
      <c r="AJ1005"/>
      <c r="AK1005"/>
      <c r="AL1005"/>
      <c r="AM1005"/>
      <c r="AN1005"/>
      <c r="AO1005"/>
      <c r="AP1005"/>
    </row>
    <row r="1006" spans="1:42" ht="15">
      <c r="A1006"/>
      <c r="B1006"/>
      <c r="C1006"/>
      <c r="D1006"/>
      <c r="E1006"/>
      <c r="F1006"/>
      <c r="G1006"/>
      <c r="H1006"/>
      <c r="I1006"/>
      <c r="J1006"/>
      <c r="K1006"/>
      <c r="L1006"/>
      <c r="M1006"/>
      <c r="N1006"/>
      <c r="O1006"/>
      <c r="P1006"/>
      <c r="Q1006"/>
      <c r="R1006"/>
      <c r="S1006"/>
      <c r="T1006"/>
      <c r="U1006"/>
      <c r="V1006"/>
      <c r="W1006"/>
      <c r="X1006"/>
      <c r="Y1006"/>
      <c r="Z1006"/>
      <c r="AA1006"/>
      <c r="AB1006"/>
      <c r="AC1006"/>
      <c r="AD1006"/>
      <c r="AE1006"/>
      <c r="AF1006"/>
      <c r="AG1006"/>
      <c r="AH1006"/>
      <c r="AI1006"/>
      <c r="AJ1006"/>
      <c r="AK1006"/>
      <c r="AL1006"/>
      <c r="AM1006"/>
      <c r="AN1006"/>
      <c r="AO1006"/>
      <c r="AP1006"/>
    </row>
    <row r="1007" spans="1:42" ht="15">
      <c r="A1007"/>
      <c r="B1007"/>
      <c r="C1007"/>
      <c r="D1007"/>
      <c r="E1007"/>
      <c r="F1007"/>
      <c r="G1007"/>
      <c r="H1007"/>
      <c r="I1007"/>
      <c r="J1007"/>
      <c r="K1007"/>
      <c r="L1007"/>
      <c r="M1007"/>
      <c r="N1007"/>
      <c r="O1007"/>
      <c r="P1007"/>
      <c r="Q1007"/>
      <c r="R1007"/>
      <c r="S1007"/>
      <c r="T1007"/>
      <c r="U1007"/>
      <c r="V1007"/>
      <c r="W1007"/>
      <c r="X1007"/>
      <c r="Y1007"/>
      <c r="Z1007"/>
      <c r="AA1007"/>
      <c r="AB1007"/>
      <c r="AC1007"/>
      <c r="AD1007"/>
      <c r="AE1007"/>
      <c r="AF1007"/>
      <c r="AG1007"/>
      <c r="AH1007"/>
      <c r="AI1007"/>
      <c r="AJ1007"/>
      <c r="AK1007"/>
      <c r="AL1007"/>
      <c r="AM1007"/>
      <c r="AN1007"/>
      <c r="AO1007"/>
      <c r="AP1007"/>
    </row>
    <row r="1008" spans="1:42" ht="15">
      <c r="A1008"/>
      <c r="B1008"/>
      <c r="C1008"/>
      <c r="D1008"/>
      <c r="E1008"/>
      <c r="F1008"/>
      <c r="G1008"/>
      <c r="H1008"/>
      <c r="I1008"/>
      <c r="J1008"/>
      <c r="K1008"/>
      <c r="L1008"/>
      <c r="M1008"/>
      <c r="N1008"/>
      <c r="O1008"/>
      <c r="P1008"/>
      <c r="Q1008"/>
      <c r="R1008"/>
      <c r="S1008"/>
      <c r="T1008"/>
      <c r="U1008"/>
      <c r="V1008"/>
      <c r="W1008"/>
      <c r="X1008"/>
      <c r="Y1008"/>
      <c r="Z1008"/>
      <c r="AA1008"/>
      <c r="AB1008"/>
      <c r="AC1008"/>
      <c r="AD1008"/>
      <c r="AE1008"/>
      <c r="AF1008"/>
      <c r="AG1008"/>
      <c r="AH1008"/>
      <c r="AI1008"/>
      <c r="AJ1008"/>
      <c r="AK1008"/>
      <c r="AL1008"/>
      <c r="AM1008"/>
      <c r="AN1008"/>
      <c r="AO1008"/>
      <c r="AP1008"/>
    </row>
    <row r="1009" spans="1:42" ht="15">
      <c r="A1009"/>
      <c r="B1009"/>
      <c r="C1009"/>
      <c r="D1009"/>
      <c r="E1009"/>
      <c r="F1009"/>
      <c r="G1009"/>
      <c r="H1009"/>
      <c r="I1009"/>
      <c r="J1009"/>
      <c r="K1009"/>
      <c r="L1009"/>
      <c r="M1009"/>
      <c r="N1009"/>
      <c r="O1009"/>
      <c r="P1009"/>
      <c r="Q1009"/>
      <c r="R1009"/>
      <c r="S1009"/>
      <c r="T1009"/>
      <c r="U1009"/>
      <c r="V1009"/>
      <c r="W1009"/>
      <c r="X1009"/>
      <c r="Y1009"/>
      <c r="Z1009"/>
      <c r="AA1009"/>
      <c r="AB1009"/>
      <c r="AC1009"/>
      <c r="AD1009"/>
      <c r="AE1009"/>
      <c r="AF1009"/>
      <c r="AG1009"/>
      <c r="AH1009"/>
      <c r="AI1009"/>
      <c r="AJ1009"/>
      <c r="AK1009"/>
      <c r="AL1009"/>
      <c r="AM1009"/>
      <c r="AN1009"/>
      <c r="AO1009"/>
      <c r="AP1009"/>
    </row>
    <row r="1010" spans="1:42" ht="15">
      <c r="A1010"/>
      <c r="B1010"/>
      <c r="C1010"/>
      <c r="D1010"/>
      <c r="E1010"/>
      <c r="F1010"/>
      <c r="G1010"/>
      <c r="H1010"/>
      <c r="I1010"/>
      <c r="J1010"/>
      <c r="K1010"/>
      <c r="L1010"/>
      <c r="M1010"/>
      <c r="N1010"/>
      <c r="O1010"/>
      <c r="P1010"/>
      <c r="Q1010"/>
      <c r="R1010"/>
      <c r="S1010"/>
      <c r="T1010"/>
      <c r="U1010"/>
      <c r="V1010"/>
      <c r="W1010"/>
      <c r="X1010"/>
      <c r="Y1010"/>
      <c r="Z1010"/>
      <c r="AA1010"/>
      <c r="AB1010"/>
      <c r="AC1010"/>
      <c r="AD1010"/>
      <c r="AE1010"/>
      <c r="AF1010"/>
      <c r="AG1010"/>
      <c r="AH1010"/>
      <c r="AI1010"/>
      <c r="AJ1010"/>
      <c r="AK1010"/>
      <c r="AL1010"/>
      <c r="AM1010"/>
      <c r="AN1010"/>
      <c r="AO1010"/>
      <c r="AP1010"/>
    </row>
    <row r="1011" spans="1:42" ht="15">
      <c r="A1011"/>
      <c r="B1011"/>
      <c r="C1011"/>
      <c r="D1011"/>
      <c r="E1011"/>
      <c r="F1011"/>
      <c r="G1011"/>
      <c r="H1011"/>
      <c r="I1011"/>
      <c r="J1011"/>
      <c r="K1011"/>
      <c r="L1011"/>
      <c r="M1011"/>
      <c r="N1011"/>
      <c r="O1011"/>
      <c r="P1011"/>
      <c r="Q1011"/>
      <c r="R1011"/>
      <c r="S1011"/>
      <c r="T1011"/>
      <c r="U1011"/>
      <c r="V1011"/>
      <c r="W1011"/>
      <c r="X1011"/>
      <c r="Y1011"/>
      <c r="Z1011"/>
      <c r="AA1011"/>
      <c r="AB1011"/>
      <c r="AC1011"/>
      <c r="AD1011"/>
      <c r="AE1011"/>
      <c r="AF1011"/>
      <c r="AG1011"/>
      <c r="AH1011"/>
      <c r="AI1011"/>
      <c r="AJ1011"/>
      <c r="AK1011"/>
      <c r="AL1011"/>
      <c r="AM1011"/>
      <c r="AN1011"/>
      <c r="AO1011"/>
      <c r="AP1011"/>
    </row>
    <row r="1012" spans="1:42" ht="15">
      <c r="A1012"/>
      <c r="B1012"/>
      <c r="C1012"/>
      <c r="D1012"/>
      <c r="E1012"/>
      <c r="F1012"/>
      <c r="G1012"/>
      <c r="H1012"/>
      <c r="I1012"/>
      <c r="J1012"/>
      <c r="K1012"/>
      <c r="L1012"/>
      <c r="M1012"/>
      <c r="N1012"/>
      <c r="O1012"/>
      <c r="P1012"/>
      <c r="Q1012"/>
      <c r="R1012"/>
      <c r="S1012"/>
      <c r="T1012"/>
      <c r="U1012"/>
      <c r="V1012"/>
      <c r="W1012"/>
      <c r="X1012"/>
      <c r="Y1012"/>
      <c r="Z1012"/>
      <c r="AA1012"/>
      <c r="AB1012"/>
      <c r="AC1012"/>
      <c r="AD1012"/>
      <c r="AE1012"/>
      <c r="AF1012"/>
      <c r="AG1012"/>
      <c r="AH1012"/>
      <c r="AI1012"/>
      <c r="AJ1012"/>
      <c r="AK1012"/>
      <c r="AL1012"/>
      <c r="AM1012"/>
      <c r="AN1012"/>
      <c r="AO1012"/>
      <c r="AP1012"/>
    </row>
    <row r="1013" spans="1:42" ht="15">
      <c r="A1013"/>
      <c r="B1013"/>
      <c r="C1013"/>
      <c r="D1013"/>
      <c r="E1013"/>
      <c r="F1013"/>
      <c r="G1013"/>
      <c r="H1013"/>
      <c r="I1013"/>
      <c r="J1013"/>
      <c r="K1013"/>
      <c r="L1013"/>
      <c r="M1013"/>
      <c r="N1013"/>
      <c r="O1013"/>
      <c r="P1013"/>
      <c r="Q1013"/>
      <c r="R1013"/>
      <c r="S1013"/>
      <c r="T1013"/>
      <c r="U1013"/>
      <c r="V1013"/>
      <c r="W1013"/>
      <c r="X1013"/>
      <c r="Y1013"/>
      <c r="Z1013"/>
      <c r="AA1013"/>
      <c r="AB1013"/>
      <c r="AC1013"/>
      <c r="AD1013"/>
      <c r="AE1013"/>
      <c r="AF1013"/>
      <c r="AG1013"/>
      <c r="AH1013"/>
      <c r="AI1013"/>
      <c r="AJ1013"/>
      <c r="AK1013"/>
      <c r="AL1013"/>
      <c r="AM1013"/>
      <c r="AN1013"/>
      <c r="AO1013"/>
      <c r="AP1013"/>
    </row>
    <row r="1014" spans="1:42" ht="15">
      <c r="A1014"/>
      <c r="B1014"/>
      <c r="C1014"/>
      <c r="D1014"/>
      <c r="E1014"/>
      <c r="F1014"/>
      <c r="G1014"/>
      <c r="H1014"/>
      <c r="I1014"/>
      <c r="J1014"/>
      <c r="K1014"/>
      <c r="L1014"/>
      <c r="M1014"/>
      <c r="N1014"/>
      <c r="O1014"/>
      <c r="P1014"/>
      <c r="Q1014"/>
      <c r="R1014"/>
      <c r="S1014"/>
      <c r="T1014"/>
      <c r="U1014"/>
      <c r="V1014"/>
      <c r="W1014"/>
      <c r="X1014"/>
      <c r="Y1014"/>
      <c r="Z1014"/>
      <c r="AA1014"/>
      <c r="AB1014"/>
      <c r="AC1014"/>
      <c r="AD1014"/>
      <c r="AE1014"/>
      <c r="AF1014"/>
      <c r="AG1014"/>
      <c r="AH1014"/>
      <c r="AI1014"/>
      <c r="AJ1014"/>
      <c r="AK1014"/>
      <c r="AL1014"/>
      <c r="AM1014"/>
      <c r="AN1014"/>
      <c r="AO1014"/>
      <c r="AP1014"/>
    </row>
    <row r="1015" spans="1:42" ht="15">
      <c r="A1015"/>
      <c r="B1015"/>
      <c r="C1015"/>
      <c r="D1015"/>
      <c r="E1015"/>
      <c r="F1015"/>
      <c r="G1015"/>
      <c r="H1015"/>
      <c r="I1015"/>
      <c r="J1015"/>
      <c r="K1015"/>
      <c r="L1015"/>
      <c r="M1015"/>
      <c r="N1015"/>
      <c r="O1015"/>
      <c r="P1015"/>
      <c r="Q1015"/>
      <c r="R1015"/>
      <c r="S1015"/>
      <c r="T1015"/>
      <c r="U1015"/>
      <c r="V1015"/>
      <c r="W1015"/>
      <c r="X1015"/>
      <c r="Y1015"/>
      <c r="Z1015"/>
      <c r="AA1015"/>
      <c r="AB1015"/>
      <c r="AC1015"/>
      <c r="AD1015"/>
      <c r="AE1015"/>
      <c r="AF1015"/>
      <c r="AG1015"/>
      <c r="AH1015"/>
      <c r="AI1015"/>
      <c r="AJ1015"/>
      <c r="AK1015"/>
      <c r="AL1015"/>
      <c r="AM1015"/>
      <c r="AN1015"/>
      <c r="AO1015"/>
      <c r="AP1015"/>
    </row>
    <row r="1016" spans="1:42" ht="15">
      <c r="A1016"/>
      <c r="B1016"/>
      <c r="C1016"/>
      <c r="D1016"/>
      <c r="E1016"/>
      <c r="F1016"/>
      <c r="G1016"/>
      <c r="H1016"/>
      <c r="I1016"/>
      <c r="J1016"/>
      <c r="K1016"/>
      <c r="L1016"/>
      <c r="M1016"/>
      <c r="N1016"/>
      <c r="O1016"/>
      <c r="P1016"/>
      <c r="Q1016"/>
      <c r="R1016"/>
      <c r="S1016"/>
      <c r="T1016"/>
      <c r="U1016"/>
      <c r="V1016"/>
      <c r="W1016"/>
      <c r="X1016"/>
      <c r="Y1016"/>
      <c r="Z1016"/>
      <c r="AA1016"/>
      <c r="AB1016"/>
      <c r="AC1016"/>
      <c r="AD1016"/>
      <c r="AE1016"/>
      <c r="AF1016"/>
      <c r="AG1016"/>
      <c r="AH1016"/>
      <c r="AI1016"/>
      <c r="AJ1016"/>
      <c r="AK1016"/>
      <c r="AL1016"/>
      <c r="AM1016"/>
      <c r="AN1016"/>
      <c r="AO1016"/>
      <c r="AP1016"/>
    </row>
    <row r="1017" spans="1:42" ht="15">
      <c r="A1017"/>
      <c r="B1017"/>
      <c r="C1017"/>
      <c r="D1017"/>
      <c r="E1017"/>
      <c r="F1017"/>
      <c r="G1017"/>
      <c r="H1017"/>
      <c r="I1017"/>
      <c r="J1017"/>
      <c r="K1017"/>
      <c r="L1017"/>
      <c r="M1017"/>
      <c r="N1017"/>
      <c r="O1017"/>
      <c r="P1017"/>
      <c r="Q1017"/>
      <c r="R1017"/>
      <c r="S1017"/>
      <c r="T1017"/>
      <c r="U1017"/>
      <c r="V1017"/>
      <c r="W1017"/>
      <c r="X1017"/>
      <c r="Y1017"/>
      <c r="Z1017"/>
      <c r="AA1017"/>
      <c r="AB1017"/>
      <c r="AC1017"/>
      <c r="AD1017"/>
      <c r="AE1017"/>
      <c r="AF1017"/>
      <c r="AG1017"/>
      <c r="AH1017"/>
      <c r="AI1017"/>
      <c r="AJ1017"/>
      <c r="AK1017"/>
      <c r="AL1017"/>
      <c r="AM1017"/>
      <c r="AN1017"/>
      <c r="AO1017"/>
      <c r="AP1017"/>
    </row>
    <row r="1018" spans="1:42" ht="15">
      <c r="A1018"/>
      <c r="B1018"/>
      <c r="C1018"/>
      <c r="D1018"/>
      <c r="E1018"/>
      <c r="F1018"/>
      <c r="G1018"/>
      <c r="H1018"/>
      <c r="I1018"/>
      <c r="J1018"/>
      <c r="K1018"/>
      <c r="L1018"/>
      <c r="M1018"/>
      <c r="N1018"/>
      <c r="O1018"/>
      <c r="P1018"/>
      <c r="Q1018"/>
      <c r="R1018"/>
      <c r="S1018"/>
      <c r="T1018"/>
      <c r="U1018"/>
      <c r="V1018"/>
      <c r="W1018"/>
      <c r="X1018"/>
      <c r="Y1018"/>
      <c r="Z1018"/>
      <c r="AA1018"/>
      <c r="AB1018"/>
      <c r="AC1018"/>
      <c r="AD1018"/>
      <c r="AE1018"/>
      <c r="AF1018"/>
      <c r="AG1018"/>
      <c r="AH1018"/>
      <c r="AI1018"/>
      <c r="AJ1018"/>
      <c r="AK1018"/>
      <c r="AL1018"/>
      <c r="AM1018"/>
      <c r="AN1018"/>
      <c r="AO1018"/>
      <c r="AP1018"/>
    </row>
    <row r="1019" spans="1:42" ht="15">
      <c r="A1019"/>
      <c r="B1019"/>
      <c r="C1019"/>
      <c r="D1019"/>
      <c r="E1019"/>
      <c r="F1019"/>
      <c r="G1019"/>
      <c r="H1019"/>
      <c r="I1019"/>
      <c r="J1019"/>
      <c r="K1019"/>
      <c r="L1019"/>
      <c r="M1019"/>
      <c r="N1019"/>
      <c r="O1019"/>
      <c r="P1019"/>
      <c r="Q1019"/>
      <c r="R1019"/>
      <c r="S1019"/>
      <c r="T1019"/>
      <c r="U1019"/>
      <c r="V1019"/>
      <c r="W1019"/>
      <c r="X1019"/>
      <c r="Y1019"/>
      <c r="Z1019"/>
      <c r="AA1019"/>
      <c r="AB1019"/>
      <c r="AC1019"/>
      <c r="AD1019"/>
      <c r="AE1019"/>
      <c r="AF1019"/>
      <c r="AG1019"/>
      <c r="AH1019"/>
      <c r="AI1019"/>
      <c r="AJ1019"/>
      <c r="AK1019"/>
      <c r="AL1019"/>
      <c r="AM1019"/>
      <c r="AN1019"/>
      <c r="AO1019"/>
      <c r="AP1019"/>
    </row>
    <row r="1020" spans="1:42" ht="15">
      <c r="A1020"/>
      <c r="B1020"/>
      <c r="C1020"/>
      <c r="D1020"/>
      <c r="E1020"/>
      <c r="F1020"/>
      <c r="G1020"/>
      <c r="H1020"/>
      <c r="I1020"/>
      <c r="J1020"/>
      <c r="K1020"/>
      <c r="L1020"/>
      <c r="M1020"/>
      <c r="N1020"/>
      <c r="O1020"/>
      <c r="P1020"/>
      <c r="Q1020"/>
      <c r="R1020"/>
      <c r="S1020"/>
      <c r="T1020"/>
      <c r="U1020"/>
      <c r="V1020"/>
      <c r="W1020"/>
      <c r="X1020"/>
      <c r="Y1020"/>
      <c r="Z1020"/>
      <c r="AA1020"/>
      <c r="AB1020"/>
      <c r="AC1020"/>
      <c r="AD1020"/>
      <c r="AE1020"/>
      <c r="AF1020"/>
      <c r="AG1020"/>
      <c r="AH1020"/>
      <c r="AI1020"/>
      <c r="AJ1020"/>
      <c r="AK1020"/>
      <c r="AL1020"/>
      <c r="AM1020"/>
      <c r="AN1020"/>
      <c r="AO1020"/>
      <c r="AP1020"/>
    </row>
    <row r="1021" spans="1:42" ht="15">
      <c r="A1021"/>
      <c r="B1021"/>
      <c r="C1021"/>
      <c r="D1021"/>
      <c r="E1021"/>
      <c r="F1021"/>
      <c r="G1021"/>
      <c r="H1021"/>
      <c r="I1021"/>
      <c r="J1021"/>
      <c r="K1021"/>
      <c r="L1021"/>
      <c r="M1021"/>
      <c r="N1021"/>
      <c r="O1021"/>
      <c r="P1021"/>
      <c r="Q1021"/>
      <c r="R1021"/>
      <c r="S1021"/>
      <c r="T1021"/>
      <c r="U1021"/>
      <c r="V1021"/>
      <c r="W1021"/>
      <c r="X1021"/>
      <c r="Y1021"/>
      <c r="Z1021"/>
      <c r="AA1021"/>
      <c r="AB1021"/>
      <c r="AC1021"/>
      <c r="AD1021"/>
      <c r="AE1021"/>
      <c r="AF1021"/>
      <c r="AG1021"/>
      <c r="AH1021"/>
      <c r="AI1021"/>
      <c r="AJ1021"/>
      <c r="AK1021"/>
      <c r="AL1021"/>
      <c r="AM1021"/>
      <c r="AN1021"/>
      <c r="AO1021"/>
      <c r="AP1021"/>
    </row>
    <row r="1022" spans="1:42" ht="15">
      <c r="A1022"/>
      <c r="B1022"/>
      <c r="C1022"/>
      <c r="D1022"/>
      <c r="E1022"/>
      <c r="F1022"/>
      <c r="G1022"/>
      <c r="H1022"/>
      <c r="I1022"/>
      <c r="J1022"/>
      <c r="K1022"/>
      <c r="L1022"/>
      <c r="M1022"/>
      <c r="N1022"/>
      <c r="O1022"/>
      <c r="P1022"/>
      <c r="Q1022"/>
      <c r="R1022"/>
      <c r="S1022"/>
      <c r="T1022"/>
      <c r="U1022"/>
      <c r="V1022"/>
      <c r="W1022"/>
      <c r="X1022"/>
      <c r="Y1022"/>
      <c r="Z1022"/>
      <c r="AA1022"/>
      <c r="AB1022"/>
      <c r="AC1022"/>
      <c r="AD1022"/>
      <c r="AE1022"/>
      <c r="AF1022"/>
      <c r="AG1022"/>
      <c r="AH1022"/>
      <c r="AI1022"/>
      <c r="AJ1022"/>
      <c r="AK1022"/>
      <c r="AL1022"/>
      <c r="AM1022"/>
      <c r="AN1022"/>
      <c r="AO1022"/>
      <c r="AP1022"/>
    </row>
    <row r="1023" spans="1:42" ht="15">
      <c r="A1023"/>
      <c r="B1023"/>
      <c r="C1023"/>
      <c r="D1023"/>
      <c r="E1023"/>
      <c r="F1023"/>
      <c r="G1023"/>
      <c r="H1023"/>
      <c r="I1023"/>
      <c r="J1023"/>
      <c r="K1023"/>
      <c r="L1023"/>
      <c r="M1023"/>
      <c r="N1023"/>
      <c r="O1023"/>
      <c r="P1023"/>
      <c r="Q1023"/>
      <c r="R1023"/>
      <c r="S1023"/>
      <c r="T1023"/>
      <c r="U1023"/>
      <c r="V1023"/>
      <c r="W1023"/>
      <c r="X1023"/>
      <c r="Y1023"/>
      <c r="Z1023"/>
      <c r="AA1023"/>
      <c r="AB1023"/>
      <c r="AC1023"/>
      <c r="AD1023"/>
      <c r="AE1023"/>
      <c r="AF1023"/>
      <c r="AG1023"/>
      <c r="AH1023"/>
      <c r="AI1023"/>
      <c r="AJ1023"/>
      <c r="AK1023"/>
      <c r="AL1023"/>
      <c r="AM1023"/>
      <c r="AN1023"/>
      <c r="AO1023"/>
      <c r="AP1023"/>
    </row>
    <row r="1024" spans="1:42" ht="15">
      <c r="A1024"/>
      <c r="B1024"/>
      <c r="C1024"/>
      <c r="D1024"/>
      <c r="E1024"/>
      <c r="F1024"/>
      <c r="G1024"/>
      <c r="H1024"/>
      <c r="I1024"/>
      <c r="J1024"/>
      <c r="K1024"/>
      <c r="L1024"/>
      <c r="M1024"/>
      <c r="N1024"/>
      <c r="O1024"/>
      <c r="P1024"/>
      <c r="Q1024"/>
      <c r="R1024"/>
      <c r="S1024"/>
      <c r="T1024"/>
      <c r="U1024"/>
      <c r="V1024"/>
      <c r="W1024"/>
      <c r="X1024"/>
      <c r="Y1024"/>
      <c r="Z1024"/>
      <c r="AA1024"/>
      <c r="AB1024"/>
      <c r="AC1024"/>
      <c r="AD1024"/>
      <c r="AE1024"/>
      <c r="AF1024"/>
      <c r="AG1024"/>
      <c r="AH1024"/>
      <c r="AI1024"/>
      <c r="AJ1024"/>
      <c r="AK1024"/>
      <c r="AL1024"/>
      <c r="AM1024"/>
      <c r="AN1024"/>
      <c r="AO1024"/>
      <c r="AP1024"/>
    </row>
    <row r="1025" spans="1:42" ht="15">
      <c r="A1025"/>
      <c r="B1025"/>
      <c r="C1025"/>
      <c r="D1025"/>
      <c r="E1025"/>
      <c r="F1025"/>
      <c r="G1025"/>
      <c r="H1025"/>
      <c r="I1025"/>
      <c r="J1025"/>
      <c r="K1025"/>
      <c r="L1025"/>
      <c r="M1025"/>
      <c r="N1025"/>
      <c r="O1025"/>
      <c r="P1025"/>
      <c r="Q1025"/>
      <c r="R1025"/>
      <c r="S1025"/>
      <c r="T1025"/>
      <c r="U1025"/>
      <c r="V1025"/>
      <c r="W1025"/>
      <c r="X1025"/>
      <c r="Y1025"/>
      <c r="Z1025"/>
      <c r="AA1025"/>
      <c r="AB1025"/>
      <c r="AC1025"/>
      <c r="AD1025"/>
      <c r="AE1025"/>
      <c r="AF1025"/>
      <c r="AG1025"/>
      <c r="AH1025"/>
      <c r="AI1025"/>
      <c r="AJ1025"/>
      <c r="AK1025"/>
      <c r="AL1025"/>
      <c r="AM1025"/>
      <c r="AN1025"/>
      <c r="AO1025"/>
      <c r="AP1025"/>
    </row>
    <row r="1026" spans="1:42" ht="15">
      <c r="A1026"/>
      <c r="B1026"/>
      <c r="C1026"/>
      <c r="D1026"/>
      <c r="E1026"/>
      <c r="F1026"/>
      <c r="G1026"/>
      <c r="H1026"/>
      <c r="I1026"/>
      <c r="J1026"/>
      <c r="K1026"/>
      <c r="L1026"/>
      <c r="M1026"/>
      <c r="N1026"/>
      <c r="O1026"/>
      <c r="P1026"/>
      <c r="Q1026"/>
      <c r="R1026"/>
      <c r="S1026"/>
      <c r="T1026"/>
      <c r="U1026"/>
      <c r="V1026"/>
      <c r="W1026"/>
      <c r="X1026"/>
      <c r="Y1026"/>
      <c r="Z1026"/>
      <c r="AA1026"/>
      <c r="AB1026"/>
      <c r="AC1026"/>
      <c r="AD1026"/>
      <c r="AE1026"/>
      <c r="AF1026"/>
      <c r="AG1026"/>
      <c r="AH1026"/>
      <c r="AI1026"/>
      <c r="AJ1026"/>
      <c r="AK1026"/>
      <c r="AL1026"/>
      <c r="AM1026"/>
      <c r="AN1026"/>
      <c r="AO1026"/>
      <c r="AP1026"/>
    </row>
    <row r="1027" spans="1:42" ht="15">
      <c r="A1027"/>
      <c r="B1027"/>
      <c r="C1027"/>
      <c r="D1027"/>
      <c r="E1027"/>
      <c r="F1027"/>
      <c r="G1027"/>
      <c r="H1027"/>
      <c r="I1027"/>
      <c r="J1027"/>
      <c r="K1027"/>
      <c r="L1027"/>
      <c r="M1027"/>
      <c r="N1027"/>
      <c r="O1027"/>
      <c r="P1027"/>
      <c r="Q1027"/>
      <c r="R1027"/>
      <c r="S1027"/>
      <c r="T1027"/>
      <c r="U1027"/>
      <c r="V1027"/>
      <c r="W1027"/>
      <c r="X1027"/>
      <c r="Y1027"/>
      <c r="Z1027"/>
      <c r="AA1027"/>
      <c r="AB1027"/>
      <c r="AC1027"/>
      <c r="AD1027"/>
      <c r="AE1027"/>
      <c r="AF1027"/>
      <c r="AG1027"/>
      <c r="AH1027"/>
      <c r="AI1027"/>
      <c r="AJ1027"/>
      <c r="AK1027"/>
      <c r="AL1027"/>
      <c r="AM1027"/>
      <c r="AN1027"/>
      <c r="AO1027"/>
      <c r="AP1027"/>
    </row>
    <row r="1028" spans="1:42" ht="15">
      <c r="A1028"/>
      <c r="B1028"/>
      <c r="C1028"/>
      <c r="D1028"/>
      <c r="E1028"/>
      <c r="F1028"/>
      <c r="G1028"/>
      <c r="H1028"/>
      <c r="I1028"/>
      <c r="J1028"/>
      <c r="K1028"/>
      <c r="L1028"/>
      <c r="M1028"/>
      <c r="N1028"/>
      <c r="O1028"/>
      <c r="P1028"/>
      <c r="Q1028"/>
      <c r="R1028"/>
      <c r="S1028"/>
      <c r="T1028"/>
      <c r="U1028"/>
      <c r="V1028"/>
      <c r="W1028"/>
      <c r="X1028"/>
      <c r="Y1028"/>
      <c r="Z1028"/>
      <c r="AA1028"/>
      <c r="AB1028"/>
      <c r="AC1028"/>
      <c r="AD1028"/>
      <c r="AE1028"/>
      <c r="AF1028"/>
      <c r="AG1028"/>
      <c r="AH1028"/>
      <c r="AI1028"/>
      <c r="AJ1028"/>
      <c r="AK1028"/>
      <c r="AL1028"/>
      <c r="AM1028"/>
      <c r="AN1028"/>
      <c r="AO1028"/>
      <c r="AP1028"/>
    </row>
    <row r="1029" spans="1:42" ht="15">
      <c r="A1029"/>
      <c r="B1029"/>
      <c r="C1029"/>
      <c r="D1029"/>
      <c r="E1029"/>
      <c r="F1029"/>
      <c r="G1029"/>
      <c r="H1029"/>
      <c r="I1029"/>
      <c r="J1029"/>
      <c r="K1029"/>
      <c r="L1029"/>
      <c r="M1029"/>
      <c r="N1029"/>
      <c r="O1029"/>
      <c r="P1029"/>
      <c r="Q1029"/>
      <c r="R1029"/>
      <c r="S1029"/>
      <c r="T1029"/>
      <c r="U1029"/>
      <c r="V1029"/>
      <c r="W1029"/>
      <c r="X1029"/>
      <c r="Y1029"/>
      <c r="Z1029"/>
      <c r="AA1029"/>
      <c r="AB1029"/>
      <c r="AC1029"/>
      <c r="AD1029"/>
      <c r="AE1029"/>
      <c r="AF1029"/>
      <c r="AG1029"/>
      <c r="AH1029"/>
      <c r="AI1029"/>
      <c r="AJ1029"/>
      <c r="AK1029"/>
      <c r="AL1029"/>
      <c r="AM1029"/>
      <c r="AN1029"/>
      <c r="AO1029"/>
      <c r="AP1029"/>
    </row>
    <row r="1030" spans="1:42" ht="15">
      <c r="A1030"/>
      <c r="B1030"/>
      <c r="C1030"/>
      <c r="D1030"/>
      <c r="E1030"/>
      <c r="F1030"/>
      <c r="G1030"/>
      <c r="H1030"/>
      <c r="I1030"/>
      <c r="J1030"/>
      <c r="K1030"/>
      <c r="L1030"/>
      <c r="M1030"/>
      <c r="N1030"/>
      <c r="O1030"/>
      <c r="P1030"/>
      <c r="Q1030"/>
      <c r="R1030"/>
      <c r="S1030"/>
      <c r="T1030"/>
      <c r="U1030"/>
      <c r="V1030"/>
      <c r="W1030"/>
      <c r="X1030"/>
      <c r="Y1030"/>
      <c r="Z1030"/>
      <c r="AA1030"/>
      <c r="AB1030"/>
      <c r="AC1030"/>
      <c r="AD1030"/>
      <c r="AE1030"/>
      <c r="AF1030"/>
      <c r="AG1030"/>
      <c r="AH1030"/>
      <c r="AI1030"/>
      <c r="AJ1030"/>
      <c r="AK1030"/>
      <c r="AL1030"/>
      <c r="AM1030"/>
      <c r="AN1030"/>
      <c r="AO1030"/>
      <c r="AP1030"/>
    </row>
    <row r="1031" spans="1:42" ht="15">
      <c r="A1031"/>
      <c r="B1031"/>
      <c r="C1031"/>
      <c r="D1031"/>
      <c r="E1031"/>
      <c r="F1031"/>
      <c r="G1031"/>
      <c r="H1031"/>
      <c r="I1031"/>
      <c r="J1031"/>
      <c r="K1031"/>
      <c r="L1031"/>
      <c r="M1031"/>
      <c r="N1031"/>
      <c r="O1031"/>
      <c r="P1031"/>
      <c r="Q1031"/>
      <c r="R1031"/>
      <c r="S1031"/>
      <c r="T1031"/>
      <c r="U1031"/>
      <c r="V1031"/>
      <c r="W1031"/>
      <c r="X1031"/>
      <c r="Y1031"/>
      <c r="Z1031"/>
      <c r="AA1031"/>
      <c r="AB1031"/>
      <c r="AC1031"/>
      <c r="AD1031"/>
      <c r="AE1031"/>
      <c r="AF1031"/>
      <c r="AG1031"/>
      <c r="AH1031"/>
      <c r="AI1031"/>
      <c r="AJ1031"/>
      <c r="AK1031"/>
      <c r="AL1031"/>
      <c r="AM1031"/>
      <c r="AN1031"/>
      <c r="AO1031"/>
      <c r="AP1031"/>
    </row>
    <row r="1032" spans="1:42" ht="15">
      <c r="A1032"/>
      <c r="B1032"/>
      <c r="C1032"/>
      <c r="D1032"/>
      <c r="E1032"/>
      <c r="F1032"/>
      <c r="G1032"/>
      <c r="H1032"/>
      <c r="I1032"/>
      <c r="J1032"/>
      <c r="K1032"/>
      <c r="L1032"/>
      <c r="M1032"/>
      <c r="N1032"/>
      <c r="O1032"/>
      <c r="P1032"/>
      <c r="Q1032"/>
      <c r="R1032"/>
      <c r="S1032"/>
      <c r="T1032"/>
      <c r="U1032"/>
      <c r="V1032"/>
      <c r="W1032"/>
      <c r="X1032"/>
      <c r="Y1032"/>
      <c r="Z1032"/>
      <c r="AA1032"/>
      <c r="AB1032"/>
      <c r="AC1032"/>
      <c r="AD1032"/>
      <c r="AE1032"/>
      <c r="AF1032"/>
      <c r="AG1032"/>
      <c r="AH1032"/>
      <c r="AI1032"/>
      <c r="AJ1032"/>
      <c r="AK1032"/>
      <c r="AL1032"/>
      <c r="AM1032"/>
      <c r="AN1032"/>
      <c r="AO1032"/>
      <c r="AP1032"/>
    </row>
    <row r="1033" spans="1:42" ht="15">
      <c r="A1033"/>
      <c r="B1033"/>
      <c r="C1033"/>
      <c r="D1033"/>
      <c r="E1033"/>
      <c r="F1033"/>
      <c r="G1033"/>
      <c r="H1033"/>
      <c r="I1033"/>
      <c r="J1033"/>
      <c r="K1033"/>
      <c r="L1033"/>
      <c r="M1033"/>
      <c r="N1033"/>
      <c r="O1033"/>
      <c r="P1033"/>
      <c r="Q1033"/>
      <c r="R1033"/>
      <c r="S1033"/>
      <c r="T1033"/>
      <c r="U1033"/>
      <c r="V1033"/>
      <c r="W1033"/>
      <c r="X1033"/>
      <c r="Y1033"/>
      <c r="Z1033"/>
      <c r="AA1033"/>
      <c r="AB1033"/>
      <c r="AC1033"/>
      <c r="AD1033"/>
      <c r="AE1033"/>
      <c r="AF1033"/>
      <c r="AG1033"/>
      <c r="AH1033"/>
      <c r="AI1033"/>
      <c r="AJ1033"/>
      <c r="AK1033"/>
      <c r="AL1033"/>
      <c r="AM1033"/>
      <c r="AN1033"/>
      <c r="AO1033"/>
      <c r="AP1033"/>
    </row>
    <row r="1034" spans="1:42" ht="15">
      <c r="A1034"/>
      <c r="B1034"/>
      <c r="C1034"/>
      <c r="D1034"/>
      <c r="E1034"/>
      <c r="F1034"/>
      <c r="G1034"/>
      <c r="H1034"/>
      <c r="I1034"/>
      <c r="J1034"/>
      <c r="K1034"/>
      <c r="L1034"/>
      <c r="M1034"/>
      <c r="N1034"/>
      <c r="O1034"/>
      <c r="P1034"/>
      <c r="Q1034"/>
      <c r="R1034"/>
      <c r="S1034"/>
      <c r="T1034"/>
      <c r="U1034"/>
      <c r="V1034"/>
      <c r="W1034"/>
      <c r="X1034"/>
      <c r="Y1034"/>
      <c r="Z1034"/>
      <c r="AA1034"/>
      <c r="AB1034"/>
      <c r="AC1034"/>
      <c r="AD1034"/>
      <c r="AE1034"/>
      <c r="AF1034"/>
      <c r="AG1034"/>
      <c r="AH1034"/>
      <c r="AI1034"/>
      <c r="AJ1034"/>
      <c r="AK1034"/>
      <c r="AL1034"/>
      <c r="AM1034"/>
      <c r="AN1034"/>
      <c r="AO1034"/>
      <c r="AP1034"/>
    </row>
    <row r="1035" spans="1:42" ht="15">
      <c r="A1035"/>
      <c r="B1035"/>
      <c r="C1035"/>
      <c r="D1035"/>
      <c r="E1035"/>
      <c r="F1035"/>
      <c r="G1035"/>
      <c r="H1035"/>
      <c r="I1035"/>
      <c r="J1035"/>
      <c r="K1035"/>
      <c r="L1035"/>
      <c r="M1035"/>
      <c r="N1035"/>
      <c r="O1035"/>
      <c r="P1035"/>
      <c r="Q1035"/>
      <c r="R1035"/>
      <c r="S1035"/>
      <c r="T1035"/>
      <c r="U1035"/>
      <c r="V1035"/>
      <c r="W1035"/>
      <c r="X1035"/>
      <c r="Y1035"/>
      <c r="Z1035"/>
      <c r="AA1035"/>
      <c r="AB1035"/>
      <c r="AC1035"/>
      <c r="AD1035"/>
      <c r="AE1035"/>
      <c r="AF1035"/>
      <c r="AG1035"/>
      <c r="AH1035"/>
      <c r="AI1035"/>
      <c r="AJ1035"/>
      <c r="AK1035"/>
      <c r="AL1035"/>
      <c r="AM1035"/>
      <c r="AN1035"/>
      <c r="AO1035"/>
      <c r="AP1035"/>
    </row>
    <row r="1036" spans="1:42" ht="15">
      <c r="A1036"/>
      <c r="B1036"/>
      <c r="C1036"/>
      <c r="D1036"/>
      <c r="E1036"/>
      <c r="F1036"/>
      <c r="G1036"/>
      <c r="H1036"/>
      <c r="I1036"/>
      <c r="J1036"/>
      <c r="K1036"/>
      <c r="L1036"/>
      <c r="M1036"/>
      <c r="N1036"/>
      <c r="O1036"/>
      <c r="P1036"/>
      <c r="Q1036"/>
      <c r="R1036"/>
      <c r="S1036"/>
      <c r="T1036"/>
      <c r="U1036"/>
      <c r="V1036"/>
      <c r="W1036"/>
      <c r="X1036"/>
      <c r="Y1036"/>
      <c r="Z1036"/>
      <c r="AA1036"/>
      <c r="AB1036"/>
      <c r="AC1036"/>
      <c r="AD1036"/>
      <c r="AE1036"/>
      <c r="AF1036"/>
      <c r="AG1036"/>
      <c r="AH1036"/>
      <c r="AI1036"/>
      <c r="AJ1036"/>
      <c r="AK1036"/>
      <c r="AL1036"/>
      <c r="AM1036"/>
      <c r="AN1036"/>
      <c r="AO1036"/>
      <c r="AP1036"/>
    </row>
    <row r="1037" spans="1:42" ht="15">
      <c r="A1037"/>
      <c r="B1037"/>
      <c r="C1037"/>
      <c r="D1037"/>
      <c r="E1037"/>
      <c r="F1037"/>
      <c r="G1037"/>
      <c r="H1037"/>
      <c r="I1037"/>
      <c r="J1037"/>
      <c r="K1037"/>
      <c r="L1037"/>
      <c r="M1037"/>
      <c r="N1037"/>
      <c r="O1037"/>
      <c r="P1037"/>
      <c r="Q1037"/>
      <c r="R1037"/>
      <c r="S1037"/>
      <c r="T1037"/>
      <c r="U1037"/>
      <c r="V1037"/>
      <c r="W1037"/>
      <c r="X1037"/>
      <c r="Y1037"/>
      <c r="Z1037"/>
      <c r="AA1037"/>
      <c r="AB1037"/>
      <c r="AC1037"/>
      <c r="AD1037"/>
      <c r="AE1037"/>
      <c r="AF1037"/>
      <c r="AG1037"/>
      <c r="AH1037"/>
      <c r="AI1037"/>
      <c r="AJ1037"/>
      <c r="AK1037"/>
      <c r="AL1037"/>
      <c r="AM1037"/>
      <c r="AN1037"/>
      <c r="AO1037"/>
      <c r="AP1037"/>
    </row>
    <row r="1038" spans="1:42" ht="15">
      <c r="A1038"/>
      <c r="B1038"/>
      <c r="C1038"/>
      <c r="D1038"/>
      <c r="E1038"/>
      <c r="F1038"/>
      <c r="G1038"/>
      <c r="H1038"/>
      <c r="I1038"/>
      <c r="J1038"/>
      <c r="K1038"/>
      <c r="L1038"/>
      <c r="M1038"/>
      <c r="N1038"/>
      <c r="O1038"/>
      <c r="P1038"/>
      <c r="Q1038"/>
      <c r="R1038"/>
      <c r="S1038"/>
      <c r="T1038"/>
      <c r="U1038"/>
      <c r="V1038"/>
      <c r="W1038"/>
      <c r="X1038"/>
      <c r="Y1038"/>
      <c r="Z1038"/>
      <c r="AA1038"/>
      <c r="AB1038"/>
      <c r="AC1038"/>
      <c r="AD1038"/>
      <c r="AE1038"/>
      <c r="AF1038"/>
      <c r="AG1038"/>
      <c r="AH1038"/>
      <c r="AI1038"/>
      <c r="AJ1038"/>
      <c r="AK1038"/>
      <c r="AL1038"/>
      <c r="AM1038"/>
      <c r="AN1038"/>
      <c r="AO1038"/>
      <c r="AP1038"/>
    </row>
    <row r="1039" spans="1:42" ht="15">
      <c r="A1039"/>
      <c r="B1039"/>
      <c r="C1039"/>
      <c r="D1039"/>
      <c r="E1039"/>
      <c r="F1039"/>
      <c r="G1039"/>
      <c r="H1039"/>
      <c r="I1039"/>
      <c r="J1039"/>
      <c r="K1039"/>
      <c r="L1039"/>
      <c r="M1039"/>
      <c r="N1039"/>
      <c r="O1039"/>
      <c r="P1039"/>
      <c r="Q1039"/>
      <c r="R1039"/>
      <c r="S1039"/>
      <c r="T1039"/>
      <c r="U1039"/>
      <c r="V1039"/>
      <c r="W1039"/>
      <c r="X1039"/>
      <c r="Y1039"/>
      <c r="Z1039"/>
      <c r="AA1039"/>
      <c r="AB1039"/>
      <c r="AC1039"/>
      <c r="AD1039"/>
      <c r="AE1039"/>
      <c r="AF1039"/>
      <c r="AG1039"/>
      <c r="AH1039"/>
      <c r="AI1039"/>
      <c r="AJ1039"/>
      <c r="AK1039"/>
      <c r="AL1039"/>
      <c r="AM1039"/>
      <c r="AN1039"/>
      <c r="AO1039"/>
      <c r="AP1039"/>
    </row>
    <row r="1040" spans="1:42" ht="15">
      <c r="A1040"/>
      <c r="B1040"/>
      <c r="C1040"/>
      <c r="D1040"/>
      <c r="E1040"/>
      <c r="F1040"/>
      <c r="G1040"/>
      <c r="H1040"/>
      <c r="I1040"/>
      <c r="J1040"/>
      <c r="K1040"/>
      <c r="L1040"/>
      <c r="M1040"/>
      <c r="N1040"/>
      <c r="O1040"/>
      <c r="P1040"/>
      <c r="Q1040"/>
      <c r="R1040"/>
      <c r="S1040"/>
      <c r="T1040"/>
      <c r="U1040"/>
      <c r="V1040"/>
      <c r="W1040"/>
      <c r="X1040"/>
      <c r="Y1040"/>
      <c r="Z1040"/>
      <c r="AA1040"/>
      <c r="AB1040"/>
      <c r="AC1040"/>
      <c r="AD1040"/>
      <c r="AE1040"/>
      <c r="AF1040"/>
      <c r="AG1040"/>
      <c r="AH1040"/>
      <c r="AI1040"/>
      <c r="AJ1040"/>
      <c r="AK1040"/>
      <c r="AL1040"/>
      <c r="AM1040"/>
      <c r="AN1040"/>
      <c r="AO1040"/>
      <c r="AP1040"/>
    </row>
    <row r="1041" spans="1:42" ht="15">
      <c r="A1041"/>
      <c r="B1041"/>
      <c r="C1041"/>
      <c r="D1041"/>
      <c r="E1041"/>
      <c r="F1041"/>
      <c r="G1041"/>
      <c r="H1041"/>
      <c r="I1041"/>
      <c r="J1041"/>
      <c r="K1041"/>
      <c r="L1041"/>
      <c r="M1041"/>
      <c r="N1041"/>
      <c r="O1041"/>
      <c r="P1041"/>
      <c r="Q1041"/>
      <c r="R1041"/>
      <c r="S1041"/>
      <c r="T1041"/>
      <c r="U1041"/>
      <c r="V1041"/>
      <c r="W1041"/>
      <c r="X1041"/>
      <c r="Y1041"/>
      <c r="Z1041"/>
      <c r="AA1041"/>
      <c r="AB1041"/>
      <c r="AC1041"/>
      <c r="AD1041"/>
      <c r="AE1041"/>
      <c r="AF1041"/>
      <c r="AG1041"/>
      <c r="AH1041"/>
      <c r="AI1041"/>
      <c r="AJ1041"/>
      <c r="AK1041"/>
      <c r="AL1041"/>
      <c r="AM1041"/>
      <c r="AN1041"/>
      <c r="AO1041"/>
      <c r="AP1041"/>
    </row>
    <row r="1042" spans="1:42" ht="15">
      <c r="A1042"/>
      <c r="B1042"/>
      <c r="C1042"/>
      <c r="D1042"/>
      <c r="E1042"/>
      <c r="F1042"/>
      <c r="G1042"/>
      <c r="H1042"/>
      <c r="I1042"/>
      <c r="J1042"/>
      <c r="K1042"/>
      <c r="L1042"/>
      <c r="M1042"/>
      <c r="N1042"/>
      <c r="O1042"/>
      <c r="P1042"/>
      <c r="Q1042"/>
      <c r="R1042"/>
      <c r="S1042"/>
      <c r="T1042"/>
      <c r="U1042"/>
      <c r="V1042"/>
      <c r="W1042"/>
      <c r="X1042"/>
      <c r="Y1042"/>
      <c r="Z1042"/>
      <c r="AA1042"/>
      <c r="AB1042"/>
      <c r="AC1042"/>
      <c r="AD1042"/>
      <c r="AE1042"/>
      <c r="AF1042"/>
      <c r="AG1042"/>
      <c r="AH1042"/>
      <c r="AI1042"/>
      <c r="AJ1042"/>
      <c r="AK1042"/>
      <c r="AL1042"/>
      <c r="AM1042"/>
      <c r="AN1042"/>
      <c r="AO1042"/>
      <c r="AP1042"/>
    </row>
    <row r="1043" spans="1:42" ht="15">
      <c r="A1043"/>
      <c r="B1043"/>
      <c r="C1043"/>
      <c r="D1043"/>
      <c r="E1043"/>
      <c r="F1043"/>
      <c r="G1043"/>
      <c r="H1043"/>
      <c r="I1043"/>
      <c r="J1043"/>
      <c r="K1043"/>
      <c r="L1043"/>
      <c r="M1043"/>
      <c r="N1043"/>
      <c r="O1043"/>
      <c r="P1043"/>
      <c r="Q1043"/>
      <c r="R1043"/>
      <c r="S1043"/>
      <c r="T1043"/>
      <c r="U1043"/>
      <c r="V1043"/>
      <c r="W1043"/>
      <c r="X1043"/>
      <c r="Y1043"/>
      <c r="Z1043"/>
      <c r="AA1043"/>
      <c r="AB1043"/>
      <c r="AC1043"/>
      <c r="AD1043"/>
      <c r="AE1043"/>
      <c r="AF1043"/>
      <c r="AG1043"/>
      <c r="AH1043"/>
      <c r="AI1043"/>
      <c r="AJ1043"/>
      <c r="AK1043"/>
      <c r="AL1043"/>
      <c r="AM1043"/>
      <c r="AN1043"/>
      <c r="AO1043"/>
      <c r="AP1043"/>
    </row>
    <row r="1044" spans="1:42" ht="15">
      <c r="A1044"/>
      <c r="B1044"/>
      <c r="C1044"/>
      <c r="D1044"/>
      <c r="E1044"/>
      <c r="F1044"/>
      <c r="G1044"/>
      <c r="H1044"/>
      <c r="I1044"/>
      <c r="J1044"/>
      <c r="K1044"/>
      <c r="L1044"/>
      <c r="M1044"/>
      <c r="N1044"/>
      <c r="O1044"/>
      <c r="P1044"/>
      <c r="Q1044"/>
      <c r="R1044"/>
      <c r="S1044"/>
      <c r="T1044"/>
      <c r="U1044"/>
      <c r="V1044"/>
      <c r="W1044"/>
      <c r="X1044"/>
      <c r="Y1044"/>
      <c r="Z1044"/>
      <c r="AA1044"/>
      <c r="AB1044"/>
      <c r="AC1044"/>
      <c r="AD1044"/>
      <c r="AE1044"/>
      <c r="AF1044"/>
      <c r="AG1044"/>
      <c r="AH1044"/>
      <c r="AI1044"/>
      <c r="AJ1044"/>
      <c r="AK1044"/>
      <c r="AL1044"/>
      <c r="AM1044"/>
      <c r="AN1044"/>
      <c r="AO1044"/>
      <c r="AP1044"/>
    </row>
    <row r="1045" spans="1:42" ht="15">
      <c r="A1045"/>
      <c r="B1045"/>
      <c r="C1045"/>
      <c r="D1045"/>
      <c r="E1045"/>
      <c r="F1045"/>
      <c r="G1045"/>
      <c r="H1045"/>
      <c r="I1045"/>
      <c r="J1045"/>
      <c r="K1045"/>
      <c r="L1045"/>
      <c r="M1045"/>
      <c r="N1045"/>
      <c r="O1045"/>
      <c r="P1045"/>
      <c r="Q1045"/>
      <c r="R1045"/>
      <c r="S1045"/>
      <c r="T1045"/>
      <c r="U1045"/>
      <c r="V1045"/>
      <c r="W1045"/>
      <c r="X1045"/>
      <c r="Y1045"/>
      <c r="Z1045"/>
      <c r="AA1045"/>
      <c r="AB1045"/>
      <c r="AC1045"/>
      <c r="AD1045"/>
      <c r="AE1045"/>
      <c r="AF1045"/>
      <c r="AG1045"/>
      <c r="AH1045"/>
      <c r="AI1045"/>
      <c r="AJ1045"/>
      <c r="AK1045"/>
      <c r="AL1045"/>
      <c r="AM1045"/>
      <c r="AN1045"/>
      <c r="AO1045"/>
      <c r="AP1045"/>
    </row>
    <row r="1046" spans="1:42" ht="15">
      <c r="A1046"/>
      <c r="B1046"/>
      <c r="C1046"/>
      <c r="D1046"/>
      <c r="E1046"/>
      <c r="F1046"/>
      <c r="G1046"/>
      <c r="H1046"/>
      <c r="I1046"/>
      <c r="J1046"/>
      <c r="K1046"/>
      <c r="L1046"/>
      <c r="M1046"/>
      <c r="N1046"/>
      <c r="O1046"/>
      <c r="P1046"/>
      <c r="Q1046"/>
      <c r="R1046"/>
      <c r="S1046"/>
      <c r="T1046"/>
      <c r="U1046"/>
      <c r="V1046"/>
      <c r="W1046"/>
      <c r="X1046"/>
      <c r="Y1046"/>
      <c r="Z1046"/>
      <c r="AA1046"/>
      <c r="AB1046"/>
      <c r="AC1046"/>
      <c r="AD1046"/>
      <c r="AE1046"/>
      <c r="AF1046"/>
      <c r="AG1046"/>
      <c r="AH1046"/>
      <c r="AI1046"/>
      <c r="AJ1046"/>
      <c r="AK1046"/>
      <c r="AL1046"/>
      <c r="AM1046"/>
      <c r="AN1046"/>
      <c r="AO1046"/>
      <c r="AP1046"/>
    </row>
    <row r="1047" spans="1:42" ht="15">
      <c r="A1047"/>
      <c r="B1047"/>
      <c r="C1047"/>
      <c r="D1047"/>
      <c r="E1047"/>
      <c r="F1047"/>
      <c r="G1047"/>
      <c r="H1047"/>
      <c r="I1047"/>
      <c r="J1047"/>
      <c r="K1047"/>
      <c r="L1047"/>
      <c r="M1047"/>
      <c r="N1047"/>
      <c r="O1047"/>
      <c r="P1047"/>
      <c r="Q1047"/>
      <c r="R1047"/>
      <c r="S1047"/>
      <c r="T1047"/>
      <c r="U1047"/>
      <c r="V1047"/>
      <c r="W1047"/>
      <c r="X1047"/>
      <c r="Y1047"/>
      <c r="Z1047"/>
      <c r="AA1047"/>
      <c r="AB1047"/>
      <c r="AC1047"/>
      <c r="AD1047"/>
      <c r="AE1047"/>
      <c r="AF1047"/>
      <c r="AG1047"/>
      <c r="AH1047"/>
      <c r="AI1047"/>
      <c r="AJ1047"/>
      <c r="AK1047"/>
      <c r="AL1047"/>
      <c r="AM1047"/>
      <c r="AN1047"/>
      <c r="AO1047"/>
      <c r="AP1047"/>
    </row>
    <row r="1048" spans="1:42" ht="15">
      <c r="A1048"/>
      <c r="B1048"/>
      <c r="C1048"/>
      <c r="D1048"/>
      <c r="E1048"/>
      <c r="F1048"/>
      <c r="G1048"/>
      <c r="H1048"/>
      <c r="I1048"/>
      <c r="J1048"/>
      <c r="K1048"/>
      <c r="L1048"/>
      <c r="M1048"/>
      <c r="N1048"/>
      <c r="O1048"/>
      <c r="P1048"/>
      <c r="Q1048"/>
      <c r="R1048"/>
      <c r="S1048"/>
      <c r="T1048"/>
      <c r="U1048"/>
      <c r="V1048"/>
      <c r="W1048"/>
      <c r="X1048"/>
      <c r="Y1048"/>
      <c r="Z1048"/>
      <c r="AA1048"/>
      <c r="AB1048"/>
      <c r="AC1048"/>
      <c r="AD1048"/>
      <c r="AE1048"/>
      <c r="AF1048"/>
      <c r="AG1048"/>
      <c r="AH1048"/>
      <c r="AI1048"/>
      <c r="AJ1048"/>
      <c r="AK1048"/>
      <c r="AL1048"/>
      <c r="AM1048"/>
      <c r="AN1048"/>
      <c r="AO1048"/>
      <c r="AP1048"/>
    </row>
    <row r="1049" spans="1:42" ht="15">
      <c r="A1049"/>
      <c r="B1049"/>
      <c r="C1049"/>
      <c r="D1049"/>
      <c r="E1049"/>
      <c r="F1049"/>
      <c r="G1049"/>
      <c r="H1049"/>
      <c r="I1049"/>
      <c r="J1049"/>
      <c r="K1049"/>
      <c r="L1049"/>
      <c r="M1049"/>
      <c r="N1049"/>
      <c r="O1049"/>
      <c r="P1049"/>
      <c r="Q1049"/>
      <c r="R1049"/>
      <c r="S1049"/>
      <c r="T1049"/>
      <c r="U1049"/>
      <c r="V1049"/>
      <c r="W1049"/>
      <c r="X1049"/>
      <c r="Y1049"/>
      <c r="Z1049"/>
      <c r="AA1049"/>
      <c r="AB1049"/>
      <c r="AC1049"/>
      <c r="AD1049"/>
      <c r="AE1049"/>
      <c r="AF1049"/>
      <c r="AG1049"/>
      <c r="AH1049"/>
      <c r="AI1049"/>
      <c r="AJ1049"/>
      <c r="AK1049"/>
      <c r="AL1049"/>
      <c r="AM1049"/>
      <c r="AN1049"/>
      <c r="AO1049"/>
      <c r="AP1049"/>
    </row>
    <row r="1050" spans="1:42" ht="15">
      <c r="A1050"/>
      <c r="B1050"/>
      <c r="C1050"/>
      <c r="D1050"/>
      <c r="E1050"/>
      <c r="F1050"/>
      <c r="G1050"/>
      <c r="H1050"/>
      <c r="I1050"/>
      <c r="J1050"/>
      <c r="K1050"/>
      <c r="L1050"/>
      <c r="M1050"/>
      <c r="N1050"/>
      <c r="O1050"/>
      <c r="P1050"/>
      <c r="Q1050"/>
      <c r="R1050"/>
      <c r="S1050"/>
      <c r="T1050"/>
      <c r="U1050"/>
      <c r="V1050"/>
      <c r="W1050"/>
      <c r="X1050"/>
      <c r="Y1050"/>
      <c r="Z1050"/>
      <c r="AA1050"/>
      <c r="AB1050"/>
      <c r="AC1050"/>
      <c r="AD1050"/>
      <c r="AE1050"/>
      <c r="AF1050"/>
      <c r="AG1050"/>
      <c r="AH1050"/>
      <c r="AI1050"/>
      <c r="AJ1050"/>
      <c r="AK1050"/>
      <c r="AL1050"/>
      <c r="AM1050"/>
      <c r="AN1050"/>
      <c r="AO1050"/>
      <c r="AP1050"/>
    </row>
    <row r="1051" spans="1:42" ht="15">
      <c r="A1051"/>
      <c r="B1051"/>
      <c r="C1051"/>
      <c r="D1051"/>
      <c r="E1051"/>
      <c r="F1051"/>
      <c r="G1051"/>
      <c r="H1051"/>
      <c r="I1051"/>
      <c r="J1051"/>
      <c r="K1051"/>
      <c r="L1051"/>
      <c r="M1051"/>
      <c r="N1051"/>
      <c r="O1051"/>
      <c r="P1051"/>
      <c r="Q1051"/>
      <c r="R1051"/>
      <c r="S1051"/>
      <c r="T1051"/>
      <c r="U1051"/>
      <c r="V1051"/>
      <c r="W1051"/>
      <c r="X1051"/>
      <c r="Y1051"/>
      <c r="Z1051"/>
      <c r="AA1051"/>
      <c r="AB1051"/>
      <c r="AC1051"/>
      <c r="AD1051"/>
      <c r="AE1051"/>
      <c r="AF1051"/>
      <c r="AG1051"/>
      <c r="AH1051"/>
      <c r="AI1051"/>
      <c r="AJ1051"/>
      <c r="AK1051"/>
      <c r="AL1051"/>
      <c r="AM1051"/>
      <c r="AN1051"/>
      <c r="AO1051"/>
      <c r="AP1051"/>
    </row>
    <row r="1052" spans="1:42" ht="15">
      <c r="A1052"/>
      <c r="B1052"/>
      <c r="C1052"/>
      <c r="D1052"/>
      <c r="E1052"/>
      <c r="F1052"/>
      <c r="G1052"/>
      <c r="H1052"/>
      <c r="I1052"/>
      <c r="J1052"/>
      <c r="K1052"/>
      <c r="L1052"/>
      <c r="M1052"/>
      <c r="N1052"/>
      <c r="O1052"/>
      <c r="P1052"/>
      <c r="Q1052"/>
      <c r="R1052"/>
      <c r="S1052"/>
      <c r="T1052"/>
      <c r="U1052"/>
      <c r="V1052"/>
      <c r="W1052"/>
      <c r="X1052"/>
      <c r="Y1052"/>
      <c r="Z1052"/>
      <c r="AA1052"/>
      <c r="AB1052"/>
      <c r="AC1052"/>
      <c r="AD1052"/>
      <c r="AE1052"/>
      <c r="AF1052"/>
      <c r="AG1052"/>
      <c r="AH1052"/>
      <c r="AI1052"/>
      <c r="AJ1052"/>
      <c r="AK1052"/>
      <c r="AL1052"/>
      <c r="AM1052"/>
      <c r="AN1052"/>
      <c r="AO1052"/>
      <c r="AP1052"/>
    </row>
    <row r="1053" spans="1:42" ht="15">
      <c r="A1053"/>
      <c r="B1053"/>
      <c r="C1053"/>
      <c r="D1053"/>
      <c r="E1053"/>
      <c r="F1053"/>
      <c r="G1053"/>
      <c r="H1053"/>
      <c r="I1053"/>
      <c r="J1053"/>
      <c r="K1053"/>
      <c r="L1053"/>
      <c r="M1053"/>
      <c r="N1053"/>
      <c r="O1053"/>
      <c r="P1053"/>
      <c r="Q1053"/>
      <c r="R1053"/>
      <c r="S1053"/>
      <c r="T1053"/>
      <c r="U1053"/>
      <c r="V1053"/>
      <c r="W1053"/>
      <c r="X1053"/>
      <c r="Y1053"/>
      <c r="Z1053"/>
      <c r="AA1053"/>
      <c r="AB1053"/>
      <c r="AC1053"/>
      <c r="AD1053"/>
      <c r="AE1053"/>
      <c r="AF1053"/>
      <c r="AG1053"/>
      <c r="AH1053"/>
      <c r="AI1053"/>
      <c r="AJ1053"/>
      <c r="AK1053"/>
      <c r="AL1053"/>
      <c r="AM1053"/>
      <c r="AN1053"/>
      <c r="AO1053"/>
      <c r="AP1053"/>
    </row>
    <row r="1054" spans="1:42" ht="15">
      <c r="A1054"/>
      <c r="B1054"/>
      <c r="C1054"/>
      <c r="D1054"/>
      <c r="E1054"/>
      <c r="F1054"/>
      <c r="G1054"/>
      <c r="H1054"/>
      <c r="I1054"/>
      <c r="J1054"/>
      <c r="K1054"/>
      <c r="L1054"/>
      <c r="M1054"/>
      <c r="N1054"/>
      <c r="O1054"/>
      <c r="P1054"/>
      <c r="Q1054"/>
      <c r="R1054"/>
      <c r="S1054"/>
      <c r="T1054"/>
      <c r="U1054"/>
      <c r="V1054"/>
      <c r="W1054"/>
      <c r="X1054"/>
      <c r="Y1054"/>
      <c r="Z1054"/>
      <c r="AA1054"/>
      <c r="AB1054"/>
      <c r="AC1054"/>
      <c r="AD1054"/>
      <c r="AE1054"/>
      <c r="AF1054"/>
      <c r="AG1054"/>
      <c r="AH1054"/>
      <c r="AI1054"/>
      <c r="AJ1054"/>
      <c r="AK1054"/>
      <c r="AL1054"/>
      <c r="AM1054"/>
      <c r="AN1054"/>
      <c r="AO1054"/>
      <c r="AP1054"/>
    </row>
    <row r="1055" spans="1:42" ht="15">
      <c r="A1055"/>
      <c r="B1055"/>
      <c r="C1055"/>
      <c r="D1055"/>
      <c r="E1055"/>
      <c r="F1055"/>
      <c r="G1055"/>
      <c r="H1055"/>
      <c r="I1055"/>
      <c r="J1055"/>
      <c r="K1055"/>
      <c r="L1055"/>
      <c r="M1055"/>
      <c r="N1055"/>
      <c r="O1055"/>
      <c r="P1055"/>
      <c r="Q1055"/>
      <c r="R1055"/>
      <c r="S1055"/>
      <c r="T1055"/>
      <c r="U1055"/>
      <c r="V1055"/>
      <c r="W1055"/>
      <c r="X1055"/>
      <c r="Y1055"/>
      <c r="Z1055"/>
      <c r="AA1055"/>
      <c r="AB1055"/>
      <c r="AC1055"/>
      <c r="AD1055"/>
      <c r="AE1055"/>
      <c r="AF1055"/>
      <c r="AG1055"/>
      <c r="AH1055"/>
      <c r="AI1055"/>
      <c r="AJ1055"/>
      <c r="AK1055"/>
      <c r="AL1055"/>
      <c r="AM1055"/>
      <c r="AN1055"/>
      <c r="AO1055"/>
      <c r="AP1055"/>
    </row>
    <row r="1056" spans="1:42" ht="15">
      <c r="A1056"/>
      <c r="B1056"/>
      <c r="C1056"/>
      <c r="D1056"/>
      <c r="E1056"/>
      <c r="F1056"/>
      <c r="G1056"/>
      <c r="H1056"/>
      <c r="I1056"/>
      <c r="J1056"/>
      <c r="K1056"/>
      <c r="L1056"/>
      <c r="M1056"/>
      <c r="N1056"/>
      <c r="O1056"/>
      <c r="P1056"/>
      <c r="Q1056"/>
      <c r="R1056"/>
      <c r="S1056"/>
      <c r="T1056"/>
      <c r="U1056"/>
      <c r="V1056"/>
      <c r="W1056"/>
      <c r="X1056"/>
      <c r="Y1056"/>
      <c r="Z1056"/>
      <c r="AA1056"/>
      <c r="AB1056"/>
      <c r="AC1056"/>
      <c r="AD1056"/>
      <c r="AE1056"/>
      <c r="AF1056"/>
      <c r="AG1056"/>
      <c r="AH1056"/>
      <c r="AI1056"/>
      <c r="AJ1056"/>
      <c r="AK1056"/>
      <c r="AL1056"/>
      <c r="AM1056"/>
      <c r="AN1056"/>
      <c r="AO1056"/>
      <c r="AP1056"/>
    </row>
    <row r="1057" spans="1:42" ht="15">
      <c r="A1057"/>
      <c r="B1057"/>
      <c r="C1057"/>
      <c r="D1057"/>
      <c r="E1057"/>
      <c r="F1057"/>
      <c r="G1057"/>
      <c r="H1057"/>
      <c r="I1057"/>
      <c r="J1057"/>
      <c r="K1057"/>
      <c r="L1057"/>
      <c r="M1057"/>
      <c r="N1057"/>
      <c r="O1057"/>
      <c r="P1057"/>
      <c r="Q1057"/>
      <c r="R1057"/>
      <c r="S1057"/>
      <c r="T1057"/>
      <c r="U1057"/>
      <c r="V1057"/>
      <c r="W1057"/>
      <c r="X1057"/>
      <c r="Y1057"/>
      <c r="Z1057"/>
      <c r="AA1057"/>
      <c r="AB1057"/>
      <c r="AC1057"/>
      <c r="AD1057"/>
      <c r="AE1057"/>
      <c r="AF1057"/>
      <c r="AG1057"/>
      <c r="AH1057"/>
      <c r="AI1057"/>
      <c r="AJ1057"/>
      <c r="AK1057"/>
      <c r="AL1057"/>
      <c r="AM1057"/>
      <c r="AN1057"/>
      <c r="AO1057"/>
      <c r="AP1057"/>
    </row>
    <row r="1058" spans="1:42" ht="15">
      <c r="A1058"/>
      <c r="B1058"/>
      <c r="C1058"/>
      <c r="D1058"/>
      <c r="E1058"/>
      <c r="F1058"/>
      <c r="G1058"/>
      <c r="H1058"/>
      <c r="I1058"/>
      <c r="J1058"/>
      <c r="K1058"/>
      <c r="L1058"/>
      <c r="M1058"/>
      <c r="N1058"/>
      <c r="O1058"/>
      <c r="P1058"/>
      <c r="Q1058"/>
      <c r="R1058"/>
      <c r="S1058"/>
      <c r="T1058"/>
      <c r="U1058"/>
      <c r="V1058"/>
      <c r="W1058"/>
      <c r="X1058"/>
      <c r="Y1058"/>
      <c r="Z1058"/>
      <c r="AA1058"/>
      <c r="AB1058"/>
      <c r="AC1058"/>
      <c r="AD1058"/>
      <c r="AE1058"/>
      <c r="AF1058"/>
      <c r="AG1058"/>
      <c r="AH1058"/>
      <c r="AI1058"/>
      <c r="AJ1058"/>
      <c r="AK1058"/>
      <c r="AL1058"/>
      <c r="AM1058"/>
      <c r="AN1058"/>
      <c r="AO1058"/>
      <c r="AP1058"/>
    </row>
    <row r="1059" spans="1:42" ht="15">
      <c r="A1059"/>
      <c r="B1059"/>
      <c r="C1059"/>
      <c r="D1059"/>
      <c r="E1059"/>
      <c r="F1059"/>
      <c r="G1059"/>
      <c r="H1059"/>
      <c r="I1059"/>
      <c r="J1059"/>
      <c r="K1059"/>
      <c r="L1059"/>
      <c r="M1059"/>
      <c r="N1059"/>
      <c r="O1059"/>
      <c r="P1059"/>
      <c r="Q1059"/>
      <c r="R1059"/>
      <c r="S1059"/>
      <c r="T1059"/>
      <c r="U1059"/>
      <c r="V1059"/>
      <c r="W1059"/>
      <c r="X1059"/>
      <c r="Y1059"/>
      <c r="Z1059"/>
      <c r="AA1059"/>
      <c r="AB1059"/>
      <c r="AC1059"/>
      <c r="AD1059"/>
      <c r="AE1059"/>
      <c r="AF1059"/>
      <c r="AG1059"/>
      <c r="AH1059"/>
      <c r="AI1059"/>
      <c r="AJ1059"/>
      <c r="AK1059"/>
      <c r="AL1059"/>
      <c r="AM1059"/>
      <c r="AN1059"/>
      <c r="AO1059"/>
      <c r="AP1059"/>
    </row>
    <row r="1060" spans="1:42" ht="15">
      <c r="A1060"/>
      <c r="B1060"/>
      <c r="C1060"/>
      <c r="D1060"/>
      <c r="E1060"/>
      <c r="F1060"/>
      <c r="G1060"/>
      <c r="H1060"/>
      <c r="I1060"/>
      <c r="J1060"/>
      <c r="K1060"/>
      <c r="L1060"/>
      <c r="M1060"/>
      <c r="N1060"/>
      <c r="O1060"/>
      <c r="P1060"/>
      <c r="Q1060"/>
      <c r="R1060"/>
      <c r="S1060"/>
      <c r="T1060"/>
      <c r="U1060"/>
      <c r="V1060"/>
      <c r="W1060"/>
      <c r="X1060"/>
      <c r="Y1060"/>
      <c r="Z1060"/>
      <c r="AA1060"/>
      <c r="AB1060"/>
      <c r="AC1060"/>
      <c r="AD1060"/>
      <c r="AE1060"/>
      <c r="AF1060"/>
      <c r="AG1060"/>
      <c r="AH1060"/>
      <c r="AI1060"/>
      <c r="AJ1060"/>
      <c r="AK1060"/>
      <c r="AL1060"/>
      <c r="AM1060"/>
      <c r="AN1060"/>
      <c r="AO1060"/>
      <c r="AP1060"/>
    </row>
    <row r="1061" spans="1:42" ht="15">
      <c r="A1061"/>
      <c r="B1061"/>
      <c r="C1061"/>
      <c r="D1061"/>
      <c r="E1061"/>
      <c r="F1061"/>
      <c r="G1061"/>
      <c r="H1061"/>
      <c r="I1061"/>
      <c r="J1061"/>
      <c r="K1061"/>
      <c r="L1061"/>
      <c r="M1061"/>
      <c r="N1061"/>
      <c r="O1061"/>
      <c r="P1061"/>
      <c r="Q1061"/>
      <c r="R1061"/>
      <c r="S1061"/>
      <c r="T1061"/>
      <c r="U1061"/>
      <c r="V1061"/>
      <c r="W1061"/>
      <c r="X1061"/>
      <c r="Y1061"/>
      <c r="Z1061"/>
      <c r="AA1061"/>
      <c r="AB1061"/>
      <c r="AC1061"/>
      <c r="AD1061"/>
      <c r="AE1061"/>
      <c r="AF1061"/>
      <c r="AG1061"/>
      <c r="AH1061"/>
      <c r="AI1061"/>
      <c r="AJ1061"/>
      <c r="AK1061"/>
      <c r="AL1061"/>
      <c r="AM1061"/>
      <c r="AN1061"/>
      <c r="AO1061"/>
      <c r="AP1061"/>
    </row>
    <row r="1062" spans="1:42" ht="15">
      <c r="A1062"/>
      <c r="B1062"/>
      <c r="C1062"/>
      <c r="D1062"/>
      <c r="E1062"/>
      <c r="F1062"/>
      <c r="G1062"/>
      <c r="H1062"/>
      <c r="I1062"/>
      <c r="J1062"/>
      <c r="K1062"/>
      <c r="L1062"/>
      <c r="M1062"/>
      <c r="N1062"/>
      <c r="O1062"/>
      <c r="P1062"/>
      <c r="Q1062"/>
      <c r="R1062"/>
      <c r="S1062"/>
      <c r="T1062"/>
      <c r="U1062"/>
      <c r="V1062"/>
      <c r="W1062"/>
      <c r="X1062"/>
      <c r="Y1062"/>
      <c r="Z1062"/>
      <c r="AA1062"/>
      <c r="AB1062"/>
      <c r="AC1062"/>
      <c r="AD1062"/>
      <c r="AE1062"/>
      <c r="AF1062"/>
      <c r="AG1062"/>
      <c r="AH1062"/>
      <c r="AI1062"/>
      <c r="AJ1062"/>
      <c r="AK1062"/>
      <c r="AL1062"/>
      <c r="AM1062"/>
      <c r="AN1062"/>
      <c r="AO1062"/>
      <c r="AP1062"/>
    </row>
    <row r="1063" spans="1:42" ht="15">
      <c r="A1063"/>
      <c r="B1063"/>
      <c r="C1063"/>
      <c r="D1063"/>
      <c r="E1063"/>
      <c r="F1063"/>
      <c r="G1063"/>
      <c r="H1063"/>
      <c r="I1063"/>
      <c r="J1063"/>
      <c r="K1063"/>
      <c r="L1063"/>
      <c r="M1063"/>
      <c r="N1063"/>
      <c r="O1063"/>
      <c r="P1063"/>
      <c r="Q1063"/>
      <c r="R1063"/>
      <c r="S1063"/>
      <c r="T1063"/>
      <c r="U1063"/>
      <c r="V1063"/>
      <c r="W1063"/>
      <c r="X1063"/>
      <c r="Y1063"/>
      <c r="Z1063"/>
      <c r="AA1063"/>
      <c r="AB1063"/>
      <c r="AC1063"/>
      <c r="AD1063"/>
      <c r="AE1063"/>
      <c r="AF1063"/>
      <c r="AG1063"/>
      <c r="AH1063"/>
      <c r="AI1063"/>
      <c r="AJ1063"/>
      <c r="AK1063"/>
      <c r="AL1063"/>
      <c r="AM1063"/>
      <c r="AN1063"/>
      <c r="AO1063"/>
      <c r="AP1063"/>
    </row>
    <row r="1064" spans="1:42" ht="15">
      <c r="A1064"/>
      <c r="B1064"/>
      <c r="C1064"/>
      <c r="D1064"/>
      <c r="E1064"/>
      <c r="F1064"/>
      <c r="G1064"/>
      <c r="H1064"/>
      <c r="I1064"/>
      <c r="J1064"/>
      <c r="K1064"/>
      <c r="L1064"/>
      <c r="M1064"/>
      <c r="N1064"/>
      <c r="O1064"/>
      <c r="P1064"/>
      <c r="Q1064"/>
      <c r="R1064"/>
      <c r="S1064"/>
      <c r="T1064"/>
      <c r="U1064"/>
      <c r="V1064"/>
      <c r="W1064"/>
      <c r="X1064"/>
      <c r="Y1064"/>
      <c r="Z1064"/>
      <c r="AA1064"/>
      <c r="AB1064"/>
      <c r="AC1064"/>
      <c r="AD1064"/>
      <c r="AE1064"/>
      <c r="AF1064"/>
      <c r="AG1064"/>
      <c r="AH1064"/>
      <c r="AI1064"/>
      <c r="AJ1064"/>
      <c r="AK1064"/>
      <c r="AL1064"/>
      <c r="AM1064"/>
      <c r="AN1064"/>
      <c r="AO1064"/>
      <c r="AP1064"/>
    </row>
    <row r="1065" spans="1:42" ht="15">
      <c r="A1065"/>
      <c r="B1065"/>
      <c r="C1065"/>
      <c r="D1065"/>
      <c r="E1065"/>
      <c r="F1065"/>
      <c r="G1065"/>
      <c r="H1065"/>
      <c r="I1065"/>
      <c r="J1065"/>
      <c r="K1065"/>
      <c r="L1065"/>
      <c r="M1065"/>
      <c r="N1065"/>
      <c r="O1065"/>
      <c r="P1065"/>
      <c r="Q1065"/>
      <c r="R1065"/>
      <c r="S1065"/>
      <c r="T1065"/>
      <c r="U1065"/>
      <c r="V1065"/>
      <c r="W1065"/>
      <c r="X1065"/>
      <c r="Y1065"/>
      <c r="Z1065"/>
      <c r="AA1065"/>
      <c r="AB1065"/>
      <c r="AC1065"/>
      <c r="AD1065"/>
      <c r="AE1065"/>
      <c r="AF1065"/>
      <c r="AG1065"/>
      <c r="AH1065"/>
      <c r="AI1065"/>
      <c r="AJ1065"/>
      <c r="AK1065"/>
      <c r="AL1065"/>
      <c r="AM1065"/>
      <c r="AN1065"/>
      <c r="AO1065"/>
      <c r="AP1065"/>
    </row>
    <row r="1066" spans="1:42" ht="15">
      <c r="A1066"/>
      <c r="B1066"/>
      <c r="C1066"/>
      <c r="D1066"/>
      <c r="E1066"/>
      <c r="F1066"/>
      <c r="G1066"/>
      <c r="H1066"/>
      <c r="I1066"/>
      <c r="J1066"/>
      <c r="K1066"/>
      <c r="L1066"/>
      <c r="M1066"/>
      <c r="N1066"/>
      <c r="O1066"/>
      <c r="P1066"/>
      <c r="Q1066"/>
      <c r="R1066"/>
      <c r="S1066"/>
      <c r="T1066"/>
      <c r="U1066"/>
      <c r="V1066"/>
      <c r="W1066"/>
      <c r="X1066"/>
      <c r="Y1066"/>
      <c r="Z1066"/>
      <c r="AA1066"/>
      <c r="AB1066"/>
      <c r="AC1066"/>
      <c r="AD1066"/>
      <c r="AE1066"/>
      <c r="AF1066"/>
      <c r="AG1066"/>
      <c r="AH1066"/>
      <c r="AI1066"/>
      <c r="AJ1066"/>
      <c r="AK1066"/>
      <c r="AL1066"/>
      <c r="AM1066"/>
      <c r="AN1066"/>
      <c r="AO1066"/>
      <c r="AP1066"/>
    </row>
    <row r="1067" spans="1:42" ht="15">
      <c r="A1067"/>
      <c r="B1067"/>
      <c r="C1067"/>
      <c r="D1067"/>
      <c r="E1067"/>
      <c r="F1067"/>
      <c r="G1067"/>
      <c r="H1067"/>
      <c r="I1067"/>
      <c r="J1067"/>
      <c r="K1067"/>
      <c r="L1067"/>
      <c r="M1067"/>
      <c r="N1067"/>
      <c r="O1067"/>
      <c r="P1067"/>
      <c r="Q1067"/>
      <c r="R1067"/>
      <c r="S1067"/>
      <c r="T1067"/>
      <c r="U1067"/>
      <c r="V1067"/>
      <c r="W1067"/>
      <c r="X1067"/>
      <c r="Y1067"/>
      <c r="Z1067"/>
      <c r="AA1067"/>
      <c r="AB1067"/>
      <c r="AC1067"/>
      <c r="AD1067"/>
      <c r="AE1067"/>
      <c r="AF1067"/>
      <c r="AG1067"/>
      <c r="AH1067"/>
      <c r="AI1067"/>
      <c r="AJ1067"/>
      <c r="AK1067"/>
      <c r="AL1067"/>
      <c r="AM1067"/>
      <c r="AN1067"/>
      <c r="AO1067"/>
      <c r="AP1067"/>
    </row>
    <row r="1068" spans="1:42" ht="15">
      <c r="A1068"/>
      <c r="B1068"/>
      <c r="C1068"/>
      <c r="D1068"/>
      <c r="E1068"/>
      <c r="F1068"/>
      <c r="G1068"/>
      <c r="H1068"/>
      <c r="I1068"/>
      <c r="J1068"/>
      <c r="K1068"/>
      <c r="L1068"/>
      <c r="M1068"/>
      <c r="N1068"/>
      <c r="O1068"/>
      <c r="P1068"/>
      <c r="Q1068"/>
      <c r="R1068"/>
      <c r="S1068"/>
      <c r="T1068"/>
      <c r="U1068"/>
      <c r="V1068"/>
      <c r="W1068"/>
      <c r="X1068"/>
      <c r="Y1068"/>
      <c r="Z1068"/>
      <c r="AA1068"/>
      <c r="AB1068"/>
      <c r="AC1068"/>
      <c r="AD1068"/>
      <c r="AE1068"/>
      <c r="AF1068"/>
      <c r="AG1068"/>
      <c r="AH1068"/>
      <c r="AI1068"/>
      <c r="AJ1068"/>
      <c r="AK1068"/>
      <c r="AL1068"/>
      <c r="AM1068"/>
      <c r="AN1068"/>
      <c r="AO1068"/>
      <c r="AP1068"/>
    </row>
    <row r="1069" spans="1:42" ht="15">
      <c r="A1069"/>
      <c r="B1069"/>
      <c r="C1069"/>
      <c r="D1069"/>
      <c r="E1069"/>
      <c r="F1069"/>
      <c r="G1069"/>
      <c r="H1069"/>
      <c r="I1069"/>
      <c r="J1069"/>
      <c r="K1069"/>
      <c r="L1069"/>
      <c r="M1069"/>
      <c r="N1069"/>
      <c r="O1069"/>
      <c r="P1069"/>
      <c r="Q1069"/>
      <c r="R1069"/>
      <c r="S1069"/>
      <c r="T1069"/>
      <c r="U1069"/>
      <c r="V1069"/>
      <c r="W1069"/>
      <c r="X1069"/>
      <c r="Y1069"/>
      <c r="Z1069"/>
      <c r="AA1069"/>
      <c r="AB1069"/>
      <c r="AC1069"/>
      <c r="AD1069"/>
      <c r="AE1069"/>
      <c r="AF1069"/>
      <c r="AG1069"/>
      <c r="AH1069"/>
      <c r="AI1069"/>
      <c r="AJ1069"/>
      <c r="AK1069"/>
      <c r="AL1069"/>
      <c r="AM1069"/>
      <c r="AN1069"/>
      <c r="AO1069"/>
      <c r="AP1069"/>
    </row>
    <row r="1070" spans="1:42" ht="15">
      <c r="A1070"/>
      <c r="B1070"/>
      <c r="C1070"/>
      <c r="D1070"/>
      <c r="E1070"/>
      <c r="F1070"/>
      <c r="G1070"/>
      <c r="H1070"/>
      <c r="I1070"/>
      <c r="J1070"/>
      <c r="K1070"/>
      <c r="L1070"/>
      <c r="M1070"/>
      <c r="N1070"/>
      <c r="O1070"/>
      <c r="P1070"/>
      <c r="Q1070"/>
      <c r="R1070"/>
      <c r="S1070"/>
      <c r="T1070"/>
      <c r="U1070"/>
      <c r="V1070"/>
      <c r="W1070"/>
      <c r="X1070"/>
      <c r="Y1070"/>
      <c r="Z1070"/>
      <c r="AA1070"/>
      <c r="AB1070"/>
      <c r="AC1070"/>
      <c r="AD1070"/>
      <c r="AE1070"/>
      <c r="AF1070"/>
      <c r="AG1070"/>
      <c r="AH1070"/>
      <c r="AI1070"/>
      <c r="AJ1070"/>
      <c r="AK1070"/>
      <c r="AL1070"/>
      <c r="AM1070"/>
      <c r="AN1070"/>
      <c r="AO1070"/>
      <c r="AP1070"/>
    </row>
    <row r="1071" spans="1:42" ht="15">
      <c r="A1071"/>
      <c r="B1071"/>
      <c r="C1071"/>
      <c r="D1071"/>
      <c r="E1071"/>
      <c r="F1071"/>
      <c r="G1071"/>
      <c r="H1071"/>
      <c r="I1071"/>
      <c r="J1071"/>
      <c r="K1071"/>
      <c r="L1071"/>
      <c r="M1071"/>
      <c r="N1071"/>
      <c r="O1071"/>
      <c r="P1071"/>
      <c r="Q1071"/>
      <c r="R1071"/>
      <c r="S1071"/>
      <c r="T1071"/>
      <c r="U1071"/>
      <c r="V1071"/>
      <c r="W1071"/>
      <c r="X1071"/>
      <c r="Y1071"/>
      <c r="Z1071"/>
      <c r="AA1071"/>
      <c r="AB1071"/>
      <c r="AC1071"/>
      <c r="AD1071"/>
      <c r="AE1071"/>
      <c r="AF1071"/>
      <c r="AG1071"/>
      <c r="AH1071"/>
      <c r="AI1071"/>
      <c r="AJ1071"/>
      <c r="AK1071"/>
      <c r="AL1071"/>
      <c r="AM1071"/>
      <c r="AN1071"/>
      <c r="AO1071"/>
      <c r="AP1071"/>
    </row>
    <row r="1072" spans="1:42" ht="15">
      <c r="A1072"/>
      <c r="B1072"/>
      <c r="C1072"/>
      <c r="D1072"/>
      <c r="E1072"/>
      <c r="F1072"/>
      <c r="G1072"/>
      <c r="H1072"/>
      <c r="I1072"/>
      <c r="J1072"/>
      <c r="K1072"/>
      <c r="L1072"/>
      <c r="M1072"/>
      <c r="N1072"/>
      <c r="O1072"/>
      <c r="P1072"/>
      <c r="Q1072"/>
      <c r="R1072"/>
      <c r="S1072"/>
      <c r="T1072"/>
      <c r="U1072"/>
      <c r="V1072"/>
      <c r="W1072"/>
      <c r="X1072"/>
      <c r="Y1072"/>
      <c r="Z1072"/>
      <c r="AA1072"/>
      <c r="AB1072"/>
      <c r="AC1072"/>
      <c r="AD1072"/>
      <c r="AE1072"/>
      <c r="AF1072"/>
      <c r="AG1072"/>
      <c r="AH1072"/>
      <c r="AI1072"/>
      <c r="AJ1072"/>
      <c r="AK1072"/>
      <c r="AL1072"/>
      <c r="AM1072"/>
      <c r="AN1072"/>
      <c r="AO1072"/>
      <c r="AP1072"/>
    </row>
    <row r="1073" spans="1:42" ht="15">
      <c r="A1073"/>
      <c r="B1073"/>
      <c r="C1073"/>
      <c r="D1073"/>
      <c r="E1073"/>
      <c r="F1073"/>
      <c r="G1073"/>
      <c r="H1073"/>
      <c r="I1073"/>
      <c r="J1073"/>
      <c r="K1073"/>
      <c r="L1073"/>
      <c r="M1073"/>
      <c r="N1073"/>
      <c r="O1073"/>
      <c r="P1073"/>
      <c r="Q1073"/>
      <c r="R1073"/>
      <c r="S1073"/>
      <c r="T1073"/>
      <c r="U1073"/>
      <c r="V1073"/>
      <c r="W1073"/>
      <c r="X1073"/>
      <c r="Y1073"/>
      <c r="Z1073"/>
      <c r="AA1073"/>
      <c r="AB1073"/>
      <c r="AC1073"/>
      <c r="AD1073"/>
      <c r="AE1073"/>
      <c r="AF1073"/>
      <c r="AG1073"/>
      <c r="AH1073"/>
      <c r="AI1073"/>
      <c r="AJ1073"/>
      <c r="AK1073"/>
      <c r="AL1073"/>
      <c r="AM1073"/>
      <c r="AN1073"/>
      <c r="AO1073"/>
      <c r="AP1073"/>
    </row>
    <row r="1074" spans="1:42" ht="15">
      <c r="A1074"/>
      <c r="B1074"/>
      <c r="C1074"/>
      <c r="D1074"/>
      <c r="E1074"/>
      <c r="F1074"/>
      <c r="G1074"/>
      <c r="H1074"/>
      <c r="I1074"/>
      <c r="J1074"/>
      <c r="K1074"/>
      <c r="L1074"/>
      <c r="M1074"/>
      <c r="N1074"/>
      <c r="O1074"/>
      <c r="P1074"/>
      <c r="Q1074"/>
      <c r="R1074"/>
      <c r="S1074"/>
      <c r="T1074"/>
      <c r="U1074"/>
      <c r="V1074"/>
      <c r="W1074"/>
      <c r="X1074"/>
      <c r="Y1074"/>
      <c r="Z1074"/>
      <c r="AA1074"/>
      <c r="AB1074"/>
      <c r="AC1074"/>
      <c r="AD1074"/>
      <c r="AE1074"/>
      <c r="AF1074"/>
      <c r="AG1074"/>
      <c r="AH1074"/>
      <c r="AI1074"/>
      <c r="AJ1074"/>
      <c r="AK1074"/>
      <c r="AL1074"/>
      <c r="AM1074"/>
      <c r="AN1074"/>
      <c r="AO1074"/>
      <c r="AP1074"/>
    </row>
    <row r="1075" spans="1:42" ht="15">
      <c r="A1075"/>
      <c r="B1075"/>
      <c r="C1075"/>
      <c r="D1075"/>
      <c r="E1075"/>
      <c r="F1075"/>
      <c r="G1075"/>
      <c r="H1075"/>
      <c r="I1075"/>
      <c r="J1075"/>
      <c r="K1075"/>
      <c r="L1075"/>
      <c r="M1075"/>
      <c r="N1075"/>
      <c r="O1075"/>
      <c r="P1075"/>
      <c r="Q1075"/>
      <c r="R1075"/>
      <c r="S1075"/>
      <c r="T1075"/>
      <c r="U1075"/>
      <c r="V1075"/>
      <c r="W1075"/>
      <c r="X1075"/>
      <c r="Y1075"/>
      <c r="Z1075"/>
      <c r="AA1075"/>
      <c r="AB1075"/>
      <c r="AC1075"/>
      <c r="AD1075"/>
      <c r="AE1075"/>
      <c r="AF1075"/>
      <c r="AG1075"/>
      <c r="AH1075"/>
      <c r="AI1075"/>
      <c r="AJ1075"/>
      <c r="AK1075"/>
      <c r="AL1075"/>
      <c r="AM1075"/>
      <c r="AN1075"/>
      <c r="AO1075"/>
      <c r="AP1075"/>
    </row>
    <row r="1076" spans="1:42" ht="15">
      <c r="A1076"/>
      <c r="B1076"/>
      <c r="C1076"/>
      <c r="D1076"/>
      <c r="E1076"/>
      <c r="F1076"/>
      <c r="G1076"/>
      <c r="H1076"/>
      <c r="I1076"/>
      <c r="J1076"/>
      <c r="K1076"/>
      <c r="L1076"/>
      <c r="M1076"/>
      <c r="N1076"/>
      <c r="O1076"/>
      <c r="P1076"/>
      <c r="Q1076"/>
      <c r="R1076"/>
      <c r="S1076"/>
      <c r="T1076"/>
      <c r="U1076"/>
      <c r="V1076"/>
      <c r="W1076"/>
      <c r="X1076"/>
      <c r="Y1076"/>
      <c r="Z1076"/>
      <c r="AA1076"/>
      <c r="AB1076"/>
      <c r="AC1076"/>
      <c r="AD1076"/>
      <c r="AE1076"/>
      <c r="AF1076"/>
      <c r="AG1076"/>
      <c r="AH1076"/>
      <c r="AI1076"/>
      <c r="AJ1076"/>
      <c r="AK1076"/>
      <c r="AL1076"/>
      <c r="AM1076"/>
      <c r="AN1076"/>
      <c r="AO1076"/>
      <c r="AP1076"/>
    </row>
    <row r="1077" spans="1:42" ht="15">
      <c r="A1077"/>
      <c r="B1077"/>
      <c r="C1077"/>
      <c r="D1077"/>
      <c r="E1077"/>
      <c r="F1077"/>
      <c r="G1077"/>
      <c r="H1077"/>
      <c r="I1077"/>
      <c r="J1077"/>
      <c r="K1077"/>
      <c r="L1077"/>
      <c r="M1077"/>
      <c r="N1077"/>
      <c r="O1077"/>
      <c r="P1077"/>
      <c r="Q1077"/>
      <c r="R1077"/>
      <c r="S1077"/>
      <c r="T1077"/>
      <c r="U1077"/>
      <c r="V1077"/>
      <c r="W1077"/>
      <c r="X1077"/>
      <c r="Y1077"/>
      <c r="Z1077"/>
      <c r="AA1077"/>
      <c r="AB1077"/>
      <c r="AC1077"/>
      <c r="AD1077"/>
      <c r="AE1077"/>
      <c r="AF1077"/>
      <c r="AG1077"/>
      <c r="AH1077"/>
      <c r="AI1077"/>
      <c r="AJ1077"/>
      <c r="AK1077"/>
      <c r="AL1077"/>
      <c r="AM1077"/>
      <c r="AN1077"/>
      <c r="AO1077"/>
      <c r="AP1077"/>
    </row>
    <row r="1078" spans="1:42" ht="15">
      <c r="A1078"/>
      <c r="B1078"/>
      <c r="C1078"/>
      <c r="D1078"/>
      <c r="E1078"/>
      <c r="F1078"/>
      <c r="G1078"/>
      <c r="H1078"/>
      <c r="I1078"/>
      <c r="J1078"/>
      <c r="K1078"/>
      <c r="L1078"/>
      <c r="M1078"/>
      <c r="N1078"/>
      <c r="O1078"/>
      <c r="P1078"/>
      <c r="Q1078"/>
      <c r="R1078"/>
      <c r="S1078"/>
      <c r="T1078"/>
      <c r="U1078"/>
      <c r="V1078"/>
      <c r="W1078"/>
      <c r="X1078"/>
      <c r="Y1078"/>
      <c r="Z1078"/>
      <c r="AA1078"/>
      <c r="AB1078"/>
      <c r="AC1078"/>
      <c r="AD1078"/>
      <c r="AE1078"/>
      <c r="AF1078"/>
      <c r="AG1078"/>
      <c r="AH1078"/>
      <c r="AI1078"/>
      <c r="AJ1078"/>
      <c r="AK1078"/>
      <c r="AL1078"/>
      <c r="AM1078"/>
      <c r="AN1078"/>
      <c r="AO1078"/>
      <c r="AP1078"/>
    </row>
    <row r="1079" spans="1:42" ht="15">
      <c r="A1079"/>
      <c r="B1079"/>
      <c r="C1079"/>
      <c r="D1079"/>
      <c r="E1079"/>
      <c r="F1079"/>
      <c r="G1079"/>
      <c r="H1079"/>
      <c r="I1079"/>
      <c r="J1079"/>
      <c r="K1079"/>
      <c r="L1079"/>
      <c r="M1079"/>
      <c r="N1079"/>
      <c r="O1079"/>
      <c r="P1079"/>
      <c r="Q1079"/>
      <c r="R1079"/>
      <c r="S1079"/>
      <c r="T1079"/>
      <c r="U1079"/>
      <c r="V1079"/>
      <c r="W1079"/>
      <c r="X1079"/>
      <c r="Y1079"/>
      <c r="Z1079"/>
      <c r="AA1079"/>
      <c r="AB1079"/>
      <c r="AC1079"/>
      <c r="AD1079"/>
      <c r="AE1079"/>
      <c r="AF1079"/>
      <c r="AG1079"/>
      <c r="AH1079"/>
      <c r="AI1079"/>
      <c r="AJ1079"/>
      <c r="AK1079"/>
      <c r="AL1079"/>
      <c r="AM1079"/>
      <c r="AN1079"/>
      <c r="AO1079"/>
      <c r="AP1079"/>
    </row>
    <row r="1080" spans="1:42" ht="15">
      <c r="A1080"/>
      <c r="B1080"/>
      <c r="C1080"/>
      <c r="D1080"/>
      <c r="E1080"/>
      <c r="F1080"/>
      <c r="G1080"/>
      <c r="H1080"/>
      <c r="I1080"/>
      <c r="J1080"/>
      <c r="K1080"/>
      <c r="L1080"/>
      <c r="M1080"/>
      <c r="N1080"/>
      <c r="O1080"/>
      <c r="P1080"/>
      <c r="Q1080"/>
      <c r="R1080"/>
      <c r="S1080"/>
      <c r="T1080"/>
      <c r="U1080"/>
      <c r="V1080"/>
      <c r="W1080"/>
      <c r="X1080"/>
      <c r="Y1080"/>
      <c r="Z1080"/>
      <c r="AA1080"/>
      <c r="AB1080"/>
      <c r="AC1080"/>
      <c r="AD1080"/>
      <c r="AE1080"/>
      <c r="AF1080"/>
      <c r="AG1080"/>
      <c r="AH1080"/>
      <c r="AI1080"/>
      <c r="AJ1080"/>
      <c r="AK1080"/>
      <c r="AL1080"/>
      <c r="AM1080"/>
      <c r="AN1080"/>
      <c r="AO1080"/>
      <c r="AP1080"/>
    </row>
    <row r="1081" spans="1:42" ht="15">
      <c r="A1081"/>
      <c r="B1081"/>
      <c r="C1081"/>
      <c r="D1081"/>
      <c r="E1081"/>
      <c r="F1081"/>
      <c r="G1081"/>
      <c r="H1081"/>
      <c r="I1081"/>
      <c r="J1081"/>
      <c r="K1081"/>
      <c r="L1081"/>
      <c r="M1081"/>
      <c r="N1081"/>
      <c r="O1081"/>
      <c r="P1081"/>
      <c r="Q1081"/>
      <c r="R1081"/>
      <c r="S1081"/>
      <c r="T1081"/>
      <c r="U1081"/>
      <c r="V1081"/>
      <c r="W1081"/>
      <c r="X1081"/>
      <c r="Y1081"/>
      <c r="Z1081"/>
      <c r="AA1081"/>
      <c r="AB1081"/>
      <c r="AC1081"/>
      <c r="AD1081"/>
      <c r="AE1081"/>
      <c r="AF1081"/>
      <c r="AG1081"/>
      <c r="AH1081"/>
      <c r="AI1081"/>
      <c r="AJ1081"/>
      <c r="AK1081"/>
      <c r="AL1081"/>
      <c r="AM1081"/>
      <c r="AN1081"/>
      <c r="AO1081"/>
      <c r="AP1081"/>
    </row>
    <row r="1082" spans="1:42" ht="15">
      <c r="A1082"/>
      <c r="B1082"/>
      <c r="C1082"/>
      <c r="D1082"/>
      <c r="E1082"/>
      <c r="F1082"/>
      <c r="G1082"/>
      <c r="H1082"/>
      <c r="I1082"/>
      <c r="J1082"/>
      <c r="K1082"/>
      <c r="L1082"/>
      <c r="M1082"/>
      <c r="N1082"/>
      <c r="O1082"/>
      <c r="P1082"/>
      <c r="Q1082"/>
      <c r="R1082"/>
      <c r="S1082"/>
      <c r="T1082"/>
      <c r="U1082"/>
      <c r="V1082"/>
      <c r="W1082"/>
      <c r="X1082"/>
      <c r="Y1082"/>
      <c r="Z1082"/>
      <c r="AA1082"/>
      <c r="AB1082"/>
      <c r="AC1082"/>
      <c r="AD1082"/>
      <c r="AE1082"/>
      <c r="AF1082"/>
      <c r="AG1082"/>
      <c r="AH1082"/>
      <c r="AI1082"/>
      <c r="AJ1082"/>
      <c r="AK1082"/>
      <c r="AL1082"/>
      <c r="AM1082"/>
      <c r="AN1082"/>
      <c r="AO1082"/>
      <c r="AP1082"/>
    </row>
    <row r="1083" spans="1:42" ht="15">
      <c r="A1083"/>
      <c r="B1083"/>
      <c r="C1083"/>
      <c r="D1083"/>
      <c r="E1083"/>
      <c r="F1083"/>
      <c r="G1083"/>
      <c r="H1083"/>
      <c r="I1083"/>
      <c r="J1083"/>
      <c r="K1083"/>
      <c r="L1083"/>
      <c r="M1083"/>
      <c r="N1083"/>
      <c r="O1083"/>
      <c r="P1083"/>
      <c r="Q1083"/>
      <c r="R1083"/>
      <c r="S1083"/>
      <c r="T1083"/>
      <c r="U1083"/>
      <c r="V1083"/>
      <c r="W1083"/>
      <c r="X1083"/>
      <c r="Y1083"/>
      <c r="Z1083"/>
      <c r="AA1083"/>
      <c r="AB1083"/>
      <c r="AC1083"/>
      <c r="AD1083"/>
      <c r="AE1083"/>
      <c r="AF1083"/>
      <c r="AG1083"/>
      <c r="AH1083"/>
      <c r="AI1083"/>
      <c r="AJ1083"/>
      <c r="AK1083"/>
      <c r="AL1083"/>
      <c r="AM1083"/>
      <c r="AN1083"/>
      <c r="AO1083"/>
      <c r="AP1083"/>
    </row>
    <row r="1084" spans="1:42" ht="15">
      <c r="A1084"/>
      <c r="B1084"/>
      <c r="C1084"/>
      <c r="D1084"/>
      <c r="E1084"/>
      <c r="F1084"/>
      <c r="G1084"/>
      <c r="H1084"/>
      <c r="I1084"/>
      <c r="J1084"/>
      <c r="K1084"/>
      <c r="L1084"/>
      <c r="M1084"/>
      <c r="N1084"/>
      <c r="O1084"/>
      <c r="P1084"/>
      <c r="Q1084"/>
      <c r="R1084"/>
      <c r="S1084"/>
      <c r="T1084"/>
      <c r="U1084"/>
      <c r="V1084"/>
      <c r="W1084"/>
      <c r="X1084"/>
      <c r="Y1084"/>
      <c r="Z1084"/>
      <c r="AA1084"/>
      <c r="AB1084"/>
      <c r="AC1084"/>
      <c r="AD1084"/>
      <c r="AE1084"/>
      <c r="AF1084"/>
      <c r="AG1084"/>
      <c r="AH1084"/>
      <c r="AI1084"/>
      <c r="AJ1084"/>
      <c r="AK1084"/>
      <c r="AL1084"/>
      <c r="AM1084"/>
      <c r="AN1084"/>
      <c r="AO1084"/>
      <c r="AP1084"/>
    </row>
    <row r="1085" spans="1:42" ht="15">
      <c r="A1085"/>
      <c r="B1085"/>
      <c r="C1085"/>
      <c r="D1085"/>
      <c r="E1085"/>
      <c r="F1085"/>
      <c r="G1085"/>
      <c r="H1085"/>
      <c r="I1085"/>
      <c r="J1085"/>
      <c r="K1085"/>
      <c r="L1085"/>
      <c r="M1085"/>
      <c r="N1085"/>
      <c r="O1085"/>
      <c r="P1085"/>
      <c r="Q1085"/>
      <c r="R1085"/>
      <c r="S1085"/>
      <c r="T1085"/>
      <c r="U1085"/>
      <c r="V1085"/>
      <c r="W1085"/>
      <c r="X1085"/>
      <c r="Y1085"/>
      <c r="Z1085"/>
      <c r="AA1085"/>
      <c r="AB1085"/>
      <c r="AC1085"/>
      <c r="AD1085"/>
      <c r="AE1085"/>
      <c r="AF1085"/>
      <c r="AG1085"/>
      <c r="AH1085"/>
      <c r="AI1085"/>
      <c r="AJ1085"/>
      <c r="AK1085"/>
      <c r="AL1085"/>
      <c r="AM1085"/>
      <c r="AN1085"/>
      <c r="AO1085"/>
      <c r="AP1085"/>
    </row>
    <row r="1086" spans="1:42" ht="15">
      <c r="A1086"/>
      <c r="B1086"/>
      <c r="C1086"/>
      <c r="D1086"/>
      <c r="E1086"/>
      <c r="F1086"/>
      <c r="G1086"/>
      <c r="H1086"/>
      <c r="I1086"/>
      <c r="J1086"/>
      <c r="K1086"/>
      <c r="L1086"/>
      <c r="M1086"/>
      <c r="N1086"/>
      <c r="O1086"/>
      <c r="P1086"/>
      <c r="Q1086"/>
      <c r="R1086"/>
      <c r="S1086"/>
      <c r="T1086"/>
      <c r="U1086"/>
      <c r="V1086"/>
      <c r="W1086"/>
      <c r="X1086"/>
      <c r="Y1086"/>
      <c r="Z1086"/>
      <c r="AA1086"/>
      <c r="AB1086"/>
      <c r="AC1086"/>
      <c r="AD1086"/>
      <c r="AE1086"/>
      <c r="AF1086"/>
      <c r="AG1086"/>
      <c r="AH1086"/>
      <c r="AI1086"/>
      <c r="AJ1086"/>
      <c r="AK1086"/>
      <c r="AL1086"/>
      <c r="AM1086"/>
      <c r="AN1086"/>
      <c r="AO1086"/>
      <c r="AP1086"/>
    </row>
    <row r="1087" spans="1:42" ht="15">
      <c r="A1087"/>
      <c r="B1087"/>
      <c r="C1087"/>
      <c r="D1087"/>
      <c r="E1087"/>
      <c r="F1087"/>
      <c r="G1087"/>
      <c r="H1087"/>
      <c r="I1087"/>
      <c r="J1087"/>
      <c r="K1087"/>
      <c r="L1087"/>
      <c r="M1087"/>
      <c r="N1087"/>
      <c r="O1087"/>
      <c r="P1087"/>
      <c r="Q1087"/>
      <c r="R1087"/>
      <c r="S1087"/>
      <c r="T1087"/>
      <c r="U1087"/>
      <c r="V1087"/>
      <c r="W1087"/>
      <c r="X1087"/>
      <c r="Y1087"/>
      <c r="Z1087"/>
      <c r="AA1087"/>
      <c r="AB1087"/>
      <c r="AC1087"/>
      <c r="AD1087"/>
      <c r="AE1087"/>
      <c r="AF1087"/>
      <c r="AG1087"/>
      <c r="AH1087"/>
      <c r="AI1087"/>
      <c r="AJ1087"/>
      <c r="AK1087"/>
      <c r="AL1087"/>
      <c r="AM1087"/>
      <c r="AN1087"/>
      <c r="AO1087"/>
      <c r="AP1087"/>
    </row>
    <row r="1088" spans="1:42" ht="15">
      <c r="A1088"/>
      <c r="B1088"/>
      <c r="C1088"/>
      <c r="D1088"/>
      <c r="E1088"/>
      <c r="F1088"/>
      <c r="G1088"/>
      <c r="H1088"/>
      <c r="I1088"/>
      <c r="J1088"/>
      <c r="K1088"/>
      <c r="L1088"/>
      <c r="M1088"/>
      <c r="N1088"/>
      <c r="O1088"/>
      <c r="P1088"/>
      <c r="Q1088"/>
      <c r="R1088"/>
      <c r="S1088"/>
      <c r="T1088"/>
      <c r="U1088"/>
      <c r="V1088"/>
      <c r="W1088"/>
      <c r="X1088"/>
      <c r="Y1088"/>
      <c r="Z1088"/>
      <c r="AA1088"/>
      <c r="AB1088"/>
      <c r="AC1088"/>
      <c r="AD1088"/>
      <c r="AE1088"/>
      <c r="AF1088"/>
      <c r="AG1088"/>
      <c r="AH1088"/>
      <c r="AI1088"/>
      <c r="AJ1088"/>
      <c r="AK1088"/>
      <c r="AL1088"/>
      <c r="AM1088"/>
      <c r="AN1088"/>
      <c r="AO1088"/>
      <c r="AP1088"/>
    </row>
    <row r="1089" spans="1:42" ht="15">
      <c r="A1089"/>
      <c r="B1089"/>
      <c r="C1089"/>
      <c r="D1089"/>
      <c r="E1089"/>
      <c r="F1089"/>
      <c r="G1089"/>
      <c r="H1089"/>
      <c r="I1089"/>
      <c r="J1089"/>
      <c r="K1089"/>
      <c r="L1089"/>
      <c r="M1089"/>
      <c r="N1089"/>
      <c r="O1089"/>
      <c r="P1089"/>
      <c r="Q1089"/>
      <c r="R1089"/>
      <c r="S1089"/>
      <c r="T1089"/>
      <c r="U1089"/>
      <c r="V1089"/>
      <c r="W1089"/>
      <c r="X1089"/>
      <c r="Y1089"/>
      <c r="Z1089"/>
      <c r="AA1089"/>
      <c r="AB1089"/>
      <c r="AC1089"/>
      <c r="AD1089"/>
      <c r="AE1089"/>
      <c r="AF1089"/>
      <c r="AG1089"/>
      <c r="AH1089"/>
      <c r="AI1089"/>
      <c r="AJ1089"/>
      <c r="AK1089"/>
      <c r="AL1089"/>
      <c r="AM1089"/>
      <c r="AN1089"/>
      <c r="AO1089"/>
      <c r="AP1089"/>
    </row>
    <row r="1090" spans="1:42" ht="15">
      <c r="A1090"/>
      <c r="B1090"/>
      <c r="C1090"/>
      <c r="D1090"/>
      <c r="E1090"/>
      <c r="F1090"/>
      <c r="G1090"/>
      <c r="H1090"/>
      <c r="I1090"/>
      <c r="J1090"/>
      <c r="K1090"/>
      <c r="L1090"/>
      <c r="M1090"/>
      <c r="N1090"/>
      <c r="O1090"/>
      <c r="P1090"/>
      <c r="Q1090"/>
      <c r="R1090"/>
      <c r="S1090"/>
      <c r="T1090"/>
      <c r="U1090"/>
      <c r="V1090"/>
      <c r="W1090"/>
      <c r="X1090"/>
      <c r="Y1090"/>
      <c r="Z1090"/>
      <c r="AA1090"/>
      <c r="AB1090"/>
      <c r="AC1090"/>
      <c r="AD1090"/>
      <c r="AE1090"/>
      <c r="AF1090"/>
      <c r="AG1090"/>
      <c r="AH1090"/>
      <c r="AI1090"/>
      <c r="AJ1090"/>
      <c r="AK1090"/>
      <c r="AL1090"/>
      <c r="AM1090"/>
      <c r="AN1090"/>
      <c r="AO1090"/>
      <c r="AP1090"/>
    </row>
    <row r="1091" spans="1:42" ht="15">
      <c r="A1091"/>
      <c r="B1091"/>
      <c r="C1091"/>
      <c r="D1091"/>
      <c r="E1091"/>
      <c r="F1091"/>
      <c r="G1091"/>
      <c r="H1091"/>
      <c r="I1091"/>
      <c r="J1091"/>
      <c r="K1091"/>
      <c r="L1091"/>
      <c r="M1091"/>
      <c r="N1091"/>
      <c r="O1091"/>
      <c r="P1091"/>
      <c r="Q1091"/>
      <c r="R1091"/>
      <c r="S1091"/>
      <c r="T1091"/>
      <c r="U1091"/>
      <c r="V1091"/>
      <c r="W1091"/>
      <c r="X1091"/>
      <c r="Y1091"/>
      <c r="Z1091"/>
      <c r="AA1091"/>
      <c r="AB1091"/>
      <c r="AC1091"/>
      <c r="AD1091"/>
      <c r="AE1091"/>
      <c r="AF1091"/>
      <c r="AG1091"/>
      <c r="AH1091"/>
      <c r="AI1091"/>
      <c r="AJ1091"/>
      <c r="AK1091"/>
      <c r="AL1091"/>
      <c r="AM1091"/>
      <c r="AN1091"/>
      <c r="AO1091"/>
      <c r="AP1091"/>
    </row>
    <row r="1092" spans="1:42" ht="15">
      <c r="A1092"/>
      <c r="B1092"/>
      <c r="C1092"/>
      <c r="D1092"/>
      <c r="E1092"/>
      <c r="F1092"/>
      <c r="G1092"/>
      <c r="H1092"/>
      <c r="I1092"/>
      <c r="J1092"/>
      <c r="K1092"/>
      <c r="L1092"/>
      <c r="M1092"/>
      <c r="N1092"/>
      <c r="O1092"/>
      <c r="P1092"/>
      <c r="Q1092"/>
      <c r="R1092"/>
      <c r="S1092"/>
      <c r="T1092"/>
      <c r="U1092"/>
      <c r="V1092"/>
      <c r="W1092"/>
      <c r="X1092"/>
      <c r="Y1092"/>
      <c r="Z1092"/>
      <c r="AA1092"/>
      <c r="AB1092"/>
      <c r="AC1092"/>
      <c r="AD1092"/>
      <c r="AE1092"/>
      <c r="AF1092"/>
      <c r="AG1092"/>
      <c r="AH1092"/>
      <c r="AI1092"/>
      <c r="AJ1092"/>
      <c r="AK1092"/>
      <c r="AL1092"/>
      <c r="AM1092"/>
      <c r="AN1092"/>
      <c r="AO1092"/>
      <c r="AP1092"/>
    </row>
    <row r="1093" spans="1:42" ht="15">
      <c r="A1093"/>
      <c r="B1093"/>
      <c r="C1093"/>
      <c r="D1093"/>
      <c r="E1093"/>
      <c r="F1093"/>
      <c r="G1093"/>
      <c r="H1093"/>
      <c r="I1093"/>
      <c r="J1093"/>
      <c r="K1093"/>
      <c r="L1093"/>
      <c r="M1093"/>
      <c r="N1093"/>
      <c r="O1093"/>
      <c r="P1093"/>
      <c r="Q1093"/>
      <c r="R1093"/>
      <c r="S1093"/>
      <c r="T1093"/>
      <c r="U1093"/>
      <c r="V1093"/>
      <c r="W1093"/>
      <c r="X1093"/>
      <c r="Y1093"/>
      <c r="Z1093"/>
      <c r="AA1093"/>
      <c r="AB1093"/>
      <c r="AC1093"/>
      <c r="AD1093"/>
      <c r="AE1093"/>
      <c r="AF1093"/>
      <c r="AG1093"/>
      <c r="AH1093"/>
      <c r="AI1093"/>
      <c r="AJ1093"/>
      <c r="AK1093"/>
      <c r="AL1093"/>
      <c r="AM1093"/>
      <c r="AN1093"/>
      <c r="AO1093"/>
      <c r="AP1093"/>
    </row>
    <row r="1094" spans="1:42" ht="15">
      <c r="A1094"/>
      <c r="B1094"/>
      <c r="C1094"/>
      <c r="D1094"/>
      <c r="E1094"/>
      <c r="F1094"/>
      <c r="G1094"/>
      <c r="H1094"/>
      <c r="I1094"/>
      <c r="J1094"/>
      <c r="K1094"/>
      <c r="L1094"/>
      <c r="M1094"/>
      <c r="N1094"/>
      <c r="O1094"/>
      <c r="P1094"/>
      <c r="Q1094"/>
      <c r="R1094"/>
      <c r="S1094"/>
      <c r="T1094"/>
      <c r="U1094"/>
      <c r="V1094"/>
      <c r="W1094"/>
      <c r="X1094"/>
      <c r="Y1094"/>
      <c r="Z1094"/>
      <c r="AA1094"/>
      <c r="AB1094"/>
      <c r="AC1094"/>
      <c r="AD1094"/>
      <c r="AE1094"/>
      <c r="AF1094"/>
      <c r="AG1094"/>
      <c r="AH1094"/>
      <c r="AI1094"/>
      <c r="AJ1094"/>
      <c r="AK1094"/>
      <c r="AL1094"/>
      <c r="AM1094"/>
      <c r="AN1094"/>
      <c r="AO1094"/>
      <c r="AP1094"/>
    </row>
    <row r="1095" spans="1:42" ht="15">
      <c r="A1095"/>
      <c r="B1095"/>
      <c r="C1095"/>
      <c r="D1095"/>
      <c r="E1095"/>
      <c r="F1095"/>
      <c r="G1095"/>
      <c r="H1095"/>
      <c r="I1095"/>
      <c r="J1095"/>
      <c r="K1095"/>
      <c r="L1095"/>
      <c r="M1095"/>
      <c r="N1095"/>
      <c r="O1095"/>
      <c r="P1095"/>
      <c r="Q1095"/>
      <c r="R1095"/>
      <c r="S1095"/>
      <c r="T1095"/>
      <c r="U1095"/>
      <c r="V1095"/>
      <c r="W1095"/>
      <c r="X1095"/>
      <c r="Y1095"/>
      <c r="Z1095"/>
      <c r="AA1095"/>
      <c r="AB1095"/>
      <c r="AC1095"/>
      <c r="AD1095"/>
      <c r="AE1095"/>
      <c r="AF1095"/>
      <c r="AG1095"/>
      <c r="AH1095"/>
      <c r="AI1095"/>
      <c r="AJ1095"/>
      <c r="AK1095"/>
      <c r="AL1095"/>
      <c r="AM1095"/>
      <c r="AN1095"/>
      <c r="AO1095"/>
      <c r="AP1095"/>
    </row>
    <row r="1096" spans="1:42" ht="15">
      <c r="A1096"/>
      <c r="B1096"/>
      <c r="C1096"/>
      <c r="D1096"/>
      <c r="E1096"/>
      <c r="F1096"/>
      <c r="G1096"/>
      <c r="H1096"/>
      <c r="I1096"/>
      <c r="J1096"/>
      <c r="K1096"/>
      <c r="L1096"/>
      <c r="M1096"/>
      <c r="N1096"/>
      <c r="O1096"/>
      <c r="P1096"/>
      <c r="Q1096"/>
      <c r="R1096"/>
      <c r="S1096"/>
      <c r="T1096"/>
      <c r="U1096"/>
      <c r="V1096"/>
      <c r="W1096"/>
      <c r="X1096"/>
      <c r="Y1096"/>
      <c r="Z1096"/>
      <c r="AA1096"/>
      <c r="AB1096"/>
      <c r="AC1096"/>
      <c r="AD1096"/>
      <c r="AE1096"/>
      <c r="AF1096"/>
      <c r="AG1096"/>
      <c r="AH1096"/>
      <c r="AI1096"/>
      <c r="AJ1096"/>
      <c r="AK1096"/>
      <c r="AL1096"/>
      <c r="AM1096"/>
      <c r="AN1096"/>
      <c r="AO1096"/>
      <c r="AP1096"/>
    </row>
    <row r="1097" spans="1:42" ht="15">
      <c r="A1097"/>
      <c r="B1097"/>
      <c r="C1097"/>
      <c r="D1097"/>
      <c r="E1097"/>
      <c r="F1097"/>
      <c r="G1097"/>
      <c r="H1097"/>
      <c r="I1097"/>
      <c r="J1097"/>
      <c r="K1097"/>
      <c r="L1097"/>
      <c r="M1097"/>
      <c r="N1097"/>
      <c r="O1097"/>
      <c r="P1097"/>
      <c r="Q1097"/>
      <c r="R1097"/>
      <c r="S1097"/>
      <c r="T1097"/>
      <c r="U1097"/>
      <c r="V1097"/>
      <c r="W1097"/>
      <c r="X1097"/>
      <c r="Y1097"/>
      <c r="Z1097"/>
      <c r="AA1097"/>
      <c r="AB1097"/>
      <c r="AC1097"/>
      <c r="AD1097"/>
      <c r="AE1097"/>
      <c r="AF1097"/>
      <c r="AG1097"/>
      <c r="AH1097"/>
      <c r="AI1097"/>
      <c r="AJ1097"/>
      <c r="AK1097"/>
      <c r="AL1097"/>
      <c r="AM1097"/>
      <c r="AN1097"/>
      <c r="AO1097"/>
      <c r="AP1097"/>
    </row>
    <row r="1098" spans="1:42" ht="15">
      <c r="A1098"/>
      <c r="B1098"/>
      <c r="C1098"/>
      <c r="D1098"/>
      <c r="E1098"/>
      <c r="F1098"/>
      <c r="G1098"/>
      <c r="H1098"/>
      <c r="I1098"/>
      <c r="J1098"/>
      <c r="K1098"/>
      <c r="L1098"/>
      <c r="M1098"/>
      <c r="N1098"/>
      <c r="O1098"/>
      <c r="P1098"/>
      <c r="Q1098"/>
      <c r="R1098"/>
      <c r="S1098"/>
      <c r="T1098"/>
      <c r="U1098"/>
      <c r="V1098"/>
      <c r="W1098"/>
      <c r="X1098"/>
      <c r="Y1098"/>
      <c r="Z1098"/>
      <c r="AA1098"/>
      <c r="AB1098"/>
      <c r="AC1098"/>
      <c r="AD1098"/>
      <c r="AE1098"/>
      <c r="AF1098"/>
      <c r="AG1098"/>
      <c r="AH1098"/>
      <c r="AI1098"/>
      <c r="AJ1098"/>
      <c r="AK1098"/>
      <c r="AL1098"/>
      <c r="AM1098"/>
      <c r="AN1098"/>
      <c r="AO1098"/>
      <c r="AP1098"/>
    </row>
    <row r="1099" spans="1:42" ht="15">
      <c r="A1099"/>
      <c r="B1099"/>
      <c r="C1099"/>
      <c r="D1099"/>
      <c r="E1099"/>
      <c r="F1099"/>
      <c r="G1099"/>
      <c r="H1099"/>
      <c r="I1099"/>
      <c r="J1099"/>
      <c r="K1099"/>
      <c r="L1099"/>
      <c r="M1099"/>
      <c r="N1099"/>
      <c r="O1099"/>
      <c r="P1099"/>
      <c r="Q1099"/>
      <c r="R1099"/>
      <c r="S1099"/>
      <c r="T1099"/>
      <c r="U1099"/>
      <c r="V1099"/>
      <c r="W1099"/>
      <c r="X1099"/>
      <c r="Y1099"/>
      <c r="Z1099"/>
      <c r="AA1099"/>
      <c r="AB1099"/>
      <c r="AC1099"/>
      <c r="AD1099"/>
      <c r="AE1099"/>
      <c r="AF1099"/>
      <c r="AG1099"/>
      <c r="AH1099"/>
      <c r="AI1099"/>
      <c r="AJ1099"/>
      <c r="AK1099"/>
      <c r="AL1099"/>
      <c r="AM1099"/>
      <c r="AN1099"/>
      <c r="AO1099"/>
      <c r="AP1099"/>
    </row>
    <row r="1100" spans="1:42" ht="15">
      <c r="A1100"/>
      <c r="B1100"/>
      <c r="C1100"/>
      <c r="D1100"/>
      <c r="E1100"/>
      <c r="F1100"/>
      <c r="G1100"/>
      <c r="H1100"/>
      <c r="I1100"/>
      <c r="J1100"/>
      <c r="K1100"/>
      <c r="L1100"/>
      <c r="M1100"/>
      <c r="N1100"/>
      <c r="O1100"/>
      <c r="P1100"/>
      <c r="Q1100"/>
      <c r="R1100"/>
      <c r="S1100"/>
      <c r="T1100"/>
      <c r="U1100"/>
      <c r="V1100"/>
      <c r="W1100"/>
      <c r="X1100"/>
      <c r="Y1100"/>
      <c r="Z1100"/>
      <c r="AA1100"/>
      <c r="AB1100"/>
      <c r="AC1100"/>
      <c r="AD1100"/>
      <c r="AE1100"/>
      <c r="AF1100"/>
      <c r="AG1100"/>
      <c r="AH1100"/>
      <c r="AI1100"/>
      <c r="AJ1100"/>
      <c r="AK1100"/>
      <c r="AL1100"/>
      <c r="AM1100"/>
      <c r="AN1100"/>
      <c r="AO1100"/>
      <c r="AP1100"/>
    </row>
    <row r="1101" spans="1:42" ht="15">
      <c r="A1101"/>
      <c r="B1101"/>
      <c r="C1101"/>
      <c r="D1101"/>
      <c r="E1101"/>
      <c r="F1101"/>
      <c r="G1101"/>
      <c r="H1101"/>
      <c r="I1101"/>
      <c r="J1101"/>
      <c r="K1101"/>
      <c r="L1101"/>
      <c r="M1101"/>
      <c r="N1101"/>
      <c r="O1101"/>
      <c r="P1101"/>
      <c r="Q1101"/>
      <c r="R1101"/>
      <c r="S1101"/>
      <c r="T1101"/>
      <c r="U1101"/>
      <c r="V1101"/>
      <c r="W1101"/>
      <c r="X1101"/>
      <c r="Y1101"/>
      <c r="Z1101"/>
      <c r="AA1101"/>
      <c r="AB1101"/>
      <c r="AC1101"/>
      <c r="AD1101"/>
      <c r="AE1101"/>
      <c r="AF1101"/>
      <c r="AG1101"/>
      <c r="AH1101"/>
      <c r="AI1101"/>
      <c r="AJ1101"/>
      <c r="AK1101"/>
      <c r="AL1101"/>
      <c r="AM1101"/>
      <c r="AN1101"/>
      <c r="AO1101"/>
      <c r="AP1101"/>
    </row>
    <row r="1102" spans="1:42" ht="15">
      <c r="A1102"/>
      <c r="B1102"/>
      <c r="C1102"/>
      <c r="D1102"/>
      <c r="E1102"/>
      <c r="F1102"/>
      <c r="G1102"/>
      <c r="H1102"/>
      <c r="I1102"/>
      <c r="J1102"/>
      <c r="K1102"/>
      <c r="L1102"/>
      <c r="M1102"/>
      <c r="N1102"/>
      <c r="O1102"/>
      <c r="P1102"/>
      <c r="Q1102"/>
      <c r="R1102"/>
      <c r="S1102"/>
      <c r="T1102"/>
      <c r="U1102"/>
      <c r="V1102"/>
      <c r="W1102"/>
      <c r="X1102"/>
      <c r="Y1102"/>
      <c r="Z1102"/>
      <c r="AA1102"/>
      <c r="AB1102"/>
      <c r="AC1102"/>
      <c r="AD1102"/>
      <c r="AE1102"/>
      <c r="AF1102"/>
      <c r="AG1102"/>
      <c r="AH1102"/>
      <c r="AI1102"/>
      <c r="AJ1102"/>
      <c r="AK1102"/>
      <c r="AL1102"/>
      <c r="AM1102"/>
      <c r="AN1102"/>
      <c r="AO1102"/>
      <c r="AP1102"/>
    </row>
    <row r="1103" spans="1:42" ht="15">
      <c r="A1103"/>
      <c r="B1103"/>
      <c r="C1103"/>
      <c r="D1103"/>
      <c r="E1103"/>
      <c r="F1103"/>
      <c r="G1103"/>
      <c r="H1103"/>
      <c r="I1103"/>
      <c r="J1103"/>
      <c r="K1103"/>
      <c r="L1103"/>
      <c r="M1103"/>
      <c r="N1103"/>
      <c r="O1103"/>
      <c r="P1103"/>
      <c r="Q1103"/>
      <c r="R1103"/>
      <c r="S1103"/>
      <c r="T1103"/>
      <c r="U1103"/>
      <c r="V1103"/>
      <c r="W1103"/>
      <c r="X1103"/>
      <c r="Y1103"/>
      <c r="Z1103"/>
      <c r="AA1103"/>
      <c r="AB1103"/>
      <c r="AC1103"/>
      <c r="AD1103"/>
      <c r="AE1103"/>
      <c r="AF1103"/>
      <c r="AG1103"/>
      <c r="AH1103"/>
      <c r="AI1103"/>
      <c r="AJ1103"/>
      <c r="AK1103"/>
      <c r="AL1103"/>
      <c r="AM1103"/>
      <c r="AN1103"/>
      <c r="AO1103"/>
      <c r="AP1103"/>
    </row>
    <row r="1104" spans="1:42" ht="15">
      <c r="A1104"/>
      <c r="B1104"/>
      <c r="C1104"/>
      <c r="D1104"/>
      <c r="E1104"/>
      <c r="F1104"/>
      <c r="G1104"/>
      <c r="H1104"/>
      <c r="I1104"/>
      <c r="J1104"/>
      <c r="K1104"/>
      <c r="L1104"/>
      <c r="M1104"/>
      <c r="N1104"/>
      <c r="O1104"/>
      <c r="P1104"/>
      <c r="Q1104"/>
      <c r="R1104"/>
      <c r="S1104"/>
      <c r="T1104"/>
      <c r="U1104"/>
      <c r="V1104"/>
      <c r="W1104"/>
      <c r="X1104"/>
      <c r="Y1104"/>
      <c r="Z1104"/>
      <c r="AA1104"/>
      <c r="AB1104"/>
      <c r="AC1104"/>
      <c r="AD1104"/>
      <c r="AE1104"/>
      <c r="AF1104"/>
      <c r="AG1104"/>
      <c r="AH1104"/>
      <c r="AI1104"/>
      <c r="AJ1104"/>
      <c r="AK1104"/>
      <c r="AL1104"/>
      <c r="AM1104"/>
      <c r="AN1104"/>
      <c r="AO1104"/>
      <c r="AP1104"/>
    </row>
    <row r="1105" spans="1:42" ht="15">
      <c r="A1105"/>
      <c r="B1105"/>
      <c r="C1105"/>
      <c r="D1105"/>
      <c r="E1105"/>
      <c r="F1105"/>
      <c r="G1105"/>
      <c r="H1105"/>
      <c r="I1105"/>
      <c r="J1105"/>
      <c r="K1105"/>
      <c r="L1105"/>
      <c r="M1105"/>
      <c r="N1105"/>
      <c r="O1105"/>
      <c r="P1105"/>
      <c r="Q1105"/>
      <c r="R1105"/>
      <c r="S1105"/>
      <c r="T1105"/>
      <c r="U1105"/>
      <c r="V1105"/>
      <c r="W1105"/>
      <c r="X1105"/>
      <c r="Y1105"/>
      <c r="Z1105"/>
      <c r="AA1105"/>
      <c r="AB1105"/>
      <c r="AC1105"/>
      <c r="AD1105"/>
      <c r="AE1105"/>
      <c r="AF1105"/>
      <c r="AG1105"/>
      <c r="AH1105"/>
      <c r="AI1105"/>
      <c r="AJ1105"/>
      <c r="AK1105"/>
      <c r="AL1105"/>
      <c r="AM1105"/>
      <c r="AN1105"/>
      <c r="AO1105"/>
      <c r="AP1105"/>
    </row>
    <row r="1106" spans="1:42" ht="15">
      <c r="A1106"/>
      <c r="B1106"/>
      <c r="C1106"/>
      <c r="D1106"/>
      <c r="E1106"/>
      <c r="F1106"/>
      <c r="G1106"/>
      <c r="H1106"/>
      <c r="I1106"/>
      <c r="J1106"/>
      <c r="K1106"/>
      <c r="L1106"/>
      <c r="M1106"/>
      <c r="N1106"/>
      <c r="O1106"/>
      <c r="P1106"/>
      <c r="Q1106"/>
      <c r="R1106"/>
      <c r="S1106"/>
      <c r="T1106"/>
      <c r="U1106"/>
      <c r="V1106"/>
      <c r="W1106"/>
      <c r="X1106"/>
      <c r="Y1106"/>
      <c r="Z1106"/>
      <c r="AA1106"/>
      <c r="AB1106"/>
      <c r="AC1106"/>
      <c r="AD1106"/>
      <c r="AE1106"/>
      <c r="AF1106"/>
      <c r="AG1106"/>
      <c r="AH1106"/>
      <c r="AI1106"/>
      <c r="AJ1106"/>
      <c r="AK1106"/>
      <c r="AL1106"/>
      <c r="AM1106"/>
      <c r="AN1106"/>
      <c r="AO1106"/>
      <c r="AP1106"/>
    </row>
    <row r="1107" spans="1:42" ht="15">
      <c r="A1107"/>
      <c r="B1107"/>
      <c r="C1107"/>
      <c r="D1107"/>
      <c r="E1107"/>
      <c r="F1107"/>
      <c r="G1107"/>
      <c r="H1107"/>
      <c r="I1107"/>
      <c r="J1107"/>
      <c r="K1107"/>
      <c r="L1107"/>
      <c r="M1107"/>
      <c r="N1107"/>
      <c r="O1107"/>
      <c r="P1107"/>
      <c r="Q1107"/>
      <c r="R1107"/>
      <c r="S1107"/>
      <c r="T1107"/>
      <c r="U1107"/>
      <c r="V1107"/>
      <c r="W1107"/>
      <c r="X1107"/>
      <c r="Y1107"/>
      <c r="Z1107"/>
      <c r="AA1107"/>
      <c r="AB1107"/>
      <c r="AC1107"/>
      <c r="AD1107"/>
      <c r="AE1107"/>
      <c r="AF1107"/>
      <c r="AG1107"/>
      <c r="AH1107"/>
      <c r="AI1107"/>
      <c r="AJ1107"/>
      <c r="AK1107"/>
      <c r="AL1107"/>
      <c r="AM1107"/>
      <c r="AN1107"/>
      <c r="AO1107"/>
      <c r="AP1107"/>
    </row>
    <row r="1108" spans="1:42" ht="15">
      <c r="A1108"/>
      <c r="B1108"/>
      <c r="C1108"/>
      <c r="D1108"/>
      <c r="E1108"/>
      <c r="F1108"/>
      <c r="G1108"/>
      <c r="H1108"/>
      <c r="I1108"/>
      <c r="J1108"/>
      <c r="K1108"/>
      <c r="L1108"/>
      <c r="M1108"/>
      <c r="N1108"/>
      <c r="O1108"/>
      <c r="P1108"/>
      <c r="Q1108"/>
      <c r="R1108"/>
      <c r="S1108"/>
      <c r="T1108"/>
      <c r="U1108"/>
      <c r="V1108"/>
      <c r="W1108"/>
      <c r="X1108"/>
      <c r="Y1108"/>
      <c r="Z1108"/>
      <c r="AA1108"/>
      <c r="AB1108"/>
      <c r="AC1108"/>
      <c r="AD1108"/>
      <c r="AE1108"/>
      <c r="AF1108"/>
      <c r="AG1108"/>
      <c r="AH1108"/>
      <c r="AI1108"/>
      <c r="AJ1108"/>
      <c r="AK1108"/>
      <c r="AL1108"/>
      <c r="AM1108"/>
      <c r="AN1108"/>
      <c r="AO1108"/>
      <c r="AP1108"/>
    </row>
    <row r="1109" spans="1:42" ht="15">
      <c r="A1109"/>
      <c r="B1109"/>
      <c r="C1109"/>
      <c r="D1109"/>
      <c r="E1109"/>
      <c r="F1109"/>
      <c r="G1109"/>
      <c r="H1109"/>
      <c r="I1109"/>
      <c r="J1109"/>
      <c r="K1109"/>
      <c r="L1109"/>
      <c r="M1109"/>
      <c r="N1109"/>
      <c r="O1109"/>
      <c r="P1109"/>
      <c r="Q1109"/>
      <c r="R1109"/>
      <c r="S1109"/>
      <c r="T1109"/>
      <c r="U1109"/>
      <c r="V1109"/>
      <c r="W1109"/>
      <c r="X1109"/>
      <c r="Y1109"/>
      <c r="Z1109"/>
      <c r="AA1109"/>
      <c r="AB1109"/>
      <c r="AC1109"/>
      <c r="AD1109"/>
      <c r="AE1109"/>
      <c r="AF1109"/>
      <c r="AG1109"/>
      <c r="AH1109"/>
      <c r="AI1109"/>
      <c r="AJ1109"/>
      <c r="AK1109"/>
      <c r="AL1109"/>
      <c r="AM1109"/>
      <c r="AN1109"/>
      <c r="AO1109"/>
      <c r="AP1109"/>
    </row>
    <row r="1110" spans="1:42" ht="15">
      <c r="A1110"/>
      <c r="B1110"/>
      <c r="C1110"/>
      <c r="D1110"/>
      <c r="E1110"/>
      <c r="F1110"/>
      <c r="G1110"/>
      <c r="H1110"/>
      <c r="I1110"/>
      <c r="J1110"/>
      <c r="K1110"/>
      <c r="L1110"/>
      <c r="M1110"/>
      <c r="N1110"/>
      <c r="O1110"/>
      <c r="P1110"/>
      <c r="Q1110"/>
      <c r="R1110"/>
      <c r="S1110"/>
      <c r="T1110"/>
      <c r="U1110"/>
      <c r="V1110"/>
      <c r="W1110"/>
      <c r="X1110"/>
      <c r="Y1110"/>
      <c r="Z1110"/>
      <c r="AA1110"/>
      <c r="AB1110"/>
      <c r="AC1110"/>
      <c r="AD1110"/>
      <c r="AE1110"/>
      <c r="AF1110"/>
      <c r="AG1110"/>
      <c r="AH1110"/>
      <c r="AI1110"/>
      <c r="AJ1110"/>
      <c r="AK1110"/>
      <c r="AL1110"/>
      <c r="AM1110"/>
      <c r="AN1110"/>
      <c r="AO1110"/>
      <c r="AP1110"/>
    </row>
    <row r="1111" spans="1:42" ht="15">
      <c r="A1111"/>
      <c r="B1111"/>
      <c r="C1111"/>
      <c r="D1111"/>
      <c r="E1111"/>
      <c r="F1111"/>
      <c r="G1111"/>
      <c r="H1111"/>
      <c r="I1111"/>
      <c r="J1111"/>
      <c r="K1111"/>
      <c r="L1111"/>
      <c r="M1111"/>
      <c r="N1111"/>
      <c r="O1111"/>
      <c r="P1111"/>
      <c r="Q1111"/>
      <c r="R1111"/>
      <c r="S1111"/>
      <c r="T1111"/>
      <c r="U1111"/>
      <c r="V1111"/>
      <c r="W1111"/>
      <c r="X1111"/>
      <c r="Y1111"/>
      <c r="Z1111"/>
      <c r="AA1111"/>
      <c r="AB1111"/>
      <c r="AC1111"/>
      <c r="AD1111"/>
      <c r="AE1111"/>
      <c r="AF1111"/>
      <c r="AG1111"/>
      <c r="AH1111"/>
      <c r="AI1111"/>
      <c r="AJ1111"/>
      <c r="AK1111"/>
      <c r="AL1111"/>
      <c r="AM1111"/>
      <c r="AN1111"/>
      <c r="AO1111"/>
      <c r="AP1111"/>
    </row>
    <row r="1112" spans="1:42" ht="15">
      <c r="A1112"/>
      <c r="B1112"/>
      <c r="C1112"/>
      <c r="D1112"/>
      <c r="E1112"/>
      <c r="F1112"/>
      <c r="G1112"/>
      <c r="H1112"/>
      <c r="I1112"/>
      <c r="J1112"/>
      <c r="K1112"/>
      <c r="L1112"/>
      <c r="M1112"/>
      <c r="N1112"/>
      <c r="O1112"/>
      <c r="P1112"/>
      <c r="Q1112"/>
      <c r="R1112"/>
      <c r="S1112"/>
      <c r="T1112"/>
      <c r="U1112"/>
      <c r="V1112"/>
      <c r="W1112"/>
      <c r="X1112"/>
      <c r="Y1112"/>
      <c r="Z1112"/>
      <c r="AA1112"/>
      <c r="AB1112"/>
      <c r="AC1112"/>
      <c r="AD1112"/>
      <c r="AE1112"/>
      <c r="AF1112"/>
      <c r="AG1112"/>
      <c r="AH1112"/>
      <c r="AI1112"/>
      <c r="AJ1112"/>
      <c r="AK1112"/>
      <c r="AL1112"/>
      <c r="AM1112"/>
      <c r="AN1112"/>
      <c r="AO1112"/>
      <c r="AP1112"/>
    </row>
    <row r="1113" spans="1:42" ht="15">
      <c r="A1113"/>
      <c r="B1113"/>
      <c r="C1113"/>
      <c r="D1113"/>
      <c r="E1113"/>
      <c r="F1113"/>
      <c r="G1113"/>
      <c r="H1113"/>
      <c r="I1113"/>
      <c r="J1113"/>
      <c r="K1113"/>
      <c r="L1113"/>
      <c r="M1113"/>
      <c r="N1113"/>
      <c r="O1113"/>
      <c r="P1113"/>
      <c r="Q1113"/>
      <c r="R1113"/>
      <c r="S1113"/>
      <c r="T1113"/>
      <c r="U1113"/>
      <c r="V1113"/>
      <c r="W1113"/>
      <c r="X1113"/>
      <c r="Y1113"/>
      <c r="Z1113"/>
      <c r="AA1113"/>
      <c r="AB1113"/>
      <c r="AC1113"/>
      <c r="AD1113"/>
      <c r="AE1113"/>
      <c r="AF1113"/>
      <c r="AG1113"/>
      <c r="AH1113"/>
      <c r="AI1113"/>
      <c r="AJ1113"/>
      <c r="AK1113"/>
      <c r="AL1113"/>
      <c r="AM1113"/>
      <c r="AN1113"/>
      <c r="AO1113"/>
      <c r="AP1113"/>
    </row>
    <row r="1114" spans="1:42" ht="15">
      <c r="A1114"/>
      <c r="B1114"/>
      <c r="C1114"/>
      <c r="D1114"/>
      <c r="E1114"/>
      <c r="F1114"/>
      <c r="G1114"/>
      <c r="H1114"/>
      <c r="I1114"/>
      <c r="J1114"/>
      <c r="K1114"/>
      <c r="L1114"/>
      <c r="M1114"/>
      <c r="N1114"/>
      <c r="O1114"/>
      <c r="P1114"/>
      <c r="Q1114"/>
      <c r="R1114"/>
      <c r="S1114"/>
      <c r="T1114"/>
      <c r="U1114"/>
      <c r="V1114"/>
      <c r="W1114"/>
      <c r="X1114"/>
      <c r="Y1114"/>
      <c r="Z1114"/>
      <c r="AA1114"/>
      <c r="AB1114"/>
      <c r="AC1114"/>
      <c r="AD1114"/>
      <c r="AE1114"/>
      <c r="AF1114"/>
      <c r="AG1114"/>
      <c r="AH1114"/>
      <c r="AI1114"/>
      <c r="AJ1114"/>
      <c r="AK1114"/>
      <c r="AL1114"/>
      <c r="AM1114"/>
      <c r="AN1114"/>
      <c r="AO1114"/>
      <c r="AP1114"/>
    </row>
    <row r="1115" spans="1:42" ht="15">
      <c r="A1115"/>
      <c r="B1115"/>
      <c r="C1115"/>
      <c r="D1115"/>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row>
    <row r="1116" spans="1:42" ht="15">
      <c r="A1116"/>
      <c r="B1116"/>
      <c r="C1116"/>
      <c r="D1116"/>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row>
    <row r="1117" spans="1:42" ht="15">
      <c r="A1117"/>
      <c r="B1117"/>
      <c r="C1117"/>
      <c r="D1117"/>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row>
    <row r="1118" spans="1:42" ht="15">
      <c r="A1118"/>
      <c r="B1118"/>
      <c r="C1118"/>
      <c r="D1118"/>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row>
    <row r="1119" spans="1:42" ht="15">
      <c r="A1119"/>
      <c r="B1119"/>
      <c r="C1119"/>
      <c r="D1119"/>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row>
    <row r="1120" spans="1:42" ht="15">
      <c r="A1120"/>
      <c r="B1120"/>
      <c r="C1120"/>
      <c r="D1120"/>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row>
    <row r="1121" spans="1:42" ht="15">
      <c r="A1121"/>
      <c r="B1121"/>
      <c r="C1121"/>
      <c r="D1121"/>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row>
    <row r="1122" spans="1:42" ht="15">
      <c r="A1122"/>
      <c r="B1122"/>
      <c r="C1122"/>
      <c r="D1122"/>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row>
    <row r="1123" spans="1:42" ht="15">
      <c r="A1123"/>
      <c r="B1123"/>
      <c r="C1123"/>
      <c r="D1123"/>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row>
    <row r="1124" spans="1:42" ht="15">
      <c r="A1124"/>
      <c r="B1124"/>
      <c r="C1124"/>
      <c r="D1124"/>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row>
    <row r="1125" spans="1:42" ht="15">
      <c r="A1125"/>
      <c r="B1125"/>
      <c r="C1125"/>
      <c r="D1125"/>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row>
    <row r="1126" spans="1:42" ht="15">
      <c r="A1126"/>
      <c r="B1126"/>
      <c r="C1126"/>
      <c r="D1126"/>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row>
    <row r="1127" spans="1:42" ht="15">
      <c r="A1127"/>
      <c r="B1127"/>
      <c r="C1127"/>
      <c r="D1127"/>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row>
    <row r="1128" spans="1:42" ht="15">
      <c r="A1128"/>
      <c r="B1128"/>
      <c r="C1128"/>
      <c r="D1128"/>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row>
    <row r="1129" spans="1:42" ht="15">
      <c r="A1129"/>
      <c r="B1129"/>
      <c r="C1129"/>
      <c r="D1129"/>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row>
    <row r="1130" spans="1:42" ht="15">
      <c r="A1130"/>
      <c r="B1130"/>
      <c r="C1130"/>
      <c r="D1130"/>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row>
    <row r="1131" spans="1:42" ht="15">
      <c r="A1131"/>
      <c r="B1131"/>
      <c r="C1131"/>
      <c r="D1131"/>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row>
    <row r="1132" spans="1:42" ht="15">
      <c r="A1132"/>
      <c r="B1132"/>
      <c r="C1132"/>
      <c r="D1132"/>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row>
    <row r="1133" spans="1:42" ht="15">
      <c r="A1133"/>
      <c r="B1133"/>
      <c r="C1133"/>
      <c r="D1133"/>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row>
    <row r="1134" spans="1:42" ht="15">
      <c r="A1134"/>
      <c r="B1134"/>
      <c r="C1134"/>
      <c r="D1134"/>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row>
    <row r="1135" spans="1:42" ht="15">
      <c r="A1135"/>
      <c r="B1135"/>
      <c r="C1135"/>
      <c r="D1135"/>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row>
    <row r="1136" spans="1:42" ht="15">
      <c r="A1136"/>
      <c r="B1136"/>
      <c r="C1136"/>
      <c r="D1136"/>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row>
    <row r="1137" spans="1:42" ht="15">
      <c r="A1137"/>
      <c r="B1137"/>
      <c r="C1137"/>
      <c r="D1137"/>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row>
    <row r="1138" spans="1:42" ht="15">
      <c r="A1138"/>
      <c r="B1138"/>
      <c r="C1138"/>
      <c r="D1138"/>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row>
    <row r="1139" spans="1:42" ht="15">
      <c r="A1139"/>
      <c r="B1139"/>
      <c r="C1139"/>
      <c r="D1139"/>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row>
    <row r="1140" spans="1:42" ht="15">
      <c r="A1140"/>
      <c r="B1140"/>
      <c r="C1140"/>
      <c r="D1140"/>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row>
    <row r="1141" spans="1:42" ht="15">
      <c r="A1141"/>
      <c r="B1141"/>
      <c r="C1141"/>
      <c r="D1141"/>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row>
    <row r="1142" spans="1:42" ht="15">
      <c r="A1142"/>
      <c r="B1142"/>
      <c r="C1142"/>
      <c r="D1142"/>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row>
    <row r="1143" spans="1:42" ht="15">
      <c r="A1143"/>
      <c r="B1143"/>
      <c r="C1143"/>
      <c r="D1143"/>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row>
    <row r="1144" spans="1:42" ht="15">
      <c r="A1144"/>
      <c r="B1144"/>
      <c r="C1144"/>
      <c r="D1144"/>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row>
    <row r="1145" spans="1:42" ht="15">
      <c r="A1145"/>
      <c r="B1145"/>
      <c r="C1145"/>
      <c r="D1145"/>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row>
    <row r="1146" spans="1:42" ht="15">
      <c r="A1146"/>
      <c r="B1146"/>
      <c r="C1146"/>
      <c r="D1146"/>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row>
    <row r="1147" spans="1:42" ht="15">
      <c r="A1147"/>
      <c r="B1147"/>
      <c r="C1147"/>
      <c r="D1147"/>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row>
    <row r="1148" spans="1:42" ht="15">
      <c r="A1148"/>
      <c r="B1148"/>
      <c r="C1148"/>
      <c r="D1148"/>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row>
    <row r="1149" spans="1:42" ht="15">
      <c r="A1149"/>
      <c r="B1149"/>
      <c r="C1149"/>
      <c r="D1149"/>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row>
    <row r="1150" spans="1:42" ht="15">
      <c r="A1150"/>
      <c r="B1150"/>
      <c r="C1150"/>
      <c r="D1150"/>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row>
    <row r="1151" spans="1:42" ht="15">
      <c r="A1151"/>
      <c r="B1151"/>
      <c r="C1151"/>
      <c r="D1151"/>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row>
    <row r="1152" spans="1:42" ht="15">
      <c r="A1152"/>
      <c r="B1152"/>
      <c r="C1152"/>
      <c r="D1152"/>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row>
    <row r="1153" spans="1:42" ht="15">
      <c r="A1153"/>
      <c r="B1153"/>
      <c r="C1153"/>
      <c r="D1153"/>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row>
    <row r="1154" spans="1:42" ht="15">
      <c r="A1154"/>
      <c r="B1154"/>
      <c r="C1154"/>
      <c r="D1154"/>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row>
    <row r="1155" spans="1:42" ht="15">
      <c r="A1155"/>
      <c r="B1155"/>
      <c r="C1155"/>
      <c r="D1155"/>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row>
    <row r="1156" spans="1:42" ht="15">
      <c r="A1156"/>
      <c r="B1156"/>
      <c r="C1156"/>
      <c r="D1156"/>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row>
    <row r="1157" spans="1:42" ht="15">
      <c r="A1157"/>
      <c r="B1157"/>
      <c r="C1157"/>
      <c r="D1157"/>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row>
    <row r="1158" spans="1:42" ht="15">
      <c r="A1158"/>
      <c r="B1158"/>
      <c r="C1158"/>
      <c r="D1158"/>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row>
    <row r="1159" spans="1:42" ht="15">
      <c r="A1159"/>
      <c r="B1159"/>
      <c r="C1159"/>
      <c r="D1159"/>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row>
    <row r="1160" spans="1:42" ht="15">
      <c r="A1160"/>
      <c r="B1160"/>
      <c r="C1160"/>
      <c r="D1160"/>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row>
    <row r="1161" spans="1:42" ht="15">
      <c r="A1161"/>
      <c r="B1161"/>
      <c r="C1161"/>
      <c r="D1161"/>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row>
    <row r="1162" spans="1:42" ht="15">
      <c r="A1162"/>
      <c r="B1162"/>
      <c r="C1162"/>
      <c r="D1162"/>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row>
    <row r="1163" spans="1:42" ht="15">
      <c r="A1163"/>
      <c r="B1163"/>
      <c r="C1163"/>
      <c r="D1163"/>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row>
    <row r="1164" spans="1:42" ht="15">
      <c r="A1164"/>
      <c r="B1164"/>
      <c r="C1164"/>
      <c r="D1164"/>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row>
    <row r="1165" spans="1:42" ht="15">
      <c r="A1165"/>
      <c r="B1165"/>
      <c r="C1165"/>
      <c r="D1165"/>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row>
    <row r="1166" spans="1:42" ht="15">
      <c r="A1166"/>
      <c r="B1166"/>
      <c r="C1166"/>
      <c r="D1166"/>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row>
    <row r="1167" spans="1:42" ht="15">
      <c r="A1167"/>
      <c r="B1167"/>
      <c r="C1167"/>
      <c r="D1167"/>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row>
    <row r="1168" spans="1:42" ht="15">
      <c r="A1168"/>
      <c r="B1168"/>
      <c r="C1168"/>
      <c r="D1168"/>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row>
    <row r="1169" spans="1:42" ht="15">
      <c r="A1169"/>
      <c r="B1169"/>
      <c r="C1169"/>
      <c r="D1169"/>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row>
    <row r="1170" spans="1:42" ht="15">
      <c r="A1170"/>
      <c r="B1170"/>
      <c r="C1170"/>
      <c r="D1170"/>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row>
    <row r="1171" spans="1:42" ht="15">
      <c r="A1171"/>
      <c r="B1171"/>
      <c r="C1171"/>
      <c r="D1171"/>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row>
    <row r="1172" spans="1:42" ht="15">
      <c r="A1172"/>
      <c r="B1172"/>
      <c r="C1172"/>
      <c r="D1172"/>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row>
    <row r="1173" spans="1:42" ht="15">
      <c r="A1173"/>
      <c r="B1173"/>
      <c r="C1173"/>
      <c r="D1173"/>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row>
    <row r="1174" spans="1:42" ht="15">
      <c r="A1174"/>
      <c r="B1174"/>
      <c r="C1174"/>
      <c r="D1174"/>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row>
    <row r="1175" spans="1:42" ht="15">
      <c r="A1175"/>
      <c r="B1175"/>
      <c r="C1175"/>
      <c r="D1175"/>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row>
    <row r="1176" spans="1:42" ht="15">
      <c r="A1176"/>
      <c r="B1176"/>
      <c r="C1176"/>
      <c r="D1176"/>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row>
    <row r="1177" spans="1:42" ht="15">
      <c r="A1177"/>
      <c r="B1177"/>
      <c r="C1177"/>
      <c r="D1177"/>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row>
    <row r="1178" spans="1:42" ht="15">
      <c r="A1178"/>
      <c r="B1178"/>
      <c r="C1178"/>
      <c r="D1178"/>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row>
    <row r="1179" spans="1:42" ht="15">
      <c r="A1179"/>
      <c r="B1179"/>
      <c r="C1179"/>
      <c r="D1179"/>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row>
    <row r="1180" spans="1:42" ht="15">
      <c r="A1180"/>
      <c r="B1180"/>
      <c r="C1180"/>
      <c r="D1180"/>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row>
    <row r="1181" spans="1:42" ht="15">
      <c r="A1181"/>
      <c r="B1181"/>
      <c r="C1181"/>
      <c r="D1181"/>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row>
    <row r="1182" spans="1:42" ht="15">
      <c r="A1182"/>
      <c r="B1182"/>
      <c r="C1182"/>
      <c r="D1182"/>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row>
    <row r="1183" spans="1:42" ht="15">
      <c r="A1183"/>
      <c r="B1183"/>
      <c r="C1183"/>
      <c r="D1183"/>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row>
    <row r="1184" spans="1:42" ht="15">
      <c r="A1184"/>
      <c r="B1184"/>
      <c r="C1184"/>
      <c r="D1184"/>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row>
    <row r="1185" spans="1:42" ht="15">
      <c r="A1185"/>
      <c r="B1185"/>
      <c r="C1185"/>
      <c r="D1185"/>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row>
    <row r="1186" spans="1:42" ht="15">
      <c r="A1186"/>
      <c r="B1186"/>
      <c r="C1186"/>
      <c r="D1186"/>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row>
    <row r="1187" spans="1:42" ht="15">
      <c r="A1187"/>
      <c r="B1187"/>
      <c r="C1187"/>
      <c r="D1187"/>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row>
    <row r="1188" spans="1:42" ht="15">
      <c r="A1188"/>
      <c r="B1188"/>
      <c r="C1188"/>
      <c r="D1188"/>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row>
    <row r="1189" spans="1:42" ht="15">
      <c r="A1189"/>
      <c r="B1189"/>
      <c r="C1189"/>
      <c r="D1189"/>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row>
    <row r="1190" spans="1:42" ht="15">
      <c r="A1190"/>
      <c r="B1190"/>
      <c r="C1190"/>
      <c r="D1190"/>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row>
    <row r="1191" spans="1:42" ht="15">
      <c r="A1191"/>
      <c r="B1191"/>
      <c r="C1191"/>
      <c r="D1191"/>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row>
    <row r="1192" spans="1:42" ht="15">
      <c r="A1192"/>
      <c r="B1192"/>
      <c r="C1192"/>
      <c r="D1192"/>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row>
    <row r="1193" spans="1:42" ht="15">
      <c r="A1193"/>
      <c r="B1193"/>
      <c r="C1193"/>
      <c r="D1193"/>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row>
    <row r="1194" spans="1:42" ht="15">
      <c r="A1194"/>
      <c r="B1194"/>
      <c r="C1194"/>
      <c r="D1194"/>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row>
    <row r="1195" spans="1:42" ht="15">
      <c r="A1195"/>
      <c r="B1195"/>
      <c r="C1195"/>
      <c r="D1195"/>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row>
    <row r="1196" spans="1:42" ht="15">
      <c r="A1196"/>
      <c r="B1196"/>
      <c r="C1196"/>
      <c r="D1196"/>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row>
    <row r="1197" spans="1:42" ht="15">
      <c r="A1197"/>
      <c r="B1197"/>
      <c r="C1197"/>
      <c r="D1197"/>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row>
    <row r="1198" spans="1:42" ht="15">
      <c r="A1198"/>
      <c r="B1198"/>
      <c r="C1198"/>
      <c r="D1198"/>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row>
    <row r="1199" spans="1:42" ht="15">
      <c r="A1199"/>
      <c r="B1199"/>
      <c r="C1199"/>
      <c r="D1199"/>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row>
    <row r="1200" spans="1:42" ht="15">
      <c r="A1200"/>
      <c r="B1200"/>
      <c r="C1200"/>
      <c r="D1200"/>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row>
    <row r="1201" spans="1:42" ht="15">
      <c r="A1201"/>
      <c r="B1201"/>
      <c r="C1201"/>
      <c r="D1201"/>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row>
    <row r="1202" spans="1:42" ht="15">
      <c r="A1202"/>
      <c r="B1202"/>
      <c r="C1202"/>
      <c r="D1202"/>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row>
    <row r="1203" spans="1:42" ht="15">
      <c r="A1203"/>
      <c r="B1203"/>
      <c r="C1203"/>
      <c r="D1203"/>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row>
    <row r="1204" spans="1:42" ht="15">
      <c r="A1204"/>
      <c r="B1204"/>
      <c r="C1204"/>
      <c r="D1204"/>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row>
    <row r="1205" spans="1:42" ht="15">
      <c r="A1205"/>
      <c r="B1205"/>
      <c r="C1205"/>
      <c r="D1205"/>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row>
    <row r="1206" spans="1:42" ht="15">
      <c r="A1206"/>
      <c r="B1206"/>
      <c r="C1206"/>
      <c r="D1206"/>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row>
    <row r="1207" spans="1:42" ht="15">
      <c r="A1207"/>
      <c r="B1207"/>
      <c r="C1207"/>
      <c r="D1207"/>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row>
    <row r="1208" spans="1:42" ht="15">
      <c r="A1208"/>
      <c r="B1208"/>
      <c r="C1208"/>
      <c r="D1208"/>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row>
    <row r="1209" spans="1:42" ht="15">
      <c r="A1209"/>
      <c r="B1209"/>
      <c r="C1209"/>
      <c r="D1209"/>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row>
    <row r="1210" spans="1:42" ht="15">
      <c r="A1210"/>
      <c r="B1210"/>
      <c r="C1210"/>
      <c r="D1210"/>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row>
    <row r="1211" spans="1:42" ht="15">
      <c r="A1211"/>
      <c r="B1211"/>
      <c r="C1211"/>
      <c r="D1211"/>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row>
    <row r="1212" spans="1:42" ht="15">
      <c r="A1212"/>
      <c r="B1212"/>
      <c r="C1212"/>
      <c r="D1212"/>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row>
    <row r="1213" spans="1:42" ht="15">
      <c r="A1213"/>
      <c r="B1213"/>
      <c r="C1213"/>
      <c r="D1213"/>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row>
    <row r="1214" spans="1:42" ht="15">
      <c r="A1214"/>
      <c r="B1214"/>
      <c r="C1214"/>
      <c r="D1214"/>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row>
    <row r="1215" spans="1:42" ht="15">
      <c r="A1215"/>
      <c r="B1215"/>
      <c r="C1215"/>
      <c r="D1215"/>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row>
    <row r="1216" spans="1:42" ht="15">
      <c r="A1216"/>
      <c r="B1216"/>
      <c r="C1216"/>
      <c r="D1216"/>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row>
    <row r="1217" spans="1:42" ht="15">
      <c r="A1217"/>
      <c r="B1217"/>
      <c r="C1217"/>
      <c r="D1217"/>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row>
    <row r="1218" spans="1:42" ht="15">
      <c r="A1218"/>
      <c r="B1218"/>
      <c r="C1218"/>
      <c r="D1218"/>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row>
    <row r="1219" spans="1:42" ht="15">
      <c r="A1219"/>
      <c r="B1219"/>
      <c r="C1219"/>
      <c r="D1219"/>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row>
    <row r="1220" spans="1:42" ht="15">
      <c r="A1220"/>
      <c r="B1220"/>
      <c r="C1220"/>
      <c r="D1220"/>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row>
    <row r="1221" spans="1:42" ht="15">
      <c r="A1221"/>
      <c r="B1221"/>
      <c r="C1221"/>
      <c r="D1221"/>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row>
    <row r="1222" spans="1:42" ht="15">
      <c r="A1222"/>
      <c r="B1222"/>
      <c r="C1222"/>
      <c r="D1222"/>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row>
    <row r="1223" spans="1:42" ht="15">
      <c r="A1223"/>
      <c r="B1223"/>
      <c r="C1223"/>
      <c r="D1223"/>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row>
    <row r="1224" spans="1:42" ht="15">
      <c r="A1224"/>
      <c r="B1224"/>
      <c r="C1224"/>
      <c r="D1224"/>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row>
    <row r="1225" spans="1:42" ht="15">
      <c r="A1225"/>
      <c r="B1225"/>
      <c r="C1225"/>
      <c r="D1225"/>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row>
    <row r="1226" spans="1:42" ht="15">
      <c r="A1226"/>
      <c r="B1226"/>
      <c r="C1226"/>
      <c r="D1226"/>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row>
    <row r="1227" spans="1:42" ht="15">
      <c r="A1227"/>
      <c r="B1227"/>
      <c r="C1227"/>
      <c r="D1227"/>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row>
    <row r="1228" spans="1:42" ht="15">
      <c r="A1228"/>
      <c r="B1228"/>
      <c r="C1228"/>
      <c r="D1228"/>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row>
    <row r="1229" spans="1:42" ht="15">
      <c r="A1229"/>
      <c r="B1229"/>
      <c r="C1229"/>
      <c r="D1229"/>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row>
    <row r="1230" spans="1:42" ht="15">
      <c r="A1230"/>
      <c r="B1230"/>
      <c r="C1230"/>
      <c r="D1230"/>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row>
    <row r="1231" spans="1:42" ht="15">
      <c r="A1231"/>
      <c r="B1231"/>
      <c r="C1231"/>
      <c r="D1231"/>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row>
    <row r="1232" spans="1:42" ht="15">
      <c r="A1232"/>
      <c r="B1232"/>
      <c r="C1232"/>
      <c r="D1232"/>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row>
    <row r="1233" spans="1:42" ht="15">
      <c r="A1233"/>
      <c r="B1233"/>
      <c r="C1233"/>
      <c r="D1233"/>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row>
    <row r="1234" spans="1:42" ht="15">
      <c r="A1234"/>
      <c r="B1234"/>
      <c r="C1234"/>
      <c r="D1234"/>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row>
    <row r="1235" spans="1:42" ht="15">
      <c r="A1235"/>
      <c r="B1235"/>
      <c r="C1235"/>
      <c r="D1235"/>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row>
    <row r="1236" spans="1:42" ht="15">
      <c r="A1236"/>
      <c r="B1236"/>
      <c r="C1236"/>
      <c r="D1236"/>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row>
    <row r="1237" spans="1:42" ht="15">
      <c r="A1237"/>
      <c r="B1237"/>
      <c r="C1237"/>
      <c r="D1237"/>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row>
    <row r="1238" spans="1:42" ht="15">
      <c r="A1238"/>
      <c r="B1238"/>
      <c r="C1238"/>
      <c r="D1238"/>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row>
    <row r="1239" spans="1:42" ht="15">
      <c r="A1239"/>
      <c r="B1239"/>
      <c r="C1239"/>
      <c r="D1239"/>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row>
    <row r="1240" spans="1:42" ht="15">
      <c r="A1240"/>
      <c r="B1240"/>
      <c r="C1240"/>
      <c r="D1240"/>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row>
    <row r="1241" spans="1:42" ht="15">
      <c r="A1241"/>
      <c r="B1241"/>
      <c r="C1241"/>
      <c r="D1241"/>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row>
    <row r="1242" spans="1:42" ht="15">
      <c r="A1242"/>
      <c r="B1242"/>
      <c r="C1242"/>
      <c r="D1242"/>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row>
    <row r="1243" spans="1:42" ht="15">
      <c r="A1243"/>
      <c r="B1243"/>
      <c r="C1243"/>
      <c r="D1243"/>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row>
    <row r="1244" spans="1:42" ht="15">
      <c r="A1244"/>
      <c r="B1244"/>
      <c r="C1244"/>
      <c r="D1244"/>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row>
    <row r="1245" spans="1:42" ht="15">
      <c r="A1245"/>
      <c r="B1245"/>
      <c r="C1245"/>
      <c r="D1245"/>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row>
    <row r="1246" spans="1:42" ht="15">
      <c r="A1246"/>
      <c r="B1246"/>
      <c r="C1246"/>
      <c r="D1246"/>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row>
    <row r="1247" spans="1:42" ht="15">
      <c r="A1247"/>
      <c r="B1247"/>
      <c r="C1247"/>
      <c r="D1247"/>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row>
    <row r="1248" spans="1:42" ht="15">
      <c r="A1248"/>
      <c r="B1248"/>
      <c r="C1248"/>
      <c r="D1248"/>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row>
    <row r="1249" spans="1:42" ht="15">
      <c r="A1249"/>
      <c r="B1249"/>
      <c r="C1249"/>
      <c r="D1249"/>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row>
    <row r="1250" spans="1:42" ht="15">
      <c r="A1250"/>
      <c r="B1250"/>
      <c r="C1250"/>
      <c r="D1250"/>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row>
    <row r="1251" spans="1:42" ht="15">
      <c r="A1251"/>
      <c r="B1251"/>
      <c r="C1251"/>
      <c r="D1251"/>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row>
    <row r="1252" spans="1:42" ht="15">
      <c r="A1252"/>
      <c r="B1252"/>
      <c r="C1252"/>
      <c r="D1252"/>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row>
    <row r="1253" spans="1:42" ht="15">
      <c r="A1253"/>
      <c r="B1253"/>
      <c r="C1253"/>
      <c r="D1253"/>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row>
    <row r="1254" spans="1:42" ht="15">
      <c r="A1254"/>
      <c r="B1254"/>
      <c r="C1254"/>
      <c r="D1254"/>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row>
    <row r="1255" spans="1:42" ht="15">
      <c r="A1255"/>
      <c r="B1255"/>
      <c r="C1255"/>
      <c r="D1255"/>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row>
    <row r="1256" spans="1:42" ht="15">
      <c r="A1256"/>
      <c r="B1256"/>
      <c r="C1256"/>
      <c r="D1256"/>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row>
    <row r="1257" spans="1:42" ht="15">
      <c r="A1257"/>
      <c r="B1257"/>
      <c r="C1257"/>
      <c r="D1257"/>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row>
    <row r="1258" spans="1:42" ht="15">
      <c r="A1258"/>
      <c r="B1258"/>
      <c r="C1258"/>
      <c r="D1258"/>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row>
    <row r="1259" spans="1:42" ht="15">
      <c r="A1259"/>
      <c r="B1259"/>
      <c r="C1259"/>
      <c r="D1259"/>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row>
    <row r="1260" spans="1:42" ht="15">
      <c r="A1260"/>
      <c r="B1260"/>
      <c r="C1260"/>
      <c r="D1260"/>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row>
    <row r="1261" spans="1:42" ht="15">
      <c r="A1261"/>
      <c r="B1261"/>
      <c r="C1261"/>
      <c r="D1261"/>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row>
    <row r="1262" spans="1:42" ht="15">
      <c r="A1262"/>
      <c r="B1262"/>
      <c r="C1262"/>
      <c r="D1262"/>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row>
    <row r="1263" spans="1:42" ht="15">
      <c r="A1263"/>
      <c r="B1263"/>
      <c r="C1263"/>
      <c r="D1263"/>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row>
    <row r="1264" spans="1:42" ht="15">
      <c r="A1264"/>
      <c r="B1264"/>
      <c r="C1264"/>
      <c r="D1264"/>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row>
    <row r="1265" spans="1:42" ht="15">
      <c r="A1265"/>
      <c r="B1265"/>
      <c r="C1265"/>
      <c r="D1265"/>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row>
    <row r="1266" spans="1:42" ht="15">
      <c r="A1266"/>
      <c r="B1266"/>
      <c r="C1266"/>
      <c r="D1266"/>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row>
    <row r="1267" spans="1:42" ht="15">
      <c r="A1267"/>
      <c r="B1267"/>
      <c r="C1267"/>
      <c r="D1267"/>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row>
    <row r="1268" spans="1:42" ht="15">
      <c r="A1268"/>
      <c r="B1268"/>
      <c r="C1268"/>
      <c r="D1268"/>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row>
    <row r="1269" spans="1:42" ht="15">
      <c r="A1269"/>
      <c r="B1269"/>
      <c r="C1269"/>
      <c r="D1269"/>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row>
    <row r="1270" spans="1:42" ht="15">
      <c r="A1270"/>
      <c r="B1270"/>
      <c r="C1270"/>
      <c r="D1270"/>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row>
    <row r="1271" spans="1:42" ht="15">
      <c r="A1271"/>
      <c r="B1271"/>
      <c r="C1271"/>
      <c r="D1271"/>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row>
    <row r="1272" spans="1:42" ht="15">
      <c r="A1272"/>
      <c r="B1272"/>
      <c r="C1272"/>
      <c r="D1272"/>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row>
    <row r="1273" spans="1:42" ht="15">
      <c r="A1273"/>
      <c r="B1273"/>
      <c r="C1273"/>
      <c r="D1273"/>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row>
    <row r="1274" spans="1:42" ht="15">
      <c r="A1274"/>
      <c r="B1274"/>
      <c r="C1274"/>
      <c r="D1274"/>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row>
    <row r="1275" spans="1:42" ht="15">
      <c r="A1275"/>
      <c r="B1275"/>
      <c r="C1275"/>
      <c r="D1275"/>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row>
    <row r="1276" spans="1:42" ht="15">
      <c r="A1276"/>
      <c r="B1276"/>
      <c r="C1276"/>
      <c r="D1276"/>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row>
    <row r="1277" spans="1:42" ht="15">
      <c r="A1277"/>
      <c r="B1277"/>
      <c r="C1277"/>
      <c r="D1277"/>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row>
    <row r="1278" spans="1:42" ht="15">
      <c r="A1278"/>
      <c r="B1278"/>
      <c r="C1278"/>
      <c r="D1278"/>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row>
    <row r="1279" spans="1:42" ht="15">
      <c r="A1279"/>
      <c r="B1279"/>
      <c r="C1279"/>
      <c r="D1279"/>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row>
    <row r="1280" spans="1:42" ht="15">
      <c r="A1280"/>
      <c r="B1280"/>
      <c r="C1280"/>
      <c r="D1280"/>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row>
    <row r="1281" spans="1:42" ht="15">
      <c r="A1281"/>
      <c r="B1281"/>
      <c r="C1281"/>
      <c r="D1281"/>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row>
    <row r="1282" spans="1:42" ht="15">
      <c r="A1282"/>
      <c r="B1282"/>
      <c r="C1282"/>
      <c r="D1282"/>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row>
    <row r="1283" spans="1:42" ht="15">
      <c r="A1283"/>
      <c r="B1283"/>
      <c r="C1283"/>
      <c r="D1283"/>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row>
    <row r="1284" spans="1:42" ht="15">
      <c r="A1284"/>
      <c r="B1284"/>
      <c r="C1284"/>
      <c r="D1284"/>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row>
    <row r="1285" spans="1:42" ht="15">
      <c r="A1285"/>
      <c r="B1285"/>
      <c r="C1285"/>
      <c r="D1285"/>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row>
    <row r="1286" spans="1:42" ht="15">
      <c r="A1286"/>
      <c r="B1286"/>
      <c r="C1286"/>
      <c r="D1286"/>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row>
    <row r="1287" spans="1:42" ht="15">
      <c r="A1287"/>
      <c r="B1287"/>
      <c r="C1287"/>
      <c r="D1287"/>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row>
    <row r="1288" spans="1:42" ht="15">
      <c r="A1288"/>
      <c r="B1288"/>
      <c r="C1288"/>
      <c r="D1288"/>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row>
    <row r="1289" spans="1:42" ht="15">
      <c r="A1289"/>
      <c r="B1289"/>
      <c r="C1289"/>
      <c r="D1289"/>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row>
    <row r="1290" spans="1:42" ht="15">
      <c r="A1290"/>
      <c r="B1290"/>
      <c r="C1290"/>
      <c r="D1290"/>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row>
    <row r="1291" spans="1:42" ht="15">
      <c r="A1291"/>
      <c r="B1291"/>
      <c r="C1291"/>
      <c r="D1291"/>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row>
    <row r="1292" spans="1:42" ht="15">
      <c r="A1292"/>
      <c r="B1292"/>
      <c r="C1292"/>
      <c r="D1292"/>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row>
    <row r="1293" spans="1:42" ht="15">
      <c r="A1293"/>
      <c r="B1293"/>
      <c r="C1293"/>
      <c r="D1293"/>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row>
    <row r="1294" spans="1:42" ht="15">
      <c r="A1294"/>
      <c r="B1294"/>
      <c r="C1294"/>
      <c r="D1294"/>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row>
    <row r="1295" spans="1:42" ht="15">
      <c r="A1295"/>
      <c r="B1295"/>
      <c r="C1295"/>
      <c r="D1295"/>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row>
    <row r="1296" spans="1:42" ht="15">
      <c r="A1296"/>
      <c r="B1296"/>
      <c r="C1296"/>
      <c r="D1296"/>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row>
    <row r="1297" spans="1:42" ht="15">
      <c r="A1297"/>
      <c r="B1297"/>
      <c r="C1297"/>
      <c r="D1297"/>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row>
    <row r="1298" spans="1:42" ht="15">
      <c r="A1298"/>
      <c r="B1298"/>
      <c r="C1298"/>
      <c r="D1298"/>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row>
    <row r="1299" spans="1:42" ht="15">
      <c r="A1299"/>
      <c r="B1299"/>
      <c r="C1299"/>
      <c r="D1299"/>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row>
    <row r="1300" spans="1:42" ht="15">
      <c r="A1300"/>
      <c r="B1300"/>
      <c r="C1300"/>
      <c r="D1300"/>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row>
    <row r="1301" spans="1:42" ht="15">
      <c r="A1301"/>
      <c r="B1301"/>
      <c r="C1301"/>
      <c r="D1301"/>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row>
    <row r="1302" spans="1:42" ht="15">
      <c r="A1302"/>
      <c r="B1302"/>
      <c r="C1302"/>
      <c r="D1302"/>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row>
    <row r="1303" spans="1:42" ht="15">
      <c r="A1303"/>
      <c r="B1303"/>
      <c r="C1303"/>
      <c r="D1303"/>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row>
    <row r="1304" spans="1:42" ht="15">
      <c r="A1304"/>
      <c r="B1304"/>
      <c r="C1304"/>
      <c r="D1304"/>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row>
    <row r="1305" spans="1:42" ht="15">
      <c r="A1305"/>
      <c r="B1305"/>
      <c r="C1305"/>
      <c r="D1305"/>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row>
    <row r="1306" spans="1:42" ht="15">
      <c r="A1306"/>
      <c r="B1306"/>
      <c r="C1306"/>
      <c r="D1306"/>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row>
    <row r="1307" spans="1:42" ht="15">
      <c r="A1307"/>
      <c r="B1307"/>
      <c r="C1307"/>
      <c r="D1307"/>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row>
    <row r="1308" spans="1:42" ht="15">
      <c r="A1308"/>
      <c r="B1308"/>
      <c r="C1308"/>
      <c r="D1308"/>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row>
    <row r="1309" spans="1:42" ht="15">
      <c r="A1309"/>
      <c r="B1309"/>
      <c r="C1309"/>
      <c r="D1309"/>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row>
    <row r="1310" spans="1:42" ht="15">
      <c r="A1310"/>
      <c r="B1310"/>
      <c r="C1310"/>
      <c r="D1310"/>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row>
    <row r="1311" spans="1:42" ht="15">
      <c r="A1311"/>
      <c r="B1311"/>
      <c r="C1311"/>
      <c r="D1311"/>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row>
    <row r="1312" spans="1:42" ht="15">
      <c r="A1312"/>
      <c r="B1312"/>
      <c r="C1312"/>
      <c r="D1312"/>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row>
    <row r="1313" spans="1:42" ht="15">
      <c r="A1313"/>
      <c r="B1313"/>
      <c r="C1313"/>
      <c r="D1313"/>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row>
    <row r="1314" spans="1:42" ht="15">
      <c r="A1314"/>
      <c r="B1314"/>
      <c r="C1314"/>
      <c r="D1314"/>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row>
    <row r="1315" spans="1:42" ht="15">
      <c r="A1315"/>
      <c r="B1315"/>
      <c r="C1315"/>
      <c r="D1315"/>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row>
    <row r="1316" spans="1:42" ht="15">
      <c r="A1316"/>
      <c r="B1316"/>
      <c r="C1316"/>
      <c r="D1316"/>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row>
    <row r="1317" spans="1:42" ht="15">
      <c r="A1317"/>
      <c r="B1317"/>
      <c r="C1317"/>
      <c r="D1317"/>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row>
    <row r="1318" spans="1:42" ht="15">
      <c r="A1318"/>
      <c r="B1318"/>
      <c r="C1318"/>
      <c r="D1318"/>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row>
    <row r="1319" spans="1:42" ht="15">
      <c r="A1319"/>
      <c r="B1319"/>
      <c r="C1319"/>
      <c r="D1319"/>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row>
    <row r="1320" spans="1:42" ht="15">
      <c r="A1320"/>
      <c r="B1320"/>
      <c r="C1320"/>
      <c r="D1320"/>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row>
    <row r="1321" spans="1:42" ht="15">
      <c r="A1321"/>
      <c r="B1321"/>
      <c r="C1321"/>
      <c r="D1321"/>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row>
    <row r="1322" spans="1:42" ht="15">
      <c r="A1322"/>
      <c r="B1322"/>
      <c r="C1322"/>
      <c r="D1322"/>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row>
    <row r="1323" spans="1:42" ht="15">
      <c r="A1323"/>
      <c r="B1323"/>
      <c r="C1323"/>
      <c r="D1323"/>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row>
    <row r="1324" spans="1:42" ht="15">
      <c r="A1324"/>
      <c r="B1324"/>
      <c r="C1324"/>
      <c r="D1324"/>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row>
    <row r="1325" spans="1:42" ht="15">
      <c r="A1325"/>
      <c r="B1325"/>
      <c r="C1325"/>
      <c r="D1325"/>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row>
    <row r="1326" spans="1:42" ht="15">
      <c r="A1326"/>
      <c r="B1326"/>
      <c r="C1326"/>
      <c r="D1326"/>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row>
    <row r="1327" spans="1:42" ht="15">
      <c r="A1327"/>
      <c r="B1327"/>
      <c r="C1327"/>
      <c r="D1327"/>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row>
    <row r="1328" spans="1:42" ht="15">
      <c r="A1328"/>
      <c r="B1328"/>
      <c r="C1328"/>
      <c r="D1328"/>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row>
    <row r="1329" spans="1:42" ht="15">
      <c r="A1329"/>
      <c r="B1329"/>
      <c r="C1329"/>
      <c r="D1329"/>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row>
    <row r="1330" spans="1:42" ht="15">
      <c r="A1330"/>
      <c r="B1330"/>
      <c r="C1330"/>
      <c r="D1330"/>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row>
    <row r="1331" spans="1:42" ht="15">
      <c r="A1331"/>
      <c r="B1331"/>
      <c r="C1331"/>
      <c r="D1331"/>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row>
    <row r="1332" spans="1:42" ht="15">
      <c r="A1332"/>
      <c r="B1332"/>
      <c r="C1332"/>
      <c r="D1332"/>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row>
    <row r="1333" spans="1:42" ht="15">
      <c r="A1333"/>
      <c r="B1333"/>
      <c r="C1333"/>
      <c r="D1333"/>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row>
    <row r="1334" spans="1:42" ht="15">
      <c r="A1334"/>
      <c r="B1334"/>
      <c r="C1334"/>
      <c r="D1334"/>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row>
    <row r="1335" spans="1:42" ht="15">
      <c r="A1335"/>
      <c r="B1335"/>
      <c r="C1335"/>
      <c r="D1335"/>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row>
    <row r="1336" spans="1:42" ht="15">
      <c r="A1336"/>
      <c r="B1336"/>
      <c r="C1336"/>
      <c r="D1336"/>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row>
    <row r="1337" spans="1:42" ht="15">
      <c r="A1337"/>
      <c r="B1337"/>
      <c r="C1337"/>
      <c r="D1337"/>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row>
    <row r="1338" spans="1:42" ht="15">
      <c r="A1338"/>
      <c r="B1338"/>
      <c r="C1338"/>
      <c r="D1338"/>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row>
    <row r="1339" spans="1:42" ht="15">
      <c r="A1339"/>
      <c r="B1339"/>
      <c r="C1339"/>
      <c r="D1339"/>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row>
    <row r="1340" spans="1:42" ht="15">
      <c r="A1340"/>
      <c r="B1340"/>
      <c r="C1340"/>
      <c r="D1340"/>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row>
    <row r="1341" spans="1:42" ht="15">
      <c r="A1341"/>
      <c r="B1341"/>
      <c r="C1341"/>
      <c r="D1341"/>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row>
    <row r="1342" spans="1:42" ht="15">
      <c r="A1342"/>
      <c r="B1342"/>
      <c r="C1342"/>
      <c r="D1342"/>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row>
    <row r="1343" spans="1:42" ht="15">
      <c r="A1343"/>
      <c r="B1343"/>
      <c r="C1343"/>
      <c r="D1343"/>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row>
    <row r="1344" spans="1:42" ht="15">
      <c r="A1344"/>
      <c r="B1344"/>
      <c r="C1344"/>
      <c r="D1344"/>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row>
    <row r="1345" spans="1:42" ht="15">
      <c r="A1345"/>
      <c r="B1345"/>
      <c r="C1345"/>
      <c r="D1345"/>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row>
    <row r="1346" spans="1:42" ht="15">
      <c r="A1346"/>
      <c r="B1346"/>
      <c r="C1346"/>
      <c r="D1346"/>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row>
    <row r="1347" spans="1:42" ht="15">
      <c r="A1347"/>
      <c r="B1347"/>
      <c r="C1347"/>
      <c r="D1347"/>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row>
    <row r="1348" spans="1:42" ht="15">
      <c r="A1348"/>
      <c r="B1348"/>
      <c r="C1348"/>
      <c r="D1348"/>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row>
    <row r="1349" spans="1:42" ht="15">
      <c r="A1349"/>
      <c r="B1349"/>
      <c r="C1349"/>
      <c r="D1349"/>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row>
    <row r="1350" spans="1:42" ht="15">
      <c r="A1350"/>
      <c r="B1350"/>
      <c r="C1350"/>
      <c r="D1350"/>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row>
    <row r="1351" spans="1:42" ht="15">
      <c r="A1351"/>
      <c r="B1351"/>
      <c r="C1351"/>
      <c r="D1351"/>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row>
    <row r="1352" spans="1:42" ht="15">
      <c r="A1352"/>
      <c r="B1352"/>
      <c r="C1352"/>
      <c r="D1352"/>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row>
    <row r="1353" spans="1:42" ht="15">
      <c r="A1353"/>
      <c r="B1353"/>
      <c r="C1353"/>
      <c r="D1353"/>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row>
    <row r="1354" spans="1:42" ht="15">
      <c r="A1354"/>
      <c r="B1354"/>
      <c r="C1354"/>
      <c r="D1354"/>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row>
    <row r="1355" spans="1:42" ht="15">
      <c r="A1355"/>
      <c r="B1355"/>
      <c r="C1355"/>
      <c r="D1355"/>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row>
    <row r="1356" spans="1:42" ht="15">
      <c r="A1356"/>
      <c r="B1356"/>
      <c r="C1356"/>
      <c r="D1356"/>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row>
    <row r="1357" spans="1:42" ht="15">
      <c r="A1357"/>
      <c r="B1357"/>
      <c r="C1357"/>
      <c r="D1357"/>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row>
    <row r="1358" spans="1:42" ht="15">
      <c r="A1358"/>
      <c r="B1358"/>
      <c r="C1358"/>
      <c r="D1358"/>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row>
    <row r="1359" spans="1:42" ht="15">
      <c r="A1359"/>
      <c r="B1359"/>
      <c r="C1359"/>
      <c r="D1359"/>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row>
    <row r="1360" spans="1:42" ht="15">
      <c r="A1360"/>
      <c r="B1360"/>
      <c r="C1360"/>
      <c r="D1360"/>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row>
    <row r="1361" spans="1:42" ht="15">
      <c r="A1361"/>
      <c r="B1361"/>
      <c r="C1361"/>
      <c r="D1361"/>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row>
    <row r="1362" spans="1:42" ht="15">
      <c r="A1362"/>
      <c r="B1362"/>
      <c r="C1362"/>
      <c r="D1362"/>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row>
    <row r="1363" spans="1:42" ht="15">
      <c r="A1363"/>
      <c r="B1363"/>
      <c r="C1363"/>
      <c r="D1363"/>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row>
    <row r="1364" spans="1:42" ht="15">
      <c r="A1364"/>
      <c r="B1364"/>
      <c r="C1364"/>
      <c r="D1364"/>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row>
    <row r="1365" spans="1:42" ht="15">
      <c r="A1365"/>
      <c r="B1365"/>
      <c r="C1365"/>
      <c r="D1365"/>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row>
    <row r="1366" spans="1:42" ht="15">
      <c r="A1366"/>
      <c r="B1366"/>
      <c r="C1366"/>
      <c r="D1366"/>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row>
    <row r="1367" spans="1:42" ht="15">
      <c r="A1367"/>
      <c r="B1367"/>
      <c r="C1367"/>
      <c r="D1367"/>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row>
    <row r="1368" spans="1:42" ht="15">
      <c r="A1368"/>
      <c r="B1368"/>
      <c r="C1368"/>
      <c r="D1368"/>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row>
    <row r="1369" spans="1:42" ht="15">
      <c r="A1369"/>
      <c r="B1369"/>
      <c r="C1369"/>
      <c r="D1369"/>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row>
    <row r="1370" spans="1:42" ht="15">
      <c r="A1370"/>
      <c r="B1370"/>
      <c r="C1370"/>
      <c r="D1370"/>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row>
    <row r="1371" spans="1:42" ht="15">
      <c r="A1371"/>
      <c r="B1371"/>
      <c r="C1371"/>
      <c r="D1371"/>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row>
    <row r="1372" spans="1:42" ht="15">
      <c r="A1372"/>
      <c r="B1372"/>
      <c r="C1372"/>
      <c r="D1372"/>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row>
    <row r="1373" spans="1:42" ht="15">
      <c r="A1373"/>
      <c r="B1373"/>
      <c r="C1373"/>
      <c r="D1373"/>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row>
    <row r="1374" spans="1:42" ht="15">
      <c r="A1374"/>
      <c r="B1374"/>
      <c r="C1374"/>
      <c r="D1374"/>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row>
    <row r="1375" spans="1:42" ht="15">
      <c r="A1375"/>
      <c r="B1375"/>
      <c r="C1375"/>
      <c r="D1375"/>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row>
    <row r="1376" spans="1:42" ht="15">
      <c r="A1376"/>
      <c r="B1376"/>
      <c r="C1376"/>
      <c r="D1376"/>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row>
    <row r="1377" spans="1:42" ht="15">
      <c r="A1377"/>
      <c r="B1377"/>
      <c r="C1377"/>
      <c r="D1377"/>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row>
    <row r="1378" spans="1:42" ht="15">
      <c r="A1378"/>
      <c r="B1378"/>
      <c r="C1378"/>
      <c r="D1378"/>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row>
    <row r="1379" spans="1:42" ht="15">
      <c r="A1379"/>
      <c r="B1379"/>
      <c r="C1379"/>
      <c r="D1379"/>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row>
    <row r="1380" spans="1:42" ht="15">
      <c r="A1380"/>
      <c r="B1380"/>
      <c r="C1380"/>
      <c r="D1380"/>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row>
    <row r="1381" spans="1:42" ht="15">
      <c r="A1381"/>
      <c r="B1381"/>
      <c r="C1381"/>
      <c r="D1381"/>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row>
    <row r="1382" spans="1:42" ht="15">
      <c r="A1382"/>
      <c r="B1382"/>
      <c r="C1382"/>
      <c r="D1382"/>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row>
    <row r="1383" spans="1:42" ht="15">
      <c r="A1383"/>
      <c r="B1383"/>
      <c r="C1383"/>
      <c r="D1383"/>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row>
    <row r="1384" spans="1:42" ht="15">
      <c r="A1384"/>
      <c r="B1384"/>
      <c r="C1384"/>
      <c r="D1384"/>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row>
    <row r="1385" spans="1:42" ht="15">
      <c r="A1385"/>
      <c r="B1385"/>
      <c r="C1385"/>
      <c r="D1385"/>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row>
    <row r="1386" spans="1:42" ht="15">
      <c r="A1386"/>
      <c r="B1386"/>
      <c r="C1386"/>
      <c r="D1386"/>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row>
    <row r="1387" spans="1:42" ht="15">
      <c r="A1387"/>
      <c r="B1387"/>
      <c r="C1387"/>
      <c r="D1387"/>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row>
    <row r="1388" spans="1:42" ht="15">
      <c r="A1388"/>
      <c r="B1388"/>
      <c r="C1388"/>
      <c r="D1388"/>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row>
    <row r="1389" spans="1:42" ht="15">
      <c r="A1389"/>
      <c r="B1389"/>
      <c r="C1389"/>
      <c r="D1389"/>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row>
    <row r="1390" spans="1:42" ht="15">
      <c r="A1390"/>
      <c r="B1390"/>
      <c r="C1390"/>
      <c r="D1390"/>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row>
    <row r="1391" spans="1:42" ht="15">
      <c r="A1391"/>
      <c r="B1391"/>
      <c r="C1391"/>
      <c r="D1391"/>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row>
    <row r="1392" spans="1:42" ht="15">
      <c r="A1392"/>
      <c r="B1392"/>
      <c r="C1392"/>
      <c r="D1392"/>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row>
    <row r="1393" spans="1:42" ht="15">
      <c r="A1393"/>
      <c r="B1393"/>
      <c r="C1393"/>
      <c r="D1393"/>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row>
    <row r="1394" spans="1:42" ht="15">
      <c r="A1394"/>
      <c r="B1394"/>
      <c r="C1394"/>
      <c r="D1394"/>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row>
    <row r="1395" spans="1:42" ht="15">
      <c r="A1395"/>
      <c r="B1395"/>
      <c r="C1395"/>
      <c r="D1395"/>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row>
    <row r="1396" spans="1:42" ht="15">
      <c r="A1396"/>
      <c r="B1396"/>
      <c r="C1396"/>
      <c r="D1396"/>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row>
    <row r="1397" spans="1:42" ht="15">
      <c r="A1397"/>
      <c r="B1397"/>
      <c r="C1397"/>
      <c r="D1397"/>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row>
    <row r="1398" spans="1:42" ht="15">
      <c r="A1398"/>
      <c r="B1398"/>
      <c r="C1398"/>
      <c r="D1398"/>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row>
    <row r="1399" spans="1:42" ht="15">
      <c r="A1399"/>
      <c r="B1399"/>
      <c r="C1399"/>
      <c r="D1399"/>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row>
    <row r="1400" spans="1:42" ht="15">
      <c r="A1400"/>
      <c r="B1400"/>
      <c r="C1400"/>
      <c r="D1400"/>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row>
    <row r="1401" spans="1:42" ht="15">
      <c r="A1401"/>
      <c r="B1401"/>
      <c r="C1401"/>
      <c r="D1401"/>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row>
    <row r="1402" spans="1:42" ht="15">
      <c r="A1402"/>
      <c r="B1402"/>
      <c r="C1402"/>
      <c r="D1402"/>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row>
    <row r="1403" spans="1:42" ht="15">
      <c r="A1403"/>
      <c r="B1403"/>
      <c r="C1403"/>
      <c r="D1403"/>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row>
    <row r="1404" spans="1:42" ht="15">
      <c r="A1404"/>
      <c r="B1404"/>
      <c r="C1404"/>
      <c r="D1404"/>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row>
    <row r="1405" spans="1:42" ht="15">
      <c r="A1405"/>
      <c r="B1405"/>
      <c r="C1405"/>
      <c r="D1405"/>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row>
    <row r="1406" spans="1:42" ht="15">
      <c r="A1406"/>
      <c r="B1406"/>
      <c r="C1406"/>
      <c r="D1406"/>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row>
    <row r="1407" spans="1:42" ht="15">
      <c r="A1407"/>
      <c r="B1407"/>
      <c r="C1407"/>
      <c r="D1407"/>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row>
    <row r="1408" spans="1:42" ht="15">
      <c r="A1408"/>
      <c r="B1408"/>
      <c r="C1408"/>
      <c r="D1408"/>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row>
    <row r="1409" spans="1:42" ht="15">
      <c r="A1409"/>
      <c r="B1409"/>
      <c r="C1409"/>
      <c r="D1409"/>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row>
    <row r="1410" spans="1:42" ht="15">
      <c r="A1410"/>
      <c r="B1410"/>
      <c r="C1410"/>
      <c r="D1410"/>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row>
    <row r="1411" spans="1:42" ht="15">
      <c r="A1411"/>
      <c r="B1411"/>
      <c r="C1411"/>
      <c r="D1411"/>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row>
    <row r="1412" spans="1:42" ht="15">
      <c r="A1412"/>
      <c r="B1412"/>
      <c r="C1412"/>
      <c r="D1412"/>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row>
    <row r="1413" spans="1:42" ht="15">
      <c r="A1413"/>
      <c r="B1413"/>
      <c r="C1413"/>
      <c r="D1413"/>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row>
    <row r="1414" spans="1:42" ht="15">
      <c r="A1414"/>
      <c r="B1414"/>
      <c r="C1414"/>
      <c r="D1414"/>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row>
    <row r="1415" spans="1:42" ht="15">
      <c r="A1415"/>
      <c r="B1415"/>
      <c r="C1415"/>
      <c r="D1415"/>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row>
    <row r="1416" spans="1:42" ht="15">
      <c r="A1416"/>
      <c r="B1416"/>
      <c r="C1416"/>
      <c r="D1416"/>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row>
    <row r="1417" spans="1:42" ht="15">
      <c r="A1417"/>
      <c r="B1417"/>
      <c r="C1417"/>
      <c r="D1417"/>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row>
    <row r="1418" spans="1:42" ht="15">
      <c r="A1418"/>
      <c r="B1418"/>
      <c r="C1418"/>
      <c r="D1418"/>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row>
    <row r="1419" spans="1:42" ht="15">
      <c r="A1419"/>
      <c r="B1419"/>
      <c r="C1419"/>
      <c r="D1419"/>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row>
    <row r="1420" spans="1:42" ht="15">
      <c r="A1420"/>
      <c r="B1420"/>
      <c r="C1420"/>
      <c r="D1420"/>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row>
    <row r="1421" spans="1:42" ht="15">
      <c r="A1421"/>
      <c r="B1421"/>
      <c r="C1421"/>
      <c r="D1421"/>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row>
    <row r="1422" spans="1:42" ht="15">
      <c r="A1422"/>
      <c r="B1422"/>
      <c r="C1422"/>
      <c r="D1422"/>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row>
    <row r="1423" spans="1:42" ht="15">
      <c r="A1423"/>
      <c r="B1423"/>
      <c r="C1423"/>
      <c r="D1423"/>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row>
    <row r="1424" spans="1:42" ht="15">
      <c r="A1424"/>
      <c r="B1424"/>
      <c r="C1424"/>
      <c r="D1424"/>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row>
    <row r="1425" spans="1:42" ht="15">
      <c r="A1425"/>
      <c r="B1425"/>
      <c r="C1425"/>
      <c r="D1425"/>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row>
    <row r="1426" spans="1:42" ht="15">
      <c r="A1426"/>
      <c r="B1426"/>
      <c r="C1426"/>
      <c r="D1426"/>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row>
    <row r="1427" spans="1:42" ht="15">
      <c r="A1427"/>
      <c r="B1427"/>
      <c r="C1427"/>
      <c r="D1427"/>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row>
    <row r="1428" spans="1:42" ht="15">
      <c r="A1428"/>
      <c r="B1428"/>
      <c r="C1428"/>
      <c r="D1428"/>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row>
    <row r="1429" spans="1:42" ht="15">
      <c r="A1429"/>
      <c r="B1429"/>
      <c r="C1429"/>
      <c r="D1429"/>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row>
    <row r="1430" spans="1:42" ht="15">
      <c r="A1430"/>
      <c r="B1430"/>
      <c r="C1430"/>
      <c r="D1430"/>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row>
    <row r="1431" spans="1:42" ht="15">
      <c r="A1431"/>
      <c r="B1431"/>
      <c r="C1431"/>
      <c r="D1431"/>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row>
    <row r="1432" spans="1:42" ht="15">
      <c r="A1432"/>
      <c r="B1432"/>
      <c r="C1432"/>
      <c r="D1432"/>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row>
    <row r="1433" spans="1:42" ht="15">
      <c r="A1433"/>
      <c r="B1433"/>
      <c r="C1433"/>
      <c r="D1433"/>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row>
    <row r="1434" spans="1:42" ht="15">
      <c r="A1434"/>
      <c r="B1434"/>
      <c r="C1434"/>
      <c r="D1434"/>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row>
    <row r="1435" spans="1:42" ht="15">
      <c r="A1435"/>
      <c r="B1435"/>
      <c r="C1435"/>
      <c r="D1435"/>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row>
    <row r="1436" spans="1:42" ht="15">
      <c r="A1436"/>
      <c r="B1436"/>
      <c r="C1436"/>
      <c r="D1436"/>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row>
    <row r="1437" spans="1:42" ht="15">
      <c r="A1437"/>
      <c r="B1437"/>
      <c r="C1437"/>
      <c r="D1437"/>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row>
    <row r="1438" spans="1:42" ht="15">
      <c r="A1438"/>
      <c r="B1438"/>
      <c r="C1438"/>
      <c r="D1438"/>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row>
    <row r="1439" spans="1:42" ht="15">
      <c r="A1439"/>
      <c r="B1439"/>
      <c r="C1439"/>
      <c r="D1439"/>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row>
    <row r="1440" spans="1:42" ht="15">
      <c r="A1440"/>
      <c r="B1440"/>
      <c r="C1440"/>
      <c r="D1440"/>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row>
    <row r="1441" spans="1:42" ht="15">
      <c r="A1441"/>
      <c r="B1441"/>
      <c r="C1441"/>
      <c r="D1441"/>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row>
    <row r="1442" spans="1:42" ht="15">
      <c r="A1442"/>
      <c r="B1442"/>
      <c r="C1442"/>
      <c r="D1442"/>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row>
    <row r="1443" spans="1:42" ht="15">
      <c r="A1443"/>
      <c r="B1443"/>
      <c r="C1443"/>
      <c r="D1443"/>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row>
    <row r="1444" spans="1:42" ht="15">
      <c r="A1444"/>
      <c r="B1444"/>
      <c r="C1444"/>
      <c r="D1444"/>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row>
    <row r="1445" spans="1:42" ht="15">
      <c r="A1445"/>
      <c r="B1445"/>
      <c r="C1445"/>
      <c r="D1445"/>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row>
    <row r="1446" spans="1:42" ht="15">
      <c r="A1446"/>
      <c r="B1446"/>
      <c r="C1446"/>
      <c r="D1446"/>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row>
    <row r="1447" spans="1:42" ht="15">
      <c r="A1447"/>
      <c r="B1447"/>
      <c r="C1447"/>
      <c r="D1447"/>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row>
    <row r="1448" spans="1:42" ht="15">
      <c r="A1448"/>
      <c r="B1448"/>
      <c r="C1448"/>
      <c r="D1448"/>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row>
    <row r="1449" spans="1:42" ht="15">
      <c r="A1449"/>
      <c r="B1449"/>
      <c r="C1449"/>
      <c r="D1449"/>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row>
    <row r="1450" spans="1:42" ht="15">
      <c r="A1450"/>
      <c r="B1450"/>
      <c r="C1450"/>
      <c r="D1450"/>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row>
    <row r="1451" spans="1:42" ht="15">
      <c r="A1451"/>
      <c r="B1451"/>
      <c r="C1451"/>
      <c r="D1451"/>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row>
    <row r="1452" spans="1:42" ht="15">
      <c r="A1452"/>
      <c r="B1452"/>
      <c r="C1452"/>
      <c r="D1452"/>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row>
    <row r="1453" spans="1:42" ht="15">
      <c r="A1453"/>
      <c r="B1453"/>
      <c r="C1453"/>
      <c r="D1453"/>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row>
    <row r="1454" spans="1:42" ht="15">
      <c r="A1454"/>
      <c r="B1454"/>
      <c r="C1454"/>
      <c r="D1454"/>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row>
    <row r="1455" spans="1:42" ht="15">
      <c r="A1455"/>
      <c r="B1455"/>
      <c r="C1455"/>
      <c r="D1455"/>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row>
    <row r="1456" spans="1:42" ht="15">
      <c r="A1456"/>
      <c r="B1456"/>
      <c r="C1456"/>
      <c r="D1456"/>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row>
    <row r="1457" spans="1:42" ht="15">
      <c r="A1457"/>
      <c r="B1457"/>
      <c r="C1457"/>
      <c r="D1457"/>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row>
    <row r="1458" spans="1:42" ht="15">
      <c r="A1458"/>
      <c r="B1458"/>
      <c r="C1458"/>
      <c r="D1458"/>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row>
    <row r="1459" spans="1:42" ht="15">
      <c r="A1459"/>
      <c r="B1459"/>
      <c r="C1459"/>
      <c r="D1459"/>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row>
    <row r="1460" spans="1:42" ht="15">
      <c r="A1460"/>
      <c r="B1460"/>
      <c r="C1460"/>
      <c r="D1460"/>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row>
    <row r="1461" spans="1:42" ht="15">
      <c r="A1461"/>
      <c r="B1461"/>
      <c r="C1461"/>
      <c r="D1461"/>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row>
    <row r="1462" spans="1:42" ht="15">
      <c r="A1462"/>
      <c r="B1462"/>
      <c r="C1462"/>
      <c r="D1462"/>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row>
    <row r="1463" spans="1:42" ht="15">
      <c r="A1463"/>
      <c r="B1463"/>
      <c r="C1463"/>
      <c r="D1463"/>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row>
    <row r="1464" spans="1:42" ht="15">
      <c r="A1464"/>
      <c r="B1464"/>
      <c r="C1464"/>
      <c r="D1464"/>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row>
    <row r="1465" spans="1:42" ht="15">
      <c r="A1465"/>
      <c r="B1465"/>
      <c r="C1465"/>
      <c r="D1465"/>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row>
    <row r="1466" spans="1:42" ht="15">
      <c r="A1466"/>
      <c r="B1466"/>
      <c r="C1466"/>
      <c r="D1466"/>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row>
    <row r="1467" spans="1:42" ht="15">
      <c r="A1467"/>
      <c r="B1467"/>
      <c r="C1467"/>
      <c r="D1467"/>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row>
    <row r="1468" spans="1:42" ht="15">
      <c r="A1468"/>
      <c r="B1468"/>
      <c r="C1468"/>
      <c r="D1468"/>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row>
    <row r="1469" spans="1:42" ht="15">
      <c r="A1469"/>
      <c r="B1469"/>
      <c r="C1469"/>
      <c r="D1469"/>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row>
    <row r="1470" spans="1:42" ht="15">
      <c r="A1470"/>
      <c r="B1470"/>
      <c r="C1470"/>
      <c r="D1470"/>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row>
    <row r="1471" spans="1:42" ht="15">
      <c r="A1471"/>
      <c r="B1471"/>
      <c r="C1471"/>
      <c r="D1471"/>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row>
    <row r="1472" spans="1:42" ht="15">
      <c r="A1472"/>
      <c r="B1472"/>
      <c r="C1472"/>
      <c r="D1472"/>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row>
    <row r="1473" spans="1:42" ht="15">
      <c r="A1473"/>
      <c r="B1473"/>
      <c r="C1473"/>
      <c r="D1473"/>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row>
    <row r="1474" spans="1:42" ht="15">
      <c r="A1474"/>
      <c r="B1474"/>
      <c r="C1474"/>
      <c r="D1474"/>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row>
    <row r="1475" spans="1:42" ht="15">
      <c r="A1475"/>
      <c r="B1475"/>
      <c r="C1475"/>
      <c r="D1475"/>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row>
    <row r="1476" spans="1:42" ht="15">
      <c r="A1476"/>
      <c r="B1476"/>
      <c r="C1476"/>
      <c r="D1476"/>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row>
    <row r="1477" spans="1:42" ht="15">
      <c r="A1477"/>
      <c r="B1477"/>
      <c r="C1477"/>
      <c r="D1477"/>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row>
    <row r="1478" spans="1:42" ht="15">
      <c r="A1478"/>
      <c r="B1478"/>
      <c r="C1478"/>
      <c r="D1478"/>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row>
    <row r="1479" spans="1:42" ht="15">
      <c r="A1479"/>
      <c r="B1479"/>
      <c r="C1479"/>
      <c r="D1479"/>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row>
    <row r="1480" spans="1:42" ht="15">
      <c r="A1480"/>
      <c r="B1480"/>
      <c r="C1480"/>
      <c r="D1480"/>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row>
    <row r="1481" spans="1:42" ht="15">
      <c r="A1481"/>
      <c r="B1481"/>
      <c r="C1481"/>
      <c r="D1481"/>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row>
    <row r="1482" spans="1:42" ht="15">
      <c r="A1482"/>
      <c r="B1482"/>
      <c r="C1482"/>
      <c r="D1482"/>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row>
    <row r="1483" spans="1:42" ht="15">
      <c r="A1483"/>
      <c r="B1483"/>
      <c r="C1483"/>
      <c r="D1483"/>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row>
    <row r="1484" spans="1:42" ht="15">
      <c r="A1484"/>
      <c r="B1484"/>
      <c r="C1484"/>
      <c r="D1484"/>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row>
    <row r="1485" spans="1:42" ht="15">
      <c r="A1485"/>
      <c r="B1485"/>
      <c r="C1485"/>
      <c r="D1485"/>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row>
    <row r="1486" spans="1:42" ht="15">
      <c r="A1486"/>
      <c r="B1486"/>
      <c r="C1486"/>
      <c r="D1486"/>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row>
    <row r="1487" spans="1:42" ht="15">
      <c r="A1487"/>
      <c r="B1487"/>
      <c r="C1487"/>
      <c r="D1487"/>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row>
    <row r="1488" spans="1:42" ht="15">
      <c r="A1488"/>
      <c r="B1488"/>
      <c r="C1488"/>
      <c r="D1488"/>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row>
    <row r="1489" spans="1:42" ht="15">
      <c r="A1489"/>
      <c r="B1489"/>
      <c r="C1489"/>
      <c r="D1489"/>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row>
    <row r="1490" spans="1:42" ht="15">
      <c r="A1490"/>
      <c r="B1490"/>
      <c r="C1490"/>
      <c r="D1490"/>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row>
    <row r="1491" spans="1:42" ht="15">
      <c r="A1491"/>
      <c r="B1491"/>
      <c r="C1491"/>
      <c r="D1491"/>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row>
    <row r="1492" spans="1:42" ht="15">
      <c r="A1492"/>
      <c r="B1492"/>
      <c r="C1492"/>
      <c r="D1492"/>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row>
    <row r="1493" spans="1:42" ht="15">
      <c r="A1493"/>
      <c r="B1493"/>
      <c r="C1493"/>
      <c r="D1493"/>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row>
    <row r="1494" spans="1:42" ht="15">
      <c r="A1494"/>
      <c r="B1494"/>
      <c r="C1494"/>
      <c r="D1494"/>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row>
    <row r="1495" spans="1:42" ht="15">
      <c r="A1495"/>
      <c r="B1495"/>
      <c r="C1495"/>
      <c r="D1495"/>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row>
    <row r="1496" spans="1:42" ht="15">
      <c r="A1496"/>
      <c r="B1496"/>
      <c r="C1496"/>
      <c r="D1496"/>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row>
    <row r="1497" spans="1:42" ht="15">
      <c r="A1497"/>
      <c r="B1497"/>
      <c r="C1497"/>
      <c r="D1497"/>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row>
    <row r="1498" spans="1:42" ht="15">
      <c r="A1498"/>
      <c r="B1498"/>
      <c r="C1498"/>
      <c r="D1498"/>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row>
    <row r="1499" spans="1:42" ht="15">
      <c r="A1499"/>
      <c r="B1499"/>
      <c r="C1499"/>
      <c r="D1499"/>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row>
    <row r="1500" spans="1:42" ht="15">
      <c r="A1500"/>
      <c r="B1500"/>
      <c r="C1500"/>
      <c r="D1500"/>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row>
    <row r="1501" spans="1:42" ht="15">
      <c r="A1501"/>
      <c r="B1501"/>
      <c r="C1501"/>
      <c r="D1501"/>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row>
    <row r="1502" spans="1:42" ht="15">
      <c r="A1502"/>
      <c r="B1502"/>
      <c r="C1502"/>
      <c r="D1502"/>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row>
    <row r="1503" spans="1:42" ht="15">
      <c r="A1503"/>
      <c r="B1503"/>
      <c r="C1503"/>
      <c r="D1503"/>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row>
    <row r="1504" spans="1:42" ht="15">
      <c r="A1504"/>
      <c r="B1504"/>
      <c r="C1504"/>
      <c r="D1504"/>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row>
    <row r="1505" spans="1:42" ht="15">
      <c r="A1505"/>
      <c r="B1505"/>
      <c r="C1505"/>
      <c r="D1505"/>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row>
    <row r="1506" spans="1:42" ht="15">
      <c r="A1506"/>
      <c r="B1506"/>
      <c r="C1506"/>
      <c r="D1506"/>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row>
    <row r="1507" spans="1:42" ht="15">
      <c r="A1507"/>
      <c r="B1507"/>
      <c r="C1507"/>
      <c r="D1507"/>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row>
    <row r="1508" spans="1:42" ht="15">
      <c r="A1508"/>
      <c r="B1508"/>
      <c r="C1508"/>
      <c r="D1508"/>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row>
    <row r="1509" spans="1:42" ht="15">
      <c r="A1509"/>
      <c r="B1509"/>
      <c r="C1509"/>
      <c r="D1509"/>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row>
    <row r="1510" spans="1:42" ht="15">
      <c r="A1510"/>
      <c r="B1510"/>
      <c r="C1510"/>
      <c r="D1510"/>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row>
    <row r="1511" spans="1:42" ht="15">
      <c r="A1511"/>
      <c r="B1511"/>
      <c r="C1511"/>
      <c r="D1511"/>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row>
    <row r="1512" spans="1:42" ht="15">
      <c r="A1512"/>
      <c r="B1512"/>
      <c r="C1512"/>
      <c r="D1512"/>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row>
    <row r="1513" spans="1:42" ht="15">
      <c r="A1513"/>
      <c r="B1513"/>
      <c r="C1513"/>
      <c r="D1513"/>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row>
    <row r="1514" spans="1:42" ht="15">
      <c r="A1514"/>
      <c r="B1514"/>
      <c r="C1514"/>
      <c r="D1514"/>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row>
    <row r="1515" spans="1:42" ht="15">
      <c r="A1515"/>
      <c r="B1515"/>
      <c r="C1515"/>
      <c r="D1515"/>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row>
    <row r="1516" spans="1:42" ht="15">
      <c r="A1516"/>
      <c r="B1516"/>
      <c r="C1516"/>
      <c r="D1516"/>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row>
    <row r="1517" spans="1:42" ht="15">
      <c r="A1517"/>
      <c r="B1517"/>
      <c r="C1517"/>
      <c r="D1517"/>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row>
    <row r="1518" spans="1:42" ht="15">
      <c r="A1518"/>
      <c r="B1518"/>
      <c r="C1518"/>
      <c r="D1518"/>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row>
    <row r="1519" spans="1:42" ht="15">
      <c r="A1519"/>
      <c r="B1519"/>
      <c r="C1519"/>
      <c r="D1519"/>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row>
    <row r="1520" spans="1:42" ht="15">
      <c r="A1520"/>
      <c r="B1520"/>
      <c r="C1520"/>
      <c r="D1520"/>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row>
    <row r="1521" spans="1:42" ht="15">
      <c r="A1521"/>
      <c r="B1521"/>
      <c r="C1521"/>
      <c r="D1521"/>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row>
    <row r="1522" spans="1:42" ht="15">
      <c r="A1522"/>
      <c r="B1522"/>
      <c r="C1522"/>
      <c r="D1522"/>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row>
    <row r="1523" spans="1:42" ht="15">
      <c r="A1523"/>
      <c r="B1523"/>
      <c r="C1523"/>
      <c r="D1523"/>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row>
    <row r="1524" spans="1:42" ht="15">
      <c r="A1524"/>
      <c r="B1524"/>
      <c r="C1524"/>
      <c r="D1524"/>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row>
    <row r="1525" spans="1:42" ht="15">
      <c r="A1525"/>
      <c r="B1525"/>
      <c r="C1525"/>
      <c r="D1525"/>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row>
    <row r="1526" spans="1:42" ht="15">
      <c r="A1526"/>
      <c r="B1526"/>
      <c r="C1526"/>
      <c r="D1526"/>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row>
    <row r="1527" spans="1:42" ht="15">
      <c r="A1527"/>
      <c r="B1527"/>
      <c r="C1527"/>
      <c r="D1527"/>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row>
    <row r="1528" spans="1:42" ht="15">
      <c r="A1528"/>
      <c r="B1528"/>
      <c r="C1528"/>
      <c r="D1528"/>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row>
    <row r="1529" spans="1:42" ht="15">
      <c r="A1529"/>
      <c r="B1529"/>
      <c r="C1529"/>
      <c r="D1529"/>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row>
    <row r="1530" spans="1:42" ht="15">
      <c r="A1530"/>
      <c r="B1530"/>
      <c r="C1530"/>
      <c r="D1530"/>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row>
    <row r="1531" spans="1:42" ht="15">
      <c r="A1531"/>
      <c r="B1531"/>
      <c r="C1531"/>
      <c r="D1531"/>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row>
    <row r="1532" spans="1:42" ht="15">
      <c r="A1532"/>
      <c r="B1532"/>
      <c r="C1532"/>
      <c r="D1532"/>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row>
    <row r="1533" spans="1:42" ht="15">
      <c r="A1533"/>
      <c r="B1533"/>
      <c r="C1533"/>
      <c r="D1533"/>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row>
    <row r="1534" spans="1:42" ht="15">
      <c r="A1534"/>
      <c r="B1534"/>
      <c r="C1534"/>
      <c r="D1534"/>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row>
    <row r="1535" spans="1:42" ht="15">
      <c r="A1535"/>
      <c r="B1535"/>
      <c r="C1535"/>
      <c r="D1535"/>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row>
    <row r="1536" spans="1:42" ht="15">
      <c r="A1536"/>
      <c r="B1536"/>
      <c r="C1536"/>
      <c r="D1536"/>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row>
    <row r="1537" spans="1:42" ht="15">
      <c r="A1537"/>
      <c r="B1537"/>
      <c r="C1537"/>
      <c r="D1537"/>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row>
    <row r="1538" spans="1:42" ht="15">
      <c r="A1538"/>
      <c r="B1538"/>
      <c r="C1538"/>
      <c r="D1538"/>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row>
    <row r="1539" spans="1:42" ht="15">
      <c r="A1539"/>
      <c r="B1539"/>
      <c r="C1539"/>
      <c r="D1539"/>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row>
    <row r="1540" spans="1:42" ht="15">
      <c r="A1540"/>
      <c r="B1540"/>
      <c r="C1540"/>
      <c r="D1540"/>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row>
    <row r="1541" spans="1:42" ht="15">
      <c r="A1541"/>
      <c r="B1541"/>
      <c r="C1541"/>
      <c r="D1541"/>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row>
    <row r="1542" spans="1:42" ht="15">
      <c r="A1542"/>
      <c r="B1542"/>
      <c r="C1542"/>
      <c r="D1542"/>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row>
    <row r="1543" spans="1:42" ht="15">
      <c r="A1543"/>
      <c r="B1543"/>
      <c r="C1543"/>
      <c r="D1543"/>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row>
    <row r="1544" spans="1:42" ht="15">
      <c r="A1544"/>
      <c r="B1544"/>
      <c r="C1544"/>
      <c r="D1544"/>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row>
    <row r="1545" spans="1:42" ht="15">
      <c r="A1545"/>
      <c r="B1545"/>
      <c r="C1545"/>
      <c r="D1545"/>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row>
    <row r="1546" spans="1:42" ht="15">
      <c r="A1546"/>
      <c r="B1546"/>
      <c r="C1546"/>
      <c r="D1546"/>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row>
    <row r="1547" spans="1:42" ht="15">
      <c r="A1547"/>
      <c r="B1547"/>
      <c r="C1547"/>
      <c r="D1547"/>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row>
    <row r="1548" spans="1:42" ht="15">
      <c r="A1548"/>
      <c r="B1548"/>
      <c r="C1548"/>
      <c r="D1548"/>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row>
    <row r="1549" spans="1:42" ht="15">
      <c r="A1549"/>
      <c r="B1549"/>
      <c r="C1549"/>
      <c r="D1549"/>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row>
    <row r="1550" spans="1:42" ht="15">
      <c r="A1550"/>
      <c r="B1550"/>
      <c r="C1550"/>
      <c r="D1550"/>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row>
    <row r="1551" spans="1:42" ht="15">
      <c r="A1551"/>
      <c r="B1551"/>
      <c r="C1551"/>
      <c r="D1551"/>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row>
    <row r="1552" spans="1:42" ht="15">
      <c r="A1552"/>
      <c r="B1552"/>
      <c r="C1552"/>
      <c r="D1552"/>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row>
    <row r="1553" spans="1:42" ht="15">
      <c r="A1553"/>
      <c r="B1553"/>
      <c r="C1553"/>
      <c r="D1553"/>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row>
    <row r="1554" spans="1:42" ht="15">
      <c r="A1554"/>
      <c r="B1554"/>
      <c r="C1554"/>
      <c r="D1554"/>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row>
    <row r="1555" spans="1:42" ht="15">
      <c r="A1555"/>
      <c r="B1555"/>
      <c r="C1555"/>
      <c r="D1555"/>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row>
    <row r="1556" spans="1:42" ht="15">
      <c r="A1556"/>
      <c r="B1556"/>
      <c r="C1556"/>
      <c r="D1556"/>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row>
    <row r="1557" spans="1:42" ht="15">
      <c r="A1557"/>
      <c r="B1557"/>
      <c r="C1557"/>
      <c r="D1557"/>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row>
    <row r="1558" spans="1:42" ht="15">
      <c r="A1558"/>
      <c r="B1558"/>
      <c r="C1558"/>
      <c r="D1558"/>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row>
    <row r="1559" spans="1:42" ht="15">
      <c r="A1559"/>
      <c r="B1559"/>
      <c r="C1559"/>
      <c r="D1559"/>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row>
    <row r="1560" spans="1:42" ht="15">
      <c r="A1560"/>
      <c r="B1560"/>
      <c r="C1560"/>
      <c r="D1560"/>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row>
    <row r="1561" spans="1:42" ht="15">
      <c r="A1561"/>
      <c r="B1561"/>
      <c r="C1561"/>
      <c r="D1561"/>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row>
    <row r="1562" spans="1:42" ht="15">
      <c r="A1562"/>
      <c r="B1562"/>
      <c r="C1562"/>
      <c r="D1562"/>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row>
    <row r="1563" spans="1:42" ht="15">
      <c r="A1563"/>
      <c r="B1563"/>
      <c r="C1563"/>
      <c r="D1563"/>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row>
    <row r="1564" spans="1:42" ht="15">
      <c r="A1564"/>
      <c r="B1564"/>
      <c r="C1564"/>
      <c r="D1564"/>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row>
    <row r="1565" spans="1:42" ht="15">
      <c r="A1565"/>
      <c r="B1565"/>
      <c r="C1565"/>
      <c r="D1565"/>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row>
    <row r="1566" spans="1:42" ht="15">
      <c r="A1566"/>
      <c r="B1566"/>
      <c r="C1566"/>
      <c r="D1566"/>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row>
    <row r="1567" spans="1:42" ht="15">
      <c r="A1567"/>
      <c r="B1567"/>
      <c r="C1567"/>
      <c r="D1567"/>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row>
    <row r="1568" spans="1:42" ht="15">
      <c r="A1568"/>
      <c r="B1568"/>
      <c r="C1568"/>
      <c r="D1568"/>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row>
    <row r="1569" spans="1:42" ht="15">
      <c r="A1569"/>
      <c r="B1569"/>
      <c r="C1569"/>
      <c r="D1569"/>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row>
    <row r="1570" spans="1:42" ht="15">
      <c r="A1570"/>
      <c r="B1570"/>
      <c r="C1570"/>
      <c r="D1570"/>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row>
    <row r="1571" spans="1:42" ht="15">
      <c r="A1571"/>
      <c r="B1571"/>
      <c r="C1571"/>
      <c r="D1571"/>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row>
    <row r="1572" spans="1:42" ht="15">
      <c r="A1572"/>
      <c r="B1572"/>
      <c r="C1572"/>
      <c r="D1572"/>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row>
    <row r="1573" spans="1:42" ht="15">
      <c r="A1573"/>
      <c r="B1573"/>
      <c r="C1573"/>
      <c r="D1573"/>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row>
    <row r="1574" spans="1:42" ht="15">
      <c r="A1574"/>
      <c r="B1574"/>
      <c r="C1574"/>
      <c r="D1574"/>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row>
    <row r="1575" spans="1:42" ht="15">
      <c r="A1575"/>
      <c r="B1575"/>
      <c r="C1575"/>
      <c r="D1575"/>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row>
    <row r="1576" spans="1:42" ht="15">
      <c r="A1576"/>
      <c r="B1576"/>
      <c r="C1576"/>
      <c r="D1576"/>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row>
    <row r="1577" spans="1:42" ht="15">
      <c r="A1577"/>
      <c r="B1577"/>
      <c r="C1577"/>
      <c r="D1577"/>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row>
    <row r="1578" spans="1:42" ht="15">
      <c r="A1578"/>
      <c r="B1578"/>
      <c r="C1578"/>
      <c r="D1578"/>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row>
    <row r="1579" spans="1:42" ht="15">
      <c r="A1579"/>
      <c r="B1579"/>
      <c r="C1579"/>
      <c r="D1579"/>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row>
    <row r="1580" spans="1:42" ht="15">
      <c r="A1580"/>
      <c r="B1580"/>
      <c r="C1580"/>
      <c r="D1580"/>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row>
    <row r="1581" spans="1:42" ht="15">
      <c r="A1581"/>
      <c r="B1581"/>
      <c r="C1581"/>
      <c r="D1581"/>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row>
    <row r="1582" spans="1:42" ht="15">
      <c r="A1582"/>
      <c r="B1582"/>
      <c r="C1582"/>
      <c r="D1582"/>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row>
    <row r="1583" spans="1:42" ht="15">
      <c r="A1583"/>
      <c r="B1583"/>
      <c r="C1583"/>
      <c r="D1583"/>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row>
    <row r="1584" spans="1:42" ht="15">
      <c r="A1584"/>
      <c r="B1584"/>
      <c r="C1584"/>
      <c r="D1584"/>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row>
    <row r="1585" spans="1:42" ht="15">
      <c r="A1585"/>
      <c r="B1585"/>
      <c r="C1585"/>
      <c r="D1585"/>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row>
    <row r="1586" spans="1:42" ht="15">
      <c r="A1586"/>
      <c r="B1586"/>
      <c r="C1586"/>
      <c r="D1586"/>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row>
    <row r="1587" spans="1:42" ht="15">
      <c r="A1587"/>
      <c r="B1587"/>
      <c r="C1587"/>
      <c r="D1587"/>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row>
    <row r="1588" spans="1:42" ht="15">
      <c r="A1588"/>
      <c r="B1588"/>
      <c r="C1588"/>
      <c r="D1588"/>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row>
    <row r="1589" spans="1:42" ht="15">
      <c r="A1589"/>
      <c r="B1589"/>
      <c r="C1589"/>
      <c r="D1589"/>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row>
    <row r="1590" spans="1:42" ht="15">
      <c r="A1590"/>
      <c r="B1590"/>
      <c r="C1590"/>
      <c r="D1590"/>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row>
    <row r="1591" spans="1:42" ht="15">
      <c r="A1591"/>
      <c r="B1591"/>
      <c r="C1591"/>
      <c r="D1591"/>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row>
    <row r="1592" spans="1:42" ht="15">
      <c r="A1592"/>
      <c r="B1592"/>
      <c r="C1592"/>
      <c r="D1592"/>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row>
    <row r="1593" spans="1:42" ht="15">
      <c r="A1593"/>
      <c r="B1593"/>
      <c r="C1593"/>
      <c r="D1593"/>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row>
    <row r="1594" spans="1:42" ht="15">
      <c r="A1594"/>
      <c r="B1594"/>
      <c r="C1594"/>
      <c r="D1594"/>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row>
    <row r="1595" spans="1:42" ht="15">
      <c r="A1595"/>
      <c r="B1595"/>
      <c r="C1595"/>
      <c r="D1595"/>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row>
    <row r="1596" spans="1:42" ht="15">
      <c r="A1596"/>
      <c r="B1596"/>
      <c r="C1596"/>
      <c r="D1596"/>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row>
    <row r="1597" spans="1:42" ht="15">
      <c r="A1597"/>
      <c r="B1597"/>
      <c r="C1597"/>
      <c r="D1597"/>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row>
    <row r="1598" spans="1:42" ht="15">
      <c r="A1598"/>
      <c r="B1598"/>
      <c r="C1598"/>
      <c r="D1598"/>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row>
    <row r="1599" spans="1:42" ht="15">
      <c r="A1599"/>
      <c r="B1599"/>
      <c r="C1599"/>
      <c r="D1599"/>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row>
    <row r="1600" spans="1:42" ht="15">
      <c r="A1600"/>
      <c r="B1600"/>
      <c r="C1600"/>
      <c r="D1600"/>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row>
    <row r="1601" spans="1:42" ht="15">
      <c r="A1601"/>
      <c r="B1601"/>
      <c r="C1601"/>
      <c r="D1601"/>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row>
    <row r="1602" spans="1:42" ht="15">
      <c r="A1602"/>
      <c r="B1602"/>
      <c r="C1602"/>
      <c r="D1602"/>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row>
    <row r="1603" spans="1:42" ht="15">
      <c r="A1603"/>
      <c r="B1603"/>
      <c r="C1603"/>
      <c r="D1603"/>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row>
    <row r="1604" spans="1:42" ht="15">
      <c r="A1604"/>
      <c r="B1604"/>
      <c r="C1604"/>
      <c r="D1604"/>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row>
    <row r="1605" spans="1:42" ht="15">
      <c r="A1605"/>
      <c r="B1605"/>
      <c r="C1605"/>
      <c r="D1605"/>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row>
    <row r="1606" spans="1:42" ht="15">
      <c r="A1606"/>
      <c r="B1606"/>
      <c r="C1606"/>
      <c r="D1606"/>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row>
    <row r="1607" spans="1:42" ht="15">
      <c r="A1607"/>
      <c r="B1607"/>
      <c r="C1607"/>
      <c r="D1607"/>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row>
    <row r="1608" spans="1:42" ht="15">
      <c r="A1608"/>
      <c r="B1608"/>
      <c r="C1608"/>
      <c r="D1608"/>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row>
    <row r="1609" spans="1:42" ht="15">
      <c r="A1609"/>
      <c r="B1609"/>
      <c r="C1609"/>
      <c r="D1609"/>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row>
    <row r="1610" spans="1:42" ht="15">
      <c r="A1610"/>
      <c r="B1610"/>
      <c r="C1610"/>
      <c r="D1610"/>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row>
    <row r="1611" spans="1:42" ht="15">
      <c r="A1611"/>
      <c r="B1611"/>
      <c r="C1611"/>
      <c r="D1611"/>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row>
    <row r="1612" spans="1:42" ht="15">
      <c r="A1612"/>
      <c r="B1612"/>
      <c r="C1612"/>
      <c r="D1612"/>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row>
    <row r="1613" spans="1:42" ht="15">
      <c r="A1613"/>
      <c r="B1613"/>
      <c r="C1613"/>
      <c r="D1613"/>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row>
    <row r="1614" spans="1:42" ht="15">
      <c r="A1614"/>
      <c r="B1614"/>
      <c r="C1614"/>
      <c r="D1614"/>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row>
    <row r="1615" spans="1:42" ht="15">
      <c r="A1615"/>
      <c r="B1615"/>
      <c r="C1615"/>
      <c r="D1615"/>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row>
    <row r="1616" spans="1:42" ht="15">
      <c r="A1616"/>
      <c r="B1616"/>
      <c r="C1616"/>
      <c r="D1616"/>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row>
    <row r="1617" spans="1:42" ht="15">
      <c r="A1617"/>
      <c r="B1617"/>
      <c r="C1617"/>
      <c r="D1617"/>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row>
    <row r="1618" spans="1:42" ht="15">
      <c r="A1618"/>
      <c r="B1618"/>
      <c r="C1618"/>
      <c r="D1618"/>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row>
    <row r="1619" spans="1:42" ht="15">
      <c r="A1619"/>
      <c r="B1619"/>
      <c r="C1619"/>
      <c r="D1619"/>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row>
    <row r="1620" spans="1:42" ht="15">
      <c r="A1620"/>
      <c r="B1620"/>
      <c r="C1620"/>
      <c r="D1620"/>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row>
    <row r="1621" spans="1:42" ht="15">
      <c r="A1621"/>
      <c r="B1621"/>
      <c r="C1621"/>
      <c r="D1621"/>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row>
    <row r="1622" spans="1:42" ht="15">
      <c r="A1622"/>
      <c r="B1622"/>
      <c r="C1622"/>
      <c r="D1622"/>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row>
    <row r="1623" spans="1:42" ht="15">
      <c r="A1623"/>
      <c r="B1623"/>
      <c r="C1623"/>
      <c r="D1623"/>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row>
    <row r="1624" spans="1:42" ht="15">
      <c r="A1624"/>
      <c r="B1624"/>
      <c r="C1624"/>
      <c r="D1624"/>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row>
    <row r="1625" spans="1:42" ht="15">
      <c r="A1625"/>
      <c r="B1625"/>
      <c r="C1625"/>
      <c r="D1625"/>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row>
    <row r="1626" spans="1:42" ht="15">
      <c r="A1626"/>
      <c r="B1626"/>
      <c r="C1626"/>
      <c r="D1626"/>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row>
    <row r="1627" spans="1:42" ht="15">
      <c r="A1627"/>
      <c r="B1627"/>
      <c r="C1627"/>
      <c r="D1627"/>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row>
    <row r="1628" spans="1:42" ht="15">
      <c r="A1628"/>
      <c r="B1628"/>
      <c r="C1628"/>
      <c r="D1628"/>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row>
    <row r="1629" spans="1:42" ht="15">
      <c r="A1629"/>
      <c r="B1629"/>
      <c r="C1629"/>
      <c r="D1629"/>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row>
    <row r="1630" spans="1:42" ht="15">
      <c r="A1630"/>
      <c r="B1630"/>
      <c r="C1630"/>
      <c r="D1630"/>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row>
    <row r="1631" spans="1:42" ht="15">
      <c r="A1631"/>
      <c r="B1631"/>
      <c r="C1631"/>
      <c r="D1631"/>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row>
    <row r="1632" spans="1:42" ht="15">
      <c r="A1632"/>
      <c r="B1632"/>
      <c r="C1632"/>
      <c r="D1632"/>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row>
    <row r="1633" spans="1:42" ht="15">
      <c r="A1633"/>
      <c r="B1633"/>
      <c r="C1633"/>
      <c r="D1633"/>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row>
    <row r="1634" spans="1:42" ht="15">
      <c r="A1634"/>
      <c r="B1634"/>
      <c r="C1634"/>
      <c r="D1634"/>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row>
    <row r="1635" spans="1:42" ht="15">
      <c r="A1635"/>
      <c r="B1635"/>
      <c r="C1635"/>
      <c r="D1635"/>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row>
    <row r="1636" spans="1:42" ht="15">
      <c r="A1636"/>
      <c r="B1636"/>
      <c r="C1636"/>
      <c r="D1636"/>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row>
    <row r="1637" spans="1:42" ht="15">
      <c r="A1637"/>
      <c r="B1637"/>
      <c r="C1637"/>
      <c r="D1637"/>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row>
    <row r="1638" spans="1:42" ht="15">
      <c r="A1638"/>
      <c r="B1638"/>
      <c r="C1638"/>
      <c r="D1638"/>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row>
    <row r="1639" spans="1:42" ht="15">
      <c r="A1639"/>
      <c r="B1639"/>
      <c r="C1639"/>
      <c r="D1639"/>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row>
    <row r="1640" spans="1:42" ht="15">
      <c r="A1640"/>
      <c r="B1640"/>
      <c r="C1640"/>
      <c r="D1640"/>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row>
    <row r="1641" spans="1:42" ht="15">
      <c r="A1641"/>
      <c r="B1641"/>
      <c r="C1641"/>
      <c r="D1641"/>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row>
    <row r="1642" spans="1:42" ht="15">
      <c r="A1642"/>
      <c r="B1642"/>
      <c r="C1642"/>
      <c r="D1642"/>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row>
    <row r="1643" spans="1:42" ht="15">
      <c r="A1643"/>
      <c r="B1643"/>
      <c r="C1643"/>
      <c r="D1643"/>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row>
    <row r="1644" spans="1:42" ht="15">
      <c r="A1644"/>
      <c r="B1644"/>
      <c r="C1644"/>
      <c r="D1644"/>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row>
    <row r="1645" spans="1:42" ht="15">
      <c r="A1645"/>
      <c r="B1645"/>
      <c r="C1645"/>
      <c r="D1645"/>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row>
    <row r="1646" spans="1:42" ht="15">
      <c r="A1646"/>
      <c r="B1646"/>
      <c r="C1646"/>
      <c r="D1646"/>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row>
    <row r="1647" spans="1:42" ht="15">
      <c r="A1647"/>
      <c r="B1647"/>
      <c r="C1647"/>
      <c r="D1647"/>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row>
    <row r="1648" spans="1:42" ht="15">
      <c r="A1648"/>
      <c r="B1648"/>
      <c r="C1648"/>
      <c r="D1648"/>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row>
    <row r="1649" spans="1:42" ht="15">
      <c r="A1649"/>
      <c r="B1649"/>
      <c r="C1649"/>
      <c r="D1649"/>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row>
    <row r="1650" spans="1:42" ht="15">
      <c r="A1650"/>
      <c r="B1650"/>
      <c r="C1650"/>
      <c r="D1650"/>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row>
    <row r="1651" spans="1:42" ht="15">
      <c r="A1651"/>
      <c r="B1651"/>
      <c r="C1651"/>
      <c r="D1651"/>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row>
    <row r="1652" spans="1:42" ht="15">
      <c r="A1652"/>
      <c r="B1652"/>
      <c r="C1652"/>
      <c r="D1652"/>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row>
    <row r="1653" spans="1:42" ht="15">
      <c r="A1653"/>
      <c r="B1653"/>
      <c r="C1653"/>
      <c r="D1653"/>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row>
    <row r="1654" spans="1:42" ht="15">
      <c r="A1654"/>
      <c r="B1654"/>
      <c r="C1654"/>
      <c r="D1654"/>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row>
    <row r="1655" spans="1:42" ht="15">
      <c r="A1655"/>
      <c r="B1655"/>
      <c r="C1655"/>
      <c r="D1655"/>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row>
    <row r="1656" spans="1:42" ht="15">
      <c r="A1656"/>
      <c r="B1656"/>
      <c r="C1656"/>
      <c r="D1656"/>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row>
    <row r="1657" spans="1:42" ht="15">
      <c r="A1657"/>
      <c r="B1657"/>
      <c r="C1657"/>
      <c r="D1657"/>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row>
    <row r="1658" spans="1:42" ht="15">
      <c r="A1658"/>
      <c r="B1658"/>
      <c r="C1658"/>
      <c r="D1658"/>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row>
    <row r="1659" spans="1:42" ht="15">
      <c r="A1659"/>
      <c r="B1659"/>
      <c r="C1659"/>
      <c r="D1659"/>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row>
    <row r="1660" spans="1:42" ht="15">
      <c r="A1660"/>
      <c r="B1660"/>
      <c r="C1660"/>
      <c r="D1660"/>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row>
    <row r="1661" spans="1:42" ht="15">
      <c r="A1661"/>
      <c r="B1661"/>
      <c r="C1661"/>
      <c r="D1661"/>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row>
    <row r="1662" spans="1:42" ht="15">
      <c r="A1662"/>
      <c r="B1662"/>
      <c r="C1662"/>
      <c r="D1662"/>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row>
    <row r="1663" spans="1:42" ht="15">
      <c r="A1663"/>
      <c r="B1663"/>
      <c r="C1663"/>
      <c r="D1663"/>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row>
    <row r="1664" spans="1:42" ht="15">
      <c r="A1664"/>
      <c r="B1664"/>
      <c r="C1664"/>
      <c r="D1664"/>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row>
    <row r="1665" spans="1:42" ht="15">
      <c r="A1665"/>
      <c r="B1665"/>
      <c r="C1665"/>
      <c r="D1665"/>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row>
    <row r="1666" spans="1:42" ht="15">
      <c r="A1666"/>
      <c r="B1666"/>
      <c r="C1666"/>
      <c r="D1666"/>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row>
    <row r="1667" spans="1:42" ht="15">
      <c r="A1667"/>
      <c r="B1667"/>
      <c r="C1667"/>
      <c r="D1667"/>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row>
    <row r="1668" spans="1:42" ht="15">
      <c r="A1668"/>
      <c r="B1668"/>
      <c r="C1668"/>
      <c r="D1668"/>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row>
    <row r="1669" spans="1:42" ht="15">
      <c r="A1669"/>
      <c r="B1669"/>
      <c r="C1669"/>
      <c r="D1669"/>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row>
    <row r="1670" spans="1:42" ht="15">
      <c r="A1670"/>
      <c r="B1670"/>
      <c r="C1670"/>
      <c r="D1670"/>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row>
    <row r="1671" spans="1:42" ht="15">
      <c r="A1671"/>
      <c r="B1671"/>
      <c r="C1671"/>
      <c r="D1671"/>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row>
    <row r="1672" spans="1:42" ht="15">
      <c r="A1672"/>
      <c r="B1672"/>
      <c r="C1672"/>
      <c r="D1672"/>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row>
    <row r="1673" spans="1:42" ht="15">
      <c r="A1673"/>
      <c r="B1673"/>
      <c r="C1673"/>
      <c r="D1673"/>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row>
    <row r="1674" spans="1:42" ht="15">
      <c r="A1674"/>
      <c r="B1674"/>
      <c r="C1674"/>
      <c r="D1674"/>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row>
    <row r="1675" spans="1:42" ht="15">
      <c r="A1675"/>
      <c r="B1675"/>
      <c r="C1675"/>
      <c r="D1675"/>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row>
    <row r="1676" spans="1:42" ht="15">
      <c r="A1676"/>
      <c r="B1676"/>
      <c r="C1676"/>
      <c r="D1676"/>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row>
    <row r="1677" spans="1:42" ht="15">
      <c r="A1677"/>
      <c r="B1677"/>
      <c r="C1677"/>
      <c r="D1677"/>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row>
    <row r="1678" spans="1:42" ht="15">
      <c r="A1678"/>
      <c r="B1678"/>
      <c r="C1678"/>
      <c r="D1678"/>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row>
    <row r="1679" spans="1:42" ht="15">
      <c r="A1679"/>
      <c r="B1679"/>
      <c r="C1679"/>
      <c r="D1679"/>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row>
    <row r="1680" spans="1:42" ht="15">
      <c r="A1680"/>
      <c r="B1680"/>
      <c r="C1680"/>
      <c r="D1680"/>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row>
    <row r="1681" spans="1:42" ht="15">
      <c r="A1681"/>
      <c r="B1681"/>
      <c r="C1681"/>
      <c r="D1681"/>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row>
    <row r="1682" spans="1:42" ht="15">
      <c r="A1682"/>
      <c r="B1682"/>
      <c r="C1682"/>
      <c r="D1682"/>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row>
    <row r="1683" spans="1:42" ht="15">
      <c r="A1683"/>
      <c r="B1683"/>
      <c r="C1683"/>
      <c r="D1683"/>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row>
    <row r="1684" spans="1:42" ht="15">
      <c r="A1684"/>
      <c r="B1684"/>
      <c r="C1684"/>
      <c r="D1684"/>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row>
    <row r="1685" spans="1:42" ht="15">
      <c r="A1685"/>
      <c r="B1685"/>
      <c r="C1685"/>
      <c r="D1685"/>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row>
    <row r="1686" spans="1:42" ht="15">
      <c r="A1686"/>
      <c r="B1686"/>
      <c r="C1686"/>
      <c r="D1686"/>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row>
    <row r="1687" spans="1:42" ht="15">
      <c r="A1687"/>
      <c r="B1687"/>
      <c r="C1687"/>
      <c r="D1687"/>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row>
    <row r="1688" spans="1:42" ht="15">
      <c r="A1688"/>
      <c r="B1688"/>
      <c r="C1688"/>
      <c r="D1688"/>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row>
    <row r="1689" spans="1:42" ht="15">
      <c r="A1689"/>
      <c r="B1689"/>
      <c r="C1689"/>
      <c r="D1689"/>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row>
    <row r="1690" spans="1:42" ht="15">
      <c r="A1690"/>
      <c r="B1690"/>
      <c r="C1690"/>
      <c r="D1690"/>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row>
    <row r="1691" spans="1:42" ht="15">
      <c r="A1691"/>
      <c r="B1691"/>
      <c r="C1691"/>
      <c r="D1691"/>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row>
    <row r="1692" spans="1:42" ht="15">
      <c r="A1692"/>
      <c r="B1692"/>
      <c r="C1692"/>
      <c r="D1692"/>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row>
    <row r="1693" spans="1:42" ht="15">
      <c r="A1693"/>
      <c r="B1693"/>
      <c r="C1693"/>
      <c r="D1693"/>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row>
    <row r="1694" spans="1:42" ht="15">
      <c r="A1694"/>
      <c r="B1694"/>
      <c r="C1694"/>
      <c r="D1694"/>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row>
    <row r="1695" spans="1:42" ht="15">
      <c r="A1695"/>
      <c r="B1695"/>
      <c r="C1695"/>
      <c r="D1695"/>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row>
    <row r="1696" spans="1:42" ht="15">
      <c r="A1696"/>
      <c r="B1696"/>
      <c r="C1696"/>
      <c r="D1696"/>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row>
    <row r="1697" spans="1:42" ht="15">
      <c r="A1697"/>
      <c r="B1697"/>
      <c r="C1697"/>
      <c r="D1697"/>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row>
    <row r="1698" spans="1:42" ht="15">
      <c r="A1698"/>
      <c r="B1698"/>
      <c r="C1698"/>
      <c r="D1698"/>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row>
    <row r="1699" spans="1:42" ht="15">
      <c r="A1699"/>
      <c r="B1699"/>
      <c r="C1699"/>
      <c r="D1699"/>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row>
    <row r="1700" spans="1:42" ht="15">
      <c r="A1700"/>
      <c r="B1700"/>
      <c r="C1700"/>
      <c r="D1700"/>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row>
    <row r="1701" spans="1:42" ht="15">
      <c r="A1701"/>
      <c r="B1701"/>
      <c r="C1701"/>
      <c r="D1701"/>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row>
    <row r="1702" spans="1:42" ht="15">
      <c r="A1702"/>
      <c r="B1702"/>
      <c r="C1702"/>
      <c r="D1702"/>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row>
    <row r="1703" spans="1:42" ht="15">
      <c r="A1703"/>
      <c r="B1703"/>
      <c r="C1703"/>
      <c r="D1703"/>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row>
    <row r="1704" spans="1:42" ht="15">
      <c r="A1704"/>
      <c r="B1704"/>
      <c r="C1704"/>
      <c r="D1704"/>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row>
    <row r="1705" spans="1:42" ht="15">
      <c r="A1705"/>
      <c r="B1705"/>
      <c r="C1705"/>
      <c r="D1705"/>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row>
    <row r="1706" spans="1:42" ht="15">
      <c r="A1706"/>
      <c r="B1706"/>
      <c r="C1706"/>
      <c r="D1706"/>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row>
    <row r="1707" spans="1:42" ht="15">
      <c r="A1707"/>
      <c r="B1707"/>
      <c r="C1707"/>
      <c r="D1707"/>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row>
    <row r="1708" spans="1:42" ht="15">
      <c r="A1708"/>
      <c r="B1708"/>
      <c r="C1708"/>
      <c r="D1708"/>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row>
    <row r="1709" spans="1:42" ht="15">
      <c r="A1709"/>
      <c r="B1709"/>
      <c r="C1709"/>
      <c r="D1709"/>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row>
    <row r="1710" spans="1:42" ht="15">
      <c r="A1710"/>
      <c r="B1710"/>
      <c r="C1710"/>
      <c r="D1710"/>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row>
    <row r="1711" spans="1:42" ht="15">
      <c r="A1711"/>
      <c r="B1711"/>
      <c r="C1711"/>
      <c r="D1711"/>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row>
    <row r="1712" spans="1:42" ht="15">
      <c r="A1712"/>
      <c r="B1712"/>
      <c r="C1712"/>
      <c r="D1712"/>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row>
    <row r="1713" spans="1:42" ht="15">
      <c r="A1713"/>
      <c r="B1713"/>
      <c r="C1713"/>
      <c r="D1713"/>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row>
    <row r="1714" spans="1:42" ht="15">
      <c r="A1714"/>
      <c r="B1714"/>
      <c r="C1714"/>
      <c r="D1714"/>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row>
    <row r="1715" spans="1:42" ht="15">
      <c r="A1715"/>
      <c r="B1715"/>
      <c r="C1715"/>
      <c r="D1715"/>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row>
    <row r="1716" spans="1:42" ht="15">
      <c r="A1716"/>
      <c r="B1716"/>
      <c r="C1716"/>
      <c r="D1716"/>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row>
    <row r="1717" spans="1:42" ht="15">
      <c r="A1717"/>
      <c r="B1717"/>
      <c r="C1717"/>
      <c r="D1717"/>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row>
    <row r="1718" spans="1:42" ht="15">
      <c r="A1718"/>
      <c r="B1718"/>
      <c r="C1718"/>
      <c r="D1718"/>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row>
    <row r="1719" spans="1:42" ht="15">
      <c r="A1719"/>
      <c r="B1719"/>
      <c r="C1719"/>
      <c r="D1719"/>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row>
    <row r="1720" spans="1:42" ht="15">
      <c r="A1720"/>
      <c r="B1720"/>
      <c r="C1720"/>
      <c r="D1720"/>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row>
    <row r="1721" spans="1:42" ht="15">
      <c r="A1721"/>
      <c r="B1721"/>
      <c r="C1721"/>
      <c r="D1721"/>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row>
    <row r="1722" spans="1:42" ht="15">
      <c r="A1722"/>
      <c r="B1722"/>
      <c r="C1722"/>
      <c r="D1722"/>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row>
    <row r="1723" spans="1:42" ht="15">
      <c r="A1723"/>
      <c r="B1723"/>
      <c r="C1723"/>
      <c r="D1723"/>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row>
    <row r="1724" spans="1:42" ht="15">
      <c r="A1724"/>
      <c r="B1724"/>
      <c r="C1724"/>
      <c r="D1724"/>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row>
    <row r="1725" spans="1:42" ht="15">
      <c r="A1725"/>
      <c r="B1725"/>
      <c r="C1725"/>
      <c r="D1725"/>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row>
    <row r="1726" spans="1:42" ht="15">
      <c r="A1726"/>
      <c r="B1726"/>
      <c r="C1726"/>
      <c r="D1726"/>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row>
    <row r="1727" spans="1:42" ht="15">
      <c r="A1727"/>
      <c r="B1727"/>
      <c r="C1727"/>
      <c r="D1727"/>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row>
    <row r="1728" spans="1:42" ht="15">
      <c r="A1728"/>
      <c r="B1728"/>
      <c r="C1728"/>
      <c r="D1728"/>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row>
    <row r="1729" spans="1:42" ht="15">
      <c r="A1729"/>
      <c r="B1729"/>
      <c r="C1729"/>
      <c r="D1729"/>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row>
    <row r="1730" spans="1:42" ht="15">
      <c r="A1730"/>
      <c r="B1730"/>
      <c r="C1730"/>
      <c r="D1730"/>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row>
    <row r="1731" spans="1:42" ht="15">
      <c r="A1731"/>
      <c r="B1731"/>
      <c r="C1731"/>
      <c r="D1731"/>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row>
    <row r="1732" spans="1:42" ht="15">
      <c r="A1732"/>
      <c r="B1732"/>
      <c r="C1732"/>
      <c r="D1732"/>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row>
    <row r="1733" spans="1:42" ht="15">
      <c r="A1733"/>
      <c r="B1733"/>
      <c r="C1733"/>
      <c r="D1733"/>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row>
    <row r="1734" spans="1:42" ht="15">
      <c r="A1734"/>
      <c r="B1734"/>
      <c r="C1734"/>
      <c r="D1734"/>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row>
    <row r="1735" spans="1:42" ht="15">
      <c r="A1735"/>
      <c r="B1735"/>
      <c r="C1735"/>
      <c r="D1735"/>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row>
    <row r="1736" spans="1:42" ht="15">
      <c r="A1736"/>
      <c r="B1736"/>
      <c r="C1736"/>
      <c r="D1736"/>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row>
    <row r="1737" spans="1:42" ht="15">
      <c r="A1737"/>
      <c r="B1737"/>
      <c r="C1737"/>
      <c r="D1737"/>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row>
    <row r="1738" spans="1:42" ht="15">
      <c r="A1738"/>
      <c r="B1738"/>
      <c r="C1738"/>
      <c r="D1738"/>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row>
    <row r="1739" spans="1:42" ht="15">
      <c r="A1739"/>
      <c r="B1739"/>
      <c r="C1739"/>
      <c r="D1739"/>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row>
    <row r="1740" spans="1:42" ht="15">
      <c r="A1740"/>
      <c r="B1740"/>
      <c r="C1740"/>
      <c r="D1740"/>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row>
    <row r="1741" spans="1:42" ht="15">
      <c r="A1741"/>
      <c r="B1741"/>
      <c r="C1741"/>
      <c r="D1741"/>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row>
    <row r="1742" spans="1:42" ht="15">
      <c r="A1742"/>
      <c r="B1742"/>
      <c r="C1742"/>
      <c r="D1742"/>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row>
    <row r="1743" spans="1:42" ht="15">
      <c r="A1743"/>
      <c r="B1743"/>
      <c r="C1743"/>
      <c r="D1743"/>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row>
    <row r="1744" spans="1:42" ht="15">
      <c r="A1744"/>
      <c r="B1744"/>
      <c r="C1744"/>
      <c r="D1744"/>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row>
    <row r="1745" spans="1:42" ht="15">
      <c r="A1745"/>
      <c r="B1745"/>
      <c r="C1745"/>
      <c r="D1745"/>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row>
    <row r="1746" spans="1:42" ht="15">
      <c r="A1746"/>
      <c r="B1746"/>
      <c r="C1746"/>
      <c r="D1746"/>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row>
    <row r="1747" spans="1:42" ht="15">
      <c r="A1747"/>
      <c r="B1747"/>
      <c r="C1747"/>
      <c r="D1747"/>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row>
    <row r="1748" spans="1:42" ht="15">
      <c r="A1748"/>
      <c r="B1748"/>
      <c r="C1748"/>
      <c r="D1748"/>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row>
    <row r="1749" spans="1:42" ht="15">
      <c r="A1749"/>
      <c r="B1749"/>
      <c r="C1749"/>
      <c r="D1749"/>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row>
    <row r="1750" spans="1:42" ht="15">
      <c r="A1750"/>
      <c r="B1750"/>
      <c r="C1750"/>
      <c r="D1750"/>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row>
    <row r="1751" spans="1:42" ht="15">
      <c r="A1751"/>
      <c r="B1751"/>
      <c r="C1751"/>
      <c r="D1751"/>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row>
    <row r="1752" spans="1:42" ht="15">
      <c r="A1752"/>
      <c r="B1752"/>
      <c r="C1752"/>
      <c r="D1752"/>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row>
    <row r="1753" spans="1:42" ht="15">
      <c r="A1753"/>
      <c r="B1753"/>
      <c r="C1753"/>
      <c r="D1753"/>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row>
    <row r="1754" spans="1:42" ht="15">
      <c r="A1754"/>
      <c r="B1754"/>
      <c r="C1754"/>
      <c r="D1754"/>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row>
    <row r="1755" spans="1:42" ht="15">
      <c r="A1755"/>
      <c r="B1755"/>
      <c r="C1755"/>
      <c r="D1755"/>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row>
    <row r="1756" spans="1:42" ht="15">
      <c r="A1756"/>
      <c r="B1756"/>
      <c r="C1756"/>
      <c r="D1756"/>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row>
    <row r="1757" spans="1:42" ht="15">
      <c r="A1757"/>
      <c r="B1757"/>
      <c r="C1757"/>
      <c r="D1757"/>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row>
    <row r="1758" spans="1:42" ht="15">
      <c r="A1758"/>
      <c r="B1758"/>
      <c r="C1758"/>
      <c r="D1758"/>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row>
    <row r="1759" spans="1:42" ht="15">
      <c r="A1759"/>
      <c r="B1759"/>
      <c r="C1759"/>
      <c r="D1759"/>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row>
    <row r="1760" spans="1:42" ht="15">
      <c r="A1760"/>
      <c r="B1760"/>
      <c r="C1760"/>
      <c r="D1760"/>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row>
    <row r="1761" spans="1:42" ht="15">
      <c r="A1761"/>
      <c r="B1761"/>
      <c r="C1761"/>
      <c r="D1761"/>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row>
    <row r="1762" spans="1:42" ht="15">
      <c r="A1762"/>
      <c r="B1762"/>
      <c r="C1762"/>
      <c r="D1762"/>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row>
    <row r="1763" spans="1:42" ht="15">
      <c r="A1763"/>
      <c r="B1763"/>
      <c r="C1763"/>
      <c r="D1763"/>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row>
    <row r="1764" spans="1:42" ht="15">
      <c r="A1764"/>
      <c r="B1764"/>
      <c r="C1764"/>
      <c r="D1764"/>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row>
    <row r="1765" spans="1:42" ht="15">
      <c r="A1765"/>
      <c r="B1765"/>
      <c r="C1765"/>
      <c r="D1765"/>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row>
    <row r="1766" spans="1:42" ht="15">
      <c r="A1766"/>
      <c r="B1766"/>
      <c r="C1766"/>
      <c r="D1766"/>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row>
    <row r="1767" spans="1:42" ht="15">
      <c r="A1767"/>
      <c r="B1767"/>
      <c r="C1767"/>
      <c r="D1767"/>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row>
    <row r="1768" spans="1:42" ht="15">
      <c r="A1768"/>
      <c r="B1768"/>
      <c r="C1768"/>
      <c r="D1768"/>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row>
    <row r="1769" spans="1:42" ht="15">
      <c r="A1769"/>
      <c r="B1769"/>
      <c r="C1769"/>
      <c r="D1769"/>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row>
    <row r="1770" spans="1:42" ht="15">
      <c r="A1770"/>
      <c r="B1770"/>
      <c r="C1770"/>
      <c r="D1770"/>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row>
    <row r="1771" spans="1:42" ht="15">
      <c r="A1771"/>
      <c r="B1771"/>
      <c r="C1771"/>
      <c r="D1771"/>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row>
    <row r="1772" spans="1:42" ht="15">
      <c r="A1772"/>
      <c r="B1772"/>
      <c r="C1772"/>
      <c r="D1772"/>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row>
    <row r="1773" spans="1:42" ht="15">
      <c r="A1773"/>
      <c r="B1773"/>
      <c r="C1773"/>
      <c r="D1773"/>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row>
    <row r="1774" spans="1:42" ht="15">
      <c r="A1774"/>
      <c r="B1774"/>
      <c r="C1774"/>
      <c r="D1774"/>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row>
    <row r="1775" spans="1:42" ht="15">
      <c r="A1775"/>
      <c r="B1775"/>
      <c r="C1775"/>
      <c r="D1775"/>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row>
    <row r="1776" spans="1:42" ht="15">
      <c r="A1776"/>
      <c r="B1776"/>
      <c r="C1776"/>
      <c r="D1776"/>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row>
    <row r="1777" spans="1:42" ht="15">
      <c r="A1777"/>
      <c r="B1777"/>
      <c r="C1777"/>
      <c r="D1777"/>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row>
    <row r="1778" spans="1:42" ht="15">
      <c r="A1778"/>
      <c r="B1778"/>
      <c r="C1778"/>
      <c r="D1778"/>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row>
    <row r="1779" spans="1:42" ht="15">
      <c r="A1779"/>
      <c r="B1779"/>
      <c r="C1779"/>
      <c r="D1779"/>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row>
    <row r="1780" spans="1:42" ht="15">
      <c r="A1780"/>
      <c r="B1780"/>
      <c r="C1780"/>
      <c r="D1780"/>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row>
    <row r="1781" spans="1:42" ht="15">
      <c r="A1781"/>
      <c r="B1781"/>
      <c r="C1781"/>
      <c r="D1781"/>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row>
    <row r="1782" spans="1:42" ht="15">
      <c r="A1782"/>
      <c r="B1782"/>
      <c r="C1782"/>
      <c r="D1782"/>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row>
    <row r="1783" spans="1:42" ht="15">
      <c r="A1783"/>
      <c r="B1783"/>
      <c r="C1783"/>
      <c r="D1783"/>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row>
    <row r="1784" spans="1:42" ht="15">
      <c r="A1784"/>
      <c r="B1784"/>
      <c r="C1784"/>
      <c r="D1784"/>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row>
    <row r="1785" spans="1:42" ht="15">
      <c r="A1785"/>
      <c r="B1785"/>
      <c r="C1785"/>
      <c r="D1785"/>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row>
    <row r="1786" spans="1:42" ht="15">
      <c r="A1786"/>
      <c r="B1786"/>
      <c r="C1786"/>
      <c r="D1786"/>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row>
    <row r="1787" spans="1:42" ht="15">
      <c r="A1787"/>
      <c r="B1787"/>
      <c r="C1787"/>
      <c r="D1787"/>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row>
    <row r="1788" spans="1:42" ht="15">
      <c r="A1788"/>
      <c r="B1788"/>
      <c r="C1788"/>
      <c r="D1788"/>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row>
    <row r="1789" spans="1:42" ht="15">
      <c r="A1789"/>
      <c r="B1789"/>
      <c r="C1789"/>
      <c r="D1789"/>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row>
    <row r="1790" spans="1:42" ht="15">
      <c r="A1790"/>
      <c r="B1790"/>
      <c r="C1790"/>
      <c r="D1790"/>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row>
    <row r="1791" spans="1:42" ht="15">
      <c r="A1791"/>
      <c r="B1791"/>
      <c r="C1791"/>
      <c r="D1791"/>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row>
    <row r="1792" spans="1:42" ht="15">
      <c r="A1792"/>
      <c r="B1792"/>
      <c r="C1792"/>
      <c r="D1792"/>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row>
    <row r="1793" spans="1:42" ht="15">
      <c r="A1793"/>
      <c r="B1793"/>
      <c r="C1793"/>
      <c r="D1793"/>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row>
    <row r="1794" spans="1:42" ht="15">
      <c r="A1794"/>
      <c r="B1794"/>
      <c r="C1794"/>
      <c r="D1794"/>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row>
    <row r="1795" spans="1:42" ht="15">
      <c r="A1795"/>
      <c r="B1795"/>
      <c r="C1795"/>
      <c r="D1795"/>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row>
    <row r="1796" spans="1:42" ht="15">
      <c r="A1796"/>
      <c r="B1796"/>
      <c r="C1796"/>
      <c r="D1796"/>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row>
    <row r="1797" spans="1:42" ht="15">
      <c r="A1797"/>
      <c r="B1797"/>
      <c r="C1797"/>
      <c r="D1797"/>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row>
    <row r="1798" spans="1:42" ht="15">
      <c r="A1798"/>
      <c r="B1798"/>
      <c r="C1798"/>
      <c r="D1798"/>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row>
    <row r="1799" spans="1:42" ht="15">
      <c r="A1799"/>
      <c r="B1799"/>
      <c r="C1799"/>
      <c r="D1799"/>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row>
    <row r="1800" spans="1:42" ht="15">
      <c r="A1800"/>
      <c r="B1800"/>
      <c r="C1800"/>
      <c r="D1800"/>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row>
    <row r="1801" spans="1:42" ht="15">
      <c r="A1801"/>
      <c r="B1801"/>
      <c r="C1801"/>
      <c r="D1801"/>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row>
    <row r="1802" spans="1:42" ht="15">
      <c r="A1802"/>
      <c r="B1802"/>
      <c r="C1802"/>
      <c r="D1802"/>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row>
    <row r="1803" spans="1:42" ht="15">
      <c r="A1803"/>
      <c r="B1803"/>
      <c r="C1803"/>
      <c r="D1803"/>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row>
    <row r="1804" spans="1:42" ht="15">
      <c r="A1804"/>
      <c r="B1804"/>
      <c r="C1804"/>
      <c r="D1804"/>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row>
    <row r="1805" spans="1:42" ht="15">
      <c r="A1805"/>
      <c r="B1805"/>
      <c r="C1805"/>
      <c r="D1805"/>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row>
    <row r="1806" spans="1:42" ht="15">
      <c r="A1806"/>
      <c r="B1806"/>
      <c r="C1806"/>
      <c r="D1806"/>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row>
    <row r="1807" spans="1:42" ht="15">
      <c r="A1807"/>
      <c r="B1807"/>
      <c r="C1807"/>
      <c r="D1807"/>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row>
    <row r="1808" spans="1:42" ht="15">
      <c r="A1808"/>
      <c r="B1808"/>
      <c r="C1808"/>
      <c r="D1808"/>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row>
    <row r="1809" spans="1:42" ht="15">
      <c r="A1809"/>
      <c r="B1809"/>
      <c r="C1809"/>
      <c r="D1809"/>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row>
    <row r="1810" spans="1:42" ht="15">
      <c r="A1810"/>
      <c r="B1810"/>
      <c r="C1810"/>
      <c r="D1810"/>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row>
    <row r="1811" spans="1:42" ht="15">
      <c r="A1811"/>
      <c r="B1811"/>
      <c r="C1811"/>
      <c r="D1811"/>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row>
    <row r="1812" spans="1:42" ht="15">
      <c r="A1812"/>
      <c r="B1812"/>
      <c r="C1812"/>
      <c r="D1812"/>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row>
    <row r="1813" spans="1:42" ht="15">
      <c r="A1813"/>
      <c r="B1813"/>
      <c r="C1813"/>
      <c r="D1813"/>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row>
    <row r="1814" spans="1:42" ht="15">
      <c r="A1814"/>
      <c r="B1814"/>
      <c r="C1814"/>
      <c r="D1814"/>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row>
    <row r="1815" spans="1:42" ht="15">
      <c r="A1815"/>
      <c r="B1815"/>
      <c r="C1815"/>
      <c r="D1815"/>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row>
    <row r="1816" spans="1:42" ht="15">
      <c r="A1816"/>
      <c r="B1816"/>
      <c r="C1816"/>
      <c r="D1816"/>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row>
    <row r="1817" spans="1:42" ht="15">
      <c r="A1817"/>
      <c r="B1817"/>
      <c r="C1817"/>
      <c r="D1817"/>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row>
    <row r="1818" spans="1:42" ht="15">
      <c r="A1818"/>
      <c r="B1818"/>
      <c r="C1818"/>
      <c r="D1818"/>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row>
    <row r="1819" spans="1:42" ht="15">
      <c r="A1819"/>
      <c r="B1819"/>
      <c r="C1819"/>
      <c r="D1819"/>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row>
    <row r="1820" spans="1:42" ht="15">
      <c r="A1820"/>
      <c r="B1820"/>
      <c r="C1820"/>
      <c r="D1820"/>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row>
    <row r="1821" spans="1:42" ht="15">
      <c r="A1821"/>
      <c r="B1821"/>
      <c r="C1821"/>
      <c r="D1821"/>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row>
    <row r="1822" spans="1:42" ht="15">
      <c r="A1822"/>
      <c r="B1822"/>
      <c r="C1822"/>
      <c r="D1822"/>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row>
    <row r="1823" spans="1:42" ht="15">
      <c r="A1823"/>
      <c r="B1823"/>
      <c r="C1823"/>
      <c r="D1823"/>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row>
    <row r="1824" spans="1:42" ht="15">
      <c r="A1824"/>
      <c r="B1824"/>
      <c r="C1824"/>
      <c r="D1824"/>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row>
    <row r="1825" spans="1:42" ht="15">
      <c r="A1825"/>
      <c r="B1825"/>
      <c r="C1825"/>
      <c r="D1825"/>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row>
    <row r="1826" spans="1:42" ht="15">
      <c r="A1826"/>
      <c r="B1826"/>
      <c r="C1826"/>
      <c r="D1826"/>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row>
    <row r="1827" spans="1:42" ht="15">
      <c r="A1827"/>
      <c r="B1827"/>
      <c r="C1827"/>
      <c r="D1827"/>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row>
    <row r="1828" spans="1:42" ht="15">
      <c r="A1828"/>
      <c r="B1828"/>
      <c r="C1828"/>
      <c r="D1828"/>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row>
    <row r="1829" spans="1:42" ht="15">
      <c r="A1829"/>
      <c r="B1829"/>
      <c r="C1829"/>
      <c r="D1829"/>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row>
    <row r="1830" spans="1:42" ht="15">
      <c r="A1830"/>
      <c r="B1830"/>
      <c r="C1830"/>
      <c r="D1830"/>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row>
    <row r="1831" spans="1:42" ht="15">
      <c r="A1831"/>
      <c r="B1831"/>
      <c r="C1831"/>
      <c r="D1831"/>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row>
    <row r="1832" spans="1:42" ht="15">
      <c r="A1832"/>
      <c r="B1832"/>
      <c r="C1832"/>
      <c r="D1832"/>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row>
    <row r="1833" spans="1:42" ht="15">
      <c r="A1833"/>
      <c r="B1833"/>
      <c r="C1833"/>
      <c r="D1833"/>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row>
    <row r="1834" spans="1:42" ht="15">
      <c r="A1834"/>
      <c r="B1834"/>
      <c r="C1834"/>
      <c r="D1834"/>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row>
    <row r="1835" spans="1:42" ht="15">
      <c r="A1835"/>
      <c r="B1835"/>
      <c r="C1835"/>
      <c r="D1835"/>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row>
    <row r="1836" spans="1:42" ht="15">
      <c r="A1836"/>
      <c r="B1836"/>
      <c r="C1836"/>
      <c r="D1836"/>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row>
    <row r="1837" spans="1:42" ht="15">
      <c r="A1837"/>
      <c r="B1837"/>
      <c r="C1837"/>
      <c r="D1837"/>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row>
    <row r="1838" spans="1:42" ht="15">
      <c r="A1838"/>
      <c r="B1838"/>
      <c r="C1838"/>
      <c r="D1838"/>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row>
    <row r="1839" spans="1:42" ht="15">
      <c r="A1839"/>
      <c r="B1839"/>
      <c r="C1839"/>
      <c r="D1839"/>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row>
    <row r="1840" spans="1:42" ht="15">
      <c r="A1840"/>
      <c r="B1840"/>
      <c r="C1840"/>
      <c r="D1840"/>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row>
    <row r="1841" spans="1:42" ht="15">
      <c r="A1841"/>
      <c r="B1841"/>
      <c r="C1841"/>
      <c r="D1841"/>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row>
    <row r="1842" spans="1:42" ht="15">
      <c r="A1842"/>
      <c r="B1842"/>
      <c r="C1842"/>
      <c r="D1842"/>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row>
    <row r="1843" spans="1:42" ht="15">
      <c r="A1843"/>
      <c r="B1843"/>
      <c r="C1843"/>
      <c r="D1843"/>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row>
    <row r="1844" spans="1:42" ht="15">
      <c r="A1844"/>
      <c r="B1844"/>
      <c r="C1844"/>
      <c r="D1844"/>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row>
    <row r="1845" spans="1:42" ht="15">
      <c r="A1845"/>
      <c r="B1845"/>
      <c r="C1845"/>
      <c r="D1845"/>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row>
    <row r="1846" spans="1:42" ht="15">
      <c r="A1846"/>
      <c r="B1846"/>
      <c r="C1846"/>
      <c r="D1846"/>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row>
    <row r="1847" spans="1:42" ht="15">
      <c r="A1847"/>
      <c r="B1847"/>
      <c r="C1847"/>
      <c r="D1847"/>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row>
    <row r="1848" spans="1:42" ht="15">
      <c r="A1848"/>
      <c r="B1848"/>
      <c r="C1848"/>
      <c r="D1848"/>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row>
    <row r="1849" spans="1:42" ht="15">
      <c r="A1849"/>
      <c r="B1849"/>
      <c r="C1849"/>
      <c r="D1849"/>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row>
    <row r="1850" spans="1:42" ht="15">
      <c r="A1850"/>
      <c r="B1850"/>
      <c r="C1850"/>
      <c r="D1850"/>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row>
    <row r="1851" spans="1:42" ht="15">
      <c r="A1851"/>
      <c r="B1851"/>
      <c r="C1851"/>
      <c r="D1851"/>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row>
    <row r="1852" spans="1:42" ht="15">
      <c r="A1852"/>
      <c r="B1852"/>
      <c r="C1852"/>
      <c r="D1852"/>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row>
    <row r="1853" spans="1:42" ht="15">
      <c r="A1853"/>
      <c r="B1853"/>
      <c r="C1853"/>
      <c r="D1853"/>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row>
    <row r="1854" spans="1:42" ht="15">
      <c r="A1854"/>
      <c r="B1854"/>
      <c r="C1854"/>
      <c r="D1854"/>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row>
    <row r="1855" spans="1:42" ht="15">
      <c r="A1855"/>
      <c r="B1855"/>
      <c r="C1855"/>
      <c r="D1855"/>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row>
    <row r="1856" spans="1:42" ht="15">
      <c r="A1856"/>
      <c r="B1856"/>
      <c r="C1856"/>
      <c r="D1856"/>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row>
    <row r="1857" spans="1:42" ht="15">
      <c r="A1857"/>
      <c r="B1857"/>
      <c r="C1857"/>
      <c r="D1857"/>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row>
    <row r="1858" spans="1:42" ht="15">
      <c r="A1858"/>
      <c r="B1858"/>
      <c r="C1858"/>
      <c r="D1858"/>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row>
    <row r="1859" spans="1:42" ht="15">
      <c r="A1859"/>
      <c r="B1859"/>
      <c r="C1859"/>
      <c r="D1859"/>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row>
    <row r="1860" spans="1:42" ht="15">
      <c r="A1860"/>
      <c r="B1860"/>
      <c r="C1860"/>
      <c r="D1860"/>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row>
    <row r="1861" spans="1:42" ht="15">
      <c r="A1861"/>
      <c r="B1861"/>
      <c r="C1861"/>
      <c r="D1861"/>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row>
    <row r="1862" spans="1:42" ht="15">
      <c r="A1862"/>
      <c r="B1862"/>
      <c r="C1862"/>
      <c r="D1862"/>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row>
    <row r="1863" spans="1:42" ht="15">
      <c r="A1863"/>
      <c r="B1863"/>
      <c r="C1863"/>
      <c r="D1863"/>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row>
    <row r="1864" spans="1:42" ht="15">
      <c r="A1864"/>
      <c r="B1864"/>
      <c r="C1864"/>
      <c r="D1864"/>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row>
    <row r="1865" spans="1:42" ht="15">
      <c r="A1865"/>
      <c r="B1865"/>
      <c r="C1865"/>
      <c r="D1865"/>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row>
    <row r="1866" spans="1:42" ht="15">
      <c r="A1866"/>
      <c r="B1866"/>
      <c r="C1866"/>
      <c r="D1866"/>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row>
    <row r="1867" spans="1:42" ht="15">
      <c r="A1867"/>
      <c r="B1867"/>
      <c r="C1867"/>
      <c r="D1867"/>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row>
    <row r="1868" spans="1:42" ht="15">
      <c r="A1868"/>
      <c r="B1868"/>
      <c r="C1868"/>
      <c r="D1868"/>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row>
    <row r="1869" spans="1:42" ht="15">
      <c r="A1869"/>
      <c r="B1869"/>
      <c r="C1869"/>
      <c r="D1869"/>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row>
    <row r="1870" spans="1:42" ht="15">
      <c r="A1870"/>
      <c r="B1870"/>
      <c r="C1870"/>
      <c r="D1870"/>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row>
    <row r="1871" spans="1:42" ht="15">
      <c r="A1871"/>
      <c r="B1871"/>
      <c r="C1871"/>
      <c r="D1871"/>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row>
    <row r="1872" spans="1:42" ht="15">
      <c r="A1872"/>
      <c r="B1872"/>
      <c r="C1872"/>
      <c r="D1872"/>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row>
    <row r="1873" spans="1:42" ht="15">
      <c r="A1873"/>
      <c r="B1873"/>
      <c r="C1873"/>
      <c r="D1873"/>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row>
    <row r="1874" spans="1:42" ht="15">
      <c r="A1874"/>
      <c r="B1874"/>
      <c r="C1874"/>
      <c r="D1874"/>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row>
    <row r="1875" spans="1:42" ht="15">
      <c r="A1875"/>
      <c r="B1875"/>
      <c r="C1875"/>
      <c r="D1875"/>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row>
    <row r="1876" spans="1:42" ht="15">
      <c r="A1876"/>
      <c r="B1876"/>
      <c r="C1876"/>
      <c r="D1876"/>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row>
    <row r="1877" spans="1:42" ht="15">
      <c r="A1877"/>
      <c r="B1877"/>
      <c r="C1877"/>
      <c r="D1877"/>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row>
    <row r="1878" spans="1:42" ht="15">
      <c r="A1878"/>
      <c r="B1878"/>
      <c r="C1878"/>
      <c r="D1878"/>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row>
    <row r="1879" spans="1:42" ht="15">
      <c r="A1879"/>
      <c r="B1879"/>
      <c r="C1879"/>
      <c r="D1879"/>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row>
    <row r="1880" spans="1:42" ht="15">
      <c r="A1880"/>
      <c r="B1880"/>
      <c r="C1880"/>
      <c r="D1880"/>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row>
    <row r="1881" spans="1:42" ht="15">
      <c r="A1881"/>
      <c r="B1881"/>
      <c r="C1881"/>
      <c r="D1881"/>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row>
    <row r="1882" spans="1:42" ht="15">
      <c r="A1882"/>
      <c r="B1882"/>
      <c r="C1882"/>
      <c r="D1882"/>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row>
    <row r="1883" spans="1:42" ht="15">
      <c r="A1883"/>
      <c r="B1883"/>
      <c r="C1883"/>
      <c r="D1883"/>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row>
    <row r="1884" spans="1:42" ht="15">
      <c r="A1884"/>
      <c r="B1884"/>
      <c r="C1884"/>
      <c r="D1884"/>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row>
    <row r="1885" spans="1:42" ht="15">
      <c r="A1885"/>
      <c r="B1885"/>
      <c r="C1885"/>
      <c r="D1885"/>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row>
    <row r="1886" spans="1:42" ht="15">
      <c r="A1886"/>
      <c r="B1886"/>
      <c r="C1886"/>
      <c r="D1886"/>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row>
    <row r="1887" spans="1:42" ht="15">
      <c r="A1887"/>
      <c r="B1887"/>
      <c r="C1887"/>
      <c r="D1887"/>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row>
    <row r="1888" spans="1:42" ht="15">
      <c r="A1888"/>
      <c r="B1888"/>
      <c r="C1888"/>
      <c r="D1888"/>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row>
    <row r="1889" spans="1:42" ht="15">
      <c r="A1889"/>
      <c r="B1889"/>
      <c r="C1889"/>
      <c r="D1889"/>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row>
    <row r="1890" spans="1:42" ht="15">
      <c r="A1890"/>
      <c r="B1890"/>
      <c r="C1890"/>
      <c r="D1890"/>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row>
    <row r="1891" spans="1:42" ht="15">
      <c r="A1891"/>
      <c r="B1891"/>
      <c r="C1891"/>
      <c r="D1891"/>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row>
    <row r="1892" spans="1:42" ht="15">
      <c r="A1892"/>
      <c r="B1892"/>
      <c r="C1892"/>
      <c r="D1892"/>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row>
    <row r="1893" spans="1:42" ht="15">
      <c r="A1893"/>
      <c r="B1893"/>
      <c r="C1893"/>
      <c r="D1893"/>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row>
    <row r="1894" spans="1:42" ht="15">
      <c r="A1894"/>
      <c r="B1894"/>
      <c r="C1894"/>
      <c r="D1894"/>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row>
    <row r="1895" spans="1:42" ht="15">
      <c r="A1895"/>
      <c r="B1895"/>
      <c r="C1895"/>
      <c r="D1895"/>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row>
    <row r="1896" spans="1:42" ht="15">
      <c r="A1896"/>
      <c r="B1896"/>
      <c r="C1896"/>
      <c r="D1896"/>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row>
    <row r="1897" spans="1:42" ht="15">
      <c r="A1897"/>
      <c r="B1897"/>
      <c r="C1897"/>
      <c r="D1897"/>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row>
    <row r="1898" spans="1:42" ht="15">
      <c r="A1898"/>
      <c r="B1898"/>
      <c r="C1898"/>
      <c r="D1898"/>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row>
    <row r="1899" spans="1:42" ht="15">
      <c r="A1899"/>
      <c r="B1899"/>
      <c r="C1899"/>
      <c r="D1899"/>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row>
    <row r="1900" spans="1:42" ht="15">
      <c r="A1900"/>
      <c r="B1900"/>
      <c r="C1900"/>
      <c r="D1900"/>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row>
    <row r="1901" spans="1:42" ht="15">
      <c r="A1901"/>
      <c r="B1901"/>
      <c r="C1901"/>
      <c r="D1901"/>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row>
    <row r="1902" spans="1:42" ht="15">
      <c r="A1902"/>
      <c r="B1902"/>
      <c r="C1902"/>
      <c r="D1902"/>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row>
    <row r="1903" spans="1:42" ht="15">
      <c r="A1903"/>
      <c r="B1903"/>
      <c r="C1903"/>
      <c r="D1903"/>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row>
    <row r="1904" spans="1:42" ht="15">
      <c r="A1904"/>
      <c r="B1904"/>
      <c r="C1904"/>
      <c r="D1904"/>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row>
    <row r="1905" spans="1:42" ht="15">
      <c r="A1905"/>
      <c r="B1905"/>
      <c r="C1905"/>
      <c r="D1905"/>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row>
    <row r="1906" spans="1:42" ht="15">
      <c r="A1906"/>
      <c r="B1906"/>
      <c r="C1906"/>
      <c r="D1906"/>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row>
    <row r="1907" spans="1:42" ht="15">
      <c r="A1907"/>
      <c r="B1907"/>
      <c r="C1907"/>
      <c r="D1907"/>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row>
    <row r="1908" spans="1:42" ht="15">
      <c r="A1908"/>
      <c r="B1908"/>
      <c r="C1908"/>
      <c r="D1908"/>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row>
    <row r="1909" spans="1:42" ht="15">
      <c r="A1909"/>
      <c r="B1909"/>
      <c r="C1909"/>
      <c r="D1909"/>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row>
    <row r="1910" spans="1:42" ht="15">
      <c r="A1910"/>
      <c r="B1910"/>
      <c r="C1910"/>
      <c r="D1910"/>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row>
    <row r="1911" spans="1:42" ht="15">
      <c r="A1911"/>
      <c r="B1911"/>
      <c r="C1911"/>
      <c r="D1911"/>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row>
    <row r="1912" spans="1:42" ht="15">
      <c r="A1912"/>
      <c r="B1912"/>
      <c r="C1912"/>
      <c r="D1912"/>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row>
    <row r="1913" spans="1:42" ht="15">
      <c r="A1913"/>
      <c r="B1913"/>
      <c r="C1913"/>
      <c r="D1913"/>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row>
    <row r="1914" spans="1:42" ht="15">
      <c r="A1914"/>
      <c r="B1914"/>
      <c r="C1914"/>
      <c r="D1914"/>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row>
    <row r="1915" spans="1:42" ht="15">
      <c r="A1915"/>
      <c r="B1915"/>
      <c r="C1915"/>
      <c r="D1915"/>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row>
    <row r="1916" spans="1:42" ht="15">
      <c r="A1916"/>
      <c r="B1916"/>
      <c r="C1916"/>
      <c r="D1916"/>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row>
    <row r="1917" spans="1:42" ht="15">
      <c r="A1917"/>
      <c r="B1917"/>
      <c r="C1917"/>
      <c r="D1917"/>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row>
    <row r="1918" spans="1:42" ht="15">
      <c r="A1918"/>
      <c r="B1918"/>
      <c r="C1918"/>
      <c r="D1918"/>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row>
    <row r="1919" spans="1:42" ht="15">
      <c r="A1919"/>
      <c r="B1919"/>
      <c r="C1919"/>
      <c r="D1919"/>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row>
    <row r="1920" spans="1:42" ht="15">
      <c r="A1920"/>
      <c r="B1920"/>
      <c r="C1920"/>
      <c r="D1920"/>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row>
    <row r="1921" spans="1:42" ht="15">
      <c r="A1921"/>
      <c r="B1921"/>
      <c r="C1921"/>
      <c r="D1921"/>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row>
    <row r="1922" spans="1:42" ht="15">
      <c r="A1922"/>
      <c r="B1922"/>
      <c r="C1922"/>
      <c r="D1922"/>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row>
    <row r="1923" spans="1:42" ht="15">
      <c r="A1923"/>
      <c r="B1923"/>
      <c r="C1923"/>
      <c r="D1923"/>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row>
    <row r="1924" spans="1:42" ht="15">
      <c r="A1924"/>
      <c r="B1924"/>
      <c r="C1924"/>
      <c r="D1924"/>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row>
    <row r="1925" spans="1:42" ht="15">
      <c r="A1925"/>
      <c r="B1925"/>
      <c r="C1925"/>
      <c r="D1925"/>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row>
    <row r="1926" spans="1:42" ht="15">
      <c r="A1926"/>
      <c r="B1926"/>
      <c r="C1926"/>
      <c r="D1926"/>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row>
    <row r="1927" spans="1:42" ht="15">
      <c r="A1927"/>
      <c r="B1927"/>
      <c r="C1927"/>
      <c r="D1927"/>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row>
    <row r="1928" spans="1:42" ht="15">
      <c r="A1928"/>
      <c r="B1928"/>
      <c r="C1928"/>
      <c r="D1928"/>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row>
    <row r="1929" spans="1:42" ht="15">
      <c r="A1929"/>
      <c r="B1929"/>
      <c r="C1929"/>
      <c r="D1929"/>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row>
    <row r="1930" spans="1:42" ht="15">
      <c r="A1930"/>
      <c r="B1930"/>
      <c r="C1930"/>
      <c r="D1930"/>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row>
    <row r="1931" spans="1:42" ht="15">
      <c r="A1931"/>
      <c r="B1931"/>
      <c r="C1931"/>
      <c r="D1931"/>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row>
    <row r="1932" spans="1:42" ht="15">
      <c r="A1932"/>
      <c r="B1932"/>
      <c r="C1932"/>
      <c r="D1932"/>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row>
    <row r="1933" spans="1:42" ht="15">
      <c r="A1933"/>
      <c r="B1933"/>
      <c r="C1933"/>
      <c r="D1933"/>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row>
    <row r="1934" spans="1:42" ht="15">
      <c r="A1934"/>
      <c r="B1934"/>
      <c r="C1934"/>
      <c r="D1934"/>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row>
    <row r="1935" spans="1:42" ht="15">
      <c r="A1935"/>
      <c r="B1935"/>
      <c r="C1935"/>
      <c r="D1935"/>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row>
    <row r="1936" spans="1:42" ht="15">
      <c r="A1936"/>
      <c r="B1936"/>
      <c r="C1936"/>
      <c r="D1936"/>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row>
    <row r="1937" spans="1:42" ht="15">
      <c r="A1937"/>
      <c r="B1937"/>
      <c r="C1937"/>
      <c r="D1937"/>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row>
    <row r="1938" spans="1:42" ht="15">
      <c r="A1938"/>
      <c r="B1938"/>
      <c r="C1938"/>
      <c r="D1938"/>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row>
    <row r="1939" spans="1:42" ht="15">
      <c r="A1939"/>
      <c r="B1939"/>
      <c r="C1939"/>
      <c r="D1939"/>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row>
    <row r="1940" spans="1:42" ht="15">
      <c r="A1940"/>
      <c r="B1940"/>
      <c r="C1940"/>
      <c r="D1940"/>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row>
    <row r="1941" spans="1:42" ht="15">
      <c r="A1941"/>
      <c r="B1941"/>
      <c r="C1941"/>
      <c r="D1941"/>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row>
    <row r="1942" spans="1:42" ht="15">
      <c r="A1942"/>
      <c r="B1942"/>
      <c r="C1942"/>
      <c r="D1942"/>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row>
    <row r="1943" spans="1:42" ht="15">
      <c r="A1943"/>
      <c r="B1943"/>
      <c r="C1943"/>
      <c r="D1943"/>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row>
    <row r="1944" spans="1:42" ht="15">
      <c r="A1944"/>
      <c r="B1944"/>
      <c r="C1944"/>
      <c r="D1944"/>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row>
    <row r="1945" spans="1:42" ht="15">
      <c r="A1945"/>
      <c r="B1945"/>
      <c r="C1945"/>
      <c r="D1945"/>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row>
    <row r="1946" spans="1:42" ht="15">
      <c r="A1946"/>
      <c r="B1946"/>
      <c r="C1946"/>
      <c r="D1946"/>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row>
    <row r="1947" spans="1:42" ht="15">
      <c r="A1947"/>
      <c r="B1947"/>
      <c r="C1947"/>
      <c r="D1947"/>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row>
    <row r="1948" spans="1:42" ht="15">
      <c r="A1948"/>
      <c r="B1948"/>
      <c r="C1948"/>
      <c r="D1948"/>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row>
    <row r="1949" spans="1:42" ht="15">
      <c r="A1949"/>
      <c r="B1949"/>
      <c r="C1949"/>
      <c r="D1949"/>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row>
    <row r="1950" spans="1:42" ht="15">
      <c r="A1950"/>
      <c r="B1950"/>
      <c r="C1950"/>
      <c r="D1950"/>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row>
    <row r="1951" spans="1:42" ht="15">
      <c r="A1951"/>
      <c r="B1951"/>
      <c r="C1951"/>
      <c r="D1951"/>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row>
    <row r="1952" spans="1:42" ht="15">
      <c r="A1952"/>
      <c r="B1952"/>
      <c r="C1952"/>
      <c r="D1952"/>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row>
    <row r="1953" spans="1:42" ht="15">
      <c r="A1953"/>
      <c r="B1953"/>
      <c r="C1953"/>
      <c r="D1953"/>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row>
    <row r="1954" spans="1:42" ht="15">
      <c r="A1954"/>
      <c r="B1954"/>
      <c r="C1954"/>
      <c r="D1954"/>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row>
    <row r="1955" spans="1:42" ht="15">
      <c r="A1955"/>
      <c r="B1955"/>
      <c r="C1955"/>
      <c r="D1955"/>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row>
    <row r="1956" spans="1:42" ht="15">
      <c r="A1956"/>
      <c r="B1956"/>
      <c r="C1956"/>
      <c r="D1956"/>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row>
    <row r="1957" spans="1:42" ht="15">
      <c r="A1957"/>
      <c r="B1957"/>
      <c r="C1957"/>
      <c r="D1957"/>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row>
    <row r="1958" spans="1:42" ht="15">
      <c r="A1958"/>
      <c r="B1958"/>
      <c r="C1958"/>
      <c r="D1958"/>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row>
    <row r="1959" spans="1:42" ht="15">
      <c r="A1959"/>
      <c r="B1959"/>
      <c r="C1959"/>
      <c r="D1959"/>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row>
    <row r="1960" spans="1:42" ht="15">
      <c r="A1960"/>
      <c r="B1960"/>
      <c r="C1960"/>
      <c r="D1960"/>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row>
    <row r="1961" spans="1:42" ht="15">
      <c r="A1961"/>
      <c r="B1961"/>
      <c r="C1961"/>
      <c r="D1961"/>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row>
    <row r="1962" spans="1:42" ht="15">
      <c r="A1962"/>
      <c r="B1962"/>
      <c r="C1962"/>
      <c r="D1962"/>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row>
    <row r="1963" spans="1:42" ht="15">
      <c r="A1963"/>
      <c r="B1963"/>
      <c r="C1963"/>
      <c r="D1963"/>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row>
    <row r="1964" spans="1:42" ht="15">
      <c r="A1964"/>
      <c r="B1964"/>
      <c r="C1964"/>
      <c r="D1964"/>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row>
    <row r="1965" spans="1:42" ht="15">
      <c r="A1965"/>
      <c r="B1965"/>
      <c r="C1965"/>
      <c r="D1965"/>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row>
    <row r="1966" spans="1:42" ht="15">
      <c r="A1966"/>
      <c r="B1966"/>
      <c r="C1966"/>
      <c r="D1966"/>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row>
    <row r="1967" spans="1:42" ht="15">
      <c r="A1967"/>
      <c r="B1967"/>
      <c r="C1967"/>
      <c r="D1967"/>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row>
    <row r="1968" spans="1:42" ht="15">
      <c r="A1968"/>
      <c r="B1968"/>
      <c r="C1968"/>
      <c r="D1968"/>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row>
    <row r="1969" spans="1:42" ht="15">
      <c r="A1969"/>
      <c r="B1969"/>
      <c r="C1969"/>
      <c r="D1969"/>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row>
    <row r="1970" spans="1:42" ht="15">
      <c r="A1970"/>
      <c r="B1970"/>
      <c r="C1970"/>
      <c r="D1970"/>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row>
    <row r="1971" spans="1:42" ht="15">
      <c r="A1971"/>
      <c r="B1971"/>
      <c r="C1971"/>
      <c r="D1971"/>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row>
    <row r="1972" spans="1:42" ht="15">
      <c r="A1972"/>
      <c r="B1972"/>
      <c r="C1972"/>
      <c r="D1972"/>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row>
    <row r="1973" spans="1:42" ht="15">
      <c r="A1973"/>
      <c r="B1973"/>
      <c r="C1973"/>
      <c r="D1973"/>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row>
    <row r="1974" spans="1:42" ht="15">
      <c r="A1974"/>
      <c r="B1974"/>
      <c r="C1974"/>
      <c r="D1974"/>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row>
    <row r="1975" spans="1:42" ht="15">
      <c r="A1975"/>
      <c r="B1975"/>
      <c r="C1975"/>
      <c r="D1975"/>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row>
    <row r="1976" spans="1:42" ht="15">
      <c r="A1976"/>
      <c r="B1976"/>
      <c r="C1976"/>
      <c r="D1976"/>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row>
    <row r="1977" spans="1:42" ht="15">
      <c r="A1977"/>
      <c r="B1977"/>
      <c r="C1977"/>
      <c r="D1977"/>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row>
    <row r="1978" spans="1:42" ht="15">
      <c r="A1978"/>
      <c r="B1978"/>
      <c r="C1978"/>
      <c r="D1978"/>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row>
    <row r="1979" spans="1:42" ht="15">
      <c r="A1979"/>
      <c r="B1979"/>
      <c r="C1979"/>
      <c r="D1979"/>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row>
    <row r="1980" spans="1:42" ht="15">
      <c r="A1980"/>
      <c r="B1980"/>
      <c r="C1980"/>
      <c r="D1980"/>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row>
    <row r="1981" spans="1:42" ht="15">
      <c r="A1981"/>
      <c r="B1981"/>
      <c r="C1981"/>
      <c r="D1981"/>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row>
    <row r="1982" spans="1:42" ht="15">
      <c r="A1982"/>
      <c r="B1982"/>
      <c r="C1982"/>
      <c r="D1982"/>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row>
    <row r="1983" spans="1:42" ht="15">
      <c r="A1983"/>
      <c r="B1983"/>
      <c r="C1983"/>
      <c r="D1983"/>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row>
    <row r="1984" spans="1:42" ht="15">
      <c r="A1984"/>
      <c r="B1984"/>
      <c r="C1984"/>
      <c r="D1984"/>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row>
    <row r="1985" spans="1:42" ht="15">
      <c r="A1985"/>
      <c r="B1985"/>
      <c r="C1985"/>
      <c r="D1985"/>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row>
    <row r="1986" spans="1:42" ht="15">
      <c r="A1986"/>
      <c r="B1986"/>
      <c r="C1986"/>
      <c r="D1986"/>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row>
    <row r="1987" spans="1:42" ht="15">
      <c r="A1987"/>
      <c r="B1987"/>
      <c r="C1987"/>
      <c r="D1987"/>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row>
    <row r="1988" spans="1:42" ht="15">
      <c r="A1988"/>
      <c r="B1988"/>
      <c r="C1988"/>
      <c r="D1988"/>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row>
    <row r="1989" spans="1:42" ht="15">
      <c r="A1989"/>
      <c r="B1989"/>
      <c r="C1989"/>
      <c r="D1989"/>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row>
    <row r="1990" spans="1:42" ht="15">
      <c r="A1990"/>
      <c r="B1990"/>
      <c r="C1990"/>
      <c r="D1990"/>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row>
    <row r="1991" spans="1:42" ht="15">
      <c r="A1991"/>
      <c r="B1991"/>
      <c r="C1991"/>
      <c r="D1991"/>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row>
    <row r="1992" spans="1:42" ht="15">
      <c r="A1992"/>
      <c r="B1992"/>
      <c r="C1992"/>
      <c r="D1992"/>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row>
    <row r="1993" spans="1:42" ht="15">
      <c r="A1993"/>
      <c r="B1993"/>
      <c r="C1993"/>
      <c r="D1993"/>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row>
    <row r="1994" spans="1:42" ht="15">
      <c r="A1994"/>
      <c r="B1994"/>
      <c r="C1994"/>
      <c r="D1994"/>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row>
    <row r="1995" spans="1:42" ht="15">
      <c r="A1995"/>
      <c r="B1995"/>
      <c r="C1995"/>
      <c r="D1995"/>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row>
    <row r="1996" spans="1:42" ht="15">
      <c r="A1996"/>
      <c r="B1996"/>
      <c r="C1996"/>
      <c r="D1996"/>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row>
    <row r="1997" spans="1:42" ht="15">
      <c r="A1997"/>
      <c r="B1997"/>
      <c r="C1997"/>
      <c r="D1997"/>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row>
    <row r="1998" spans="1:42" ht="15">
      <c r="A1998"/>
      <c r="B1998"/>
      <c r="C1998"/>
      <c r="D1998"/>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row>
    <row r="1999" spans="1:42" ht="15">
      <c r="A1999"/>
      <c r="B1999"/>
      <c r="C1999"/>
      <c r="D1999"/>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row>
    <row r="2000" spans="1:42" ht="15">
      <c r="A2000"/>
      <c r="B2000"/>
      <c r="C2000"/>
      <c r="D2000"/>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row>
    <row r="2001" spans="1:42" ht="15">
      <c r="A2001"/>
      <c r="B2001"/>
      <c r="C2001"/>
      <c r="D2001"/>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row>
    <row r="2002" spans="1:42" ht="15">
      <c r="A2002"/>
      <c r="B2002"/>
      <c r="C2002"/>
      <c r="D2002"/>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row>
    <row r="2003" spans="1:42" ht="15">
      <c r="A2003"/>
      <c r="B2003"/>
      <c r="C2003"/>
      <c r="D2003"/>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row>
    <row r="2004" spans="1:42" ht="15">
      <c r="A2004"/>
      <c r="B2004"/>
      <c r="C2004"/>
      <c r="D2004"/>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row>
    <row r="2005" spans="1:42" ht="15">
      <c r="A2005"/>
      <c r="B2005"/>
      <c r="C2005"/>
      <c r="D2005"/>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row>
    <row r="2006" spans="1:42" ht="15">
      <c r="A2006"/>
      <c r="B2006"/>
      <c r="C2006"/>
      <c r="D2006"/>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row>
    <row r="2007" spans="1:42" ht="15">
      <c r="A2007"/>
      <c r="B2007"/>
      <c r="C2007"/>
      <c r="D2007"/>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row>
    <row r="2008" spans="1:42" ht="15">
      <c r="A2008"/>
      <c r="B2008"/>
      <c r="C2008"/>
      <c r="D2008"/>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row>
    <row r="2009" spans="1:42" ht="15">
      <c r="A2009"/>
      <c r="B2009"/>
      <c r="C2009"/>
      <c r="D2009"/>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row>
    <row r="2010" spans="1:42" ht="15">
      <c r="A2010"/>
      <c r="B2010"/>
      <c r="C2010"/>
      <c r="D2010"/>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row>
    <row r="2011" spans="1:42" ht="15">
      <c r="A2011"/>
      <c r="B2011"/>
      <c r="C2011"/>
      <c r="D2011"/>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row>
    <row r="2012" spans="1:42" ht="15">
      <c r="A2012"/>
      <c r="B2012"/>
      <c r="C2012"/>
      <c r="D2012"/>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row>
    <row r="2013" spans="1:42" ht="15">
      <c r="A2013"/>
      <c r="B2013"/>
      <c r="C2013"/>
      <c r="D2013"/>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row>
    <row r="2014" spans="1:42" ht="15">
      <c r="A2014"/>
      <c r="B2014"/>
      <c r="C2014"/>
      <c r="D2014"/>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row>
    <row r="2015" spans="1:42" ht="15">
      <c r="A2015"/>
      <c r="B2015"/>
      <c r="C2015"/>
      <c r="D2015"/>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row>
    <row r="2016" spans="1:42" ht="15">
      <c r="A2016"/>
      <c r="B2016"/>
      <c r="C2016"/>
      <c r="D2016"/>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row>
    <row r="2017" spans="1:42" ht="15">
      <c r="A2017"/>
      <c r="B2017"/>
      <c r="C2017"/>
      <c r="D2017"/>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row>
    <row r="2018" spans="1:42" ht="15">
      <c r="A2018"/>
      <c r="B2018"/>
      <c r="C2018"/>
      <c r="D2018"/>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row>
    <row r="2019" spans="1:42" ht="15">
      <c r="A2019"/>
      <c r="B2019"/>
      <c r="C2019"/>
      <c r="D2019"/>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row>
    <row r="2020" spans="1:42" ht="15">
      <c r="A2020"/>
      <c r="B2020"/>
      <c r="C2020"/>
      <c r="D2020"/>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row>
    <row r="2021" spans="1:42" ht="15">
      <c r="A2021"/>
      <c r="B2021"/>
      <c r="C2021"/>
      <c r="D2021"/>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row>
    <row r="2022" spans="1:42" ht="15">
      <c r="A2022"/>
      <c r="B2022"/>
      <c r="C2022"/>
      <c r="D2022"/>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row>
    <row r="2023" spans="1:42" ht="15">
      <c r="A2023"/>
      <c r="B2023"/>
      <c r="C2023"/>
      <c r="D2023"/>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row>
    <row r="2024" spans="1:42" ht="15">
      <c r="A2024"/>
      <c r="B2024"/>
      <c r="C2024"/>
      <c r="D2024"/>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row>
    <row r="2025" spans="1:42" ht="15">
      <c r="A2025"/>
      <c r="B2025"/>
      <c r="C2025"/>
      <c r="D2025"/>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row>
    <row r="2026" spans="1:42" ht="15">
      <c r="A2026"/>
      <c r="B2026"/>
      <c r="C2026"/>
      <c r="D2026"/>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row>
    <row r="2027" spans="1:42" ht="15">
      <c r="A2027"/>
      <c r="B2027"/>
      <c r="C2027"/>
      <c r="D2027"/>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row>
    <row r="2028" spans="1:42" ht="15">
      <c r="A2028"/>
      <c r="B2028"/>
      <c r="C2028"/>
      <c r="D2028"/>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row>
    <row r="2029" spans="1:42" ht="15">
      <c r="A2029"/>
      <c r="B2029"/>
      <c r="C2029"/>
      <c r="D2029"/>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row>
    <row r="2030" spans="1:42" ht="15">
      <c r="A2030"/>
      <c r="B2030"/>
      <c r="C2030"/>
      <c r="D2030"/>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row>
    <row r="2031" spans="1:42" ht="15">
      <c r="A2031"/>
      <c r="B2031"/>
      <c r="C2031"/>
      <c r="D2031"/>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row>
    <row r="2032" spans="1:42" ht="15">
      <c r="A2032"/>
      <c r="B2032"/>
      <c r="C2032"/>
      <c r="D2032"/>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row>
    <row r="2033" spans="1:42" ht="15">
      <c r="A2033"/>
      <c r="B2033"/>
      <c r="C2033"/>
      <c r="D2033"/>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row>
    <row r="2034" spans="1:42" ht="15">
      <c r="A2034"/>
      <c r="B2034"/>
      <c r="C2034"/>
      <c r="D2034"/>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row>
    <row r="2035" spans="1:42" ht="15">
      <c r="A2035"/>
      <c r="B2035"/>
      <c r="C2035"/>
      <c r="D2035"/>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row>
    <row r="2036" spans="1:42" ht="15">
      <c r="A2036"/>
      <c r="B2036"/>
      <c r="C2036"/>
      <c r="D2036"/>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row>
    <row r="2037" spans="1:42" ht="15">
      <c r="A2037"/>
      <c r="B2037"/>
      <c r="C2037"/>
      <c r="D2037"/>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row>
    <row r="2038" spans="1:42" ht="15">
      <c r="A2038"/>
      <c r="B2038"/>
      <c r="C2038"/>
      <c r="D2038"/>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row>
    <row r="2039" spans="1:42" ht="15">
      <c r="A2039"/>
      <c r="B2039"/>
      <c r="C2039"/>
      <c r="D2039"/>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row>
    <row r="2040" spans="1:42" ht="15">
      <c r="A2040"/>
      <c r="B2040"/>
      <c r="C2040"/>
      <c r="D2040"/>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row>
    <row r="2041" spans="1:42" ht="15">
      <c r="A2041"/>
      <c r="B2041"/>
      <c r="C2041"/>
      <c r="D2041"/>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row>
    <row r="2042" spans="1:42" ht="15">
      <c r="A2042"/>
      <c r="B2042"/>
      <c r="C2042"/>
      <c r="D2042"/>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row>
    <row r="2043" spans="1:42" ht="15">
      <c r="A2043"/>
      <c r="B2043"/>
      <c r="C2043"/>
      <c r="D2043"/>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row>
    <row r="2044" spans="1:42" ht="15">
      <c r="A2044"/>
      <c r="B2044"/>
      <c r="C2044"/>
      <c r="D2044"/>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row>
    <row r="2045" spans="1:42" ht="15">
      <c r="A2045"/>
      <c r="B2045"/>
      <c r="C2045"/>
      <c r="D2045"/>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row>
    <row r="2046" spans="1:42" ht="15">
      <c r="A2046"/>
      <c r="B2046"/>
      <c r="C2046"/>
      <c r="D2046"/>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row>
    <row r="2047" spans="1:42" ht="15">
      <c r="A2047"/>
      <c r="B2047"/>
      <c r="C2047"/>
      <c r="D2047"/>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row>
    <row r="2048" spans="1:42" ht="15">
      <c r="A2048"/>
      <c r="B2048"/>
      <c r="C2048"/>
      <c r="D2048"/>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row>
    <row r="2049" spans="1:42" ht="15">
      <c r="A2049"/>
      <c r="B2049"/>
      <c r="C2049"/>
      <c r="D2049"/>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row>
    <row r="2050" spans="1:42" ht="15">
      <c r="A2050"/>
      <c r="B2050"/>
      <c r="C2050"/>
      <c r="D2050"/>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row>
    <row r="2051" spans="1:42" ht="15">
      <c r="A2051"/>
      <c r="B2051"/>
      <c r="C2051"/>
      <c r="D2051"/>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row>
    <row r="2052" spans="1:42" ht="15">
      <c r="A2052"/>
      <c r="B2052"/>
      <c r="C2052"/>
      <c r="D2052"/>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row>
    <row r="2053" spans="1:42" ht="15">
      <c r="A2053"/>
      <c r="B2053"/>
      <c r="C2053"/>
      <c r="D2053"/>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row>
    <row r="2054" spans="1:42" ht="15">
      <c r="A2054"/>
      <c r="B2054"/>
      <c r="C2054"/>
      <c r="D2054"/>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row>
    <row r="2055" spans="1:42" ht="15">
      <c r="A2055"/>
      <c r="B2055"/>
      <c r="C2055"/>
      <c r="D2055"/>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row>
    <row r="2056" spans="1:42" ht="15">
      <c r="A2056"/>
      <c r="B2056"/>
      <c r="C2056"/>
      <c r="D2056"/>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row>
    <row r="2057" spans="1:42" ht="15">
      <c r="A2057"/>
      <c r="B2057"/>
      <c r="C2057"/>
      <c r="D2057"/>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row>
    <row r="2058" spans="1:42" ht="15">
      <c r="A2058"/>
      <c r="B2058"/>
      <c r="C2058"/>
      <c r="D2058"/>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row>
    <row r="2059" spans="1:42" ht="15">
      <c r="A2059"/>
      <c r="B2059"/>
      <c r="C2059"/>
      <c r="D2059"/>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row>
    <row r="2060" spans="1:42" ht="15">
      <c r="A2060"/>
      <c r="B2060"/>
      <c r="C2060"/>
      <c r="D2060"/>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row>
    <row r="2061" spans="1:42" ht="15">
      <c r="A2061"/>
      <c r="B2061"/>
      <c r="C2061"/>
      <c r="D2061"/>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row>
    <row r="2062" spans="1:42" ht="15">
      <c r="A2062"/>
      <c r="B2062"/>
      <c r="C2062"/>
      <c r="D2062"/>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row>
    <row r="2063" spans="1:42" ht="15">
      <c r="A2063"/>
      <c r="B2063"/>
      <c r="C2063"/>
      <c r="D2063"/>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row>
    <row r="2064" spans="1:42" ht="15">
      <c r="A2064"/>
      <c r="B2064"/>
      <c r="C2064"/>
      <c r="D2064"/>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row>
    <row r="2065" spans="1:42" ht="15">
      <c r="A2065"/>
      <c r="B2065"/>
      <c r="C2065"/>
      <c r="D2065"/>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row>
    <row r="2066" spans="1:42" ht="15">
      <c r="A2066"/>
      <c r="B2066"/>
      <c r="C2066"/>
      <c r="D2066"/>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row>
    <row r="2067" spans="1:42" ht="15">
      <c r="A2067"/>
      <c r="B2067"/>
      <c r="C2067"/>
      <c r="D2067"/>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row>
    <row r="2068" spans="1:42" ht="15">
      <c r="A2068"/>
      <c r="B2068"/>
      <c r="C2068"/>
      <c r="D2068"/>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row>
    <row r="2069" spans="1:42" ht="15">
      <c r="A2069"/>
      <c r="B2069"/>
      <c r="C2069"/>
      <c r="D2069"/>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row>
    <row r="2070" spans="1:42" ht="15">
      <c r="A2070"/>
      <c r="B2070"/>
      <c r="C2070"/>
      <c r="D2070"/>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row>
    <row r="2071" spans="1:42" ht="15">
      <c r="A2071"/>
      <c r="B2071"/>
      <c r="C2071"/>
      <c r="D2071"/>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row>
    <row r="2072" spans="1:42" ht="15">
      <c r="A2072"/>
      <c r="B2072"/>
      <c r="C2072"/>
      <c r="D2072"/>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row>
    <row r="2073" spans="1:42" ht="15">
      <c r="A2073"/>
      <c r="B2073"/>
      <c r="C2073"/>
      <c r="D2073"/>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row>
    <row r="2074" spans="1:42" ht="15">
      <c r="A2074"/>
      <c r="B2074"/>
      <c r="C2074"/>
      <c r="D2074"/>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row>
    <row r="2075" spans="1:42" ht="15">
      <c r="A2075"/>
      <c r="B2075"/>
      <c r="C2075"/>
      <c r="D2075"/>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row>
    <row r="2076" spans="1:42" ht="15">
      <c r="A2076"/>
      <c r="B2076"/>
      <c r="C2076"/>
      <c r="D2076"/>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row>
    <row r="2077" spans="1:42" ht="15">
      <c r="A2077"/>
      <c r="B2077"/>
      <c r="C2077"/>
      <c r="D2077"/>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row>
    <row r="2078" spans="1:42" ht="15">
      <c r="A2078"/>
      <c r="B2078"/>
      <c r="C2078"/>
      <c r="D2078"/>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row>
    <row r="2079" spans="1:42" ht="15">
      <c r="A2079"/>
      <c r="B2079"/>
      <c r="C2079"/>
      <c r="D2079"/>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row>
    <row r="2080" spans="1:42" ht="15">
      <c r="A2080"/>
      <c r="B2080"/>
      <c r="C2080"/>
      <c r="D2080"/>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row>
    <row r="2081" spans="1:42" ht="15">
      <c r="A2081"/>
      <c r="B2081"/>
      <c r="C2081"/>
      <c r="D2081"/>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row>
    <row r="2082" spans="1:42" ht="15">
      <c r="A2082"/>
      <c r="B2082"/>
      <c r="C2082"/>
      <c r="D2082"/>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row>
    <row r="2083" spans="1:42" ht="15">
      <c r="A2083"/>
      <c r="B2083"/>
      <c r="C2083"/>
      <c r="D2083"/>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row>
    <row r="2084" spans="1:42" ht="15">
      <c r="A2084"/>
      <c r="B2084"/>
      <c r="C2084"/>
      <c r="D2084"/>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row>
    <row r="2085" spans="1:42" ht="15">
      <c r="A2085"/>
      <c r="B2085"/>
      <c r="C2085"/>
      <c r="D2085"/>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row>
    <row r="2086" spans="1:42" ht="15">
      <c r="A2086"/>
      <c r="B2086"/>
      <c r="C2086"/>
      <c r="D2086"/>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row>
    <row r="2087" spans="1:42" ht="15">
      <c r="A2087"/>
      <c r="B2087"/>
      <c r="C2087"/>
      <c r="D2087"/>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row>
    <row r="2088" spans="1:42" ht="15">
      <c r="A2088"/>
      <c r="B2088"/>
      <c r="C2088"/>
      <c r="D2088"/>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row>
    <row r="2089" spans="1:42" ht="15">
      <c r="A2089"/>
      <c r="B2089"/>
      <c r="C2089"/>
      <c r="D2089"/>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row>
    <row r="2090" spans="1:42" ht="15">
      <c r="A2090"/>
      <c r="B2090"/>
      <c r="C2090"/>
      <c r="D2090"/>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row>
    <row r="2091" spans="1:42" ht="15">
      <c r="A2091"/>
      <c r="B2091"/>
      <c r="C2091"/>
      <c r="D2091"/>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row>
    <row r="2092" spans="1:42" ht="15">
      <c r="A2092"/>
      <c r="B2092"/>
      <c r="C2092"/>
      <c r="D2092"/>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row>
    <row r="2093" spans="1:42" ht="15">
      <c r="A2093"/>
      <c r="B2093"/>
      <c r="C2093"/>
      <c r="D2093"/>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row>
    <row r="2094" spans="1:42" ht="15">
      <c r="A2094"/>
      <c r="B2094"/>
      <c r="C2094"/>
      <c r="D2094"/>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row>
    <row r="2095" spans="1:42" ht="15">
      <c r="A2095"/>
      <c r="B2095"/>
      <c r="C2095"/>
      <c r="D2095"/>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row>
    <row r="2096" spans="1:42" ht="15">
      <c r="A2096"/>
      <c r="B2096"/>
      <c r="C2096"/>
      <c r="D2096"/>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row>
    <row r="2097" spans="1:42" ht="15">
      <c r="A2097"/>
      <c r="B2097"/>
      <c r="C2097"/>
      <c r="D2097"/>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row>
    <row r="2098" spans="1:42" ht="15">
      <c r="A2098"/>
      <c r="B2098"/>
      <c r="C2098"/>
      <c r="D2098"/>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row>
    <row r="2099" spans="1:42" ht="15">
      <c r="A2099"/>
      <c r="B2099"/>
      <c r="C2099"/>
      <c r="D2099"/>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row>
    <row r="2100" spans="1:42" ht="15">
      <c r="A2100"/>
      <c r="B2100"/>
      <c r="C2100"/>
      <c r="D2100"/>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row>
    <row r="2101" spans="1:42" ht="15">
      <c r="A2101"/>
      <c r="B2101"/>
      <c r="C2101"/>
      <c r="D2101"/>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row>
    <row r="2102" spans="1:42" ht="15">
      <c r="A2102"/>
      <c r="B2102"/>
      <c r="C2102"/>
      <c r="D2102"/>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row>
    <row r="2103" spans="1:42" ht="15">
      <c r="A2103"/>
      <c r="B2103"/>
      <c r="C2103"/>
      <c r="D2103"/>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row>
    <row r="2104" spans="1:42" ht="15">
      <c r="A2104"/>
      <c r="B2104"/>
      <c r="C2104"/>
      <c r="D2104"/>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row>
    <row r="2105" spans="1:42" ht="15">
      <c r="A2105"/>
      <c r="B2105"/>
      <c r="C2105"/>
      <c r="D2105"/>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row>
    <row r="2106" spans="1:42" ht="15">
      <c r="A2106"/>
      <c r="B2106"/>
      <c r="C2106"/>
      <c r="D2106"/>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row>
    <row r="2107" spans="1:42" ht="15">
      <c r="A2107"/>
      <c r="B2107"/>
      <c r="C2107"/>
      <c r="D2107"/>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row>
    <row r="2108" spans="1:42" ht="15">
      <c r="A2108"/>
      <c r="B2108"/>
      <c r="C2108"/>
      <c r="D2108"/>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row>
    <row r="2109" spans="1:42" ht="15">
      <c r="A2109"/>
      <c r="B2109"/>
      <c r="C2109"/>
      <c r="D2109"/>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row>
    <row r="2110" spans="1:42" ht="15">
      <c r="A2110"/>
      <c r="B2110"/>
      <c r="C2110"/>
      <c r="D2110"/>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row>
    <row r="2111" spans="1:42" ht="15">
      <c r="A2111"/>
      <c r="B2111"/>
      <c r="C2111"/>
      <c r="D2111"/>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row>
    <row r="2112" spans="1:42" ht="15">
      <c r="A2112"/>
      <c r="B2112"/>
      <c r="C2112"/>
      <c r="D2112"/>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row>
    <row r="2113" spans="1:42" ht="15">
      <c r="A2113"/>
      <c r="B2113"/>
      <c r="C2113"/>
      <c r="D2113"/>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row>
    <row r="2114" spans="1:42" ht="15">
      <c r="A2114"/>
      <c r="B2114"/>
      <c r="C2114"/>
      <c r="D2114"/>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row>
    <row r="2115" spans="1:42" ht="15">
      <c r="A2115"/>
      <c r="B2115"/>
      <c r="C2115"/>
      <c r="D2115"/>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row>
    <row r="2116" spans="1:42" ht="15">
      <c r="A2116"/>
      <c r="B2116"/>
      <c r="C2116"/>
      <c r="D2116"/>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row>
    <row r="2117" spans="1:42" ht="15">
      <c r="A2117"/>
      <c r="B2117"/>
      <c r="C2117"/>
      <c r="D2117"/>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row>
    <row r="2118" spans="1:42" ht="15">
      <c r="A2118"/>
      <c r="B2118"/>
    </row>
    <row r="2119" spans="1:42" ht="15">
      <c r="A2119"/>
      <c r="B2119"/>
    </row>
    <row r="2120" spans="1:42" ht="15">
      <c r="A2120"/>
      <c r="B2120"/>
    </row>
    <row r="2121" spans="1:42" ht="15">
      <c r="A2121"/>
      <c r="B2121"/>
    </row>
    <row r="2122" spans="1:42" ht="15">
      <c r="A2122"/>
      <c r="B2122"/>
    </row>
    <row r="2123" spans="1:42" ht="15">
      <c r="A2123"/>
      <c r="B2123"/>
    </row>
    <row r="2124" spans="1:42" ht="15">
      <c r="A2124"/>
      <c r="B2124"/>
    </row>
    <row r="2125" spans="1:42" ht="15">
      <c r="A2125"/>
      <c r="B2125"/>
    </row>
    <row r="2126" spans="1:42" ht="15">
      <c r="A2126"/>
      <c r="B2126"/>
    </row>
    <row r="2127" spans="1:42" ht="15">
      <c r="A2127"/>
      <c r="B2127"/>
    </row>
    <row r="2128" spans="1:42" ht="15">
      <c r="A2128"/>
      <c r="B2128"/>
    </row>
    <row r="2129" spans="1:2" ht="15">
      <c r="A2129"/>
      <c r="B2129"/>
    </row>
    <row r="2130" spans="1:2" ht="15">
      <c r="A2130"/>
      <c r="B2130"/>
    </row>
    <row r="2131" spans="1:2" ht="15">
      <c r="A2131"/>
      <c r="B2131"/>
    </row>
    <row r="2132" spans="1:2" ht="15">
      <c r="A2132"/>
      <c r="B2132"/>
    </row>
    <row r="2133" spans="1:2" ht="15">
      <c r="A2133"/>
      <c r="B2133"/>
    </row>
    <row r="2134" spans="1:2" ht="15">
      <c r="A2134"/>
      <c r="B2134"/>
    </row>
    <row r="2135" spans="1:2" ht="15">
      <c r="A2135"/>
      <c r="B2135"/>
    </row>
    <row r="2136" spans="1:2" ht="15">
      <c r="A2136"/>
      <c r="B2136"/>
    </row>
    <row r="2137" spans="1:2" ht="15">
      <c r="A2137"/>
      <c r="B2137"/>
    </row>
    <row r="2138" spans="1:2" ht="15">
      <c r="A2138"/>
      <c r="B2138"/>
    </row>
    <row r="2139" spans="1:2" ht="15">
      <c r="A2139"/>
      <c r="B2139"/>
    </row>
    <row r="2140" spans="1:2" ht="15">
      <c r="A2140"/>
      <c r="B2140"/>
    </row>
    <row r="2141" spans="1:2" ht="15">
      <c r="A2141"/>
      <c r="B2141"/>
    </row>
    <row r="2142" spans="1:2" ht="15">
      <c r="A2142"/>
      <c r="B2142"/>
    </row>
    <row r="2143" spans="1:2" ht="15">
      <c r="A2143"/>
      <c r="B2143"/>
    </row>
    <row r="2144" spans="1:2" ht="15">
      <c r="A2144"/>
      <c r="B2144"/>
    </row>
    <row r="2145" spans="1:2" ht="15">
      <c r="A2145"/>
      <c r="B2145"/>
    </row>
    <row r="2146" spans="1:2" ht="15">
      <c r="A2146"/>
      <c r="B2146"/>
    </row>
    <row r="2147" spans="1:2" ht="15">
      <c r="A2147"/>
      <c r="B2147"/>
    </row>
    <row r="2148" spans="1:2" ht="15">
      <c r="A2148"/>
      <c r="B2148"/>
    </row>
    <row r="2149" spans="1:2" ht="15">
      <c r="A2149"/>
      <c r="B2149"/>
    </row>
    <row r="2150" spans="1:2" ht="15">
      <c r="A2150"/>
      <c r="B2150"/>
    </row>
    <row r="2151" spans="1:2" ht="15">
      <c r="A2151"/>
      <c r="B2151"/>
    </row>
    <row r="2152" spans="1:2" ht="15">
      <c r="A2152"/>
      <c r="B2152"/>
    </row>
    <row r="2153" spans="1:2" ht="15">
      <c r="A2153"/>
      <c r="B2153"/>
    </row>
    <row r="2154" spans="1:2" ht="15">
      <c r="A2154"/>
      <c r="B2154"/>
    </row>
    <row r="2155" spans="1:2" ht="15">
      <c r="A2155"/>
      <c r="B2155"/>
    </row>
    <row r="2156" spans="1:2" ht="15">
      <c r="A2156"/>
      <c r="B2156"/>
    </row>
    <row r="2157" spans="1:2" ht="15">
      <c r="A2157"/>
      <c r="B2157"/>
    </row>
    <row r="2158" spans="1:2" ht="15">
      <c r="A2158"/>
      <c r="B2158"/>
    </row>
    <row r="2159" spans="1:2" ht="15">
      <c r="A2159"/>
      <c r="B2159"/>
    </row>
    <row r="2160" spans="1:2" ht="15">
      <c r="A2160"/>
      <c r="B2160"/>
    </row>
    <row r="2161" spans="1:2" ht="15">
      <c r="A2161"/>
      <c r="B2161"/>
    </row>
    <row r="2162" spans="1:2" ht="15">
      <c r="A2162"/>
      <c r="B2162"/>
    </row>
    <row r="2163" spans="1:2" ht="15">
      <c r="A2163"/>
      <c r="B2163"/>
    </row>
    <row r="2164" spans="1:2" ht="15">
      <c r="A2164"/>
      <c r="B2164"/>
    </row>
    <row r="2165" spans="1:2" ht="15">
      <c r="A2165"/>
      <c r="B2165"/>
    </row>
    <row r="2166" spans="1:2" ht="15">
      <c r="A2166"/>
      <c r="B2166"/>
    </row>
    <row r="2167" spans="1:2" ht="15">
      <c r="A2167"/>
      <c r="B2167"/>
    </row>
    <row r="2168" spans="1:2" ht="15">
      <c r="A2168"/>
      <c r="B2168"/>
    </row>
    <row r="2169" spans="1:2" ht="15">
      <c r="A2169"/>
      <c r="B2169"/>
    </row>
    <row r="2170" spans="1:2" ht="15">
      <c r="A2170"/>
      <c r="B2170"/>
    </row>
    <row r="2171" spans="1:2" ht="15">
      <c r="A2171"/>
      <c r="B2171"/>
    </row>
    <row r="2172" spans="1:2" ht="15">
      <c r="A2172"/>
      <c r="B2172"/>
    </row>
    <row r="2173" spans="1:2" ht="15">
      <c r="A2173"/>
      <c r="B2173"/>
    </row>
    <row r="2174" spans="1:2" ht="15">
      <c r="A2174"/>
      <c r="B2174"/>
    </row>
    <row r="2175" spans="1:2" ht="15">
      <c r="A2175"/>
      <c r="B2175"/>
    </row>
    <row r="2176" spans="1:2" ht="15">
      <c r="A2176"/>
      <c r="B2176"/>
    </row>
    <row r="2177" spans="1:2" ht="15">
      <c r="A2177"/>
      <c r="B2177"/>
    </row>
    <row r="2178" spans="1:2" ht="15">
      <c r="A2178"/>
      <c r="B2178"/>
    </row>
    <row r="2179" spans="1:2" ht="15">
      <c r="A2179"/>
      <c r="B2179"/>
    </row>
    <row r="2180" spans="1:2" ht="15">
      <c r="A2180"/>
      <c r="B2180"/>
    </row>
    <row r="2181" spans="1:2" ht="15">
      <c r="A2181"/>
      <c r="B2181"/>
    </row>
    <row r="2182" spans="1:2" ht="15">
      <c r="A2182"/>
      <c r="B2182"/>
    </row>
    <row r="2183" spans="1:2" ht="15">
      <c r="A2183"/>
      <c r="B2183"/>
    </row>
    <row r="2184" spans="1:2" ht="15">
      <c r="A2184"/>
      <c r="B2184"/>
    </row>
    <row r="2185" spans="1:2" ht="15">
      <c r="A2185"/>
      <c r="B2185"/>
    </row>
    <row r="2186" spans="1:2" ht="15">
      <c r="A2186"/>
      <c r="B2186"/>
    </row>
    <row r="2187" spans="1:2" ht="15">
      <c r="A2187"/>
      <c r="B2187"/>
    </row>
    <row r="2188" spans="1:2" ht="15">
      <c r="A2188"/>
      <c r="B2188"/>
    </row>
    <row r="2189" spans="1:2" ht="15">
      <c r="A2189"/>
      <c r="B2189"/>
    </row>
    <row r="2190" spans="1:2" ht="15">
      <c r="A2190"/>
      <c r="B2190"/>
    </row>
    <row r="2191" spans="1:2" ht="15">
      <c r="A2191"/>
      <c r="B2191"/>
    </row>
    <row r="2192" spans="1:2" ht="15">
      <c r="A2192"/>
      <c r="B2192"/>
    </row>
    <row r="2193" spans="1:2" ht="15">
      <c r="A2193"/>
      <c r="B2193"/>
    </row>
    <row r="2194" spans="1:2" ht="15">
      <c r="A2194"/>
      <c r="B2194"/>
    </row>
    <row r="2195" spans="1:2" ht="15">
      <c r="A2195"/>
      <c r="B2195"/>
    </row>
    <row r="2196" spans="1:2" ht="15">
      <c r="A2196"/>
      <c r="B2196"/>
    </row>
    <row r="2197" spans="1:2" ht="15">
      <c r="A2197"/>
      <c r="B2197"/>
    </row>
    <row r="2198" spans="1:2" ht="15">
      <c r="A2198"/>
      <c r="B2198"/>
    </row>
    <row r="2199" spans="1:2" ht="15">
      <c r="A2199"/>
      <c r="B2199"/>
    </row>
    <row r="2200" spans="1:2" ht="15">
      <c r="A2200"/>
      <c r="B2200"/>
    </row>
    <row r="2201" spans="1:2" ht="15">
      <c r="A2201"/>
      <c r="B2201"/>
    </row>
    <row r="2202" spans="1:2" ht="15">
      <c r="A2202"/>
      <c r="B2202"/>
    </row>
    <row r="2203" spans="1:2" ht="15">
      <c r="A2203"/>
      <c r="B2203"/>
    </row>
    <row r="2204" spans="1:2" ht="15">
      <c r="A2204"/>
      <c r="B2204"/>
    </row>
    <row r="2205" spans="1:2" ht="15">
      <c r="A2205"/>
      <c r="B2205"/>
    </row>
    <row r="2206" spans="1:2" ht="15">
      <c r="A2206"/>
      <c r="B2206"/>
    </row>
    <row r="2207" spans="1:2" ht="15">
      <c r="A2207"/>
      <c r="B2207"/>
    </row>
    <row r="2208" spans="1:2" ht="15">
      <c r="A2208"/>
      <c r="B2208"/>
    </row>
    <row r="2209" spans="1:2" ht="15">
      <c r="A2209"/>
      <c r="B2209"/>
    </row>
    <row r="2210" spans="1:2" ht="15">
      <c r="A2210"/>
      <c r="B2210"/>
    </row>
    <row r="2211" spans="1:2" ht="15">
      <c r="A2211"/>
      <c r="B2211"/>
    </row>
    <row r="2212" spans="1:2" ht="15">
      <c r="A2212"/>
      <c r="B2212"/>
    </row>
    <row r="2213" spans="1:2" ht="15">
      <c r="A2213"/>
      <c r="B2213"/>
    </row>
    <row r="2214" spans="1:2" ht="15">
      <c r="A2214"/>
      <c r="B2214"/>
    </row>
    <row r="2215" spans="1:2" ht="15">
      <c r="A2215"/>
      <c r="B2215"/>
    </row>
    <row r="2216" spans="1:2" ht="15">
      <c r="A2216"/>
      <c r="B2216"/>
    </row>
    <row r="2217" spans="1:2" ht="15">
      <c r="A2217"/>
      <c r="B2217"/>
    </row>
    <row r="2218" spans="1:2" ht="15">
      <c r="A2218"/>
      <c r="B2218"/>
    </row>
    <row r="2219" spans="1:2" ht="15">
      <c r="A2219"/>
      <c r="B2219"/>
    </row>
    <row r="2220" spans="1:2" ht="15">
      <c r="A2220"/>
      <c r="B2220"/>
    </row>
    <row r="2221" spans="1:2" ht="15">
      <c r="A2221"/>
      <c r="B2221"/>
    </row>
    <row r="2222" spans="1:2" ht="15">
      <c r="A2222"/>
      <c r="B2222"/>
    </row>
    <row r="2223" spans="1:2" ht="15">
      <c r="A2223"/>
      <c r="B2223"/>
    </row>
    <row r="2224" spans="1:2" ht="15">
      <c r="A2224"/>
      <c r="B2224"/>
    </row>
    <row r="2225" spans="1:2" ht="15">
      <c r="A2225"/>
      <c r="B2225"/>
    </row>
    <row r="2226" spans="1:2" ht="15">
      <c r="A2226"/>
      <c r="B2226"/>
    </row>
    <row r="2227" spans="1:2" ht="15">
      <c r="A2227"/>
      <c r="B2227"/>
    </row>
    <row r="2228" spans="1:2" ht="15">
      <c r="A2228"/>
      <c r="B2228"/>
    </row>
    <row r="2229" spans="1:2" ht="15">
      <c r="A2229"/>
      <c r="B2229"/>
    </row>
    <row r="2230" spans="1:2" ht="15">
      <c r="A2230"/>
      <c r="B2230"/>
    </row>
    <row r="2231" spans="1:2" ht="15">
      <c r="A2231"/>
      <c r="B2231"/>
    </row>
    <row r="2232" spans="1:2" ht="15">
      <c r="A2232"/>
      <c r="B2232"/>
    </row>
    <row r="2233" spans="1:2" ht="15">
      <c r="A2233"/>
      <c r="B2233"/>
    </row>
    <row r="2234" spans="1:2" ht="15">
      <c r="A2234"/>
      <c r="B2234"/>
    </row>
    <row r="2235" spans="1:2" ht="15">
      <c r="A2235"/>
      <c r="B2235"/>
    </row>
    <row r="2236" spans="1:2" ht="15">
      <c r="A2236"/>
      <c r="B2236"/>
    </row>
    <row r="2237" spans="1:2" ht="15">
      <c r="A2237"/>
      <c r="B2237"/>
    </row>
    <row r="2238" spans="1:2" ht="15">
      <c r="A2238"/>
      <c r="B2238"/>
    </row>
    <row r="2239" spans="1:2" ht="15">
      <c r="A2239"/>
      <c r="B2239"/>
    </row>
    <row r="2240" spans="1:2" ht="15">
      <c r="A2240"/>
      <c r="B2240"/>
    </row>
    <row r="2241" spans="1:2" ht="15">
      <c r="A2241"/>
      <c r="B2241"/>
    </row>
    <row r="2242" spans="1:2" ht="15">
      <c r="A2242"/>
      <c r="B2242"/>
    </row>
    <row r="2243" spans="1:2" ht="15">
      <c r="A2243"/>
      <c r="B2243"/>
    </row>
    <row r="2244" spans="1:2" ht="15">
      <c r="A2244"/>
      <c r="B2244"/>
    </row>
    <row r="2245" spans="1:2" ht="15">
      <c r="A2245"/>
      <c r="B2245"/>
    </row>
    <row r="2246" spans="1:2" ht="15">
      <c r="A2246"/>
      <c r="B2246"/>
    </row>
    <row r="2247" spans="1:2" ht="15">
      <c r="A2247"/>
      <c r="B2247"/>
    </row>
    <row r="2248" spans="1:2" ht="15">
      <c r="A2248"/>
      <c r="B2248"/>
    </row>
    <row r="2249" spans="1:2" ht="15">
      <c r="A2249"/>
      <c r="B2249"/>
    </row>
    <row r="2250" spans="1:2" ht="15">
      <c r="A2250"/>
      <c r="B2250"/>
    </row>
    <row r="2251" spans="1:2" ht="15">
      <c r="A2251"/>
      <c r="B2251"/>
    </row>
    <row r="2252" spans="1:2" ht="15">
      <c r="A2252"/>
      <c r="B2252"/>
    </row>
    <row r="2253" spans="1:2" ht="15">
      <c r="A2253"/>
      <c r="B2253"/>
    </row>
    <row r="2254" spans="1:2" ht="15">
      <c r="A2254"/>
      <c r="B2254"/>
    </row>
    <row r="2255" spans="1:2" ht="15">
      <c r="A2255"/>
      <c r="B2255"/>
    </row>
    <row r="2256" spans="1:2" ht="15">
      <c r="A2256"/>
      <c r="B2256"/>
    </row>
    <row r="2257" spans="1:2" ht="15">
      <c r="A2257"/>
      <c r="B2257"/>
    </row>
    <row r="2258" spans="1:2" ht="15">
      <c r="A2258"/>
      <c r="B2258"/>
    </row>
    <row r="2259" spans="1:2" ht="15">
      <c r="A2259"/>
      <c r="B2259"/>
    </row>
    <row r="2260" spans="1:2" ht="15">
      <c r="A2260"/>
      <c r="B2260"/>
    </row>
    <row r="2261" spans="1:2" ht="15">
      <c r="A2261"/>
      <c r="B2261"/>
    </row>
    <row r="2262" spans="1:2" ht="15">
      <c r="A2262"/>
      <c r="B2262"/>
    </row>
    <row r="2263" spans="1:2" ht="15">
      <c r="A2263"/>
      <c r="B2263"/>
    </row>
    <row r="2264" spans="1:2" ht="15">
      <c r="A2264"/>
      <c r="B2264"/>
    </row>
    <row r="2265" spans="1:2" ht="15">
      <c r="A2265"/>
      <c r="B2265"/>
    </row>
    <row r="2266" spans="1:2" ht="15">
      <c r="A2266"/>
      <c r="B2266"/>
    </row>
    <row r="2267" spans="1:2" ht="15">
      <c r="A2267"/>
      <c r="B2267"/>
    </row>
    <row r="2268" spans="1:2" ht="15">
      <c r="A2268"/>
      <c r="B2268"/>
    </row>
    <row r="2269" spans="1:2" ht="15">
      <c r="A2269"/>
      <c r="B2269"/>
    </row>
    <row r="2270" spans="1:2" ht="15">
      <c r="A2270"/>
      <c r="B2270"/>
    </row>
    <row r="2271" spans="1:2" ht="15">
      <c r="A2271"/>
      <c r="B2271"/>
    </row>
    <row r="2272" spans="1:2" ht="15">
      <c r="A2272"/>
      <c r="B2272"/>
    </row>
    <row r="2273" spans="1:2" ht="15">
      <c r="A2273"/>
      <c r="B2273"/>
    </row>
    <row r="2274" spans="1:2" ht="15">
      <c r="A2274"/>
      <c r="B2274"/>
    </row>
  </sheetData>
  <dataValidations disablePrompts="1" count="1">
    <dataValidation type="list" allowBlank="1" showInputMessage="1" showErrorMessage="1" sqref="E3" xr:uid="{730AA1EB-7ACC-4B20-8C30-91D737A72061}">
      <formula1>$L$2:$L$6</formula1>
    </dataValidation>
  </dataValidations>
  <pageMargins left="0.7" right="0.7" top="0.75" bottom="0.75" header="0.3" footer="0.3"/>
  <drawing r:id="rId10"/>
  <extLst>
    <ext xmlns:x14="http://schemas.microsoft.com/office/spreadsheetml/2009/9/main" uri="{A8765BA9-456A-4dab-B4F3-ACF838C121DE}">
      <x14:slicerList>
        <x14:slicer r:id="rId11"/>
      </x14:slicerList>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07356F-7E7C-444D-97D1-D5D9FA07D943}">
  <dimension ref="A6:AQ2172"/>
  <sheetViews>
    <sheetView showGridLines="0" topLeftCell="A9" zoomScale="171" zoomScaleNormal="100" workbookViewId="0">
      <pane ySplit="2" topLeftCell="A2144" activePane="bottomLeft" state="frozen"/>
      <selection activeCell="A9" sqref="A9"/>
      <selection pane="bottomLeft" activeCell="E11" sqref="E11:E2170"/>
    </sheetView>
  </sheetViews>
  <sheetFormatPr baseColWidth="10" defaultColWidth="8.83203125" defaultRowHeight="11"/>
  <cols>
    <col min="1" max="1" width="7" style="45" bestFit="1" customWidth="1"/>
    <col min="2" max="3" width="6.6640625" style="45" customWidth="1"/>
    <col min="4" max="4" width="13.5" style="45" bestFit="1" customWidth="1"/>
    <col min="5" max="5" width="9" style="45" bestFit="1" customWidth="1"/>
    <col min="6" max="6" width="10.6640625" style="45" bestFit="1" customWidth="1"/>
    <col min="7" max="8" width="10.6640625" style="45" customWidth="1"/>
    <col min="9" max="9" width="9.6640625" style="45" bestFit="1" customWidth="1"/>
    <col min="10" max="10" width="10.83203125" style="45" bestFit="1" customWidth="1"/>
    <col min="11" max="11" width="14.6640625" style="45" customWidth="1"/>
    <col min="12" max="13" width="11.83203125" style="45" bestFit="1" customWidth="1"/>
    <col min="14" max="15" width="14.5" style="45" bestFit="1" customWidth="1"/>
    <col min="16" max="16" width="14.6640625" style="45" customWidth="1"/>
    <col min="17" max="17" width="14.83203125" style="45" bestFit="1" customWidth="1"/>
    <col min="18" max="20" width="14.5" style="45" bestFit="1" customWidth="1"/>
    <col min="21" max="21" width="14.6640625" style="45" customWidth="1"/>
    <col min="22" max="23" width="14.5" style="45" bestFit="1" customWidth="1"/>
    <col min="24" max="26" width="12.6640625" style="45" bestFit="1" customWidth="1"/>
    <col min="27" max="28" width="11.6640625" style="45" bestFit="1" customWidth="1"/>
    <col min="29" max="31" width="12.6640625" style="45" bestFit="1" customWidth="1"/>
    <col min="32" max="33" width="11.6640625" style="45" bestFit="1" customWidth="1"/>
    <col min="34" max="36" width="12.6640625" style="45" bestFit="1" customWidth="1"/>
    <col min="37" max="38" width="11.6640625" style="45" bestFit="1" customWidth="1"/>
    <col min="39" max="41" width="12.6640625" style="45" bestFit="1" customWidth="1"/>
    <col min="42" max="43" width="11.6640625" style="45" bestFit="1" customWidth="1"/>
    <col min="44" max="16384" width="8.83203125" style="45"/>
  </cols>
  <sheetData>
    <row r="6" spans="1:43">
      <c r="B6" s="46" t="s">
        <v>0</v>
      </c>
    </row>
    <row r="8" spans="1:43">
      <c r="N8" s="47"/>
      <c r="S8" s="47"/>
    </row>
    <row r="9" spans="1:43">
      <c r="A9" s="88"/>
      <c r="B9" s="49"/>
      <c r="C9" s="49"/>
      <c r="D9" s="89"/>
      <c r="E9" s="48"/>
      <c r="F9" s="49"/>
      <c r="G9" s="89"/>
      <c r="H9" s="49"/>
      <c r="I9" s="50" t="s">
        <v>1</v>
      </c>
      <c r="J9" s="51"/>
      <c r="K9" s="51"/>
      <c r="L9" s="51"/>
      <c r="M9" s="52"/>
      <c r="N9" s="50" t="s">
        <v>87</v>
      </c>
      <c r="O9" s="51"/>
      <c r="P9" s="51"/>
      <c r="Q9" s="51"/>
      <c r="R9" s="52"/>
      <c r="S9" s="90" t="s">
        <v>226</v>
      </c>
      <c r="T9" s="91"/>
      <c r="U9" s="91"/>
      <c r="V9" s="91"/>
      <c r="W9" s="92"/>
      <c r="X9" s="90" t="s">
        <v>167</v>
      </c>
      <c r="Y9" s="91"/>
      <c r="Z9" s="91"/>
      <c r="AA9" s="91"/>
      <c r="AB9" s="92"/>
      <c r="AC9" s="90" t="s">
        <v>168</v>
      </c>
      <c r="AD9" s="91"/>
      <c r="AE9" s="91"/>
      <c r="AF9" s="91"/>
      <c r="AG9" s="92"/>
      <c r="AH9" s="90" t="s">
        <v>184</v>
      </c>
      <c r="AI9" s="91"/>
      <c r="AJ9" s="91"/>
      <c r="AK9" s="91"/>
      <c r="AL9" s="92"/>
      <c r="AM9" s="90" t="s">
        <v>185</v>
      </c>
      <c r="AN9" s="91"/>
      <c r="AO9" s="91"/>
      <c r="AP9" s="91"/>
      <c r="AQ9" s="92"/>
    </row>
    <row r="10" spans="1:43" ht="25" thickBot="1">
      <c r="A10" s="79" t="s">
        <v>88</v>
      </c>
      <c r="B10" s="53" t="s">
        <v>2</v>
      </c>
      <c r="C10" s="53" t="s">
        <v>3</v>
      </c>
      <c r="D10" s="79" t="s">
        <v>164</v>
      </c>
      <c r="E10" s="54" t="s">
        <v>4</v>
      </c>
      <c r="F10" s="53" t="s">
        <v>5</v>
      </c>
      <c r="G10" s="79" t="s">
        <v>162</v>
      </c>
      <c r="H10" s="53" t="s">
        <v>6</v>
      </c>
      <c r="I10" s="54" t="s">
        <v>72</v>
      </c>
      <c r="J10" s="53" t="s">
        <v>73</v>
      </c>
      <c r="K10" s="53" t="s">
        <v>74</v>
      </c>
      <c r="L10" s="53" t="s">
        <v>75</v>
      </c>
      <c r="M10" s="55" t="s">
        <v>76</v>
      </c>
      <c r="N10" s="54" t="s">
        <v>77</v>
      </c>
      <c r="O10" s="53" t="s">
        <v>78</v>
      </c>
      <c r="P10" s="53" t="s">
        <v>79</v>
      </c>
      <c r="Q10" s="53" t="s">
        <v>80</v>
      </c>
      <c r="R10" s="56" t="s">
        <v>81</v>
      </c>
      <c r="S10" s="93" t="s">
        <v>82</v>
      </c>
      <c r="T10" s="79" t="s">
        <v>83</v>
      </c>
      <c r="U10" s="79" t="s">
        <v>84</v>
      </c>
      <c r="V10" s="79" t="s">
        <v>85</v>
      </c>
      <c r="W10" s="94" t="s">
        <v>86</v>
      </c>
      <c r="X10" s="93" t="s">
        <v>169</v>
      </c>
      <c r="Y10" s="79" t="s">
        <v>170</v>
      </c>
      <c r="Z10" s="79" t="s">
        <v>171</v>
      </c>
      <c r="AA10" s="79" t="s">
        <v>172</v>
      </c>
      <c r="AB10" s="94" t="s">
        <v>173</v>
      </c>
      <c r="AC10" s="93" t="s">
        <v>174</v>
      </c>
      <c r="AD10" s="79" t="s">
        <v>175</v>
      </c>
      <c r="AE10" s="79" t="s">
        <v>176</v>
      </c>
      <c r="AF10" s="79" t="s">
        <v>177</v>
      </c>
      <c r="AG10" s="94" t="s">
        <v>178</v>
      </c>
      <c r="AH10" s="93" t="s">
        <v>179</v>
      </c>
      <c r="AI10" s="79" t="s">
        <v>180</v>
      </c>
      <c r="AJ10" s="79" t="s">
        <v>181</v>
      </c>
      <c r="AK10" s="79" t="s">
        <v>182</v>
      </c>
      <c r="AL10" s="94" t="s">
        <v>183</v>
      </c>
      <c r="AM10" s="93" t="s">
        <v>186</v>
      </c>
      <c r="AN10" s="79" t="s">
        <v>187</v>
      </c>
      <c r="AO10" s="79" t="s">
        <v>188</v>
      </c>
      <c r="AP10" s="79" t="s">
        <v>189</v>
      </c>
      <c r="AQ10" s="94" t="s">
        <v>190</v>
      </c>
    </row>
    <row r="11" spans="1:43">
      <c r="A11" s="81" t="str">
        <f>B11&amp;"_"&amp;C11</f>
        <v>2009_1</v>
      </c>
      <c r="B11" s="57">
        <v>2009</v>
      </c>
      <c r="C11" s="58">
        <v>1</v>
      </c>
      <c r="D11" s="80" t="str">
        <f>E11&amp;"_"&amp;F11</f>
        <v>SML_Personal</v>
      </c>
      <c r="E11" s="59" t="s">
        <v>12</v>
      </c>
      <c r="F11" s="60" t="s">
        <v>13</v>
      </c>
      <c r="G11" s="83">
        <f>H11*4</f>
        <v>60144</v>
      </c>
      <c r="H11" s="61">
        <v>15036</v>
      </c>
      <c r="I11" s="63">
        <v>95</v>
      </c>
      <c r="J11" s="64">
        <v>1538</v>
      </c>
      <c r="K11" s="64">
        <v>654</v>
      </c>
      <c r="L11" s="64">
        <v>2580</v>
      </c>
      <c r="M11" s="62">
        <v>374</v>
      </c>
      <c r="N11" s="65">
        <v>1121863</v>
      </c>
      <c r="O11" s="66">
        <v>2412223</v>
      </c>
      <c r="P11" s="66">
        <v>996955</v>
      </c>
      <c r="Q11" s="66">
        <v>3615294</v>
      </c>
      <c r="R11" s="67">
        <v>930279</v>
      </c>
      <c r="S11" s="95">
        <f>N11/I11</f>
        <v>11809.084210526316</v>
      </c>
      <c r="T11" s="96">
        <f t="shared" ref="T11:T74" si="0">O11/J11</f>
        <v>1568.4154746423926</v>
      </c>
      <c r="U11" s="96">
        <f t="shared" ref="U11:U74" si="1">P11/K11</f>
        <v>1524.3960244648317</v>
      </c>
      <c r="V11" s="96">
        <f t="shared" ref="V11:V74" si="2">Q11/L11</f>
        <v>1401.2767441860465</v>
      </c>
      <c r="W11" s="86">
        <f t="shared" ref="W11:W74" si="3">R11/M11</f>
        <v>2487.3770053475937</v>
      </c>
      <c r="X11" s="99">
        <f t="shared" ref="X11:X74" si="4">I11/$G11</f>
        <v>1.5795424314977388E-3</v>
      </c>
      <c r="Y11" s="100">
        <f t="shared" ref="Y11:Y74" si="5">J11/$G11</f>
        <v>2.5571960627826549E-2</v>
      </c>
      <c r="Z11" s="100">
        <f t="shared" ref="Z11:Z74" si="6">K11/$G11</f>
        <v>1.0873902633679169E-2</v>
      </c>
      <c r="AA11" s="100">
        <f t="shared" ref="AA11:AA74" si="7">L11/$G11</f>
        <v>4.289704708699122E-2</v>
      </c>
      <c r="AB11" s="101">
        <f t="shared" ref="AB11:AB74" si="8">M11/$G11</f>
        <v>6.2184091513700452E-3</v>
      </c>
      <c r="AC11" s="99">
        <f t="shared" ref="AC11:AC74" si="9">I11/$G11+2.33*(I11*ABS(($G11-I11))/$G11^3)^0.5</f>
        <v>1.9568383879787102E-3</v>
      </c>
      <c r="AD11" s="100">
        <f t="shared" ref="AD11:AD74" si="10">J11/$G11+2.33*(J11*ABS(($G11-J11))/$G11^3)^0.5</f>
        <v>2.7071703016669557E-2</v>
      </c>
      <c r="AE11" s="100">
        <f t="shared" ref="AE11:AE74" si="11">K11/$G11+2.33*(K11*ABS(($G11-K11))/$G11^3)^0.5</f>
        <v>1.1859224945387268E-2</v>
      </c>
      <c r="AF11" s="100">
        <f t="shared" ref="AF11:AF74" si="12">L11/$G11+2.33*(L11*ABS(($G11-L11))/$G11^3)^0.5</f>
        <v>4.4822144869304692E-2</v>
      </c>
      <c r="AG11" s="101">
        <f t="shared" ref="AG11:AG74" si="13">M11/$G11+2.33*(M11*ABS(($G11-M11))/$G11^3)^0.5</f>
        <v>6.9652789317272337E-3</v>
      </c>
      <c r="AH11" s="95">
        <f t="shared" ref="AH11:AH74" si="14">N11/$G11</f>
        <v>18.652949587656291</v>
      </c>
      <c r="AI11" s="96">
        <f t="shared" ref="AI11:AI74" si="15">O11/$G11</f>
        <v>40.107458765629154</v>
      </c>
      <c r="AJ11" s="96">
        <f t="shared" ref="AJ11:AJ74" si="16">P11/$G11</f>
        <v>16.57613394519819</v>
      </c>
      <c r="AK11" s="96">
        <f t="shared" ref="AK11:AK74" si="17">Q11/$G11</f>
        <v>60.110634477254592</v>
      </c>
      <c r="AL11" s="86">
        <f t="shared" ref="AL11:AL74" si="18">R11/$G11</f>
        <v>15.467527932960893</v>
      </c>
      <c r="AM11" s="95">
        <f>AH11*($AC$2171/$X$2171)</f>
        <v>18.7147941320268</v>
      </c>
      <c r="AN11" s="96">
        <f t="shared" ref="AN11:AN74" si="19">AI11*($AC$2171/$X$2171)</f>
        <v>40.240436528827573</v>
      </c>
      <c r="AO11" s="96">
        <f t="shared" ref="AO11:AO74" si="20">AJ11*($AC$2171/$X$2171)</f>
        <v>16.631092730480262</v>
      </c>
      <c r="AP11" s="96">
        <f t="shared" ref="AP11:AP74" si="21">AK11*($AC$2171/$X$2171)</f>
        <v>60.309933509485298</v>
      </c>
      <c r="AQ11" s="86">
        <f t="shared" ref="AQ11:AQ74" si="22">AL11*($AC$2171/$X$2171)</f>
        <v>15.518811093999677</v>
      </c>
    </row>
    <row r="12" spans="1:43">
      <c r="A12" s="81" t="str">
        <f t="shared" ref="A12:A75" si="23">B12&amp;"_"&amp;C12</f>
        <v>2009_1</v>
      </c>
      <c r="B12" s="57">
        <v>2009</v>
      </c>
      <c r="C12" s="57">
        <v>1</v>
      </c>
      <c r="D12" s="81" t="str">
        <f t="shared" ref="D12:D75" si="24">E12&amp;"_"&amp;F12</f>
        <v>LSL_Personal</v>
      </c>
      <c r="E12" s="68" t="s">
        <v>14</v>
      </c>
      <c r="F12" s="69" t="s">
        <v>13</v>
      </c>
      <c r="G12" s="84">
        <f t="shared" ref="G12:G75" si="25">H12*4</f>
        <v>18252</v>
      </c>
      <c r="H12" s="70">
        <v>4563</v>
      </c>
      <c r="I12" s="65">
        <v>21</v>
      </c>
      <c r="J12" s="66">
        <v>390</v>
      </c>
      <c r="K12" s="66">
        <v>504</v>
      </c>
      <c r="L12" s="66">
        <v>776</v>
      </c>
      <c r="M12" s="67">
        <v>88</v>
      </c>
      <c r="N12" s="65">
        <v>372898</v>
      </c>
      <c r="O12" s="66">
        <v>1122037</v>
      </c>
      <c r="P12" s="66">
        <v>606967</v>
      </c>
      <c r="Q12" s="66">
        <v>2024342</v>
      </c>
      <c r="R12" s="67">
        <v>393510</v>
      </c>
      <c r="S12" s="95">
        <f>N12/I12</f>
        <v>17757.047619047618</v>
      </c>
      <c r="T12" s="96">
        <f t="shared" si="0"/>
        <v>2877.0179487179489</v>
      </c>
      <c r="U12" s="96">
        <f t="shared" si="1"/>
        <v>1204.2996031746031</v>
      </c>
      <c r="V12" s="96">
        <f t="shared" si="2"/>
        <v>2608.6881443298971</v>
      </c>
      <c r="W12" s="86">
        <f t="shared" si="3"/>
        <v>4471.704545454545</v>
      </c>
      <c r="X12" s="99">
        <f t="shared" si="4"/>
        <v>1.1505588428665351E-3</v>
      </c>
      <c r="Y12" s="100">
        <f t="shared" si="5"/>
        <v>2.1367521367521368E-2</v>
      </c>
      <c r="Z12" s="100">
        <f t="shared" si="6"/>
        <v>2.7613412228796843E-2</v>
      </c>
      <c r="AA12" s="100">
        <f t="shared" si="7"/>
        <v>4.2515888669734825E-2</v>
      </c>
      <c r="AB12" s="101">
        <f t="shared" si="8"/>
        <v>4.8213894367740524E-3</v>
      </c>
      <c r="AC12" s="99">
        <f t="shared" si="9"/>
        <v>1.7352211873835201E-3</v>
      </c>
      <c r="AD12" s="100">
        <f t="shared" si="10"/>
        <v>2.3861470417903118E-2</v>
      </c>
      <c r="AE12" s="100">
        <f t="shared" si="11"/>
        <v>3.0439464621942167E-2</v>
      </c>
      <c r="AF12" s="100">
        <f t="shared" si="12"/>
        <v>4.5995591124463178E-2</v>
      </c>
      <c r="AG12" s="101">
        <f t="shared" si="13"/>
        <v>6.0160301560311189E-3</v>
      </c>
      <c r="AH12" s="95">
        <f t="shared" si="14"/>
        <v>20.430528161297392</v>
      </c>
      <c r="AI12" s="96">
        <f t="shared" si="15"/>
        <v>61.474742493973267</v>
      </c>
      <c r="AJ12" s="96">
        <f t="shared" si="16"/>
        <v>33.254821389436771</v>
      </c>
      <c r="AK12" s="96">
        <f t="shared" si="17"/>
        <v>110.91069471838702</v>
      </c>
      <c r="AL12" s="86">
        <f t="shared" si="18"/>
        <v>21.55982905982906</v>
      </c>
      <c r="AM12" s="95">
        <f t="shared" ref="AM12:AM75" si="26">AH12*($AC$2171/$X$2171)</f>
        <v>20.498266333185256</v>
      </c>
      <c r="AN12" s="96">
        <f t="shared" si="19"/>
        <v>61.678564276794688</v>
      </c>
      <c r="AO12" s="96">
        <f t="shared" si="20"/>
        <v>33.365078979920661</v>
      </c>
      <c r="AP12" s="96">
        <f t="shared" si="21"/>
        <v>111.27842322955046</v>
      </c>
      <c r="AQ12" s="86">
        <f t="shared" si="22"/>
        <v>21.631311470621267</v>
      </c>
    </row>
    <row r="13" spans="1:43">
      <c r="A13" s="81" t="str">
        <f t="shared" si="23"/>
        <v>2009_1</v>
      </c>
      <c r="B13" s="57">
        <v>2009</v>
      </c>
      <c r="C13" s="57">
        <v>1</v>
      </c>
      <c r="D13" s="81" t="str">
        <f t="shared" si="24"/>
        <v>MYA_Personal</v>
      </c>
      <c r="E13" s="68" t="s">
        <v>15</v>
      </c>
      <c r="F13" s="69" t="s">
        <v>13</v>
      </c>
      <c r="G13" s="84">
        <f t="shared" si="25"/>
        <v>17288</v>
      </c>
      <c r="H13" s="70">
        <v>4322</v>
      </c>
      <c r="I13" s="65">
        <v>82</v>
      </c>
      <c r="J13" s="66">
        <v>481</v>
      </c>
      <c r="K13" s="66">
        <v>346</v>
      </c>
      <c r="L13" s="66">
        <v>1267</v>
      </c>
      <c r="M13" s="67">
        <v>126</v>
      </c>
      <c r="N13" s="65">
        <v>824822</v>
      </c>
      <c r="O13" s="66">
        <v>1550493</v>
      </c>
      <c r="P13" s="66">
        <v>354668</v>
      </c>
      <c r="Q13" s="66">
        <v>3018488</v>
      </c>
      <c r="R13" s="67">
        <v>518928</v>
      </c>
      <c r="S13" s="95">
        <f t="shared" ref="S13:S74" si="27">N13/I13</f>
        <v>10058.804878048781</v>
      </c>
      <c r="T13" s="96">
        <f t="shared" si="0"/>
        <v>3223.4781704781703</v>
      </c>
      <c r="U13" s="96">
        <f t="shared" si="1"/>
        <v>1025.0520231213873</v>
      </c>
      <c r="V13" s="96">
        <f t="shared" si="2"/>
        <v>2382.3898973954224</v>
      </c>
      <c r="W13" s="86">
        <f t="shared" si="3"/>
        <v>4118.4761904761908</v>
      </c>
      <c r="X13" s="99">
        <f t="shared" si="4"/>
        <v>4.7431744562702449E-3</v>
      </c>
      <c r="Y13" s="100">
        <f t="shared" si="5"/>
        <v>2.7822767237390099E-2</v>
      </c>
      <c r="Z13" s="100">
        <f t="shared" si="6"/>
        <v>2.0013882461823229E-2</v>
      </c>
      <c r="AA13" s="100">
        <f t="shared" si="7"/>
        <v>7.3287829708468297E-2</v>
      </c>
      <c r="AB13" s="101">
        <f t="shared" si="8"/>
        <v>7.2882924571957431E-3</v>
      </c>
      <c r="AC13" s="99">
        <f t="shared" si="9"/>
        <v>5.9607212901686395E-3</v>
      </c>
      <c r="AD13" s="100">
        <f t="shared" si="10"/>
        <v>3.0737216025608156E-2</v>
      </c>
      <c r="AE13" s="100">
        <f t="shared" si="11"/>
        <v>2.2495639020641944E-2</v>
      </c>
      <c r="AF13" s="100">
        <f t="shared" si="12"/>
        <v>7.7906020892228547E-2</v>
      </c>
      <c r="AG13" s="101">
        <f t="shared" si="13"/>
        <v>8.7956213073514863E-3</v>
      </c>
      <c r="AH13" s="95">
        <f t="shared" si="14"/>
        <v>47.710666358167515</v>
      </c>
      <c r="AI13" s="96">
        <f t="shared" si="15"/>
        <v>89.686082832022208</v>
      </c>
      <c r="AJ13" s="96">
        <f t="shared" si="16"/>
        <v>20.515270708005552</v>
      </c>
      <c r="AK13" s="96">
        <f t="shared" si="17"/>
        <v>174.60018509949097</v>
      </c>
      <c r="AL13" s="86">
        <f t="shared" si="18"/>
        <v>30.016658954187875</v>
      </c>
      <c r="AM13" s="95">
        <f t="shared" si="26"/>
        <v>47.868852837397959</v>
      </c>
      <c r="AN13" s="96">
        <f t="shared" si="19"/>
        <v>89.983440357332455</v>
      </c>
      <c r="AO13" s="96">
        <f t="shared" si="20"/>
        <v>20.583289846941835</v>
      </c>
      <c r="AP13" s="96">
        <f t="shared" si="21"/>
        <v>175.17907847202389</v>
      </c>
      <c r="AQ13" s="86">
        <f t="shared" si="22"/>
        <v>30.116180297331116</v>
      </c>
    </row>
    <row r="14" spans="1:43">
      <c r="A14" s="129" t="str">
        <f t="shared" si="23"/>
        <v>2009_1</v>
      </c>
      <c r="B14" s="57">
        <v>2009</v>
      </c>
      <c r="C14" s="57">
        <v>1</v>
      </c>
      <c r="D14" s="81" t="str">
        <f t="shared" si="24"/>
        <v>SMA_Personal</v>
      </c>
      <c r="E14" s="68" t="s">
        <v>16</v>
      </c>
      <c r="F14" s="69" t="s">
        <v>13</v>
      </c>
      <c r="G14" s="84">
        <f t="shared" si="25"/>
        <v>67204</v>
      </c>
      <c r="H14" s="70">
        <v>16801</v>
      </c>
      <c r="I14" s="65">
        <v>96</v>
      </c>
      <c r="J14" s="66">
        <v>1285</v>
      </c>
      <c r="K14" s="66">
        <v>1527</v>
      </c>
      <c r="L14" s="66">
        <v>2697</v>
      </c>
      <c r="M14" s="67">
        <v>393</v>
      </c>
      <c r="N14" s="65">
        <v>1671255</v>
      </c>
      <c r="O14" s="66">
        <v>4726670</v>
      </c>
      <c r="P14" s="66">
        <v>1372117</v>
      </c>
      <c r="Q14" s="66">
        <v>8035608</v>
      </c>
      <c r="R14" s="67">
        <v>1692704</v>
      </c>
      <c r="S14" s="95">
        <f t="shared" si="27"/>
        <v>17408.90625</v>
      </c>
      <c r="T14" s="96">
        <f t="shared" si="0"/>
        <v>3678.3424124513617</v>
      </c>
      <c r="U14" s="96">
        <f t="shared" si="1"/>
        <v>898.5703994760969</v>
      </c>
      <c r="V14" s="96">
        <f t="shared" si="2"/>
        <v>2979.4616240266964</v>
      </c>
      <c r="W14" s="86">
        <f t="shared" si="3"/>
        <v>4307.1348600508909</v>
      </c>
      <c r="X14" s="99">
        <f t="shared" si="4"/>
        <v>1.4284863996190703E-3</v>
      </c>
      <c r="Y14" s="100">
        <f t="shared" si="5"/>
        <v>1.9120885661567763E-2</v>
      </c>
      <c r="Z14" s="100">
        <f t="shared" si="6"/>
        <v>2.2721861793940836E-2</v>
      </c>
      <c r="AA14" s="100">
        <f t="shared" si="7"/>
        <v>4.0131539789298259E-2</v>
      </c>
      <c r="AB14" s="101">
        <f t="shared" si="8"/>
        <v>5.8478661984405688E-3</v>
      </c>
      <c r="AC14" s="99">
        <f t="shared" si="9"/>
        <v>1.7679443625812654E-3</v>
      </c>
      <c r="AD14" s="100">
        <f t="shared" si="10"/>
        <v>2.0351778104540776E-2</v>
      </c>
      <c r="AE14" s="100">
        <f t="shared" si="11"/>
        <v>2.4061197380248513E-2</v>
      </c>
      <c r="AF14" s="100">
        <f t="shared" si="12"/>
        <v>4.1895574522331988E-2</v>
      </c>
      <c r="AG14" s="101">
        <f t="shared" si="13"/>
        <v>6.5331705627012663E-3</v>
      </c>
      <c r="AH14" s="95">
        <f t="shared" si="14"/>
        <v>24.86838581036843</v>
      </c>
      <c r="AI14" s="96">
        <f t="shared" si="15"/>
        <v>70.333164692577824</v>
      </c>
      <c r="AJ14" s="96">
        <f t="shared" si="16"/>
        <v>20.417192429022084</v>
      </c>
      <c r="AK14" s="96">
        <f t="shared" si="17"/>
        <v>119.57038271531457</v>
      </c>
      <c r="AL14" s="86">
        <f t="shared" si="18"/>
        <v>25.187548360216653</v>
      </c>
      <c r="AM14" s="95">
        <f t="shared" si="26"/>
        <v>24.950837863457668</v>
      </c>
      <c r="AN14" s="96">
        <f t="shared" si="19"/>
        <v>70.566356901890771</v>
      </c>
      <c r="AO14" s="96">
        <f t="shared" si="20"/>
        <v>20.484886385796269</v>
      </c>
      <c r="AP14" s="96">
        <f t="shared" si="21"/>
        <v>119.96682274237224</v>
      </c>
      <c r="AQ14" s="86">
        <f t="shared" si="22"/>
        <v>25.271058608546419</v>
      </c>
    </row>
    <row r="15" spans="1:43">
      <c r="A15" s="129" t="str">
        <f t="shared" si="23"/>
        <v>2009_1</v>
      </c>
      <c r="B15" s="57">
        <v>2009</v>
      </c>
      <c r="C15" s="57">
        <v>1</v>
      </c>
      <c r="D15" s="81" t="str">
        <f t="shared" si="24"/>
        <v>MSL_Personal</v>
      </c>
      <c r="E15" s="68" t="s">
        <v>17</v>
      </c>
      <c r="F15" s="69" t="s">
        <v>13</v>
      </c>
      <c r="G15" s="84">
        <f t="shared" si="25"/>
        <v>55916</v>
      </c>
      <c r="H15" s="70">
        <v>13979</v>
      </c>
      <c r="I15" s="65">
        <v>151</v>
      </c>
      <c r="J15" s="66">
        <v>1086</v>
      </c>
      <c r="K15" s="66">
        <v>1137</v>
      </c>
      <c r="L15" s="66">
        <v>2076</v>
      </c>
      <c r="M15" s="67">
        <v>382</v>
      </c>
      <c r="N15" s="65">
        <v>2939597</v>
      </c>
      <c r="O15" s="66">
        <v>3176738</v>
      </c>
      <c r="P15" s="66">
        <v>1517652</v>
      </c>
      <c r="Q15" s="66">
        <v>5563673</v>
      </c>
      <c r="R15" s="67">
        <v>816301</v>
      </c>
      <c r="S15" s="95">
        <f t="shared" si="27"/>
        <v>19467.529801324505</v>
      </c>
      <c r="T15" s="96">
        <f t="shared" si="0"/>
        <v>2925.1731123388581</v>
      </c>
      <c r="U15" s="96">
        <f t="shared" si="1"/>
        <v>1334.7862796833774</v>
      </c>
      <c r="V15" s="96">
        <f t="shared" si="2"/>
        <v>2679.9966281310212</v>
      </c>
      <c r="W15" s="86">
        <f t="shared" si="3"/>
        <v>2136.913612565445</v>
      </c>
      <c r="X15" s="99">
        <f t="shared" si="4"/>
        <v>2.7004792903641177E-3</v>
      </c>
      <c r="Y15" s="100">
        <f t="shared" si="5"/>
        <v>1.9421990128049217E-2</v>
      </c>
      <c r="Z15" s="100">
        <f t="shared" si="6"/>
        <v>2.0334072537377495E-2</v>
      </c>
      <c r="AA15" s="100">
        <f t="shared" si="7"/>
        <v>3.7127119250304028E-2</v>
      </c>
      <c r="AB15" s="101">
        <f t="shared" si="8"/>
        <v>6.8316760855569071E-3</v>
      </c>
      <c r="AC15" s="99">
        <f t="shared" si="9"/>
        <v>3.2118326381963686E-3</v>
      </c>
      <c r="AD15" s="100">
        <f t="shared" si="10"/>
        <v>2.07817925559865E-2</v>
      </c>
      <c r="AE15" s="100">
        <f t="shared" si="11"/>
        <v>2.1724790483715402E-2</v>
      </c>
      <c r="AF15" s="100">
        <f t="shared" si="12"/>
        <v>3.8990141222387247E-2</v>
      </c>
      <c r="AG15" s="101">
        <f t="shared" si="13"/>
        <v>7.6433151397919475E-3</v>
      </c>
      <c r="AH15" s="95">
        <f t="shared" si="14"/>
        <v>52.571661063023107</v>
      </c>
      <c r="AI15" s="96">
        <f t="shared" si="15"/>
        <v>56.812683310680306</v>
      </c>
      <c r="AJ15" s="96">
        <f t="shared" si="16"/>
        <v>27.14164103297804</v>
      </c>
      <c r="AK15" s="96">
        <f t="shared" si="17"/>
        <v>99.500554403033121</v>
      </c>
      <c r="AL15" s="86">
        <f t="shared" si="18"/>
        <v>14.598701623864368</v>
      </c>
      <c r="AM15" s="95">
        <f t="shared" si="26"/>
        <v>52.745964350016123</v>
      </c>
      <c r="AN15" s="96">
        <f t="shared" si="19"/>
        <v>57.001047863819942</v>
      </c>
      <c r="AO15" s="96">
        <f t="shared" si="20"/>
        <v>27.231630147850428</v>
      </c>
      <c r="AP15" s="96">
        <f t="shared" si="21"/>
        <v>99.830452171895416</v>
      </c>
      <c r="AQ15" s="86">
        <f t="shared" si="22"/>
        <v>14.647104159135592</v>
      </c>
    </row>
    <row r="16" spans="1:43">
      <c r="A16" s="129" t="str">
        <f t="shared" si="23"/>
        <v>2009_1</v>
      </c>
      <c r="B16" s="57">
        <v>2009</v>
      </c>
      <c r="C16" s="57">
        <v>1</v>
      </c>
      <c r="D16" s="81" t="str">
        <f t="shared" si="24"/>
        <v>LYL_Personal</v>
      </c>
      <c r="E16" s="68" t="s">
        <v>18</v>
      </c>
      <c r="F16" s="69" t="s">
        <v>13</v>
      </c>
      <c r="G16" s="84">
        <f t="shared" si="25"/>
        <v>12544</v>
      </c>
      <c r="H16" s="70">
        <v>3136</v>
      </c>
      <c r="I16" s="65">
        <v>63</v>
      </c>
      <c r="J16" s="66">
        <v>248</v>
      </c>
      <c r="K16" s="66">
        <v>345</v>
      </c>
      <c r="L16" s="66">
        <v>486</v>
      </c>
      <c r="M16" s="67">
        <v>114</v>
      </c>
      <c r="N16" s="65">
        <v>1111884</v>
      </c>
      <c r="O16" s="66">
        <v>724685</v>
      </c>
      <c r="P16" s="66">
        <v>417530</v>
      </c>
      <c r="Q16" s="66">
        <v>1557539</v>
      </c>
      <c r="R16" s="67">
        <v>513072</v>
      </c>
      <c r="S16" s="95">
        <f t="shared" si="27"/>
        <v>17648.952380952382</v>
      </c>
      <c r="T16" s="96">
        <f t="shared" si="0"/>
        <v>2922.1169354838707</v>
      </c>
      <c r="U16" s="96">
        <f t="shared" si="1"/>
        <v>1210.231884057971</v>
      </c>
      <c r="V16" s="96">
        <f t="shared" si="2"/>
        <v>3204.812757201646</v>
      </c>
      <c r="W16" s="86">
        <f t="shared" si="3"/>
        <v>4500.6315789473683</v>
      </c>
      <c r="X16" s="99">
        <f t="shared" si="4"/>
        <v>5.0223214285714289E-3</v>
      </c>
      <c r="Y16" s="100">
        <f t="shared" si="5"/>
        <v>1.9770408163265307E-2</v>
      </c>
      <c r="Z16" s="100">
        <f t="shared" si="6"/>
        <v>2.7503188775510203E-2</v>
      </c>
      <c r="AA16" s="100">
        <f t="shared" si="7"/>
        <v>3.8743622448979595E-2</v>
      </c>
      <c r="AB16" s="101">
        <f t="shared" si="8"/>
        <v>9.0880102040816323E-3</v>
      </c>
      <c r="AC16" s="99">
        <f t="shared" si="9"/>
        <v>6.4929290735781528E-3</v>
      </c>
      <c r="AD16" s="100">
        <f t="shared" si="10"/>
        <v>2.2666481936453403E-2</v>
      </c>
      <c r="AE16" s="100">
        <f t="shared" si="11"/>
        <v>3.0905495912717195E-2</v>
      </c>
      <c r="AF16" s="100">
        <f t="shared" si="12"/>
        <v>4.2758364319881566E-2</v>
      </c>
      <c r="AG16" s="101">
        <f t="shared" si="13"/>
        <v>1.1062204273835457E-2</v>
      </c>
      <c r="AH16" s="95">
        <f t="shared" si="14"/>
        <v>88.638711734693871</v>
      </c>
      <c r="AI16" s="96">
        <f t="shared" si="15"/>
        <v>57.771444515306122</v>
      </c>
      <c r="AJ16" s="96">
        <f t="shared" si="16"/>
        <v>33.285235969387756</v>
      </c>
      <c r="AK16" s="96">
        <f t="shared" si="17"/>
        <v>124.16605548469387</v>
      </c>
      <c r="AL16" s="86">
        <f t="shared" si="18"/>
        <v>40.901785714285715</v>
      </c>
      <c r="AM16" s="95">
        <f t="shared" si="26"/>
        <v>88.932596662386416</v>
      </c>
      <c r="AN16" s="96">
        <f t="shared" si="19"/>
        <v>57.962987876686334</v>
      </c>
      <c r="AO16" s="96">
        <f t="shared" si="20"/>
        <v>33.395594400536574</v>
      </c>
      <c r="AP16" s="96">
        <f t="shared" si="21"/>
        <v>124.57773263482223</v>
      </c>
      <c r="AQ16" s="86">
        <f t="shared" si="22"/>
        <v>41.037397097866261</v>
      </c>
    </row>
    <row r="17" spans="1:43">
      <c r="A17" s="129" t="str">
        <f t="shared" si="23"/>
        <v>2009_1</v>
      </c>
      <c r="B17" s="57">
        <v>2009</v>
      </c>
      <c r="C17" s="57">
        <v>1</v>
      </c>
      <c r="D17" s="81" t="str">
        <f t="shared" si="24"/>
        <v>LSA_Personal</v>
      </c>
      <c r="E17" s="68" t="s">
        <v>19</v>
      </c>
      <c r="F17" s="69" t="s">
        <v>13</v>
      </c>
      <c r="G17" s="84">
        <f t="shared" si="25"/>
        <v>82544</v>
      </c>
      <c r="H17" s="70">
        <v>20636</v>
      </c>
      <c r="I17" s="65">
        <v>285</v>
      </c>
      <c r="J17" s="66">
        <v>2117</v>
      </c>
      <c r="K17" s="66">
        <v>1535</v>
      </c>
      <c r="L17" s="66">
        <v>3634</v>
      </c>
      <c r="M17" s="67">
        <v>631</v>
      </c>
      <c r="N17" s="65">
        <v>6661795</v>
      </c>
      <c r="O17" s="66">
        <v>5378776</v>
      </c>
      <c r="P17" s="66">
        <v>1276285</v>
      </c>
      <c r="Q17" s="66">
        <v>7800120</v>
      </c>
      <c r="R17" s="67">
        <v>4673025</v>
      </c>
      <c r="S17" s="95">
        <f t="shared" si="27"/>
        <v>23374.719298245614</v>
      </c>
      <c r="T17" s="96">
        <f t="shared" si="0"/>
        <v>2540.7538970240907</v>
      </c>
      <c r="U17" s="96">
        <f t="shared" si="1"/>
        <v>831.45602605863189</v>
      </c>
      <c r="V17" s="96">
        <f t="shared" si="2"/>
        <v>2146.4281783159054</v>
      </c>
      <c r="W17" s="86">
        <f t="shared" si="3"/>
        <v>7405.7448494453247</v>
      </c>
      <c r="X17" s="99">
        <f t="shared" si="4"/>
        <v>3.452704012405505E-3</v>
      </c>
      <c r="Y17" s="100">
        <f t="shared" si="5"/>
        <v>2.5646927699166506E-2</v>
      </c>
      <c r="Z17" s="100">
        <f t="shared" si="6"/>
        <v>1.8596142663306843E-2</v>
      </c>
      <c r="AA17" s="100">
        <f t="shared" si="7"/>
        <v>4.402500484590037E-2</v>
      </c>
      <c r="AB17" s="101">
        <f t="shared" si="8"/>
        <v>7.6444078309749952E-3</v>
      </c>
      <c r="AC17" s="99">
        <f t="shared" si="9"/>
        <v>3.9284134834861534E-3</v>
      </c>
      <c r="AD17" s="100">
        <f t="shared" si="10"/>
        <v>2.6928930632700895E-2</v>
      </c>
      <c r="AE17" s="100">
        <f t="shared" si="11"/>
        <v>1.9691733725694445E-2</v>
      </c>
      <c r="AF17" s="100">
        <f t="shared" si="12"/>
        <v>4.568874745194812E-2</v>
      </c>
      <c r="AG17" s="101">
        <f t="shared" si="13"/>
        <v>8.3507558814022165E-3</v>
      </c>
      <c r="AH17" s="95">
        <f t="shared" si="14"/>
        <v>80.705987109905024</v>
      </c>
      <c r="AI17" s="96">
        <f t="shared" si="15"/>
        <v>65.162531498352394</v>
      </c>
      <c r="AJ17" s="96">
        <f t="shared" si="16"/>
        <v>15.461874878852491</v>
      </c>
      <c r="AK17" s="96">
        <f t="shared" si="17"/>
        <v>94.496510951734834</v>
      </c>
      <c r="AL17" s="86">
        <f t="shared" si="18"/>
        <v>56.612533921302578</v>
      </c>
      <c r="AM17" s="95">
        <f t="shared" si="26"/>
        <v>80.973570795655576</v>
      </c>
      <c r="AN17" s="96">
        <f t="shared" si="19"/>
        <v>65.378580282037063</v>
      </c>
      <c r="AO17" s="96">
        <f t="shared" si="20"/>
        <v>15.51313929698126</v>
      </c>
      <c r="AP17" s="96">
        <f t="shared" si="21"/>
        <v>94.809817629424046</v>
      </c>
      <c r="AQ17" s="86">
        <f t="shared" si="22"/>
        <v>56.800234871737779</v>
      </c>
    </row>
    <row r="18" spans="1:43">
      <c r="A18" s="129" t="str">
        <f t="shared" si="23"/>
        <v>2009_1</v>
      </c>
      <c r="B18" s="57">
        <v>2009</v>
      </c>
      <c r="C18" s="57">
        <v>1</v>
      </c>
      <c r="D18" s="81" t="str">
        <f t="shared" si="24"/>
        <v>LMA_Personal</v>
      </c>
      <c r="E18" s="68" t="s">
        <v>20</v>
      </c>
      <c r="F18" s="69" t="s">
        <v>13</v>
      </c>
      <c r="G18" s="84">
        <f t="shared" si="25"/>
        <v>101272</v>
      </c>
      <c r="H18" s="70">
        <v>25318</v>
      </c>
      <c r="I18" s="65">
        <v>729</v>
      </c>
      <c r="J18" s="66">
        <v>2119</v>
      </c>
      <c r="K18" s="66">
        <v>2582</v>
      </c>
      <c r="L18" s="66">
        <v>3919</v>
      </c>
      <c r="M18" s="67">
        <v>630</v>
      </c>
      <c r="N18" s="65">
        <v>11019847</v>
      </c>
      <c r="O18" s="66">
        <v>5011755</v>
      </c>
      <c r="P18" s="66">
        <v>2431109</v>
      </c>
      <c r="Q18" s="66">
        <v>9769326</v>
      </c>
      <c r="R18" s="67">
        <v>2621198</v>
      </c>
      <c r="S18" s="95">
        <f t="shared" si="27"/>
        <v>15116.388203017832</v>
      </c>
      <c r="T18" s="96">
        <f t="shared" si="0"/>
        <v>2365.1510146295423</v>
      </c>
      <c r="U18" s="96">
        <f t="shared" si="1"/>
        <v>941.56041828040281</v>
      </c>
      <c r="V18" s="96">
        <f t="shared" si="2"/>
        <v>2492.8109211533556</v>
      </c>
      <c r="W18" s="86">
        <f t="shared" si="3"/>
        <v>4160.6317460317459</v>
      </c>
      <c r="X18" s="99">
        <f t="shared" si="4"/>
        <v>7.1984358954103799E-3</v>
      </c>
      <c r="Y18" s="100">
        <f t="shared" si="5"/>
        <v>2.092384864523264E-2</v>
      </c>
      <c r="Z18" s="100">
        <f t="shared" si="6"/>
        <v>2.5495694762619481E-2</v>
      </c>
      <c r="AA18" s="100">
        <f t="shared" si="7"/>
        <v>3.8697764436369381E-2</v>
      </c>
      <c r="AB18" s="101">
        <f t="shared" si="8"/>
        <v>6.2208705268978594E-3</v>
      </c>
      <c r="AC18" s="99">
        <f t="shared" si="9"/>
        <v>7.8173943858713835E-3</v>
      </c>
      <c r="AD18" s="100">
        <f t="shared" si="10"/>
        <v>2.1971797888843573E-2</v>
      </c>
      <c r="AE18" s="100">
        <f t="shared" si="11"/>
        <v>2.6649776408451654E-2</v>
      </c>
      <c r="AF18" s="100">
        <f t="shared" si="12"/>
        <v>4.0109925204681748E-2</v>
      </c>
      <c r="AG18" s="101">
        <f t="shared" si="13"/>
        <v>6.7965513263872016E-3</v>
      </c>
      <c r="AH18" s="95">
        <f t="shared" si="14"/>
        <v>108.81435144956157</v>
      </c>
      <c r="AI18" s="96">
        <f t="shared" si="15"/>
        <v>49.488061853226952</v>
      </c>
      <c r="AJ18" s="96">
        <f t="shared" si="16"/>
        <v>24.005737025041473</v>
      </c>
      <c r="AK18" s="96">
        <f t="shared" si="17"/>
        <v>96.466209811201523</v>
      </c>
      <c r="AL18" s="86">
        <f t="shared" si="18"/>
        <v>25.88275140216447</v>
      </c>
      <c r="AM18" s="95">
        <f t="shared" si="26"/>
        <v>109.17512945706898</v>
      </c>
      <c r="AN18" s="96">
        <f t="shared" si="19"/>
        <v>49.652141352970936</v>
      </c>
      <c r="AO18" s="96">
        <f t="shared" si="20"/>
        <v>24.085328934171727</v>
      </c>
      <c r="AP18" s="96">
        <f t="shared" si="21"/>
        <v>96.786047098322683</v>
      </c>
      <c r="AQ18" s="86">
        <f t="shared" si="22"/>
        <v>25.968566621896866</v>
      </c>
    </row>
    <row r="19" spans="1:43">
      <c r="A19" s="129" t="str">
        <f t="shared" si="23"/>
        <v>2009_1</v>
      </c>
      <c r="B19" s="57">
        <v>2009</v>
      </c>
      <c r="C19" s="57">
        <v>1</v>
      </c>
      <c r="D19" s="81" t="str">
        <f t="shared" si="24"/>
        <v>SYL_Personal</v>
      </c>
      <c r="E19" s="68" t="s">
        <v>21</v>
      </c>
      <c r="F19" s="69" t="s">
        <v>13</v>
      </c>
      <c r="G19" s="84">
        <f t="shared" si="25"/>
        <v>10408</v>
      </c>
      <c r="H19" s="70">
        <v>2602</v>
      </c>
      <c r="I19" s="65">
        <v>92</v>
      </c>
      <c r="J19" s="66">
        <v>230</v>
      </c>
      <c r="K19" s="66">
        <v>257</v>
      </c>
      <c r="L19" s="66">
        <v>329</v>
      </c>
      <c r="M19" s="67">
        <v>119</v>
      </c>
      <c r="N19" s="65">
        <v>965951</v>
      </c>
      <c r="O19" s="66">
        <v>639967</v>
      </c>
      <c r="P19" s="66">
        <v>204284</v>
      </c>
      <c r="Q19" s="66">
        <v>815522</v>
      </c>
      <c r="R19" s="67">
        <v>368611</v>
      </c>
      <c r="S19" s="95">
        <f t="shared" si="27"/>
        <v>10499.467391304348</v>
      </c>
      <c r="T19" s="96">
        <f t="shared" si="0"/>
        <v>2782.4652173913041</v>
      </c>
      <c r="U19" s="96">
        <f t="shared" si="1"/>
        <v>794.87937743190662</v>
      </c>
      <c r="V19" s="96">
        <f t="shared" si="2"/>
        <v>2478.7902735562311</v>
      </c>
      <c r="W19" s="86">
        <f t="shared" si="3"/>
        <v>3097.5714285714284</v>
      </c>
      <c r="X19" s="99">
        <f t="shared" si="4"/>
        <v>8.8393543428132212E-3</v>
      </c>
      <c r="Y19" s="100">
        <f t="shared" si="5"/>
        <v>2.209838585703305E-2</v>
      </c>
      <c r="Z19" s="100">
        <f t="shared" si="6"/>
        <v>2.4692544196771714E-2</v>
      </c>
      <c r="AA19" s="100">
        <f t="shared" si="7"/>
        <v>3.161029976940815E-2</v>
      </c>
      <c r="AB19" s="101">
        <f t="shared" si="8"/>
        <v>1.1433512682551883E-2</v>
      </c>
      <c r="AC19" s="99">
        <f t="shared" si="9"/>
        <v>1.0977092829441011E-2</v>
      </c>
      <c r="AD19" s="100">
        <f t="shared" si="10"/>
        <v>2.5455763058353526E-2</v>
      </c>
      <c r="AE19" s="100">
        <f t="shared" si="11"/>
        <v>2.8236807443769166E-2</v>
      </c>
      <c r="AF19" s="100">
        <f t="shared" si="12"/>
        <v>3.5606172682825114E-2</v>
      </c>
      <c r="AG19" s="101">
        <f t="shared" si="13"/>
        <v>1.3861604246143602E-2</v>
      </c>
      <c r="AH19" s="95">
        <f t="shared" si="14"/>
        <v>92.808512682551878</v>
      </c>
      <c r="AI19" s="96">
        <f t="shared" si="15"/>
        <v>61.487990007686392</v>
      </c>
      <c r="AJ19" s="96">
        <f t="shared" si="16"/>
        <v>19.62759415833974</v>
      </c>
      <c r="AK19" s="96">
        <f t="shared" si="17"/>
        <v>78.355303612605681</v>
      </c>
      <c r="AL19" s="86">
        <f t="shared" si="18"/>
        <v>35.416122213681781</v>
      </c>
      <c r="AM19" s="95">
        <f t="shared" si="26"/>
        <v>93.116222739536937</v>
      </c>
      <c r="AN19" s="96">
        <f t="shared" si="19"/>
        <v>61.691855713129584</v>
      </c>
      <c r="AO19" s="96">
        <f t="shared" si="20"/>
        <v>19.692670172838543</v>
      </c>
      <c r="AP19" s="96">
        <f t="shared" si="21"/>
        <v>78.615093520264111</v>
      </c>
      <c r="AQ19" s="86">
        <f t="shared" si="22"/>
        <v>35.533545676999609</v>
      </c>
    </row>
    <row r="20" spans="1:43">
      <c r="A20" s="129" t="str">
        <f t="shared" si="23"/>
        <v>2009_1</v>
      </c>
      <c r="B20" s="57">
        <v>2009</v>
      </c>
      <c r="C20" s="57">
        <v>1</v>
      </c>
      <c r="D20" s="81" t="str">
        <f t="shared" si="24"/>
        <v>MYL_Personal</v>
      </c>
      <c r="E20" s="68" t="s">
        <v>22</v>
      </c>
      <c r="F20" s="69" t="s">
        <v>13</v>
      </c>
      <c r="G20" s="84">
        <f t="shared" si="25"/>
        <v>10300</v>
      </c>
      <c r="H20" s="70">
        <v>2575</v>
      </c>
      <c r="I20" s="65">
        <v>84</v>
      </c>
      <c r="J20" s="66">
        <v>246</v>
      </c>
      <c r="K20" s="66">
        <v>437</v>
      </c>
      <c r="L20" s="66">
        <v>419</v>
      </c>
      <c r="M20" s="67">
        <v>84</v>
      </c>
      <c r="N20" s="65">
        <v>1142445</v>
      </c>
      <c r="O20" s="66">
        <v>740437</v>
      </c>
      <c r="P20" s="66">
        <v>299252</v>
      </c>
      <c r="Q20" s="66">
        <v>1079089</v>
      </c>
      <c r="R20" s="67">
        <v>307770</v>
      </c>
      <c r="S20" s="95">
        <f t="shared" si="27"/>
        <v>13600.535714285714</v>
      </c>
      <c r="T20" s="96">
        <f t="shared" si="0"/>
        <v>3009.9065040650407</v>
      </c>
      <c r="U20" s="96">
        <f t="shared" si="1"/>
        <v>684.78718535469102</v>
      </c>
      <c r="V20" s="96">
        <f t="shared" si="2"/>
        <v>2575.3914081145585</v>
      </c>
      <c r="W20" s="86">
        <f t="shared" si="3"/>
        <v>3663.9285714285716</v>
      </c>
      <c r="X20" s="99">
        <f t="shared" si="4"/>
        <v>8.1553398058252426E-3</v>
      </c>
      <c r="Y20" s="100">
        <f t="shared" si="5"/>
        <v>2.3883495145631067E-2</v>
      </c>
      <c r="Z20" s="100">
        <f t="shared" si="6"/>
        <v>4.2427184466019417E-2</v>
      </c>
      <c r="AA20" s="100">
        <f t="shared" si="7"/>
        <v>4.0679611650485434E-2</v>
      </c>
      <c r="AB20" s="101">
        <f t="shared" si="8"/>
        <v>8.1553398058252426E-3</v>
      </c>
      <c r="AC20" s="99">
        <f t="shared" si="9"/>
        <v>1.0220150158941614E-2</v>
      </c>
      <c r="AD20" s="100">
        <f t="shared" si="10"/>
        <v>2.7388891074702548E-2</v>
      </c>
      <c r="AE20" s="100">
        <f t="shared" si="11"/>
        <v>4.7054672655693963E-2</v>
      </c>
      <c r="AF20" s="100">
        <f t="shared" si="12"/>
        <v>4.5214927577410399E-2</v>
      </c>
      <c r="AG20" s="101">
        <f t="shared" si="13"/>
        <v>1.0220150158941614E-2</v>
      </c>
      <c r="AH20" s="95">
        <f t="shared" si="14"/>
        <v>110.91699029126214</v>
      </c>
      <c r="AI20" s="96">
        <f t="shared" si="15"/>
        <v>71.887087378640771</v>
      </c>
      <c r="AJ20" s="96">
        <f t="shared" si="16"/>
        <v>29.053592233009709</v>
      </c>
      <c r="AK20" s="96">
        <f t="shared" si="17"/>
        <v>104.76592233009708</v>
      </c>
      <c r="AL20" s="86">
        <f t="shared" si="18"/>
        <v>29.880582524271844</v>
      </c>
      <c r="AM20" s="95">
        <f t="shared" si="26"/>
        <v>111.28473967563032</v>
      </c>
      <c r="AN20" s="96">
        <f t="shared" si="19"/>
        <v>72.125431676102295</v>
      </c>
      <c r="AO20" s="96">
        <f t="shared" si="20"/>
        <v>29.149920492812981</v>
      </c>
      <c r="AP20" s="96">
        <f t="shared" si="21"/>
        <v>105.11327762109882</v>
      </c>
      <c r="AQ20" s="86">
        <f t="shared" si="22"/>
        <v>29.97965270097794</v>
      </c>
    </row>
    <row r="21" spans="1:43">
      <c r="A21" s="129" t="str">
        <f t="shared" si="23"/>
        <v>2009_1</v>
      </c>
      <c r="B21" s="57">
        <v>2009</v>
      </c>
      <c r="C21" s="57">
        <v>1</v>
      </c>
      <c r="D21" s="81" t="str">
        <f t="shared" si="24"/>
        <v>MYH_Personal</v>
      </c>
      <c r="E21" s="68" t="s">
        <v>23</v>
      </c>
      <c r="F21" s="69" t="s">
        <v>13</v>
      </c>
      <c r="G21" s="84">
        <f t="shared" si="25"/>
        <v>26964</v>
      </c>
      <c r="H21" s="70">
        <v>6741</v>
      </c>
      <c r="I21" s="65">
        <v>202</v>
      </c>
      <c r="J21" s="66">
        <v>615</v>
      </c>
      <c r="K21" s="66">
        <v>789</v>
      </c>
      <c r="L21" s="66">
        <v>1319</v>
      </c>
      <c r="M21" s="67">
        <v>180</v>
      </c>
      <c r="N21" s="65">
        <v>3863682</v>
      </c>
      <c r="O21" s="66">
        <v>2643665</v>
      </c>
      <c r="P21" s="66">
        <v>951281</v>
      </c>
      <c r="Q21" s="66">
        <v>3300612</v>
      </c>
      <c r="R21" s="67">
        <v>792972</v>
      </c>
      <c r="S21" s="95">
        <f t="shared" si="27"/>
        <v>19127.138613861385</v>
      </c>
      <c r="T21" s="96">
        <f t="shared" si="0"/>
        <v>4298.6422764227646</v>
      </c>
      <c r="U21" s="96">
        <f t="shared" si="1"/>
        <v>1205.6793409378961</v>
      </c>
      <c r="V21" s="96">
        <f t="shared" si="2"/>
        <v>2502.3593631539043</v>
      </c>
      <c r="W21" s="86">
        <f t="shared" si="3"/>
        <v>4405.3999999999996</v>
      </c>
      <c r="X21" s="99">
        <f t="shared" si="4"/>
        <v>7.4914701082925382E-3</v>
      </c>
      <c r="Y21" s="100">
        <f t="shared" si="5"/>
        <v>2.2808188696039164E-2</v>
      </c>
      <c r="Z21" s="100">
        <f t="shared" si="6"/>
        <v>2.9261237205162438E-2</v>
      </c>
      <c r="AA21" s="100">
        <f t="shared" si="7"/>
        <v>4.8917074618009197E-2</v>
      </c>
      <c r="AB21" s="101">
        <f t="shared" si="8"/>
        <v>6.6755674232309749E-3</v>
      </c>
      <c r="AC21" s="99">
        <f t="shared" si="9"/>
        <v>8.7149995134278742E-3</v>
      </c>
      <c r="AD21" s="100">
        <f t="shared" si="10"/>
        <v>2.4926545294778866E-2</v>
      </c>
      <c r="AE21" s="100">
        <f t="shared" si="11"/>
        <v>3.1652687122305179E-2</v>
      </c>
      <c r="AF21" s="100">
        <f t="shared" si="12"/>
        <v>5.1977650790398372E-2</v>
      </c>
      <c r="AG21" s="101">
        <f t="shared" si="13"/>
        <v>7.831023428356532E-3</v>
      </c>
      <c r="AH21" s="95">
        <f t="shared" si="14"/>
        <v>143.29038718291054</v>
      </c>
      <c r="AI21" s="96">
        <f t="shared" si="15"/>
        <v>98.044244177421746</v>
      </c>
      <c r="AJ21" s="96">
        <f t="shared" si="16"/>
        <v>35.279669188547693</v>
      </c>
      <c r="AK21" s="96">
        <f t="shared" si="17"/>
        <v>122.40809968847353</v>
      </c>
      <c r="AL21" s="86">
        <f t="shared" si="18"/>
        <v>29.408544726301734</v>
      </c>
      <c r="AM21" s="95">
        <f t="shared" si="26"/>
        <v>143.7654717622344</v>
      </c>
      <c r="AN21" s="96">
        <f t="shared" si="19"/>
        <v>98.369313495858989</v>
      </c>
      <c r="AO21" s="96">
        <f t="shared" si="20"/>
        <v>35.396640236812999</v>
      </c>
      <c r="AP21" s="96">
        <f t="shared" si="21"/>
        <v>122.81394827112896</v>
      </c>
      <c r="AQ21" s="86">
        <f t="shared" si="22"/>
        <v>29.506049844226968</v>
      </c>
    </row>
    <row r="22" spans="1:43">
      <c r="A22" s="129" t="str">
        <f t="shared" si="23"/>
        <v>2009_1</v>
      </c>
      <c r="B22" s="57">
        <v>2009</v>
      </c>
      <c r="C22" s="57">
        <v>1</v>
      </c>
      <c r="D22" s="81" t="str">
        <f t="shared" si="24"/>
        <v>LML_Personal</v>
      </c>
      <c r="E22" s="68" t="s">
        <v>24</v>
      </c>
      <c r="F22" s="69" t="s">
        <v>13</v>
      </c>
      <c r="G22" s="84">
        <f t="shared" si="25"/>
        <v>77148</v>
      </c>
      <c r="H22" s="70">
        <v>19287</v>
      </c>
      <c r="I22" s="65">
        <v>145</v>
      </c>
      <c r="J22" s="66">
        <v>1585</v>
      </c>
      <c r="K22" s="66">
        <v>3391</v>
      </c>
      <c r="L22" s="66">
        <v>3188</v>
      </c>
      <c r="M22" s="67">
        <v>625</v>
      </c>
      <c r="N22" s="65">
        <v>2150029</v>
      </c>
      <c r="O22" s="66">
        <v>2884540</v>
      </c>
      <c r="P22" s="66">
        <v>3047356</v>
      </c>
      <c r="Q22" s="66">
        <v>5123048</v>
      </c>
      <c r="R22" s="67">
        <v>2326556</v>
      </c>
      <c r="S22" s="95">
        <f t="shared" si="27"/>
        <v>14827.786206896551</v>
      </c>
      <c r="T22" s="96">
        <f t="shared" si="0"/>
        <v>1819.8990536277602</v>
      </c>
      <c r="U22" s="96">
        <f t="shared" si="1"/>
        <v>898.65998230610444</v>
      </c>
      <c r="V22" s="96">
        <f t="shared" si="2"/>
        <v>1606.9786700125471</v>
      </c>
      <c r="W22" s="86">
        <f t="shared" si="3"/>
        <v>3722.4895999999999</v>
      </c>
      <c r="X22" s="99">
        <f t="shared" si="4"/>
        <v>1.8795043293410069E-3</v>
      </c>
      <c r="Y22" s="100">
        <f t="shared" si="5"/>
        <v>2.0544926634520663E-2</v>
      </c>
      <c r="Z22" s="100">
        <f t="shared" si="6"/>
        <v>4.3954477108933479E-2</v>
      </c>
      <c r="AA22" s="100">
        <f t="shared" si="7"/>
        <v>4.1323171047856072E-2</v>
      </c>
      <c r="AB22" s="101">
        <f t="shared" si="8"/>
        <v>8.1013117644008915E-3</v>
      </c>
      <c r="AC22" s="99">
        <f t="shared" si="9"/>
        <v>2.2428389124924605E-3</v>
      </c>
      <c r="AD22" s="100">
        <f t="shared" si="10"/>
        <v>2.17349024704886E-2</v>
      </c>
      <c r="AE22" s="100">
        <f t="shared" si="11"/>
        <v>4.56741048008453E-2</v>
      </c>
      <c r="AF22" s="100">
        <f t="shared" si="12"/>
        <v>4.2992825196516704E-2</v>
      </c>
      <c r="AG22" s="101">
        <f t="shared" si="13"/>
        <v>8.8532893849708524E-3</v>
      </c>
      <c r="AH22" s="95">
        <f t="shared" si="14"/>
        <v>27.868888370404935</v>
      </c>
      <c r="AI22" s="96">
        <f t="shared" si="15"/>
        <v>37.389692539015918</v>
      </c>
      <c r="AJ22" s="96">
        <f t="shared" si="16"/>
        <v>39.500129620988233</v>
      </c>
      <c r="AK22" s="96">
        <f t="shared" si="17"/>
        <v>66.405454451184738</v>
      </c>
      <c r="AL22" s="86">
        <f t="shared" si="18"/>
        <v>30.157048789339971</v>
      </c>
      <c r="AM22" s="95">
        <f t="shared" si="26"/>
        <v>27.961288700727</v>
      </c>
      <c r="AN22" s="96">
        <f t="shared" si="19"/>
        <v>37.513659447753994</v>
      </c>
      <c r="AO22" s="96">
        <f t="shared" si="20"/>
        <v>39.63109376194118</v>
      </c>
      <c r="AP22" s="96">
        <f t="shared" si="21"/>
        <v>66.625624191897913</v>
      </c>
      <c r="AQ22" s="86">
        <f t="shared" si="22"/>
        <v>30.25703560017498</v>
      </c>
    </row>
    <row r="23" spans="1:43">
      <c r="A23" s="129" t="str">
        <f t="shared" si="23"/>
        <v>2009_1</v>
      </c>
      <c r="B23" s="57">
        <v>2009</v>
      </c>
      <c r="C23" s="57">
        <v>1</v>
      </c>
      <c r="D23" s="81" t="str">
        <f t="shared" si="24"/>
        <v>MSA_Personal</v>
      </c>
      <c r="E23" s="68" t="s">
        <v>25</v>
      </c>
      <c r="F23" s="69" t="s">
        <v>13</v>
      </c>
      <c r="G23" s="84">
        <f t="shared" si="25"/>
        <v>85948</v>
      </c>
      <c r="H23" s="70">
        <v>21487</v>
      </c>
      <c r="I23" s="65">
        <v>309</v>
      </c>
      <c r="J23" s="66">
        <v>2050</v>
      </c>
      <c r="K23" s="66">
        <v>2321</v>
      </c>
      <c r="L23" s="66">
        <v>4951</v>
      </c>
      <c r="M23" s="67">
        <v>890</v>
      </c>
      <c r="N23" s="65">
        <v>5395998</v>
      </c>
      <c r="O23" s="66">
        <v>6225875</v>
      </c>
      <c r="P23" s="66">
        <v>2925362</v>
      </c>
      <c r="Q23" s="66">
        <v>11853573</v>
      </c>
      <c r="R23" s="67">
        <v>2730638</v>
      </c>
      <c r="S23" s="95">
        <f t="shared" si="27"/>
        <v>17462.776699029127</v>
      </c>
      <c r="T23" s="96">
        <f t="shared" si="0"/>
        <v>3037.0121951219512</v>
      </c>
      <c r="U23" s="96">
        <f t="shared" si="1"/>
        <v>1260.3886255924172</v>
      </c>
      <c r="V23" s="96">
        <f t="shared" si="2"/>
        <v>2394.1775398909313</v>
      </c>
      <c r="W23" s="86">
        <f t="shared" si="3"/>
        <v>3068.1325842696629</v>
      </c>
      <c r="X23" s="99">
        <f t="shared" si="4"/>
        <v>3.5951970959184625E-3</v>
      </c>
      <c r="Y23" s="100">
        <f t="shared" si="5"/>
        <v>2.385163121887653E-2</v>
      </c>
      <c r="Z23" s="100">
        <f t="shared" si="6"/>
        <v>2.7004700516591429E-2</v>
      </c>
      <c r="AA23" s="100">
        <f t="shared" si="7"/>
        <v>5.760459812910132E-2</v>
      </c>
      <c r="AB23" s="101">
        <f t="shared" si="8"/>
        <v>1.035509843160981E-2</v>
      </c>
      <c r="AC23" s="99">
        <f t="shared" si="9"/>
        <v>4.070879724471085E-3</v>
      </c>
      <c r="AD23" s="100">
        <f t="shared" si="10"/>
        <v>2.5064335729259882E-2</v>
      </c>
      <c r="AE23" s="100">
        <f t="shared" si="11"/>
        <v>2.8292988889483828E-2</v>
      </c>
      <c r="AF23" s="100">
        <f t="shared" si="12"/>
        <v>5.9456351689091511E-2</v>
      </c>
      <c r="AG23" s="101">
        <f t="shared" si="13"/>
        <v>1.1159651776985342E-2</v>
      </c>
      <c r="AH23" s="95">
        <f t="shared" si="14"/>
        <v>62.782124075022104</v>
      </c>
      <c r="AI23" s="96">
        <f t="shared" si="15"/>
        <v>72.43769488527947</v>
      </c>
      <c r="AJ23" s="96">
        <f t="shared" si="16"/>
        <v>34.036417368641501</v>
      </c>
      <c r="AK23" s="96">
        <f t="shared" si="17"/>
        <v>137.91563503513751</v>
      </c>
      <c r="AL23" s="86">
        <f t="shared" si="18"/>
        <v>31.770814911341741</v>
      </c>
      <c r="AM23" s="95">
        <f t="shared" si="26"/>
        <v>62.990280529838344</v>
      </c>
      <c r="AN23" s="96">
        <f t="shared" si="19"/>
        <v>72.677864742297402</v>
      </c>
      <c r="AO23" s="96">
        <f t="shared" si="20"/>
        <v>34.149266369507352</v>
      </c>
      <c r="AP23" s="96">
        <f t="shared" si="21"/>
        <v>138.37289942489181</v>
      </c>
      <c r="AQ23" s="86">
        <f t="shared" si="22"/>
        <v>31.876152223450919</v>
      </c>
    </row>
    <row r="24" spans="1:43">
      <c r="A24" s="129" t="str">
        <f t="shared" si="23"/>
        <v>2009_1</v>
      </c>
      <c r="B24" s="57">
        <v>2009</v>
      </c>
      <c r="C24" s="57">
        <v>1</v>
      </c>
      <c r="D24" s="81" t="str">
        <f t="shared" si="24"/>
        <v>LYA_Personal</v>
      </c>
      <c r="E24" s="68" t="s">
        <v>26</v>
      </c>
      <c r="F24" s="69" t="s">
        <v>13</v>
      </c>
      <c r="G24" s="84">
        <f t="shared" si="25"/>
        <v>21448</v>
      </c>
      <c r="H24" s="70">
        <v>5362</v>
      </c>
      <c r="I24" s="65">
        <v>150</v>
      </c>
      <c r="J24" s="66">
        <v>523</v>
      </c>
      <c r="K24" s="66">
        <v>681</v>
      </c>
      <c r="L24" s="66">
        <v>888</v>
      </c>
      <c r="M24" s="67">
        <v>236</v>
      </c>
      <c r="N24" s="65">
        <v>2729809</v>
      </c>
      <c r="O24" s="66">
        <v>1485120</v>
      </c>
      <c r="P24" s="66">
        <v>550251</v>
      </c>
      <c r="Q24" s="66">
        <v>2180302</v>
      </c>
      <c r="R24" s="67">
        <v>1516782</v>
      </c>
      <c r="S24" s="95">
        <f t="shared" si="27"/>
        <v>18198.726666666666</v>
      </c>
      <c r="T24" s="96">
        <f t="shared" si="0"/>
        <v>2839.6175908221799</v>
      </c>
      <c r="U24" s="96">
        <f t="shared" si="1"/>
        <v>808.00440528634363</v>
      </c>
      <c r="V24" s="96">
        <f t="shared" si="2"/>
        <v>2455.2950450450448</v>
      </c>
      <c r="W24" s="86">
        <f t="shared" si="3"/>
        <v>6427.0423728813557</v>
      </c>
      <c r="X24" s="99">
        <f t="shared" si="4"/>
        <v>6.9936590824319286E-3</v>
      </c>
      <c r="Y24" s="100">
        <f t="shared" si="5"/>
        <v>2.4384558000745991E-2</v>
      </c>
      <c r="Z24" s="100">
        <f t="shared" si="6"/>
        <v>3.1751212234240954E-2</v>
      </c>
      <c r="AA24" s="100">
        <f t="shared" si="7"/>
        <v>4.1402461767997015E-2</v>
      </c>
      <c r="AB24" s="101">
        <f t="shared" si="8"/>
        <v>1.1003356956359567E-2</v>
      </c>
      <c r="AC24" s="99">
        <f t="shared" si="9"/>
        <v>8.3194979928420745E-3</v>
      </c>
      <c r="AD24" s="100">
        <f t="shared" si="10"/>
        <v>2.6838471768967673E-2</v>
      </c>
      <c r="AE24" s="100">
        <f t="shared" si="11"/>
        <v>3.4540775124586823E-2</v>
      </c>
      <c r="AF24" s="100">
        <f t="shared" si="12"/>
        <v>4.4571983673199096E-2</v>
      </c>
      <c r="AG24" s="101">
        <f t="shared" si="13"/>
        <v>1.2663029961862046E-2</v>
      </c>
      <c r="AH24" s="95">
        <f t="shared" si="14"/>
        <v>127.27569004102946</v>
      </c>
      <c r="AI24" s="96">
        <f t="shared" si="15"/>
        <v>69.242819843342033</v>
      </c>
      <c r="AJ24" s="96">
        <f t="shared" si="16"/>
        <v>25.655119358448339</v>
      </c>
      <c r="AK24" s="96">
        <f t="shared" si="17"/>
        <v>101.65525923162998</v>
      </c>
      <c r="AL24" s="86">
        <f t="shared" si="18"/>
        <v>70.71904140246177</v>
      </c>
      <c r="AM24" s="95">
        <f t="shared" si="26"/>
        <v>127.69767729956141</v>
      </c>
      <c r="AN24" s="96">
        <f t="shared" si="19"/>
        <v>69.472396973973133</v>
      </c>
      <c r="AO24" s="96">
        <f t="shared" si="20"/>
        <v>25.740179855719195</v>
      </c>
      <c r="AP24" s="96">
        <f t="shared" si="21"/>
        <v>101.99230100405865</v>
      </c>
      <c r="AQ24" s="86">
        <f t="shared" si="22"/>
        <v>70.953513000280736</v>
      </c>
    </row>
    <row r="25" spans="1:43">
      <c r="A25" s="129" t="str">
        <f t="shared" si="23"/>
        <v>2009_1</v>
      </c>
      <c r="B25" s="57">
        <v>2009</v>
      </c>
      <c r="C25" s="57">
        <v>1</v>
      </c>
      <c r="D25" s="81" t="str">
        <f t="shared" si="24"/>
        <v>MMA_Personal</v>
      </c>
      <c r="E25" s="68" t="s">
        <v>27</v>
      </c>
      <c r="F25" s="69" t="s">
        <v>13</v>
      </c>
      <c r="G25" s="84">
        <f t="shared" si="25"/>
        <v>138604</v>
      </c>
      <c r="H25" s="70">
        <v>34651</v>
      </c>
      <c r="I25" s="65">
        <v>936</v>
      </c>
      <c r="J25" s="66">
        <v>3389</v>
      </c>
      <c r="K25" s="66">
        <v>5250</v>
      </c>
      <c r="L25" s="66">
        <v>6778</v>
      </c>
      <c r="M25" s="67">
        <v>1341</v>
      </c>
      <c r="N25" s="65">
        <v>11525164</v>
      </c>
      <c r="O25" s="66">
        <v>10152164</v>
      </c>
      <c r="P25" s="66">
        <v>5667125</v>
      </c>
      <c r="Q25" s="66">
        <v>17957902</v>
      </c>
      <c r="R25" s="67">
        <v>10491112</v>
      </c>
      <c r="S25" s="95">
        <f t="shared" si="27"/>
        <v>12313.209401709402</v>
      </c>
      <c r="T25" s="96">
        <f t="shared" si="0"/>
        <v>2995.622307465329</v>
      </c>
      <c r="U25" s="96">
        <f t="shared" si="1"/>
        <v>1079.452380952381</v>
      </c>
      <c r="V25" s="96">
        <f t="shared" si="2"/>
        <v>2649.4396577161406</v>
      </c>
      <c r="W25" s="86">
        <f t="shared" si="3"/>
        <v>7823.349739000746</v>
      </c>
      <c r="X25" s="99">
        <f t="shared" si="4"/>
        <v>6.7530518599751808E-3</v>
      </c>
      <c r="Y25" s="100">
        <f t="shared" si="5"/>
        <v>2.4450953796427231E-2</v>
      </c>
      <c r="Z25" s="100">
        <f t="shared" si="6"/>
        <v>3.7877694727424895E-2</v>
      </c>
      <c r="AA25" s="100">
        <f t="shared" si="7"/>
        <v>4.8901907592854461E-2</v>
      </c>
      <c r="AB25" s="101">
        <f t="shared" si="8"/>
        <v>9.675045453233673E-3</v>
      </c>
      <c r="AC25" s="99">
        <f t="shared" si="9"/>
        <v>7.2656142088654251E-3</v>
      </c>
      <c r="AD25" s="100">
        <f t="shared" si="10"/>
        <v>2.5417539786145166E-2</v>
      </c>
      <c r="AE25" s="100">
        <f t="shared" si="11"/>
        <v>3.9072438981355838E-2</v>
      </c>
      <c r="AF25" s="100">
        <f t="shared" si="12"/>
        <v>5.0251627317753046E-2</v>
      </c>
      <c r="AG25" s="101">
        <f t="shared" si="13"/>
        <v>1.0287654502037112E-2</v>
      </c>
      <c r="AH25" s="95">
        <f t="shared" si="14"/>
        <v>83.151741652477568</v>
      </c>
      <c r="AI25" s="96">
        <f t="shared" si="15"/>
        <v>73.245822631381486</v>
      </c>
      <c r="AJ25" s="96">
        <f t="shared" si="16"/>
        <v>40.887167758506251</v>
      </c>
      <c r="AK25" s="96">
        <f t="shared" si="17"/>
        <v>129.56265331447867</v>
      </c>
      <c r="AL25" s="86">
        <f t="shared" si="18"/>
        <v>75.691264321376011</v>
      </c>
      <c r="AM25" s="95">
        <f t="shared" si="26"/>
        <v>83.427434327887724</v>
      </c>
      <c r="AN25" s="96">
        <f t="shared" si="19"/>
        <v>73.488671865835997</v>
      </c>
      <c r="AO25" s="96">
        <f t="shared" si="20"/>
        <v>41.02273067571366</v>
      </c>
      <c r="AP25" s="96">
        <f t="shared" si="21"/>
        <v>129.99222308434341</v>
      </c>
      <c r="AQ25" s="86">
        <f t="shared" si="22"/>
        <v>75.942221508215837</v>
      </c>
    </row>
    <row r="26" spans="1:43">
      <c r="A26" s="129" t="str">
        <f t="shared" si="23"/>
        <v>2009_1</v>
      </c>
      <c r="B26" s="57">
        <v>2009</v>
      </c>
      <c r="C26" s="57">
        <v>1</v>
      </c>
      <c r="D26" s="81" t="str">
        <f t="shared" si="24"/>
        <v>LYH_Personal</v>
      </c>
      <c r="E26" s="68" t="s">
        <v>28</v>
      </c>
      <c r="F26" s="69" t="s">
        <v>13</v>
      </c>
      <c r="G26" s="84">
        <f t="shared" si="25"/>
        <v>15072</v>
      </c>
      <c r="H26" s="70">
        <v>3768</v>
      </c>
      <c r="I26" s="65">
        <v>121</v>
      </c>
      <c r="J26" s="66">
        <v>407</v>
      </c>
      <c r="K26" s="66">
        <v>458</v>
      </c>
      <c r="L26" s="66">
        <v>787</v>
      </c>
      <c r="M26" s="67">
        <v>190</v>
      </c>
      <c r="N26" s="65">
        <v>1932044</v>
      </c>
      <c r="O26" s="66">
        <v>1225833</v>
      </c>
      <c r="P26" s="66">
        <v>577973</v>
      </c>
      <c r="Q26" s="66">
        <v>1922440</v>
      </c>
      <c r="R26" s="67">
        <v>1055362</v>
      </c>
      <c r="S26" s="95">
        <f t="shared" si="27"/>
        <v>15967.305785123966</v>
      </c>
      <c r="T26" s="96">
        <f t="shared" si="0"/>
        <v>3011.8746928746928</v>
      </c>
      <c r="U26" s="96">
        <f t="shared" si="1"/>
        <v>1261.9497816593887</v>
      </c>
      <c r="V26" s="96">
        <f t="shared" si="2"/>
        <v>2442.7445997458703</v>
      </c>
      <c r="W26" s="86">
        <f t="shared" si="3"/>
        <v>5554.5368421052635</v>
      </c>
      <c r="X26" s="99">
        <f t="shared" si="4"/>
        <v>8.0281316348195329E-3</v>
      </c>
      <c r="Y26" s="100">
        <f t="shared" si="5"/>
        <v>2.700371549893843E-2</v>
      </c>
      <c r="Z26" s="100">
        <f t="shared" si="6"/>
        <v>3.0387473460721869E-2</v>
      </c>
      <c r="AA26" s="100">
        <f t="shared" si="7"/>
        <v>5.221602972399151E-2</v>
      </c>
      <c r="AB26" s="101">
        <f t="shared" si="8"/>
        <v>1.260615711252654E-2</v>
      </c>
      <c r="AC26" s="99">
        <f t="shared" si="9"/>
        <v>9.7217961899888437E-3</v>
      </c>
      <c r="AD26" s="100">
        <f t="shared" si="10"/>
        <v>3.008008028224125E-2</v>
      </c>
      <c r="AE26" s="100">
        <f t="shared" si="11"/>
        <v>3.3645216933908789E-2</v>
      </c>
      <c r="AF26" s="100">
        <f t="shared" si="12"/>
        <v>5.6438115783796781E-2</v>
      </c>
      <c r="AG26" s="101">
        <f t="shared" si="13"/>
        <v>1.4723577271259822E-2</v>
      </c>
      <c r="AH26" s="95">
        <f t="shared" si="14"/>
        <v>128.18763269639066</v>
      </c>
      <c r="AI26" s="96">
        <f t="shared" si="15"/>
        <v>81.331807324840767</v>
      </c>
      <c r="AJ26" s="96">
        <f t="shared" si="16"/>
        <v>38.347465498938426</v>
      </c>
      <c r="AK26" s="96">
        <f t="shared" si="17"/>
        <v>127.5504246284501</v>
      </c>
      <c r="AL26" s="86">
        <f t="shared" si="18"/>
        <v>70.02136411889596</v>
      </c>
      <c r="AM26" s="95">
        <f t="shared" si="26"/>
        <v>128.61264353453117</v>
      </c>
      <c r="AN26" s="96">
        <f t="shared" si="19"/>
        <v>81.601465940664369</v>
      </c>
      <c r="AO26" s="96">
        <f t="shared" si="20"/>
        <v>38.474607939355202</v>
      </c>
      <c r="AP26" s="96">
        <f t="shared" si="21"/>
        <v>127.97332277966966</v>
      </c>
      <c r="AQ26" s="86">
        <f t="shared" si="22"/>
        <v>70.253522541872684</v>
      </c>
    </row>
    <row r="27" spans="1:43">
      <c r="A27" s="129" t="str">
        <f t="shared" si="23"/>
        <v>2009_1</v>
      </c>
      <c r="B27" s="57">
        <v>2009</v>
      </c>
      <c r="C27" s="57">
        <v>1</v>
      </c>
      <c r="D27" s="81" t="str">
        <f t="shared" si="24"/>
        <v>SSA_Personal</v>
      </c>
      <c r="E27" s="68" t="s">
        <v>29</v>
      </c>
      <c r="F27" s="69" t="s">
        <v>13</v>
      </c>
      <c r="G27" s="84">
        <f t="shared" si="25"/>
        <v>27932</v>
      </c>
      <c r="H27" s="70">
        <v>6983</v>
      </c>
      <c r="I27" s="65">
        <v>214</v>
      </c>
      <c r="J27" s="66">
        <v>679</v>
      </c>
      <c r="K27" s="66">
        <v>1416</v>
      </c>
      <c r="L27" s="66">
        <v>1605</v>
      </c>
      <c r="M27" s="67">
        <v>247</v>
      </c>
      <c r="N27" s="65">
        <v>4251019</v>
      </c>
      <c r="O27" s="66">
        <v>1245173</v>
      </c>
      <c r="P27" s="66">
        <v>1201957</v>
      </c>
      <c r="Q27" s="66">
        <v>5221645</v>
      </c>
      <c r="R27" s="67">
        <v>1172115</v>
      </c>
      <c r="S27" s="95">
        <f t="shared" si="27"/>
        <v>19864.574766355141</v>
      </c>
      <c r="T27" s="96">
        <f t="shared" si="0"/>
        <v>1833.8335787923418</v>
      </c>
      <c r="U27" s="96">
        <f t="shared" si="1"/>
        <v>848.83968926553678</v>
      </c>
      <c r="V27" s="96">
        <f t="shared" si="2"/>
        <v>3253.3613707165109</v>
      </c>
      <c r="W27" s="86">
        <f t="shared" si="3"/>
        <v>4745.4048582995947</v>
      </c>
      <c r="X27" s="99">
        <f t="shared" si="4"/>
        <v>7.6614635543462697E-3</v>
      </c>
      <c r="Y27" s="100">
        <f t="shared" si="5"/>
        <v>2.4309036230846341E-2</v>
      </c>
      <c r="Z27" s="100">
        <f t="shared" si="6"/>
        <v>5.0694543892309894E-2</v>
      </c>
      <c r="AA27" s="100">
        <f t="shared" si="7"/>
        <v>5.7460976657597022E-2</v>
      </c>
      <c r="AB27" s="101">
        <f t="shared" si="8"/>
        <v>8.8429041959043383E-3</v>
      </c>
      <c r="AC27" s="99">
        <f t="shared" si="9"/>
        <v>8.8770635864085182E-3</v>
      </c>
      <c r="AD27" s="100">
        <f t="shared" si="10"/>
        <v>2.6456099865393337E-2</v>
      </c>
      <c r="AE27" s="100">
        <f t="shared" si="11"/>
        <v>5.3752903173099227E-2</v>
      </c>
      <c r="AF27" s="100">
        <f t="shared" si="12"/>
        <v>6.0705426585863607E-2</v>
      </c>
      <c r="AG27" s="101">
        <f t="shared" si="13"/>
        <v>1.0148093816755509E-2</v>
      </c>
      <c r="AH27" s="95">
        <f t="shared" si="14"/>
        <v>152.19171559501646</v>
      </c>
      <c r="AI27" s="96">
        <f t="shared" si="15"/>
        <v>44.578726908205645</v>
      </c>
      <c r="AJ27" s="96">
        <f t="shared" si="16"/>
        <v>43.031540885006443</v>
      </c>
      <c r="AK27" s="96">
        <f t="shared" si="17"/>
        <v>186.94132178146927</v>
      </c>
      <c r="AL27" s="86">
        <f t="shared" si="18"/>
        <v>41.963160532722327</v>
      </c>
      <c r="AM27" s="95">
        <f t="shared" si="26"/>
        <v>152.6963128579699</v>
      </c>
      <c r="AN27" s="96">
        <f t="shared" si="19"/>
        <v>44.726529326332574</v>
      </c>
      <c r="AO27" s="96">
        <f t="shared" si="20"/>
        <v>43.174213550639728</v>
      </c>
      <c r="AP27" s="96">
        <f t="shared" si="21"/>
        <v>187.5611326491964</v>
      </c>
      <c r="AQ27" s="86">
        <f t="shared" si="22"/>
        <v>42.102290943775934</v>
      </c>
    </row>
    <row r="28" spans="1:43">
      <c r="A28" s="129" t="str">
        <f t="shared" si="23"/>
        <v>2009_1</v>
      </c>
      <c r="B28" s="57">
        <v>2009</v>
      </c>
      <c r="C28" s="57">
        <v>1</v>
      </c>
      <c r="D28" s="81" t="str">
        <f t="shared" si="24"/>
        <v>MML_Personal</v>
      </c>
      <c r="E28" s="68" t="s">
        <v>30</v>
      </c>
      <c r="F28" s="69" t="s">
        <v>13</v>
      </c>
      <c r="G28" s="84">
        <f t="shared" si="25"/>
        <v>92956</v>
      </c>
      <c r="H28" s="70">
        <v>23239</v>
      </c>
      <c r="I28" s="65">
        <v>537</v>
      </c>
      <c r="J28" s="66">
        <v>2468</v>
      </c>
      <c r="K28" s="66">
        <v>5041</v>
      </c>
      <c r="L28" s="66">
        <v>3995</v>
      </c>
      <c r="M28" s="67">
        <v>823</v>
      </c>
      <c r="N28" s="65">
        <v>7653564</v>
      </c>
      <c r="O28" s="66">
        <v>7182832</v>
      </c>
      <c r="P28" s="66">
        <v>2809154</v>
      </c>
      <c r="Q28" s="66">
        <v>10849808</v>
      </c>
      <c r="R28" s="67">
        <v>1360243</v>
      </c>
      <c r="S28" s="95">
        <f t="shared" si="27"/>
        <v>14252.446927374302</v>
      </c>
      <c r="T28" s="96">
        <f t="shared" si="0"/>
        <v>2910.3857374392219</v>
      </c>
      <c r="U28" s="96">
        <f t="shared" si="1"/>
        <v>557.26125768696693</v>
      </c>
      <c r="V28" s="96">
        <f t="shared" si="2"/>
        <v>2715.8468085106383</v>
      </c>
      <c r="W28" s="86">
        <f t="shared" si="3"/>
        <v>1652.7861482381531</v>
      </c>
      <c r="X28" s="99">
        <f t="shared" si="4"/>
        <v>5.7769267180171266E-3</v>
      </c>
      <c r="Y28" s="100">
        <f t="shared" si="5"/>
        <v>2.6550195791557298E-2</v>
      </c>
      <c r="Z28" s="100">
        <f t="shared" si="6"/>
        <v>5.4229958259821853E-2</v>
      </c>
      <c r="AA28" s="100">
        <f t="shared" si="7"/>
        <v>4.2977322604242869E-2</v>
      </c>
      <c r="AB28" s="101">
        <f t="shared" si="8"/>
        <v>8.8536511898102323E-3</v>
      </c>
      <c r="AC28" s="99">
        <f t="shared" si="9"/>
        <v>6.3560987149377628E-3</v>
      </c>
      <c r="AD28" s="100">
        <f t="shared" si="10"/>
        <v>2.7778788270803975E-2</v>
      </c>
      <c r="AE28" s="100">
        <f t="shared" si="11"/>
        <v>5.5960689444879086E-2</v>
      </c>
      <c r="AF28" s="100">
        <f t="shared" si="12"/>
        <v>4.4527202339902761E-2</v>
      </c>
      <c r="AG28" s="101">
        <f t="shared" si="13"/>
        <v>9.5695428515969478E-3</v>
      </c>
      <c r="AH28" s="95">
        <f t="shared" si="14"/>
        <v>82.335341451869695</v>
      </c>
      <c r="AI28" s="96">
        <f t="shared" si="15"/>
        <v>77.271311157967205</v>
      </c>
      <c r="AJ28" s="96">
        <f t="shared" si="16"/>
        <v>30.220254744180043</v>
      </c>
      <c r="AK28" s="96">
        <f t="shared" si="17"/>
        <v>116.7198244330651</v>
      </c>
      <c r="AL28" s="86">
        <f t="shared" si="18"/>
        <v>14.633192047850596</v>
      </c>
      <c r="AM28" s="95">
        <f t="shared" si="26"/>
        <v>82.60832732221435</v>
      </c>
      <c r="AN28" s="96">
        <f t="shared" si="19"/>
        <v>77.527507048543072</v>
      </c>
      <c r="AO28" s="96">
        <f t="shared" si="20"/>
        <v>30.32045111669645</v>
      </c>
      <c r="AP28" s="96">
        <f t="shared" si="21"/>
        <v>117.10681332868971</v>
      </c>
      <c r="AQ28" s="86">
        <f t="shared" si="22"/>
        <v>14.681708937398422</v>
      </c>
    </row>
    <row r="29" spans="1:43">
      <c r="A29" s="129" t="str">
        <f t="shared" si="23"/>
        <v>2009_1</v>
      </c>
      <c r="B29" s="57">
        <v>2009</v>
      </c>
      <c r="C29" s="57">
        <v>1</v>
      </c>
      <c r="D29" s="81" t="str">
        <f t="shared" si="24"/>
        <v>LMH_Personal</v>
      </c>
      <c r="E29" s="68" t="s">
        <v>31</v>
      </c>
      <c r="F29" s="69" t="s">
        <v>13</v>
      </c>
      <c r="G29" s="84">
        <f t="shared" si="25"/>
        <v>66040</v>
      </c>
      <c r="H29" s="70">
        <v>16510</v>
      </c>
      <c r="I29" s="65">
        <v>258</v>
      </c>
      <c r="J29" s="66">
        <v>1927</v>
      </c>
      <c r="K29" s="66">
        <v>3190</v>
      </c>
      <c r="L29" s="66">
        <v>4155</v>
      </c>
      <c r="M29" s="67">
        <v>748</v>
      </c>
      <c r="N29" s="65">
        <v>7862441</v>
      </c>
      <c r="O29" s="66">
        <v>6373091</v>
      </c>
      <c r="P29" s="66">
        <v>1301780</v>
      </c>
      <c r="Q29" s="66">
        <v>12085964</v>
      </c>
      <c r="R29" s="67">
        <v>5431067</v>
      </c>
      <c r="S29" s="95">
        <f t="shared" si="27"/>
        <v>30474.577519379844</v>
      </c>
      <c r="T29" s="96">
        <f t="shared" si="0"/>
        <v>3307.2605085625323</v>
      </c>
      <c r="U29" s="96">
        <f t="shared" si="1"/>
        <v>408.08150470219437</v>
      </c>
      <c r="V29" s="96">
        <f t="shared" si="2"/>
        <v>2908.7759326113119</v>
      </c>
      <c r="W29" s="86">
        <f t="shared" si="3"/>
        <v>7260.7847593582892</v>
      </c>
      <c r="X29" s="99">
        <f t="shared" si="4"/>
        <v>3.9067231980617805E-3</v>
      </c>
      <c r="Y29" s="100">
        <f t="shared" si="5"/>
        <v>2.9179285281647486E-2</v>
      </c>
      <c r="Z29" s="100">
        <f t="shared" si="6"/>
        <v>4.830405814657783E-2</v>
      </c>
      <c r="AA29" s="100">
        <f t="shared" si="7"/>
        <v>6.2916414294367048E-2</v>
      </c>
      <c r="AB29" s="101">
        <f t="shared" si="8"/>
        <v>1.1326468806783768E-2</v>
      </c>
      <c r="AC29" s="99">
        <f t="shared" si="9"/>
        <v>4.4723223033957121E-3</v>
      </c>
      <c r="AD29" s="100">
        <f t="shared" si="10"/>
        <v>3.0705301787078976E-2</v>
      </c>
      <c r="AE29" s="100">
        <f t="shared" si="11"/>
        <v>5.0248044924252222E-2</v>
      </c>
      <c r="AF29" s="100">
        <f t="shared" si="12"/>
        <v>6.5117938859780733E-2</v>
      </c>
      <c r="AG29" s="101">
        <f t="shared" si="13"/>
        <v>1.2285927117574929E-2</v>
      </c>
      <c r="AH29" s="95">
        <f t="shared" si="14"/>
        <v>119.05573894609327</v>
      </c>
      <c r="AI29" s="96">
        <f t="shared" si="15"/>
        <v>96.503497880072686</v>
      </c>
      <c r="AJ29" s="96">
        <f t="shared" si="16"/>
        <v>19.711992731677771</v>
      </c>
      <c r="AK29" s="96">
        <f t="shared" si="17"/>
        <v>183.00975166565718</v>
      </c>
      <c r="AL29" s="86">
        <f t="shared" si="18"/>
        <v>82.239052089642641</v>
      </c>
      <c r="AM29" s="95">
        <f t="shared" si="26"/>
        <v>119.45047265269632</v>
      </c>
      <c r="AN29" s="96">
        <f t="shared" si="19"/>
        <v>96.823458797165557</v>
      </c>
      <c r="AO29" s="96">
        <f t="shared" si="20"/>
        <v>19.777348572768563</v>
      </c>
      <c r="AP29" s="96">
        <f t="shared" si="21"/>
        <v>183.61652726722812</v>
      </c>
      <c r="AQ29" s="86">
        <f t="shared" si="22"/>
        <v>82.511718709044871</v>
      </c>
    </row>
    <row r="30" spans="1:43">
      <c r="A30" s="129" t="str">
        <f t="shared" si="23"/>
        <v>2009_1</v>
      </c>
      <c r="B30" s="57">
        <v>2009</v>
      </c>
      <c r="C30" s="57">
        <v>1</v>
      </c>
      <c r="D30" s="81" t="str">
        <f t="shared" si="24"/>
        <v>SSL_Personal</v>
      </c>
      <c r="E30" s="68" t="s">
        <v>32</v>
      </c>
      <c r="F30" s="69" t="s">
        <v>13</v>
      </c>
      <c r="G30" s="84">
        <f t="shared" si="25"/>
        <v>49472</v>
      </c>
      <c r="H30" s="70">
        <v>12368</v>
      </c>
      <c r="I30" s="65">
        <v>419</v>
      </c>
      <c r="J30" s="66">
        <v>1135</v>
      </c>
      <c r="K30" s="66">
        <v>3046</v>
      </c>
      <c r="L30" s="66">
        <v>2000</v>
      </c>
      <c r="M30" s="67">
        <v>412</v>
      </c>
      <c r="N30" s="65">
        <v>4661392</v>
      </c>
      <c r="O30" s="66">
        <v>3144547</v>
      </c>
      <c r="P30" s="66">
        <v>2609611</v>
      </c>
      <c r="Q30" s="66">
        <v>4821219</v>
      </c>
      <c r="R30" s="67">
        <v>816552</v>
      </c>
      <c r="S30" s="95">
        <f t="shared" si="27"/>
        <v>11125.040572792363</v>
      </c>
      <c r="T30" s="96">
        <f t="shared" si="0"/>
        <v>2770.5259911894273</v>
      </c>
      <c r="U30" s="96">
        <f t="shared" si="1"/>
        <v>856.7337491792515</v>
      </c>
      <c r="V30" s="96">
        <f t="shared" si="2"/>
        <v>2410.6095</v>
      </c>
      <c r="W30" s="86">
        <f t="shared" si="3"/>
        <v>1981.9223300970873</v>
      </c>
      <c r="X30" s="99">
        <f t="shared" si="4"/>
        <v>8.4694372574385512E-3</v>
      </c>
      <c r="Y30" s="100">
        <f t="shared" si="5"/>
        <v>2.2942270375161708E-2</v>
      </c>
      <c r="Z30" s="100">
        <f t="shared" si="6"/>
        <v>6.1570181112548514E-2</v>
      </c>
      <c r="AA30" s="100">
        <f t="shared" si="7"/>
        <v>4.042690815006468E-2</v>
      </c>
      <c r="AB30" s="101">
        <f t="shared" si="8"/>
        <v>8.3279430789133246E-3</v>
      </c>
      <c r="AC30" s="99">
        <f t="shared" si="9"/>
        <v>9.4294047290825606E-3</v>
      </c>
      <c r="AD30" s="100">
        <f t="shared" si="10"/>
        <v>2.4510661934249962E-2</v>
      </c>
      <c r="AE30" s="100">
        <f t="shared" si="11"/>
        <v>6.4088219242403072E-2</v>
      </c>
      <c r="AF30" s="100">
        <f t="shared" si="12"/>
        <v>4.2490151630586254E-2</v>
      </c>
      <c r="AG30" s="101">
        <f t="shared" si="13"/>
        <v>9.2799258730119696E-3</v>
      </c>
      <c r="AH30" s="95">
        <f t="shared" si="14"/>
        <v>94.222833117723155</v>
      </c>
      <c r="AI30" s="96">
        <f t="shared" si="15"/>
        <v>63.562156371280722</v>
      </c>
      <c r="AJ30" s="96">
        <f t="shared" si="16"/>
        <v>52.749252102199222</v>
      </c>
      <c r="AK30" s="96">
        <f t="shared" si="17"/>
        <v>97.453488842173357</v>
      </c>
      <c r="AL30" s="86">
        <f t="shared" si="18"/>
        <v>16.505336351875808</v>
      </c>
      <c r="AM30" s="95">
        <f t="shared" si="26"/>
        <v>94.53523240642977</v>
      </c>
      <c r="AN30" s="96">
        <f t="shared" si="19"/>
        <v>63.772899052030276</v>
      </c>
      <c r="AO30" s="96">
        <f t="shared" si="20"/>
        <v>52.924144198852098</v>
      </c>
      <c r="AP30" s="96">
        <f t="shared" si="21"/>
        <v>97.776599489443271</v>
      </c>
      <c r="AQ30" s="86">
        <f t="shared" si="22"/>
        <v>16.560060405118264</v>
      </c>
    </row>
    <row r="31" spans="1:43">
      <c r="A31" s="129" t="str">
        <f t="shared" si="23"/>
        <v>2009_1</v>
      </c>
      <c r="B31" s="57">
        <v>2009</v>
      </c>
      <c r="C31" s="57">
        <v>1</v>
      </c>
      <c r="D31" s="81" t="str">
        <f t="shared" si="24"/>
        <v>SSH_Personal</v>
      </c>
      <c r="E31" s="68" t="s">
        <v>33</v>
      </c>
      <c r="F31" s="69" t="s">
        <v>13</v>
      </c>
      <c r="G31" s="84">
        <f t="shared" si="25"/>
        <v>44480</v>
      </c>
      <c r="H31" s="70">
        <v>11120</v>
      </c>
      <c r="I31" s="65">
        <v>297</v>
      </c>
      <c r="J31" s="66">
        <v>1321</v>
      </c>
      <c r="K31" s="66">
        <v>1671</v>
      </c>
      <c r="L31" s="66">
        <v>2032</v>
      </c>
      <c r="M31" s="67">
        <v>307</v>
      </c>
      <c r="N31" s="65">
        <v>3772861</v>
      </c>
      <c r="O31" s="66">
        <v>4951332</v>
      </c>
      <c r="P31" s="66">
        <v>1674145</v>
      </c>
      <c r="Q31" s="66">
        <v>6887676</v>
      </c>
      <c r="R31" s="67">
        <v>929751</v>
      </c>
      <c r="S31" s="95">
        <f t="shared" si="27"/>
        <v>12703.23569023569</v>
      </c>
      <c r="T31" s="96">
        <f t="shared" si="0"/>
        <v>3748.1695685087057</v>
      </c>
      <c r="U31" s="96">
        <f t="shared" si="1"/>
        <v>1001.8821065230401</v>
      </c>
      <c r="V31" s="96">
        <f t="shared" si="2"/>
        <v>3389.6043307086616</v>
      </c>
      <c r="W31" s="86">
        <f t="shared" si="3"/>
        <v>3028.5048859934855</v>
      </c>
      <c r="X31" s="99">
        <f t="shared" si="4"/>
        <v>6.6771582733812949E-3</v>
      </c>
      <c r="Y31" s="100">
        <f t="shared" si="5"/>
        <v>2.9698741007194246E-2</v>
      </c>
      <c r="Z31" s="100">
        <f t="shared" si="6"/>
        <v>3.7567446043165469E-2</v>
      </c>
      <c r="AA31" s="100">
        <f t="shared" si="7"/>
        <v>4.568345323741007E-2</v>
      </c>
      <c r="AB31" s="101">
        <f t="shared" si="8"/>
        <v>6.9019784172661873E-3</v>
      </c>
      <c r="AC31" s="99">
        <f t="shared" si="9"/>
        <v>7.5768931972482424E-3</v>
      </c>
      <c r="AD31" s="100">
        <f t="shared" si="10"/>
        <v>3.1574149371838056E-2</v>
      </c>
      <c r="AE31" s="100">
        <f t="shared" si="11"/>
        <v>3.9668148385174601E-2</v>
      </c>
      <c r="AF31" s="100">
        <f t="shared" si="12"/>
        <v>4.7990196290030394E-2</v>
      </c>
      <c r="AG31" s="101">
        <f t="shared" si="13"/>
        <v>7.8166314706974195E-3</v>
      </c>
      <c r="AH31" s="95">
        <f t="shared" si="14"/>
        <v>84.821515287769785</v>
      </c>
      <c r="AI31" s="96">
        <f t="shared" si="15"/>
        <v>111.31591726618706</v>
      </c>
      <c r="AJ31" s="96">
        <f t="shared" si="16"/>
        <v>37.63815197841727</v>
      </c>
      <c r="AK31" s="96">
        <f t="shared" si="17"/>
        <v>154.84883093525181</v>
      </c>
      <c r="AL31" s="86">
        <f t="shared" si="18"/>
        <v>20.90267535971223</v>
      </c>
      <c r="AM31" s="95">
        <f t="shared" si="26"/>
        <v>85.10274415943627</v>
      </c>
      <c r="AN31" s="96">
        <f t="shared" si="19"/>
        <v>111.68498930769776</v>
      </c>
      <c r="AO31" s="96">
        <f t="shared" si="20"/>
        <v>37.762942663617729</v>
      </c>
      <c r="AP31" s="96">
        <f t="shared" si="21"/>
        <v>155.36223796240822</v>
      </c>
      <c r="AQ31" s="86">
        <f t="shared" si="22"/>
        <v>20.971978953102177</v>
      </c>
    </row>
    <row r="32" spans="1:43">
      <c r="A32" s="129" t="str">
        <f t="shared" si="23"/>
        <v>2009_1</v>
      </c>
      <c r="B32" s="57">
        <v>2009</v>
      </c>
      <c r="C32" s="57">
        <v>1</v>
      </c>
      <c r="D32" s="81" t="str">
        <f t="shared" si="24"/>
        <v>MMH_Personal</v>
      </c>
      <c r="E32" s="68" t="s">
        <v>34</v>
      </c>
      <c r="F32" s="69" t="s">
        <v>13</v>
      </c>
      <c r="G32" s="84">
        <f t="shared" si="25"/>
        <v>79120</v>
      </c>
      <c r="H32" s="70">
        <v>19780</v>
      </c>
      <c r="I32" s="65">
        <v>795</v>
      </c>
      <c r="J32" s="66">
        <v>2510</v>
      </c>
      <c r="K32" s="66">
        <v>2475</v>
      </c>
      <c r="L32" s="66">
        <v>5002</v>
      </c>
      <c r="M32" s="67">
        <v>1021</v>
      </c>
      <c r="N32" s="65">
        <v>8496442</v>
      </c>
      <c r="O32" s="66">
        <v>7252768</v>
      </c>
      <c r="P32" s="66">
        <v>3122770</v>
      </c>
      <c r="Q32" s="66">
        <v>11701024</v>
      </c>
      <c r="R32" s="67">
        <v>2270631</v>
      </c>
      <c r="S32" s="95">
        <f t="shared" si="27"/>
        <v>10687.348427672956</v>
      </c>
      <c r="T32" s="96">
        <f t="shared" si="0"/>
        <v>2889.5490039840638</v>
      </c>
      <c r="U32" s="96">
        <f t="shared" si="1"/>
        <v>1261.7252525252525</v>
      </c>
      <c r="V32" s="96">
        <f t="shared" si="2"/>
        <v>2339.2690923630548</v>
      </c>
      <c r="W32" s="86">
        <f t="shared" si="3"/>
        <v>2223.9285014691477</v>
      </c>
      <c r="X32" s="99">
        <f t="shared" si="4"/>
        <v>1.0048028311425683E-2</v>
      </c>
      <c r="Y32" s="100">
        <f t="shared" si="5"/>
        <v>3.1723963599595548E-2</v>
      </c>
      <c r="Z32" s="100">
        <f t="shared" si="6"/>
        <v>3.1281597573306369E-2</v>
      </c>
      <c r="AA32" s="100">
        <f t="shared" si="7"/>
        <v>6.3220424671385236E-2</v>
      </c>
      <c r="AB32" s="101">
        <f t="shared" si="8"/>
        <v>1.2904448938321537E-2</v>
      </c>
      <c r="AC32" s="99">
        <f t="shared" si="9"/>
        <v>1.0874180902432237E-2</v>
      </c>
      <c r="AD32" s="100">
        <f t="shared" si="10"/>
        <v>3.3175761269552205E-2</v>
      </c>
      <c r="AE32" s="100">
        <f t="shared" si="11"/>
        <v>3.2723566889392118E-2</v>
      </c>
      <c r="AF32" s="100">
        <f t="shared" si="12"/>
        <v>6.5236283860733046E-2</v>
      </c>
      <c r="AG32" s="101">
        <f t="shared" si="13"/>
        <v>1.3839342374698039E-2</v>
      </c>
      <c r="AH32" s="95">
        <f t="shared" si="14"/>
        <v>107.38677957532862</v>
      </c>
      <c r="AI32" s="96">
        <f t="shared" si="15"/>
        <v>91.667947421638019</v>
      </c>
      <c r="AJ32" s="96">
        <f t="shared" si="16"/>
        <v>39.468781597573305</v>
      </c>
      <c r="AK32" s="96">
        <f t="shared" si="17"/>
        <v>147.88958543983821</v>
      </c>
      <c r="AL32" s="86">
        <f t="shared" si="18"/>
        <v>28.698571789686554</v>
      </c>
      <c r="AM32" s="95">
        <f t="shared" si="26"/>
        <v>107.74282441547805</v>
      </c>
      <c r="AN32" s="96">
        <f t="shared" si="19"/>
        <v>91.97187589230856</v>
      </c>
      <c r="AO32" s="96">
        <f t="shared" si="20"/>
        <v>39.599641802994995</v>
      </c>
      <c r="AP32" s="96">
        <f t="shared" si="21"/>
        <v>148.37991883111715</v>
      </c>
      <c r="AQ32" s="86">
        <f t="shared" si="22"/>
        <v>28.79372296607702</v>
      </c>
    </row>
    <row r="33" spans="1:43">
      <c r="A33" s="129" t="str">
        <f t="shared" si="23"/>
        <v>2009_1</v>
      </c>
      <c r="B33" s="57">
        <v>2009</v>
      </c>
      <c r="C33" s="57">
        <v>1</v>
      </c>
      <c r="D33" s="81" t="str">
        <f t="shared" si="24"/>
        <v>SYA_Personal</v>
      </c>
      <c r="E33" s="68" t="s">
        <v>35</v>
      </c>
      <c r="F33" s="69" t="s">
        <v>13</v>
      </c>
      <c r="G33" s="84">
        <f t="shared" si="25"/>
        <v>21964</v>
      </c>
      <c r="H33" s="70">
        <v>5491</v>
      </c>
      <c r="I33" s="65">
        <v>224</v>
      </c>
      <c r="J33" s="66">
        <v>707</v>
      </c>
      <c r="K33" s="66">
        <v>928</v>
      </c>
      <c r="L33" s="66">
        <v>1247</v>
      </c>
      <c r="M33" s="67">
        <v>138</v>
      </c>
      <c r="N33" s="65">
        <v>3383908</v>
      </c>
      <c r="O33" s="66">
        <v>2582072</v>
      </c>
      <c r="P33" s="66">
        <v>852781</v>
      </c>
      <c r="Q33" s="66">
        <v>4052853</v>
      </c>
      <c r="R33" s="67">
        <v>603018</v>
      </c>
      <c r="S33" s="95">
        <f t="shared" si="27"/>
        <v>15106.732142857143</v>
      </c>
      <c r="T33" s="96">
        <f t="shared" si="0"/>
        <v>3652.152758132956</v>
      </c>
      <c r="U33" s="96">
        <f t="shared" si="1"/>
        <v>918.94504310344826</v>
      </c>
      <c r="V33" s="96">
        <f t="shared" si="2"/>
        <v>3250.082598235766</v>
      </c>
      <c r="W33" s="86">
        <f t="shared" si="3"/>
        <v>4369.695652173913</v>
      </c>
      <c r="X33" s="99">
        <f t="shared" si="4"/>
        <v>1.0198506647240939E-2</v>
      </c>
      <c r="Y33" s="100">
        <f t="shared" si="5"/>
        <v>3.2189036605354215E-2</v>
      </c>
      <c r="Z33" s="100">
        <f t="shared" si="6"/>
        <v>4.2250956109998176E-2</v>
      </c>
      <c r="AA33" s="100">
        <f t="shared" si="7"/>
        <v>5.6774722272810052E-2</v>
      </c>
      <c r="AB33" s="101">
        <f t="shared" si="8"/>
        <v>6.2830085594609364E-3</v>
      </c>
      <c r="AC33" s="99">
        <f t="shared" si="9"/>
        <v>1.1778089998023019E-2</v>
      </c>
      <c r="AD33" s="100">
        <f t="shared" si="10"/>
        <v>3.4963950181123381E-2</v>
      </c>
      <c r="AE33" s="100">
        <f t="shared" si="11"/>
        <v>4.5413556627406662E-2</v>
      </c>
      <c r="AF33" s="100">
        <f t="shared" si="12"/>
        <v>6.0412912711918926E-2</v>
      </c>
      <c r="AG33" s="101">
        <f t="shared" si="13"/>
        <v>7.5252768136841713E-3</v>
      </c>
      <c r="AH33" s="95">
        <f t="shared" si="14"/>
        <v>154.06610817701693</v>
      </c>
      <c r="AI33" s="96">
        <f t="shared" si="15"/>
        <v>117.55927881988708</v>
      </c>
      <c r="AJ33" s="96">
        <f t="shared" si="16"/>
        <v>38.826306683664178</v>
      </c>
      <c r="AK33" s="96">
        <f t="shared" si="17"/>
        <v>184.52253687852851</v>
      </c>
      <c r="AL33" s="86">
        <f t="shared" si="18"/>
        <v>27.454835184847934</v>
      </c>
      <c r="AM33" s="95">
        <f t="shared" si="26"/>
        <v>154.57692005791381</v>
      </c>
      <c r="AN33" s="96">
        <f t="shared" si="19"/>
        <v>117.94905095758443</v>
      </c>
      <c r="AO33" s="96">
        <f t="shared" si="20"/>
        <v>38.955036739742276</v>
      </c>
      <c r="AP33" s="96">
        <f t="shared" si="21"/>
        <v>185.13432817543389</v>
      </c>
      <c r="AQ33" s="86">
        <f t="shared" si="22"/>
        <v>27.545862706516569</v>
      </c>
    </row>
    <row r="34" spans="1:43">
      <c r="A34" s="129" t="str">
        <f t="shared" si="23"/>
        <v>2009_1</v>
      </c>
      <c r="B34" s="57">
        <v>2009</v>
      </c>
      <c r="C34" s="57">
        <v>1</v>
      </c>
      <c r="D34" s="81" t="str">
        <f t="shared" si="24"/>
        <v>LSH_Personal</v>
      </c>
      <c r="E34" s="68" t="s">
        <v>36</v>
      </c>
      <c r="F34" s="69" t="s">
        <v>13</v>
      </c>
      <c r="G34" s="84">
        <f t="shared" si="25"/>
        <v>40332</v>
      </c>
      <c r="H34" s="70">
        <v>10083</v>
      </c>
      <c r="I34" s="65">
        <v>426</v>
      </c>
      <c r="J34" s="66">
        <v>1491</v>
      </c>
      <c r="K34" s="66">
        <v>1697</v>
      </c>
      <c r="L34" s="66">
        <v>3267</v>
      </c>
      <c r="M34" s="67">
        <v>550</v>
      </c>
      <c r="N34" s="65">
        <v>7251783</v>
      </c>
      <c r="O34" s="66">
        <v>4373551</v>
      </c>
      <c r="P34" s="66">
        <v>2075425</v>
      </c>
      <c r="Q34" s="66">
        <v>8669393</v>
      </c>
      <c r="R34" s="67">
        <v>2608494</v>
      </c>
      <c r="S34" s="95">
        <f t="shared" si="27"/>
        <v>17022.964788732395</v>
      </c>
      <c r="T34" s="96">
        <f t="shared" si="0"/>
        <v>2933.3004694835681</v>
      </c>
      <c r="U34" s="96">
        <f t="shared" si="1"/>
        <v>1222.9964643488509</v>
      </c>
      <c r="V34" s="96">
        <f t="shared" si="2"/>
        <v>2653.6250382614021</v>
      </c>
      <c r="W34" s="86">
        <f t="shared" si="3"/>
        <v>4742.7163636363639</v>
      </c>
      <c r="X34" s="99">
        <f t="shared" si="4"/>
        <v>1.0562332639095508E-2</v>
      </c>
      <c r="Y34" s="100">
        <f t="shared" si="5"/>
        <v>3.6968164236834272E-2</v>
      </c>
      <c r="Z34" s="100">
        <f t="shared" si="6"/>
        <v>4.2075771099871068E-2</v>
      </c>
      <c r="AA34" s="100">
        <f t="shared" si="7"/>
        <v>8.1002677774471885E-2</v>
      </c>
      <c r="AB34" s="101">
        <f t="shared" si="8"/>
        <v>1.3636814440146782E-2</v>
      </c>
      <c r="AC34" s="99">
        <f t="shared" si="9"/>
        <v>1.1748388603729985E-2</v>
      </c>
      <c r="AD34" s="100">
        <f t="shared" si="10"/>
        <v>3.9157262751701803E-2</v>
      </c>
      <c r="AE34" s="100">
        <f t="shared" si="11"/>
        <v>4.4405002642367755E-2</v>
      </c>
      <c r="AF34" s="100">
        <f t="shared" si="12"/>
        <v>8.4168145228975075E-2</v>
      </c>
      <c r="AG34" s="101">
        <f t="shared" si="13"/>
        <v>1.4982383320814493E-2</v>
      </c>
      <c r="AH34" s="95">
        <f t="shared" si="14"/>
        <v>179.80221660220172</v>
      </c>
      <c r="AI34" s="96">
        <f t="shared" si="15"/>
        <v>108.43873351185164</v>
      </c>
      <c r="AJ34" s="96">
        <f t="shared" si="16"/>
        <v>51.458519289893879</v>
      </c>
      <c r="AK34" s="96">
        <f t="shared" si="17"/>
        <v>214.95073390855896</v>
      </c>
      <c r="AL34" s="86">
        <f t="shared" si="18"/>
        <v>64.675542993156796</v>
      </c>
      <c r="AM34" s="95">
        <f t="shared" si="26"/>
        <v>180.39835750261619</v>
      </c>
      <c r="AN34" s="96">
        <f t="shared" si="19"/>
        <v>108.79826614419164</v>
      </c>
      <c r="AO34" s="96">
        <f t="shared" si="20"/>
        <v>51.629131914160581</v>
      </c>
      <c r="AP34" s="96">
        <f t="shared" si="21"/>
        <v>215.66341101832174</v>
      </c>
      <c r="AQ34" s="86">
        <f t="shared" si="22"/>
        <v>64.889977148437737</v>
      </c>
    </row>
    <row r="35" spans="1:43">
      <c r="A35" s="129" t="str">
        <f t="shared" si="23"/>
        <v>2009_1</v>
      </c>
      <c r="B35" s="57">
        <v>2009</v>
      </c>
      <c r="C35" s="57">
        <v>1</v>
      </c>
      <c r="D35" s="81" t="str">
        <f t="shared" si="24"/>
        <v>SYH_Personal</v>
      </c>
      <c r="E35" s="68" t="s">
        <v>37</v>
      </c>
      <c r="F35" s="69" t="s">
        <v>13</v>
      </c>
      <c r="G35" s="84">
        <f t="shared" si="25"/>
        <v>21548</v>
      </c>
      <c r="H35" s="70">
        <v>5387</v>
      </c>
      <c r="I35" s="65">
        <v>236</v>
      </c>
      <c r="J35" s="66">
        <v>813</v>
      </c>
      <c r="K35" s="66">
        <v>538</v>
      </c>
      <c r="L35" s="66">
        <v>1650</v>
      </c>
      <c r="M35" s="67">
        <v>42</v>
      </c>
      <c r="N35" s="65">
        <v>2223747</v>
      </c>
      <c r="O35" s="66">
        <v>1888447</v>
      </c>
      <c r="P35" s="66">
        <v>1010395</v>
      </c>
      <c r="Q35" s="66">
        <v>3851956</v>
      </c>
      <c r="R35" s="67">
        <v>171278</v>
      </c>
      <c r="S35" s="95">
        <f t="shared" si="27"/>
        <v>9422.6567796610161</v>
      </c>
      <c r="T35" s="96">
        <f t="shared" si="0"/>
        <v>2322.8130381303813</v>
      </c>
      <c r="U35" s="96">
        <f t="shared" si="1"/>
        <v>1878.0576208178438</v>
      </c>
      <c r="V35" s="96">
        <f t="shared" si="2"/>
        <v>2334.5187878787879</v>
      </c>
      <c r="W35" s="86">
        <f t="shared" si="3"/>
        <v>4078.0476190476193</v>
      </c>
      <c r="X35" s="99">
        <f t="shared" si="4"/>
        <v>1.0952292556153704E-2</v>
      </c>
      <c r="Y35" s="100">
        <f t="shared" si="5"/>
        <v>3.7729719695563393E-2</v>
      </c>
      <c r="Z35" s="100">
        <f t="shared" si="6"/>
        <v>2.4967514386485985E-2</v>
      </c>
      <c r="AA35" s="100">
        <f t="shared" si="7"/>
        <v>7.6573231854464449E-2</v>
      </c>
      <c r="AB35" s="101">
        <f t="shared" si="8"/>
        <v>1.9491368108409133E-3</v>
      </c>
      <c r="AC35" s="99">
        <f t="shared" si="9"/>
        <v>1.2604305995134509E-2</v>
      </c>
      <c r="AD35" s="100">
        <f t="shared" si="10"/>
        <v>4.0754144306026779E-2</v>
      </c>
      <c r="AE35" s="100">
        <f t="shared" si="11"/>
        <v>2.7444078837774957E-2</v>
      </c>
      <c r="AF35" s="100">
        <f t="shared" si="12"/>
        <v>8.0794006412994709E-2</v>
      </c>
      <c r="AG35" s="101">
        <f t="shared" si="13"/>
        <v>2.6492204633292334E-3</v>
      </c>
      <c r="AH35" s="95">
        <f t="shared" si="14"/>
        <v>103.19969370707258</v>
      </c>
      <c r="AI35" s="96">
        <f t="shared" si="15"/>
        <v>87.639084833859286</v>
      </c>
      <c r="AJ35" s="96">
        <f t="shared" si="16"/>
        <v>46.890430666419157</v>
      </c>
      <c r="AK35" s="96">
        <f t="shared" si="17"/>
        <v>178.76164841284574</v>
      </c>
      <c r="AL35" s="86">
        <f t="shared" si="18"/>
        <v>7.9486727306478562</v>
      </c>
      <c r="AM35" s="95">
        <f t="shared" si="26"/>
        <v>103.54185610913652</v>
      </c>
      <c r="AN35" s="96">
        <f t="shared" si="19"/>
        <v>87.929655461583778</v>
      </c>
      <c r="AO35" s="96">
        <f t="shared" si="20"/>
        <v>47.045897623871326</v>
      </c>
      <c r="AP35" s="96">
        <f t="shared" si="21"/>
        <v>179.35433927093553</v>
      </c>
      <c r="AQ35" s="86">
        <f t="shared" si="22"/>
        <v>7.9750268491247818</v>
      </c>
    </row>
    <row r="36" spans="1:43">
      <c r="A36" s="129" t="str">
        <f t="shared" si="23"/>
        <v>2009_1</v>
      </c>
      <c r="B36" s="57">
        <v>2009</v>
      </c>
      <c r="C36" s="57">
        <v>1</v>
      </c>
      <c r="D36" s="81" t="str">
        <f t="shared" si="24"/>
        <v>MSH_Personal</v>
      </c>
      <c r="E36" s="68" t="s">
        <v>38</v>
      </c>
      <c r="F36" s="69" t="s">
        <v>13</v>
      </c>
      <c r="G36" s="84">
        <f t="shared" si="25"/>
        <v>59112</v>
      </c>
      <c r="H36" s="70">
        <v>14778</v>
      </c>
      <c r="I36" s="65">
        <v>687</v>
      </c>
      <c r="J36" s="66">
        <v>2270</v>
      </c>
      <c r="K36" s="66">
        <v>2456</v>
      </c>
      <c r="L36" s="66">
        <v>2066</v>
      </c>
      <c r="M36" s="67">
        <v>421</v>
      </c>
      <c r="N36" s="65">
        <v>9558890</v>
      </c>
      <c r="O36" s="66">
        <v>6091175</v>
      </c>
      <c r="P36" s="66">
        <v>2318090</v>
      </c>
      <c r="Q36" s="66">
        <v>5046859</v>
      </c>
      <c r="R36" s="67">
        <v>1802789</v>
      </c>
      <c r="S36" s="95">
        <f t="shared" si="27"/>
        <v>13913.959243085881</v>
      </c>
      <c r="T36" s="96">
        <f t="shared" si="0"/>
        <v>2683.3370044052863</v>
      </c>
      <c r="U36" s="96">
        <f t="shared" si="1"/>
        <v>943.84771986970679</v>
      </c>
      <c r="V36" s="96">
        <f t="shared" si="2"/>
        <v>2442.8165537270088</v>
      </c>
      <c r="W36" s="86">
        <f t="shared" si="3"/>
        <v>4282.1591448931113</v>
      </c>
      <c r="X36" s="99">
        <f t="shared" si="4"/>
        <v>1.1622005684125051E-2</v>
      </c>
      <c r="Y36" s="100">
        <f t="shared" si="5"/>
        <v>3.8401678170253077E-2</v>
      </c>
      <c r="Z36" s="100">
        <f t="shared" si="6"/>
        <v>4.1548247394776021E-2</v>
      </c>
      <c r="AA36" s="100">
        <f t="shared" si="7"/>
        <v>3.4950602246582758E-2</v>
      </c>
      <c r="AB36" s="101">
        <f t="shared" si="8"/>
        <v>7.1220733522804171E-3</v>
      </c>
      <c r="AC36" s="99">
        <f t="shared" si="9"/>
        <v>1.2649123281048159E-2</v>
      </c>
      <c r="AD36" s="100">
        <f t="shared" si="10"/>
        <v>4.024325585783789E-2</v>
      </c>
      <c r="AE36" s="100">
        <f t="shared" si="11"/>
        <v>4.3460651100813007E-2</v>
      </c>
      <c r="AF36" s="100">
        <f t="shared" si="12"/>
        <v>3.6710632763654952E-2</v>
      </c>
      <c r="AG36" s="101">
        <f t="shared" si="13"/>
        <v>7.9279512470628172E-3</v>
      </c>
      <c r="AH36" s="95">
        <f t="shared" si="14"/>
        <v>161.70811341182841</v>
      </c>
      <c r="AI36" s="96">
        <f t="shared" si="15"/>
        <v>103.04464406550278</v>
      </c>
      <c r="AJ36" s="96">
        <f t="shared" si="16"/>
        <v>39.215218568141836</v>
      </c>
      <c r="AK36" s="96">
        <f t="shared" si="17"/>
        <v>85.377909730680742</v>
      </c>
      <c r="AL36" s="86">
        <f t="shared" si="18"/>
        <v>30.497851536067127</v>
      </c>
      <c r="AM36" s="95">
        <f t="shared" si="26"/>
        <v>162.24426264377547</v>
      </c>
      <c r="AN36" s="96">
        <f t="shared" si="19"/>
        <v>103.38629239474447</v>
      </c>
      <c r="AO36" s="96">
        <f t="shared" si="20"/>
        <v>39.3452380759596</v>
      </c>
      <c r="AP36" s="96">
        <f t="shared" si="21"/>
        <v>85.660983348704917</v>
      </c>
      <c r="AQ36" s="86">
        <f t="shared" si="22"/>
        <v>30.598968291015936</v>
      </c>
    </row>
    <row r="37" spans="1:43">
      <c r="A37" s="129" t="str">
        <f t="shared" si="23"/>
        <v>2009_1</v>
      </c>
      <c r="B37" s="57">
        <v>2009</v>
      </c>
      <c r="C37" s="57">
        <v>1</v>
      </c>
      <c r="D37" s="81" t="str">
        <f t="shared" si="24"/>
        <v>SMH_Personal</v>
      </c>
      <c r="E37" s="68" t="s">
        <v>39</v>
      </c>
      <c r="F37" s="69" t="s">
        <v>13</v>
      </c>
      <c r="G37" s="84">
        <f t="shared" si="25"/>
        <v>39500</v>
      </c>
      <c r="H37" s="70">
        <v>9875</v>
      </c>
      <c r="I37" s="65">
        <v>358</v>
      </c>
      <c r="J37" s="66">
        <v>1493</v>
      </c>
      <c r="K37" s="66">
        <v>3205</v>
      </c>
      <c r="L37" s="66">
        <v>3333</v>
      </c>
      <c r="M37" s="67">
        <v>498</v>
      </c>
      <c r="N37" s="65">
        <v>4008488</v>
      </c>
      <c r="O37" s="66">
        <v>4935848</v>
      </c>
      <c r="P37" s="66">
        <v>2196592</v>
      </c>
      <c r="Q37" s="66">
        <v>11121287</v>
      </c>
      <c r="R37" s="67">
        <v>1022427</v>
      </c>
      <c r="S37" s="95">
        <f t="shared" si="27"/>
        <v>11196.893854748603</v>
      </c>
      <c r="T37" s="96">
        <f t="shared" si="0"/>
        <v>3305.9933020763565</v>
      </c>
      <c r="U37" s="96">
        <f t="shared" si="1"/>
        <v>685.36411856474263</v>
      </c>
      <c r="V37" s="96">
        <f t="shared" si="2"/>
        <v>3336.7197719771975</v>
      </c>
      <c r="W37" s="86">
        <f t="shared" si="3"/>
        <v>2053.0662650602408</v>
      </c>
      <c r="X37" s="99">
        <f t="shared" si="4"/>
        <v>9.0632911392405056E-3</v>
      </c>
      <c r="Y37" s="100">
        <f t="shared" si="5"/>
        <v>3.7797468354430382E-2</v>
      </c>
      <c r="Z37" s="100">
        <f t="shared" si="6"/>
        <v>8.1139240506329119E-2</v>
      </c>
      <c r="AA37" s="100">
        <f t="shared" si="7"/>
        <v>8.437974683544304E-2</v>
      </c>
      <c r="AB37" s="101">
        <f t="shared" si="8"/>
        <v>1.2607594936708861E-2</v>
      </c>
      <c r="AC37" s="99">
        <f t="shared" si="9"/>
        <v>1.0174314772574147E-2</v>
      </c>
      <c r="AD37" s="100">
        <f t="shared" si="10"/>
        <v>4.0033211854860709E-2</v>
      </c>
      <c r="AE37" s="100">
        <f t="shared" si="11"/>
        <v>8.4340329107314246E-2</v>
      </c>
      <c r="AF37" s="100">
        <f t="shared" si="12"/>
        <v>8.7638370277941524E-2</v>
      </c>
      <c r="AG37" s="101">
        <f t="shared" si="13"/>
        <v>1.3915626994386265E-2</v>
      </c>
      <c r="AH37" s="95">
        <f t="shared" si="14"/>
        <v>101.48070886075949</v>
      </c>
      <c r="AI37" s="96">
        <f t="shared" si="15"/>
        <v>124.95817721518988</v>
      </c>
      <c r="AJ37" s="96">
        <f t="shared" si="16"/>
        <v>55.609924050632912</v>
      </c>
      <c r="AK37" s="96">
        <f t="shared" si="17"/>
        <v>281.55156962025319</v>
      </c>
      <c r="AL37" s="86">
        <f t="shared" si="18"/>
        <v>25.884227848101265</v>
      </c>
      <c r="AM37" s="95">
        <f t="shared" si="26"/>
        <v>101.81717190497655</v>
      </c>
      <c r="AN37" s="96">
        <f t="shared" si="19"/>
        <v>125.37248067421798</v>
      </c>
      <c r="AO37" s="96">
        <f t="shared" si="20"/>
        <v>55.794300810953217</v>
      </c>
      <c r="AP37" s="96">
        <f t="shared" si="21"/>
        <v>282.48506426452593</v>
      </c>
      <c r="AQ37" s="86">
        <f t="shared" si="22"/>
        <v>25.970047963044781</v>
      </c>
    </row>
    <row r="38" spans="1:43">
      <c r="A38" s="129" t="str">
        <f t="shared" si="23"/>
        <v>2009_2</v>
      </c>
      <c r="B38" s="57">
        <v>2009</v>
      </c>
      <c r="C38" s="57">
        <v>2</v>
      </c>
      <c r="D38" s="81" t="str">
        <f t="shared" si="24"/>
        <v>SML_Personal</v>
      </c>
      <c r="E38" s="68" t="s">
        <v>12</v>
      </c>
      <c r="F38" s="69" t="s">
        <v>13</v>
      </c>
      <c r="G38" s="84">
        <f t="shared" si="25"/>
        <v>61140</v>
      </c>
      <c r="H38" s="70">
        <v>15285</v>
      </c>
      <c r="I38" s="65">
        <v>101</v>
      </c>
      <c r="J38" s="66">
        <v>1687</v>
      </c>
      <c r="K38" s="66">
        <v>926</v>
      </c>
      <c r="L38" s="66">
        <v>2582</v>
      </c>
      <c r="M38" s="67">
        <v>381</v>
      </c>
      <c r="N38" s="65">
        <v>1378723</v>
      </c>
      <c r="O38" s="66">
        <v>2699268</v>
      </c>
      <c r="P38" s="66">
        <v>1211855</v>
      </c>
      <c r="Q38" s="66">
        <v>4124911</v>
      </c>
      <c r="R38" s="67">
        <v>1091927</v>
      </c>
      <c r="S38" s="95">
        <f t="shared" si="27"/>
        <v>13650.722772277228</v>
      </c>
      <c r="T38" s="96">
        <f t="shared" si="0"/>
        <v>1600.0403082394785</v>
      </c>
      <c r="U38" s="96">
        <f t="shared" si="1"/>
        <v>1308.6987041036716</v>
      </c>
      <c r="V38" s="96">
        <f t="shared" si="2"/>
        <v>1597.5642912470953</v>
      </c>
      <c r="W38" s="86">
        <f t="shared" si="3"/>
        <v>2865.9501312335956</v>
      </c>
      <c r="X38" s="99">
        <f t="shared" si="4"/>
        <v>1.6519463526333007E-3</v>
      </c>
      <c r="Y38" s="100">
        <f t="shared" si="5"/>
        <v>2.7592410860320576E-2</v>
      </c>
      <c r="Z38" s="100">
        <f t="shared" si="6"/>
        <v>1.5145567549885509E-2</v>
      </c>
      <c r="AA38" s="100">
        <f t="shared" si="7"/>
        <v>4.2230945371279034E-2</v>
      </c>
      <c r="AB38" s="101">
        <f t="shared" si="8"/>
        <v>6.2315996074582929E-3</v>
      </c>
      <c r="AC38" s="99">
        <f t="shared" si="9"/>
        <v>2.034623176994653E-3</v>
      </c>
      <c r="AD38" s="100">
        <f t="shared" si="10"/>
        <v>2.9135930634866421E-2</v>
      </c>
      <c r="AE38" s="100">
        <f t="shared" si="11"/>
        <v>1.6296426241284294E-2</v>
      </c>
      <c r="AF38" s="100">
        <f t="shared" si="12"/>
        <v>4.4126075369108224E-2</v>
      </c>
      <c r="AG38" s="101">
        <f t="shared" si="13"/>
        <v>6.9731412865272442E-3</v>
      </c>
      <c r="AH38" s="95">
        <f t="shared" si="14"/>
        <v>22.550261694471704</v>
      </c>
      <c r="AI38" s="96">
        <f t="shared" si="15"/>
        <v>44.148969578017663</v>
      </c>
      <c r="AJ38" s="96">
        <f t="shared" si="16"/>
        <v>19.820984625449789</v>
      </c>
      <c r="AK38" s="96">
        <f t="shared" si="17"/>
        <v>67.466650310762191</v>
      </c>
      <c r="AL38" s="86">
        <f t="shared" si="18"/>
        <v>17.859453712790316</v>
      </c>
      <c r="AM38" s="95">
        <f t="shared" si="26"/>
        <v>22.625027921302298</v>
      </c>
      <c r="AN38" s="96">
        <f t="shared" si="19"/>
        <v>44.295347119818707</v>
      </c>
      <c r="AO38" s="96">
        <f t="shared" si="20"/>
        <v>19.886701833196227</v>
      </c>
      <c r="AP38" s="96">
        <f t="shared" si="21"/>
        <v>67.690338485603704</v>
      </c>
      <c r="AQ38" s="86">
        <f t="shared" si="22"/>
        <v>17.918667392234592</v>
      </c>
    </row>
    <row r="39" spans="1:43">
      <c r="A39" s="129" t="str">
        <f t="shared" si="23"/>
        <v>2009_2</v>
      </c>
      <c r="B39" s="57">
        <v>2009</v>
      </c>
      <c r="C39" s="57">
        <v>2</v>
      </c>
      <c r="D39" s="81" t="str">
        <f t="shared" si="24"/>
        <v>LSL_Personal</v>
      </c>
      <c r="E39" s="68" t="s">
        <v>14</v>
      </c>
      <c r="F39" s="69" t="s">
        <v>13</v>
      </c>
      <c r="G39" s="84">
        <f t="shared" si="25"/>
        <v>18452</v>
      </c>
      <c r="H39" s="70">
        <v>4613</v>
      </c>
      <c r="I39" s="65">
        <v>21</v>
      </c>
      <c r="J39" s="66">
        <v>321</v>
      </c>
      <c r="K39" s="66">
        <v>826</v>
      </c>
      <c r="L39" s="66">
        <v>447</v>
      </c>
      <c r="M39" s="67">
        <v>93</v>
      </c>
      <c r="N39" s="65">
        <v>499405</v>
      </c>
      <c r="O39" s="66">
        <v>924697</v>
      </c>
      <c r="P39" s="66">
        <v>1080336</v>
      </c>
      <c r="Q39" s="66">
        <v>1174183</v>
      </c>
      <c r="R39" s="67">
        <v>450988</v>
      </c>
      <c r="S39" s="95">
        <f t="shared" si="27"/>
        <v>23781.190476190477</v>
      </c>
      <c r="T39" s="96">
        <f t="shared" si="0"/>
        <v>2880.6760124610591</v>
      </c>
      <c r="U39" s="96">
        <f t="shared" si="1"/>
        <v>1307.9128329297821</v>
      </c>
      <c r="V39" s="96">
        <f t="shared" si="2"/>
        <v>2626.8076062639821</v>
      </c>
      <c r="W39" s="86">
        <f t="shared" si="3"/>
        <v>4849.333333333333</v>
      </c>
      <c r="X39" s="99">
        <f t="shared" si="4"/>
        <v>1.1380880121396055E-3</v>
      </c>
      <c r="Y39" s="100">
        <f t="shared" si="5"/>
        <v>1.7396488185562539E-2</v>
      </c>
      <c r="Z39" s="100">
        <f t="shared" si="6"/>
        <v>4.4764795144157814E-2</v>
      </c>
      <c r="AA39" s="100">
        <f t="shared" si="7"/>
        <v>2.4225016258400175E-2</v>
      </c>
      <c r="AB39" s="101">
        <f t="shared" si="8"/>
        <v>5.0401040537611103E-3</v>
      </c>
      <c r="AC39" s="99">
        <f t="shared" si="9"/>
        <v>1.7164168506548165E-3</v>
      </c>
      <c r="AD39" s="100">
        <f t="shared" si="10"/>
        <v>1.9639100214399862E-2</v>
      </c>
      <c r="AE39" s="100">
        <f t="shared" si="11"/>
        <v>4.8311766315471995E-2</v>
      </c>
      <c r="AF39" s="100">
        <f t="shared" si="12"/>
        <v>2.686220417117623E-2</v>
      </c>
      <c r="AG39" s="101">
        <f t="shared" si="13"/>
        <v>6.2547696680657003E-3</v>
      </c>
      <c r="AH39" s="95">
        <f t="shared" si="14"/>
        <v>27.065087795360938</v>
      </c>
      <c r="AI39" s="96">
        <f t="shared" si="15"/>
        <v>50.113646217212228</v>
      </c>
      <c r="AJ39" s="96">
        <f t="shared" si="16"/>
        <v>58.548450032516797</v>
      </c>
      <c r="AK39" s="96">
        <f t="shared" si="17"/>
        <v>63.634456969434204</v>
      </c>
      <c r="AL39" s="86">
        <f t="shared" si="18"/>
        <v>24.441144591372208</v>
      </c>
      <c r="AM39" s="95">
        <f t="shared" si="26"/>
        <v>27.154823095142138</v>
      </c>
      <c r="AN39" s="96">
        <f t="shared" si="19"/>
        <v>50.279799865056717</v>
      </c>
      <c r="AO39" s="96">
        <f t="shared" si="20"/>
        <v>58.742569584432424</v>
      </c>
      <c r="AP39" s="96">
        <f t="shared" si="21"/>
        <v>63.845439365491487</v>
      </c>
      <c r="AQ39" s="86">
        <f t="shared" si="22"/>
        <v>24.522180110395293</v>
      </c>
    </row>
    <row r="40" spans="1:43">
      <c r="A40" s="129" t="str">
        <f t="shared" si="23"/>
        <v>2009_2</v>
      </c>
      <c r="B40" s="57">
        <v>2009</v>
      </c>
      <c r="C40" s="57">
        <v>2</v>
      </c>
      <c r="D40" s="81" t="str">
        <f t="shared" si="24"/>
        <v>MYA_Personal</v>
      </c>
      <c r="E40" s="68" t="s">
        <v>15</v>
      </c>
      <c r="F40" s="69" t="s">
        <v>13</v>
      </c>
      <c r="G40" s="84">
        <f t="shared" si="25"/>
        <v>17540</v>
      </c>
      <c r="H40" s="70">
        <v>4385</v>
      </c>
      <c r="I40" s="65">
        <v>87</v>
      </c>
      <c r="J40" s="66">
        <v>521</v>
      </c>
      <c r="K40" s="66">
        <v>1217</v>
      </c>
      <c r="L40" s="66">
        <v>1604</v>
      </c>
      <c r="M40" s="67">
        <v>92</v>
      </c>
      <c r="N40" s="65">
        <v>807449</v>
      </c>
      <c r="O40" s="66">
        <v>1834839</v>
      </c>
      <c r="P40" s="66">
        <v>1181919</v>
      </c>
      <c r="Q40" s="66">
        <v>4669150</v>
      </c>
      <c r="R40" s="67">
        <v>400091</v>
      </c>
      <c r="S40" s="95">
        <f t="shared" si="27"/>
        <v>9281.022988505747</v>
      </c>
      <c r="T40" s="96">
        <f t="shared" si="0"/>
        <v>3521.7639155470251</v>
      </c>
      <c r="U40" s="96">
        <f t="shared" si="1"/>
        <v>971.17419884963022</v>
      </c>
      <c r="V40" s="96">
        <f t="shared" si="2"/>
        <v>2910.9413965087283</v>
      </c>
      <c r="W40" s="86">
        <f t="shared" si="3"/>
        <v>4348.815217391304</v>
      </c>
      <c r="X40" s="99">
        <f t="shared" si="4"/>
        <v>4.9600912200684147E-3</v>
      </c>
      <c r="Y40" s="100">
        <f t="shared" si="5"/>
        <v>2.9703534777651083E-2</v>
      </c>
      <c r="Z40" s="100">
        <f t="shared" si="6"/>
        <v>6.9384264538198404E-2</v>
      </c>
      <c r="AA40" s="100">
        <f t="shared" si="7"/>
        <v>9.1448118586088936E-2</v>
      </c>
      <c r="AB40" s="101">
        <f t="shared" si="8"/>
        <v>5.24515393386545E-3</v>
      </c>
      <c r="AC40" s="99">
        <f t="shared" si="9"/>
        <v>6.1960563212046394E-3</v>
      </c>
      <c r="AD40" s="100">
        <f t="shared" si="10"/>
        <v>3.269027477751902E-2</v>
      </c>
      <c r="AE40" s="100">
        <f t="shared" si="11"/>
        <v>7.3854771925920479E-2</v>
      </c>
      <c r="AF40" s="100">
        <f t="shared" si="12"/>
        <v>9.6519232659430881E-2</v>
      </c>
      <c r="AG40" s="101">
        <f t="shared" si="13"/>
        <v>6.5159570685802866E-3</v>
      </c>
      <c r="AH40" s="95">
        <f t="shared" si="14"/>
        <v>46.034720638540477</v>
      </c>
      <c r="AI40" s="96">
        <f t="shared" si="15"/>
        <v>104.6088369441277</v>
      </c>
      <c r="AJ40" s="96">
        <f t="shared" si="16"/>
        <v>67.38420752565564</v>
      </c>
      <c r="AK40" s="96">
        <f t="shared" si="17"/>
        <v>266.2001140250855</v>
      </c>
      <c r="AL40" s="86">
        <f t="shared" si="18"/>
        <v>22.810205245153934</v>
      </c>
      <c r="AM40" s="95">
        <f t="shared" si="26"/>
        <v>46.187350457740671</v>
      </c>
      <c r="AN40" s="96">
        <f t="shared" si="19"/>
        <v>104.95567141272133</v>
      </c>
      <c r="AO40" s="96">
        <f t="shared" si="20"/>
        <v>67.6076223583934</v>
      </c>
      <c r="AP40" s="96">
        <f t="shared" si="21"/>
        <v>267.08271035044919</v>
      </c>
      <c r="AQ40" s="86">
        <f t="shared" si="22"/>
        <v>22.885833324442686</v>
      </c>
    </row>
    <row r="41" spans="1:43">
      <c r="A41" s="129" t="str">
        <f t="shared" si="23"/>
        <v>2009_2</v>
      </c>
      <c r="B41" s="57">
        <v>2009</v>
      </c>
      <c r="C41" s="57">
        <v>2</v>
      </c>
      <c r="D41" s="81" t="str">
        <f t="shared" si="24"/>
        <v>SMA_Personal</v>
      </c>
      <c r="E41" s="68" t="s">
        <v>16</v>
      </c>
      <c r="F41" s="69" t="s">
        <v>13</v>
      </c>
      <c r="G41" s="84">
        <f t="shared" si="25"/>
        <v>68396</v>
      </c>
      <c r="H41" s="70">
        <v>17099</v>
      </c>
      <c r="I41" s="65">
        <v>97</v>
      </c>
      <c r="J41" s="66">
        <v>1493</v>
      </c>
      <c r="K41" s="66">
        <v>4955</v>
      </c>
      <c r="L41" s="66">
        <v>2057</v>
      </c>
      <c r="M41" s="67">
        <v>344</v>
      </c>
      <c r="N41" s="65">
        <v>1565412</v>
      </c>
      <c r="O41" s="66">
        <v>5999494</v>
      </c>
      <c r="P41" s="66">
        <v>4221490</v>
      </c>
      <c r="Q41" s="66">
        <v>6324041</v>
      </c>
      <c r="R41" s="67">
        <v>1557178</v>
      </c>
      <c r="S41" s="95">
        <f t="shared" si="27"/>
        <v>16138.268041237114</v>
      </c>
      <c r="T41" s="96">
        <f t="shared" si="0"/>
        <v>4018.4152712659074</v>
      </c>
      <c r="U41" s="96">
        <f t="shared" si="1"/>
        <v>851.9656912209889</v>
      </c>
      <c r="V41" s="96">
        <f t="shared" si="2"/>
        <v>3074.4000972289741</v>
      </c>
      <c r="W41" s="86">
        <f t="shared" si="3"/>
        <v>4526.6802325581393</v>
      </c>
      <c r="X41" s="99">
        <f t="shared" si="4"/>
        <v>1.4182115913211298E-3</v>
      </c>
      <c r="Y41" s="100">
        <f t="shared" si="5"/>
        <v>2.1828761915901516E-2</v>
      </c>
      <c r="Z41" s="100">
        <f t="shared" si="6"/>
        <v>7.2445757061816482E-2</v>
      </c>
      <c r="AA41" s="100">
        <f t="shared" si="7"/>
        <v>3.0074858178840869E-2</v>
      </c>
      <c r="AB41" s="101">
        <f t="shared" si="8"/>
        <v>5.0295338908708112E-3</v>
      </c>
      <c r="AC41" s="99">
        <f t="shared" si="9"/>
        <v>1.7534879299848367E-3</v>
      </c>
      <c r="AD41" s="100">
        <f t="shared" si="10"/>
        <v>2.3130616766708457E-2</v>
      </c>
      <c r="AE41" s="100">
        <f t="shared" si="11"/>
        <v>7.4755250352857114E-2</v>
      </c>
      <c r="AF41" s="100">
        <f t="shared" si="12"/>
        <v>3.1596496621465985E-2</v>
      </c>
      <c r="AG41" s="101">
        <f t="shared" si="13"/>
        <v>5.6597790716881842E-3</v>
      </c>
      <c r="AH41" s="95">
        <f t="shared" si="14"/>
        <v>22.88747879992982</v>
      </c>
      <c r="AI41" s="96">
        <f t="shared" si="15"/>
        <v>87.717030235686295</v>
      </c>
      <c r="AJ41" s="96">
        <f t="shared" si="16"/>
        <v>61.721299491198316</v>
      </c>
      <c r="AK41" s="96">
        <f t="shared" si="17"/>
        <v>92.462146909175971</v>
      </c>
      <c r="AL41" s="86">
        <f t="shared" si="18"/>
        <v>22.767091642786127</v>
      </c>
      <c r="AM41" s="95">
        <f t="shared" si="26"/>
        <v>22.963363082547946</v>
      </c>
      <c r="AN41" s="96">
        <f t="shared" si="19"/>
        <v>88.007859294273899</v>
      </c>
      <c r="AO41" s="96">
        <f t="shared" si="20"/>
        <v>61.925938742864709</v>
      </c>
      <c r="AP41" s="96">
        <f t="shared" si="21"/>
        <v>92.768708577626583</v>
      </c>
      <c r="AQ41" s="86">
        <f t="shared" si="22"/>
        <v>22.842576777331363</v>
      </c>
    </row>
    <row r="42" spans="1:43">
      <c r="A42" s="129" t="str">
        <f t="shared" si="23"/>
        <v>2009_2</v>
      </c>
      <c r="B42" s="57">
        <v>2009</v>
      </c>
      <c r="C42" s="57">
        <v>2</v>
      </c>
      <c r="D42" s="81" t="str">
        <f t="shared" si="24"/>
        <v>MSL_Personal</v>
      </c>
      <c r="E42" s="68" t="s">
        <v>17</v>
      </c>
      <c r="F42" s="69" t="s">
        <v>13</v>
      </c>
      <c r="G42" s="84">
        <f t="shared" si="25"/>
        <v>56684</v>
      </c>
      <c r="H42" s="70">
        <v>14171</v>
      </c>
      <c r="I42" s="65">
        <v>162</v>
      </c>
      <c r="J42" s="66">
        <v>1135</v>
      </c>
      <c r="K42" s="66">
        <v>4264</v>
      </c>
      <c r="L42" s="66">
        <v>1637</v>
      </c>
      <c r="M42" s="67">
        <v>353</v>
      </c>
      <c r="N42" s="65">
        <v>3136899</v>
      </c>
      <c r="O42" s="66">
        <v>3449913</v>
      </c>
      <c r="P42" s="66">
        <v>7747694</v>
      </c>
      <c r="Q42" s="66">
        <v>5200218</v>
      </c>
      <c r="R42" s="67">
        <v>876172</v>
      </c>
      <c r="S42" s="95">
        <f t="shared" si="27"/>
        <v>19363.574074074073</v>
      </c>
      <c r="T42" s="96">
        <f t="shared" si="0"/>
        <v>3039.5709251101321</v>
      </c>
      <c r="U42" s="96">
        <f t="shared" si="1"/>
        <v>1817.0014071294559</v>
      </c>
      <c r="V42" s="96">
        <f t="shared" si="2"/>
        <v>3176.6756261453879</v>
      </c>
      <c r="W42" s="86">
        <f t="shared" si="3"/>
        <v>2482.0736543909347</v>
      </c>
      <c r="X42" s="99">
        <f t="shared" si="4"/>
        <v>2.8579493331451558E-3</v>
      </c>
      <c r="Y42" s="100">
        <f t="shared" si="5"/>
        <v>2.0023286994566368E-2</v>
      </c>
      <c r="Z42" s="100">
        <f t="shared" si="6"/>
        <v>7.5224049114388541E-2</v>
      </c>
      <c r="AA42" s="100">
        <f t="shared" si="7"/>
        <v>2.8879401594806293E-2</v>
      </c>
      <c r="AB42" s="101">
        <f t="shared" si="8"/>
        <v>6.2275068802483948E-3</v>
      </c>
      <c r="AC42" s="99">
        <f t="shared" si="9"/>
        <v>3.3803833590621891E-3</v>
      </c>
      <c r="AD42" s="100">
        <f t="shared" si="10"/>
        <v>2.1394172675855805E-2</v>
      </c>
      <c r="AE42" s="100">
        <f t="shared" si="11"/>
        <v>7.7805252899526486E-2</v>
      </c>
      <c r="AF42" s="100">
        <f t="shared" si="12"/>
        <v>3.0518316309108395E-2</v>
      </c>
      <c r="AG42" s="101">
        <f t="shared" si="13"/>
        <v>6.997392610621234E-3</v>
      </c>
      <c r="AH42" s="95">
        <f t="shared" si="14"/>
        <v>55.340113612306823</v>
      </c>
      <c r="AI42" s="96">
        <f t="shared" si="15"/>
        <v>60.862200973819775</v>
      </c>
      <c r="AJ42" s="96">
        <f t="shared" si="16"/>
        <v>136.68220309081929</v>
      </c>
      <c r="AK42" s="96">
        <f t="shared" si="17"/>
        <v>91.740491143885393</v>
      </c>
      <c r="AL42" s="86">
        <f t="shared" si="18"/>
        <v>15.457130760002823</v>
      </c>
      <c r="AM42" s="95">
        <f t="shared" si="26"/>
        <v>55.52359580613799</v>
      </c>
      <c r="AN42" s="96">
        <f t="shared" si="19"/>
        <v>61.063991852571903</v>
      </c>
      <c r="AO42" s="96">
        <f t="shared" si="20"/>
        <v>137.13537799133491</v>
      </c>
      <c r="AP42" s="96">
        <f t="shared" si="21"/>
        <v>92.044660135950593</v>
      </c>
      <c r="AQ42" s="86">
        <f t="shared" si="22"/>
        <v>15.50837944883005</v>
      </c>
    </row>
    <row r="43" spans="1:43">
      <c r="A43" s="129" t="str">
        <f t="shared" si="23"/>
        <v>2009_2</v>
      </c>
      <c r="B43" s="57">
        <v>2009</v>
      </c>
      <c r="C43" s="57">
        <v>2</v>
      </c>
      <c r="D43" s="81" t="str">
        <f t="shared" si="24"/>
        <v>LYL_Personal</v>
      </c>
      <c r="E43" s="68" t="s">
        <v>18</v>
      </c>
      <c r="F43" s="69" t="s">
        <v>13</v>
      </c>
      <c r="G43" s="84">
        <f t="shared" si="25"/>
        <v>12620</v>
      </c>
      <c r="H43" s="70">
        <v>3155</v>
      </c>
      <c r="I43" s="65">
        <v>64</v>
      </c>
      <c r="J43" s="66">
        <v>269</v>
      </c>
      <c r="K43" s="66">
        <v>485</v>
      </c>
      <c r="L43" s="66">
        <v>357</v>
      </c>
      <c r="M43" s="67">
        <v>111</v>
      </c>
      <c r="N43" s="65">
        <v>1225869</v>
      </c>
      <c r="O43" s="66">
        <v>829471</v>
      </c>
      <c r="P43" s="66">
        <v>595982</v>
      </c>
      <c r="Q43" s="66">
        <v>1013657</v>
      </c>
      <c r="R43" s="67">
        <v>511101</v>
      </c>
      <c r="S43" s="95">
        <f t="shared" si="27"/>
        <v>19154.203125</v>
      </c>
      <c r="T43" s="96">
        <f t="shared" si="0"/>
        <v>3083.5353159851302</v>
      </c>
      <c r="U43" s="96">
        <f t="shared" si="1"/>
        <v>1228.8288659793814</v>
      </c>
      <c r="V43" s="96">
        <f t="shared" si="2"/>
        <v>2839.3753501400561</v>
      </c>
      <c r="W43" s="86">
        <f t="shared" si="3"/>
        <v>4604.5135135135133</v>
      </c>
      <c r="X43" s="99">
        <f t="shared" si="4"/>
        <v>5.0713153724247229E-3</v>
      </c>
      <c r="Y43" s="100">
        <f t="shared" si="5"/>
        <v>2.1315372424722662E-2</v>
      </c>
      <c r="Z43" s="100">
        <f t="shared" si="6"/>
        <v>3.8431061806656099E-2</v>
      </c>
      <c r="AA43" s="100">
        <f t="shared" si="7"/>
        <v>2.8288431061806656E-2</v>
      </c>
      <c r="AB43" s="101">
        <f t="shared" si="8"/>
        <v>8.7955625990491278E-3</v>
      </c>
      <c r="AC43" s="99">
        <f t="shared" si="9"/>
        <v>6.5445859956261426E-3</v>
      </c>
      <c r="AD43" s="100">
        <f t="shared" si="10"/>
        <v>2.4311043247666243E-2</v>
      </c>
      <c r="AE43" s="100">
        <f t="shared" si="11"/>
        <v>4.2418166580678637E-2</v>
      </c>
      <c r="AF43" s="100">
        <f t="shared" si="12"/>
        <v>3.1727171223320139E-2</v>
      </c>
      <c r="AG43" s="101">
        <f t="shared" si="13"/>
        <v>1.0732161469982964E-2</v>
      </c>
      <c r="AH43" s="95">
        <f t="shared" si="14"/>
        <v>97.137004754358159</v>
      </c>
      <c r="AI43" s="96">
        <f t="shared" si="15"/>
        <v>65.72670364500793</v>
      </c>
      <c r="AJ43" s="96">
        <f t="shared" si="16"/>
        <v>47.225198098256733</v>
      </c>
      <c r="AK43" s="96">
        <f t="shared" si="17"/>
        <v>80.321473851030106</v>
      </c>
      <c r="AL43" s="86">
        <f t="shared" si="18"/>
        <v>40.499286846275751</v>
      </c>
      <c r="AM43" s="95">
        <f t="shared" si="26"/>
        <v>97.459066086927493</v>
      </c>
      <c r="AN43" s="96">
        <f t="shared" si="19"/>
        <v>65.944622962314767</v>
      </c>
      <c r="AO43" s="96">
        <f t="shared" si="20"/>
        <v>47.381774989512927</v>
      </c>
      <c r="AP43" s="96">
        <f t="shared" si="21"/>
        <v>80.587782668846884</v>
      </c>
      <c r="AQ43" s="86">
        <f t="shared" si="22"/>
        <v>40.633563729970113</v>
      </c>
    </row>
    <row r="44" spans="1:43">
      <c r="A44" s="129" t="str">
        <f t="shared" si="23"/>
        <v>2009_2</v>
      </c>
      <c r="B44" s="57">
        <v>2009</v>
      </c>
      <c r="C44" s="57">
        <v>2</v>
      </c>
      <c r="D44" s="81" t="str">
        <f t="shared" si="24"/>
        <v>LSA_Personal</v>
      </c>
      <c r="E44" s="68" t="s">
        <v>19</v>
      </c>
      <c r="F44" s="69" t="s">
        <v>13</v>
      </c>
      <c r="G44" s="84">
        <f t="shared" si="25"/>
        <v>84384</v>
      </c>
      <c r="H44" s="70">
        <v>21096</v>
      </c>
      <c r="I44" s="65">
        <v>335</v>
      </c>
      <c r="J44" s="66">
        <v>2354</v>
      </c>
      <c r="K44" s="66">
        <v>1696</v>
      </c>
      <c r="L44" s="66">
        <v>3475</v>
      </c>
      <c r="M44" s="67">
        <v>715</v>
      </c>
      <c r="N44" s="65">
        <v>8207727</v>
      </c>
      <c r="O44" s="66">
        <v>6268448</v>
      </c>
      <c r="P44" s="66">
        <v>1425199</v>
      </c>
      <c r="Q44" s="66">
        <v>8397741</v>
      </c>
      <c r="R44" s="67">
        <v>5450024</v>
      </c>
      <c r="S44" s="95">
        <f t="shared" si="27"/>
        <v>24500.6776119403</v>
      </c>
      <c r="T44" s="96">
        <f t="shared" si="0"/>
        <v>2662.8920985556501</v>
      </c>
      <c r="U44" s="96">
        <f t="shared" si="1"/>
        <v>840.3295990566038</v>
      </c>
      <c r="V44" s="96">
        <f t="shared" si="2"/>
        <v>2416.6161151079136</v>
      </c>
      <c r="W44" s="86">
        <f t="shared" si="3"/>
        <v>7622.4111888111884</v>
      </c>
      <c r="X44" s="99">
        <f t="shared" si="4"/>
        <v>3.9699469093667046E-3</v>
      </c>
      <c r="Y44" s="100">
        <f t="shared" si="5"/>
        <v>2.7896283655669322E-2</v>
      </c>
      <c r="Z44" s="100">
        <f t="shared" si="6"/>
        <v>2.0098596890405763E-2</v>
      </c>
      <c r="AA44" s="100">
        <f t="shared" si="7"/>
        <v>4.1180792567311338E-2</v>
      </c>
      <c r="AB44" s="101">
        <f t="shared" si="8"/>
        <v>8.4731702692453538E-3</v>
      </c>
      <c r="AC44" s="99">
        <f t="shared" si="9"/>
        <v>4.474322937911294E-3</v>
      </c>
      <c r="AD44" s="100">
        <f t="shared" si="10"/>
        <v>2.9217139262011249E-2</v>
      </c>
      <c r="AE44" s="100">
        <f t="shared" si="11"/>
        <v>2.1224237950835605E-2</v>
      </c>
      <c r="AF44" s="100">
        <f t="shared" si="12"/>
        <v>4.2774621036826187E-2</v>
      </c>
      <c r="AG44" s="101">
        <f t="shared" si="13"/>
        <v>9.208362770882824E-3</v>
      </c>
      <c r="AH44" s="95">
        <f t="shared" si="14"/>
        <v>97.266389362912406</v>
      </c>
      <c r="AI44" s="96">
        <f t="shared" si="15"/>
        <v>74.28479332574895</v>
      </c>
      <c r="AJ44" s="96">
        <f t="shared" si="16"/>
        <v>16.889445866514979</v>
      </c>
      <c r="AK44" s="96">
        <f t="shared" si="17"/>
        <v>99.518166951080772</v>
      </c>
      <c r="AL44" s="86">
        <f t="shared" si="18"/>
        <v>64.585987864998103</v>
      </c>
      <c r="AM44" s="95">
        <f t="shared" si="26"/>
        <v>97.588879674937616</v>
      </c>
      <c r="AN44" s="96">
        <f t="shared" si="19"/>
        <v>74.531087305974395</v>
      </c>
      <c r="AO44" s="96">
        <f t="shared" si="20"/>
        <v>16.945443449062257</v>
      </c>
      <c r="AP44" s="96">
        <f t="shared" si="21"/>
        <v>99.848123114997648</v>
      </c>
      <c r="AQ44" s="86">
        <f t="shared" si="22"/>
        <v>64.8001250969388</v>
      </c>
    </row>
    <row r="45" spans="1:43">
      <c r="A45" s="129" t="str">
        <f t="shared" si="23"/>
        <v>2009_2</v>
      </c>
      <c r="B45" s="57">
        <v>2009</v>
      </c>
      <c r="C45" s="57">
        <v>2</v>
      </c>
      <c r="D45" s="81" t="str">
        <f t="shared" si="24"/>
        <v>LMA_Personal</v>
      </c>
      <c r="E45" s="68" t="s">
        <v>20</v>
      </c>
      <c r="F45" s="69" t="s">
        <v>13</v>
      </c>
      <c r="G45" s="84">
        <f t="shared" si="25"/>
        <v>102776</v>
      </c>
      <c r="H45" s="70">
        <v>25694</v>
      </c>
      <c r="I45" s="65">
        <v>779</v>
      </c>
      <c r="J45" s="66">
        <v>2320</v>
      </c>
      <c r="K45" s="66">
        <v>4070</v>
      </c>
      <c r="L45" s="66">
        <v>3723</v>
      </c>
      <c r="M45" s="67">
        <v>1411</v>
      </c>
      <c r="N45" s="65">
        <v>10831523</v>
      </c>
      <c r="O45" s="66">
        <v>5764215</v>
      </c>
      <c r="P45" s="66">
        <v>3632706</v>
      </c>
      <c r="Q45" s="66">
        <v>11338234</v>
      </c>
      <c r="R45" s="67">
        <v>6171479</v>
      </c>
      <c r="S45" s="95">
        <f t="shared" si="27"/>
        <v>13904.394094993582</v>
      </c>
      <c r="T45" s="96">
        <f t="shared" si="0"/>
        <v>2484.5754310344828</v>
      </c>
      <c r="U45" s="96">
        <f t="shared" si="1"/>
        <v>892.55675675675673</v>
      </c>
      <c r="V45" s="96">
        <f t="shared" si="2"/>
        <v>3045.4563524039754</v>
      </c>
      <c r="W45" s="86">
        <f t="shared" si="3"/>
        <v>4373.8334514528706</v>
      </c>
      <c r="X45" s="99">
        <f t="shared" si="4"/>
        <v>7.5795905658908695E-3</v>
      </c>
      <c r="Y45" s="100">
        <f t="shared" si="5"/>
        <v>2.2573363431151242E-2</v>
      </c>
      <c r="Z45" s="100">
        <f t="shared" si="6"/>
        <v>3.960068498482136E-2</v>
      </c>
      <c r="AA45" s="100">
        <f t="shared" si="7"/>
        <v>3.622441036817934E-2</v>
      </c>
      <c r="AB45" s="101">
        <f t="shared" si="8"/>
        <v>1.3728886121273449E-2</v>
      </c>
      <c r="AC45" s="99">
        <f t="shared" si="9"/>
        <v>8.2099391509252596E-3</v>
      </c>
      <c r="AD45" s="100">
        <f t="shared" si="10"/>
        <v>2.365293213831425E-2</v>
      </c>
      <c r="AE45" s="100">
        <f t="shared" si="11"/>
        <v>4.1018068362701381E-2</v>
      </c>
      <c r="AF45" s="100">
        <f t="shared" si="12"/>
        <v>3.7582406988791284E-2</v>
      </c>
      <c r="AG45" s="101">
        <f t="shared" si="13"/>
        <v>1.4574604704520771E-2</v>
      </c>
      <c r="AH45" s="95">
        <f t="shared" si="14"/>
        <v>105.38961430684206</v>
      </c>
      <c r="AI45" s="96">
        <f t="shared" si="15"/>
        <v>56.085224176850623</v>
      </c>
      <c r="AJ45" s="96">
        <f t="shared" si="16"/>
        <v>35.34585895539815</v>
      </c>
      <c r="AK45" s="96">
        <f t="shared" si="17"/>
        <v>110.3198606678602</v>
      </c>
      <c r="AL45" s="86">
        <f t="shared" si="18"/>
        <v>60.04786136841286</v>
      </c>
      <c r="AM45" s="95">
        <f t="shared" si="26"/>
        <v>105.7390374716644</v>
      </c>
      <c r="AN45" s="96">
        <f t="shared" si="19"/>
        <v>56.271176812321777</v>
      </c>
      <c r="AO45" s="96">
        <f t="shared" si="20"/>
        <v>35.463049458283948</v>
      </c>
      <c r="AP45" s="96">
        <f t="shared" si="21"/>
        <v>110.68563024687289</v>
      </c>
      <c r="AQ45" s="86">
        <f t="shared" si="22"/>
        <v>60.246952274079092</v>
      </c>
    </row>
    <row r="46" spans="1:43">
      <c r="A46" s="129" t="str">
        <f t="shared" si="23"/>
        <v>2009_2</v>
      </c>
      <c r="B46" s="57">
        <v>2009</v>
      </c>
      <c r="C46" s="57">
        <v>2</v>
      </c>
      <c r="D46" s="81" t="str">
        <f t="shared" si="24"/>
        <v>SYL_Personal</v>
      </c>
      <c r="E46" s="68" t="s">
        <v>21</v>
      </c>
      <c r="F46" s="69" t="s">
        <v>13</v>
      </c>
      <c r="G46" s="84">
        <f t="shared" si="25"/>
        <v>10556</v>
      </c>
      <c r="H46" s="70">
        <v>2639</v>
      </c>
      <c r="I46" s="65">
        <v>106</v>
      </c>
      <c r="J46" s="66">
        <v>237</v>
      </c>
      <c r="K46" s="66">
        <v>347</v>
      </c>
      <c r="L46" s="66">
        <v>234</v>
      </c>
      <c r="M46" s="67">
        <v>109</v>
      </c>
      <c r="N46" s="65">
        <v>1220866</v>
      </c>
      <c r="O46" s="66">
        <v>681470</v>
      </c>
      <c r="P46" s="66">
        <v>260099</v>
      </c>
      <c r="Q46" s="66">
        <v>643025</v>
      </c>
      <c r="R46" s="67">
        <v>323302</v>
      </c>
      <c r="S46" s="95">
        <f t="shared" si="27"/>
        <v>11517.603773584906</v>
      </c>
      <c r="T46" s="96">
        <f t="shared" si="0"/>
        <v>2875.4008438818564</v>
      </c>
      <c r="U46" s="96">
        <f t="shared" si="1"/>
        <v>749.56484149855908</v>
      </c>
      <c r="V46" s="96">
        <f t="shared" si="2"/>
        <v>2747.9700854700855</v>
      </c>
      <c r="W46" s="86">
        <f t="shared" si="3"/>
        <v>2966.0733944954127</v>
      </c>
      <c r="X46" s="99">
        <f t="shared" si="4"/>
        <v>1.004168245547556E-2</v>
      </c>
      <c r="Y46" s="100">
        <f t="shared" si="5"/>
        <v>2.2451686244789694E-2</v>
      </c>
      <c r="Z46" s="100">
        <f t="shared" si="6"/>
        <v>3.2872300113679427E-2</v>
      </c>
      <c r="AA46" s="100">
        <f t="shared" si="7"/>
        <v>2.2167487684729065E-2</v>
      </c>
      <c r="AB46" s="101">
        <f t="shared" si="8"/>
        <v>1.0325881015536187E-2</v>
      </c>
      <c r="AC46" s="99">
        <f t="shared" si="9"/>
        <v>1.2302772857899814E-2</v>
      </c>
      <c r="AD46" s="100">
        <f t="shared" si="10"/>
        <v>2.5811381050615957E-2</v>
      </c>
      <c r="AE46" s="100">
        <f t="shared" si="11"/>
        <v>3.6915853561537773E-2</v>
      </c>
      <c r="AF46" s="100">
        <f t="shared" si="12"/>
        <v>2.5506336118259608E-2</v>
      </c>
      <c r="AG46" s="101">
        <f t="shared" si="13"/>
        <v>1.2618415594743117E-2</v>
      </c>
      <c r="AH46" s="95">
        <f t="shared" si="14"/>
        <v>115.65611974232664</v>
      </c>
      <c r="AI46" s="96">
        <f t="shared" si="15"/>
        <v>64.557597574838951</v>
      </c>
      <c r="AJ46" s="96">
        <f t="shared" si="16"/>
        <v>24.639920424403183</v>
      </c>
      <c r="AK46" s="96">
        <f t="shared" si="17"/>
        <v>60.915593027661991</v>
      </c>
      <c r="AL46" s="86">
        <f t="shared" si="18"/>
        <v>30.627320954907162</v>
      </c>
      <c r="AM46" s="95">
        <f t="shared" si="26"/>
        <v>116.0395818857004</v>
      </c>
      <c r="AN46" s="96">
        <f t="shared" si="19"/>
        <v>64.771640677722402</v>
      </c>
      <c r="AO46" s="96">
        <f t="shared" si="20"/>
        <v>24.721614992053826</v>
      </c>
      <c r="AP46" s="96">
        <f t="shared" si="21"/>
        <v>61.117560929743718</v>
      </c>
      <c r="AQ46" s="86">
        <f t="shared" si="22"/>
        <v>30.728866970503486</v>
      </c>
    </row>
    <row r="47" spans="1:43">
      <c r="A47" s="129" t="str">
        <f t="shared" si="23"/>
        <v>2009_2</v>
      </c>
      <c r="B47" s="57">
        <v>2009</v>
      </c>
      <c r="C47" s="57">
        <v>2</v>
      </c>
      <c r="D47" s="81" t="str">
        <f t="shared" si="24"/>
        <v>MYL_Personal</v>
      </c>
      <c r="E47" s="68" t="s">
        <v>22</v>
      </c>
      <c r="F47" s="69" t="s">
        <v>13</v>
      </c>
      <c r="G47" s="84">
        <f t="shared" si="25"/>
        <v>10488</v>
      </c>
      <c r="H47" s="70">
        <v>2622</v>
      </c>
      <c r="I47" s="65">
        <v>90</v>
      </c>
      <c r="J47" s="66">
        <v>260</v>
      </c>
      <c r="K47" s="66">
        <v>522</v>
      </c>
      <c r="L47" s="66">
        <v>291</v>
      </c>
      <c r="M47" s="67">
        <v>87</v>
      </c>
      <c r="N47" s="65">
        <v>1212992</v>
      </c>
      <c r="O47" s="66">
        <v>791969</v>
      </c>
      <c r="P47" s="66">
        <v>329692</v>
      </c>
      <c r="Q47" s="66">
        <v>867152</v>
      </c>
      <c r="R47" s="67">
        <v>328043</v>
      </c>
      <c r="S47" s="95">
        <f t="shared" si="27"/>
        <v>13477.68888888889</v>
      </c>
      <c r="T47" s="96">
        <f t="shared" si="0"/>
        <v>3046.0346153846153</v>
      </c>
      <c r="U47" s="96">
        <f t="shared" si="1"/>
        <v>631.59386973180074</v>
      </c>
      <c r="V47" s="96">
        <f t="shared" si="2"/>
        <v>2979.9037800687283</v>
      </c>
      <c r="W47" s="86">
        <f t="shared" si="3"/>
        <v>3770.6091954022991</v>
      </c>
      <c r="X47" s="99">
        <f t="shared" si="4"/>
        <v>8.5812356979405036E-3</v>
      </c>
      <c r="Y47" s="100">
        <f t="shared" si="5"/>
        <v>2.479023646071701E-2</v>
      </c>
      <c r="Z47" s="100">
        <f t="shared" si="6"/>
        <v>4.9771167048054919E-2</v>
      </c>
      <c r="AA47" s="100">
        <f t="shared" si="7"/>
        <v>2.7745995423340962E-2</v>
      </c>
      <c r="AB47" s="101">
        <f t="shared" si="8"/>
        <v>8.2951945080091526E-3</v>
      </c>
      <c r="AC47" s="99">
        <f t="shared" si="9"/>
        <v>1.067975546430852E-2</v>
      </c>
      <c r="AD47" s="100">
        <f t="shared" si="10"/>
        <v>2.8327756727602117E-2</v>
      </c>
      <c r="AE47" s="100">
        <f t="shared" si="11"/>
        <v>5.4718972284883372E-2</v>
      </c>
      <c r="AF47" s="100">
        <f t="shared" si="12"/>
        <v>3.1482793296939968E-2</v>
      </c>
      <c r="AG47" s="101">
        <f t="shared" si="13"/>
        <v>1.0358740142172022E-2</v>
      </c>
      <c r="AH47" s="95">
        <f t="shared" si="14"/>
        <v>115.65522501906942</v>
      </c>
      <c r="AI47" s="96">
        <f t="shared" si="15"/>
        <v>75.511918382913805</v>
      </c>
      <c r="AJ47" s="96">
        <f t="shared" si="16"/>
        <v>31.435163996948894</v>
      </c>
      <c r="AK47" s="96">
        <f t="shared" si="17"/>
        <v>82.680396643783368</v>
      </c>
      <c r="AL47" s="86">
        <f t="shared" si="18"/>
        <v>31.277936689549961</v>
      </c>
      <c r="AM47" s="95">
        <f t="shared" si="26"/>
        <v>116.03868419595511</v>
      </c>
      <c r="AN47" s="96">
        <f t="shared" si="19"/>
        <v>75.762280941660265</v>
      </c>
      <c r="AO47" s="96">
        <f t="shared" si="20"/>
        <v>31.539388446034955</v>
      </c>
      <c r="AP47" s="96">
        <f t="shared" si="21"/>
        <v>82.954526557381143</v>
      </c>
      <c r="AQ47" s="86">
        <f t="shared" si="22"/>
        <v>31.381639845682166</v>
      </c>
    </row>
    <row r="48" spans="1:43">
      <c r="A48" s="129" t="str">
        <f t="shared" si="23"/>
        <v>2009_2</v>
      </c>
      <c r="B48" s="57">
        <v>2009</v>
      </c>
      <c r="C48" s="57">
        <v>2</v>
      </c>
      <c r="D48" s="81" t="str">
        <f t="shared" si="24"/>
        <v>MYH_Personal</v>
      </c>
      <c r="E48" s="68" t="s">
        <v>23</v>
      </c>
      <c r="F48" s="69" t="s">
        <v>13</v>
      </c>
      <c r="G48" s="84">
        <f t="shared" si="25"/>
        <v>27236</v>
      </c>
      <c r="H48" s="70">
        <v>6809</v>
      </c>
      <c r="I48" s="65">
        <v>214</v>
      </c>
      <c r="J48" s="66">
        <v>664</v>
      </c>
      <c r="K48" s="66">
        <v>308</v>
      </c>
      <c r="L48" s="66">
        <v>672</v>
      </c>
      <c r="M48" s="67">
        <v>135</v>
      </c>
      <c r="N48" s="65">
        <v>3773334</v>
      </c>
      <c r="O48" s="66">
        <v>3119798</v>
      </c>
      <c r="P48" s="66">
        <v>352734</v>
      </c>
      <c r="Q48" s="66">
        <v>2055299</v>
      </c>
      <c r="R48" s="67">
        <v>620841</v>
      </c>
      <c r="S48" s="95">
        <f t="shared" si="27"/>
        <v>17632.401869158879</v>
      </c>
      <c r="T48" s="96">
        <f t="shared" si="0"/>
        <v>4698.4909638554218</v>
      </c>
      <c r="U48" s="96">
        <f t="shared" si="1"/>
        <v>1145.2402597402597</v>
      </c>
      <c r="V48" s="96">
        <f t="shared" si="2"/>
        <v>3058.4806547619046</v>
      </c>
      <c r="W48" s="86">
        <f t="shared" si="3"/>
        <v>4598.8222222222221</v>
      </c>
      <c r="X48" s="99">
        <f t="shared" si="4"/>
        <v>7.8572477603172271E-3</v>
      </c>
      <c r="Y48" s="100">
        <f t="shared" si="5"/>
        <v>2.4379497723601116E-2</v>
      </c>
      <c r="Z48" s="100">
        <f t="shared" si="6"/>
        <v>1.1308562197092083E-2</v>
      </c>
      <c r="AA48" s="100">
        <f t="shared" si="7"/>
        <v>2.4673226611837275E-2</v>
      </c>
      <c r="AB48" s="101">
        <f t="shared" si="8"/>
        <v>4.9566749889851667E-3</v>
      </c>
      <c r="AC48" s="99">
        <f t="shared" si="9"/>
        <v>9.1037887511400944E-3</v>
      </c>
      <c r="AD48" s="100">
        <f t="shared" si="10"/>
        <v>2.6556892087019411E-2</v>
      </c>
      <c r="AE48" s="100">
        <f t="shared" si="11"/>
        <v>1.2801419648973723E-2</v>
      </c>
      <c r="AF48" s="100">
        <f t="shared" si="12"/>
        <v>2.6863368770268459E-2</v>
      </c>
      <c r="AG48" s="101">
        <f t="shared" si="13"/>
        <v>5.948192697506776E-3</v>
      </c>
      <c r="AH48" s="95">
        <f t="shared" si="14"/>
        <v>138.54215009546189</v>
      </c>
      <c r="AI48" s="96">
        <f t="shared" si="15"/>
        <v>114.54684975767367</v>
      </c>
      <c r="AJ48" s="96">
        <f t="shared" si="16"/>
        <v>12.95102070788662</v>
      </c>
      <c r="AK48" s="96">
        <f t="shared" si="17"/>
        <v>75.462586282860926</v>
      </c>
      <c r="AL48" s="86">
        <f t="shared" si="18"/>
        <v>22.794867087678075</v>
      </c>
      <c r="AM48" s="95">
        <f t="shared" si="26"/>
        <v>139.00149171907483</v>
      </c>
      <c r="AN48" s="96">
        <f t="shared" si="19"/>
        <v>114.92663407537903</v>
      </c>
      <c r="AO48" s="96">
        <f t="shared" si="20"/>
        <v>12.993960296129668</v>
      </c>
      <c r="AP48" s="96">
        <f t="shared" si="21"/>
        <v>75.712785279204766</v>
      </c>
      <c r="AQ48" s="86">
        <f t="shared" si="22"/>
        <v>22.870444312738325</v>
      </c>
    </row>
    <row r="49" spans="1:43">
      <c r="A49" s="129" t="str">
        <f t="shared" si="23"/>
        <v>2009_2</v>
      </c>
      <c r="B49" s="57">
        <v>2009</v>
      </c>
      <c r="C49" s="57">
        <v>2</v>
      </c>
      <c r="D49" s="81" t="str">
        <f t="shared" si="24"/>
        <v>LML_Personal</v>
      </c>
      <c r="E49" s="68" t="s">
        <v>24</v>
      </c>
      <c r="F49" s="69" t="s">
        <v>13</v>
      </c>
      <c r="G49" s="84">
        <f t="shared" si="25"/>
        <v>78700</v>
      </c>
      <c r="H49" s="70">
        <v>19675</v>
      </c>
      <c r="I49" s="65">
        <v>159</v>
      </c>
      <c r="J49" s="66">
        <v>1576</v>
      </c>
      <c r="K49" s="66">
        <v>5843</v>
      </c>
      <c r="L49" s="66">
        <v>1735</v>
      </c>
      <c r="M49" s="67">
        <v>602</v>
      </c>
      <c r="N49" s="65">
        <v>2221285</v>
      </c>
      <c r="O49" s="66">
        <v>3001182</v>
      </c>
      <c r="P49" s="66">
        <v>4781528</v>
      </c>
      <c r="Q49" s="66">
        <v>3039763</v>
      </c>
      <c r="R49" s="67">
        <v>2463516</v>
      </c>
      <c r="S49" s="95">
        <f t="shared" si="27"/>
        <v>13970.345911949686</v>
      </c>
      <c r="T49" s="96">
        <f t="shared" si="0"/>
        <v>1904.3032994923858</v>
      </c>
      <c r="U49" s="96">
        <f t="shared" si="1"/>
        <v>818.33441725141199</v>
      </c>
      <c r="V49" s="96">
        <f t="shared" si="2"/>
        <v>1752.0247838616715</v>
      </c>
      <c r="W49" s="86">
        <f t="shared" si="3"/>
        <v>4092.21926910299</v>
      </c>
      <c r="X49" s="99">
        <f t="shared" si="4"/>
        <v>2.0203303684879288E-3</v>
      </c>
      <c r="Y49" s="100">
        <f t="shared" si="5"/>
        <v>2.002541296060991E-2</v>
      </c>
      <c r="Z49" s="100">
        <f t="shared" si="6"/>
        <v>7.4243964421855144E-2</v>
      </c>
      <c r="AA49" s="100">
        <f t="shared" si="7"/>
        <v>2.2045743329097839E-2</v>
      </c>
      <c r="AB49" s="101">
        <f t="shared" si="8"/>
        <v>7.6493011435832276E-3</v>
      </c>
      <c r="AC49" s="99">
        <f t="shared" si="9"/>
        <v>2.3932717694233052E-3</v>
      </c>
      <c r="AD49" s="100">
        <f t="shared" si="10"/>
        <v>2.1188913802960771E-2</v>
      </c>
      <c r="AE49" s="100">
        <f t="shared" si="11"/>
        <v>7.6421410494369971E-2</v>
      </c>
      <c r="AF49" s="100">
        <f t="shared" si="12"/>
        <v>2.3265266900419478E-2</v>
      </c>
      <c r="AG49" s="101">
        <f t="shared" si="13"/>
        <v>8.3729235803933315E-3</v>
      </c>
      <c r="AH49" s="95">
        <f t="shared" si="14"/>
        <v>28.22471410419314</v>
      </c>
      <c r="AI49" s="96">
        <f t="shared" si="15"/>
        <v>38.134459974587038</v>
      </c>
      <c r="AJ49" s="96">
        <f t="shared" si="16"/>
        <v>60.756391359593394</v>
      </c>
      <c r="AK49" s="96">
        <f t="shared" si="17"/>
        <v>38.624688691232528</v>
      </c>
      <c r="AL49" s="86">
        <f t="shared" si="18"/>
        <v>31.302617534942822</v>
      </c>
      <c r="AM49" s="95">
        <f t="shared" si="26"/>
        <v>28.318294187898339</v>
      </c>
      <c r="AN49" s="96">
        <f t="shared" si="19"/>
        <v>38.260896187308298</v>
      </c>
      <c r="AO49" s="96">
        <f t="shared" si="20"/>
        <v>60.957831422655431</v>
      </c>
      <c r="AP49" s="96">
        <f t="shared" si="21"/>
        <v>38.752750275398434</v>
      </c>
      <c r="AQ49" s="86">
        <f t="shared" si="22"/>
        <v>31.406402521330925</v>
      </c>
    </row>
    <row r="50" spans="1:43">
      <c r="A50" s="129" t="str">
        <f t="shared" si="23"/>
        <v>2009_2</v>
      </c>
      <c r="B50" s="57">
        <v>2009</v>
      </c>
      <c r="C50" s="57">
        <v>2</v>
      </c>
      <c r="D50" s="81" t="str">
        <f t="shared" si="24"/>
        <v>MSA_Personal</v>
      </c>
      <c r="E50" s="68" t="s">
        <v>25</v>
      </c>
      <c r="F50" s="69" t="s">
        <v>13</v>
      </c>
      <c r="G50" s="84">
        <f t="shared" si="25"/>
        <v>87036</v>
      </c>
      <c r="H50" s="70">
        <v>21759</v>
      </c>
      <c r="I50" s="65">
        <v>333</v>
      </c>
      <c r="J50" s="66">
        <v>2180</v>
      </c>
      <c r="K50" s="66">
        <v>3133</v>
      </c>
      <c r="L50" s="66">
        <v>4126</v>
      </c>
      <c r="M50" s="67">
        <v>855</v>
      </c>
      <c r="N50" s="65">
        <v>6355746</v>
      </c>
      <c r="O50" s="66">
        <v>6743900</v>
      </c>
      <c r="P50" s="66">
        <v>3555119</v>
      </c>
      <c r="Q50" s="66">
        <v>11571465</v>
      </c>
      <c r="R50" s="67">
        <v>2950874</v>
      </c>
      <c r="S50" s="95">
        <f t="shared" si="27"/>
        <v>19086.324324324323</v>
      </c>
      <c r="T50" s="96">
        <f t="shared" si="0"/>
        <v>3093.5321100917431</v>
      </c>
      <c r="U50" s="96">
        <f t="shared" si="1"/>
        <v>1134.7331631024576</v>
      </c>
      <c r="V50" s="96">
        <f t="shared" si="2"/>
        <v>2804.523751817741</v>
      </c>
      <c r="W50" s="86">
        <f t="shared" si="3"/>
        <v>3451.3146198830409</v>
      </c>
      <c r="X50" s="99">
        <f t="shared" si="4"/>
        <v>3.82600303322763E-3</v>
      </c>
      <c r="Y50" s="100">
        <f t="shared" si="5"/>
        <v>2.5047106944252953E-2</v>
      </c>
      <c r="Z50" s="100">
        <f t="shared" si="6"/>
        <v>3.5996599108414906E-2</v>
      </c>
      <c r="AA50" s="100">
        <f t="shared" si="7"/>
        <v>4.7405671216508113E-2</v>
      </c>
      <c r="AB50" s="101">
        <f t="shared" si="8"/>
        <v>9.8235213015304013E-3</v>
      </c>
      <c r="AC50" s="99">
        <f t="shared" si="9"/>
        <v>4.3135839671340857E-3</v>
      </c>
      <c r="AD50" s="100">
        <f t="shared" si="10"/>
        <v>2.6281282841070831E-2</v>
      </c>
      <c r="AE50" s="100">
        <f t="shared" si="11"/>
        <v>3.7467815239233676E-2</v>
      </c>
      <c r="AF50" s="100">
        <f t="shared" si="12"/>
        <v>4.9083994444124951E-2</v>
      </c>
      <c r="AG50" s="101">
        <f t="shared" si="13"/>
        <v>1.0602447583398461E-2</v>
      </c>
      <c r="AH50" s="95">
        <f t="shared" si="14"/>
        <v>73.024334758031159</v>
      </c>
      <c r="AI50" s="96">
        <f t="shared" si="15"/>
        <v>77.484029596948389</v>
      </c>
      <c r="AJ50" s="96">
        <f t="shared" si="16"/>
        <v>40.846534767222757</v>
      </c>
      <c r="AK50" s="96">
        <f t="shared" si="17"/>
        <v>132.95033089755964</v>
      </c>
      <c r="AL50" s="86">
        <f t="shared" si="18"/>
        <v>33.90406268670435</v>
      </c>
      <c r="AM50" s="95">
        <f t="shared" si="26"/>
        <v>73.266449641248272</v>
      </c>
      <c r="AN50" s="96">
        <f t="shared" si="19"/>
        <v>77.740930763377605</v>
      </c>
      <c r="AO50" s="96">
        <f t="shared" si="20"/>
        <v>40.98196296424446</v>
      </c>
      <c r="AP50" s="96">
        <f t="shared" si="21"/>
        <v>133.39113263776855</v>
      </c>
      <c r="AQ50" s="86">
        <f t="shared" si="22"/>
        <v>34.016472860726154</v>
      </c>
    </row>
    <row r="51" spans="1:43">
      <c r="A51" s="129" t="str">
        <f t="shared" si="23"/>
        <v>2009_2</v>
      </c>
      <c r="B51" s="57">
        <v>2009</v>
      </c>
      <c r="C51" s="57">
        <v>2</v>
      </c>
      <c r="D51" s="81" t="str">
        <f t="shared" si="24"/>
        <v>LYA_Personal</v>
      </c>
      <c r="E51" s="68" t="s">
        <v>26</v>
      </c>
      <c r="F51" s="69" t="s">
        <v>13</v>
      </c>
      <c r="G51" s="84">
        <f t="shared" si="25"/>
        <v>21496</v>
      </c>
      <c r="H51" s="70">
        <v>5374</v>
      </c>
      <c r="I51" s="65">
        <v>166</v>
      </c>
      <c r="J51" s="66">
        <v>579</v>
      </c>
      <c r="K51" s="66">
        <v>885</v>
      </c>
      <c r="L51" s="66">
        <v>767</v>
      </c>
      <c r="M51" s="67">
        <v>237</v>
      </c>
      <c r="N51" s="65">
        <v>3286541</v>
      </c>
      <c r="O51" s="66">
        <v>1720329</v>
      </c>
      <c r="P51" s="66">
        <v>824673</v>
      </c>
      <c r="Q51" s="66">
        <v>2363845</v>
      </c>
      <c r="R51" s="67">
        <v>1719497</v>
      </c>
      <c r="S51" s="95">
        <f t="shared" si="27"/>
        <v>19798.439759036144</v>
      </c>
      <c r="T51" s="96">
        <f t="shared" si="0"/>
        <v>2971.2072538860102</v>
      </c>
      <c r="U51" s="96">
        <f t="shared" si="1"/>
        <v>931.83389830508474</v>
      </c>
      <c r="V51" s="96">
        <f t="shared" si="2"/>
        <v>3081.9361147327249</v>
      </c>
      <c r="W51" s="86">
        <f t="shared" si="3"/>
        <v>7255.2616033755276</v>
      </c>
      <c r="X51" s="99">
        <f t="shared" si="4"/>
        <v>7.722366951991068E-3</v>
      </c>
      <c r="Y51" s="100">
        <f t="shared" si="5"/>
        <v>2.6935243766282098E-2</v>
      </c>
      <c r="Z51" s="100">
        <f t="shared" si="6"/>
        <v>4.1170450316337925E-2</v>
      </c>
      <c r="AA51" s="100">
        <f t="shared" si="7"/>
        <v>3.5681056940826197E-2</v>
      </c>
      <c r="AB51" s="101">
        <f t="shared" si="8"/>
        <v>1.1025307033866765E-2</v>
      </c>
      <c r="AC51" s="99">
        <f t="shared" si="9"/>
        <v>9.1135007838770293E-3</v>
      </c>
      <c r="AD51" s="100">
        <f t="shared" si="10"/>
        <v>2.9508057947923338E-2</v>
      </c>
      <c r="AE51" s="100">
        <f t="shared" si="11"/>
        <v>4.4327930313006844E-2</v>
      </c>
      <c r="AF51" s="100">
        <f t="shared" si="12"/>
        <v>3.8628913170292621E-2</v>
      </c>
      <c r="AG51" s="101">
        <f t="shared" si="13"/>
        <v>1.2684760313885707E-2</v>
      </c>
      <c r="AH51" s="95">
        <f t="shared" si="14"/>
        <v>152.89081689616674</v>
      </c>
      <c r="AI51" s="96">
        <f t="shared" si="15"/>
        <v>80.030191663565319</v>
      </c>
      <c r="AJ51" s="96">
        <f t="shared" si="16"/>
        <v>38.364021213248975</v>
      </c>
      <c r="AK51" s="96">
        <f t="shared" si="17"/>
        <v>109.96673799776703</v>
      </c>
      <c r="AL51" s="86">
        <f t="shared" si="18"/>
        <v>79.991486788239669</v>
      </c>
      <c r="AM51" s="95">
        <f t="shared" si="26"/>
        <v>153.39773205534541</v>
      </c>
      <c r="AN51" s="96">
        <f t="shared" si="19"/>
        <v>80.295534724514411</v>
      </c>
      <c r="AO51" s="96">
        <f t="shared" si="20"/>
        <v>38.491218544748975</v>
      </c>
      <c r="AP51" s="96">
        <f t="shared" si="21"/>
        <v>110.33133678550425</v>
      </c>
      <c r="AQ51" s="86">
        <f t="shared" si="22"/>
        <v>80.256701521742841</v>
      </c>
    </row>
    <row r="52" spans="1:43">
      <c r="A52" s="129" t="str">
        <f t="shared" si="23"/>
        <v>2009_2</v>
      </c>
      <c r="B52" s="57">
        <v>2009</v>
      </c>
      <c r="C52" s="57">
        <v>2</v>
      </c>
      <c r="D52" s="81" t="str">
        <f t="shared" si="24"/>
        <v>MMA_Personal</v>
      </c>
      <c r="E52" s="68" t="s">
        <v>27</v>
      </c>
      <c r="F52" s="69" t="s">
        <v>13</v>
      </c>
      <c r="G52" s="84">
        <f t="shared" si="25"/>
        <v>140632</v>
      </c>
      <c r="H52" s="70">
        <v>35158</v>
      </c>
      <c r="I52" s="65">
        <v>1013</v>
      </c>
      <c r="J52" s="66">
        <v>3544</v>
      </c>
      <c r="K52" s="66">
        <v>7478</v>
      </c>
      <c r="L52" s="66">
        <v>4789</v>
      </c>
      <c r="M52" s="67">
        <v>1276</v>
      </c>
      <c r="N52" s="65">
        <v>12942924</v>
      </c>
      <c r="O52" s="66">
        <v>11034332</v>
      </c>
      <c r="P52" s="66">
        <v>9702493</v>
      </c>
      <c r="Q52" s="66">
        <v>14779795</v>
      </c>
      <c r="R52" s="67">
        <v>11372728</v>
      </c>
      <c r="S52" s="95">
        <f t="shared" si="27"/>
        <v>12776.825271470878</v>
      </c>
      <c r="T52" s="96">
        <f t="shared" si="0"/>
        <v>3113.5248306997742</v>
      </c>
      <c r="U52" s="96">
        <f t="shared" si="1"/>
        <v>1297.4716501738433</v>
      </c>
      <c r="V52" s="96">
        <f t="shared" si="2"/>
        <v>3086.1964919607435</v>
      </c>
      <c r="W52" s="86">
        <f t="shared" si="3"/>
        <v>8912.7962382445148</v>
      </c>
      <c r="X52" s="99">
        <f t="shared" si="4"/>
        <v>7.2031969964161781E-3</v>
      </c>
      <c r="Y52" s="100">
        <f t="shared" si="5"/>
        <v>2.5200523351726491E-2</v>
      </c>
      <c r="Z52" s="100">
        <f t="shared" si="6"/>
        <v>5.3174241993287442E-2</v>
      </c>
      <c r="AA52" s="100">
        <f t="shared" si="7"/>
        <v>3.4053416007736502E-2</v>
      </c>
      <c r="AB52" s="101">
        <f t="shared" si="8"/>
        <v>9.0733261277660838E-3</v>
      </c>
      <c r="AC52" s="99">
        <f t="shared" si="9"/>
        <v>7.7286170877262934E-3</v>
      </c>
      <c r="AD52" s="100">
        <f t="shared" si="10"/>
        <v>2.6174337921947812E-2</v>
      </c>
      <c r="AE52" s="100">
        <f t="shared" si="11"/>
        <v>5.4568359979915222E-2</v>
      </c>
      <c r="AF52" s="100">
        <f t="shared" si="12"/>
        <v>3.5180278028565853E-2</v>
      </c>
      <c r="AG52" s="101">
        <f t="shared" si="13"/>
        <v>9.6624652516462059E-3</v>
      </c>
      <c r="AH52" s="95">
        <f t="shared" si="14"/>
        <v>92.033989419193361</v>
      </c>
      <c r="AI52" s="96">
        <f t="shared" si="15"/>
        <v>78.462455202229933</v>
      </c>
      <c r="AJ52" s="96">
        <f t="shared" si="16"/>
        <v>68.992071505773936</v>
      </c>
      <c r="AK52" s="96">
        <f t="shared" si="17"/>
        <v>105.09553302235622</v>
      </c>
      <c r="AL52" s="86">
        <f t="shared" si="18"/>
        <v>80.868706979919224</v>
      </c>
      <c r="AM52" s="95">
        <f t="shared" si="26"/>
        <v>92.33913151564748</v>
      </c>
      <c r="AN52" s="96">
        <f t="shared" si="19"/>
        <v>78.722600374947532</v>
      </c>
      <c r="AO52" s="96">
        <f t="shared" si="20"/>
        <v>69.220817271016116</v>
      </c>
      <c r="AP52" s="96">
        <f t="shared" si="21"/>
        <v>105.44398114980115</v>
      </c>
      <c r="AQ52" s="86">
        <f t="shared" si="22"/>
        <v>81.136830169418161</v>
      </c>
    </row>
    <row r="53" spans="1:43">
      <c r="A53" s="129" t="str">
        <f t="shared" si="23"/>
        <v>2009_2</v>
      </c>
      <c r="B53" s="57">
        <v>2009</v>
      </c>
      <c r="C53" s="57">
        <v>2</v>
      </c>
      <c r="D53" s="81" t="str">
        <f t="shared" si="24"/>
        <v>LYH_Personal</v>
      </c>
      <c r="E53" s="68" t="s">
        <v>28</v>
      </c>
      <c r="F53" s="69" t="s">
        <v>13</v>
      </c>
      <c r="G53" s="84">
        <f t="shared" si="25"/>
        <v>15336</v>
      </c>
      <c r="H53" s="70">
        <v>3834</v>
      </c>
      <c r="I53" s="65">
        <v>133</v>
      </c>
      <c r="J53" s="66">
        <v>432</v>
      </c>
      <c r="K53" s="66">
        <v>574</v>
      </c>
      <c r="L53" s="66">
        <v>472</v>
      </c>
      <c r="M53" s="67">
        <v>170</v>
      </c>
      <c r="N53" s="65">
        <v>1995500</v>
      </c>
      <c r="O53" s="66">
        <v>1362989</v>
      </c>
      <c r="P53" s="66">
        <v>589085</v>
      </c>
      <c r="Q53" s="66">
        <v>1340260</v>
      </c>
      <c r="R53" s="67">
        <v>1121941</v>
      </c>
      <c r="S53" s="95">
        <f t="shared" si="27"/>
        <v>15003.75939849624</v>
      </c>
      <c r="T53" s="96">
        <f t="shared" si="0"/>
        <v>3155.0671296296296</v>
      </c>
      <c r="U53" s="96">
        <f t="shared" si="1"/>
        <v>1026.280487804878</v>
      </c>
      <c r="V53" s="96">
        <f t="shared" si="2"/>
        <v>2839.5338983050847</v>
      </c>
      <c r="W53" s="86">
        <f t="shared" si="3"/>
        <v>6599.6529411764704</v>
      </c>
      <c r="X53" s="99">
        <f t="shared" si="4"/>
        <v>8.6724047991653622E-3</v>
      </c>
      <c r="Y53" s="100">
        <f t="shared" si="5"/>
        <v>2.8169014084507043E-2</v>
      </c>
      <c r="Z53" s="100">
        <f t="shared" si="6"/>
        <v>3.7428273343766298E-2</v>
      </c>
      <c r="AA53" s="100">
        <f t="shared" si="7"/>
        <v>3.0777256129368807E-2</v>
      </c>
      <c r="AB53" s="101">
        <f t="shared" si="8"/>
        <v>1.1085028690662493E-2</v>
      </c>
      <c r="AC53" s="99">
        <f t="shared" si="9"/>
        <v>1.0416933984594666E-2</v>
      </c>
      <c r="AD53" s="100">
        <f t="shared" si="10"/>
        <v>3.1282028025407776E-2</v>
      </c>
      <c r="AE53" s="100">
        <f t="shared" si="11"/>
        <v>4.0999490982079174E-2</v>
      </c>
      <c r="AF53" s="100">
        <f t="shared" si="12"/>
        <v>3.4026831533067688E-2</v>
      </c>
      <c r="AG53" s="101">
        <f t="shared" si="13"/>
        <v>1.3054944917951811E-2</v>
      </c>
      <c r="AH53" s="95">
        <f t="shared" si="14"/>
        <v>130.11867501304121</v>
      </c>
      <c r="AI53" s="96">
        <f t="shared" si="15"/>
        <v>88.875130412102237</v>
      </c>
      <c r="AJ53" s="96">
        <f t="shared" si="16"/>
        <v>38.411906624934794</v>
      </c>
      <c r="AK53" s="96">
        <f t="shared" si="17"/>
        <v>87.393062076160675</v>
      </c>
      <c r="AL53" s="86">
        <f t="shared" si="18"/>
        <v>73.157342201356286</v>
      </c>
      <c r="AM53" s="95">
        <f t="shared" si="26"/>
        <v>130.55008829341597</v>
      </c>
      <c r="AN53" s="96">
        <f t="shared" si="19"/>
        <v>89.169799194665359</v>
      </c>
      <c r="AO53" s="96">
        <f t="shared" si="20"/>
        <v>38.539262722288626</v>
      </c>
      <c r="AP53" s="96">
        <f t="shared" si="21"/>
        <v>87.682817006331106</v>
      </c>
      <c r="AQ53" s="86">
        <f t="shared" si="22"/>
        <v>73.39989807567197</v>
      </c>
    </row>
    <row r="54" spans="1:43">
      <c r="A54" s="129" t="str">
        <f t="shared" si="23"/>
        <v>2009_2</v>
      </c>
      <c r="B54" s="57">
        <v>2009</v>
      </c>
      <c r="C54" s="57">
        <v>2</v>
      </c>
      <c r="D54" s="81" t="str">
        <f t="shared" si="24"/>
        <v>SSA_Personal</v>
      </c>
      <c r="E54" s="68" t="s">
        <v>29</v>
      </c>
      <c r="F54" s="69" t="s">
        <v>13</v>
      </c>
      <c r="G54" s="84">
        <f t="shared" si="25"/>
        <v>28592</v>
      </c>
      <c r="H54" s="70">
        <v>7148</v>
      </c>
      <c r="I54" s="65">
        <v>221</v>
      </c>
      <c r="J54" s="66">
        <v>791</v>
      </c>
      <c r="K54" s="66">
        <v>618</v>
      </c>
      <c r="L54" s="66">
        <v>1520</v>
      </c>
      <c r="M54" s="67">
        <v>819</v>
      </c>
      <c r="N54" s="65">
        <v>4046486</v>
      </c>
      <c r="O54" s="66">
        <v>1586326</v>
      </c>
      <c r="P54" s="66">
        <v>496965</v>
      </c>
      <c r="Q54" s="66">
        <v>4054527</v>
      </c>
      <c r="R54" s="67">
        <v>4086124</v>
      </c>
      <c r="S54" s="95">
        <f t="shared" si="27"/>
        <v>18309.891402714933</v>
      </c>
      <c r="T54" s="96">
        <f t="shared" si="0"/>
        <v>2005.4690265486727</v>
      </c>
      <c r="U54" s="96">
        <f t="shared" si="1"/>
        <v>804.15048543689318</v>
      </c>
      <c r="V54" s="96">
        <f t="shared" si="2"/>
        <v>2667.4519736842103</v>
      </c>
      <c r="W54" s="86">
        <f t="shared" si="3"/>
        <v>4989.1623931623935</v>
      </c>
      <c r="X54" s="99">
        <f t="shared" si="4"/>
        <v>7.7294348069390038E-3</v>
      </c>
      <c r="Y54" s="100">
        <f t="shared" si="5"/>
        <v>2.7665081141578063E-2</v>
      </c>
      <c r="Z54" s="100">
        <f t="shared" si="6"/>
        <v>2.1614437604924455E-2</v>
      </c>
      <c r="AA54" s="100">
        <f t="shared" si="7"/>
        <v>5.3161723559037491E-2</v>
      </c>
      <c r="AB54" s="101">
        <f t="shared" si="8"/>
        <v>2.8644376049244545E-2</v>
      </c>
      <c r="AC54" s="99">
        <f t="shared" si="9"/>
        <v>8.9361994491327663E-3</v>
      </c>
      <c r="AD54" s="100">
        <f t="shared" si="10"/>
        <v>2.9925076612967401E-2</v>
      </c>
      <c r="AE54" s="100">
        <f t="shared" si="11"/>
        <v>2.3618266529017121E-2</v>
      </c>
      <c r="AF54" s="100">
        <f t="shared" si="12"/>
        <v>5.6253236600766678E-2</v>
      </c>
      <c r="AG54" s="101">
        <f t="shared" si="13"/>
        <v>3.0942865242827505E-2</v>
      </c>
      <c r="AH54" s="95">
        <f t="shared" si="14"/>
        <v>141.52511191941801</v>
      </c>
      <c r="AI54" s="96">
        <f t="shared" si="15"/>
        <v>55.481463346390598</v>
      </c>
      <c r="AJ54" s="96">
        <f t="shared" si="16"/>
        <v>17.381260492445438</v>
      </c>
      <c r="AK54" s="96">
        <f t="shared" si="17"/>
        <v>141.80634443200896</v>
      </c>
      <c r="AL54" s="86">
        <f t="shared" si="18"/>
        <v>142.91144376049243</v>
      </c>
      <c r="AM54" s="95">
        <f t="shared" si="26"/>
        <v>141.99434366330445</v>
      </c>
      <c r="AN54" s="96">
        <f t="shared" si="19"/>
        <v>55.665414190493948</v>
      </c>
      <c r="AO54" s="96">
        <f t="shared" si="20"/>
        <v>17.438888704578268</v>
      </c>
      <c r="AP54" s="96">
        <f t="shared" si="21"/>
        <v>142.27650861269427</v>
      </c>
      <c r="AQ54" s="86">
        <f t="shared" si="22"/>
        <v>143.38527193888135</v>
      </c>
    </row>
    <row r="55" spans="1:43">
      <c r="A55" s="129" t="str">
        <f t="shared" si="23"/>
        <v>2009_2</v>
      </c>
      <c r="B55" s="57">
        <v>2009</v>
      </c>
      <c r="C55" s="57">
        <v>2</v>
      </c>
      <c r="D55" s="81" t="str">
        <f t="shared" si="24"/>
        <v>MML_Personal</v>
      </c>
      <c r="E55" s="68" t="s">
        <v>30</v>
      </c>
      <c r="F55" s="69" t="s">
        <v>13</v>
      </c>
      <c r="G55" s="84">
        <f t="shared" si="25"/>
        <v>94056</v>
      </c>
      <c r="H55" s="70">
        <v>23514</v>
      </c>
      <c r="I55" s="65">
        <v>593</v>
      </c>
      <c r="J55" s="66">
        <v>2293</v>
      </c>
      <c r="K55" s="66">
        <v>8508</v>
      </c>
      <c r="L55" s="66">
        <v>2032</v>
      </c>
      <c r="M55" s="67">
        <v>847</v>
      </c>
      <c r="N55" s="65">
        <v>8333855</v>
      </c>
      <c r="O55" s="66">
        <v>7030954</v>
      </c>
      <c r="P55" s="66">
        <v>4296127</v>
      </c>
      <c r="Q55" s="66">
        <v>6007170</v>
      </c>
      <c r="R55" s="67">
        <v>1361986</v>
      </c>
      <c r="S55" s="95">
        <f t="shared" si="27"/>
        <v>14053.718381112985</v>
      </c>
      <c r="T55" s="96">
        <f t="shared" si="0"/>
        <v>3066.2686436982121</v>
      </c>
      <c r="U55" s="96">
        <f t="shared" si="1"/>
        <v>504.95145745181009</v>
      </c>
      <c r="V55" s="96">
        <f t="shared" si="2"/>
        <v>2956.2844488188975</v>
      </c>
      <c r="W55" s="86">
        <f t="shared" si="3"/>
        <v>1608.0118063754428</v>
      </c>
      <c r="X55" s="99">
        <f t="shared" si="4"/>
        <v>6.3047546142723484E-3</v>
      </c>
      <c r="Y55" s="100">
        <f t="shared" si="5"/>
        <v>2.4379093306115505E-2</v>
      </c>
      <c r="Z55" s="100">
        <f t="shared" si="6"/>
        <v>9.0456749170706813E-2</v>
      </c>
      <c r="AA55" s="100">
        <f t="shared" si="7"/>
        <v>2.1604150718720763E-2</v>
      </c>
      <c r="AB55" s="101">
        <f t="shared" si="8"/>
        <v>9.0052734541124432E-3</v>
      </c>
      <c r="AC55" s="99">
        <f t="shared" si="9"/>
        <v>6.906099149215925E-3</v>
      </c>
      <c r="AD55" s="100">
        <f t="shared" si="10"/>
        <v>2.5550781333865492E-2</v>
      </c>
      <c r="AE55" s="100">
        <f t="shared" si="11"/>
        <v>9.2635937850616398E-2</v>
      </c>
      <c r="AF55" s="100">
        <f t="shared" si="12"/>
        <v>2.2708708827991503E-2</v>
      </c>
      <c r="AG55" s="101">
        <f t="shared" si="13"/>
        <v>9.7229798107219614E-3</v>
      </c>
      <c r="AH55" s="95">
        <f t="shared" si="14"/>
        <v>88.605245811006213</v>
      </c>
      <c r="AI55" s="96">
        <f t="shared" si="15"/>
        <v>74.752849366334956</v>
      </c>
      <c r="AJ55" s="96">
        <f t="shared" si="16"/>
        <v>45.676267330101219</v>
      </c>
      <c r="AK55" s="96">
        <f t="shared" si="17"/>
        <v>63.868014799693796</v>
      </c>
      <c r="AL55" s="86">
        <f t="shared" si="18"/>
        <v>14.480586033852173</v>
      </c>
      <c r="AM55" s="95">
        <f t="shared" si="26"/>
        <v>88.899019781190802</v>
      </c>
      <c r="AN55" s="96">
        <f t="shared" si="19"/>
        <v>75.000695203677367</v>
      </c>
      <c r="AO55" s="96">
        <f t="shared" si="20"/>
        <v>45.827708684097324</v>
      </c>
      <c r="AP55" s="96">
        <f t="shared" si="21"/>
        <v>64.079771565377115</v>
      </c>
      <c r="AQ55" s="86">
        <f t="shared" si="22"/>
        <v>14.528596952515363</v>
      </c>
    </row>
    <row r="56" spans="1:43">
      <c r="A56" s="129" t="str">
        <f t="shared" si="23"/>
        <v>2009_2</v>
      </c>
      <c r="B56" s="57">
        <v>2009</v>
      </c>
      <c r="C56" s="57">
        <v>2</v>
      </c>
      <c r="D56" s="81" t="str">
        <f t="shared" si="24"/>
        <v>LMH_Personal</v>
      </c>
      <c r="E56" s="68" t="s">
        <v>31</v>
      </c>
      <c r="F56" s="69" t="s">
        <v>13</v>
      </c>
      <c r="G56" s="84">
        <f t="shared" si="25"/>
        <v>67040</v>
      </c>
      <c r="H56" s="70">
        <v>16760</v>
      </c>
      <c r="I56" s="65">
        <v>277</v>
      </c>
      <c r="J56" s="66">
        <v>2046</v>
      </c>
      <c r="K56" s="66">
        <v>3776</v>
      </c>
      <c r="L56" s="66">
        <v>2720</v>
      </c>
      <c r="M56" s="67">
        <v>684</v>
      </c>
      <c r="N56" s="65">
        <v>8684818</v>
      </c>
      <c r="O56" s="66">
        <v>7098483</v>
      </c>
      <c r="P56" s="66">
        <v>2788899</v>
      </c>
      <c r="Q56" s="66">
        <v>7712257</v>
      </c>
      <c r="R56" s="67">
        <v>5005376</v>
      </c>
      <c r="S56" s="95">
        <f t="shared" si="27"/>
        <v>31353.133574007221</v>
      </c>
      <c r="T56" s="96">
        <f t="shared" si="0"/>
        <v>3469.4442815249267</v>
      </c>
      <c r="U56" s="96">
        <f t="shared" si="1"/>
        <v>738.58554025423734</v>
      </c>
      <c r="V56" s="96">
        <f t="shared" si="2"/>
        <v>2835.3886029411765</v>
      </c>
      <c r="W56" s="86">
        <f t="shared" si="3"/>
        <v>7317.8011695906434</v>
      </c>
      <c r="X56" s="99">
        <f t="shared" si="4"/>
        <v>4.1318615751789979E-3</v>
      </c>
      <c r="Y56" s="100">
        <f t="shared" si="5"/>
        <v>3.0519093078758951E-2</v>
      </c>
      <c r="Z56" s="100">
        <f t="shared" si="6"/>
        <v>5.6324582338902147E-2</v>
      </c>
      <c r="AA56" s="100">
        <f t="shared" si="7"/>
        <v>4.0572792362768499E-2</v>
      </c>
      <c r="AB56" s="101">
        <f t="shared" si="8"/>
        <v>1.0202863961813842E-2</v>
      </c>
      <c r="AC56" s="99">
        <f t="shared" si="9"/>
        <v>4.7091099499882326E-3</v>
      </c>
      <c r="AD56" s="100">
        <f t="shared" si="10"/>
        <v>3.2066998282724399E-2</v>
      </c>
      <c r="AE56" s="100">
        <f t="shared" si="11"/>
        <v>5.8399253304771574E-2</v>
      </c>
      <c r="AF56" s="100">
        <f t="shared" si="12"/>
        <v>4.2348258454586611E-2</v>
      </c>
      <c r="AG56" s="101">
        <f t="shared" si="13"/>
        <v>1.1107185891787779E-2</v>
      </c>
      <c r="AH56" s="95">
        <f t="shared" si="14"/>
        <v>129.54680787589498</v>
      </c>
      <c r="AI56" s="96">
        <f t="shared" si="15"/>
        <v>105.88429295942721</v>
      </c>
      <c r="AJ56" s="96">
        <f t="shared" si="16"/>
        <v>41.600522076372314</v>
      </c>
      <c r="AK56" s="96">
        <f t="shared" si="17"/>
        <v>115.0396330548926</v>
      </c>
      <c r="AL56" s="86">
        <f t="shared" si="18"/>
        <v>74.662529832935562</v>
      </c>
      <c r="AM56" s="95">
        <f t="shared" si="26"/>
        <v>129.97632510962194</v>
      </c>
      <c r="AN56" s="96">
        <f t="shared" si="19"/>
        <v>106.23535624962142</v>
      </c>
      <c r="AO56" s="96">
        <f t="shared" si="20"/>
        <v>41.738450146209118</v>
      </c>
      <c r="AP56" s="96">
        <f t="shared" si="21"/>
        <v>115.42105121384901</v>
      </c>
      <c r="AQ56" s="86">
        <f t="shared" si="22"/>
        <v>74.910076212523862</v>
      </c>
    </row>
    <row r="57" spans="1:43">
      <c r="A57" s="129" t="str">
        <f t="shared" si="23"/>
        <v>2009_2</v>
      </c>
      <c r="B57" s="57">
        <v>2009</v>
      </c>
      <c r="C57" s="57">
        <v>2</v>
      </c>
      <c r="D57" s="81" t="str">
        <f t="shared" si="24"/>
        <v>SSL_Personal</v>
      </c>
      <c r="E57" s="68" t="s">
        <v>32</v>
      </c>
      <c r="F57" s="69" t="s">
        <v>13</v>
      </c>
      <c r="G57" s="84">
        <f t="shared" si="25"/>
        <v>50660</v>
      </c>
      <c r="H57" s="70">
        <v>12665</v>
      </c>
      <c r="I57" s="65">
        <v>475</v>
      </c>
      <c r="J57" s="66">
        <v>1269</v>
      </c>
      <c r="K57" s="66">
        <v>4031</v>
      </c>
      <c r="L57" s="66">
        <v>1474</v>
      </c>
      <c r="M57" s="67">
        <v>441</v>
      </c>
      <c r="N57" s="65">
        <v>5300402</v>
      </c>
      <c r="O57" s="66">
        <v>3788696</v>
      </c>
      <c r="P57" s="66">
        <v>3342839</v>
      </c>
      <c r="Q57" s="66">
        <v>4335327</v>
      </c>
      <c r="R57" s="67">
        <v>991100</v>
      </c>
      <c r="S57" s="95">
        <f t="shared" si="27"/>
        <v>11158.74105263158</v>
      </c>
      <c r="T57" s="96">
        <f t="shared" si="0"/>
        <v>2985.5760441292355</v>
      </c>
      <c r="U57" s="96">
        <f t="shared" si="1"/>
        <v>829.28280823616967</v>
      </c>
      <c r="V57" s="96">
        <f t="shared" si="2"/>
        <v>2941.1987788331071</v>
      </c>
      <c r="W57" s="86">
        <f t="shared" si="3"/>
        <v>2247.3922902494332</v>
      </c>
      <c r="X57" s="99">
        <f t="shared" si="4"/>
        <v>9.3762337149624949E-3</v>
      </c>
      <c r="Y57" s="100">
        <f t="shared" si="5"/>
        <v>2.5049348598499804E-2</v>
      </c>
      <c r="Z57" s="100">
        <f t="shared" si="6"/>
        <v>7.9569680221081726E-2</v>
      </c>
      <c r="AA57" s="100">
        <f t="shared" si="7"/>
        <v>2.9095933675483618E-2</v>
      </c>
      <c r="AB57" s="101">
        <f t="shared" si="8"/>
        <v>8.7050927753651794E-3</v>
      </c>
      <c r="AC57" s="99">
        <f t="shared" si="9"/>
        <v>1.0373915198251531E-2</v>
      </c>
      <c r="AD57" s="100">
        <f t="shared" si="10"/>
        <v>2.6667104018456445E-2</v>
      </c>
      <c r="AE57" s="100">
        <f t="shared" si="11"/>
        <v>8.2371192903044649E-2</v>
      </c>
      <c r="AF57" s="100">
        <f t="shared" si="12"/>
        <v>3.0835847093402952E-2</v>
      </c>
      <c r="AG57" s="101">
        <f t="shared" si="13"/>
        <v>9.6667304460279595E-3</v>
      </c>
      <c r="AH57" s="95">
        <f t="shared" si="14"/>
        <v>104.6269640742203</v>
      </c>
      <c r="AI57" s="96">
        <f t="shared" si="15"/>
        <v>74.786735096723248</v>
      </c>
      <c r="AJ57" s="96">
        <f t="shared" si="16"/>
        <v>65.985767864192653</v>
      </c>
      <c r="AK57" s="96">
        <f t="shared" si="17"/>
        <v>85.576924595341495</v>
      </c>
      <c r="AL57" s="86">
        <f t="shared" si="18"/>
        <v>19.563758389261746</v>
      </c>
      <c r="AM57" s="95">
        <f t="shared" si="26"/>
        <v>104.97385864398431</v>
      </c>
      <c r="AN57" s="96">
        <f t="shared" si="19"/>
        <v>75.034693283458267</v>
      </c>
      <c r="AO57" s="96">
        <f t="shared" si="20"/>
        <v>66.20454611850154</v>
      </c>
      <c r="AP57" s="96">
        <f t="shared" si="21"/>
        <v>85.860658054511447</v>
      </c>
      <c r="AQ57" s="86">
        <f t="shared" si="22"/>
        <v>19.62862275390675</v>
      </c>
    </row>
    <row r="58" spans="1:43">
      <c r="A58" s="129" t="str">
        <f t="shared" si="23"/>
        <v>2009_2</v>
      </c>
      <c r="B58" s="57">
        <v>2009</v>
      </c>
      <c r="C58" s="57">
        <v>2</v>
      </c>
      <c r="D58" s="81" t="str">
        <f t="shared" si="24"/>
        <v>SSH_Personal</v>
      </c>
      <c r="E58" s="68" t="s">
        <v>33</v>
      </c>
      <c r="F58" s="69" t="s">
        <v>13</v>
      </c>
      <c r="G58" s="84">
        <f t="shared" si="25"/>
        <v>45412</v>
      </c>
      <c r="H58" s="70">
        <v>11353</v>
      </c>
      <c r="I58" s="65">
        <v>344</v>
      </c>
      <c r="J58" s="66">
        <v>1478</v>
      </c>
      <c r="K58" s="66">
        <v>3035</v>
      </c>
      <c r="L58" s="66">
        <v>2006</v>
      </c>
      <c r="M58" s="67">
        <v>327</v>
      </c>
      <c r="N58" s="65">
        <v>4623384</v>
      </c>
      <c r="O58" s="66">
        <v>5705336</v>
      </c>
      <c r="P58" s="66">
        <v>5317084</v>
      </c>
      <c r="Q58" s="66">
        <v>6713737</v>
      </c>
      <c r="R58" s="67">
        <v>1062455</v>
      </c>
      <c r="S58" s="95">
        <f t="shared" si="27"/>
        <v>13440.069767441861</v>
      </c>
      <c r="T58" s="96">
        <f t="shared" si="0"/>
        <v>3860.173207036536</v>
      </c>
      <c r="U58" s="96">
        <f t="shared" si="1"/>
        <v>1751.9222405271828</v>
      </c>
      <c r="V58" s="96">
        <f t="shared" si="2"/>
        <v>3346.8280159521437</v>
      </c>
      <c r="W58" s="86">
        <f t="shared" si="3"/>
        <v>3249.0978593272171</v>
      </c>
      <c r="X58" s="99">
        <f t="shared" si="4"/>
        <v>7.5750902845062975E-3</v>
      </c>
      <c r="Y58" s="100">
        <f t="shared" si="5"/>
        <v>3.2546463489826476E-2</v>
      </c>
      <c r="Z58" s="100">
        <f t="shared" si="6"/>
        <v>6.6832555271734345E-2</v>
      </c>
      <c r="AA58" s="100">
        <f t="shared" si="7"/>
        <v>4.4173346252091961E-2</v>
      </c>
      <c r="AB58" s="101">
        <f t="shared" si="8"/>
        <v>7.2007398925394168E-3</v>
      </c>
      <c r="AC58" s="99">
        <f t="shared" si="9"/>
        <v>8.5231012076043538E-3</v>
      </c>
      <c r="AD58" s="100">
        <f t="shared" si="10"/>
        <v>3.4486623581737715E-2</v>
      </c>
      <c r="AE58" s="100">
        <f t="shared" si="11"/>
        <v>6.9563069407226438E-2</v>
      </c>
      <c r="AF58" s="100">
        <f t="shared" si="12"/>
        <v>4.6420021624223318E-2</v>
      </c>
      <c r="AG58" s="101">
        <f t="shared" si="13"/>
        <v>8.1252036516513346E-3</v>
      </c>
      <c r="AH58" s="95">
        <f t="shared" si="14"/>
        <v>101.80974191843566</v>
      </c>
      <c r="AI58" s="96">
        <f t="shared" si="15"/>
        <v>125.634986347221</v>
      </c>
      <c r="AJ58" s="96">
        <f t="shared" si="16"/>
        <v>117.08543997181361</v>
      </c>
      <c r="AK58" s="96">
        <f t="shared" si="17"/>
        <v>147.84059279485598</v>
      </c>
      <c r="AL58" s="86">
        <f t="shared" si="18"/>
        <v>23.395908570421916</v>
      </c>
      <c r="AM58" s="95">
        <f t="shared" si="26"/>
        <v>102.14729588392707</v>
      </c>
      <c r="AN58" s="96">
        <f t="shared" si="19"/>
        <v>126.05153379196298</v>
      </c>
      <c r="AO58" s="96">
        <f t="shared" si="20"/>
        <v>117.47364107928186</v>
      </c>
      <c r="AP58" s="96">
        <f t="shared" si="21"/>
        <v>148.33076374920813</v>
      </c>
      <c r="AQ58" s="86">
        <f t="shared" si="22"/>
        <v>23.473478570752018</v>
      </c>
    </row>
    <row r="59" spans="1:43">
      <c r="A59" s="129" t="str">
        <f t="shared" si="23"/>
        <v>2009_2</v>
      </c>
      <c r="B59" s="57">
        <v>2009</v>
      </c>
      <c r="C59" s="57">
        <v>2</v>
      </c>
      <c r="D59" s="81" t="str">
        <f t="shared" si="24"/>
        <v>MMH_Personal</v>
      </c>
      <c r="E59" s="68" t="s">
        <v>34</v>
      </c>
      <c r="F59" s="69" t="s">
        <v>13</v>
      </c>
      <c r="G59" s="84">
        <f t="shared" si="25"/>
        <v>81024</v>
      </c>
      <c r="H59" s="70">
        <v>20256</v>
      </c>
      <c r="I59" s="65">
        <v>863</v>
      </c>
      <c r="J59" s="66">
        <v>2783</v>
      </c>
      <c r="K59" s="66">
        <v>3464</v>
      </c>
      <c r="L59" s="66">
        <v>4108</v>
      </c>
      <c r="M59" s="67">
        <v>948</v>
      </c>
      <c r="N59" s="65">
        <v>9678804</v>
      </c>
      <c r="O59" s="66">
        <v>8112666</v>
      </c>
      <c r="P59" s="66">
        <v>3540917</v>
      </c>
      <c r="Q59" s="66">
        <v>11017217</v>
      </c>
      <c r="R59" s="67">
        <v>2271890</v>
      </c>
      <c r="S59" s="95">
        <f t="shared" si="27"/>
        <v>11215.300115874856</v>
      </c>
      <c r="T59" s="96">
        <f t="shared" si="0"/>
        <v>2915.0794107078691</v>
      </c>
      <c r="U59" s="96">
        <f t="shared" si="1"/>
        <v>1022.2046766743649</v>
      </c>
      <c r="V59" s="96">
        <f t="shared" si="2"/>
        <v>2681.8931353456669</v>
      </c>
      <c r="W59" s="86">
        <f t="shared" si="3"/>
        <v>2396.5084388185655</v>
      </c>
      <c r="X59" s="99">
        <f t="shared" si="4"/>
        <v>1.0651165086887836E-2</v>
      </c>
      <c r="Y59" s="100">
        <f t="shared" si="5"/>
        <v>3.4347847551342812E-2</v>
      </c>
      <c r="Z59" s="100">
        <f t="shared" si="6"/>
        <v>4.2752764612954186E-2</v>
      </c>
      <c r="AA59" s="100">
        <f t="shared" si="7"/>
        <v>5.0701026856240124E-2</v>
      </c>
      <c r="AB59" s="101">
        <f t="shared" si="8"/>
        <v>1.1700236966824644E-2</v>
      </c>
      <c r="AC59" s="99">
        <f t="shared" si="9"/>
        <v>1.1491441866945933E-2</v>
      </c>
      <c r="AD59" s="100">
        <f t="shared" si="10"/>
        <v>3.5838612596235407E-2</v>
      </c>
      <c r="AE59" s="100">
        <f t="shared" si="11"/>
        <v>4.4408699452326054E-2</v>
      </c>
      <c r="AF59" s="100">
        <f t="shared" si="12"/>
        <v>5.2496830979435687E-2</v>
      </c>
      <c r="AG59" s="101">
        <f t="shared" si="13"/>
        <v>1.2580456000952768E-2</v>
      </c>
      <c r="AH59" s="95">
        <f t="shared" si="14"/>
        <v>119.45601303317535</v>
      </c>
      <c r="AI59" s="96">
        <f t="shared" si="15"/>
        <v>100.12670319905213</v>
      </c>
      <c r="AJ59" s="96">
        <f t="shared" si="16"/>
        <v>43.70207592812006</v>
      </c>
      <c r="AK59" s="96">
        <f t="shared" si="17"/>
        <v>135.97473588072671</v>
      </c>
      <c r="AL59" s="86">
        <f t="shared" si="18"/>
        <v>28.039716627172197</v>
      </c>
      <c r="AM59" s="95">
        <f t="shared" si="26"/>
        <v>119.85207386332112</v>
      </c>
      <c r="AN59" s="96">
        <f t="shared" si="19"/>
        <v>100.45867698741021</v>
      </c>
      <c r="AO59" s="96">
        <f t="shared" si="20"/>
        <v>43.846971777493316</v>
      </c>
      <c r="AP59" s="96">
        <f t="shared" si="21"/>
        <v>136.42556514753656</v>
      </c>
      <c r="AQ59" s="86">
        <f t="shared" si="22"/>
        <v>28.132683344898879</v>
      </c>
    </row>
    <row r="60" spans="1:43">
      <c r="A60" s="129" t="str">
        <f t="shared" si="23"/>
        <v>2009_2</v>
      </c>
      <c r="B60" s="57">
        <v>2009</v>
      </c>
      <c r="C60" s="57">
        <v>2</v>
      </c>
      <c r="D60" s="81" t="str">
        <f t="shared" si="24"/>
        <v>SYA_Personal</v>
      </c>
      <c r="E60" s="68" t="s">
        <v>35</v>
      </c>
      <c r="F60" s="69" t="s">
        <v>13</v>
      </c>
      <c r="G60" s="84">
        <f t="shared" si="25"/>
        <v>22660</v>
      </c>
      <c r="H60" s="70">
        <v>5665</v>
      </c>
      <c r="I60" s="65">
        <v>243</v>
      </c>
      <c r="J60" s="66">
        <v>772</v>
      </c>
      <c r="K60" s="66">
        <v>1917</v>
      </c>
      <c r="L60" s="66">
        <v>1356</v>
      </c>
      <c r="M60" s="67">
        <v>279</v>
      </c>
      <c r="N60" s="65">
        <v>3379719</v>
      </c>
      <c r="O60" s="66">
        <v>3080373</v>
      </c>
      <c r="P60" s="66">
        <v>1671059</v>
      </c>
      <c r="Q60" s="66">
        <v>3576857</v>
      </c>
      <c r="R60" s="67">
        <v>1278633</v>
      </c>
      <c r="S60" s="95">
        <f t="shared" si="27"/>
        <v>13908.308641975309</v>
      </c>
      <c r="T60" s="96">
        <f t="shared" si="0"/>
        <v>3990.1204663212434</v>
      </c>
      <c r="U60" s="96">
        <f t="shared" si="1"/>
        <v>871.70526864893066</v>
      </c>
      <c r="V60" s="96">
        <f t="shared" si="2"/>
        <v>2637.8001474926255</v>
      </c>
      <c r="W60" s="86">
        <f t="shared" si="3"/>
        <v>4582.9139784946237</v>
      </c>
      <c r="X60" s="99">
        <f t="shared" si="4"/>
        <v>1.0723742277140335E-2</v>
      </c>
      <c r="Y60" s="100">
        <f t="shared" si="5"/>
        <v>3.4068843777581639E-2</v>
      </c>
      <c r="Z60" s="100">
        <f t="shared" si="6"/>
        <v>8.4598411297440418E-2</v>
      </c>
      <c r="AA60" s="100">
        <f t="shared" si="7"/>
        <v>5.9841129744042362E-2</v>
      </c>
      <c r="AB60" s="101">
        <f t="shared" si="8"/>
        <v>1.2312444836716681E-2</v>
      </c>
      <c r="AC60" s="99">
        <f t="shared" si="9"/>
        <v>1.2317997856117535E-2</v>
      </c>
      <c r="AD60" s="100">
        <f t="shared" si="10"/>
        <v>3.6876718666409673E-2</v>
      </c>
      <c r="AE60" s="100">
        <f t="shared" si="11"/>
        <v>8.8905788477129516E-2</v>
      </c>
      <c r="AF60" s="100">
        <f t="shared" si="12"/>
        <v>6.3512485621309928E-2</v>
      </c>
      <c r="AG60" s="101">
        <f t="shared" si="13"/>
        <v>1.4019344166962277E-2</v>
      </c>
      <c r="AH60" s="95">
        <f t="shared" si="14"/>
        <v>149.1491173874669</v>
      </c>
      <c r="AI60" s="96">
        <f t="shared" si="15"/>
        <v>135.93879082082967</v>
      </c>
      <c r="AJ60" s="96">
        <f t="shared" si="16"/>
        <v>73.744880847308025</v>
      </c>
      <c r="AK60" s="96">
        <f t="shared" si="17"/>
        <v>157.84894086496027</v>
      </c>
      <c r="AL60" s="86">
        <f t="shared" si="18"/>
        <v>56.426875551632833</v>
      </c>
      <c r="AM60" s="95">
        <f t="shared" si="26"/>
        <v>149.64362680351098</v>
      </c>
      <c r="AN60" s="96">
        <f t="shared" si="19"/>
        <v>136.38950091046374</v>
      </c>
      <c r="AO60" s="96">
        <f t="shared" si="20"/>
        <v>73.989384727738681</v>
      </c>
      <c r="AP60" s="96">
        <f t="shared" si="21"/>
        <v>158.37229486756911</v>
      </c>
      <c r="AQ60" s="86">
        <f t="shared" si="22"/>
        <v>56.613960944875494</v>
      </c>
    </row>
    <row r="61" spans="1:43">
      <c r="A61" s="129" t="str">
        <f t="shared" si="23"/>
        <v>2009_2</v>
      </c>
      <c r="B61" s="57">
        <v>2009</v>
      </c>
      <c r="C61" s="57">
        <v>2</v>
      </c>
      <c r="D61" s="81" t="str">
        <f t="shared" si="24"/>
        <v>LSH_Personal</v>
      </c>
      <c r="E61" s="68" t="s">
        <v>36</v>
      </c>
      <c r="F61" s="69" t="s">
        <v>13</v>
      </c>
      <c r="G61" s="84">
        <f t="shared" si="25"/>
        <v>41080</v>
      </c>
      <c r="H61" s="70">
        <v>10270</v>
      </c>
      <c r="I61" s="65">
        <v>456</v>
      </c>
      <c r="J61" s="66">
        <v>1707</v>
      </c>
      <c r="K61" s="66">
        <v>2443</v>
      </c>
      <c r="L61" s="66">
        <v>1766</v>
      </c>
      <c r="M61" s="67">
        <v>626</v>
      </c>
      <c r="N61" s="65">
        <v>7137806</v>
      </c>
      <c r="O61" s="66">
        <v>5470124</v>
      </c>
      <c r="P61" s="66">
        <v>2833203</v>
      </c>
      <c r="Q61" s="66">
        <v>5194960</v>
      </c>
      <c r="R61" s="67">
        <v>3118830</v>
      </c>
      <c r="S61" s="95">
        <f t="shared" si="27"/>
        <v>15653.083333333334</v>
      </c>
      <c r="T61" s="96">
        <f t="shared" si="0"/>
        <v>3204.5248974809606</v>
      </c>
      <c r="U61" s="96">
        <f t="shared" si="1"/>
        <v>1159.7228817028245</v>
      </c>
      <c r="V61" s="96">
        <f t="shared" si="2"/>
        <v>2941.6534541336355</v>
      </c>
      <c r="W61" s="86">
        <f t="shared" si="3"/>
        <v>4982.1565495207669</v>
      </c>
      <c r="X61" s="99">
        <f t="shared" si="4"/>
        <v>1.1100292112950341E-2</v>
      </c>
      <c r="Y61" s="100">
        <f t="shared" si="5"/>
        <v>4.1553067185978579E-2</v>
      </c>
      <c r="Z61" s="100">
        <f t="shared" si="6"/>
        <v>5.9469328140214217E-2</v>
      </c>
      <c r="AA61" s="100">
        <f t="shared" si="7"/>
        <v>4.2989289191820837E-2</v>
      </c>
      <c r="AB61" s="101">
        <f t="shared" si="8"/>
        <v>1.5238558909444986E-2</v>
      </c>
      <c r="AC61" s="99">
        <f t="shared" si="9"/>
        <v>1.2304728955628062E-2</v>
      </c>
      <c r="AD61" s="100">
        <f t="shared" si="10"/>
        <v>4.3847240811139193E-2</v>
      </c>
      <c r="AE61" s="100">
        <f t="shared" si="11"/>
        <v>6.2188105852711249E-2</v>
      </c>
      <c r="AF61" s="100">
        <f t="shared" si="12"/>
        <v>4.532102442422329E-2</v>
      </c>
      <c r="AG61" s="101">
        <f t="shared" si="13"/>
        <v>1.6646803754991692E-2</v>
      </c>
      <c r="AH61" s="95">
        <f t="shared" si="14"/>
        <v>173.75379746835443</v>
      </c>
      <c r="AI61" s="96">
        <f t="shared" si="15"/>
        <v>133.15783836416747</v>
      </c>
      <c r="AJ61" s="96">
        <f t="shared" si="16"/>
        <v>68.9679406037001</v>
      </c>
      <c r="AK61" s="96">
        <f t="shared" si="17"/>
        <v>126.45959104186953</v>
      </c>
      <c r="AL61" s="86">
        <f t="shared" si="18"/>
        <v>75.920886075949369</v>
      </c>
      <c r="AM61" s="95">
        <f t="shared" si="26"/>
        <v>174.3298846113866</v>
      </c>
      <c r="AN61" s="96">
        <f t="shared" si="19"/>
        <v>133.59932810305807</v>
      </c>
      <c r="AO61" s="96">
        <f t="shared" si="20"/>
        <v>69.196606362043795</v>
      </c>
      <c r="AP61" s="96">
        <f t="shared" si="21"/>
        <v>126.87887249398051</v>
      </c>
      <c r="AQ61" s="86">
        <f t="shared" si="22"/>
        <v>76.172604582210681</v>
      </c>
    </row>
    <row r="62" spans="1:43">
      <c r="A62" s="129" t="str">
        <f t="shared" si="23"/>
        <v>2009_2</v>
      </c>
      <c r="B62" s="57">
        <v>2009</v>
      </c>
      <c r="C62" s="57">
        <v>2</v>
      </c>
      <c r="D62" s="81" t="str">
        <f t="shared" si="24"/>
        <v>SYH_Personal</v>
      </c>
      <c r="E62" s="68" t="s">
        <v>37</v>
      </c>
      <c r="F62" s="69" t="s">
        <v>13</v>
      </c>
      <c r="G62" s="84">
        <f t="shared" si="25"/>
        <v>21876</v>
      </c>
      <c r="H62" s="70">
        <v>5469</v>
      </c>
      <c r="I62" s="65">
        <v>251</v>
      </c>
      <c r="J62" s="66">
        <v>938</v>
      </c>
      <c r="K62" s="66">
        <v>722</v>
      </c>
      <c r="L62" s="66">
        <v>1477</v>
      </c>
      <c r="M62" s="67">
        <v>34</v>
      </c>
      <c r="N62" s="65">
        <v>2628082</v>
      </c>
      <c r="O62" s="66">
        <v>2288225</v>
      </c>
      <c r="P62" s="66">
        <v>1026709</v>
      </c>
      <c r="Q62" s="66">
        <v>3546155</v>
      </c>
      <c r="R62" s="67">
        <v>227175</v>
      </c>
      <c r="S62" s="95">
        <f t="shared" si="27"/>
        <v>10470.446215139442</v>
      </c>
      <c r="T62" s="96">
        <f t="shared" si="0"/>
        <v>2439.4722814498932</v>
      </c>
      <c r="U62" s="96">
        <f t="shared" si="1"/>
        <v>1422.0346260387812</v>
      </c>
      <c r="V62" s="96">
        <f t="shared" si="2"/>
        <v>2400.9174001354095</v>
      </c>
      <c r="W62" s="86">
        <f t="shared" si="3"/>
        <v>6681.6176470588234</v>
      </c>
      <c r="X62" s="99">
        <f t="shared" si="4"/>
        <v>1.1473761199488024E-2</v>
      </c>
      <c r="Y62" s="100">
        <f t="shared" si="5"/>
        <v>4.2878039861034924E-2</v>
      </c>
      <c r="Z62" s="100">
        <f t="shared" si="6"/>
        <v>3.3004205522033279E-2</v>
      </c>
      <c r="AA62" s="100">
        <f t="shared" si="7"/>
        <v>6.7516913512525145E-2</v>
      </c>
      <c r="AB62" s="101">
        <f t="shared" si="8"/>
        <v>1.5542146644724813E-3</v>
      </c>
      <c r="AC62" s="99">
        <f t="shared" si="9"/>
        <v>1.3151479213941279E-2</v>
      </c>
      <c r="AD62" s="100">
        <f t="shared" si="10"/>
        <v>4.6069379789266382E-2</v>
      </c>
      <c r="AE62" s="100">
        <f t="shared" si="11"/>
        <v>3.5818495847703087E-2</v>
      </c>
      <c r="AF62" s="100">
        <f t="shared" si="12"/>
        <v>7.1469657944799272E-2</v>
      </c>
      <c r="AG62" s="101">
        <f t="shared" si="13"/>
        <v>2.1747831384919705E-3</v>
      </c>
      <c r="AH62" s="95">
        <f t="shared" si="14"/>
        <v>120.13539952459317</v>
      </c>
      <c r="AI62" s="96">
        <f t="shared" si="15"/>
        <v>104.59978972389834</v>
      </c>
      <c r="AJ62" s="96">
        <f t="shared" si="16"/>
        <v>46.933123057231668</v>
      </c>
      <c r="AK62" s="96">
        <f t="shared" si="17"/>
        <v>162.10253245565917</v>
      </c>
      <c r="AL62" s="86">
        <f t="shared" si="18"/>
        <v>10.384668129456939</v>
      </c>
      <c r="AM62" s="95">
        <f t="shared" si="26"/>
        <v>120.5337128857832</v>
      </c>
      <c r="AN62" s="96">
        <f t="shared" si="19"/>
        <v>104.94659419609862</v>
      </c>
      <c r="AO62" s="96">
        <f t="shared" si="20"/>
        <v>47.08873156288486</v>
      </c>
      <c r="AP62" s="96">
        <f t="shared" si="21"/>
        <v>162.63998939853647</v>
      </c>
      <c r="AQ62" s="86">
        <f t="shared" si="22"/>
        <v>10.419098880791314</v>
      </c>
    </row>
    <row r="63" spans="1:43">
      <c r="A63" s="129" t="str">
        <f t="shared" si="23"/>
        <v>2009_2</v>
      </c>
      <c r="B63" s="57">
        <v>2009</v>
      </c>
      <c r="C63" s="57">
        <v>2</v>
      </c>
      <c r="D63" s="81" t="str">
        <f t="shared" si="24"/>
        <v>MSH_Personal</v>
      </c>
      <c r="E63" s="68" t="s">
        <v>38</v>
      </c>
      <c r="F63" s="69" t="s">
        <v>13</v>
      </c>
      <c r="G63" s="84">
        <f t="shared" si="25"/>
        <v>60220</v>
      </c>
      <c r="H63" s="70">
        <v>15055</v>
      </c>
      <c r="I63" s="65">
        <v>781</v>
      </c>
      <c r="J63" s="66">
        <v>2425</v>
      </c>
      <c r="K63" s="66">
        <v>3347</v>
      </c>
      <c r="L63" s="66">
        <v>2534</v>
      </c>
      <c r="M63" s="67">
        <v>303</v>
      </c>
      <c r="N63" s="65">
        <v>10005699</v>
      </c>
      <c r="O63" s="66">
        <v>7112223</v>
      </c>
      <c r="P63" s="66">
        <v>2994861</v>
      </c>
      <c r="Q63" s="66">
        <v>6802126</v>
      </c>
      <c r="R63" s="67">
        <v>1362776</v>
      </c>
      <c r="S63" s="95">
        <f t="shared" si="27"/>
        <v>12811.394366197183</v>
      </c>
      <c r="T63" s="96">
        <f t="shared" si="0"/>
        <v>2932.8754639175258</v>
      </c>
      <c r="U63" s="96">
        <f t="shared" si="1"/>
        <v>894.7896623842247</v>
      </c>
      <c r="V63" s="96">
        <f t="shared" si="2"/>
        <v>2684.3433307024466</v>
      </c>
      <c r="W63" s="86">
        <f t="shared" si="3"/>
        <v>4497.6105610561053</v>
      </c>
      <c r="X63" s="99">
        <f t="shared" si="4"/>
        <v>1.2969113251411491E-2</v>
      </c>
      <c r="Y63" s="100">
        <f t="shared" si="5"/>
        <v>4.0269013616738625E-2</v>
      </c>
      <c r="Z63" s="100">
        <f t="shared" si="6"/>
        <v>5.5579541680504815E-2</v>
      </c>
      <c r="AA63" s="100">
        <f t="shared" si="7"/>
        <v>4.2079043507140486E-2</v>
      </c>
      <c r="AB63" s="101">
        <f t="shared" si="8"/>
        <v>5.0315509797409499E-3</v>
      </c>
      <c r="AC63" s="99">
        <f t="shared" si="9"/>
        <v>1.4043364972935256E-2</v>
      </c>
      <c r="AD63" s="100">
        <f t="shared" si="10"/>
        <v>4.213559014235034E-2</v>
      </c>
      <c r="AE63" s="100">
        <f t="shared" si="11"/>
        <v>5.7754874535283787E-2</v>
      </c>
      <c r="AF63" s="100">
        <f t="shared" si="12"/>
        <v>4.398530867512393E-2</v>
      </c>
      <c r="AG63" s="101">
        <f t="shared" si="13"/>
        <v>5.7033527419793348E-3</v>
      </c>
      <c r="AH63" s="95">
        <f t="shared" si="14"/>
        <v>166.15242444370642</v>
      </c>
      <c r="AI63" s="96">
        <f t="shared" si="15"/>
        <v>118.10400199269345</v>
      </c>
      <c r="AJ63" s="96">
        <f t="shared" si="16"/>
        <v>49.731999335768847</v>
      </c>
      <c r="AK63" s="96">
        <f t="shared" si="17"/>
        <v>112.95459980073065</v>
      </c>
      <c r="AL63" s="86">
        <f t="shared" si="18"/>
        <v>22.629956824975093</v>
      </c>
      <c r="AM63" s="95">
        <f t="shared" si="26"/>
        <v>166.70330895328428</v>
      </c>
      <c r="AN63" s="96">
        <f t="shared" si="19"/>
        <v>118.49558018022071</v>
      </c>
      <c r="AO63" s="96">
        <f t="shared" si="20"/>
        <v>49.896887619259971</v>
      </c>
      <c r="AP63" s="96">
        <f t="shared" si="21"/>
        <v>113.32910495480303</v>
      </c>
      <c r="AQ63" s="86">
        <f t="shared" si="22"/>
        <v>22.704987283958964</v>
      </c>
    </row>
    <row r="64" spans="1:43">
      <c r="A64" s="129" t="str">
        <f t="shared" si="23"/>
        <v>2009_2</v>
      </c>
      <c r="B64" s="57">
        <v>2009</v>
      </c>
      <c r="C64" s="57">
        <v>2</v>
      </c>
      <c r="D64" s="81" t="str">
        <f t="shared" si="24"/>
        <v>SMH_Personal</v>
      </c>
      <c r="E64" s="68" t="s">
        <v>39</v>
      </c>
      <c r="F64" s="69" t="s">
        <v>13</v>
      </c>
      <c r="G64" s="84">
        <f t="shared" si="25"/>
        <v>40108</v>
      </c>
      <c r="H64" s="70">
        <v>10027</v>
      </c>
      <c r="I64" s="65">
        <v>403</v>
      </c>
      <c r="J64" s="66">
        <v>1552</v>
      </c>
      <c r="K64" s="66">
        <v>3796</v>
      </c>
      <c r="L64" s="66">
        <v>2515</v>
      </c>
      <c r="M64" s="67">
        <v>394</v>
      </c>
      <c r="N64" s="65">
        <v>4849170</v>
      </c>
      <c r="O64" s="66">
        <v>5146762</v>
      </c>
      <c r="P64" s="66">
        <v>2508138</v>
      </c>
      <c r="Q64" s="66">
        <v>7191741</v>
      </c>
      <c r="R64" s="67">
        <v>893885</v>
      </c>
      <c r="S64" s="95">
        <f t="shared" si="27"/>
        <v>12032.679900744417</v>
      </c>
      <c r="T64" s="96">
        <f t="shared" si="0"/>
        <v>3316.2126288659792</v>
      </c>
      <c r="U64" s="96">
        <f t="shared" si="1"/>
        <v>660.73182297154904</v>
      </c>
      <c r="V64" s="96">
        <f t="shared" si="2"/>
        <v>2859.5391650099405</v>
      </c>
      <c r="W64" s="86">
        <f t="shared" si="3"/>
        <v>2268.743654822335</v>
      </c>
      <c r="X64" s="99">
        <f t="shared" si="4"/>
        <v>1.004787074897776E-2</v>
      </c>
      <c r="Y64" s="100">
        <f t="shared" si="5"/>
        <v>3.8695522090356038E-2</v>
      </c>
      <c r="Z64" s="100">
        <f t="shared" si="6"/>
        <v>9.4644459958113089E-2</v>
      </c>
      <c r="AA64" s="100">
        <f t="shared" si="7"/>
        <v>6.2705694624513808E-2</v>
      </c>
      <c r="AB64" s="101">
        <f t="shared" si="8"/>
        <v>9.8234766131445102E-3</v>
      </c>
      <c r="AC64" s="99">
        <f t="shared" si="9"/>
        <v>1.1208208801478541E-2</v>
      </c>
      <c r="AD64" s="100">
        <f t="shared" si="10"/>
        <v>4.093941050295348E-2</v>
      </c>
      <c r="AE64" s="100">
        <f t="shared" si="11"/>
        <v>9.8050091020716268E-2</v>
      </c>
      <c r="AF64" s="100">
        <f t="shared" si="12"/>
        <v>6.5526232257511044E-2</v>
      </c>
      <c r="AG64" s="101">
        <f t="shared" si="13"/>
        <v>1.0970914903359963E-2</v>
      </c>
      <c r="AH64" s="95">
        <f t="shared" si="14"/>
        <v>120.90281240650245</v>
      </c>
      <c r="AI64" s="96">
        <f t="shared" si="15"/>
        <v>128.32257903660118</v>
      </c>
      <c r="AJ64" s="96">
        <f t="shared" si="16"/>
        <v>62.534606562281837</v>
      </c>
      <c r="AK64" s="96">
        <f t="shared" si="17"/>
        <v>179.30938964795052</v>
      </c>
      <c r="AL64" s="86">
        <f t="shared" si="18"/>
        <v>22.286950234367207</v>
      </c>
      <c r="AM64" s="95">
        <f t="shared" si="26"/>
        <v>121.3036701534907</v>
      </c>
      <c r="AN64" s="96">
        <f t="shared" si="19"/>
        <v>128.74803729432463</v>
      </c>
      <c r="AO64" s="96">
        <f t="shared" si="20"/>
        <v>62.741942363628382</v>
      </c>
      <c r="AP64" s="96">
        <f t="shared" si="21"/>
        <v>179.90389656236744</v>
      </c>
      <c r="AQ64" s="86">
        <f t="shared" si="22"/>
        <v>22.360843442311371</v>
      </c>
    </row>
    <row r="65" spans="1:43">
      <c r="A65" s="129" t="str">
        <f t="shared" si="23"/>
        <v>2009_3</v>
      </c>
      <c r="B65" s="57">
        <v>2009</v>
      </c>
      <c r="C65" s="57">
        <v>3</v>
      </c>
      <c r="D65" s="81" t="str">
        <f t="shared" si="24"/>
        <v>SML_Personal</v>
      </c>
      <c r="E65" s="68" t="s">
        <v>12</v>
      </c>
      <c r="F65" s="69" t="s">
        <v>13</v>
      </c>
      <c r="G65" s="84">
        <f t="shared" si="25"/>
        <v>62364</v>
      </c>
      <c r="H65" s="70">
        <v>15591</v>
      </c>
      <c r="I65" s="65">
        <v>98</v>
      </c>
      <c r="J65" s="66">
        <v>1810</v>
      </c>
      <c r="K65" s="66">
        <v>739</v>
      </c>
      <c r="L65" s="66">
        <v>2839</v>
      </c>
      <c r="M65" s="67">
        <v>374</v>
      </c>
      <c r="N65" s="65">
        <v>1875416</v>
      </c>
      <c r="O65" s="66">
        <v>2882823</v>
      </c>
      <c r="P65" s="66">
        <v>994287</v>
      </c>
      <c r="Q65" s="66">
        <v>4114512</v>
      </c>
      <c r="R65" s="67">
        <v>1213939</v>
      </c>
      <c r="S65" s="95">
        <f t="shared" si="27"/>
        <v>19136.897959183672</v>
      </c>
      <c r="T65" s="96">
        <f t="shared" si="0"/>
        <v>1592.7198895027625</v>
      </c>
      <c r="U65" s="96">
        <f t="shared" si="1"/>
        <v>1345.4492557510148</v>
      </c>
      <c r="V65" s="96">
        <f t="shared" si="2"/>
        <v>1449.2821415991546</v>
      </c>
      <c r="W65" s="86">
        <f t="shared" si="3"/>
        <v>3245.8262032085563</v>
      </c>
      <c r="X65" s="99">
        <f t="shared" si="4"/>
        <v>1.5714194086331858E-3</v>
      </c>
      <c r="Y65" s="100">
        <f t="shared" si="5"/>
        <v>2.9023154383939452E-2</v>
      </c>
      <c r="Z65" s="100">
        <f t="shared" si="6"/>
        <v>1.1849785132448207E-2</v>
      </c>
      <c r="AA65" s="100">
        <f t="shared" si="7"/>
        <v>4.5523058174587905E-2</v>
      </c>
      <c r="AB65" s="101">
        <f t="shared" si="8"/>
        <v>5.9970495798858311E-3</v>
      </c>
      <c r="AC65" s="99">
        <f t="shared" si="9"/>
        <v>1.9409866755797079E-3</v>
      </c>
      <c r="AD65" s="100">
        <f t="shared" si="10"/>
        <v>3.0589420967826495E-2</v>
      </c>
      <c r="AE65" s="100">
        <f t="shared" si="11"/>
        <v>1.2859399824967968E-2</v>
      </c>
      <c r="AF65" s="100">
        <f t="shared" si="12"/>
        <v>4.7467913834119899E-2</v>
      </c>
      <c r="AG65" s="101">
        <f t="shared" si="13"/>
        <v>6.7174129082093626E-3</v>
      </c>
      <c r="AH65" s="95">
        <f t="shared" si="14"/>
        <v>30.072092874094029</v>
      </c>
      <c r="AI65" s="96">
        <f t="shared" si="15"/>
        <v>46.225755243409658</v>
      </c>
      <c r="AJ65" s="96">
        <f t="shared" si="16"/>
        <v>15.943284587261882</v>
      </c>
      <c r="AK65" s="96">
        <f t="shared" si="17"/>
        <v>65.975755243409665</v>
      </c>
      <c r="AL65" s="86">
        <f t="shared" si="18"/>
        <v>19.465380668334294</v>
      </c>
      <c r="AM65" s="95">
        <f t="shared" si="26"/>
        <v>30.17179801044934</v>
      </c>
      <c r="AN65" s="96">
        <f t="shared" si="19"/>
        <v>46.379018444909072</v>
      </c>
      <c r="AO65" s="96">
        <f t="shared" si="20"/>
        <v>15.996145137087261</v>
      </c>
      <c r="AP65" s="96">
        <f t="shared" si="21"/>
        <v>66.194500300503961</v>
      </c>
      <c r="AQ65" s="86">
        <f t="shared" si="22"/>
        <v>19.529918858006361</v>
      </c>
    </row>
    <row r="66" spans="1:43">
      <c r="A66" s="129" t="str">
        <f t="shared" si="23"/>
        <v>2009_3</v>
      </c>
      <c r="B66" s="57">
        <v>2009</v>
      </c>
      <c r="C66" s="57">
        <v>3</v>
      </c>
      <c r="D66" s="81" t="str">
        <f t="shared" si="24"/>
        <v>LSL_Personal</v>
      </c>
      <c r="E66" s="68" t="s">
        <v>14</v>
      </c>
      <c r="F66" s="69" t="s">
        <v>13</v>
      </c>
      <c r="G66" s="84">
        <f t="shared" si="25"/>
        <v>18484</v>
      </c>
      <c r="H66" s="70">
        <v>4621</v>
      </c>
      <c r="I66" s="65">
        <v>21</v>
      </c>
      <c r="J66" s="66">
        <v>312</v>
      </c>
      <c r="K66" s="66">
        <v>1232</v>
      </c>
      <c r="L66" s="66">
        <v>632</v>
      </c>
      <c r="M66" s="67">
        <v>68</v>
      </c>
      <c r="N66" s="65">
        <v>646888</v>
      </c>
      <c r="O66" s="66">
        <v>921705</v>
      </c>
      <c r="P66" s="66">
        <v>1974756</v>
      </c>
      <c r="Q66" s="66">
        <v>1505062</v>
      </c>
      <c r="R66" s="67">
        <v>433939</v>
      </c>
      <c r="S66" s="95">
        <f t="shared" si="27"/>
        <v>30804.190476190477</v>
      </c>
      <c r="T66" s="96">
        <f t="shared" si="0"/>
        <v>2954.1826923076924</v>
      </c>
      <c r="U66" s="96">
        <f t="shared" si="1"/>
        <v>1602.8863636363637</v>
      </c>
      <c r="V66" s="96">
        <f t="shared" si="2"/>
        <v>2381.4272151898736</v>
      </c>
      <c r="W66" s="86">
        <f t="shared" si="3"/>
        <v>6381.4558823529414</v>
      </c>
      <c r="X66" s="99">
        <f t="shared" si="4"/>
        <v>1.1361177234364857E-3</v>
      </c>
      <c r="Y66" s="100">
        <f t="shared" si="5"/>
        <v>1.6879463319627787E-2</v>
      </c>
      <c r="Z66" s="100">
        <f t="shared" si="6"/>
        <v>6.6652239774940489E-2</v>
      </c>
      <c r="AA66" s="100">
        <f t="shared" si="7"/>
        <v>3.4191733391040903E-2</v>
      </c>
      <c r="AB66" s="101">
        <f t="shared" si="8"/>
        <v>3.6788573901752868E-3</v>
      </c>
      <c r="AC66" s="99">
        <f t="shared" si="9"/>
        <v>1.7134459128462396E-3</v>
      </c>
      <c r="AD66" s="100">
        <f t="shared" si="10"/>
        <v>1.9087166291857121E-2</v>
      </c>
      <c r="AE66" s="100">
        <f t="shared" si="11"/>
        <v>7.0926756885887829E-2</v>
      </c>
      <c r="AF66" s="100">
        <f t="shared" si="12"/>
        <v>3.7306058587814724E-2</v>
      </c>
      <c r="AG66" s="101">
        <f t="shared" si="13"/>
        <v>4.7164194693101805E-3</v>
      </c>
      <c r="AH66" s="95">
        <f t="shared" si="14"/>
        <v>34.997186756113393</v>
      </c>
      <c r="AI66" s="96">
        <f t="shared" si="15"/>
        <v>49.865018394286949</v>
      </c>
      <c r="AJ66" s="96">
        <f t="shared" si="16"/>
        <v>106.83596624107336</v>
      </c>
      <c r="AK66" s="96">
        <f t="shared" si="17"/>
        <v>81.425124431941143</v>
      </c>
      <c r="AL66" s="86">
        <f t="shared" si="18"/>
        <v>23.476466132871671</v>
      </c>
      <c r="AM66" s="95">
        <f t="shared" si="26"/>
        <v>35.113221223424333</v>
      </c>
      <c r="AN66" s="96">
        <f t="shared" si="19"/>
        <v>50.03034770738725</v>
      </c>
      <c r="AO66" s="96">
        <f t="shared" si="20"/>
        <v>107.1901848392373</v>
      </c>
      <c r="AP66" s="96">
        <f t="shared" si="21"/>
        <v>81.695092444085333</v>
      </c>
      <c r="AQ66" s="86">
        <f t="shared" si="22"/>
        <v>23.554303224780071</v>
      </c>
    </row>
    <row r="67" spans="1:43">
      <c r="A67" s="129" t="str">
        <f t="shared" si="23"/>
        <v>2009_3</v>
      </c>
      <c r="B67" s="57">
        <v>2009</v>
      </c>
      <c r="C67" s="57">
        <v>3</v>
      </c>
      <c r="D67" s="81" t="str">
        <f t="shared" si="24"/>
        <v>MYA_Personal</v>
      </c>
      <c r="E67" s="68" t="s">
        <v>15</v>
      </c>
      <c r="F67" s="69" t="s">
        <v>13</v>
      </c>
      <c r="G67" s="84">
        <f t="shared" si="25"/>
        <v>17648</v>
      </c>
      <c r="H67" s="70">
        <v>4412</v>
      </c>
      <c r="I67" s="65">
        <v>82</v>
      </c>
      <c r="J67" s="66">
        <v>514</v>
      </c>
      <c r="K67" s="66">
        <v>514</v>
      </c>
      <c r="L67" s="66">
        <v>952</v>
      </c>
      <c r="M67" s="67">
        <v>77</v>
      </c>
      <c r="N67" s="65">
        <v>874700</v>
      </c>
      <c r="O67" s="66">
        <v>1642073</v>
      </c>
      <c r="P67" s="66">
        <v>483207</v>
      </c>
      <c r="Q67" s="66">
        <v>2472768</v>
      </c>
      <c r="R67" s="67">
        <v>442252</v>
      </c>
      <c r="S67" s="95">
        <f t="shared" si="27"/>
        <v>10667.073170731708</v>
      </c>
      <c r="T67" s="96">
        <f t="shared" si="0"/>
        <v>3194.6945525291831</v>
      </c>
      <c r="U67" s="96">
        <f t="shared" si="1"/>
        <v>940.09143968871592</v>
      </c>
      <c r="V67" s="96">
        <f t="shared" si="2"/>
        <v>2597.4453781512607</v>
      </c>
      <c r="W67" s="86">
        <f t="shared" si="3"/>
        <v>5743.5324675324673</v>
      </c>
      <c r="X67" s="99">
        <f t="shared" si="4"/>
        <v>4.6464188576609252E-3</v>
      </c>
      <c r="Y67" s="100">
        <f t="shared" si="5"/>
        <v>2.9125113327289211E-2</v>
      </c>
      <c r="Z67" s="100">
        <f t="shared" si="6"/>
        <v>2.9125113327289211E-2</v>
      </c>
      <c r="AA67" s="100">
        <f t="shared" si="7"/>
        <v>5.3943789664551225E-2</v>
      </c>
      <c r="AB67" s="101">
        <f t="shared" si="8"/>
        <v>4.3631006346328194E-3</v>
      </c>
      <c r="AC67" s="99">
        <f t="shared" si="9"/>
        <v>5.8391870350427352E-3</v>
      </c>
      <c r="AD67" s="100">
        <f t="shared" si="10"/>
        <v>3.207444503022424E-2</v>
      </c>
      <c r="AE67" s="100">
        <f t="shared" si="11"/>
        <v>3.207444503022424E-2</v>
      </c>
      <c r="AF67" s="100">
        <f t="shared" si="12"/>
        <v>5.7905998577672521E-2</v>
      </c>
      <c r="AG67" s="101">
        <f t="shared" si="13"/>
        <v>5.5190964989062057E-3</v>
      </c>
      <c r="AH67" s="95">
        <f t="shared" si="14"/>
        <v>49.563689936536719</v>
      </c>
      <c r="AI67" s="96">
        <f t="shared" si="15"/>
        <v>93.045840888485941</v>
      </c>
      <c r="AJ67" s="96">
        <f t="shared" si="16"/>
        <v>27.380269718948323</v>
      </c>
      <c r="AK67" s="96">
        <f t="shared" si="17"/>
        <v>140.1160471441523</v>
      </c>
      <c r="AL67" s="86">
        <f t="shared" si="18"/>
        <v>25.059610154125114</v>
      </c>
      <c r="AM67" s="95">
        <f t="shared" si="26"/>
        <v>49.728020183988562</v>
      </c>
      <c r="AN67" s="96">
        <f t="shared" si="19"/>
        <v>93.354337815917049</v>
      </c>
      <c r="AO67" s="96">
        <f t="shared" si="20"/>
        <v>27.471050016056431</v>
      </c>
      <c r="AP67" s="96">
        <f t="shared" si="21"/>
        <v>140.58060708165203</v>
      </c>
      <c r="AQ67" s="86">
        <f t="shared" si="22"/>
        <v>25.142696218599873</v>
      </c>
    </row>
    <row r="68" spans="1:43">
      <c r="A68" s="129" t="str">
        <f t="shared" si="23"/>
        <v>2009_3</v>
      </c>
      <c r="B68" s="57">
        <v>2009</v>
      </c>
      <c r="C68" s="57">
        <v>3</v>
      </c>
      <c r="D68" s="81" t="str">
        <f t="shared" si="24"/>
        <v>SMA_Personal</v>
      </c>
      <c r="E68" s="68" t="s">
        <v>16</v>
      </c>
      <c r="F68" s="69" t="s">
        <v>13</v>
      </c>
      <c r="G68" s="84">
        <f t="shared" si="25"/>
        <v>69072</v>
      </c>
      <c r="H68" s="70">
        <v>17268</v>
      </c>
      <c r="I68" s="65">
        <v>98</v>
      </c>
      <c r="J68" s="66">
        <v>1533</v>
      </c>
      <c r="K68" s="66">
        <v>1259</v>
      </c>
      <c r="L68" s="66">
        <v>2922</v>
      </c>
      <c r="M68" s="67">
        <v>1782</v>
      </c>
      <c r="N68" s="65">
        <v>1657410</v>
      </c>
      <c r="O68" s="66">
        <v>5594882</v>
      </c>
      <c r="P68" s="66">
        <v>1038966</v>
      </c>
      <c r="Q68" s="66">
        <v>8536828</v>
      </c>
      <c r="R68" s="67">
        <v>10716133</v>
      </c>
      <c r="S68" s="95">
        <f t="shared" si="27"/>
        <v>16912.34693877551</v>
      </c>
      <c r="T68" s="96">
        <f t="shared" si="0"/>
        <v>3649.6294846705805</v>
      </c>
      <c r="U68" s="96">
        <f t="shared" si="1"/>
        <v>825.231135822081</v>
      </c>
      <c r="V68" s="96">
        <f t="shared" si="2"/>
        <v>2921.5701574264203</v>
      </c>
      <c r="W68" s="86">
        <f t="shared" si="3"/>
        <v>6013.5426487093155</v>
      </c>
      <c r="X68" s="99">
        <f t="shared" si="4"/>
        <v>1.4188093583507066E-3</v>
      </c>
      <c r="Y68" s="100">
        <f t="shared" si="5"/>
        <v>2.219423210562891E-2</v>
      </c>
      <c r="Z68" s="100">
        <f t="shared" si="6"/>
        <v>1.8227356960852443E-2</v>
      </c>
      <c r="AA68" s="100">
        <f t="shared" si="7"/>
        <v>4.2303683113273108E-2</v>
      </c>
      <c r="AB68" s="101">
        <f t="shared" si="8"/>
        <v>2.5799166087560808E-2</v>
      </c>
      <c r="AC68" s="99">
        <f t="shared" si="9"/>
        <v>1.7525112113632151E-3</v>
      </c>
      <c r="AD68" s="100">
        <f t="shared" si="10"/>
        <v>2.3500256426635412E-2</v>
      </c>
      <c r="AE68" s="100">
        <f t="shared" si="11"/>
        <v>1.941332290451447E-2</v>
      </c>
      <c r="AF68" s="100">
        <f t="shared" si="12"/>
        <v>4.4088147578602979E-2</v>
      </c>
      <c r="AG68" s="101">
        <f t="shared" si="13"/>
        <v>2.7204669770831538E-2</v>
      </c>
      <c r="AH68" s="95">
        <f t="shared" si="14"/>
        <v>23.995396108408617</v>
      </c>
      <c r="AI68" s="96">
        <f t="shared" si="15"/>
        <v>81.000723882325687</v>
      </c>
      <c r="AJ68" s="96">
        <f t="shared" si="16"/>
        <v>15.041782487838777</v>
      </c>
      <c r="AK68" s="96">
        <f t="shared" si="17"/>
        <v>123.59317813296271</v>
      </c>
      <c r="AL68" s="86">
        <f t="shared" si="18"/>
        <v>155.14438556868197</v>
      </c>
      <c r="AM68" s="95">
        <f t="shared" si="26"/>
        <v>24.074953731847241</v>
      </c>
      <c r="AN68" s="96">
        <f t="shared" si="19"/>
        <v>81.269284778748144</v>
      </c>
      <c r="AO68" s="96">
        <f t="shared" si="20"/>
        <v>15.091654074105021</v>
      </c>
      <c r="AP68" s="96">
        <f t="shared" si="21"/>
        <v>124.00295588703943</v>
      </c>
      <c r="AQ68" s="86">
        <f t="shared" si="22"/>
        <v>155.65877251815871</v>
      </c>
    </row>
    <row r="69" spans="1:43">
      <c r="A69" s="129" t="str">
        <f t="shared" si="23"/>
        <v>2009_3</v>
      </c>
      <c r="B69" s="57">
        <v>2009</v>
      </c>
      <c r="C69" s="57">
        <v>3</v>
      </c>
      <c r="D69" s="81" t="str">
        <f t="shared" si="24"/>
        <v>MSL_Personal</v>
      </c>
      <c r="E69" s="68" t="s">
        <v>17</v>
      </c>
      <c r="F69" s="69" t="s">
        <v>13</v>
      </c>
      <c r="G69" s="84">
        <f t="shared" si="25"/>
        <v>57276</v>
      </c>
      <c r="H69" s="70">
        <v>14319</v>
      </c>
      <c r="I69" s="65">
        <v>142</v>
      </c>
      <c r="J69" s="66">
        <v>1164</v>
      </c>
      <c r="K69" s="66">
        <v>3016</v>
      </c>
      <c r="L69" s="66">
        <v>1809</v>
      </c>
      <c r="M69" s="67">
        <v>326</v>
      </c>
      <c r="N69" s="65">
        <v>2903857</v>
      </c>
      <c r="O69" s="66">
        <v>3466410</v>
      </c>
      <c r="P69" s="66">
        <v>6469909</v>
      </c>
      <c r="Q69" s="66">
        <v>5135437</v>
      </c>
      <c r="R69" s="67">
        <v>785955</v>
      </c>
      <c r="S69" s="95">
        <f t="shared" si="27"/>
        <v>20449.697183098593</v>
      </c>
      <c r="T69" s="96">
        <f t="shared" si="0"/>
        <v>2978.0154639175257</v>
      </c>
      <c r="U69" s="96">
        <f t="shared" si="1"/>
        <v>2145.1952917771882</v>
      </c>
      <c r="V69" s="96">
        <f t="shared" si="2"/>
        <v>2838.8264234383637</v>
      </c>
      <c r="W69" s="86">
        <f t="shared" si="3"/>
        <v>2410.90490797546</v>
      </c>
      <c r="X69" s="99">
        <f t="shared" si="4"/>
        <v>2.4792234094559674E-3</v>
      </c>
      <c r="Y69" s="100">
        <f t="shared" si="5"/>
        <v>2.0322648229624974E-2</v>
      </c>
      <c r="Z69" s="100">
        <f t="shared" si="6"/>
        <v>5.265730847126196E-2</v>
      </c>
      <c r="AA69" s="100">
        <f t="shared" si="7"/>
        <v>3.1583909490886235E-2</v>
      </c>
      <c r="AB69" s="101">
        <f t="shared" si="8"/>
        <v>5.6917382498777851E-3</v>
      </c>
      <c r="AC69" s="99">
        <f t="shared" si="9"/>
        <v>2.9633828313993917E-3</v>
      </c>
      <c r="AD69" s="100">
        <f t="shared" si="10"/>
        <v>2.1696377857020784E-2</v>
      </c>
      <c r="AE69" s="100">
        <f t="shared" si="11"/>
        <v>5.483177368167938E-2</v>
      </c>
      <c r="AF69" s="100">
        <f t="shared" si="12"/>
        <v>3.3286591402810838E-2</v>
      </c>
      <c r="AG69" s="101">
        <f t="shared" si="13"/>
        <v>6.4241453817832622E-3</v>
      </c>
      <c r="AH69" s="95">
        <f t="shared" si="14"/>
        <v>50.69936797262379</v>
      </c>
      <c r="AI69" s="96">
        <f t="shared" si="15"/>
        <v>60.521160695579297</v>
      </c>
      <c r="AJ69" s="96">
        <f t="shared" si="16"/>
        <v>112.96021021021021</v>
      </c>
      <c r="AK69" s="96">
        <f t="shared" si="17"/>
        <v>89.661236818213567</v>
      </c>
      <c r="AL69" s="86">
        <f t="shared" si="18"/>
        <v>13.722239681542007</v>
      </c>
      <c r="AM69" s="95">
        <f t="shared" si="26"/>
        <v>50.867463602615452</v>
      </c>
      <c r="AN69" s="96">
        <f t="shared" si="19"/>
        <v>60.721820842673104</v>
      </c>
      <c r="AO69" s="96">
        <f t="shared" si="20"/>
        <v>113.33473396580276</v>
      </c>
      <c r="AP69" s="96">
        <f t="shared" si="21"/>
        <v>89.958511965645926</v>
      </c>
      <c r="AQ69" s="86">
        <f t="shared" si="22"/>
        <v>13.767736274821253</v>
      </c>
    </row>
    <row r="70" spans="1:43">
      <c r="A70" s="129" t="str">
        <f t="shared" si="23"/>
        <v>2009_3</v>
      </c>
      <c r="B70" s="57">
        <v>2009</v>
      </c>
      <c r="C70" s="57">
        <v>3</v>
      </c>
      <c r="D70" s="81" t="str">
        <f t="shared" si="24"/>
        <v>LYL_Personal</v>
      </c>
      <c r="E70" s="68" t="s">
        <v>18</v>
      </c>
      <c r="F70" s="69" t="s">
        <v>13</v>
      </c>
      <c r="G70" s="84">
        <f t="shared" si="25"/>
        <v>12916</v>
      </c>
      <c r="H70" s="70">
        <v>3229</v>
      </c>
      <c r="I70" s="65">
        <v>66</v>
      </c>
      <c r="J70" s="66">
        <v>279</v>
      </c>
      <c r="K70" s="66">
        <v>415</v>
      </c>
      <c r="L70" s="66">
        <v>452</v>
      </c>
      <c r="M70" s="67">
        <v>99</v>
      </c>
      <c r="N70" s="65">
        <v>1328140</v>
      </c>
      <c r="O70" s="66">
        <v>852615</v>
      </c>
      <c r="P70" s="66">
        <v>451516</v>
      </c>
      <c r="Q70" s="66">
        <v>1407778</v>
      </c>
      <c r="R70" s="67">
        <v>535215</v>
      </c>
      <c r="S70" s="95">
        <f t="shared" si="27"/>
        <v>20123.333333333332</v>
      </c>
      <c r="T70" s="96">
        <f t="shared" si="0"/>
        <v>3055.9677419354839</v>
      </c>
      <c r="U70" s="96">
        <f t="shared" si="1"/>
        <v>1087.990361445783</v>
      </c>
      <c r="V70" s="96">
        <f t="shared" si="2"/>
        <v>3114.5530973451328</v>
      </c>
      <c r="W70" s="86">
        <f t="shared" si="3"/>
        <v>5406.212121212121</v>
      </c>
      <c r="X70" s="99">
        <f t="shared" si="4"/>
        <v>5.1099411582533295E-3</v>
      </c>
      <c r="Y70" s="100">
        <f t="shared" si="5"/>
        <v>2.1601114896252709E-2</v>
      </c>
      <c r="Z70" s="100">
        <f t="shared" si="6"/>
        <v>3.213069061628987E-2</v>
      </c>
      <c r="AA70" s="100">
        <f t="shared" si="7"/>
        <v>3.4995354598947044E-2</v>
      </c>
      <c r="AB70" s="101">
        <f t="shared" si="8"/>
        <v>7.6649117373799938E-3</v>
      </c>
      <c r="AC70" s="99">
        <f t="shared" si="9"/>
        <v>6.5717392752416073E-3</v>
      </c>
      <c r="AD70" s="100">
        <f t="shared" si="10"/>
        <v>2.4581606899148803E-2</v>
      </c>
      <c r="AE70" s="100">
        <f t="shared" si="11"/>
        <v>3.5746123405746705E-2</v>
      </c>
      <c r="AF70" s="100">
        <f t="shared" si="12"/>
        <v>3.8762928710904511E-2</v>
      </c>
      <c r="AG70" s="101">
        <f t="shared" si="13"/>
        <v>9.4529411393567426E-3</v>
      </c>
      <c r="AH70" s="95">
        <f t="shared" si="14"/>
        <v>102.82904924125116</v>
      </c>
      <c r="AI70" s="96">
        <f t="shared" si="15"/>
        <v>66.012310312790333</v>
      </c>
      <c r="AJ70" s="96">
        <f t="shared" si="16"/>
        <v>34.957881697119852</v>
      </c>
      <c r="AK70" s="96">
        <f t="shared" si="17"/>
        <v>108.99489005884175</v>
      </c>
      <c r="AL70" s="86">
        <f t="shared" si="18"/>
        <v>41.438138742644782</v>
      </c>
      <c r="AM70" s="95">
        <f t="shared" si="26"/>
        <v>103.16998275787773</v>
      </c>
      <c r="AN70" s="96">
        <f t="shared" si="19"/>
        <v>66.231176569569413</v>
      </c>
      <c r="AO70" s="96">
        <f t="shared" si="20"/>
        <v>35.07378584705372</v>
      </c>
      <c r="AP70" s="96">
        <f t="shared" si="21"/>
        <v>109.35626664878673</v>
      </c>
      <c r="AQ70" s="86">
        <f t="shared" si="22"/>
        <v>41.575528424531697</v>
      </c>
    </row>
    <row r="71" spans="1:43">
      <c r="A71" s="129" t="str">
        <f t="shared" si="23"/>
        <v>2009_3</v>
      </c>
      <c r="B71" s="57">
        <v>2009</v>
      </c>
      <c r="C71" s="57">
        <v>3</v>
      </c>
      <c r="D71" s="81" t="str">
        <f t="shared" si="24"/>
        <v>LSA_Personal</v>
      </c>
      <c r="E71" s="68" t="s">
        <v>19</v>
      </c>
      <c r="F71" s="69" t="s">
        <v>13</v>
      </c>
      <c r="G71" s="84">
        <f t="shared" si="25"/>
        <v>85172</v>
      </c>
      <c r="H71" s="70">
        <v>21293</v>
      </c>
      <c r="I71" s="65">
        <v>319</v>
      </c>
      <c r="J71" s="66">
        <v>2510</v>
      </c>
      <c r="K71" s="66">
        <v>1520</v>
      </c>
      <c r="L71" s="66">
        <v>4229</v>
      </c>
      <c r="M71" s="67">
        <v>645</v>
      </c>
      <c r="N71" s="65">
        <v>7992205</v>
      </c>
      <c r="O71" s="66">
        <v>6444484</v>
      </c>
      <c r="P71" s="66">
        <v>2295319</v>
      </c>
      <c r="Q71" s="66">
        <v>9512670</v>
      </c>
      <c r="R71" s="67">
        <v>5657077</v>
      </c>
      <c r="S71" s="95">
        <f t="shared" si="27"/>
        <v>25053.934169278997</v>
      </c>
      <c r="T71" s="96">
        <f t="shared" si="0"/>
        <v>2567.5235059760957</v>
      </c>
      <c r="U71" s="96">
        <f t="shared" si="1"/>
        <v>1510.0782894736842</v>
      </c>
      <c r="V71" s="96">
        <f t="shared" si="2"/>
        <v>2249.3899266966187</v>
      </c>
      <c r="W71" s="86">
        <f t="shared" si="3"/>
        <v>8770.6620155038763</v>
      </c>
      <c r="X71" s="99">
        <f t="shared" si="4"/>
        <v>3.7453623256469264E-3</v>
      </c>
      <c r="Y71" s="100">
        <f t="shared" si="5"/>
        <v>2.9469778800544778E-2</v>
      </c>
      <c r="Z71" s="100">
        <f t="shared" si="6"/>
        <v>1.7846240548537076E-2</v>
      </c>
      <c r="AA71" s="100">
        <f t="shared" si="7"/>
        <v>4.9652467947212696E-2</v>
      </c>
      <c r="AB71" s="101">
        <f t="shared" si="8"/>
        <v>7.5729112853989578E-3</v>
      </c>
      <c r="AC71" s="99">
        <f t="shared" si="9"/>
        <v>4.2330475471139767E-3</v>
      </c>
      <c r="AD71" s="100">
        <f t="shared" si="10"/>
        <v>3.0819986151288416E-2</v>
      </c>
      <c r="AE71" s="100">
        <f t="shared" si="11"/>
        <v>1.8903229898015173E-2</v>
      </c>
      <c r="AF71" s="100">
        <f t="shared" si="12"/>
        <v>5.1386747659801703E-2</v>
      </c>
      <c r="AG71" s="101">
        <f t="shared" si="13"/>
        <v>8.2650421842702052E-3</v>
      </c>
      <c r="AH71" s="95">
        <f t="shared" si="14"/>
        <v>93.836061146855769</v>
      </c>
      <c r="AI71" s="96">
        <f t="shared" si="15"/>
        <v>75.664349786314745</v>
      </c>
      <c r="AJ71" s="96">
        <f t="shared" si="16"/>
        <v>26.949220401070775</v>
      </c>
      <c r="AK71" s="96">
        <f t="shared" si="17"/>
        <v>111.68776123608697</v>
      </c>
      <c r="AL71" s="86">
        <f t="shared" si="18"/>
        <v>66.419445357629272</v>
      </c>
      <c r="AM71" s="95">
        <f t="shared" si="26"/>
        <v>94.147178078785444</v>
      </c>
      <c r="AN71" s="96">
        <f t="shared" si="19"/>
        <v>75.915217737017954</v>
      </c>
      <c r="AO71" s="96">
        <f t="shared" si="20"/>
        <v>27.038571538220022</v>
      </c>
      <c r="AP71" s="96">
        <f t="shared" si="21"/>
        <v>112.05806614003519</v>
      </c>
      <c r="AQ71" s="86">
        <f t="shared" si="22"/>
        <v>66.63966148571032</v>
      </c>
    </row>
    <row r="72" spans="1:43">
      <c r="A72" s="129" t="str">
        <f t="shared" si="23"/>
        <v>2009_3</v>
      </c>
      <c r="B72" s="57">
        <v>2009</v>
      </c>
      <c r="C72" s="57">
        <v>3</v>
      </c>
      <c r="D72" s="81" t="str">
        <f t="shared" si="24"/>
        <v>LMA_Personal</v>
      </c>
      <c r="E72" s="68" t="s">
        <v>20</v>
      </c>
      <c r="F72" s="69" t="s">
        <v>13</v>
      </c>
      <c r="G72" s="84">
        <f t="shared" si="25"/>
        <v>104216</v>
      </c>
      <c r="H72" s="70">
        <v>26054</v>
      </c>
      <c r="I72" s="65">
        <v>782</v>
      </c>
      <c r="J72" s="66">
        <v>2251</v>
      </c>
      <c r="K72" s="66">
        <v>2728</v>
      </c>
      <c r="L72" s="66">
        <v>4174</v>
      </c>
      <c r="M72" s="67">
        <v>453</v>
      </c>
      <c r="N72" s="65">
        <v>13632531</v>
      </c>
      <c r="O72" s="66">
        <v>5281527</v>
      </c>
      <c r="P72" s="66">
        <v>2358870</v>
      </c>
      <c r="Q72" s="66">
        <v>11342820</v>
      </c>
      <c r="R72" s="67">
        <v>2632293</v>
      </c>
      <c r="S72" s="95">
        <f t="shared" si="27"/>
        <v>17432.904092071611</v>
      </c>
      <c r="T72" s="96">
        <f t="shared" si="0"/>
        <v>2346.3025322079075</v>
      </c>
      <c r="U72" s="96">
        <f t="shared" si="1"/>
        <v>864.68841642228745</v>
      </c>
      <c r="V72" s="96">
        <f t="shared" si="2"/>
        <v>2717.4940105414471</v>
      </c>
      <c r="W72" s="86">
        <f t="shared" si="3"/>
        <v>5810.8013245033117</v>
      </c>
      <c r="X72" s="99">
        <f t="shared" si="4"/>
        <v>7.5036462731250479E-3</v>
      </c>
      <c r="Y72" s="100">
        <f t="shared" si="5"/>
        <v>2.1599370538113151E-2</v>
      </c>
      <c r="Z72" s="100">
        <f t="shared" si="6"/>
        <v>2.6176402855607583E-2</v>
      </c>
      <c r="AA72" s="100">
        <f t="shared" si="7"/>
        <v>4.0051431641974361E-2</v>
      </c>
      <c r="AB72" s="101">
        <f t="shared" si="8"/>
        <v>4.3467413832808778E-3</v>
      </c>
      <c r="AC72" s="99">
        <f t="shared" si="9"/>
        <v>8.1265047183916583E-3</v>
      </c>
      <c r="AD72" s="100">
        <f t="shared" si="10"/>
        <v>2.264859312238585E-2</v>
      </c>
      <c r="AE72" s="100">
        <f t="shared" si="11"/>
        <v>2.7328751382142139E-2</v>
      </c>
      <c r="AF72" s="100">
        <f t="shared" si="12"/>
        <v>4.1466644370122797E-2</v>
      </c>
      <c r="AG72" s="101">
        <f t="shared" si="13"/>
        <v>4.8215566579403318E-3</v>
      </c>
      <c r="AH72" s="95">
        <f t="shared" si="14"/>
        <v>130.81034582021954</v>
      </c>
      <c r="AI72" s="96">
        <f t="shared" si="15"/>
        <v>50.67865778767176</v>
      </c>
      <c r="AJ72" s="96">
        <f t="shared" si="16"/>
        <v>22.634432332847165</v>
      </c>
      <c r="AK72" s="96">
        <f t="shared" si="17"/>
        <v>108.83952560067551</v>
      </c>
      <c r="AL72" s="86">
        <f t="shared" si="18"/>
        <v>25.258050587241883</v>
      </c>
      <c r="AM72" s="95">
        <f t="shared" si="26"/>
        <v>131.2440523607419</v>
      </c>
      <c r="AN72" s="96">
        <f t="shared" si="19"/>
        <v>50.846684752279096</v>
      </c>
      <c r="AO72" s="96">
        <f t="shared" si="20"/>
        <v>22.709477630542946</v>
      </c>
      <c r="AP72" s="96">
        <f t="shared" si="21"/>
        <v>109.20038707401218</v>
      </c>
      <c r="AQ72" s="86">
        <f t="shared" si="22"/>
        <v>25.34179458831338</v>
      </c>
    </row>
    <row r="73" spans="1:43">
      <c r="A73" s="129" t="str">
        <f t="shared" si="23"/>
        <v>2009_3</v>
      </c>
      <c r="B73" s="57">
        <v>2009</v>
      </c>
      <c r="C73" s="57">
        <v>3</v>
      </c>
      <c r="D73" s="81" t="str">
        <f t="shared" si="24"/>
        <v>SYL_Personal</v>
      </c>
      <c r="E73" s="68" t="s">
        <v>21</v>
      </c>
      <c r="F73" s="69" t="s">
        <v>13</v>
      </c>
      <c r="G73" s="84">
        <f t="shared" si="25"/>
        <v>10616</v>
      </c>
      <c r="H73" s="70">
        <v>2654</v>
      </c>
      <c r="I73" s="65">
        <v>92</v>
      </c>
      <c r="J73" s="66">
        <v>249</v>
      </c>
      <c r="K73" s="66">
        <v>318</v>
      </c>
      <c r="L73" s="66">
        <v>323</v>
      </c>
      <c r="M73" s="67">
        <v>119</v>
      </c>
      <c r="N73" s="65">
        <v>1164006</v>
      </c>
      <c r="O73" s="66">
        <v>683857</v>
      </c>
      <c r="P73" s="66">
        <v>267819</v>
      </c>
      <c r="Q73" s="66">
        <v>836301</v>
      </c>
      <c r="R73" s="67">
        <v>496206</v>
      </c>
      <c r="S73" s="95">
        <f t="shared" si="27"/>
        <v>12652.239130434782</v>
      </c>
      <c r="T73" s="96">
        <f t="shared" si="0"/>
        <v>2746.4136546184741</v>
      </c>
      <c r="U73" s="96">
        <f t="shared" si="1"/>
        <v>842.19811320754718</v>
      </c>
      <c r="V73" s="96">
        <f t="shared" si="2"/>
        <v>2589.1671826625388</v>
      </c>
      <c r="W73" s="86">
        <f t="shared" si="3"/>
        <v>4169.7983193277314</v>
      </c>
      <c r="X73" s="99">
        <f t="shared" si="4"/>
        <v>8.6661642803315744E-3</v>
      </c>
      <c r="Y73" s="100">
        <f t="shared" si="5"/>
        <v>2.3455162019593068E-2</v>
      </c>
      <c r="Z73" s="100">
        <f t="shared" si="6"/>
        <v>2.9954785229841747E-2</v>
      </c>
      <c r="AA73" s="100">
        <f t="shared" si="7"/>
        <v>3.0425772418990204E-2</v>
      </c>
      <c r="AB73" s="101">
        <f t="shared" si="8"/>
        <v>1.1209495101733233E-2</v>
      </c>
      <c r="AC73" s="99">
        <f t="shared" si="9"/>
        <v>1.0762201014494464E-2</v>
      </c>
      <c r="AD73" s="100">
        <f t="shared" si="10"/>
        <v>2.6877640917396285E-2</v>
      </c>
      <c r="AE73" s="100">
        <f t="shared" si="11"/>
        <v>3.380960928093843E-2</v>
      </c>
      <c r="AF73" s="100">
        <f t="shared" si="12"/>
        <v>3.4309840232230521E-2</v>
      </c>
      <c r="AG73" s="101">
        <f t="shared" si="13"/>
        <v>1.3590282611990887E-2</v>
      </c>
      <c r="AH73" s="95">
        <f t="shared" si="14"/>
        <v>109.64638281838734</v>
      </c>
      <c r="AI73" s="96">
        <f t="shared" si="15"/>
        <v>64.417577241899025</v>
      </c>
      <c r="AJ73" s="96">
        <f t="shared" si="16"/>
        <v>25.227863602110023</v>
      </c>
      <c r="AK73" s="96">
        <f t="shared" si="17"/>
        <v>78.777411454408437</v>
      </c>
      <c r="AL73" s="86">
        <f t="shared" si="18"/>
        <v>46.741333835719665</v>
      </c>
      <c r="AM73" s="95">
        <f t="shared" si="26"/>
        <v>110.00991945667671</v>
      </c>
      <c r="AN73" s="96">
        <f t="shared" si="19"/>
        <v>64.631156102188967</v>
      </c>
      <c r="AO73" s="96">
        <f t="shared" si="20"/>
        <v>25.311507517115633</v>
      </c>
      <c r="AP73" s="96">
        <f t="shared" si="21"/>
        <v>79.038600876231044</v>
      </c>
      <c r="AQ73" s="86">
        <f t="shared" si="22"/>
        <v>46.896306457114243</v>
      </c>
    </row>
    <row r="74" spans="1:43">
      <c r="A74" s="129" t="str">
        <f t="shared" si="23"/>
        <v>2009_3</v>
      </c>
      <c r="B74" s="57">
        <v>2009</v>
      </c>
      <c r="C74" s="57">
        <v>3</v>
      </c>
      <c r="D74" s="81" t="str">
        <f t="shared" si="24"/>
        <v>MYL_Personal</v>
      </c>
      <c r="E74" s="68" t="s">
        <v>22</v>
      </c>
      <c r="F74" s="69" t="s">
        <v>13</v>
      </c>
      <c r="G74" s="84">
        <f t="shared" si="25"/>
        <v>10604</v>
      </c>
      <c r="H74" s="70">
        <v>2651</v>
      </c>
      <c r="I74" s="65">
        <v>87</v>
      </c>
      <c r="J74" s="66">
        <v>263</v>
      </c>
      <c r="K74" s="66">
        <v>522</v>
      </c>
      <c r="L74" s="66">
        <v>333</v>
      </c>
      <c r="M74" s="67">
        <v>69</v>
      </c>
      <c r="N74" s="65">
        <v>1248852</v>
      </c>
      <c r="O74" s="66">
        <v>760995</v>
      </c>
      <c r="P74" s="66">
        <v>339616</v>
      </c>
      <c r="Q74" s="66">
        <v>907488</v>
      </c>
      <c r="R74" s="67">
        <v>328170</v>
      </c>
      <c r="S74" s="95">
        <f t="shared" si="27"/>
        <v>14354.620689655172</v>
      </c>
      <c r="T74" s="96">
        <f t="shared" si="0"/>
        <v>2893.5171102661598</v>
      </c>
      <c r="U74" s="96">
        <f t="shared" si="1"/>
        <v>650.60536398467434</v>
      </c>
      <c r="V74" s="96">
        <f t="shared" si="2"/>
        <v>2725.1891891891892</v>
      </c>
      <c r="W74" s="86">
        <f t="shared" si="3"/>
        <v>4756.086956521739</v>
      </c>
      <c r="X74" s="99">
        <f t="shared" si="4"/>
        <v>8.204451150509242E-3</v>
      </c>
      <c r="Y74" s="100">
        <f t="shared" si="5"/>
        <v>2.4801961523953225E-2</v>
      </c>
      <c r="Z74" s="100">
        <f t="shared" si="6"/>
        <v>4.9226706903055452E-2</v>
      </c>
      <c r="AA74" s="100">
        <f t="shared" si="7"/>
        <v>3.1403244058845717E-2</v>
      </c>
      <c r="AB74" s="101">
        <f t="shared" si="8"/>
        <v>6.5069784986797434E-3</v>
      </c>
      <c r="AC74" s="99">
        <f t="shared" si="9"/>
        <v>1.0245516480303167E-2</v>
      </c>
      <c r="AD74" s="100">
        <f t="shared" si="10"/>
        <v>2.8320890373266537E-2</v>
      </c>
      <c r="AE74" s="100">
        <f t="shared" si="11"/>
        <v>5.4121788555892711E-2</v>
      </c>
      <c r="AF74" s="100">
        <f t="shared" si="12"/>
        <v>3.534945070609212E-2</v>
      </c>
      <c r="AG74" s="101">
        <f t="shared" si="13"/>
        <v>8.3262317417124084E-3</v>
      </c>
      <c r="AH74" s="95">
        <f t="shared" si="14"/>
        <v>117.77178423236515</v>
      </c>
      <c r="AI74" s="96">
        <f t="shared" si="15"/>
        <v>71.764900037721617</v>
      </c>
      <c r="AJ74" s="96">
        <f t="shared" si="16"/>
        <v>32.027159562429269</v>
      </c>
      <c r="AK74" s="96">
        <f t="shared" si="17"/>
        <v>85.579781214635986</v>
      </c>
      <c r="AL74" s="86">
        <f t="shared" si="18"/>
        <v>30.947755563938138</v>
      </c>
      <c r="AM74" s="95">
        <f t="shared" si="26"/>
        <v>118.1622609396186</v>
      </c>
      <c r="AN74" s="96">
        <f t="shared" si="19"/>
        <v>72.002839218534348</v>
      </c>
      <c r="AO74" s="96">
        <f t="shared" si="20"/>
        <v>32.133346794711869</v>
      </c>
      <c r="AP74" s="96">
        <f t="shared" si="21"/>
        <v>85.863524145032869</v>
      </c>
      <c r="AQ74" s="86">
        <f t="shared" si="22"/>
        <v>31.050363992334269</v>
      </c>
    </row>
    <row r="75" spans="1:43">
      <c r="A75" s="129" t="str">
        <f t="shared" si="23"/>
        <v>2009_3</v>
      </c>
      <c r="B75" s="57">
        <v>2009</v>
      </c>
      <c r="C75" s="57">
        <v>3</v>
      </c>
      <c r="D75" s="81" t="str">
        <f t="shared" si="24"/>
        <v>MYH_Personal</v>
      </c>
      <c r="E75" s="68" t="s">
        <v>23</v>
      </c>
      <c r="F75" s="69" t="s">
        <v>13</v>
      </c>
      <c r="G75" s="84">
        <f t="shared" si="25"/>
        <v>28016</v>
      </c>
      <c r="H75" s="70">
        <v>7004</v>
      </c>
      <c r="I75" s="65">
        <v>210</v>
      </c>
      <c r="J75" s="66">
        <v>752</v>
      </c>
      <c r="K75" s="66">
        <v>1126</v>
      </c>
      <c r="L75" s="66">
        <v>1526</v>
      </c>
      <c r="M75" s="67">
        <v>145</v>
      </c>
      <c r="N75" s="65">
        <v>4004258</v>
      </c>
      <c r="O75" s="66">
        <v>3209256</v>
      </c>
      <c r="P75" s="66">
        <v>1247952</v>
      </c>
      <c r="Q75" s="66">
        <v>4163521</v>
      </c>
      <c r="R75" s="67">
        <v>886483</v>
      </c>
      <c r="S75" s="95">
        <f t="shared" ref="S75:S138" si="28">N75/I75</f>
        <v>19067.89523809524</v>
      </c>
      <c r="T75" s="96">
        <f t="shared" ref="T75:T138" si="29">O75/J75</f>
        <v>4267.6276595744685</v>
      </c>
      <c r="U75" s="96">
        <f t="shared" ref="U75:U138" si="30">P75/K75</f>
        <v>1108.3055062166964</v>
      </c>
      <c r="V75" s="96">
        <f t="shared" ref="V75:V138" si="31">Q75/L75</f>
        <v>2728.388597640891</v>
      </c>
      <c r="W75" s="86">
        <f t="shared" ref="W75:W138" si="32">R75/M75</f>
        <v>6113.6758620689652</v>
      </c>
      <c r="X75" s="99">
        <f t="shared" ref="X75:X138" si="33">I75/$G75</f>
        <v>7.4957167332952599E-3</v>
      </c>
      <c r="Y75" s="100">
        <f t="shared" ref="Y75:Y138" si="34">J75/$G75</f>
        <v>2.6841804683038265E-2</v>
      </c>
      <c r="Z75" s="100">
        <f t="shared" ref="Z75:Z138" si="35">K75/$G75</f>
        <v>4.0191319246145059E-2</v>
      </c>
      <c r="AA75" s="100">
        <f t="shared" ref="AA75:AA138" si="36">L75/$G75</f>
        <v>5.4468874928612222E-2</v>
      </c>
      <c r="AB75" s="101">
        <f t="shared" ref="AB75:AB138" si="37">M75/$G75</f>
        <v>5.1756139348943459E-3</v>
      </c>
      <c r="AC75" s="99">
        <f t="shared" ref="AC75:AC138" si="38">I75/$G75+2.33*(I75*ABS(($G75-I75))/$G75^3)^0.5</f>
        <v>8.69639219356768E-3</v>
      </c>
      <c r="AD75" s="100">
        <f t="shared" ref="AD75:AD138" si="39">J75/$G75+2.33*(J75*ABS(($G75-J75))/$G75^3)^0.5</f>
        <v>2.9091638471202681E-2</v>
      </c>
      <c r="AE75" s="100">
        <f t="shared" ref="AE75:AE138" si="40">K75/$G75+2.33*(K75*ABS(($G75-K75))/$G75^3)^0.5</f>
        <v>4.2925399915237659E-2</v>
      </c>
      <c r="AF75" s="100">
        <f t="shared" ref="AF75:AF138" si="41">L75/$G75+2.33*(L75*ABS(($G75-L75))/$G75^3)^0.5</f>
        <v>5.7627986569665779E-2</v>
      </c>
      <c r="AG75" s="101">
        <f t="shared" ref="AG75:AG138" si="42">M75/$G75+2.33*(M75*ABS(($G75-M75))/$G75^3)^0.5</f>
        <v>6.1744794152843686E-3</v>
      </c>
      <c r="AH75" s="95">
        <f t="shared" ref="AH75:AH138" si="43">N75/$G75</f>
        <v>142.92754140491147</v>
      </c>
      <c r="AI75" s="96">
        <f t="shared" ref="AI75:AI138" si="44">O75/$G75</f>
        <v>114.55082809822959</v>
      </c>
      <c r="AJ75" s="96">
        <f t="shared" ref="AJ75:AJ138" si="45">P75/$G75</f>
        <v>44.54426042261565</v>
      </c>
      <c r="AK75" s="96">
        <f t="shared" ref="AK75:AK138" si="46">Q75/$G75</f>
        <v>148.61225728155341</v>
      </c>
      <c r="AL75" s="86">
        <f t="shared" ref="AL75:AL138" si="47">R75/$G75</f>
        <v>31.642025985151342</v>
      </c>
      <c r="AM75" s="95">
        <f t="shared" si="26"/>
        <v>143.40142295563592</v>
      </c>
      <c r="AN75" s="96">
        <f t="shared" ref="AN75:AN138" si="48">AI75*($AC$2171/$X$2171)</f>
        <v>114.93062560627023</v>
      </c>
      <c r="AO75" s="96">
        <f t="shared" ref="AO75:AO138" si="49">AJ75*($AC$2171/$X$2171)</f>
        <v>44.691948565834622</v>
      </c>
      <c r="AP75" s="96">
        <f t="shared" ref="AP75:AP138" si="50">AK75*($AC$2171/$X$2171)</f>
        <v>149.10498671805672</v>
      </c>
      <c r="AQ75" s="86">
        <f t="shared" ref="AQ75:AQ138" si="51">AL75*($AC$2171/$X$2171)</f>
        <v>31.746936292811558</v>
      </c>
    </row>
    <row r="76" spans="1:43">
      <c r="A76" s="129" t="str">
        <f t="shared" ref="A76:A139" si="52">B76&amp;"_"&amp;C76</f>
        <v>2009_3</v>
      </c>
      <c r="B76" s="57">
        <v>2009</v>
      </c>
      <c r="C76" s="57">
        <v>3</v>
      </c>
      <c r="D76" s="81" t="str">
        <f t="shared" ref="D76:D139" si="53">E76&amp;"_"&amp;F76</f>
        <v>LML_Personal</v>
      </c>
      <c r="E76" s="68" t="s">
        <v>24</v>
      </c>
      <c r="F76" s="69" t="s">
        <v>13</v>
      </c>
      <c r="G76" s="84">
        <f t="shared" ref="G76:G139" si="54">H76*4</f>
        <v>79788</v>
      </c>
      <c r="H76" s="70">
        <v>19947</v>
      </c>
      <c r="I76" s="65">
        <v>150</v>
      </c>
      <c r="J76" s="66">
        <v>1616</v>
      </c>
      <c r="K76" s="66">
        <v>6876</v>
      </c>
      <c r="L76" s="66">
        <v>2639</v>
      </c>
      <c r="M76" s="67">
        <v>592</v>
      </c>
      <c r="N76" s="65">
        <v>2159496</v>
      </c>
      <c r="O76" s="66">
        <v>3032059</v>
      </c>
      <c r="P76" s="66">
        <v>9302984</v>
      </c>
      <c r="Q76" s="66">
        <v>4345887</v>
      </c>
      <c r="R76" s="67">
        <v>3162240</v>
      </c>
      <c r="S76" s="95">
        <f t="shared" si="28"/>
        <v>14396.64</v>
      </c>
      <c r="T76" s="96">
        <f t="shared" si="29"/>
        <v>1876.2741336633662</v>
      </c>
      <c r="U76" s="96">
        <f t="shared" si="30"/>
        <v>1352.9645142524723</v>
      </c>
      <c r="V76" s="96">
        <f t="shared" si="31"/>
        <v>1646.7931034482758</v>
      </c>
      <c r="W76" s="86">
        <f t="shared" si="32"/>
        <v>5341.6216216216217</v>
      </c>
      <c r="X76" s="99">
        <f t="shared" si="33"/>
        <v>1.879981952173259E-3</v>
      </c>
      <c r="Y76" s="100">
        <f t="shared" si="34"/>
        <v>2.0253672231413247E-2</v>
      </c>
      <c r="Z76" s="100">
        <f t="shared" si="35"/>
        <v>8.6178372687622198E-2</v>
      </c>
      <c r="AA76" s="100">
        <f t="shared" si="36"/>
        <v>3.3075149145234871E-2</v>
      </c>
      <c r="AB76" s="101">
        <f t="shared" si="37"/>
        <v>7.4196621045771296E-3</v>
      </c>
      <c r="AC76" s="99">
        <f t="shared" si="38"/>
        <v>2.2373003306222668E-3</v>
      </c>
      <c r="AD76" s="100">
        <f t="shared" si="39"/>
        <v>2.1415644711465474E-2</v>
      </c>
      <c r="AE76" s="100">
        <f t="shared" si="40"/>
        <v>8.8493191441188598E-2</v>
      </c>
      <c r="AF76" s="100">
        <f t="shared" si="41"/>
        <v>3.4550293080848921E-2</v>
      </c>
      <c r="AG76" s="101">
        <f t="shared" si="42"/>
        <v>8.1275459955447542E-3</v>
      </c>
      <c r="AH76" s="95">
        <f t="shared" si="43"/>
        <v>27.06542337193563</v>
      </c>
      <c r="AI76" s="96">
        <f t="shared" si="44"/>
        <v>38.001441319496664</v>
      </c>
      <c r="AJ76" s="96">
        <f t="shared" si="45"/>
        <v>116.5962801423773</v>
      </c>
      <c r="AK76" s="96">
        <f t="shared" si="46"/>
        <v>54.467927507895922</v>
      </c>
      <c r="AL76" s="86">
        <f t="shared" si="47"/>
        <v>39.633027522935777</v>
      </c>
      <c r="AM76" s="95">
        <f t="shared" ref="AM76:AM139" si="55">AH76*($AC$2171/$X$2171)</f>
        <v>27.155159784333378</v>
      </c>
      <c r="AN76" s="96">
        <f t="shared" si="48"/>
        <v>38.127436503946321</v>
      </c>
      <c r="AO76" s="96">
        <f t="shared" si="49"/>
        <v>116.98285942233598</v>
      </c>
      <c r="AP76" s="96">
        <f t="shared" si="50"/>
        <v>54.648517936433883</v>
      </c>
      <c r="AQ76" s="86">
        <f t="shared" si="51"/>
        <v>39.764432291798812</v>
      </c>
    </row>
    <row r="77" spans="1:43">
      <c r="A77" s="129" t="str">
        <f t="shared" si="52"/>
        <v>2009_3</v>
      </c>
      <c r="B77" s="57">
        <v>2009</v>
      </c>
      <c r="C77" s="57">
        <v>3</v>
      </c>
      <c r="D77" s="81" t="str">
        <f t="shared" si="53"/>
        <v>MSA_Personal</v>
      </c>
      <c r="E77" s="68" t="s">
        <v>25</v>
      </c>
      <c r="F77" s="69" t="s">
        <v>13</v>
      </c>
      <c r="G77" s="84">
        <f t="shared" si="54"/>
        <v>88052</v>
      </c>
      <c r="H77" s="70">
        <v>22013</v>
      </c>
      <c r="I77" s="65">
        <v>310</v>
      </c>
      <c r="J77" s="66">
        <v>2325</v>
      </c>
      <c r="K77" s="66">
        <v>2589</v>
      </c>
      <c r="L77" s="66">
        <v>4279</v>
      </c>
      <c r="M77" s="67">
        <v>713</v>
      </c>
      <c r="N77" s="65">
        <v>6640980</v>
      </c>
      <c r="O77" s="66">
        <v>7044091</v>
      </c>
      <c r="P77" s="66">
        <v>3096495</v>
      </c>
      <c r="Q77" s="66">
        <v>11518593</v>
      </c>
      <c r="R77" s="67">
        <v>3320362</v>
      </c>
      <c r="S77" s="95">
        <f t="shared" si="28"/>
        <v>21422.516129032258</v>
      </c>
      <c r="T77" s="96">
        <f t="shared" si="29"/>
        <v>3029.7165591397847</v>
      </c>
      <c r="U77" s="96">
        <f t="shared" si="30"/>
        <v>1196.0196987253767</v>
      </c>
      <c r="V77" s="96">
        <f t="shared" si="31"/>
        <v>2691.8889927553168</v>
      </c>
      <c r="W77" s="86">
        <f t="shared" si="32"/>
        <v>4656.8892005610096</v>
      </c>
      <c r="X77" s="99">
        <f t="shared" si="33"/>
        <v>3.5206468904738111E-3</v>
      </c>
      <c r="Y77" s="100">
        <f t="shared" si="34"/>
        <v>2.6404851678553581E-2</v>
      </c>
      <c r="Z77" s="100">
        <f t="shared" si="35"/>
        <v>2.9403079998182893E-2</v>
      </c>
      <c r="AA77" s="100">
        <f t="shared" si="36"/>
        <v>4.8596284013991735E-2</v>
      </c>
      <c r="AB77" s="101">
        <f t="shared" si="37"/>
        <v>8.0974878480897655E-3</v>
      </c>
      <c r="AC77" s="99">
        <f t="shared" si="38"/>
        <v>3.9857312078183191E-3</v>
      </c>
      <c r="AD77" s="100">
        <f t="shared" si="39"/>
        <v>2.7663827458391861E-2</v>
      </c>
      <c r="AE77" s="100">
        <f t="shared" si="40"/>
        <v>3.0729564486384361E-2</v>
      </c>
      <c r="AF77" s="100">
        <f t="shared" si="41"/>
        <v>5.0284664255128668E-2</v>
      </c>
      <c r="AG77" s="101">
        <f t="shared" si="42"/>
        <v>8.8012014672512601E-3</v>
      </c>
      <c r="AH77" s="95">
        <f t="shared" si="43"/>
        <v>75.421114795802481</v>
      </c>
      <c r="AI77" s="96">
        <f t="shared" si="44"/>
        <v>79.999216372143735</v>
      </c>
      <c r="AJ77" s="96">
        <f t="shared" si="45"/>
        <v>35.166662881024848</v>
      </c>
      <c r="AK77" s="96">
        <f t="shared" si="46"/>
        <v>130.81580202607549</v>
      </c>
      <c r="AL77" s="86">
        <f t="shared" si="47"/>
        <v>37.709103711443241</v>
      </c>
      <c r="AM77" s="95">
        <f t="shared" si="55"/>
        <v>75.671176291896856</v>
      </c>
      <c r="AN77" s="96">
        <f t="shared" si="48"/>
        <v>80.264456733368277</v>
      </c>
      <c r="AO77" s="96">
        <f t="shared" si="49"/>
        <v>35.283259252697214</v>
      </c>
      <c r="AP77" s="96">
        <f t="shared" si="50"/>
        <v>131.24952665685021</v>
      </c>
      <c r="AQ77" s="86">
        <f t="shared" si="51"/>
        <v>37.834129639739203</v>
      </c>
    </row>
    <row r="78" spans="1:43">
      <c r="A78" s="129" t="str">
        <f t="shared" si="52"/>
        <v>2009_3</v>
      </c>
      <c r="B78" s="57">
        <v>2009</v>
      </c>
      <c r="C78" s="57">
        <v>3</v>
      </c>
      <c r="D78" s="81" t="str">
        <f t="shared" si="53"/>
        <v>LYA_Personal</v>
      </c>
      <c r="E78" s="68" t="s">
        <v>26</v>
      </c>
      <c r="F78" s="69" t="s">
        <v>13</v>
      </c>
      <c r="G78" s="84">
        <f t="shared" si="54"/>
        <v>21836</v>
      </c>
      <c r="H78" s="70">
        <v>5459</v>
      </c>
      <c r="I78" s="65">
        <v>159</v>
      </c>
      <c r="J78" s="66">
        <v>598</v>
      </c>
      <c r="K78" s="66">
        <v>799</v>
      </c>
      <c r="L78" s="66">
        <v>845</v>
      </c>
      <c r="M78" s="67">
        <v>182</v>
      </c>
      <c r="N78" s="65">
        <v>3042581</v>
      </c>
      <c r="O78" s="66">
        <v>1736770</v>
      </c>
      <c r="P78" s="66">
        <v>738443</v>
      </c>
      <c r="Q78" s="66">
        <v>2450109</v>
      </c>
      <c r="R78" s="67">
        <v>1363916</v>
      </c>
      <c r="S78" s="95">
        <f t="shared" si="28"/>
        <v>19135.729559748426</v>
      </c>
      <c r="T78" s="96">
        <f t="shared" si="29"/>
        <v>2904.2976588628762</v>
      </c>
      <c r="U78" s="96">
        <f t="shared" si="30"/>
        <v>924.20901126408012</v>
      </c>
      <c r="V78" s="96">
        <f t="shared" si="31"/>
        <v>2899.5372781065089</v>
      </c>
      <c r="W78" s="86">
        <f t="shared" si="32"/>
        <v>7494.0439560439563</v>
      </c>
      <c r="X78" s="99">
        <f t="shared" si="33"/>
        <v>7.2815533980582527E-3</v>
      </c>
      <c r="Y78" s="100">
        <f t="shared" si="34"/>
        <v>2.7385968126030408E-2</v>
      </c>
      <c r="Z78" s="100">
        <f t="shared" si="35"/>
        <v>3.6590950723575745E-2</v>
      </c>
      <c r="AA78" s="100">
        <f t="shared" si="36"/>
        <v>3.8697563656347314E-2</v>
      </c>
      <c r="AB78" s="101">
        <f t="shared" si="37"/>
        <v>8.3348598644440372E-3</v>
      </c>
      <c r="AC78" s="99">
        <f t="shared" si="38"/>
        <v>8.6221386691990639E-3</v>
      </c>
      <c r="AD78" s="100">
        <f t="shared" si="39"/>
        <v>2.9959346771777487E-2</v>
      </c>
      <c r="AE78" s="100">
        <f t="shared" si="40"/>
        <v>3.9551427003161096E-2</v>
      </c>
      <c r="AF78" s="100">
        <f t="shared" si="41"/>
        <v>4.1738737253434778E-2</v>
      </c>
      <c r="AG78" s="101">
        <f t="shared" si="42"/>
        <v>9.768370940194936E-3</v>
      </c>
      <c r="AH78" s="95">
        <f t="shared" si="43"/>
        <v>139.33783660010991</v>
      </c>
      <c r="AI78" s="96">
        <f t="shared" si="44"/>
        <v>79.537003114123465</v>
      </c>
      <c r="AJ78" s="96">
        <f t="shared" si="45"/>
        <v>33.817686389448617</v>
      </c>
      <c r="AK78" s="96">
        <f t="shared" si="46"/>
        <v>112.20502839347866</v>
      </c>
      <c r="AL78" s="86">
        <f t="shared" si="47"/>
        <v>62.461806191610187</v>
      </c>
      <c r="AM78" s="95">
        <f t="shared" si="55"/>
        <v>139.79981635176318</v>
      </c>
      <c r="AN78" s="96">
        <f t="shared" si="48"/>
        <v>79.800710990192769</v>
      </c>
      <c r="AO78" s="96">
        <f t="shared" si="49"/>
        <v>33.929810179661629</v>
      </c>
      <c r="AP78" s="96">
        <f t="shared" si="50"/>
        <v>112.57704831582203</v>
      </c>
      <c r="AQ78" s="86">
        <f t="shared" si="51"/>
        <v>62.66890062063473</v>
      </c>
    </row>
    <row r="79" spans="1:43">
      <c r="A79" s="129" t="str">
        <f t="shared" si="52"/>
        <v>2009_3</v>
      </c>
      <c r="B79" s="57">
        <v>2009</v>
      </c>
      <c r="C79" s="57">
        <v>3</v>
      </c>
      <c r="D79" s="81" t="str">
        <f t="shared" si="53"/>
        <v>MMA_Personal</v>
      </c>
      <c r="E79" s="68" t="s">
        <v>27</v>
      </c>
      <c r="F79" s="69" t="s">
        <v>13</v>
      </c>
      <c r="G79" s="84">
        <f t="shared" si="54"/>
        <v>142616</v>
      </c>
      <c r="H79" s="70">
        <v>35654</v>
      </c>
      <c r="I79" s="65">
        <v>973</v>
      </c>
      <c r="J79" s="66">
        <v>3540</v>
      </c>
      <c r="K79" s="66">
        <v>6525</v>
      </c>
      <c r="L79" s="66">
        <v>5188</v>
      </c>
      <c r="M79" s="67">
        <v>1155</v>
      </c>
      <c r="N79" s="65">
        <v>13537663</v>
      </c>
      <c r="O79" s="66">
        <v>10753652</v>
      </c>
      <c r="P79" s="66">
        <v>7139001</v>
      </c>
      <c r="Q79" s="66">
        <v>14924494</v>
      </c>
      <c r="R79" s="67">
        <v>11115554</v>
      </c>
      <c r="S79" s="95">
        <f t="shared" si="28"/>
        <v>13913.322713257965</v>
      </c>
      <c r="T79" s="96">
        <f t="shared" si="29"/>
        <v>3037.7548022598871</v>
      </c>
      <c r="U79" s="96">
        <f t="shared" si="30"/>
        <v>1094.0997701149424</v>
      </c>
      <c r="V79" s="96">
        <f t="shared" si="31"/>
        <v>2876.7336160370087</v>
      </c>
      <c r="W79" s="86">
        <f t="shared" si="32"/>
        <v>9623.8562770562767</v>
      </c>
      <c r="X79" s="99">
        <f t="shared" si="33"/>
        <v>6.8225164076961909E-3</v>
      </c>
      <c r="Y79" s="100">
        <f t="shared" si="34"/>
        <v>2.4821899366130027E-2</v>
      </c>
      <c r="Z79" s="100">
        <f t="shared" si="35"/>
        <v>4.5752229763841364E-2</v>
      </c>
      <c r="AA79" s="100">
        <f t="shared" si="36"/>
        <v>3.6377405059740846E-2</v>
      </c>
      <c r="AB79" s="101">
        <f t="shared" si="37"/>
        <v>8.0986705558983556E-3</v>
      </c>
      <c r="AC79" s="99">
        <f t="shared" si="38"/>
        <v>7.3303922109564795E-3</v>
      </c>
      <c r="AD79" s="100">
        <f t="shared" si="39"/>
        <v>2.5781811033718276E-2</v>
      </c>
      <c r="AE79" s="100">
        <f t="shared" si="40"/>
        <v>4.7041394758735304E-2</v>
      </c>
      <c r="AF79" s="100">
        <f t="shared" si="41"/>
        <v>3.7532562396062875E-2</v>
      </c>
      <c r="AG79" s="101">
        <f t="shared" si="42"/>
        <v>8.6516549788822374E-3</v>
      </c>
      <c r="AH79" s="95">
        <f t="shared" si="43"/>
        <v>94.92387249677455</v>
      </c>
      <c r="AI79" s="96">
        <f t="shared" si="44"/>
        <v>75.402844000673142</v>
      </c>
      <c r="AJ79" s="96">
        <f t="shared" si="45"/>
        <v>50.057504066864865</v>
      </c>
      <c r="AK79" s="96">
        <f t="shared" si="46"/>
        <v>104.64810399955124</v>
      </c>
      <c r="AL79" s="86">
        <f t="shared" si="47"/>
        <v>77.940441465193246</v>
      </c>
      <c r="AM79" s="95">
        <f t="shared" si="55"/>
        <v>95.23859610747536</v>
      </c>
      <c r="AN79" s="96">
        <f t="shared" si="48"/>
        <v>75.652844919270393</v>
      </c>
      <c r="AO79" s="96">
        <f t="shared" si="49"/>
        <v>50.223471573333057</v>
      </c>
      <c r="AP79" s="96">
        <f t="shared" si="50"/>
        <v>104.9950686595197</v>
      </c>
      <c r="AQ79" s="86">
        <f t="shared" si="51"/>
        <v>78.198855882055284</v>
      </c>
    </row>
    <row r="80" spans="1:43">
      <c r="A80" s="129" t="str">
        <f t="shared" si="52"/>
        <v>2009_3</v>
      </c>
      <c r="B80" s="57">
        <v>2009</v>
      </c>
      <c r="C80" s="57">
        <v>3</v>
      </c>
      <c r="D80" s="81" t="str">
        <f t="shared" si="53"/>
        <v>LYH_Personal</v>
      </c>
      <c r="E80" s="68" t="s">
        <v>28</v>
      </c>
      <c r="F80" s="69" t="s">
        <v>13</v>
      </c>
      <c r="G80" s="84">
        <f t="shared" si="54"/>
        <v>15448</v>
      </c>
      <c r="H80" s="70">
        <v>3862</v>
      </c>
      <c r="I80" s="65">
        <v>124</v>
      </c>
      <c r="J80" s="66">
        <v>452</v>
      </c>
      <c r="K80" s="66">
        <v>574</v>
      </c>
      <c r="L80" s="66">
        <v>586</v>
      </c>
      <c r="M80" s="67">
        <v>174</v>
      </c>
      <c r="N80" s="65">
        <v>1908904</v>
      </c>
      <c r="O80" s="66">
        <v>1406827</v>
      </c>
      <c r="P80" s="66">
        <v>655183</v>
      </c>
      <c r="Q80" s="66">
        <v>1468491</v>
      </c>
      <c r="R80" s="67">
        <v>1518463</v>
      </c>
      <c r="S80" s="95">
        <f t="shared" si="28"/>
        <v>15394.387096774193</v>
      </c>
      <c r="T80" s="96">
        <f t="shared" si="29"/>
        <v>3112.4491150442477</v>
      </c>
      <c r="U80" s="96">
        <f t="shared" si="30"/>
        <v>1141.4337979094078</v>
      </c>
      <c r="V80" s="96">
        <f t="shared" si="31"/>
        <v>2505.9573378839591</v>
      </c>
      <c r="W80" s="86">
        <f t="shared" si="32"/>
        <v>8726.7988505747126</v>
      </c>
      <c r="X80" s="99">
        <f t="shared" si="33"/>
        <v>8.0269290523045048E-3</v>
      </c>
      <c r="Y80" s="100">
        <f t="shared" si="34"/>
        <v>2.9259451061626099E-2</v>
      </c>
      <c r="Z80" s="100">
        <f t="shared" si="35"/>
        <v>3.7156913516312791E-2</v>
      </c>
      <c r="AA80" s="100">
        <f t="shared" si="36"/>
        <v>3.7933713102019678E-2</v>
      </c>
      <c r="AB80" s="101">
        <f t="shared" si="37"/>
        <v>1.1263593992749871E-2</v>
      </c>
      <c r="AC80" s="99">
        <f t="shared" si="38"/>
        <v>9.6997306865936363E-3</v>
      </c>
      <c r="AD80" s="100">
        <f t="shared" si="39"/>
        <v>3.2418849965593709E-2</v>
      </c>
      <c r="AE80" s="100">
        <f t="shared" si="40"/>
        <v>4.0702739062853072E-2</v>
      </c>
      <c r="AF80" s="100">
        <f t="shared" si="41"/>
        <v>4.151496579892943E-2</v>
      </c>
      <c r="AG80" s="101">
        <f t="shared" si="42"/>
        <v>1.324192312872732E-2</v>
      </c>
      <c r="AH80" s="95">
        <f t="shared" si="43"/>
        <v>123.56965302951838</v>
      </c>
      <c r="AI80" s="96">
        <f t="shared" si="44"/>
        <v>91.068552563438629</v>
      </c>
      <c r="AJ80" s="96">
        <f t="shared" si="45"/>
        <v>42.412156913516313</v>
      </c>
      <c r="AK80" s="96">
        <f t="shared" si="46"/>
        <v>95.060266701191097</v>
      </c>
      <c r="AL80" s="86">
        <f t="shared" si="47"/>
        <v>98.295119109269805</v>
      </c>
      <c r="AM80" s="95">
        <f t="shared" si="55"/>
        <v>123.9793527852444</v>
      </c>
      <c r="AN80" s="96">
        <f t="shared" si="48"/>
        <v>91.37049371828391</v>
      </c>
      <c r="AO80" s="96">
        <f t="shared" si="49"/>
        <v>42.552775988679777</v>
      </c>
      <c r="AP80" s="96">
        <f t="shared" si="50"/>
        <v>95.375442531922161</v>
      </c>
      <c r="AQ80" s="86">
        <f t="shared" si="51"/>
        <v>98.621020212823993</v>
      </c>
    </row>
    <row r="81" spans="1:43">
      <c r="A81" s="129" t="str">
        <f t="shared" si="52"/>
        <v>2009_3</v>
      </c>
      <c r="B81" s="57">
        <v>2009</v>
      </c>
      <c r="C81" s="57">
        <v>3</v>
      </c>
      <c r="D81" s="81" t="str">
        <f t="shared" si="53"/>
        <v>SSA_Personal</v>
      </c>
      <c r="E81" s="68" t="s">
        <v>29</v>
      </c>
      <c r="F81" s="69" t="s">
        <v>13</v>
      </c>
      <c r="G81" s="84">
        <f t="shared" si="54"/>
        <v>28872</v>
      </c>
      <c r="H81" s="70">
        <v>7218</v>
      </c>
      <c r="I81" s="65">
        <v>221</v>
      </c>
      <c r="J81" s="66">
        <v>784</v>
      </c>
      <c r="K81" s="66">
        <v>723</v>
      </c>
      <c r="L81" s="66">
        <v>996</v>
      </c>
      <c r="M81" s="67">
        <v>223</v>
      </c>
      <c r="N81" s="65">
        <v>5072827</v>
      </c>
      <c r="O81" s="66">
        <v>1426664</v>
      </c>
      <c r="P81" s="66">
        <v>563874</v>
      </c>
      <c r="Q81" s="66">
        <v>2904020</v>
      </c>
      <c r="R81" s="67">
        <v>1476566</v>
      </c>
      <c r="S81" s="95">
        <f t="shared" si="28"/>
        <v>22953.968325791855</v>
      </c>
      <c r="T81" s="96">
        <f t="shared" si="29"/>
        <v>1819.7244897959183</v>
      </c>
      <c r="U81" s="96">
        <f t="shared" si="30"/>
        <v>779.90871369294609</v>
      </c>
      <c r="V81" s="96">
        <f t="shared" si="31"/>
        <v>2915.6827309236946</v>
      </c>
      <c r="W81" s="86">
        <f t="shared" si="32"/>
        <v>6621.3721973094171</v>
      </c>
      <c r="X81" s="99">
        <f t="shared" si="33"/>
        <v>7.6544749238016069E-3</v>
      </c>
      <c r="Y81" s="100">
        <f t="shared" si="34"/>
        <v>2.7154336381269049E-2</v>
      </c>
      <c r="Z81" s="100">
        <f t="shared" si="35"/>
        <v>2.5041562759767249E-2</v>
      </c>
      <c r="AA81" s="100">
        <f t="shared" si="36"/>
        <v>3.4497090606816293E-2</v>
      </c>
      <c r="AB81" s="101">
        <f t="shared" si="37"/>
        <v>7.7237461900803543E-3</v>
      </c>
      <c r="AC81" s="99">
        <f t="shared" si="38"/>
        <v>8.8495815288003564E-3</v>
      </c>
      <c r="AD81" s="100">
        <f t="shared" si="39"/>
        <v>2.938307458225306E-2</v>
      </c>
      <c r="AE81" s="100">
        <f t="shared" si="40"/>
        <v>2.7184163504937842E-2</v>
      </c>
      <c r="AF81" s="100">
        <f t="shared" si="41"/>
        <v>3.6999656460820297E-2</v>
      </c>
      <c r="AG81" s="101">
        <f t="shared" si="42"/>
        <v>8.9242064360449281E-3</v>
      </c>
      <c r="AH81" s="95">
        <f t="shared" si="43"/>
        <v>175.70057495151011</v>
      </c>
      <c r="AI81" s="96">
        <f t="shared" si="44"/>
        <v>49.413410917151566</v>
      </c>
      <c r="AJ81" s="96">
        <f t="shared" si="45"/>
        <v>19.530133000831256</v>
      </c>
      <c r="AK81" s="96">
        <f t="shared" si="46"/>
        <v>100.58257134940426</v>
      </c>
      <c r="AL81" s="86">
        <f t="shared" si="47"/>
        <v>51.1417982820726</v>
      </c>
      <c r="AM81" s="95">
        <f t="shared" si="55"/>
        <v>176.28311670730318</v>
      </c>
      <c r="AN81" s="96">
        <f t="shared" si="48"/>
        <v>49.577242908955498</v>
      </c>
      <c r="AO81" s="96">
        <f t="shared" si="49"/>
        <v>19.594885879257046</v>
      </c>
      <c r="AP81" s="96">
        <f t="shared" si="50"/>
        <v>100.91605658547839</v>
      </c>
      <c r="AQ81" s="86">
        <f t="shared" si="51"/>
        <v>51.311360806121684</v>
      </c>
    </row>
    <row r="82" spans="1:43">
      <c r="A82" s="129" t="str">
        <f t="shared" si="52"/>
        <v>2009_3</v>
      </c>
      <c r="B82" s="57">
        <v>2009</v>
      </c>
      <c r="C82" s="57">
        <v>3</v>
      </c>
      <c r="D82" s="81" t="str">
        <f t="shared" si="53"/>
        <v>MML_Personal</v>
      </c>
      <c r="E82" s="68" t="s">
        <v>30</v>
      </c>
      <c r="F82" s="69" t="s">
        <v>13</v>
      </c>
      <c r="G82" s="84">
        <f t="shared" si="54"/>
        <v>95592</v>
      </c>
      <c r="H82" s="70">
        <v>23898</v>
      </c>
      <c r="I82" s="65">
        <v>552</v>
      </c>
      <c r="J82" s="66">
        <v>2165</v>
      </c>
      <c r="K82" s="66">
        <v>6976</v>
      </c>
      <c r="L82" s="66">
        <v>3384</v>
      </c>
      <c r="M82" s="67">
        <v>660</v>
      </c>
      <c r="N82" s="65">
        <v>8040558</v>
      </c>
      <c r="O82" s="66">
        <v>6407419</v>
      </c>
      <c r="P82" s="66">
        <v>3812543</v>
      </c>
      <c r="Q82" s="66">
        <v>9770619</v>
      </c>
      <c r="R82" s="67">
        <v>1679209</v>
      </c>
      <c r="S82" s="95">
        <f t="shared" si="28"/>
        <v>14566.228260869566</v>
      </c>
      <c r="T82" s="96">
        <f t="shared" si="29"/>
        <v>2959.5468822170901</v>
      </c>
      <c r="U82" s="96">
        <f t="shared" si="30"/>
        <v>546.52279243119267</v>
      </c>
      <c r="V82" s="96">
        <f t="shared" si="31"/>
        <v>2887.2987588652481</v>
      </c>
      <c r="W82" s="86">
        <f t="shared" si="32"/>
        <v>2544.2560606060606</v>
      </c>
      <c r="X82" s="99">
        <f t="shared" si="33"/>
        <v>5.7745418026613109E-3</v>
      </c>
      <c r="Y82" s="100">
        <f t="shared" si="34"/>
        <v>2.264833877311909E-2</v>
      </c>
      <c r="Z82" s="100">
        <f t="shared" si="35"/>
        <v>7.2976818143777725E-2</v>
      </c>
      <c r="AA82" s="100">
        <f t="shared" si="36"/>
        <v>3.5400451920662816E-2</v>
      </c>
      <c r="AB82" s="101">
        <f t="shared" si="37"/>
        <v>6.9043434597037406E-3</v>
      </c>
      <c r="AC82" s="99">
        <f t="shared" si="38"/>
        <v>6.3455552704422789E-3</v>
      </c>
      <c r="AD82" s="100">
        <f t="shared" si="39"/>
        <v>2.376955339031056E-2</v>
      </c>
      <c r="AE82" s="100">
        <f t="shared" si="40"/>
        <v>7.4936939254774196E-2</v>
      </c>
      <c r="AF82" s="100">
        <f t="shared" si="41"/>
        <v>3.6793041295082263E-2</v>
      </c>
      <c r="AG82" s="101">
        <f t="shared" si="42"/>
        <v>7.5283683058772199E-3</v>
      </c>
      <c r="AH82" s="95">
        <f t="shared" si="43"/>
        <v>84.11329399949787</v>
      </c>
      <c r="AI82" s="96">
        <f t="shared" si="44"/>
        <v>67.028820403381033</v>
      </c>
      <c r="AJ82" s="96">
        <f t="shared" si="45"/>
        <v>39.883494434680728</v>
      </c>
      <c r="AK82" s="96">
        <f t="shared" si="46"/>
        <v>102.21168089379864</v>
      </c>
      <c r="AL82" s="86">
        <f t="shared" si="47"/>
        <v>17.566417691857058</v>
      </c>
      <c r="AM82" s="95">
        <f t="shared" si="55"/>
        <v>84.392174737284464</v>
      </c>
      <c r="AN82" s="96">
        <f t="shared" si="48"/>
        <v>67.251056936968354</v>
      </c>
      <c r="AO82" s="96">
        <f t="shared" si="49"/>
        <v>40.01572963585496</v>
      </c>
      <c r="AP82" s="96">
        <f t="shared" si="50"/>
        <v>102.55056750283146</v>
      </c>
      <c r="AQ82" s="86">
        <f t="shared" si="51"/>
        <v>17.624659799533898</v>
      </c>
    </row>
    <row r="83" spans="1:43">
      <c r="A83" s="129" t="str">
        <f t="shared" si="52"/>
        <v>2009_3</v>
      </c>
      <c r="B83" s="57">
        <v>2009</v>
      </c>
      <c r="C83" s="57">
        <v>3</v>
      </c>
      <c r="D83" s="81" t="str">
        <f t="shared" si="53"/>
        <v>LMH_Personal</v>
      </c>
      <c r="E83" s="68" t="s">
        <v>31</v>
      </c>
      <c r="F83" s="69" t="s">
        <v>13</v>
      </c>
      <c r="G83" s="84">
        <f t="shared" si="54"/>
        <v>67800</v>
      </c>
      <c r="H83" s="70">
        <v>16950</v>
      </c>
      <c r="I83" s="65">
        <v>249</v>
      </c>
      <c r="J83" s="66">
        <v>2141</v>
      </c>
      <c r="K83" s="66">
        <v>3427</v>
      </c>
      <c r="L83" s="66">
        <v>3768</v>
      </c>
      <c r="M83" s="67">
        <v>717</v>
      </c>
      <c r="N83" s="65">
        <v>7928600</v>
      </c>
      <c r="O83" s="66">
        <v>7183660</v>
      </c>
      <c r="P83" s="66">
        <v>3160632</v>
      </c>
      <c r="Q83" s="66">
        <v>11893867</v>
      </c>
      <c r="R83" s="67">
        <v>5900768</v>
      </c>
      <c r="S83" s="95">
        <f t="shared" si="28"/>
        <v>31841.767068273093</v>
      </c>
      <c r="T83" s="96">
        <f t="shared" si="29"/>
        <v>3355.2825782344698</v>
      </c>
      <c r="U83" s="96">
        <f t="shared" si="30"/>
        <v>922.27370878319232</v>
      </c>
      <c r="V83" s="96">
        <f t="shared" si="31"/>
        <v>3156.5464437367305</v>
      </c>
      <c r="W83" s="86">
        <f t="shared" si="32"/>
        <v>8229.8019525801956</v>
      </c>
      <c r="X83" s="99">
        <f t="shared" si="33"/>
        <v>3.6725663716814161E-3</v>
      </c>
      <c r="Y83" s="100">
        <f t="shared" si="34"/>
        <v>3.157817109144543E-2</v>
      </c>
      <c r="Z83" s="100">
        <f t="shared" si="35"/>
        <v>5.0545722713864309E-2</v>
      </c>
      <c r="AA83" s="100">
        <f t="shared" si="36"/>
        <v>5.5575221238938051E-2</v>
      </c>
      <c r="AB83" s="101">
        <f t="shared" si="37"/>
        <v>1.0575221238938053E-2</v>
      </c>
      <c r="AC83" s="99">
        <f t="shared" si="38"/>
        <v>4.2138525593120079E-3</v>
      </c>
      <c r="AD83" s="100">
        <f t="shared" si="39"/>
        <v>3.3142999946853428E-2</v>
      </c>
      <c r="AE83" s="100">
        <f t="shared" si="40"/>
        <v>5.2506012635225766E-2</v>
      </c>
      <c r="AF83" s="100">
        <f t="shared" si="41"/>
        <v>5.7625275521722669E-2</v>
      </c>
      <c r="AG83" s="101">
        <f t="shared" si="42"/>
        <v>1.1490550184281257E-2</v>
      </c>
      <c r="AH83" s="95">
        <f t="shared" si="43"/>
        <v>116.9410029498525</v>
      </c>
      <c r="AI83" s="96">
        <f t="shared" si="44"/>
        <v>105.95368731563421</v>
      </c>
      <c r="AJ83" s="96">
        <f t="shared" si="45"/>
        <v>46.61699115044248</v>
      </c>
      <c r="AK83" s="96">
        <f t="shared" si="46"/>
        <v>175.42576696165193</v>
      </c>
      <c r="AL83" s="86">
        <f t="shared" si="47"/>
        <v>87.031976401179946</v>
      </c>
      <c r="AM83" s="95">
        <f t="shared" si="55"/>
        <v>117.32872517103139</v>
      </c>
      <c r="AN83" s="96">
        <f t="shared" si="48"/>
        <v>106.30498068538347</v>
      </c>
      <c r="AO83" s="96">
        <f t="shared" si="49"/>
        <v>46.771551509064317</v>
      </c>
      <c r="AP83" s="96">
        <f t="shared" si="50"/>
        <v>176.00739758138889</v>
      </c>
      <c r="AQ83" s="86">
        <f t="shared" si="51"/>
        <v>87.320534138437637</v>
      </c>
    </row>
    <row r="84" spans="1:43">
      <c r="A84" s="129" t="str">
        <f t="shared" si="52"/>
        <v>2009_3</v>
      </c>
      <c r="B84" s="57">
        <v>2009</v>
      </c>
      <c r="C84" s="57">
        <v>3</v>
      </c>
      <c r="D84" s="81" t="str">
        <f t="shared" si="53"/>
        <v>SSL_Personal</v>
      </c>
      <c r="E84" s="68" t="s">
        <v>32</v>
      </c>
      <c r="F84" s="69" t="s">
        <v>13</v>
      </c>
      <c r="G84" s="84">
        <f t="shared" si="54"/>
        <v>51168</v>
      </c>
      <c r="H84" s="70">
        <v>12792</v>
      </c>
      <c r="I84" s="65">
        <v>445</v>
      </c>
      <c r="J84" s="66">
        <v>1324</v>
      </c>
      <c r="K84" s="66">
        <v>3550</v>
      </c>
      <c r="L84" s="66">
        <v>2141</v>
      </c>
      <c r="M84" s="67">
        <v>361</v>
      </c>
      <c r="N84" s="65">
        <v>5462991</v>
      </c>
      <c r="O84" s="66">
        <v>3837344</v>
      </c>
      <c r="P84" s="66">
        <v>2846788</v>
      </c>
      <c r="Q84" s="66">
        <v>5539905</v>
      </c>
      <c r="R84" s="67">
        <v>856037</v>
      </c>
      <c r="S84" s="95">
        <f t="shared" si="28"/>
        <v>12276.384269662922</v>
      </c>
      <c r="T84" s="96">
        <f t="shared" si="29"/>
        <v>2898.2960725075527</v>
      </c>
      <c r="U84" s="96">
        <f t="shared" si="30"/>
        <v>801.91211267605638</v>
      </c>
      <c r="V84" s="96">
        <f t="shared" si="31"/>
        <v>2587.5315273236806</v>
      </c>
      <c r="W84" s="86">
        <f t="shared" si="32"/>
        <v>2371.2936288088645</v>
      </c>
      <c r="X84" s="99">
        <f t="shared" si="33"/>
        <v>8.6968417761100689E-3</v>
      </c>
      <c r="Y84" s="100">
        <f t="shared" si="34"/>
        <v>2.587554721701063E-2</v>
      </c>
      <c r="Z84" s="100">
        <f t="shared" si="35"/>
        <v>6.9379299562226396E-2</v>
      </c>
      <c r="AA84" s="100">
        <f t="shared" si="36"/>
        <v>4.1842557848655412E-2</v>
      </c>
      <c r="AB84" s="101">
        <f t="shared" si="37"/>
        <v>7.0551907442151342E-3</v>
      </c>
      <c r="AC84" s="99">
        <f t="shared" si="38"/>
        <v>9.6532443348696512E-3</v>
      </c>
      <c r="AD84" s="100">
        <f t="shared" si="39"/>
        <v>2.7510889606388606E-2</v>
      </c>
      <c r="AE84" s="100">
        <f t="shared" si="40"/>
        <v>7.1996626709754305E-2</v>
      </c>
      <c r="AF84" s="100">
        <f t="shared" si="41"/>
        <v>4.3905011754460765E-2</v>
      </c>
      <c r="AG84" s="101">
        <f t="shared" si="42"/>
        <v>7.9173224853528925E-3</v>
      </c>
      <c r="AH84" s="95">
        <f t="shared" si="43"/>
        <v>106.76577157598499</v>
      </c>
      <c r="AI84" s="96">
        <f t="shared" si="44"/>
        <v>74.99499687304565</v>
      </c>
      <c r="AJ84" s="96">
        <f t="shared" si="45"/>
        <v>55.636100687929954</v>
      </c>
      <c r="AK84" s="96">
        <f t="shared" si="46"/>
        <v>108.26893761726079</v>
      </c>
      <c r="AL84" s="86">
        <f t="shared" si="47"/>
        <v>16.729928861788618</v>
      </c>
      <c r="AM84" s="95">
        <f t="shared" si="55"/>
        <v>107.11975744114018</v>
      </c>
      <c r="AN84" s="96">
        <f t="shared" si="48"/>
        <v>75.243645559404115</v>
      </c>
      <c r="AO84" s="96">
        <f t="shared" si="49"/>
        <v>55.82056423785955</v>
      </c>
      <c r="AP84" s="96">
        <f t="shared" si="50"/>
        <v>108.62790728503117</v>
      </c>
      <c r="AQ84" s="86">
        <f t="shared" si="51"/>
        <v>16.785397559805851</v>
      </c>
    </row>
    <row r="85" spans="1:43">
      <c r="A85" s="129" t="str">
        <f t="shared" si="52"/>
        <v>2009_3</v>
      </c>
      <c r="B85" s="57">
        <v>2009</v>
      </c>
      <c r="C85" s="57">
        <v>3</v>
      </c>
      <c r="D85" s="81" t="str">
        <f t="shared" si="53"/>
        <v>SSH_Personal</v>
      </c>
      <c r="E85" s="68" t="s">
        <v>33</v>
      </c>
      <c r="F85" s="69" t="s">
        <v>13</v>
      </c>
      <c r="G85" s="84">
        <f t="shared" si="54"/>
        <v>46212</v>
      </c>
      <c r="H85" s="70">
        <v>11553</v>
      </c>
      <c r="I85" s="65">
        <v>326</v>
      </c>
      <c r="J85" s="66">
        <v>1546</v>
      </c>
      <c r="K85" s="66">
        <v>2190</v>
      </c>
      <c r="L85" s="66">
        <v>2340</v>
      </c>
      <c r="M85" s="67">
        <v>284</v>
      </c>
      <c r="N85" s="65">
        <v>4831019</v>
      </c>
      <c r="O85" s="66">
        <v>5874332</v>
      </c>
      <c r="P85" s="66">
        <v>2334045</v>
      </c>
      <c r="Q85" s="66">
        <v>8869823</v>
      </c>
      <c r="R85" s="67">
        <v>1056873</v>
      </c>
      <c r="S85" s="95">
        <f t="shared" si="28"/>
        <v>14819.076687116565</v>
      </c>
      <c r="T85" s="96">
        <f t="shared" si="29"/>
        <v>3799.6972833117725</v>
      </c>
      <c r="U85" s="96">
        <f t="shared" si="30"/>
        <v>1065.7739726027398</v>
      </c>
      <c r="V85" s="96">
        <f t="shared" si="31"/>
        <v>3790.5226495726497</v>
      </c>
      <c r="W85" s="86">
        <f t="shared" si="32"/>
        <v>3721.3838028169016</v>
      </c>
      <c r="X85" s="99">
        <f t="shared" si="33"/>
        <v>7.0544447329697916E-3</v>
      </c>
      <c r="Y85" s="100">
        <f t="shared" si="34"/>
        <v>3.3454513979053059E-2</v>
      </c>
      <c r="Z85" s="100">
        <f t="shared" si="35"/>
        <v>4.7390288236821607E-2</v>
      </c>
      <c r="AA85" s="100">
        <f t="shared" si="36"/>
        <v>5.0636198390028565E-2</v>
      </c>
      <c r="AB85" s="101">
        <f t="shared" si="37"/>
        <v>6.1455898900718425E-3</v>
      </c>
      <c r="AC85" s="99">
        <f t="shared" si="38"/>
        <v>7.9615813011892477E-3</v>
      </c>
      <c r="AD85" s="100">
        <f t="shared" si="39"/>
        <v>3.5403537362503748E-2</v>
      </c>
      <c r="AE85" s="100">
        <f t="shared" si="40"/>
        <v>4.9693218124650156E-2</v>
      </c>
      <c r="AF85" s="100">
        <f t="shared" si="41"/>
        <v>5.3012630540592132E-2</v>
      </c>
      <c r="AG85" s="101">
        <f t="shared" si="42"/>
        <v>6.9926645907106011E-3</v>
      </c>
      <c r="AH85" s="95">
        <f t="shared" si="43"/>
        <v>104.54035748290487</v>
      </c>
      <c r="AI85" s="96">
        <f t="shared" si="44"/>
        <v>127.11702588072362</v>
      </c>
      <c r="AJ85" s="96">
        <f t="shared" si="45"/>
        <v>50.507335756946247</v>
      </c>
      <c r="AK85" s="96">
        <f t="shared" si="46"/>
        <v>191.93765688565742</v>
      </c>
      <c r="AL85" s="86">
        <f t="shared" si="47"/>
        <v>22.870098675668658</v>
      </c>
      <c r="AM85" s="95">
        <f t="shared" si="55"/>
        <v>104.88696490531161</v>
      </c>
      <c r="AN85" s="96">
        <f t="shared" si="48"/>
        <v>127.53848708236274</v>
      </c>
      <c r="AO85" s="96">
        <f t="shared" si="49"/>
        <v>50.674794697023145</v>
      </c>
      <c r="AP85" s="96">
        <f t="shared" si="50"/>
        <v>192.57403328724766</v>
      </c>
      <c r="AQ85" s="86">
        <f t="shared" si="51"/>
        <v>22.945925333841867</v>
      </c>
    </row>
    <row r="86" spans="1:43">
      <c r="A86" s="129" t="str">
        <f t="shared" si="52"/>
        <v>2009_3</v>
      </c>
      <c r="B86" s="57">
        <v>2009</v>
      </c>
      <c r="C86" s="57">
        <v>3</v>
      </c>
      <c r="D86" s="81" t="str">
        <f t="shared" si="53"/>
        <v>MMH_Personal</v>
      </c>
      <c r="E86" s="68" t="s">
        <v>34</v>
      </c>
      <c r="F86" s="69" t="s">
        <v>13</v>
      </c>
      <c r="G86" s="84">
        <f t="shared" si="54"/>
        <v>82400</v>
      </c>
      <c r="H86" s="70">
        <v>20600</v>
      </c>
      <c r="I86" s="65">
        <v>865</v>
      </c>
      <c r="J86" s="66">
        <v>2898</v>
      </c>
      <c r="K86" s="66">
        <v>3294</v>
      </c>
      <c r="L86" s="66">
        <v>4097</v>
      </c>
      <c r="M86" s="67">
        <v>946</v>
      </c>
      <c r="N86" s="65">
        <v>10100172</v>
      </c>
      <c r="O86" s="66">
        <v>8301799</v>
      </c>
      <c r="P86" s="66">
        <v>3206570</v>
      </c>
      <c r="Q86" s="66">
        <v>10455653</v>
      </c>
      <c r="R86" s="67">
        <v>3059378</v>
      </c>
      <c r="S86" s="95">
        <f t="shared" si="28"/>
        <v>11676.499421965318</v>
      </c>
      <c r="T86" s="96">
        <f t="shared" si="29"/>
        <v>2864.6649413388545</v>
      </c>
      <c r="U86" s="96">
        <f t="shared" si="30"/>
        <v>973.4578020643595</v>
      </c>
      <c r="V86" s="96">
        <f t="shared" si="31"/>
        <v>2552.0266048328044</v>
      </c>
      <c r="W86" s="86">
        <f t="shared" si="32"/>
        <v>3234.014799154334</v>
      </c>
      <c r="X86" s="99">
        <f t="shared" si="33"/>
        <v>1.0497572815533981E-2</v>
      </c>
      <c r="Y86" s="100">
        <f t="shared" si="34"/>
        <v>3.5169902912621356E-2</v>
      </c>
      <c r="Z86" s="100">
        <f t="shared" si="35"/>
        <v>3.9975728155339806E-2</v>
      </c>
      <c r="AA86" s="100">
        <f t="shared" si="36"/>
        <v>4.9720873786407764E-2</v>
      </c>
      <c r="AB86" s="101">
        <f t="shared" si="37"/>
        <v>1.1480582524271844E-2</v>
      </c>
      <c r="AC86" s="99">
        <f t="shared" si="38"/>
        <v>1.1324838852598636E-2</v>
      </c>
      <c r="AD86" s="100">
        <f t="shared" si="39"/>
        <v>3.6665116796774873E-2</v>
      </c>
      <c r="AE86" s="100">
        <f t="shared" si="40"/>
        <v>4.156585442855748E-2</v>
      </c>
      <c r="AF86" s="100">
        <f t="shared" si="41"/>
        <v>5.1485234123051199E-2</v>
      </c>
      <c r="AG86" s="101">
        <f t="shared" si="42"/>
        <v>1.2345285353236727E-2</v>
      </c>
      <c r="AH86" s="95">
        <f t="shared" si="43"/>
        <v>122.57490291262135</v>
      </c>
      <c r="AI86" s="96">
        <f t="shared" si="44"/>
        <v>100.74998786407767</v>
      </c>
      <c r="AJ86" s="96">
        <f t="shared" si="45"/>
        <v>38.914684466019416</v>
      </c>
      <c r="AK86" s="96">
        <f t="shared" si="46"/>
        <v>126.8889927184466</v>
      </c>
      <c r="AL86" s="86">
        <f t="shared" si="47"/>
        <v>37.128373786407764</v>
      </c>
      <c r="AM86" s="95">
        <f t="shared" si="55"/>
        <v>122.98130453753686</v>
      </c>
      <c r="AN86" s="96">
        <f t="shared" si="48"/>
        <v>101.08402817579928</v>
      </c>
      <c r="AO86" s="96">
        <f t="shared" si="49"/>
        <v>39.043707541904197</v>
      </c>
      <c r="AP86" s="96">
        <f t="shared" si="50"/>
        <v>127.30969786770076</v>
      </c>
      <c r="AQ86" s="86">
        <f t="shared" si="51"/>
        <v>37.25147428315482</v>
      </c>
    </row>
    <row r="87" spans="1:43">
      <c r="A87" s="129" t="str">
        <f t="shared" si="52"/>
        <v>2009_3</v>
      </c>
      <c r="B87" s="57">
        <v>2009</v>
      </c>
      <c r="C87" s="57">
        <v>3</v>
      </c>
      <c r="D87" s="81" t="str">
        <f t="shared" si="53"/>
        <v>SYA_Personal</v>
      </c>
      <c r="E87" s="68" t="s">
        <v>35</v>
      </c>
      <c r="F87" s="69" t="s">
        <v>13</v>
      </c>
      <c r="G87" s="84">
        <f t="shared" si="54"/>
        <v>22804</v>
      </c>
      <c r="H87" s="70">
        <v>5701</v>
      </c>
      <c r="I87" s="65">
        <v>234</v>
      </c>
      <c r="J87" s="66">
        <v>802</v>
      </c>
      <c r="K87" s="66">
        <v>1348</v>
      </c>
      <c r="L87" s="66">
        <v>1389</v>
      </c>
      <c r="M87" s="67">
        <v>99</v>
      </c>
      <c r="N87" s="65">
        <v>4085624</v>
      </c>
      <c r="O87" s="66">
        <v>2907187</v>
      </c>
      <c r="P87" s="66">
        <v>1138122</v>
      </c>
      <c r="Q87" s="66">
        <v>4011630</v>
      </c>
      <c r="R87" s="67">
        <v>604335</v>
      </c>
      <c r="S87" s="95">
        <f t="shared" si="28"/>
        <v>17459.931623931625</v>
      </c>
      <c r="T87" s="96">
        <f t="shared" si="29"/>
        <v>3624.9214463840399</v>
      </c>
      <c r="U87" s="96">
        <f t="shared" si="30"/>
        <v>844.30415430267067</v>
      </c>
      <c r="V87" s="96">
        <f t="shared" si="31"/>
        <v>2888.1425485961122</v>
      </c>
      <c r="W87" s="86">
        <f t="shared" si="32"/>
        <v>6104.393939393939</v>
      </c>
      <c r="X87" s="99">
        <f t="shared" si="33"/>
        <v>1.0261357656551482E-2</v>
      </c>
      <c r="Y87" s="100">
        <f t="shared" si="34"/>
        <v>3.5169268549377304E-2</v>
      </c>
      <c r="Z87" s="100">
        <f t="shared" si="35"/>
        <v>5.9112436414664092E-2</v>
      </c>
      <c r="AA87" s="100">
        <f t="shared" si="36"/>
        <v>6.0910366602350462E-2</v>
      </c>
      <c r="AB87" s="101">
        <f t="shared" si="37"/>
        <v>4.3413436239256274E-3</v>
      </c>
      <c r="AC87" s="99">
        <f t="shared" si="38"/>
        <v>1.1816295669711704E-2</v>
      </c>
      <c r="AD87" s="100">
        <f t="shared" si="39"/>
        <v>3.8011488193992228E-2</v>
      </c>
      <c r="AE87" s="100">
        <f t="shared" si="40"/>
        <v>6.2751240711593187E-2</v>
      </c>
      <c r="AF87" s="100">
        <f t="shared" si="41"/>
        <v>6.4600563460547988E-2</v>
      </c>
      <c r="AG87" s="101">
        <f t="shared" si="42"/>
        <v>5.3557634368372447E-3</v>
      </c>
      <c r="AH87" s="95">
        <f t="shared" si="43"/>
        <v>179.16260305209613</v>
      </c>
      <c r="AI87" s="96">
        <f t="shared" si="44"/>
        <v>127.48583581827749</v>
      </c>
      <c r="AJ87" s="96">
        <f t="shared" si="45"/>
        <v>49.908875635853356</v>
      </c>
      <c r="AK87" s="96">
        <f t="shared" si="46"/>
        <v>175.91782143483599</v>
      </c>
      <c r="AL87" s="86">
        <f t="shared" si="47"/>
        <v>26.501271706718121</v>
      </c>
      <c r="AM87" s="95">
        <f t="shared" si="55"/>
        <v>179.75662329012454</v>
      </c>
      <c r="AN87" s="96">
        <f t="shared" si="48"/>
        <v>127.90851982290765</v>
      </c>
      <c r="AO87" s="96">
        <f t="shared" si="49"/>
        <v>50.074350359260443</v>
      </c>
      <c r="AP87" s="96">
        <f t="shared" si="50"/>
        <v>176.50108347938092</v>
      </c>
      <c r="AQ87" s="86">
        <f t="shared" si="51"/>
        <v>26.589137653400659</v>
      </c>
    </row>
    <row r="88" spans="1:43">
      <c r="A88" s="129" t="str">
        <f t="shared" si="52"/>
        <v>2009_3</v>
      </c>
      <c r="B88" s="57">
        <v>2009</v>
      </c>
      <c r="C88" s="57">
        <v>3</v>
      </c>
      <c r="D88" s="81" t="str">
        <f t="shared" si="53"/>
        <v>LSH_Personal</v>
      </c>
      <c r="E88" s="68" t="s">
        <v>36</v>
      </c>
      <c r="F88" s="69" t="s">
        <v>13</v>
      </c>
      <c r="G88" s="84">
        <f t="shared" si="54"/>
        <v>41884</v>
      </c>
      <c r="H88" s="70">
        <v>10471</v>
      </c>
      <c r="I88" s="65">
        <v>446</v>
      </c>
      <c r="J88" s="66">
        <v>1850</v>
      </c>
      <c r="K88" s="66">
        <v>3163</v>
      </c>
      <c r="L88" s="66">
        <v>2956</v>
      </c>
      <c r="M88" s="67">
        <v>767</v>
      </c>
      <c r="N88" s="65">
        <v>8753156</v>
      </c>
      <c r="O88" s="66">
        <v>5383273</v>
      </c>
      <c r="P88" s="66">
        <v>3553714</v>
      </c>
      <c r="Q88" s="66">
        <v>8552390</v>
      </c>
      <c r="R88" s="67">
        <v>5072475</v>
      </c>
      <c r="S88" s="95">
        <f t="shared" si="28"/>
        <v>19625.910313901346</v>
      </c>
      <c r="T88" s="96">
        <f t="shared" si="29"/>
        <v>2909.8772972972974</v>
      </c>
      <c r="U88" s="96">
        <f t="shared" si="30"/>
        <v>1123.5263989883022</v>
      </c>
      <c r="V88" s="96">
        <f t="shared" si="31"/>
        <v>2893.2307171853859</v>
      </c>
      <c r="W88" s="86">
        <f t="shared" si="32"/>
        <v>6613.3963494132986</v>
      </c>
      <c r="X88" s="99">
        <f t="shared" si="33"/>
        <v>1.0648457644924076E-2</v>
      </c>
      <c r="Y88" s="100">
        <f t="shared" si="34"/>
        <v>4.4169611307420496E-2</v>
      </c>
      <c r="Z88" s="100">
        <f t="shared" si="35"/>
        <v>7.5518097602903261E-2</v>
      </c>
      <c r="AA88" s="100">
        <f t="shared" si="36"/>
        <v>7.0575876229586471E-2</v>
      </c>
      <c r="AB88" s="101">
        <f t="shared" si="37"/>
        <v>1.831248209340082E-2</v>
      </c>
      <c r="AC88" s="99">
        <f t="shared" si="38"/>
        <v>1.1817016301675113E-2</v>
      </c>
      <c r="AD88" s="100">
        <f t="shared" si="39"/>
        <v>4.6508901237206322E-2</v>
      </c>
      <c r="AE88" s="100">
        <f t="shared" si="40"/>
        <v>7.852629667521728E-2</v>
      </c>
      <c r="AF88" s="100">
        <f t="shared" si="41"/>
        <v>7.3491738156896219E-2</v>
      </c>
      <c r="AG88" s="101">
        <f t="shared" si="42"/>
        <v>1.9838965495969661E-2</v>
      </c>
      <c r="AH88" s="95">
        <f t="shared" si="43"/>
        <v>208.98567472065704</v>
      </c>
      <c r="AI88" s="96">
        <f t="shared" si="44"/>
        <v>128.5281491739089</v>
      </c>
      <c r="AJ88" s="96">
        <f t="shared" si="45"/>
        <v>84.846576258237036</v>
      </c>
      <c r="AK88" s="96">
        <f t="shared" si="46"/>
        <v>204.19229299971349</v>
      </c>
      <c r="AL88" s="86">
        <f t="shared" si="47"/>
        <v>121.10770222519339</v>
      </c>
      <c r="AM88" s="95">
        <f t="shared" si="55"/>
        <v>209.67857445602198</v>
      </c>
      <c r="AN88" s="96">
        <f t="shared" si="48"/>
        <v>128.95428900702706</v>
      </c>
      <c r="AO88" s="96">
        <f t="shared" si="49"/>
        <v>85.127888220478155</v>
      </c>
      <c r="AP88" s="96">
        <f t="shared" si="50"/>
        <v>204.86930010066516</v>
      </c>
      <c r="AQ88" s="86">
        <f t="shared" si="51"/>
        <v>121.50923929195483</v>
      </c>
    </row>
    <row r="89" spans="1:43">
      <c r="A89" s="129" t="str">
        <f t="shared" si="52"/>
        <v>2009_3</v>
      </c>
      <c r="B89" s="57">
        <v>2009</v>
      </c>
      <c r="C89" s="57">
        <v>3</v>
      </c>
      <c r="D89" s="81" t="str">
        <f t="shared" si="53"/>
        <v>SYH_Personal</v>
      </c>
      <c r="E89" s="68" t="s">
        <v>37</v>
      </c>
      <c r="F89" s="69" t="s">
        <v>13</v>
      </c>
      <c r="G89" s="84">
        <f t="shared" si="54"/>
        <v>22168</v>
      </c>
      <c r="H89" s="70">
        <v>5542</v>
      </c>
      <c r="I89" s="65">
        <v>238</v>
      </c>
      <c r="J89" s="66">
        <v>1019</v>
      </c>
      <c r="K89" s="66">
        <v>727</v>
      </c>
      <c r="L89" s="66">
        <v>1924</v>
      </c>
      <c r="M89" s="67">
        <v>43</v>
      </c>
      <c r="N89" s="65">
        <v>2480594</v>
      </c>
      <c r="O89" s="66">
        <v>2502533</v>
      </c>
      <c r="P89" s="66">
        <v>992456</v>
      </c>
      <c r="Q89" s="66">
        <v>4510170</v>
      </c>
      <c r="R89" s="67">
        <v>297636</v>
      </c>
      <c r="S89" s="95">
        <f t="shared" si="28"/>
        <v>10422.663865546219</v>
      </c>
      <c r="T89" s="96">
        <f t="shared" si="29"/>
        <v>2455.8714425907751</v>
      </c>
      <c r="U89" s="96">
        <f t="shared" si="30"/>
        <v>1365.1389270976617</v>
      </c>
      <c r="V89" s="96">
        <f t="shared" si="31"/>
        <v>2344.1632016632016</v>
      </c>
      <c r="W89" s="86">
        <f t="shared" si="32"/>
        <v>6921.7674418604647</v>
      </c>
      <c r="X89" s="99">
        <f t="shared" si="33"/>
        <v>1.0736196319018405E-2</v>
      </c>
      <c r="Y89" s="100">
        <f t="shared" si="34"/>
        <v>4.5967159870082999E-2</v>
      </c>
      <c r="Z89" s="100">
        <f t="shared" si="35"/>
        <v>3.2795019848430168E-2</v>
      </c>
      <c r="AA89" s="100">
        <f t="shared" si="36"/>
        <v>8.6791771923493327E-2</v>
      </c>
      <c r="AB89" s="101">
        <f t="shared" si="37"/>
        <v>1.9397329483940816E-3</v>
      </c>
      <c r="AC89" s="99">
        <f t="shared" si="38"/>
        <v>1.2348971926235599E-2</v>
      </c>
      <c r="AD89" s="100">
        <f t="shared" si="39"/>
        <v>4.924432377221135E-2</v>
      </c>
      <c r="AE89" s="100">
        <f t="shared" si="40"/>
        <v>3.558214118299511E-2</v>
      </c>
      <c r="AF89" s="100">
        <f t="shared" si="41"/>
        <v>9.1197491491157842E-2</v>
      </c>
      <c r="AG89" s="101">
        <f t="shared" si="42"/>
        <v>2.6282933120718006E-3</v>
      </c>
      <c r="AH89" s="95">
        <f t="shared" si="43"/>
        <v>111.89976542764344</v>
      </c>
      <c r="AI89" s="96">
        <f t="shared" si="44"/>
        <v>112.88943522194154</v>
      </c>
      <c r="AJ89" s="96">
        <f t="shared" si="45"/>
        <v>44.769758210032478</v>
      </c>
      <c r="AK89" s="96">
        <f t="shared" si="46"/>
        <v>203.4540779501985</v>
      </c>
      <c r="AL89" s="86">
        <f t="shared" si="47"/>
        <v>13.42638036809816</v>
      </c>
      <c r="AM89" s="95">
        <f t="shared" si="55"/>
        <v>112.27077323933126</v>
      </c>
      <c r="AN89" s="96">
        <f t="shared" si="48"/>
        <v>113.26372432044236</v>
      </c>
      <c r="AO89" s="96">
        <f t="shared" si="49"/>
        <v>44.918193999507274</v>
      </c>
      <c r="AP89" s="96">
        <f t="shared" si="50"/>
        <v>204.12863747184534</v>
      </c>
      <c r="AQ89" s="86">
        <f t="shared" si="51"/>
        <v>13.470896028879213</v>
      </c>
    </row>
    <row r="90" spans="1:43">
      <c r="A90" s="129" t="str">
        <f t="shared" si="52"/>
        <v>2009_3</v>
      </c>
      <c r="B90" s="57">
        <v>2009</v>
      </c>
      <c r="C90" s="57">
        <v>3</v>
      </c>
      <c r="D90" s="81" t="str">
        <f t="shared" si="53"/>
        <v>MSH_Personal</v>
      </c>
      <c r="E90" s="68" t="s">
        <v>38</v>
      </c>
      <c r="F90" s="69" t="s">
        <v>13</v>
      </c>
      <c r="G90" s="84">
        <f t="shared" si="54"/>
        <v>60692</v>
      </c>
      <c r="H90" s="70">
        <v>15173</v>
      </c>
      <c r="I90" s="65">
        <v>728</v>
      </c>
      <c r="J90" s="66">
        <v>2490</v>
      </c>
      <c r="K90" s="66">
        <v>5157</v>
      </c>
      <c r="L90" s="66">
        <v>4638</v>
      </c>
      <c r="M90" s="67">
        <v>1320</v>
      </c>
      <c r="N90" s="65">
        <v>11691705</v>
      </c>
      <c r="O90" s="66">
        <v>6628786</v>
      </c>
      <c r="P90" s="66">
        <v>4470966</v>
      </c>
      <c r="Q90" s="66">
        <v>12353105</v>
      </c>
      <c r="R90" s="67">
        <v>7892058</v>
      </c>
      <c r="S90" s="95">
        <f t="shared" si="28"/>
        <v>16060.03434065934</v>
      </c>
      <c r="T90" s="96">
        <f t="shared" si="29"/>
        <v>2662.1630522088353</v>
      </c>
      <c r="U90" s="96">
        <f t="shared" si="30"/>
        <v>866.97033158813258</v>
      </c>
      <c r="V90" s="96">
        <f t="shared" si="31"/>
        <v>2663.4551530832255</v>
      </c>
      <c r="W90" s="86">
        <f t="shared" si="32"/>
        <v>5978.8318181818186</v>
      </c>
      <c r="X90" s="99">
        <f t="shared" si="33"/>
        <v>1.199499110261649E-2</v>
      </c>
      <c r="Y90" s="100">
        <f t="shared" si="34"/>
        <v>4.1026823963619591E-2</v>
      </c>
      <c r="Z90" s="100">
        <f t="shared" si="35"/>
        <v>8.4970012522243454E-2</v>
      </c>
      <c r="AA90" s="100">
        <f t="shared" si="36"/>
        <v>7.6418638370790215E-2</v>
      </c>
      <c r="AB90" s="101">
        <f t="shared" si="37"/>
        <v>2.1749159691557371E-2</v>
      </c>
      <c r="AC90" s="99">
        <f t="shared" si="38"/>
        <v>1.3024593949419858E-2</v>
      </c>
      <c r="AD90" s="100">
        <f t="shared" si="39"/>
        <v>4.29028003832592E-2</v>
      </c>
      <c r="AE90" s="100">
        <f t="shared" si="40"/>
        <v>8.7607198155241928E-2</v>
      </c>
      <c r="AF90" s="100">
        <f t="shared" si="41"/>
        <v>7.8931261909728712E-2</v>
      </c>
      <c r="AG90" s="101">
        <f t="shared" si="42"/>
        <v>2.3128706854129308E-2</v>
      </c>
      <c r="AH90" s="95">
        <f t="shared" si="43"/>
        <v>192.63996902392407</v>
      </c>
      <c r="AI90" s="96">
        <f t="shared" si="44"/>
        <v>109.22009490542411</v>
      </c>
      <c r="AJ90" s="96">
        <f t="shared" si="45"/>
        <v>73.666479931457189</v>
      </c>
      <c r="AK90" s="96">
        <f t="shared" si="46"/>
        <v>203.53761616028473</v>
      </c>
      <c r="AL90" s="86">
        <f t="shared" si="47"/>
        <v>130.03456798260066</v>
      </c>
      <c r="AM90" s="95">
        <f t="shared" si="55"/>
        <v>193.27867396738876</v>
      </c>
      <c r="AN90" s="96">
        <f t="shared" si="48"/>
        <v>109.58221817036873</v>
      </c>
      <c r="AO90" s="96">
        <f t="shared" si="49"/>
        <v>73.910723870751113</v>
      </c>
      <c r="AP90" s="96">
        <f t="shared" si="50"/>
        <v>204.21245265595738</v>
      </c>
      <c r="AQ90" s="86">
        <f t="shared" si="51"/>
        <v>130.46570240300471</v>
      </c>
    </row>
    <row r="91" spans="1:43">
      <c r="A91" s="129" t="str">
        <f t="shared" si="52"/>
        <v>2009_3</v>
      </c>
      <c r="B91" s="57">
        <v>2009</v>
      </c>
      <c r="C91" s="57">
        <v>3</v>
      </c>
      <c r="D91" s="81" t="str">
        <f t="shared" si="53"/>
        <v>SMH_Personal</v>
      </c>
      <c r="E91" s="68" t="s">
        <v>39</v>
      </c>
      <c r="F91" s="69" t="s">
        <v>13</v>
      </c>
      <c r="G91" s="84">
        <f t="shared" si="54"/>
        <v>40368</v>
      </c>
      <c r="H91" s="70">
        <v>10092</v>
      </c>
      <c r="I91" s="65">
        <v>382</v>
      </c>
      <c r="J91" s="66">
        <v>1602</v>
      </c>
      <c r="K91" s="66">
        <v>3055</v>
      </c>
      <c r="L91" s="66">
        <v>2885</v>
      </c>
      <c r="M91" s="67">
        <v>360</v>
      </c>
      <c r="N91" s="65">
        <v>4667935</v>
      </c>
      <c r="O91" s="66">
        <v>5327620</v>
      </c>
      <c r="P91" s="66">
        <v>2111569</v>
      </c>
      <c r="Q91" s="66">
        <v>9296931</v>
      </c>
      <c r="R91" s="67">
        <v>1055939</v>
      </c>
      <c r="S91" s="95">
        <f t="shared" si="28"/>
        <v>12219.725130890052</v>
      </c>
      <c r="T91" s="96">
        <f t="shared" si="29"/>
        <v>3325.605493133583</v>
      </c>
      <c r="U91" s="96">
        <f t="shared" si="30"/>
        <v>691.18461538461543</v>
      </c>
      <c r="V91" s="96">
        <f t="shared" si="31"/>
        <v>3222.5064124783362</v>
      </c>
      <c r="W91" s="86">
        <f t="shared" si="32"/>
        <v>2933.1638888888888</v>
      </c>
      <c r="X91" s="99">
        <f t="shared" si="33"/>
        <v>9.4629409433214431E-3</v>
      </c>
      <c r="Y91" s="100">
        <f t="shared" si="34"/>
        <v>3.9684898929845419E-2</v>
      </c>
      <c r="Z91" s="100">
        <f t="shared" si="35"/>
        <v>7.5678755449861274E-2</v>
      </c>
      <c r="AA91" s="100">
        <f t="shared" si="36"/>
        <v>7.1467499009116128E-2</v>
      </c>
      <c r="AB91" s="101">
        <f t="shared" si="37"/>
        <v>8.9179548156956001E-3</v>
      </c>
      <c r="AC91" s="99">
        <f t="shared" si="38"/>
        <v>1.0585697845416794E-2</v>
      </c>
      <c r="AD91" s="100">
        <f t="shared" si="39"/>
        <v>4.1948796758068237E-2</v>
      </c>
      <c r="AE91" s="100">
        <f t="shared" si="40"/>
        <v>7.874591072403829E-2</v>
      </c>
      <c r="AF91" s="100">
        <f t="shared" si="41"/>
        <v>7.4454876823973865E-2</v>
      </c>
      <c r="AG91" s="101">
        <f t="shared" si="42"/>
        <v>1.0008201419323778E-2</v>
      </c>
      <c r="AH91" s="95">
        <f t="shared" si="43"/>
        <v>115.63453725723345</v>
      </c>
      <c r="AI91" s="96">
        <f t="shared" si="44"/>
        <v>131.97631787554499</v>
      </c>
      <c r="AJ91" s="96">
        <f t="shared" si="45"/>
        <v>52.307991478398733</v>
      </c>
      <c r="AK91" s="96">
        <f t="shared" si="46"/>
        <v>230.30447384066588</v>
      </c>
      <c r="AL91" s="86">
        <f t="shared" si="47"/>
        <v>26.157823028141102</v>
      </c>
      <c r="AM91" s="95">
        <f t="shared" si="55"/>
        <v>116.01792784307949</v>
      </c>
      <c r="AN91" s="96">
        <f t="shared" si="48"/>
        <v>132.41389023954858</v>
      </c>
      <c r="AO91" s="96">
        <f t="shared" si="49"/>
        <v>52.481420559130221</v>
      </c>
      <c r="AP91" s="96">
        <f t="shared" si="50"/>
        <v>231.06805684314133</v>
      </c>
      <c r="AQ91" s="86">
        <f t="shared" si="51"/>
        <v>26.244550258024915</v>
      </c>
    </row>
    <row r="92" spans="1:43">
      <c r="A92" s="129" t="str">
        <f t="shared" si="52"/>
        <v>2009_4</v>
      </c>
      <c r="B92" s="57">
        <v>2009</v>
      </c>
      <c r="C92" s="57">
        <v>4</v>
      </c>
      <c r="D92" s="81" t="str">
        <f t="shared" si="53"/>
        <v>SML_Personal</v>
      </c>
      <c r="E92" s="68" t="s">
        <v>12</v>
      </c>
      <c r="F92" s="69" t="s">
        <v>13</v>
      </c>
      <c r="G92" s="84">
        <f t="shared" si="54"/>
        <v>63388</v>
      </c>
      <c r="H92" s="70">
        <v>15847</v>
      </c>
      <c r="I92" s="65">
        <v>109</v>
      </c>
      <c r="J92" s="66">
        <v>1735</v>
      </c>
      <c r="K92" s="66">
        <v>984</v>
      </c>
      <c r="L92" s="66">
        <v>2453</v>
      </c>
      <c r="M92" s="67">
        <v>490</v>
      </c>
      <c r="N92" s="65">
        <v>1351880</v>
      </c>
      <c r="O92" s="66">
        <v>2807534</v>
      </c>
      <c r="P92" s="66">
        <v>1462579</v>
      </c>
      <c r="Q92" s="66">
        <v>3949204</v>
      </c>
      <c r="R92" s="67">
        <v>1308199</v>
      </c>
      <c r="S92" s="95">
        <f t="shared" si="28"/>
        <v>12402.56880733945</v>
      </c>
      <c r="T92" s="96">
        <f t="shared" si="29"/>
        <v>1618.1752161383286</v>
      </c>
      <c r="U92" s="96">
        <f t="shared" si="30"/>
        <v>1486.3607723577236</v>
      </c>
      <c r="V92" s="96">
        <f t="shared" si="31"/>
        <v>1609.9486343253159</v>
      </c>
      <c r="W92" s="86">
        <f t="shared" si="32"/>
        <v>2669.7938775510206</v>
      </c>
      <c r="X92" s="99">
        <f t="shared" si="33"/>
        <v>1.7195683725626301E-3</v>
      </c>
      <c r="Y92" s="100">
        <f t="shared" si="34"/>
        <v>2.7371111251340948E-2</v>
      </c>
      <c r="Z92" s="100">
        <f t="shared" si="35"/>
        <v>1.5523442922950716E-2</v>
      </c>
      <c r="AA92" s="100">
        <f t="shared" si="36"/>
        <v>3.8698176310973685E-2</v>
      </c>
      <c r="AB92" s="101">
        <f t="shared" si="37"/>
        <v>7.7301697482173278E-3</v>
      </c>
      <c r="AC92" s="99">
        <f t="shared" si="38"/>
        <v>2.1030004122309818E-3</v>
      </c>
      <c r="AD92" s="100">
        <f t="shared" si="39"/>
        <v>2.888109472362653E-2</v>
      </c>
      <c r="AE92" s="100">
        <f t="shared" si="40"/>
        <v>1.6667503736710203E-2</v>
      </c>
      <c r="AF92" s="100">
        <f t="shared" si="41"/>
        <v>4.0483132368370547E-2</v>
      </c>
      <c r="AG92" s="101">
        <f t="shared" si="42"/>
        <v>8.5406861453369721E-3</v>
      </c>
      <c r="AH92" s="95">
        <f t="shared" si="43"/>
        <v>21.327065059632737</v>
      </c>
      <c r="AI92" s="96">
        <f t="shared" si="44"/>
        <v>44.291253865084876</v>
      </c>
      <c r="AJ92" s="96">
        <f t="shared" si="45"/>
        <v>23.073436612608063</v>
      </c>
      <c r="AK92" s="96">
        <f t="shared" si="46"/>
        <v>62.302076102732379</v>
      </c>
      <c r="AL92" s="86">
        <f t="shared" si="47"/>
        <v>20.637959866220736</v>
      </c>
      <c r="AM92" s="95">
        <f t="shared" si="55"/>
        <v>21.397775732771855</v>
      </c>
      <c r="AN92" s="96">
        <f t="shared" si="48"/>
        <v>44.438103155703097</v>
      </c>
      <c r="AO92" s="96">
        <f t="shared" si="49"/>
        <v>23.149937445233103</v>
      </c>
      <c r="AP92" s="96">
        <f t="shared" si="50"/>
        <v>62.508640940738488</v>
      </c>
      <c r="AQ92" s="86">
        <f t="shared" si="51"/>
        <v>20.706385785599618</v>
      </c>
    </row>
    <row r="93" spans="1:43">
      <c r="A93" s="129" t="str">
        <f t="shared" si="52"/>
        <v>2009_4</v>
      </c>
      <c r="B93" s="57">
        <v>2009</v>
      </c>
      <c r="C93" s="57">
        <v>4</v>
      </c>
      <c r="D93" s="81" t="str">
        <f t="shared" si="53"/>
        <v>LSL_Personal</v>
      </c>
      <c r="E93" s="68" t="s">
        <v>14</v>
      </c>
      <c r="F93" s="69" t="s">
        <v>13</v>
      </c>
      <c r="G93" s="84">
        <f t="shared" si="54"/>
        <v>18668</v>
      </c>
      <c r="H93" s="70">
        <v>4667</v>
      </c>
      <c r="I93" s="65">
        <v>17</v>
      </c>
      <c r="J93" s="66">
        <v>353</v>
      </c>
      <c r="K93" s="66">
        <v>996</v>
      </c>
      <c r="L93" s="66">
        <v>479</v>
      </c>
      <c r="M93" s="67">
        <v>97</v>
      </c>
      <c r="N93" s="65">
        <v>363130</v>
      </c>
      <c r="O93" s="66">
        <v>1005074</v>
      </c>
      <c r="P93" s="66">
        <v>1437162</v>
      </c>
      <c r="Q93" s="66">
        <v>1518375</v>
      </c>
      <c r="R93" s="67">
        <v>503591</v>
      </c>
      <c r="S93" s="95">
        <f t="shared" si="28"/>
        <v>21360.588235294119</v>
      </c>
      <c r="T93" s="96">
        <f t="shared" si="29"/>
        <v>2847.2351274787534</v>
      </c>
      <c r="U93" s="96">
        <f t="shared" si="30"/>
        <v>1442.933734939759</v>
      </c>
      <c r="V93" s="96">
        <f t="shared" si="31"/>
        <v>3169.8851774530272</v>
      </c>
      <c r="W93" s="86">
        <f t="shared" si="32"/>
        <v>5191.6597938144332</v>
      </c>
      <c r="X93" s="99">
        <f t="shared" si="33"/>
        <v>9.1064923934004716E-4</v>
      </c>
      <c r="Y93" s="100">
        <f t="shared" si="34"/>
        <v>1.8909363616884507E-2</v>
      </c>
      <c r="Z93" s="100">
        <f t="shared" si="35"/>
        <v>5.3353331904863938E-2</v>
      </c>
      <c r="AA93" s="100">
        <f t="shared" si="36"/>
        <v>2.5658881508463682E-2</v>
      </c>
      <c r="AB93" s="101">
        <f t="shared" si="37"/>
        <v>5.1960574244696803E-3</v>
      </c>
      <c r="AC93" s="99">
        <f t="shared" si="38"/>
        <v>1.4250300451248883E-3</v>
      </c>
      <c r="AD93" s="100">
        <f t="shared" si="39"/>
        <v>2.1232100664079715E-2</v>
      </c>
      <c r="AE93" s="100">
        <f t="shared" si="40"/>
        <v>5.7185828285198283E-2</v>
      </c>
      <c r="AF93" s="100">
        <f t="shared" si="41"/>
        <v>2.8355263394199436E-2</v>
      </c>
      <c r="AG93" s="101">
        <f t="shared" si="42"/>
        <v>6.4221203067510464E-3</v>
      </c>
      <c r="AH93" s="95">
        <f t="shared" si="43"/>
        <v>19.452003428326549</v>
      </c>
      <c r="AI93" s="96">
        <f t="shared" si="44"/>
        <v>53.839404328262269</v>
      </c>
      <c r="AJ93" s="96">
        <f t="shared" si="45"/>
        <v>76.985322476965933</v>
      </c>
      <c r="AK93" s="96">
        <f t="shared" si="46"/>
        <v>81.335708163702591</v>
      </c>
      <c r="AL93" s="86">
        <f t="shared" si="47"/>
        <v>26.976162416970215</v>
      </c>
      <c r="AM93" s="95">
        <f t="shared" si="55"/>
        <v>19.516497265264515</v>
      </c>
      <c r="AN93" s="96">
        <f t="shared" si="48"/>
        <v>54.01791086494773</v>
      </c>
      <c r="AO93" s="96">
        <f t="shared" si="49"/>
        <v>77.240570161490609</v>
      </c>
      <c r="AP93" s="96">
        <f t="shared" si="50"/>
        <v>81.605379712901737</v>
      </c>
      <c r="AQ93" s="86">
        <f t="shared" si="51"/>
        <v>27.06560288136982</v>
      </c>
    </row>
    <row r="94" spans="1:43">
      <c r="A94" s="129" t="str">
        <f t="shared" si="52"/>
        <v>2009_4</v>
      </c>
      <c r="B94" s="57">
        <v>2009</v>
      </c>
      <c r="C94" s="57">
        <v>4</v>
      </c>
      <c r="D94" s="81" t="str">
        <f t="shared" si="53"/>
        <v>MYA_Personal</v>
      </c>
      <c r="E94" s="68" t="s">
        <v>15</v>
      </c>
      <c r="F94" s="69" t="s">
        <v>13</v>
      </c>
      <c r="G94" s="84">
        <f t="shared" si="54"/>
        <v>17812</v>
      </c>
      <c r="H94" s="70">
        <v>4453</v>
      </c>
      <c r="I94" s="65">
        <v>79</v>
      </c>
      <c r="J94" s="66">
        <v>540</v>
      </c>
      <c r="K94" s="66">
        <v>246</v>
      </c>
      <c r="L94" s="66">
        <v>1216</v>
      </c>
      <c r="M94" s="67">
        <v>99</v>
      </c>
      <c r="N94" s="65">
        <v>822582</v>
      </c>
      <c r="O94" s="66">
        <v>1723586</v>
      </c>
      <c r="P94" s="66">
        <v>235788</v>
      </c>
      <c r="Q94" s="66">
        <v>3585179</v>
      </c>
      <c r="R94" s="67">
        <v>417668</v>
      </c>
      <c r="S94" s="95">
        <f t="shared" si="28"/>
        <v>10412.430379746835</v>
      </c>
      <c r="T94" s="96">
        <f t="shared" si="29"/>
        <v>3191.8259259259257</v>
      </c>
      <c r="U94" s="96">
        <f t="shared" si="30"/>
        <v>958.48780487804879</v>
      </c>
      <c r="V94" s="96">
        <f t="shared" si="31"/>
        <v>2948.3379934210525</v>
      </c>
      <c r="W94" s="86">
        <f t="shared" si="32"/>
        <v>4218.8686868686873</v>
      </c>
      <c r="X94" s="99">
        <f t="shared" si="33"/>
        <v>4.4352122164832697E-3</v>
      </c>
      <c r="Y94" s="100">
        <f t="shared" si="34"/>
        <v>3.0316640467100833E-2</v>
      </c>
      <c r="Z94" s="100">
        <f t="shared" si="35"/>
        <v>1.3810913990568156E-2</v>
      </c>
      <c r="AA94" s="100">
        <f t="shared" si="36"/>
        <v>6.8268582977767792E-2</v>
      </c>
      <c r="AB94" s="101">
        <f t="shared" si="37"/>
        <v>5.5580507523018191E-3</v>
      </c>
      <c r="AC94" s="99">
        <f t="shared" si="38"/>
        <v>5.595301844745936E-3</v>
      </c>
      <c r="AD94" s="100">
        <f t="shared" si="39"/>
        <v>3.3309973827756835E-2</v>
      </c>
      <c r="AE94" s="100">
        <f t="shared" si="40"/>
        <v>1.584838240135026E-2</v>
      </c>
      <c r="AF94" s="100">
        <f t="shared" si="41"/>
        <v>7.2671650969917068E-2</v>
      </c>
      <c r="AG94" s="101">
        <f t="shared" si="42"/>
        <v>6.8559785982395165E-3</v>
      </c>
      <c r="AH94" s="95">
        <f t="shared" si="43"/>
        <v>46.181338423534697</v>
      </c>
      <c r="AI94" s="96">
        <f t="shared" si="44"/>
        <v>96.765439029867508</v>
      </c>
      <c r="AJ94" s="96">
        <f t="shared" si="45"/>
        <v>13.237592634179205</v>
      </c>
      <c r="AK94" s="96">
        <f t="shared" si="46"/>
        <v>201.27885695037054</v>
      </c>
      <c r="AL94" s="86">
        <f t="shared" si="47"/>
        <v>23.448686278913094</v>
      </c>
      <c r="AM94" s="95">
        <f t="shared" si="55"/>
        <v>46.33445435942474</v>
      </c>
      <c r="AN94" s="96">
        <f t="shared" si="48"/>
        <v>97.086268422532285</v>
      </c>
      <c r="AO94" s="96">
        <f t="shared" si="49"/>
        <v>13.281482362244786</v>
      </c>
      <c r="AP94" s="96">
        <f t="shared" si="50"/>
        <v>201.94620444632636</v>
      </c>
      <c r="AQ94" s="86">
        <f t="shared" si="51"/>
        <v>23.526431265688057</v>
      </c>
    </row>
    <row r="95" spans="1:43">
      <c r="A95" s="129" t="str">
        <f t="shared" si="52"/>
        <v>2009_4</v>
      </c>
      <c r="B95" s="57">
        <v>2009</v>
      </c>
      <c r="C95" s="57">
        <v>4</v>
      </c>
      <c r="D95" s="81" t="str">
        <f t="shared" si="53"/>
        <v>SMA_Personal</v>
      </c>
      <c r="E95" s="68" t="s">
        <v>16</v>
      </c>
      <c r="F95" s="69" t="s">
        <v>13</v>
      </c>
      <c r="G95" s="84">
        <f t="shared" si="54"/>
        <v>69680</v>
      </c>
      <c r="H95" s="70">
        <v>17420</v>
      </c>
      <c r="I95" s="65">
        <v>94</v>
      </c>
      <c r="J95" s="66">
        <v>1542</v>
      </c>
      <c r="K95" s="66">
        <v>2451</v>
      </c>
      <c r="L95" s="66">
        <v>1871</v>
      </c>
      <c r="M95" s="67">
        <v>251</v>
      </c>
      <c r="N95" s="65">
        <v>1695645</v>
      </c>
      <c r="O95" s="66">
        <v>5617867</v>
      </c>
      <c r="P95" s="66">
        <v>2061813</v>
      </c>
      <c r="Q95" s="66">
        <v>5643077</v>
      </c>
      <c r="R95" s="67">
        <v>1105899</v>
      </c>
      <c r="S95" s="95">
        <f t="shared" si="28"/>
        <v>18038.776595744679</v>
      </c>
      <c r="T95" s="96">
        <f t="shared" si="29"/>
        <v>3643.2341115434501</v>
      </c>
      <c r="U95" s="96">
        <f t="shared" si="30"/>
        <v>841.21297429620563</v>
      </c>
      <c r="V95" s="96">
        <f t="shared" si="31"/>
        <v>3016.075360769642</v>
      </c>
      <c r="W95" s="86">
        <f t="shared" si="32"/>
        <v>4405.972111553785</v>
      </c>
      <c r="X95" s="99">
        <f t="shared" si="33"/>
        <v>1.3490241102181401E-3</v>
      </c>
      <c r="Y95" s="100">
        <f t="shared" si="34"/>
        <v>2.2129735935706087E-2</v>
      </c>
      <c r="Z95" s="100">
        <f t="shared" si="35"/>
        <v>3.517508610792193E-2</v>
      </c>
      <c r="AA95" s="100">
        <f t="shared" si="36"/>
        <v>2.6851320321469575E-2</v>
      </c>
      <c r="AB95" s="101">
        <f t="shared" si="37"/>
        <v>3.6021814006888635E-3</v>
      </c>
      <c r="AC95" s="99">
        <f t="shared" si="38"/>
        <v>1.6730043863228581E-3</v>
      </c>
      <c r="AD95" s="100">
        <f t="shared" si="39"/>
        <v>2.3428201946531182E-2</v>
      </c>
      <c r="AE95" s="100">
        <f t="shared" si="40"/>
        <v>3.680117277672889E-2</v>
      </c>
      <c r="AF95" s="100">
        <f t="shared" si="41"/>
        <v>2.8278157022298734E-2</v>
      </c>
      <c r="AG95" s="101">
        <f t="shared" si="42"/>
        <v>4.1309930622347637E-3</v>
      </c>
      <c r="AH95" s="95">
        <f t="shared" si="43"/>
        <v>24.334744546498278</v>
      </c>
      <c r="AI95" s="96">
        <f t="shared" si="44"/>
        <v>80.623808840413318</v>
      </c>
      <c r="AJ95" s="96">
        <f t="shared" si="45"/>
        <v>29.58973880597015</v>
      </c>
      <c r="AK95" s="96">
        <f t="shared" si="46"/>
        <v>80.985605625717568</v>
      </c>
      <c r="AL95" s="86">
        <f t="shared" si="47"/>
        <v>15.871110792192882</v>
      </c>
      <c r="AM95" s="95">
        <f t="shared" si="55"/>
        <v>24.415427292236618</v>
      </c>
      <c r="AN95" s="96">
        <f t="shared" si="48"/>
        <v>80.891120061071419</v>
      </c>
      <c r="AO95" s="96">
        <f t="shared" si="49"/>
        <v>29.687844679569285</v>
      </c>
      <c r="AP95" s="96">
        <f t="shared" si="50"/>
        <v>81.254116397000985</v>
      </c>
      <c r="AQ95" s="86">
        <f t="shared" si="51"/>
        <v>15.923732047130846</v>
      </c>
    </row>
    <row r="96" spans="1:43">
      <c r="A96" s="129" t="str">
        <f t="shared" si="52"/>
        <v>2009_4</v>
      </c>
      <c r="B96" s="57">
        <v>2009</v>
      </c>
      <c r="C96" s="57">
        <v>4</v>
      </c>
      <c r="D96" s="81" t="str">
        <f t="shared" si="53"/>
        <v>MSL_Personal</v>
      </c>
      <c r="E96" s="68" t="s">
        <v>17</v>
      </c>
      <c r="F96" s="69" t="s">
        <v>13</v>
      </c>
      <c r="G96" s="84">
        <f t="shared" si="54"/>
        <v>57708</v>
      </c>
      <c r="H96" s="70">
        <v>14427</v>
      </c>
      <c r="I96" s="65">
        <v>134</v>
      </c>
      <c r="J96" s="66">
        <v>1255</v>
      </c>
      <c r="K96" s="66">
        <v>2346</v>
      </c>
      <c r="L96" s="66">
        <v>1714</v>
      </c>
      <c r="M96" s="67">
        <v>433</v>
      </c>
      <c r="N96" s="65">
        <v>2687525</v>
      </c>
      <c r="O96" s="66">
        <v>3866202</v>
      </c>
      <c r="P96" s="66">
        <v>3714168</v>
      </c>
      <c r="Q96" s="66">
        <v>5703367</v>
      </c>
      <c r="R96" s="67">
        <v>1107216</v>
      </c>
      <c r="S96" s="95">
        <f t="shared" si="28"/>
        <v>20056.156716417911</v>
      </c>
      <c r="T96" s="96">
        <f t="shared" si="29"/>
        <v>3080.6390438247013</v>
      </c>
      <c r="U96" s="96">
        <f t="shared" si="30"/>
        <v>1583.1918158567776</v>
      </c>
      <c r="V96" s="96">
        <f t="shared" si="31"/>
        <v>3327.5186697782965</v>
      </c>
      <c r="W96" s="86">
        <f t="shared" si="32"/>
        <v>2557.0808314087758</v>
      </c>
      <c r="X96" s="99">
        <f t="shared" si="33"/>
        <v>2.322035073126776E-3</v>
      </c>
      <c r="Y96" s="100">
        <f t="shared" si="34"/>
        <v>2.1747418035627644E-2</v>
      </c>
      <c r="Z96" s="100">
        <f t="shared" si="35"/>
        <v>4.065294239966729E-2</v>
      </c>
      <c r="AA96" s="100">
        <f t="shared" si="36"/>
        <v>2.9701254592084288E-2</v>
      </c>
      <c r="AB96" s="101">
        <f t="shared" si="37"/>
        <v>7.5032924377902545E-3</v>
      </c>
      <c r="AC96" s="99">
        <f t="shared" si="38"/>
        <v>2.7888744570472683E-3</v>
      </c>
      <c r="AD96" s="100">
        <f t="shared" si="39"/>
        <v>2.3162127510657989E-2</v>
      </c>
      <c r="AE96" s="100">
        <f t="shared" si="40"/>
        <v>4.256839661557469E-2</v>
      </c>
      <c r="AF96" s="100">
        <f t="shared" si="41"/>
        <v>3.1347816414818062E-2</v>
      </c>
      <c r="AG96" s="101">
        <f t="shared" si="42"/>
        <v>8.3402980759383419E-3</v>
      </c>
      <c r="AH96" s="95">
        <f t="shared" si="43"/>
        <v>46.571099327649549</v>
      </c>
      <c r="AI96" s="96">
        <f t="shared" si="44"/>
        <v>66.995945102931998</v>
      </c>
      <c r="AJ96" s="96">
        <f t="shared" si="45"/>
        <v>64.361405697650241</v>
      </c>
      <c r="AK96" s="96">
        <f t="shared" si="46"/>
        <v>98.831479170998819</v>
      </c>
      <c r="AL96" s="86">
        <f t="shared" si="47"/>
        <v>19.186525265127884</v>
      </c>
      <c r="AM96" s="95">
        <f t="shared" si="55"/>
        <v>46.725507530235276</v>
      </c>
      <c r="AN96" s="96">
        <f t="shared" si="48"/>
        <v>67.21807263724456</v>
      </c>
      <c r="AO96" s="96">
        <f t="shared" si="49"/>
        <v>64.574798319107316</v>
      </c>
      <c r="AP96" s="96">
        <f t="shared" si="50"/>
        <v>99.15915859617877</v>
      </c>
      <c r="AQ96" s="86">
        <f t="shared" si="51"/>
        <v>19.250138899395161</v>
      </c>
    </row>
    <row r="97" spans="1:43">
      <c r="A97" s="129" t="str">
        <f t="shared" si="52"/>
        <v>2009_4</v>
      </c>
      <c r="B97" s="57">
        <v>2009</v>
      </c>
      <c r="C97" s="57">
        <v>4</v>
      </c>
      <c r="D97" s="81" t="str">
        <f t="shared" si="53"/>
        <v>LYL_Personal</v>
      </c>
      <c r="E97" s="68" t="s">
        <v>18</v>
      </c>
      <c r="F97" s="69" t="s">
        <v>13</v>
      </c>
      <c r="G97" s="84">
        <f t="shared" si="54"/>
        <v>13172</v>
      </c>
      <c r="H97" s="70">
        <v>3293</v>
      </c>
      <c r="I97" s="65">
        <v>66</v>
      </c>
      <c r="J97" s="66">
        <v>288</v>
      </c>
      <c r="K97" s="66">
        <v>591</v>
      </c>
      <c r="L97" s="66">
        <v>378</v>
      </c>
      <c r="M97" s="67">
        <v>135</v>
      </c>
      <c r="N97" s="65">
        <v>1304939</v>
      </c>
      <c r="O97" s="66">
        <v>862711</v>
      </c>
      <c r="P97" s="66">
        <v>895186</v>
      </c>
      <c r="Q97" s="66">
        <v>1305084</v>
      </c>
      <c r="R97" s="67">
        <v>666977</v>
      </c>
      <c r="S97" s="95">
        <f t="shared" si="28"/>
        <v>19771.803030303032</v>
      </c>
      <c r="T97" s="96">
        <f t="shared" si="29"/>
        <v>2995.5243055555557</v>
      </c>
      <c r="U97" s="96">
        <f t="shared" si="30"/>
        <v>1514.6971235194585</v>
      </c>
      <c r="V97" s="96">
        <f t="shared" si="31"/>
        <v>3452.6031746031745</v>
      </c>
      <c r="W97" s="86">
        <f t="shared" si="32"/>
        <v>4940.5703703703703</v>
      </c>
      <c r="X97" s="99">
        <f t="shared" si="33"/>
        <v>5.010628606134224E-3</v>
      </c>
      <c r="Y97" s="100">
        <f t="shared" si="34"/>
        <v>2.1864561190403888E-2</v>
      </c>
      <c r="Z97" s="100">
        <f t="shared" si="35"/>
        <v>4.4867901609474646E-2</v>
      </c>
      <c r="AA97" s="100">
        <f t="shared" si="36"/>
        <v>2.8697236562405103E-2</v>
      </c>
      <c r="AB97" s="101">
        <f t="shared" si="37"/>
        <v>1.0249013058001822E-2</v>
      </c>
      <c r="AC97" s="99">
        <f t="shared" si="38"/>
        <v>6.4440879752807306E-3</v>
      </c>
      <c r="AD97" s="100">
        <f t="shared" si="39"/>
        <v>2.4833491065908164E-2</v>
      </c>
      <c r="AE97" s="100">
        <f t="shared" si="40"/>
        <v>4.9070613895270468E-2</v>
      </c>
      <c r="AF97" s="100">
        <f t="shared" si="41"/>
        <v>3.2086672353143227E-2</v>
      </c>
      <c r="AG97" s="101">
        <f t="shared" si="42"/>
        <v>1.2293734046748727E-2</v>
      </c>
      <c r="AH97" s="95">
        <f t="shared" si="43"/>
        <v>99.069161858487703</v>
      </c>
      <c r="AI97" s="96">
        <f t="shared" si="44"/>
        <v>65.495824476161559</v>
      </c>
      <c r="AJ97" s="96">
        <f t="shared" si="45"/>
        <v>67.961281506225333</v>
      </c>
      <c r="AK97" s="96">
        <f t="shared" si="46"/>
        <v>99.080170057698155</v>
      </c>
      <c r="AL97" s="86">
        <f t="shared" si="47"/>
        <v>50.635970239902825</v>
      </c>
      <c r="AM97" s="95">
        <f t="shared" si="55"/>
        <v>99.397629329410421</v>
      </c>
      <c r="AN97" s="96">
        <f t="shared" si="48"/>
        <v>65.712978305043379</v>
      </c>
      <c r="AO97" s="96">
        <f t="shared" si="49"/>
        <v>68.186609649092873</v>
      </c>
      <c r="AP97" s="96">
        <f t="shared" si="50"/>
        <v>99.408674026712575</v>
      </c>
      <c r="AQ97" s="86">
        <f t="shared" si="51"/>
        <v>50.803855672366431</v>
      </c>
    </row>
    <row r="98" spans="1:43">
      <c r="A98" s="129" t="str">
        <f t="shared" si="52"/>
        <v>2009_4</v>
      </c>
      <c r="B98" s="57">
        <v>2009</v>
      </c>
      <c r="C98" s="57">
        <v>4</v>
      </c>
      <c r="D98" s="81" t="str">
        <f t="shared" si="53"/>
        <v>LSA_Personal</v>
      </c>
      <c r="E98" s="68" t="s">
        <v>19</v>
      </c>
      <c r="F98" s="69" t="s">
        <v>13</v>
      </c>
      <c r="G98" s="84">
        <f t="shared" si="54"/>
        <v>86376</v>
      </c>
      <c r="H98" s="70">
        <v>21594</v>
      </c>
      <c r="I98" s="65">
        <v>298</v>
      </c>
      <c r="J98" s="66">
        <v>2429</v>
      </c>
      <c r="K98" s="66">
        <v>2080</v>
      </c>
      <c r="L98" s="66">
        <v>3868</v>
      </c>
      <c r="M98" s="67">
        <v>862</v>
      </c>
      <c r="N98" s="65">
        <v>7565570</v>
      </c>
      <c r="O98" s="66">
        <v>6154727</v>
      </c>
      <c r="P98" s="66">
        <v>3588717</v>
      </c>
      <c r="Q98" s="66">
        <v>9439504</v>
      </c>
      <c r="R98" s="67">
        <v>6651797</v>
      </c>
      <c r="S98" s="95">
        <f t="shared" si="28"/>
        <v>25387.818791946309</v>
      </c>
      <c r="T98" s="96">
        <f t="shared" si="29"/>
        <v>2533.8522025524908</v>
      </c>
      <c r="U98" s="96">
        <f t="shared" si="30"/>
        <v>1725.3447115384615</v>
      </c>
      <c r="V98" s="96">
        <f t="shared" si="31"/>
        <v>2440.4095139607034</v>
      </c>
      <c r="W98" s="86">
        <f t="shared" si="32"/>
        <v>7716.701856148492</v>
      </c>
      <c r="X98" s="99">
        <f t="shared" si="33"/>
        <v>3.4500324164119661E-3</v>
      </c>
      <c r="Y98" s="100">
        <f t="shared" si="34"/>
        <v>2.8121237380753915E-2</v>
      </c>
      <c r="Z98" s="100">
        <f t="shared" si="35"/>
        <v>2.4080763174956006E-2</v>
      </c>
      <c r="AA98" s="100">
        <f t="shared" si="36"/>
        <v>4.4780957673427803E-2</v>
      </c>
      <c r="AB98" s="101">
        <f t="shared" si="37"/>
        <v>9.9796239696211906E-3</v>
      </c>
      <c r="AC98" s="99">
        <f t="shared" si="38"/>
        <v>3.9148906251379855E-3</v>
      </c>
      <c r="AD98" s="100">
        <f t="shared" si="39"/>
        <v>2.9431875020353212E-2</v>
      </c>
      <c r="AE98" s="100">
        <f t="shared" si="40"/>
        <v>2.5296113382481302E-2</v>
      </c>
      <c r="AF98" s="100">
        <f t="shared" si="41"/>
        <v>4.6420631828010164E-2</v>
      </c>
      <c r="AG98" s="101">
        <f t="shared" si="42"/>
        <v>1.0767646314056739E-2</v>
      </c>
      <c r="AH98" s="95">
        <f t="shared" si="43"/>
        <v>87.588797814207652</v>
      </c>
      <c r="AI98" s="96">
        <f t="shared" si="44"/>
        <v>71.255059275724733</v>
      </c>
      <c r="AJ98" s="96">
        <f t="shared" si="45"/>
        <v>41.547617393720479</v>
      </c>
      <c r="AK98" s="96">
        <f t="shared" si="46"/>
        <v>109.28387515050477</v>
      </c>
      <c r="AL98" s="86">
        <f t="shared" si="47"/>
        <v>77.009782810039823</v>
      </c>
      <c r="AM98" s="95">
        <f t="shared" si="55"/>
        <v>87.879201713458258</v>
      </c>
      <c r="AN98" s="96">
        <f t="shared" si="48"/>
        <v>71.491308060630956</v>
      </c>
      <c r="AO98" s="96">
        <f t="shared" si="49"/>
        <v>41.685370056124889</v>
      </c>
      <c r="AP98" s="96">
        <f t="shared" si="50"/>
        <v>109.64620988121133</v>
      </c>
      <c r="AQ98" s="86">
        <f t="shared" si="51"/>
        <v>77.265111593703637</v>
      </c>
    </row>
    <row r="99" spans="1:43">
      <c r="A99" s="129" t="str">
        <f t="shared" si="52"/>
        <v>2009_4</v>
      </c>
      <c r="B99" s="57">
        <v>2009</v>
      </c>
      <c r="C99" s="57">
        <v>4</v>
      </c>
      <c r="D99" s="81" t="str">
        <f t="shared" si="53"/>
        <v>LMA_Personal</v>
      </c>
      <c r="E99" s="68" t="s">
        <v>20</v>
      </c>
      <c r="F99" s="69" t="s">
        <v>13</v>
      </c>
      <c r="G99" s="84">
        <f t="shared" si="54"/>
        <v>105564</v>
      </c>
      <c r="H99" s="70">
        <v>26391</v>
      </c>
      <c r="I99" s="65">
        <v>736</v>
      </c>
      <c r="J99" s="66">
        <v>2439</v>
      </c>
      <c r="K99" s="66">
        <v>7537</v>
      </c>
      <c r="L99" s="66">
        <v>4529</v>
      </c>
      <c r="M99" s="67">
        <v>570</v>
      </c>
      <c r="N99" s="65">
        <v>11491760</v>
      </c>
      <c r="O99" s="66">
        <v>5714038</v>
      </c>
      <c r="P99" s="66">
        <v>6643243</v>
      </c>
      <c r="Q99" s="66">
        <v>13967931</v>
      </c>
      <c r="R99" s="67">
        <v>2426614</v>
      </c>
      <c r="S99" s="95">
        <f t="shared" si="28"/>
        <v>15613.804347826086</v>
      </c>
      <c r="T99" s="96">
        <f t="shared" si="29"/>
        <v>2342.7790077900777</v>
      </c>
      <c r="U99" s="96">
        <f t="shared" si="30"/>
        <v>881.41740745654772</v>
      </c>
      <c r="V99" s="96">
        <f t="shared" si="31"/>
        <v>3084.1092956502539</v>
      </c>
      <c r="W99" s="86">
        <f t="shared" si="32"/>
        <v>4257.2175438596487</v>
      </c>
      <c r="X99" s="99">
        <f t="shared" si="33"/>
        <v>6.9720738130423249E-3</v>
      </c>
      <c r="Y99" s="100">
        <f t="shared" si="34"/>
        <v>2.3104467432079119E-2</v>
      </c>
      <c r="Z99" s="100">
        <f t="shared" si="35"/>
        <v>7.1397446099048911E-2</v>
      </c>
      <c r="AA99" s="100">
        <f t="shared" si="36"/>
        <v>4.2902883558788983E-2</v>
      </c>
      <c r="AB99" s="101">
        <f t="shared" si="37"/>
        <v>5.3995680345572351E-3</v>
      </c>
      <c r="AC99" s="99">
        <f t="shared" si="38"/>
        <v>7.5687788737931723E-3</v>
      </c>
      <c r="AD99" s="100">
        <f t="shared" si="39"/>
        <v>2.4181850249475577E-2</v>
      </c>
      <c r="AE99" s="100">
        <f t="shared" si="40"/>
        <v>7.3243967211248109E-2</v>
      </c>
      <c r="AF99" s="100">
        <f t="shared" si="41"/>
        <v>4.4356063007250549E-2</v>
      </c>
      <c r="AG99" s="101">
        <f t="shared" si="42"/>
        <v>5.9251032617912329E-3</v>
      </c>
      <c r="AH99" s="95">
        <f t="shared" si="43"/>
        <v>108.86059641544466</v>
      </c>
      <c r="AI99" s="96">
        <f t="shared" si="44"/>
        <v>54.128661286044483</v>
      </c>
      <c r="AJ99" s="96">
        <f t="shared" si="45"/>
        <v>62.930951839642304</v>
      </c>
      <c r="AK99" s="96">
        <f t="shared" si="46"/>
        <v>132.31718199386154</v>
      </c>
      <c r="AL99" s="86">
        <f t="shared" si="47"/>
        <v>22.987135765980828</v>
      </c>
      <c r="AM99" s="95">
        <f t="shared" si="55"/>
        <v>109.22152774984716</v>
      </c>
      <c r="AN99" s="96">
        <f t="shared" si="48"/>
        <v>54.308126864873707</v>
      </c>
      <c r="AO99" s="96">
        <f t="shared" si="49"/>
        <v>63.139601738417596</v>
      </c>
      <c r="AP99" s="96">
        <f t="shared" si="50"/>
        <v>132.75588450545871</v>
      </c>
      <c r="AQ99" s="86">
        <f t="shared" si="51"/>
        <v>23.063350464956422</v>
      </c>
    </row>
    <row r="100" spans="1:43">
      <c r="A100" s="129" t="str">
        <f t="shared" si="52"/>
        <v>2009_4</v>
      </c>
      <c r="B100" s="57">
        <v>2009</v>
      </c>
      <c r="C100" s="57">
        <v>4</v>
      </c>
      <c r="D100" s="81" t="str">
        <f t="shared" si="53"/>
        <v>SYL_Personal</v>
      </c>
      <c r="E100" s="68" t="s">
        <v>21</v>
      </c>
      <c r="F100" s="69" t="s">
        <v>13</v>
      </c>
      <c r="G100" s="84">
        <f t="shared" si="54"/>
        <v>10684</v>
      </c>
      <c r="H100" s="70">
        <v>2671</v>
      </c>
      <c r="I100" s="65">
        <v>97</v>
      </c>
      <c r="J100" s="66">
        <v>278</v>
      </c>
      <c r="K100" s="66">
        <v>387</v>
      </c>
      <c r="L100" s="66">
        <v>290</v>
      </c>
      <c r="M100" s="67">
        <v>155</v>
      </c>
      <c r="N100" s="65">
        <v>1097924</v>
      </c>
      <c r="O100" s="66">
        <v>738271</v>
      </c>
      <c r="P100" s="66">
        <v>360066</v>
      </c>
      <c r="Q100" s="66">
        <v>885182</v>
      </c>
      <c r="R100" s="67">
        <v>521605</v>
      </c>
      <c r="S100" s="95">
        <f t="shared" si="28"/>
        <v>11318.804123711339</v>
      </c>
      <c r="T100" s="96">
        <f t="shared" si="29"/>
        <v>2655.6510791366904</v>
      </c>
      <c r="U100" s="96">
        <f t="shared" si="30"/>
        <v>930.40310077519382</v>
      </c>
      <c r="V100" s="96">
        <f t="shared" si="31"/>
        <v>3052.3517241379309</v>
      </c>
      <c r="W100" s="86">
        <f t="shared" si="32"/>
        <v>3365.1935483870966</v>
      </c>
      <c r="X100" s="99">
        <f t="shared" si="33"/>
        <v>9.078996630475478E-3</v>
      </c>
      <c r="Y100" s="100">
        <f t="shared" si="34"/>
        <v>2.6020217147135906E-2</v>
      </c>
      <c r="Z100" s="100">
        <f t="shared" si="35"/>
        <v>3.6222388618494944E-2</v>
      </c>
      <c r="AA100" s="100">
        <f t="shared" si="36"/>
        <v>2.7143391988019468E-2</v>
      </c>
      <c r="AB100" s="101">
        <f t="shared" si="37"/>
        <v>1.4507675028079372E-2</v>
      </c>
      <c r="AC100" s="99">
        <f t="shared" si="38"/>
        <v>1.1217093736440534E-2</v>
      </c>
      <c r="AD100" s="100">
        <f t="shared" si="39"/>
        <v>2.9608770526820018E-2</v>
      </c>
      <c r="AE100" s="100">
        <f t="shared" si="40"/>
        <v>4.0434171168178989E-2</v>
      </c>
      <c r="AF100" s="100">
        <f t="shared" si="41"/>
        <v>3.0806464005844952E-2</v>
      </c>
      <c r="AG100" s="101">
        <f t="shared" si="42"/>
        <v>1.7203020970353044E-2</v>
      </c>
      <c r="AH100" s="95">
        <f t="shared" si="43"/>
        <v>102.7633845001872</v>
      </c>
      <c r="AI100" s="96">
        <f t="shared" si="44"/>
        <v>69.100617746162484</v>
      </c>
      <c r="AJ100" s="96">
        <f t="shared" si="45"/>
        <v>33.701422688131785</v>
      </c>
      <c r="AK100" s="96">
        <f t="shared" si="46"/>
        <v>82.851179333582934</v>
      </c>
      <c r="AL100" s="86">
        <f t="shared" si="47"/>
        <v>48.821134406589294</v>
      </c>
      <c r="AM100" s="95">
        <f t="shared" si="55"/>
        <v>103.10410030293569</v>
      </c>
      <c r="AN100" s="96">
        <f t="shared" si="48"/>
        <v>69.329723400480034</v>
      </c>
      <c r="AO100" s="96">
        <f t="shared" si="49"/>
        <v>33.813161001742237</v>
      </c>
      <c r="AP100" s="96">
        <f t="shared" si="50"/>
        <v>83.125875483506348</v>
      </c>
      <c r="AQ100" s="86">
        <f t="shared" si="51"/>
        <v>48.983002683712876</v>
      </c>
    </row>
    <row r="101" spans="1:43">
      <c r="A101" s="129" t="str">
        <f t="shared" si="52"/>
        <v>2009_4</v>
      </c>
      <c r="B101" s="57">
        <v>2009</v>
      </c>
      <c r="C101" s="57">
        <v>4</v>
      </c>
      <c r="D101" s="81" t="str">
        <f t="shared" si="53"/>
        <v>MYL_Personal</v>
      </c>
      <c r="E101" s="68" t="s">
        <v>22</v>
      </c>
      <c r="F101" s="69" t="s">
        <v>13</v>
      </c>
      <c r="G101" s="84">
        <f t="shared" si="54"/>
        <v>10692</v>
      </c>
      <c r="H101" s="70">
        <v>2673</v>
      </c>
      <c r="I101" s="65">
        <v>86</v>
      </c>
      <c r="J101" s="66">
        <v>285</v>
      </c>
      <c r="K101" s="66">
        <v>533</v>
      </c>
      <c r="L101" s="66">
        <v>334</v>
      </c>
      <c r="M101" s="67">
        <v>85</v>
      </c>
      <c r="N101" s="65">
        <v>1218165</v>
      </c>
      <c r="O101" s="66">
        <v>809682</v>
      </c>
      <c r="P101" s="66">
        <v>381542</v>
      </c>
      <c r="Q101" s="66">
        <v>1055615</v>
      </c>
      <c r="R101" s="67">
        <v>354559</v>
      </c>
      <c r="S101" s="95">
        <f t="shared" si="28"/>
        <v>14164.709302325582</v>
      </c>
      <c r="T101" s="96">
        <f t="shared" si="29"/>
        <v>2840.9894736842107</v>
      </c>
      <c r="U101" s="96">
        <f t="shared" si="30"/>
        <v>715.83864915572235</v>
      </c>
      <c r="V101" s="96">
        <f t="shared" si="31"/>
        <v>3160.5239520958085</v>
      </c>
      <c r="W101" s="86">
        <f t="shared" si="32"/>
        <v>4171.2823529411762</v>
      </c>
      <c r="X101" s="99">
        <f t="shared" si="33"/>
        <v>8.043396932285821E-3</v>
      </c>
      <c r="Y101" s="100">
        <f t="shared" si="34"/>
        <v>2.6655443322109989E-2</v>
      </c>
      <c r="Z101" s="100">
        <f t="shared" si="35"/>
        <v>4.9850355405910964E-2</v>
      </c>
      <c r="AA101" s="100">
        <f t="shared" si="36"/>
        <v>3.1238309016086794E-2</v>
      </c>
      <c r="AB101" s="101">
        <f t="shared" si="37"/>
        <v>7.9498690609801723E-3</v>
      </c>
      <c r="AC101" s="99">
        <f t="shared" si="38"/>
        <v>1.0056159434418363E-2</v>
      </c>
      <c r="AD101" s="100">
        <f t="shared" si="39"/>
        <v>3.0284992650551519E-2</v>
      </c>
      <c r="AE101" s="100">
        <f t="shared" si="40"/>
        <v>5.4754424502121347E-2</v>
      </c>
      <c r="AF101" s="100">
        <f t="shared" si="41"/>
        <v>3.5158242364303205E-2</v>
      </c>
      <c r="AG101" s="101">
        <f t="shared" si="42"/>
        <v>9.9509895709676017E-3</v>
      </c>
      <c r="AH101" s="95">
        <f t="shared" si="43"/>
        <v>113.93237934904602</v>
      </c>
      <c r="AI101" s="96">
        <f t="shared" si="44"/>
        <v>75.727833894500563</v>
      </c>
      <c r="AJ101" s="96">
        <f t="shared" si="45"/>
        <v>35.684811073699962</v>
      </c>
      <c r="AK101" s="96">
        <f t="shared" si="46"/>
        <v>98.72942386831275</v>
      </c>
      <c r="AL101" s="86">
        <f t="shared" si="47"/>
        <v>33.16114852225963</v>
      </c>
      <c r="AM101" s="95">
        <f t="shared" si="55"/>
        <v>114.31012636738099</v>
      </c>
      <c r="AN101" s="96">
        <f t="shared" si="48"/>
        <v>75.978912329112873</v>
      </c>
      <c r="AO101" s="96">
        <f t="shared" si="49"/>
        <v>35.803125384872558</v>
      </c>
      <c r="AP101" s="96">
        <f t="shared" si="50"/>
        <v>99.056764925361406</v>
      </c>
      <c r="AQ101" s="86">
        <f t="shared" si="51"/>
        <v>33.271095536887231</v>
      </c>
    </row>
    <row r="102" spans="1:43">
      <c r="A102" s="129" t="str">
        <f t="shared" si="52"/>
        <v>2009_4</v>
      </c>
      <c r="B102" s="57">
        <v>2009</v>
      </c>
      <c r="C102" s="57">
        <v>4</v>
      </c>
      <c r="D102" s="81" t="str">
        <f t="shared" si="53"/>
        <v>MYH_Personal</v>
      </c>
      <c r="E102" s="68" t="s">
        <v>23</v>
      </c>
      <c r="F102" s="69" t="s">
        <v>13</v>
      </c>
      <c r="G102" s="84">
        <f t="shared" si="54"/>
        <v>28504</v>
      </c>
      <c r="H102" s="70">
        <v>7126</v>
      </c>
      <c r="I102" s="65">
        <v>203</v>
      </c>
      <c r="J102" s="66">
        <v>738</v>
      </c>
      <c r="K102" s="66">
        <v>389</v>
      </c>
      <c r="L102" s="66">
        <v>1514</v>
      </c>
      <c r="M102" s="67">
        <v>205</v>
      </c>
      <c r="N102" s="65">
        <v>3907845</v>
      </c>
      <c r="O102" s="66">
        <v>3142551</v>
      </c>
      <c r="P102" s="66">
        <v>439393</v>
      </c>
      <c r="Q102" s="66">
        <v>4688205</v>
      </c>
      <c r="R102" s="67">
        <v>919559</v>
      </c>
      <c r="S102" s="95">
        <f t="shared" si="28"/>
        <v>19250.467980295565</v>
      </c>
      <c r="T102" s="96">
        <f t="shared" si="29"/>
        <v>4258.1991869918702</v>
      </c>
      <c r="U102" s="96">
        <f t="shared" si="30"/>
        <v>1129.5449871465296</v>
      </c>
      <c r="V102" s="96">
        <f t="shared" si="31"/>
        <v>3096.5686922060768</v>
      </c>
      <c r="W102" s="86">
        <f t="shared" si="32"/>
        <v>4485.6536585365857</v>
      </c>
      <c r="X102" s="99">
        <f t="shared" si="33"/>
        <v>7.1218074656188603E-3</v>
      </c>
      <c r="Y102" s="100">
        <f t="shared" si="34"/>
        <v>2.5891103003087286E-2</v>
      </c>
      <c r="Z102" s="100">
        <f t="shared" si="35"/>
        <v>1.3647207409486387E-2</v>
      </c>
      <c r="AA102" s="100">
        <f t="shared" si="36"/>
        <v>5.3115352231265789E-2</v>
      </c>
      <c r="AB102" s="101">
        <f t="shared" si="37"/>
        <v>7.1919730564131354E-3</v>
      </c>
      <c r="AC102" s="99">
        <f t="shared" si="38"/>
        <v>8.2823100625513194E-3</v>
      </c>
      <c r="AD102" s="100">
        <f t="shared" si="39"/>
        <v>2.8082807746639821E-2</v>
      </c>
      <c r="AE102" s="100">
        <f t="shared" si="40"/>
        <v>1.5248390708524816E-2</v>
      </c>
      <c r="AF102" s="100">
        <f t="shared" si="41"/>
        <v>5.6210358883973584E-2</v>
      </c>
      <c r="AG102" s="101">
        <f t="shared" si="42"/>
        <v>8.358137195210719E-3</v>
      </c>
      <c r="AH102" s="95">
        <f t="shared" si="43"/>
        <v>137.09812657872578</v>
      </c>
      <c r="AI102" s="96">
        <f t="shared" si="44"/>
        <v>110.24947375806904</v>
      </c>
      <c r="AJ102" s="96">
        <f t="shared" si="45"/>
        <v>15.415134717934325</v>
      </c>
      <c r="AK102" s="96">
        <f t="shared" si="46"/>
        <v>164.47533679483581</v>
      </c>
      <c r="AL102" s="86">
        <f t="shared" si="47"/>
        <v>32.260700252596124</v>
      </c>
      <c r="AM102" s="95">
        <f t="shared" si="55"/>
        <v>137.55268048895147</v>
      </c>
      <c r="AN102" s="96">
        <f t="shared" si="48"/>
        <v>110.61500996667856</v>
      </c>
      <c r="AO102" s="96">
        <f t="shared" si="49"/>
        <v>15.466244167330551</v>
      </c>
      <c r="AP102" s="96">
        <f t="shared" si="50"/>
        <v>165.02066085827477</v>
      </c>
      <c r="AQ102" s="86">
        <f t="shared" si="51"/>
        <v>32.367661797676142</v>
      </c>
    </row>
    <row r="103" spans="1:43">
      <c r="A103" s="129" t="str">
        <f t="shared" si="52"/>
        <v>2009_4</v>
      </c>
      <c r="B103" s="57">
        <v>2009</v>
      </c>
      <c r="C103" s="57">
        <v>4</v>
      </c>
      <c r="D103" s="81" t="str">
        <f t="shared" si="53"/>
        <v>LML_Personal</v>
      </c>
      <c r="E103" s="68" t="s">
        <v>24</v>
      </c>
      <c r="F103" s="69" t="s">
        <v>13</v>
      </c>
      <c r="G103" s="84">
        <f t="shared" si="54"/>
        <v>79852</v>
      </c>
      <c r="H103" s="70">
        <v>19963</v>
      </c>
      <c r="I103" s="65">
        <v>144</v>
      </c>
      <c r="J103" s="66">
        <v>1665</v>
      </c>
      <c r="K103" s="66">
        <v>5917</v>
      </c>
      <c r="L103" s="66">
        <v>2096</v>
      </c>
      <c r="M103" s="67">
        <v>773</v>
      </c>
      <c r="N103" s="65">
        <v>2138892</v>
      </c>
      <c r="O103" s="66">
        <v>3043068</v>
      </c>
      <c r="P103" s="66">
        <v>6268723</v>
      </c>
      <c r="Q103" s="66">
        <v>4103678</v>
      </c>
      <c r="R103" s="67">
        <v>3270444</v>
      </c>
      <c r="S103" s="95">
        <f t="shared" si="28"/>
        <v>14853.416666666666</v>
      </c>
      <c r="T103" s="96">
        <f t="shared" si="29"/>
        <v>1827.6684684684685</v>
      </c>
      <c r="U103" s="96">
        <f t="shared" si="30"/>
        <v>1059.4427919553827</v>
      </c>
      <c r="V103" s="96">
        <f t="shared" si="31"/>
        <v>1957.8616412213742</v>
      </c>
      <c r="W103" s="86">
        <f t="shared" si="32"/>
        <v>4230.8460543337642</v>
      </c>
      <c r="X103" s="99">
        <f t="shared" si="33"/>
        <v>1.8033361719180484E-3</v>
      </c>
      <c r="Y103" s="100">
        <f t="shared" si="34"/>
        <v>2.0851074487802435E-2</v>
      </c>
      <c r="Z103" s="100">
        <f t="shared" si="35"/>
        <v>7.4099584230827034E-2</v>
      </c>
      <c r="AA103" s="100">
        <f t="shared" si="36"/>
        <v>2.6248559835696038E-2</v>
      </c>
      <c r="AB103" s="101">
        <f t="shared" si="37"/>
        <v>9.6804087561989677E-3</v>
      </c>
      <c r="AC103" s="99">
        <f t="shared" si="38"/>
        <v>2.1531680857616868E-3</v>
      </c>
      <c r="AD103" s="100">
        <f t="shared" si="39"/>
        <v>2.2029227282250687E-2</v>
      </c>
      <c r="AE103" s="100">
        <f t="shared" si="40"/>
        <v>7.6259332064828267E-2</v>
      </c>
      <c r="AF103" s="100">
        <f t="shared" si="41"/>
        <v>2.7566785669961492E-2</v>
      </c>
      <c r="AG103" s="101">
        <f t="shared" si="42"/>
        <v>1.04877321834863E-2</v>
      </c>
      <c r="AH103" s="95">
        <f t="shared" si="43"/>
        <v>26.785703551570407</v>
      </c>
      <c r="AI103" s="96">
        <f t="shared" si="44"/>
        <v>38.108851375043834</v>
      </c>
      <c r="AJ103" s="96">
        <f t="shared" si="45"/>
        <v>78.504270400240443</v>
      </c>
      <c r="AK103" s="96">
        <f t="shared" si="46"/>
        <v>51.391048439613286</v>
      </c>
      <c r="AL103" s="86">
        <f t="shared" si="47"/>
        <v>40.956319190502427</v>
      </c>
      <c r="AM103" s="95">
        <f t="shared" si="55"/>
        <v>26.874512542556296</v>
      </c>
      <c r="AN103" s="96">
        <f t="shared" si="48"/>
        <v>38.235202681505989</v>
      </c>
      <c r="AO103" s="96">
        <f t="shared" si="49"/>
        <v>78.764554212793882</v>
      </c>
      <c r="AP103" s="96">
        <f t="shared" si="50"/>
        <v>51.561437361779994</v>
      </c>
      <c r="AQ103" s="86">
        <f t="shared" si="51"/>
        <v>41.092111381840681</v>
      </c>
    </row>
    <row r="104" spans="1:43">
      <c r="A104" s="129" t="str">
        <f t="shared" si="52"/>
        <v>2009_4</v>
      </c>
      <c r="B104" s="57">
        <v>2009</v>
      </c>
      <c r="C104" s="57">
        <v>4</v>
      </c>
      <c r="D104" s="81" t="str">
        <f t="shared" si="53"/>
        <v>MSA_Personal</v>
      </c>
      <c r="E104" s="68" t="s">
        <v>25</v>
      </c>
      <c r="F104" s="69" t="s">
        <v>13</v>
      </c>
      <c r="G104" s="84">
        <f t="shared" si="54"/>
        <v>87896</v>
      </c>
      <c r="H104" s="70">
        <v>21974</v>
      </c>
      <c r="I104" s="65">
        <v>310</v>
      </c>
      <c r="J104" s="66">
        <v>2307</v>
      </c>
      <c r="K104" s="66">
        <v>4048</v>
      </c>
      <c r="L104" s="66">
        <v>3731</v>
      </c>
      <c r="M104" s="67">
        <v>943</v>
      </c>
      <c r="N104" s="65">
        <v>6264040</v>
      </c>
      <c r="O104" s="66">
        <v>6901043</v>
      </c>
      <c r="P104" s="66">
        <v>6414056</v>
      </c>
      <c r="Q104" s="66">
        <v>9533921</v>
      </c>
      <c r="R104" s="67">
        <v>3489410</v>
      </c>
      <c r="S104" s="95">
        <f t="shared" si="28"/>
        <v>20206.580645161292</v>
      </c>
      <c r="T104" s="96">
        <f t="shared" si="29"/>
        <v>2991.3493714781102</v>
      </c>
      <c r="U104" s="96">
        <f t="shared" si="30"/>
        <v>1584.5</v>
      </c>
      <c r="V104" s="96">
        <f t="shared" si="31"/>
        <v>2555.3259179844545</v>
      </c>
      <c r="W104" s="86">
        <f t="shared" si="32"/>
        <v>3700.3287380699894</v>
      </c>
      <c r="X104" s="99">
        <f t="shared" si="33"/>
        <v>3.5268954218622009E-3</v>
      </c>
      <c r="Y104" s="100">
        <f t="shared" si="34"/>
        <v>2.6246928187858377E-2</v>
      </c>
      <c r="Z104" s="100">
        <f t="shared" si="35"/>
        <v>4.6054427960316738E-2</v>
      </c>
      <c r="AA104" s="100">
        <f t="shared" si="36"/>
        <v>4.2447892964412488E-2</v>
      </c>
      <c r="AB104" s="101">
        <f t="shared" si="37"/>
        <v>1.0728588331664695E-2</v>
      </c>
      <c r="AC104" s="99">
        <f t="shared" si="38"/>
        <v>3.9928037216129158E-3</v>
      </c>
      <c r="AD104" s="100">
        <f t="shared" si="39"/>
        <v>2.7503348726388186E-2</v>
      </c>
      <c r="AE104" s="100">
        <f t="shared" si="40"/>
        <v>4.7701713399775358E-2</v>
      </c>
      <c r="AF104" s="100">
        <f t="shared" si="41"/>
        <v>4.4032350638034436E-2</v>
      </c>
      <c r="AG104" s="101">
        <f t="shared" si="42"/>
        <v>1.1538244045915649E-2</v>
      </c>
      <c r="AH104" s="95">
        <f t="shared" si="43"/>
        <v>71.266496768908709</v>
      </c>
      <c r="AI104" s="96">
        <f t="shared" si="44"/>
        <v>78.513732137981251</v>
      </c>
      <c r="AJ104" s="96">
        <f t="shared" si="45"/>
        <v>72.973241103121865</v>
      </c>
      <c r="AK104" s="96">
        <f t="shared" si="46"/>
        <v>108.46820105579322</v>
      </c>
      <c r="AL104" s="86">
        <f t="shared" si="47"/>
        <v>39.699303722581234</v>
      </c>
      <c r="AM104" s="95">
        <f t="shared" si="55"/>
        <v>71.502783475246687</v>
      </c>
      <c r="AN104" s="96">
        <f t="shared" si="48"/>
        <v>78.774047321276171</v>
      </c>
      <c r="AO104" s="96">
        <f t="shared" si="49"/>
        <v>73.215186583436051</v>
      </c>
      <c r="AP104" s="96">
        <f t="shared" si="50"/>
        <v>108.82783138886523</v>
      </c>
      <c r="AQ104" s="86">
        <f t="shared" si="51"/>
        <v>39.830928232635891</v>
      </c>
    </row>
    <row r="105" spans="1:43">
      <c r="A105" s="129" t="str">
        <f t="shared" si="52"/>
        <v>2009_4</v>
      </c>
      <c r="B105" s="57">
        <v>2009</v>
      </c>
      <c r="C105" s="57">
        <v>4</v>
      </c>
      <c r="D105" s="81" t="str">
        <f t="shared" si="53"/>
        <v>LYA_Personal</v>
      </c>
      <c r="E105" s="68" t="s">
        <v>26</v>
      </c>
      <c r="F105" s="69" t="s">
        <v>13</v>
      </c>
      <c r="G105" s="84">
        <f t="shared" si="54"/>
        <v>22084</v>
      </c>
      <c r="H105" s="70">
        <v>5521</v>
      </c>
      <c r="I105" s="65">
        <v>154</v>
      </c>
      <c r="J105" s="66">
        <v>608</v>
      </c>
      <c r="K105" s="66">
        <v>828</v>
      </c>
      <c r="L105" s="66">
        <v>785</v>
      </c>
      <c r="M105" s="67">
        <v>239</v>
      </c>
      <c r="N105" s="65">
        <v>3016825</v>
      </c>
      <c r="O105" s="66">
        <v>1717711</v>
      </c>
      <c r="P105" s="66">
        <v>704302</v>
      </c>
      <c r="Q105" s="66">
        <v>2419567</v>
      </c>
      <c r="R105" s="67">
        <v>1711167</v>
      </c>
      <c r="S105" s="95">
        <f t="shared" si="28"/>
        <v>19589.772727272728</v>
      </c>
      <c r="T105" s="96">
        <f t="shared" si="29"/>
        <v>2825.1825657894738</v>
      </c>
      <c r="U105" s="96">
        <f t="shared" si="30"/>
        <v>850.60628019323667</v>
      </c>
      <c r="V105" s="96">
        <f t="shared" si="31"/>
        <v>3082.2509554140129</v>
      </c>
      <c r="W105" s="86">
        <f t="shared" si="32"/>
        <v>7159.6945606694562</v>
      </c>
      <c r="X105" s="99">
        <f t="shared" si="33"/>
        <v>6.9733743886977E-3</v>
      </c>
      <c r="Y105" s="100">
        <f t="shared" si="34"/>
        <v>2.7531244339793516E-2</v>
      </c>
      <c r="Z105" s="100">
        <f t="shared" si="35"/>
        <v>3.7493207752218802E-2</v>
      </c>
      <c r="AA105" s="100">
        <f t="shared" si="36"/>
        <v>3.5546096721608404E-2</v>
      </c>
      <c r="AB105" s="101">
        <f t="shared" si="37"/>
        <v>1.0822314798043832E-2</v>
      </c>
      <c r="AC105" s="99">
        <f t="shared" si="38"/>
        <v>8.2780994053558744E-3</v>
      </c>
      <c r="AD105" s="100">
        <f t="shared" si="39"/>
        <v>3.0096719420721167E-2</v>
      </c>
      <c r="AE105" s="100">
        <f t="shared" si="40"/>
        <v>4.0471691621539546E-2</v>
      </c>
      <c r="AF105" s="100">
        <f t="shared" si="41"/>
        <v>3.8449141591947816E-2</v>
      </c>
      <c r="AG105" s="101">
        <f t="shared" si="42"/>
        <v>1.2444551744812959E-2</v>
      </c>
      <c r="AH105" s="95">
        <f t="shared" si="43"/>
        <v>136.60681941677231</v>
      </c>
      <c r="AI105" s="96">
        <f t="shared" si="44"/>
        <v>77.780791523274772</v>
      </c>
      <c r="AJ105" s="96">
        <f t="shared" si="45"/>
        <v>31.891957978627062</v>
      </c>
      <c r="AK105" s="96">
        <f t="shared" si="46"/>
        <v>109.56199058141641</v>
      </c>
      <c r="AL105" s="86">
        <f t="shared" si="47"/>
        <v>77.484468393406985</v>
      </c>
      <c r="AM105" s="95">
        <f t="shared" si="55"/>
        <v>137.05974437992802</v>
      </c>
      <c r="AN105" s="96">
        <f t="shared" si="48"/>
        <v>78.038676614848583</v>
      </c>
      <c r="AO105" s="96">
        <f t="shared" si="49"/>
        <v>31.997696945057168</v>
      </c>
      <c r="AP105" s="96">
        <f t="shared" si="50"/>
        <v>109.92524741412225</v>
      </c>
      <c r="AQ105" s="86">
        <f t="shared" si="51"/>
        <v>77.741371014682102</v>
      </c>
    </row>
    <row r="106" spans="1:43">
      <c r="A106" s="129" t="str">
        <f t="shared" si="52"/>
        <v>2009_4</v>
      </c>
      <c r="B106" s="57">
        <v>2009</v>
      </c>
      <c r="C106" s="57">
        <v>4</v>
      </c>
      <c r="D106" s="81" t="str">
        <f t="shared" si="53"/>
        <v>MMA_Personal</v>
      </c>
      <c r="E106" s="68" t="s">
        <v>27</v>
      </c>
      <c r="F106" s="69" t="s">
        <v>13</v>
      </c>
      <c r="G106" s="84">
        <f t="shared" si="54"/>
        <v>144452</v>
      </c>
      <c r="H106" s="70">
        <v>36113</v>
      </c>
      <c r="I106" s="65">
        <v>953</v>
      </c>
      <c r="J106" s="66">
        <v>3813</v>
      </c>
      <c r="K106" s="66">
        <v>6793</v>
      </c>
      <c r="L106" s="66">
        <v>5341</v>
      </c>
      <c r="M106" s="67">
        <v>1560</v>
      </c>
      <c r="N106" s="65">
        <v>12824412</v>
      </c>
      <c r="O106" s="66">
        <v>11395381</v>
      </c>
      <c r="P106" s="66">
        <v>7952535</v>
      </c>
      <c r="Q106" s="66">
        <v>15002335</v>
      </c>
      <c r="R106" s="67">
        <v>14111301</v>
      </c>
      <c r="S106" s="95">
        <f t="shared" si="28"/>
        <v>13456.885624344177</v>
      </c>
      <c r="T106" s="96">
        <f t="shared" si="29"/>
        <v>2988.5604510883818</v>
      </c>
      <c r="U106" s="96">
        <f t="shared" si="30"/>
        <v>1170.6955689680553</v>
      </c>
      <c r="V106" s="96">
        <f t="shared" si="31"/>
        <v>2808.9000187230854</v>
      </c>
      <c r="W106" s="86">
        <f t="shared" si="32"/>
        <v>9045.7057692307699</v>
      </c>
      <c r="X106" s="99">
        <f t="shared" si="33"/>
        <v>6.5973472156841025E-3</v>
      </c>
      <c r="Y106" s="100">
        <f t="shared" si="34"/>
        <v>2.6396311577548251E-2</v>
      </c>
      <c r="Z106" s="100">
        <f t="shared" si="35"/>
        <v>4.7026001716833271E-2</v>
      </c>
      <c r="AA106" s="100">
        <f t="shared" si="36"/>
        <v>3.6974219810040704E-2</v>
      </c>
      <c r="AB106" s="101">
        <f t="shared" si="37"/>
        <v>1.0799435106471354E-2</v>
      </c>
      <c r="AC106" s="99">
        <f t="shared" si="38"/>
        <v>7.0936440097969702E-3</v>
      </c>
      <c r="AD106" s="100">
        <f t="shared" si="39"/>
        <v>2.7379092844540986E-2</v>
      </c>
      <c r="AE106" s="100">
        <f t="shared" si="40"/>
        <v>4.832378953917426E-2</v>
      </c>
      <c r="AF106" s="100">
        <f t="shared" si="41"/>
        <v>3.8131031336996205E-2</v>
      </c>
      <c r="AG106" s="101">
        <f t="shared" si="42"/>
        <v>1.1433066722383655E-2</v>
      </c>
      <c r="AH106" s="95">
        <f t="shared" si="43"/>
        <v>88.779746905546475</v>
      </c>
      <c r="AI106" s="96">
        <f t="shared" si="44"/>
        <v>78.886972835267073</v>
      </c>
      <c r="AJ106" s="96">
        <f t="shared" si="45"/>
        <v>55.053131836180874</v>
      </c>
      <c r="AK106" s="96">
        <f t="shared" si="46"/>
        <v>103.85688671669482</v>
      </c>
      <c r="AL106" s="86">
        <f t="shared" si="47"/>
        <v>97.688512447041234</v>
      </c>
      <c r="AM106" s="95">
        <f t="shared" si="55"/>
        <v>89.074099440565178</v>
      </c>
      <c r="AN106" s="96">
        <f t="shared" si="48"/>
        <v>79.148525511900814</v>
      </c>
      <c r="AO106" s="96">
        <f t="shared" si="49"/>
        <v>55.235662531317224</v>
      </c>
      <c r="AP106" s="96">
        <f t="shared" si="50"/>
        <v>104.20122806649314</v>
      </c>
      <c r="AQ106" s="86">
        <f t="shared" si="51"/>
        <v>98.01240232376712</v>
      </c>
    </row>
    <row r="107" spans="1:43">
      <c r="A107" s="129" t="str">
        <f t="shared" si="52"/>
        <v>2009_4</v>
      </c>
      <c r="B107" s="57">
        <v>2009</v>
      </c>
      <c r="C107" s="57">
        <v>4</v>
      </c>
      <c r="D107" s="81" t="str">
        <f t="shared" si="53"/>
        <v>LYH_Personal</v>
      </c>
      <c r="E107" s="68" t="s">
        <v>28</v>
      </c>
      <c r="F107" s="69" t="s">
        <v>13</v>
      </c>
      <c r="G107" s="84">
        <f t="shared" si="54"/>
        <v>15620</v>
      </c>
      <c r="H107" s="70">
        <v>3905</v>
      </c>
      <c r="I107" s="65">
        <v>128</v>
      </c>
      <c r="J107" s="66">
        <v>453</v>
      </c>
      <c r="K107" s="66">
        <v>629</v>
      </c>
      <c r="L107" s="66">
        <v>568</v>
      </c>
      <c r="M107" s="67">
        <v>251</v>
      </c>
      <c r="N107" s="65">
        <v>2141140</v>
      </c>
      <c r="O107" s="66">
        <v>1342160</v>
      </c>
      <c r="P107" s="66">
        <v>849662</v>
      </c>
      <c r="Q107" s="66">
        <v>1580223</v>
      </c>
      <c r="R107" s="67">
        <v>1658620</v>
      </c>
      <c r="S107" s="95">
        <f t="shared" si="28"/>
        <v>16727.65625</v>
      </c>
      <c r="T107" s="96">
        <f t="shared" si="29"/>
        <v>2962.8256070640177</v>
      </c>
      <c r="U107" s="96">
        <f t="shared" si="30"/>
        <v>1350.8139904610493</v>
      </c>
      <c r="V107" s="96">
        <f t="shared" si="31"/>
        <v>2782.0827464788731</v>
      </c>
      <c r="W107" s="86">
        <f t="shared" si="32"/>
        <v>6608.0478087649399</v>
      </c>
      <c r="X107" s="99">
        <f t="shared" si="33"/>
        <v>8.1946222791293207E-3</v>
      </c>
      <c r="Y107" s="100">
        <f t="shared" si="34"/>
        <v>2.9001280409731114E-2</v>
      </c>
      <c r="Z107" s="100">
        <f t="shared" si="35"/>
        <v>4.026888604353393E-2</v>
      </c>
      <c r="AA107" s="100">
        <f t="shared" si="36"/>
        <v>3.6363636363636362E-2</v>
      </c>
      <c r="AB107" s="101">
        <f t="shared" si="37"/>
        <v>1.6069142125480152E-2</v>
      </c>
      <c r="AC107" s="99">
        <f t="shared" si="38"/>
        <v>9.8753335237994899E-3</v>
      </c>
      <c r="AD107" s="100">
        <f t="shared" si="39"/>
        <v>3.2129759964362667E-2</v>
      </c>
      <c r="AE107" s="100">
        <f t="shared" si="40"/>
        <v>4.3933894672738921E-2</v>
      </c>
      <c r="AF107" s="100">
        <f t="shared" si="41"/>
        <v>3.9853477434302925E-2</v>
      </c>
      <c r="AG107" s="101">
        <f t="shared" si="42"/>
        <v>1.8413338785072161E-2</v>
      </c>
      <c r="AH107" s="95">
        <f t="shared" si="43"/>
        <v>137.07682458386682</v>
      </c>
      <c r="AI107" s="96">
        <f t="shared" si="44"/>
        <v>85.925736235595394</v>
      </c>
      <c r="AJ107" s="96">
        <f t="shared" si="45"/>
        <v>54.395774647887322</v>
      </c>
      <c r="AK107" s="96">
        <f t="shared" si="46"/>
        <v>101.16664532650448</v>
      </c>
      <c r="AL107" s="86">
        <f t="shared" si="47"/>
        <v>106.18565941101153</v>
      </c>
      <c r="AM107" s="95">
        <f t="shared" si="55"/>
        <v>137.53130786654054</v>
      </c>
      <c r="AN107" s="96">
        <f t="shared" si="48"/>
        <v>86.210626192661891</v>
      </c>
      <c r="AO107" s="96">
        <f t="shared" si="49"/>
        <v>54.576125850948834</v>
      </c>
      <c r="AP107" s="96">
        <f t="shared" si="50"/>
        <v>101.50206708145582</v>
      </c>
      <c r="AQ107" s="86">
        <f t="shared" si="51"/>
        <v>106.53772189282415</v>
      </c>
    </row>
    <row r="108" spans="1:43">
      <c r="A108" s="129" t="str">
        <f t="shared" si="52"/>
        <v>2009_4</v>
      </c>
      <c r="B108" s="57">
        <v>2009</v>
      </c>
      <c r="C108" s="57">
        <v>4</v>
      </c>
      <c r="D108" s="81" t="str">
        <f t="shared" si="53"/>
        <v>SSA_Personal</v>
      </c>
      <c r="E108" s="68" t="s">
        <v>29</v>
      </c>
      <c r="F108" s="69" t="s">
        <v>13</v>
      </c>
      <c r="G108" s="84">
        <f t="shared" si="54"/>
        <v>29308</v>
      </c>
      <c r="H108" s="70">
        <v>7327</v>
      </c>
      <c r="I108" s="65">
        <v>213</v>
      </c>
      <c r="J108" s="66">
        <v>809</v>
      </c>
      <c r="K108" s="66">
        <v>2106</v>
      </c>
      <c r="L108" s="66">
        <v>1833</v>
      </c>
      <c r="M108" s="67">
        <v>114</v>
      </c>
      <c r="N108" s="65">
        <v>4381449</v>
      </c>
      <c r="O108" s="66">
        <v>1470406</v>
      </c>
      <c r="P108" s="66">
        <v>1673389</v>
      </c>
      <c r="Q108" s="66">
        <v>6068420</v>
      </c>
      <c r="R108" s="67">
        <v>554454</v>
      </c>
      <c r="S108" s="95">
        <f t="shared" si="28"/>
        <v>20570.183098591548</v>
      </c>
      <c r="T108" s="96">
        <f t="shared" si="29"/>
        <v>1817.5599505562423</v>
      </c>
      <c r="U108" s="96">
        <f t="shared" si="30"/>
        <v>794.58167141500473</v>
      </c>
      <c r="V108" s="96">
        <f t="shared" si="31"/>
        <v>3310.6492089470812</v>
      </c>
      <c r="W108" s="86">
        <f t="shared" si="32"/>
        <v>4863.6315789473683</v>
      </c>
      <c r="X108" s="99">
        <f t="shared" si="33"/>
        <v>7.2676402347481919E-3</v>
      </c>
      <c r="Y108" s="100">
        <f t="shared" si="34"/>
        <v>2.7603384741367545E-2</v>
      </c>
      <c r="Z108" s="100">
        <f t="shared" si="35"/>
        <v>7.185751330694691E-2</v>
      </c>
      <c r="AA108" s="100">
        <f t="shared" si="36"/>
        <v>6.2542650470861202E-2</v>
      </c>
      <c r="AB108" s="101">
        <f t="shared" si="37"/>
        <v>3.8897229425412854E-3</v>
      </c>
      <c r="AC108" s="99">
        <f t="shared" si="38"/>
        <v>8.4236876025757263E-3</v>
      </c>
      <c r="AD108" s="100">
        <f t="shared" si="39"/>
        <v>2.9833183750843342E-2</v>
      </c>
      <c r="AE108" s="100">
        <f t="shared" si="40"/>
        <v>7.5372358876075032E-2</v>
      </c>
      <c r="AF108" s="100">
        <f t="shared" si="41"/>
        <v>6.5838191551782471E-2</v>
      </c>
      <c r="AG108" s="101">
        <f t="shared" si="42"/>
        <v>4.7369032931321026E-3</v>
      </c>
      <c r="AH108" s="95">
        <f t="shared" si="43"/>
        <v>149.49669032346117</v>
      </c>
      <c r="AI108" s="96">
        <f t="shared" si="44"/>
        <v>50.170806605704925</v>
      </c>
      <c r="AJ108" s="96">
        <f t="shared" si="45"/>
        <v>57.096663027159821</v>
      </c>
      <c r="AK108" s="96">
        <f t="shared" si="46"/>
        <v>207.05677630681043</v>
      </c>
      <c r="AL108" s="86">
        <f t="shared" si="47"/>
        <v>18.918179336699875</v>
      </c>
      <c r="AM108" s="95">
        <f t="shared" si="55"/>
        <v>149.99235213043201</v>
      </c>
      <c r="AN108" s="96">
        <f t="shared" si="48"/>
        <v>50.337149770931944</v>
      </c>
      <c r="AO108" s="96">
        <f t="shared" si="49"/>
        <v>57.285969125554466</v>
      </c>
      <c r="AP108" s="96">
        <f t="shared" si="50"/>
        <v>207.74328070813019</v>
      </c>
      <c r="AQ108" s="86">
        <f t="shared" si="51"/>
        <v>18.980903260114758</v>
      </c>
    </row>
    <row r="109" spans="1:43">
      <c r="A109" s="129" t="str">
        <f t="shared" si="52"/>
        <v>2009_4</v>
      </c>
      <c r="B109" s="57">
        <v>2009</v>
      </c>
      <c r="C109" s="57">
        <v>4</v>
      </c>
      <c r="D109" s="81" t="str">
        <f t="shared" si="53"/>
        <v>MML_Personal</v>
      </c>
      <c r="E109" s="68" t="s">
        <v>30</v>
      </c>
      <c r="F109" s="69" t="s">
        <v>13</v>
      </c>
      <c r="G109" s="84">
        <f t="shared" si="54"/>
        <v>96796</v>
      </c>
      <c r="H109" s="70">
        <v>24199</v>
      </c>
      <c r="I109" s="65">
        <v>537</v>
      </c>
      <c r="J109" s="66">
        <v>2541</v>
      </c>
      <c r="K109" s="66">
        <v>7151</v>
      </c>
      <c r="L109" s="66">
        <v>2635</v>
      </c>
      <c r="M109" s="67">
        <v>842</v>
      </c>
      <c r="N109" s="65">
        <v>8245896</v>
      </c>
      <c r="O109" s="66">
        <v>7553723</v>
      </c>
      <c r="P109" s="66">
        <v>4290754</v>
      </c>
      <c r="Q109" s="66">
        <v>8607182</v>
      </c>
      <c r="R109" s="67">
        <v>1614744</v>
      </c>
      <c r="S109" s="95">
        <f t="shared" si="28"/>
        <v>15355.486033519554</v>
      </c>
      <c r="T109" s="96">
        <f t="shared" si="29"/>
        <v>2972.7363242817787</v>
      </c>
      <c r="U109" s="96">
        <f t="shared" si="30"/>
        <v>600.02153544958742</v>
      </c>
      <c r="V109" s="96">
        <f t="shared" si="31"/>
        <v>3266.4827324478179</v>
      </c>
      <c r="W109" s="86">
        <f t="shared" si="32"/>
        <v>1917.7482185273159</v>
      </c>
      <c r="X109" s="99">
        <f t="shared" si="33"/>
        <v>5.5477499070209517E-3</v>
      </c>
      <c r="Y109" s="100">
        <f t="shared" si="34"/>
        <v>2.6251084755568411E-2</v>
      </c>
      <c r="Z109" s="100">
        <f t="shared" si="35"/>
        <v>7.3877019711558328E-2</v>
      </c>
      <c r="AA109" s="100">
        <f t="shared" si="36"/>
        <v>2.7222199264432416E-2</v>
      </c>
      <c r="AB109" s="101">
        <f t="shared" si="37"/>
        <v>8.6987065581222364E-3</v>
      </c>
      <c r="AC109" s="99">
        <f t="shared" si="38"/>
        <v>6.1040096366453741E-3</v>
      </c>
      <c r="AD109" s="100">
        <f t="shared" si="39"/>
        <v>2.7448443626442103E-2</v>
      </c>
      <c r="AE109" s="100">
        <f t="shared" si="40"/>
        <v>7.5835937588064214E-2</v>
      </c>
      <c r="AF109" s="100">
        <f t="shared" si="41"/>
        <v>2.8440895993573051E-2</v>
      </c>
      <c r="AG109" s="101">
        <f t="shared" si="42"/>
        <v>9.3941429162655802E-3</v>
      </c>
      <c r="AH109" s="95">
        <f t="shared" si="43"/>
        <v>85.188396214719617</v>
      </c>
      <c r="AI109" s="96">
        <f t="shared" si="44"/>
        <v>78.037553204677877</v>
      </c>
      <c r="AJ109" s="96">
        <f t="shared" si="45"/>
        <v>44.327802801768669</v>
      </c>
      <c r="AK109" s="96">
        <f t="shared" si="46"/>
        <v>88.920843836522167</v>
      </c>
      <c r="AL109" s="86">
        <f t="shared" si="47"/>
        <v>16.681929005330797</v>
      </c>
      <c r="AM109" s="95">
        <f t="shared" si="55"/>
        <v>85.470841493671116</v>
      </c>
      <c r="AN109" s="96">
        <f t="shared" si="48"/>
        <v>78.296289599104554</v>
      </c>
      <c r="AO109" s="96">
        <f t="shared" si="49"/>
        <v>44.474773271738485</v>
      </c>
      <c r="AP109" s="96">
        <f t="shared" si="50"/>
        <v>89.215664183634999</v>
      </c>
      <c r="AQ109" s="86">
        <f t="shared" si="51"/>
        <v>16.737238558048325</v>
      </c>
    </row>
    <row r="110" spans="1:43">
      <c r="A110" s="129" t="str">
        <f t="shared" si="52"/>
        <v>2009_4</v>
      </c>
      <c r="B110" s="57">
        <v>2009</v>
      </c>
      <c r="C110" s="57">
        <v>4</v>
      </c>
      <c r="D110" s="81" t="str">
        <f t="shared" si="53"/>
        <v>LMH_Personal</v>
      </c>
      <c r="E110" s="68" t="s">
        <v>31</v>
      </c>
      <c r="F110" s="69" t="s">
        <v>13</v>
      </c>
      <c r="G110" s="84">
        <f t="shared" si="54"/>
        <v>68460</v>
      </c>
      <c r="H110" s="70">
        <v>17115</v>
      </c>
      <c r="I110" s="65">
        <v>246</v>
      </c>
      <c r="J110" s="66">
        <v>2136</v>
      </c>
      <c r="K110" s="66">
        <v>3307</v>
      </c>
      <c r="L110" s="66">
        <v>3040</v>
      </c>
      <c r="M110" s="67">
        <v>965</v>
      </c>
      <c r="N110" s="65">
        <v>8379714</v>
      </c>
      <c r="O110" s="66">
        <v>7177555</v>
      </c>
      <c r="P110" s="66">
        <v>3879237</v>
      </c>
      <c r="Q110" s="66">
        <v>9439179</v>
      </c>
      <c r="R110" s="67">
        <v>7791689</v>
      </c>
      <c r="S110" s="95">
        <f t="shared" si="28"/>
        <v>34063.878048780491</v>
      </c>
      <c r="T110" s="96">
        <f t="shared" si="29"/>
        <v>3360.2785580524346</v>
      </c>
      <c r="U110" s="96">
        <f t="shared" si="30"/>
        <v>1173.0381009978832</v>
      </c>
      <c r="V110" s="96">
        <f t="shared" si="31"/>
        <v>3104.9930921052633</v>
      </c>
      <c r="W110" s="86">
        <f t="shared" si="32"/>
        <v>8074.2891191709841</v>
      </c>
      <c r="X110" s="99">
        <f t="shared" si="33"/>
        <v>3.5933391761612619E-3</v>
      </c>
      <c r="Y110" s="100">
        <f t="shared" si="34"/>
        <v>3.1200701139351444E-2</v>
      </c>
      <c r="Z110" s="100">
        <f t="shared" si="35"/>
        <v>4.8305579900671927E-2</v>
      </c>
      <c r="AA110" s="100">
        <f t="shared" si="36"/>
        <v>4.4405492258252993E-2</v>
      </c>
      <c r="AB110" s="101">
        <f t="shared" si="37"/>
        <v>1.4095822378030967E-2</v>
      </c>
      <c r="AC110" s="99">
        <f t="shared" si="38"/>
        <v>4.1261890788593519E-3</v>
      </c>
      <c r="AD110" s="100">
        <f t="shared" si="39"/>
        <v>3.2748934988785491E-2</v>
      </c>
      <c r="AE110" s="100">
        <f t="shared" si="40"/>
        <v>5.0214926997430381E-2</v>
      </c>
      <c r="AF110" s="100">
        <f t="shared" si="41"/>
        <v>4.6239886339787852E-2</v>
      </c>
      <c r="AG110" s="101">
        <f t="shared" si="42"/>
        <v>1.5145606588410647E-2</v>
      </c>
      <c r="AH110" s="95">
        <f t="shared" si="43"/>
        <v>122.40306748466257</v>
      </c>
      <c r="AI110" s="96">
        <f t="shared" si="44"/>
        <v>104.84304703476482</v>
      </c>
      <c r="AJ110" s="96">
        <f t="shared" si="45"/>
        <v>56.664285714285711</v>
      </c>
      <c r="AK110" s="96">
        <f t="shared" si="46"/>
        <v>137.8787467134093</v>
      </c>
      <c r="AL110" s="86">
        <f t="shared" si="47"/>
        <v>113.8137452527023</v>
      </c>
      <c r="AM110" s="95">
        <f t="shared" si="55"/>
        <v>122.80889938286012</v>
      </c>
      <c r="AN110" s="96">
        <f t="shared" si="48"/>
        <v>105.1906580355779</v>
      </c>
      <c r="AO110" s="96">
        <f t="shared" si="49"/>
        <v>56.852158249704956</v>
      </c>
      <c r="AP110" s="96">
        <f t="shared" si="50"/>
        <v>138.33588879856833</v>
      </c>
      <c r="AQ110" s="86">
        <f t="shared" si="51"/>
        <v>114.19109893530232</v>
      </c>
    </row>
    <row r="111" spans="1:43">
      <c r="A111" s="129" t="str">
        <f t="shared" si="52"/>
        <v>2009_4</v>
      </c>
      <c r="B111" s="57">
        <v>2009</v>
      </c>
      <c r="C111" s="57">
        <v>4</v>
      </c>
      <c r="D111" s="81" t="str">
        <f t="shared" si="53"/>
        <v>SSL_Personal</v>
      </c>
      <c r="E111" s="68" t="s">
        <v>32</v>
      </c>
      <c r="F111" s="69" t="s">
        <v>13</v>
      </c>
      <c r="G111" s="84">
        <f t="shared" si="54"/>
        <v>51388</v>
      </c>
      <c r="H111" s="70">
        <v>12847</v>
      </c>
      <c r="I111" s="65">
        <v>424</v>
      </c>
      <c r="J111" s="66">
        <v>1299</v>
      </c>
      <c r="K111" s="66">
        <v>4301</v>
      </c>
      <c r="L111" s="66">
        <v>1611</v>
      </c>
      <c r="M111" s="67">
        <v>489</v>
      </c>
      <c r="N111" s="65">
        <v>5126147</v>
      </c>
      <c r="O111" s="66">
        <v>3667378</v>
      </c>
      <c r="P111" s="66">
        <v>4078972</v>
      </c>
      <c r="Q111" s="66">
        <v>4536552</v>
      </c>
      <c r="R111" s="67">
        <v>958764</v>
      </c>
      <c r="S111" s="95">
        <f t="shared" si="28"/>
        <v>12089.969339622641</v>
      </c>
      <c r="T111" s="96">
        <f t="shared" si="29"/>
        <v>2823.2317167051579</v>
      </c>
      <c r="U111" s="96">
        <f t="shared" si="30"/>
        <v>948.37758660776558</v>
      </c>
      <c r="V111" s="96">
        <f t="shared" si="31"/>
        <v>2815.9851024208565</v>
      </c>
      <c r="W111" s="86">
        <f t="shared" si="32"/>
        <v>1960.6625766871166</v>
      </c>
      <c r="X111" s="99">
        <f t="shared" si="33"/>
        <v>8.2509535300070054E-3</v>
      </c>
      <c r="Y111" s="100">
        <f t="shared" si="34"/>
        <v>2.5278275083677124E-2</v>
      </c>
      <c r="Z111" s="100">
        <f t="shared" si="35"/>
        <v>8.369658285981163E-2</v>
      </c>
      <c r="AA111" s="100">
        <f t="shared" si="36"/>
        <v>3.1349731454814352E-2</v>
      </c>
      <c r="AB111" s="101">
        <f t="shared" si="37"/>
        <v>9.5158402739939293E-3</v>
      </c>
      <c r="AC111" s="99">
        <f t="shared" si="38"/>
        <v>9.1807288834042551E-3</v>
      </c>
      <c r="AD111" s="100">
        <f t="shared" si="39"/>
        <v>2.6891664129843014E-2</v>
      </c>
      <c r="AE111" s="100">
        <f t="shared" si="40"/>
        <v>8.6543000222910921E-2</v>
      </c>
      <c r="AF111" s="100">
        <f t="shared" si="41"/>
        <v>3.314085472966765E-2</v>
      </c>
      <c r="AG111" s="101">
        <f t="shared" si="42"/>
        <v>1.0513706680906411E-2</v>
      </c>
      <c r="AH111" s="95">
        <f t="shared" si="43"/>
        <v>99.753775200435896</v>
      </c>
      <c r="AI111" s="96">
        <f t="shared" si="44"/>
        <v>71.366427959834979</v>
      </c>
      <c r="AJ111" s="96">
        <f t="shared" si="45"/>
        <v>79.375963259905035</v>
      </c>
      <c r="AK111" s="96">
        <f t="shared" si="46"/>
        <v>88.28037674165175</v>
      </c>
      <c r="AL111" s="86">
        <f t="shared" si="47"/>
        <v>18.657351910951974</v>
      </c>
      <c r="AM111" s="95">
        <f t="shared" si="55"/>
        <v>100.08451253221916</v>
      </c>
      <c r="AN111" s="96">
        <f t="shared" si="48"/>
        <v>71.60304599173314</v>
      </c>
      <c r="AO111" s="96">
        <f t="shared" si="49"/>
        <v>79.639137202380482</v>
      </c>
      <c r="AP111" s="96">
        <f t="shared" si="50"/>
        <v>88.573073596419292</v>
      </c>
      <c r="AQ111" s="86">
        <f t="shared" si="51"/>
        <v>18.719211051388221</v>
      </c>
    </row>
    <row r="112" spans="1:43">
      <c r="A112" s="129" t="str">
        <f t="shared" si="52"/>
        <v>2009_4</v>
      </c>
      <c r="B112" s="57">
        <v>2009</v>
      </c>
      <c r="C112" s="57">
        <v>4</v>
      </c>
      <c r="D112" s="81" t="str">
        <f t="shared" si="53"/>
        <v>SSH_Personal</v>
      </c>
      <c r="E112" s="68" t="s">
        <v>33</v>
      </c>
      <c r="F112" s="69" t="s">
        <v>13</v>
      </c>
      <c r="G112" s="84">
        <f t="shared" si="54"/>
        <v>47012</v>
      </c>
      <c r="H112" s="70">
        <v>11753</v>
      </c>
      <c r="I112" s="65">
        <v>314</v>
      </c>
      <c r="J112" s="66">
        <v>1569</v>
      </c>
      <c r="K112" s="66">
        <v>2570</v>
      </c>
      <c r="L112" s="66">
        <v>2098</v>
      </c>
      <c r="M112" s="67">
        <v>374</v>
      </c>
      <c r="N112" s="65">
        <v>4480343</v>
      </c>
      <c r="O112" s="66">
        <v>5788689</v>
      </c>
      <c r="P112" s="66">
        <v>2710718</v>
      </c>
      <c r="Q112" s="66">
        <v>8512355</v>
      </c>
      <c r="R112" s="67">
        <v>1285308</v>
      </c>
      <c r="S112" s="95">
        <f t="shared" si="28"/>
        <v>14268.608280254777</v>
      </c>
      <c r="T112" s="96">
        <f t="shared" si="29"/>
        <v>3689.4130019120457</v>
      </c>
      <c r="U112" s="96">
        <f t="shared" si="30"/>
        <v>1054.7540856031128</v>
      </c>
      <c r="V112" s="96">
        <f t="shared" si="31"/>
        <v>4057.3665395614871</v>
      </c>
      <c r="W112" s="86">
        <f t="shared" si="32"/>
        <v>3436.6524064171122</v>
      </c>
      <c r="X112" s="99">
        <f t="shared" si="33"/>
        <v>6.6791457500212708E-3</v>
      </c>
      <c r="Y112" s="100">
        <f t="shared" si="34"/>
        <v>3.3374457585297369E-2</v>
      </c>
      <c r="Z112" s="100">
        <f t="shared" si="35"/>
        <v>5.4666893559091295E-2</v>
      </c>
      <c r="AA112" s="100">
        <f t="shared" si="36"/>
        <v>4.4626903769250402E-2</v>
      </c>
      <c r="AB112" s="101">
        <f t="shared" si="37"/>
        <v>7.9554156385603682E-3</v>
      </c>
      <c r="AC112" s="99">
        <f t="shared" si="38"/>
        <v>7.554445479529299E-3</v>
      </c>
      <c r="AD112" s="100">
        <f t="shared" si="39"/>
        <v>3.5304593086285842E-2</v>
      </c>
      <c r="AE112" s="100">
        <f t="shared" si="40"/>
        <v>5.7109796368640137E-2</v>
      </c>
      <c r="AF112" s="100">
        <f t="shared" si="41"/>
        <v>4.6845797172776184E-2</v>
      </c>
      <c r="AG112" s="101">
        <f t="shared" si="42"/>
        <v>8.9100753392280605E-3</v>
      </c>
      <c r="AH112" s="95">
        <f t="shared" si="43"/>
        <v>95.302114353782017</v>
      </c>
      <c r="AI112" s="96">
        <f t="shared" si="44"/>
        <v>123.13215774695823</v>
      </c>
      <c r="AJ112" s="96">
        <f t="shared" si="45"/>
        <v>57.660129328682039</v>
      </c>
      <c r="AK112" s="96">
        <f t="shared" si="46"/>
        <v>181.06770611758699</v>
      </c>
      <c r="AL112" s="86">
        <f t="shared" si="47"/>
        <v>27.339998298306817</v>
      </c>
      <c r="AM112" s="95">
        <f t="shared" si="55"/>
        <v>95.618092039351708</v>
      </c>
      <c r="AN112" s="96">
        <f t="shared" si="48"/>
        <v>123.54040697089103</v>
      </c>
      <c r="AO112" s="96">
        <f t="shared" si="49"/>
        <v>57.851303620443211</v>
      </c>
      <c r="AP112" s="96">
        <f t="shared" si="50"/>
        <v>181.66804279530288</v>
      </c>
      <c r="AQ112" s="86">
        <f t="shared" si="51"/>
        <v>27.430645074030064</v>
      </c>
    </row>
    <row r="113" spans="1:43">
      <c r="A113" s="129" t="str">
        <f t="shared" si="52"/>
        <v>2009_4</v>
      </c>
      <c r="B113" s="57">
        <v>2009</v>
      </c>
      <c r="C113" s="57">
        <v>4</v>
      </c>
      <c r="D113" s="81" t="str">
        <f t="shared" si="53"/>
        <v>MMH_Personal</v>
      </c>
      <c r="E113" s="68" t="s">
        <v>34</v>
      </c>
      <c r="F113" s="69" t="s">
        <v>13</v>
      </c>
      <c r="G113" s="84">
        <f t="shared" si="54"/>
        <v>83372</v>
      </c>
      <c r="H113" s="70">
        <v>20843</v>
      </c>
      <c r="I113" s="65">
        <v>844</v>
      </c>
      <c r="J113" s="66">
        <v>2933</v>
      </c>
      <c r="K113" s="66">
        <v>3983</v>
      </c>
      <c r="L113" s="66">
        <v>4058</v>
      </c>
      <c r="M113" s="67">
        <v>1319</v>
      </c>
      <c r="N113" s="65">
        <v>9637109</v>
      </c>
      <c r="O113" s="66">
        <v>8407707</v>
      </c>
      <c r="P113" s="66">
        <v>5206123</v>
      </c>
      <c r="Q113" s="66">
        <v>11222937</v>
      </c>
      <c r="R113" s="67">
        <v>3285154</v>
      </c>
      <c r="S113" s="95">
        <f t="shared" si="28"/>
        <v>11418.375592417062</v>
      </c>
      <c r="T113" s="96">
        <f t="shared" si="29"/>
        <v>2866.5894988066825</v>
      </c>
      <c r="U113" s="96">
        <f t="shared" si="30"/>
        <v>1307.0858649259353</v>
      </c>
      <c r="V113" s="96">
        <f t="shared" si="31"/>
        <v>2765.6325776244457</v>
      </c>
      <c r="W113" s="86">
        <f t="shared" si="32"/>
        <v>2490.6398786959817</v>
      </c>
      <c r="X113" s="99">
        <f t="shared" si="33"/>
        <v>1.0123302787506597E-2</v>
      </c>
      <c r="Y113" s="100">
        <f t="shared" si="34"/>
        <v>3.5179676630043663E-2</v>
      </c>
      <c r="Z113" s="100">
        <f t="shared" si="35"/>
        <v>4.7773832941515139E-2</v>
      </c>
      <c r="AA113" s="100">
        <f t="shared" si="36"/>
        <v>4.8673415535191673E-2</v>
      </c>
      <c r="AB113" s="101">
        <f t="shared" si="37"/>
        <v>1.5820659214124646E-2</v>
      </c>
      <c r="AC113" s="99">
        <f t="shared" si="38"/>
        <v>1.0931090931681623E-2</v>
      </c>
      <c r="AD113" s="100">
        <f t="shared" si="39"/>
        <v>3.6666347918665909E-2</v>
      </c>
      <c r="AE113" s="100">
        <f t="shared" si="40"/>
        <v>4.9494951986128854E-2</v>
      </c>
      <c r="AF113" s="100">
        <f t="shared" si="41"/>
        <v>5.0409842570925643E-2</v>
      </c>
      <c r="AG113" s="101">
        <f t="shared" si="42"/>
        <v>1.6827579803020753E-2</v>
      </c>
      <c r="AH113" s="95">
        <f t="shared" si="43"/>
        <v>115.59167346351293</v>
      </c>
      <c r="AI113" s="96">
        <f t="shared" si="44"/>
        <v>100.84569159909802</v>
      </c>
      <c r="AJ113" s="96">
        <f t="shared" si="45"/>
        <v>62.444501751187452</v>
      </c>
      <c r="AK113" s="96">
        <f t="shared" si="46"/>
        <v>134.61278366837789</v>
      </c>
      <c r="AL113" s="86">
        <f t="shared" si="47"/>
        <v>39.403564745957873</v>
      </c>
      <c r="AM113" s="95">
        <f t="shared" si="55"/>
        <v>115.97492193286527</v>
      </c>
      <c r="AN113" s="96">
        <f t="shared" si="48"/>
        <v>101.18004922009338</v>
      </c>
      <c r="AO113" s="96">
        <f t="shared" si="49"/>
        <v>62.651538806699641</v>
      </c>
      <c r="AP113" s="96">
        <f t="shared" si="50"/>
        <v>135.05909733224615</v>
      </c>
      <c r="AQ113" s="86">
        <f t="shared" si="51"/>
        <v>39.534208722495521</v>
      </c>
    </row>
    <row r="114" spans="1:43">
      <c r="A114" s="129" t="str">
        <f t="shared" si="52"/>
        <v>2009_4</v>
      </c>
      <c r="B114" s="57">
        <v>2009</v>
      </c>
      <c r="C114" s="57">
        <v>4</v>
      </c>
      <c r="D114" s="81" t="str">
        <f t="shared" si="53"/>
        <v>SYA_Personal</v>
      </c>
      <c r="E114" s="68" t="s">
        <v>35</v>
      </c>
      <c r="F114" s="69" t="s">
        <v>13</v>
      </c>
      <c r="G114" s="84">
        <f t="shared" si="54"/>
        <v>22980</v>
      </c>
      <c r="H114" s="70">
        <v>5745</v>
      </c>
      <c r="I114" s="65">
        <v>222</v>
      </c>
      <c r="J114" s="66">
        <v>817</v>
      </c>
      <c r="K114" s="66">
        <v>829</v>
      </c>
      <c r="L114" s="66">
        <v>1406</v>
      </c>
      <c r="M114" s="67">
        <v>622</v>
      </c>
      <c r="N114" s="65">
        <v>3468392</v>
      </c>
      <c r="O114" s="66">
        <v>2957211</v>
      </c>
      <c r="P114" s="66">
        <v>713560</v>
      </c>
      <c r="Q114" s="66">
        <v>4610920</v>
      </c>
      <c r="R114" s="67">
        <v>2776787</v>
      </c>
      <c r="S114" s="95">
        <f t="shared" si="28"/>
        <v>15623.387387387387</v>
      </c>
      <c r="T114" s="96">
        <f t="shared" si="29"/>
        <v>3619.5973072215425</v>
      </c>
      <c r="U114" s="96">
        <f t="shared" si="30"/>
        <v>860.74788902291914</v>
      </c>
      <c r="V114" s="96">
        <f t="shared" si="31"/>
        <v>3279.4594594594596</v>
      </c>
      <c r="W114" s="86">
        <f t="shared" si="32"/>
        <v>4464.287781350482</v>
      </c>
      <c r="X114" s="99">
        <f t="shared" si="33"/>
        <v>9.6605744125326364E-3</v>
      </c>
      <c r="Y114" s="100">
        <f t="shared" si="34"/>
        <v>3.55526544821584E-2</v>
      </c>
      <c r="Z114" s="100">
        <f t="shared" si="35"/>
        <v>3.6074847693646647E-2</v>
      </c>
      <c r="AA114" s="100">
        <f t="shared" si="36"/>
        <v>6.1183637946040037E-2</v>
      </c>
      <c r="AB114" s="101">
        <f t="shared" si="37"/>
        <v>2.7067014795474326E-2</v>
      </c>
      <c r="AC114" s="99">
        <f t="shared" si="38"/>
        <v>1.1163973970666921E-2</v>
      </c>
      <c r="AD114" s="100">
        <f t="shared" si="39"/>
        <v>3.8398794003891581E-2</v>
      </c>
      <c r="AE114" s="100">
        <f t="shared" si="40"/>
        <v>3.8941036650118985E-2</v>
      </c>
      <c r="AF114" s="100">
        <f t="shared" si="41"/>
        <v>6.4867377200700072E-2</v>
      </c>
      <c r="AG114" s="101">
        <f t="shared" si="42"/>
        <v>2.956127956628915E-2</v>
      </c>
      <c r="AH114" s="95">
        <f t="shared" si="43"/>
        <v>150.93089643167971</v>
      </c>
      <c r="AI114" s="96">
        <f t="shared" si="44"/>
        <v>128.68629242819844</v>
      </c>
      <c r="AJ114" s="96">
        <f t="shared" si="45"/>
        <v>31.051348999129679</v>
      </c>
      <c r="AK114" s="96">
        <f t="shared" si="46"/>
        <v>200.64926022628373</v>
      </c>
      <c r="AL114" s="86">
        <f t="shared" si="47"/>
        <v>120.83494342906876</v>
      </c>
      <c r="AM114" s="95">
        <f t="shared" si="55"/>
        <v>151.4313134020567</v>
      </c>
      <c r="AN114" s="96">
        <f t="shared" si="48"/>
        <v>129.11295659112625</v>
      </c>
      <c r="AO114" s="96">
        <f t="shared" si="49"/>
        <v>31.154300895392332</v>
      </c>
      <c r="AP114" s="96">
        <f t="shared" si="50"/>
        <v>201.31452027101071</v>
      </c>
      <c r="AQ114" s="86">
        <f t="shared" si="51"/>
        <v>121.23557615395171</v>
      </c>
    </row>
    <row r="115" spans="1:43">
      <c r="A115" s="129" t="str">
        <f t="shared" si="52"/>
        <v>2009_4</v>
      </c>
      <c r="B115" s="57">
        <v>2009</v>
      </c>
      <c r="C115" s="57">
        <v>4</v>
      </c>
      <c r="D115" s="81" t="str">
        <f t="shared" si="53"/>
        <v>LSH_Personal</v>
      </c>
      <c r="E115" s="68" t="s">
        <v>36</v>
      </c>
      <c r="F115" s="69" t="s">
        <v>13</v>
      </c>
      <c r="G115" s="84">
        <f t="shared" si="54"/>
        <v>42600</v>
      </c>
      <c r="H115" s="70">
        <v>10650</v>
      </c>
      <c r="I115" s="65">
        <v>441</v>
      </c>
      <c r="J115" s="66">
        <v>1751</v>
      </c>
      <c r="K115" s="66">
        <v>2530</v>
      </c>
      <c r="L115" s="66">
        <v>1847</v>
      </c>
      <c r="M115" s="67">
        <v>1454</v>
      </c>
      <c r="N115" s="65">
        <v>7495352</v>
      </c>
      <c r="O115" s="66">
        <v>5087591</v>
      </c>
      <c r="P115" s="66">
        <v>2897465</v>
      </c>
      <c r="Q115" s="66">
        <v>5510303</v>
      </c>
      <c r="R115" s="67">
        <v>7052379</v>
      </c>
      <c r="S115" s="95">
        <f t="shared" si="28"/>
        <v>16996.263038548754</v>
      </c>
      <c r="T115" s="96">
        <f t="shared" si="29"/>
        <v>2905.5345516847515</v>
      </c>
      <c r="U115" s="96">
        <f t="shared" si="30"/>
        <v>1145.2430830039525</v>
      </c>
      <c r="V115" s="96">
        <f t="shared" si="31"/>
        <v>2983.3800757985923</v>
      </c>
      <c r="W115" s="86">
        <f t="shared" si="32"/>
        <v>4850.3294360385144</v>
      </c>
      <c r="X115" s="99">
        <f t="shared" si="33"/>
        <v>1.0352112676056338E-2</v>
      </c>
      <c r="Y115" s="100">
        <f t="shared" si="34"/>
        <v>4.1103286384976526E-2</v>
      </c>
      <c r="Z115" s="100">
        <f t="shared" si="35"/>
        <v>5.9389671361502347E-2</v>
      </c>
      <c r="AA115" s="100">
        <f t="shared" si="36"/>
        <v>4.3356807511737087E-2</v>
      </c>
      <c r="AB115" s="101">
        <f t="shared" si="37"/>
        <v>3.4131455399061032E-2</v>
      </c>
      <c r="AC115" s="99">
        <f t="shared" si="38"/>
        <v>1.1494743584345032E-2</v>
      </c>
      <c r="AD115" s="100">
        <f t="shared" si="39"/>
        <v>4.3344459014936138E-2</v>
      </c>
      <c r="AE115" s="100">
        <f t="shared" si="40"/>
        <v>6.2057828812287982E-2</v>
      </c>
      <c r="AF115" s="100">
        <f t="shared" si="41"/>
        <v>4.5655891105558219E-2</v>
      </c>
      <c r="AG115" s="101">
        <f t="shared" si="42"/>
        <v>3.618114235124411E-2</v>
      </c>
      <c r="AH115" s="95">
        <f t="shared" si="43"/>
        <v>175.94723004694836</v>
      </c>
      <c r="AI115" s="96">
        <f t="shared" si="44"/>
        <v>119.42701877934272</v>
      </c>
      <c r="AJ115" s="96">
        <f t="shared" si="45"/>
        <v>68.015610328638502</v>
      </c>
      <c r="AK115" s="96">
        <f t="shared" si="46"/>
        <v>129.34983568075117</v>
      </c>
      <c r="AL115" s="86">
        <f t="shared" si="47"/>
        <v>165.5488028169014</v>
      </c>
      <c r="AM115" s="95">
        <f t="shared" si="55"/>
        <v>176.53058959683466</v>
      </c>
      <c r="AN115" s="96">
        <f t="shared" si="48"/>
        <v>119.82298347796734</v>
      </c>
      <c r="AO115" s="96">
        <f t="shared" si="49"/>
        <v>68.241118600726494</v>
      </c>
      <c r="AP115" s="96">
        <f t="shared" si="50"/>
        <v>129.77869984587872</v>
      </c>
      <c r="AQ115" s="86">
        <f t="shared" si="51"/>
        <v>166.09768599664633</v>
      </c>
    </row>
    <row r="116" spans="1:43">
      <c r="A116" s="129" t="str">
        <f t="shared" si="52"/>
        <v>2009_4</v>
      </c>
      <c r="B116" s="57">
        <v>2009</v>
      </c>
      <c r="C116" s="57">
        <v>4</v>
      </c>
      <c r="D116" s="81" t="str">
        <f t="shared" si="53"/>
        <v>SYH_Personal</v>
      </c>
      <c r="E116" s="68" t="s">
        <v>37</v>
      </c>
      <c r="F116" s="69" t="s">
        <v>13</v>
      </c>
      <c r="G116" s="84">
        <f t="shared" si="54"/>
        <v>22476</v>
      </c>
      <c r="H116" s="70">
        <v>5619</v>
      </c>
      <c r="I116" s="65">
        <v>251</v>
      </c>
      <c r="J116" s="66">
        <v>959</v>
      </c>
      <c r="K116" s="66">
        <v>819</v>
      </c>
      <c r="L116" s="66">
        <v>1387</v>
      </c>
      <c r="M116" s="67">
        <v>56</v>
      </c>
      <c r="N116" s="65">
        <v>2798601</v>
      </c>
      <c r="O116" s="66">
        <v>2282456</v>
      </c>
      <c r="P116" s="66">
        <v>1287294</v>
      </c>
      <c r="Q116" s="66">
        <v>3288679</v>
      </c>
      <c r="R116" s="67">
        <v>323354</v>
      </c>
      <c r="S116" s="95">
        <f t="shared" si="28"/>
        <v>11149.804780876493</v>
      </c>
      <c r="T116" s="96">
        <f t="shared" si="29"/>
        <v>2380.0375391032326</v>
      </c>
      <c r="U116" s="96">
        <f t="shared" si="30"/>
        <v>1571.7875457875457</v>
      </c>
      <c r="V116" s="96">
        <f t="shared" si="31"/>
        <v>2371.0735400144195</v>
      </c>
      <c r="W116" s="86">
        <f t="shared" si="32"/>
        <v>5774.1785714285716</v>
      </c>
      <c r="X116" s="99">
        <f t="shared" si="33"/>
        <v>1.1167467520911195E-2</v>
      </c>
      <c r="Y116" s="100">
        <f t="shared" si="34"/>
        <v>4.2667734472326038E-2</v>
      </c>
      <c r="Z116" s="100">
        <f t="shared" si="35"/>
        <v>3.643886812600107E-2</v>
      </c>
      <c r="AA116" s="100">
        <f t="shared" si="36"/>
        <v>6.1710268731090943E-2</v>
      </c>
      <c r="AB116" s="101">
        <f t="shared" si="37"/>
        <v>2.4915465385299874E-3</v>
      </c>
      <c r="AC116" s="99">
        <f t="shared" si="38"/>
        <v>1.2800651576882635E-2</v>
      </c>
      <c r="AD116" s="100">
        <f t="shared" si="39"/>
        <v>4.5808803998419224E-2</v>
      </c>
      <c r="AE116" s="100">
        <f t="shared" si="40"/>
        <v>3.9351049937176322E-2</v>
      </c>
      <c r="AF116" s="100">
        <f t="shared" si="41"/>
        <v>6.5450027677901826E-2</v>
      </c>
      <c r="AG116" s="101">
        <f t="shared" si="42"/>
        <v>3.2663458097081707E-3</v>
      </c>
      <c r="AH116" s="95">
        <f t="shared" si="43"/>
        <v>124.5150827549386</v>
      </c>
      <c r="AI116" s="96">
        <f t="shared" si="44"/>
        <v>101.55080975262503</v>
      </c>
      <c r="AJ116" s="96">
        <f t="shared" si="45"/>
        <v>57.274159103043246</v>
      </c>
      <c r="AK116" s="96">
        <f t="shared" si="46"/>
        <v>146.31958533546896</v>
      </c>
      <c r="AL116" s="86">
        <f t="shared" si="47"/>
        <v>14.386634632496886</v>
      </c>
      <c r="AM116" s="95">
        <f t="shared" si="55"/>
        <v>124.92791711789273</v>
      </c>
      <c r="AN116" s="96">
        <f t="shared" si="48"/>
        <v>101.88750521894224</v>
      </c>
      <c r="AO116" s="96">
        <f t="shared" si="49"/>
        <v>57.464053696243447</v>
      </c>
      <c r="AP116" s="96">
        <f t="shared" si="50"/>
        <v>146.80471333332417</v>
      </c>
      <c r="AQ116" s="86">
        <f t="shared" si="51"/>
        <v>14.434334051813419</v>
      </c>
    </row>
    <row r="117" spans="1:43">
      <c r="A117" s="129" t="str">
        <f t="shared" si="52"/>
        <v>2009_4</v>
      </c>
      <c r="B117" s="57">
        <v>2009</v>
      </c>
      <c r="C117" s="57">
        <v>4</v>
      </c>
      <c r="D117" s="81" t="str">
        <f t="shared" si="53"/>
        <v>MSH_Personal</v>
      </c>
      <c r="E117" s="68" t="s">
        <v>38</v>
      </c>
      <c r="F117" s="69" t="s">
        <v>13</v>
      </c>
      <c r="G117" s="84">
        <f t="shared" si="54"/>
        <v>61412</v>
      </c>
      <c r="H117" s="70">
        <v>15353</v>
      </c>
      <c r="I117" s="65">
        <v>691</v>
      </c>
      <c r="J117" s="66">
        <v>2593</v>
      </c>
      <c r="K117" s="66">
        <v>5601</v>
      </c>
      <c r="L117" s="66">
        <v>3095</v>
      </c>
      <c r="M117" s="67">
        <v>419</v>
      </c>
      <c r="N117" s="65">
        <v>9096804</v>
      </c>
      <c r="O117" s="66">
        <v>6894740</v>
      </c>
      <c r="P117" s="66">
        <v>4949294</v>
      </c>
      <c r="Q117" s="66">
        <v>8427557</v>
      </c>
      <c r="R117" s="67">
        <v>1837019</v>
      </c>
      <c r="S117" s="95">
        <f t="shared" si="28"/>
        <v>13164.69464544139</v>
      </c>
      <c r="T117" s="96">
        <f t="shared" si="29"/>
        <v>2658.9818742768994</v>
      </c>
      <c r="U117" s="96">
        <f t="shared" si="30"/>
        <v>883.64470630244602</v>
      </c>
      <c r="V117" s="96">
        <f t="shared" si="31"/>
        <v>2722.9586429725364</v>
      </c>
      <c r="W117" s="86">
        <f t="shared" si="32"/>
        <v>4384.2935560859187</v>
      </c>
      <c r="X117" s="99">
        <f t="shared" si="33"/>
        <v>1.1251872598189279E-2</v>
      </c>
      <c r="Y117" s="100">
        <f t="shared" si="34"/>
        <v>4.2223018302611867E-2</v>
      </c>
      <c r="Z117" s="100">
        <f t="shared" si="35"/>
        <v>9.1203673549143494E-2</v>
      </c>
      <c r="AA117" s="100">
        <f t="shared" si="36"/>
        <v>5.0397316485377451E-2</v>
      </c>
      <c r="AB117" s="101">
        <f t="shared" si="37"/>
        <v>6.8227707939816319E-3</v>
      </c>
      <c r="AC117" s="99">
        <f t="shared" si="38"/>
        <v>1.2243582250999287E-2</v>
      </c>
      <c r="AD117" s="100">
        <f t="shared" si="39"/>
        <v>4.4113777126533159E-2</v>
      </c>
      <c r="AE117" s="100">
        <f t="shared" si="40"/>
        <v>9.391055195517567E-2</v>
      </c>
      <c r="AF117" s="100">
        <f t="shared" si="41"/>
        <v>5.2454172888741567E-2</v>
      </c>
      <c r="AG117" s="101">
        <f t="shared" si="42"/>
        <v>7.5967389065979551E-3</v>
      </c>
      <c r="AH117" s="95">
        <f t="shared" si="43"/>
        <v>148.1274669445711</v>
      </c>
      <c r="AI117" s="96">
        <f t="shared" si="44"/>
        <v>112.27024034390674</v>
      </c>
      <c r="AJ117" s="96">
        <f t="shared" si="45"/>
        <v>80.591643327037062</v>
      </c>
      <c r="AK117" s="96">
        <f t="shared" si="46"/>
        <v>137.22980850648082</v>
      </c>
      <c r="AL117" s="86">
        <f t="shared" si="47"/>
        <v>29.913030026704877</v>
      </c>
      <c r="AM117" s="95">
        <f t="shared" si="55"/>
        <v>148.61858904077872</v>
      </c>
      <c r="AN117" s="96">
        <f t="shared" si="48"/>
        <v>112.64247647888409</v>
      </c>
      <c r="AO117" s="96">
        <f t="shared" si="49"/>
        <v>80.85884790174569</v>
      </c>
      <c r="AP117" s="96">
        <f t="shared" si="50"/>
        <v>137.68479901300918</v>
      </c>
      <c r="AQ117" s="86">
        <f t="shared" si="51"/>
        <v>30.012207784305591</v>
      </c>
    </row>
    <row r="118" spans="1:43">
      <c r="A118" s="129" t="str">
        <f t="shared" si="52"/>
        <v>2009_4</v>
      </c>
      <c r="B118" s="57">
        <v>2009</v>
      </c>
      <c r="C118" s="57">
        <v>4</v>
      </c>
      <c r="D118" s="81" t="str">
        <f t="shared" si="53"/>
        <v>SMH_Personal</v>
      </c>
      <c r="E118" s="68" t="s">
        <v>39</v>
      </c>
      <c r="F118" s="69" t="s">
        <v>13</v>
      </c>
      <c r="G118" s="84">
        <f t="shared" si="54"/>
        <v>40764</v>
      </c>
      <c r="H118" s="70">
        <v>10191</v>
      </c>
      <c r="I118" s="65">
        <v>339</v>
      </c>
      <c r="J118" s="66">
        <v>1602</v>
      </c>
      <c r="K118" s="66">
        <v>3069</v>
      </c>
      <c r="L118" s="66">
        <v>2088</v>
      </c>
      <c r="M118" s="67">
        <v>403</v>
      </c>
      <c r="N118" s="65">
        <v>4465731</v>
      </c>
      <c r="O118" s="66">
        <v>5297718</v>
      </c>
      <c r="P118" s="66">
        <v>2167336</v>
      </c>
      <c r="Q118" s="66">
        <v>6582401</v>
      </c>
      <c r="R118" s="67">
        <v>909529</v>
      </c>
      <c r="S118" s="95">
        <f t="shared" si="28"/>
        <v>13173.247787610619</v>
      </c>
      <c r="T118" s="96">
        <f t="shared" si="29"/>
        <v>3306.940074906367</v>
      </c>
      <c r="U118" s="96">
        <f t="shared" si="30"/>
        <v>706.2026718800912</v>
      </c>
      <c r="V118" s="96">
        <f t="shared" si="31"/>
        <v>3152.4909003831417</v>
      </c>
      <c r="W118" s="86">
        <f t="shared" si="32"/>
        <v>2256.8957816377169</v>
      </c>
      <c r="X118" s="99">
        <f t="shared" si="33"/>
        <v>8.3161613188107147E-3</v>
      </c>
      <c r="Y118" s="100">
        <f t="shared" si="34"/>
        <v>3.9299381807477184E-2</v>
      </c>
      <c r="Z118" s="100">
        <f t="shared" si="35"/>
        <v>7.5287017957020905E-2</v>
      </c>
      <c r="AA118" s="100">
        <f t="shared" si="36"/>
        <v>5.1221666176037683E-2</v>
      </c>
      <c r="AB118" s="101">
        <f t="shared" si="37"/>
        <v>9.8861740751643602E-3</v>
      </c>
      <c r="AC118" s="99">
        <f t="shared" si="38"/>
        <v>9.3641717251365213E-3</v>
      </c>
      <c r="AD118" s="100">
        <f t="shared" si="39"/>
        <v>4.1541737064227056E-2</v>
      </c>
      <c r="AE118" s="100">
        <f t="shared" si="40"/>
        <v>7.8331974155339129E-2</v>
      </c>
      <c r="AF118" s="100">
        <f t="shared" si="41"/>
        <v>5.3765722690256666E-2</v>
      </c>
      <c r="AG118" s="101">
        <f t="shared" si="42"/>
        <v>1.102793247060972E-2</v>
      </c>
      <c r="AH118" s="95">
        <f t="shared" si="43"/>
        <v>109.55085369443627</v>
      </c>
      <c r="AI118" s="96">
        <f t="shared" si="44"/>
        <v>129.96070061819253</v>
      </c>
      <c r="AJ118" s="96">
        <f t="shared" si="45"/>
        <v>53.167893239132567</v>
      </c>
      <c r="AK118" s="96">
        <f t="shared" si="46"/>
        <v>161.47583652242176</v>
      </c>
      <c r="AL118" s="86">
        <f t="shared" si="47"/>
        <v>22.312064566774605</v>
      </c>
      <c r="AM118" s="95">
        <f t="shared" si="55"/>
        <v>109.91407360238135</v>
      </c>
      <c r="AN118" s="96">
        <f t="shared" si="48"/>
        <v>130.39159012861737</v>
      </c>
      <c r="AO118" s="96">
        <f t="shared" si="49"/>
        <v>53.344173355961381</v>
      </c>
      <c r="AP118" s="96">
        <f t="shared" si="50"/>
        <v>162.01121563174956</v>
      </c>
      <c r="AQ118" s="86">
        <f t="shared" si="51"/>
        <v>22.386041042216899</v>
      </c>
    </row>
    <row r="119" spans="1:43">
      <c r="A119" s="129" t="str">
        <f t="shared" si="52"/>
        <v>2010_1</v>
      </c>
      <c r="B119" s="57">
        <v>2010</v>
      </c>
      <c r="C119" s="57">
        <v>1</v>
      </c>
      <c r="D119" s="81" t="str">
        <f t="shared" si="53"/>
        <v>SML_Personal</v>
      </c>
      <c r="E119" s="68" t="s">
        <v>12</v>
      </c>
      <c r="F119" s="69" t="s">
        <v>13</v>
      </c>
      <c r="G119" s="84">
        <f t="shared" si="54"/>
        <v>63632</v>
      </c>
      <c r="H119" s="70">
        <v>15908</v>
      </c>
      <c r="I119" s="65">
        <v>105</v>
      </c>
      <c r="J119" s="66">
        <v>1675</v>
      </c>
      <c r="K119" s="66">
        <v>663</v>
      </c>
      <c r="L119" s="66">
        <v>2978</v>
      </c>
      <c r="M119" s="67">
        <v>391</v>
      </c>
      <c r="N119" s="65">
        <v>1259173</v>
      </c>
      <c r="O119" s="66">
        <v>2731190</v>
      </c>
      <c r="P119" s="66">
        <v>1005321</v>
      </c>
      <c r="Q119" s="66">
        <v>4438000</v>
      </c>
      <c r="R119" s="67">
        <v>967481</v>
      </c>
      <c r="S119" s="95">
        <f t="shared" si="28"/>
        <v>11992.12380952381</v>
      </c>
      <c r="T119" s="96">
        <f t="shared" si="29"/>
        <v>1630.5611940298506</v>
      </c>
      <c r="U119" s="96">
        <f t="shared" si="30"/>
        <v>1516.3212669683257</v>
      </c>
      <c r="V119" s="96">
        <f t="shared" si="31"/>
        <v>1490.2619207521827</v>
      </c>
      <c r="W119" s="86">
        <f t="shared" si="32"/>
        <v>2474.3759590792838</v>
      </c>
      <c r="X119" s="99">
        <f t="shared" si="33"/>
        <v>1.6501131506160421E-3</v>
      </c>
      <c r="Y119" s="100">
        <f t="shared" si="34"/>
        <v>2.6323233593160675E-2</v>
      </c>
      <c r="Z119" s="100">
        <f t="shared" si="35"/>
        <v>1.0419285893889867E-2</v>
      </c>
      <c r="AA119" s="100">
        <f t="shared" si="36"/>
        <v>4.6800352024138799E-2</v>
      </c>
      <c r="AB119" s="101">
        <f t="shared" si="37"/>
        <v>6.144707065627357E-3</v>
      </c>
      <c r="AC119" s="99">
        <f t="shared" si="38"/>
        <v>2.0250139646702408E-3</v>
      </c>
      <c r="AD119" s="100">
        <f t="shared" si="39"/>
        <v>2.780198495171814E-2</v>
      </c>
      <c r="AE119" s="100">
        <f t="shared" si="40"/>
        <v>1.1357199255625486E-2</v>
      </c>
      <c r="AF119" s="100">
        <f t="shared" si="41"/>
        <v>4.8751250326155175E-2</v>
      </c>
      <c r="AG119" s="101">
        <f t="shared" si="42"/>
        <v>6.8665293798001259E-3</v>
      </c>
      <c r="AH119" s="95">
        <f t="shared" si="43"/>
        <v>19.788361201910988</v>
      </c>
      <c r="AI119" s="96">
        <f t="shared" si="44"/>
        <v>42.921643198390747</v>
      </c>
      <c r="AJ119" s="96">
        <f t="shared" si="45"/>
        <v>15.798984787528287</v>
      </c>
      <c r="AK119" s="96">
        <f t="shared" si="46"/>
        <v>69.744782499371382</v>
      </c>
      <c r="AL119" s="86">
        <f t="shared" si="47"/>
        <v>15.204315438772944</v>
      </c>
      <c r="AM119" s="95">
        <f t="shared" si="55"/>
        <v>19.853970245489872</v>
      </c>
      <c r="AN119" s="96">
        <f t="shared" si="48"/>
        <v>43.063951494178703</v>
      </c>
      <c r="AO119" s="96">
        <f t="shared" si="49"/>
        <v>15.851366906029689</v>
      </c>
      <c r="AP119" s="96">
        <f t="shared" si="50"/>
        <v>69.976023905757231</v>
      </c>
      <c r="AQ119" s="86">
        <f t="shared" si="51"/>
        <v>15.254725909050453</v>
      </c>
    </row>
    <row r="120" spans="1:43">
      <c r="A120" s="129" t="str">
        <f t="shared" si="52"/>
        <v>2010_1</v>
      </c>
      <c r="B120" s="57">
        <v>2010</v>
      </c>
      <c r="C120" s="57">
        <v>1</v>
      </c>
      <c r="D120" s="81" t="str">
        <f t="shared" si="53"/>
        <v>LSL_Personal</v>
      </c>
      <c r="E120" s="68" t="s">
        <v>14</v>
      </c>
      <c r="F120" s="69" t="s">
        <v>13</v>
      </c>
      <c r="G120" s="84">
        <f t="shared" si="54"/>
        <v>18728</v>
      </c>
      <c r="H120" s="70">
        <v>4682</v>
      </c>
      <c r="I120" s="65">
        <v>21</v>
      </c>
      <c r="J120" s="66">
        <v>412</v>
      </c>
      <c r="K120" s="66">
        <v>537</v>
      </c>
      <c r="L120" s="66">
        <v>750</v>
      </c>
      <c r="M120" s="67">
        <v>88</v>
      </c>
      <c r="N120" s="65">
        <v>358212</v>
      </c>
      <c r="O120" s="66">
        <v>1171731</v>
      </c>
      <c r="P120" s="66">
        <v>642957</v>
      </c>
      <c r="Q120" s="66">
        <v>1985125</v>
      </c>
      <c r="R120" s="67">
        <v>474915</v>
      </c>
      <c r="S120" s="95">
        <f t="shared" si="28"/>
        <v>17057.714285714286</v>
      </c>
      <c r="T120" s="96">
        <f t="shared" si="29"/>
        <v>2844.0072815533981</v>
      </c>
      <c r="U120" s="96">
        <f t="shared" si="30"/>
        <v>1197.3128491620112</v>
      </c>
      <c r="V120" s="96">
        <f t="shared" si="31"/>
        <v>2646.8333333333335</v>
      </c>
      <c r="W120" s="86">
        <f t="shared" si="32"/>
        <v>5396.761363636364</v>
      </c>
      <c r="X120" s="99">
        <f t="shared" si="33"/>
        <v>1.121315677061085E-3</v>
      </c>
      <c r="Y120" s="100">
        <f t="shared" si="34"/>
        <v>2.1999145664246048E-2</v>
      </c>
      <c r="Z120" s="100">
        <f t="shared" si="35"/>
        <v>2.8673643741990603E-2</v>
      </c>
      <c r="AA120" s="100">
        <f t="shared" si="36"/>
        <v>4.0046988466467322E-2</v>
      </c>
      <c r="AB120" s="101">
        <f t="shared" si="37"/>
        <v>4.6988466467321657E-3</v>
      </c>
      <c r="AC120" s="99">
        <f t="shared" si="38"/>
        <v>1.6911262986640584E-3</v>
      </c>
      <c r="AD120" s="100">
        <f t="shared" si="39"/>
        <v>2.4496514830706789E-2</v>
      </c>
      <c r="AE120" s="100">
        <f t="shared" si="40"/>
        <v>3.1515056000479623E-2</v>
      </c>
      <c r="AF120" s="100">
        <f t="shared" si="41"/>
        <v>4.3385248321174595E-2</v>
      </c>
      <c r="AG120" s="101">
        <f t="shared" si="42"/>
        <v>5.8631954739591652E-3</v>
      </c>
      <c r="AH120" s="95">
        <f t="shared" si="43"/>
        <v>19.127082443400255</v>
      </c>
      <c r="AI120" s="96">
        <f t="shared" si="44"/>
        <v>62.565730457069627</v>
      </c>
      <c r="AJ120" s="96">
        <f t="shared" si="45"/>
        <v>34.331322084579242</v>
      </c>
      <c r="AK120" s="96">
        <f t="shared" si="46"/>
        <v>105.99770397266126</v>
      </c>
      <c r="AL120" s="86">
        <f t="shared" si="47"/>
        <v>25.358554036736436</v>
      </c>
      <c r="AM120" s="95">
        <f t="shared" si="55"/>
        <v>19.190498992793174</v>
      </c>
      <c r="AN120" s="96">
        <f t="shared" si="48"/>
        <v>62.773169450840676</v>
      </c>
      <c r="AO120" s="96">
        <f t="shared" si="49"/>
        <v>34.445148852939944</v>
      </c>
      <c r="AP120" s="96">
        <f t="shared" si="50"/>
        <v>106.34914328126516</v>
      </c>
      <c r="AQ120" s="86">
        <f t="shared" si="51"/>
        <v>25.44263126071257</v>
      </c>
    </row>
    <row r="121" spans="1:43">
      <c r="A121" s="129" t="str">
        <f t="shared" si="52"/>
        <v>2010_1</v>
      </c>
      <c r="B121" s="57">
        <v>2010</v>
      </c>
      <c r="C121" s="57">
        <v>1</v>
      </c>
      <c r="D121" s="81" t="str">
        <f t="shared" si="53"/>
        <v>MYA_Personal</v>
      </c>
      <c r="E121" s="68" t="s">
        <v>15</v>
      </c>
      <c r="F121" s="69" t="s">
        <v>13</v>
      </c>
      <c r="G121" s="84">
        <f t="shared" si="54"/>
        <v>17888</v>
      </c>
      <c r="H121" s="70">
        <v>4472</v>
      </c>
      <c r="I121" s="65">
        <v>86</v>
      </c>
      <c r="J121" s="66">
        <v>508</v>
      </c>
      <c r="K121" s="66">
        <v>345</v>
      </c>
      <c r="L121" s="66">
        <v>1237</v>
      </c>
      <c r="M121" s="67">
        <v>134</v>
      </c>
      <c r="N121" s="65">
        <v>878670</v>
      </c>
      <c r="O121" s="66">
        <v>1622458</v>
      </c>
      <c r="P121" s="66">
        <v>351237</v>
      </c>
      <c r="Q121" s="66">
        <v>3135245</v>
      </c>
      <c r="R121" s="67">
        <v>550815</v>
      </c>
      <c r="S121" s="95">
        <f t="shared" si="28"/>
        <v>10217.093023255815</v>
      </c>
      <c r="T121" s="96">
        <f t="shared" si="29"/>
        <v>3193.8149606299212</v>
      </c>
      <c r="U121" s="96">
        <f t="shared" si="30"/>
        <v>1018.0782608695653</v>
      </c>
      <c r="V121" s="96">
        <f t="shared" si="31"/>
        <v>2534.5553759094582</v>
      </c>
      <c r="W121" s="86">
        <f t="shared" si="32"/>
        <v>4110.559701492537</v>
      </c>
      <c r="X121" s="99">
        <f t="shared" si="33"/>
        <v>4.807692307692308E-3</v>
      </c>
      <c r="Y121" s="100">
        <f t="shared" si="34"/>
        <v>2.8398926654740607E-2</v>
      </c>
      <c r="Z121" s="100">
        <f t="shared" si="35"/>
        <v>1.9286672629695887E-2</v>
      </c>
      <c r="AA121" s="100">
        <f t="shared" si="36"/>
        <v>6.915250447227192E-2</v>
      </c>
      <c r="AB121" s="101">
        <f t="shared" si="37"/>
        <v>7.4910554561717349E-3</v>
      </c>
      <c r="AC121" s="99">
        <f t="shared" si="38"/>
        <v>6.0127195513284305E-3</v>
      </c>
      <c r="AD121" s="100">
        <f t="shared" si="39"/>
        <v>3.1292736460414715E-2</v>
      </c>
      <c r="AE121" s="100">
        <f t="shared" si="40"/>
        <v>2.1682605914854283E-2</v>
      </c>
      <c r="AF121" s="100">
        <f t="shared" si="41"/>
        <v>7.3572463585545853E-2</v>
      </c>
      <c r="AG121" s="101">
        <f t="shared" si="42"/>
        <v>8.9932070007091563E-3</v>
      </c>
      <c r="AH121" s="95">
        <f t="shared" si="43"/>
        <v>49.120639534883722</v>
      </c>
      <c r="AI121" s="96">
        <f t="shared" si="44"/>
        <v>90.700916815742403</v>
      </c>
      <c r="AJ121" s="96">
        <f t="shared" si="45"/>
        <v>19.63534212880143</v>
      </c>
      <c r="AK121" s="96">
        <f t="shared" si="46"/>
        <v>175.27085196779964</v>
      </c>
      <c r="AL121" s="86">
        <f t="shared" si="47"/>
        <v>30.79243067978533</v>
      </c>
      <c r="AM121" s="95">
        <f t="shared" si="55"/>
        <v>49.283500832339499</v>
      </c>
      <c r="AN121" s="96">
        <f t="shared" si="48"/>
        <v>91.001639060666562</v>
      </c>
      <c r="AO121" s="96">
        <f t="shared" si="49"/>
        <v>19.700443831982913</v>
      </c>
      <c r="AP121" s="96">
        <f t="shared" si="50"/>
        <v>175.85196896114383</v>
      </c>
      <c r="AQ121" s="86">
        <f t="shared" si="51"/>
        <v>30.894524122782251</v>
      </c>
    </row>
    <row r="122" spans="1:43">
      <c r="A122" s="129" t="str">
        <f t="shared" si="52"/>
        <v>2010_1</v>
      </c>
      <c r="B122" s="57">
        <v>2010</v>
      </c>
      <c r="C122" s="57">
        <v>1</v>
      </c>
      <c r="D122" s="81" t="str">
        <f t="shared" si="53"/>
        <v>SMA_Personal</v>
      </c>
      <c r="E122" s="68" t="s">
        <v>16</v>
      </c>
      <c r="F122" s="69" t="s">
        <v>13</v>
      </c>
      <c r="G122" s="84">
        <f t="shared" si="54"/>
        <v>70036</v>
      </c>
      <c r="H122" s="70">
        <v>17509</v>
      </c>
      <c r="I122" s="65">
        <v>105</v>
      </c>
      <c r="J122" s="66">
        <v>1376</v>
      </c>
      <c r="K122" s="66">
        <v>1571</v>
      </c>
      <c r="L122" s="66">
        <v>2674</v>
      </c>
      <c r="M122" s="67">
        <v>541</v>
      </c>
      <c r="N122" s="65">
        <v>1856612</v>
      </c>
      <c r="O122" s="66">
        <v>5010455</v>
      </c>
      <c r="P122" s="66">
        <v>1403134</v>
      </c>
      <c r="Q122" s="66">
        <v>7620853</v>
      </c>
      <c r="R122" s="67">
        <v>2317559</v>
      </c>
      <c r="S122" s="95">
        <f t="shared" si="28"/>
        <v>17682.019047619047</v>
      </c>
      <c r="T122" s="96">
        <f t="shared" si="29"/>
        <v>3641.3190406976746</v>
      </c>
      <c r="U122" s="96">
        <f t="shared" si="30"/>
        <v>893.14704010184596</v>
      </c>
      <c r="V122" s="96">
        <f t="shared" si="31"/>
        <v>2849.9824233358263</v>
      </c>
      <c r="W122" s="86">
        <f t="shared" si="32"/>
        <v>4283.8428835489831</v>
      </c>
      <c r="X122" s="99">
        <f t="shared" si="33"/>
        <v>1.4992289679593351E-3</v>
      </c>
      <c r="Y122" s="100">
        <f t="shared" si="34"/>
        <v>1.9647038665829002E-2</v>
      </c>
      <c r="Z122" s="100">
        <f t="shared" si="35"/>
        <v>2.243132103489634E-2</v>
      </c>
      <c r="AA122" s="100">
        <f t="shared" si="36"/>
        <v>3.8180364384031072E-2</v>
      </c>
      <c r="AB122" s="101">
        <f t="shared" si="37"/>
        <v>7.7245987777714315E-3</v>
      </c>
      <c r="AC122" s="99">
        <f t="shared" si="38"/>
        <v>1.8398750818076862E-3</v>
      </c>
      <c r="AD122" s="100">
        <f t="shared" si="39"/>
        <v>2.0868936897927421E-2</v>
      </c>
      <c r="AE122" s="100">
        <f t="shared" si="40"/>
        <v>2.3735077030750208E-2</v>
      </c>
      <c r="AF122" s="100">
        <f t="shared" si="41"/>
        <v>3.9867547062029648E-2</v>
      </c>
      <c r="AG122" s="101">
        <f t="shared" si="42"/>
        <v>8.4954123130342347E-3</v>
      </c>
      <c r="AH122" s="95">
        <f t="shared" si="43"/>
        <v>26.509395168199212</v>
      </c>
      <c r="AI122" s="96">
        <f t="shared" si="44"/>
        <v>71.541135987206573</v>
      </c>
      <c r="AJ122" s="96">
        <f t="shared" si="45"/>
        <v>20.03446798789194</v>
      </c>
      <c r="AK122" s="96">
        <f t="shared" si="46"/>
        <v>108.81336741104575</v>
      </c>
      <c r="AL122" s="86">
        <f t="shared" si="47"/>
        <v>33.090967502427326</v>
      </c>
      <c r="AM122" s="95">
        <f t="shared" si="55"/>
        <v>26.597288048518795</v>
      </c>
      <c r="AN122" s="96">
        <f t="shared" si="48"/>
        <v>71.778333270032306</v>
      </c>
      <c r="AO122" s="96">
        <f t="shared" si="49"/>
        <v>20.10089300762376</v>
      </c>
      <c r="AP122" s="96">
        <f t="shared" si="50"/>
        <v>109.17414215593705</v>
      </c>
      <c r="AQ122" s="86">
        <f t="shared" si="51"/>
        <v>33.200681829287525</v>
      </c>
    </row>
    <row r="123" spans="1:43">
      <c r="A123" s="129" t="str">
        <f t="shared" si="52"/>
        <v>2010_1</v>
      </c>
      <c r="B123" s="57">
        <v>2010</v>
      </c>
      <c r="C123" s="57">
        <v>1</v>
      </c>
      <c r="D123" s="81" t="str">
        <f t="shared" si="53"/>
        <v>MSL_Personal</v>
      </c>
      <c r="E123" s="68" t="s">
        <v>17</v>
      </c>
      <c r="F123" s="69" t="s">
        <v>13</v>
      </c>
      <c r="G123" s="84">
        <f t="shared" si="54"/>
        <v>58180</v>
      </c>
      <c r="H123" s="70">
        <v>14545</v>
      </c>
      <c r="I123" s="65">
        <v>161</v>
      </c>
      <c r="J123" s="66">
        <v>1156</v>
      </c>
      <c r="K123" s="66">
        <v>2622</v>
      </c>
      <c r="L123" s="66">
        <v>2042</v>
      </c>
      <c r="M123" s="67">
        <v>380</v>
      </c>
      <c r="N123" s="65">
        <v>3185456</v>
      </c>
      <c r="O123" s="66">
        <v>3347881</v>
      </c>
      <c r="P123" s="66">
        <v>3481943</v>
      </c>
      <c r="Q123" s="66">
        <v>5820978</v>
      </c>
      <c r="R123" s="67">
        <v>808024</v>
      </c>
      <c r="S123" s="95">
        <f t="shared" si="28"/>
        <v>19785.440993788819</v>
      </c>
      <c r="T123" s="96">
        <f t="shared" si="29"/>
        <v>2896.0908304498271</v>
      </c>
      <c r="U123" s="96">
        <f t="shared" si="30"/>
        <v>1327.9721586575133</v>
      </c>
      <c r="V123" s="96">
        <f t="shared" si="31"/>
        <v>2850.6258570029381</v>
      </c>
      <c r="W123" s="86">
        <f t="shared" si="32"/>
        <v>2126.378947368421</v>
      </c>
      <c r="X123" s="99">
        <f t="shared" si="33"/>
        <v>2.7672739773117912E-3</v>
      </c>
      <c r="Y123" s="100">
        <f t="shared" si="34"/>
        <v>1.9869370917841182E-2</v>
      </c>
      <c r="Z123" s="100">
        <f t="shared" si="35"/>
        <v>4.5067033344792028E-2</v>
      </c>
      <c r="AA123" s="100">
        <f t="shared" si="36"/>
        <v>3.5097971811619111E-2</v>
      </c>
      <c r="AB123" s="101">
        <f t="shared" si="37"/>
        <v>6.5314541079408732E-3</v>
      </c>
      <c r="AC123" s="99">
        <f t="shared" si="38"/>
        <v>3.2747241483787473E-3</v>
      </c>
      <c r="AD123" s="100">
        <f t="shared" si="39"/>
        <v>2.1217411919269454E-2</v>
      </c>
      <c r="AE123" s="100">
        <f t="shared" si="40"/>
        <v>4.7070974622390765E-2</v>
      </c>
      <c r="AF123" s="100">
        <f t="shared" si="41"/>
        <v>3.6875644019152033E-2</v>
      </c>
      <c r="AG123" s="101">
        <f t="shared" si="42"/>
        <v>7.309582143805741E-3</v>
      </c>
      <c r="AH123" s="95">
        <f t="shared" si="43"/>
        <v>54.75173599174974</v>
      </c>
      <c r="AI123" s="96">
        <f t="shared" si="44"/>
        <v>57.543502921966308</v>
      </c>
      <c r="AJ123" s="96">
        <f t="shared" si="45"/>
        <v>59.847765555173602</v>
      </c>
      <c r="AK123" s="96">
        <f t="shared" si="46"/>
        <v>100.0511859745617</v>
      </c>
      <c r="AL123" s="86">
        <f t="shared" si="47"/>
        <v>13.888346510828464</v>
      </c>
      <c r="AM123" s="95">
        <f t="shared" si="55"/>
        <v>54.933267397814603</v>
      </c>
      <c r="AN123" s="96">
        <f t="shared" si="48"/>
        <v>57.734290534561751</v>
      </c>
      <c r="AO123" s="96">
        <f t="shared" si="49"/>
        <v>60.046193035769065</v>
      </c>
      <c r="AP123" s="96">
        <f t="shared" si="50"/>
        <v>100.38290938276845</v>
      </c>
      <c r="AQ123" s="86">
        <f t="shared" si="51"/>
        <v>13.934393837444858</v>
      </c>
    </row>
    <row r="124" spans="1:43">
      <c r="A124" s="129" t="str">
        <f t="shared" si="52"/>
        <v>2010_1</v>
      </c>
      <c r="B124" s="57">
        <v>2010</v>
      </c>
      <c r="C124" s="57">
        <v>1</v>
      </c>
      <c r="D124" s="81" t="str">
        <f t="shared" si="53"/>
        <v>LYL_Personal</v>
      </c>
      <c r="E124" s="68" t="s">
        <v>18</v>
      </c>
      <c r="F124" s="69" t="s">
        <v>13</v>
      </c>
      <c r="G124" s="84">
        <f t="shared" si="54"/>
        <v>13264</v>
      </c>
      <c r="H124" s="70">
        <v>3316</v>
      </c>
      <c r="I124" s="65">
        <v>68</v>
      </c>
      <c r="J124" s="66">
        <v>270</v>
      </c>
      <c r="K124" s="66">
        <v>356</v>
      </c>
      <c r="L124" s="66">
        <v>441</v>
      </c>
      <c r="M124" s="67">
        <v>118</v>
      </c>
      <c r="N124" s="65">
        <v>1209114</v>
      </c>
      <c r="O124" s="66">
        <v>778462</v>
      </c>
      <c r="P124" s="66">
        <v>428132</v>
      </c>
      <c r="Q124" s="66">
        <v>1533522</v>
      </c>
      <c r="R124" s="67">
        <v>530584</v>
      </c>
      <c r="S124" s="95">
        <f t="shared" si="28"/>
        <v>17781.088235294119</v>
      </c>
      <c r="T124" s="96">
        <f t="shared" si="29"/>
        <v>2883.1925925925925</v>
      </c>
      <c r="U124" s="96">
        <f t="shared" si="30"/>
        <v>1202.6179775280898</v>
      </c>
      <c r="V124" s="96">
        <f t="shared" si="31"/>
        <v>3477.3741496598641</v>
      </c>
      <c r="W124" s="86">
        <f t="shared" si="32"/>
        <v>4496.4745762711864</v>
      </c>
      <c r="X124" s="99">
        <f t="shared" si="33"/>
        <v>5.1266586248492159E-3</v>
      </c>
      <c r="Y124" s="100">
        <f t="shared" si="34"/>
        <v>2.0355850422195416E-2</v>
      </c>
      <c r="Z124" s="100">
        <f t="shared" si="35"/>
        <v>2.6839565741857661E-2</v>
      </c>
      <c r="AA124" s="100">
        <f t="shared" si="36"/>
        <v>3.3247889022919183E-2</v>
      </c>
      <c r="AB124" s="101">
        <f t="shared" si="37"/>
        <v>8.8962605548854046E-3</v>
      </c>
      <c r="AC124" s="99">
        <f t="shared" si="38"/>
        <v>6.5714986399756387E-3</v>
      </c>
      <c r="AD124" s="100">
        <f t="shared" si="39"/>
        <v>2.3212766377542465E-2</v>
      </c>
      <c r="AE124" s="100">
        <f t="shared" si="40"/>
        <v>3.0109195885227452E-2</v>
      </c>
      <c r="AF124" s="100">
        <f t="shared" si="41"/>
        <v>3.6874978480892065E-2</v>
      </c>
      <c r="AG124" s="101">
        <f t="shared" si="42"/>
        <v>1.079594719657035E-2</v>
      </c>
      <c r="AH124" s="95">
        <f t="shared" si="43"/>
        <v>91.15756936067551</v>
      </c>
      <c r="AI124" s="96">
        <f t="shared" si="44"/>
        <v>58.689837153196621</v>
      </c>
      <c r="AJ124" s="96">
        <f t="shared" si="45"/>
        <v>32.277744270205069</v>
      </c>
      <c r="AK124" s="96">
        <f t="shared" si="46"/>
        <v>115.61534981905911</v>
      </c>
      <c r="AL124" s="86">
        <f t="shared" si="47"/>
        <v>40.00180940892642</v>
      </c>
      <c r="AM124" s="95">
        <f t="shared" si="55"/>
        <v>91.459805654004953</v>
      </c>
      <c r="AN124" s="96">
        <f t="shared" si="48"/>
        <v>58.884425479341068</v>
      </c>
      <c r="AO124" s="96">
        <f t="shared" si="49"/>
        <v>32.384762325355965</v>
      </c>
      <c r="AP124" s="96">
        <f t="shared" si="50"/>
        <v>115.9986767882441</v>
      </c>
      <c r="AQ124" s="86">
        <f t="shared" si="51"/>
        <v>40.134436887774491</v>
      </c>
    </row>
    <row r="125" spans="1:43">
      <c r="A125" s="129" t="str">
        <f t="shared" si="52"/>
        <v>2010_1</v>
      </c>
      <c r="B125" s="57">
        <v>2010</v>
      </c>
      <c r="C125" s="57">
        <v>1</v>
      </c>
      <c r="D125" s="81" t="str">
        <f t="shared" si="53"/>
        <v>LSA_Personal</v>
      </c>
      <c r="E125" s="68" t="s">
        <v>19</v>
      </c>
      <c r="F125" s="69" t="s">
        <v>13</v>
      </c>
      <c r="G125" s="84">
        <f t="shared" si="54"/>
        <v>86928</v>
      </c>
      <c r="H125" s="70">
        <v>21732</v>
      </c>
      <c r="I125" s="65">
        <v>306</v>
      </c>
      <c r="J125" s="66">
        <v>2288</v>
      </c>
      <c r="K125" s="66">
        <v>1571</v>
      </c>
      <c r="L125" s="66">
        <v>4427</v>
      </c>
      <c r="M125" s="67">
        <v>639</v>
      </c>
      <c r="N125" s="65">
        <v>7263723</v>
      </c>
      <c r="O125" s="66">
        <v>5755301</v>
      </c>
      <c r="P125" s="66">
        <v>1298692</v>
      </c>
      <c r="Q125" s="66">
        <v>10106218</v>
      </c>
      <c r="R125" s="67">
        <v>4705183</v>
      </c>
      <c r="S125" s="95">
        <f t="shared" si="28"/>
        <v>23737.656862745098</v>
      </c>
      <c r="T125" s="96">
        <f t="shared" si="29"/>
        <v>2515.4287587412587</v>
      </c>
      <c r="U125" s="96">
        <f t="shared" si="30"/>
        <v>826.66581795035006</v>
      </c>
      <c r="V125" s="96">
        <f t="shared" si="31"/>
        <v>2282.859272645132</v>
      </c>
      <c r="W125" s="86">
        <f t="shared" si="32"/>
        <v>7363.3536776212832</v>
      </c>
      <c r="X125" s="99">
        <f t="shared" si="33"/>
        <v>3.5201546107123138E-3</v>
      </c>
      <c r="Y125" s="100">
        <f t="shared" si="34"/>
        <v>2.6320633167678999E-2</v>
      </c>
      <c r="Z125" s="100">
        <f t="shared" si="35"/>
        <v>1.8072427756304067E-2</v>
      </c>
      <c r="AA125" s="100">
        <f t="shared" si="36"/>
        <v>5.0927204122952326E-2</v>
      </c>
      <c r="AB125" s="101">
        <f t="shared" si="37"/>
        <v>7.3509110988404193E-3</v>
      </c>
      <c r="AC125" s="99">
        <f t="shared" si="38"/>
        <v>3.9882034861965327E-3</v>
      </c>
      <c r="AD125" s="100">
        <f t="shared" si="39"/>
        <v>2.7585754640062209E-2</v>
      </c>
      <c r="AE125" s="100">
        <f t="shared" si="40"/>
        <v>1.9125174855440869E-2</v>
      </c>
      <c r="AF125" s="100">
        <f t="shared" si="41"/>
        <v>5.266460788204002E-2</v>
      </c>
      <c r="AG125" s="101">
        <f t="shared" si="42"/>
        <v>8.0259744586467525E-3</v>
      </c>
      <c r="AH125" s="95">
        <f t="shared" si="43"/>
        <v>83.560222252898953</v>
      </c>
      <c r="AI125" s="96">
        <f t="shared" si="44"/>
        <v>66.207677618258785</v>
      </c>
      <c r="AJ125" s="96">
        <f t="shared" si="45"/>
        <v>14.939858273513712</v>
      </c>
      <c r="AK125" s="96">
        <f t="shared" si="46"/>
        <v>116.25964016197312</v>
      </c>
      <c r="AL125" s="86">
        <f t="shared" si="47"/>
        <v>54.127358273513714</v>
      </c>
      <c r="AM125" s="95">
        <f t="shared" si="55"/>
        <v>83.837269260850391</v>
      </c>
      <c r="AN125" s="96">
        <f t="shared" si="48"/>
        <v>66.427191622566198</v>
      </c>
      <c r="AO125" s="96">
        <f t="shared" si="49"/>
        <v>14.989391926276966</v>
      </c>
      <c r="AP125" s="96">
        <f t="shared" si="50"/>
        <v>116.64510329962373</v>
      </c>
      <c r="AQ125" s="86">
        <f t="shared" si="51"/>
        <v>54.306819532156688</v>
      </c>
    </row>
    <row r="126" spans="1:43">
      <c r="A126" s="129" t="str">
        <f t="shared" si="52"/>
        <v>2010_1</v>
      </c>
      <c r="B126" s="57">
        <v>2010</v>
      </c>
      <c r="C126" s="57">
        <v>1</v>
      </c>
      <c r="D126" s="81" t="str">
        <f t="shared" si="53"/>
        <v>LMA_Personal</v>
      </c>
      <c r="E126" s="68" t="s">
        <v>20</v>
      </c>
      <c r="F126" s="69" t="s">
        <v>13</v>
      </c>
      <c r="G126" s="84">
        <f t="shared" si="54"/>
        <v>106180</v>
      </c>
      <c r="H126" s="70">
        <v>26545</v>
      </c>
      <c r="I126" s="65">
        <v>773</v>
      </c>
      <c r="J126" s="66">
        <v>2278</v>
      </c>
      <c r="K126" s="66">
        <v>2437</v>
      </c>
      <c r="L126" s="66">
        <v>4221</v>
      </c>
      <c r="M126" s="67">
        <v>1481</v>
      </c>
      <c r="N126" s="65">
        <v>11829313</v>
      </c>
      <c r="O126" s="66">
        <v>5332389</v>
      </c>
      <c r="P126" s="66">
        <v>2281077</v>
      </c>
      <c r="Q126" s="66">
        <v>11189804</v>
      </c>
      <c r="R126" s="67">
        <v>6127636</v>
      </c>
      <c r="S126" s="95">
        <f t="shared" si="28"/>
        <v>15303.121604139715</v>
      </c>
      <c r="T126" s="96">
        <f t="shared" si="29"/>
        <v>2340.8204565408255</v>
      </c>
      <c r="U126" s="96">
        <f t="shared" si="30"/>
        <v>936.01846532622073</v>
      </c>
      <c r="V126" s="96">
        <f t="shared" si="31"/>
        <v>2650.9841269841268</v>
      </c>
      <c r="W126" s="86">
        <f t="shared" si="32"/>
        <v>4137.4989871708303</v>
      </c>
      <c r="X126" s="99">
        <f t="shared" si="33"/>
        <v>7.2800904125070636E-3</v>
      </c>
      <c r="Y126" s="100">
        <f t="shared" si="34"/>
        <v>2.1454134488604257E-2</v>
      </c>
      <c r="Z126" s="100">
        <f t="shared" si="35"/>
        <v>2.2951591636843096E-2</v>
      </c>
      <c r="AA126" s="100">
        <f t="shared" si="36"/>
        <v>3.9753249199472596E-2</v>
      </c>
      <c r="AB126" s="101">
        <f t="shared" si="37"/>
        <v>1.3948012808438501E-2</v>
      </c>
      <c r="AC126" s="99">
        <f t="shared" si="38"/>
        <v>7.8879682544377317E-3</v>
      </c>
      <c r="AD126" s="100">
        <f t="shared" si="39"/>
        <v>2.2490184340683228E-2</v>
      </c>
      <c r="AE126" s="100">
        <f t="shared" si="40"/>
        <v>2.4022368566138548E-2</v>
      </c>
      <c r="AF126" s="100">
        <f t="shared" si="41"/>
        <v>4.115030032405162E-2</v>
      </c>
      <c r="AG126" s="101">
        <f t="shared" si="42"/>
        <v>1.4786585346071508E-2</v>
      </c>
      <c r="AH126" s="95">
        <f t="shared" si="43"/>
        <v>111.40810887172725</v>
      </c>
      <c r="AI126" s="96">
        <f t="shared" si="44"/>
        <v>50.220276888302884</v>
      </c>
      <c r="AJ126" s="96">
        <f t="shared" si="45"/>
        <v>21.483113580711997</v>
      </c>
      <c r="AK126" s="96">
        <f t="shared" si="46"/>
        <v>105.38523262384629</v>
      </c>
      <c r="AL126" s="86">
        <f t="shared" si="47"/>
        <v>57.709888867960068</v>
      </c>
      <c r="AM126" s="95">
        <f t="shared" si="55"/>
        <v>111.77748657791649</v>
      </c>
      <c r="AN126" s="96">
        <f t="shared" si="48"/>
        <v>50.386784074081866</v>
      </c>
      <c r="AO126" s="96">
        <f t="shared" si="49"/>
        <v>21.554341638495323</v>
      </c>
      <c r="AP126" s="96">
        <f t="shared" si="50"/>
        <v>105.73464126103657</v>
      </c>
      <c r="AQ126" s="86">
        <f t="shared" si="51"/>
        <v>57.901228139314426</v>
      </c>
    </row>
    <row r="127" spans="1:43">
      <c r="A127" s="129" t="str">
        <f t="shared" si="52"/>
        <v>2010_1</v>
      </c>
      <c r="B127" s="57">
        <v>2010</v>
      </c>
      <c r="C127" s="57">
        <v>1</v>
      </c>
      <c r="D127" s="81" t="str">
        <f t="shared" si="53"/>
        <v>SYL_Personal</v>
      </c>
      <c r="E127" s="68" t="s">
        <v>21</v>
      </c>
      <c r="F127" s="69" t="s">
        <v>13</v>
      </c>
      <c r="G127" s="84">
        <f t="shared" si="54"/>
        <v>10756</v>
      </c>
      <c r="H127" s="70">
        <v>2689</v>
      </c>
      <c r="I127" s="65">
        <v>98</v>
      </c>
      <c r="J127" s="66">
        <v>244</v>
      </c>
      <c r="K127" s="66">
        <v>259</v>
      </c>
      <c r="L127" s="66">
        <v>359</v>
      </c>
      <c r="M127" s="67">
        <v>109</v>
      </c>
      <c r="N127" s="65">
        <v>1045582</v>
      </c>
      <c r="O127" s="66">
        <v>670119</v>
      </c>
      <c r="P127" s="66">
        <v>204678</v>
      </c>
      <c r="Q127" s="66">
        <v>945174</v>
      </c>
      <c r="R127" s="67">
        <v>336482</v>
      </c>
      <c r="S127" s="95">
        <f t="shared" si="28"/>
        <v>10669.204081632653</v>
      </c>
      <c r="T127" s="96">
        <f t="shared" si="29"/>
        <v>2746.3893442622953</v>
      </c>
      <c r="U127" s="96">
        <f t="shared" si="30"/>
        <v>790.26254826254831</v>
      </c>
      <c r="V127" s="96">
        <f t="shared" si="31"/>
        <v>2632.7966573816157</v>
      </c>
      <c r="W127" s="86">
        <f t="shared" si="32"/>
        <v>3086.9908256880735</v>
      </c>
      <c r="X127" s="99">
        <f t="shared" si="33"/>
        <v>9.1111937523242845E-3</v>
      </c>
      <c r="Y127" s="100">
        <f t="shared" si="34"/>
        <v>2.2685013015991073E-2</v>
      </c>
      <c r="Z127" s="100">
        <f t="shared" si="35"/>
        <v>2.4079583488285608E-2</v>
      </c>
      <c r="AA127" s="100">
        <f t="shared" si="36"/>
        <v>3.3376719970249165E-2</v>
      </c>
      <c r="AB127" s="101">
        <f t="shared" si="37"/>
        <v>1.0133878765340274E-2</v>
      </c>
      <c r="AC127" s="99">
        <f t="shared" si="38"/>
        <v>1.1245863161556742E-2</v>
      </c>
      <c r="AD127" s="100">
        <f t="shared" si="39"/>
        <v>2.603017628910867E-2</v>
      </c>
      <c r="AE127" s="100">
        <f t="shared" si="40"/>
        <v>2.7523576101873705E-2</v>
      </c>
      <c r="AF127" s="100">
        <f t="shared" si="41"/>
        <v>3.741206781833277E-2</v>
      </c>
      <c r="AG127" s="101">
        <f t="shared" si="42"/>
        <v>1.2384003567373738E-2</v>
      </c>
      <c r="AH127" s="95">
        <f t="shared" si="43"/>
        <v>97.209185570844184</v>
      </c>
      <c r="AI127" s="96">
        <f t="shared" si="44"/>
        <v>62.301878021569358</v>
      </c>
      <c r="AJ127" s="96">
        <f t="shared" si="45"/>
        <v>19.029193008553367</v>
      </c>
      <c r="AK127" s="96">
        <f t="shared" si="46"/>
        <v>87.874116772034213</v>
      </c>
      <c r="AL127" s="86">
        <f t="shared" si="47"/>
        <v>31.283190777240609</v>
      </c>
      <c r="AM127" s="95">
        <f t="shared" si="55"/>
        <v>97.531486221580707</v>
      </c>
      <c r="AN127" s="96">
        <f t="shared" si="48"/>
        <v>62.508442202830039</v>
      </c>
      <c r="AO127" s="96">
        <f t="shared" si="49"/>
        <v>19.092285001903914</v>
      </c>
      <c r="AP127" s="96">
        <f t="shared" si="50"/>
        <v>88.16546665684406</v>
      </c>
      <c r="AQ127" s="86">
        <f t="shared" si="51"/>
        <v>31.386911353494913</v>
      </c>
    </row>
    <row r="128" spans="1:43">
      <c r="A128" s="129" t="str">
        <f t="shared" si="52"/>
        <v>2010_1</v>
      </c>
      <c r="B128" s="57">
        <v>2010</v>
      </c>
      <c r="C128" s="57">
        <v>1</v>
      </c>
      <c r="D128" s="81" t="str">
        <f t="shared" si="53"/>
        <v>MYL_Personal</v>
      </c>
      <c r="E128" s="68" t="s">
        <v>22</v>
      </c>
      <c r="F128" s="69" t="s">
        <v>13</v>
      </c>
      <c r="G128" s="84">
        <f t="shared" si="54"/>
        <v>10748</v>
      </c>
      <c r="H128" s="70">
        <v>2687</v>
      </c>
      <c r="I128" s="65">
        <v>89</v>
      </c>
      <c r="J128" s="66">
        <v>263</v>
      </c>
      <c r="K128" s="66">
        <v>473</v>
      </c>
      <c r="L128" s="66">
        <v>416</v>
      </c>
      <c r="M128" s="67">
        <v>95</v>
      </c>
      <c r="N128" s="65">
        <v>1219095</v>
      </c>
      <c r="O128" s="66">
        <v>781718</v>
      </c>
      <c r="P128" s="66">
        <v>322562</v>
      </c>
      <c r="Q128" s="66">
        <v>1140050</v>
      </c>
      <c r="R128" s="67">
        <v>345964</v>
      </c>
      <c r="S128" s="95">
        <f t="shared" si="28"/>
        <v>13697.696629213484</v>
      </c>
      <c r="T128" s="96">
        <f t="shared" si="29"/>
        <v>2972.3117870722435</v>
      </c>
      <c r="U128" s="96">
        <f t="shared" si="30"/>
        <v>681.9492600422833</v>
      </c>
      <c r="V128" s="96">
        <f t="shared" si="31"/>
        <v>2740.5048076923076</v>
      </c>
      <c r="W128" s="86">
        <f t="shared" si="32"/>
        <v>3641.7263157894736</v>
      </c>
      <c r="X128" s="99">
        <f t="shared" si="33"/>
        <v>8.2806103461109046E-3</v>
      </c>
      <c r="Y128" s="100">
        <f t="shared" si="34"/>
        <v>2.4469668775586154E-2</v>
      </c>
      <c r="Z128" s="100">
        <f t="shared" si="35"/>
        <v>4.4008187569780421E-2</v>
      </c>
      <c r="AA128" s="100">
        <f t="shared" si="36"/>
        <v>3.8704875325641978E-2</v>
      </c>
      <c r="AB128" s="101">
        <f t="shared" si="37"/>
        <v>8.8388537402307402E-3</v>
      </c>
      <c r="AC128" s="99">
        <f t="shared" si="38"/>
        <v>1.0317266289046875E-2</v>
      </c>
      <c r="AD128" s="100">
        <f t="shared" si="39"/>
        <v>2.7942043018036749E-2</v>
      </c>
      <c r="AE128" s="100">
        <f t="shared" si="40"/>
        <v>4.86180282918518E-2</v>
      </c>
      <c r="AF128" s="100">
        <f t="shared" si="41"/>
        <v>4.3040017034611279E-2</v>
      </c>
      <c r="AG128" s="101">
        <f t="shared" si="42"/>
        <v>1.0942449082506814E-2</v>
      </c>
      <c r="AH128" s="95">
        <f t="shared" si="43"/>
        <v>113.42528842575364</v>
      </c>
      <c r="AI128" s="96">
        <f t="shared" si="44"/>
        <v>72.731484927428355</v>
      </c>
      <c r="AJ128" s="96">
        <f t="shared" si="45"/>
        <v>30.011350949013771</v>
      </c>
      <c r="AK128" s="96">
        <f t="shared" si="46"/>
        <v>106.07089691105323</v>
      </c>
      <c r="AL128" s="86">
        <f t="shared" si="47"/>
        <v>32.188686267212503</v>
      </c>
      <c r="AM128" s="95">
        <f t="shared" si="55"/>
        <v>113.80135416537405</v>
      </c>
      <c r="AN128" s="96">
        <f t="shared" si="48"/>
        <v>72.972628856198952</v>
      </c>
      <c r="AO128" s="96">
        <f t="shared" si="49"/>
        <v>30.110854693269502</v>
      </c>
      <c r="AP128" s="96">
        <f t="shared" si="50"/>
        <v>106.42257889355193</v>
      </c>
      <c r="AQ128" s="86">
        <f t="shared" si="51"/>
        <v>32.29540904726003</v>
      </c>
    </row>
    <row r="129" spans="1:43">
      <c r="A129" s="129" t="str">
        <f t="shared" si="52"/>
        <v>2010_1</v>
      </c>
      <c r="B129" s="57">
        <v>2010</v>
      </c>
      <c r="C129" s="57">
        <v>1</v>
      </c>
      <c r="D129" s="81" t="str">
        <f t="shared" si="53"/>
        <v>MYH_Personal</v>
      </c>
      <c r="E129" s="68" t="s">
        <v>23</v>
      </c>
      <c r="F129" s="69" t="s">
        <v>13</v>
      </c>
      <c r="G129" s="84">
        <f t="shared" si="54"/>
        <v>28728</v>
      </c>
      <c r="H129" s="70">
        <v>7182</v>
      </c>
      <c r="I129" s="65">
        <v>220</v>
      </c>
      <c r="J129" s="66">
        <v>674</v>
      </c>
      <c r="K129" s="66">
        <v>789</v>
      </c>
      <c r="L129" s="66">
        <v>1336</v>
      </c>
      <c r="M129" s="67">
        <v>166</v>
      </c>
      <c r="N129" s="65">
        <v>4256053</v>
      </c>
      <c r="O129" s="66">
        <v>2870977</v>
      </c>
      <c r="P129" s="66">
        <v>945902</v>
      </c>
      <c r="Q129" s="66">
        <v>3556767</v>
      </c>
      <c r="R129" s="67">
        <v>722402</v>
      </c>
      <c r="S129" s="95">
        <f t="shared" si="28"/>
        <v>19345.695454545454</v>
      </c>
      <c r="T129" s="96">
        <f t="shared" si="29"/>
        <v>4259.6097922848667</v>
      </c>
      <c r="U129" s="96">
        <f t="shared" si="30"/>
        <v>1198.8618504435995</v>
      </c>
      <c r="V129" s="96">
        <f t="shared" si="31"/>
        <v>2662.2507485029942</v>
      </c>
      <c r="W129" s="86">
        <f t="shared" si="32"/>
        <v>4351.8192771084341</v>
      </c>
      <c r="X129" s="99">
        <f t="shared" si="33"/>
        <v>7.6580339738234471E-3</v>
      </c>
      <c r="Y129" s="100">
        <f t="shared" si="34"/>
        <v>2.3461431356168197E-2</v>
      </c>
      <c r="Z129" s="100">
        <f t="shared" si="35"/>
        <v>2.7464494569757726E-2</v>
      </c>
      <c r="AA129" s="100">
        <f t="shared" si="36"/>
        <v>4.650515176830966E-2</v>
      </c>
      <c r="AB129" s="101">
        <f t="shared" si="37"/>
        <v>5.7783347257031464E-3</v>
      </c>
      <c r="AC129" s="99">
        <f t="shared" si="38"/>
        <v>8.8564084438696698E-3</v>
      </c>
      <c r="AD129" s="100">
        <f t="shared" si="39"/>
        <v>2.5542206625267492E-2</v>
      </c>
      <c r="AE129" s="100">
        <f t="shared" si="40"/>
        <v>2.9711177384315026E-2</v>
      </c>
      <c r="AF129" s="100">
        <f t="shared" si="41"/>
        <v>4.9399914238079032E-2</v>
      </c>
      <c r="AG129" s="101">
        <f t="shared" si="42"/>
        <v>6.820283058949805E-3</v>
      </c>
      <c r="AH129" s="95">
        <f t="shared" si="43"/>
        <v>148.14999303815094</v>
      </c>
      <c r="AI129" s="96">
        <f t="shared" si="44"/>
        <v>99.936542745753272</v>
      </c>
      <c r="AJ129" s="96">
        <f t="shared" si="45"/>
        <v>32.926134781397941</v>
      </c>
      <c r="AK129" s="96">
        <f t="shared" si="46"/>
        <v>123.80837510442774</v>
      </c>
      <c r="AL129" s="86">
        <f t="shared" si="47"/>
        <v>25.146268448900027</v>
      </c>
      <c r="AM129" s="95">
        <f t="shared" si="55"/>
        <v>148.64118982045511</v>
      </c>
      <c r="AN129" s="96">
        <f t="shared" si="48"/>
        <v>100.26788605009401</v>
      </c>
      <c r="AO129" s="96">
        <f t="shared" si="49"/>
        <v>33.035302599274054</v>
      </c>
      <c r="AP129" s="96">
        <f t="shared" si="50"/>
        <v>124.21886635202397</v>
      </c>
      <c r="AQ129" s="86">
        <f t="shared" si="51"/>
        <v>25.229641832156791</v>
      </c>
    </row>
    <row r="130" spans="1:43">
      <c r="A130" s="129" t="str">
        <f t="shared" si="52"/>
        <v>2010_1</v>
      </c>
      <c r="B130" s="57">
        <v>2010</v>
      </c>
      <c r="C130" s="57">
        <v>1</v>
      </c>
      <c r="D130" s="81" t="str">
        <f t="shared" si="53"/>
        <v>LML_Personal</v>
      </c>
      <c r="E130" s="68" t="s">
        <v>24</v>
      </c>
      <c r="F130" s="69" t="s">
        <v>13</v>
      </c>
      <c r="G130" s="84">
        <f t="shared" si="54"/>
        <v>81556</v>
      </c>
      <c r="H130" s="70">
        <v>20389</v>
      </c>
      <c r="I130" s="65">
        <v>153</v>
      </c>
      <c r="J130" s="66">
        <v>1725</v>
      </c>
      <c r="K130" s="66">
        <v>3719</v>
      </c>
      <c r="L130" s="66">
        <v>3181</v>
      </c>
      <c r="M130" s="67">
        <v>587</v>
      </c>
      <c r="N130" s="65">
        <v>2302714</v>
      </c>
      <c r="O130" s="66">
        <v>3106941</v>
      </c>
      <c r="P130" s="66">
        <v>3323523</v>
      </c>
      <c r="Q130" s="66">
        <v>6075549</v>
      </c>
      <c r="R130" s="67">
        <v>2174837</v>
      </c>
      <c r="S130" s="95">
        <f t="shared" si="28"/>
        <v>15050.418300653595</v>
      </c>
      <c r="T130" s="96">
        <f t="shared" si="29"/>
        <v>1801.1252173913044</v>
      </c>
      <c r="U130" s="96">
        <f t="shared" si="30"/>
        <v>893.6603925786502</v>
      </c>
      <c r="V130" s="96">
        <f t="shared" si="31"/>
        <v>1909.9493869852247</v>
      </c>
      <c r="W130" s="86">
        <f t="shared" si="32"/>
        <v>3705.0034071550253</v>
      </c>
      <c r="X130" s="99">
        <f t="shared" si="33"/>
        <v>1.8760115748688018E-3</v>
      </c>
      <c r="Y130" s="100">
        <f t="shared" si="34"/>
        <v>2.1151110893128648E-2</v>
      </c>
      <c r="Z130" s="100">
        <f t="shared" si="35"/>
        <v>4.5600568934229244E-2</v>
      </c>
      <c r="AA130" s="100">
        <f t="shared" si="36"/>
        <v>3.9003874638285349E-2</v>
      </c>
      <c r="AB130" s="101">
        <f t="shared" si="37"/>
        <v>7.1975084604443572E-3</v>
      </c>
      <c r="AC130" s="99">
        <f t="shared" si="38"/>
        <v>2.229062997555356E-3</v>
      </c>
      <c r="AD130" s="100">
        <f t="shared" si="39"/>
        <v>2.2325068406510495E-2</v>
      </c>
      <c r="AE130" s="100">
        <f t="shared" si="40"/>
        <v>4.7302641919896631E-2</v>
      </c>
      <c r="AF130" s="100">
        <f t="shared" si="41"/>
        <v>4.0583458386206181E-2</v>
      </c>
      <c r="AG130" s="101">
        <f t="shared" si="42"/>
        <v>7.8871929888803937E-3</v>
      </c>
      <c r="AH130" s="95">
        <f t="shared" si="43"/>
        <v>28.234758938643385</v>
      </c>
      <c r="AI130" s="96">
        <f t="shared" si="44"/>
        <v>38.095799205453922</v>
      </c>
      <c r="AJ130" s="96">
        <f t="shared" si="45"/>
        <v>40.751422335573103</v>
      </c>
      <c r="AK130" s="96">
        <f t="shared" si="46"/>
        <v>74.49542645544166</v>
      </c>
      <c r="AL130" s="86">
        <f t="shared" si="47"/>
        <v>26.666793368973465</v>
      </c>
      <c r="AM130" s="95">
        <f t="shared" si="55"/>
        <v>28.328372326368783</v>
      </c>
      <c r="AN130" s="96">
        <f t="shared" si="48"/>
        <v>38.222107236964973</v>
      </c>
      <c r="AO130" s="96">
        <f t="shared" si="49"/>
        <v>40.886535183809265</v>
      </c>
      <c r="AP130" s="96">
        <f t="shared" si="50"/>
        <v>74.742418797600365</v>
      </c>
      <c r="AQ130" s="86">
        <f t="shared" si="51"/>
        <v>26.755208108850212</v>
      </c>
    </row>
    <row r="131" spans="1:43">
      <c r="A131" s="129" t="str">
        <f t="shared" si="52"/>
        <v>2010_1</v>
      </c>
      <c r="B131" s="57">
        <v>2010</v>
      </c>
      <c r="C131" s="57">
        <v>1</v>
      </c>
      <c r="D131" s="81" t="str">
        <f t="shared" si="53"/>
        <v>MSA_Personal</v>
      </c>
      <c r="E131" s="68" t="s">
        <v>25</v>
      </c>
      <c r="F131" s="69" t="s">
        <v>13</v>
      </c>
      <c r="G131" s="84">
        <f t="shared" si="54"/>
        <v>88524</v>
      </c>
      <c r="H131" s="70">
        <v>22131</v>
      </c>
      <c r="I131" s="65">
        <v>325</v>
      </c>
      <c r="J131" s="66">
        <v>2171</v>
      </c>
      <c r="K131" s="66">
        <v>2310</v>
      </c>
      <c r="L131" s="66">
        <v>4867</v>
      </c>
      <c r="M131" s="67">
        <v>910</v>
      </c>
      <c r="N131" s="65">
        <v>5748955</v>
      </c>
      <c r="O131" s="66">
        <v>6527377</v>
      </c>
      <c r="P131" s="66">
        <v>2896181</v>
      </c>
      <c r="Q131" s="66">
        <v>14508518</v>
      </c>
      <c r="R131" s="67">
        <v>3323796</v>
      </c>
      <c r="S131" s="95">
        <f t="shared" si="28"/>
        <v>17689.092307692306</v>
      </c>
      <c r="T131" s="96">
        <f t="shared" si="29"/>
        <v>3006.622293873791</v>
      </c>
      <c r="U131" s="96">
        <f t="shared" si="30"/>
        <v>1253.7580086580087</v>
      </c>
      <c r="V131" s="96">
        <f t="shared" si="31"/>
        <v>2980.9981508115884</v>
      </c>
      <c r="W131" s="86">
        <f t="shared" si="32"/>
        <v>3652.523076923077</v>
      </c>
      <c r="X131" s="99">
        <f t="shared" si="33"/>
        <v>3.6713207717681082E-3</v>
      </c>
      <c r="Y131" s="100">
        <f t="shared" si="34"/>
        <v>2.4524422755410964E-2</v>
      </c>
      <c r="Z131" s="100">
        <f t="shared" si="35"/>
        <v>2.609461840856717E-2</v>
      </c>
      <c r="AA131" s="100">
        <f t="shared" si="36"/>
        <v>5.4979440603678098E-2</v>
      </c>
      <c r="AB131" s="101">
        <f t="shared" si="37"/>
        <v>1.0279698160950703E-2</v>
      </c>
      <c r="AC131" s="99">
        <f t="shared" si="38"/>
        <v>4.1449493374155263E-3</v>
      </c>
      <c r="AD131" s="100">
        <f t="shared" si="39"/>
        <v>2.5735670561738824E-2</v>
      </c>
      <c r="AE131" s="100">
        <f t="shared" si="40"/>
        <v>2.7343034231043034E-2</v>
      </c>
      <c r="AF131" s="100">
        <f t="shared" si="41"/>
        <v>5.676447337246894E-2</v>
      </c>
      <c r="AG131" s="101">
        <f t="shared" si="42"/>
        <v>1.1069597639515632E-2</v>
      </c>
      <c r="AH131" s="95">
        <f t="shared" si="43"/>
        <v>64.942332022954233</v>
      </c>
      <c r="AI131" s="96">
        <f t="shared" si="44"/>
        <v>73.735676200804306</v>
      </c>
      <c r="AJ131" s="96">
        <f t="shared" si="45"/>
        <v>32.716336812615786</v>
      </c>
      <c r="AK131" s="96">
        <f t="shared" si="46"/>
        <v>163.89361077221997</v>
      </c>
      <c r="AL131" s="86">
        <f t="shared" si="47"/>
        <v>37.546834756676155</v>
      </c>
      <c r="AM131" s="95">
        <f t="shared" si="55"/>
        <v>65.157650727132562</v>
      </c>
      <c r="AN131" s="96">
        <f t="shared" si="48"/>
        <v>73.980149562888968</v>
      </c>
      <c r="AO131" s="96">
        <f t="shared" si="49"/>
        <v>32.824809037565522</v>
      </c>
      <c r="AP131" s="96">
        <f t="shared" si="50"/>
        <v>164.43700610151166</v>
      </c>
      <c r="AQ131" s="86">
        <f t="shared" si="51"/>
        <v>37.671322676249908</v>
      </c>
    </row>
    <row r="132" spans="1:43">
      <c r="A132" s="129" t="str">
        <f t="shared" si="52"/>
        <v>2010_1</v>
      </c>
      <c r="B132" s="57">
        <v>2010</v>
      </c>
      <c r="C132" s="57">
        <v>1</v>
      </c>
      <c r="D132" s="81" t="str">
        <f t="shared" si="53"/>
        <v>LYA_Personal</v>
      </c>
      <c r="E132" s="68" t="s">
        <v>26</v>
      </c>
      <c r="F132" s="69" t="s">
        <v>13</v>
      </c>
      <c r="G132" s="84">
        <f t="shared" si="54"/>
        <v>22176</v>
      </c>
      <c r="H132" s="70">
        <v>5544</v>
      </c>
      <c r="I132" s="65">
        <v>158</v>
      </c>
      <c r="J132" s="66">
        <v>556</v>
      </c>
      <c r="K132" s="66">
        <v>717</v>
      </c>
      <c r="L132" s="66">
        <v>870</v>
      </c>
      <c r="M132" s="67">
        <v>268</v>
      </c>
      <c r="N132" s="65">
        <v>2920933</v>
      </c>
      <c r="O132" s="66">
        <v>1578566</v>
      </c>
      <c r="P132" s="66">
        <v>576293</v>
      </c>
      <c r="Q132" s="66">
        <v>2271457</v>
      </c>
      <c r="R132" s="67">
        <v>1754829</v>
      </c>
      <c r="S132" s="95">
        <f t="shared" si="28"/>
        <v>18486.917721518988</v>
      </c>
      <c r="T132" s="96">
        <f t="shared" si="29"/>
        <v>2839.1474820143885</v>
      </c>
      <c r="U132" s="96">
        <f t="shared" si="30"/>
        <v>803.75592747559278</v>
      </c>
      <c r="V132" s="96">
        <f t="shared" si="31"/>
        <v>2610.8701149425287</v>
      </c>
      <c r="W132" s="86">
        <f t="shared" si="32"/>
        <v>6547.8694029850749</v>
      </c>
      <c r="X132" s="99">
        <f t="shared" si="33"/>
        <v>7.124819624819625E-3</v>
      </c>
      <c r="Y132" s="100">
        <f t="shared" si="34"/>
        <v>2.5072150072150072E-2</v>
      </c>
      <c r="Z132" s="100">
        <f t="shared" si="35"/>
        <v>3.233225108225108E-2</v>
      </c>
      <c r="AA132" s="100">
        <f t="shared" si="36"/>
        <v>3.9231601731601728E-2</v>
      </c>
      <c r="AB132" s="101">
        <f t="shared" si="37"/>
        <v>1.2085137085137086E-2</v>
      </c>
      <c r="AC132" s="99">
        <f t="shared" si="38"/>
        <v>8.4407974727791647E-3</v>
      </c>
      <c r="AD132" s="100">
        <f t="shared" si="39"/>
        <v>2.7518374745200705E-2</v>
      </c>
      <c r="AE132" s="100">
        <f t="shared" si="40"/>
        <v>3.5099800722410299E-2</v>
      </c>
      <c r="AF132" s="100">
        <f t="shared" si="41"/>
        <v>4.2269279405696678E-2</v>
      </c>
      <c r="AG132" s="101">
        <f t="shared" si="42"/>
        <v>1.3794758167643521E-2</v>
      </c>
      <c r="AH132" s="95">
        <f t="shared" si="43"/>
        <v>131.71595418470417</v>
      </c>
      <c r="AI132" s="96">
        <f t="shared" si="44"/>
        <v>71.183531746031747</v>
      </c>
      <c r="AJ132" s="96">
        <f t="shared" si="45"/>
        <v>25.987238455988457</v>
      </c>
      <c r="AK132" s="96">
        <f t="shared" si="46"/>
        <v>102.42861652236653</v>
      </c>
      <c r="AL132" s="86">
        <f t="shared" si="47"/>
        <v>79.131899350649348</v>
      </c>
      <c r="AM132" s="95">
        <f t="shared" si="55"/>
        <v>132.15266330325937</v>
      </c>
      <c r="AN132" s="96">
        <f t="shared" si="48"/>
        <v>71.419543378767315</v>
      </c>
      <c r="AO132" s="96">
        <f t="shared" si="49"/>
        <v>26.073400106413008</v>
      </c>
      <c r="AP132" s="96">
        <f t="shared" si="50"/>
        <v>102.76822238950078</v>
      </c>
      <c r="AQ132" s="86">
        <f t="shared" si="51"/>
        <v>79.394264090205198</v>
      </c>
    </row>
    <row r="133" spans="1:43">
      <c r="A133" s="129" t="str">
        <f t="shared" si="52"/>
        <v>2010_1</v>
      </c>
      <c r="B133" s="57">
        <v>2010</v>
      </c>
      <c r="C133" s="57">
        <v>1</v>
      </c>
      <c r="D133" s="81" t="str">
        <f t="shared" si="53"/>
        <v>MMA_Personal</v>
      </c>
      <c r="E133" s="68" t="s">
        <v>27</v>
      </c>
      <c r="F133" s="69" t="s">
        <v>13</v>
      </c>
      <c r="G133" s="84">
        <f t="shared" si="54"/>
        <v>145288</v>
      </c>
      <c r="H133" s="70">
        <v>36322</v>
      </c>
      <c r="I133" s="65">
        <v>992</v>
      </c>
      <c r="J133" s="66">
        <v>3629</v>
      </c>
      <c r="K133" s="66">
        <v>5623</v>
      </c>
      <c r="L133" s="66">
        <v>6767</v>
      </c>
      <c r="M133" s="67">
        <v>1362</v>
      </c>
      <c r="N133" s="65">
        <v>12375596</v>
      </c>
      <c r="O133" s="66">
        <v>10760864</v>
      </c>
      <c r="P133" s="66">
        <v>6035385</v>
      </c>
      <c r="Q133" s="66">
        <v>21776087</v>
      </c>
      <c r="R133" s="67">
        <v>11963845</v>
      </c>
      <c r="S133" s="95">
        <f t="shared" si="28"/>
        <v>12475.399193548386</v>
      </c>
      <c r="T133" s="96">
        <f t="shared" si="29"/>
        <v>2965.2422154863598</v>
      </c>
      <c r="U133" s="96">
        <f t="shared" si="30"/>
        <v>1073.3389649653211</v>
      </c>
      <c r="V133" s="96">
        <f t="shared" si="31"/>
        <v>3217.9824146593764</v>
      </c>
      <c r="W133" s="86">
        <f t="shared" si="32"/>
        <v>8784.0271659324517</v>
      </c>
      <c r="X133" s="99">
        <f t="shared" si="33"/>
        <v>6.8278178514398985E-3</v>
      </c>
      <c r="Y133" s="100">
        <f t="shared" si="34"/>
        <v>2.4977974781124387E-2</v>
      </c>
      <c r="Z133" s="100">
        <f t="shared" si="35"/>
        <v>3.8702439292990477E-2</v>
      </c>
      <c r="AA133" s="100">
        <f t="shared" si="36"/>
        <v>4.6576455041021973E-2</v>
      </c>
      <c r="AB133" s="101">
        <f t="shared" si="37"/>
        <v>9.3744837839326023E-3</v>
      </c>
      <c r="AC133" s="99">
        <f t="shared" si="38"/>
        <v>7.3311959142798172E-3</v>
      </c>
      <c r="AD133" s="100">
        <f t="shared" si="39"/>
        <v>2.5931927549912078E-2</v>
      </c>
      <c r="AE133" s="100">
        <f t="shared" si="40"/>
        <v>3.9881508066123388E-2</v>
      </c>
      <c r="AF133" s="100">
        <f t="shared" si="41"/>
        <v>4.7864607302219253E-2</v>
      </c>
      <c r="AG133" s="101">
        <f t="shared" si="42"/>
        <v>9.9635572818405245E-3</v>
      </c>
      <c r="AH133" s="95">
        <f t="shared" si="43"/>
        <v>85.179753317548588</v>
      </c>
      <c r="AI133" s="96">
        <f t="shared" si="44"/>
        <v>74.065745278343698</v>
      </c>
      <c r="AJ133" s="96">
        <f t="shared" si="45"/>
        <v>41.540836132371567</v>
      </c>
      <c r="AK133" s="96">
        <f t="shared" si="46"/>
        <v>149.88221325918175</v>
      </c>
      <c r="AL133" s="86">
        <f t="shared" si="47"/>
        <v>82.345720224657228</v>
      </c>
      <c r="AM133" s="95">
        <f t="shared" si="55"/>
        <v>85.462169940654789</v>
      </c>
      <c r="AN133" s="96">
        <f t="shared" si="48"/>
        <v>74.31131299666491</v>
      </c>
      <c r="AO133" s="96">
        <f t="shared" si="49"/>
        <v>41.678566311253121</v>
      </c>
      <c r="AP133" s="96">
        <f t="shared" si="50"/>
        <v>150.37915328170729</v>
      </c>
      <c r="AQ133" s="86">
        <f t="shared" si="51"/>
        <v>82.61874050620699</v>
      </c>
    </row>
    <row r="134" spans="1:43">
      <c r="A134" s="129" t="str">
        <f t="shared" si="52"/>
        <v>2010_1</v>
      </c>
      <c r="B134" s="57">
        <v>2010</v>
      </c>
      <c r="C134" s="57">
        <v>1</v>
      </c>
      <c r="D134" s="81" t="str">
        <f t="shared" si="53"/>
        <v>LYH_Personal</v>
      </c>
      <c r="E134" s="68" t="s">
        <v>28</v>
      </c>
      <c r="F134" s="69" t="s">
        <v>13</v>
      </c>
      <c r="G134" s="84">
        <f t="shared" si="54"/>
        <v>15700</v>
      </c>
      <c r="H134" s="70">
        <v>3925</v>
      </c>
      <c r="I134" s="65">
        <v>128</v>
      </c>
      <c r="J134" s="66">
        <v>433</v>
      </c>
      <c r="K134" s="66">
        <v>495</v>
      </c>
      <c r="L134" s="66">
        <v>773</v>
      </c>
      <c r="M134" s="67">
        <v>177</v>
      </c>
      <c r="N134" s="65">
        <v>2077523</v>
      </c>
      <c r="O134" s="66">
        <v>1292430</v>
      </c>
      <c r="P134" s="66">
        <v>620926</v>
      </c>
      <c r="Q134" s="66">
        <v>2007965</v>
      </c>
      <c r="R134" s="67">
        <v>977261</v>
      </c>
      <c r="S134" s="95">
        <f t="shared" si="28"/>
        <v>16230.6484375</v>
      </c>
      <c r="T134" s="96">
        <f t="shared" si="29"/>
        <v>2984.8267898383374</v>
      </c>
      <c r="U134" s="96">
        <f t="shared" si="30"/>
        <v>1254.3959595959595</v>
      </c>
      <c r="V134" s="96">
        <f t="shared" si="31"/>
        <v>2597.6261319534283</v>
      </c>
      <c r="W134" s="86">
        <f t="shared" si="32"/>
        <v>5521.2485875706216</v>
      </c>
      <c r="X134" s="99">
        <f t="shared" si="33"/>
        <v>8.1528662420382158E-3</v>
      </c>
      <c r="Y134" s="100">
        <f t="shared" si="34"/>
        <v>2.7579617834394905E-2</v>
      </c>
      <c r="Z134" s="100">
        <f t="shared" si="35"/>
        <v>3.1528662420382166E-2</v>
      </c>
      <c r="AA134" s="100">
        <f t="shared" si="36"/>
        <v>4.9235668789808916E-2</v>
      </c>
      <c r="AB134" s="101">
        <f t="shared" si="37"/>
        <v>1.1273885350318471E-2</v>
      </c>
      <c r="AC134" s="99">
        <f t="shared" si="38"/>
        <v>9.8250485521726421E-3</v>
      </c>
      <c r="AD134" s="100">
        <f t="shared" si="39"/>
        <v>3.0624897926446189E-2</v>
      </c>
      <c r="AE134" s="100">
        <f t="shared" si="40"/>
        <v>3.4778055521853861E-2</v>
      </c>
      <c r="AF134" s="100">
        <f t="shared" si="41"/>
        <v>5.3258969146927543E-2</v>
      </c>
      <c r="AG134" s="101">
        <f t="shared" si="42"/>
        <v>1.3237159301294786E-2</v>
      </c>
      <c r="AH134" s="95">
        <f t="shared" si="43"/>
        <v>132.32630573248409</v>
      </c>
      <c r="AI134" s="96">
        <f t="shared" si="44"/>
        <v>82.320382165605096</v>
      </c>
      <c r="AJ134" s="96">
        <f t="shared" si="45"/>
        <v>39.549426751592357</v>
      </c>
      <c r="AK134" s="96">
        <f t="shared" si="46"/>
        <v>127.89585987261147</v>
      </c>
      <c r="AL134" s="86">
        <f t="shared" si="47"/>
        <v>62.245923566878979</v>
      </c>
      <c r="AM134" s="95">
        <f t="shared" si="55"/>
        <v>132.76503849417418</v>
      </c>
      <c r="AN134" s="96">
        <f t="shared" si="48"/>
        <v>82.593318437882758</v>
      </c>
      <c r="AO134" s="96">
        <f t="shared" si="49"/>
        <v>39.680554339005432</v>
      </c>
      <c r="AP134" s="96">
        <f t="shared" si="50"/>
        <v>128.31990332716143</v>
      </c>
      <c r="AQ134" s="86">
        <f t="shared" si="51"/>
        <v>62.452302229075258</v>
      </c>
    </row>
    <row r="135" spans="1:43">
      <c r="A135" s="129" t="str">
        <f t="shared" si="52"/>
        <v>2010_1</v>
      </c>
      <c r="B135" s="57">
        <v>2010</v>
      </c>
      <c r="C135" s="57">
        <v>1</v>
      </c>
      <c r="D135" s="81" t="str">
        <f t="shared" si="53"/>
        <v>SSA_Personal</v>
      </c>
      <c r="E135" s="68" t="s">
        <v>29</v>
      </c>
      <c r="F135" s="69" t="s">
        <v>13</v>
      </c>
      <c r="G135" s="84">
        <f t="shared" si="54"/>
        <v>29504</v>
      </c>
      <c r="H135" s="70">
        <v>7376</v>
      </c>
      <c r="I135" s="65">
        <v>228</v>
      </c>
      <c r="J135" s="66">
        <v>739</v>
      </c>
      <c r="K135" s="66">
        <v>1553</v>
      </c>
      <c r="L135" s="66">
        <v>1611</v>
      </c>
      <c r="M135" s="67">
        <v>325</v>
      </c>
      <c r="N135" s="65">
        <v>4594797</v>
      </c>
      <c r="O135" s="66">
        <v>1342236</v>
      </c>
      <c r="P135" s="66">
        <v>1311072</v>
      </c>
      <c r="Q135" s="66">
        <v>5353850</v>
      </c>
      <c r="R135" s="67">
        <v>1534707</v>
      </c>
      <c r="S135" s="95">
        <f t="shared" si="28"/>
        <v>20152.61842105263</v>
      </c>
      <c r="T135" s="96">
        <f t="shared" si="29"/>
        <v>1816.2868741542625</v>
      </c>
      <c r="U135" s="96">
        <f t="shared" si="30"/>
        <v>844.21893110109465</v>
      </c>
      <c r="V135" s="96">
        <f t="shared" si="31"/>
        <v>3323.308504034761</v>
      </c>
      <c r="W135" s="86">
        <f t="shared" si="32"/>
        <v>4722.1753846153842</v>
      </c>
      <c r="X135" s="99">
        <f t="shared" si="33"/>
        <v>7.7277657266811278E-3</v>
      </c>
      <c r="Y135" s="100">
        <f t="shared" si="34"/>
        <v>2.5047451193058567E-2</v>
      </c>
      <c r="Z135" s="100">
        <f t="shared" si="35"/>
        <v>5.2636930585683299E-2</v>
      </c>
      <c r="AA135" s="100">
        <f t="shared" si="36"/>
        <v>5.4602765726681129E-2</v>
      </c>
      <c r="AB135" s="101">
        <f t="shared" si="37"/>
        <v>1.1015455531453363E-2</v>
      </c>
      <c r="AC135" s="99">
        <f t="shared" si="38"/>
        <v>8.9156055047064659E-3</v>
      </c>
      <c r="AD135" s="100">
        <f t="shared" si="39"/>
        <v>2.7167222358753705E-2</v>
      </c>
      <c r="AE135" s="100">
        <f t="shared" si="40"/>
        <v>5.5666067998215239E-2</v>
      </c>
      <c r="AF135" s="100">
        <f t="shared" si="41"/>
        <v>5.7684746716507751E-2</v>
      </c>
      <c r="AG135" s="101">
        <f t="shared" si="42"/>
        <v>1.2431286653278105E-2</v>
      </c>
      <c r="AH135" s="95">
        <f t="shared" si="43"/>
        <v>155.73471393709329</v>
      </c>
      <c r="AI135" s="96">
        <f t="shared" si="44"/>
        <v>45.493356832971799</v>
      </c>
      <c r="AJ135" s="96">
        <f t="shared" si="45"/>
        <v>44.437093275488067</v>
      </c>
      <c r="AK135" s="96">
        <f t="shared" si="46"/>
        <v>181.46183568329718</v>
      </c>
      <c r="AL135" s="86">
        <f t="shared" si="47"/>
        <v>52.01691296095445</v>
      </c>
      <c r="AM135" s="95">
        <f t="shared" si="55"/>
        <v>156.25105814211301</v>
      </c>
      <c r="AN135" s="96">
        <f t="shared" si="48"/>
        <v>45.644191740448413</v>
      </c>
      <c r="AO135" s="96">
        <f t="shared" si="49"/>
        <v>44.584426102066395</v>
      </c>
      <c r="AP135" s="96">
        <f t="shared" si="50"/>
        <v>182.06347911216787</v>
      </c>
      <c r="AQ135" s="86">
        <f t="shared" si="51"/>
        <v>52.189376960093732</v>
      </c>
    </row>
    <row r="136" spans="1:43">
      <c r="A136" s="129" t="str">
        <f t="shared" si="52"/>
        <v>2010_1</v>
      </c>
      <c r="B136" s="57">
        <v>2010</v>
      </c>
      <c r="C136" s="57">
        <v>1</v>
      </c>
      <c r="D136" s="81" t="str">
        <f t="shared" si="53"/>
        <v>MML_Personal</v>
      </c>
      <c r="E136" s="68" t="s">
        <v>30</v>
      </c>
      <c r="F136" s="69" t="s">
        <v>13</v>
      </c>
      <c r="G136" s="84">
        <f t="shared" si="54"/>
        <v>97348</v>
      </c>
      <c r="H136" s="70">
        <v>24337</v>
      </c>
      <c r="I136" s="65">
        <v>577</v>
      </c>
      <c r="J136" s="66">
        <v>2643</v>
      </c>
      <c r="K136" s="66">
        <v>5366</v>
      </c>
      <c r="L136" s="66">
        <v>3935</v>
      </c>
      <c r="M136" s="67">
        <v>883</v>
      </c>
      <c r="N136" s="65">
        <v>8332632</v>
      </c>
      <c r="O136" s="66">
        <v>7615211</v>
      </c>
      <c r="P136" s="66">
        <v>2973811</v>
      </c>
      <c r="Q136" s="66">
        <v>12155074</v>
      </c>
      <c r="R136" s="67">
        <v>1453361</v>
      </c>
      <c r="S136" s="95">
        <f t="shared" si="28"/>
        <v>14441.303292894281</v>
      </c>
      <c r="T136" s="96">
        <f t="shared" si="29"/>
        <v>2881.2754445705636</v>
      </c>
      <c r="U136" s="96">
        <f t="shared" si="30"/>
        <v>554.19511740588894</v>
      </c>
      <c r="V136" s="96">
        <f t="shared" si="31"/>
        <v>3088.9641677255399</v>
      </c>
      <c r="W136" s="86">
        <f t="shared" si="32"/>
        <v>1645.9354473386184</v>
      </c>
      <c r="X136" s="99">
        <f t="shared" si="33"/>
        <v>5.9271890537042366E-3</v>
      </c>
      <c r="Y136" s="100">
        <f t="shared" si="34"/>
        <v>2.7150018490364466E-2</v>
      </c>
      <c r="Z136" s="100">
        <f t="shared" si="35"/>
        <v>5.5121830956979083E-2</v>
      </c>
      <c r="AA136" s="100">
        <f t="shared" si="36"/>
        <v>4.0421991206804453E-2</v>
      </c>
      <c r="AB136" s="101">
        <f t="shared" si="37"/>
        <v>9.0705510128610764E-3</v>
      </c>
      <c r="AC136" s="99">
        <f t="shared" si="38"/>
        <v>6.5004150686328232E-3</v>
      </c>
      <c r="AD136" s="100">
        <f t="shared" si="39"/>
        <v>2.8363687902517122E-2</v>
      </c>
      <c r="AE136" s="100">
        <f t="shared" si="40"/>
        <v>5.6826115594348275E-2</v>
      </c>
      <c r="AF136" s="100">
        <f t="shared" si="41"/>
        <v>4.1892749815708223E-2</v>
      </c>
      <c r="AG136" s="101">
        <f t="shared" si="42"/>
        <v>9.7785466916144644E-3</v>
      </c>
      <c r="AH136" s="95">
        <f t="shared" si="43"/>
        <v>85.596334798865925</v>
      </c>
      <c r="AI136" s="96">
        <f t="shared" si="44"/>
        <v>78.226681595923907</v>
      </c>
      <c r="AJ136" s="96">
        <f t="shared" si="45"/>
        <v>30.548249578830585</v>
      </c>
      <c r="AK136" s="96">
        <f t="shared" si="46"/>
        <v>124.86208242593582</v>
      </c>
      <c r="AL136" s="86">
        <f t="shared" si="47"/>
        <v>14.929541438961252</v>
      </c>
      <c r="AM136" s="95">
        <f t="shared" si="55"/>
        <v>85.880132613283678</v>
      </c>
      <c r="AN136" s="96">
        <f t="shared" si="48"/>
        <v>78.486045052528027</v>
      </c>
      <c r="AO136" s="96">
        <f t="shared" si="49"/>
        <v>30.649533430354509</v>
      </c>
      <c r="AP136" s="96">
        <f t="shared" si="50"/>
        <v>125.2760672791354</v>
      </c>
      <c r="AQ136" s="86">
        <f t="shared" si="51"/>
        <v>14.979040885877906</v>
      </c>
    </row>
    <row r="137" spans="1:43">
      <c r="A137" s="129" t="str">
        <f t="shared" si="52"/>
        <v>2010_1</v>
      </c>
      <c r="B137" s="57">
        <v>2010</v>
      </c>
      <c r="C137" s="57">
        <v>1</v>
      </c>
      <c r="D137" s="81" t="str">
        <f t="shared" si="53"/>
        <v>LMH_Personal</v>
      </c>
      <c r="E137" s="68" t="s">
        <v>31</v>
      </c>
      <c r="F137" s="69" t="s">
        <v>13</v>
      </c>
      <c r="G137" s="84">
        <f t="shared" si="54"/>
        <v>68644</v>
      </c>
      <c r="H137" s="70">
        <v>17161</v>
      </c>
      <c r="I137" s="65">
        <v>268</v>
      </c>
      <c r="J137" s="66">
        <v>2054</v>
      </c>
      <c r="K137" s="66">
        <v>3387</v>
      </c>
      <c r="L137" s="66">
        <v>4108</v>
      </c>
      <c r="M137" s="67">
        <v>690</v>
      </c>
      <c r="N137" s="65">
        <v>8277530</v>
      </c>
      <c r="O137" s="66">
        <v>6726188</v>
      </c>
      <c r="P137" s="66">
        <v>1374691</v>
      </c>
      <c r="Q137" s="66">
        <v>14352058</v>
      </c>
      <c r="R137" s="67">
        <v>5471369</v>
      </c>
      <c r="S137" s="95">
        <f t="shared" si="28"/>
        <v>30886.305970149253</v>
      </c>
      <c r="T137" s="96">
        <f t="shared" si="29"/>
        <v>3274.6777020447907</v>
      </c>
      <c r="U137" s="96">
        <f t="shared" si="30"/>
        <v>405.87274874520222</v>
      </c>
      <c r="V137" s="96">
        <f t="shared" si="31"/>
        <v>3493.6850048685492</v>
      </c>
      <c r="W137" s="86">
        <f t="shared" si="32"/>
        <v>7929.5202898550724</v>
      </c>
      <c r="X137" s="99">
        <f t="shared" si="33"/>
        <v>3.9042013868655673E-3</v>
      </c>
      <c r="Y137" s="100">
        <f t="shared" si="34"/>
        <v>2.9922498688887595E-2</v>
      </c>
      <c r="Z137" s="100">
        <f t="shared" si="35"/>
        <v>4.9341530213857003E-2</v>
      </c>
      <c r="AA137" s="100">
        <f t="shared" si="36"/>
        <v>5.984499737777519E-2</v>
      </c>
      <c r="AB137" s="101">
        <f t="shared" si="37"/>
        <v>1.0051861779616573E-2</v>
      </c>
      <c r="AC137" s="99">
        <f t="shared" si="38"/>
        <v>4.4587904357063623E-3</v>
      </c>
      <c r="AD137" s="100">
        <f t="shared" si="39"/>
        <v>3.1437652679967461E-2</v>
      </c>
      <c r="AE137" s="100">
        <f t="shared" si="40"/>
        <v>5.1267605228918524E-2</v>
      </c>
      <c r="AF137" s="100">
        <f t="shared" si="41"/>
        <v>6.1954442766747934E-2</v>
      </c>
      <c r="AG137" s="101">
        <f t="shared" si="42"/>
        <v>1.0938985323437006E-2</v>
      </c>
      <c r="AH137" s="95">
        <f t="shared" si="43"/>
        <v>120.58635860381096</v>
      </c>
      <c r="AI137" s="96">
        <f t="shared" si="44"/>
        <v>97.986539245964693</v>
      </c>
      <c r="AJ137" s="96">
        <f t="shared" si="45"/>
        <v>20.026382495192589</v>
      </c>
      <c r="AK137" s="96">
        <f t="shared" si="46"/>
        <v>209.07956995513081</v>
      </c>
      <c r="AL137" s="86">
        <f t="shared" si="47"/>
        <v>79.706441932288328</v>
      </c>
      <c r="AM137" s="95">
        <f t="shared" si="55"/>
        <v>120.98616713651009</v>
      </c>
      <c r="AN137" s="96">
        <f t="shared" si="48"/>
        <v>98.311417241567057</v>
      </c>
      <c r="AO137" s="96">
        <f t="shared" si="49"/>
        <v>20.092780707174267</v>
      </c>
      <c r="AP137" s="96">
        <f t="shared" si="50"/>
        <v>209.77278100361903</v>
      </c>
      <c r="AQ137" s="86">
        <f t="shared" si="51"/>
        <v>79.970711589027175</v>
      </c>
    </row>
    <row r="138" spans="1:43">
      <c r="A138" s="129" t="str">
        <f t="shared" si="52"/>
        <v>2010_1</v>
      </c>
      <c r="B138" s="57">
        <v>2010</v>
      </c>
      <c r="C138" s="57">
        <v>1</v>
      </c>
      <c r="D138" s="81" t="str">
        <f t="shared" si="53"/>
        <v>SSL_Personal</v>
      </c>
      <c r="E138" s="68" t="s">
        <v>32</v>
      </c>
      <c r="F138" s="69" t="s">
        <v>13</v>
      </c>
      <c r="G138" s="84">
        <f t="shared" si="54"/>
        <v>52304</v>
      </c>
      <c r="H138" s="70">
        <v>13076</v>
      </c>
      <c r="I138" s="65">
        <v>451</v>
      </c>
      <c r="J138" s="66">
        <v>1232</v>
      </c>
      <c r="K138" s="66">
        <v>3134</v>
      </c>
      <c r="L138" s="66">
        <v>2012</v>
      </c>
      <c r="M138" s="67">
        <v>435</v>
      </c>
      <c r="N138" s="65">
        <v>5080631</v>
      </c>
      <c r="O138" s="66">
        <v>3377007</v>
      </c>
      <c r="P138" s="66">
        <v>2669970</v>
      </c>
      <c r="Q138" s="66">
        <v>5159812</v>
      </c>
      <c r="R138" s="67">
        <v>858840</v>
      </c>
      <c r="S138" s="95">
        <f t="shared" si="28"/>
        <v>11265.257206208425</v>
      </c>
      <c r="T138" s="96">
        <f t="shared" si="29"/>
        <v>2741.0771103896104</v>
      </c>
      <c r="U138" s="96">
        <f t="shared" si="30"/>
        <v>851.93682195277597</v>
      </c>
      <c r="V138" s="96">
        <f t="shared" si="31"/>
        <v>2564.5188866799203</v>
      </c>
      <c r="W138" s="86">
        <f t="shared" si="32"/>
        <v>1974.344827586207</v>
      </c>
      <c r="X138" s="99">
        <f t="shared" si="33"/>
        <v>8.6226674824105235E-3</v>
      </c>
      <c r="Y138" s="100">
        <f t="shared" si="34"/>
        <v>2.3554603854389723E-2</v>
      </c>
      <c r="Z138" s="100">
        <f t="shared" si="35"/>
        <v>5.9918935454267359E-2</v>
      </c>
      <c r="AA138" s="100">
        <f t="shared" si="36"/>
        <v>3.8467421229733866E-2</v>
      </c>
      <c r="AB138" s="101">
        <f t="shared" si="37"/>
        <v>8.3167635362496172E-3</v>
      </c>
      <c r="AC138" s="99">
        <f t="shared" si="38"/>
        <v>9.5646195008536918E-3</v>
      </c>
      <c r="AD138" s="100">
        <f t="shared" si="39"/>
        <v>2.5099681655156525E-2</v>
      </c>
      <c r="AE138" s="100">
        <f t="shared" si="40"/>
        <v>6.233691802679376E-2</v>
      </c>
      <c r="AF138" s="100">
        <f t="shared" si="41"/>
        <v>4.0426793727106031E-2</v>
      </c>
      <c r="AG138" s="101">
        <f t="shared" si="42"/>
        <v>9.2419987050462709E-3</v>
      </c>
      <c r="AH138" s="95">
        <f t="shared" si="43"/>
        <v>97.136566992964205</v>
      </c>
      <c r="AI138" s="96">
        <f t="shared" si="44"/>
        <v>64.564985469562558</v>
      </c>
      <c r="AJ138" s="96">
        <f t="shared" si="45"/>
        <v>51.047147445702052</v>
      </c>
      <c r="AK138" s="96">
        <f t="shared" si="46"/>
        <v>98.650428265524624</v>
      </c>
      <c r="AL138" s="86">
        <f t="shared" si="47"/>
        <v>16.420159070052005</v>
      </c>
      <c r="AM138" s="95">
        <f t="shared" si="55"/>
        <v>97.458626874119446</v>
      </c>
      <c r="AN138" s="96">
        <f t="shared" si="48"/>
        <v>64.779053067284266</v>
      </c>
      <c r="AO138" s="96">
        <f t="shared" si="49"/>
        <v>51.21639615140181</v>
      </c>
      <c r="AP138" s="96">
        <f t="shared" si="50"/>
        <v>98.977507409730023</v>
      </c>
      <c r="AQ138" s="86">
        <f t="shared" si="51"/>
        <v>16.474600714865684</v>
      </c>
    </row>
    <row r="139" spans="1:43">
      <c r="A139" s="129" t="str">
        <f t="shared" si="52"/>
        <v>2010_1</v>
      </c>
      <c r="B139" s="57">
        <v>2010</v>
      </c>
      <c r="C139" s="57">
        <v>1</v>
      </c>
      <c r="D139" s="81" t="str">
        <f t="shared" si="53"/>
        <v>SSH_Personal</v>
      </c>
      <c r="E139" s="68" t="s">
        <v>33</v>
      </c>
      <c r="F139" s="69" t="s">
        <v>13</v>
      </c>
      <c r="G139" s="84">
        <f t="shared" si="54"/>
        <v>47380</v>
      </c>
      <c r="H139" s="70">
        <v>11845</v>
      </c>
      <c r="I139" s="65">
        <v>323</v>
      </c>
      <c r="J139" s="66">
        <v>1443</v>
      </c>
      <c r="K139" s="66">
        <v>1762</v>
      </c>
      <c r="L139" s="66">
        <v>2178</v>
      </c>
      <c r="M139" s="67">
        <v>323</v>
      </c>
      <c r="N139" s="65">
        <v>4241722</v>
      </c>
      <c r="O139" s="66">
        <v>5352942</v>
      </c>
      <c r="P139" s="66">
        <v>1755445</v>
      </c>
      <c r="Q139" s="66">
        <v>8900396</v>
      </c>
      <c r="R139" s="67">
        <v>1013680</v>
      </c>
      <c r="S139" s="95">
        <f t="shared" ref="S139:S202" si="56">N139/I139</f>
        <v>13132.26625386997</v>
      </c>
      <c r="T139" s="96">
        <f t="shared" ref="T139:T202" si="57">O139/J139</f>
        <v>3709.5925155925156</v>
      </c>
      <c r="U139" s="96">
        <f t="shared" ref="U139:U202" si="58">P139/K139</f>
        <v>996.27979568671958</v>
      </c>
      <c r="V139" s="96">
        <f t="shared" ref="V139:V202" si="59">Q139/L139</f>
        <v>4086.4995408631771</v>
      </c>
      <c r="W139" s="86">
        <f t="shared" ref="W139:W202" si="60">R139/M139</f>
        <v>3138.328173374613</v>
      </c>
      <c r="X139" s="99">
        <f t="shared" ref="X139:X202" si="61">I139/$G139</f>
        <v>6.8172224567327987E-3</v>
      </c>
      <c r="Y139" s="100">
        <f t="shared" ref="Y139:Y202" si="62">J139/$G139</f>
        <v>3.0455888560574081E-2</v>
      </c>
      <c r="Z139" s="100">
        <f t="shared" ref="Z139:Z202" si="63">K139/$G139</f>
        <v>3.718868720979316E-2</v>
      </c>
      <c r="AA139" s="100">
        <f t="shared" ref="AA139:AA202" si="64">L139/$G139</f>
        <v>4.5968763191219925E-2</v>
      </c>
      <c r="AB139" s="101">
        <f t="shared" ref="AB139:AB202" si="65">M139/$G139</f>
        <v>6.8172224567327987E-3</v>
      </c>
      <c r="AC139" s="99">
        <f t="shared" ref="AC139:AC202" si="66">I139/$G139+2.33*(I139*ABS(($G139-I139))/$G139^3)^0.5</f>
        <v>7.6980212598119378E-3</v>
      </c>
      <c r="AD139" s="100">
        <f t="shared" ref="AD139:AD202" si="67">J139/$G139+2.33*(J139*ABS(($G139-J139))/$G139^3)^0.5</f>
        <v>3.2295295483467296E-2</v>
      </c>
      <c r="AE139" s="100">
        <f t="shared" ref="AE139:AE202" si="68">K139/$G139+2.33*(K139*ABS(($G139-K139))/$G139^3)^0.5</f>
        <v>3.921419729033937E-2</v>
      </c>
      <c r="AF139" s="100">
        <f t="shared" ref="AF139:AF202" si="69">L139/$G139+2.33*(L139*ABS(($G139-L139))/$G139^3)^0.5</f>
        <v>4.8210430196897802E-2</v>
      </c>
      <c r="AG139" s="101">
        <f t="shared" ref="AG139:AG202" si="70">M139/$G139+2.33*(M139*ABS(($G139-M139))/$G139^3)^0.5</f>
        <v>7.6980212598119378E-3</v>
      </c>
      <c r="AH139" s="95">
        <f t="shared" ref="AH139:AH202" si="71">N139/$G139</f>
        <v>89.52558041367665</v>
      </c>
      <c r="AI139" s="96">
        <f t="shared" ref="AI139:AI202" si="72">O139/$G139</f>
        <v>112.97893626002532</v>
      </c>
      <c r="AJ139" s="96">
        <f t="shared" ref="AJ139:AJ202" si="73">P139/$G139</f>
        <v>37.050337695230056</v>
      </c>
      <c r="AK139" s="96">
        <f t="shared" ref="AK139:AK202" si="74">Q139/$G139</f>
        <v>187.85132967496835</v>
      </c>
      <c r="AL139" s="86">
        <f t="shared" ref="AL139:AL202" si="75">R139/$G139</f>
        <v>21.394681300126635</v>
      </c>
      <c r="AM139" s="95">
        <f t="shared" si="55"/>
        <v>89.822405787281539</v>
      </c>
      <c r="AN139" s="96">
        <f t="shared" ref="AN139:AN202" si="76">AI139*($AC$2171/$X$2171)</f>
        <v>113.35352210252874</v>
      </c>
      <c r="AO139" s="96">
        <f t="shared" ref="AO139:AO202" si="77">AJ139*($AC$2171/$X$2171)</f>
        <v>37.173179460430092</v>
      </c>
      <c r="AP139" s="96">
        <f t="shared" ref="AP139:AP202" si="78">AK139*($AC$2171/$X$2171)</f>
        <v>188.47415770752954</v>
      </c>
      <c r="AQ139" s="86">
        <f t="shared" ref="AQ139:AQ202" si="79">AL139*($AC$2171/$X$2171)</f>
        <v>21.465616157412381</v>
      </c>
    </row>
    <row r="140" spans="1:43">
      <c r="A140" s="129" t="str">
        <f t="shared" ref="A140:A203" si="80">B140&amp;"_"&amp;C140</f>
        <v>2010_1</v>
      </c>
      <c r="B140" s="57">
        <v>2010</v>
      </c>
      <c r="C140" s="57">
        <v>1</v>
      </c>
      <c r="D140" s="81" t="str">
        <f t="shared" ref="D140:D203" si="81">E140&amp;"_"&amp;F140</f>
        <v>MMH_Personal</v>
      </c>
      <c r="E140" s="68" t="s">
        <v>34</v>
      </c>
      <c r="F140" s="69" t="s">
        <v>13</v>
      </c>
      <c r="G140" s="84">
        <f t="shared" ref="G140:G203" si="82">H140*4</f>
        <v>83664</v>
      </c>
      <c r="H140" s="70">
        <v>20916</v>
      </c>
      <c r="I140" s="65">
        <v>847</v>
      </c>
      <c r="J140" s="66">
        <v>2717</v>
      </c>
      <c r="K140" s="66">
        <v>2629</v>
      </c>
      <c r="L140" s="66">
        <v>5039</v>
      </c>
      <c r="M140" s="67">
        <v>1010</v>
      </c>
      <c r="N140" s="65">
        <v>9084594</v>
      </c>
      <c r="O140" s="66">
        <v>7771704</v>
      </c>
      <c r="P140" s="66">
        <v>3299225</v>
      </c>
      <c r="Q140" s="66">
        <v>12535831</v>
      </c>
      <c r="R140" s="67">
        <v>2236277</v>
      </c>
      <c r="S140" s="95">
        <f t="shared" si="56"/>
        <v>10725.612750885479</v>
      </c>
      <c r="T140" s="96">
        <f t="shared" si="57"/>
        <v>2860.3989694516008</v>
      </c>
      <c r="U140" s="96">
        <f t="shared" si="58"/>
        <v>1254.9353366298974</v>
      </c>
      <c r="V140" s="96">
        <f t="shared" si="59"/>
        <v>2487.761659059337</v>
      </c>
      <c r="W140" s="86">
        <f t="shared" si="60"/>
        <v>2214.1356435643565</v>
      </c>
      <c r="X140" s="99">
        <f t="shared" si="61"/>
        <v>1.0123828647925033E-2</v>
      </c>
      <c r="Y140" s="100">
        <f t="shared" si="62"/>
        <v>3.2475138649837448E-2</v>
      </c>
      <c r="Z140" s="100">
        <f t="shared" si="63"/>
        <v>3.1423312296806276E-2</v>
      </c>
      <c r="AA140" s="100">
        <f t="shared" si="64"/>
        <v>6.0229011283228148E-2</v>
      </c>
      <c r="AB140" s="101">
        <f t="shared" si="65"/>
        <v>1.2072097915471409E-2</v>
      </c>
      <c r="AC140" s="99">
        <f t="shared" si="66"/>
        <v>1.0930226638026685E-2</v>
      </c>
      <c r="AD140" s="100">
        <f t="shared" si="67"/>
        <v>3.3903023489089301E-2</v>
      </c>
      <c r="AE140" s="100">
        <f t="shared" si="68"/>
        <v>3.2828646432947715E-2</v>
      </c>
      <c r="AF140" s="100">
        <f t="shared" si="69"/>
        <v>6.2145474520168248E-2</v>
      </c>
      <c r="AG140" s="101">
        <f t="shared" si="70"/>
        <v>1.2951810103821496E-2</v>
      </c>
      <c r="AH140" s="95">
        <f t="shared" si="71"/>
        <v>108.58426563396443</v>
      </c>
      <c r="AI140" s="96">
        <f t="shared" si="72"/>
        <v>92.891853126792881</v>
      </c>
      <c r="AJ140" s="96">
        <f t="shared" si="73"/>
        <v>39.434224995218969</v>
      </c>
      <c r="AK140" s="96">
        <f t="shared" si="74"/>
        <v>149.8354250334672</v>
      </c>
      <c r="AL140" s="86">
        <f t="shared" si="75"/>
        <v>26.729262287244214</v>
      </c>
      <c r="AM140" s="95">
        <f t="shared" ref="AM140:AM203" si="83">AH140*($AC$2171/$X$2171)</f>
        <v>108.94428078343886</v>
      </c>
      <c r="AN140" s="96">
        <f t="shared" si="76"/>
        <v>93.199839502103757</v>
      </c>
      <c r="AO140" s="96">
        <f t="shared" si="77"/>
        <v>39.564970626947229</v>
      </c>
      <c r="AP140" s="96">
        <f t="shared" si="78"/>
        <v>150.33220992789958</v>
      </c>
      <c r="AQ140" s="86">
        <f t="shared" si="79"/>
        <v>26.817884145130346</v>
      </c>
    </row>
    <row r="141" spans="1:43">
      <c r="A141" s="129" t="str">
        <f t="shared" si="80"/>
        <v>2010_1</v>
      </c>
      <c r="B141" s="57">
        <v>2010</v>
      </c>
      <c r="C141" s="57">
        <v>1</v>
      </c>
      <c r="D141" s="81" t="str">
        <f t="shared" si="81"/>
        <v>SYA_Personal</v>
      </c>
      <c r="E141" s="68" t="s">
        <v>35</v>
      </c>
      <c r="F141" s="69" t="s">
        <v>13</v>
      </c>
      <c r="G141" s="84">
        <f t="shared" si="82"/>
        <v>23232</v>
      </c>
      <c r="H141" s="70">
        <v>5808</v>
      </c>
      <c r="I141" s="65">
        <v>240</v>
      </c>
      <c r="J141" s="66">
        <v>765</v>
      </c>
      <c r="K141" s="66">
        <v>1016</v>
      </c>
      <c r="L141" s="66">
        <v>1258</v>
      </c>
      <c r="M141" s="67">
        <v>152</v>
      </c>
      <c r="N141" s="65">
        <v>3679105</v>
      </c>
      <c r="O141" s="66">
        <v>2766247</v>
      </c>
      <c r="P141" s="66">
        <v>928594</v>
      </c>
      <c r="Q141" s="66">
        <v>4174102</v>
      </c>
      <c r="R141" s="67">
        <v>657676</v>
      </c>
      <c r="S141" s="95">
        <f t="shared" si="56"/>
        <v>15329.604166666666</v>
      </c>
      <c r="T141" s="96">
        <f t="shared" si="57"/>
        <v>3616.0091503267972</v>
      </c>
      <c r="U141" s="96">
        <f t="shared" si="58"/>
        <v>913.97047244094483</v>
      </c>
      <c r="V141" s="96">
        <f t="shared" si="59"/>
        <v>3318.0461049284577</v>
      </c>
      <c r="W141" s="86">
        <f t="shared" si="60"/>
        <v>4326.8157894736842</v>
      </c>
      <c r="X141" s="99">
        <f t="shared" si="61"/>
        <v>1.0330578512396695E-2</v>
      </c>
      <c r="Y141" s="100">
        <f t="shared" si="62"/>
        <v>3.2928719008264461E-2</v>
      </c>
      <c r="Z141" s="100">
        <f t="shared" si="63"/>
        <v>4.3732782369146003E-2</v>
      </c>
      <c r="AA141" s="100">
        <f t="shared" si="64"/>
        <v>5.4149449035812675E-2</v>
      </c>
      <c r="AB141" s="101">
        <f t="shared" si="65"/>
        <v>6.5426997245179065E-3</v>
      </c>
      <c r="AC141" s="99">
        <f t="shared" si="66"/>
        <v>1.1876260047230447E-2</v>
      </c>
      <c r="AD141" s="100">
        <f t="shared" si="67"/>
        <v>3.5656624265143225E-2</v>
      </c>
      <c r="AE141" s="100">
        <f t="shared" si="68"/>
        <v>4.6858903556156087E-2</v>
      </c>
      <c r="AF141" s="100">
        <f t="shared" si="69"/>
        <v>5.7609009323061622E-2</v>
      </c>
      <c r="AG141" s="101">
        <f t="shared" si="70"/>
        <v>7.7751395355219865E-3</v>
      </c>
      <c r="AH141" s="95">
        <f t="shared" si="71"/>
        <v>158.36367940771351</v>
      </c>
      <c r="AI141" s="96">
        <f t="shared" si="72"/>
        <v>119.07054924242425</v>
      </c>
      <c r="AJ141" s="96">
        <f t="shared" si="73"/>
        <v>39.970471763085399</v>
      </c>
      <c r="AK141" s="96">
        <f t="shared" si="74"/>
        <v>179.67036845730027</v>
      </c>
      <c r="AL141" s="86">
        <f t="shared" si="75"/>
        <v>28.309056473829202</v>
      </c>
      <c r="AM141" s="95">
        <f t="shared" si="83"/>
        <v>158.88874004500212</v>
      </c>
      <c r="AN141" s="96">
        <f t="shared" si="76"/>
        <v>119.46533205311265</v>
      </c>
      <c r="AO141" s="96">
        <f t="shared" si="77"/>
        <v>40.102995340809436</v>
      </c>
      <c r="AP141" s="96">
        <f t="shared" si="78"/>
        <v>180.26607221031296</v>
      </c>
      <c r="AQ141" s="86">
        <f t="shared" si="79"/>
        <v>28.402916197780932</v>
      </c>
    </row>
    <row r="142" spans="1:43">
      <c r="A142" s="129" t="str">
        <f t="shared" si="80"/>
        <v>2010_1</v>
      </c>
      <c r="B142" s="57">
        <v>2010</v>
      </c>
      <c r="C142" s="57">
        <v>1</v>
      </c>
      <c r="D142" s="81" t="str">
        <f t="shared" si="81"/>
        <v>LSH_Personal</v>
      </c>
      <c r="E142" s="68" t="s">
        <v>36</v>
      </c>
      <c r="F142" s="69" t="s">
        <v>13</v>
      </c>
      <c r="G142" s="84">
        <f t="shared" si="82"/>
        <v>42592</v>
      </c>
      <c r="H142" s="70">
        <v>10648</v>
      </c>
      <c r="I142" s="65">
        <v>460</v>
      </c>
      <c r="J142" s="66">
        <v>1623</v>
      </c>
      <c r="K142" s="66">
        <v>1814</v>
      </c>
      <c r="L142" s="66">
        <v>3252</v>
      </c>
      <c r="M142" s="67">
        <v>617</v>
      </c>
      <c r="N142" s="65">
        <v>7926029</v>
      </c>
      <c r="O142" s="66">
        <v>4711236</v>
      </c>
      <c r="P142" s="66">
        <v>2206528</v>
      </c>
      <c r="Q142" s="66">
        <v>9178934</v>
      </c>
      <c r="R142" s="67">
        <v>2906920</v>
      </c>
      <c r="S142" s="95">
        <f t="shared" si="56"/>
        <v>17230.497826086958</v>
      </c>
      <c r="T142" s="96">
        <f t="shared" si="57"/>
        <v>2902.7948243992605</v>
      </c>
      <c r="U142" s="96">
        <f t="shared" si="58"/>
        <v>1216.38809261301</v>
      </c>
      <c r="V142" s="96">
        <f t="shared" si="59"/>
        <v>2822.550430504305</v>
      </c>
      <c r="W142" s="86">
        <f t="shared" si="60"/>
        <v>4711.3776337115069</v>
      </c>
      <c r="X142" s="99">
        <f t="shared" si="61"/>
        <v>1.0800150262960181E-2</v>
      </c>
      <c r="Y142" s="100">
        <f t="shared" si="62"/>
        <v>3.8105747558226898E-2</v>
      </c>
      <c r="Z142" s="100">
        <f t="shared" si="63"/>
        <v>4.2590157776108188E-2</v>
      </c>
      <c r="AA142" s="100">
        <f t="shared" si="64"/>
        <v>7.6352366641622843E-2</v>
      </c>
      <c r="AB142" s="101">
        <f t="shared" si="65"/>
        <v>1.4486288504883546E-2</v>
      </c>
      <c r="AC142" s="99">
        <f t="shared" si="66"/>
        <v>1.1967091061598253E-2</v>
      </c>
      <c r="AD142" s="100">
        <f t="shared" si="67"/>
        <v>4.0267225520699002E-2</v>
      </c>
      <c r="AE142" s="100">
        <f t="shared" si="68"/>
        <v>4.4869951073330382E-2</v>
      </c>
      <c r="AF142" s="100">
        <f t="shared" si="69"/>
        <v>7.9350537071951568E-2</v>
      </c>
      <c r="AG142" s="101">
        <f t="shared" si="70"/>
        <v>1.5835256993242165E-2</v>
      </c>
      <c r="AH142" s="95">
        <f t="shared" si="71"/>
        <v>186.09196562734786</v>
      </c>
      <c r="AI142" s="96">
        <f t="shared" si="72"/>
        <v>110.6131667918858</v>
      </c>
      <c r="AJ142" s="96">
        <f t="shared" si="73"/>
        <v>51.806160781367396</v>
      </c>
      <c r="AK142" s="96">
        <f t="shared" si="74"/>
        <v>215.50840533433509</v>
      </c>
      <c r="AL142" s="86">
        <f t="shared" si="75"/>
        <v>68.250375657400454</v>
      </c>
      <c r="AM142" s="95">
        <f t="shared" si="83"/>
        <v>186.70896042332649</v>
      </c>
      <c r="AN142" s="96">
        <f t="shared" si="76"/>
        <v>110.97990883820272</v>
      </c>
      <c r="AO142" s="96">
        <f t="shared" si="77"/>
        <v>51.977926023859084</v>
      </c>
      <c r="AP142" s="96">
        <f t="shared" si="78"/>
        <v>216.22293142433949</v>
      </c>
      <c r="AQ142" s="86">
        <f t="shared" si="79"/>
        <v>68.476662302620426</v>
      </c>
    </row>
    <row r="143" spans="1:43">
      <c r="A143" s="129" t="str">
        <f t="shared" si="80"/>
        <v>2010_1</v>
      </c>
      <c r="B143" s="57">
        <v>2010</v>
      </c>
      <c r="C143" s="57">
        <v>1</v>
      </c>
      <c r="D143" s="81" t="str">
        <f t="shared" si="81"/>
        <v>SYH_Personal</v>
      </c>
      <c r="E143" s="68" t="s">
        <v>37</v>
      </c>
      <c r="F143" s="69" t="s">
        <v>13</v>
      </c>
      <c r="G143" s="84">
        <f t="shared" si="82"/>
        <v>22700</v>
      </c>
      <c r="H143" s="70">
        <v>5675</v>
      </c>
      <c r="I143" s="65">
        <v>250</v>
      </c>
      <c r="J143" s="66">
        <v>959</v>
      </c>
      <c r="K143" s="66">
        <v>560</v>
      </c>
      <c r="L143" s="66">
        <v>1645</v>
      </c>
      <c r="M143" s="67">
        <v>38</v>
      </c>
      <c r="N143" s="65">
        <v>2390706</v>
      </c>
      <c r="O143" s="66">
        <v>2204648</v>
      </c>
      <c r="P143" s="66">
        <v>1045714</v>
      </c>
      <c r="Q143" s="66">
        <v>3558986</v>
      </c>
      <c r="R143" s="67">
        <v>212270</v>
      </c>
      <c r="S143" s="95">
        <f t="shared" si="56"/>
        <v>9562.8240000000005</v>
      </c>
      <c r="T143" s="96">
        <f t="shared" si="57"/>
        <v>2298.903023983316</v>
      </c>
      <c r="U143" s="96">
        <f t="shared" si="58"/>
        <v>1867.3464285714285</v>
      </c>
      <c r="V143" s="96">
        <f t="shared" si="59"/>
        <v>2163.5173252279637</v>
      </c>
      <c r="W143" s="86">
        <f t="shared" si="60"/>
        <v>5586.0526315789475</v>
      </c>
      <c r="X143" s="99">
        <f t="shared" si="61"/>
        <v>1.1013215859030838E-2</v>
      </c>
      <c r="Y143" s="100">
        <f t="shared" si="62"/>
        <v>4.2246696035242289E-2</v>
      </c>
      <c r="Z143" s="100">
        <f t="shared" si="63"/>
        <v>2.4669603524229075E-2</v>
      </c>
      <c r="AA143" s="100">
        <f t="shared" si="64"/>
        <v>7.2466960352422907E-2</v>
      </c>
      <c r="AB143" s="101">
        <f t="shared" si="65"/>
        <v>1.6740088105726871E-3</v>
      </c>
      <c r="AC143" s="99">
        <f t="shared" si="66"/>
        <v>1.2627185317636657E-2</v>
      </c>
      <c r="AD143" s="100">
        <f t="shared" si="67"/>
        <v>4.5357453821497598E-2</v>
      </c>
      <c r="AE143" s="100">
        <f t="shared" si="68"/>
        <v>2.7068436205796933E-2</v>
      </c>
      <c r="AF143" s="100">
        <f t="shared" si="69"/>
        <v>7.6476344872420068E-2</v>
      </c>
      <c r="AG143" s="101">
        <f t="shared" si="70"/>
        <v>2.3062139923514116E-3</v>
      </c>
      <c r="AH143" s="95">
        <f t="shared" si="71"/>
        <v>105.31744493392071</v>
      </c>
      <c r="AI143" s="96">
        <f t="shared" si="72"/>
        <v>97.121057268722467</v>
      </c>
      <c r="AJ143" s="96">
        <f t="shared" si="73"/>
        <v>46.066696035242288</v>
      </c>
      <c r="AK143" s="96">
        <f t="shared" si="74"/>
        <v>156.78352422907489</v>
      </c>
      <c r="AL143" s="86">
        <f t="shared" si="75"/>
        <v>9.3511013215859027</v>
      </c>
      <c r="AM143" s="95">
        <f t="shared" si="83"/>
        <v>105.66662881851742</v>
      </c>
      <c r="AN143" s="96">
        <f t="shared" si="76"/>
        <v>97.443065726813245</v>
      </c>
      <c r="AO143" s="96">
        <f t="shared" si="77"/>
        <v>46.219431870053079</v>
      </c>
      <c r="AP143" s="96">
        <f t="shared" si="78"/>
        <v>157.3033458034154</v>
      </c>
      <c r="AQ143" s="86">
        <f t="shared" si="79"/>
        <v>9.3821052439349266</v>
      </c>
    </row>
    <row r="144" spans="1:43">
      <c r="A144" s="129" t="str">
        <f t="shared" si="80"/>
        <v>2010_1</v>
      </c>
      <c r="B144" s="57">
        <v>2010</v>
      </c>
      <c r="C144" s="57">
        <v>1</v>
      </c>
      <c r="D144" s="81" t="str">
        <f t="shared" si="81"/>
        <v>MSH_Personal</v>
      </c>
      <c r="E144" s="68" t="s">
        <v>38</v>
      </c>
      <c r="F144" s="69" t="s">
        <v>13</v>
      </c>
      <c r="G144" s="84">
        <f t="shared" si="82"/>
        <v>61744</v>
      </c>
      <c r="H144" s="70">
        <v>15436</v>
      </c>
      <c r="I144" s="65">
        <v>736</v>
      </c>
      <c r="J144" s="66">
        <v>2426</v>
      </c>
      <c r="K144" s="66">
        <v>2630</v>
      </c>
      <c r="L144" s="66">
        <v>2186</v>
      </c>
      <c r="M144" s="67">
        <v>491</v>
      </c>
      <c r="N144" s="65">
        <v>9935424</v>
      </c>
      <c r="O144" s="66">
        <v>6446090</v>
      </c>
      <c r="P144" s="66">
        <v>2468424</v>
      </c>
      <c r="Q144" s="66">
        <v>5678877</v>
      </c>
      <c r="R144" s="67">
        <v>2090684</v>
      </c>
      <c r="S144" s="95">
        <f t="shared" si="56"/>
        <v>13499.217391304348</v>
      </c>
      <c r="T144" s="96">
        <f t="shared" si="57"/>
        <v>2657.085737840066</v>
      </c>
      <c r="U144" s="96">
        <f t="shared" si="58"/>
        <v>938.56425855513305</v>
      </c>
      <c r="V144" s="96">
        <f t="shared" si="59"/>
        <v>2597.8394327538886</v>
      </c>
      <c r="W144" s="86">
        <f t="shared" si="60"/>
        <v>4258.012219959267</v>
      </c>
      <c r="X144" s="99">
        <f t="shared" si="61"/>
        <v>1.1920186576833377E-2</v>
      </c>
      <c r="Y144" s="100">
        <f t="shared" si="62"/>
        <v>3.9291267167660016E-2</v>
      </c>
      <c r="Z144" s="100">
        <f t="shared" si="63"/>
        <v>4.2595231925369265E-2</v>
      </c>
      <c r="AA144" s="100">
        <f t="shared" si="64"/>
        <v>3.5404249805649129E-2</v>
      </c>
      <c r="AB144" s="101">
        <f t="shared" si="65"/>
        <v>7.9521896864472655E-3</v>
      </c>
      <c r="AC144" s="99">
        <f t="shared" si="66"/>
        <v>1.2937831054763994E-2</v>
      </c>
      <c r="AD144" s="100">
        <f t="shared" si="67"/>
        <v>4.1113074422879974E-2</v>
      </c>
      <c r="AE144" s="100">
        <f t="shared" si="68"/>
        <v>4.4488825743246516E-2</v>
      </c>
      <c r="AF144" s="100">
        <f t="shared" si="69"/>
        <v>3.7137091586252557E-2</v>
      </c>
      <c r="AG144" s="101">
        <f t="shared" si="70"/>
        <v>8.7850424042491305E-3</v>
      </c>
      <c r="AH144" s="95">
        <f t="shared" si="71"/>
        <v>160.91318994558176</v>
      </c>
      <c r="AI144" s="96">
        <f t="shared" si="72"/>
        <v>104.40026561285308</v>
      </c>
      <c r="AJ144" s="96">
        <f t="shared" si="73"/>
        <v>39.978362270018138</v>
      </c>
      <c r="AK144" s="96">
        <f t="shared" si="74"/>
        <v>91.974556232184497</v>
      </c>
      <c r="AL144" s="86">
        <f t="shared" si="75"/>
        <v>33.86052086032651</v>
      </c>
      <c r="AM144" s="95">
        <f t="shared" si="83"/>
        <v>161.44670357937056</v>
      </c>
      <c r="AN144" s="96">
        <f t="shared" si="76"/>
        <v>104.74640855548236</v>
      </c>
      <c r="AO144" s="96">
        <f t="shared" si="77"/>
        <v>40.110912009009802</v>
      </c>
      <c r="AP144" s="96">
        <f t="shared" si="78"/>
        <v>92.279501275708526</v>
      </c>
      <c r="AQ144" s="86">
        <f t="shared" si="79"/>
        <v>33.972786669812258</v>
      </c>
    </row>
    <row r="145" spans="1:43">
      <c r="A145" s="129" t="str">
        <f t="shared" si="80"/>
        <v>2010_1</v>
      </c>
      <c r="B145" s="57">
        <v>2010</v>
      </c>
      <c r="C145" s="57">
        <v>1</v>
      </c>
      <c r="D145" s="81" t="str">
        <f t="shared" si="81"/>
        <v>SMH_Personal</v>
      </c>
      <c r="E145" s="68" t="s">
        <v>39</v>
      </c>
      <c r="F145" s="69" t="s">
        <v>13</v>
      </c>
      <c r="G145" s="84">
        <f t="shared" si="82"/>
        <v>40944</v>
      </c>
      <c r="H145" s="70">
        <v>10236</v>
      </c>
      <c r="I145" s="65">
        <v>381</v>
      </c>
      <c r="J145" s="66">
        <v>1591</v>
      </c>
      <c r="K145" s="66">
        <v>3421</v>
      </c>
      <c r="L145" s="66">
        <v>3267</v>
      </c>
      <c r="M145" s="67">
        <v>534</v>
      </c>
      <c r="N145" s="65">
        <v>4452106</v>
      </c>
      <c r="O145" s="66">
        <v>5205093</v>
      </c>
      <c r="P145" s="66">
        <v>2330974</v>
      </c>
      <c r="Q145" s="66">
        <v>11496344</v>
      </c>
      <c r="R145" s="67">
        <v>1091972</v>
      </c>
      <c r="S145" s="95">
        <f t="shared" si="56"/>
        <v>11685.317585301837</v>
      </c>
      <c r="T145" s="96">
        <f t="shared" si="57"/>
        <v>3271.5857950974232</v>
      </c>
      <c r="U145" s="96">
        <f t="shared" si="58"/>
        <v>681.37211341712953</v>
      </c>
      <c r="V145" s="96">
        <f t="shared" si="59"/>
        <v>3518.9299051117232</v>
      </c>
      <c r="W145" s="86">
        <f t="shared" si="60"/>
        <v>2044.8913857677903</v>
      </c>
      <c r="X145" s="99">
        <f t="shared" si="61"/>
        <v>9.3053927315357565E-3</v>
      </c>
      <c r="Y145" s="100">
        <f t="shared" si="62"/>
        <v>3.8857952325127003E-2</v>
      </c>
      <c r="Z145" s="100">
        <f t="shared" si="63"/>
        <v>8.3553145760062522E-2</v>
      </c>
      <c r="AA145" s="100">
        <f t="shared" si="64"/>
        <v>7.979191090269637E-2</v>
      </c>
      <c r="AB145" s="101">
        <f t="shared" si="65"/>
        <v>1.3042203985932005E-2</v>
      </c>
      <c r="AC145" s="99">
        <f t="shared" si="66"/>
        <v>1.0410992756418288E-2</v>
      </c>
      <c r="AD145" s="100">
        <f t="shared" si="67"/>
        <v>4.1083282878817073E-2</v>
      </c>
      <c r="AE145" s="100">
        <f t="shared" si="68"/>
        <v>8.6739513026992857E-2</v>
      </c>
      <c r="AF145" s="100">
        <f t="shared" si="69"/>
        <v>8.2912116725846918E-2</v>
      </c>
      <c r="AG145" s="101">
        <f t="shared" si="70"/>
        <v>1.4348632263008185E-2</v>
      </c>
      <c r="AH145" s="95">
        <f t="shared" si="71"/>
        <v>108.73646932395467</v>
      </c>
      <c r="AI145" s="96">
        <f t="shared" si="72"/>
        <v>127.12712485345838</v>
      </c>
      <c r="AJ145" s="96">
        <f t="shared" si="73"/>
        <v>56.930783509183271</v>
      </c>
      <c r="AK145" s="96">
        <f t="shared" si="74"/>
        <v>280.78214146150839</v>
      </c>
      <c r="AL145" s="86">
        <f t="shared" si="75"/>
        <v>26.669890582258695</v>
      </c>
      <c r="AM145" s="95">
        <f t="shared" si="83"/>
        <v>109.09698911039359</v>
      </c>
      <c r="AN145" s="96">
        <f t="shared" si="76"/>
        <v>127.5486195386152</v>
      </c>
      <c r="AO145" s="96">
        <f t="shared" si="77"/>
        <v>57.119539627899826</v>
      </c>
      <c r="AP145" s="96">
        <f t="shared" si="78"/>
        <v>281.71308503825799</v>
      </c>
      <c r="AQ145" s="86">
        <f t="shared" si="79"/>
        <v>26.758315591060661</v>
      </c>
    </row>
    <row r="146" spans="1:43">
      <c r="A146" s="129" t="str">
        <f t="shared" si="80"/>
        <v>2010_2</v>
      </c>
      <c r="B146" s="57">
        <v>2010</v>
      </c>
      <c r="C146" s="57">
        <v>2</v>
      </c>
      <c r="D146" s="81" t="str">
        <f t="shared" si="81"/>
        <v>SML_Personal</v>
      </c>
      <c r="E146" s="68" t="s">
        <v>12</v>
      </c>
      <c r="F146" s="69" t="s">
        <v>13</v>
      </c>
      <c r="G146" s="84">
        <f t="shared" si="82"/>
        <v>63836</v>
      </c>
      <c r="H146" s="70">
        <v>15959</v>
      </c>
      <c r="I146" s="65">
        <v>105</v>
      </c>
      <c r="J146" s="66">
        <v>1685</v>
      </c>
      <c r="K146" s="66">
        <v>929</v>
      </c>
      <c r="L146" s="66">
        <v>2652</v>
      </c>
      <c r="M146" s="67">
        <v>388</v>
      </c>
      <c r="N146" s="65">
        <v>1427922</v>
      </c>
      <c r="O146" s="66">
        <v>2797028</v>
      </c>
      <c r="P146" s="66">
        <v>1154894</v>
      </c>
      <c r="Q146" s="66">
        <v>4481644</v>
      </c>
      <c r="R146" s="67">
        <v>1191831</v>
      </c>
      <c r="S146" s="95">
        <f t="shared" si="56"/>
        <v>13599.257142857143</v>
      </c>
      <c r="T146" s="96">
        <f t="shared" si="57"/>
        <v>1659.9572700296735</v>
      </c>
      <c r="U146" s="96">
        <f t="shared" si="58"/>
        <v>1243.1582346609257</v>
      </c>
      <c r="V146" s="96">
        <f t="shared" si="59"/>
        <v>1689.9110105580694</v>
      </c>
      <c r="W146" s="86">
        <f t="shared" si="60"/>
        <v>3071.7293814432992</v>
      </c>
      <c r="X146" s="99">
        <f t="shared" si="61"/>
        <v>1.6448399022495144E-3</v>
      </c>
      <c r="Y146" s="100">
        <f t="shared" si="62"/>
        <v>2.6395764145623158E-2</v>
      </c>
      <c r="Z146" s="100">
        <f t="shared" si="63"/>
        <v>1.4552916849426657E-2</v>
      </c>
      <c r="AA146" s="100">
        <f t="shared" si="64"/>
        <v>4.1543956388244881E-2</v>
      </c>
      <c r="AB146" s="101">
        <f t="shared" si="65"/>
        <v>6.0780750673601102E-3</v>
      </c>
      <c r="AC146" s="99">
        <f t="shared" si="66"/>
        <v>2.0185436368547562E-3</v>
      </c>
      <c r="AD146" s="100">
        <f t="shared" si="67"/>
        <v>2.7874128338064637E-2</v>
      </c>
      <c r="AE146" s="100">
        <f t="shared" si="68"/>
        <v>1.5657287270392211E-2</v>
      </c>
      <c r="AF146" s="100">
        <f t="shared" si="69"/>
        <v>4.3384148289125554E-2</v>
      </c>
      <c r="AG146" s="101">
        <f t="shared" si="70"/>
        <v>6.7948490833262846E-3</v>
      </c>
      <c r="AH146" s="95">
        <f t="shared" si="71"/>
        <v>22.368600789523153</v>
      </c>
      <c r="AI146" s="96">
        <f t="shared" si="72"/>
        <v>43.815840591515759</v>
      </c>
      <c r="AJ146" s="96">
        <f t="shared" si="73"/>
        <v>18.091578419700483</v>
      </c>
      <c r="AK146" s="96">
        <f t="shared" si="74"/>
        <v>70.20558932263927</v>
      </c>
      <c r="AL146" s="86">
        <f t="shared" si="75"/>
        <v>18.670201767028008</v>
      </c>
      <c r="AM146" s="95">
        <f t="shared" si="83"/>
        <v>22.442764712903365</v>
      </c>
      <c r="AN146" s="96">
        <f t="shared" si="76"/>
        <v>43.961113631838906</v>
      </c>
      <c r="AO146" s="96">
        <f t="shared" si="77"/>
        <v>18.15156171719731</v>
      </c>
      <c r="AP146" s="96">
        <f t="shared" si="78"/>
        <v>70.438358551093899</v>
      </c>
      <c r="AQ146" s="86">
        <f t="shared" si="79"/>
        <v>18.732103511637419</v>
      </c>
    </row>
    <row r="147" spans="1:43">
      <c r="A147" s="129" t="str">
        <f t="shared" si="80"/>
        <v>2010_2</v>
      </c>
      <c r="B147" s="57">
        <v>2010</v>
      </c>
      <c r="C147" s="57">
        <v>2</v>
      </c>
      <c r="D147" s="81" t="str">
        <f t="shared" si="81"/>
        <v>LSL_Personal</v>
      </c>
      <c r="E147" s="68" t="s">
        <v>14</v>
      </c>
      <c r="F147" s="69" t="s">
        <v>13</v>
      </c>
      <c r="G147" s="84">
        <f t="shared" si="82"/>
        <v>18640</v>
      </c>
      <c r="H147" s="70">
        <v>4660</v>
      </c>
      <c r="I147" s="65">
        <v>21</v>
      </c>
      <c r="J147" s="66">
        <v>377</v>
      </c>
      <c r="K147" s="66">
        <v>773</v>
      </c>
      <c r="L147" s="66">
        <v>547</v>
      </c>
      <c r="M147" s="67">
        <v>91</v>
      </c>
      <c r="N147" s="65">
        <v>502606</v>
      </c>
      <c r="O147" s="66">
        <v>1071337</v>
      </c>
      <c r="P147" s="66">
        <v>960660</v>
      </c>
      <c r="Q147" s="66">
        <v>1518223</v>
      </c>
      <c r="R147" s="67">
        <v>473699</v>
      </c>
      <c r="S147" s="95">
        <f t="shared" si="56"/>
        <v>23933.619047619046</v>
      </c>
      <c r="T147" s="96">
        <f t="shared" si="57"/>
        <v>2841.7427055702919</v>
      </c>
      <c r="U147" s="96">
        <f t="shared" si="58"/>
        <v>1242.7684346701164</v>
      </c>
      <c r="V147" s="96">
        <f t="shared" si="59"/>
        <v>2775.5447897623399</v>
      </c>
      <c r="W147" s="86">
        <f t="shared" si="60"/>
        <v>5205.4835164835167</v>
      </c>
      <c r="X147" s="99">
        <f t="shared" si="61"/>
        <v>1.1266094420600858E-3</v>
      </c>
      <c r="Y147" s="100">
        <f t="shared" si="62"/>
        <v>2.0225321888412019E-2</v>
      </c>
      <c r="Z147" s="100">
        <f t="shared" si="63"/>
        <v>4.1469957081545064E-2</v>
      </c>
      <c r="AA147" s="100">
        <f t="shared" si="64"/>
        <v>2.9345493562231758E-2</v>
      </c>
      <c r="AB147" s="101">
        <f t="shared" si="65"/>
        <v>4.8819742489270386E-3</v>
      </c>
      <c r="AC147" s="99">
        <f t="shared" si="66"/>
        <v>1.6991086396812038E-3</v>
      </c>
      <c r="AD147" s="100">
        <f t="shared" si="67"/>
        <v>2.2627713449596638E-2</v>
      </c>
      <c r="AE147" s="100">
        <f t="shared" si="68"/>
        <v>4.4872492264996434E-2</v>
      </c>
      <c r="AF147" s="100">
        <f t="shared" si="69"/>
        <v>3.2225782216986749E-2</v>
      </c>
      <c r="AG147" s="101">
        <f t="shared" si="70"/>
        <v>6.071483997884485E-3</v>
      </c>
      <c r="AH147" s="95">
        <f t="shared" si="71"/>
        <v>26.96384120171674</v>
      </c>
      <c r="AI147" s="96">
        <f t="shared" si="72"/>
        <v>57.47516094420601</v>
      </c>
      <c r="AJ147" s="96">
        <f t="shared" si="73"/>
        <v>51.537553648068666</v>
      </c>
      <c r="AK147" s="96">
        <f t="shared" si="74"/>
        <v>81.449731759656657</v>
      </c>
      <c r="AL147" s="86">
        <f t="shared" si="75"/>
        <v>25.413036480686696</v>
      </c>
      <c r="AM147" s="95">
        <f t="shared" si="83"/>
        <v>27.053240814671383</v>
      </c>
      <c r="AN147" s="96">
        <f t="shared" si="76"/>
        <v>57.665721966446071</v>
      </c>
      <c r="AO147" s="96">
        <f t="shared" si="77"/>
        <v>51.708428313673551</v>
      </c>
      <c r="AP147" s="96">
        <f t="shared" si="78"/>
        <v>81.719781358306165</v>
      </c>
      <c r="AQ147" s="86">
        <f t="shared" si="79"/>
        <v>25.497294343221171</v>
      </c>
    </row>
    <row r="148" spans="1:43">
      <c r="A148" s="129" t="str">
        <f t="shared" si="80"/>
        <v>2010_2</v>
      </c>
      <c r="B148" s="57">
        <v>2010</v>
      </c>
      <c r="C148" s="57">
        <v>2</v>
      </c>
      <c r="D148" s="81" t="str">
        <f t="shared" si="81"/>
        <v>MYA_Personal</v>
      </c>
      <c r="E148" s="68" t="s">
        <v>15</v>
      </c>
      <c r="F148" s="69" t="s">
        <v>13</v>
      </c>
      <c r="G148" s="84">
        <f t="shared" si="82"/>
        <v>17776</v>
      </c>
      <c r="H148" s="70">
        <v>4444</v>
      </c>
      <c r="I148" s="65">
        <v>88</v>
      </c>
      <c r="J148" s="66">
        <v>516</v>
      </c>
      <c r="K148" s="66">
        <v>1181</v>
      </c>
      <c r="L148" s="66">
        <v>911</v>
      </c>
      <c r="M148" s="67">
        <v>91</v>
      </c>
      <c r="N148" s="65">
        <v>812136</v>
      </c>
      <c r="O148" s="66">
        <v>1791334</v>
      </c>
      <c r="P148" s="66">
        <v>1090359</v>
      </c>
      <c r="Q148" s="66">
        <v>2803824</v>
      </c>
      <c r="R148" s="67">
        <v>422142</v>
      </c>
      <c r="S148" s="95">
        <f t="shared" si="56"/>
        <v>9228.818181818182</v>
      </c>
      <c r="T148" s="96">
        <f t="shared" si="57"/>
        <v>3471.5775193798449</v>
      </c>
      <c r="U148" s="96">
        <f t="shared" si="58"/>
        <v>923.25063505503806</v>
      </c>
      <c r="V148" s="96">
        <f t="shared" si="59"/>
        <v>3077.7431394072446</v>
      </c>
      <c r="W148" s="86">
        <f t="shared" si="60"/>
        <v>4638.9230769230771</v>
      </c>
      <c r="X148" s="99">
        <f t="shared" si="61"/>
        <v>4.9504950495049506E-3</v>
      </c>
      <c r="Y148" s="100">
        <f t="shared" si="62"/>
        <v>2.9027902790279028E-2</v>
      </c>
      <c r="Z148" s="100">
        <f t="shared" si="63"/>
        <v>6.6437893789378935E-2</v>
      </c>
      <c r="AA148" s="100">
        <f t="shared" si="64"/>
        <v>5.1248874887488749E-2</v>
      </c>
      <c r="AB148" s="101">
        <f t="shared" si="65"/>
        <v>5.1192619261926191E-3</v>
      </c>
      <c r="AC148" s="99">
        <f t="shared" si="66"/>
        <v>6.1770459043546857E-3</v>
      </c>
      <c r="AD148" s="100">
        <f t="shared" si="67"/>
        <v>3.1961835203666245E-2</v>
      </c>
      <c r="AE148" s="100">
        <f t="shared" si="68"/>
        <v>7.0790189906759143E-2</v>
      </c>
      <c r="AF148" s="100">
        <f t="shared" si="69"/>
        <v>5.5102391360783952E-2</v>
      </c>
      <c r="AG148" s="101">
        <f t="shared" si="70"/>
        <v>6.3664389081534382E-3</v>
      </c>
      <c r="AH148" s="95">
        <f t="shared" si="71"/>
        <v>45.687218721872185</v>
      </c>
      <c r="AI148" s="96">
        <f t="shared" si="72"/>
        <v>100.77261476147615</v>
      </c>
      <c r="AJ148" s="96">
        <f t="shared" si="73"/>
        <v>61.338827632763277</v>
      </c>
      <c r="AK148" s="96">
        <f t="shared" si="74"/>
        <v>157.73087308730874</v>
      </c>
      <c r="AL148" s="86">
        <f t="shared" si="75"/>
        <v>23.747862286228624</v>
      </c>
      <c r="AM148" s="95">
        <f t="shared" si="83"/>
        <v>45.83869638561282</v>
      </c>
      <c r="AN148" s="96">
        <f t="shared" si="76"/>
        <v>101.10673009351311</v>
      </c>
      <c r="AO148" s="96">
        <f t="shared" si="77"/>
        <v>61.542198784834575</v>
      </c>
      <c r="AP148" s="96">
        <f t="shared" si="78"/>
        <v>158.2538356318332</v>
      </c>
      <c r="AQ148" s="86">
        <f t="shared" si="79"/>
        <v>23.826599202123006</v>
      </c>
    </row>
    <row r="149" spans="1:43">
      <c r="A149" s="129" t="str">
        <f t="shared" si="80"/>
        <v>2010_2</v>
      </c>
      <c r="B149" s="57">
        <v>2010</v>
      </c>
      <c r="C149" s="57">
        <v>2</v>
      </c>
      <c r="D149" s="81" t="str">
        <f t="shared" si="81"/>
        <v>SMA_Personal</v>
      </c>
      <c r="E149" s="68" t="s">
        <v>16</v>
      </c>
      <c r="F149" s="69" t="s">
        <v>13</v>
      </c>
      <c r="G149" s="84">
        <f t="shared" si="82"/>
        <v>69784</v>
      </c>
      <c r="H149" s="70">
        <v>17446</v>
      </c>
      <c r="I149" s="65">
        <v>99</v>
      </c>
      <c r="J149" s="66">
        <v>1466</v>
      </c>
      <c r="K149" s="66">
        <v>4784</v>
      </c>
      <c r="L149" s="66">
        <v>2334</v>
      </c>
      <c r="M149" s="67">
        <v>345</v>
      </c>
      <c r="N149" s="65">
        <v>1585706</v>
      </c>
      <c r="O149" s="66">
        <v>5806302</v>
      </c>
      <c r="P149" s="66">
        <v>3873090</v>
      </c>
      <c r="Q149" s="66">
        <v>7149039</v>
      </c>
      <c r="R149" s="67">
        <v>1676509</v>
      </c>
      <c r="S149" s="95">
        <f t="shared" si="56"/>
        <v>16017.232323232323</v>
      </c>
      <c r="T149" s="96">
        <f t="shared" si="57"/>
        <v>3960.6425648021827</v>
      </c>
      <c r="U149" s="96">
        <f t="shared" si="58"/>
        <v>809.59239130434787</v>
      </c>
      <c r="V149" s="96">
        <f t="shared" si="59"/>
        <v>3062.9987146529561</v>
      </c>
      <c r="W149" s="86">
        <f t="shared" si="60"/>
        <v>4859.4463768115938</v>
      </c>
      <c r="X149" s="99">
        <f t="shared" si="61"/>
        <v>1.4186633039092057E-3</v>
      </c>
      <c r="Y149" s="100">
        <f t="shared" si="62"/>
        <v>2.1007680843746417E-2</v>
      </c>
      <c r="Z149" s="100">
        <f t="shared" si="63"/>
        <v>6.8554396423248884E-2</v>
      </c>
      <c r="AA149" s="100">
        <f t="shared" si="64"/>
        <v>3.3446062134586722E-2</v>
      </c>
      <c r="AB149" s="101">
        <f t="shared" si="65"/>
        <v>4.9438266651381409E-3</v>
      </c>
      <c r="AC149" s="99">
        <f t="shared" si="66"/>
        <v>1.7506413628538236E-3</v>
      </c>
      <c r="AD149" s="100">
        <f t="shared" si="67"/>
        <v>2.2272582289473226E-2</v>
      </c>
      <c r="AE149" s="100">
        <f t="shared" si="68"/>
        <v>7.0783213341244336E-2</v>
      </c>
      <c r="AF149" s="100">
        <f t="shared" si="69"/>
        <v>3.5031917349575871E-2</v>
      </c>
      <c r="AG149" s="101">
        <f t="shared" si="70"/>
        <v>5.5624601284626034E-3</v>
      </c>
      <c r="AH149" s="95">
        <f t="shared" si="71"/>
        <v>22.723059727158088</v>
      </c>
      <c r="AI149" s="96">
        <f t="shared" si="72"/>
        <v>83.203914937521489</v>
      </c>
      <c r="AJ149" s="96">
        <f t="shared" si="73"/>
        <v>55.501117734724289</v>
      </c>
      <c r="AK149" s="96">
        <f t="shared" si="74"/>
        <v>102.44524532844206</v>
      </c>
      <c r="AL149" s="86">
        <f t="shared" si="75"/>
        <v>24.024260575490082</v>
      </c>
      <c r="AM149" s="95">
        <f t="shared" si="83"/>
        <v>22.798398872258225</v>
      </c>
      <c r="AN149" s="96">
        <f t="shared" si="76"/>
        <v>83.47978059538822</v>
      </c>
      <c r="AO149" s="96">
        <f t="shared" si="77"/>
        <v>55.685133743679224</v>
      </c>
      <c r="AP149" s="96">
        <f t="shared" si="78"/>
        <v>102.78490632899798</v>
      </c>
      <c r="AQ149" s="86">
        <f t="shared" si="79"/>
        <v>24.103913900137076</v>
      </c>
    </row>
    <row r="150" spans="1:43">
      <c r="A150" s="129" t="str">
        <f t="shared" si="80"/>
        <v>2010_2</v>
      </c>
      <c r="B150" s="57">
        <v>2010</v>
      </c>
      <c r="C150" s="57">
        <v>2</v>
      </c>
      <c r="D150" s="81" t="str">
        <f t="shared" si="81"/>
        <v>MSL_Personal</v>
      </c>
      <c r="E150" s="68" t="s">
        <v>17</v>
      </c>
      <c r="F150" s="69" t="s">
        <v>13</v>
      </c>
      <c r="G150" s="84">
        <f t="shared" si="82"/>
        <v>57756</v>
      </c>
      <c r="H150" s="70">
        <v>14439</v>
      </c>
      <c r="I150" s="65">
        <v>165</v>
      </c>
      <c r="J150" s="66">
        <v>1131</v>
      </c>
      <c r="K150" s="66">
        <v>4180</v>
      </c>
      <c r="L150" s="66">
        <v>1542</v>
      </c>
      <c r="M150" s="67">
        <v>351</v>
      </c>
      <c r="N150" s="65">
        <v>3174294</v>
      </c>
      <c r="O150" s="66">
        <v>3387170</v>
      </c>
      <c r="P150" s="66">
        <v>9602083</v>
      </c>
      <c r="Q150" s="66">
        <v>5181348</v>
      </c>
      <c r="R150" s="67">
        <v>933512</v>
      </c>
      <c r="S150" s="95">
        <f t="shared" si="56"/>
        <v>19238.145454545454</v>
      </c>
      <c r="T150" s="96">
        <f t="shared" si="57"/>
        <v>2994.8452696728559</v>
      </c>
      <c r="U150" s="96">
        <f t="shared" si="58"/>
        <v>2297.1490430622011</v>
      </c>
      <c r="V150" s="96">
        <f t="shared" si="59"/>
        <v>3360.1478599221791</v>
      </c>
      <c r="W150" s="86">
        <f t="shared" si="60"/>
        <v>2659.5783475783478</v>
      </c>
      <c r="X150" s="99">
        <f t="shared" si="61"/>
        <v>2.8568460419696653E-3</v>
      </c>
      <c r="Y150" s="100">
        <f t="shared" si="62"/>
        <v>1.9582381051319344E-2</v>
      </c>
      <c r="Z150" s="100">
        <f t="shared" si="63"/>
        <v>7.2373433063231532E-2</v>
      </c>
      <c r="AA150" s="100">
        <f t="shared" si="64"/>
        <v>2.6698524828589237E-2</v>
      </c>
      <c r="AB150" s="101">
        <f t="shared" si="65"/>
        <v>6.0772906710991068E-3</v>
      </c>
      <c r="AC150" s="99">
        <f t="shared" si="66"/>
        <v>3.3743093271407262E-3</v>
      </c>
      <c r="AD150" s="100">
        <f t="shared" si="67"/>
        <v>2.0925751125433711E-2</v>
      </c>
      <c r="AE150" s="100">
        <f t="shared" si="68"/>
        <v>7.4885513510996829E-2</v>
      </c>
      <c r="AF150" s="100">
        <f t="shared" si="69"/>
        <v>2.8261401436384146E-2</v>
      </c>
      <c r="AG150" s="101">
        <f t="shared" si="70"/>
        <v>6.830800077727915E-3</v>
      </c>
      <c r="AH150" s="95">
        <f t="shared" si="71"/>
        <v>54.960419696654895</v>
      </c>
      <c r="AI150" s="96">
        <f t="shared" si="72"/>
        <v>58.646201260475102</v>
      </c>
      <c r="AJ150" s="96">
        <f t="shared" si="73"/>
        <v>166.25256250432855</v>
      </c>
      <c r="AK150" s="96">
        <f t="shared" si="74"/>
        <v>89.710991065863283</v>
      </c>
      <c r="AL150" s="86">
        <f t="shared" si="75"/>
        <v>16.163030680795067</v>
      </c>
      <c r="AM150" s="95">
        <f t="shared" si="83"/>
        <v>55.142643001263025</v>
      </c>
      <c r="AN150" s="96">
        <f t="shared" si="76"/>
        <v>58.840644910203046</v>
      </c>
      <c r="AO150" s="96">
        <f t="shared" si="77"/>
        <v>166.80377902535074</v>
      </c>
      <c r="AP150" s="96">
        <f t="shared" si="78"/>
        <v>90.008431175344242</v>
      </c>
      <c r="AQ150" s="86">
        <f t="shared" si="79"/>
        <v>16.216619806922434</v>
      </c>
    </row>
    <row r="151" spans="1:43">
      <c r="A151" s="129" t="str">
        <f t="shared" si="80"/>
        <v>2010_2</v>
      </c>
      <c r="B151" s="57">
        <v>2010</v>
      </c>
      <c r="C151" s="57">
        <v>2</v>
      </c>
      <c r="D151" s="81" t="str">
        <f t="shared" si="81"/>
        <v>LYL_Personal</v>
      </c>
      <c r="E151" s="68" t="s">
        <v>18</v>
      </c>
      <c r="F151" s="69" t="s">
        <v>13</v>
      </c>
      <c r="G151" s="84">
        <f t="shared" si="82"/>
        <v>13128</v>
      </c>
      <c r="H151" s="70">
        <v>3282</v>
      </c>
      <c r="I151" s="65">
        <v>67</v>
      </c>
      <c r="J151" s="66">
        <v>271</v>
      </c>
      <c r="K151" s="66">
        <v>479</v>
      </c>
      <c r="L151" s="66">
        <v>383</v>
      </c>
      <c r="M151" s="67">
        <v>112</v>
      </c>
      <c r="N151" s="65">
        <v>1264909</v>
      </c>
      <c r="O151" s="66">
        <v>823676</v>
      </c>
      <c r="P151" s="66">
        <v>560214</v>
      </c>
      <c r="Q151" s="66">
        <v>1120706</v>
      </c>
      <c r="R151" s="67">
        <v>555207</v>
      </c>
      <c r="S151" s="95">
        <f t="shared" si="56"/>
        <v>18879.238805970148</v>
      </c>
      <c r="T151" s="96">
        <f t="shared" si="57"/>
        <v>3039.3948339483395</v>
      </c>
      <c r="U151" s="96">
        <f t="shared" si="58"/>
        <v>1169.5490605427974</v>
      </c>
      <c r="V151" s="96">
        <f t="shared" si="59"/>
        <v>2926.1253263707572</v>
      </c>
      <c r="W151" s="86">
        <f t="shared" si="60"/>
        <v>4957.2053571428569</v>
      </c>
      <c r="X151" s="99">
        <f t="shared" si="61"/>
        <v>5.103595368677636E-3</v>
      </c>
      <c r="Y151" s="100">
        <f t="shared" si="62"/>
        <v>2.0642900670322973E-2</v>
      </c>
      <c r="Z151" s="100">
        <f t="shared" si="63"/>
        <v>3.6486898232784885E-2</v>
      </c>
      <c r="AA151" s="100">
        <f t="shared" si="64"/>
        <v>2.9174283973187082E-2</v>
      </c>
      <c r="AB151" s="101">
        <f t="shared" si="65"/>
        <v>8.5313833028641071E-3</v>
      </c>
      <c r="AC151" s="99">
        <f t="shared" si="66"/>
        <v>6.552646415746541E-3</v>
      </c>
      <c r="AD151" s="100">
        <f t="shared" si="67"/>
        <v>2.353432969577202E-2</v>
      </c>
      <c r="AE151" s="100">
        <f t="shared" si="68"/>
        <v>4.0299785122041271E-2</v>
      </c>
      <c r="AF151" s="100">
        <f t="shared" si="69"/>
        <v>3.2596657247955609E-2</v>
      </c>
      <c r="AG151" s="101">
        <f t="shared" si="70"/>
        <v>1.0401659946133152E-2</v>
      </c>
      <c r="AH151" s="95">
        <f t="shared" si="71"/>
        <v>96.351995734308346</v>
      </c>
      <c r="AI151" s="96">
        <f t="shared" si="72"/>
        <v>62.741925655088359</v>
      </c>
      <c r="AJ151" s="96">
        <f t="shared" si="73"/>
        <v>42.673217550274224</v>
      </c>
      <c r="AK151" s="96">
        <f t="shared" si="74"/>
        <v>85.3676112126752</v>
      </c>
      <c r="AL151" s="86">
        <f t="shared" si="75"/>
        <v>42.291819012797077</v>
      </c>
      <c r="AM151" s="95">
        <f t="shared" si="83"/>
        <v>96.671454340432547</v>
      </c>
      <c r="AN151" s="96">
        <f t="shared" si="76"/>
        <v>62.949948830556281</v>
      </c>
      <c r="AO151" s="96">
        <f t="shared" si="77"/>
        <v>42.814702181636051</v>
      </c>
      <c r="AP151" s="96">
        <f t="shared" si="78"/>
        <v>85.650650685581965</v>
      </c>
      <c r="AQ151" s="86">
        <f t="shared" si="79"/>
        <v>42.432039103199152</v>
      </c>
    </row>
    <row r="152" spans="1:43">
      <c r="A152" s="129" t="str">
        <f t="shared" si="80"/>
        <v>2010_2</v>
      </c>
      <c r="B152" s="57">
        <v>2010</v>
      </c>
      <c r="C152" s="57">
        <v>2</v>
      </c>
      <c r="D152" s="81" t="str">
        <f t="shared" si="81"/>
        <v>LSA_Personal</v>
      </c>
      <c r="E152" s="68" t="s">
        <v>19</v>
      </c>
      <c r="F152" s="69" t="s">
        <v>13</v>
      </c>
      <c r="G152" s="84">
        <f t="shared" si="82"/>
        <v>86100</v>
      </c>
      <c r="H152" s="70">
        <v>21525</v>
      </c>
      <c r="I152" s="65">
        <v>342</v>
      </c>
      <c r="J152" s="66">
        <v>2325</v>
      </c>
      <c r="K152" s="66">
        <v>1647</v>
      </c>
      <c r="L152" s="66">
        <v>3849</v>
      </c>
      <c r="M152" s="67">
        <v>710</v>
      </c>
      <c r="N152" s="65">
        <v>8569999</v>
      </c>
      <c r="O152" s="66">
        <v>6101710</v>
      </c>
      <c r="P152" s="66">
        <v>1315055</v>
      </c>
      <c r="Q152" s="66">
        <v>9836935</v>
      </c>
      <c r="R152" s="67">
        <v>5550254</v>
      </c>
      <c r="S152" s="95">
        <f t="shared" si="56"/>
        <v>25058.476608187135</v>
      </c>
      <c r="T152" s="96">
        <f t="shared" si="57"/>
        <v>2624.3913978494625</v>
      </c>
      <c r="U152" s="96">
        <f t="shared" si="58"/>
        <v>798.45476624165144</v>
      </c>
      <c r="V152" s="96">
        <f t="shared" si="59"/>
        <v>2555.7118732138219</v>
      </c>
      <c r="W152" s="86">
        <f t="shared" si="60"/>
        <v>7817.2591549295776</v>
      </c>
      <c r="X152" s="99">
        <f t="shared" si="61"/>
        <v>3.9721254355400701E-3</v>
      </c>
      <c r="Y152" s="100">
        <f t="shared" si="62"/>
        <v>2.7003484320557491E-2</v>
      </c>
      <c r="Z152" s="100">
        <f t="shared" si="63"/>
        <v>1.9128919860627178E-2</v>
      </c>
      <c r="AA152" s="100">
        <f t="shared" si="64"/>
        <v>4.4703832752613241E-2</v>
      </c>
      <c r="AB152" s="101">
        <f t="shared" si="65"/>
        <v>8.2462253193960507E-3</v>
      </c>
      <c r="AC152" s="99">
        <f t="shared" si="66"/>
        <v>4.471586420084629E-3</v>
      </c>
      <c r="AD152" s="100">
        <f t="shared" si="67"/>
        <v>2.8290606845746351E-2</v>
      </c>
      <c r="AE152" s="100">
        <f t="shared" si="68"/>
        <v>2.0216610858531832E-2</v>
      </c>
      <c r="AF152" s="100">
        <f t="shared" si="69"/>
        <v>4.6344784243358611E-2</v>
      </c>
      <c r="AG152" s="101">
        <f t="shared" si="70"/>
        <v>8.9643235803541204E-3</v>
      </c>
      <c r="AH152" s="95">
        <f t="shared" si="71"/>
        <v>99.535412311265972</v>
      </c>
      <c r="AI152" s="96">
        <f t="shared" si="72"/>
        <v>70.867711962833909</v>
      </c>
      <c r="AJ152" s="96">
        <f t="shared" si="73"/>
        <v>15.273577235772358</v>
      </c>
      <c r="AK152" s="96">
        <f t="shared" si="74"/>
        <v>114.25011614401858</v>
      </c>
      <c r="AL152" s="86">
        <f t="shared" si="75"/>
        <v>64.462880371660859</v>
      </c>
      <c r="AM152" s="95">
        <f t="shared" si="83"/>
        <v>99.865425652812476</v>
      </c>
      <c r="AN152" s="96">
        <f t="shared" si="76"/>
        <v>71.102676483395442</v>
      </c>
      <c r="AO152" s="96">
        <f t="shared" si="77"/>
        <v>15.32421734609996</v>
      </c>
      <c r="AP152" s="96">
        <f t="shared" si="78"/>
        <v>114.62891663045106</v>
      </c>
      <c r="AQ152" s="86">
        <f t="shared" si="79"/>
        <v>64.676609436153385</v>
      </c>
    </row>
    <row r="153" spans="1:43">
      <c r="A153" s="129" t="str">
        <f t="shared" si="80"/>
        <v>2010_2</v>
      </c>
      <c r="B153" s="57">
        <v>2010</v>
      </c>
      <c r="C153" s="57">
        <v>2</v>
      </c>
      <c r="D153" s="81" t="str">
        <f t="shared" si="81"/>
        <v>LMA_Personal</v>
      </c>
      <c r="E153" s="68" t="s">
        <v>20</v>
      </c>
      <c r="F153" s="69" t="s">
        <v>13</v>
      </c>
      <c r="G153" s="84">
        <f t="shared" si="82"/>
        <v>105816</v>
      </c>
      <c r="H153" s="70">
        <v>26454</v>
      </c>
      <c r="I153" s="65">
        <v>802</v>
      </c>
      <c r="J153" s="66">
        <v>2333</v>
      </c>
      <c r="K153" s="66">
        <v>2802</v>
      </c>
      <c r="L153" s="66">
        <v>5246</v>
      </c>
      <c r="M153" s="67">
        <v>1810</v>
      </c>
      <c r="N153" s="65">
        <v>11072795</v>
      </c>
      <c r="O153" s="66">
        <v>5501103</v>
      </c>
      <c r="P153" s="66">
        <v>2376574</v>
      </c>
      <c r="Q153" s="66">
        <v>14796408</v>
      </c>
      <c r="R153" s="67">
        <v>8481687</v>
      </c>
      <c r="S153" s="95">
        <f t="shared" si="56"/>
        <v>13806.477556109725</v>
      </c>
      <c r="T153" s="96">
        <f t="shared" si="57"/>
        <v>2357.9524217745393</v>
      </c>
      <c r="U153" s="96">
        <f t="shared" si="58"/>
        <v>848.17059243397568</v>
      </c>
      <c r="V153" s="96">
        <f t="shared" si="59"/>
        <v>2820.5123903926801</v>
      </c>
      <c r="W153" s="86">
        <f t="shared" si="60"/>
        <v>4686.0149171270714</v>
      </c>
      <c r="X153" s="99">
        <f t="shared" si="61"/>
        <v>7.5791940727300217E-3</v>
      </c>
      <c r="Y153" s="100">
        <f t="shared" si="62"/>
        <v>2.2047705450971497E-2</v>
      </c>
      <c r="Z153" s="100">
        <f t="shared" si="63"/>
        <v>2.6479927421183942E-2</v>
      </c>
      <c r="AA153" s="100">
        <f t="shared" si="64"/>
        <v>4.9576623572994631E-2</v>
      </c>
      <c r="AB153" s="101">
        <f t="shared" si="65"/>
        <v>1.7105163680350796E-2</v>
      </c>
      <c r="AC153" s="99">
        <f t="shared" si="66"/>
        <v>8.2004058703209915E-3</v>
      </c>
      <c r="AD153" s="100">
        <f t="shared" si="67"/>
        <v>2.3099475464931293E-2</v>
      </c>
      <c r="AE153" s="100">
        <f t="shared" si="68"/>
        <v>2.7629962536080944E-2</v>
      </c>
      <c r="AF153" s="100">
        <f t="shared" si="69"/>
        <v>5.1131433405483998E-2</v>
      </c>
      <c r="AG153" s="101">
        <f t="shared" si="70"/>
        <v>1.8033910617769804E-2</v>
      </c>
      <c r="AH153" s="95">
        <f t="shared" si="71"/>
        <v>104.64197285854691</v>
      </c>
      <c r="AI153" s="96">
        <f t="shared" si="72"/>
        <v>51.987440462689953</v>
      </c>
      <c r="AJ153" s="96">
        <f t="shared" si="73"/>
        <v>22.459495728434263</v>
      </c>
      <c r="AK153" s="96">
        <f t="shared" si="74"/>
        <v>139.83148106146518</v>
      </c>
      <c r="AL153" s="86">
        <f t="shared" si="75"/>
        <v>80.155052166024035</v>
      </c>
      <c r="AM153" s="95">
        <f t="shared" si="83"/>
        <v>104.98891719049057</v>
      </c>
      <c r="AN153" s="96">
        <f t="shared" si="76"/>
        <v>52.159806744670995</v>
      </c>
      <c r="AO153" s="96">
        <f t="shared" si="77"/>
        <v>22.533961017346833</v>
      </c>
      <c r="AP153" s="96">
        <f t="shared" si="78"/>
        <v>140.29509750959105</v>
      </c>
      <c r="AQ153" s="86">
        <f t="shared" si="79"/>
        <v>80.42080920658789</v>
      </c>
    </row>
    <row r="154" spans="1:43">
      <c r="A154" s="129" t="str">
        <f t="shared" si="80"/>
        <v>2010_2</v>
      </c>
      <c r="B154" s="57">
        <v>2010</v>
      </c>
      <c r="C154" s="57">
        <v>2</v>
      </c>
      <c r="D154" s="81" t="str">
        <f t="shared" si="81"/>
        <v>SYL_Personal</v>
      </c>
      <c r="E154" s="68" t="s">
        <v>21</v>
      </c>
      <c r="F154" s="69" t="s">
        <v>13</v>
      </c>
      <c r="G154" s="84">
        <f t="shared" si="82"/>
        <v>10724</v>
      </c>
      <c r="H154" s="70">
        <v>2681</v>
      </c>
      <c r="I154" s="65">
        <v>106</v>
      </c>
      <c r="J154" s="66">
        <v>235</v>
      </c>
      <c r="K154" s="66">
        <v>336</v>
      </c>
      <c r="L154" s="66">
        <v>274</v>
      </c>
      <c r="M154" s="67">
        <v>107</v>
      </c>
      <c r="N154" s="65">
        <v>1212309</v>
      </c>
      <c r="O154" s="66">
        <v>666647</v>
      </c>
      <c r="P154" s="66">
        <v>239133</v>
      </c>
      <c r="Q154" s="66">
        <v>795785</v>
      </c>
      <c r="R154" s="67">
        <v>341468</v>
      </c>
      <c r="S154" s="95">
        <f t="shared" si="56"/>
        <v>11436.877358490567</v>
      </c>
      <c r="T154" s="96">
        <f t="shared" si="57"/>
        <v>2836.7957446808509</v>
      </c>
      <c r="U154" s="96">
        <f t="shared" si="58"/>
        <v>711.70535714285711</v>
      </c>
      <c r="V154" s="96">
        <f t="shared" si="59"/>
        <v>2904.324817518248</v>
      </c>
      <c r="W154" s="86">
        <f t="shared" si="60"/>
        <v>3191.2897196261683</v>
      </c>
      <c r="X154" s="99">
        <f t="shared" si="61"/>
        <v>9.8843715031704596E-3</v>
      </c>
      <c r="Y154" s="100">
        <f t="shared" si="62"/>
        <v>2.1913465124953374E-2</v>
      </c>
      <c r="Z154" s="100">
        <f t="shared" si="63"/>
        <v>3.1331592689295036E-2</v>
      </c>
      <c r="AA154" s="100">
        <f t="shared" si="64"/>
        <v>2.5550167847817978E-2</v>
      </c>
      <c r="AB154" s="101">
        <f t="shared" si="65"/>
        <v>9.9776202909362174E-3</v>
      </c>
      <c r="AC154" s="99">
        <f t="shared" si="66"/>
        <v>1.2110216953572667E-2</v>
      </c>
      <c r="AD154" s="100">
        <f t="shared" si="67"/>
        <v>2.5207450653861454E-2</v>
      </c>
      <c r="AE154" s="100">
        <f t="shared" si="68"/>
        <v>3.5251324218067294E-2</v>
      </c>
      <c r="AF154" s="100">
        <f t="shared" si="69"/>
        <v>2.9100378638624386E-2</v>
      </c>
      <c r="AG154" s="101">
        <f t="shared" si="70"/>
        <v>1.2213835055568317E-2</v>
      </c>
      <c r="AH154" s="95">
        <f t="shared" si="71"/>
        <v>113.04634464751958</v>
      </c>
      <c r="AI154" s="96">
        <f t="shared" si="72"/>
        <v>62.164024617679971</v>
      </c>
      <c r="AJ154" s="96">
        <f t="shared" si="73"/>
        <v>22.298862364789258</v>
      </c>
      <c r="AK154" s="96">
        <f t="shared" si="74"/>
        <v>74.205986572174567</v>
      </c>
      <c r="AL154" s="86">
        <f t="shared" si="75"/>
        <v>31.841477060798208</v>
      </c>
      <c r="AM154" s="95">
        <f t="shared" si="83"/>
        <v>113.42115398502531</v>
      </c>
      <c r="AN154" s="96">
        <f t="shared" si="76"/>
        <v>62.370131740880566</v>
      </c>
      <c r="AO154" s="96">
        <f t="shared" si="77"/>
        <v>22.372795067842489</v>
      </c>
      <c r="AP154" s="96">
        <f t="shared" si="78"/>
        <v>74.452019265693309</v>
      </c>
      <c r="AQ154" s="86">
        <f t="shared" si="79"/>
        <v>31.947048655877854</v>
      </c>
    </row>
    <row r="155" spans="1:43">
      <c r="A155" s="129" t="str">
        <f t="shared" si="80"/>
        <v>2010_2</v>
      </c>
      <c r="B155" s="57">
        <v>2010</v>
      </c>
      <c r="C155" s="57">
        <v>2</v>
      </c>
      <c r="D155" s="81" t="str">
        <f t="shared" si="81"/>
        <v>MYL_Personal</v>
      </c>
      <c r="E155" s="68" t="s">
        <v>22</v>
      </c>
      <c r="F155" s="69" t="s">
        <v>13</v>
      </c>
      <c r="G155" s="84">
        <f t="shared" si="82"/>
        <v>10700</v>
      </c>
      <c r="H155" s="70">
        <v>2675</v>
      </c>
      <c r="I155" s="65">
        <v>91</v>
      </c>
      <c r="J155" s="66">
        <v>258</v>
      </c>
      <c r="K155" s="66">
        <v>493</v>
      </c>
      <c r="L155" s="66">
        <v>329</v>
      </c>
      <c r="M155" s="67">
        <v>88</v>
      </c>
      <c r="N155" s="65">
        <v>1227039</v>
      </c>
      <c r="O155" s="66">
        <v>777375</v>
      </c>
      <c r="P155" s="66">
        <v>296099</v>
      </c>
      <c r="Q155" s="66">
        <v>1036567</v>
      </c>
      <c r="R155" s="67">
        <v>352027</v>
      </c>
      <c r="S155" s="95">
        <f t="shared" si="56"/>
        <v>13483.945054945056</v>
      </c>
      <c r="T155" s="96">
        <f t="shared" si="57"/>
        <v>3013.0813953488373</v>
      </c>
      <c r="U155" s="96">
        <f t="shared" si="58"/>
        <v>600.606490872211</v>
      </c>
      <c r="V155" s="96">
        <f t="shared" si="59"/>
        <v>3150.6595744680849</v>
      </c>
      <c r="W155" s="86">
        <f t="shared" si="60"/>
        <v>4000.306818181818</v>
      </c>
      <c r="X155" s="99">
        <f t="shared" si="61"/>
        <v>8.5046728971962613E-3</v>
      </c>
      <c r="Y155" s="100">
        <f t="shared" si="62"/>
        <v>2.4112149532710282E-2</v>
      </c>
      <c r="Z155" s="100">
        <f t="shared" si="63"/>
        <v>4.6074766355140184E-2</v>
      </c>
      <c r="AA155" s="100">
        <f t="shared" si="64"/>
        <v>3.074766355140187E-2</v>
      </c>
      <c r="AB155" s="101">
        <f t="shared" si="65"/>
        <v>8.2242990654205605E-3</v>
      </c>
      <c r="AC155" s="99">
        <f t="shared" si="66"/>
        <v>1.0573090263209895E-2</v>
      </c>
      <c r="AD155" s="100">
        <f t="shared" si="67"/>
        <v>2.7567419234010439E-2</v>
      </c>
      <c r="AE155" s="100">
        <f t="shared" si="68"/>
        <v>5.0797057633348651E-2</v>
      </c>
      <c r="AF155" s="100">
        <f t="shared" si="69"/>
        <v>3.4636221009894497E-2</v>
      </c>
      <c r="AG155" s="101">
        <f t="shared" si="70"/>
        <v>1.0258623479968091E-2</v>
      </c>
      <c r="AH155" s="95">
        <f t="shared" si="71"/>
        <v>114.67654205607477</v>
      </c>
      <c r="AI155" s="96">
        <f t="shared" si="72"/>
        <v>72.651869158878512</v>
      </c>
      <c r="AJ155" s="96">
        <f t="shared" si="73"/>
        <v>27.672803738317757</v>
      </c>
      <c r="AK155" s="96">
        <f t="shared" si="74"/>
        <v>96.875420560747671</v>
      </c>
      <c r="AL155" s="86">
        <f t="shared" si="75"/>
        <v>32.899719626168228</v>
      </c>
      <c r="AM155" s="95">
        <f t="shared" si="83"/>
        <v>115.05675637339307</v>
      </c>
      <c r="AN155" s="96">
        <f t="shared" si="76"/>
        <v>72.892749118623328</v>
      </c>
      <c r="AO155" s="96">
        <f t="shared" si="77"/>
        <v>27.764553942788545</v>
      </c>
      <c r="AP155" s="96">
        <f t="shared" si="78"/>
        <v>97.196614601246537</v>
      </c>
      <c r="AQ155" s="86">
        <f t="shared" si="79"/>
        <v>33.00879986362002</v>
      </c>
    </row>
    <row r="156" spans="1:43">
      <c r="A156" s="129" t="str">
        <f t="shared" si="80"/>
        <v>2010_2</v>
      </c>
      <c r="B156" s="57">
        <v>2010</v>
      </c>
      <c r="C156" s="57">
        <v>2</v>
      </c>
      <c r="D156" s="81" t="str">
        <f t="shared" si="81"/>
        <v>MYH_Personal</v>
      </c>
      <c r="E156" s="68" t="s">
        <v>23</v>
      </c>
      <c r="F156" s="69" t="s">
        <v>13</v>
      </c>
      <c r="G156" s="84">
        <f t="shared" si="82"/>
        <v>28392</v>
      </c>
      <c r="H156" s="70">
        <v>7098</v>
      </c>
      <c r="I156" s="65">
        <v>221</v>
      </c>
      <c r="J156" s="66">
        <v>664</v>
      </c>
      <c r="K156" s="66">
        <v>311</v>
      </c>
      <c r="L156" s="66">
        <v>784</v>
      </c>
      <c r="M156" s="67">
        <v>136</v>
      </c>
      <c r="N156" s="65">
        <v>3869174</v>
      </c>
      <c r="O156" s="66">
        <v>3077529</v>
      </c>
      <c r="P156" s="66">
        <v>337982</v>
      </c>
      <c r="Q156" s="66">
        <v>2534419</v>
      </c>
      <c r="R156" s="67">
        <v>672074</v>
      </c>
      <c r="S156" s="95">
        <f t="shared" si="56"/>
        <v>17507.574660633483</v>
      </c>
      <c r="T156" s="96">
        <f t="shared" si="57"/>
        <v>4634.8328313253014</v>
      </c>
      <c r="U156" s="96">
        <f t="shared" si="58"/>
        <v>1086.7588424437299</v>
      </c>
      <c r="V156" s="96">
        <f t="shared" si="59"/>
        <v>3232.6772959183672</v>
      </c>
      <c r="W156" s="86">
        <f t="shared" si="60"/>
        <v>4941.7205882352937</v>
      </c>
      <c r="X156" s="99">
        <f t="shared" si="61"/>
        <v>7.783882783882784E-3</v>
      </c>
      <c r="Y156" s="100">
        <f t="shared" si="62"/>
        <v>2.3386869540715696E-2</v>
      </c>
      <c r="Z156" s="100">
        <f t="shared" si="63"/>
        <v>1.0953789799943646E-2</v>
      </c>
      <c r="AA156" s="100">
        <f t="shared" si="64"/>
        <v>2.7613412228796843E-2</v>
      </c>
      <c r="AB156" s="101">
        <f t="shared" si="65"/>
        <v>4.7900817131586362E-3</v>
      </c>
      <c r="AC156" s="99">
        <f t="shared" si="66"/>
        <v>8.9991148206574854E-3</v>
      </c>
      <c r="AD156" s="100">
        <f t="shared" si="67"/>
        <v>2.5476672086445329E-2</v>
      </c>
      <c r="AE156" s="100">
        <f t="shared" si="68"/>
        <v>1.2393080173784873E-2</v>
      </c>
      <c r="AF156" s="100">
        <f t="shared" si="69"/>
        <v>2.9879295045701637E-2</v>
      </c>
      <c r="AG156" s="101">
        <f t="shared" si="70"/>
        <v>5.7448252710206212E-3</v>
      </c>
      <c r="AH156" s="95">
        <f t="shared" si="71"/>
        <v>136.27690898844745</v>
      </c>
      <c r="AI156" s="96">
        <f t="shared" si="72"/>
        <v>108.39423076923077</v>
      </c>
      <c r="AJ156" s="96">
        <f t="shared" si="73"/>
        <v>11.904127923358693</v>
      </c>
      <c r="AK156" s="96">
        <f t="shared" si="74"/>
        <v>89.265250774866161</v>
      </c>
      <c r="AL156" s="86">
        <f t="shared" si="75"/>
        <v>23.67124542124542</v>
      </c>
      <c r="AM156" s="95">
        <f t="shared" si="83"/>
        <v>136.72874012137396</v>
      </c>
      <c r="AN156" s="96">
        <f t="shared" si="76"/>
        <v>108.75361585108138</v>
      </c>
      <c r="AO156" s="96">
        <f t="shared" si="77"/>
        <v>11.943596499847828</v>
      </c>
      <c r="AP156" s="96">
        <f t="shared" si="78"/>
        <v>89.561213015923428</v>
      </c>
      <c r="AQ156" s="86">
        <f t="shared" si="79"/>
        <v>23.749728311089726</v>
      </c>
    </row>
    <row r="157" spans="1:43">
      <c r="A157" s="129" t="str">
        <f t="shared" si="80"/>
        <v>2010_2</v>
      </c>
      <c r="B157" s="57">
        <v>2010</v>
      </c>
      <c r="C157" s="57">
        <v>2</v>
      </c>
      <c r="D157" s="81" t="str">
        <f t="shared" si="81"/>
        <v>LML_Personal</v>
      </c>
      <c r="E157" s="68" t="s">
        <v>24</v>
      </c>
      <c r="F157" s="69" t="s">
        <v>13</v>
      </c>
      <c r="G157" s="84">
        <f t="shared" si="82"/>
        <v>80724</v>
      </c>
      <c r="H157" s="70">
        <v>20181</v>
      </c>
      <c r="I157" s="65">
        <v>164</v>
      </c>
      <c r="J157" s="66">
        <v>1550</v>
      </c>
      <c r="K157" s="66">
        <v>5552</v>
      </c>
      <c r="L157" s="66">
        <v>2125</v>
      </c>
      <c r="M157" s="67">
        <v>599</v>
      </c>
      <c r="N157" s="65">
        <v>2263862</v>
      </c>
      <c r="O157" s="66">
        <v>2909502</v>
      </c>
      <c r="P157" s="66">
        <v>4317557</v>
      </c>
      <c r="Q157" s="66">
        <v>3651879</v>
      </c>
      <c r="R157" s="67">
        <v>2788361</v>
      </c>
      <c r="S157" s="95">
        <f t="shared" si="56"/>
        <v>13804.036585365853</v>
      </c>
      <c r="T157" s="96">
        <f t="shared" si="57"/>
        <v>1877.0980645161289</v>
      </c>
      <c r="U157" s="96">
        <f t="shared" si="58"/>
        <v>777.65796109510086</v>
      </c>
      <c r="V157" s="96">
        <f t="shared" si="59"/>
        <v>1718.5312941176471</v>
      </c>
      <c r="W157" s="86">
        <f t="shared" si="60"/>
        <v>4655.0267111853091</v>
      </c>
      <c r="X157" s="99">
        <f t="shared" si="61"/>
        <v>2.0316138942569743E-3</v>
      </c>
      <c r="Y157" s="100">
        <f t="shared" si="62"/>
        <v>1.9201228878648235E-2</v>
      </c>
      <c r="Z157" s="100">
        <f t="shared" si="63"/>
        <v>6.877756305435806E-2</v>
      </c>
      <c r="AA157" s="100">
        <f t="shared" si="64"/>
        <v>2.6324265398146772E-2</v>
      </c>
      <c r="AB157" s="101">
        <f t="shared" si="65"/>
        <v>7.4203458698776075E-3</v>
      </c>
      <c r="AC157" s="99">
        <f t="shared" si="66"/>
        <v>2.4008749977781746E-3</v>
      </c>
      <c r="AD157" s="100">
        <f t="shared" si="67"/>
        <v>2.0326634429492327E-2</v>
      </c>
      <c r="AE157" s="100">
        <f t="shared" si="68"/>
        <v>7.085297681395672E-2</v>
      </c>
      <c r="AF157" s="100">
        <f t="shared" si="69"/>
        <v>2.7637190307254502E-2</v>
      </c>
      <c r="AG157" s="101">
        <f t="shared" si="70"/>
        <v>8.1241460001532512E-3</v>
      </c>
      <c r="AH157" s="95">
        <f t="shared" si="71"/>
        <v>28.044472523660868</v>
      </c>
      <c r="AI157" s="96">
        <f t="shared" si="72"/>
        <v>36.042589564441805</v>
      </c>
      <c r="AJ157" s="96">
        <f t="shared" si="73"/>
        <v>53.485419453941823</v>
      </c>
      <c r="AK157" s="96">
        <f t="shared" si="74"/>
        <v>45.239073881373571</v>
      </c>
      <c r="AL157" s="86">
        <f t="shared" si="75"/>
        <v>34.541908230513847</v>
      </c>
      <c r="AM157" s="95">
        <f t="shared" si="83"/>
        <v>28.137455009738289</v>
      </c>
      <c r="AN157" s="96">
        <f t="shared" si="76"/>
        <v>36.162090103435446</v>
      </c>
      <c r="AO157" s="96">
        <f t="shared" si="77"/>
        <v>53.662752340681813</v>
      </c>
      <c r="AP157" s="96">
        <f t="shared" si="78"/>
        <v>45.389065704317694</v>
      </c>
      <c r="AQ157" s="86">
        <f t="shared" si="79"/>
        <v>34.656433205031426</v>
      </c>
    </row>
    <row r="158" spans="1:43">
      <c r="A158" s="129" t="str">
        <f t="shared" si="80"/>
        <v>2010_2</v>
      </c>
      <c r="B158" s="57">
        <v>2010</v>
      </c>
      <c r="C158" s="57">
        <v>2</v>
      </c>
      <c r="D158" s="81" t="str">
        <f t="shared" si="81"/>
        <v>MSA_Personal</v>
      </c>
      <c r="E158" s="68" t="s">
        <v>25</v>
      </c>
      <c r="F158" s="69" t="s">
        <v>13</v>
      </c>
      <c r="G158" s="84">
        <f t="shared" si="82"/>
        <v>88044</v>
      </c>
      <c r="H158" s="70">
        <v>22011</v>
      </c>
      <c r="I158" s="65">
        <v>337</v>
      </c>
      <c r="J158" s="66">
        <v>2120</v>
      </c>
      <c r="K158" s="66">
        <v>3031</v>
      </c>
      <c r="L158" s="66">
        <v>3612</v>
      </c>
      <c r="M158" s="67">
        <v>845</v>
      </c>
      <c r="N158" s="65">
        <v>6382856</v>
      </c>
      <c r="O158" s="66">
        <v>6463466</v>
      </c>
      <c r="P158" s="66">
        <v>3268328</v>
      </c>
      <c r="Q158" s="66">
        <v>11116689</v>
      </c>
      <c r="R158" s="67">
        <v>3124808</v>
      </c>
      <c r="S158" s="95">
        <f t="shared" si="56"/>
        <v>18940.225519287833</v>
      </c>
      <c r="T158" s="96">
        <f t="shared" si="57"/>
        <v>3048.8047169811321</v>
      </c>
      <c r="U158" s="96">
        <f t="shared" si="58"/>
        <v>1078.3002309468823</v>
      </c>
      <c r="V158" s="96">
        <f t="shared" si="59"/>
        <v>3077.7101328903655</v>
      </c>
      <c r="W158" s="86">
        <f t="shared" si="60"/>
        <v>3697.9976331360945</v>
      </c>
      <c r="X158" s="99">
        <f t="shared" si="61"/>
        <v>3.8276316387260913E-3</v>
      </c>
      <c r="Y158" s="100">
        <f t="shared" si="62"/>
        <v>2.407886965608105E-2</v>
      </c>
      <c r="Z158" s="100">
        <f t="shared" si="63"/>
        <v>3.4425968833764933E-2</v>
      </c>
      <c r="AA158" s="100">
        <f t="shared" si="64"/>
        <v>4.1024942074417335E-2</v>
      </c>
      <c r="AB158" s="101">
        <f t="shared" si="65"/>
        <v>9.5974739902775878E-3</v>
      </c>
      <c r="AC158" s="99">
        <f t="shared" si="66"/>
        <v>4.3125161950142961E-3</v>
      </c>
      <c r="AD158" s="100">
        <f t="shared" si="67"/>
        <v>2.5282606204618932E-2</v>
      </c>
      <c r="AE158" s="100">
        <f t="shared" si="68"/>
        <v>3.5857635497632483E-2</v>
      </c>
      <c r="AF158" s="100">
        <f t="shared" si="69"/>
        <v>4.2582462255415808E-2</v>
      </c>
      <c r="AG158" s="101">
        <f t="shared" si="70"/>
        <v>1.0363053638832536E-2</v>
      </c>
      <c r="AH158" s="95">
        <f t="shared" si="71"/>
        <v>72.496206442233429</v>
      </c>
      <c r="AI158" s="96">
        <f t="shared" si="72"/>
        <v>73.411771387033752</v>
      </c>
      <c r="AJ158" s="96">
        <f t="shared" si="73"/>
        <v>37.121530144018898</v>
      </c>
      <c r="AK158" s="96">
        <f t="shared" si="74"/>
        <v>126.26287992367453</v>
      </c>
      <c r="AL158" s="86">
        <f t="shared" si="75"/>
        <v>35.49143610013175</v>
      </c>
      <c r="AM158" s="95">
        <f t="shared" si="83"/>
        <v>72.73657029648291</v>
      </c>
      <c r="AN158" s="96">
        <f t="shared" si="76"/>
        <v>73.655170830726433</v>
      </c>
      <c r="AO158" s="96">
        <f t="shared" si="77"/>
        <v>37.244607950416459</v>
      </c>
      <c r="AP158" s="96">
        <f t="shared" si="78"/>
        <v>126.68150917279637</v>
      </c>
      <c r="AQ158" s="86">
        <f t="shared" si="79"/>
        <v>35.609109269426128</v>
      </c>
    </row>
    <row r="159" spans="1:43">
      <c r="A159" s="129" t="str">
        <f t="shared" si="80"/>
        <v>2010_2</v>
      </c>
      <c r="B159" s="57">
        <v>2010</v>
      </c>
      <c r="C159" s="57">
        <v>2</v>
      </c>
      <c r="D159" s="81" t="str">
        <f t="shared" si="81"/>
        <v>LYA_Personal</v>
      </c>
      <c r="E159" s="68" t="s">
        <v>26</v>
      </c>
      <c r="F159" s="69" t="s">
        <v>13</v>
      </c>
      <c r="G159" s="84">
        <f t="shared" si="82"/>
        <v>22040</v>
      </c>
      <c r="H159" s="70">
        <v>5510</v>
      </c>
      <c r="I159" s="65">
        <v>169</v>
      </c>
      <c r="J159" s="66">
        <v>570</v>
      </c>
      <c r="K159" s="66">
        <v>846</v>
      </c>
      <c r="L159" s="66">
        <v>825</v>
      </c>
      <c r="M159" s="67">
        <v>238</v>
      </c>
      <c r="N159" s="65">
        <v>3313035</v>
      </c>
      <c r="O159" s="66">
        <v>1670921</v>
      </c>
      <c r="P159" s="66">
        <v>749441</v>
      </c>
      <c r="Q159" s="66">
        <v>2687269</v>
      </c>
      <c r="R159" s="67">
        <v>1564281</v>
      </c>
      <c r="S159" s="95">
        <f t="shared" si="56"/>
        <v>19603.757396449702</v>
      </c>
      <c r="T159" s="96">
        <f t="shared" si="57"/>
        <v>2931.4403508771929</v>
      </c>
      <c r="U159" s="96">
        <f t="shared" si="58"/>
        <v>885.86406619385343</v>
      </c>
      <c r="V159" s="96">
        <f t="shared" si="59"/>
        <v>3257.2957575757578</v>
      </c>
      <c r="W159" s="86">
        <f t="shared" si="60"/>
        <v>6572.6092436974786</v>
      </c>
      <c r="X159" s="99">
        <f t="shared" si="61"/>
        <v>7.6678765880217785E-3</v>
      </c>
      <c r="Y159" s="100">
        <f t="shared" si="62"/>
        <v>2.5862068965517241E-2</v>
      </c>
      <c r="Z159" s="100">
        <f t="shared" si="63"/>
        <v>3.8384754990925592E-2</v>
      </c>
      <c r="AA159" s="100">
        <f t="shared" si="64"/>
        <v>3.7431941923774956E-2</v>
      </c>
      <c r="AB159" s="101">
        <f t="shared" si="65"/>
        <v>1.0798548094373866E-2</v>
      </c>
      <c r="AC159" s="99">
        <f t="shared" si="66"/>
        <v>9.036916811880678E-3</v>
      </c>
      <c r="AD159" s="100">
        <f t="shared" si="67"/>
        <v>2.8353173692422923E-2</v>
      </c>
      <c r="AE159" s="100">
        <f t="shared" si="68"/>
        <v>4.1400052592597048E-2</v>
      </c>
      <c r="AF159" s="100">
        <f t="shared" si="69"/>
        <v>4.0411055276624919E-2</v>
      </c>
      <c r="AG159" s="101">
        <f t="shared" si="70"/>
        <v>1.2420638972139667E-2</v>
      </c>
      <c r="AH159" s="95">
        <f t="shared" si="71"/>
        <v>150.31919237749545</v>
      </c>
      <c r="AI159" s="96">
        <f t="shared" si="72"/>
        <v>75.813112522686026</v>
      </c>
      <c r="AJ159" s="96">
        <f t="shared" si="73"/>
        <v>34.003675136116151</v>
      </c>
      <c r="AK159" s="96">
        <f t="shared" si="74"/>
        <v>121.9269056261343</v>
      </c>
      <c r="AL159" s="86">
        <f t="shared" si="75"/>
        <v>70.974637023593473</v>
      </c>
      <c r="AM159" s="95">
        <f t="shared" si="83"/>
        <v>150.81758122045255</v>
      </c>
      <c r="AN159" s="96">
        <f t="shared" si="76"/>
        <v>76.064473701744717</v>
      </c>
      <c r="AO159" s="96">
        <f t="shared" si="77"/>
        <v>34.116415578898859</v>
      </c>
      <c r="AP159" s="96">
        <f t="shared" si="78"/>
        <v>122.33115879207564</v>
      </c>
      <c r="AQ159" s="86">
        <f t="shared" si="79"/>
        <v>71.209956058149331</v>
      </c>
    </row>
    <row r="160" spans="1:43">
      <c r="A160" s="129" t="str">
        <f t="shared" si="80"/>
        <v>2010_2</v>
      </c>
      <c r="B160" s="57">
        <v>2010</v>
      </c>
      <c r="C160" s="57">
        <v>2</v>
      </c>
      <c r="D160" s="81" t="str">
        <f t="shared" si="81"/>
        <v>MMA_Personal</v>
      </c>
      <c r="E160" s="68" t="s">
        <v>27</v>
      </c>
      <c r="F160" s="69" t="s">
        <v>13</v>
      </c>
      <c r="G160" s="84">
        <f t="shared" si="82"/>
        <v>144032</v>
      </c>
      <c r="H160" s="70">
        <v>36008</v>
      </c>
      <c r="I160" s="65">
        <v>1037</v>
      </c>
      <c r="J160" s="66">
        <v>3554</v>
      </c>
      <c r="K160" s="66">
        <v>7140</v>
      </c>
      <c r="L160" s="66">
        <v>5380</v>
      </c>
      <c r="M160" s="67">
        <v>1275</v>
      </c>
      <c r="N160" s="65">
        <v>13161381</v>
      </c>
      <c r="O160" s="66">
        <v>10908447</v>
      </c>
      <c r="P160" s="66">
        <v>8804679</v>
      </c>
      <c r="Q160" s="66">
        <v>17558796</v>
      </c>
      <c r="R160" s="67">
        <v>12169994</v>
      </c>
      <c r="S160" s="95">
        <f t="shared" si="56"/>
        <v>12691.784956605594</v>
      </c>
      <c r="T160" s="96">
        <f t="shared" si="57"/>
        <v>3069.3435565559935</v>
      </c>
      <c r="U160" s="96">
        <f t="shared" si="58"/>
        <v>1233.1483193277311</v>
      </c>
      <c r="V160" s="96">
        <f t="shared" si="59"/>
        <v>3263.7167286245353</v>
      </c>
      <c r="W160" s="86">
        <f t="shared" si="60"/>
        <v>9545.0933333333342</v>
      </c>
      <c r="X160" s="99">
        <f t="shared" si="61"/>
        <v>7.1997889357920458E-3</v>
      </c>
      <c r="Y160" s="100">
        <f t="shared" si="62"/>
        <v>2.4675072206176405E-2</v>
      </c>
      <c r="Z160" s="100">
        <f t="shared" si="63"/>
        <v>4.9572317262830484E-2</v>
      </c>
      <c r="AA160" s="100">
        <f t="shared" si="64"/>
        <v>3.7352810486558544E-2</v>
      </c>
      <c r="AB160" s="101">
        <f t="shared" si="65"/>
        <v>8.8521995112197296E-3</v>
      </c>
      <c r="AC160" s="99">
        <f t="shared" si="66"/>
        <v>7.7188485485190405E-3</v>
      </c>
      <c r="AD160" s="100">
        <f t="shared" si="67"/>
        <v>2.5627496147032545E-2</v>
      </c>
      <c r="AE160" s="100">
        <f t="shared" si="68"/>
        <v>5.0904934953636939E-2</v>
      </c>
      <c r="AF160" s="100">
        <f t="shared" si="69"/>
        <v>3.8516994526671629E-2</v>
      </c>
      <c r="AG160" s="101">
        <f t="shared" si="70"/>
        <v>9.4272702008600558E-3</v>
      </c>
      <c r="AH160" s="95">
        <f t="shared" si="71"/>
        <v>91.378172906020879</v>
      </c>
      <c r="AI160" s="96">
        <f t="shared" si="72"/>
        <v>75.736273883581433</v>
      </c>
      <c r="AJ160" s="96">
        <f t="shared" si="73"/>
        <v>61.130019717840483</v>
      </c>
      <c r="AK160" s="96">
        <f t="shared" si="74"/>
        <v>121.90899244612308</v>
      </c>
      <c r="AL160" s="86">
        <f t="shared" si="75"/>
        <v>84.495070539880032</v>
      </c>
      <c r="AM160" s="95">
        <f t="shared" si="83"/>
        <v>91.681140618565507</v>
      </c>
      <c r="AN160" s="96">
        <f t="shared" si="76"/>
        <v>75.987380301289747</v>
      </c>
      <c r="AO160" s="96">
        <f t="shared" si="77"/>
        <v>61.332698559545598</v>
      </c>
      <c r="AP160" s="96">
        <f t="shared" si="78"/>
        <v>122.31318622025346</v>
      </c>
      <c r="AQ160" s="86">
        <f t="shared" si="79"/>
        <v>84.775217071908997</v>
      </c>
    </row>
    <row r="161" spans="1:43">
      <c r="A161" s="129" t="str">
        <f t="shared" si="80"/>
        <v>2010_2</v>
      </c>
      <c r="B161" s="57">
        <v>2010</v>
      </c>
      <c r="C161" s="57">
        <v>2</v>
      </c>
      <c r="D161" s="81" t="str">
        <f t="shared" si="81"/>
        <v>LYH_Personal</v>
      </c>
      <c r="E161" s="68" t="s">
        <v>28</v>
      </c>
      <c r="F161" s="69" t="s">
        <v>13</v>
      </c>
      <c r="G161" s="84">
        <f t="shared" si="82"/>
        <v>15584</v>
      </c>
      <c r="H161" s="70">
        <v>3896</v>
      </c>
      <c r="I161" s="65">
        <v>134</v>
      </c>
      <c r="J161" s="66">
        <v>431</v>
      </c>
      <c r="K161" s="66">
        <v>540</v>
      </c>
      <c r="L161" s="66">
        <v>582</v>
      </c>
      <c r="M161" s="67">
        <v>168</v>
      </c>
      <c r="N161" s="65">
        <v>1996067</v>
      </c>
      <c r="O161" s="66">
        <v>1339756</v>
      </c>
      <c r="P161" s="66">
        <v>526691</v>
      </c>
      <c r="Q161" s="66">
        <v>1748867</v>
      </c>
      <c r="R161" s="67">
        <v>1188205</v>
      </c>
      <c r="S161" s="95">
        <f t="shared" si="56"/>
        <v>14896.022388059702</v>
      </c>
      <c r="T161" s="96">
        <f t="shared" si="57"/>
        <v>3108.4825986078886</v>
      </c>
      <c r="U161" s="96">
        <f t="shared" si="58"/>
        <v>975.35370370370367</v>
      </c>
      <c r="V161" s="96">
        <f t="shared" si="59"/>
        <v>3004.9261168384878</v>
      </c>
      <c r="W161" s="86">
        <f t="shared" si="60"/>
        <v>7072.6488095238092</v>
      </c>
      <c r="X161" s="99">
        <f t="shared" si="61"/>
        <v>8.5985626283367565E-3</v>
      </c>
      <c r="Y161" s="100">
        <f t="shared" si="62"/>
        <v>2.7656570841889116E-2</v>
      </c>
      <c r="Z161" s="100">
        <f t="shared" si="63"/>
        <v>3.4650924024640657E-2</v>
      </c>
      <c r="AA161" s="100">
        <f t="shared" si="64"/>
        <v>3.7345995893223821E-2</v>
      </c>
      <c r="AB161" s="101">
        <f t="shared" si="65"/>
        <v>1.0780287474332649E-2</v>
      </c>
      <c r="AC161" s="99">
        <f t="shared" si="66"/>
        <v>1.0321835902865331E-2</v>
      </c>
      <c r="AD161" s="100">
        <f t="shared" si="67"/>
        <v>3.0717303929407708E-2</v>
      </c>
      <c r="AE161" s="100">
        <f t="shared" si="68"/>
        <v>3.8064550938999089E-2</v>
      </c>
      <c r="AF161" s="100">
        <f t="shared" si="69"/>
        <v>4.088493903081037E-2</v>
      </c>
      <c r="AG161" s="101">
        <f t="shared" si="70"/>
        <v>1.2707714762751302E-2</v>
      </c>
      <c r="AH161" s="95">
        <f t="shared" si="71"/>
        <v>128.08438141683777</v>
      </c>
      <c r="AI161" s="96">
        <f t="shared" si="72"/>
        <v>85.969969199178649</v>
      </c>
      <c r="AJ161" s="96">
        <f t="shared" si="73"/>
        <v>33.796907084188909</v>
      </c>
      <c r="AK161" s="96">
        <f t="shared" si="74"/>
        <v>112.22195841889118</v>
      </c>
      <c r="AL161" s="86">
        <f t="shared" si="75"/>
        <v>76.245187371663249</v>
      </c>
      <c r="AM161" s="95">
        <f t="shared" si="83"/>
        <v>128.50904992154145</v>
      </c>
      <c r="AN161" s="96">
        <f t="shared" si="76"/>
        <v>86.255005812272188</v>
      </c>
      <c r="AO161" s="96">
        <f t="shared" si="77"/>
        <v>33.908961979846659</v>
      </c>
      <c r="AP161" s="96">
        <f t="shared" si="78"/>
        <v>112.59403447336008</v>
      </c>
      <c r="AQ161" s="86">
        <f t="shared" si="79"/>
        <v>76.497981110867102</v>
      </c>
    </row>
    <row r="162" spans="1:43">
      <c r="A162" s="129" t="str">
        <f t="shared" si="80"/>
        <v>2010_2</v>
      </c>
      <c r="B162" s="57">
        <v>2010</v>
      </c>
      <c r="C162" s="57">
        <v>2</v>
      </c>
      <c r="D162" s="81" t="str">
        <f t="shared" si="81"/>
        <v>SSA_Personal</v>
      </c>
      <c r="E162" s="68" t="s">
        <v>29</v>
      </c>
      <c r="F162" s="69" t="s">
        <v>13</v>
      </c>
      <c r="G162" s="84">
        <f t="shared" si="82"/>
        <v>29208</v>
      </c>
      <c r="H162" s="70">
        <v>7302</v>
      </c>
      <c r="I162" s="65">
        <v>226</v>
      </c>
      <c r="J162" s="66">
        <v>773</v>
      </c>
      <c r="K162" s="66">
        <v>585</v>
      </c>
      <c r="L162" s="66">
        <v>1755</v>
      </c>
      <c r="M162" s="67">
        <v>602</v>
      </c>
      <c r="N162" s="65">
        <v>4104697</v>
      </c>
      <c r="O162" s="66">
        <v>1528153</v>
      </c>
      <c r="P162" s="66">
        <v>447376</v>
      </c>
      <c r="Q162" s="66">
        <v>5318271</v>
      </c>
      <c r="R162" s="67">
        <v>3219610</v>
      </c>
      <c r="S162" s="95">
        <f t="shared" si="56"/>
        <v>18162.37610619469</v>
      </c>
      <c r="T162" s="96">
        <f t="shared" si="57"/>
        <v>1976.9120310478654</v>
      </c>
      <c r="U162" s="96">
        <f t="shared" si="58"/>
        <v>764.7452991452991</v>
      </c>
      <c r="V162" s="96">
        <f t="shared" si="59"/>
        <v>3030.353846153846</v>
      </c>
      <c r="W162" s="86">
        <f t="shared" si="60"/>
        <v>5348.1893687707643</v>
      </c>
      <c r="X162" s="99">
        <f t="shared" si="61"/>
        <v>7.7376061353053955E-3</v>
      </c>
      <c r="Y162" s="100">
        <f t="shared" si="62"/>
        <v>2.6465351958367571E-2</v>
      </c>
      <c r="Z162" s="100">
        <f t="shared" si="63"/>
        <v>2.0028759244042727E-2</v>
      </c>
      <c r="AA162" s="100">
        <f t="shared" si="64"/>
        <v>6.0086277732128185E-2</v>
      </c>
      <c r="AB162" s="101">
        <f t="shared" si="65"/>
        <v>2.061079156395508E-2</v>
      </c>
      <c r="AC162" s="99">
        <f t="shared" si="66"/>
        <v>8.932203594608383E-3</v>
      </c>
      <c r="AD162" s="100">
        <f t="shared" si="67"/>
        <v>2.86537159212161E-2</v>
      </c>
      <c r="AE162" s="100">
        <f t="shared" si="68"/>
        <v>2.1938782694830346E-2</v>
      </c>
      <c r="AF162" s="100">
        <f t="shared" si="69"/>
        <v>6.3326215411308201E-2</v>
      </c>
      <c r="AG162" s="101">
        <f t="shared" si="70"/>
        <v>2.2547793272958368E-2</v>
      </c>
      <c r="AH162" s="95">
        <f t="shared" si="71"/>
        <v>140.53331279101616</v>
      </c>
      <c r="AI162" s="96">
        <f t="shared" si="72"/>
        <v>52.319672692413036</v>
      </c>
      <c r="AJ162" s="96">
        <f t="shared" si="73"/>
        <v>15.316899479594632</v>
      </c>
      <c r="AK162" s="96">
        <f t="shared" si="74"/>
        <v>182.08268282662283</v>
      </c>
      <c r="AL162" s="86">
        <f t="shared" si="75"/>
        <v>110.23041632429471</v>
      </c>
      <c r="AM162" s="95">
        <f t="shared" si="83"/>
        <v>140.99925618820359</v>
      </c>
      <c r="AN162" s="96">
        <f t="shared" si="76"/>
        <v>52.493140502641701</v>
      </c>
      <c r="AO162" s="96">
        <f t="shared" si="77"/>
        <v>15.36768322642421</v>
      </c>
      <c r="AP162" s="96">
        <f t="shared" si="78"/>
        <v>182.6863846971637</v>
      </c>
      <c r="AQ162" s="86">
        <f t="shared" si="79"/>
        <v>110.59588934727756</v>
      </c>
    </row>
    <row r="163" spans="1:43">
      <c r="A163" s="129" t="str">
        <f t="shared" si="80"/>
        <v>2010_2</v>
      </c>
      <c r="B163" s="57">
        <v>2010</v>
      </c>
      <c r="C163" s="57">
        <v>2</v>
      </c>
      <c r="D163" s="81" t="str">
        <f t="shared" si="81"/>
        <v>MML_Personal</v>
      </c>
      <c r="E163" s="68" t="s">
        <v>30</v>
      </c>
      <c r="F163" s="69" t="s">
        <v>13</v>
      </c>
      <c r="G163" s="84">
        <f t="shared" si="82"/>
        <v>96896</v>
      </c>
      <c r="H163" s="70">
        <v>24224</v>
      </c>
      <c r="I163" s="65">
        <v>603</v>
      </c>
      <c r="J163" s="66">
        <v>2311</v>
      </c>
      <c r="K163" s="66">
        <v>6831</v>
      </c>
      <c r="L163" s="66">
        <v>2580</v>
      </c>
      <c r="M163" s="67">
        <v>850</v>
      </c>
      <c r="N163" s="65">
        <v>8422064</v>
      </c>
      <c r="O163" s="66">
        <v>6986740</v>
      </c>
      <c r="P163" s="66">
        <v>3278480</v>
      </c>
      <c r="Q163" s="66">
        <v>8066533</v>
      </c>
      <c r="R163" s="67">
        <v>1465499</v>
      </c>
      <c r="S163" s="95">
        <f t="shared" si="56"/>
        <v>13966.93864013267</v>
      </c>
      <c r="T163" s="96">
        <f t="shared" si="57"/>
        <v>3023.2540025962785</v>
      </c>
      <c r="U163" s="96">
        <f t="shared" si="58"/>
        <v>479.94144341970429</v>
      </c>
      <c r="V163" s="96">
        <f t="shared" si="59"/>
        <v>3126.5631782945738</v>
      </c>
      <c r="W163" s="86">
        <f t="shared" si="60"/>
        <v>1724.1164705882352</v>
      </c>
      <c r="X163" s="99">
        <f t="shared" si="61"/>
        <v>6.2231671070013209E-3</v>
      </c>
      <c r="Y163" s="100">
        <f t="shared" si="62"/>
        <v>2.3850313738441216E-2</v>
      </c>
      <c r="Z163" s="100">
        <f t="shared" si="63"/>
        <v>7.0498266182298541E-2</v>
      </c>
      <c r="AA163" s="100">
        <f t="shared" si="64"/>
        <v>2.662648612945839E-2</v>
      </c>
      <c r="AB163" s="101">
        <f t="shared" si="65"/>
        <v>8.7722919418758254E-3</v>
      </c>
      <c r="AC163" s="99">
        <f t="shared" si="66"/>
        <v>6.8118117039030141E-3</v>
      </c>
      <c r="AD163" s="100">
        <f t="shared" si="67"/>
        <v>2.4992424580033156E-2</v>
      </c>
      <c r="AE163" s="100">
        <f t="shared" si="68"/>
        <v>7.2414362413458833E-2</v>
      </c>
      <c r="AF163" s="100">
        <f t="shared" si="69"/>
        <v>2.7831521201837003E-2</v>
      </c>
      <c r="AG163" s="101">
        <f t="shared" si="70"/>
        <v>9.4702772021299318E-3</v>
      </c>
      <c r="AH163" s="95">
        <f t="shared" si="71"/>
        <v>86.918593130779399</v>
      </c>
      <c r="AI163" s="96">
        <f t="shared" si="72"/>
        <v>72.105556472919417</v>
      </c>
      <c r="AJ163" s="96">
        <f t="shared" si="73"/>
        <v>33.835039630118892</v>
      </c>
      <c r="AK163" s="96">
        <f t="shared" si="74"/>
        <v>83.249391099735803</v>
      </c>
      <c r="AL163" s="86">
        <f t="shared" si="75"/>
        <v>15.124453021796565</v>
      </c>
      <c r="AM163" s="95">
        <f t="shared" si="83"/>
        <v>87.206774941609794</v>
      </c>
      <c r="AN163" s="96">
        <f t="shared" si="76"/>
        <v>72.344625112744652</v>
      </c>
      <c r="AO163" s="96">
        <f t="shared" si="77"/>
        <v>33.947220955643282</v>
      </c>
      <c r="AP163" s="96">
        <f t="shared" si="78"/>
        <v>83.525407535500605</v>
      </c>
      <c r="AQ163" s="86">
        <f t="shared" si="79"/>
        <v>15.174598705276306</v>
      </c>
    </row>
    <row r="164" spans="1:43">
      <c r="A164" s="129" t="str">
        <f t="shared" si="80"/>
        <v>2010_2</v>
      </c>
      <c r="B164" s="57">
        <v>2010</v>
      </c>
      <c r="C164" s="57">
        <v>2</v>
      </c>
      <c r="D164" s="81" t="str">
        <f t="shared" si="81"/>
        <v>LMH_Personal</v>
      </c>
      <c r="E164" s="68" t="s">
        <v>31</v>
      </c>
      <c r="F164" s="69" t="s">
        <v>13</v>
      </c>
      <c r="G164" s="84">
        <f t="shared" si="82"/>
        <v>68420</v>
      </c>
      <c r="H164" s="70">
        <v>17105</v>
      </c>
      <c r="I164" s="65">
        <v>282</v>
      </c>
      <c r="J164" s="66">
        <v>2027</v>
      </c>
      <c r="K164" s="66">
        <v>3592</v>
      </c>
      <c r="L164" s="66">
        <v>3089</v>
      </c>
      <c r="M164" s="67">
        <v>677</v>
      </c>
      <c r="N164" s="65">
        <v>9363495</v>
      </c>
      <c r="O164" s="66">
        <v>6931337</v>
      </c>
      <c r="P164" s="66">
        <v>2521390</v>
      </c>
      <c r="Q164" s="66">
        <v>9333005</v>
      </c>
      <c r="R164" s="67">
        <v>5312234</v>
      </c>
      <c r="S164" s="95">
        <f t="shared" si="56"/>
        <v>33203.882978723406</v>
      </c>
      <c r="T164" s="96">
        <f t="shared" si="57"/>
        <v>3419.5051800690676</v>
      </c>
      <c r="U164" s="96">
        <f t="shared" si="58"/>
        <v>701.945991091314</v>
      </c>
      <c r="V164" s="96">
        <f t="shared" si="59"/>
        <v>3021.3677565555195</v>
      </c>
      <c r="W164" s="86">
        <f t="shared" si="60"/>
        <v>7846.7267355982276</v>
      </c>
      <c r="X164" s="99">
        <f t="shared" si="61"/>
        <v>4.1216018707980126E-3</v>
      </c>
      <c r="Y164" s="100">
        <f t="shared" si="62"/>
        <v>2.9625840397544578E-2</v>
      </c>
      <c r="Z164" s="100">
        <f t="shared" si="63"/>
        <v>5.2499269219526454E-2</v>
      </c>
      <c r="AA164" s="100">
        <f t="shared" si="64"/>
        <v>4.5147617655656239E-2</v>
      </c>
      <c r="AB164" s="101">
        <f t="shared" si="65"/>
        <v>9.8947676118094127E-3</v>
      </c>
      <c r="AC164" s="99">
        <f t="shared" si="66"/>
        <v>4.6922922633699455E-3</v>
      </c>
      <c r="AD164" s="100">
        <f t="shared" si="67"/>
        <v>3.1136161661975893E-2</v>
      </c>
      <c r="AE164" s="100">
        <f t="shared" si="68"/>
        <v>5.448596235860996E-2</v>
      </c>
      <c r="AF164" s="100">
        <f t="shared" si="69"/>
        <v>4.6997098865278905E-2</v>
      </c>
      <c r="AG164" s="101">
        <f t="shared" si="70"/>
        <v>1.0776441265502009E-2</v>
      </c>
      <c r="AH164" s="95">
        <f t="shared" si="71"/>
        <v>136.85318620286466</v>
      </c>
      <c r="AI164" s="96">
        <f t="shared" si="72"/>
        <v>101.30571470330312</v>
      </c>
      <c r="AJ164" s="96">
        <f t="shared" si="73"/>
        <v>36.851651563870213</v>
      </c>
      <c r="AK164" s="96">
        <f t="shared" si="74"/>
        <v>136.40755627009645</v>
      </c>
      <c r="AL164" s="86">
        <f t="shared" si="75"/>
        <v>77.641537562116341</v>
      </c>
      <c r="AM164" s="95">
        <f t="shared" si="83"/>
        <v>137.30692800421332</v>
      </c>
      <c r="AN164" s="96">
        <f t="shared" si="76"/>
        <v>101.64159754791771</v>
      </c>
      <c r="AO164" s="96">
        <f t="shared" si="77"/>
        <v>36.973834577851903</v>
      </c>
      <c r="AP164" s="96">
        <f t="shared" si="78"/>
        <v>136.8598205689182</v>
      </c>
      <c r="AQ164" s="86">
        <f t="shared" si="79"/>
        <v>77.898960952030635</v>
      </c>
    </row>
    <row r="165" spans="1:43">
      <c r="A165" s="129" t="str">
        <f t="shared" si="80"/>
        <v>2010_2</v>
      </c>
      <c r="B165" s="57">
        <v>2010</v>
      </c>
      <c r="C165" s="57">
        <v>2</v>
      </c>
      <c r="D165" s="81" t="str">
        <f t="shared" si="81"/>
        <v>SSL_Personal</v>
      </c>
      <c r="E165" s="68" t="s">
        <v>32</v>
      </c>
      <c r="F165" s="69" t="s">
        <v>13</v>
      </c>
      <c r="G165" s="84">
        <f t="shared" si="82"/>
        <v>51768</v>
      </c>
      <c r="H165" s="70">
        <v>12942</v>
      </c>
      <c r="I165" s="65">
        <v>481</v>
      </c>
      <c r="J165" s="66">
        <v>1254</v>
      </c>
      <c r="K165" s="66">
        <v>3972</v>
      </c>
      <c r="L165" s="66">
        <v>1677</v>
      </c>
      <c r="M165" s="67">
        <v>439</v>
      </c>
      <c r="N165" s="65">
        <v>5336175</v>
      </c>
      <c r="O165" s="66">
        <v>3691314</v>
      </c>
      <c r="P165" s="66">
        <v>3130295</v>
      </c>
      <c r="Q165" s="66">
        <v>5216025</v>
      </c>
      <c r="R165" s="67">
        <v>963122</v>
      </c>
      <c r="S165" s="95">
        <f t="shared" si="56"/>
        <v>11093.918918918918</v>
      </c>
      <c r="T165" s="96">
        <f t="shared" si="57"/>
        <v>2943.6315789473683</v>
      </c>
      <c r="U165" s="96">
        <f t="shared" si="58"/>
        <v>788.09038267875121</v>
      </c>
      <c r="V165" s="96">
        <f t="shared" si="59"/>
        <v>3110.3309481216456</v>
      </c>
      <c r="W165" s="86">
        <f t="shared" si="60"/>
        <v>2193.8997722095673</v>
      </c>
      <c r="X165" s="99">
        <f t="shared" si="61"/>
        <v>9.2914541801885336E-3</v>
      </c>
      <c r="Y165" s="100">
        <f t="shared" si="62"/>
        <v>2.4223458507185908E-2</v>
      </c>
      <c r="Z165" s="100">
        <f t="shared" si="63"/>
        <v>7.6726935558646264E-2</v>
      </c>
      <c r="AA165" s="100">
        <f t="shared" si="64"/>
        <v>3.2394529439035695E-2</v>
      </c>
      <c r="AB165" s="101">
        <f t="shared" si="65"/>
        <v>8.4801421727708232E-3</v>
      </c>
      <c r="AC165" s="99">
        <f t="shared" si="66"/>
        <v>1.0273971075025597E-2</v>
      </c>
      <c r="AD165" s="100">
        <f t="shared" si="67"/>
        <v>2.5797870861578785E-2</v>
      </c>
      <c r="AE165" s="100">
        <f t="shared" si="68"/>
        <v>7.9452548840954873E-2</v>
      </c>
      <c r="AF165" s="100">
        <f t="shared" si="69"/>
        <v>3.420758128378381E-2</v>
      </c>
      <c r="AG165" s="101">
        <f t="shared" si="70"/>
        <v>9.4191679247816254E-3</v>
      </c>
      <c r="AH165" s="95">
        <f t="shared" si="71"/>
        <v>103.07863931386184</v>
      </c>
      <c r="AI165" s="96">
        <f t="shared" si="72"/>
        <v>71.304937413073716</v>
      </c>
      <c r="AJ165" s="96">
        <f t="shared" si="73"/>
        <v>60.467760006181422</v>
      </c>
      <c r="AK165" s="96">
        <f t="shared" si="74"/>
        <v>100.75770746407046</v>
      </c>
      <c r="AL165" s="86">
        <f t="shared" si="75"/>
        <v>18.604581981146655</v>
      </c>
      <c r="AM165" s="95">
        <f t="shared" si="83"/>
        <v>103.42040035560703</v>
      </c>
      <c r="AN165" s="96">
        <f t="shared" si="76"/>
        <v>71.541351570789416</v>
      </c>
      <c r="AO165" s="96">
        <f t="shared" si="77"/>
        <v>60.668243101314125</v>
      </c>
      <c r="AP165" s="96">
        <f t="shared" si="78"/>
        <v>101.09177337041142</v>
      </c>
      <c r="AQ165" s="86">
        <f t="shared" si="79"/>
        <v>18.666266160928561</v>
      </c>
    </row>
    <row r="166" spans="1:43">
      <c r="A166" s="129" t="str">
        <f t="shared" si="80"/>
        <v>2010_2</v>
      </c>
      <c r="B166" s="57">
        <v>2010</v>
      </c>
      <c r="C166" s="57">
        <v>2</v>
      </c>
      <c r="D166" s="81" t="str">
        <f t="shared" si="81"/>
        <v>SSH_Personal</v>
      </c>
      <c r="E166" s="68" t="s">
        <v>33</v>
      </c>
      <c r="F166" s="69" t="s">
        <v>13</v>
      </c>
      <c r="G166" s="84">
        <f t="shared" si="82"/>
        <v>46548</v>
      </c>
      <c r="H166" s="70">
        <v>11637</v>
      </c>
      <c r="I166" s="65">
        <v>349</v>
      </c>
      <c r="J166" s="66">
        <v>1466</v>
      </c>
      <c r="K166" s="66">
        <v>2939</v>
      </c>
      <c r="L166" s="66">
        <v>1868</v>
      </c>
      <c r="M166" s="67">
        <v>328</v>
      </c>
      <c r="N166" s="65">
        <v>4660113</v>
      </c>
      <c r="O166" s="66">
        <v>5579190</v>
      </c>
      <c r="P166" s="66">
        <v>4894902</v>
      </c>
      <c r="Q166" s="66">
        <v>7584250</v>
      </c>
      <c r="R166" s="67">
        <v>1142698</v>
      </c>
      <c r="S166" s="95">
        <f t="shared" si="56"/>
        <v>13352.759312320917</v>
      </c>
      <c r="T166" s="96">
        <f t="shared" si="57"/>
        <v>3805.7230559345157</v>
      </c>
      <c r="U166" s="96">
        <f t="shared" si="58"/>
        <v>1665.4991493705343</v>
      </c>
      <c r="V166" s="96">
        <f t="shared" si="59"/>
        <v>4060.0910064239829</v>
      </c>
      <c r="W166" s="86">
        <f t="shared" si="60"/>
        <v>3483.8353658536585</v>
      </c>
      <c r="X166" s="99">
        <f t="shared" si="61"/>
        <v>7.4976368479848761E-3</v>
      </c>
      <c r="Y166" s="100">
        <f t="shared" si="62"/>
        <v>3.1494371401563977E-2</v>
      </c>
      <c r="Z166" s="100">
        <f t="shared" si="63"/>
        <v>6.3139125204090402E-2</v>
      </c>
      <c r="AA166" s="100">
        <f t="shared" si="64"/>
        <v>4.0130617856835957E-2</v>
      </c>
      <c r="AB166" s="101">
        <f t="shared" si="65"/>
        <v>7.0464896450975339E-3</v>
      </c>
      <c r="AC166" s="99">
        <f t="shared" si="66"/>
        <v>8.4292452218934968E-3</v>
      </c>
      <c r="AD166" s="100">
        <f t="shared" si="67"/>
        <v>3.3380507187325874E-2</v>
      </c>
      <c r="AE166" s="100">
        <f t="shared" si="68"/>
        <v>6.5765714920406865E-2</v>
      </c>
      <c r="AF166" s="100">
        <f t="shared" si="69"/>
        <v>4.2250195845046877E-2</v>
      </c>
      <c r="AG166" s="101">
        <f t="shared" si="70"/>
        <v>7.9498401153692486E-3</v>
      </c>
      <c r="AH166" s="95">
        <f t="shared" si="71"/>
        <v>100.11414024233049</v>
      </c>
      <c r="AI166" s="96">
        <f t="shared" si="72"/>
        <v>119.85885537509668</v>
      </c>
      <c r="AJ166" s="96">
        <f t="shared" si="73"/>
        <v>105.15815931941222</v>
      </c>
      <c r="AK166" s="96">
        <f t="shared" si="74"/>
        <v>162.93396064277735</v>
      </c>
      <c r="AL166" s="86">
        <f t="shared" si="75"/>
        <v>24.548809830712383</v>
      </c>
      <c r="AM166" s="95">
        <f t="shared" si="83"/>
        <v>100.44607237774083</v>
      </c>
      <c r="AN166" s="96">
        <f t="shared" si="76"/>
        <v>120.25625184392909</v>
      </c>
      <c r="AO166" s="96">
        <f t="shared" si="77"/>
        <v>105.50681508666172</v>
      </c>
      <c r="AP166" s="96">
        <f t="shared" si="78"/>
        <v>163.47417421656536</v>
      </c>
      <c r="AQ166" s="86">
        <f t="shared" si="79"/>
        <v>24.630202317819268</v>
      </c>
    </row>
    <row r="167" spans="1:43">
      <c r="A167" s="129" t="str">
        <f t="shared" si="80"/>
        <v>2010_2</v>
      </c>
      <c r="B167" s="57">
        <v>2010</v>
      </c>
      <c r="C167" s="57">
        <v>2</v>
      </c>
      <c r="D167" s="81" t="str">
        <f t="shared" si="81"/>
        <v>MMH_Personal</v>
      </c>
      <c r="E167" s="68" t="s">
        <v>34</v>
      </c>
      <c r="F167" s="69" t="s">
        <v>13</v>
      </c>
      <c r="G167" s="84">
        <f t="shared" si="82"/>
        <v>83224</v>
      </c>
      <c r="H167" s="70">
        <v>20806</v>
      </c>
      <c r="I167" s="65">
        <v>886</v>
      </c>
      <c r="J167" s="66">
        <v>2790</v>
      </c>
      <c r="K167" s="66">
        <v>3339</v>
      </c>
      <c r="L167" s="66">
        <v>4163</v>
      </c>
      <c r="M167" s="67">
        <v>949</v>
      </c>
      <c r="N167" s="65">
        <v>9871346</v>
      </c>
      <c r="O167" s="66">
        <v>8017405</v>
      </c>
      <c r="P167" s="66">
        <v>3244414</v>
      </c>
      <c r="Q167" s="66">
        <v>10975094</v>
      </c>
      <c r="R167" s="67">
        <v>2537901</v>
      </c>
      <c r="S167" s="95">
        <f t="shared" si="56"/>
        <v>11141.474040632054</v>
      </c>
      <c r="T167" s="96">
        <f t="shared" si="57"/>
        <v>2873.6218637992833</v>
      </c>
      <c r="U167" s="96">
        <f t="shared" si="58"/>
        <v>971.67235699311175</v>
      </c>
      <c r="V167" s="96">
        <f t="shared" si="59"/>
        <v>2636.3425414364642</v>
      </c>
      <c r="W167" s="86">
        <f t="shared" si="60"/>
        <v>2674.2897787144361</v>
      </c>
      <c r="X167" s="99">
        <f t="shared" si="61"/>
        <v>1.0645967509372297E-2</v>
      </c>
      <c r="Y167" s="100">
        <f t="shared" si="62"/>
        <v>3.3523983466307798E-2</v>
      </c>
      <c r="Z167" s="100">
        <f t="shared" si="63"/>
        <v>4.0120638277419976E-2</v>
      </c>
      <c r="AA167" s="100">
        <f t="shared" si="64"/>
        <v>5.0021628376429879E-2</v>
      </c>
      <c r="AB167" s="101">
        <f t="shared" si="65"/>
        <v>1.1402960684417957E-2</v>
      </c>
      <c r="AC167" s="99">
        <f t="shared" si="66"/>
        <v>1.1474863541329481E-2</v>
      </c>
      <c r="AD167" s="100">
        <f t="shared" si="67"/>
        <v>3.4977784515147978E-2</v>
      </c>
      <c r="AE167" s="100">
        <f t="shared" si="68"/>
        <v>4.1705618589951449E-2</v>
      </c>
      <c r="AF167" s="100">
        <f t="shared" si="69"/>
        <v>5.1782255547420282E-2</v>
      </c>
      <c r="AG167" s="101">
        <f t="shared" si="70"/>
        <v>1.2260492208915274E-2</v>
      </c>
      <c r="AH167" s="95">
        <f t="shared" si="71"/>
        <v>118.61177064308373</v>
      </c>
      <c r="AI167" s="96">
        <f t="shared" si="72"/>
        <v>96.335251850427767</v>
      </c>
      <c r="AJ167" s="96">
        <f t="shared" si="73"/>
        <v>38.984115159088724</v>
      </c>
      <c r="AK167" s="96">
        <f t="shared" si="74"/>
        <v>131.87414688070749</v>
      </c>
      <c r="AL167" s="86">
        <f t="shared" si="75"/>
        <v>30.494821205421513</v>
      </c>
      <c r="AM167" s="95">
        <f t="shared" si="83"/>
        <v>119.00503235635482</v>
      </c>
      <c r="AN167" s="96">
        <f t="shared" si="76"/>
        <v>96.654654941585562</v>
      </c>
      <c r="AO167" s="96">
        <f t="shared" si="77"/>
        <v>39.113368435004766</v>
      </c>
      <c r="AP167" s="96">
        <f t="shared" si="78"/>
        <v>132.31138049299818</v>
      </c>
      <c r="AQ167" s="86">
        <f t="shared" si="79"/>
        <v>30.595927913196967</v>
      </c>
    </row>
    <row r="168" spans="1:43">
      <c r="A168" s="129" t="str">
        <f t="shared" si="80"/>
        <v>2010_2</v>
      </c>
      <c r="B168" s="57">
        <v>2010</v>
      </c>
      <c r="C168" s="57">
        <v>2</v>
      </c>
      <c r="D168" s="81" t="str">
        <f t="shared" si="81"/>
        <v>SYA_Personal</v>
      </c>
      <c r="E168" s="68" t="s">
        <v>35</v>
      </c>
      <c r="F168" s="69" t="s">
        <v>13</v>
      </c>
      <c r="G168" s="84">
        <f t="shared" si="82"/>
        <v>23036</v>
      </c>
      <c r="H168" s="70">
        <v>5759</v>
      </c>
      <c r="I168" s="65">
        <v>245</v>
      </c>
      <c r="J168" s="66">
        <v>786</v>
      </c>
      <c r="K168" s="66">
        <v>1363</v>
      </c>
      <c r="L168" s="66">
        <v>1505</v>
      </c>
      <c r="M168" s="67">
        <v>276</v>
      </c>
      <c r="N168" s="65">
        <v>3386961</v>
      </c>
      <c r="O168" s="66">
        <v>3094019</v>
      </c>
      <c r="P168" s="66">
        <v>1129436</v>
      </c>
      <c r="Q168" s="66">
        <v>4549777</v>
      </c>
      <c r="R168" s="67">
        <v>1358226</v>
      </c>
      <c r="S168" s="95">
        <f t="shared" si="56"/>
        <v>13824.330612244898</v>
      </c>
      <c r="T168" s="96">
        <f t="shared" si="57"/>
        <v>3936.4109414758268</v>
      </c>
      <c r="U168" s="96">
        <f t="shared" si="58"/>
        <v>828.63976522377106</v>
      </c>
      <c r="V168" s="96">
        <f t="shared" si="59"/>
        <v>3023.1076411960134</v>
      </c>
      <c r="W168" s="86">
        <f t="shared" si="60"/>
        <v>4921.108695652174</v>
      </c>
      <c r="X168" s="99">
        <f t="shared" si="61"/>
        <v>1.0635527001215488E-2</v>
      </c>
      <c r="Y168" s="100">
        <f t="shared" si="62"/>
        <v>3.4120507032470916E-2</v>
      </c>
      <c r="Z168" s="100">
        <f t="shared" si="63"/>
        <v>5.9168258378190661E-2</v>
      </c>
      <c r="AA168" s="100">
        <f t="shared" si="64"/>
        <v>6.5332523007466572E-2</v>
      </c>
      <c r="AB168" s="101">
        <f t="shared" si="65"/>
        <v>1.1981246744226428E-2</v>
      </c>
      <c r="AC168" s="99">
        <f t="shared" si="66"/>
        <v>1.2210271315524785E-2</v>
      </c>
      <c r="AD168" s="100">
        <f t="shared" si="67"/>
        <v>3.690740838871924E-2</v>
      </c>
      <c r="AE168" s="100">
        <f t="shared" si="68"/>
        <v>6.2790294354250681E-2</v>
      </c>
      <c r="AF168" s="100">
        <f t="shared" si="69"/>
        <v>6.9126071733255537E-2</v>
      </c>
      <c r="AG168" s="101">
        <f t="shared" si="70"/>
        <v>1.365151407278453E-2</v>
      </c>
      <c r="AH168" s="95">
        <f t="shared" si="71"/>
        <v>147.02904150026046</v>
      </c>
      <c r="AI168" s="96">
        <f t="shared" si="72"/>
        <v>134.31233721132142</v>
      </c>
      <c r="AJ168" s="96">
        <f t="shared" si="73"/>
        <v>49.029171731203334</v>
      </c>
      <c r="AK168" s="96">
        <f t="shared" si="74"/>
        <v>197.50724952248655</v>
      </c>
      <c r="AL168" s="86">
        <f t="shared" si="75"/>
        <v>58.961017537766971</v>
      </c>
      <c r="AM168" s="95">
        <f t="shared" si="83"/>
        <v>147.51652172627436</v>
      </c>
      <c r="AN168" s="96">
        <f t="shared" si="76"/>
        <v>134.75765473384715</v>
      </c>
      <c r="AO168" s="96">
        <f t="shared" si="77"/>
        <v>49.191729763772422</v>
      </c>
      <c r="AP168" s="96">
        <f t="shared" si="78"/>
        <v>198.16209211449538</v>
      </c>
      <c r="AQ168" s="86">
        <f t="shared" si="79"/>
        <v>59.15650497250801</v>
      </c>
    </row>
    <row r="169" spans="1:43">
      <c r="A169" s="129" t="str">
        <f t="shared" si="80"/>
        <v>2010_2</v>
      </c>
      <c r="B169" s="57">
        <v>2010</v>
      </c>
      <c r="C169" s="57">
        <v>2</v>
      </c>
      <c r="D169" s="81" t="str">
        <f t="shared" si="81"/>
        <v>LSH_Personal</v>
      </c>
      <c r="E169" s="68" t="s">
        <v>36</v>
      </c>
      <c r="F169" s="69" t="s">
        <v>13</v>
      </c>
      <c r="G169" s="84">
        <f t="shared" si="82"/>
        <v>42436</v>
      </c>
      <c r="H169" s="70">
        <v>10609</v>
      </c>
      <c r="I169" s="65">
        <v>468</v>
      </c>
      <c r="J169" s="66">
        <v>1816</v>
      </c>
      <c r="K169" s="66">
        <v>2362</v>
      </c>
      <c r="L169" s="66">
        <v>2193</v>
      </c>
      <c r="M169" s="67">
        <v>633</v>
      </c>
      <c r="N169" s="65">
        <v>7272750</v>
      </c>
      <c r="O169" s="66">
        <v>5738038</v>
      </c>
      <c r="P169" s="66">
        <v>2602608</v>
      </c>
      <c r="Q169" s="66">
        <v>6861180</v>
      </c>
      <c r="R169" s="67">
        <v>3383384</v>
      </c>
      <c r="S169" s="95">
        <f t="shared" si="56"/>
        <v>15540.064102564103</v>
      </c>
      <c r="T169" s="96">
        <f t="shared" si="57"/>
        <v>3159.7125550660794</v>
      </c>
      <c r="U169" s="96">
        <f t="shared" si="58"/>
        <v>1101.8662150719729</v>
      </c>
      <c r="V169" s="96">
        <f t="shared" si="59"/>
        <v>3128.673050615595</v>
      </c>
      <c r="W169" s="86">
        <f t="shared" si="60"/>
        <v>5344.998420221169</v>
      </c>
      <c r="X169" s="99">
        <f t="shared" si="61"/>
        <v>1.1028372136864925E-2</v>
      </c>
      <c r="Y169" s="100">
        <f t="shared" si="62"/>
        <v>4.2793854274672451E-2</v>
      </c>
      <c r="Z169" s="100">
        <f t="shared" si="63"/>
        <v>5.5660288434348192E-2</v>
      </c>
      <c r="AA169" s="100">
        <f t="shared" si="64"/>
        <v>5.1677820718258084E-2</v>
      </c>
      <c r="AB169" s="101">
        <f t="shared" si="65"/>
        <v>1.4916580262041663E-2</v>
      </c>
      <c r="AC169" s="99">
        <f t="shared" si="66"/>
        <v>1.2209607181599079E-2</v>
      </c>
      <c r="AD169" s="100">
        <f t="shared" si="67"/>
        <v>4.5083045863677215E-2</v>
      </c>
      <c r="AE169" s="100">
        <f t="shared" si="68"/>
        <v>5.825342598106218E-2</v>
      </c>
      <c r="AF169" s="100">
        <f t="shared" si="69"/>
        <v>5.4181730922675697E-2</v>
      </c>
      <c r="AG169" s="101">
        <f t="shared" si="70"/>
        <v>1.6287650930438918E-2</v>
      </c>
      <c r="AH169" s="95">
        <f t="shared" si="71"/>
        <v>171.38160995381281</v>
      </c>
      <c r="AI169" s="96">
        <f t="shared" si="72"/>
        <v>135.21627863135075</v>
      </c>
      <c r="AJ169" s="96">
        <f t="shared" si="73"/>
        <v>61.330191346969556</v>
      </c>
      <c r="AK169" s="96">
        <f t="shared" si="74"/>
        <v>161.68300499575832</v>
      </c>
      <c r="AL169" s="86">
        <f t="shared" si="75"/>
        <v>79.729097935714961</v>
      </c>
      <c r="AM169" s="95">
        <f t="shared" si="83"/>
        <v>171.94983202138823</v>
      </c>
      <c r="AN169" s="96">
        <f t="shared" si="76"/>
        <v>135.66459320509333</v>
      </c>
      <c r="AO169" s="96">
        <f t="shared" si="77"/>
        <v>61.533533865115828</v>
      </c>
      <c r="AP169" s="96">
        <f t="shared" si="78"/>
        <v>162.2190709798231</v>
      </c>
      <c r="AQ169" s="86">
        <f t="shared" si="79"/>
        <v>79.993442709271264</v>
      </c>
    </row>
    <row r="170" spans="1:43">
      <c r="A170" s="129" t="str">
        <f t="shared" si="80"/>
        <v>2010_2</v>
      </c>
      <c r="B170" s="57">
        <v>2010</v>
      </c>
      <c r="C170" s="57">
        <v>2</v>
      </c>
      <c r="D170" s="81" t="str">
        <f t="shared" si="81"/>
        <v>SYH_Personal</v>
      </c>
      <c r="E170" s="68" t="s">
        <v>37</v>
      </c>
      <c r="F170" s="69" t="s">
        <v>13</v>
      </c>
      <c r="G170" s="84">
        <f t="shared" si="82"/>
        <v>22404</v>
      </c>
      <c r="H170" s="70">
        <v>5601</v>
      </c>
      <c r="I170" s="65">
        <v>257</v>
      </c>
      <c r="J170" s="66">
        <v>933</v>
      </c>
      <c r="K170" s="66">
        <v>699</v>
      </c>
      <c r="L170" s="66">
        <v>1504</v>
      </c>
      <c r="M170" s="67">
        <v>34</v>
      </c>
      <c r="N170" s="65">
        <v>2874635</v>
      </c>
      <c r="O170" s="66">
        <v>2241658</v>
      </c>
      <c r="P170" s="66">
        <v>944949</v>
      </c>
      <c r="Q170" s="66">
        <v>3669076</v>
      </c>
      <c r="R170" s="67">
        <v>176978</v>
      </c>
      <c r="S170" s="95">
        <f t="shared" si="56"/>
        <v>11185.35019455253</v>
      </c>
      <c r="T170" s="96">
        <f t="shared" si="57"/>
        <v>2402.6345123258307</v>
      </c>
      <c r="U170" s="96">
        <f t="shared" si="58"/>
        <v>1351.8583690987125</v>
      </c>
      <c r="V170" s="96">
        <f t="shared" si="59"/>
        <v>2439.5452127659573</v>
      </c>
      <c r="W170" s="86">
        <f t="shared" si="60"/>
        <v>5205.2352941176468</v>
      </c>
      <c r="X170" s="99">
        <f t="shared" si="61"/>
        <v>1.1471165863238708E-2</v>
      </c>
      <c r="Y170" s="100">
        <f t="shared" si="62"/>
        <v>4.1644349223352972E-2</v>
      </c>
      <c r="Z170" s="100">
        <f t="shared" si="63"/>
        <v>3.1199785752544187E-2</v>
      </c>
      <c r="AA170" s="100">
        <f t="shared" si="64"/>
        <v>6.7130869487591505E-2</v>
      </c>
      <c r="AB170" s="101">
        <f t="shared" si="65"/>
        <v>1.5175861453311909E-3</v>
      </c>
      <c r="AC170" s="99">
        <f t="shared" si="66"/>
        <v>1.3128811098085185E-2</v>
      </c>
      <c r="AD170" s="100">
        <f t="shared" si="67"/>
        <v>4.4754164071907861E-2</v>
      </c>
      <c r="AE170" s="100">
        <f t="shared" si="68"/>
        <v>3.3906148818730109E-2</v>
      </c>
      <c r="AF170" s="100">
        <f t="shared" si="69"/>
        <v>7.1026382292151163E-2</v>
      </c>
      <c r="AG170" s="101">
        <f t="shared" si="70"/>
        <v>2.1235406600893562E-3</v>
      </c>
      <c r="AH170" s="95">
        <f t="shared" si="71"/>
        <v>128.3090073201214</v>
      </c>
      <c r="AI170" s="96">
        <f t="shared" si="72"/>
        <v>100.05615068737725</v>
      </c>
      <c r="AJ170" s="96">
        <f t="shared" si="73"/>
        <v>42.177691483663629</v>
      </c>
      <c r="AK170" s="96">
        <f t="shared" si="74"/>
        <v>163.76879128727012</v>
      </c>
      <c r="AL170" s="86">
        <f t="shared" si="75"/>
        <v>7.8993929655418675</v>
      </c>
      <c r="AM170" s="95">
        <f t="shared" si="83"/>
        <v>128.73442058031679</v>
      </c>
      <c r="AN170" s="96">
        <f t="shared" si="76"/>
        <v>100.38789055627299</v>
      </c>
      <c r="AO170" s="96">
        <f t="shared" si="77"/>
        <v>42.317533180021037</v>
      </c>
      <c r="AP170" s="96">
        <f t="shared" si="78"/>
        <v>164.31177277294211</v>
      </c>
      <c r="AQ170" s="86">
        <f t="shared" si="79"/>
        <v>7.9255836951346197</v>
      </c>
    </row>
    <row r="171" spans="1:43">
      <c r="A171" s="129" t="str">
        <f t="shared" si="80"/>
        <v>2010_2</v>
      </c>
      <c r="B171" s="57">
        <v>2010</v>
      </c>
      <c r="C171" s="57">
        <v>2</v>
      </c>
      <c r="D171" s="81" t="str">
        <f t="shared" si="81"/>
        <v>MSH_Personal</v>
      </c>
      <c r="E171" s="68" t="s">
        <v>38</v>
      </c>
      <c r="F171" s="69" t="s">
        <v>13</v>
      </c>
      <c r="G171" s="84">
        <f t="shared" si="82"/>
        <v>61248</v>
      </c>
      <c r="H171" s="70">
        <v>15312</v>
      </c>
      <c r="I171" s="65">
        <v>786</v>
      </c>
      <c r="J171" s="66">
        <v>2412</v>
      </c>
      <c r="K171" s="66">
        <v>3170</v>
      </c>
      <c r="L171" s="66">
        <v>2650</v>
      </c>
      <c r="M171" s="67">
        <v>299</v>
      </c>
      <c r="N171" s="65">
        <v>9988974</v>
      </c>
      <c r="O171" s="66">
        <v>6971762</v>
      </c>
      <c r="P171" s="66">
        <v>2695745</v>
      </c>
      <c r="Q171" s="66">
        <v>8365763</v>
      </c>
      <c r="R171" s="67">
        <v>1441155</v>
      </c>
      <c r="S171" s="95">
        <f t="shared" si="56"/>
        <v>12708.618320610687</v>
      </c>
      <c r="T171" s="96">
        <f t="shared" si="57"/>
        <v>2890.4485903814261</v>
      </c>
      <c r="U171" s="96">
        <f t="shared" si="58"/>
        <v>850.39274447949526</v>
      </c>
      <c r="V171" s="96">
        <f t="shared" si="59"/>
        <v>3156.8916981132074</v>
      </c>
      <c r="W171" s="86">
        <f t="shared" si="60"/>
        <v>4819.9163879598664</v>
      </c>
      <c r="X171" s="99">
        <f t="shared" si="61"/>
        <v>1.2833072100313479E-2</v>
      </c>
      <c r="Y171" s="100">
        <f t="shared" si="62"/>
        <v>3.9380877742946706E-2</v>
      </c>
      <c r="Z171" s="100">
        <f t="shared" si="63"/>
        <v>5.1756792058516195E-2</v>
      </c>
      <c r="AA171" s="100">
        <f t="shared" si="64"/>
        <v>4.3266718913270635E-2</v>
      </c>
      <c r="AB171" s="101">
        <f t="shared" si="65"/>
        <v>4.8817920585161965E-3</v>
      </c>
      <c r="AC171" s="99">
        <f t="shared" si="66"/>
        <v>1.3892741957693295E-2</v>
      </c>
      <c r="AD171" s="100">
        <f t="shared" si="67"/>
        <v>4.1212046098853081E-2</v>
      </c>
      <c r="AE171" s="100">
        <f t="shared" si="68"/>
        <v>5.3842500076542336E-2</v>
      </c>
      <c r="AF171" s="100">
        <f t="shared" si="69"/>
        <v>4.5182219931009182E-2</v>
      </c>
      <c r="AG171" s="101">
        <f t="shared" si="70"/>
        <v>5.5379931369379815E-3</v>
      </c>
      <c r="AH171" s="95">
        <f t="shared" si="71"/>
        <v>163.09061520376176</v>
      </c>
      <c r="AI171" s="96">
        <f t="shared" si="72"/>
        <v>113.82840256008359</v>
      </c>
      <c r="AJ171" s="96">
        <f t="shared" si="73"/>
        <v>44.013600444096134</v>
      </c>
      <c r="AK171" s="96">
        <f t="shared" si="74"/>
        <v>136.58834574190178</v>
      </c>
      <c r="AL171" s="86">
        <f t="shared" si="75"/>
        <v>23.529829545454547</v>
      </c>
      <c r="AM171" s="95">
        <f t="shared" si="83"/>
        <v>163.63134817154167</v>
      </c>
      <c r="AN171" s="96">
        <f t="shared" si="76"/>
        <v>114.20580483952844</v>
      </c>
      <c r="AO171" s="96">
        <f t="shared" si="77"/>
        <v>44.15952916452607</v>
      </c>
      <c r="AP171" s="96">
        <f t="shared" si="78"/>
        <v>137.04120945490507</v>
      </c>
      <c r="AQ171" s="86">
        <f t="shared" si="79"/>
        <v>23.607843565731393</v>
      </c>
    </row>
    <row r="172" spans="1:43">
      <c r="A172" s="129" t="str">
        <f t="shared" si="80"/>
        <v>2010_2</v>
      </c>
      <c r="B172" s="57">
        <v>2010</v>
      </c>
      <c r="C172" s="57">
        <v>2</v>
      </c>
      <c r="D172" s="81" t="str">
        <f t="shared" si="81"/>
        <v>SMH_Personal</v>
      </c>
      <c r="E172" s="68" t="s">
        <v>39</v>
      </c>
      <c r="F172" s="69" t="s">
        <v>13</v>
      </c>
      <c r="G172" s="84">
        <f t="shared" si="82"/>
        <v>40672</v>
      </c>
      <c r="H172" s="70">
        <v>10168</v>
      </c>
      <c r="I172" s="65">
        <v>406</v>
      </c>
      <c r="J172" s="66">
        <v>1516</v>
      </c>
      <c r="K172" s="66">
        <v>2999</v>
      </c>
      <c r="L172" s="66">
        <v>2266</v>
      </c>
      <c r="M172" s="67">
        <v>390</v>
      </c>
      <c r="N172" s="65">
        <v>4846960</v>
      </c>
      <c r="O172" s="66">
        <v>4955752</v>
      </c>
      <c r="P172" s="66">
        <v>1882861</v>
      </c>
      <c r="Q172" s="66">
        <v>6916900</v>
      </c>
      <c r="R172" s="67">
        <v>948860</v>
      </c>
      <c r="S172" s="95">
        <f t="shared" si="56"/>
        <v>11938.32512315271</v>
      </c>
      <c r="T172" s="96">
        <f t="shared" si="57"/>
        <v>3268.9656992084433</v>
      </c>
      <c r="U172" s="96">
        <f t="shared" si="58"/>
        <v>627.8296098699567</v>
      </c>
      <c r="V172" s="96">
        <f t="shared" si="59"/>
        <v>3052.4713150926741</v>
      </c>
      <c r="W172" s="86">
        <f t="shared" si="60"/>
        <v>2432.9743589743589</v>
      </c>
      <c r="X172" s="99">
        <f t="shared" si="61"/>
        <v>9.9822974036191982E-3</v>
      </c>
      <c r="Y172" s="100">
        <f t="shared" si="62"/>
        <v>3.7273800157356415E-2</v>
      </c>
      <c r="Z172" s="100">
        <f t="shared" si="63"/>
        <v>7.3736231313926037E-2</v>
      </c>
      <c r="AA172" s="100">
        <f t="shared" si="64"/>
        <v>5.5714004720692371E-2</v>
      </c>
      <c r="AB172" s="101">
        <f t="shared" si="65"/>
        <v>9.5889063729346965E-3</v>
      </c>
      <c r="AC172" s="99">
        <f t="shared" si="66"/>
        <v>1.1130834135445107E-2</v>
      </c>
      <c r="AD172" s="100">
        <f t="shared" si="67"/>
        <v>3.9462374927026873E-2</v>
      </c>
      <c r="AE172" s="100">
        <f t="shared" si="68"/>
        <v>7.6755598725843061E-2</v>
      </c>
      <c r="AF172" s="100">
        <f t="shared" si="69"/>
        <v>5.836398181036706E-2</v>
      </c>
      <c r="AG172" s="101">
        <f t="shared" si="70"/>
        <v>1.0714807992348554E-2</v>
      </c>
      <c r="AH172" s="95">
        <f t="shared" si="71"/>
        <v>119.17191188040913</v>
      </c>
      <c r="AI172" s="96">
        <f t="shared" si="72"/>
        <v>121.84677419354838</v>
      </c>
      <c r="AJ172" s="96">
        <f t="shared" si="73"/>
        <v>46.293789339103071</v>
      </c>
      <c r="AK172" s="96">
        <f t="shared" si="74"/>
        <v>170.0654012588513</v>
      </c>
      <c r="AL172" s="86">
        <f t="shared" si="75"/>
        <v>23.329563335955939</v>
      </c>
      <c r="AM172" s="95">
        <f t="shared" si="83"/>
        <v>119.5670307626734</v>
      </c>
      <c r="AN172" s="96">
        <f t="shared" si="76"/>
        <v>122.25076168076076</v>
      </c>
      <c r="AO172" s="96">
        <f t="shared" si="77"/>
        <v>46.447278110163481</v>
      </c>
      <c r="AP172" s="96">
        <f t="shared" si="78"/>
        <v>170.62925938780919</v>
      </c>
      <c r="AQ172" s="86">
        <f t="shared" si="79"/>
        <v>23.406913366206915</v>
      </c>
    </row>
    <row r="173" spans="1:43">
      <c r="A173" s="129" t="str">
        <f t="shared" si="80"/>
        <v>2010_3</v>
      </c>
      <c r="B173" s="57">
        <v>2010</v>
      </c>
      <c r="C173" s="57">
        <v>3</v>
      </c>
      <c r="D173" s="81" t="str">
        <f t="shared" si="81"/>
        <v>SML_Personal</v>
      </c>
      <c r="E173" s="68" t="s">
        <v>12</v>
      </c>
      <c r="F173" s="69" t="s">
        <v>13</v>
      </c>
      <c r="G173" s="84">
        <f t="shared" si="82"/>
        <v>64300</v>
      </c>
      <c r="H173" s="70">
        <v>16075</v>
      </c>
      <c r="I173" s="65">
        <v>96</v>
      </c>
      <c r="J173" s="66">
        <v>1847</v>
      </c>
      <c r="K173" s="66">
        <v>2156</v>
      </c>
      <c r="L173" s="66">
        <v>2966</v>
      </c>
      <c r="M173" s="67">
        <v>381</v>
      </c>
      <c r="N173" s="65">
        <v>1601192</v>
      </c>
      <c r="O173" s="66">
        <v>2975527</v>
      </c>
      <c r="P173" s="66">
        <v>5234994</v>
      </c>
      <c r="Q173" s="66">
        <v>4375622</v>
      </c>
      <c r="R173" s="67">
        <v>1137412</v>
      </c>
      <c r="S173" s="95">
        <f t="shared" si="56"/>
        <v>16679.083333333332</v>
      </c>
      <c r="T173" s="96">
        <f t="shared" si="57"/>
        <v>1611.0054141851651</v>
      </c>
      <c r="U173" s="96">
        <f t="shared" si="58"/>
        <v>2428.1048237476807</v>
      </c>
      <c r="V173" s="96">
        <f t="shared" si="59"/>
        <v>1475.26028320971</v>
      </c>
      <c r="W173" s="86">
        <f t="shared" si="60"/>
        <v>2985.3333333333335</v>
      </c>
      <c r="X173" s="99">
        <f t="shared" si="61"/>
        <v>1.4930015552099534E-3</v>
      </c>
      <c r="Y173" s="100">
        <f t="shared" si="62"/>
        <v>2.8724727838258166E-2</v>
      </c>
      <c r="Z173" s="100">
        <f t="shared" si="63"/>
        <v>3.35303265940902E-2</v>
      </c>
      <c r="AA173" s="100">
        <f t="shared" si="64"/>
        <v>4.6127527216174184E-2</v>
      </c>
      <c r="AB173" s="101">
        <f t="shared" si="65"/>
        <v>5.9253499222395025E-3</v>
      </c>
      <c r="AC173" s="99">
        <f t="shared" si="66"/>
        <v>1.8477790977968313E-3</v>
      </c>
      <c r="AD173" s="100">
        <f t="shared" si="67"/>
        <v>3.0259519962215001E-2</v>
      </c>
      <c r="AE173" s="100">
        <f t="shared" si="68"/>
        <v>3.5184432993476525E-2</v>
      </c>
      <c r="AF173" s="100">
        <f t="shared" si="69"/>
        <v>4.8054944190570943E-2</v>
      </c>
      <c r="AG173" s="101">
        <f t="shared" si="70"/>
        <v>6.6305574433250499E-3</v>
      </c>
      <c r="AH173" s="95">
        <f t="shared" si="71"/>
        <v>24.901897356143078</v>
      </c>
      <c r="AI173" s="96">
        <f t="shared" si="72"/>
        <v>46.275692068429237</v>
      </c>
      <c r="AJ173" s="96">
        <f t="shared" si="73"/>
        <v>81.415147744945571</v>
      </c>
      <c r="AK173" s="96">
        <f t="shared" si="74"/>
        <v>68.050108864696739</v>
      </c>
      <c r="AL173" s="86">
        <f t="shared" si="75"/>
        <v>17.689144634525661</v>
      </c>
      <c r="AM173" s="95">
        <f t="shared" si="83"/>
        <v>24.984460518001995</v>
      </c>
      <c r="AN173" s="96">
        <f t="shared" si="76"/>
        <v>46.429120837319275</v>
      </c>
      <c r="AO173" s="96">
        <f t="shared" si="77"/>
        <v>81.685082679014968</v>
      </c>
      <c r="AP173" s="96">
        <f t="shared" si="78"/>
        <v>68.275731517957212</v>
      </c>
      <c r="AQ173" s="86">
        <f t="shared" si="79"/>
        <v>17.747793647920851</v>
      </c>
    </row>
    <row r="174" spans="1:43">
      <c r="A174" s="129" t="str">
        <f t="shared" si="80"/>
        <v>2010_3</v>
      </c>
      <c r="B174" s="57">
        <v>2010</v>
      </c>
      <c r="C174" s="57">
        <v>3</v>
      </c>
      <c r="D174" s="81" t="str">
        <f t="shared" si="81"/>
        <v>LSL_Personal</v>
      </c>
      <c r="E174" s="68" t="s">
        <v>14</v>
      </c>
      <c r="F174" s="69" t="s">
        <v>13</v>
      </c>
      <c r="G174" s="84">
        <f t="shared" si="82"/>
        <v>18692</v>
      </c>
      <c r="H174" s="70">
        <v>4673</v>
      </c>
      <c r="I174" s="65">
        <v>21</v>
      </c>
      <c r="J174" s="66">
        <v>355</v>
      </c>
      <c r="K174" s="66">
        <v>1978</v>
      </c>
      <c r="L174" s="66">
        <v>540</v>
      </c>
      <c r="M174" s="67">
        <v>67</v>
      </c>
      <c r="N174" s="65">
        <v>438403</v>
      </c>
      <c r="O174" s="66">
        <v>1060434</v>
      </c>
      <c r="P174" s="66">
        <v>5050562</v>
      </c>
      <c r="Q174" s="66">
        <v>1416535</v>
      </c>
      <c r="R174" s="67">
        <v>362447</v>
      </c>
      <c r="S174" s="95">
        <f t="shared" si="56"/>
        <v>20876.333333333332</v>
      </c>
      <c r="T174" s="96">
        <f t="shared" si="57"/>
        <v>2987.138028169014</v>
      </c>
      <c r="U174" s="96">
        <f t="shared" si="58"/>
        <v>2553.3680485338728</v>
      </c>
      <c r="V174" s="96">
        <f t="shared" si="59"/>
        <v>2623.212962962963</v>
      </c>
      <c r="W174" s="86">
        <f t="shared" si="60"/>
        <v>5409.6567164179105</v>
      </c>
      <c r="X174" s="99">
        <f t="shared" si="61"/>
        <v>1.1234752835437621E-3</v>
      </c>
      <c r="Y174" s="100">
        <f t="shared" si="62"/>
        <v>1.8992082174192168E-2</v>
      </c>
      <c r="Z174" s="100">
        <f t="shared" si="63"/>
        <v>0.1058206719452172</v>
      </c>
      <c r="AA174" s="100">
        <f t="shared" si="64"/>
        <v>2.8889364433982451E-2</v>
      </c>
      <c r="AB174" s="101">
        <f t="shared" si="65"/>
        <v>3.5844211427348599E-3</v>
      </c>
      <c r="AC174" s="99">
        <f t="shared" si="66"/>
        <v>1.6943827190997272E-3</v>
      </c>
      <c r="AD174" s="100">
        <f t="shared" si="67"/>
        <v>2.1318301082596736E-2</v>
      </c>
      <c r="AE174" s="100">
        <f t="shared" si="68"/>
        <v>0.11106301702328185</v>
      </c>
      <c r="AF174" s="100">
        <f t="shared" si="69"/>
        <v>3.1743873218480205E-2</v>
      </c>
      <c r="AG174" s="101">
        <f t="shared" si="70"/>
        <v>4.6029135706880005E-3</v>
      </c>
      <c r="AH174" s="95">
        <f t="shared" si="71"/>
        <v>23.454044511020758</v>
      </c>
      <c r="AI174" s="96">
        <f t="shared" si="72"/>
        <v>56.731970896640277</v>
      </c>
      <c r="AJ174" s="96">
        <f t="shared" si="73"/>
        <v>270.19912261930239</v>
      </c>
      <c r="AK174" s="96">
        <f t="shared" si="74"/>
        <v>75.782955274983948</v>
      </c>
      <c r="AL174" s="86">
        <f t="shared" si="75"/>
        <v>19.390487909265996</v>
      </c>
      <c r="AM174" s="95">
        <f t="shared" si="83"/>
        <v>23.531807263212485</v>
      </c>
      <c r="AN174" s="96">
        <f t="shared" si="76"/>
        <v>56.920067844785443</v>
      </c>
      <c r="AO174" s="96">
        <f t="shared" si="77"/>
        <v>271.09497780559207</v>
      </c>
      <c r="AP174" s="96">
        <f t="shared" si="78"/>
        <v>76.034216466572303</v>
      </c>
      <c r="AQ174" s="86">
        <f t="shared" si="79"/>
        <v>19.454777789224927</v>
      </c>
    </row>
    <row r="175" spans="1:43">
      <c r="A175" s="129" t="str">
        <f t="shared" si="80"/>
        <v>2010_3</v>
      </c>
      <c r="B175" s="57">
        <v>2010</v>
      </c>
      <c r="C175" s="57">
        <v>3</v>
      </c>
      <c r="D175" s="81" t="str">
        <f t="shared" si="81"/>
        <v>MYA_Personal</v>
      </c>
      <c r="E175" s="68" t="s">
        <v>15</v>
      </c>
      <c r="F175" s="69" t="s">
        <v>13</v>
      </c>
      <c r="G175" s="84">
        <f t="shared" si="82"/>
        <v>17916</v>
      </c>
      <c r="H175" s="70">
        <v>4479</v>
      </c>
      <c r="I175" s="65">
        <v>81</v>
      </c>
      <c r="J175" s="66">
        <v>524</v>
      </c>
      <c r="K175" s="66">
        <v>1231</v>
      </c>
      <c r="L175" s="66">
        <v>1395</v>
      </c>
      <c r="M175" s="67">
        <v>78</v>
      </c>
      <c r="N175" s="65">
        <v>936331</v>
      </c>
      <c r="O175" s="66">
        <v>1695053</v>
      </c>
      <c r="P175" s="66">
        <v>1573545</v>
      </c>
      <c r="Q175" s="66">
        <v>3689383</v>
      </c>
      <c r="R175" s="67">
        <v>413749</v>
      </c>
      <c r="S175" s="95">
        <f t="shared" si="56"/>
        <v>11559.641975308641</v>
      </c>
      <c r="T175" s="96">
        <f t="shared" si="57"/>
        <v>3234.8339694656488</v>
      </c>
      <c r="U175" s="96">
        <f t="shared" si="58"/>
        <v>1278.2656376929326</v>
      </c>
      <c r="V175" s="96">
        <f t="shared" si="59"/>
        <v>2644.7189964157706</v>
      </c>
      <c r="W175" s="86">
        <f t="shared" si="60"/>
        <v>5304.4743589743593</v>
      </c>
      <c r="X175" s="99">
        <f t="shared" si="61"/>
        <v>4.5210984594775622E-3</v>
      </c>
      <c r="Y175" s="100">
        <f t="shared" si="62"/>
        <v>2.9247599910694352E-2</v>
      </c>
      <c r="Z175" s="100">
        <f t="shared" si="63"/>
        <v>6.8709533377986159E-2</v>
      </c>
      <c r="AA175" s="100">
        <f t="shared" si="64"/>
        <v>7.7863362357669122E-2</v>
      </c>
      <c r="AB175" s="101">
        <f t="shared" si="65"/>
        <v>4.3536503683858007E-3</v>
      </c>
      <c r="AC175" s="99">
        <f t="shared" si="66"/>
        <v>5.6889117315233433E-3</v>
      </c>
      <c r="AD175" s="100">
        <f t="shared" si="67"/>
        <v>3.2180753112367573E-2</v>
      </c>
      <c r="AE175" s="100">
        <f t="shared" si="68"/>
        <v>7.3112916488588461E-2</v>
      </c>
      <c r="AF175" s="100">
        <f t="shared" si="69"/>
        <v>8.252780341855348E-2</v>
      </c>
      <c r="AG175" s="101">
        <f t="shared" si="70"/>
        <v>5.4997298081165104E-3</v>
      </c>
      <c r="AH175" s="95">
        <f t="shared" si="71"/>
        <v>52.262279526680061</v>
      </c>
      <c r="AI175" s="96">
        <f t="shared" si="72"/>
        <v>94.61112971645457</v>
      </c>
      <c r="AJ175" s="96">
        <f t="shared" si="73"/>
        <v>87.82903549899531</v>
      </c>
      <c r="AK175" s="96">
        <f t="shared" si="74"/>
        <v>205.92671355213218</v>
      </c>
      <c r="AL175" s="86">
        <f t="shared" si="75"/>
        <v>23.093826747041749</v>
      </c>
      <c r="AM175" s="95">
        <f t="shared" si="83"/>
        <v>52.435557047744645</v>
      </c>
      <c r="AN175" s="96">
        <f t="shared" si="76"/>
        <v>94.92481641689821</v>
      </c>
      <c r="AO175" s="96">
        <f t="shared" si="77"/>
        <v>88.120235915176735</v>
      </c>
      <c r="AP175" s="96">
        <f t="shared" si="78"/>
        <v>206.60947118858533</v>
      </c>
      <c r="AQ175" s="86">
        <f t="shared" si="79"/>
        <v>23.170395183911779</v>
      </c>
    </row>
    <row r="176" spans="1:43">
      <c r="A176" s="129" t="str">
        <f t="shared" si="80"/>
        <v>2010_3</v>
      </c>
      <c r="B176" s="57">
        <v>2010</v>
      </c>
      <c r="C176" s="57">
        <v>3</v>
      </c>
      <c r="D176" s="81" t="str">
        <f t="shared" si="81"/>
        <v>SMA_Personal</v>
      </c>
      <c r="E176" s="68" t="s">
        <v>16</v>
      </c>
      <c r="F176" s="69" t="s">
        <v>13</v>
      </c>
      <c r="G176" s="84">
        <f t="shared" si="82"/>
        <v>70384</v>
      </c>
      <c r="H176" s="70">
        <v>17596</v>
      </c>
      <c r="I176" s="65">
        <v>95</v>
      </c>
      <c r="J176" s="66">
        <v>1552</v>
      </c>
      <c r="K176" s="66">
        <v>3436</v>
      </c>
      <c r="L176" s="66">
        <v>2682</v>
      </c>
      <c r="M176" s="67">
        <v>771</v>
      </c>
      <c r="N176" s="65">
        <v>1906214</v>
      </c>
      <c r="O176" s="66">
        <v>5727892</v>
      </c>
      <c r="P176" s="66">
        <v>5164626</v>
      </c>
      <c r="Q176" s="66">
        <v>7976193</v>
      </c>
      <c r="R176" s="67">
        <v>4265724</v>
      </c>
      <c r="S176" s="95">
        <f t="shared" si="56"/>
        <v>20065.410526315791</v>
      </c>
      <c r="T176" s="96">
        <f t="shared" si="57"/>
        <v>3690.6520618556701</v>
      </c>
      <c r="U176" s="96">
        <f t="shared" si="58"/>
        <v>1503.092549476135</v>
      </c>
      <c r="V176" s="96">
        <f t="shared" si="59"/>
        <v>2973.9720357941833</v>
      </c>
      <c r="W176" s="86">
        <f t="shared" si="60"/>
        <v>5532.7159533073927</v>
      </c>
      <c r="X176" s="99">
        <f t="shared" si="61"/>
        <v>1.3497385769493068E-3</v>
      </c>
      <c r="Y176" s="100">
        <f t="shared" si="62"/>
        <v>2.2050466015003409E-2</v>
      </c>
      <c r="Z176" s="100">
        <f t="shared" si="63"/>
        <v>4.881791316208229E-2</v>
      </c>
      <c r="AA176" s="100">
        <f t="shared" si="64"/>
        <v>3.8105251193453059E-2</v>
      </c>
      <c r="AB176" s="101">
        <f t="shared" si="65"/>
        <v>1.0954194135030688E-2</v>
      </c>
      <c r="AC176" s="99">
        <f t="shared" si="66"/>
        <v>1.6721797474702114E-3</v>
      </c>
      <c r="AD176" s="100">
        <f t="shared" si="67"/>
        <v>2.3340158166421359E-2</v>
      </c>
      <c r="AE176" s="100">
        <f t="shared" si="68"/>
        <v>5.0710432759430726E-2</v>
      </c>
      <c r="AF176" s="100">
        <f t="shared" si="69"/>
        <v>3.978666705528295E-2</v>
      </c>
      <c r="AG176" s="101">
        <f t="shared" si="70"/>
        <v>1.1868343934293773E-2</v>
      </c>
      <c r="AH176" s="95">
        <f t="shared" si="71"/>
        <v>27.083058649693111</v>
      </c>
      <c r="AI176" s="96">
        <f t="shared" si="72"/>
        <v>81.380597863150712</v>
      </c>
      <c r="AJ176" s="96">
        <f t="shared" si="73"/>
        <v>73.377841554898836</v>
      </c>
      <c r="AK176" s="96">
        <f t="shared" si="74"/>
        <v>113.32395146624233</v>
      </c>
      <c r="AL176" s="86">
        <f t="shared" si="75"/>
        <v>60.606444646510568</v>
      </c>
      <c r="AM176" s="95">
        <f t="shared" si="83"/>
        <v>27.172853532506629</v>
      </c>
      <c r="AN176" s="96">
        <f t="shared" si="76"/>
        <v>81.65041824580895</v>
      </c>
      <c r="AO176" s="96">
        <f t="shared" si="77"/>
        <v>73.621128502977939</v>
      </c>
      <c r="AP176" s="96">
        <f t="shared" si="78"/>
        <v>113.69968121942482</v>
      </c>
      <c r="AQ176" s="86">
        <f t="shared" si="79"/>
        <v>60.807387555698526</v>
      </c>
    </row>
    <row r="177" spans="1:43">
      <c r="A177" s="129" t="str">
        <f t="shared" si="80"/>
        <v>2010_3</v>
      </c>
      <c r="B177" s="57">
        <v>2010</v>
      </c>
      <c r="C177" s="57">
        <v>3</v>
      </c>
      <c r="D177" s="81" t="str">
        <f t="shared" si="81"/>
        <v>MSL_Personal</v>
      </c>
      <c r="E177" s="68" t="s">
        <v>17</v>
      </c>
      <c r="F177" s="69" t="s">
        <v>13</v>
      </c>
      <c r="G177" s="84">
        <f t="shared" si="82"/>
        <v>58008</v>
      </c>
      <c r="H177" s="70">
        <v>14502</v>
      </c>
      <c r="I177" s="65">
        <v>139</v>
      </c>
      <c r="J177" s="66">
        <v>1183</v>
      </c>
      <c r="K177" s="66">
        <v>5469</v>
      </c>
      <c r="L177" s="66">
        <v>1775</v>
      </c>
      <c r="M177" s="67">
        <v>322</v>
      </c>
      <c r="N177" s="65">
        <v>3183715</v>
      </c>
      <c r="O177" s="66">
        <v>3564757</v>
      </c>
      <c r="P177" s="66">
        <v>21949820</v>
      </c>
      <c r="Q177" s="66">
        <v>5131308</v>
      </c>
      <c r="R177" s="67">
        <v>962448</v>
      </c>
      <c r="S177" s="95">
        <f t="shared" si="56"/>
        <v>22904.424460431655</v>
      </c>
      <c r="T177" s="96">
        <f t="shared" si="57"/>
        <v>3013.3195266272191</v>
      </c>
      <c r="U177" s="96">
        <f t="shared" si="58"/>
        <v>4013.4978972389836</v>
      </c>
      <c r="V177" s="96">
        <f t="shared" si="59"/>
        <v>2890.8777464788732</v>
      </c>
      <c r="W177" s="86">
        <f t="shared" si="60"/>
        <v>2988.9689440993789</v>
      </c>
      <c r="X177" s="99">
        <f t="shared" si="61"/>
        <v>2.3962212108674667E-3</v>
      </c>
      <c r="Y177" s="100">
        <f t="shared" si="62"/>
        <v>2.0393738794649015E-2</v>
      </c>
      <c r="Z177" s="100">
        <f t="shared" si="63"/>
        <v>9.4280099296648739E-2</v>
      </c>
      <c r="AA177" s="100">
        <f t="shared" si="64"/>
        <v>3.0599227692732038E-2</v>
      </c>
      <c r="AB177" s="101">
        <f t="shared" si="65"/>
        <v>5.5509584884843467E-3</v>
      </c>
      <c r="AC177" s="99">
        <f t="shared" si="66"/>
        <v>2.8692139476261193E-3</v>
      </c>
      <c r="AD177" s="100">
        <f t="shared" si="67"/>
        <v>2.1761109204207034E-2</v>
      </c>
      <c r="AE177" s="100">
        <f t="shared" si="68"/>
        <v>9.710705462450718E-2</v>
      </c>
      <c r="AF177" s="100">
        <f t="shared" si="69"/>
        <v>3.2265396072657826E-2</v>
      </c>
      <c r="AG177" s="101">
        <f t="shared" si="70"/>
        <v>6.2697240021485591E-3</v>
      </c>
      <c r="AH177" s="95">
        <f t="shared" si="71"/>
        <v>54.884067714797958</v>
      </c>
      <c r="AI177" s="96">
        <f t="shared" si="72"/>
        <v>61.452851330850919</v>
      </c>
      <c r="AJ177" s="96">
        <f t="shared" si="73"/>
        <v>378.39298027858229</v>
      </c>
      <c r="AK177" s="96">
        <f t="shared" si="74"/>
        <v>88.458626396359122</v>
      </c>
      <c r="AL177" s="86">
        <f t="shared" si="75"/>
        <v>16.591642532064544</v>
      </c>
      <c r="AM177" s="95">
        <f t="shared" si="83"/>
        <v>55.06603787158582</v>
      </c>
      <c r="AN177" s="96">
        <f t="shared" si="76"/>
        <v>61.656600532711209</v>
      </c>
      <c r="AO177" s="96">
        <f t="shared" si="77"/>
        <v>379.6475562022643</v>
      </c>
      <c r="AP177" s="96">
        <f t="shared" si="78"/>
        <v>88.751914244450674</v>
      </c>
      <c r="AQ177" s="86">
        <f t="shared" si="79"/>
        <v>16.646652736640068</v>
      </c>
    </row>
    <row r="178" spans="1:43">
      <c r="A178" s="129" t="str">
        <f t="shared" si="80"/>
        <v>2010_3</v>
      </c>
      <c r="B178" s="57">
        <v>2010</v>
      </c>
      <c r="C178" s="57">
        <v>3</v>
      </c>
      <c r="D178" s="81" t="str">
        <f t="shared" si="81"/>
        <v>LYL_Personal</v>
      </c>
      <c r="E178" s="68" t="s">
        <v>18</v>
      </c>
      <c r="F178" s="69" t="s">
        <v>13</v>
      </c>
      <c r="G178" s="84">
        <f t="shared" si="82"/>
        <v>13208</v>
      </c>
      <c r="H178" s="70">
        <v>3302</v>
      </c>
      <c r="I178" s="65">
        <v>65</v>
      </c>
      <c r="J178" s="66">
        <v>285</v>
      </c>
      <c r="K178" s="66">
        <v>946</v>
      </c>
      <c r="L178" s="66">
        <v>424</v>
      </c>
      <c r="M178" s="67">
        <v>99</v>
      </c>
      <c r="N178" s="65">
        <v>1245764</v>
      </c>
      <c r="O178" s="66">
        <v>881964</v>
      </c>
      <c r="P178" s="66">
        <v>1975783</v>
      </c>
      <c r="Q178" s="66">
        <v>1342703</v>
      </c>
      <c r="R178" s="67">
        <v>505173</v>
      </c>
      <c r="S178" s="95">
        <f t="shared" si="56"/>
        <v>19165.599999999999</v>
      </c>
      <c r="T178" s="96">
        <f t="shared" si="57"/>
        <v>3094.6105263157897</v>
      </c>
      <c r="U178" s="96">
        <f t="shared" si="58"/>
        <v>2088.5655391120508</v>
      </c>
      <c r="V178" s="96">
        <f t="shared" si="59"/>
        <v>3166.7523584905662</v>
      </c>
      <c r="W178" s="86">
        <f t="shared" si="60"/>
        <v>5102.757575757576</v>
      </c>
      <c r="X178" s="99">
        <f t="shared" si="61"/>
        <v>4.921259842519685E-3</v>
      </c>
      <c r="Y178" s="100">
        <f t="shared" si="62"/>
        <v>2.1577831617201695E-2</v>
      </c>
      <c r="Z178" s="100">
        <f t="shared" si="63"/>
        <v>7.1623258631132641E-2</v>
      </c>
      <c r="AA178" s="100">
        <f t="shared" si="64"/>
        <v>3.210175651120533E-2</v>
      </c>
      <c r="AB178" s="101">
        <f t="shared" si="65"/>
        <v>7.4954572986069053E-3</v>
      </c>
      <c r="AC178" s="99">
        <f t="shared" si="66"/>
        <v>6.3400045776915645E-3</v>
      </c>
      <c r="AD178" s="100">
        <f t="shared" si="67"/>
        <v>2.4523639587025522E-2</v>
      </c>
      <c r="AE178" s="100">
        <f t="shared" si="68"/>
        <v>7.6851150000094071E-2</v>
      </c>
      <c r="AF178" s="100">
        <f t="shared" si="69"/>
        <v>3.5675444561230688E-2</v>
      </c>
      <c r="AG178" s="101">
        <f t="shared" si="70"/>
        <v>9.244106563590258E-3</v>
      </c>
      <c r="AH178" s="95">
        <f t="shared" si="71"/>
        <v>94.318897637795274</v>
      </c>
      <c r="AI178" s="96">
        <f t="shared" si="72"/>
        <v>66.77498485766202</v>
      </c>
      <c r="AJ178" s="96">
        <f t="shared" si="73"/>
        <v>149.58986977589339</v>
      </c>
      <c r="AK178" s="96">
        <f t="shared" si="74"/>
        <v>101.65831314354936</v>
      </c>
      <c r="AL178" s="86">
        <f t="shared" si="75"/>
        <v>38.247501514233797</v>
      </c>
      <c r="AM178" s="95">
        <f t="shared" si="83"/>
        <v>94.631615431971824</v>
      </c>
      <c r="AN178" s="96">
        <f t="shared" si="76"/>
        <v>66.996379790107596</v>
      </c>
      <c r="AO178" s="96">
        <f t="shared" si="77"/>
        <v>150.08584052278567</v>
      </c>
      <c r="AP178" s="96">
        <f t="shared" si="78"/>
        <v>101.99536504133597</v>
      </c>
      <c r="AQ178" s="86">
        <f t="shared" si="79"/>
        <v>38.3743125203614</v>
      </c>
    </row>
    <row r="179" spans="1:43">
      <c r="A179" s="129" t="str">
        <f t="shared" si="80"/>
        <v>2010_3</v>
      </c>
      <c r="B179" s="57">
        <v>2010</v>
      </c>
      <c r="C179" s="57">
        <v>3</v>
      </c>
      <c r="D179" s="81" t="str">
        <f t="shared" si="81"/>
        <v>LSA_Personal</v>
      </c>
      <c r="E179" s="68" t="s">
        <v>19</v>
      </c>
      <c r="F179" s="69" t="s">
        <v>13</v>
      </c>
      <c r="G179" s="84">
        <f t="shared" si="82"/>
        <v>86596</v>
      </c>
      <c r="H179" s="70">
        <v>21649</v>
      </c>
      <c r="I179" s="65">
        <v>312</v>
      </c>
      <c r="J179" s="66">
        <v>2552</v>
      </c>
      <c r="K179" s="66">
        <v>2942</v>
      </c>
      <c r="L179" s="66">
        <v>3897</v>
      </c>
      <c r="M179" s="67">
        <v>643</v>
      </c>
      <c r="N179" s="65">
        <v>8467589</v>
      </c>
      <c r="O179" s="66">
        <v>6627821</v>
      </c>
      <c r="P179" s="66">
        <v>7155128</v>
      </c>
      <c r="Q179" s="66">
        <v>8923717</v>
      </c>
      <c r="R179" s="67">
        <v>5115578</v>
      </c>
      <c r="S179" s="95">
        <f t="shared" si="56"/>
        <v>27139.708333333332</v>
      </c>
      <c r="T179" s="96">
        <f t="shared" si="57"/>
        <v>2597.1085423197492</v>
      </c>
      <c r="U179" s="96">
        <f t="shared" si="58"/>
        <v>2432.0625424881032</v>
      </c>
      <c r="V179" s="96">
        <f t="shared" si="59"/>
        <v>2289.8940210418273</v>
      </c>
      <c r="W179" s="86">
        <f t="shared" si="60"/>
        <v>7955.7978227060657</v>
      </c>
      <c r="X179" s="99">
        <f t="shared" si="61"/>
        <v>3.6029377800360293E-3</v>
      </c>
      <c r="Y179" s="100">
        <f t="shared" si="62"/>
        <v>2.9470183380294702E-2</v>
      </c>
      <c r="Z179" s="100">
        <f t="shared" si="63"/>
        <v>3.3973855605339741E-2</v>
      </c>
      <c r="AA179" s="100">
        <f t="shared" si="64"/>
        <v>4.5002078617950018E-2</v>
      </c>
      <c r="AB179" s="101">
        <f t="shared" si="65"/>
        <v>7.4252852325742526E-3</v>
      </c>
      <c r="AC179" s="99">
        <f t="shared" si="66"/>
        <v>4.0773453447171754E-3</v>
      </c>
      <c r="AD179" s="100">
        <f t="shared" si="67"/>
        <v>3.0809252100912631E-2</v>
      </c>
      <c r="AE179" s="100">
        <f t="shared" si="68"/>
        <v>3.5408267452746292E-2</v>
      </c>
      <c r="AF179" s="100">
        <f t="shared" si="69"/>
        <v>4.6643516701128353E-2</v>
      </c>
      <c r="AG179" s="101">
        <f t="shared" si="70"/>
        <v>8.1050289143919721E-3</v>
      </c>
      <c r="AH179" s="95">
        <f t="shared" si="71"/>
        <v>97.78268049332533</v>
      </c>
      <c r="AI179" s="96">
        <f t="shared" si="72"/>
        <v>76.537265000692869</v>
      </c>
      <c r="AJ179" s="96">
        <f t="shared" si="73"/>
        <v>82.62654164164627</v>
      </c>
      <c r="AK179" s="96">
        <f t="shared" si="74"/>
        <v>103.049990761698</v>
      </c>
      <c r="AL179" s="86">
        <f t="shared" si="75"/>
        <v>59.074068086285742</v>
      </c>
      <c r="AM179" s="95">
        <f t="shared" si="83"/>
        <v>98.106882587692141</v>
      </c>
      <c r="AN179" s="96">
        <f t="shared" si="76"/>
        <v>76.791027134080352</v>
      </c>
      <c r="AO179" s="96">
        <f t="shared" si="77"/>
        <v>82.900492996992242</v>
      </c>
      <c r="AP179" s="96">
        <f t="shared" si="78"/>
        <v>103.39165681810871</v>
      </c>
      <c r="AQ179" s="86">
        <f t="shared" si="79"/>
        <v>59.269930344302374</v>
      </c>
    </row>
    <row r="180" spans="1:43">
      <c r="A180" s="129" t="str">
        <f t="shared" si="80"/>
        <v>2010_3</v>
      </c>
      <c r="B180" s="57">
        <v>2010</v>
      </c>
      <c r="C180" s="57">
        <v>3</v>
      </c>
      <c r="D180" s="81" t="str">
        <f t="shared" si="81"/>
        <v>LMA_Personal</v>
      </c>
      <c r="E180" s="68" t="s">
        <v>20</v>
      </c>
      <c r="F180" s="69" t="s">
        <v>13</v>
      </c>
      <c r="G180" s="84">
        <f t="shared" si="82"/>
        <v>106372</v>
      </c>
      <c r="H180" s="70">
        <v>26593</v>
      </c>
      <c r="I180" s="65">
        <v>774</v>
      </c>
      <c r="J180" s="66">
        <v>2306</v>
      </c>
      <c r="K180" s="66">
        <v>6877</v>
      </c>
      <c r="L180" s="66">
        <v>4292</v>
      </c>
      <c r="M180" s="67">
        <v>463</v>
      </c>
      <c r="N180" s="65">
        <v>13437208</v>
      </c>
      <c r="O180" s="66">
        <v>5471944</v>
      </c>
      <c r="P180" s="66">
        <v>10784198</v>
      </c>
      <c r="Q180" s="66">
        <v>11873849</v>
      </c>
      <c r="R180" s="67">
        <v>2472979</v>
      </c>
      <c r="S180" s="95">
        <f t="shared" si="56"/>
        <v>17360.7338501292</v>
      </c>
      <c r="T180" s="96">
        <f t="shared" si="57"/>
        <v>2372.9158716392021</v>
      </c>
      <c r="U180" s="96">
        <f t="shared" si="58"/>
        <v>1568.1544278028209</v>
      </c>
      <c r="V180" s="96">
        <f t="shared" si="59"/>
        <v>2766.5072227399814</v>
      </c>
      <c r="W180" s="86">
        <f t="shared" si="60"/>
        <v>5341.2073434125268</v>
      </c>
      <c r="X180" s="99">
        <f t="shared" si="61"/>
        <v>7.2763509194148836E-3</v>
      </c>
      <c r="Y180" s="100">
        <f t="shared" si="62"/>
        <v>2.1678637235362688E-2</v>
      </c>
      <c r="Z180" s="100">
        <f t="shared" si="63"/>
        <v>6.4650471928703046E-2</v>
      </c>
      <c r="AA180" s="100">
        <f t="shared" si="64"/>
        <v>4.0348964013086151E-2</v>
      </c>
      <c r="AB180" s="101">
        <f t="shared" si="65"/>
        <v>4.3526491933967588E-3</v>
      </c>
      <c r="AC180" s="99">
        <f t="shared" si="66"/>
        <v>7.8835250511520485E-3</v>
      </c>
      <c r="AD180" s="100">
        <f t="shared" si="67"/>
        <v>2.2719034055333046E-2</v>
      </c>
      <c r="AE180" s="100">
        <f t="shared" si="68"/>
        <v>6.6407242606473418E-2</v>
      </c>
      <c r="AF180" s="100">
        <f t="shared" si="69"/>
        <v>4.1754736764616981E-2</v>
      </c>
      <c r="AG180" s="101">
        <f t="shared" si="70"/>
        <v>4.8229458192400095E-3</v>
      </c>
      <c r="AH180" s="95">
        <f t="shared" si="71"/>
        <v>126.32279171210469</v>
      </c>
      <c r="AI180" s="96">
        <f t="shared" si="72"/>
        <v>51.441582371300719</v>
      </c>
      <c r="AJ180" s="96">
        <f t="shared" si="73"/>
        <v>101.38192381453766</v>
      </c>
      <c r="AK180" s="96">
        <f t="shared" si="74"/>
        <v>111.62570037227842</v>
      </c>
      <c r="AL180" s="86">
        <f t="shared" si="75"/>
        <v>23.24840183506938</v>
      </c>
      <c r="AM180" s="95">
        <f t="shared" si="83"/>
        <v>126.74161960097733</v>
      </c>
      <c r="AN180" s="96">
        <f t="shared" si="76"/>
        <v>51.612138840587292</v>
      </c>
      <c r="AO180" s="96">
        <f t="shared" si="77"/>
        <v>101.71805933327968</v>
      </c>
      <c r="AP180" s="96">
        <f t="shared" si="78"/>
        <v>111.99579951113691</v>
      </c>
      <c r="AQ180" s="86">
        <f t="shared" si="79"/>
        <v>23.325482771361827</v>
      </c>
    </row>
    <row r="181" spans="1:43">
      <c r="A181" s="129" t="str">
        <f t="shared" si="80"/>
        <v>2010_3</v>
      </c>
      <c r="B181" s="57">
        <v>2010</v>
      </c>
      <c r="C181" s="57">
        <v>3</v>
      </c>
      <c r="D181" s="81" t="str">
        <f t="shared" si="81"/>
        <v>SYL_Personal</v>
      </c>
      <c r="E181" s="68" t="s">
        <v>21</v>
      </c>
      <c r="F181" s="69" t="s">
        <v>13</v>
      </c>
      <c r="G181" s="84">
        <f t="shared" si="82"/>
        <v>10728</v>
      </c>
      <c r="H181" s="70">
        <v>2682</v>
      </c>
      <c r="I181" s="65">
        <v>90</v>
      </c>
      <c r="J181" s="66">
        <v>254</v>
      </c>
      <c r="K181" s="66">
        <v>744</v>
      </c>
      <c r="L181" s="66">
        <v>327</v>
      </c>
      <c r="M181" s="67">
        <v>116</v>
      </c>
      <c r="N181" s="65">
        <v>1130858</v>
      </c>
      <c r="O181" s="66">
        <v>703825</v>
      </c>
      <c r="P181" s="66">
        <v>1190898</v>
      </c>
      <c r="Q181" s="66">
        <v>864314</v>
      </c>
      <c r="R181" s="67">
        <v>446479</v>
      </c>
      <c r="S181" s="95">
        <f t="shared" si="56"/>
        <v>12565.088888888889</v>
      </c>
      <c r="T181" s="96">
        <f t="shared" si="57"/>
        <v>2770.964566929134</v>
      </c>
      <c r="U181" s="96">
        <f t="shared" si="58"/>
        <v>1600.6693548387098</v>
      </c>
      <c r="V181" s="96">
        <f t="shared" si="59"/>
        <v>2643.1620795107033</v>
      </c>
      <c r="W181" s="86">
        <f t="shared" si="60"/>
        <v>3848.9568965517242</v>
      </c>
      <c r="X181" s="99">
        <f t="shared" si="61"/>
        <v>8.389261744966443E-3</v>
      </c>
      <c r="Y181" s="100">
        <f t="shared" si="62"/>
        <v>2.3676360924683074E-2</v>
      </c>
      <c r="Z181" s="100">
        <f t="shared" si="63"/>
        <v>6.9351230425055935E-2</v>
      </c>
      <c r="AA181" s="100">
        <f t="shared" si="64"/>
        <v>3.0480984340044742E-2</v>
      </c>
      <c r="AB181" s="101">
        <f t="shared" si="65"/>
        <v>1.0812826249067859E-2</v>
      </c>
      <c r="AC181" s="99">
        <f t="shared" si="66"/>
        <v>1.0441033379565628E-2</v>
      </c>
      <c r="AD181" s="100">
        <f t="shared" si="67"/>
        <v>2.7096556311348195E-2</v>
      </c>
      <c r="AE181" s="100">
        <f t="shared" si="68"/>
        <v>7.506623428034967E-2</v>
      </c>
      <c r="AF181" s="100">
        <f t="shared" si="69"/>
        <v>3.4348118137146763E-2</v>
      </c>
      <c r="AG181" s="101">
        <f t="shared" si="70"/>
        <v>1.3139338742399205E-2</v>
      </c>
      <c r="AH181" s="95">
        <f t="shared" si="71"/>
        <v>105.41181953765846</v>
      </c>
      <c r="AI181" s="96">
        <f t="shared" si="72"/>
        <v>65.606357196122303</v>
      </c>
      <c r="AJ181" s="96">
        <f t="shared" si="73"/>
        <v>111.00838926174497</v>
      </c>
      <c r="AK181" s="96">
        <f t="shared" si="74"/>
        <v>80.566181953765849</v>
      </c>
      <c r="AL181" s="86">
        <f t="shared" si="75"/>
        <v>41.618102162565251</v>
      </c>
      <c r="AM181" s="95">
        <f t="shared" si="83"/>
        <v>105.76131632474498</v>
      </c>
      <c r="AN181" s="96">
        <f t="shared" si="76"/>
        <v>65.823877500325992</v>
      </c>
      <c r="AO181" s="96">
        <f t="shared" si="77"/>
        <v>111.37644168278082</v>
      </c>
      <c r="AP181" s="96">
        <f t="shared" si="78"/>
        <v>80.833302110349521</v>
      </c>
      <c r="AQ181" s="86">
        <f t="shared" si="79"/>
        <v>41.756088519828147</v>
      </c>
    </row>
    <row r="182" spans="1:43">
      <c r="A182" s="129" t="str">
        <f t="shared" si="80"/>
        <v>2010_3</v>
      </c>
      <c r="B182" s="57">
        <v>2010</v>
      </c>
      <c r="C182" s="57">
        <v>3</v>
      </c>
      <c r="D182" s="81" t="str">
        <f t="shared" si="81"/>
        <v>MYL_Personal</v>
      </c>
      <c r="E182" s="68" t="s">
        <v>22</v>
      </c>
      <c r="F182" s="69" t="s">
        <v>13</v>
      </c>
      <c r="G182" s="84">
        <f t="shared" si="82"/>
        <v>10712</v>
      </c>
      <c r="H182" s="70">
        <v>2678</v>
      </c>
      <c r="I182" s="65">
        <v>85</v>
      </c>
      <c r="J182" s="66">
        <v>267</v>
      </c>
      <c r="K182" s="66">
        <v>942</v>
      </c>
      <c r="L182" s="66">
        <v>362</v>
      </c>
      <c r="M182" s="67">
        <v>70</v>
      </c>
      <c r="N182" s="65">
        <v>1221335</v>
      </c>
      <c r="O182" s="66">
        <v>779631</v>
      </c>
      <c r="P182" s="66">
        <v>1008167</v>
      </c>
      <c r="Q182" s="66">
        <v>1002230</v>
      </c>
      <c r="R182" s="67">
        <v>305115</v>
      </c>
      <c r="S182" s="95">
        <f t="shared" si="56"/>
        <v>14368.64705882353</v>
      </c>
      <c r="T182" s="96">
        <f t="shared" si="57"/>
        <v>2919.9662921348313</v>
      </c>
      <c r="U182" s="96">
        <f t="shared" si="58"/>
        <v>1070.2409766454352</v>
      </c>
      <c r="V182" s="96">
        <f t="shared" si="59"/>
        <v>2768.5911602209944</v>
      </c>
      <c r="W182" s="86">
        <f t="shared" si="60"/>
        <v>4358.7857142857147</v>
      </c>
      <c r="X182" s="99">
        <f t="shared" si="61"/>
        <v>7.9350261389096333E-3</v>
      </c>
      <c r="Y182" s="100">
        <f t="shared" si="62"/>
        <v>2.4925317401045557E-2</v>
      </c>
      <c r="Z182" s="100">
        <f t="shared" si="63"/>
        <v>8.7938760268857358E-2</v>
      </c>
      <c r="AA182" s="100">
        <f t="shared" si="64"/>
        <v>3.3793876026885737E-2</v>
      </c>
      <c r="AB182" s="101">
        <f t="shared" si="65"/>
        <v>6.5347274085138162E-3</v>
      </c>
      <c r="AC182" s="99">
        <f t="shared" si="66"/>
        <v>9.9324253691274855E-3</v>
      </c>
      <c r="AD182" s="100">
        <f t="shared" si="67"/>
        <v>2.8434936039979892E-2</v>
      </c>
      <c r="AE182" s="100">
        <f t="shared" si="68"/>
        <v>9.4314385905496595E-2</v>
      </c>
      <c r="AF182" s="100">
        <f t="shared" si="69"/>
        <v>3.786181599413016E-2</v>
      </c>
      <c r="AG182" s="101">
        <f t="shared" si="70"/>
        <v>8.3486164720435636E-3</v>
      </c>
      <c r="AH182" s="95">
        <f t="shared" si="71"/>
        <v>114.01558999253174</v>
      </c>
      <c r="AI182" s="96">
        <f t="shared" si="72"/>
        <v>72.781086631814787</v>
      </c>
      <c r="AJ182" s="96">
        <f t="shared" si="73"/>
        <v>94.115664675130688</v>
      </c>
      <c r="AK182" s="96">
        <f t="shared" si="74"/>
        <v>93.561426437640023</v>
      </c>
      <c r="AL182" s="86">
        <f t="shared" si="75"/>
        <v>28.48347647498133</v>
      </c>
      <c r="AM182" s="95">
        <f t="shared" si="83"/>
        <v>114.39361289883334</v>
      </c>
      <c r="AN182" s="96">
        <f t="shared" si="76"/>
        <v>73.022395016871158</v>
      </c>
      <c r="AO182" s="96">
        <f t="shared" si="77"/>
        <v>94.427708642901493</v>
      </c>
      <c r="AP182" s="96">
        <f t="shared" si="78"/>
        <v>93.871632808031976</v>
      </c>
      <c r="AQ182" s="86">
        <f t="shared" si="79"/>
        <v>28.577914494899051</v>
      </c>
    </row>
    <row r="183" spans="1:43">
      <c r="A183" s="129" t="str">
        <f t="shared" si="80"/>
        <v>2010_3</v>
      </c>
      <c r="B183" s="57">
        <v>2010</v>
      </c>
      <c r="C183" s="57">
        <v>3</v>
      </c>
      <c r="D183" s="81" t="str">
        <f t="shared" si="81"/>
        <v>MYH_Personal</v>
      </c>
      <c r="E183" s="68" t="s">
        <v>23</v>
      </c>
      <c r="F183" s="69" t="s">
        <v>13</v>
      </c>
      <c r="G183" s="84">
        <f t="shared" si="82"/>
        <v>28592</v>
      </c>
      <c r="H183" s="70">
        <v>7148</v>
      </c>
      <c r="I183" s="65">
        <v>208</v>
      </c>
      <c r="J183" s="66">
        <v>763</v>
      </c>
      <c r="K183" s="66">
        <v>2322</v>
      </c>
      <c r="L183" s="66">
        <v>1396</v>
      </c>
      <c r="M183" s="67">
        <v>142</v>
      </c>
      <c r="N183" s="65">
        <v>4568446</v>
      </c>
      <c r="O183" s="66">
        <v>3294760</v>
      </c>
      <c r="P183" s="66">
        <v>3428973</v>
      </c>
      <c r="Q183" s="66">
        <v>3878799</v>
      </c>
      <c r="R183" s="67">
        <v>796257</v>
      </c>
      <c r="S183" s="95">
        <f t="shared" si="56"/>
        <v>21963.682692307691</v>
      </c>
      <c r="T183" s="96">
        <f t="shared" si="57"/>
        <v>4318.1651376146792</v>
      </c>
      <c r="U183" s="96">
        <f t="shared" si="58"/>
        <v>1476.7325581395348</v>
      </c>
      <c r="V183" s="96">
        <f t="shared" si="59"/>
        <v>2778.5093123209167</v>
      </c>
      <c r="W183" s="86">
        <f t="shared" si="60"/>
        <v>5607.4436619718308</v>
      </c>
      <c r="X183" s="99">
        <f t="shared" si="61"/>
        <v>7.2747621712367094E-3</v>
      </c>
      <c r="Y183" s="100">
        <f t="shared" si="62"/>
        <v>2.6685786233911584E-2</v>
      </c>
      <c r="Z183" s="100">
        <f t="shared" si="63"/>
        <v>8.1211527700055963E-2</v>
      </c>
      <c r="AA183" s="100">
        <f t="shared" si="64"/>
        <v>4.8824846110800221E-2</v>
      </c>
      <c r="AB183" s="101">
        <f t="shared" si="65"/>
        <v>4.9664241745942918E-3</v>
      </c>
      <c r="AC183" s="99">
        <f t="shared" si="66"/>
        <v>8.4457640310797132E-3</v>
      </c>
      <c r="AD183" s="100">
        <f t="shared" si="67"/>
        <v>2.8906538876936911E-2</v>
      </c>
      <c r="AE183" s="100">
        <f t="shared" si="68"/>
        <v>8.4975533312961454E-2</v>
      </c>
      <c r="AF183" s="100">
        <f t="shared" si="69"/>
        <v>5.179435304450615E-2</v>
      </c>
      <c r="AG183" s="101">
        <f t="shared" si="70"/>
        <v>5.935090998726281E-3</v>
      </c>
      <c r="AH183" s="95">
        <f t="shared" si="71"/>
        <v>159.78056799104644</v>
      </c>
      <c r="AI183" s="96">
        <f t="shared" si="72"/>
        <v>115.23363178511472</v>
      </c>
      <c r="AJ183" s="96">
        <f t="shared" si="73"/>
        <v>119.92770705092333</v>
      </c>
      <c r="AK183" s="96">
        <f t="shared" si="74"/>
        <v>135.66028959149412</v>
      </c>
      <c r="AL183" s="86">
        <f t="shared" si="75"/>
        <v>27.848943760492446</v>
      </c>
      <c r="AM183" s="95">
        <f t="shared" si="83"/>
        <v>160.31032637484685</v>
      </c>
      <c r="AN183" s="96">
        <f t="shared" si="76"/>
        <v>115.61569315403761</v>
      </c>
      <c r="AO183" s="96">
        <f t="shared" si="77"/>
        <v>120.32533180003392</v>
      </c>
      <c r="AP183" s="96">
        <f t="shared" si="78"/>
        <v>136.11007629999997</v>
      </c>
      <c r="AQ183" s="86">
        <f t="shared" si="79"/>
        <v>27.941277963722552</v>
      </c>
    </row>
    <row r="184" spans="1:43">
      <c r="A184" s="129" t="str">
        <f t="shared" si="80"/>
        <v>2010_3</v>
      </c>
      <c r="B184" s="57">
        <v>2010</v>
      </c>
      <c r="C184" s="57">
        <v>3</v>
      </c>
      <c r="D184" s="81" t="str">
        <f t="shared" si="81"/>
        <v>LML_Personal</v>
      </c>
      <c r="E184" s="68" t="s">
        <v>24</v>
      </c>
      <c r="F184" s="69" t="s">
        <v>13</v>
      </c>
      <c r="G184" s="84">
        <f t="shared" si="82"/>
        <v>81220</v>
      </c>
      <c r="H184" s="70">
        <v>20305</v>
      </c>
      <c r="I184" s="65">
        <v>146</v>
      </c>
      <c r="J184" s="66">
        <v>1633</v>
      </c>
      <c r="K184" s="66">
        <v>9972</v>
      </c>
      <c r="L184" s="66">
        <v>2284</v>
      </c>
      <c r="M184" s="67">
        <v>579</v>
      </c>
      <c r="N184" s="65">
        <v>2392346</v>
      </c>
      <c r="O184" s="66">
        <v>3099069</v>
      </c>
      <c r="P184" s="66">
        <v>19380599</v>
      </c>
      <c r="Q184" s="66">
        <v>4135841</v>
      </c>
      <c r="R184" s="67">
        <v>2843225</v>
      </c>
      <c r="S184" s="95">
        <f t="shared" si="56"/>
        <v>16385.931506849316</v>
      </c>
      <c r="T184" s="96">
        <f t="shared" si="57"/>
        <v>1897.7764849969381</v>
      </c>
      <c r="U184" s="96">
        <f t="shared" si="58"/>
        <v>1943.5017047733654</v>
      </c>
      <c r="V184" s="96">
        <f t="shared" si="59"/>
        <v>1810.7885288966725</v>
      </c>
      <c r="W184" s="86">
        <f t="shared" si="60"/>
        <v>4910.5785837651119</v>
      </c>
      <c r="X184" s="99">
        <f t="shared" si="61"/>
        <v>1.7975868012804729E-3</v>
      </c>
      <c r="Y184" s="100">
        <f t="shared" si="62"/>
        <v>2.0105885249938438E-2</v>
      </c>
      <c r="Z184" s="100">
        <f t="shared" si="63"/>
        <v>0.12277764097512928</v>
      </c>
      <c r="AA184" s="100">
        <f t="shared" si="64"/>
        <v>2.8121152425510956E-2</v>
      </c>
      <c r="AB184" s="101">
        <f t="shared" si="65"/>
        <v>7.1287860132972173E-3</v>
      </c>
      <c r="AC184" s="99">
        <f t="shared" si="66"/>
        <v>2.1439076774096809E-3</v>
      </c>
      <c r="AD184" s="100">
        <f t="shared" si="67"/>
        <v>2.1253445781228095E-2</v>
      </c>
      <c r="AE184" s="100">
        <f t="shared" si="68"/>
        <v>0.12546075368860507</v>
      </c>
      <c r="AF184" s="100">
        <f t="shared" si="69"/>
        <v>2.9472748901215533E-2</v>
      </c>
      <c r="AG184" s="101">
        <f t="shared" si="70"/>
        <v>7.8166121546514519E-3</v>
      </c>
      <c r="AH184" s="95">
        <f t="shared" si="71"/>
        <v>29.455134203398178</v>
      </c>
      <c r="AI184" s="96">
        <f t="shared" si="72"/>
        <v>38.156476237379955</v>
      </c>
      <c r="AJ184" s="96">
        <f t="shared" si="73"/>
        <v>238.61855454321596</v>
      </c>
      <c r="AK184" s="96">
        <f t="shared" si="74"/>
        <v>50.921460231470078</v>
      </c>
      <c r="AL184" s="86">
        <f t="shared" si="75"/>
        <v>35.006463925141588</v>
      </c>
      <c r="AM184" s="95">
        <f t="shared" si="83"/>
        <v>29.552793790458171</v>
      </c>
      <c r="AN184" s="96">
        <f t="shared" si="76"/>
        <v>38.282985445834932</v>
      </c>
      <c r="AO184" s="96">
        <f t="shared" si="77"/>
        <v>239.4097031878164</v>
      </c>
      <c r="AP184" s="96">
        <f t="shared" si="78"/>
        <v>51.090292216561608</v>
      </c>
      <c r="AQ184" s="86">
        <f t="shared" si="79"/>
        <v>35.122529151249623</v>
      </c>
    </row>
    <row r="185" spans="1:43">
      <c r="A185" s="129" t="str">
        <f t="shared" si="80"/>
        <v>2010_3</v>
      </c>
      <c r="B185" s="57">
        <v>2010</v>
      </c>
      <c r="C185" s="57">
        <v>3</v>
      </c>
      <c r="D185" s="81" t="str">
        <f t="shared" si="81"/>
        <v>MSA_Personal</v>
      </c>
      <c r="E185" s="68" t="s">
        <v>25</v>
      </c>
      <c r="F185" s="69" t="s">
        <v>13</v>
      </c>
      <c r="G185" s="84">
        <f t="shared" si="82"/>
        <v>88332</v>
      </c>
      <c r="H185" s="70">
        <v>22083</v>
      </c>
      <c r="I185" s="65">
        <v>298</v>
      </c>
      <c r="J185" s="66">
        <v>2319</v>
      </c>
      <c r="K185" s="66">
        <v>6088</v>
      </c>
      <c r="L185" s="66">
        <v>3942</v>
      </c>
      <c r="M185" s="67">
        <v>709</v>
      </c>
      <c r="N185" s="65">
        <v>6349697</v>
      </c>
      <c r="O185" s="66">
        <v>6875767</v>
      </c>
      <c r="P185" s="66">
        <v>11764860</v>
      </c>
      <c r="Q185" s="66">
        <v>10315677</v>
      </c>
      <c r="R185" s="67">
        <v>2753447</v>
      </c>
      <c r="S185" s="95">
        <f t="shared" si="56"/>
        <v>21307.708053691276</v>
      </c>
      <c r="T185" s="96">
        <f t="shared" si="57"/>
        <v>2964.9706770159551</v>
      </c>
      <c r="U185" s="96">
        <f t="shared" si="58"/>
        <v>1932.4671484888304</v>
      </c>
      <c r="V185" s="96">
        <f t="shared" si="59"/>
        <v>2616.8637747336379</v>
      </c>
      <c r="W185" s="86">
        <f t="shared" si="60"/>
        <v>3883.5641748942171</v>
      </c>
      <c r="X185" s="99">
        <f t="shared" si="61"/>
        <v>3.3736358284653352E-3</v>
      </c>
      <c r="Y185" s="100">
        <f t="shared" si="62"/>
        <v>2.625322646379568E-2</v>
      </c>
      <c r="Z185" s="100">
        <f t="shared" si="63"/>
        <v>6.8921795045962964E-2</v>
      </c>
      <c r="AA185" s="100">
        <f t="shared" si="64"/>
        <v>4.4627088710772991E-2</v>
      </c>
      <c r="AB185" s="101">
        <f t="shared" si="65"/>
        <v>8.0265362496037673E-3</v>
      </c>
      <c r="AC185" s="99">
        <f t="shared" si="66"/>
        <v>3.828217765677253E-3</v>
      </c>
      <c r="AD185" s="100">
        <f t="shared" si="67"/>
        <v>2.7506688680243047E-2</v>
      </c>
      <c r="AE185" s="100">
        <f t="shared" si="68"/>
        <v>7.0907744814217064E-2</v>
      </c>
      <c r="AF185" s="100">
        <f t="shared" si="69"/>
        <v>4.6245849323747694E-2</v>
      </c>
      <c r="AG185" s="101">
        <f t="shared" si="70"/>
        <v>8.7260737519948475E-3</v>
      </c>
      <c r="AH185" s="95">
        <f t="shared" si="71"/>
        <v>71.884447312412263</v>
      </c>
      <c r="AI185" s="96">
        <f t="shared" si="72"/>
        <v>77.840046642213466</v>
      </c>
      <c r="AJ185" s="96">
        <f t="shared" si="73"/>
        <v>133.18910474120364</v>
      </c>
      <c r="AK185" s="96">
        <f t="shared" si="74"/>
        <v>116.78301181904632</v>
      </c>
      <c r="AL185" s="86">
        <f t="shared" si="75"/>
        <v>31.171568627450981</v>
      </c>
      <c r="AM185" s="95">
        <f t="shared" si="83"/>
        <v>72.122782856636533</v>
      </c>
      <c r="AN185" s="96">
        <f t="shared" si="76"/>
        <v>78.098128196326101</v>
      </c>
      <c r="AO185" s="96">
        <f t="shared" si="77"/>
        <v>133.63069814492391</v>
      </c>
      <c r="AP185" s="96">
        <f t="shared" si="78"/>
        <v>117.17021021478659</v>
      </c>
      <c r="AQ185" s="86">
        <f t="shared" si="79"/>
        <v>31.274919116338513</v>
      </c>
    </row>
    <row r="186" spans="1:43">
      <c r="A186" s="129" t="str">
        <f t="shared" si="80"/>
        <v>2010_3</v>
      </c>
      <c r="B186" s="57">
        <v>2010</v>
      </c>
      <c r="C186" s="57">
        <v>3</v>
      </c>
      <c r="D186" s="81" t="str">
        <f t="shared" si="81"/>
        <v>LYA_Personal</v>
      </c>
      <c r="E186" s="68" t="s">
        <v>26</v>
      </c>
      <c r="F186" s="69" t="s">
        <v>13</v>
      </c>
      <c r="G186" s="84">
        <f t="shared" si="82"/>
        <v>22212</v>
      </c>
      <c r="H186" s="70">
        <v>5553</v>
      </c>
      <c r="I186" s="65">
        <v>157</v>
      </c>
      <c r="J186" s="66">
        <v>605</v>
      </c>
      <c r="K186" s="66">
        <v>1676</v>
      </c>
      <c r="L186" s="66">
        <v>821</v>
      </c>
      <c r="M186" s="67">
        <v>187</v>
      </c>
      <c r="N186" s="65">
        <v>2906980</v>
      </c>
      <c r="O186" s="66">
        <v>1777870</v>
      </c>
      <c r="P186" s="66">
        <v>2944040</v>
      </c>
      <c r="Q186" s="66">
        <v>2424451</v>
      </c>
      <c r="R186" s="67">
        <v>1428989</v>
      </c>
      <c r="S186" s="95">
        <f t="shared" si="56"/>
        <v>18515.79617834395</v>
      </c>
      <c r="T186" s="96">
        <f t="shared" si="57"/>
        <v>2938.6280991735539</v>
      </c>
      <c r="U186" s="96">
        <f t="shared" si="58"/>
        <v>1756.5871121718378</v>
      </c>
      <c r="V186" s="96">
        <f t="shared" si="59"/>
        <v>2953.0462850182703</v>
      </c>
      <c r="W186" s="86">
        <f t="shared" si="60"/>
        <v>7641.6524064171126</v>
      </c>
      <c r="X186" s="99">
        <f t="shared" si="61"/>
        <v>7.0682513956419951E-3</v>
      </c>
      <c r="Y186" s="100">
        <f t="shared" si="62"/>
        <v>2.7237529263461194E-2</v>
      </c>
      <c r="Z186" s="100">
        <f t="shared" si="63"/>
        <v>7.5454709166216466E-2</v>
      </c>
      <c r="AA186" s="100">
        <f t="shared" si="64"/>
        <v>3.6962002521159734E-2</v>
      </c>
      <c r="AB186" s="101">
        <f t="shared" si="65"/>
        <v>8.4188726814334591E-3</v>
      </c>
      <c r="AC186" s="99">
        <f t="shared" si="66"/>
        <v>8.3779693499288956E-3</v>
      </c>
      <c r="AD186" s="100">
        <f t="shared" si="67"/>
        <v>2.978230401459734E-2</v>
      </c>
      <c r="AE186" s="100">
        <f t="shared" si="68"/>
        <v>7.958394187458448E-2</v>
      </c>
      <c r="AF186" s="100">
        <f t="shared" si="69"/>
        <v>3.9911591801468048E-2</v>
      </c>
      <c r="AG186" s="101">
        <f t="shared" si="70"/>
        <v>9.8472836803112536E-3</v>
      </c>
      <c r="AH186" s="95">
        <f t="shared" si="71"/>
        <v>130.87430217900234</v>
      </c>
      <c r="AI186" s="96">
        <f t="shared" si="72"/>
        <v>80.040968845669013</v>
      </c>
      <c r="AJ186" s="96">
        <f t="shared" si="73"/>
        <v>132.54276967405005</v>
      </c>
      <c r="AK186" s="96">
        <f t="shared" si="74"/>
        <v>109.1505042319467</v>
      </c>
      <c r="AL186" s="86">
        <f t="shared" si="75"/>
        <v>64.334098685395276</v>
      </c>
      <c r="AM186" s="95">
        <f t="shared" si="83"/>
        <v>131.30822076919813</v>
      </c>
      <c r="AN186" s="96">
        <f t="shared" si="76"/>
        <v>80.306347638764038</v>
      </c>
      <c r="AO186" s="96">
        <f t="shared" si="77"/>
        <v>132.98222012994586</v>
      </c>
      <c r="AP186" s="96">
        <f t="shared" si="78"/>
        <v>109.51239676643911</v>
      </c>
      <c r="AQ186" s="86">
        <f t="shared" si="79"/>
        <v>64.547400769443072</v>
      </c>
    </row>
    <row r="187" spans="1:43">
      <c r="A187" s="129" t="str">
        <f t="shared" si="80"/>
        <v>2010_3</v>
      </c>
      <c r="B187" s="57">
        <v>2010</v>
      </c>
      <c r="C187" s="57">
        <v>3</v>
      </c>
      <c r="D187" s="81" t="str">
        <f t="shared" si="81"/>
        <v>MMA_Personal</v>
      </c>
      <c r="E187" s="68" t="s">
        <v>27</v>
      </c>
      <c r="F187" s="69" t="s">
        <v>13</v>
      </c>
      <c r="G187" s="84">
        <f t="shared" si="82"/>
        <v>144560</v>
      </c>
      <c r="H187" s="70">
        <v>36140</v>
      </c>
      <c r="I187" s="65">
        <v>954</v>
      </c>
      <c r="J187" s="66">
        <v>3610</v>
      </c>
      <c r="K187" s="66">
        <v>12262</v>
      </c>
      <c r="L187" s="66">
        <v>5876</v>
      </c>
      <c r="M187" s="67">
        <v>1149</v>
      </c>
      <c r="N187" s="65">
        <v>12257275</v>
      </c>
      <c r="O187" s="66">
        <v>11093283</v>
      </c>
      <c r="P187" s="66">
        <v>23919372</v>
      </c>
      <c r="Q187" s="66">
        <v>17210566</v>
      </c>
      <c r="R187" s="67">
        <v>11145409</v>
      </c>
      <c r="S187" s="95">
        <f t="shared" si="56"/>
        <v>12848.296645702307</v>
      </c>
      <c r="T187" s="96">
        <f t="shared" si="57"/>
        <v>3072.9315789473685</v>
      </c>
      <c r="U187" s="96">
        <f t="shared" si="58"/>
        <v>1950.6909150220192</v>
      </c>
      <c r="V187" s="96">
        <f t="shared" si="59"/>
        <v>2928.9594962559563</v>
      </c>
      <c r="W187" s="86">
        <f t="shared" si="60"/>
        <v>9700.0948651000872</v>
      </c>
      <c r="X187" s="99">
        <f t="shared" si="61"/>
        <v>6.5993359158826783E-3</v>
      </c>
      <c r="Y187" s="100">
        <f t="shared" si="62"/>
        <v>2.4972329828444936E-2</v>
      </c>
      <c r="Z187" s="100">
        <f t="shared" si="63"/>
        <v>8.4822910902047591E-2</v>
      </c>
      <c r="AA187" s="100">
        <f t="shared" si="64"/>
        <v>4.0647482014388489E-2</v>
      </c>
      <c r="AB187" s="101">
        <f t="shared" si="65"/>
        <v>7.9482567791920311E-3</v>
      </c>
      <c r="AC187" s="99">
        <f t="shared" si="66"/>
        <v>7.0955215564771565E-3</v>
      </c>
      <c r="AD187" s="100">
        <f t="shared" si="67"/>
        <v>2.5928576315606352E-2</v>
      </c>
      <c r="AE187" s="100">
        <f t="shared" si="68"/>
        <v>8.6530333429022652E-2</v>
      </c>
      <c r="AF187" s="100">
        <f t="shared" si="69"/>
        <v>4.1857628056988637E-2</v>
      </c>
      <c r="AG187" s="101">
        <f t="shared" si="70"/>
        <v>8.492427233512026E-3</v>
      </c>
      <c r="AH187" s="95">
        <f t="shared" si="71"/>
        <v>84.790225511898171</v>
      </c>
      <c r="AI187" s="96">
        <f t="shared" si="72"/>
        <v>76.738260929717768</v>
      </c>
      <c r="AJ187" s="96">
        <f t="shared" si="73"/>
        <v>165.46328168234643</v>
      </c>
      <c r="AK187" s="96">
        <f t="shared" si="74"/>
        <v>119.05482844493636</v>
      </c>
      <c r="AL187" s="86">
        <f t="shared" si="75"/>
        <v>77.098844770337578</v>
      </c>
      <c r="AM187" s="95">
        <f t="shared" si="83"/>
        <v>85.071350641155277</v>
      </c>
      <c r="AN187" s="96">
        <f t="shared" si="76"/>
        <v>76.992689472543205</v>
      </c>
      <c r="AO187" s="96">
        <f t="shared" si="77"/>
        <v>166.01188131360612</v>
      </c>
      <c r="AP187" s="96">
        <f t="shared" si="78"/>
        <v>119.44955913273915</v>
      </c>
      <c r="AQ187" s="86">
        <f t="shared" si="79"/>
        <v>77.354468842225359</v>
      </c>
    </row>
    <row r="188" spans="1:43">
      <c r="A188" s="129" t="str">
        <f t="shared" si="80"/>
        <v>2010_3</v>
      </c>
      <c r="B188" s="57">
        <v>2010</v>
      </c>
      <c r="C188" s="57">
        <v>3</v>
      </c>
      <c r="D188" s="81" t="str">
        <f t="shared" si="81"/>
        <v>LYH_Personal</v>
      </c>
      <c r="E188" s="68" t="s">
        <v>28</v>
      </c>
      <c r="F188" s="69" t="s">
        <v>13</v>
      </c>
      <c r="G188" s="84">
        <f t="shared" si="82"/>
        <v>15684</v>
      </c>
      <c r="H188" s="70">
        <v>3921</v>
      </c>
      <c r="I188" s="65">
        <v>121</v>
      </c>
      <c r="J188" s="66">
        <v>462</v>
      </c>
      <c r="K188" s="66">
        <v>1186</v>
      </c>
      <c r="L188" s="66">
        <v>699</v>
      </c>
      <c r="M188" s="67">
        <v>171</v>
      </c>
      <c r="N188" s="65">
        <v>1917490</v>
      </c>
      <c r="O188" s="66">
        <v>1455743</v>
      </c>
      <c r="P188" s="66">
        <v>2544023</v>
      </c>
      <c r="Q188" s="66">
        <v>1781612</v>
      </c>
      <c r="R188" s="67">
        <v>1371740</v>
      </c>
      <c r="S188" s="95">
        <f t="shared" si="56"/>
        <v>15847.024793388429</v>
      </c>
      <c r="T188" s="96">
        <f t="shared" si="57"/>
        <v>3150.9588744588746</v>
      </c>
      <c r="U188" s="96">
        <f t="shared" si="58"/>
        <v>2145.0446880269815</v>
      </c>
      <c r="V188" s="96">
        <f t="shared" si="59"/>
        <v>2548.8011444921317</v>
      </c>
      <c r="W188" s="86">
        <f t="shared" si="60"/>
        <v>8021.8713450292398</v>
      </c>
      <c r="X188" s="99">
        <f t="shared" si="61"/>
        <v>7.7148686559551137E-3</v>
      </c>
      <c r="Y188" s="100">
        <f t="shared" si="62"/>
        <v>2.9456771231828615E-2</v>
      </c>
      <c r="Z188" s="100">
        <f t="shared" si="63"/>
        <v>7.5618464677378219E-2</v>
      </c>
      <c r="AA188" s="100">
        <f t="shared" si="64"/>
        <v>4.456771231828615E-2</v>
      </c>
      <c r="AB188" s="101">
        <f t="shared" si="65"/>
        <v>1.090283091048202E-2</v>
      </c>
      <c r="AC188" s="99">
        <f t="shared" si="66"/>
        <v>9.3427022783998184E-3</v>
      </c>
      <c r="AD188" s="100">
        <f t="shared" si="67"/>
        <v>3.2602545221113916E-2</v>
      </c>
      <c r="AE188" s="100">
        <f t="shared" si="68"/>
        <v>8.0537354135593264E-2</v>
      </c>
      <c r="AF188" s="100">
        <f t="shared" si="69"/>
        <v>4.8406884871451276E-2</v>
      </c>
      <c r="AG188" s="101">
        <f t="shared" si="70"/>
        <v>1.2834873172351859E-2</v>
      </c>
      <c r="AH188" s="95">
        <f t="shared" si="71"/>
        <v>122.25771486865595</v>
      </c>
      <c r="AI188" s="96">
        <f t="shared" si="72"/>
        <v>92.817074725835241</v>
      </c>
      <c r="AJ188" s="96">
        <f t="shared" si="73"/>
        <v>162.20498597296609</v>
      </c>
      <c r="AK188" s="96">
        <f t="shared" si="74"/>
        <v>113.59423616424381</v>
      </c>
      <c r="AL188" s="86">
        <f t="shared" si="75"/>
        <v>87.461106860494766</v>
      </c>
      <c r="AM188" s="95">
        <f t="shared" si="83"/>
        <v>122.66306484487822</v>
      </c>
      <c r="AN188" s="96">
        <f t="shared" si="76"/>
        <v>93.124813170591537</v>
      </c>
      <c r="AO188" s="96">
        <f t="shared" si="77"/>
        <v>162.74278260426999</v>
      </c>
      <c r="AP188" s="96">
        <f t="shared" si="78"/>
        <v>113.97086205634093</v>
      </c>
      <c r="AQ188" s="86">
        <f t="shared" si="79"/>
        <v>87.751087395664769</v>
      </c>
    </row>
    <row r="189" spans="1:43">
      <c r="A189" s="129" t="str">
        <f t="shared" si="80"/>
        <v>2010_3</v>
      </c>
      <c r="B189" s="57">
        <v>2010</v>
      </c>
      <c r="C189" s="57">
        <v>3</v>
      </c>
      <c r="D189" s="81" t="str">
        <f t="shared" si="81"/>
        <v>SSA_Personal</v>
      </c>
      <c r="E189" s="68" t="s">
        <v>29</v>
      </c>
      <c r="F189" s="69" t="s">
        <v>13</v>
      </c>
      <c r="G189" s="84">
        <f t="shared" si="82"/>
        <v>29384</v>
      </c>
      <c r="H189" s="70">
        <v>7346</v>
      </c>
      <c r="I189" s="65">
        <v>218</v>
      </c>
      <c r="J189" s="66">
        <v>791</v>
      </c>
      <c r="K189" s="66">
        <v>2087</v>
      </c>
      <c r="L189" s="66">
        <v>901</v>
      </c>
      <c r="M189" s="67">
        <v>234</v>
      </c>
      <c r="N189" s="65">
        <v>4986792</v>
      </c>
      <c r="O189" s="66">
        <v>1456592</v>
      </c>
      <c r="P189" s="66">
        <v>2597337</v>
      </c>
      <c r="Q189" s="66">
        <v>2941446</v>
      </c>
      <c r="R189" s="67">
        <v>1423919</v>
      </c>
      <c r="S189" s="95">
        <f t="shared" si="56"/>
        <v>22875.19266055046</v>
      </c>
      <c r="T189" s="96">
        <f t="shared" si="57"/>
        <v>1841.456384323641</v>
      </c>
      <c r="U189" s="96">
        <f t="shared" si="58"/>
        <v>1244.5313847628174</v>
      </c>
      <c r="V189" s="96">
        <f t="shared" si="59"/>
        <v>3264.6459489456161</v>
      </c>
      <c r="W189" s="86">
        <f t="shared" si="60"/>
        <v>6085.1239316239316</v>
      </c>
      <c r="X189" s="99">
        <f t="shared" si="61"/>
        <v>7.4190035393411381E-3</v>
      </c>
      <c r="Y189" s="100">
        <f t="shared" si="62"/>
        <v>2.6919411924857067E-2</v>
      </c>
      <c r="Z189" s="100">
        <f t="shared" si="63"/>
        <v>7.1025047644976858E-2</v>
      </c>
      <c r="AA189" s="100">
        <f t="shared" si="64"/>
        <v>3.0662945820854888E-2</v>
      </c>
      <c r="AB189" s="101">
        <f t="shared" si="65"/>
        <v>7.9635175605771852E-3</v>
      </c>
      <c r="AC189" s="99">
        <f t="shared" si="66"/>
        <v>8.5854269580533382E-3</v>
      </c>
      <c r="AD189" s="100">
        <f t="shared" si="67"/>
        <v>2.9119335794366749E-2</v>
      </c>
      <c r="AE189" s="100">
        <f t="shared" si="68"/>
        <v>7.4516516982959385E-2</v>
      </c>
      <c r="AF189" s="100">
        <f t="shared" si="69"/>
        <v>3.3006337094966372E-2</v>
      </c>
      <c r="AG189" s="101">
        <f t="shared" si="70"/>
        <v>9.1716561495206253E-3</v>
      </c>
      <c r="AH189" s="95">
        <f t="shared" si="71"/>
        <v>169.71113531173427</v>
      </c>
      <c r="AI189" s="96">
        <f t="shared" si="72"/>
        <v>49.570922951265992</v>
      </c>
      <c r="AJ189" s="96">
        <f t="shared" si="73"/>
        <v>88.392900898448133</v>
      </c>
      <c r="AK189" s="96">
        <f t="shared" si="74"/>
        <v>100.10366185679281</v>
      </c>
      <c r="AL189" s="86">
        <f t="shared" si="75"/>
        <v>48.45899128777566</v>
      </c>
      <c r="AM189" s="95">
        <f t="shared" si="83"/>
        <v>170.27381885883943</v>
      </c>
      <c r="AN189" s="96">
        <f t="shared" si="76"/>
        <v>49.735277180045735</v>
      </c>
      <c r="AO189" s="96">
        <f t="shared" si="77"/>
        <v>88.685970831220033</v>
      </c>
      <c r="AP189" s="96">
        <f t="shared" si="78"/>
        <v>100.43555925072829</v>
      </c>
      <c r="AQ189" s="86">
        <f t="shared" si="79"/>
        <v>48.619658865992363</v>
      </c>
    </row>
    <row r="190" spans="1:43">
      <c r="A190" s="129" t="str">
        <f t="shared" si="80"/>
        <v>2010_3</v>
      </c>
      <c r="B190" s="57">
        <v>2010</v>
      </c>
      <c r="C190" s="57">
        <v>3</v>
      </c>
      <c r="D190" s="81" t="str">
        <f t="shared" si="81"/>
        <v>MML_Personal</v>
      </c>
      <c r="E190" s="68" t="s">
        <v>30</v>
      </c>
      <c r="F190" s="69" t="s">
        <v>13</v>
      </c>
      <c r="G190" s="84">
        <f t="shared" si="82"/>
        <v>97764</v>
      </c>
      <c r="H190" s="70">
        <v>24441</v>
      </c>
      <c r="I190" s="65">
        <v>543</v>
      </c>
      <c r="J190" s="66">
        <v>2229</v>
      </c>
      <c r="K190" s="66">
        <v>8865</v>
      </c>
      <c r="L190" s="66">
        <v>2882</v>
      </c>
      <c r="M190" s="67">
        <v>667</v>
      </c>
      <c r="N190" s="65">
        <v>7869626</v>
      </c>
      <c r="O190" s="66">
        <v>6672733</v>
      </c>
      <c r="P190" s="66">
        <v>5958559</v>
      </c>
      <c r="Q190" s="66">
        <v>8758453</v>
      </c>
      <c r="R190" s="67">
        <v>1563644</v>
      </c>
      <c r="S190" s="95">
        <f t="shared" si="56"/>
        <v>14492.865561694291</v>
      </c>
      <c r="T190" s="96">
        <f t="shared" si="57"/>
        <v>2993.5993719156572</v>
      </c>
      <c r="U190" s="96">
        <f t="shared" si="58"/>
        <v>672.14427523970676</v>
      </c>
      <c r="V190" s="96">
        <f t="shared" si="59"/>
        <v>3039.0190839694656</v>
      </c>
      <c r="W190" s="86">
        <f t="shared" si="60"/>
        <v>2344.2938530734632</v>
      </c>
      <c r="X190" s="99">
        <f t="shared" si="61"/>
        <v>5.5541917270160793E-3</v>
      </c>
      <c r="Y190" s="100">
        <f t="shared" si="62"/>
        <v>2.2799803608690314E-2</v>
      </c>
      <c r="Z190" s="100">
        <f t="shared" si="63"/>
        <v>9.0677550018411684E-2</v>
      </c>
      <c r="AA190" s="100">
        <f t="shared" si="64"/>
        <v>2.9479153880774107E-2</v>
      </c>
      <c r="AB190" s="101">
        <f t="shared" si="65"/>
        <v>6.8225522687287753E-3</v>
      </c>
      <c r="AC190" s="99">
        <f t="shared" si="66"/>
        <v>6.1080101953755296E-3</v>
      </c>
      <c r="AD190" s="100">
        <f t="shared" si="67"/>
        <v>2.3912108291734173E-2</v>
      </c>
      <c r="AE190" s="100">
        <f t="shared" si="68"/>
        <v>9.2817360375851851E-2</v>
      </c>
      <c r="AF190" s="100">
        <f t="shared" si="69"/>
        <v>3.0739606081855768E-2</v>
      </c>
      <c r="AG190" s="101">
        <f t="shared" si="70"/>
        <v>7.4359657272287313E-3</v>
      </c>
      <c r="AH190" s="95">
        <f t="shared" si="71"/>
        <v>80.496154003518683</v>
      </c>
      <c r="AI190" s="96">
        <f t="shared" si="72"/>
        <v>68.25347776277566</v>
      </c>
      <c r="AJ190" s="96">
        <f t="shared" si="73"/>
        <v>60.948396137637573</v>
      </c>
      <c r="AK190" s="96">
        <f t="shared" si="74"/>
        <v>89.587711222945046</v>
      </c>
      <c r="AL190" s="86">
        <f t="shared" si="75"/>
        <v>15.99406734585328</v>
      </c>
      <c r="AM190" s="95">
        <f t="shared" si="83"/>
        <v>80.763041979842839</v>
      </c>
      <c r="AN190" s="96">
        <f t="shared" si="76"/>
        <v>68.479774693140754</v>
      </c>
      <c r="AO190" s="96">
        <f t="shared" si="77"/>
        <v>61.150472799643879</v>
      </c>
      <c r="AP190" s="96">
        <f t="shared" si="78"/>
        <v>89.88474259354642</v>
      </c>
      <c r="AQ190" s="86">
        <f t="shared" si="79"/>
        <v>16.047096267793332</v>
      </c>
    </row>
    <row r="191" spans="1:43">
      <c r="A191" s="129" t="str">
        <f t="shared" si="80"/>
        <v>2010_3</v>
      </c>
      <c r="B191" s="57">
        <v>2010</v>
      </c>
      <c r="C191" s="57">
        <v>3</v>
      </c>
      <c r="D191" s="81" t="str">
        <f t="shared" si="81"/>
        <v>LMH_Personal</v>
      </c>
      <c r="E191" s="68" t="s">
        <v>31</v>
      </c>
      <c r="F191" s="69" t="s">
        <v>13</v>
      </c>
      <c r="G191" s="84">
        <f t="shared" si="82"/>
        <v>69216</v>
      </c>
      <c r="H191" s="70">
        <v>17304</v>
      </c>
      <c r="I191" s="65">
        <v>249</v>
      </c>
      <c r="J191" s="66">
        <v>2185</v>
      </c>
      <c r="K191" s="66">
        <v>6214</v>
      </c>
      <c r="L191" s="66">
        <v>3468</v>
      </c>
      <c r="M191" s="67">
        <v>706</v>
      </c>
      <c r="N191" s="65">
        <v>8389340</v>
      </c>
      <c r="O191" s="66">
        <v>7418450</v>
      </c>
      <c r="P191" s="66">
        <v>10884084</v>
      </c>
      <c r="Q191" s="66">
        <v>11143325</v>
      </c>
      <c r="R191" s="67">
        <v>5905300</v>
      </c>
      <c r="S191" s="95">
        <f t="shared" si="56"/>
        <v>33692.128514056225</v>
      </c>
      <c r="T191" s="96">
        <f t="shared" si="57"/>
        <v>3395.1716247139589</v>
      </c>
      <c r="U191" s="96">
        <f t="shared" si="58"/>
        <v>1751.5423237850016</v>
      </c>
      <c r="V191" s="96">
        <f t="shared" si="59"/>
        <v>3213.1848327566322</v>
      </c>
      <c r="W191" s="86">
        <f t="shared" si="60"/>
        <v>8364.4475920679888</v>
      </c>
      <c r="X191" s="99">
        <f t="shared" si="61"/>
        <v>3.5974341192787796E-3</v>
      </c>
      <c r="Y191" s="100">
        <f t="shared" si="62"/>
        <v>3.1567845584835878E-2</v>
      </c>
      <c r="Z191" s="100">
        <f t="shared" si="63"/>
        <v>8.9776930189551546E-2</v>
      </c>
      <c r="AA191" s="100">
        <f t="shared" si="64"/>
        <v>5.0104022191400831E-2</v>
      </c>
      <c r="AB191" s="101">
        <f t="shared" si="65"/>
        <v>1.0199953767914932E-2</v>
      </c>
      <c r="AC191" s="99">
        <f t="shared" si="66"/>
        <v>4.1276668288259257E-3</v>
      </c>
      <c r="AD191" s="100">
        <f t="shared" si="67"/>
        <v>3.3116340359789477E-2</v>
      </c>
      <c r="AE191" s="100">
        <f t="shared" si="68"/>
        <v>9.230861110062559E-2</v>
      </c>
      <c r="AF191" s="100">
        <f t="shared" si="69"/>
        <v>5.203611058677704E-2</v>
      </c>
      <c r="AG191" s="101">
        <f t="shared" si="70"/>
        <v>1.1089821601988429E-2</v>
      </c>
      <c r="AH191" s="95">
        <f t="shared" si="71"/>
        <v>121.20521266759131</v>
      </c>
      <c r="AI191" s="96">
        <f t="shared" si="72"/>
        <v>107.1782535829866</v>
      </c>
      <c r="AJ191" s="96">
        <f t="shared" si="73"/>
        <v>157.24809292649098</v>
      </c>
      <c r="AK191" s="96">
        <f t="shared" si="74"/>
        <v>160.99348416551086</v>
      </c>
      <c r="AL191" s="86">
        <f t="shared" si="75"/>
        <v>85.316978733240873</v>
      </c>
      <c r="AM191" s="95">
        <f t="shared" si="83"/>
        <v>121.60707303383164</v>
      </c>
      <c r="AN191" s="96">
        <f t="shared" si="76"/>
        <v>107.5336070474946</v>
      </c>
      <c r="AO191" s="96">
        <f t="shared" si="77"/>
        <v>157.76945479553319</v>
      </c>
      <c r="AP191" s="96">
        <f t="shared" si="78"/>
        <v>161.5272640177561</v>
      </c>
      <c r="AQ191" s="86">
        <f t="shared" si="79"/>
        <v>85.599850332289066</v>
      </c>
    </row>
    <row r="192" spans="1:43">
      <c r="A192" s="129" t="str">
        <f t="shared" si="80"/>
        <v>2010_3</v>
      </c>
      <c r="B192" s="57">
        <v>2010</v>
      </c>
      <c r="C192" s="57">
        <v>3</v>
      </c>
      <c r="D192" s="81" t="str">
        <f t="shared" si="81"/>
        <v>SSL_Personal</v>
      </c>
      <c r="E192" s="68" t="s">
        <v>32</v>
      </c>
      <c r="F192" s="69" t="s">
        <v>13</v>
      </c>
      <c r="G192" s="84">
        <f t="shared" si="82"/>
        <v>52088</v>
      </c>
      <c r="H192" s="70">
        <v>13022</v>
      </c>
      <c r="I192" s="65">
        <v>438</v>
      </c>
      <c r="J192" s="66">
        <v>1344</v>
      </c>
      <c r="K192" s="66">
        <v>4985</v>
      </c>
      <c r="L192" s="66">
        <v>1961</v>
      </c>
      <c r="M192" s="67">
        <v>363</v>
      </c>
      <c r="N192" s="65">
        <v>5213954</v>
      </c>
      <c r="O192" s="66">
        <v>3940077</v>
      </c>
      <c r="P192" s="66">
        <v>6555812</v>
      </c>
      <c r="Q192" s="66">
        <v>5164904</v>
      </c>
      <c r="R192" s="67">
        <v>887963</v>
      </c>
      <c r="S192" s="95">
        <f t="shared" si="56"/>
        <v>11904.004566210046</v>
      </c>
      <c r="T192" s="96">
        <f t="shared" si="57"/>
        <v>2931.6049107142858</v>
      </c>
      <c r="U192" s="96">
        <f t="shared" si="58"/>
        <v>1315.1077231695085</v>
      </c>
      <c r="V192" s="96">
        <f t="shared" si="59"/>
        <v>2633.8113207547171</v>
      </c>
      <c r="W192" s="86">
        <f t="shared" si="60"/>
        <v>2446.1790633608816</v>
      </c>
      <c r="X192" s="99">
        <f t="shared" si="61"/>
        <v>8.4088465673475658E-3</v>
      </c>
      <c r="Y192" s="100">
        <f t="shared" si="62"/>
        <v>2.5802488097066503E-2</v>
      </c>
      <c r="Z192" s="100">
        <f t="shared" si="63"/>
        <v>9.5703424973122411E-2</v>
      </c>
      <c r="AA192" s="100">
        <f t="shared" si="64"/>
        <v>3.764782675472278E-2</v>
      </c>
      <c r="AB192" s="101">
        <f t="shared" si="65"/>
        <v>6.9689755797880514E-3</v>
      </c>
      <c r="AC192" s="99">
        <f t="shared" si="66"/>
        <v>9.3410734353144616E-3</v>
      </c>
      <c r="AD192" s="100">
        <f t="shared" si="67"/>
        <v>2.7421094973385393E-2</v>
      </c>
      <c r="AE192" s="100">
        <f t="shared" si="68"/>
        <v>9.8706777163100487E-2</v>
      </c>
      <c r="AF192" s="100">
        <f t="shared" si="69"/>
        <v>3.9591056059581547E-2</v>
      </c>
      <c r="AG192" s="101">
        <f t="shared" si="70"/>
        <v>7.8182596137946966E-3</v>
      </c>
      <c r="AH192" s="95">
        <f t="shared" si="71"/>
        <v>100.09894793426508</v>
      </c>
      <c r="AI192" s="96">
        <f t="shared" si="72"/>
        <v>75.642700814007071</v>
      </c>
      <c r="AJ192" s="96">
        <f t="shared" si="73"/>
        <v>125.86031331592689</v>
      </c>
      <c r="AK192" s="96">
        <f t="shared" si="74"/>
        <v>99.157272308401161</v>
      </c>
      <c r="AL192" s="86">
        <f t="shared" si="75"/>
        <v>17.04736215635079</v>
      </c>
      <c r="AM192" s="95">
        <f t="shared" si="83"/>
        <v>100.43082969901604</v>
      </c>
      <c r="AN192" s="96">
        <f t="shared" si="76"/>
        <v>75.893496986741752</v>
      </c>
      <c r="AO192" s="96">
        <f t="shared" si="77"/>
        <v>126.27760784056893</v>
      </c>
      <c r="AP192" s="96">
        <f t="shared" si="78"/>
        <v>99.486031912779964</v>
      </c>
      <c r="AQ192" s="86">
        <f t="shared" si="79"/>
        <v>17.103883316198683</v>
      </c>
    </row>
    <row r="193" spans="1:43">
      <c r="A193" s="129" t="str">
        <f t="shared" si="80"/>
        <v>2010_3</v>
      </c>
      <c r="B193" s="57">
        <v>2010</v>
      </c>
      <c r="C193" s="57">
        <v>3</v>
      </c>
      <c r="D193" s="81" t="str">
        <f t="shared" si="81"/>
        <v>SSH_Personal</v>
      </c>
      <c r="E193" s="68" t="s">
        <v>33</v>
      </c>
      <c r="F193" s="69" t="s">
        <v>13</v>
      </c>
      <c r="G193" s="84">
        <f t="shared" si="82"/>
        <v>47156</v>
      </c>
      <c r="H193" s="70">
        <v>11789</v>
      </c>
      <c r="I193" s="65">
        <v>322</v>
      </c>
      <c r="J193" s="66">
        <v>1574</v>
      </c>
      <c r="K193" s="66">
        <v>3063</v>
      </c>
      <c r="L193" s="66">
        <v>2048</v>
      </c>
      <c r="M193" s="67">
        <v>286</v>
      </c>
      <c r="N193" s="65">
        <v>4211447</v>
      </c>
      <c r="O193" s="66">
        <v>6049988</v>
      </c>
      <c r="P193" s="66">
        <v>5976066</v>
      </c>
      <c r="Q193" s="66">
        <v>7903677</v>
      </c>
      <c r="R193" s="67">
        <v>1032782</v>
      </c>
      <c r="S193" s="95">
        <f t="shared" si="56"/>
        <v>13079.027950310559</v>
      </c>
      <c r="T193" s="96">
        <f t="shared" si="57"/>
        <v>3843.7026683608642</v>
      </c>
      <c r="U193" s="96">
        <f t="shared" si="58"/>
        <v>1951.0499510284035</v>
      </c>
      <c r="V193" s="96">
        <f t="shared" si="59"/>
        <v>3859.21728515625</v>
      </c>
      <c r="W193" s="86">
        <f t="shared" si="60"/>
        <v>3611.1258741258739</v>
      </c>
      <c r="X193" s="99">
        <f t="shared" si="61"/>
        <v>6.8283993553312407E-3</v>
      </c>
      <c r="Y193" s="100">
        <f t="shared" si="62"/>
        <v>3.3378573246246504E-2</v>
      </c>
      <c r="Z193" s="100">
        <f t="shared" si="63"/>
        <v>6.4954618712358983E-2</v>
      </c>
      <c r="AA193" s="100">
        <f t="shared" si="64"/>
        <v>4.3430316396640939E-2</v>
      </c>
      <c r="AB193" s="101">
        <f t="shared" si="65"/>
        <v>6.0649758249215367E-3</v>
      </c>
      <c r="AC193" s="99">
        <f t="shared" si="66"/>
        <v>7.7120061445695633E-3</v>
      </c>
      <c r="AD193" s="100">
        <f t="shared" si="67"/>
        <v>3.5305874193655697E-2</v>
      </c>
      <c r="AE193" s="100">
        <f t="shared" si="68"/>
        <v>6.7598907022453025E-2</v>
      </c>
      <c r="AF193" s="100">
        <f t="shared" si="69"/>
        <v>4.5617283470516592E-2</v>
      </c>
      <c r="AG193" s="101">
        <f t="shared" si="70"/>
        <v>6.8980448286058149E-3</v>
      </c>
      <c r="AH193" s="95">
        <f t="shared" si="71"/>
        <v>89.308826024259901</v>
      </c>
      <c r="AI193" s="96">
        <f t="shared" si="72"/>
        <v>128.29731105267624</v>
      </c>
      <c r="AJ193" s="96">
        <f t="shared" si="73"/>
        <v>126.72970565781661</v>
      </c>
      <c r="AK193" s="96">
        <f t="shared" si="74"/>
        <v>167.60702773772161</v>
      </c>
      <c r="AL193" s="86">
        <f t="shared" si="75"/>
        <v>21.901391127322078</v>
      </c>
      <c r="AM193" s="95">
        <f t="shared" si="83"/>
        <v>89.604932740668474</v>
      </c>
      <c r="AN193" s="96">
        <f t="shared" si="76"/>
        <v>128.72268553346424</v>
      </c>
      <c r="AO193" s="96">
        <f t="shared" si="77"/>
        <v>127.14988268492888</v>
      </c>
      <c r="AP193" s="96">
        <f t="shared" si="78"/>
        <v>168.16273503832969</v>
      </c>
      <c r="AQ193" s="86">
        <f t="shared" si="79"/>
        <v>21.974005999784175</v>
      </c>
    </row>
    <row r="194" spans="1:43">
      <c r="A194" s="129" t="str">
        <f t="shared" si="80"/>
        <v>2010_3</v>
      </c>
      <c r="B194" s="57">
        <v>2010</v>
      </c>
      <c r="C194" s="57">
        <v>3</v>
      </c>
      <c r="D194" s="81" t="str">
        <f t="shared" si="81"/>
        <v>MMH_Personal</v>
      </c>
      <c r="E194" s="68" t="s">
        <v>34</v>
      </c>
      <c r="F194" s="69" t="s">
        <v>13</v>
      </c>
      <c r="G194" s="84">
        <f t="shared" si="82"/>
        <v>83320</v>
      </c>
      <c r="H194" s="70">
        <v>20830</v>
      </c>
      <c r="I194" s="65">
        <v>850</v>
      </c>
      <c r="J194" s="66">
        <v>2943</v>
      </c>
      <c r="K194" s="66">
        <v>7230</v>
      </c>
      <c r="L194" s="66">
        <v>4380</v>
      </c>
      <c r="M194" s="67">
        <v>931</v>
      </c>
      <c r="N194" s="65">
        <v>9877336</v>
      </c>
      <c r="O194" s="66">
        <v>8527744</v>
      </c>
      <c r="P194" s="66">
        <v>11246875</v>
      </c>
      <c r="Q194" s="66">
        <v>11379559</v>
      </c>
      <c r="R194" s="67">
        <v>2307439</v>
      </c>
      <c r="S194" s="95">
        <f t="shared" si="56"/>
        <v>11620.395294117647</v>
      </c>
      <c r="T194" s="96">
        <f t="shared" si="57"/>
        <v>2897.6364254162418</v>
      </c>
      <c r="U194" s="96">
        <f t="shared" si="58"/>
        <v>1555.5843706777316</v>
      </c>
      <c r="V194" s="96">
        <f t="shared" si="59"/>
        <v>2598.0728310502282</v>
      </c>
      <c r="W194" s="86">
        <f t="shared" si="60"/>
        <v>2478.4522019334049</v>
      </c>
      <c r="X194" s="99">
        <f t="shared" si="61"/>
        <v>1.0201632261161785E-2</v>
      </c>
      <c r="Y194" s="100">
        <f t="shared" si="62"/>
        <v>3.5321651464234279E-2</v>
      </c>
      <c r="Z194" s="100">
        <f t="shared" si="63"/>
        <v>8.6773883821411421E-2</v>
      </c>
      <c r="AA194" s="100">
        <f t="shared" si="64"/>
        <v>5.256841094575132E-2</v>
      </c>
      <c r="AB194" s="101">
        <f t="shared" si="65"/>
        <v>1.1173787806048968E-2</v>
      </c>
      <c r="AC194" s="99">
        <f t="shared" si="66"/>
        <v>1.1012760440124305E-2</v>
      </c>
      <c r="AD194" s="100">
        <f t="shared" si="67"/>
        <v>3.6811674753044081E-2</v>
      </c>
      <c r="AE194" s="100">
        <f t="shared" si="68"/>
        <v>8.904618016588231E-2</v>
      </c>
      <c r="AF194" s="100">
        <f t="shared" si="69"/>
        <v>5.4369842001116581E-2</v>
      </c>
      <c r="AG194" s="101">
        <f t="shared" si="70"/>
        <v>1.2022267563086386E-2</v>
      </c>
      <c r="AH194" s="95">
        <f t="shared" si="71"/>
        <v>118.54699951992319</v>
      </c>
      <c r="AI194" s="96">
        <f t="shared" si="72"/>
        <v>102.34930388862217</v>
      </c>
      <c r="AJ194" s="96">
        <f t="shared" si="73"/>
        <v>134.98409745559289</v>
      </c>
      <c r="AK194" s="96">
        <f t="shared" si="74"/>
        <v>136.57656024963995</v>
      </c>
      <c r="AL194" s="86">
        <f t="shared" si="75"/>
        <v>27.693698991838694</v>
      </c>
      <c r="AM194" s="95">
        <f t="shared" si="83"/>
        <v>118.94004648213941</v>
      </c>
      <c r="AN194" s="96">
        <f t="shared" si="76"/>
        <v>102.6886467917853</v>
      </c>
      <c r="AO194" s="96">
        <f t="shared" si="77"/>
        <v>135.43164222405835</v>
      </c>
      <c r="AP194" s="96">
        <f t="shared" si="78"/>
        <v>137.0293848874077</v>
      </c>
      <c r="AQ194" s="86">
        <f t="shared" si="79"/>
        <v>27.785518475295493</v>
      </c>
    </row>
    <row r="195" spans="1:43">
      <c r="A195" s="129" t="str">
        <f t="shared" si="80"/>
        <v>2010_3</v>
      </c>
      <c r="B195" s="57">
        <v>2010</v>
      </c>
      <c r="C195" s="57">
        <v>3</v>
      </c>
      <c r="D195" s="81" t="str">
        <f t="shared" si="81"/>
        <v>SYA_Personal</v>
      </c>
      <c r="E195" s="68" t="s">
        <v>35</v>
      </c>
      <c r="F195" s="69" t="s">
        <v>13</v>
      </c>
      <c r="G195" s="84">
        <f t="shared" si="82"/>
        <v>23184</v>
      </c>
      <c r="H195" s="70">
        <v>5796</v>
      </c>
      <c r="I195" s="65">
        <v>231</v>
      </c>
      <c r="J195" s="66">
        <v>817</v>
      </c>
      <c r="K195" s="66">
        <v>2276</v>
      </c>
      <c r="L195" s="66">
        <v>1033</v>
      </c>
      <c r="M195" s="67">
        <v>101</v>
      </c>
      <c r="N195" s="65">
        <v>3551869</v>
      </c>
      <c r="O195" s="66">
        <v>2996810</v>
      </c>
      <c r="P195" s="66">
        <v>2423352</v>
      </c>
      <c r="Q195" s="66">
        <v>3347632</v>
      </c>
      <c r="R195" s="67">
        <v>564879</v>
      </c>
      <c r="S195" s="95">
        <f t="shared" si="56"/>
        <v>15376.056277056277</v>
      </c>
      <c r="T195" s="96">
        <f t="shared" si="57"/>
        <v>3668.0660954712362</v>
      </c>
      <c r="U195" s="96">
        <f t="shared" si="58"/>
        <v>1064.7416520210895</v>
      </c>
      <c r="V195" s="96">
        <f t="shared" si="59"/>
        <v>3240.6892545982573</v>
      </c>
      <c r="W195" s="86">
        <f t="shared" si="60"/>
        <v>5592.8613861386139</v>
      </c>
      <c r="X195" s="99">
        <f t="shared" si="61"/>
        <v>9.9637681159420281E-3</v>
      </c>
      <c r="Y195" s="100">
        <f t="shared" si="62"/>
        <v>3.523982056590752E-2</v>
      </c>
      <c r="Z195" s="100">
        <f t="shared" si="63"/>
        <v>9.8171152518978608E-2</v>
      </c>
      <c r="AA195" s="100">
        <f t="shared" si="64"/>
        <v>4.4556590752242928E-2</v>
      </c>
      <c r="AB195" s="101">
        <f t="shared" si="65"/>
        <v>4.3564527260179431E-3</v>
      </c>
      <c r="AC195" s="99">
        <f t="shared" si="66"/>
        <v>1.1483612374190403E-2</v>
      </c>
      <c r="AD195" s="100">
        <f t="shared" si="67"/>
        <v>3.8061373913576425E-2</v>
      </c>
      <c r="AE195" s="100">
        <f t="shared" si="68"/>
        <v>0.1027243422050345</v>
      </c>
      <c r="AF195" s="100">
        <f t="shared" si="69"/>
        <v>4.7713922366079929E-2</v>
      </c>
      <c r="AG195" s="101">
        <f t="shared" si="70"/>
        <v>5.3642662490687096E-3</v>
      </c>
      <c r="AH195" s="95">
        <f t="shared" si="71"/>
        <v>153.20345928226362</v>
      </c>
      <c r="AI195" s="96">
        <f t="shared" si="72"/>
        <v>129.26199102829537</v>
      </c>
      <c r="AJ195" s="96">
        <f t="shared" si="73"/>
        <v>104.52691511387164</v>
      </c>
      <c r="AK195" s="96">
        <f t="shared" si="74"/>
        <v>144.39406487232574</v>
      </c>
      <c r="AL195" s="86">
        <f t="shared" si="75"/>
        <v>24.365036231884059</v>
      </c>
      <c r="AM195" s="95">
        <f t="shared" si="83"/>
        <v>153.7114110188387</v>
      </c>
      <c r="AN195" s="96">
        <f t="shared" si="76"/>
        <v>129.69056394122813</v>
      </c>
      <c r="AO195" s="96">
        <f t="shared" si="77"/>
        <v>104.87347796760659</v>
      </c>
      <c r="AP195" s="96">
        <f t="shared" si="78"/>
        <v>144.87280873585627</v>
      </c>
      <c r="AQ195" s="86">
        <f t="shared" si="79"/>
        <v>24.445819410825848</v>
      </c>
    </row>
    <row r="196" spans="1:43">
      <c r="A196" s="129" t="str">
        <f t="shared" si="80"/>
        <v>2010_3</v>
      </c>
      <c r="B196" s="57">
        <v>2010</v>
      </c>
      <c r="C196" s="57">
        <v>3</v>
      </c>
      <c r="D196" s="81" t="str">
        <f t="shared" si="81"/>
        <v>LSH_Personal</v>
      </c>
      <c r="E196" s="68" t="s">
        <v>36</v>
      </c>
      <c r="F196" s="69" t="s">
        <v>13</v>
      </c>
      <c r="G196" s="84">
        <f t="shared" si="82"/>
        <v>42952</v>
      </c>
      <c r="H196" s="70">
        <v>10738</v>
      </c>
      <c r="I196" s="65">
        <v>441</v>
      </c>
      <c r="J196" s="66">
        <v>1878</v>
      </c>
      <c r="K196" s="66">
        <v>4020</v>
      </c>
      <c r="L196" s="66">
        <v>2567</v>
      </c>
      <c r="M196" s="67">
        <v>786</v>
      </c>
      <c r="N196" s="65">
        <v>8622157</v>
      </c>
      <c r="O196" s="66">
        <v>5527624</v>
      </c>
      <c r="P196" s="66">
        <v>6925386</v>
      </c>
      <c r="Q196" s="66">
        <v>8075791</v>
      </c>
      <c r="R196" s="67">
        <v>4788253</v>
      </c>
      <c r="S196" s="95">
        <f t="shared" si="56"/>
        <v>19551.376417233561</v>
      </c>
      <c r="T196" s="96">
        <f t="shared" si="57"/>
        <v>2943.3567625133119</v>
      </c>
      <c r="U196" s="96">
        <f t="shared" si="58"/>
        <v>1722.7328358208956</v>
      </c>
      <c r="V196" s="96">
        <f t="shared" si="59"/>
        <v>3146.003506038177</v>
      </c>
      <c r="W196" s="86">
        <f t="shared" si="60"/>
        <v>6091.9249363867684</v>
      </c>
      <c r="X196" s="99">
        <f t="shared" si="61"/>
        <v>1.0267275097783572E-2</v>
      </c>
      <c r="Y196" s="100">
        <f t="shared" si="62"/>
        <v>4.3723225926615754E-2</v>
      </c>
      <c r="Z196" s="100">
        <f t="shared" si="63"/>
        <v>9.3592847830135967E-2</v>
      </c>
      <c r="AA196" s="100">
        <f t="shared" si="64"/>
        <v>5.976438815421866E-2</v>
      </c>
      <c r="AB196" s="101">
        <f t="shared" si="65"/>
        <v>1.8299497113056434E-2</v>
      </c>
      <c r="AC196" s="99">
        <f t="shared" si="66"/>
        <v>1.1400590496997737E-2</v>
      </c>
      <c r="AD196" s="100">
        <f t="shared" si="67"/>
        <v>4.6022083832022401E-2</v>
      </c>
      <c r="AE196" s="100">
        <f t="shared" si="68"/>
        <v>9.6867364596633629E-2</v>
      </c>
      <c r="AF196" s="100">
        <f t="shared" si="69"/>
        <v>6.2429428649633321E-2</v>
      </c>
      <c r="AG196" s="101">
        <f t="shared" si="70"/>
        <v>1.9806358519157484E-2</v>
      </c>
      <c r="AH196" s="95">
        <f t="shared" si="71"/>
        <v>200.73936021605513</v>
      </c>
      <c r="AI196" s="96">
        <f t="shared" si="72"/>
        <v>128.69305271000187</v>
      </c>
      <c r="AJ196" s="96">
        <f t="shared" si="73"/>
        <v>161.23547215496367</v>
      </c>
      <c r="AK196" s="96">
        <f t="shared" si="74"/>
        <v>188.0189746693984</v>
      </c>
      <c r="AL196" s="86">
        <f t="shared" si="75"/>
        <v>111.47916278636617</v>
      </c>
      <c r="AM196" s="95">
        <f t="shared" si="83"/>
        <v>201.40491899063119</v>
      </c>
      <c r="AN196" s="96">
        <f t="shared" si="76"/>
        <v>129.11973928689409</v>
      </c>
      <c r="AO196" s="96">
        <f t="shared" si="77"/>
        <v>161.77005432733958</v>
      </c>
      <c r="AP196" s="96">
        <f t="shared" si="78"/>
        <v>188.64235853514018</v>
      </c>
      <c r="AQ196" s="86">
        <f t="shared" si="79"/>
        <v>111.84877607443784</v>
      </c>
    </row>
    <row r="197" spans="1:43">
      <c r="A197" s="129" t="str">
        <f t="shared" si="80"/>
        <v>2010_3</v>
      </c>
      <c r="B197" s="57">
        <v>2010</v>
      </c>
      <c r="C197" s="57">
        <v>3</v>
      </c>
      <c r="D197" s="81" t="str">
        <f t="shared" si="81"/>
        <v>SYH_Personal</v>
      </c>
      <c r="E197" s="68" t="s">
        <v>37</v>
      </c>
      <c r="F197" s="69" t="s">
        <v>13</v>
      </c>
      <c r="G197" s="84">
        <f t="shared" si="82"/>
        <v>22488</v>
      </c>
      <c r="H197" s="70">
        <v>5622</v>
      </c>
      <c r="I197" s="65">
        <v>234</v>
      </c>
      <c r="J197" s="66">
        <v>1000</v>
      </c>
      <c r="K197" s="66">
        <v>1503</v>
      </c>
      <c r="L197" s="66">
        <v>1693</v>
      </c>
      <c r="M197" s="67">
        <v>42</v>
      </c>
      <c r="N197" s="65">
        <v>2434918</v>
      </c>
      <c r="O197" s="66">
        <v>2483880</v>
      </c>
      <c r="P197" s="66">
        <v>2601095</v>
      </c>
      <c r="Q197" s="66">
        <v>3917447</v>
      </c>
      <c r="R197" s="67">
        <v>266861</v>
      </c>
      <c r="S197" s="95">
        <f t="shared" si="56"/>
        <v>10405.632478632479</v>
      </c>
      <c r="T197" s="96">
        <f t="shared" si="57"/>
        <v>2483.88</v>
      </c>
      <c r="U197" s="96">
        <f t="shared" si="58"/>
        <v>1730.602129075183</v>
      </c>
      <c r="V197" s="96">
        <f t="shared" si="59"/>
        <v>2313.9084465445953</v>
      </c>
      <c r="W197" s="86">
        <f t="shared" si="60"/>
        <v>6353.833333333333</v>
      </c>
      <c r="X197" s="99">
        <f t="shared" si="61"/>
        <v>1.0405549626467449E-2</v>
      </c>
      <c r="Y197" s="100">
        <f t="shared" si="62"/>
        <v>4.4468160796869438E-2</v>
      </c>
      <c r="Z197" s="100">
        <f t="shared" si="63"/>
        <v>6.6835645677694774E-2</v>
      </c>
      <c r="AA197" s="100">
        <f t="shared" si="64"/>
        <v>7.528459622909997E-2</v>
      </c>
      <c r="AB197" s="101">
        <f t="shared" si="65"/>
        <v>1.8676627534685165E-3</v>
      </c>
      <c r="AC197" s="99">
        <f t="shared" si="66"/>
        <v>1.1982222670577849E-2</v>
      </c>
      <c r="AD197" s="100">
        <f t="shared" si="67"/>
        <v>4.7670944940923408E-2</v>
      </c>
      <c r="AE197" s="100">
        <f t="shared" si="68"/>
        <v>7.0715930894582071E-2</v>
      </c>
      <c r="AF197" s="100">
        <f t="shared" si="69"/>
        <v>7.9384159688954056E-2</v>
      </c>
      <c r="AG197" s="101">
        <f t="shared" si="70"/>
        <v>2.5385102395001752E-3</v>
      </c>
      <c r="AH197" s="95">
        <f t="shared" si="71"/>
        <v>108.27632515119174</v>
      </c>
      <c r="AI197" s="96">
        <f t="shared" si="72"/>
        <v>110.45357524012807</v>
      </c>
      <c r="AJ197" s="96">
        <f t="shared" si="73"/>
        <v>115.66591070793312</v>
      </c>
      <c r="AK197" s="96">
        <f t="shared" si="74"/>
        <v>174.2016631092138</v>
      </c>
      <c r="AL197" s="86">
        <f t="shared" si="75"/>
        <v>11.866817858413375</v>
      </c>
      <c r="AM197" s="95">
        <f t="shared" si="83"/>
        <v>108.63531931260415</v>
      </c>
      <c r="AN197" s="96">
        <f t="shared" si="76"/>
        <v>110.81978815475151</v>
      </c>
      <c r="AO197" s="96">
        <f t="shared" si="77"/>
        <v>116.04940531361554</v>
      </c>
      <c r="AP197" s="96">
        <f t="shared" si="78"/>
        <v>174.77923516734575</v>
      </c>
      <c r="AQ197" s="86">
        <f t="shared" si="79"/>
        <v>11.906162732002004</v>
      </c>
    </row>
    <row r="198" spans="1:43">
      <c r="A198" s="129" t="str">
        <f t="shared" si="80"/>
        <v>2010_3</v>
      </c>
      <c r="B198" s="57">
        <v>2010</v>
      </c>
      <c r="C198" s="57">
        <v>3</v>
      </c>
      <c r="D198" s="81" t="str">
        <f t="shared" si="81"/>
        <v>MSH_Personal</v>
      </c>
      <c r="E198" s="68" t="s">
        <v>38</v>
      </c>
      <c r="F198" s="69" t="s">
        <v>13</v>
      </c>
      <c r="G198" s="84">
        <f t="shared" si="82"/>
        <v>61544</v>
      </c>
      <c r="H198" s="70">
        <v>15386</v>
      </c>
      <c r="I198" s="65">
        <v>711</v>
      </c>
      <c r="J198" s="66">
        <v>2539</v>
      </c>
      <c r="K198" s="66">
        <v>7311</v>
      </c>
      <c r="L198" s="66">
        <v>3905</v>
      </c>
      <c r="M198" s="67">
        <v>1297</v>
      </c>
      <c r="N198" s="65">
        <v>11361235</v>
      </c>
      <c r="O198" s="66">
        <v>6837135</v>
      </c>
      <c r="P198" s="66">
        <v>9819595</v>
      </c>
      <c r="Q198" s="66">
        <v>11368607</v>
      </c>
      <c r="R198" s="67">
        <v>7137760</v>
      </c>
      <c r="S198" s="95">
        <f t="shared" si="56"/>
        <v>15979.23347398031</v>
      </c>
      <c r="T198" s="96">
        <f t="shared" si="57"/>
        <v>2692.8456085072862</v>
      </c>
      <c r="U198" s="96">
        <f t="shared" si="58"/>
        <v>1343.1261113390781</v>
      </c>
      <c r="V198" s="96">
        <f t="shared" si="59"/>
        <v>2911.2950064020488</v>
      </c>
      <c r="W198" s="86">
        <f t="shared" si="60"/>
        <v>5503.2845026985351</v>
      </c>
      <c r="X198" s="99">
        <f t="shared" si="61"/>
        <v>1.1552710256076954E-2</v>
      </c>
      <c r="Y198" s="100">
        <f t="shared" si="62"/>
        <v>4.1255037046665798E-2</v>
      </c>
      <c r="Z198" s="100">
        <f t="shared" si="63"/>
        <v>0.11879305862472378</v>
      </c>
      <c r="AA198" s="100">
        <f t="shared" si="64"/>
        <v>6.3450539451449364E-2</v>
      </c>
      <c r="AB198" s="101">
        <f t="shared" si="65"/>
        <v>2.1074353308202263E-2</v>
      </c>
      <c r="AC198" s="99">
        <f t="shared" si="66"/>
        <v>1.2556359032400688E-2</v>
      </c>
      <c r="AD198" s="100">
        <f t="shared" si="67"/>
        <v>4.3122934799678214E-2</v>
      </c>
      <c r="AE198" s="100">
        <f t="shared" si="68"/>
        <v>0.12183182665206854</v>
      </c>
      <c r="AF198" s="100">
        <f t="shared" si="69"/>
        <v>6.5740068087145317E-2</v>
      </c>
      <c r="AG198" s="101">
        <f t="shared" si="70"/>
        <v>2.2423362916590479E-2</v>
      </c>
      <c r="AH198" s="95">
        <f t="shared" si="71"/>
        <v>184.60345443910049</v>
      </c>
      <c r="AI198" s="96">
        <f t="shared" si="72"/>
        <v>111.09344533991941</v>
      </c>
      <c r="AJ198" s="96">
        <f t="shared" si="73"/>
        <v>159.55405888470037</v>
      </c>
      <c r="AK198" s="96">
        <f t="shared" si="74"/>
        <v>184.72323865852073</v>
      </c>
      <c r="AL198" s="86">
        <f t="shared" si="75"/>
        <v>115.97816196542311</v>
      </c>
      <c r="AM198" s="95">
        <f t="shared" si="83"/>
        <v>185.21551402117126</v>
      </c>
      <c r="AN198" s="96">
        <f t="shared" si="76"/>
        <v>111.46177976752887</v>
      </c>
      <c r="AO198" s="96">
        <f t="shared" si="77"/>
        <v>160.08306626917965</v>
      </c>
      <c r="AP198" s="96">
        <f t="shared" si="78"/>
        <v>185.33569538960208</v>
      </c>
      <c r="AQ198" s="86">
        <f t="shared" si="79"/>
        <v>116.36269185170057</v>
      </c>
    </row>
    <row r="199" spans="1:43">
      <c r="A199" s="129" t="str">
        <f t="shared" si="80"/>
        <v>2010_3</v>
      </c>
      <c r="B199" s="57">
        <v>2010</v>
      </c>
      <c r="C199" s="57">
        <v>3</v>
      </c>
      <c r="D199" s="81" t="str">
        <f t="shared" si="81"/>
        <v>SMH_Personal</v>
      </c>
      <c r="E199" s="68" t="s">
        <v>39</v>
      </c>
      <c r="F199" s="69" t="s">
        <v>13</v>
      </c>
      <c r="G199" s="84">
        <f t="shared" si="82"/>
        <v>40836</v>
      </c>
      <c r="H199" s="70">
        <v>10209</v>
      </c>
      <c r="I199" s="65">
        <v>374</v>
      </c>
      <c r="J199" s="66">
        <v>1614</v>
      </c>
      <c r="K199" s="66">
        <v>4101</v>
      </c>
      <c r="L199" s="66">
        <v>2527</v>
      </c>
      <c r="M199" s="67">
        <v>361</v>
      </c>
      <c r="N199" s="65">
        <v>4998607</v>
      </c>
      <c r="O199" s="66">
        <v>5430770</v>
      </c>
      <c r="P199" s="66">
        <v>4517826</v>
      </c>
      <c r="Q199" s="66">
        <v>8287991</v>
      </c>
      <c r="R199" s="67">
        <v>974942</v>
      </c>
      <c r="S199" s="95">
        <f t="shared" si="56"/>
        <v>13365.259358288769</v>
      </c>
      <c r="T199" s="96">
        <f t="shared" si="57"/>
        <v>3364.7893432465921</v>
      </c>
      <c r="U199" s="96">
        <f t="shared" si="58"/>
        <v>1101.6400877834674</v>
      </c>
      <c r="V199" s="96">
        <f t="shared" si="59"/>
        <v>3279.7748318163831</v>
      </c>
      <c r="W199" s="86">
        <f t="shared" si="60"/>
        <v>2700.6703601108034</v>
      </c>
      <c r="X199" s="99">
        <f t="shared" si="61"/>
        <v>9.1585855617592315E-3</v>
      </c>
      <c r="Y199" s="100">
        <f t="shared" si="62"/>
        <v>3.9523949456362034E-2</v>
      </c>
      <c r="Z199" s="100">
        <f t="shared" si="63"/>
        <v>0.10042609462239201</v>
      </c>
      <c r="AA199" s="100">
        <f t="shared" si="64"/>
        <v>6.1881673033597803E-2</v>
      </c>
      <c r="AB199" s="101">
        <f t="shared" si="65"/>
        <v>8.8402390047996864E-3</v>
      </c>
      <c r="AC199" s="99">
        <f t="shared" si="66"/>
        <v>1.0256960467868451E-2</v>
      </c>
      <c r="AD199" s="100">
        <f t="shared" si="67"/>
        <v>4.1770456378813395E-2</v>
      </c>
      <c r="AE199" s="100">
        <f t="shared" si="68"/>
        <v>0.10389167547162621</v>
      </c>
      <c r="AF199" s="100">
        <f t="shared" si="69"/>
        <v>6.4659749253914725E-2</v>
      </c>
      <c r="AG199" s="101">
        <f t="shared" si="70"/>
        <v>9.9195290166978096E-3</v>
      </c>
      <c r="AH199" s="95">
        <f t="shared" si="71"/>
        <v>122.40687138799099</v>
      </c>
      <c r="AI199" s="96">
        <f t="shared" si="72"/>
        <v>132.98976393378391</v>
      </c>
      <c r="AJ199" s="96">
        <f t="shared" si="73"/>
        <v>110.63341169556274</v>
      </c>
      <c r="AK199" s="96">
        <f t="shared" si="74"/>
        <v>202.95795376628465</v>
      </c>
      <c r="AL199" s="86">
        <f t="shared" si="75"/>
        <v>23.874571456557938</v>
      </c>
      <c r="AM199" s="95">
        <f t="shared" si="83"/>
        <v>122.81271589817074</v>
      </c>
      <c r="AN199" s="96">
        <f t="shared" si="76"/>
        <v>133.43069641568314</v>
      </c>
      <c r="AO199" s="96">
        <f t="shared" si="77"/>
        <v>111.0002208646067</v>
      </c>
      <c r="AP199" s="96">
        <f t="shared" si="78"/>
        <v>203.63086836984704</v>
      </c>
      <c r="AQ199" s="86">
        <f t="shared" si="79"/>
        <v>23.953728481393789</v>
      </c>
    </row>
    <row r="200" spans="1:43">
      <c r="A200" s="129" t="str">
        <f t="shared" si="80"/>
        <v>2010_4</v>
      </c>
      <c r="B200" s="57">
        <v>2010</v>
      </c>
      <c r="C200" s="57">
        <v>4</v>
      </c>
      <c r="D200" s="81" t="str">
        <f t="shared" si="81"/>
        <v>SML_Personal</v>
      </c>
      <c r="E200" s="68" t="s">
        <v>12</v>
      </c>
      <c r="F200" s="69" t="s">
        <v>13</v>
      </c>
      <c r="G200" s="84">
        <f t="shared" si="82"/>
        <v>64436</v>
      </c>
      <c r="H200" s="70">
        <v>16109</v>
      </c>
      <c r="I200" s="65">
        <v>116</v>
      </c>
      <c r="J200" s="66">
        <v>1817</v>
      </c>
      <c r="K200" s="66">
        <v>1078</v>
      </c>
      <c r="L200" s="66">
        <v>2706</v>
      </c>
      <c r="M200" s="67">
        <v>507</v>
      </c>
      <c r="N200" s="65">
        <v>2048598</v>
      </c>
      <c r="O200" s="66">
        <v>2990081</v>
      </c>
      <c r="P200" s="66">
        <v>1586253</v>
      </c>
      <c r="Q200" s="66">
        <v>4448035</v>
      </c>
      <c r="R200" s="67">
        <v>1317312</v>
      </c>
      <c r="S200" s="95">
        <f t="shared" si="56"/>
        <v>17660.327586206895</v>
      </c>
      <c r="T200" s="96">
        <f t="shared" si="57"/>
        <v>1645.6141992294993</v>
      </c>
      <c r="U200" s="96">
        <f t="shared" si="58"/>
        <v>1471.4777365491652</v>
      </c>
      <c r="V200" s="96">
        <f t="shared" si="59"/>
        <v>1643.7675535846267</v>
      </c>
      <c r="W200" s="86">
        <f t="shared" si="60"/>
        <v>2598.248520710059</v>
      </c>
      <c r="X200" s="99">
        <f t="shared" si="61"/>
        <v>1.8002358929790801E-3</v>
      </c>
      <c r="Y200" s="100">
        <f t="shared" si="62"/>
        <v>2.8198522565025762E-2</v>
      </c>
      <c r="Z200" s="100">
        <f t="shared" si="63"/>
        <v>1.6729778384753865E-2</v>
      </c>
      <c r="AA200" s="100">
        <f t="shared" si="64"/>
        <v>4.1995157986218883E-2</v>
      </c>
      <c r="AB200" s="101">
        <f t="shared" si="65"/>
        <v>7.868272394313737E-3</v>
      </c>
      <c r="AC200" s="99">
        <f t="shared" si="66"/>
        <v>2.1893393364725853E-3</v>
      </c>
      <c r="AD200" s="100">
        <f t="shared" si="67"/>
        <v>2.9717997671129509E-2</v>
      </c>
      <c r="AE200" s="100">
        <f t="shared" si="68"/>
        <v>1.7907040509482015E-2</v>
      </c>
      <c r="AF200" s="100">
        <f t="shared" si="69"/>
        <v>4.3836248313770032E-2</v>
      </c>
      <c r="AG200" s="101">
        <f t="shared" si="70"/>
        <v>8.6792633239865455E-3</v>
      </c>
      <c r="AH200" s="95">
        <f t="shared" si="71"/>
        <v>31.792755602458254</v>
      </c>
      <c r="AI200" s="96">
        <f t="shared" si="72"/>
        <v>46.403889130299831</v>
      </c>
      <c r="AJ200" s="96">
        <f t="shared" si="73"/>
        <v>24.617496430566764</v>
      </c>
      <c r="AK200" s="96">
        <f t="shared" si="74"/>
        <v>69.030278105406921</v>
      </c>
      <c r="AL200" s="86">
        <f t="shared" si="75"/>
        <v>20.443727109069464</v>
      </c>
      <c r="AM200" s="95">
        <f t="shared" si="83"/>
        <v>31.898165659740464</v>
      </c>
      <c r="AN200" s="96">
        <f t="shared" si="76"/>
        <v>46.557742941290783</v>
      </c>
      <c r="AO200" s="96">
        <f t="shared" si="77"/>
        <v>24.699116650636331</v>
      </c>
      <c r="AP200" s="96">
        <f t="shared" si="78"/>
        <v>69.259150546043529</v>
      </c>
      <c r="AQ200" s="86">
        <f t="shared" si="79"/>
        <v>20.511509042556924</v>
      </c>
    </row>
    <row r="201" spans="1:43">
      <c r="A201" s="129" t="str">
        <f t="shared" si="80"/>
        <v>2010_4</v>
      </c>
      <c r="B201" s="57">
        <v>2010</v>
      </c>
      <c r="C201" s="57">
        <v>4</v>
      </c>
      <c r="D201" s="81" t="str">
        <f t="shared" si="81"/>
        <v>LSL_Personal</v>
      </c>
      <c r="E201" s="68" t="s">
        <v>14</v>
      </c>
      <c r="F201" s="69" t="s">
        <v>13</v>
      </c>
      <c r="G201" s="84">
        <f t="shared" si="82"/>
        <v>18664</v>
      </c>
      <c r="H201" s="70">
        <v>4666</v>
      </c>
      <c r="I201" s="65">
        <v>17</v>
      </c>
      <c r="J201" s="66">
        <v>389</v>
      </c>
      <c r="K201" s="66">
        <v>1068</v>
      </c>
      <c r="L201" s="66">
        <v>505</v>
      </c>
      <c r="M201" s="67">
        <v>98</v>
      </c>
      <c r="N201" s="65">
        <v>449021</v>
      </c>
      <c r="O201" s="66">
        <v>1128046</v>
      </c>
      <c r="P201" s="66">
        <v>1526909</v>
      </c>
      <c r="Q201" s="66">
        <v>1484297</v>
      </c>
      <c r="R201" s="67">
        <v>555362</v>
      </c>
      <c r="S201" s="95">
        <f t="shared" si="56"/>
        <v>26413</v>
      </c>
      <c r="T201" s="96">
        <f t="shared" si="57"/>
        <v>2899.8611825192802</v>
      </c>
      <c r="U201" s="96">
        <f t="shared" si="58"/>
        <v>1429.690074906367</v>
      </c>
      <c r="V201" s="96">
        <f t="shared" si="59"/>
        <v>2939.20198019802</v>
      </c>
      <c r="W201" s="86">
        <f t="shared" si="60"/>
        <v>5666.9591836734689</v>
      </c>
      <c r="X201" s="99">
        <f t="shared" si="61"/>
        <v>9.1084440634376339E-4</v>
      </c>
      <c r="Y201" s="100">
        <f t="shared" si="62"/>
        <v>2.0842263180454349E-2</v>
      </c>
      <c r="Z201" s="100">
        <f t="shared" si="63"/>
        <v>5.7222460351478779E-2</v>
      </c>
      <c r="AA201" s="100">
        <f t="shared" si="64"/>
        <v>2.7057436776682382E-2</v>
      </c>
      <c r="AB201" s="101">
        <f t="shared" si="65"/>
        <v>5.2507501071581654E-3</v>
      </c>
      <c r="AC201" s="99">
        <f t="shared" si="66"/>
        <v>1.4253354020839861E-3</v>
      </c>
      <c r="AD201" s="100">
        <f t="shared" si="67"/>
        <v>2.3278684133939843E-2</v>
      </c>
      <c r="AE201" s="100">
        <f t="shared" si="68"/>
        <v>6.1183794112913317E-2</v>
      </c>
      <c r="AF201" s="100">
        <f t="shared" si="69"/>
        <v>2.9824636373458769E-2</v>
      </c>
      <c r="AG201" s="101">
        <f t="shared" si="70"/>
        <v>6.4833469280120778E-3</v>
      </c>
      <c r="AH201" s="95">
        <f t="shared" si="71"/>
        <v>24.058133304757824</v>
      </c>
      <c r="AI201" s="96">
        <f t="shared" si="72"/>
        <v>60.439669952850409</v>
      </c>
      <c r="AJ201" s="96">
        <f t="shared" si="73"/>
        <v>81.810383626232323</v>
      </c>
      <c r="AK201" s="96">
        <f t="shared" si="74"/>
        <v>79.527271753107584</v>
      </c>
      <c r="AL201" s="86">
        <f t="shared" si="75"/>
        <v>29.75578654093442</v>
      </c>
      <c r="AM201" s="95">
        <f t="shared" si="83"/>
        <v>24.13789893569173</v>
      </c>
      <c r="AN201" s="96">
        <f t="shared" si="76"/>
        <v>60.640059914372181</v>
      </c>
      <c r="AO201" s="96">
        <f t="shared" si="77"/>
        <v>82.081628979486752</v>
      </c>
      <c r="AP201" s="96">
        <f t="shared" si="78"/>
        <v>79.790947364489469</v>
      </c>
      <c r="AQ201" s="86">
        <f t="shared" si="79"/>
        <v>29.854442951941287</v>
      </c>
    </row>
    <row r="202" spans="1:43">
      <c r="A202" s="129" t="str">
        <f t="shared" si="80"/>
        <v>2010_4</v>
      </c>
      <c r="B202" s="57">
        <v>2010</v>
      </c>
      <c r="C202" s="57">
        <v>4</v>
      </c>
      <c r="D202" s="81" t="str">
        <f t="shared" si="81"/>
        <v>MYA_Personal</v>
      </c>
      <c r="E202" s="68" t="s">
        <v>15</v>
      </c>
      <c r="F202" s="69" t="s">
        <v>13</v>
      </c>
      <c r="G202" s="84">
        <f t="shared" si="82"/>
        <v>18012</v>
      </c>
      <c r="H202" s="70">
        <v>4503</v>
      </c>
      <c r="I202" s="65">
        <v>82</v>
      </c>
      <c r="J202" s="66">
        <v>566</v>
      </c>
      <c r="K202" s="66">
        <v>267</v>
      </c>
      <c r="L202" s="66">
        <v>1302</v>
      </c>
      <c r="M202" s="67">
        <v>107</v>
      </c>
      <c r="N202" s="65">
        <v>889053</v>
      </c>
      <c r="O202" s="66">
        <v>1838405</v>
      </c>
      <c r="P202" s="66">
        <v>253979</v>
      </c>
      <c r="Q202" s="66">
        <v>3920405</v>
      </c>
      <c r="R202" s="67">
        <v>438155</v>
      </c>
      <c r="S202" s="95">
        <f t="shared" si="56"/>
        <v>10842.109756097561</v>
      </c>
      <c r="T202" s="96">
        <f t="shared" si="57"/>
        <v>3248.0653710247348</v>
      </c>
      <c r="U202" s="96">
        <f t="shared" si="58"/>
        <v>951.2322097378277</v>
      </c>
      <c r="V202" s="96">
        <f t="shared" si="59"/>
        <v>3011.0637480798773</v>
      </c>
      <c r="W202" s="86">
        <f t="shared" si="60"/>
        <v>4094.9065420560746</v>
      </c>
      <c r="X202" s="99">
        <f t="shared" si="61"/>
        <v>4.5525205418609814E-3</v>
      </c>
      <c r="Y202" s="100">
        <f t="shared" si="62"/>
        <v>3.1423495447479459E-2</v>
      </c>
      <c r="Z202" s="100">
        <f t="shared" si="63"/>
        <v>1.4823451032644904E-2</v>
      </c>
      <c r="AA202" s="100">
        <f t="shared" si="64"/>
        <v>7.2285143237841437E-2</v>
      </c>
      <c r="AB202" s="101">
        <f t="shared" si="65"/>
        <v>5.9404841216966469E-3</v>
      </c>
      <c r="AC202" s="99">
        <f t="shared" si="66"/>
        <v>5.7212394882804165E-3</v>
      </c>
      <c r="AD202" s="100">
        <f t="shared" si="67"/>
        <v>3.4452285451101489E-2</v>
      </c>
      <c r="AE202" s="100">
        <f t="shared" si="68"/>
        <v>1.6921456647307157E-2</v>
      </c>
      <c r="AF202" s="100">
        <f t="shared" si="69"/>
        <v>7.6780940625738994E-2</v>
      </c>
      <c r="AG202" s="101">
        <f t="shared" si="70"/>
        <v>7.2745954291387801E-3</v>
      </c>
      <c r="AH202" s="95">
        <f t="shared" si="71"/>
        <v>49.358927381745502</v>
      </c>
      <c r="AI202" s="96">
        <f t="shared" si="72"/>
        <v>102.06556739951144</v>
      </c>
      <c r="AJ202" s="96">
        <f t="shared" si="73"/>
        <v>14.100544081723296</v>
      </c>
      <c r="AK202" s="96">
        <f t="shared" si="74"/>
        <v>217.65517432822563</v>
      </c>
      <c r="AL202" s="86">
        <f t="shared" si="75"/>
        <v>24.325727292915833</v>
      </c>
      <c r="AM202" s="95">
        <f t="shared" si="83"/>
        <v>49.522578731372327</v>
      </c>
      <c r="AN202" s="96">
        <f t="shared" si="76"/>
        <v>102.40396956384889</v>
      </c>
      <c r="AO202" s="96">
        <f t="shared" si="77"/>
        <v>14.147294957235635</v>
      </c>
      <c r="AP202" s="96">
        <f t="shared" si="78"/>
        <v>218.37681811024285</v>
      </c>
      <c r="AQ202" s="86">
        <f t="shared" si="79"/>
        <v>24.406380141616353</v>
      </c>
    </row>
    <row r="203" spans="1:43">
      <c r="A203" s="129" t="str">
        <f t="shared" si="80"/>
        <v>2010_4</v>
      </c>
      <c r="B203" s="57">
        <v>2010</v>
      </c>
      <c r="C203" s="57">
        <v>4</v>
      </c>
      <c r="D203" s="81" t="str">
        <f t="shared" si="81"/>
        <v>SMA_Personal</v>
      </c>
      <c r="E203" s="68" t="s">
        <v>16</v>
      </c>
      <c r="F203" s="69" t="s">
        <v>13</v>
      </c>
      <c r="G203" s="84">
        <f t="shared" si="82"/>
        <v>71320</v>
      </c>
      <c r="H203" s="70">
        <v>17830</v>
      </c>
      <c r="I203" s="65">
        <v>102</v>
      </c>
      <c r="J203" s="66">
        <v>1626</v>
      </c>
      <c r="K203" s="66">
        <v>2696</v>
      </c>
      <c r="L203" s="66">
        <v>2070</v>
      </c>
      <c r="M203" s="67">
        <v>364</v>
      </c>
      <c r="N203" s="65">
        <v>1892535</v>
      </c>
      <c r="O203" s="66">
        <v>6026327</v>
      </c>
      <c r="P203" s="66">
        <v>2245940</v>
      </c>
      <c r="Q203" s="66">
        <v>6594444</v>
      </c>
      <c r="R203" s="67">
        <v>1558344</v>
      </c>
      <c r="S203" s="95">
        <f t="shared" ref="S203:S266" si="84">N203/I203</f>
        <v>18554.264705882353</v>
      </c>
      <c r="T203" s="96">
        <f t="shared" ref="T203:T266" si="85">O203/J203</f>
        <v>3706.228167281673</v>
      </c>
      <c r="U203" s="96">
        <f t="shared" ref="U203:U266" si="86">P203/K203</f>
        <v>833.06379821958456</v>
      </c>
      <c r="V203" s="96">
        <f t="shared" ref="V203:V266" si="87">Q203/L203</f>
        <v>3185.7217391304348</v>
      </c>
      <c r="W203" s="86">
        <f t="shared" ref="W203:W266" si="88">R203/M203</f>
        <v>4281.1648351648355</v>
      </c>
      <c r="X203" s="99">
        <f t="shared" ref="X203:X266" si="89">I203/$G203</f>
        <v>1.4301738642736961E-3</v>
      </c>
      <c r="Y203" s="100">
        <f t="shared" ref="Y203:Y266" si="90">J203/$G203</f>
        <v>2.2798653954010095E-2</v>
      </c>
      <c r="Z203" s="100">
        <f t="shared" ref="Z203:Z266" si="91">K203/$G203</f>
        <v>3.7801458216489066E-2</v>
      </c>
      <c r="AA203" s="100">
        <f t="shared" ref="AA203:AA266" si="92">L203/$G203</f>
        <v>2.9024116657319125E-2</v>
      </c>
      <c r="AB203" s="101">
        <f t="shared" ref="AB203:AB266" si="93">M203/$G203</f>
        <v>5.1037577117218173E-3</v>
      </c>
      <c r="AC203" s="99">
        <f t="shared" ref="AC203:AC266" si="94">I203/$G203+2.33*(I203*ABS(($G203-I203))/$G203^3)^0.5</f>
        <v>1.7598852098942071E-3</v>
      </c>
      <c r="AD203" s="100">
        <f t="shared" ref="AD203:AD266" si="95">J203/$G203+2.33*(J203*ABS(($G203-J203))/$G203^3)^0.5</f>
        <v>2.4100911508279529E-2</v>
      </c>
      <c r="AE203" s="100">
        <f t="shared" ref="AE203:AE266" si="96">K203/$G203+2.33*(K203*ABS(($G203-K203))/$G203^3)^0.5</f>
        <v>3.9465395211302899E-2</v>
      </c>
      <c r="AF203" s="100">
        <f t="shared" ref="AF203:AF266" si="97">L203/$G203+2.33*(L203*ABS(($G203-L203))/$G203^3)^0.5</f>
        <v>3.0488767078658649E-2</v>
      </c>
      <c r="AG203" s="101">
        <f t="shared" ref="AG203:AG266" si="98">M203/$G203+2.33*(M203*ABS(($G203-M203))/$G203^3)^0.5</f>
        <v>5.7254624446945361E-3</v>
      </c>
      <c r="AH203" s="95">
        <f t="shared" ref="AH203:AH266" si="99">N203/$G203</f>
        <v>26.535824453168818</v>
      </c>
      <c r="AI203" s="96">
        <f t="shared" ref="AI203:AI266" si="100">O203/$G203</f>
        <v>84.497013460459897</v>
      </c>
      <c r="AJ203" s="96">
        <f t="shared" ref="AJ203:AJ266" si="101">P203/$G203</f>
        <v>31.491026360067302</v>
      </c>
      <c r="AK203" s="96">
        <f t="shared" ref="AK203:AK266" si="102">Q203/$G203</f>
        <v>92.462759394279303</v>
      </c>
      <c r="AL203" s="86">
        <f t="shared" ref="AL203:AL266" si="103">R203/$G203</f>
        <v>21.850028042624789</v>
      </c>
      <c r="AM203" s="95">
        <f t="shared" si="83"/>
        <v>26.623804960760392</v>
      </c>
      <c r="AN203" s="96">
        <f t="shared" ref="AN203:AN266" si="104">AI203*($AC$2171/$X$2171)</f>
        <v>84.777166434313912</v>
      </c>
      <c r="AO203" s="96">
        <f t="shared" ref="AO203:AO266" si="105">AJ203*($AC$2171/$X$2171)</f>
        <v>31.595436022884751</v>
      </c>
      <c r="AP203" s="96">
        <f t="shared" ref="AP203:AP266" si="106">AK203*($AC$2171/$X$2171)</f>
        <v>92.769323093446928</v>
      </c>
      <c r="AQ203" s="86">
        <f t="shared" ref="AQ203:AQ266" si="107">AL203*($AC$2171/$X$2171)</f>
        <v>21.922472618879539</v>
      </c>
    </row>
    <row r="204" spans="1:43">
      <c r="A204" s="129" t="str">
        <f t="shared" ref="A204:A267" si="108">B204&amp;"_"&amp;C204</f>
        <v>2010_4</v>
      </c>
      <c r="B204" s="57">
        <v>2010</v>
      </c>
      <c r="C204" s="57">
        <v>4</v>
      </c>
      <c r="D204" s="81" t="str">
        <f t="shared" ref="D204:D267" si="109">E204&amp;"_"&amp;F204</f>
        <v>MSL_Personal</v>
      </c>
      <c r="E204" s="68" t="s">
        <v>17</v>
      </c>
      <c r="F204" s="69" t="s">
        <v>13</v>
      </c>
      <c r="G204" s="84">
        <f t="shared" ref="G204:G267" si="110">H204*4</f>
        <v>58644</v>
      </c>
      <c r="H204" s="70">
        <v>14661</v>
      </c>
      <c r="I204" s="65">
        <v>145</v>
      </c>
      <c r="J204" s="66">
        <v>1324</v>
      </c>
      <c r="K204" s="66">
        <v>2564</v>
      </c>
      <c r="L204" s="66">
        <v>1671</v>
      </c>
      <c r="M204" s="67">
        <v>435</v>
      </c>
      <c r="N204" s="65">
        <v>2918326</v>
      </c>
      <c r="O204" s="66">
        <v>4146876</v>
      </c>
      <c r="P204" s="66">
        <v>4020600</v>
      </c>
      <c r="Q204" s="66">
        <v>5677875</v>
      </c>
      <c r="R204" s="67">
        <v>1082431</v>
      </c>
      <c r="S204" s="95">
        <f t="shared" si="84"/>
        <v>20126.38620689655</v>
      </c>
      <c r="T204" s="96">
        <f t="shared" si="85"/>
        <v>3132.0815709969788</v>
      </c>
      <c r="U204" s="96">
        <f t="shared" si="86"/>
        <v>1568.0967238689548</v>
      </c>
      <c r="V204" s="96">
        <f t="shared" si="87"/>
        <v>3397.890484739677</v>
      </c>
      <c r="W204" s="86">
        <f t="shared" si="88"/>
        <v>2488.3471264367818</v>
      </c>
      <c r="X204" s="99">
        <f t="shared" si="89"/>
        <v>2.4725462110360822E-3</v>
      </c>
      <c r="Y204" s="100">
        <f t="shared" si="90"/>
        <v>2.2576904713184638E-2</v>
      </c>
      <c r="Z204" s="100">
        <f t="shared" si="91"/>
        <v>4.3721437828251823E-2</v>
      </c>
      <c r="AA204" s="100">
        <f t="shared" si="92"/>
        <v>2.8493963576836506E-2</v>
      </c>
      <c r="AB204" s="101">
        <f t="shared" si="93"/>
        <v>7.4176386331082462E-3</v>
      </c>
      <c r="AC204" s="99">
        <f t="shared" si="94"/>
        <v>2.9503821003249082E-3</v>
      </c>
      <c r="AD204" s="100">
        <f t="shared" si="95"/>
        <v>2.4006185734006296E-2</v>
      </c>
      <c r="AE204" s="100">
        <f t="shared" si="96"/>
        <v>4.5688796556076688E-2</v>
      </c>
      <c r="AF204" s="100">
        <f t="shared" si="97"/>
        <v>3.0094786566368926E-2</v>
      </c>
      <c r="AG204" s="101">
        <f t="shared" si="98"/>
        <v>8.2432206816562999E-3</v>
      </c>
      <c r="AH204" s="95">
        <f t="shared" si="99"/>
        <v>49.763419957710937</v>
      </c>
      <c r="AI204" s="96">
        <f t="shared" si="100"/>
        <v>70.712707182320443</v>
      </c>
      <c r="AJ204" s="96">
        <f t="shared" si="101"/>
        <v>68.559443421321873</v>
      </c>
      <c r="AK204" s="96">
        <f t="shared" si="102"/>
        <v>96.819367710251683</v>
      </c>
      <c r="AL204" s="86">
        <f t="shared" si="103"/>
        <v>18.457659777641361</v>
      </c>
      <c r="AM204" s="95">
        <f t="shared" ref="AM204:AM267" si="111">AH204*($AC$2171/$X$2171)</f>
        <v>49.928412417436427</v>
      </c>
      <c r="AN204" s="96">
        <f t="shared" si="104"/>
        <v>70.947157778798214</v>
      </c>
      <c r="AO204" s="96">
        <f t="shared" si="105"/>
        <v>68.786754792146212</v>
      </c>
      <c r="AP204" s="96">
        <f t="shared" si="106"/>
        <v>97.140375905451208</v>
      </c>
      <c r="AQ204" s="86">
        <f t="shared" si="107"/>
        <v>18.518856831422578</v>
      </c>
    </row>
    <row r="205" spans="1:43">
      <c r="A205" s="129" t="str">
        <f t="shared" si="108"/>
        <v>2010_4</v>
      </c>
      <c r="B205" s="57">
        <v>2010</v>
      </c>
      <c r="C205" s="57">
        <v>4</v>
      </c>
      <c r="D205" s="81" t="str">
        <f t="shared" si="109"/>
        <v>LYL_Personal</v>
      </c>
      <c r="E205" s="68" t="s">
        <v>18</v>
      </c>
      <c r="F205" s="69" t="s">
        <v>13</v>
      </c>
      <c r="G205" s="84">
        <f t="shared" si="110"/>
        <v>13508</v>
      </c>
      <c r="H205" s="70">
        <v>3377</v>
      </c>
      <c r="I205" s="65">
        <v>70</v>
      </c>
      <c r="J205" s="66">
        <v>306</v>
      </c>
      <c r="K205" s="66">
        <v>651</v>
      </c>
      <c r="L205" s="66">
        <v>422</v>
      </c>
      <c r="M205" s="67">
        <v>141</v>
      </c>
      <c r="N205" s="65">
        <v>1352374</v>
      </c>
      <c r="O205" s="66">
        <v>930630</v>
      </c>
      <c r="P205" s="66">
        <v>977259</v>
      </c>
      <c r="Q205" s="66">
        <v>1402754</v>
      </c>
      <c r="R205" s="67">
        <v>674417</v>
      </c>
      <c r="S205" s="95">
        <f t="shared" si="84"/>
        <v>19319.628571428573</v>
      </c>
      <c r="T205" s="96">
        <f t="shared" si="85"/>
        <v>3041.2745098039218</v>
      </c>
      <c r="U205" s="96">
        <f t="shared" si="86"/>
        <v>1501.1658986175116</v>
      </c>
      <c r="V205" s="96">
        <f t="shared" si="87"/>
        <v>3324.0616113744077</v>
      </c>
      <c r="W205" s="86">
        <f t="shared" si="88"/>
        <v>4783.0992907801419</v>
      </c>
      <c r="X205" s="99">
        <f t="shared" si="89"/>
        <v>5.1821143026354755E-3</v>
      </c>
      <c r="Y205" s="100">
        <f t="shared" si="90"/>
        <v>2.2653242522949365E-2</v>
      </c>
      <c r="Z205" s="100">
        <f t="shared" si="91"/>
        <v>4.8193663014509919E-2</v>
      </c>
      <c r="AA205" s="100">
        <f t="shared" si="92"/>
        <v>3.1240746224459579E-2</v>
      </c>
      <c r="AB205" s="101">
        <f t="shared" si="93"/>
        <v>1.0438258809594314E-2</v>
      </c>
      <c r="AC205" s="99">
        <f t="shared" si="94"/>
        <v>6.6215281669666564E-3</v>
      </c>
      <c r="AD205" s="100">
        <f t="shared" si="95"/>
        <v>2.5636219631105909E-2</v>
      </c>
      <c r="AE205" s="100">
        <f t="shared" si="96"/>
        <v>5.2487342867915031E-2</v>
      </c>
      <c r="AF205" s="100">
        <f t="shared" si="97"/>
        <v>3.4728365156818118E-2</v>
      </c>
      <c r="AG205" s="101">
        <f t="shared" si="98"/>
        <v>1.247575062771062E-2</v>
      </c>
      <c r="AH205" s="95">
        <f t="shared" si="99"/>
        <v>100.11652354160498</v>
      </c>
      <c r="AI205" s="96">
        <f t="shared" si="100"/>
        <v>68.894729049452181</v>
      </c>
      <c r="AJ205" s="96">
        <f t="shared" si="101"/>
        <v>72.346683446846313</v>
      </c>
      <c r="AK205" s="96">
        <f t="shared" si="102"/>
        <v>103.84616523541605</v>
      </c>
      <c r="AL205" s="86">
        <f t="shared" si="103"/>
        <v>49.927228309150131</v>
      </c>
      <c r="AM205" s="95">
        <f t="shared" si="111"/>
        <v>100.44846357893223</v>
      </c>
      <c r="AN205" s="96">
        <f t="shared" si="104"/>
        <v>69.123152072179522</v>
      </c>
      <c r="AO205" s="96">
        <f t="shared" si="105"/>
        <v>72.586551552073416</v>
      </c>
      <c r="AP205" s="96">
        <f t="shared" si="106"/>
        <v>104.19047103774659</v>
      </c>
      <c r="AQ205" s="86">
        <f t="shared" si="107"/>
        <v>50.092763881524441</v>
      </c>
    </row>
    <row r="206" spans="1:43">
      <c r="A206" s="129" t="str">
        <f t="shared" si="108"/>
        <v>2010_4</v>
      </c>
      <c r="B206" s="57">
        <v>2010</v>
      </c>
      <c r="C206" s="57">
        <v>4</v>
      </c>
      <c r="D206" s="81" t="str">
        <f t="shared" si="109"/>
        <v>LSA_Personal</v>
      </c>
      <c r="E206" s="68" t="s">
        <v>19</v>
      </c>
      <c r="F206" s="69" t="s">
        <v>13</v>
      </c>
      <c r="G206" s="84">
        <f t="shared" si="110"/>
        <v>88924</v>
      </c>
      <c r="H206" s="70">
        <v>22231</v>
      </c>
      <c r="I206" s="65">
        <v>320</v>
      </c>
      <c r="J206" s="66">
        <v>2588</v>
      </c>
      <c r="K206" s="66">
        <v>2301</v>
      </c>
      <c r="L206" s="66">
        <v>3882</v>
      </c>
      <c r="M206" s="67">
        <v>880</v>
      </c>
      <c r="N206" s="65">
        <v>8139028</v>
      </c>
      <c r="O206" s="66">
        <v>6667823</v>
      </c>
      <c r="P206" s="66">
        <v>3932192</v>
      </c>
      <c r="Q206" s="66">
        <v>9672649</v>
      </c>
      <c r="R206" s="67">
        <v>6606031</v>
      </c>
      <c r="S206" s="95">
        <f t="shared" si="84"/>
        <v>25434.462500000001</v>
      </c>
      <c r="T206" s="96">
        <f t="shared" si="85"/>
        <v>2576.4385625965997</v>
      </c>
      <c r="U206" s="96">
        <f t="shared" si="86"/>
        <v>1708.9056931768796</v>
      </c>
      <c r="V206" s="96">
        <f t="shared" si="87"/>
        <v>2491.6664090674908</v>
      </c>
      <c r="W206" s="86">
        <f t="shared" si="88"/>
        <v>7506.8534090909088</v>
      </c>
      <c r="X206" s="99">
        <f t="shared" si="89"/>
        <v>3.5985785614682199E-3</v>
      </c>
      <c r="Y206" s="100">
        <f t="shared" si="90"/>
        <v>2.9103504115874229E-2</v>
      </c>
      <c r="Z206" s="100">
        <f t="shared" si="91"/>
        <v>2.5876028968557421E-2</v>
      </c>
      <c r="AA206" s="100">
        <f t="shared" si="92"/>
        <v>4.3655256173811344E-2</v>
      </c>
      <c r="AB206" s="101">
        <f t="shared" si="93"/>
        <v>9.8960910440376044E-3</v>
      </c>
      <c r="AC206" s="99">
        <f t="shared" si="94"/>
        <v>4.0664527526916919E-3</v>
      </c>
      <c r="AD206" s="100">
        <f t="shared" si="95"/>
        <v>3.0416929888182384E-2</v>
      </c>
      <c r="AE206" s="100">
        <f t="shared" si="96"/>
        <v>2.7116544927129605E-2</v>
      </c>
      <c r="AF206" s="100">
        <f t="shared" si="97"/>
        <v>4.5251767243678173E-2</v>
      </c>
      <c r="AG206" s="101">
        <f t="shared" si="98"/>
        <v>1.0669516843060164E-2</v>
      </c>
      <c r="AH206" s="95">
        <f t="shared" si="99"/>
        <v>91.527911474967382</v>
      </c>
      <c r="AI206" s="96">
        <f t="shared" si="100"/>
        <v>74.983390310827218</v>
      </c>
      <c r="AJ206" s="96">
        <f t="shared" si="101"/>
        <v>44.219693221177636</v>
      </c>
      <c r="AK206" s="96">
        <f t="shared" si="102"/>
        <v>108.77433538752193</v>
      </c>
      <c r="AL206" s="86">
        <f t="shared" si="103"/>
        <v>74.288504790607703</v>
      </c>
      <c r="AM206" s="95">
        <f t="shared" si="111"/>
        <v>91.831375651276502</v>
      </c>
      <c r="AN206" s="96">
        <f t="shared" si="104"/>
        <v>75.232000515199289</v>
      </c>
      <c r="AO206" s="96">
        <f t="shared" si="105"/>
        <v>44.3663052498338</v>
      </c>
      <c r="AP206" s="96">
        <f t="shared" si="106"/>
        <v>109.13498072029536</v>
      </c>
      <c r="AQ206" s="86">
        <f t="shared" si="107"/>
        <v>74.534811076332176</v>
      </c>
    </row>
    <row r="207" spans="1:43">
      <c r="A207" s="129" t="str">
        <f t="shared" si="108"/>
        <v>2010_4</v>
      </c>
      <c r="B207" s="57">
        <v>2010</v>
      </c>
      <c r="C207" s="57">
        <v>4</v>
      </c>
      <c r="D207" s="81" t="str">
        <f t="shared" si="109"/>
        <v>LMA_Personal</v>
      </c>
      <c r="E207" s="68" t="s">
        <v>20</v>
      </c>
      <c r="F207" s="69" t="s">
        <v>13</v>
      </c>
      <c r="G207" s="84">
        <f t="shared" si="110"/>
        <v>107108</v>
      </c>
      <c r="H207" s="70">
        <v>26777</v>
      </c>
      <c r="I207" s="65">
        <v>771</v>
      </c>
      <c r="J207" s="66">
        <v>2563</v>
      </c>
      <c r="K207" s="66">
        <v>8218</v>
      </c>
      <c r="L207" s="66">
        <v>4049</v>
      </c>
      <c r="M207" s="67">
        <v>1269</v>
      </c>
      <c r="N207" s="65">
        <v>10891985</v>
      </c>
      <c r="O207" s="66">
        <v>6106888</v>
      </c>
      <c r="P207" s="66">
        <v>7172877</v>
      </c>
      <c r="Q207" s="66">
        <v>12749068</v>
      </c>
      <c r="R207" s="67">
        <v>5251163</v>
      </c>
      <c r="S207" s="95">
        <f t="shared" si="84"/>
        <v>14127.088197146562</v>
      </c>
      <c r="T207" s="96">
        <f t="shared" si="85"/>
        <v>2382.7108856808427</v>
      </c>
      <c r="U207" s="96">
        <f t="shared" si="86"/>
        <v>872.82513993672421</v>
      </c>
      <c r="V207" s="96">
        <f t="shared" si="87"/>
        <v>3148.6954803655221</v>
      </c>
      <c r="W207" s="86">
        <f t="shared" si="88"/>
        <v>4138.0323089046497</v>
      </c>
      <c r="X207" s="99">
        <f t="shared" si="89"/>
        <v>7.1983418605519661E-3</v>
      </c>
      <c r="Y207" s="100">
        <f t="shared" si="90"/>
        <v>2.3929118273144864E-2</v>
      </c>
      <c r="Z207" s="100">
        <f t="shared" si="91"/>
        <v>7.672629495462524E-2</v>
      </c>
      <c r="AA207" s="100">
        <f t="shared" si="92"/>
        <v>3.7802965231355269E-2</v>
      </c>
      <c r="AB207" s="101">
        <f t="shared" si="93"/>
        <v>1.1847854501997983E-2</v>
      </c>
      <c r="AC207" s="99">
        <f t="shared" si="94"/>
        <v>7.8001976563003266E-3</v>
      </c>
      <c r="AD207" s="100">
        <f t="shared" si="95"/>
        <v>2.5017168622460288E-2</v>
      </c>
      <c r="AE207" s="100">
        <f t="shared" si="96"/>
        <v>7.8621177577397117E-2</v>
      </c>
      <c r="AF207" s="100">
        <f t="shared" si="97"/>
        <v>3.9160778056893185E-2</v>
      </c>
      <c r="AG207" s="101">
        <f t="shared" si="98"/>
        <v>1.2618184359414766E-2</v>
      </c>
      <c r="AH207" s="95">
        <f t="shared" si="99"/>
        <v>101.69161033722972</v>
      </c>
      <c r="AI207" s="96">
        <f t="shared" si="100"/>
        <v>57.016170594166638</v>
      </c>
      <c r="AJ207" s="96">
        <f t="shared" si="101"/>
        <v>66.968639130597154</v>
      </c>
      <c r="AK207" s="96">
        <f t="shared" si="102"/>
        <v>119.03002576838331</v>
      </c>
      <c r="AL207" s="86">
        <f t="shared" si="103"/>
        <v>49.026804720469059</v>
      </c>
      <c r="AM207" s="95">
        <f t="shared" si="111"/>
        <v>102.02877263309371</v>
      </c>
      <c r="AN207" s="96">
        <f t="shared" si="104"/>
        <v>57.205209816922107</v>
      </c>
      <c r="AO207" s="96">
        <f t="shared" si="105"/>
        <v>67.190676130948333</v>
      </c>
      <c r="AP207" s="96">
        <f t="shared" si="106"/>
        <v>119.42467422199448</v>
      </c>
      <c r="AQ207" s="86">
        <f t="shared" si="107"/>
        <v>49.189354905126493</v>
      </c>
    </row>
    <row r="208" spans="1:43">
      <c r="A208" s="129" t="str">
        <f t="shared" si="108"/>
        <v>2010_4</v>
      </c>
      <c r="B208" s="57">
        <v>2010</v>
      </c>
      <c r="C208" s="57">
        <v>4</v>
      </c>
      <c r="D208" s="81" t="str">
        <f t="shared" si="109"/>
        <v>SYL_Personal</v>
      </c>
      <c r="E208" s="68" t="s">
        <v>21</v>
      </c>
      <c r="F208" s="69" t="s">
        <v>13</v>
      </c>
      <c r="G208" s="84">
        <f t="shared" si="110"/>
        <v>10912</v>
      </c>
      <c r="H208" s="70">
        <v>2728</v>
      </c>
      <c r="I208" s="65">
        <v>104</v>
      </c>
      <c r="J208" s="66">
        <v>295</v>
      </c>
      <c r="K208" s="66">
        <v>425</v>
      </c>
      <c r="L208" s="66">
        <v>317</v>
      </c>
      <c r="M208" s="67">
        <v>144</v>
      </c>
      <c r="N208" s="65">
        <v>1214463</v>
      </c>
      <c r="O208" s="66">
        <v>795447</v>
      </c>
      <c r="P208" s="66">
        <v>391408</v>
      </c>
      <c r="Q208" s="66">
        <v>986610</v>
      </c>
      <c r="R208" s="67">
        <v>472108</v>
      </c>
      <c r="S208" s="95">
        <f t="shared" si="84"/>
        <v>11677.528846153846</v>
      </c>
      <c r="T208" s="96">
        <f t="shared" si="85"/>
        <v>2696.4305084745761</v>
      </c>
      <c r="U208" s="96">
        <f t="shared" si="86"/>
        <v>920.96</v>
      </c>
      <c r="V208" s="96">
        <f t="shared" si="87"/>
        <v>3112.3343848580444</v>
      </c>
      <c r="W208" s="86">
        <f t="shared" si="88"/>
        <v>3278.5277777777778</v>
      </c>
      <c r="X208" s="99">
        <f t="shared" si="89"/>
        <v>9.5307917888563052E-3</v>
      </c>
      <c r="Y208" s="100">
        <f t="shared" si="90"/>
        <v>2.7034457478005865E-2</v>
      </c>
      <c r="Z208" s="100">
        <f t="shared" si="91"/>
        <v>3.8947947214076246E-2</v>
      </c>
      <c r="AA208" s="100">
        <f t="shared" si="92"/>
        <v>2.9050586510263928E-2</v>
      </c>
      <c r="AB208" s="101">
        <f t="shared" si="93"/>
        <v>1.3196480938416423E-2</v>
      </c>
      <c r="AC208" s="99">
        <f t="shared" si="94"/>
        <v>1.1697940543930807E-2</v>
      </c>
      <c r="AD208" s="100">
        <f t="shared" si="95"/>
        <v>3.0651980483888883E-2</v>
      </c>
      <c r="AE208" s="100">
        <f t="shared" si="96"/>
        <v>4.3263331582392921E-2</v>
      </c>
      <c r="AF208" s="100">
        <f t="shared" si="97"/>
        <v>3.2796687633785605E-2</v>
      </c>
      <c r="AG208" s="101">
        <f t="shared" si="98"/>
        <v>1.5741834723508243E-2</v>
      </c>
      <c r="AH208" s="95">
        <f t="shared" si="99"/>
        <v>111.29609604105572</v>
      </c>
      <c r="AI208" s="96">
        <f t="shared" si="100"/>
        <v>72.89653592375366</v>
      </c>
      <c r="AJ208" s="96">
        <f t="shared" si="101"/>
        <v>35.869501466275658</v>
      </c>
      <c r="AK208" s="96">
        <f t="shared" si="102"/>
        <v>90.415139296187689</v>
      </c>
      <c r="AL208" s="86">
        <f t="shared" si="103"/>
        <v>43.265029325513197</v>
      </c>
      <c r="AM208" s="95">
        <f t="shared" si="111"/>
        <v>111.66510236456128</v>
      </c>
      <c r="AN208" s="96">
        <f t="shared" si="104"/>
        <v>73.138227085208172</v>
      </c>
      <c r="AO208" s="96">
        <f t="shared" si="105"/>
        <v>35.988428125276933</v>
      </c>
      <c r="AP208" s="96">
        <f t="shared" si="106"/>
        <v>90.714914035174232</v>
      </c>
      <c r="AQ208" s="86">
        <f t="shared" si="107"/>
        <v>43.408476130708216</v>
      </c>
    </row>
    <row r="209" spans="1:43">
      <c r="A209" s="129" t="str">
        <f t="shared" si="108"/>
        <v>2010_4</v>
      </c>
      <c r="B209" s="57">
        <v>2010</v>
      </c>
      <c r="C209" s="57">
        <v>4</v>
      </c>
      <c r="D209" s="81" t="str">
        <f t="shared" si="109"/>
        <v>MYL_Personal</v>
      </c>
      <c r="E209" s="68" t="s">
        <v>22</v>
      </c>
      <c r="F209" s="69" t="s">
        <v>13</v>
      </c>
      <c r="G209" s="84">
        <f t="shared" si="110"/>
        <v>10988</v>
      </c>
      <c r="H209" s="70">
        <v>2747</v>
      </c>
      <c r="I209" s="65">
        <v>91</v>
      </c>
      <c r="J209" s="66">
        <v>304</v>
      </c>
      <c r="K209" s="66">
        <v>588</v>
      </c>
      <c r="L209" s="66">
        <v>372</v>
      </c>
      <c r="M209" s="67">
        <v>99</v>
      </c>
      <c r="N209" s="65">
        <v>1340603</v>
      </c>
      <c r="O209" s="66">
        <v>877173</v>
      </c>
      <c r="P209" s="66">
        <v>416925</v>
      </c>
      <c r="Q209" s="66">
        <v>1198249</v>
      </c>
      <c r="R209" s="67">
        <v>400821</v>
      </c>
      <c r="S209" s="95">
        <f t="shared" si="84"/>
        <v>14731.901098901099</v>
      </c>
      <c r="T209" s="96">
        <f t="shared" si="85"/>
        <v>2885.4375</v>
      </c>
      <c r="U209" s="96">
        <f t="shared" si="86"/>
        <v>709.05612244897964</v>
      </c>
      <c r="V209" s="96">
        <f t="shared" si="87"/>
        <v>3221.0994623655915</v>
      </c>
      <c r="W209" s="86">
        <f t="shared" si="88"/>
        <v>4048.6969696969695</v>
      </c>
      <c r="X209" s="99">
        <f t="shared" si="89"/>
        <v>8.2817619220968332E-3</v>
      </c>
      <c r="Y209" s="100">
        <f t="shared" si="90"/>
        <v>2.7666545322169639E-2</v>
      </c>
      <c r="Z209" s="100">
        <f t="shared" si="91"/>
        <v>5.351292318893338E-2</v>
      </c>
      <c r="AA209" s="100">
        <f t="shared" si="92"/>
        <v>3.3855114670549691E-2</v>
      </c>
      <c r="AB209" s="101">
        <f t="shared" si="93"/>
        <v>9.0098289042591911E-3</v>
      </c>
      <c r="AC209" s="99">
        <f t="shared" si="94"/>
        <v>1.0296191624998197E-2</v>
      </c>
      <c r="AD209" s="100">
        <f t="shared" si="95"/>
        <v>3.1312251602391795E-2</v>
      </c>
      <c r="AE209" s="100">
        <f t="shared" si="96"/>
        <v>5.8515379191015272E-2</v>
      </c>
      <c r="AF209" s="100">
        <f t="shared" si="97"/>
        <v>3.7875149999464564E-2</v>
      </c>
      <c r="AG209" s="101">
        <f t="shared" si="98"/>
        <v>1.1110168603051983E-2</v>
      </c>
      <c r="AH209" s="95">
        <f t="shared" si="99"/>
        <v>122.0060975609756</v>
      </c>
      <c r="AI209" s="96">
        <f t="shared" si="100"/>
        <v>79.830087368037866</v>
      </c>
      <c r="AJ209" s="96">
        <f t="shared" si="101"/>
        <v>37.943665817255187</v>
      </c>
      <c r="AK209" s="96">
        <f t="shared" si="102"/>
        <v>109.05069166363306</v>
      </c>
      <c r="AL209" s="86">
        <f t="shared" si="103"/>
        <v>36.47806698216236</v>
      </c>
      <c r="AM209" s="95">
        <f t="shared" si="111"/>
        <v>122.41061329070639</v>
      </c>
      <c r="AN209" s="96">
        <f t="shared" si="104"/>
        <v>80.094766975792851</v>
      </c>
      <c r="AO209" s="96">
        <f t="shared" si="105"/>
        <v>38.069469444889926</v>
      </c>
      <c r="AP209" s="96">
        <f t="shared" si="106"/>
        <v>109.41225326586294</v>
      </c>
      <c r="AQ209" s="86">
        <f t="shared" si="107"/>
        <v>36.599011362643701</v>
      </c>
    </row>
    <row r="210" spans="1:43">
      <c r="A210" s="129" t="str">
        <f t="shared" si="108"/>
        <v>2010_4</v>
      </c>
      <c r="B210" s="57">
        <v>2010</v>
      </c>
      <c r="C210" s="57">
        <v>4</v>
      </c>
      <c r="D210" s="81" t="str">
        <f t="shared" si="109"/>
        <v>MYH_Personal</v>
      </c>
      <c r="E210" s="68" t="s">
        <v>23</v>
      </c>
      <c r="F210" s="69" t="s">
        <v>13</v>
      </c>
      <c r="G210" s="84">
        <f t="shared" si="110"/>
        <v>29536</v>
      </c>
      <c r="H210" s="70">
        <v>7384</v>
      </c>
      <c r="I210" s="65">
        <v>219</v>
      </c>
      <c r="J210" s="66">
        <v>789</v>
      </c>
      <c r="K210" s="66">
        <v>678</v>
      </c>
      <c r="L210" s="66">
        <v>1695</v>
      </c>
      <c r="M210" s="67">
        <v>191</v>
      </c>
      <c r="N210" s="65">
        <v>4253879</v>
      </c>
      <c r="O210" s="66">
        <v>3417469</v>
      </c>
      <c r="P210" s="66">
        <v>758155</v>
      </c>
      <c r="Q210" s="66">
        <v>5359404</v>
      </c>
      <c r="R210" s="67">
        <v>829756</v>
      </c>
      <c r="S210" s="95">
        <f t="shared" si="84"/>
        <v>19424.105022831049</v>
      </c>
      <c r="T210" s="96">
        <f t="shared" si="85"/>
        <v>4331.3929024081117</v>
      </c>
      <c r="U210" s="96">
        <f t="shared" si="86"/>
        <v>1118.2227138643068</v>
      </c>
      <c r="V210" s="96">
        <f t="shared" si="87"/>
        <v>3161.8902654867256</v>
      </c>
      <c r="W210" s="86">
        <f t="shared" si="88"/>
        <v>4344.2722513089002</v>
      </c>
      <c r="X210" s="99">
        <f t="shared" si="89"/>
        <v>7.4146803900325027E-3</v>
      </c>
      <c r="Y210" s="100">
        <f t="shared" si="90"/>
        <v>2.6713163596966415E-2</v>
      </c>
      <c r="Z210" s="100">
        <f t="shared" si="91"/>
        <v>2.2955037919826653E-2</v>
      </c>
      <c r="AA210" s="100">
        <f t="shared" si="92"/>
        <v>5.7387594799566628E-2</v>
      </c>
      <c r="AB210" s="101">
        <f t="shared" si="93"/>
        <v>6.4666847237269771E-3</v>
      </c>
      <c r="AC210" s="99">
        <f t="shared" si="94"/>
        <v>8.5777620910265379E-3</v>
      </c>
      <c r="AD210" s="100">
        <f t="shared" si="95"/>
        <v>2.8899229085592937E-2</v>
      </c>
      <c r="AE210" s="100">
        <f t="shared" si="96"/>
        <v>2.4985413416146306E-2</v>
      </c>
      <c r="AF210" s="100">
        <f t="shared" si="97"/>
        <v>6.0540824934784014E-2</v>
      </c>
      <c r="AG210" s="101">
        <f t="shared" si="98"/>
        <v>7.5533909179767312E-3</v>
      </c>
      <c r="AH210" s="95">
        <f t="shared" si="99"/>
        <v>144.02353060671723</v>
      </c>
      <c r="AI210" s="96">
        <f t="shared" si="100"/>
        <v>115.70520720476706</v>
      </c>
      <c r="AJ210" s="96">
        <f t="shared" si="101"/>
        <v>25.668844799566632</v>
      </c>
      <c r="AK210" s="96">
        <f t="shared" si="102"/>
        <v>181.45327735644636</v>
      </c>
      <c r="AL210" s="86">
        <f t="shared" si="103"/>
        <v>28.093039003250272</v>
      </c>
      <c r="AM210" s="95">
        <f t="shared" si="111"/>
        <v>144.50104595018328</v>
      </c>
      <c r="AN210" s="96">
        <f t="shared" si="104"/>
        <v>116.08883209943839</v>
      </c>
      <c r="AO210" s="96">
        <f t="shared" si="105"/>
        <v>25.75395080404525</v>
      </c>
      <c r="AP210" s="96">
        <f t="shared" si="106"/>
        <v>182.05489240986779</v>
      </c>
      <c r="AQ210" s="86">
        <f t="shared" si="107"/>
        <v>28.186182513287349</v>
      </c>
    </row>
    <row r="211" spans="1:43">
      <c r="A211" s="129" t="str">
        <f t="shared" si="108"/>
        <v>2010_4</v>
      </c>
      <c r="B211" s="57">
        <v>2010</v>
      </c>
      <c r="C211" s="57">
        <v>4</v>
      </c>
      <c r="D211" s="81" t="str">
        <f t="shared" si="109"/>
        <v>LML_Personal</v>
      </c>
      <c r="E211" s="68" t="s">
        <v>24</v>
      </c>
      <c r="F211" s="69" t="s">
        <v>13</v>
      </c>
      <c r="G211" s="84">
        <f t="shared" si="110"/>
        <v>80732</v>
      </c>
      <c r="H211" s="70">
        <v>20183</v>
      </c>
      <c r="I211" s="65">
        <v>151</v>
      </c>
      <c r="J211" s="66">
        <v>1732</v>
      </c>
      <c r="K211" s="66">
        <v>6424</v>
      </c>
      <c r="L211" s="66">
        <v>2246</v>
      </c>
      <c r="M211" s="67">
        <v>714</v>
      </c>
      <c r="N211" s="65">
        <v>2227828</v>
      </c>
      <c r="O211" s="66">
        <v>3218986</v>
      </c>
      <c r="P211" s="66">
        <v>6740268</v>
      </c>
      <c r="Q211" s="66">
        <v>4490254</v>
      </c>
      <c r="R211" s="67">
        <v>2939661</v>
      </c>
      <c r="S211" s="95">
        <f t="shared" si="84"/>
        <v>14753.827814569537</v>
      </c>
      <c r="T211" s="96">
        <f t="shared" si="85"/>
        <v>1858.5369515011548</v>
      </c>
      <c r="U211" s="96">
        <f t="shared" si="86"/>
        <v>1049.2322540473226</v>
      </c>
      <c r="V211" s="96">
        <f t="shared" si="87"/>
        <v>1999.2226179875333</v>
      </c>
      <c r="W211" s="86">
        <f t="shared" si="88"/>
        <v>4117.1722689075632</v>
      </c>
      <c r="X211" s="99">
        <f t="shared" si="89"/>
        <v>1.8703859683892384E-3</v>
      </c>
      <c r="Y211" s="100">
        <f t="shared" si="90"/>
        <v>2.1453698657285834E-2</v>
      </c>
      <c r="Z211" s="100">
        <f t="shared" si="91"/>
        <v>7.9571916959817662E-2</v>
      </c>
      <c r="AA211" s="100">
        <f t="shared" si="92"/>
        <v>2.7820442947034632E-2</v>
      </c>
      <c r="AB211" s="101">
        <f t="shared" si="93"/>
        <v>8.8440766982113665E-3</v>
      </c>
      <c r="AC211" s="99">
        <f t="shared" si="94"/>
        <v>2.2247031018288038E-3</v>
      </c>
      <c r="AD211" s="100">
        <f t="shared" si="95"/>
        <v>2.2641858426555785E-2</v>
      </c>
      <c r="AE211" s="100">
        <f t="shared" si="96"/>
        <v>8.1791175531981147E-2</v>
      </c>
      <c r="AF211" s="100">
        <f t="shared" si="97"/>
        <v>2.9169059008711806E-2</v>
      </c>
      <c r="AG211" s="101">
        <f t="shared" si="98"/>
        <v>9.6118452261882044E-3</v>
      </c>
      <c r="AH211" s="95">
        <f t="shared" si="99"/>
        <v>27.595352524401726</v>
      </c>
      <c r="AI211" s="96">
        <f t="shared" si="100"/>
        <v>39.872491700936429</v>
      </c>
      <c r="AJ211" s="96">
        <f t="shared" si="101"/>
        <v>83.489421790615864</v>
      </c>
      <c r="AK211" s="96">
        <f t="shared" si="102"/>
        <v>55.61925878214339</v>
      </c>
      <c r="AL211" s="86">
        <f t="shared" si="103"/>
        <v>36.412587325967401</v>
      </c>
      <c r="AM211" s="95">
        <f t="shared" si="111"/>
        <v>27.686845936507691</v>
      </c>
      <c r="AN211" s="96">
        <f t="shared" si="104"/>
        <v>40.004690422139923</v>
      </c>
      <c r="AO211" s="96">
        <f t="shared" si="105"/>
        <v>83.766234057015538</v>
      </c>
      <c r="AP211" s="96">
        <f t="shared" si="106"/>
        <v>55.803666492111333</v>
      </c>
      <c r="AQ211" s="86">
        <f t="shared" si="107"/>
        <v>36.533314606226391</v>
      </c>
    </row>
    <row r="212" spans="1:43">
      <c r="A212" s="129" t="str">
        <f t="shared" si="108"/>
        <v>2010_4</v>
      </c>
      <c r="B212" s="57">
        <v>2010</v>
      </c>
      <c r="C212" s="57">
        <v>4</v>
      </c>
      <c r="D212" s="81" t="str">
        <f t="shared" si="109"/>
        <v>MSA_Personal</v>
      </c>
      <c r="E212" s="68" t="s">
        <v>25</v>
      </c>
      <c r="F212" s="69" t="s">
        <v>13</v>
      </c>
      <c r="G212" s="84">
        <f t="shared" si="110"/>
        <v>88020</v>
      </c>
      <c r="H212" s="70">
        <v>22005</v>
      </c>
      <c r="I212" s="65">
        <v>324</v>
      </c>
      <c r="J212" s="66">
        <v>2383</v>
      </c>
      <c r="K212" s="66">
        <v>4357</v>
      </c>
      <c r="L212" s="66">
        <v>4067</v>
      </c>
      <c r="M212" s="67">
        <v>977</v>
      </c>
      <c r="N212" s="65">
        <v>6757942</v>
      </c>
      <c r="O212" s="66">
        <v>7249306</v>
      </c>
      <c r="P212" s="66">
        <v>6837433</v>
      </c>
      <c r="Q212" s="66">
        <v>11737899</v>
      </c>
      <c r="R212" s="67">
        <v>3515462</v>
      </c>
      <c r="S212" s="95">
        <f t="shared" si="84"/>
        <v>20857.845679012345</v>
      </c>
      <c r="T212" s="96">
        <f t="shared" si="85"/>
        <v>3042.0923206042803</v>
      </c>
      <c r="U212" s="96">
        <f t="shared" si="86"/>
        <v>1569.2983704383751</v>
      </c>
      <c r="V212" s="96">
        <f t="shared" si="87"/>
        <v>2886.1320383575116</v>
      </c>
      <c r="W212" s="86">
        <f t="shared" si="88"/>
        <v>3598.2210849539406</v>
      </c>
      <c r="X212" s="99">
        <f t="shared" si="89"/>
        <v>3.6809815950920245E-3</v>
      </c>
      <c r="Y212" s="100">
        <f t="shared" si="90"/>
        <v>2.7073392410815723E-2</v>
      </c>
      <c r="Z212" s="100">
        <f t="shared" si="91"/>
        <v>4.9500113610543059E-2</v>
      </c>
      <c r="AA212" s="100">
        <f t="shared" si="92"/>
        <v>4.6205407861849582E-2</v>
      </c>
      <c r="AB212" s="101">
        <f t="shared" si="93"/>
        <v>1.1099750056805271E-2</v>
      </c>
      <c r="AC212" s="99">
        <f t="shared" si="94"/>
        <v>4.1565864422972096E-3</v>
      </c>
      <c r="AD212" s="100">
        <f t="shared" si="95"/>
        <v>2.834800034717383E-2</v>
      </c>
      <c r="AE212" s="100">
        <f t="shared" si="96"/>
        <v>5.1203622371400512E-2</v>
      </c>
      <c r="AF212" s="100">
        <f t="shared" si="97"/>
        <v>4.7854098116565637E-2</v>
      </c>
      <c r="AG212" s="101">
        <f t="shared" si="98"/>
        <v>1.1922557254230901E-2</v>
      </c>
      <c r="AH212" s="95">
        <f t="shared" si="99"/>
        <v>76.777346057714155</v>
      </c>
      <c r="AI212" s="96">
        <f t="shared" si="100"/>
        <v>82.359759145648709</v>
      </c>
      <c r="AJ212" s="96">
        <f t="shared" si="101"/>
        <v>77.680447625539657</v>
      </c>
      <c r="AK212" s="96">
        <f t="shared" si="102"/>
        <v>133.35490797546012</v>
      </c>
      <c r="AL212" s="86">
        <f t="shared" si="103"/>
        <v>39.93935469211543</v>
      </c>
      <c r="AM212" s="95">
        <f t="shared" si="111"/>
        <v>77.03190418872731</v>
      </c>
      <c r="AN212" s="96">
        <f t="shared" si="104"/>
        <v>82.632825973760347</v>
      </c>
      <c r="AO212" s="96">
        <f t="shared" si="105"/>
        <v>77.938000023208602</v>
      </c>
      <c r="AP212" s="96">
        <f t="shared" si="106"/>
        <v>133.79705110593699</v>
      </c>
      <c r="AQ212" s="86">
        <f t="shared" si="107"/>
        <v>40.071775100039581</v>
      </c>
    </row>
    <row r="213" spans="1:43">
      <c r="A213" s="129" t="str">
        <f t="shared" si="108"/>
        <v>2010_4</v>
      </c>
      <c r="B213" s="57">
        <v>2010</v>
      </c>
      <c r="C213" s="57">
        <v>4</v>
      </c>
      <c r="D213" s="81" t="str">
        <f t="shared" si="109"/>
        <v>LYA_Personal</v>
      </c>
      <c r="E213" s="68" t="s">
        <v>26</v>
      </c>
      <c r="F213" s="69" t="s">
        <v>13</v>
      </c>
      <c r="G213" s="84">
        <f t="shared" si="110"/>
        <v>22240</v>
      </c>
      <c r="H213" s="70">
        <v>5560</v>
      </c>
      <c r="I213" s="65">
        <v>162</v>
      </c>
      <c r="J213" s="66">
        <v>631</v>
      </c>
      <c r="K213" s="66">
        <v>896</v>
      </c>
      <c r="L213" s="66">
        <v>789</v>
      </c>
      <c r="M213" s="67">
        <v>277</v>
      </c>
      <c r="N213" s="65">
        <v>3442537</v>
      </c>
      <c r="O213" s="66">
        <v>1812122</v>
      </c>
      <c r="P213" s="66">
        <v>754304</v>
      </c>
      <c r="Q213" s="66">
        <v>2482628</v>
      </c>
      <c r="R213" s="67">
        <v>1930614</v>
      </c>
      <c r="S213" s="95">
        <f t="shared" si="84"/>
        <v>21250.228395061727</v>
      </c>
      <c r="T213" s="96">
        <f t="shared" si="85"/>
        <v>2871.8256735340728</v>
      </c>
      <c r="U213" s="96">
        <f t="shared" si="86"/>
        <v>841.85714285714289</v>
      </c>
      <c r="V213" s="96">
        <f t="shared" si="87"/>
        <v>3146.5500633713564</v>
      </c>
      <c r="W213" s="86">
        <f t="shared" si="88"/>
        <v>6969.7256317689535</v>
      </c>
      <c r="X213" s="99">
        <f t="shared" si="89"/>
        <v>7.2841726618705039E-3</v>
      </c>
      <c r="Y213" s="100">
        <f t="shared" si="90"/>
        <v>2.8372302158273383E-2</v>
      </c>
      <c r="Z213" s="100">
        <f t="shared" si="91"/>
        <v>4.0287769784172658E-2</v>
      </c>
      <c r="AA213" s="100">
        <f t="shared" si="92"/>
        <v>3.5476618705035969E-2</v>
      </c>
      <c r="AB213" s="101">
        <f t="shared" si="93"/>
        <v>1.2455035971223022E-2</v>
      </c>
      <c r="AC213" s="99">
        <f t="shared" si="94"/>
        <v>8.6127630875740407E-3</v>
      </c>
      <c r="AD213" s="100">
        <f t="shared" si="95"/>
        <v>3.0966396467887687E-2</v>
      </c>
      <c r="AE213" s="100">
        <f t="shared" si="96"/>
        <v>4.335994271060687E-2</v>
      </c>
      <c r="AF213" s="100">
        <f t="shared" si="97"/>
        <v>3.8366739665539482E-2</v>
      </c>
      <c r="AG213" s="101">
        <f t="shared" si="98"/>
        <v>1.4187800152883427E-2</v>
      </c>
      <c r="AH213" s="95">
        <f t="shared" si="99"/>
        <v>154.79033273381296</v>
      </c>
      <c r="AI213" s="96">
        <f t="shared" si="100"/>
        <v>81.48030575539569</v>
      </c>
      <c r="AJ213" s="96">
        <f t="shared" si="101"/>
        <v>33.916546762589931</v>
      </c>
      <c r="AK213" s="96">
        <f t="shared" si="102"/>
        <v>111.62895683453237</v>
      </c>
      <c r="AL213" s="86">
        <f t="shared" si="103"/>
        <v>86.808183453237405</v>
      </c>
      <c r="AM213" s="95">
        <f t="shared" si="111"/>
        <v>155.3035458080185</v>
      </c>
      <c r="AN213" s="96">
        <f t="shared" si="104"/>
        <v>81.750456723259077</v>
      </c>
      <c r="AO213" s="96">
        <f t="shared" si="105"/>
        <v>34.02899832802715</v>
      </c>
      <c r="AP213" s="96">
        <f t="shared" si="106"/>
        <v>111.99906677031194</v>
      </c>
      <c r="AQ213" s="86">
        <f t="shared" si="107"/>
        <v>87.095999196697619</v>
      </c>
    </row>
    <row r="214" spans="1:43">
      <c r="A214" s="129" t="str">
        <f t="shared" si="108"/>
        <v>2010_4</v>
      </c>
      <c r="B214" s="57">
        <v>2010</v>
      </c>
      <c r="C214" s="57">
        <v>4</v>
      </c>
      <c r="D214" s="81" t="str">
        <f t="shared" si="109"/>
        <v>MMA_Personal</v>
      </c>
      <c r="E214" s="68" t="s">
        <v>27</v>
      </c>
      <c r="F214" s="69" t="s">
        <v>13</v>
      </c>
      <c r="G214" s="84">
        <f t="shared" si="110"/>
        <v>145640</v>
      </c>
      <c r="H214" s="70">
        <v>36410</v>
      </c>
      <c r="I214" s="65">
        <v>994</v>
      </c>
      <c r="J214" s="66">
        <v>3998</v>
      </c>
      <c r="K214" s="66">
        <v>7351</v>
      </c>
      <c r="L214" s="66">
        <v>5844</v>
      </c>
      <c r="M214" s="67">
        <v>1573</v>
      </c>
      <c r="N214" s="65">
        <v>12819071</v>
      </c>
      <c r="O214" s="66">
        <v>12149636</v>
      </c>
      <c r="P214" s="66">
        <v>8522904</v>
      </c>
      <c r="Q214" s="66">
        <v>18561156</v>
      </c>
      <c r="R214" s="67">
        <v>13828795</v>
      </c>
      <c r="S214" s="95">
        <f t="shared" si="84"/>
        <v>12896.449698189135</v>
      </c>
      <c r="T214" s="96">
        <f t="shared" si="85"/>
        <v>3038.9284642321159</v>
      </c>
      <c r="U214" s="96">
        <f t="shared" si="86"/>
        <v>1159.4210311522243</v>
      </c>
      <c r="V214" s="96">
        <f t="shared" si="87"/>
        <v>3176.1047227926078</v>
      </c>
      <c r="W214" s="86">
        <f t="shared" si="88"/>
        <v>8791.3509218054678</v>
      </c>
      <c r="X214" s="99">
        <f t="shared" si="89"/>
        <v>6.8250480637187588E-3</v>
      </c>
      <c r="Y214" s="100">
        <f t="shared" si="90"/>
        <v>2.7451249656687722E-2</v>
      </c>
      <c r="Z214" s="100">
        <f t="shared" si="91"/>
        <v>5.0473770942048884E-2</v>
      </c>
      <c r="AA214" s="100">
        <f t="shared" si="92"/>
        <v>4.01263389178797E-2</v>
      </c>
      <c r="AB214" s="101">
        <f t="shared" si="93"/>
        <v>1.080060422960725E-2</v>
      </c>
      <c r="AC214" s="99">
        <f t="shared" si="94"/>
        <v>7.3277161600064367E-3</v>
      </c>
      <c r="AD214" s="100">
        <f t="shared" si="95"/>
        <v>2.8448840227903657E-2</v>
      </c>
      <c r="AE214" s="100">
        <f t="shared" si="96"/>
        <v>5.1810372444847597E-2</v>
      </c>
      <c r="AF214" s="100">
        <f t="shared" si="97"/>
        <v>4.1324561200925918E-2</v>
      </c>
      <c r="AG214" s="101">
        <f t="shared" si="98"/>
        <v>1.1431680039446605E-2</v>
      </c>
      <c r="AH214" s="95">
        <f t="shared" si="99"/>
        <v>88.018889041472121</v>
      </c>
      <c r="AI214" s="96">
        <f t="shared" si="100"/>
        <v>83.422383960450432</v>
      </c>
      <c r="AJ214" s="96">
        <f t="shared" si="101"/>
        <v>58.520351551771491</v>
      </c>
      <c r="AK214" s="96">
        <f t="shared" si="102"/>
        <v>127.44545454545455</v>
      </c>
      <c r="AL214" s="86">
        <f t="shared" si="103"/>
        <v>94.951901950013735</v>
      </c>
      <c r="AM214" s="95">
        <f t="shared" si="111"/>
        <v>88.310718924096719</v>
      </c>
      <c r="AN214" s="96">
        <f t="shared" si="104"/>
        <v>83.69897396044432</v>
      </c>
      <c r="AO214" s="96">
        <f t="shared" si="105"/>
        <v>58.714377942134782</v>
      </c>
      <c r="AP214" s="96">
        <f t="shared" si="106"/>
        <v>127.86800466448088</v>
      </c>
      <c r="AQ214" s="86">
        <f t="shared" si="107"/>
        <v>95.26671849340363</v>
      </c>
    </row>
    <row r="215" spans="1:43">
      <c r="A215" s="129" t="str">
        <f t="shared" si="108"/>
        <v>2010_4</v>
      </c>
      <c r="B215" s="57">
        <v>2010</v>
      </c>
      <c r="C215" s="57">
        <v>4</v>
      </c>
      <c r="D215" s="81" t="str">
        <f t="shared" si="109"/>
        <v>LYH_Personal</v>
      </c>
      <c r="E215" s="68" t="s">
        <v>28</v>
      </c>
      <c r="F215" s="69" t="s">
        <v>13</v>
      </c>
      <c r="G215" s="84">
        <f t="shared" si="110"/>
        <v>15956</v>
      </c>
      <c r="H215" s="70">
        <v>3989</v>
      </c>
      <c r="I215" s="65">
        <v>136</v>
      </c>
      <c r="J215" s="66">
        <v>481</v>
      </c>
      <c r="K215" s="66">
        <v>690</v>
      </c>
      <c r="L215" s="66">
        <v>685</v>
      </c>
      <c r="M215" s="67">
        <v>235</v>
      </c>
      <c r="N215" s="65">
        <v>2226024</v>
      </c>
      <c r="O215" s="66">
        <v>1448022</v>
      </c>
      <c r="P215" s="66">
        <v>923434</v>
      </c>
      <c r="Q215" s="66">
        <v>1806735</v>
      </c>
      <c r="R215" s="67">
        <v>1507692</v>
      </c>
      <c r="S215" s="95">
        <f t="shared" si="84"/>
        <v>16367.823529411764</v>
      </c>
      <c r="T215" s="96">
        <f t="shared" si="85"/>
        <v>3010.4407484407484</v>
      </c>
      <c r="U215" s="96">
        <f t="shared" si="86"/>
        <v>1338.3101449275362</v>
      </c>
      <c r="V215" s="96">
        <f t="shared" si="87"/>
        <v>2637.5693430656934</v>
      </c>
      <c r="W215" s="86">
        <f t="shared" si="88"/>
        <v>6415.7106382978727</v>
      </c>
      <c r="X215" s="99">
        <f t="shared" si="89"/>
        <v>8.5234394585109053E-3</v>
      </c>
      <c r="Y215" s="100">
        <f t="shared" si="90"/>
        <v>3.0145399849586363E-2</v>
      </c>
      <c r="Z215" s="100">
        <f t="shared" si="91"/>
        <v>4.3243920782150912E-2</v>
      </c>
      <c r="AA215" s="100">
        <f t="shared" si="92"/>
        <v>4.2930559037352718E-2</v>
      </c>
      <c r="AB215" s="101">
        <f t="shared" si="93"/>
        <v>1.4728002005515167E-2</v>
      </c>
      <c r="AC215" s="99">
        <f t="shared" si="94"/>
        <v>1.0219114287082064E-2</v>
      </c>
      <c r="AD215" s="100">
        <f t="shared" si="95"/>
        <v>3.3299371218682788E-2</v>
      </c>
      <c r="AE215" s="100">
        <f t="shared" si="96"/>
        <v>4.6995870884081976E-2</v>
      </c>
      <c r="AF215" s="100">
        <f t="shared" si="97"/>
        <v>4.6669502549470422E-2</v>
      </c>
      <c r="AG215" s="101">
        <f t="shared" si="98"/>
        <v>1.6950001186646545E-2</v>
      </c>
      <c r="AH215" s="95">
        <f t="shared" si="99"/>
        <v>139.51015292053145</v>
      </c>
      <c r="AI215" s="96">
        <f t="shared" si="100"/>
        <v>90.75094008523439</v>
      </c>
      <c r="AJ215" s="96">
        <f t="shared" si="101"/>
        <v>57.873777889195289</v>
      </c>
      <c r="AK215" s="96">
        <f t="shared" si="102"/>
        <v>113.23232639759338</v>
      </c>
      <c r="AL215" s="86">
        <f t="shared" si="103"/>
        <v>94.490599147656056</v>
      </c>
      <c r="AM215" s="95">
        <f t="shared" si="111"/>
        <v>139.97270399331941</v>
      </c>
      <c r="AN215" s="96">
        <f t="shared" si="104"/>
        <v>91.051828184159007</v>
      </c>
      <c r="AO215" s="96">
        <f t="shared" si="105"/>
        <v>58.065660540662158</v>
      </c>
      <c r="AP215" s="96">
        <f t="shared" si="106"/>
        <v>113.60775236447135</v>
      </c>
      <c r="AQ215" s="86">
        <f t="shared" si="107"/>
        <v>94.80388622454015</v>
      </c>
    </row>
    <row r="216" spans="1:43">
      <c r="A216" s="129" t="str">
        <f t="shared" si="108"/>
        <v>2010_4</v>
      </c>
      <c r="B216" s="57">
        <v>2010</v>
      </c>
      <c r="C216" s="57">
        <v>4</v>
      </c>
      <c r="D216" s="81" t="str">
        <f t="shared" si="109"/>
        <v>SSA_Personal</v>
      </c>
      <c r="E216" s="68" t="s">
        <v>29</v>
      </c>
      <c r="F216" s="69" t="s">
        <v>13</v>
      </c>
      <c r="G216" s="84">
        <f t="shared" si="110"/>
        <v>30224</v>
      </c>
      <c r="H216" s="70">
        <v>7556</v>
      </c>
      <c r="I216" s="65">
        <v>227</v>
      </c>
      <c r="J216" s="66">
        <v>859</v>
      </c>
      <c r="K216" s="66">
        <v>2333</v>
      </c>
      <c r="L216" s="66">
        <v>2036</v>
      </c>
      <c r="M216" s="67">
        <v>156</v>
      </c>
      <c r="N216" s="65">
        <v>4811783</v>
      </c>
      <c r="O216" s="66">
        <v>1588081</v>
      </c>
      <c r="P216" s="66">
        <v>1835662</v>
      </c>
      <c r="Q216" s="66">
        <v>6829051</v>
      </c>
      <c r="R216" s="67">
        <v>737691</v>
      </c>
      <c r="S216" s="95">
        <f t="shared" si="84"/>
        <v>21197.281938325992</v>
      </c>
      <c r="T216" s="96">
        <f t="shared" si="85"/>
        <v>1848.755529685681</v>
      </c>
      <c r="U216" s="96">
        <f t="shared" si="86"/>
        <v>786.82468924132024</v>
      </c>
      <c r="V216" s="96">
        <f t="shared" si="87"/>
        <v>3354.150785854617</v>
      </c>
      <c r="W216" s="86">
        <f t="shared" si="88"/>
        <v>4728.7884615384619</v>
      </c>
      <c r="X216" s="99">
        <f t="shared" si="89"/>
        <v>7.5105876124933824E-3</v>
      </c>
      <c r="Y216" s="100">
        <f t="shared" si="90"/>
        <v>2.8421122286924297E-2</v>
      </c>
      <c r="Z216" s="100">
        <f t="shared" si="91"/>
        <v>7.719031233456855E-2</v>
      </c>
      <c r="AA216" s="100">
        <f t="shared" si="92"/>
        <v>6.7363684489147702E-2</v>
      </c>
      <c r="AB216" s="101">
        <f t="shared" si="93"/>
        <v>5.1614610905240865E-3</v>
      </c>
      <c r="AC216" s="99">
        <f t="shared" si="94"/>
        <v>8.6677114763189806E-3</v>
      </c>
      <c r="AD216" s="100">
        <f t="shared" si="95"/>
        <v>3.0648221654859111E-2</v>
      </c>
      <c r="AE216" s="100">
        <f t="shared" si="96"/>
        <v>8.0767299833846853E-2</v>
      </c>
      <c r="AF216" s="100">
        <f t="shared" si="97"/>
        <v>7.0722986333636023E-2</v>
      </c>
      <c r="AG216" s="101">
        <f t="shared" si="98"/>
        <v>6.1218399248439068E-3</v>
      </c>
      <c r="AH216" s="95">
        <f t="shared" si="99"/>
        <v>159.20404314452091</v>
      </c>
      <c r="AI216" s="96">
        <f t="shared" si="100"/>
        <v>52.543706987824244</v>
      </c>
      <c r="AJ216" s="96">
        <f t="shared" si="101"/>
        <v>60.735243515087348</v>
      </c>
      <c r="AK216" s="96">
        <f t="shared" si="102"/>
        <v>225.94795526733722</v>
      </c>
      <c r="AL216" s="86">
        <f t="shared" si="103"/>
        <v>24.407457649550025</v>
      </c>
      <c r="AM216" s="95">
        <f t="shared" si="111"/>
        <v>159.73189003886577</v>
      </c>
      <c r="AN216" s="96">
        <f t="shared" si="104"/>
        <v>52.717917592046859</v>
      </c>
      <c r="AO216" s="96">
        <f t="shared" si="105"/>
        <v>60.936613461688616</v>
      </c>
      <c r="AP216" s="96">
        <f t="shared" si="106"/>
        <v>226.69709407132584</v>
      </c>
      <c r="AQ216" s="86">
        <f t="shared" si="107"/>
        <v>24.488381478271346</v>
      </c>
    </row>
    <row r="217" spans="1:43">
      <c r="A217" s="129" t="str">
        <f t="shared" si="108"/>
        <v>2010_4</v>
      </c>
      <c r="B217" s="57">
        <v>2010</v>
      </c>
      <c r="C217" s="57">
        <v>4</v>
      </c>
      <c r="D217" s="81" t="str">
        <f t="shared" si="109"/>
        <v>MML_Personal</v>
      </c>
      <c r="E217" s="68" t="s">
        <v>30</v>
      </c>
      <c r="F217" s="69" t="s">
        <v>13</v>
      </c>
      <c r="G217" s="84">
        <f t="shared" si="110"/>
        <v>99344</v>
      </c>
      <c r="H217" s="70">
        <v>24836</v>
      </c>
      <c r="I217" s="65">
        <v>581</v>
      </c>
      <c r="J217" s="66">
        <v>2712</v>
      </c>
      <c r="K217" s="66">
        <v>7883</v>
      </c>
      <c r="L217" s="66">
        <v>2846</v>
      </c>
      <c r="M217" s="67">
        <v>924</v>
      </c>
      <c r="N217" s="65">
        <v>8402355</v>
      </c>
      <c r="O217" s="66">
        <v>8199947</v>
      </c>
      <c r="P217" s="66">
        <v>4684224</v>
      </c>
      <c r="Q217" s="66">
        <v>9491195</v>
      </c>
      <c r="R217" s="67">
        <v>1721835</v>
      </c>
      <c r="S217" s="95">
        <f t="shared" si="84"/>
        <v>14461.884681583477</v>
      </c>
      <c r="T217" s="96">
        <f t="shared" si="85"/>
        <v>3023.5792772861355</v>
      </c>
      <c r="U217" s="96">
        <f t="shared" si="86"/>
        <v>594.21844475453508</v>
      </c>
      <c r="V217" s="96">
        <f t="shared" si="87"/>
        <v>3334.9244553759663</v>
      </c>
      <c r="W217" s="86">
        <f t="shared" si="88"/>
        <v>1863.4577922077922</v>
      </c>
      <c r="X217" s="99">
        <f t="shared" si="89"/>
        <v>5.8483652762119503E-3</v>
      </c>
      <c r="Y217" s="100">
        <f t="shared" si="90"/>
        <v>2.7299081977774198E-2</v>
      </c>
      <c r="Z217" s="100">
        <f t="shared" si="91"/>
        <v>7.9350539539378317E-2</v>
      </c>
      <c r="AA217" s="100">
        <f t="shared" si="92"/>
        <v>2.8647930423578678E-2</v>
      </c>
      <c r="AB217" s="101">
        <f t="shared" si="93"/>
        <v>9.3010146561443071E-3</v>
      </c>
      <c r="AC217" s="99">
        <f t="shared" si="94"/>
        <v>6.4120401291618374E-3</v>
      </c>
      <c r="AD217" s="100">
        <f t="shared" si="95"/>
        <v>2.8503698412482563E-2</v>
      </c>
      <c r="AE217" s="100">
        <f t="shared" si="96"/>
        <v>8.1348593409987194E-2</v>
      </c>
      <c r="AF217" s="100">
        <f t="shared" si="97"/>
        <v>2.9881092218783118E-2</v>
      </c>
      <c r="AG217" s="101">
        <f t="shared" si="98"/>
        <v>1.001062693741865E-2</v>
      </c>
      <c r="AH217" s="95">
        <f t="shared" si="99"/>
        <v>84.578384200354321</v>
      </c>
      <c r="AI217" s="96">
        <f t="shared" si="100"/>
        <v>82.540938556933483</v>
      </c>
      <c r="AJ217" s="96">
        <f t="shared" si="101"/>
        <v>47.151554195522628</v>
      </c>
      <c r="AK217" s="96">
        <f t="shared" si="102"/>
        <v>95.538683765501688</v>
      </c>
      <c r="AL217" s="86">
        <f t="shared" si="103"/>
        <v>17.332048236430989</v>
      </c>
      <c r="AM217" s="95">
        <f t="shared" si="111"/>
        <v>84.858806961906538</v>
      </c>
      <c r="AN217" s="96">
        <f t="shared" si="104"/>
        <v>82.814606092085455</v>
      </c>
      <c r="AO217" s="96">
        <f t="shared" si="105"/>
        <v>47.307886917695065</v>
      </c>
      <c r="AP217" s="96">
        <f t="shared" si="106"/>
        <v>95.855445805707149</v>
      </c>
      <c r="AQ217" s="86">
        <f t="shared" si="107"/>
        <v>17.389513283508535</v>
      </c>
    </row>
    <row r="218" spans="1:43">
      <c r="A218" s="129" t="str">
        <f t="shared" si="108"/>
        <v>2010_4</v>
      </c>
      <c r="B218" s="57">
        <v>2010</v>
      </c>
      <c r="C218" s="57">
        <v>4</v>
      </c>
      <c r="D218" s="81" t="str">
        <f t="shared" si="109"/>
        <v>LMH_Personal</v>
      </c>
      <c r="E218" s="68" t="s">
        <v>31</v>
      </c>
      <c r="F218" s="69" t="s">
        <v>13</v>
      </c>
      <c r="G218" s="84">
        <f t="shared" si="110"/>
        <v>70300</v>
      </c>
      <c r="H218" s="70">
        <v>17575</v>
      </c>
      <c r="I218" s="65">
        <v>264</v>
      </c>
      <c r="J218" s="66">
        <v>2272</v>
      </c>
      <c r="K218" s="66">
        <v>4023</v>
      </c>
      <c r="L218" s="66">
        <v>3380</v>
      </c>
      <c r="M218" s="67">
        <v>902</v>
      </c>
      <c r="N218" s="65">
        <v>8734835</v>
      </c>
      <c r="O218" s="66">
        <v>7765699</v>
      </c>
      <c r="P218" s="66">
        <v>4672960</v>
      </c>
      <c r="Q218" s="66">
        <v>11749889</v>
      </c>
      <c r="R218" s="67">
        <v>7073422</v>
      </c>
      <c r="S218" s="95">
        <f t="shared" si="84"/>
        <v>33086.496212121216</v>
      </c>
      <c r="T218" s="96">
        <f t="shared" si="85"/>
        <v>3418.0013204225352</v>
      </c>
      <c r="U218" s="96">
        <f t="shared" si="86"/>
        <v>1161.5610241113598</v>
      </c>
      <c r="V218" s="96">
        <f t="shared" si="87"/>
        <v>3476.2985207100592</v>
      </c>
      <c r="W218" s="86">
        <f t="shared" si="88"/>
        <v>7841.9312638580932</v>
      </c>
      <c r="X218" s="99">
        <f t="shared" si="89"/>
        <v>3.7553342816500713E-3</v>
      </c>
      <c r="Y218" s="100">
        <f t="shared" si="90"/>
        <v>3.2318634423897583E-2</v>
      </c>
      <c r="Z218" s="100">
        <f t="shared" si="91"/>
        <v>5.7226173541963014E-2</v>
      </c>
      <c r="AA218" s="100">
        <f t="shared" si="92"/>
        <v>4.8079658605974393E-2</v>
      </c>
      <c r="AB218" s="101">
        <f t="shared" si="93"/>
        <v>1.2830725462304409E-2</v>
      </c>
      <c r="AC218" s="99">
        <f t="shared" si="94"/>
        <v>4.2928430632292102E-3</v>
      </c>
      <c r="AD218" s="100">
        <f t="shared" si="95"/>
        <v>3.3872705753968051E-2</v>
      </c>
      <c r="AE218" s="100">
        <f t="shared" si="96"/>
        <v>5.9267344454305988E-2</v>
      </c>
      <c r="AF218" s="100">
        <f t="shared" si="97"/>
        <v>4.9959664668624462E-2</v>
      </c>
      <c r="AG218" s="101">
        <f t="shared" si="98"/>
        <v>1.3819733177592995E-2</v>
      </c>
      <c r="AH218" s="95">
        <f t="shared" si="99"/>
        <v>124.25085348506401</v>
      </c>
      <c r="AI218" s="96">
        <f t="shared" si="100"/>
        <v>110.46513513513513</v>
      </c>
      <c r="AJ218" s="96">
        <f t="shared" si="101"/>
        <v>66.471692745376956</v>
      </c>
      <c r="AK218" s="96">
        <f t="shared" si="102"/>
        <v>167.13924608819346</v>
      </c>
      <c r="AL218" s="86">
        <f t="shared" si="103"/>
        <v>100.61766714082503</v>
      </c>
      <c r="AM218" s="95">
        <f t="shared" si="111"/>
        <v>124.66281178609945</v>
      </c>
      <c r="AN218" s="96">
        <f t="shared" si="104"/>
        <v>110.83138637701808</v>
      </c>
      <c r="AO218" s="96">
        <f t="shared" si="105"/>
        <v>66.692082101604825</v>
      </c>
      <c r="AP218" s="96">
        <f t="shared" si="106"/>
        <v>167.69340244143825</v>
      </c>
      <c r="AQ218" s="86">
        <f t="shared" si="107"/>
        <v>100.95126873829388</v>
      </c>
    </row>
    <row r="219" spans="1:43">
      <c r="A219" s="129" t="str">
        <f t="shared" si="108"/>
        <v>2010_4</v>
      </c>
      <c r="B219" s="57">
        <v>2010</v>
      </c>
      <c r="C219" s="57">
        <v>4</v>
      </c>
      <c r="D219" s="81" t="str">
        <f t="shared" si="109"/>
        <v>SSL_Personal</v>
      </c>
      <c r="E219" s="68" t="s">
        <v>32</v>
      </c>
      <c r="F219" s="69" t="s">
        <v>13</v>
      </c>
      <c r="G219" s="84">
        <f t="shared" si="110"/>
        <v>53040</v>
      </c>
      <c r="H219" s="70">
        <v>13260</v>
      </c>
      <c r="I219" s="65">
        <v>458</v>
      </c>
      <c r="J219" s="66">
        <v>1384</v>
      </c>
      <c r="K219" s="66">
        <v>3918</v>
      </c>
      <c r="L219" s="66">
        <v>1798</v>
      </c>
      <c r="M219" s="67">
        <v>525</v>
      </c>
      <c r="N219" s="65">
        <v>4983527</v>
      </c>
      <c r="O219" s="66">
        <v>3975435</v>
      </c>
      <c r="P219" s="66">
        <v>3679837</v>
      </c>
      <c r="Q219" s="66">
        <v>5169415</v>
      </c>
      <c r="R219" s="67">
        <v>1104874</v>
      </c>
      <c r="S219" s="95">
        <f t="shared" si="84"/>
        <v>10881.063318777293</v>
      </c>
      <c r="T219" s="96">
        <f t="shared" si="85"/>
        <v>2872.4241329479769</v>
      </c>
      <c r="U219" s="96">
        <f t="shared" si="86"/>
        <v>939.21311893823383</v>
      </c>
      <c r="V219" s="96">
        <f t="shared" si="87"/>
        <v>2875.091768631813</v>
      </c>
      <c r="W219" s="86">
        <f t="shared" si="88"/>
        <v>2104.5219047619048</v>
      </c>
      <c r="X219" s="99">
        <f t="shared" si="89"/>
        <v>8.6349924585218708E-3</v>
      </c>
      <c r="Y219" s="100">
        <f t="shared" si="90"/>
        <v>2.6093514328808447E-2</v>
      </c>
      <c r="Z219" s="100">
        <f t="shared" si="91"/>
        <v>7.3868778280542988E-2</v>
      </c>
      <c r="AA219" s="100">
        <f t="shared" si="92"/>
        <v>3.3898944193061838E-2</v>
      </c>
      <c r="AB219" s="101">
        <f t="shared" si="93"/>
        <v>9.8981900452488683E-3</v>
      </c>
      <c r="AC219" s="99">
        <f t="shared" si="94"/>
        <v>9.5710486869009601E-3</v>
      </c>
      <c r="AD219" s="100">
        <f t="shared" si="95"/>
        <v>2.7706308999508635E-2</v>
      </c>
      <c r="AE219" s="100">
        <f t="shared" si="96"/>
        <v>7.651496742902418E-2</v>
      </c>
      <c r="AF219" s="100">
        <f t="shared" si="97"/>
        <v>3.5729818489561388E-2</v>
      </c>
      <c r="AG219" s="101">
        <f t="shared" si="98"/>
        <v>1.0899738544532009E-2</v>
      </c>
      <c r="AH219" s="95">
        <f t="shared" si="99"/>
        <v>93.957899698340881</v>
      </c>
      <c r="AI219" s="96">
        <f t="shared" si="100"/>
        <v>74.951640271493218</v>
      </c>
      <c r="AJ219" s="96">
        <f t="shared" si="101"/>
        <v>69.378525641025647</v>
      </c>
      <c r="AK219" s="96">
        <f t="shared" si="102"/>
        <v>97.462575414781298</v>
      </c>
      <c r="AL219" s="86">
        <f t="shared" si="103"/>
        <v>20.830957767722474</v>
      </c>
      <c r="AM219" s="95">
        <f t="shared" si="111"/>
        <v>94.269420590495073</v>
      </c>
      <c r="AN219" s="96">
        <f t="shared" si="104"/>
        <v>75.200145207435384</v>
      </c>
      <c r="AO219" s="96">
        <f t="shared" si="105"/>
        <v>69.608552709249025</v>
      </c>
      <c r="AP219" s="96">
        <f t="shared" si="106"/>
        <v>97.785716188918826</v>
      </c>
      <c r="AQ219" s="86">
        <f t="shared" si="107"/>
        <v>20.900023578783191</v>
      </c>
    </row>
    <row r="220" spans="1:43">
      <c r="A220" s="129" t="str">
        <f t="shared" si="108"/>
        <v>2010_4</v>
      </c>
      <c r="B220" s="57">
        <v>2010</v>
      </c>
      <c r="C220" s="57">
        <v>4</v>
      </c>
      <c r="D220" s="81" t="str">
        <f t="shared" si="109"/>
        <v>SSH_Personal</v>
      </c>
      <c r="E220" s="68" t="s">
        <v>33</v>
      </c>
      <c r="F220" s="69" t="s">
        <v>13</v>
      </c>
      <c r="G220" s="84">
        <f t="shared" si="110"/>
        <v>47868</v>
      </c>
      <c r="H220" s="70">
        <v>11967</v>
      </c>
      <c r="I220" s="65">
        <v>334</v>
      </c>
      <c r="J220" s="66">
        <v>1651</v>
      </c>
      <c r="K220" s="66">
        <v>2815</v>
      </c>
      <c r="L220" s="66">
        <v>1960</v>
      </c>
      <c r="M220" s="67">
        <v>391</v>
      </c>
      <c r="N220" s="65">
        <v>4445236</v>
      </c>
      <c r="O220" s="66">
        <v>6196606</v>
      </c>
      <c r="P220" s="66">
        <v>2939588</v>
      </c>
      <c r="Q220" s="66">
        <v>8360884</v>
      </c>
      <c r="R220" s="67">
        <v>1307748</v>
      </c>
      <c r="S220" s="95">
        <f t="shared" si="84"/>
        <v>13309.089820359281</v>
      </c>
      <c r="T220" s="96">
        <f t="shared" si="85"/>
        <v>3753.2440944881891</v>
      </c>
      <c r="U220" s="96">
        <f t="shared" si="86"/>
        <v>1044.2586145648313</v>
      </c>
      <c r="V220" s="96">
        <f t="shared" si="87"/>
        <v>4265.7571428571428</v>
      </c>
      <c r="W220" s="86">
        <f t="shared" si="88"/>
        <v>3344.6240409207162</v>
      </c>
      <c r="X220" s="99">
        <f t="shared" si="89"/>
        <v>6.9775215175064765E-3</v>
      </c>
      <c r="Y220" s="100">
        <f t="shared" si="90"/>
        <v>3.4490682710788E-2</v>
      </c>
      <c r="Z220" s="100">
        <f t="shared" si="91"/>
        <v>5.8807554107127936E-2</v>
      </c>
      <c r="AA220" s="100">
        <f t="shared" si="92"/>
        <v>4.0945934653630819E-2</v>
      </c>
      <c r="AB220" s="101">
        <f t="shared" si="93"/>
        <v>8.1682961477396177E-3</v>
      </c>
      <c r="AC220" s="99">
        <f t="shared" si="94"/>
        <v>7.8639902296585833E-3</v>
      </c>
      <c r="AD220" s="100">
        <f t="shared" si="95"/>
        <v>3.6434083657095898E-2</v>
      </c>
      <c r="AE220" s="100">
        <f t="shared" si="96"/>
        <v>6.1313023228624058E-2</v>
      </c>
      <c r="AF220" s="100">
        <f t="shared" si="97"/>
        <v>4.3056312502041706E-2</v>
      </c>
      <c r="AG220" s="101">
        <f t="shared" si="98"/>
        <v>9.1268532967689799E-3</v>
      </c>
      <c r="AH220" s="95">
        <f t="shared" si="99"/>
        <v>92.864460599983289</v>
      </c>
      <c r="AI220" s="96">
        <f t="shared" si="100"/>
        <v>129.45195119913095</v>
      </c>
      <c r="AJ220" s="96">
        <f t="shared" si="101"/>
        <v>61.41029497785577</v>
      </c>
      <c r="AK220" s="96">
        <f t="shared" si="102"/>
        <v>174.66541321968748</v>
      </c>
      <c r="AL220" s="86">
        <f t="shared" si="103"/>
        <v>27.319879669089996</v>
      </c>
      <c r="AM220" s="95">
        <f t="shared" si="111"/>
        <v>93.172356154358226</v>
      </c>
      <c r="AN220" s="96">
        <f t="shared" si="104"/>
        <v>129.88115393203714</v>
      </c>
      <c r="AO220" s="96">
        <f t="shared" si="105"/>
        <v>61.613903082553449</v>
      </c>
      <c r="AP220" s="96">
        <f t="shared" si="106"/>
        <v>175.24452285846581</v>
      </c>
      <c r="AQ220" s="86">
        <f t="shared" si="107"/>
        <v>27.410459740753844</v>
      </c>
    </row>
    <row r="221" spans="1:43">
      <c r="A221" s="129" t="str">
        <f t="shared" si="108"/>
        <v>2010_4</v>
      </c>
      <c r="B221" s="57">
        <v>2010</v>
      </c>
      <c r="C221" s="57">
        <v>4</v>
      </c>
      <c r="D221" s="81" t="str">
        <f t="shared" si="109"/>
        <v>MMH_Personal</v>
      </c>
      <c r="E221" s="68" t="s">
        <v>34</v>
      </c>
      <c r="F221" s="69" t="s">
        <v>13</v>
      </c>
      <c r="G221" s="84">
        <f t="shared" si="110"/>
        <v>84900</v>
      </c>
      <c r="H221" s="70">
        <v>21225</v>
      </c>
      <c r="I221" s="65">
        <v>892</v>
      </c>
      <c r="J221" s="66">
        <v>3101</v>
      </c>
      <c r="K221" s="66">
        <v>4362</v>
      </c>
      <c r="L221" s="66">
        <v>4483</v>
      </c>
      <c r="M221" s="67">
        <v>1299</v>
      </c>
      <c r="N221" s="65">
        <v>10514141</v>
      </c>
      <c r="O221" s="66">
        <v>9041865</v>
      </c>
      <c r="P221" s="66">
        <v>5645835</v>
      </c>
      <c r="Q221" s="66">
        <v>12657141</v>
      </c>
      <c r="R221" s="67">
        <v>3143894</v>
      </c>
      <c r="S221" s="95">
        <f t="shared" si="84"/>
        <v>11787.153587443947</v>
      </c>
      <c r="T221" s="96">
        <f t="shared" si="85"/>
        <v>2915.7900677200905</v>
      </c>
      <c r="U221" s="96">
        <f t="shared" si="86"/>
        <v>1294.3225584594222</v>
      </c>
      <c r="V221" s="96">
        <f t="shared" si="87"/>
        <v>2823.3640419362036</v>
      </c>
      <c r="W221" s="86">
        <f t="shared" si="88"/>
        <v>2420.2417244033873</v>
      </c>
      <c r="X221" s="99">
        <f t="shared" si="89"/>
        <v>1.0506478209658422E-2</v>
      </c>
      <c r="Y221" s="100">
        <f t="shared" si="90"/>
        <v>3.6525323910482924E-2</v>
      </c>
      <c r="Z221" s="100">
        <f t="shared" si="91"/>
        <v>5.137809187279152E-2</v>
      </c>
      <c r="AA221" s="100">
        <f t="shared" si="92"/>
        <v>5.2803297997644286E-2</v>
      </c>
      <c r="AB221" s="101">
        <f t="shared" si="93"/>
        <v>1.5300353356890459E-2</v>
      </c>
      <c r="AC221" s="99">
        <f t="shared" si="94"/>
        <v>1.1321815180606794E-2</v>
      </c>
      <c r="AD221" s="100">
        <f t="shared" si="95"/>
        <v>3.8025420646113951E-2</v>
      </c>
      <c r="AE221" s="100">
        <f t="shared" si="96"/>
        <v>5.3143469573715171E-2</v>
      </c>
      <c r="AF221" s="100">
        <f t="shared" si="97"/>
        <v>5.4591648696806681E-2</v>
      </c>
      <c r="AG221" s="101">
        <f t="shared" si="98"/>
        <v>1.6281885886374525E-2</v>
      </c>
      <c r="AH221" s="95">
        <f t="shared" si="99"/>
        <v>123.84147232037691</v>
      </c>
      <c r="AI221" s="96">
        <f t="shared" si="100"/>
        <v>106.50017667844523</v>
      </c>
      <c r="AJ221" s="96">
        <f t="shared" si="101"/>
        <v>66.499823321554771</v>
      </c>
      <c r="AK221" s="96">
        <f t="shared" si="102"/>
        <v>149.0829328621908</v>
      </c>
      <c r="AL221" s="86">
        <f t="shared" si="103"/>
        <v>37.030553592461722</v>
      </c>
      <c r="AM221" s="95">
        <f t="shared" si="111"/>
        <v>124.25207330301694</v>
      </c>
      <c r="AN221" s="96">
        <f t="shared" si="104"/>
        <v>106.8532819538927</v>
      </c>
      <c r="AO221" s="96">
        <f t="shared" si="105"/>
        <v>66.720305945748564</v>
      </c>
      <c r="AP221" s="96">
        <f t="shared" si="106"/>
        <v>149.57722284099302</v>
      </c>
      <c r="AQ221" s="86">
        <f t="shared" si="107"/>
        <v>37.153329762737172</v>
      </c>
    </row>
    <row r="222" spans="1:43">
      <c r="A222" s="129" t="str">
        <f t="shared" si="108"/>
        <v>2010_4</v>
      </c>
      <c r="B222" s="57">
        <v>2010</v>
      </c>
      <c r="C222" s="57">
        <v>4</v>
      </c>
      <c r="D222" s="81" t="str">
        <f t="shared" si="109"/>
        <v>SYA_Personal</v>
      </c>
      <c r="E222" s="68" t="s">
        <v>35</v>
      </c>
      <c r="F222" s="69" t="s">
        <v>13</v>
      </c>
      <c r="G222" s="84">
        <f t="shared" si="110"/>
        <v>23424</v>
      </c>
      <c r="H222" s="70">
        <v>5856</v>
      </c>
      <c r="I222" s="65">
        <v>235</v>
      </c>
      <c r="J222" s="66">
        <v>863</v>
      </c>
      <c r="K222" s="66">
        <v>907</v>
      </c>
      <c r="L222" s="66">
        <v>943</v>
      </c>
      <c r="M222" s="67">
        <v>683</v>
      </c>
      <c r="N222" s="65">
        <v>3793034</v>
      </c>
      <c r="O222" s="66">
        <v>3175562</v>
      </c>
      <c r="P222" s="66">
        <v>772764</v>
      </c>
      <c r="Q222" s="66">
        <v>3157764</v>
      </c>
      <c r="R222" s="67">
        <v>2964308</v>
      </c>
      <c r="S222" s="95">
        <f t="shared" si="84"/>
        <v>16140.570212765957</v>
      </c>
      <c r="T222" s="96">
        <f t="shared" si="85"/>
        <v>3679.6778679026652</v>
      </c>
      <c r="U222" s="96">
        <f t="shared" si="86"/>
        <v>852</v>
      </c>
      <c r="V222" s="96">
        <f t="shared" si="87"/>
        <v>3348.6362672322375</v>
      </c>
      <c r="W222" s="86">
        <f t="shared" si="88"/>
        <v>4340.1288433382142</v>
      </c>
      <c r="X222" s="99">
        <f t="shared" si="89"/>
        <v>1.0032445355191258E-2</v>
      </c>
      <c r="Y222" s="100">
        <f t="shared" si="90"/>
        <v>3.6842554644808741E-2</v>
      </c>
      <c r="Z222" s="100">
        <f t="shared" si="91"/>
        <v>3.8720969945355191E-2</v>
      </c>
      <c r="AA222" s="100">
        <f t="shared" si="92"/>
        <v>4.0257855191256832E-2</v>
      </c>
      <c r="AB222" s="101">
        <f t="shared" si="93"/>
        <v>2.9158128415300546E-2</v>
      </c>
      <c r="AC222" s="99">
        <f t="shared" si="94"/>
        <v>1.1549632916174427E-2</v>
      </c>
      <c r="AD222" s="100">
        <f t="shared" si="95"/>
        <v>3.9710354923262033E-2</v>
      </c>
      <c r="AE222" s="100">
        <f t="shared" si="96"/>
        <v>4.1658100420040742E-2</v>
      </c>
      <c r="AF222" s="100">
        <f t="shared" si="97"/>
        <v>4.3250312691436019E-2</v>
      </c>
      <c r="AG222" s="101">
        <f t="shared" si="98"/>
        <v>3.1719540551369198E-2</v>
      </c>
      <c r="AH222" s="95">
        <f t="shared" si="99"/>
        <v>161.92938866120218</v>
      </c>
      <c r="AI222" s="96">
        <f t="shared" si="100"/>
        <v>135.56873292349727</v>
      </c>
      <c r="AJ222" s="96">
        <f t="shared" si="101"/>
        <v>32.990266393442624</v>
      </c>
      <c r="AK222" s="96">
        <f t="shared" si="102"/>
        <v>134.80891393442624</v>
      </c>
      <c r="AL222" s="86">
        <f t="shared" si="103"/>
        <v>126.55003415300547</v>
      </c>
      <c r="AM222" s="95">
        <f t="shared" si="111"/>
        <v>162.46627153942399</v>
      </c>
      <c r="AN222" s="96">
        <f t="shared" si="104"/>
        <v>136.01821607248348</v>
      </c>
      <c r="AO222" s="96">
        <f t="shared" si="105"/>
        <v>33.099646842050838</v>
      </c>
      <c r="AP222" s="96">
        <f t="shared" si="106"/>
        <v>135.25587787544686</v>
      </c>
      <c r="AQ222" s="86">
        <f t="shared" si="107"/>
        <v>126.9696154725971</v>
      </c>
    </row>
    <row r="223" spans="1:43">
      <c r="A223" s="129" t="str">
        <f t="shared" si="108"/>
        <v>2010_4</v>
      </c>
      <c r="B223" s="57">
        <v>2010</v>
      </c>
      <c r="C223" s="57">
        <v>4</v>
      </c>
      <c r="D223" s="81" t="str">
        <f t="shared" si="109"/>
        <v>LSH_Personal</v>
      </c>
      <c r="E223" s="68" t="s">
        <v>36</v>
      </c>
      <c r="F223" s="69" t="s">
        <v>13</v>
      </c>
      <c r="G223" s="84">
        <f t="shared" si="110"/>
        <v>43556</v>
      </c>
      <c r="H223" s="70">
        <v>10889</v>
      </c>
      <c r="I223" s="65">
        <v>470</v>
      </c>
      <c r="J223" s="66">
        <v>1843</v>
      </c>
      <c r="K223" s="66">
        <v>2780</v>
      </c>
      <c r="L223" s="66">
        <v>1996</v>
      </c>
      <c r="M223" s="67">
        <v>1643</v>
      </c>
      <c r="N223" s="65">
        <v>8534425</v>
      </c>
      <c r="O223" s="66">
        <v>5445166</v>
      </c>
      <c r="P223" s="66">
        <v>3152600</v>
      </c>
      <c r="Q223" s="66">
        <v>6492204</v>
      </c>
      <c r="R223" s="67">
        <v>7747725</v>
      </c>
      <c r="S223" s="95">
        <f t="shared" si="84"/>
        <v>18158.351063829788</v>
      </c>
      <c r="T223" s="96">
        <f t="shared" si="85"/>
        <v>2954.5122083559413</v>
      </c>
      <c r="U223" s="96">
        <f t="shared" si="86"/>
        <v>1134.0287769784172</v>
      </c>
      <c r="V223" s="96">
        <f t="shared" si="87"/>
        <v>3252.6072144288578</v>
      </c>
      <c r="W223" s="86">
        <f t="shared" si="88"/>
        <v>4715.5964698721855</v>
      </c>
      <c r="X223" s="99">
        <f t="shared" si="89"/>
        <v>1.0790706217283497E-2</v>
      </c>
      <c r="Y223" s="100">
        <f t="shared" si="90"/>
        <v>4.2313343741390397E-2</v>
      </c>
      <c r="Z223" s="100">
        <f t="shared" si="91"/>
        <v>6.3825879327761958E-2</v>
      </c>
      <c r="AA223" s="100">
        <f t="shared" si="92"/>
        <v>4.5826062999357146E-2</v>
      </c>
      <c r="AB223" s="101">
        <f t="shared" si="93"/>
        <v>3.7721553861695289E-2</v>
      </c>
      <c r="AC223" s="99">
        <f t="shared" si="94"/>
        <v>1.1944162011108657E-2</v>
      </c>
      <c r="AD223" s="100">
        <f t="shared" si="95"/>
        <v>4.4560753786403597E-2</v>
      </c>
      <c r="AE223" s="100">
        <f t="shared" si="96"/>
        <v>6.6554911437329098E-2</v>
      </c>
      <c r="AF223" s="100">
        <f t="shared" si="97"/>
        <v>4.8160606524120769E-2</v>
      </c>
      <c r="AG223" s="101">
        <f t="shared" si="98"/>
        <v>3.9848600892994274E-2</v>
      </c>
      <c r="AH223" s="95">
        <f t="shared" si="99"/>
        <v>195.94143172008449</v>
      </c>
      <c r="AI223" s="96">
        <f t="shared" si="100"/>
        <v>125.01529066029939</v>
      </c>
      <c r="AJ223" s="96">
        <f t="shared" si="101"/>
        <v>72.380383873633946</v>
      </c>
      <c r="AK223" s="96">
        <f t="shared" si="102"/>
        <v>149.0541831205804</v>
      </c>
      <c r="AL223" s="86">
        <f t="shared" si="103"/>
        <v>177.87962622830381</v>
      </c>
      <c r="AM223" s="95">
        <f t="shared" si="111"/>
        <v>196.5910827852465</v>
      </c>
      <c r="AN223" s="96">
        <f t="shared" si="104"/>
        <v>125.4297834810675</v>
      </c>
      <c r="AO223" s="96">
        <f t="shared" si="105"/>
        <v>72.620363713872706</v>
      </c>
      <c r="AP223" s="96">
        <f t="shared" si="106"/>
        <v>149.54837777855079</v>
      </c>
      <c r="AQ223" s="86">
        <f t="shared" si="107"/>
        <v>178.46939270921285</v>
      </c>
    </row>
    <row r="224" spans="1:43">
      <c r="A224" s="129" t="str">
        <f t="shared" si="108"/>
        <v>2010_4</v>
      </c>
      <c r="B224" s="57">
        <v>2010</v>
      </c>
      <c r="C224" s="57">
        <v>4</v>
      </c>
      <c r="D224" s="81" t="str">
        <f t="shared" si="109"/>
        <v>SYH_Personal</v>
      </c>
      <c r="E224" s="68" t="s">
        <v>37</v>
      </c>
      <c r="F224" s="69" t="s">
        <v>13</v>
      </c>
      <c r="G224" s="84">
        <f t="shared" si="110"/>
        <v>22968</v>
      </c>
      <c r="H224" s="70">
        <v>5742</v>
      </c>
      <c r="I224" s="65">
        <v>265</v>
      </c>
      <c r="J224" s="66">
        <v>1015</v>
      </c>
      <c r="K224" s="66">
        <v>899</v>
      </c>
      <c r="L224" s="66">
        <v>1595</v>
      </c>
      <c r="M224" s="67">
        <v>50</v>
      </c>
      <c r="N224" s="65">
        <v>3273266</v>
      </c>
      <c r="O224" s="66">
        <v>2455476</v>
      </c>
      <c r="P224" s="66">
        <v>1399204</v>
      </c>
      <c r="Q224" s="66">
        <v>3860431</v>
      </c>
      <c r="R224" s="67">
        <v>282619</v>
      </c>
      <c r="S224" s="95">
        <f t="shared" si="84"/>
        <v>12351.947169811321</v>
      </c>
      <c r="T224" s="96">
        <f t="shared" si="85"/>
        <v>2419.1881773399014</v>
      </c>
      <c r="U224" s="96">
        <f t="shared" si="86"/>
        <v>1556.400444938821</v>
      </c>
      <c r="V224" s="96">
        <f t="shared" si="87"/>
        <v>2420.3329153605014</v>
      </c>
      <c r="W224" s="86">
        <f t="shared" si="88"/>
        <v>5652.38</v>
      </c>
      <c r="X224" s="99">
        <f t="shared" si="89"/>
        <v>1.1537791710205504E-2</v>
      </c>
      <c r="Y224" s="100">
        <f t="shared" si="90"/>
        <v>4.4191919191919192E-2</v>
      </c>
      <c r="Z224" s="100">
        <f t="shared" si="91"/>
        <v>3.9141414141414144E-2</v>
      </c>
      <c r="AA224" s="100">
        <f t="shared" si="92"/>
        <v>6.9444444444444448E-2</v>
      </c>
      <c r="AB224" s="101">
        <f t="shared" si="93"/>
        <v>2.1769418321142459E-3</v>
      </c>
      <c r="AC224" s="99">
        <f t="shared" si="94"/>
        <v>1.3179650163567291E-2</v>
      </c>
      <c r="AD224" s="100">
        <f t="shared" si="95"/>
        <v>4.7351657471679957E-2</v>
      </c>
      <c r="AE224" s="100">
        <f t="shared" si="96"/>
        <v>4.2122965708206277E-2</v>
      </c>
      <c r="AF224" s="100">
        <f t="shared" si="97"/>
        <v>7.3352711559023204E-2</v>
      </c>
      <c r="AG224" s="101">
        <f t="shared" si="98"/>
        <v>2.8934885507123642E-3</v>
      </c>
      <c r="AH224" s="95">
        <f t="shared" si="99"/>
        <v>142.51419366074538</v>
      </c>
      <c r="AI224" s="96">
        <f t="shared" si="100"/>
        <v>106.90856844305119</v>
      </c>
      <c r="AJ224" s="96">
        <f t="shared" si="101"/>
        <v>60.919714385231629</v>
      </c>
      <c r="AK224" s="96">
        <f t="shared" si="102"/>
        <v>168.07867467781261</v>
      </c>
      <c r="AL224" s="86">
        <f t="shared" si="103"/>
        <v>12.304902473005921</v>
      </c>
      <c r="AM224" s="95">
        <f t="shared" si="111"/>
        <v>142.98670474173343</v>
      </c>
      <c r="AN224" s="96">
        <f t="shared" si="104"/>
        <v>107.2630277565015</v>
      </c>
      <c r="AO224" s="96">
        <f t="shared" si="105"/>
        <v>61.121695951826837</v>
      </c>
      <c r="AP224" s="96">
        <f t="shared" si="106"/>
        <v>168.63594574129777</v>
      </c>
      <c r="AQ224" s="86">
        <f t="shared" si="107"/>
        <v>12.345699832339921</v>
      </c>
    </row>
    <row r="225" spans="1:43">
      <c r="A225" s="129" t="str">
        <f t="shared" si="108"/>
        <v>2010_4</v>
      </c>
      <c r="B225" s="57">
        <v>2010</v>
      </c>
      <c r="C225" s="57">
        <v>4</v>
      </c>
      <c r="D225" s="81" t="str">
        <f t="shared" si="109"/>
        <v>MSH_Personal</v>
      </c>
      <c r="E225" s="68" t="s">
        <v>38</v>
      </c>
      <c r="F225" s="69" t="s">
        <v>13</v>
      </c>
      <c r="G225" s="84">
        <f t="shared" si="110"/>
        <v>62192</v>
      </c>
      <c r="H225" s="70">
        <v>15548</v>
      </c>
      <c r="I225" s="65">
        <v>732</v>
      </c>
      <c r="J225" s="66">
        <v>2521</v>
      </c>
      <c r="K225" s="66">
        <v>6092</v>
      </c>
      <c r="L225" s="66">
        <v>2309</v>
      </c>
      <c r="M225" s="67">
        <v>452</v>
      </c>
      <c r="N225" s="65">
        <v>11125783</v>
      </c>
      <c r="O225" s="66">
        <v>6816729</v>
      </c>
      <c r="P225" s="66">
        <v>5330707</v>
      </c>
      <c r="Q225" s="66">
        <v>6894547</v>
      </c>
      <c r="R225" s="67">
        <v>1927434</v>
      </c>
      <c r="S225" s="95">
        <f t="shared" si="84"/>
        <v>15199.157103825137</v>
      </c>
      <c r="T225" s="96">
        <f t="shared" si="85"/>
        <v>2703.9781832606109</v>
      </c>
      <c r="U225" s="96">
        <f t="shared" si="86"/>
        <v>875.03397898883782</v>
      </c>
      <c r="V225" s="96">
        <f t="shared" si="87"/>
        <v>2985.9449978345606</v>
      </c>
      <c r="W225" s="86">
        <f t="shared" si="88"/>
        <v>4264.2345132743367</v>
      </c>
      <c r="X225" s="99">
        <f t="shared" si="89"/>
        <v>1.1770002572678158E-2</v>
      </c>
      <c r="Y225" s="100">
        <f t="shared" si="90"/>
        <v>4.0535760226395677E-2</v>
      </c>
      <c r="Z225" s="100">
        <f t="shared" si="91"/>
        <v>9.7954720864419864E-2</v>
      </c>
      <c r="AA225" s="100">
        <f t="shared" si="92"/>
        <v>3.7126961667095448E-2</v>
      </c>
      <c r="AB225" s="101">
        <f t="shared" si="93"/>
        <v>7.2678157962438898E-3</v>
      </c>
      <c r="AC225" s="99">
        <f t="shared" si="94"/>
        <v>1.277764386119188E-2</v>
      </c>
      <c r="AD225" s="100">
        <f t="shared" si="95"/>
        <v>4.2378322679069602E-2</v>
      </c>
      <c r="AE225" s="100">
        <f t="shared" si="96"/>
        <v>0.10073197430878124</v>
      </c>
      <c r="AF225" s="100">
        <f t="shared" si="97"/>
        <v>3.8893478895008549E-2</v>
      </c>
      <c r="AG225" s="101">
        <f t="shared" si="98"/>
        <v>8.0614249456137394E-3</v>
      </c>
      <c r="AH225" s="95">
        <f t="shared" si="99"/>
        <v>178.89411821456136</v>
      </c>
      <c r="AI225" s="96">
        <f t="shared" si="100"/>
        <v>109.60781129405711</v>
      </c>
      <c r="AJ225" s="96">
        <f t="shared" si="101"/>
        <v>85.713709158734247</v>
      </c>
      <c r="AK225" s="96">
        <f t="shared" si="102"/>
        <v>110.85906547465912</v>
      </c>
      <c r="AL225" s="86">
        <f t="shared" si="103"/>
        <v>30.991670954463597</v>
      </c>
      <c r="AM225" s="95">
        <f t="shared" si="111"/>
        <v>179.48724828117909</v>
      </c>
      <c r="AN225" s="96">
        <f t="shared" si="104"/>
        <v>109.97122004703073</v>
      </c>
      <c r="AO225" s="96">
        <f t="shared" si="105"/>
        <v>85.997896132184081</v>
      </c>
      <c r="AP225" s="96">
        <f t="shared" si="106"/>
        <v>111.2266228071551</v>
      </c>
      <c r="AQ225" s="86">
        <f t="shared" si="107"/>
        <v>31.094424985961538</v>
      </c>
    </row>
    <row r="226" spans="1:43">
      <c r="A226" s="129" t="str">
        <f t="shared" si="108"/>
        <v>2010_4</v>
      </c>
      <c r="B226" s="57">
        <v>2010</v>
      </c>
      <c r="C226" s="57">
        <v>4</v>
      </c>
      <c r="D226" s="81" t="str">
        <f t="shared" si="109"/>
        <v>SMH_Personal</v>
      </c>
      <c r="E226" s="68" t="s">
        <v>39</v>
      </c>
      <c r="F226" s="69" t="s">
        <v>13</v>
      </c>
      <c r="G226" s="84">
        <f t="shared" si="110"/>
        <v>41596</v>
      </c>
      <c r="H226" s="70">
        <v>10399</v>
      </c>
      <c r="I226" s="65">
        <v>362</v>
      </c>
      <c r="J226" s="66">
        <v>1688</v>
      </c>
      <c r="K226" s="66">
        <v>3363</v>
      </c>
      <c r="L226" s="66">
        <v>2271</v>
      </c>
      <c r="M226" s="67">
        <v>443</v>
      </c>
      <c r="N226" s="65">
        <v>4445129</v>
      </c>
      <c r="O226" s="66">
        <v>5676525</v>
      </c>
      <c r="P226" s="66">
        <v>2351603</v>
      </c>
      <c r="Q226" s="66">
        <v>8144029</v>
      </c>
      <c r="R226" s="67">
        <v>970524</v>
      </c>
      <c r="S226" s="95">
        <f t="shared" si="84"/>
        <v>12279.361878453039</v>
      </c>
      <c r="T226" s="96">
        <f t="shared" si="85"/>
        <v>3362.870260663507</v>
      </c>
      <c r="U226" s="96">
        <f t="shared" si="86"/>
        <v>699.25750817722269</v>
      </c>
      <c r="V226" s="96">
        <f t="shared" si="87"/>
        <v>3586.0981946279171</v>
      </c>
      <c r="W226" s="86">
        <f t="shared" si="88"/>
        <v>2190.7990970654628</v>
      </c>
      <c r="X226" s="99">
        <f t="shared" si="89"/>
        <v>8.7027598807577645E-3</v>
      </c>
      <c r="Y226" s="100">
        <f t="shared" si="90"/>
        <v>4.0580825079334554E-2</v>
      </c>
      <c r="Z226" s="100">
        <f t="shared" si="91"/>
        <v>8.0849120107702663E-2</v>
      </c>
      <c r="AA226" s="100">
        <f t="shared" si="92"/>
        <v>5.4596595826521779E-2</v>
      </c>
      <c r="AB226" s="101">
        <f t="shared" si="93"/>
        <v>1.0650062506010194E-2</v>
      </c>
      <c r="AC226" s="99">
        <f t="shared" si="94"/>
        <v>9.7638703154227305E-3</v>
      </c>
      <c r="AD226" s="100">
        <f t="shared" si="95"/>
        <v>4.2835037143075134E-2</v>
      </c>
      <c r="AE226" s="100">
        <f t="shared" si="96"/>
        <v>8.3963425435907929E-2</v>
      </c>
      <c r="AF226" s="100">
        <f t="shared" si="97"/>
        <v>5.7192098613105112E-2</v>
      </c>
      <c r="AG226" s="101">
        <f t="shared" si="98"/>
        <v>1.1822746992647484E-2</v>
      </c>
      <c r="AH226" s="95">
        <f t="shared" si="99"/>
        <v>106.86433791710742</v>
      </c>
      <c r="AI226" s="96">
        <f t="shared" si="100"/>
        <v>136.46804981248198</v>
      </c>
      <c r="AJ226" s="96">
        <f t="shared" si="101"/>
        <v>56.534354264833155</v>
      </c>
      <c r="AK226" s="96">
        <f t="shared" si="102"/>
        <v>195.78875372631984</v>
      </c>
      <c r="AL226" s="86">
        <f t="shared" si="103"/>
        <v>23.332147321857871</v>
      </c>
      <c r="AM226" s="95">
        <f t="shared" si="111"/>
        <v>107.21865058261278</v>
      </c>
      <c r="AN226" s="96">
        <f t="shared" si="104"/>
        <v>136.92051467988128</v>
      </c>
      <c r="AO226" s="96">
        <f t="shared" si="105"/>
        <v>56.721796007725295</v>
      </c>
      <c r="AP226" s="96">
        <f t="shared" si="106"/>
        <v>196.43789858194563</v>
      </c>
      <c r="AQ226" s="86">
        <f t="shared" si="107"/>
        <v>23.409505919409693</v>
      </c>
    </row>
    <row r="227" spans="1:43">
      <c r="A227" s="129" t="str">
        <f t="shared" si="108"/>
        <v>2011_1</v>
      </c>
      <c r="B227" s="57">
        <v>2011</v>
      </c>
      <c r="C227" s="57">
        <v>1</v>
      </c>
      <c r="D227" s="81" t="str">
        <f t="shared" si="109"/>
        <v>SML_Personal</v>
      </c>
      <c r="E227" s="68" t="s">
        <v>12</v>
      </c>
      <c r="F227" s="69" t="s">
        <v>13</v>
      </c>
      <c r="G227" s="84">
        <f t="shared" si="110"/>
        <v>65600</v>
      </c>
      <c r="H227" s="70">
        <v>16400</v>
      </c>
      <c r="I227" s="65">
        <v>108</v>
      </c>
      <c r="J227" s="66">
        <v>1732</v>
      </c>
      <c r="K227" s="66">
        <v>802</v>
      </c>
      <c r="L227" s="66">
        <v>3006</v>
      </c>
      <c r="M227" s="67">
        <v>399</v>
      </c>
      <c r="N227" s="65">
        <v>1319990</v>
      </c>
      <c r="O227" s="66">
        <v>2645820</v>
      </c>
      <c r="P227" s="66">
        <v>1207988</v>
      </c>
      <c r="Q227" s="66">
        <v>4381584</v>
      </c>
      <c r="R227" s="67">
        <v>1035685</v>
      </c>
      <c r="S227" s="95">
        <f t="shared" si="84"/>
        <v>12222.12962962963</v>
      </c>
      <c r="T227" s="96">
        <f t="shared" si="85"/>
        <v>1527.6096997690531</v>
      </c>
      <c r="U227" s="96">
        <f t="shared" si="86"/>
        <v>1506.219451371571</v>
      </c>
      <c r="V227" s="96">
        <f t="shared" si="87"/>
        <v>1457.6127744510977</v>
      </c>
      <c r="W227" s="86">
        <f t="shared" si="88"/>
        <v>2595.7017543859647</v>
      </c>
      <c r="X227" s="99">
        <f t="shared" si="89"/>
        <v>1.6463414634146341E-3</v>
      </c>
      <c r="Y227" s="100">
        <f t="shared" si="90"/>
        <v>2.6402439024390243E-2</v>
      </c>
      <c r="Z227" s="100">
        <f t="shared" si="91"/>
        <v>1.2225609756097561E-2</v>
      </c>
      <c r="AA227" s="100">
        <f t="shared" si="92"/>
        <v>4.5823170731707316E-2</v>
      </c>
      <c r="AB227" s="101">
        <f t="shared" si="93"/>
        <v>6.0823170731707319E-3</v>
      </c>
      <c r="AC227" s="99">
        <f t="shared" si="94"/>
        <v>2.0151544171531396E-3</v>
      </c>
      <c r="AD227" s="100">
        <f t="shared" si="95"/>
        <v>2.7860970360055082E-2</v>
      </c>
      <c r="AE227" s="100">
        <f t="shared" si="96"/>
        <v>1.3225306199108305E-2</v>
      </c>
      <c r="AF227" s="100">
        <f t="shared" si="97"/>
        <v>4.7725391867504498E-2</v>
      </c>
      <c r="AG227" s="101">
        <f t="shared" si="98"/>
        <v>6.7896334899051674E-3</v>
      </c>
      <c r="AH227" s="95">
        <f t="shared" si="99"/>
        <v>20.121798780487804</v>
      </c>
      <c r="AI227" s="96">
        <f t="shared" si="100"/>
        <v>40.332621951219515</v>
      </c>
      <c r="AJ227" s="96">
        <f t="shared" si="101"/>
        <v>18.414451219512195</v>
      </c>
      <c r="AK227" s="96">
        <f t="shared" si="102"/>
        <v>66.792439024390248</v>
      </c>
      <c r="AL227" s="86">
        <f t="shared" si="103"/>
        <v>15.787881097560975</v>
      </c>
      <c r="AM227" s="95">
        <f t="shared" si="111"/>
        <v>20.188513348693032</v>
      </c>
      <c r="AN227" s="96">
        <f t="shared" si="104"/>
        <v>40.466346251289025</v>
      </c>
      <c r="AO227" s="96">
        <f t="shared" si="105"/>
        <v>18.475505013720557</v>
      </c>
      <c r="AP227" s="96">
        <f t="shared" si="106"/>
        <v>67.013891826771271</v>
      </c>
      <c r="AQ227" s="86">
        <f t="shared" si="107"/>
        <v>15.840226401367541</v>
      </c>
    </row>
    <row r="228" spans="1:43">
      <c r="A228" s="129" t="str">
        <f t="shared" si="108"/>
        <v>2011_1</v>
      </c>
      <c r="B228" s="57">
        <v>2011</v>
      </c>
      <c r="C228" s="57">
        <v>1</v>
      </c>
      <c r="D228" s="81" t="str">
        <f t="shared" si="109"/>
        <v>LSL_Personal</v>
      </c>
      <c r="E228" s="68" t="s">
        <v>14</v>
      </c>
      <c r="F228" s="69" t="s">
        <v>13</v>
      </c>
      <c r="G228" s="84">
        <f t="shared" si="110"/>
        <v>19020</v>
      </c>
      <c r="H228" s="70">
        <v>4755</v>
      </c>
      <c r="I228" s="65">
        <v>21</v>
      </c>
      <c r="J228" s="66">
        <v>419</v>
      </c>
      <c r="K228" s="66">
        <v>563</v>
      </c>
      <c r="L228" s="66">
        <v>713</v>
      </c>
      <c r="M228" s="67">
        <v>90</v>
      </c>
      <c r="N228" s="65">
        <v>376387</v>
      </c>
      <c r="O228" s="66">
        <v>1174677</v>
      </c>
      <c r="P228" s="66">
        <v>670889</v>
      </c>
      <c r="Q228" s="66">
        <v>2273775</v>
      </c>
      <c r="R228" s="67">
        <v>386041</v>
      </c>
      <c r="S228" s="95">
        <f t="shared" si="84"/>
        <v>17923.190476190477</v>
      </c>
      <c r="T228" s="96">
        <f t="shared" si="85"/>
        <v>2803.5250596658711</v>
      </c>
      <c r="U228" s="96">
        <f t="shared" si="86"/>
        <v>1191.632326820604</v>
      </c>
      <c r="V228" s="96">
        <f t="shared" si="87"/>
        <v>3189.0252454417951</v>
      </c>
      <c r="W228" s="86">
        <f t="shared" si="88"/>
        <v>4289.3444444444449</v>
      </c>
      <c r="X228" s="99">
        <f t="shared" si="89"/>
        <v>1.1041009463722397E-3</v>
      </c>
      <c r="Y228" s="100">
        <f t="shared" si="90"/>
        <v>2.202944269190326E-2</v>
      </c>
      <c r="Z228" s="100">
        <f t="shared" si="91"/>
        <v>2.9600420609884333E-2</v>
      </c>
      <c r="AA228" s="100">
        <f t="shared" si="92"/>
        <v>3.7486855941114616E-2</v>
      </c>
      <c r="AB228" s="101">
        <f t="shared" si="93"/>
        <v>4.7318611987381704E-3</v>
      </c>
      <c r="AC228" s="99">
        <f t="shared" si="94"/>
        <v>1.6651685213905911E-3</v>
      </c>
      <c r="AD228" s="100">
        <f t="shared" si="95"/>
        <v>2.4509235008147275E-2</v>
      </c>
      <c r="AE228" s="100">
        <f t="shared" si="96"/>
        <v>3.2463773699730657E-2</v>
      </c>
      <c r="AF228" s="100">
        <f t="shared" si="97"/>
        <v>4.0696031735481038E-2</v>
      </c>
      <c r="AG228" s="101">
        <f t="shared" si="98"/>
        <v>5.8912703229668552E-3</v>
      </c>
      <c r="AH228" s="95">
        <f t="shared" si="99"/>
        <v>19.789011566771819</v>
      </c>
      <c r="AI228" s="96">
        <f t="shared" si="100"/>
        <v>61.760094637223972</v>
      </c>
      <c r="AJ228" s="96">
        <f t="shared" si="101"/>
        <v>35.27281808622503</v>
      </c>
      <c r="AK228" s="96">
        <f t="shared" si="102"/>
        <v>119.54652996845427</v>
      </c>
      <c r="AL228" s="86">
        <f t="shared" si="103"/>
        <v>20.296582544689802</v>
      </c>
      <c r="AM228" s="95">
        <f t="shared" si="111"/>
        <v>19.854622766659457</v>
      </c>
      <c r="AN228" s="96">
        <f t="shared" si="104"/>
        <v>61.964862515632127</v>
      </c>
      <c r="AO228" s="96">
        <f t="shared" si="105"/>
        <v>35.389766419407145</v>
      </c>
      <c r="AP228" s="96">
        <f t="shared" si="106"/>
        <v>119.94289091084737</v>
      </c>
      <c r="AQ228" s="86">
        <f t="shared" si="107"/>
        <v>20.363876614930867</v>
      </c>
    </row>
    <row r="229" spans="1:43">
      <c r="A229" s="129" t="str">
        <f t="shared" si="108"/>
        <v>2011_1</v>
      </c>
      <c r="B229" s="57">
        <v>2011</v>
      </c>
      <c r="C229" s="57">
        <v>1</v>
      </c>
      <c r="D229" s="81" t="str">
        <f t="shared" si="109"/>
        <v>MYA_Personal</v>
      </c>
      <c r="E229" s="68" t="s">
        <v>15</v>
      </c>
      <c r="F229" s="69" t="s">
        <v>13</v>
      </c>
      <c r="G229" s="84">
        <f t="shared" si="110"/>
        <v>18256</v>
      </c>
      <c r="H229" s="70">
        <v>4564</v>
      </c>
      <c r="I229" s="65">
        <v>86</v>
      </c>
      <c r="J229" s="66">
        <v>520</v>
      </c>
      <c r="K229" s="66">
        <v>408</v>
      </c>
      <c r="L229" s="66">
        <v>997</v>
      </c>
      <c r="M229" s="67">
        <v>131</v>
      </c>
      <c r="N229" s="65">
        <v>811836</v>
      </c>
      <c r="O229" s="66">
        <v>1633595</v>
      </c>
      <c r="P229" s="66">
        <v>413023</v>
      </c>
      <c r="Q229" s="66">
        <v>2470830</v>
      </c>
      <c r="R229" s="67">
        <v>567395</v>
      </c>
      <c r="S229" s="95">
        <f t="shared" si="84"/>
        <v>9439.9534883720935</v>
      </c>
      <c r="T229" s="96">
        <f t="shared" si="85"/>
        <v>3141.5288461538462</v>
      </c>
      <c r="U229" s="96">
        <f t="shared" si="86"/>
        <v>1012.3112745098039</v>
      </c>
      <c r="V229" s="96">
        <f t="shared" si="87"/>
        <v>2478.2647943831494</v>
      </c>
      <c r="W229" s="86">
        <f t="shared" si="88"/>
        <v>4331.259541984733</v>
      </c>
      <c r="X229" s="99">
        <f t="shared" si="89"/>
        <v>4.7107800175284834E-3</v>
      </c>
      <c r="Y229" s="100">
        <f t="shared" si="90"/>
        <v>2.848378615249781E-2</v>
      </c>
      <c r="Z229" s="100">
        <f t="shared" si="91"/>
        <v>2.2348816827344433E-2</v>
      </c>
      <c r="AA229" s="100">
        <f t="shared" si="92"/>
        <v>5.4612182296231375E-2</v>
      </c>
      <c r="AB229" s="101">
        <f t="shared" si="93"/>
        <v>7.1757230499561791E-3</v>
      </c>
      <c r="AC229" s="99">
        <f t="shared" si="94"/>
        <v>5.8915741045275881E-3</v>
      </c>
      <c r="AD229" s="100">
        <f t="shared" si="95"/>
        <v>3.1352432377389654E-2</v>
      </c>
      <c r="AE229" s="100">
        <f t="shared" si="96"/>
        <v>2.4897831530710249E-2</v>
      </c>
      <c r="AF229" s="100">
        <f t="shared" si="97"/>
        <v>5.8530529119742145E-2</v>
      </c>
      <c r="AG229" s="101">
        <f t="shared" si="98"/>
        <v>8.6312563167573846E-3</v>
      </c>
      <c r="AH229" s="95">
        <f t="shared" si="99"/>
        <v>44.469544259421561</v>
      </c>
      <c r="AI229" s="96">
        <f t="shared" si="100"/>
        <v>89.482635845749343</v>
      </c>
      <c r="AJ229" s="96">
        <f t="shared" si="101"/>
        <v>22.623959246275199</v>
      </c>
      <c r="AK229" s="96">
        <f t="shared" si="102"/>
        <v>135.34344872918493</v>
      </c>
      <c r="AL229" s="86">
        <f t="shared" si="103"/>
        <v>31.079918930762489</v>
      </c>
      <c r="AM229" s="95">
        <f t="shared" si="111"/>
        <v>44.616984678437547</v>
      </c>
      <c r="AN229" s="96">
        <f t="shared" si="104"/>
        <v>89.77931883505066</v>
      </c>
      <c r="AO229" s="96">
        <f t="shared" si="105"/>
        <v>22.698969820065027</v>
      </c>
      <c r="AP229" s="96">
        <f t="shared" si="106"/>
        <v>135.79218494009118</v>
      </c>
      <c r="AQ229" s="86">
        <f t="shared" si="107"/>
        <v>31.18296555169033</v>
      </c>
    </row>
    <row r="230" spans="1:43">
      <c r="A230" s="129" t="str">
        <f t="shared" si="108"/>
        <v>2011_1</v>
      </c>
      <c r="B230" s="57">
        <v>2011</v>
      </c>
      <c r="C230" s="57">
        <v>1</v>
      </c>
      <c r="D230" s="81" t="str">
        <f t="shared" si="109"/>
        <v>SMA_Personal</v>
      </c>
      <c r="E230" s="68" t="s">
        <v>16</v>
      </c>
      <c r="F230" s="69" t="s">
        <v>13</v>
      </c>
      <c r="G230" s="84">
        <f t="shared" si="110"/>
        <v>71772</v>
      </c>
      <c r="H230" s="70">
        <v>17943</v>
      </c>
      <c r="I230" s="65">
        <v>108</v>
      </c>
      <c r="J230" s="66">
        <v>1416</v>
      </c>
      <c r="K230" s="66">
        <v>1787</v>
      </c>
      <c r="L230" s="66">
        <v>2675</v>
      </c>
      <c r="M230" s="67">
        <v>1556</v>
      </c>
      <c r="N230" s="65">
        <v>1763957</v>
      </c>
      <c r="O230" s="66">
        <v>5072268</v>
      </c>
      <c r="P230" s="66">
        <v>1586909</v>
      </c>
      <c r="Q230" s="66">
        <v>8528774</v>
      </c>
      <c r="R230" s="67">
        <v>7004309</v>
      </c>
      <c r="S230" s="95">
        <f t="shared" si="84"/>
        <v>16332.935185185184</v>
      </c>
      <c r="T230" s="96">
        <f t="shared" si="85"/>
        <v>3582.1101694915255</v>
      </c>
      <c r="U230" s="96">
        <f t="shared" si="86"/>
        <v>888.02965864577504</v>
      </c>
      <c r="V230" s="96">
        <f t="shared" si="87"/>
        <v>3188.3267289719624</v>
      </c>
      <c r="W230" s="86">
        <f t="shared" si="88"/>
        <v>4501.4839331619542</v>
      </c>
      <c r="X230" s="99">
        <f t="shared" si="89"/>
        <v>1.5047650894499248E-3</v>
      </c>
      <c r="Y230" s="100">
        <f t="shared" si="90"/>
        <v>1.9729142283899014E-2</v>
      </c>
      <c r="Z230" s="100">
        <f t="shared" si="91"/>
        <v>2.4898289026361254E-2</v>
      </c>
      <c r="AA230" s="100">
        <f t="shared" si="92"/>
        <v>3.7270801984060638E-2</v>
      </c>
      <c r="AB230" s="101">
        <f t="shared" si="93"/>
        <v>2.1679763696148917E-2</v>
      </c>
      <c r="AC230" s="99">
        <f t="shared" si="94"/>
        <v>1.8418860445199303E-3</v>
      </c>
      <c r="AD230" s="100">
        <f t="shared" si="95"/>
        <v>2.0938641371629031E-2</v>
      </c>
      <c r="AE230" s="100">
        <f t="shared" si="96"/>
        <v>2.6253441331143029E-2</v>
      </c>
      <c r="AF230" s="100">
        <f t="shared" si="97"/>
        <v>3.8918261827261512E-2</v>
      </c>
      <c r="AG230" s="101">
        <f t="shared" si="98"/>
        <v>2.2946383247177522E-2</v>
      </c>
      <c r="AH230" s="95">
        <f t="shared" si="99"/>
        <v>24.577230674915008</v>
      </c>
      <c r="AI230" s="96">
        <f t="shared" si="100"/>
        <v>70.671961210499916</v>
      </c>
      <c r="AJ230" s="96">
        <f t="shared" si="101"/>
        <v>22.110419104943432</v>
      </c>
      <c r="AK230" s="96">
        <f t="shared" si="102"/>
        <v>118.83149417600178</v>
      </c>
      <c r="AL230" s="86">
        <f t="shared" si="103"/>
        <v>97.591107952962162</v>
      </c>
      <c r="AM230" s="95">
        <f t="shared" si="111"/>
        <v>24.658717392382194</v>
      </c>
      <c r="AN230" s="96">
        <f t="shared" si="104"/>
        <v>70.906276712200835</v>
      </c>
      <c r="AO230" s="96">
        <f t="shared" si="105"/>
        <v>22.183727017397725</v>
      </c>
      <c r="AP230" s="96">
        <f t="shared" si="106"/>
        <v>119.2254843907743</v>
      </c>
      <c r="AQ230" s="86">
        <f t="shared" si="107"/>
        <v>97.914674881484729</v>
      </c>
    </row>
    <row r="231" spans="1:43">
      <c r="A231" s="129" t="str">
        <f t="shared" si="108"/>
        <v>2011_1</v>
      </c>
      <c r="B231" s="57">
        <v>2011</v>
      </c>
      <c r="C231" s="57">
        <v>1</v>
      </c>
      <c r="D231" s="81" t="str">
        <f t="shared" si="109"/>
        <v>MSL_Personal</v>
      </c>
      <c r="E231" s="68" t="s">
        <v>17</v>
      </c>
      <c r="F231" s="69" t="s">
        <v>13</v>
      </c>
      <c r="G231" s="84">
        <f t="shared" si="110"/>
        <v>59564</v>
      </c>
      <c r="H231" s="70">
        <v>14891</v>
      </c>
      <c r="I231" s="65">
        <v>161</v>
      </c>
      <c r="J231" s="66">
        <v>1184</v>
      </c>
      <c r="K231" s="66">
        <v>1362</v>
      </c>
      <c r="L231" s="66">
        <v>1988</v>
      </c>
      <c r="M231" s="67">
        <v>393</v>
      </c>
      <c r="N231" s="65">
        <v>3228713</v>
      </c>
      <c r="O231" s="66">
        <v>3373257</v>
      </c>
      <c r="P231" s="66">
        <v>1798092</v>
      </c>
      <c r="Q231" s="66">
        <v>5542504</v>
      </c>
      <c r="R231" s="67">
        <v>879248</v>
      </c>
      <c r="S231" s="95">
        <f t="shared" si="84"/>
        <v>20054.118012422361</v>
      </c>
      <c r="T231" s="96">
        <f t="shared" si="85"/>
        <v>2849.0346283783783</v>
      </c>
      <c r="U231" s="96">
        <f t="shared" si="86"/>
        <v>1320.1850220264316</v>
      </c>
      <c r="V231" s="96">
        <f t="shared" si="87"/>
        <v>2787.9798792756537</v>
      </c>
      <c r="W231" s="86">
        <f t="shared" si="88"/>
        <v>2237.2722646310431</v>
      </c>
      <c r="X231" s="99">
        <f t="shared" si="89"/>
        <v>2.7029749513128734E-3</v>
      </c>
      <c r="Y231" s="100">
        <f t="shared" si="90"/>
        <v>1.9877778523940636E-2</v>
      </c>
      <c r="Z231" s="100">
        <f t="shared" si="91"/>
        <v>2.2866160768249277E-2</v>
      </c>
      <c r="AA231" s="100">
        <f t="shared" si="92"/>
        <v>3.3375864616211136E-2</v>
      </c>
      <c r="AB231" s="101">
        <f t="shared" si="93"/>
        <v>6.5979450674904308E-3</v>
      </c>
      <c r="AC231" s="99">
        <f t="shared" si="94"/>
        <v>3.1986502373210482E-3</v>
      </c>
      <c r="AD231" s="100">
        <f t="shared" si="95"/>
        <v>2.1210342397343613E-2</v>
      </c>
      <c r="AE231" s="100">
        <f t="shared" si="96"/>
        <v>2.429320569740907E-2</v>
      </c>
      <c r="AF231" s="100">
        <f t="shared" si="97"/>
        <v>3.5090647237581429E-2</v>
      </c>
      <c r="AG231" s="101">
        <f t="shared" si="98"/>
        <v>7.3708585236347702E-3</v>
      </c>
      <c r="AH231" s="95">
        <f t="shared" si="99"/>
        <v>54.205778658249947</v>
      </c>
      <c r="AI231" s="96">
        <f t="shared" si="100"/>
        <v>56.632479349942919</v>
      </c>
      <c r="AJ231" s="96">
        <f t="shared" si="101"/>
        <v>30.187562957491103</v>
      </c>
      <c r="AK231" s="96">
        <f t="shared" si="102"/>
        <v>93.051239003424882</v>
      </c>
      <c r="AL231" s="86">
        <f t="shared" si="103"/>
        <v>14.761399503055538</v>
      </c>
      <c r="AM231" s="95">
        <f t="shared" si="111"/>
        <v>54.385499922579456</v>
      </c>
      <c r="AN231" s="96">
        <f t="shared" si="104"/>
        <v>56.820246430184604</v>
      </c>
      <c r="AO231" s="96">
        <f t="shared" si="105"/>
        <v>30.287650939179404</v>
      </c>
      <c r="AP231" s="96">
        <f t="shared" si="106"/>
        <v>93.35975382850576</v>
      </c>
      <c r="AQ231" s="86">
        <f t="shared" si="107"/>
        <v>14.810341469163765</v>
      </c>
    </row>
    <row r="232" spans="1:43">
      <c r="A232" s="129" t="str">
        <f t="shared" si="108"/>
        <v>2011_1</v>
      </c>
      <c r="B232" s="57">
        <v>2011</v>
      </c>
      <c r="C232" s="57">
        <v>1</v>
      </c>
      <c r="D232" s="81" t="str">
        <f t="shared" si="109"/>
        <v>LYL_Personal</v>
      </c>
      <c r="E232" s="68" t="s">
        <v>18</v>
      </c>
      <c r="F232" s="69" t="s">
        <v>13</v>
      </c>
      <c r="G232" s="84">
        <f t="shared" si="110"/>
        <v>13652</v>
      </c>
      <c r="H232" s="70">
        <v>3413</v>
      </c>
      <c r="I232" s="65">
        <v>69</v>
      </c>
      <c r="J232" s="66">
        <v>278</v>
      </c>
      <c r="K232" s="66">
        <v>416</v>
      </c>
      <c r="L232" s="66">
        <v>499</v>
      </c>
      <c r="M232" s="67">
        <v>121</v>
      </c>
      <c r="N232" s="65">
        <v>1247623</v>
      </c>
      <c r="O232" s="66">
        <v>791556</v>
      </c>
      <c r="P232" s="66">
        <v>496809</v>
      </c>
      <c r="Q232" s="66">
        <v>1752493</v>
      </c>
      <c r="R232" s="67">
        <v>569491</v>
      </c>
      <c r="S232" s="95">
        <f t="shared" si="84"/>
        <v>18081.492753623188</v>
      </c>
      <c r="T232" s="96">
        <f t="shared" si="85"/>
        <v>2847.3237410071943</v>
      </c>
      <c r="U232" s="96">
        <f t="shared" si="86"/>
        <v>1194.2524038461538</v>
      </c>
      <c r="V232" s="96">
        <f t="shared" si="87"/>
        <v>3512.0100200400802</v>
      </c>
      <c r="W232" s="86">
        <f t="shared" si="88"/>
        <v>4706.5371900826449</v>
      </c>
      <c r="X232" s="99">
        <f t="shared" si="89"/>
        <v>5.0542045121593909E-3</v>
      </c>
      <c r="Y232" s="100">
        <f t="shared" si="90"/>
        <v>2.036331673014943E-2</v>
      </c>
      <c r="Z232" s="100">
        <f t="shared" si="91"/>
        <v>3.0471725754468208E-2</v>
      </c>
      <c r="AA232" s="100">
        <f t="shared" si="92"/>
        <v>3.6551421037210666E-2</v>
      </c>
      <c r="AB232" s="101">
        <f t="shared" si="93"/>
        <v>8.8631702314679161E-3</v>
      </c>
      <c r="AC232" s="99">
        <f t="shared" si="94"/>
        <v>6.4683168041330119E-3</v>
      </c>
      <c r="AD232" s="100">
        <f t="shared" si="95"/>
        <v>2.3179847881711572E-2</v>
      </c>
      <c r="AE232" s="100">
        <f t="shared" si="96"/>
        <v>3.3899297436982459E-2</v>
      </c>
      <c r="AF232" s="100">
        <f t="shared" si="97"/>
        <v>4.0293596824701162E-2</v>
      </c>
      <c r="AG232" s="101">
        <f t="shared" si="98"/>
        <v>1.0732212546063212E-2</v>
      </c>
      <c r="AH232" s="95">
        <f t="shared" si="99"/>
        <v>91.387562261939649</v>
      </c>
      <c r="AI232" s="96">
        <f t="shared" si="100"/>
        <v>57.980955171403458</v>
      </c>
      <c r="AJ232" s="96">
        <f t="shared" si="101"/>
        <v>36.390931731614415</v>
      </c>
      <c r="AK232" s="96">
        <f t="shared" si="102"/>
        <v>128.36895692938762</v>
      </c>
      <c r="AL232" s="86">
        <f t="shared" si="103"/>
        <v>41.714840316437154</v>
      </c>
      <c r="AM232" s="95">
        <f t="shared" si="111"/>
        <v>91.690561105241159</v>
      </c>
      <c r="AN232" s="96">
        <f t="shared" si="104"/>
        <v>58.173193173114207</v>
      </c>
      <c r="AO232" s="96">
        <f t="shared" si="105"/>
        <v>36.511587211949241</v>
      </c>
      <c r="AP232" s="96">
        <f t="shared" si="106"/>
        <v>128.79456895473021</v>
      </c>
      <c r="AQ232" s="86">
        <f t="shared" si="107"/>
        <v>41.85314741262777</v>
      </c>
    </row>
    <row r="233" spans="1:43">
      <c r="A233" s="129" t="str">
        <f t="shared" si="108"/>
        <v>2011_1</v>
      </c>
      <c r="B233" s="57">
        <v>2011</v>
      </c>
      <c r="C233" s="57">
        <v>1</v>
      </c>
      <c r="D233" s="81" t="str">
        <f t="shared" si="109"/>
        <v>LSA_Personal</v>
      </c>
      <c r="E233" s="68" t="s">
        <v>19</v>
      </c>
      <c r="F233" s="69" t="s">
        <v>13</v>
      </c>
      <c r="G233" s="84">
        <f t="shared" si="110"/>
        <v>89632</v>
      </c>
      <c r="H233" s="70">
        <v>22408</v>
      </c>
      <c r="I233" s="65">
        <v>309</v>
      </c>
      <c r="J233" s="66">
        <v>2366</v>
      </c>
      <c r="K233" s="66">
        <v>1842</v>
      </c>
      <c r="L233" s="66">
        <v>4470</v>
      </c>
      <c r="M233" s="67">
        <v>666</v>
      </c>
      <c r="N233" s="65">
        <v>7687437</v>
      </c>
      <c r="O233" s="66">
        <v>5856472</v>
      </c>
      <c r="P233" s="66">
        <v>1513223</v>
      </c>
      <c r="Q233" s="66">
        <v>9981867</v>
      </c>
      <c r="R233" s="67">
        <v>5150736</v>
      </c>
      <c r="S233" s="95">
        <f t="shared" si="84"/>
        <v>24878.436893203885</v>
      </c>
      <c r="T233" s="96">
        <f t="shared" si="85"/>
        <v>2475.2628909551986</v>
      </c>
      <c r="U233" s="96">
        <f t="shared" si="86"/>
        <v>821.51085776330081</v>
      </c>
      <c r="V233" s="96">
        <f t="shared" si="87"/>
        <v>2233.0798657718119</v>
      </c>
      <c r="W233" s="86">
        <f t="shared" si="88"/>
        <v>7733.8378378378375</v>
      </c>
      <c r="X233" s="99">
        <f t="shared" si="89"/>
        <v>3.4474294894680469E-3</v>
      </c>
      <c r="Y233" s="100">
        <f t="shared" si="90"/>
        <v>2.6396822563370226E-2</v>
      </c>
      <c r="Z233" s="100">
        <f t="shared" si="91"/>
        <v>2.0550696179935737E-2</v>
      </c>
      <c r="AA233" s="100">
        <f t="shared" si="92"/>
        <v>4.9870581935023209E-2</v>
      </c>
      <c r="AB233" s="101">
        <f t="shared" si="93"/>
        <v>7.4303820064262763E-3</v>
      </c>
      <c r="AC233" s="99">
        <f t="shared" si="94"/>
        <v>3.9035947207331444E-3</v>
      </c>
      <c r="AD233" s="100">
        <f t="shared" si="95"/>
        <v>2.764446803692119E-2</v>
      </c>
      <c r="AE233" s="100">
        <f t="shared" si="96"/>
        <v>2.1654847580713274E-2</v>
      </c>
      <c r="AF233" s="100">
        <f t="shared" si="97"/>
        <v>5.1564677782580857E-2</v>
      </c>
      <c r="AG233" s="101">
        <f t="shared" si="98"/>
        <v>8.0987419862571623E-3</v>
      </c>
      <c r="AH233" s="95">
        <f t="shared" si="99"/>
        <v>85.766656997500888</v>
      </c>
      <c r="AI233" s="96">
        <f t="shared" si="100"/>
        <v>65.339075330239197</v>
      </c>
      <c r="AJ233" s="96">
        <f t="shared" si="101"/>
        <v>16.882620046411997</v>
      </c>
      <c r="AK233" s="96">
        <f t="shared" si="102"/>
        <v>111.36499241342378</v>
      </c>
      <c r="AL233" s="86">
        <f t="shared" si="103"/>
        <v>57.465369510888969</v>
      </c>
      <c r="AM233" s="95">
        <f t="shared" si="111"/>
        <v>86.051019521468803</v>
      </c>
      <c r="AN233" s="96">
        <f t="shared" si="104"/>
        <v>65.555709451529225</v>
      </c>
      <c r="AO233" s="96">
        <f t="shared" si="105"/>
        <v>16.938594997700221</v>
      </c>
      <c r="AP233" s="96">
        <f t="shared" si="106"/>
        <v>111.73422716540055</v>
      </c>
      <c r="AQ233" s="86">
        <f t="shared" si="107"/>
        <v>57.655898069269661</v>
      </c>
    </row>
    <row r="234" spans="1:43">
      <c r="A234" s="129" t="str">
        <f t="shared" si="108"/>
        <v>2011_1</v>
      </c>
      <c r="B234" s="57">
        <v>2011</v>
      </c>
      <c r="C234" s="57">
        <v>1</v>
      </c>
      <c r="D234" s="81" t="str">
        <f t="shared" si="109"/>
        <v>LMA_Personal</v>
      </c>
      <c r="E234" s="68" t="s">
        <v>20</v>
      </c>
      <c r="F234" s="69" t="s">
        <v>13</v>
      </c>
      <c r="G234" s="84">
        <f t="shared" si="110"/>
        <v>108644</v>
      </c>
      <c r="H234" s="70">
        <v>27161</v>
      </c>
      <c r="I234" s="65">
        <v>774</v>
      </c>
      <c r="J234" s="66">
        <v>2330</v>
      </c>
      <c r="K234" s="66">
        <v>3007</v>
      </c>
      <c r="L234" s="66">
        <v>4009</v>
      </c>
      <c r="M234" s="67">
        <v>676</v>
      </c>
      <c r="N234" s="65">
        <v>10894585</v>
      </c>
      <c r="O234" s="66">
        <v>5369241</v>
      </c>
      <c r="P234" s="66">
        <v>2797448</v>
      </c>
      <c r="Q234" s="66">
        <v>11998437</v>
      </c>
      <c r="R234" s="67">
        <v>2940517</v>
      </c>
      <c r="S234" s="95">
        <f t="shared" si="84"/>
        <v>14075.691214470284</v>
      </c>
      <c r="T234" s="96">
        <f t="shared" si="85"/>
        <v>2304.395278969957</v>
      </c>
      <c r="U234" s="96">
        <f t="shared" si="86"/>
        <v>930.31193880944465</v>
      </c>
      <c r="V234" s="96">
        <f t="shared" si="87"/>
        <v>2992.875280618608</v>
      </c>
      <c r="W234" s="86">
        <f t="shared" si="88"/>
        <v>4349.8772189349111</v>
      </c>
      <c r="X234" s="99">
        <f t="shared" si="89"/>
        <v>7.1241854129082136E-3</v>
      </c>
      <c r="Y234" s="100">
        <f t="shared" si="90"/>
        <v>2.144619123007253E-2</v>
      </c>
      <c r="Z234" s="100">
        <f t="shared" si="91"/>
        <v>2.7677552372887597E-2</v>
      </c>
      <c r="AA234" s="100">
        <f t="shared" si="92"/>
        <v>3.6900335039210634E-2</v>
      </c>
      <c r="AB234" s="101">
        <f t="shared" si="93"/>
        <v>6.2221567688965796E-3</v>
      </c>
      <c r="AC234" s="99">
        <f t="shared" si="94"/>
        <v>7.7187076734510467E-3</v>
      </c>
      <c r="AD234" s="100">
        <f t="shared" si="95"/>
        <v>2.2470239646926713E-2</v>
      </c>
      <c r="AE234" s="100">
        <f t="shared" si="96"/>
        <v>2.8837189321088141E-2</v>
      </c>
      <c r="AF234" s="100">
        <f t="shared" si="97"/>
        <v>3.8232947341328385E-2</v>
      </c>
      <c r="AG234" s="101">
        <f t="shared" si="98"/>
        <v>6.7780202936629117E-3</v>
      </c>
      <c r="AH234" s="95">
        <f t="shared" si="99"/>
        <v>100.27783402672951</v>
      </c>
      <c r="AI234" s="96">
        <f t="shared" si="100"/>
        <v>49.420501822466036</v>
      </c>
      <c r="AJ234" s="96">
        <f t="shared" si="101"/>
        <v>25.748757409521005</v>
      </c>
      <c r="AK234" s="96">
        <f t="shared" si="102"/>
        <v>110.43810058539817</v>
      </c>
      <c r="AL234" s="86">
        <f t="shared" si="103"/>
        <v>27.065617981664886</v>
      </c>
      <c r="AM234" s="95">
        <f t="shared" si="111"/>
        <v>100.6103088949374</v>
      </c>
      <c r="AN234" s="96">
        <f t="shared" si="104"/>
        <v>49.584357324428844</v>
      </c>
      <c r="AO234" s="96">
        <f t="shared" si="105"/>
        <v>25.834128367214067</v>
      </c>
      <c r="AP234" s="96">
        <f t="shared" si="106"/>
        <v>110.80426219323141</v>
      </c>
      <c r="AQ234" s="86">
        <f t="shared" si="107"/>
        <v>27.155355039298389</v>
      </c>
    </row>
    <row r="235" spans="1:43">
      <c r="A235" s="129" t="str">
        <f t="shared" si="108"/>
        <v>2011_1</v>
      </c>
      <c r="B235" s="57">
        <v>2011</v>
      </c>
      <c r="C235" s="57">
        <v>1</v>
      </c>
      <c r="D235" s="81" t="str">
        <f t="shared" si="109"/>
        <v>SYL_Personal</v>
      </c>
      <c r="E235" s="68" t="s">
        <v>21</v>
      </c>
      <c r="F235" s="69" t="s">
        <v>13</v>
      </c>
      <c r="G235" s="84">
        <f t="shared" si="110"/>
        <v>10964</v>
      </c>
      <c r="H235" s="70">
        <v>2741</v>
      </c>
      <c r="I235" s="65">
        <v>99</v>
      </c>
      <c r="J235" s="66">
        <v>248</v>
      </c>
      <c r="K235" s="66">
        <v>299</v>
      </c>
      <c r="L235" s="66">
        <v>350</v>
      </c>
      <c r="M235" s="67">
        <v>118</v>
      </c>
      <c r="N235" s="65">
        <v>1066495</v>
      </c>
      <c r="O235" s="66">
        <v>672353</v>
      </c>
      <c r="P235" s="66">
        <v>235230</v>
      </c>
      <c r="Q235" s="66">
        <v>902430</v>
      </c>
      <c r="R235" s="67">
        <v>381805</v>
      </c>
      <c r="S235" s="95">
        <f t="shared" si="84"/>
        <v>10772.676767676769</v>
      </c>
      <c r="T235" s="96">
        <f t="shared" si="85"/>
        <v>2711.1008064516127</v>
      </c>
      <c r="U235" s="96">
        <f t="shared" si="86"/>
        <v>786.72240802675583</v>
      </c>
      <c r="V235" s="96">
        <f t="shared" si="87"/>
        <v>2578.3714285714286</v>
      </c>
      <c r="W235" s="86">
        <f t="shared" si="88"/>
        <v>3235.6355932203392</v>
      </c>
      <c r="X235" s="99">
        <f t="shared" si="89"/>
        <v>9.0295512586647201E-3</v>
      </c>
      <c r="Y235" s="100">
        <f t="shared" si="90"/>
        <v>2.2619481940897482E-2</v>
      </c>
      <c r="Z235" s="100">
        <f t="shared" si="91"/>
        <v>2.7271068952936885E-2</v>
      </c>
      <c r="AA235" s="100">
        <f t="shared" si="92"/>
        <v>3.1922655964976288E-2</v>
      </c>
      <c r="AB235" s="101">
        <f t="shared" si="93"/>
        <v>1.0762495439620576E-2</v>
      </c>
      <c r="AC235" s="99">
        <f t="shared" si="94"/>
        <v>1.1134467617528291E-2</v>
      </c>
      <c r="AD235" s="100">
        <f t="shared" si="95"/>
        <v>2.5928084288845292E-2</v>
      </c>
      <c r="AE235" s="100">
        <f t="shared" si="96"/>
        <v>3.0895321099308724E-2</v>
      </c>
      <c r="AF235" s="100">
        <f t="shared" si="97"/>
        <v>3.5834449679657966E-2</v>
      </c>
      <c r="AG235" s="101">
        <f t="shared" si="98"/>
        <v>1.3058528750004619E-2</v>
      </c>
      <c r="AH235" s="95">
        <f t="shared" si="99"/>
        <v>97.272437066763956</v>
      </c>
      <c r="AI235" s="96">
        <f t="shared" si="100"/>
        <v>61.323695731484861</v>
      </c>
      <c r="AJ235" s="96">
        <f t="shared" si="101"/>
        <v>21.454761036118207</v>
      </c>
      <c r="AK235" s="96">
        <f t="shared" si="102"/>
        <v>82.308464064210142</v>
      </c>
      <c r="AL235" s="86">
        <f t="shared" si="103"/>
        <v>34.823513316307917</v>
      </c>
      <c r="AM235" s="95">
        <f t="shared" si="111"/>
        <v>97.594947430175012</v>
      </c>
      <c r="AN235" s="96">
        <f t="shared" si="104"/>
        <v>61.527016713177709</v>
      </c>
      <c r="AO235" s="96">
        <f t="shared" si="105"/>
        <v>21.52589508999111</v>
      </c>
      <c r="AP235" s="96">
        <f t="shared" si="106"/>
        <v>82.581360821581754</v>
      </c>
      <c r="AQ235" s="86">
        <f t="shared" si="107"/>
        <v>34.938971962904624</v>
      </c>
    </row>
    <row r="236" spans="1:43">
      <c r="A236" s="129" t="str">
        <f t="shared" si="108"/>
        <v>2011_1</v>
      </c>
      <c r="B236" s="57">
        <v>2011</v>
      </c>
      <c r="C236" s="57">
        <v>1</v>
      </c>
      <c r="D236" s="81" t="str">
        <f t="shared" si="109"/>
        <v>MYL_Personal</v>
      </c>
      <c r="E236" s="68" t="s">
        <v>22</v>
      </c>
      <c r="F236" s="69" t="s">
        <v>13</v>
      </c>
      <c r="G236" s="84">
        <f t="shared" si="110"/>
        <v>11020</v>
      </c>
      <c r="H236" s="70">
        <v>2755</v>
      </c>
      <c r="I236" s="65">
        <v>89</v>
      </c>
      <c r="J236" s="66">
        <v>270</v>
      </c>
      <c r="K236" s="66">
        <v>502</v>
      </c>
      <c r="L236" s="66">
        <v>417</v>
      </c>
      <c r="M236" s="67">
        <v>92</v>
      </c>
      <c r="N236" s="65">
        <v>1249745</v>
      </c>
      <c r="O236" s="66">
        <v>791423</v>
      </c>
      <c r="P236" s="66">
        <v>339947</v>
      </c>
      <c r="Q236" s="66">
        <v>1119147</v>
      </c>
      <c r="R236" s="67">
        <v>350737</v>
      </c>
      <c r="S236" s="95">
        <f t="shared" si="84"/>
        <v>14042.078651685393</v>
      </c>
      <c r="T236" s="96">
        <f t="shared" si="85"/>
        <v>2931.1962962962962</v>
      </c>
      <c r="U236" s="96">
        <f t="shared" si="86"/>
        <v>677.18525896414337</v>
      </c>
      <c r="V236" s="96">
        <f t="shared" si="87"/>
        <v>2683.8057553956833</v>
      </c>
      <c r="W236" s="86">
        <f t="shared" si="88"/>
        <v>3812.358695652174</v>
      </c>
      <c r="X236" s="99">
        <f t="shared" si="89"/>
        <v>8.076225045372051E-3</v>
      </c>
      <c r="Y236" s="100">
        <f t="shared" si="90"/>
        <v>2.4500907441016333E-2</v>
      </c>
      <c r="Z236" s="100">
        <f t="shared" si="91"/>
        <v>4.5553539019963701E-2</v>
      </c>
      <c r="AA236" s="100">
        <f t="shared" si="92"/>
        <v>3.7840290381125227E-2</v>
      </c>
      <c r="AB236" s="101">
        <f t="shared" si="93"/>
        <v>8.3484573502722315E-3</v>
      </c>
      <c r="AC236" s="99">
        <f t="shared" si="94"/>
        <v>1.0062816119028662E-2</v>
      </c>
      <c r="AD236" s="100">
        <f t="shared" si="95"/>
        <v>2.7932293981751254E-2</v>
      </c>
      <c r="AE236" s="100">
        <f t="shared" si="96"/>
        <v>5.018163088708491E-2</v>
      </c>
      <c r="AF236" s="100">
        <f t="shared" si="97"/>
        <v>4.2075412498084559E-2</v>
      </c>
      <c r="AG236" s="101">
        <f t="shared" si="98"/>
        <v>1.0367975618565787E-2</v>
      </c>
      <c r="AH236" s="95">
        <f t="shared" si="99"/>
        <v>113.40698729582577</v>
      </c>
      <c r="AI236" s="96">
        <f t="shared" si="100"/>
        <v>71.816969147005452</v>
      </c>
      <c r="AJ236" s="96">
        <f t="shared" si="101"/>
        <v>30.848185117967333</v>
      </c>
      <c r="AK236" s="96">
        <f t="shared" si="102"/>
        <v>101.5559891107078</v>
      </c>
      <c r="AL236" s="86">
        <f t="shared" si="103"/>
        <v>31.82731397459165</v>
      </c>
      <c r="AM236" s="95">
        <f t="shared" si="111"/>
        <v>113.78299235737292</v>
      </c>
      <c r="AN236" s="96">
        <f t="shared" si="104"/>
        <v>72.055080964876154</v>
      </c>
      <c r="AO236" s="96">
        <f t="shared" si="105"/>
        <v>30.950463416866523</v>
      </c>
      <c r="AP236" s="96">
        <f t="shared" si="106"/>
        <v>101.89270174937833</v>
      </c>
      <c r="AQ236" s="86">
        <f t="shared" si="107"/>
        <v>31.932838611435056</v>
      </c>
    </row>
    <row r="237" spans="1:43">
      <c r="A237" s="129" t="str">
        <f t="shared" si="108"/>
        <v>2011_1</v>
      </c>
      <c r="B237" s="57">
        <v>2011</v>
      </c>
      <c r="C237" s="57">
        <v>1</v>
      </c>
      <c r="D237" s="81" t="str">
        <f t="shared" si="109"/>
        <v>MYH_Personal</v>
      </c>
      <c r="E237" s="68" t="s">
        <v>23</v>
      </c>
      <c r="F237" s="69" t="s">
        <v>13</v>
      </c>
      <c r="G237" s="84">
        <f t="shared" si="110"/>
        <v>29824</v>
      </c>
      <c r="H237" s="70">
        <v>7456</v>
      </c>
      <c r="I237" s="65">
        <v>224</v>
      </c>
      <c r="J237" s="66">
        <v>702</v>
      </c>
      <c r="K237" s="66">
        <v>989</v>
      </c>
      <c r="L237" s="66">
        <v>1349</v>
      </c>
      <c r="M237" s="67">
        <v>186</v>
      </c>
      <c r="N237" s="65">
        <v>4406069</v>
      </c>
      <c r="O237" s="66">
        <v>2942649</v>
      </c>
      <c r="P237" s="66">
        <v>1178645</v>
      </c>
      <c r="Q237" s="66">
        <v>3512576</v>
      </c>
      <c r="R237" s="67">
        <v>849539</v>
      </c>
      <c r="S237" s="95">
        <f t="shared" si="84"/>
        <v>19669.950892857141</v>
      </c>
      <c r="T237" s="96">
        <f t="shared" si="85"/>
        <v>4191.8076923076924</v>
      </c>
      <c r="U237" s="96">
        <f t="shared" si="86"/>
        <v>1191.7542972699696</v>
      </c>
      <c r="V237" s="96">
        <f t="shared" si="87"/>
        <v>2603.8369162342474</v>
      </c>
      <c r="W237" s="86">
        <f t="shared" si="88"/>
        <v>4567.4139784946237</v>
      </c>
      <c r="X237" s="99">
        <f t="shared" si="89"/>
        <v>7.5107296137339056E-3</v>
      </c>
      <c r="Y237" s="100">
        <f t="shared" si="90"/>
        <v>2.3538090128755365E-2</v>
      </c>
      <c r="Z237" s="100">
        <f t="shared" si="91"/>
        <v>3.316121244635193E-2</v>
      </c>
      <c r="AA237" s="100">
        <f t="shared" si="92"/>
        <v>4.5232027896995708E-2</v>
      </c>
      <c r="AB237" s="101">
        <f t="shared" si="93"/>
        <v>6.2365879828326183E-3</v>
      </c>
      <c r="AC237" s="99">
        <f t="shared" si="94"/>
        <v>8.6755982433897229E-3</v>
      </c>
      <c r="AD237" s="100">
        <f t="shared" si="95"/>
        <v>2.5583527751351021E-2</v>
      </c>
      <c r="AE237" s="100">
        <f t="shared" si="96"/>
        <v>3.5577035985970701E-2</v>
      </c>
      <c r="AF237" s="100">
        <f t="shared" si="97"/>
        <v>4.8035814306003601E-2</v>
      </c>
      <c r="AG237" s="101">
        <f t="shared" si="98"/>
        <v>7.2987432423784237E-3</v>
      </c>
      <c r="AH237" s="95">
        <f t="shared" si="99"/>
        <v>147.73568267167383</v>
      </c>
      <c r="AI237" s="96">
        <f t="shared" si="100"/>
        <v>98.667147263948493</v>
      </c>
      <c r="AJ237" s="96">
        <f t="shared" si="101"/>
        <v>39.520017435622314</v>
      </c>
      <c r="AK237" s="96">
        <f t="shared" si="102"/>
        <v>117.77682403433477</v>
      </c>
      <c r="AL237" s="86">
        <f t="shared" si="103"/>
        <v>28.485079130901287</v>
      </c>
      <c r="AM237" s="95">
        <f t="shared" si="111"/>
        <v>148.22550579263171</v>
      </c>
      <c r="AN237" s="96">
        <f t="shared" si="104"/>
        <v>98.994281840611634</v>
      </c>
      <c r="AO237" s="96">
        <f t="shared" si="105"/>
        <v>39.651047515360375</v>
      </c>
      <c r="AP237" s="96">
        <f t="shared" si="106"/>
        <v>118.16731745123808</v>
      </c>
      <c r="AQ237" s="86">
        <f t="shared" si="107"/>
        <v>28.579522464483997</v>
      </c>
    </row>
    <row r="238" spans="1:43">
      <c r="A238" s="129" t="str">
        <f t="shared" si="108"/>
        <v>2011_1</v>
      </c>
      <c r="B238" s="57">
        <v>2011</v>
      </c>
      <c r="C238" s="57">
        <v>1</v>
      </c>
      <c r="D238" s="81" t="str">
        <f t="shared" si="109"/>
        <v>LML_Personal</v>
      </c>
      <c r="E238" s="68" t="s">
        <v>24</v>
      </c>
      <c r="F238" s="69" t="s">
        <v>13</v>
      </c>
      <c r="G238" s="84">
        <f t="shared" si="110"/>
        <v>83540</v>
      </c>
      <c r="H238" s="70">
        <v>20885</v>
      </c>
      <c r="I238" s="65">
        <v>157</v>
      </c>
      <c r="J238" s="66">
        <v>1773</v>
      </c>
      <c r="K238" s="66">
        <v>3941</v>
      </c>
      <c r="L238" s="66">
        <v>3064</v>
      </c>
      <c r="M238" s="67">
        <v>639</v>
      </c>
      <c r="N238" s="65">
        <v>2400017</v>
      </c>
      <c r="O238" s="66">
        <v>3261722</v>
      </c>
      <c r="P238" s="66">
        <v>3500390</v>
      </c>
      <c r="Q238" s="66">
        <v>5942294</v>
      </c>
      <c r="R238" s="67">
        <v>2487816</v>
      </c>
      <c r="S238" s="95">
        <f t="shared" si="84"/>
        <v>15286.732484076432</v>
      </c>
      <c r="T238" s="96">
        <f t="shared" si="85"/>
        <v>1839.6627185561197</v>
      </c>
      <c r="U238" s="96">
        <f t="shared" si="86"/>
        <v>888.19842679522969</v>
      </c>
      <c r="V238" s="96">
        <f t="shared" si="87"/>
        <v>1939.3909921671018</v>
      </c>
      <c r="W238" s="86">
        <f t="shared" si="88"/>
        <v>3893.2957746478874</v>
      </c>
      <c r="X238" s="99">
        <f t="shared" si="89"/>
        <v>1.8793392386880535E-3</v>
      </c>
      <c r="Y238" s="100">
        <f t="shared" si="90"/>
        <v>2.1223366052190568E-2</v>
      </c>
      <c r="Z238" s="100">
        <f t="shared" si="91"/>
        <v>4.7175005985156809E-2</v>
      </c>
      <c r="AA238" s="100">
        <f t="shared" si="92"/>
        <v>3.6677040938472585E-2</v>
      </c>
      <c r="AB238" s="101">
        <f t="shared" si="93"/>
        <v>7.6490304045966004E-3</v>
      </c>
      <c r="AC238" s="99">
        <f t="shared" si="94"/>
        <v>2.2284818043744382E-3</v>
      </c>
      <c r="AD238" s="100">
        <f t="shared" si="95"/>
        <v>2.2385236256133874E-2</v>
      </c>
      <c r="AE238" s="100">
        <f t="shared" si="96"/>
        <v>4.8884120796927499E-2</v>
      </c>
      <c r="AF238" s="100">
        <f t="shared" si="97"/>
        <v>3.8192317083152787E-2</v>
      </c>
      <c r="AG238" s="101">
        <f t="shared" si="98"/>
        <v>8.3513657553194714E-3</v>
      </c>
      <c r="AH238" s="95">
        <f t="shared" si="99"/>
        <v>28.728956188652141</v>
      </c>
      <c r="AI238" s="96">
        <f t="shared" si="100"/>
        <v>39.043835288484559</v>
      </c>
      <c r="AJ238" s="96">
        <f t="shared" si="101"/>
        <v>41.90076610007182</v>
      </c>
      <c r="AK238" s="96">
        <f t="shared" si="102"/>
        <v>71.131122815417768</v>
      </c>
      <c r="AL238" s="86">
        <f t="shared" si="103"/>
        <v>29.779937754369165</v>
      </c>
      <c r="AM238" s="95">
        <f t="shared" si="111"/>
        <v>28.824208105641361</v>
      </c>
      <c r="AN238" s="96">
        <f t="shared" si="104"/>
        <v>39.173286568698785</v>
      </c>
      <c r="AO238" s="96">
        <f t="shared" si="105"/>
        <v>42.039689640075864</v>
      </c>
      <c r="AP238" s="96">
        <f t="shared" si="106"/>
        <v>71.366960684405171</v>
      </c>
      <c r="AQ238" s="86">
        <f t="shared" si="107"/>
        <v>29.878674239617581</v>
      </c>
    </row>
    <row r="239" spans="1:43">
      <c r="A239" s="129" t="str">
        <f t="shared" si="108"/>
        <v>2011_1</v>
      </c>
      <c r="B239" s="57">
        <v>2011</v>
      </c>
      <c r="C239" s="57">
        <v>1</v>
      </c>
      <c r="D239" s="81" t="str">
        <f t="shared" si="109"/>
        <v>MSA_Personal</v>
      </c>
      <c r="E239" s="68" t="s">
        <v>25</v>
      </c>
      <c r="F239" s="69" t="s">
        <v>13</v>
      </c>
      <c r="G239" s="84">
        <f t="shared" si="110"/>
        <v>90460</v>
      </c>
      <c r="H239" s="70">
        <v>22615</v>
      </c>
      <c r="I239" s="65">
        <v>326</v>
      </c>
      <c r="J239" s="66">
        <v>2225</v>
      </c>
      <c r="K239" s="66">
        <v>2721</v>
      </c>
      <c r="L239" s="66">
        <v>4912</v>
      </c>
      <c r="M239" s="67">
        <v>916</v>
      </c>
      <c r="N239" s="65">
        <v>5852340</v>
      </c>
      <c r="O239" s="66">
        <v>6584351</v>
      </c>
      <c r="P239" s="66">
        <v>3389620</v>
      </c>
      <c r="Q239" s="66">
        <v>14570808</v>
      </c>
      <c r="R239" s="67">
        <v>3122968</v>
      </c>
      <c r="S239" s="95">
        <f t="shared" si="84"/>
        <v>17951.963190184048</v>
      </c>
      <c r="T239" s="96">
        <f t="shared" si="85"/>
        <v>2959.2588764044945</v>
      </c>
      <c r="U239" s="96">
        <f t="shared" si="86"/>
        <v>1245.7258360896728</v>
      </c>
      <c r="V239" s="96">
        <f t="shared" si="87"/>
        <v>2966.3697068403908</v>
      </c>
      <c r="W239" s="86">
        <f t="shared" si="88"/>
        <v>3409.3537117903929</v>
      </c>
      <c r="X239" s="99">
        <f t="shared" si="89"/>
        <v>3.6038027857616625E-3</v>
      </c>
      <c r="Y239" s="100">
        <f t="shared" si="90"/>
        <v>2.4596506743311961E-2</v>
      </c>
      <c r="Z239" s="100">
        <f t="shared" si="91"/>
        <v>3.0079593190360382E-2</v>
      </c>
      <c r="AA239" s="100">
        <f t="shared" si="92"/>
        <v>5.4300243201414987E-2</v>
      </c>
      <c r="AB239" s="101">
        <f t="shared" si="93"/>
        <v>1.0126022551403935E-2</v>
      </c>
      <c r="AC239" s="99">
        <f t="shared" si="94"/>
        <v>4.0680231289785115E-3</v>
      </c>
      <c r="AD239" s="100">
        <f t="shared" si="95"/>
        <v>2.5796438365488426E-2</v>
      </c>
      <c r="AE239" s="100">
        <f t="shared" si="96"/>
        <v>3.1402811973038278E-2</v>
      </c>
      <c r="AF239" s="100">
        <f t="shared" si="97"/>
        <v>5.6055760670046945E-2</v>
      </c>
      <c r="AG239" s="101">
        <f t="shared" si="98"/>
        <v>1.090162117219233E-2</v>
      </c>
      <c r="AH239" s="95">
        <f t="shared" si="99"/>
        <v>64.695334954676099</v>
      </c>
      <c r="AI239" s="96">
        <f t="shared" si="100"/>
        <v>72.787430908688918</v>
      </c>
      <c r="AJ239" s="96">
        <f t="shared" si="101"/>
        <v>37.47092637629892</v>
      </c>
      <c r="AK239" s="96">
        <f t="shared" si="102"/>
        <v>161.07459650674332</v>
      </c>
      <c r="AL239" s="86">
        <f t="shared" si="103"/>
        <v>34.523192571302232</v>
      </c>
      <c r="AM239" s="95">
        <f t="shared" si="111"/>
        <v>64.909834730937604</v>
      </c>
      <c r="AN239" s="96">
        <f t="shared" si="104"/>
        <v>73.028760328429954</v>
      </c>
      <c r="AO239" s="96">
        <f t="shared" si="105"/>
        <v>37.595162618829519</v>
      </c>
      <c r="AP239" s="96">
        <f t="shared" si="106"/>
        <v>161.60864528995643</v>
      </c>
      <c r="AQ239" s="86">
        <f t="shared" si="107"/>
        <v>34.637655493359368</v>
      </c>
    </row>
    <row r="240" spans="1:43">
      <c r="A240" s="129" t="str">
        <f t="shared" si="108"/>
        <v>2011_1</v>
      </c>
      <c r="B240" s="57">
        <v>2011</v>
      </c>
      <c r="C240" s="57">
        <v>1</v>
      </c>
      <c r="D240" s="81" t="str">
        <f t="shared" si="109"/>
        <v>LYA_Personal</v>
      </c>
      <c r="E240" s="68" t="s">
        <v>26</v>
      </c>
      <c r="F240" s="69" t="s">
        <v>13</v>
      </c>
      <c r="G240" s="84">
        <f t="shared" si="110"/>
        <v>22616</v>
      </c>
      <c r="H240" s="70">
        <v>5654</v>
      </c>
      <c r="I240" s="65">
        <v>158</v>
      </c>
      <c r="J240" s="66">
        <v>568</v>
      </c>
      <c r="K240" s="66">
        <v>777</v>
      </c>
      <c r="L240" s="66">
        <v>848</v>
      </c>
      <c r="M240" s="67">
        <v>254</v>
      </c>
      <c r="N240" s="65">
        <v>2965641</v>
      </c>
      <c r="O240" s="66">
        <v>1572324</v>
      </c>
      <c r="P240" s="66">
        <v>620781</v>
      </c>
      <c r="Q240" s="66">
        <v>2166158</v>
      </c>
      <c r="R240" s="67">
        <v>1706228</v>
      </c>
      <c r="S240" s="95">
        <f t="shared" si="84"/>
        <v>18769.879746835442</v>
      </c>
      <c r="T240" s="96">
        <f t="shared" si="85"/>
        <v>2768.176056338028</v>
      </c>
      <c r="U240" s="96">
        <f t="shared" si="86"/>
        <v>798.94594594594594</v>
      </c>
      <c r="V240" s="96">
        <f t="shared" si="87"/>
        <v>2554.4316037735848</v>
      </c>
      <c r="W240" s="86">
        <f t="shared" si="88"/>
        <v>6717.4330708661419</v>
      </c>
      <c r="X240" s="99">
        <f t="shared" si="89"/>
        <v>6.9862044570215779E-3</v>
      </c>
      <c r="Y240" s="100">
        <f t="shared" si="90"/>
        <v>2.5114962858153518E-2</v>
      </c>
      <c r="Z240" s="100">
        <f t="shared" si="91"/>
        <v>3.435620799434029E-2</v>
      </c>
      <c r="AA240" s="100">
        <f t="shared" si="92"/>
        <v>3.7495578351609479E-2</v>
      </c>
      <c r="AB240" s="101">
        <f t="shared" si="93"/>
        <v>1.1230986911920765E-2</v>
      </c>
      <c r="AC240" s="99">
        <f t="shared" si="94"/>
        <v>8.2766696945206029E-3</v>
      </c>
      <c r="AD240" s="100">
        <f t="shared" si="95"/>
        <v>2.753928872761259E-2</v>
      </c>
      <c r="AE240" s="100">
        <f t="shared" si="96"/>
        <v>3.7178221652529361E-2</v>
      </c>
      <c r="AF240" s="100">
        <f t="shared" si="97"/>
        <v>4.0438911477965682E-2</v>
      </c>
      <c r="AG240" s="101">
        <f t="shared" si="98"/>
        <v>1.286367944921315E-2</v>
      </c>
      <c r="AH240" s="95">
        <f t="shared" si="99"/>
        <v>131.13021754510081</v>
      </c>
      <c r="AI240" s="96">
        <f t="shared" si="100"/>
        <v>69.522638839759466</v>
      </c>
      <c r="AJ240" s="96">
        <f t="shared" si="101"/>
        <v>27.448753095153872</v>
      </c>
      <c r="AK240" s="96">
        <f t="shared" si="102"/>
        <v>95.779890343119916</v>
      </c>
      <c r="AL240" s="86">
        <f t="shared" si="103"/>
        <v>75.443402900601342</v>
      </c>
      <c r="AM240" s="95">
        <f t="shared" si="111"/>
        <v>131.56498463215974</v>
      </c>
      <c r="AN240" s="96">
        <f t="shared" si="104"/>
        <v>69.753143720624294</v>
      </c>
      <c r="AO240" s="96">
        <f t="shared" si="105"/>
        <v>27.539760451429139</v>
      </c>
      <c r="AP240" s="96">
        <f t="shared" si="106"/>
        <v>96.097452112656228</v>
      </c>
      <c r="AQ240" s="86">
        <f t="shared" si="107"/>
        <v>75.693538293731663</v>
      </c>
    </row>
    <row r="241" spans="1:43">
      <c r="A241" s="129" t="str">
        <f t="shared" si="108"/>
        <v>2011_1</v>
      </c>
      <c r="B241" s="57">
        <v>2011</v>
      </c>
      <c r="C241" s="57">
        <v>1</v>
      </c>
      <c r="D241" s="81" t="str">
        <f t="shared" si="109"/>
        <v>MMA_Personal</v>
      </c>
      <c r="E241" s="68" t="s">
        <v>27</v>
      </c>
      <c r="F241" s="69" t="s">
        <v>13</v>
      </c>
      <c r="G241" s="84">
        <f t="shared" si="110"/>
        <v>148284</v>
      </c>
      <c r="H241" s="70">
        <v>37071</v>
      </c>
      <c r="I241" s="65">
        <v>990</v>
      </c>
      <c r="J241" s="66">
        <v>3703</v>
      </c>
      <c r="K241" s="66">
        <v>6061</v>
      </c>
      <c r="L241" s="66">
        <v>6795</v>
      </c>
      <c r="M241" s="67">
        <v>1390</v>
      </c>
      <c r="N241" s="65">
        <v>12564214</v>
      </c>
      <c r="O241" s="66">
        <v>10807578</v>
      </c>
      <c r="P241" s="66">
        <v>6466320</v>
      </c>
      <c r="Q241" s="66">
        <v>22125737</v>
      </c>
      <c r="R241" s="67">
        <v>12484232</v>
      </c>
      <c r="S241" s="95">
        <f t="shared" si="84"/>
        <v>12691.125252525253</v>
      </c>
      <c r="T241" s="96">
        <f t="shared" si="85"/>
        <v>2918.6005941128815</v>
      </c>
      <c r="U241" s="96">
        <f t="shared" si="86"/>
        <v>1066.8734532255403</v>
      </c>
      <c r="V241" s="96">
        <f t="shared" si="87"/>
        <v>3256.1791022810889</v>
      </c>
      <c r="W241" s="86">
        <f t="shared" si="88"/>
        <v>8981.4618705035973</v>
      </c>
      <c r="X241" s="99">
        <f t="shared" si="89"/>
        <v>6.6763777615926195E-3</v>
      </c>
      <c r="Y241" s="100">
        <f t="shared" si="90"/>
        <v>2.4972350354724719E-2</v>
      </c>
      <c r="Z241" s="100">
        <f t="shared" si="91"/>
        <v>4.0874268295972592E-2</v>
      </c>
      <c r="AA241" s="100">
        <f t="shared" si="92"/>
        <v>4.5824229181840252E-2</v>
      </c>
      <c r="AB241" s="101">
        <f t="shared" si="93"/>
        <v>9.3739041299128693E-3</v>
      </c>
      <c r="AC241" s="99">
        <f t="shared" si="94"/>
        <v>7.1691254633857934E-3</v>
      </c>
      <c r="AD241" s="100">
        <f t="shared" si="95"/>
        <v>2.5916513295702458E-2</v>
      </c>
      <c r="AE241" s="100">
        <f t="shared" si="96"/>
        <v>4.207230891143815E-2</v>
      </c>
      <c r="AF241" s="100">
        <f t="shared" si="97"/>
        <v>4.7089462299299417E-2</v>
      </c>
      <c r="AG241" s="101">
        <f t="shared" si="98"/>
        <v>9.9569784447171468E-3</v>
      </c>
      <c r="AH241" s="95">
        <f t="shared" si="99"/>
        <v>84.730746405546114</v>
      </c>
      <c r="AI241" s="96">
        <f t="shared" si="100"/>
        <v>72.884316581694591</v>
      </c>
      <c r="AJ241" s="96">
        <f t="shared" si="101"/>
        <v>43.607671764991501</v>
      </c>
      <c r="AK241" s="96">
        <f t="shared" si="102"/>
        <v>149.21189744004747</v>
      </c>
      <c r="AL241" s="86">
        <f t="shared" si="103"/>
        <v>84.191362520568632</v>
      </c>
      <c r="AM241" s="95">
        <f t="shared" si="111"/>
        <v>85.011674329625848</v>
      </c>
      <c r="AN241" s="96">
        <f t="shared" si="104"/>
        <v>73.125967229468486</v>
      </c>
      <c r="AO241" s="96">
        <f t="shared" si="105"/>
        <v>43.752254613869695</v>
      </c>
      <c r="AP241" s="96">
        <f t="shared" si="106"/>
        <v>149.70661500567823</v>
      </c>
      <c r="AQ241" s="86">
        <f t="shared" si="107"/>
        <v>84.470502097424756</v>
      </c>
    </row>
    <row r="242" spans="1:43">
      <c r="A242" s="129" t="str">
        <f t="shared" si="108"/>
        <v>2011_1</v>
      </c>
      <c r="B242" s="57">
        <v>2011</v>
      </c>
      <c r="C242" s="57">
        <v>1</v>
      </c>
      <c r="D242" s="81" t="str">
        <f t="shared" si="109"/>
        <v>LYH_Personal</v>
      </c>
      <c r="E242" s="68" t="s">
        <v>28</v>
      </c>
      <c r="F242" s="69" t="s">
        <v>13</v>
      </c>
      <c r="G242" s="84">
        <f t="shared" si="110"/>
        <v>16088</v>
      </c>
      <c r="H242" s="70">
        <v>4022</v>
      </c>
      <c r="I242" s="65">
        <v>129</v>
      </c>
      <c r="J242" s="66">
        <v>444</v>
      </c>
      <c r="K242" s="66">
        <v>524</v>
      </c>
      <c r="L242" s="66">
        <v>859</v>
      </c>
      <c r="M242" s="67">
        <v>192</v>
      </c>
      <c r="N242" s="65">
        <v>2124587</v>
      </c>
      <c r="O242" s="66">
        <v>1303119</v>
      </c>
      <c r="P242" s="66">
        <v>653306</v>
      </c>
      <c r="Q242" s="66">
        <v>2183826</v>
      </c>
      <c r="R242" s="67">
        <v>1114939</v>
      </c>
      <c r="S242" s="95">
        <f t="shared" si="84"/>
        <v>16469.666666666668</v>
      </c>
      <c r="T242" s="96">
        <f t="shared" si="85"/>
        <v>2934.9527027027025</v>
      </c>
      <c r="U242" s="96">
        <f t="shared" si="86"/>
        <v>1246.7671755725191</v>
      </c>
      <c r="V242" s="96">
        <f t="shared" si="87"/>
        <v>2542.2887077997671</v>
      </c>
      <c r="W242" s="86">
        <f t="shared" si="88"/>
        <v>5806.973958333333</v>
      </c>
      <c r="X242" s="99">
        <f t="shared" si="89"/>
        <v>8.0183988065638985E-3</v>
      </c>
      <c r="Y242" s="100">
        <f t="shared" si="90"/>
        <v>2.7598209845847838E-2</v>
      </c>
      <c r="Z242" s="100">
        <f t="shared" si="91"/>
        <v>3.257086026852312E-2</v>
      </c>
      <c r="AA242" s="100">
        <f t="shared" si="92"/>
        <v>5.339383391347588E-2</v>
      </c>
      <c r="AB242" s="101">
        <f t="shared" si="93"/>
        <v>1.1934361014420686E-2</v>
      </c>
      <c r="AC242" s="99">
        <f t="shared" si="94"/>
        <v>9.6567255748308961E-3</v>
      </c>
      <c r="AD242" s="100">
        <f t="shared" si="95"/>
        <v>3.0607528819422025E-2</v>
      </c>
      <c r="AE242" s="100">
        <f t="shared" si="96"/>
        <v>3.5831697261033406E-2</v>
      </c>
      <c r="AF242" s="100">
        <f t="shared" si="97"/>
        <v>5.7523691824616724E-2</v>
      </c>
      <c r="AG242" s="101">
        <f t="shared" si="98"/>
        <v>1.3929151903832624E-2</v>
      </c>
      <c r="AH242" s="95">
        <f t="shared" si="99"/>
        <v>132.06035554450523</v>
      </c>
      <c r="AI242" s="96">
        <f t="shared" si="100"/>
        <v>80.999440576827453</v>
      </c>
      <c r="AJ242" s="96">
        <f t="shared" si="101"/>
        <v>40.608279462953753</v>
      </c>
      <c r="AK242" s="96">
        <f t="shared" si="102"/>
        <v>135.74254102436598</v>
      </c>
      <c r="AL242" s="86">
        <f t="shared" si="103"/>
        <v>69.302523620089502</v>
      </c>
      <c r="AM242" s="95">
        <f t="shared" si="111"/>
        <v>132.49820653850898</v>
      </c>
      <c r="AN242" s="96">
        <f t="shared" si="104"/>
        <v>81.267997218403053</v>
      </c>
      <c r="AO242" s="96">
        <f t="shared" si="105"/>
        <v>40.742917715700578</v>
      </c>
      <c r="AP242" s="96">
        <f t="shared" si="106"/>
        <v>136.19260044054016</v>
      </c>
      <c r="AQ242" s="86">
        <f t="shared" si="107"/>
        <v>69.532298700800979</v>
      </c>
    </row>
    <row r="243" spans="1:43">
      <c r="A243" s="129" t="str">
        <f t="shared" si="108"/>
        <v>2011_1</v>
      </c>
      <c r="B243" s="57">
        <v>2011</v>
      </c>
      <c r="C243" s="57">
        <v>1</v>
      </c>
      <c r="D243" s="81" t="str">
        <f t="shared" si="109"/>
        <v>SSA_Personal</v>
      </c>
      <c r="E243" s="68" t="s">
        <v>29</v>
      </c>
      <c r="F243" s="69" t="s">
        <v>13</v>
      </c>
      <c r="G243" s="84">
        <f t="shared" si="110"/>
        <v>30480</v>
      </c>
      <c r="H243" s="70">
        <v>7620</v>
      </c>
      <c r="I243" s="65">
        <v>231</v>
      </c>
      <c r="J243" s="66">
        <v>766</v>
      </c>
      <c r="K243" s="66">
        <v>1660</v>
      </c>
      <c r="L243" s="66">
        <v>1612</v>
      </c>
      <c r="M243" s="67">
        <v>295</v>
      </c>
      <c r="N243" s="65">
        <v>4733687</v>
      </c>
      <c r="O243" s="66">
        <v>1368691</v>
      </c>
      <c r="P243" s="66">
        <v>1392105</v>
      </c>
      <c r="Q243" s="66">
        <v>5415757</v>
      </c>
      <c r="R243" s="67">
        <v>1461596</v>
      </c>
      <c r="S243" s="95">
        <f t="shared" si="84"/>
        <v>20492.151515151516</v>
      </c>
      <c r="T243" s="96">
        <f t="shared" si="85"/>
        <v>1786.8028720626633</v>
      </c>
      <c r="U243" s="96">
        <f t="shared" si="86"/>
        <v>838.61746987951813</v>
      </c>
      <c r="V243" s="96">
        <f t="shared" si="87"/>
        <v>3359.6507444168733</v>
      </c>
      <c r="W243" s="86">
        <f t="shared" si="88"/>
        <v>4954.562711864407</v>
      </c>
      <c r="X243" s="99">
        <f t="shared" si="89"/>
        <v>7.5787401574803149E-3</v>
      </c>
      <c r="Y243" s="100">
        <f t="shared" si="90"/>
        <v>2.5131233595800526E-2</v>
      </c>
      <c r="Z243" s="100">
        <f t="shared" si="91"/>
        <v>5.446194225721785E-2</v>
      </c>
      <c r="AA243" s="100">
        <f t="shared" si="92"/>
        <v>5.2887139107611551E-2</v>
      </c>
      <c r="AB243" s="101">
        <f t="shared" si="93"/>
        <v>9.6784776902887146E-3</v>
      </c>
      <c r="AC243" s="99">
        <f t="shared" si="94"/>
        <v>8.7361708052510843E-3</v>
      </c>
      <c r="AD243" s="100">
        <f t="shared" si="95"/>
        <v>2.7220185405744699E-2</v>
      </c>
      <c r="AE243" s="100">
        <f t="shared" si="96"/>
        <v>5.7490490592076088E-2</v>
      </c>
      <c r="AF243" s="100">
        <f t="shared" si="97"/>
        <v>5.5874064287945127E-2</v>
      </c>
      <c r="AG243" s="101">
        <f t="shared" si="98"/>
        <v>1.098506993200779E-2</v>
      </c>
      <c r="AH243" s="95">
        <f t="shared" si="99"/>
        <v>155.30469160104988</v>
      </c>
      <c r="AI243" s="96">
        <f t="shared" si="100"/>
        <v>44.904560367454067</v>
      </c>
      <c r="AJ243" s="96">
        <f t="shared" si="101"/>
        <v>45.672736220472444</v>
      </c>
      <c r="AK243" s="96">
        <f t="shared" si="102"/>
        <v>177.68231627296589</v>
      </c>
      <c r="AL243" s="86">
        <f t="shared" si="103"/>
        <v>47.952624671916013</v>
      </c>
      <c r="AM243" s="95">
        <f t="shared" si="111"/>
        <v>155.81961005110699</v>
      </c>
      <c r="AN243" s="96">
        <f t="shared" si="104"/>
        <v>45.053443098468414</v>
      </c>
      <c r="AO243" s="96">
        <f t="shared" si="105"/>
        <v>45.82416586694395</v>
      </c>
      <c r="AP243" s="96">
        <f t="shared" si="106"/>
        <v>178.27142856541911</v>
      </c>
      <c r="AQ243" s="86">
        <f t="shared" si="107"/>
        <v>48.111613372886247</v>
      </c>
    </row>
    <row r="244" spans="1:43">
      <c r="A244" s="129" t="str">
        <f t="shared" si="108"/>
        <v>2011_1</v>
      </c>
      <c r="B244" s="57">
        <v>2011</v>
      </c>
      <c r="C244" s="57">
        <v>1</v>
      </c>
      <c r="D244" s="81" t="str">
        <f t="shared" si="109"/>
        <v>MML_Personal</v>
      </c>
      <c r="E244" s="68" t="s">
        <v>30</v>
      </c>
      <c r="F244" s="69" t="s">
        <v>13</v>
      </c>
      <c r="G244" s="84">
        <f t="shared" si="110"/>
        <v>100048</v>
      </c>
      <c r="H244" s="70">
        <v>25012</v>
      </c>
      <c r="I244" s="65">
        <v>578</v>
      </c>
      <c r="J244" s="66">
        <v>2716</v>
      </c>
      <c r="K244" s="66">
        <v>7068</v>
      </c>
      <c r="L244" s="66">
        <v>3752</v>
      </c>
      <c r="M244" s="67">
        <v>878</v>
      </c>
      <c r="N244" s="65">
        <v>7738473</v>
      </c>
      <c r="O244" s="66">
        <v>7701767</v>
      </c>
      <c r="P244" s="66">
        <v>3893237</v>
      </c>
      <c r="Q244" s="66">
        <v>11350615</v>
      </c>
      <c r="R244" s="67">
        <v>1517958</v>
      </c>
      <c r="S244" s="95">
        <f t="shared" si="84"/>
        <v>13388.361591695502</v>
      </c>
      <c r="T244" s="96">
        <f t="shared" si="85"/>
        <v>2835.7021354933727</v>
      </c>
      <c r="U244" s="96">
        <f t="shared" si="86"/>
        <v>550.82583474816067</v>
      </c>
      <c r="V244" s="96">
        <f t="shared" si="87"/>
        <v>3025.2172174840084</v>
      </c>
      <c r="W244" s="86">
        <f t="shared" si="88"/>
        <v>1728.8815489749431</v>
      </c>
      <c r="X244" s="99">
        <f t="shared" si="89"/>
        <v>5.7772269310730848E-3</v>
      </c>
      <c r="Y244" s="100">
        <f t="shared" si="90"/>
        <v>2.7146969454661763E-2</v>
      </c>
      <c r="Z244" s="100">
        <f t="shared" si="91"/>
        <v>7.0646089876859108E-2</v>
      </c>
      <c r="AA244" s="100">
        <f t="shared" si="92"/>
        <v>3.750199904046058E-2</v>
      </c>
      <c r="AB244" s="101">
        <f t="shared" si="93"/>
        <v>8.7757876219414672E-3</v>
      </c>
      <c r="AC244" s="99">
        <f t="shared" si="94"/>
        <v>6.3355084895698422E-3</v>
      </c>
      <c r="AD244" s="100">
        <f t="shared" si="95"/>
        <v>2.834408483491271E-2</v>
      </c>
      <c r="AE244" s="100">
        <f t="shared" si="96"/>
        <v>7.2533587204255692E-2</v>
      </c>
      <c r="AF244" s="100">
        <f t="shared" si="97"/>
        <v>3.8901518181509033E-2</v>
      </c>
      <c r="AG244" s="101">
        <f t="shared" si="98"/>
        <v>9.4628255587967617E-3</v>
      </c>
      <c r="AH244" s="95">
        <f t="shared" si="99"/>
        <v>77.347603150487771</v>
      </c>
      <c r="AI244" s="96">
        <f t="shared" si="100"/>
        <v>76.980719254757716</v>
      </c>
      <c r="AJ244" s="96">
        <f t="shared" si="101"/>
        <v>38.913691428114504</v>
      </c>
      <c r="AK244" s="96">
        <f t="shared" si="102"/>
        <v>113.45169318727011</v>
      </c>
      <c r="AL244" s="86">
        <f t="shared" si="103"/>
        <v>15.172297297297296</v>
      </c>
      <c r="AM244" s="95">
        <f t="shared" si="111"/>
        <v>77.604051989987042</v>
      </c>
      <c r="AN244" s="96">
        <f t="shared" si="104"/>
        <v>77.235951677128881</v>
      </c>
      <c r="AO244" s="96">
        <f t="shared" si="105"/>
        <v>39.042711211545374</v>
      </c>
      <c r="AP244" s="96">
        <f t="shared" si="106"/>
        <v>113.82784647285411</v>
      </c>
      <c r="AQ244" s="86">
        <f t="shared" si="107"/>
        <v>15.222601610242323</v>
      </c>
    </row>
    <row r="245" spans="1:43">
      <c r="A245" s="129" t="str">
        <f t="shared" si="108"/>
        <v>2011_1</v>
      </c>
      <c r="B245" s="57">
        <v>2011</v>
      </c>
      <c r="C245" s="57">
        <v>1</v>
      </c>
      <c r="D245" s="81" t="str">
        <f t="shared" si="109"/>
        <v>LMH_Personal</v>
      </c>
      <c r="E245" s="68" t="s">
        <v>31</v>
      </c>
      <c r="F245" s="69" t="s">
        <v>13</v>
      </c>
      <c r="G245" s="84">
        <f t="shared" si="110"/>
        <v>70956</v>
      </c>
      <c r="H245" s="70">
        <v>17739</v>
      </c>
      <c r="I245" s="65">
        <v>271</v>
      </c>
      <c r="J245" s="66">
        <v>2129</v>
      </c>
      <c r="K245" s="66">
        <v>3704</v>
      </c>
      <c r="L245" s="66">
        <v>4146</v>
      </c>
      <c r="M245" s="67">
        <v>761</v>
      </c>
      <c r="N245" s="65">
        <v>8918074</v>
      </c>
      <c r="O245" s="66">
        <v>6859285</v>
      </c>
      <c r="P245" s="66">
        <v>1493944</v>
      </c>
      <c r="Q245" s="66">
        <v>12542373</v>
      </c>
      <c r="R245" s="67">
        <v>6048624</v>
      </c>
      <c r="S245" s="95">
        <f t="shared" si="84"/>
        <v>32908.022140221401</v>
      </c>
      <c r="T245" s="96">
        <f t="shared" si="85"/>
        <v>3221.8341944574918</v>
      </c>
      <c r="U245" s="96">
        <f t="shared" si="86"/>
        <v>403.33261339092871</v>
      </c>
      <c r="V245" s="96">
        <f t="shared" si="87"/>
        <v>3025.1743849493487</v>
      </c>
      <c r="W245" s="86">
        <f t="shared" si="88"/>
        <v>7948.2575558475692</v>
      </c>
      <c r="X245" s="99">
        <f t="shared" si="89"/>
        <v>3.8192682789334235E-3</v>
      </c>
      <c r="Y245" s="100">
        <f t="shared" si="90"/>
        <v>3.0004509837082135E-2</v>
      </c>
      <c r="Z245" s="100">
        <f t="shared" si="91"/>
        <v>5.2201364225717348E-2</v>
      </c>
      <c r="AA245" s="100">
        <f t="shared" si="92"/>
        <v>5.8430576695416875E-2</v>
      </c>
      <c r="AB245" s="101">
        <f t="shared" si="93"/>
        <v>1.0724956310953267E-2</v>
      </c>
      <c r="AC245" s="99">
        <f t="shared" si="94"/>
        <v>4.3588043810648134E-3</v>
      </c>
      <c r="AD245" s="100">
        <f t="shared" si="95"/>
        <v>3.1496752610020946E-2</v>
      </c>
      <c r="AE245" s="100">
        <f t="shared" si="96"/>
        <v>5.4146994541590825E-2</v>
      </c>
      <c r="AF245" s="100">
        <f t="shared" si="97"/>
        <v>6.0482247215395815E-2</v>
      </c>
      <c r="AG245" s="101">
        <f t="shared" si="98"/>
        <v>1.1625941498323435E-2</v>
      </c>
      <c r="AH245" s="95">
        <f t="shared" si="99"/>
        <v>125.68456508258639</v>
      </c>
      <c r="AI245" s="96">
        <f t="shared" si="100"/>
        <v>96.669555781047407</v>
      </c>
      <c r="AJ245" s="96">
        <f t="shared" si="101"/>
        <v>21.054512655730313</v>
      </c>
      <c r="AK245" s="96">
        <f t="shared" si="102"/>
        <v>176.76268391679349</v>
      </c>
      <c r="AL245" s="86">
        <f t="shared" si="103"/>
        <v>85.244715034669369</v>
      </c>
      <c r="AM245" s="95">
        <f t="shared" si="111"/>
        <v>126.10127690745949</v>
      </c>
      <c r="AN245" s="96">
        <f t="shared" si="104"/>
        <v>96.9900672692538</v>
      </c>
      <c r="AO245" s="96">
        <f t="shared" si="105"/>
        <v>21.124319671291996</v>
      </c>
      <c r="AP245" s="96">
        <f t="shared" si="106"/>
        <v>177.34874713415064</v>
      </c>
      <c r="AQ245" s="86">
        <f t="shared" si="107"/>
        <v>85.527347040751764</v>
      </c>
    </row>
    <row r="246" spans="1:43">
      <c r="A246" s="129" t="str">
        <f t="shared" si="108"/>
        <v>2011_1</v>
      </c>
      <c r="B246" s="57">
        <v>2011</v>
      </c>
      <c r="C246" s="57">
        <v>1</v>
      </c>
      <c r="D246" s="81" t="str">
        <f t="shared" si="109"/>
        <v>SSL_Personal</v>
      </c>
      <c r="E246" s="68" t="s">
        <v>32</v>
      </c>
      <c r="F246" s="69" t="s">
        <v>13</v>
      </c>
      <c r="G246" s="84">
        <f t="shared" si="110"/>
        <v>54056</v>
      </c>
      <c r="H246" s="70">
        <v>13514</v>
      </c>
      <c r="I246" s="65">
        <v>458</v>
      </c>
      <c r="J246" s="66">
        <v>1277</v>
      </c>
      <c r="K246" s="66">
        <v>2802</v>
      </c>
      <c r="L246" s="66">
        <v>2031</v>
      </c>
      <c r="M246" s="67">
        <v>442</v>
      </c>
      <c r="N246" s="65">
        <v>5247742</v>
      </c>
      <c r="O246" s="66">
        <v>3445715</v>
      </c>
      <c r="P246" s="66">
        <v>2371980</v>
      </c>
      <c r="Q246" s="66">
        <v>5093913</v>
      </c>
      <c r="R246" s="67">
        <v>916233</v>
      </c>
      <c r="S246" s="95">
        <f t="shared" si="84"/>
        <v>11457.951965065502</v>
      </c>
      <c r="T246" s="96">
        <f t="shared" si="85"/>
        <v>2698.288958496476</v>
      </c>
      <c r="U246" s="96">
        <f t="shared" si="86"/>
        <v>846.53104925053537</v>
      </c>
      <c r="V246" s="96">
        <f t="shared" si="87"/>
        <v>2508.0812407680946</v>
      </c>
      <c r="W246" s="86">
        <f t="shared" si="88"/>
        <v>2072.9253393665158</v>
      </c>
      <c r="X246" s="99">
        <f t="shared" si="89"/>
        <v>8.4726949829806129E-3</v>
      </c>
      <c r="Y246" s="100">
        <f t="shared" si="90"/>
        <v>2.362364954861625E-2</v>
      </c>
      <c r="Z246" s="100">
        <f t="shared" si="91"/>
        <v>5.1835133935178336E-2</v>
      </c>
      <c r="AA246" s="100">
        <f t="shared" si="92"/>
        <v>3.7572147402693504E-2</v>
      </c>
      <c r="AB246" s="101">
        <f t="shared" si="93"/>
        <v>8.1767056385970097E-3</v>
      </c>
      <c r="AC246" s="99">
        <f t="shared" si="94"/>
        <v>9.3912329100621691E-3</v>
      </c>
      <c r="AD246" s="100">
        <f t="shared" si="95"/>
        <v>2.5145654584834434E-2</v>
      </c>
      <c r="AE246" s="100">
        <f t="shared" si="96"/>
        <v>5.4056847209713328E-2</v>
      </c>
      <c r="AF246" s="100">
        <f t="shared" si="97"/>
        <v>3.9477832195231301E-2</v>
      </c>
      <c r="AG246" s="101">
        <f t="shared" si="98"/>
        <v>9.0791912817569445E-3</v>
      </c>
      <c r="AH246" s="95">
        <f t="shared" si="99"/>
        <v>97.079732129643332</v>
      </c>
      <c r="AI246" s="96">
        <f t="shared" si="100"/>
        <v>63.743432736421489</v>
      </c>
      <c r="AJ246" s="96">
        <f t="shared" si="101"/>
        <v>43.880050318188545</v>
      </c>
      <c r="AK246" s="96">
        <f t="shared" si="102"/>
        <v>94.233998076069255</v>
      </c>
      <c r="AL246" s="86">
        <f t="shared" si="103"/>
        <v>16.949700310788813</v>
      </c>
      <c r="AM246" s="95">
        <f t="shared" si="111"/>
        <v>97.40160357270679</v>
      </c>
      <c r="AN246" s="96">
        <f t="shared" si="104"/>
        <v>63.954776445665466</v>
      </c>
      <c r="AO246" s="96">
        <f t="shared" si="105"/>
        <v>44.025536248235731</v>
      </c>
      <c r="AP246" s="96">
        <f t="shared" si="106"/>
        <v>94.546434382608282</v>
      </c>
      <c r="AQ246" s="86">
        <f t="shared" si="107"/>
        <v>17.005897669175024</v>
      </c>
    </row>
    <row r="247" spans="1:43">
      <c r="A247" s="129" t="str">
        <f t="shared" si="108"/>
        <v>2011_1</v>
      </c>
      <c r="B247" s="57">
        <v>2011</v>
      </c>
      <c r="C247" s="57">
        <v>1</v>
      </c>
      <c r="D247" s="81" t="str">
        <f t="shared" si="109"/>
        <v>SSH_Personal</v>
      </c>
      <c r="E247" s="68" t="s">
        <v>33</v>
      </c>
      <c r="F247" s="69" t="s">
        <v>13</v>
      </c>
      <c r="G247" s="84">
        <f t="shared" si="110"/>
        <v>49184</v>
      </c>
      <c r="H247" s="70">
        <v>12296</v>
      </c>
      <c r="I247" s="65">
        <v>328</v>
      </c>
      <c r="J247" s="66">
        <v>1501</v>
      </c>
      <c r="K247" s="66">
        <v>2029</v>
      </c>
      <c r="L247" s="66">
        <v>2139</v>
      </c>
      <c r="M247" s="67">
        <v>332</v>
      </c>
      <c r="N247" s="65">
        <v>4379657</v>
      </c>
      <c r="O247" s="66">
        <v>5482042</v>
      </c>
      <c r="P247" s="66">
        <v>2008371</v>
      </c>
      <c r="Q247" s="66">
        <v>7545595</v>
      </c>
      <c r="R247" s="67">
        <v>1051590</v>
      </c>
      <c r="S247" s="95">
        <f t="shared" si="84"/>
        <v>13352.612804878048</v>
      </c>
      <c r="T247" s="96">
        <f t="shared" si="85"/>
        <v>3652.2598267821454</v>
      </c>
      <c r="U247" s="96">
        <f t="shared" si="86"/>
        <v>989.83292262198131</v>
      </c>
      <c r="V247" s="96">
        <f t="shared" si="87"/>
        <v>3527.6273959794298</v>
      </c>
      <c r="W247" s="86">
        <f t="shared" si="88"/>
        <v>3167.4397590361446</v>
      </c>
      <c r="X247" s="99">
        <f t="shared" si="89"/>
        <v>6.668835393623943E-3</v>
      </c>
      <c r="Y247" s="100">
        <f t="shared" si="90"/>
        <v>3.0518054651919323E-2</v>
      </c>
      <c r="Z247" s="100">
        <f t="shared" si="91"/>
        <v>4.1253253090435912E-2</v>
      </c>
      <c r="AA247" s="100">
        <f t="shared" si="92"/>
        <v>4.3489752765126871E-2</v>
      </c>
      <c r="AB247" s="101">
        <f t="shared" si="93"/>
        <v>6.7501626545217958E-3</v>
      </c>
      <c r="AC247" s="99">
        <f t="shared" si="94"/>
        <v>7.5239336633445659E-3</v>
      </c>
      <c r="AD247" s="100">
        <f t="shared" si="95"/>
        <v>3.2325196671202754E-2</v>
      </c>
      <c r="AE247" s="100">
        <f t="shared" si="96"/>
        <v>4.3342669736820751E-2</v>
      </c>
      <c r="AF247" s="100">
        <f t="shared" si="97"/>
        <v>4.5632555939235785E-2</v>
      </c>
      <c r="AG247" s="101">
        <f t="shared" si="98"/>
        <v>7.6104239195353609E-3</v>
      </c>
      <c r="AH247" s="95">
        <f t="shared" si="99"/>
        <v>89.046376870526998</v>
      </c>
      <c r="AI247" s="96">
        <f t="shared" si="100"/>
        <v>111.45986499674692</v>
      </c>
      <c r="AJ247" s="96">
        <f t="shared" si="101"/>
        <v>40.833828074170462</v>
      </c>
      <c r="AK247" s="96">
        <f t="shared" si="102"/>
        <v>153.41564329863371</v>
      </c>
      <c r="AL247" s="86">
        <f t="shared" si="103"/>
        <v>21.380733571893298</v>
      </c>
      <c r="AM247" s="95">
        <f t="shared" si="111"/>
        <v>89.341613427057808</v>
      </c>
      <c r="AN247" s="96">
        <f t="shared" si="104"/>
        <v>111.82941430228324</v>
      </c>
      <c r="AO247" s="96">
        <f t="shared" si="105"/>
        <v>40.969214141681306</v>
      </c>
      <c r="AP247" s="96">
        <f t="shared" si="106"/>
        <v>153.92429853916423</v>
      </c>
      <c r="AQ247" s="86">
        <f t="shared" si="107"/>
        <v>21.45162218497013</v>
      </c>
    </row>
    <row r="248" spans="1:43">
      <c r="A248" s="129" t="str">
        <f t="shared" si="108"/>
        <v>2011_1</v>
      </c>
      <c r="B248" s="57">
        <v>2011</v>
      </c>
      <c r="C248" s="57">
        <v>1</v>
      </c>
      <c r="D248" s="81" t="str">
        <f t="shared" si="109"/>
        <v>MMH_Personal</v>
      </c>
      <c r="E248" s="68" t="s">
        <v>34</v>
      </c>
      <c r="F248" s="69" t="s">
        <v>13</v>
      </c>
      <c r="G248" s="84">
        <f t="shared" si="110"/>
        <v>86480</v>
      </c>
      <c r="H248" s="70">
        <v>21620</v>
      </c>
      <c r="I248" s="65">
        <v>856</v>
      </c>
      <c r="J248" s="66">
        <v>2815</v>
      </c>
      <c r="K248" s="66">
        <v>2945</v>
      </c>
      <c r="L248" s="66">
        <v>5117</v>
      </c>
      <c r="M248" s="67">
        <v>1070</v>
      </c>
      <c r="N248" s="65">
        <v>9337740</v>
      </c>
      <c r="O248" s="66">
        <v>7923634</v>
      </c>
      <c r="P248" s="66">
        <v>3672530</v>
      </c>
      <c r="Q248" s="66">
        <v>12452065</v>
      </c>
      <c r="R248" s="67">
        <v>2489599</v>
      </c>
      <c r="S248" s="95">
        <f t="shared" si="84"/>
        <v>10908.574766355141</v>
      </c>
      <c r="T248" s="96">
        <f t="shared" si="85"/>
        <v>2814.790053285968</v>
      </c>
      <c r="U248" s="96">
        <f t="shared" si="86"/>
        <v>1247.0390492359932</v>
      </c>
      <c r="V248" s="96">
        <f t="shared" si="87"/>
        <v>2433.4698065272619</v>
      </c>
      <c r="W248" s="86">
        <f t="shared" si="88"/>
        <v>2326.7280373831777</v>
      </c>
      <c r="X248" s="99">
        <f t="shared" si="89"/>
        <v>9.8982423681776132E-3</v>
      </c>
      <c r="Y248" s="100">
        <f t="shared" si="90"/>
        <v>3.2550878815911191E-2</v>
      </c>
      <c r="Z248" s="100">
        <f t="shared" si="91"/>
        <v>3.4054116558741902E-2</v>
      </c>
      <c r="AA248" s="100">
        <f t="shared" si="92"/>
        <v>5.9169750231267346E-2</v>
      </c>
      <c r="AB248" s="101">
        <f t="shared" si="93"/>
        <v>1.2372802960222017E-2</v>
      </c>
      <c r="AC248" s="99">
        <f t="shared" si="94"/>
        <v>1.0682605258427107E-2</v>
      </c>
      <c r="AD248" s="100">
        <f t="shared" si="95"/>
        <v>3.3956905318491708E-2</v>
      </c>
      <c r="AE248" s="100">
        <f t="shared" si="96"/>
        <v>3.5491124895352028E-2</v>
      </c>
      <c r="AF248" s="100">
        <f t="shared" si="97"/>
        <v>6.1039156027025386E-2</v>
      </c>
      <c r="AG248" s="101">
        <f t="shared" si="98"/>
        <v>1.3248650772239924E-2</v>
      </c>
      <c r="AH248" s="95">
        <f t="shared" si="99"/>
        <v>107.97571692876966</v>
      </c>
      <c r="AI248" s="96">
        <f t="shared" si="100"/>
        <v>91.623889916743749</v>
      </c>
      <c r="AJ248" s="96">
        <f t="shared" si="101"/>
        <v>42.466813135985198</v>
      </c>
      <c r="AK248" s="96">
        <f t="shared" si="102"/>
        <v>143.98780064754857</v>
      </c>
      <c r="AL248" s="86">
        <f t="shared" si="103"/>
        <v>28.788147548566144</v>
      </c>
      <c r="AM248" s="95">
        <f t="shared" si="111"/>
        <v>108.33371441250048</v>
      </c>
      <c r="AN248" s="96">
        <f t="shared" si="104"/>
        <v>91.927672313127033</v>
      </c>
      <c r="AO248" s="96">
        <f t="shared" si="105"/>
        <v>42.60761342587611</v>
      </c>
      <c r="AP248" s="96">
        <f t="shared" si="106"/>
        <v>144.46519752701326</v>
      </c>
      <c r="AQ248" s="86">
        <f t="shared" si="107"/>
        <v>28.883595716698775</v>
      </c>
    </row>
    <row r="249" spans="1:43">
      <c r="A249" s="129" t="str">
        <f t="shared" si="108"/>
        <v>2011_1</v>
      </c>
      <c r="B249" s="57">
        <v>2011</v>
      </c>
      <c r="C249" s="57">
        <v>1</v>
      </c>
      <c r="D249" s="81" t="str">
        <f t="shared" si="109"/>
        <v>SYA_Personal</v>
      </c>
      <c r="E249" s="68" t="s">
        <v>35</v>
      </c>
      <c r="F249" s="69" t="s">
        <v>13</v>
      </c>
      <c r="G249" s="84">
        <f t="shared" si="110"/>
        <v>24104</v>
      </c>
      <c r="H249" s="70">
        <v>6026</v>
      </c>
      <c r="I249" s="65">
        <v>244</v>
      </c>
      <c r="J249" s="66">
        <v>795</v>
      </c>
      <c r="K249" s="66">
        <v>1096</v>
      </c>
      <c r="L249" s="66">
        <v>909</v>
      </c>
      <c r="M249" s="67">
        <v>152</v>
      </c>
      <c r="N249" s="65">
        <v>3798711</v>
      </c>
      <c r="O249" s="66">
        <v>2831408</v>
      </c>
      <c r="P249" s="66">
        <v>995586</v>
      </c>
      <c r="Q249" s="66">
        <v>3052002</v>
      </c>
      <c r="R249" s="67">
        <v>692456</v>
      </c>
      <c r="S249" s="95">
        <f t="shared" si="84"/>
        <v>15568.487704918032</v>
      </c>
      <c r="T249" s="96">
        <f t="shared" si="85"/>
        <v>3561.519496855346</v>
      </c>
      <c r="U249" s="96">
        <f t="shared" si="86"/>
        <v>908.3813868613139</v>
      </c>
      <c r="V249" s="96">
        <f t="shared" si="87"/>
        <v>3357.5379537953795</v>
      </c>
      <c r="W249" s="86">
        <f t="shared" si="88"/>
        <v>4555.6315789473683</v>
      </c>
      <c r="X249" s="99">
        <f t="shared" si="89"/>
        <v>1.0122801194822437E-2</v>
      </c>
      <c r="Y249" s="100">
        <f t="shared" si="90"/>
        <v>3.2982077663458349E-2</v>
      </c>
      <c r="Z249" s="100">
        <f t="shared" si="91"/>
        <v>4.5469631596415531E-2</v>
      </c>
      <c r="AA249" s="100">
        <f t="shared" si="92"/>
        <v>3.7711583139727847E-2</v>
      </c>
      <c r="AB249" s="101">
        <f t="shared" si="93"/>
        <v>6.3060073016926654E-3</v>
      </c>
      <c r="AC249" s="99">
        <f t="shared" si="94"/>
        <v>1.162508635026514E-2</v>
      </c>
      <c r="AD249" s="100">
        <f t="shared" si="95"/>
        <v>3.5662280288986367E-2</v>
      </c>
      <c r="AE249" s="100">
        <f t="shared" si="96"/>
        <v>4.8596192943117171E-2</v>
      </c>
      <c r="AF249" s="100">
        <f t="shared" si="97"/>
        <v>4.0570498993980506E-2</v>
      </c>
      <c r="AG249" s="101">
        <f t="shared" si="98"/>
        <v>7.4940031652703E-3</v>
      </c>
      <c r="AH249" s="95">
        <f t="shared" si="99"/>
        <v>157.59670594092267</v>
      </c>
      <c r="AI249" s="96">
        <f t="shared" si="100"/>
        <v>117.46631264520411</v>
      </c>
      <c r="AJ249" s="96">
        <f t="shared" si="101"/>
        <v>41.303767009624956</v>
      </c>
      <c r="AK249" s="96">
        <f t="shared" si="102"/>
        <v>126.61807168934617</v>
      </c>
      <c r="AL249" s="86">
        <f t="shared" si="103"/>
        <v>28.727846000663789</v>
      </c>
      <c r="AM249" s="95">
        <f t="shared" si="111"/>
        <v>158.11922364931016</v>
      </c>
      <c r="AN249" s="96">
        <f t="shared" si="104"/>
        <v>117.85577655011028</v>
      </c>
      <c r="AO249" s="96">
        <f t="shared" si="105"/>
        <v>41.440711177060351</v>
      </c>
      <c r="AP249" s="96">
        <f t="shared" si="106"/>
        <v>127.0378785899064</v>
      </c>
      <c r="AQ249" s="86">
        <f t="shared" si="107"/>
        <v>28.823094236783664</v>
      </c>
    </row>
    <row r="250" spans="1:43">
      <c r="A250" s="129" t="str">
        <f t="shared" si="108"/>
        <v>2011_1</v>
      </c>
      <c r="B250" s="57">
        <v>2011</v>
      </c>
      <c r="C250" s="57">
        <v>1</v>
      </c>
      <c r="D250" s="81" t="str">
        <f t="shared" si="109"/>
        <v>LSH_Personal</v>
      </c>
      <c r="E250" s="68" t="s">
        <v>36</v>
      </c>
      <c r="F250" s="69" t="s">
        <v>13</v>
      </c>
      <c r="G250" s="84">
        <f t="shared" si="110"/>
        <v>44540</v>
      </c>
      <c r="H250" s="70">
        <v>11135</v>
      </c>
      <c r="I250" s="65">
        <v>471</v>
      </c>
      <c r="J250" s="66">
        <v>1700</v>
      </c>
      <c r="K250" s="66">
        <v>2031</v>
      </c>
      <c r="L250" s="66">
        <v>3190</v>
      </c>
      <c r="M250" s="67">
        <v>611</v>
      </c>
      <c r="N250" s="65">
        <v>8252985</v>
      </c>
      <c r="O250" s="66">
        <v>4858344</v>
      </c>
      <c r="P250" s="66">
        <v>2455055</v>
      </c>
      <c r="Q250" s="66">
        <v>9764453</v>
      </c>
      <c r="R250" s="67">
        <v>3029345</v>
      </c>
      <c r="S250" s="95">
        <f t="shared" si="84"/>
        <v>17522.261146496814</v>
      </c>
      <c r="T250" s="96">
        <f t="shared" si="85"/>
        <v>2857.849411764706</v>
      </c>
      <c r="U250" s="96">
        <f t="shared" si="86"/>
        <v>1208.7912358444116</v>
      </c>
      <c r="V250" s="96">
        <f t="shared" si="87"/>
        <v>3060.9570532915359</v>
      </c>
      <c r="W250" s="86">
        <f t="shared" si="88"/>
        <v>4958.0114566284783</v>
      </c>
      <c r="X250" s="99">
        <f t="shared" si="89"/>
        <v>1.0574764256847778E-2</v>
      </c>
      <c r="Y250" s="100">
        <f t="shared" si="90"/>
        <v>3.8167938931297711E-2</v>
      </c>
      <c r="Z250" s="100">
        <f t="shared" si="91"/>
        <v>4.5599461158509207E-2</v>
      </c>
      <c r="AA250" s="100">
        <f t="shared" si="92"/>
        <v>7.1621014818140996E-2</v>
      </c>
      <c r="AB250" s="101">
        <f t="shared" si="93"/>
        <v>1.371800628648406E-2</v>
      </c>
      <c r="AC250" s="99">
        <f t="shared" si="94"/>
        <v>1.1704059902056465E-2</v>
      </c>
      <c r="AD250" s="100">
        <f t="shared" si="95"/>
        <v>4.0283277041382348E-2</v>
      </c>
      <c r="AE250" s="100">
        <f t="shared" si="96"/>
        <v>4.7902631227276414E-2</v>
      </c>
      <c r="AF250" s="100">
        <f t="shared" si="97"/>
        <v>7.4467859020790728E-2</v>
      </c>
      <c r="AG250" s="101">
        <f t="shared" si="98"/>
        <v>1.5002189136316105E-2</v>
      </c>
      <c r="AH250" s="95">
        <f t="shared" si="99"/>
        <v>185.29378087112707</v>
      </c>
      <c r="AI250" s="96">
        <f t="shared" si="100"/>
        <v>109.07822182308038</v>
      </c>
      <c r="AJ250" s="96">
        <f t="shared" si="101"/>
        <v>55.12022900763359</v>
      </c>
      <c r="AK250" s="96">
        <f t="shared" si="102"/>
        <v>219.22885047148631</v>
      </c>
      <c r="AL250" s="86">
        <f t="shared" si="103"/>
        <v>68.014032330489442</v>
      </c>
      <c r="AM250" s="95">
        <f t="shared" si="111"/>
        <v>185.90812925601989</v>
      </c>
      <c r="AN250" s="96">
        <f t="shared" si="104"/>
        <v>109.43987470257231</v>
      </c>
      <c r="AO250" s="96">
        <f t="shared" si="105"/>
        <v>55.302982165923957</v>
      </c>
      <c r="AP250" s="96">
        <f t="shared" si="106"/>
        <v>219.95571183497017</v>
      </c>
      <c r="AQ250" s="86">
        <f t="shared" si="107"/>
        <v>68.239535370666204</v>
      </c>
    </row>
    <row r="251" spans="1:43">
      <c r="A251" s="129" t="str">
        <f t="shared" si="108"/>
        <v>2011_1</v>
      </c>
      <c r="B251" s="57">
        <v>2011</v>
      </c>
      <c r="C251" s="57">
        <v>1</v>
      </c>
      <c r="D251" s="81" t="str">
        <f t="shared" si="109"/>
        <v>SYH_Personal</v>
      </c>
      <c r="E251" s="68" t="s">
        <v>37</v>
      </c>
      <c r="F251" s="69" t="s">
        <v>13</v>
      </c>
      <c r="G251" s="84">
        <f t="shared" si="110"/>
        <v>23520</v>
      </c>
      <c r="H251" s="70">
        <v>5880</v>
      </c>
      <c r="I251" s="65">
        <v>254</v>
      </c>
      <c r="J251" s="66">
        <v>1015</v>
      </c>
      <c r="K251" s="66">
        <v>646</v>
      </c>
      <c r="L251" s="66">
        <v>1625</v>
      </c>
      <c r="M251" s="67">
        <v>42</v>
      </c>
      <c r="N251" s="65">
        <v>2466965</v>
      </c>
      <c r="O251" s="66">
        <v>2297617</v>
      </c>
      <c r="P251" s="66">
        <v>1197812</v>
      </c>
      <c r="Q251" s="66">
        <v>3438479</v>
      </c>
      <c r="R251" s="67">
        <v>180291</v>
      </c>
      <c r="S251" s="95">
        <f t="shared" si="84"/>
        <v>9712.4606299212592</v>
      </c>
      <c r="T251" s="96">
        <f t="shared" si="85"/>
        <v>2263.6620689655174</v>
      </c>
      <c r="U251" s="96">
        <f t="shared" si="86"/>
        <v>1854.1981424148607</v>
      </c>
      <c r="V251" s="96">
        <f t="shared" si="87"/>
        <v>2115.987076923077</v>
      </c>
      <c r="W251" s="86">
        <f t="shared" si="88"/>
        <v>4292.6428571428569</v>
      </c>
      <c r="X251" s="99">
        <f t="shared" si="89"/>
        <v>1.0799319727891157E-2</v>
      </c>
      <c r="Y251" s="100">
        <f t="shared" si="90"/>
        <v>4.3154761904761904E-2</v>
      </c>
      <c r="Z251" s="100">
        <f t="shared" si="91"/>
        <v>2.7465986394557822E-2</v>
      </c>
      <c r="AA251" s="100">
        <f t="shared" si="92"/>
        <v>6.9090136054421769E-2</v>
      </c>
      <c r="AB251" s="101">
        <f t="shared" si="93"/>
        <v>1.7857142857142857E-3</v>
      </c>
      <c r="AC251" s="99">
        <f t="shared" si="94"/>
        <v>1.2369601773701411E-2</v>
      </c>
      <c r="AD251" s="100">
        <f t="shared" si="95"/>
        <v>4.6242016705830134E-2</v>
      </c>
      <c r="AE251" s="100">
        <f t="shared" si="96"/>
        <v>2.9949046671546527E-2</v>
      </c>
      <c r="AF251" s="100">
        <f t="shared" si="97"/>
        <v>7.2943136882418269E-2</v>
      </c>
      <c r="AG251" s="101">
        <f t="shared" si="98"/>
        <v>2.4271529569661332E-3</v>
      </c>
      <c r="AH251" s="95">
        <f t="shared" si="99"/>
        <v>104.88796768707483</v>
      </c>
      <c r="AI251" s="96">
        <f t="shared" si="100"/>
        <v>97.687797619047615</v>
      </c>
      <c r="AJ251" s="96">
        <f t="shared" si="101"/>
        <v>50.92738095238095</v>
      </c>
      <c r="AK251" s="96">
        <f t="shared" si="102"/>
        <v>146.1938350340136</v>
      </c>
      <c r="AL251" s="86">
        <f t="shared" si="103"/>
        <v>7.665433673469388</v>
      </c>
      <c r="AM251" s="95">
        <f t="shared" si="111"/>
        <v>105.23572762397235</v>
      </c>
      <c r="AN251" s="96">
        <f t="shared" si="104"/>
        <v>98.011685125734843</v>
      </c>
      <c r="AO251" s="96">
        <f t="shared" si="105"/>
        <v>51.096232567841682</v>
      </c>
      <c r="AP251" s="96">
        <f t="shared" si="106"/>
        <v>146.67854610209258</v>
      </c>
      <c r="AQ251" s="86">
        <f t="shared" si="107"/>
        <v>7.6908487023746179</v>
      </c>
    </row>
    <row r="252" spans="1:43">
      <c r="A252" s="129" t="str">
        <f t="shared" si="108"/>
        <v>2011_1</v>
      </c>
      <c r="B252" s="57">
        <v>2011</v>
      </c>
      <c r="C252" s="57">
        <v>1</v>
      </c>
      <c r="D252" s="81" t="str">
        <f t="shared" si="109"/>
        <v>MSH_Personal</v>
      </c>
      <c r="E252" s="68" t="s">
        <v>38</v>
      </c>
      <c r="F252" s="69" t="s">
        <v>13</v>
      </c>
      <c r="G252" s="84">
        <f t="shared" si="110"/>
        <v>63360</v>
      </c>
      <c r="H252" s="70">
        <v>15840</v>
      </c>
      <c r="I252" s="65">
        <v>741</v>
      </c>
      <c r="J252" s="66">
        <v>2495</v>
      </c>
      <c r="K252" s="66">
        <v>2837</v>
      </c>
      <c r="L252" s="66">
        <v>3279</v>
      </c>
      <c r="M252" s="67">
        <v>428</v>
      </c>
      <c r="N252" s="65">
        <v>9885665</v>
      </c>
      <c r="O252" s="66">
        <v>6522230</v>
      </c>
      <c r="P252" s="66">
        <v>2646157</v>
      </c>
      <c r="Q252" s="66">
        <v>8331988</v>
      </c>
      <c r="R252" s="67">
        <v>1914552</v>
      </c>
      <c r="S252" s="95">
        <f t="shared" si="84"/>
        <v>13340.978407557355</v>
      </c>
      <c r="T252" s="96">
        <f t="shared" si="85"/>
        <v>2614.1202404809619</v>
      </c>
      <c r="U252" s="96">
        <f t="shared" si="86"/>
        <v>932.73070144518863</v>
      </c>
      <c r="V252" s="96">
        <f t="shared" si="87"/>
        <v>2541.0149435803601</v>
      </c>
      <c r="W252" s="86">
        <f t="shared" si="88"/>
        <v>4473.2523364485978</v>
      </c>
      <c r="X252" s="99">
        <f t="shared" si="89"/>
        <v>1.1695075757575758E-2</v>
      </c>
      <c r="Y252" s="100">
        <f t="shared" si="90"/>
        <v>3.9378156565656568E-2</v>
      </c>
      <c r="Z252" s="100">
        <f t="shared" si="91"/>
        <v>4.4775883838383837E-2</v>
      </c>
      <c r="AA252" s="100">
        <f t="shared" si="92"/>
        <v>5.1751893939393938E-2</v>
      </c>
      <c r="AB252" s="101">
        <f t="shared" si="93"/>
        <v>6.7550505050505052E-3</v>
      </c>
      <c r="AC252" s="99">
        <f t="shared" si="94"/>
        <v>1.2690241313483328E-2</v>
      </c>
      <c r="AD252" s="100">
        <f t="shared" si="95"/>
        <v>4.1178487137099387E-2</v>
      </c>
      <c r="AE252" s="100">
        <f t="shared" si="96"/>
        <v>4.6690241406468158E-2</v>
      </c>
      <c r="AF252" s="100">
        <f t="shared" si="97"/>
        <v>5.3802453804177315E-2</v>
      </c>
      <c r="AG252" s="101">
        <f t="shared" si="98"/>
        <v>7.5132627949642174E-3</v>
      </c>
      <c r="AH252" s="95">
        <f t="shared" si="99"/>
        <v>156.02375315656565</v>
      </c>
      <c r="AI252" s="96">
        <f t="shared" si="100"/>
        <v>102.93923611111111</v>
      </c>
      <c r="AJ252" s="96">
        <f t="shared" si="101"/>
        <v>41.763841540404037</v>
      </c>
      <c r="AK252" s="96">
        <f t="shared" si="102"/>
        <v>131.50233585858587</v>
      </c>
      <c r="AL252" s="86">
        <f t="shared" si="103"/>
        <v>30.217045454545456</v>
      </c>
      <c r="AM252" s="95">
        <f t="shared" si="111"/>
        <v>156.54105568180969</v>
      </c>
      <c r="AN252" s="96">
        <f t="shared" si="104"/>
        <v>103.28053495638076</v>
      </c>
      <c r="AO252" s="96">
        <f t="shared" si="105"/>
        <v>41.902311101965374</v>
      </c>
      <c r="AP252" s="96">
        <f t="shared" si="106"/>
        <v>131.93833671767862</v>
      </c>
      <c r="AQ252" s="86">
        <f t="shared" si="107"/>
        <v>30.31723118654336</v>
      </c>
    </row>
    <row r="253" spans="1:43">
      <c r="A253" s="129" t="str">
        <f t="shared" si="108"/>
        <v>2011_1</v>
      </c>
      <c r="B253" s="57">
        <v>2011</v>
      </c>
      <c r="C253" s="57">
        <v>1</v>
      </c>
      <c r="D253" s="81" t="str">
        <f t="shared" si="109"/>
        <v>SMH_Personal</v>
      </c>
      <c r="E253" s="68" t="s">
        <v>39</v>
      </c>
      <c r="F253" s="69" t="s">
        <v>13</v>
      </c>
      <c r="G253" s="84">
        <f t="shared" si="110"/>
        <v>41824</v>
      </c>
      <c r="H253" s="70">
        <v>10456</v>
      </c>
      <c r="I253" s="65">
        <v>383</v>
      </c>
      <c r="J253" s="66">
        <v>1628</v>
      </c>
      <c r="K253" s="66">
        <v>3654</v>
      </c>
      <c r="L253" s="66">
        <v>2641</v>
      </c>
      <c r="M253" s="67">
        <v>527</v>
      </c>
      <c r="N253" s="65">
        <v>4409816</v>
      </c>
      <c r="O253" s="66">
        <v>5242736</v>
      </c>
      <c r="P253" s="66">
        <v>2474934</v>
      </c>
      <c r="Q253" s="66">
        <v>9750983</v>
      </c>
      <c r="R253" s="67">
        <v>1131961</v>
      </c>
      <c r="S253" s="95">
        <f t="shared" si="84"/>
        <v>11513.879895561358</v>
      </c>
      <c r="T253" s="96">
        <f t="shared" si="85"/>
        <v>3220.3538083538083</v>
      </c>
      <c r="U253" s="96">
        <f t="shared" si="86"/>
        <v>677.32183908045977</v>
      </c>
      <c r="V253" s="96">
        <f t="shared" si="87"/>
        <v>3692.1556228701252</v>
      </c>
      <c r="W253" s="86">
        <f t="shared" si="88"/>
        <v>2147.933586337761</v>
      </c>
      <c r="X253" s="99">
        <f t="shared" si="89"/>
        <v>9.1574215761285379E-3</v>
      </c>
      <c r="Y253" s="100">
        <f t="shared" si="90"/>
        <v>3.8925019127773526E-2</v>
      </c>
      <c r="Z253" s="100">
        <f t="shared" si="91"/>
        <v>8.7366105585309869E-2</v>
      </c>
      <c r="AA253" s="100">
        <f t="shared" si="92"/>
        <v>6.3145562356541701E-2</v>
      </c>
      <c r="AB253" s="101">
        <f t="shared" si="93"/>
        <v>1.2600420811017598E-2</v>
      </c>
      <c r="AC253" s="99">
        <f t="shared" si="94"/>
        <v>1.0242677268577891E-2</v>
      </c>
      <c r="AD253" s="100">
        <f t="shared" si="95"/>
        <v>4.1128636519034721E-2</v>
      </c>
      <c r="AE253" s="100">
        <f t="shared" si="96"/>
        <v>9.0583193458882841E-2</v>
      </c>
      <c r="AF253" s="100">
        <f t="shared" si="97"/>
        <v>6.5916652252881971E-2</v>
      </c>
      <c r="AG253" s="101">
        <f t="shared" si="98"/>
        <v>1.3871235223653959E-2</v>
      </c>
      <c r="AH253" s="95">
        <f t="shared" si="99"/>
        <v>105.43745218056618</v>
      </c>
      <c r="AI253" s="96">
        <f t="shared" si="100"/>
        <v>125.35233358837031</v>
      </c>
      <c r="AJ253" s="96">
        <f t="shared" si="101"/>
        <v>59.174971308339707</v>
      </c>
      <c r="AK253" s="96">
        <f t="shared" si="102"/>
        <v>233.14324311400154</v>
      </c>
      <c r="AL253" s="86">
        <f t="shared" si="103"/>
        <v>27.064867061973985</v>
      </c>
      <c r="AM253" s="95">
        <f t="shared" si="111"/>
        <v>105.78703395362848</v>
      </c>
      <c r="AN253" s="96">
        <f t="shared" si="104"/>
        <v>125.76794388743438</v>
      </c>
      <c r="AO253" s="96">
        <f t="shared" si="105"/>
        <v>59.371168114721691</v>
      </c>
      <c r="AP253" s="96">
        <f t="shared" si="106"/>
        <v>233.91623816101492</v>
      </c>
      <c r="AQ253" s="86">
        <f t="shared" si="107"/>
        <v>27.154601629905475</v>
      </c>
    </row>
    <row r="254" spans="1:43">
      <c r="A254" s="129" t="str">
        <f t="shared" si="108"/>
        <v>2011_2</v>
      </c>
      <c r="B254" s="57">
        <v>2011</v>
      </c>
      <c r="C254" s="57">
        <v>2</v>
      </c>
      <c r="D254" s="81" t="str">
        <f t="shared" si="109"/>
        <v>SML_Personal</v>
      </c>
      <c r="E254" s="68" t="s">
        <v>12</v>
      </c>
      <c r="F254" s="69" t="s">
        <v>13</v>
      </c>
      <c r="G254" s="84">
        <f t="shared" si="110"/>
        <v>67048</v>
      </c>
      <c r="H254" s="70">
        <v>16762</v>
      </c>
      <c r="I254" s="65">
        <v>111</v>
      </c>
      <c r="J254" s="66">
        <v>1921</v>
      </c>
      <c r="K254" s="66">
        <v>1091</v>
      </c>
      <c r="L254" s="66">
        <v>2811</v>
      </c>
      <c r="M254" s="67">
        <v>397</v>
      </c>
      <c r="N254" s="65">
        <v>1500845</v>
      </c>
      <c r="O254" s="66">
        <v>3302165</v>
      </c>
      <c r="P254" s="66">
        <v>1361364</v>
      </c>
      <c r="Q254" s="66">
        <v>4941024</v>
      </c>
      <c r="R254" s="67">
        <v>1176855</v>
      </c>
      <c r="S254" s="95">
        <f t="shared" si="84"/>
        <v>13521.126126126126</v>
      </c>
      <c r="T254" s="96">
        <f t="shared" si="85"/>
        <v>1718.9823008849557</v>
      </c>
      <c r="U254" s="96">
        <f t="shared" si="86"/>
        <v>1247.8130155820347</v>
      </c>
      <c r="V254" s="96">
        <f t="shared" si="87"/>
        <v>1757.7459978655284</v>
      </c>
      <c r="W254" s="86">
        <f t="shared" si="88"/>
        <v>2964.3702770780856</v>
      </c>
      <c r="X254" s="99">
        <f t="shared" si="89"/>
        <v>1.6555303663047369E-3</v>
      </c>
      <c r="Y254" s="100">
        <f t="shared" si="90"/>
        <v>2.8651115618661259E-2</v>
      </c>
      <c r="Z254" s="100">
        <f t="shared" si="91"/>
        <v>1.6271924591337548E-2</v>
      </c>
      <c r="AA254" s="100">
        <f t="shared" si="92"/>
        <v>4.1925187925068608E-2</v>
      </c>
      <c r="AB254" s="101">
        <f t="shared" si="93"/>
        <v>5.9211311299367615E-3</v>
      </c>
      <c r="AC254" s="99">
        <f t="shared" si="94"/>
        <v>2.0213540267677208E-3</v>
      </c>
      <c r="AD254" s="100">
        <f t="shared" si="95"/>
        <v>3.0152256313989375E-2</v>
      </c>
      <c r="AE254" s="100">
        <f t="shared" si="96"/>
        <v>1.7410390425523184E-2</v>
      </c>
      <c r="AF254" s="100">
        <f t="shared" si="97"/>
        <v>4.3728621818646451E-2</v>
      </c>
      <c r="AG254" s="101">
        <f t="shared" si="98"/>
        <v>6.611491364781244E-3</v>
      </c>
      <c r="AH254" s="95">
        <f t="shared" si="99"/>
        <v>22.384634888438136</v>
      </c>
      <c r="AI254" s="96">
        <f t="shared" si="100"/>
        <v>49.250760649087219</v>
      </c>
      <c r="AJ254" s="96">
        <f t="shared" si="101"/>
        <v>20.304319293640376</v>
      </c>
      <c r="AK254" s="96">
        <f t="shared" si="102"/>
        <v>73.693831285049512</v>
      </c>
      <c r="AL254" s="86">
        <f t="shared" si="103"/>
        <v>17.552425128266318</v>
      </c>
      <c r="AM254" s="95">
        <f t="shared" si="111"/>
        <v>22.458851973466434</v>
      </c>
      <c r="AN254" s="96">
        <f t="shared" si="104"/>
        <v>49.414053367910597</v>
      </c>
      <c r="AO254" s="96">
        <f t="shared" si="105"/>
        <v>20.371639015358785</v>
      </c>
      <c r="AP254" s="96">
        <f t="shared" si="106"/>
        <v>73.938165908768056</v>
      </c>
      <c r="AQ254" s="86">
        <f t="shared" si="107"/>
        <v>17.610620843080959</v>
      </c>
    </row>
    <row r="255" spans="1:43">
      <c r="A255" s="129" t="str">
        <f t="shared" si="108"/>
        <v>2011_2</v>
      </c>
      <c r="B255" s="57">
        <v>2011</v>
      </c>
      <c r="C255" s="57">
        <v>2</v>
      </c>
      <c r="D255" s="81" t="str">
        <f t="shared" si="109"/>
        <v>LSL_Personal</v>
      </c>
      <c r="E255" s="68" t="s">
        <v>14</v>
      </c>
      <c r="F255" s="69" t="s">
        <v>13</v>
      </c>
      <c r="G255" s="84">
        <f t="shared" si="110"/>
        <v>19060</v>
      </c>
      <c r="H255" s="70">
        <v>4765</v>
      </c>
      <c r="I255" s="65">
        <v>21</v>
      </c>
      <c r="J255" s="66">
        <v>419</v>
      </c>
      <c r="K255" s="66">
        <v>781</v>
      </c>
      <c r="L255" s="66">
        <v>618</v>
      </c>
      <c r="M255" s="67">
        <v>91</v>
      </c>
      <c r="N255" s="65">
        <v>512921</v>
      </c>
      <c r="O255" s="66">
        <v>1231407</v>
      </c>
      <c r="P255" s="66">
        <v>973112</v>
      </c>
      <c r="Q255" s="66">
        <v>1846259</v>
      </c>
      <c r="R255" s="67">
        <v>459353</v>
      </c>
      <c r="S255" s="95">
        <f t="shared" si="84"/>
        <v>24424.809523809523</v>
      </c>
      <c r="T255" s="96">
        <f t="shared" si="85"/>
        <v>2938.9188544152744</v>
      </c>
      <c r="U255" s="96">
        <f t="shared" si="86"/>
        <v>1245.9820742637644</v>
      </c>
      <c r="V255" s="96">
        <f t="shared" si="87"/>
        <v>2987.4741100323627</v>
      </c>
      <c r="W255" s="86">
        <f t="shared" si="88"/>
        <v>5047.8351648351645</v>
      </c>
      <c r="X255" s="99">
        <f t="shared" si="89"/>
        <v>1.1017838405036726E-3</v>
      </c>
      <c r="Y255" s="100">
        <f t="shared" si="90"/>
        <v>2.1983210912906611E-2</v>
      </c>
      <c r="Z255" s="100">
        <f t="shared" si="91"/>
        <v>4.0975865687303256E-2</v>
      </c>
      <c r="AA255" s="100">
        <f t="shared" si="92"/>
        <v>3.2423924449108077E-2</v>
      </c>
      <c r="AB255" s="101">
        <f t="shared" si="93"/>
        <v>4.7743966421825816E-3</v>
      </c>
      <c r="AC255" s="99">
        <f t="shared" si="94"/>
        <v>1.6616745883531619E-3</v>
      </c>
      <c r="AD255" s="100">
        <f t="shared" si="95"/>
        <v>2.4457857538139203E-2</v>
      </c>
      <c r="AE255" s="100">
        <f t="shared" si="96"/>
        <v>4.4321460252157552E-2</v>
      </c>
      <c r="AF255" s="100">
        <f t="shared" si="97"/>
        <v>3.5413226657437881E-2</v>
      </c>
      <c r="AG255" s="101">
        <f t="shared" si="98"/>
        <v>5.9377576164383952E-3</v>
      </c>
      <c r="AH255" s="95">
        <f t="shared" si="99"/>
        <v>26.910860440713535</v>
      </c>
      <c r="AI255" s="96">
        <f t="shared" si="100"/>
        <v>64.606873032528853</v>
      </c>
      <c r="AJ255" s="96">
        <f t="shared" si="101"/>
        <v>51.055194123819518</v>
      </c>
      <c r="AK255" s="96">
        <f t="shared" si="102"/>
        <v>96.865634837355714</v>
      </c>
      <c r="AL255" s="86">
        <f t="shared" si="103"/>
        <v>24.100367261280169</v>
      </c>
      <c r="AM255" s="95">
        <f t="shared" si="111"/>
        <v>27.000084393995198</v>
      </c>
      <c r="AN255" s="96">
        <f t="shared" si="104"/>
        <v>64.821079510015082</v>
      </c>
      <c r="AO255" s="96">
        <f t="shared" si="105"/>
        <v>51.224469508578238</v>
      </c>
      <c r="AP255" s="96">
        <f t="shared" si="106"/>
        <v>97.18679643292667</v>
      </c>
      <c r="AQ255" s="86">
        <f t="shared" si="107"/>
        <v>24.180272920459249</v>
      </c>
    </row>
    <row r="256" spans="1:43">
      <c r="A256" s="129" t="str">
        <f t="shared" si="108"/>
        <v>2011_2</v>
      </c>
      <c r="B256" s="57">
        <v>2011</v>
      </c>
      <c r="C256" s="57">
        <v>2</v>
      </c>
      <c r="D256" s="81" t="str">
        <f t="shared" si="109"/>
        <v>MYA_Personal</v>
      </c>
      <c r="E256" s="68" t="s">
        <v>15</v>
      </c>
      <c r="F256" s="69" t="s">
        <v>13</v>
      </c>
      <c r="G256" s="84">
        <f t="shared" si="110"/>
        <v>18308</v>
      </c>
      <c r="H256" s="70">
        <v>4577</v>
      </c>
      <c r="I256" s="65">
        <v>89</v>
      </c>
      <c r="J256" s="66">
        <v>564</v>
      </c>
      <c r="K256" s="66">
        <v>1344</v>
      </c>
      <c r="L256" s="66">
        <v>1752</v>
      </c>
      <c r="M256" s="67">
        <v>92</v>
      </c>
      <c r="N256" s="65">
        <v>824196</v>
      </c>
      <c r="O256" s="66">
        <v>2029485</v>
      </c>
      <c r="P256" s="66">
        <v>1244929</v>
      </c>
      <c r="Q256" s="66">
        <v>5612036</v>
      </c>
      <c r="R256" s="67">
        <v>412501</v>
      </c>
      <c r="S256" s="95">
        <f t="shared" si="84"/>
        <v>9260.6292134831456</v>
      </c>
      <c r="T256" s="96">
        <f t="shared" si="85"/>
        <v>3598.377659574468</v>
      </c>
      <c r="U256" s="96">
        <f t="shared" si="86"/>
        <v>926.28645833333337</v>
      </c>
      <c r="V256" s="96">
        <f t="shared" si="87"/>
        <v>3203.216894977169</v>
      </c>
      <c r="W256" s="86">
        <f t="shared" si="88"/>
        <v>4483.70652173913</v>
      </c>
      <c r="X256" s="99">
        <f t="shared" si="89"/>
        <v>4.8612628359187239E-3</v>
      </c>
      <c r="Y256" s="100">
        <f t="shared" si="90"/>
        <v>3.0806204937732139E-2</v>
      </c>
      <c r="Z256" s="100">
        <f t="shared" si="91"/>
        <v>7.3410530915446803E-2</v>
      </c>
      <c r="AA256" s="100">
        <f t="shared" si="92"/>
        <v>9.5695870657636004E-2</v>
      </c>
      <c r="AB256" s="101">
        <f t="shared" si="93"/>
        <v>5.0251256281407036E-3</v>
      </c>
      <c r="AC256" s="99">
        <f t="shared" si="94"/>
        <v>6.0589732800005259E-3</v>
      </c>
      <c r="AD256" s="100">
        <f t="shared" si="95"/>
        <v>3.3781704438862172E-2</v>
      </c>
      <c r="AE256" s="100">
        <f t="shared" si="96"/>
        <v>7.7901688891991408E-2</v>
      </c>
      <c r="AF256" s="100">
        <f t="shared" si="97"/>
        <v>0.10076156900912638</v>
      </c>
      <c r="AG256" s="101">
        <f t="shared" si="98"/>
        <v>6.2427546416667368E-3</v>
      </c>
      <c r="AH256" s="95">
        <f t="shared" si="99"/>
        <v>45.018352632728863</v>
      </c>
      <c r="AI256" s="96">
        <f t="shared" si="100"/>
        <v>110.85235962420799</v>
      </c>
      <c r="AJ256" s="96">
        <f t="shared" si="101"/>
        <v>67.999180686038883</v>
      </c>
      <c r="AK256" s="96">
        <f t="shared" si="102"/>
        <v>306.5346296700896</v>
      </c>
      <c r="AL256" s="86">
        <f t="shared" si="103"/>
        <v>22.531188551452917</v>
      </c>
      <c r="AM256" s="95">
        <f t="shared" si="111"/>
        <v>45.167612646208148</v>
      </c>
      <c r="AN256" s="96">
        <f t="shared" si="104"/>
        <v>111.21989472320872</v>
      </c>
      <c r="AO256" s="96">
        <f t="shared" si="105"/>
        <v>68.224634485039061</v>
      </c>
      <c r="AP256" s="96">
        <f t="shared" si="106"/>
        <v>307.55095657413455</v>
      </c>
      <c r="AQ256" s="86">
        <f t="shared" si="107"/>
        <v>22.605891540572276</v>
      </c>
    </row>
    <row r="257" spans="1:43">
      <c r="A257" s="129" t="str">
        <f t="shared" si="108"/>
        <v>2011_2</v>
      </c>
      <c r="B257" s="57">
        <v>2011</v>
      </c>
      <c r="C257" s="57">
        <v>2</v>
      </c>
      <c r="D257" s="81" t="str">
        <f t="shared" si="109"/>
        <v>SMA_Personal</v>
      </c>
      <c r="E257" s="68" t="s">
        <v>16</v>
      </c>
      <c r="F257" s="69" t="s">
        <v>13</v>
      </c>
      <c r="G257" s="84">
        <f t="shared" si="110"/>
        <v>72020</v>
      </c>
      <c r="H257" s="70">
        <v>18005</v>
      </c>
      <c r="I257" s="65">
        <v>103</v>
      </c>
      <c r="J257" s="66">
        <v>1637</v>
      </c>
      <c r="K257" s="66">
        <v>5234</v>
      </c>
      <c r="L257" s="66">
        <v>2452</v>
      </c>
      <c r="M257" s="67">
        <v>362</v>
      </c>
      <c r="N257" s="65">
        <v>1637912</v>
      </c>
      <c r="O257" s="66">
        <v>6715592</v>
      </c>
      <c r="P257" s="66">
        <v>4251759</v>
      </c>
      <c r="Q257" s="66">
        <v>7852612</v>
      </c>
      <c r="R257" s="67">
        <v>1693062</v>
      </c>
      <c r="S257" s="95">
        <f t="shared" si="84"/>
        <v>15902.058252427185</v>
      </c>
      <c r="T257" s="96">
        <f t="shared" si="85"/>
        <v>4102.3775198533904</v>
      </c>
      <c r="U257" s="96">
        <f t="shared" si="86"/>
        <v>812.33454337027126</v>
      </c>
      <c r="V257" s="96">
        <f t="shared" si="87"/>
        <v>3202.5334420880913</v>
      </c>
      <c r="W257" s="86">
        <f t="shared" si="88"/>
        <v>4676.9668508287295</v>
      </c>
      <c r="X257" s="99">
        <f t="shared" si="89"/>
        <v>1.4301582893640656E-3</v>
      </c>
      <c r="Y257" s="100">
        <f t="shared" si="90"/>
        <v>2.2729797278533741E-2</v>
      </c>
      <c r="Z257" s="100">
        <f t="shared" si="91"/>
        <v>7.2674257150791441E-2</v>
      </c>
      <c r="AA257" s="100">
        <f t="shared" si="92"/>
        <v>3.4046098306026104E-2</v>
      </c>
      <c r="AB257" s="101">
        <f t="shared" si="93"/>
        <v>5.0263815606775893E-3</v>
      </c>
      <c r="AC257" s="99">
        <f t="shared" si="94"/>
        <v>1.7582616200933255E-3</v>
      </c>
      <c r="AD257" s="100">
        <f t="shared" si="95"/>
        <v>2.4023797862411055E-2</v>
      </c>
      <c r="AE257" s="100">
        <f t="shared" si="96"/>
        <v>7.4928163262475075E-2</v>
      </c>
      <c r="AF257" s="100">
        <f t="shared" si="97"/>
        <v>3.5620593130597997E-2</v>
      </c>
      <c r="AG257" s="101">
        <f t="shared" si="98"/>
        <v>5.640373786229072E-3</v>
      </c>
      <c r="AH257" s="95">
        <f t="shared" si="99"/>
        <v>22.742460427658983</v>
      </c>
      <c r="AI257" s="96">
        <f t="shared" si="100"/>
        <v>93.246209386281592</v>
      </c>
      <c r="AJ257" s="96">
        <f t="shared" si="101"/>
        <v>59.035809497361846</v>
      </c>
      <c r="AK257" s="96">
        <f t="shared" si="102"/>
        <v>109.03376839766732</v>
      </c>
      <c r="AL257" s="86">
        <f t="shared" si="103"/>
        <v>23.50821993890586</v>
      </c>
      <c r="AM257" s="95">
        <f t="shared" si="111"/>
        <v>22.817863896499304</v>
      </c>
      <c r="AN257" s="96">
        <f t="shared" si="104"/>
        <v>93.555370642879197</v>
      </c>
      <c r="AO257" s="96">
        <f t="shared" si="105"/>
        <v>59.231544907611635</v>
      </c>
      <c r="AP257" s="96">
        <f t="shared" si="106"/>
        <v>109.39527389018286</v>
      </c>
      <c r="AQ257" s="86">
        <f t="shared" si="107"/>
        <v>23.586162311732807</v>
      </c>
    </row>
    <row r="258" spans="1:43">
      <c r="A258" s="129" t="str">
        <f t="shared" si="108"/>
        <v>2011_2</v>
      </c>
      <c r="B258" s="57">
        <v>2011</v>
      </c>
      <c r="C258" s="57">
        <v>2</v>
      </c>
      <c r="D258" s="81" t="str">
        <f t="shared" si="109"/>
        <v>MSL_Personal</v>
      </c>
      <c r="E258" s="68" t="s">
        <v>17</v>
      </c>
      <c r="F258" s="69" t="s">
        <v>13</v>
      </c>
      <c r="G258" s="84">
        <f t="shared" si="110"/>
        <v>60320</v>
      </c>
      <c r="H258" s="70">
        <v>15080</v>
      </c>
      <c r="I258" s="65">
        <v>167</v>
      </c>
      <c r="J258" s="66">
        <v>1253</v>
      </c>
      <c r="K258" s="66">
        <v>4004</v>
      </c>
      <c r="L258" s="66">
        <v>1724</v>
      </c>
      <c r="M258" s="67">
        <v>357</v>
      </c>
      <c r="N258" s="65">
        <v>3229929</v>
      </c>
      <c r="O258" s="66">
        <v>3888656</v>
      </c>
      <c r="P258" s="66">
        <v>6825622</v>
      </c>
      <c r="Q258" s="66">
        <v>6024779</v>
      </c>
      <c r="R258" s="67">
        <v>916568</v>
      </c>
      <c r="S258" s="95">
        <f t="shared" si="84"/>
        <v>19340.892215568863</v>
      </c>
      <c r="T258" s="96">
        <f t="shared" si="85"/>
        <v>3103.4764565043893</v>
      </c>
      <c r="U258" s="96">
        <f t="shared" si="86"/>
        <v>1704.7007992007991</v>
      </c>
      <c r="V258" s="96">
        <f t="shared" si="87"/>
        <v>3494.6513921113688</v>
      </c>
      <c r="W258" s="86">
        <f t="shared" si="88"/>
        <v>2567.4173669467787</v>
      </c>
      <c r="X258" s="99">
        <f t="shared" si="89"/>
        <v>2.7685676392572942E-3</v>
      </c>
      <c r="Y258" s="100">
        <f t="shared" si="90"/>
        <v>2.0772546419098144E-2</v>
      </c>
      <c r="Z258" s="100">
        <f t="shared" si="91"/>
        <v>6.637931034482758E-2</v>
      </c>
      <c r="AA258" s="100">
        <f t="shared" si="92"/>
        <v>2.8580901856763926E-2</v>
      </c>
      <c r="AB258" s="101">
        <f t="shared" si="93"/>
        <v>5.9184350132625999E-3</v>
      </c>
      <c r="AC258" s="99">
        <f t="shared" si="94"/>
        <v>3.2670511571561947E-3</v>
      </c>
      <c r="AD258" s="100">
        <f t="shared" si="95"/>
        <v>2.2125590401379919E-2</v>
      </c>
      <c r="AE258" s="100">
        <f t="shared" si="96"/>
        <v>6.8741021909734232E-2</v>
      </c>
      <c r="AF258" s="100">
        <f t="shared" si="97"/>
        <v>3.0161664039836156E-2</v>
      </c>
      <c r="AG258" s="101">
        <f t="shared" si="98"/>
        <v>6.6461137859927981E-3</v>
      </c>
      <c r="AH258" s="95">
        <f t="shared" si="99"/>
        <v>53.546568302387271</v>
      </c>
      <c r="AI258" s="96">
        <f t="shared" si="100"/>
        <v>64.467108753315657</v>
      </c>
      <c r="AJ258" s="96">
        <f t="shared" si="101"/>
        <v>113.15686339522546</v>
      </c>
      <c r="AK258" s="96">
        <f t="shared" si="102"/>
        <v>99.880288461538456</v>
      </c>
      <c r="AL258" s="86">
        <f t="shared" si="103"/>
        <v>15.195092838196286</v>
      </c>
      <c r="AM258" s="95">
        <f t="shared" si="111"/>
        <v>53.724103930396311</v>
      </c>
      <c r="AN258" s="96">
        <f t="shared" si="104"/>
        <v>64.680851837163971</v>
      </c>
      <c r="AO258" s="96">
        <f t="shared" si="105"/>
        <v>113.53203916172754</v>
      </c>
      <c r="AP258" s="96">
        <f t="shared" si="106"/>
        <v>100.2114452527189</v>
      </c>
      <c r="AQ258" s="86">
        <f t="shared" si="107"/>
        <v>15.245472730600419</v>
      </c>
    </row>
    <row r="259" spans="1:43">
      <c r="A259" s="129" t="str">
        <f t="shared" si="108"/>
        <v>2011_2</v>
      </c>
      <c r="B259" s="57">
        <v>2011</v>
      </c>
      <c r="C259" s="57">
        <v>2</v>
      </c>
      <c r="D259" s="81" t="str">
        <f t="shared" si="109"/>
        <v>LYL_Personal</v>
      </c>
      <c r="E259" s="68" t="s">
        <v>18</v>
      </c>
      <c r="F259" s="69" t="s">
        <v>13</v>
      </c>
      <c r="G259" s="84">
        <f t="shared" si="110"/>
        <v>13772</v>
      </c>
      <c r="H259" s="70">
        <v>3443</v>
      </c>
      <c r="I259" s="65">
        <v>69</v>
      </c>
      <c r="J259" s="66">
        <v>305</v>
      </c>
      <c r="K259" s="66">
        <v>543</v>
      </c>
      <c r="L259" s="66">
        <v>402</v>
      </c>
      <c r="M259" s="67">
        <v>116</v>
      </c>
      <c r="N259" s="65">
        <v>1307918</v>
      </c>
      <c r="O259" s="66">
        <v>959826</v>
      </c>
      <c r="P259" s="66">
        <v>636940</v>
      </c>
      <c r="Q259" s="66">
        <v>1191321</v>
      </c>
      <c r="R259" s="67">
        <v>562672</v>
      </c>
      <c r="S259" s="95">
        <f t="shared" si="84"/>
        <v>18955.333333333332</v>
      </c>
      <c r="T259" s="96">
        <f t="shared" si="85"/>
        <v>3146.9704918032785</v>
      </c>
      <c r="U259" s="96">
        <f t="shared" si="86"/>
        <v>1173.0018416206262</v>
      </c>
      <c r="V259" s="96">
        <f t="shared" si="87"/>
        <v>2963.4850746268658</v>
      </c>
      <c r="W259" s="86">
        <f t="shared" si="88"/>
        <v>4850.6206896551721</v>
      </c>
      <c r="X259" s="99">
        <f t="shared" si="89"/>
        <v>5.0101655532965436E-3</v>
      </c>
      <c r="Y259" s="100">
        <f t="shared" si="90"/>
        <v>2.2146383967470231E-2</v>
      </c>
      <c r="Z259" s="100">
        <f t="shared" si="91"/>
        <v>3.9427824571594543E-2</v>
      </c>
      <c r="AA259" s="100">
        <f t="shared" si="92"/>
        <v>2.9189660180075516E-2</v>
      </c>
      <c r="AB259" s="101">
        <f t="shared" si="93"/>
        <v>8.4228870171362182E-3</v>
      </c>
      <c r="AC259" s="99">
        <f t="shared" si="94"/>
        <v>6.411987239394068E-3</v>
      </c>
      <c r="AD259" s="100">
        <f t="shared" si="95"/>
        <v>2.5068152111797779E-2</v>
      </c>
      <c r="AE259" s="100">
        <f t="shared" si="96"/>
        <v>4.3291706287555146E-2</v>
      </c>
      <c r="AF259" s="100">
        <f t="shared" si="97"/>
        <v>3.2531911705306754E-2</v>
      </c>
      <c r="AG259" s="101">
        <f t="shared" si="98"/>
        <v>1.0237362684838866E-2</v>
      </c>
      <c r="AH259" s="95">
        <f t="shared" si="99"/>
        <v>94.969358117920422</v>
      </c>
      <c r="AI259" s="96">
        <f t="shared" si="100"/>
        <v>69.69401684577403</v>
      </c>
      <c r="AJ259" s="96">
        <f t="shared" si="101"/>
        <v>46.248910833575373</v>
      </c>
      <c r="AK259" s="96">
        <f t="shared" si="102"/>
        <v>86.503122277083932</v>
      </c>
      <c r="AL259" s="86">
        <f t="shared" si="103"/>
        <v>40.856230031948883</v>
      </c>
      <c r="AM259" s="95">
        <f t="shared" si="111"/>
        <v>95.284232537880754</v>
      </c>
      <c r="AN259" s="96">
        <f t="shared" si="104"/>
        <v>69.925089936757445</v>
      </c>
      <c r="AO259" s="96">
        <f t="shared" si="105"/>
        <v>46.402250808290553</v>
      </c>
      <c r="AP259" s="96">
        <f t="shared" si="106"/>
        <v>86.789926578929737</v>
      </c>
      <c r="AQ259" s="86">
        <f t="shared" si="107"/>
        <v>40.991690373979438</v>
      </c>
    </row>
    <row r="260" spans="1:43">
      <c r="A260" s="129" t="str">
        <f t="shared" si="108"/>
        <v>2011_2</v>
      </c>
      <c r="B260" s="57">
        <v>2011</v>
      </c>
      <c r="C260" s="57">
        <v>2</v>
      </c>
      <c r="D260" s="81" t="str">
        <f t="shared" si="109"/>
        <v>LSA_Personal</v>
      </c>
      <c r="E260" s="68" t="s">
        <v>19</v>
      </c>
      <c r="F260" s="69" t="s">
        <v>13</v>
      </c>
      <c r="G260" s="84">
        <f t="shared" si="110"/>
        <v>91140</v>
      </c>
      <c r="H260" s="70">
        <v>22785</v>
      </c>
      <c r="I260" s="65">
        <v>355</v>
      </c>
      <c r="J260" s="66">
        <v>2638</v>
      </c>
      <c r="K260" s="66">
        <v>1893</v>
      </c>
      <c r="L260" s="66">
        <v>4252</v>
      </c>
      <c r="M260" s="67">
        <v>731</v>
      </c>
      <c r="N260" s="65">
        <v>9170764</v>
      </c>
      <c r="O260" s="66">
        <v>7172428</v>
      </c>
      <c r="P260" s="66">
        <v>1517093</v>
      </c>
      <c r="Q260" s="66">
        <v>11304994</v>
      </c>
      <c r="R260" s="67">
        <v>5507333</v>
      </c>
      <c r="S260" s="95">
        <f t="shared" si="84"/>
        <v>25833.138028169014</v>
      </c>
      <c r="T260" s="96">
        <f t="shared" si="85"/>
        <v>2718.888551933283</v>
      </c>
      <c r="U260" s="96">
        <f t="shared" si="86"/>
        <v>801.42260961436875</v>
      </c>
      <c r="V260" s="96">
        <f t="shared" si="87"/>
        <v>2658.7474129821262</v>
      </c>
      <c r="W260" s="86">
        <f t="shared" si="88"/>
        <v>7533.9712722298218</v>
      </c>
      <c r="X260" s="99">
        <f t="shared" si="89"/>
        <v>3.8951064296686416E-3</v>
      </c>
      <c r="Y260" s="100">
        <f t="shared" si="90"/>
        <v>2.8944481018213737E-2</v>
      </c>
      <c r="Z260" s="100">
        <f t="shared" si="91"/>
        <v>2.0770243581303489E-2</v>
      </c>
      <c r="AA260" s="100">
        <f t="shared" si="92"/>
        <v>4.6653500109721309E-2</v>
      </c>
      <c r="AB260" s="101">
        <f t="shared" si="93"/>
        <v>8.0206276058810613E-3</v>
      </c>
      <c r="AC260" s="99">
        <f t="shared" si="94"/>
        <v>4.3758501390654125E-3</v>
      </c>
      <c r="AD260" s="100">
        <f t="shared" si="95"/>
        <v>3.0238397732193629E-2</v>
      </c>
      <c r="AE260" s="100">
        <f t="shared" si="96"/>
        <v>2.1870932273547052E-2</v>
      </c>
      <c r="AF260" s="100">
        <f t="shared" si="97"/>
        <v>4.8281179681609769E-2</v>
      </c>
      <c r="AG260" s="101">
        <f t="shared" si="98"/>
        <v>8.7090530381364623E-3</v>
      </c>
      <c r="AH260" s="95">
        <f t="shared" si="99"/>
        <v>100.62282203203863</v>
      </c>
      <c r="AI260" s="96">
        <f t="shared" si="100"/>
        <v>78.696818082071545</v>
      </c>
      <c r="AJ260" s="96">
        <f t="shared" si="101"/>
        <v>16.645742813254333</v>
      </c>
      <c r="AK260" s="96">
        <f t="shared" si="102"/>
        <v>124.03987272328285</v>
      </c>
      <c r="AL260" s="86">
        <f t="shared" si="103"/>
        <v>60.427177967961377</v>
      </c>
      <c r="AM260" s="95">
        <f t="shared" si="111"/>
        <v>100.95644072073998</v>
      </c>
      <c r="AN260" s="96">
        <f t="shared" si="104"/>
        <v>78.957740293586838</v>
      </c>
      <c r="AO260" s="96">
        <f t="shared" si="105"/>
        <v>16.700932389313426</v>
      </c>
      <c r="AP260" s="96">
        <f t="shared" si="106"/>
        <v>124.45113150979799</v>
      </c>
      <c r="AQ260" s="86">
        <f t="shared" si="107"/>
        <v>60.627526511845147</v>
      </c>
    </row>
    <row r="261" spans="1:43">
      <c r="A261" s="129" t="str">
        <f t="shared" si="108"/>
        <v>2011_2</v>
      </c>
      <c r="B261" s="57">
        <v>2011</v>
      </c>
      <c r="C261" s="57">
        <v>2</v>
      </c>
      <c r="D261" s="81" t="str">
        <f t="shared" si="109"/>
        <v>LMA_Personal</v>
      </c>
      <c r="E261" s="68" t="s">
        <v>20</v>
      </c>
      <c r="F261" s="69" t="s">
        <v>13</v>
      </c>
      <c r="G261" s="84">
        <f t="shared" si="110"/>
        <v>110380</v>
      </c>
      <c r="H261" s="70">
        <v>27595</v>
      </c>
      <c r="I261" s="65">
        <v>828</v>
      </c>
      <c r="J261" s="66">
        <v>2583</v>
      </c>
      <c r="K261" s="66">
        <v>4148</v>
      </c>
      <c r="L261" s="66">
        <v>5489</v>
      </c>
      <c r="M261" s="67">
        <v>2277</v>
      </c>
      <c r="N261" s="65">
        <v>11442260</v>
      </c>
      <c r="O261" s="66">
        <v>6815289</v>
      </c>
      <c r="P261" s="66">
        <v>3530103</v>
      </c>
      <c r="Q261" s="66">
        <v>16742621</v>
      </c>
      <c r="R261" s="67">
        <v>10284292</v>
      </c>
      <c r="S261" s="95">
        <f t="shared" si="84"/>
        <v>13819.154589371981</v>
      </c>
      <c r="T261" s="96">
        <f t="shared" si="85"/>
        <v>2638.5168408826944</v>
      </c>
      <c r="U261" s="96">
        <f t="shared" si="86"/>
        <v>851.03736740597878</v>
      </c>
      <c r="V261" s="96">
        <f t="shared" si="87"/>
        <v>3050.2133357624339</v>
      </c>
      <c r="W261" s="86">
        <f t="shared" si="88"/>
        <v>4516.5972771190163</v>
      </c>
      <c r="X261" s="99">
        <f t="shared" si="89"/>
        <v>7.5013589418372892E-3</v>
      </c>
      <c r="Y261" s="100">
        <f t="shared" si="90"/>
        <v>2.340097843812285E-2</v>
      </c>
      <c r="Z261" s="100">
        <f t="shared" si="91"/>
        <v>3.757927160717521E-2</v>
      </c>
      <c r="AA261" s="100">
        <f t="shared" si="92"/>
        <v>4.9728211632542124E-2</v>
      </c>
      <c r="AB261" s="101">
        <f t="shared" si="93"/>
        <v>2.0628737090052546E-2</v>
      </c>
      <c r="AC261" s="99">
        <f t="shared" si="94"/>
        <v>8.1064847282974854E-3</v>
      </c>
      <c r="AD261" s="100">
        <f t="shared" si="95"/>
        <v>2.4461173743487052E-2</v>
      </c>
      <c r="AE261" s="100">
        <f t="shared" si="96"/>
        <v>3.8912999977187251E-2</v>
      </c>
      <c r="AF261" s="100">
        <f t="shared" si="97"/>
        <v>5.1252741947910269E-2</v>
      </c>
      <c r="AG261" s="101">
        <f t="shared" si="98"/>
        <v>2.1625566229645919E-2</v>
      </c>
      <c r="AH261" s="95">
        <f t="shared" si="99"/>
        <v>103.66243884761732</v>
      </c>
      <c r="AI261" s="96">
        <f t="shared" si="100"/>
        <v>61.743875702119951</v>
      </c>
      <c r="AJ261" s="96">
        <f t="shared" si="101"/>
        <v>31.981364377604638</v>
      </c>
      <c r="AK261" s="96">
        <f t="shared" si="102"/>
        <v>151.6816542851966</v>
      </c>
      <c r="AL261" s="86">
        <f t="shared" si="103"/>
        <v>93.171697771335388</v>
      </c>
      <c r="AM261" s="95">
        <f t="shared" si="111"/>
        <v>104.00613549831267</v>
      </c>
      <c r="AN261" s="96">
        <f t="shared" si="104"/>
        <v>61.948589806048794</v>
      </c>
      <c r="AO261" s="96">
        <f t="shared" si="105"/>
        <v>32.087399774257889</v>
      </c>
      <c r="AP261" s="96">
        <f t="shared" si="106"/>
        <v>152.18456042100908</v>
      </c>
      <c r="AQ261" s="86">
        <f t="shared" si="107"/>
        <v>93.480611981917306</v>
      </c>
    </row>
    <row r="262" spans="1:43">
      <c r="A262" s="129" t="str">
        <f t="shared" si="108"/>
        <v>2011_2</v>
      </c>
      <c r="B262" s="57">
        <v>2011</v>
      </c>
      <c r="C262" s="57">
        <v>2</v>
      </c>
      <c r="D262" s="81" t="str">
        <f t="shared" si="109"/>
        <v>SYL_Personal</v>
      </c>
      <c r="E262" s="68" t="s">
        <v>21</v>
      </c>
      <c r="F262" s="69" t="s">
        <v>13</v>
      </c>
      <c r="G262" s="84">
        <f t="shared" si="110"/>
        <v>10996</v>
      </c>
      <c r="H262" s="70">
        <v>2749</v>
      </c>
      <c r="I262" s="65">
        <v>107</v>
      </c>
      <c r="J262" s="66">
        <v>256</v>
      </c>
      <c r="K262" s="66">
        <v>373</v>
      </c>
      <c r="L262" s="66">
        <v>297</v>
      </c>
      <c r="M262" s="67">
        <v>106</v>
      </c>
      <c r="N262" s="65">
        <v>1225730</v>
      </c>
      <c r="O262" s="66">
        <v>751344</v>
      </c>
      <c r="P262" s="66">
        <v>266012</v>
      </c>
      <c r="Q262" s="66">
        <v>896304</v>
      </c>
      <c r="R262" s="67">
        <v>327375</v>
      </c>
      <c r="S262" s="95">
        <f t="shared" si="84"/>
        <v>11455.420560747663</v>
      </c>
      <c r="T262" s="96">
        <f t="shared" si="85"/>
        <v>2934.9375</v>
      </c>
      <c r="U262" s="96">
        <f t="shared" si="86"/>
        <v>713.16890080428959</v>
      </c>
      <c r="V262" s="96">
        <f t="shared" si="87"/>
        <v>3017.8585858585857</v>
      </c>
      <c r="W262" s="86">
        <f t="shared" si="88"/>
        <v>3088.4433962264152</v>
      </c>
      <c r="X262" s="99">
        <f t="shared" si="89"/>
        <v>9.7308112040742096E-3</v>
      </c>
      <c r="Y262" s="100">
        <f t="shared" si="90"/>
        <v>2.3281193161149509E-2</v>
      </c>
      <c r="Z262" s="100">
        <f t="shared" si="91"/>
        <v>3.3921425973081121E-2</v>
      </c>
      <c r="AA262" s="100">
        <f t="shared" si="92"/>
        <v>2.700982175336486E-2</v>
      </c>
      <c r="AB262" s="101">
        <f t="shared" si="93"/>
        <v>9.6398690432884689E-3</v>
      </c>
      <c r="AC262" s="99">
        <f t="shared" si="94"/>
        <v>1.1911982189871181E-2</v>
      </c>
      <c r="AD262" s="100">
        <f t="shared" si="95"/>
        <v>2.6631819110393719E-2</v>
      </c>
      <c r="AE262" s="100">
        <f t="shared" si="96"/>
        <v>3.7943794250267712E-2</v>
      </c>
      <c r="AF262" s="100">
        <f t="shared" si="97"/>
        <v>3.0611904147712064E-2</v>
      </c>
      <c r="AG262" s="101">
        <f t="shared" si="98"/>
        <v>1.1810923398764933E-2</v>
      </c>
      <c r="AH262" s="95">
        <f t="shared" si="99"/>
        <v>111.47053473990542</v>
      </c>
      <c r="AI262" s="96">
        <f t="shared" si="100"/>
        <v>68.328846853401231</v>
      </c>
      <c r="AJ262" s="96">
        <f t="shared" si="101"/>
        <v>24.191706074936342</v>
      </c>
      <c r="AK262" s="96">
        <f t="shared" si="102"/>
        <v>81.51182248090214</v>
      </c>
      <c r="AL262" s="86">
        <f t="shared" si="103"/>
        <v>29.772189887231722</v>
      </c>
      <c r="AM262" s="95">
        <f t="shared" si="111"/>
        <v>111.84011942136988</v>
      </c>
      <c r="AN262" s="96">
        <f t="shared" si="104"/>
        <v>68.555393672774358</v>
      </c>
      <c r="AO262" s="96">
        <f t="shared" si="105"/>
        <v>24.271914571330917</v>
      </c>
      <c r="AP262" s="96">
        <f t="shared" si="106"/>
        <v>81.782077943634818</v>
      </c>
      <c r="AQ262" s="86">
        <f t="shared" si="107"/>
        <v>29.870900684140036</v>
      </c>
    </row>
    <row r="263" spans="1:43">
      <c r="A263" s="129" t="str">
        <f t="shared" si="108"/>
        <v>2011_2</v>
      </c>
      <c r="B263" s="57">
        <v>2011</v>
      </c>
      <c r="C263" s="57">
        <v>2</v>
      </c>
      <c r="D263" s="81" t="str">
        <f t="shared" si="109"/>
        <v>MYL_Personal</v>
      </c>
      <c r="E263" s="68" t="s">
        <v>22</v>
      </c>
      <c r="F263" s="69" t="s">
        <v>13</v>
      </c>
      <c r="G263" s="84">
        <f t="shared" si="110"/>
        <v>11136</v>
      </c>
      <c r="H263" s="70">
        <v>2784</v>
      </c>
      <c r="I263" s="65">
        <v>94</v>
      </c>
      <c r="J263" s="66">
        <v>286</v>
      </c>
      <c r="K263" s="66">
        <v>506</v>
      </c>
      <c r="L263" s="66">
        <v>347</v>
      </c>
      <c r="M263" s="67">
        <v>90</v>
      </c>
      <c r="N263" s="65">
        <v>1267148</v>
      </c>
      <c r="O263" s="66">
        <v>889738</v>
      </c>
      <c r="P263" s="66">
        <v>305102</v>
      </c>
      <c r="Q263" s="66">
        <v>1138442</v>
      </c>
      <c r="R263" s="67">
        <v>349589</v>
      </c>
      <c r="S263" s="95">
        <f t="shared" si="84"/>
        <v>13480.297872340425</v>
      </c>
      <c r="T263" s="96">
        <f t="shared" si="85"/>
        <v>3110.9720279720282</v>
      </c>
      <c r="U263" s="96">
        <f t="shared" si="86"/>
        <v>602.96837944664037</v>
      </c>
      <c r="V263" s="96">
        <f t="shared" si="87"/>
        <v>3280.8126801152739</v>
      </c>
      <c r="W263" s="86">
        <f t="shared" si="88"/>
        <v>3884.3222222222221</v>
      </c>
      <c r="X263" s="99">
        <f t="shared" si="89"/>
        <v>8.4410919540229886E-3</v>
      </c>
      <c r="Y263" s="100">
        <f t="shared" si="90"/>
        <v>2.5682471264367818E-2</v>
      </c>
      <c r="Z263" s="100">
        <f t="shared" si="91"/>
        <v>4.5438218390804599E-2</v>
      </c>
      <c r="AA263" s="100">
        <f t="shared" si="92"/>
        <v>3.1160201149425287E-2</v>
      </c>
      <c r="AB263" s="101">
        <f t="shared" si="93"/>
        <v>8.0818965517241385E-3</v>
      </c>
      <c r="AC263" s="99">
        <f t="shared" si="94"/>
        <v>1.0461085053396279E-2</v>
      </c>
      <c r="AD263" s="100">
        <f t="shared" si="95"/>
        <v>2.9175160721718472E-2</v>
      </c>
      <c r="AE263" s="100">
        <f t="shared" si="96"/>
        <v>5.003658908119122E-2</v>
      </c>
      <c r="AF263" s="100">
        <f t="shared" si="97"/>
        <v>3.4996544077936328E-2</v>
      </c>
      <c r="AG263" s="101">
        <f t="shared" si="98"/>
        <v>1.0058801833759675E-2</v>
      </c>
      <c r="AH263" s="95">
        <f t="shared" si="99"/>
        <v>113.78843390804597</v>
      </c>
      <c r="AI263" s="96">
        <f t="shared" si="100"/>
        <v>79.897449712643677</v>
      </c>
      <c r="AJ263" s="96">
        <f t="shared" si="101"/>
        <v>27.397808908045977</v>
      </c>
      <c r="AK263" s="96">
        <f t="shared" si="102"/>
        <v>102.23078304597701</v>
      </c>
      <c r="AL263" s="86">
        <f t="shared" si="103"/>
        <v>31.392690373563219</v>
      </c>
      <c r="AM263" s="95">
        <f t="shared" si="111"/>
        <v>114.16570366994647</v>
      </c>
      <c r="AN263" s="96">
        <f t="shared" si="104"/>
        <v>80.16235266274407</v>
      </c>
      <c r="AO263" s="96">
        <f t="shared" si="105"/>
        <v>27.488647356984352</v>
      </c>
      <c r="AP263" s="96">
        <f t="shared" si="106"/>
        <v>102.569732988902</v>
      </c>
      <c r="AQ263" s="86">
        <f t="shared" si="107"/>
        <v>31.496773999779755</v>
      </c>
    </row>
    <row r="264" spans="1:43">
      <c r="A264" s="129" t="str">
        <f t="shared" si="108"/>
        <v>2011_2</v>
      </c>
      <c r="B264" s="57">
        <v>2011</v>
      </c>
      <c r="C264" s="57">
        <v>2</v>
      </c>
      <c r="D264" s="81" t="str">
        <f t="shared" si="109"/>
        <v>MYH_Personal</v>
      </c>
      <c r="E264" s="68" t="s">
        <v>23</v>
      </c>
      <c r="F264" s="69" t="s">
        <v>13</v>
      </c>
      <c r="G264" s="84">
        <f t="shared" si="110"/>
        <v>29984</v>
      </c>
      <c r="H264" s="70">
        <v>7496</v>
      </c>
      <c r="I264" s="65">
        <v>232</v>
      </c>
      <c r="J264" s="66">
        <v>758</v>
      </c>
      <c r="K264" s="66">
        <v>441</v>
      </c>
      <c r="L264" s="66">
        <v>848</v>
      </c>
      <c r="M264" s="67">
        <v>139</v>
      </c>
      <c r="N264" s="65">
        <v>4047338</v>
      </c>
      <c r="O264" s="66">
        <v>3636119</v>
      </c>
      <c r="P264" s="66">
        <v>480645</v>
      </c>
      <c r="Q264" s="66">
        <v>2852273</v>
      </c>
      <c r="R264" s="67">
        <v>663040</v>
      </c>
      <c r="S264" s="95">
        <f t="shared" si="84"/>
        <v>17445.422413793105</v>
      </c>
      <c r="T264" s="96">
        <f t="shared" si="85"/>
        <v>4796.9907651715039</v>
      </c>
      <c r="U264" s="96">
        <f t="shared" si="86"/>
        <v>1089.8979591836735</v>
      </c>
      <c r="V264" s="96">
        <f t="shared" si="87"/>
        <v>3363.5294811320755</v>
      </c>
      <c r="W264" s="86">
        <f t="shared" si="88"/>
        <v>4770.0719424460431</v>
      </c>
      <c r="X264" s="99">
        <f t="shared" si="89"/>
        <v>7.737459978655283E-3</v>
      </c>
      <c r="Y264" s="100">
        <f t="shared" si="90"/>
        <v>2.5280149413020276E-2</v>
      </c>
      <c r="Z264" s="100">
        <f t="shared" si="91"/>
        <v>1.4707844183564567E-2</v>
      </c>
      <c r="AA264" s="100">
        <f t="shared" si="92"/>
        <v>2.8281750266808965E-2</v>
      </c>
      <c r="AB264" s="101">
        <f t="shared" si="93"/>
        <v>4.6358057630736397E-3</v>
      </c>
      <c r="AC264" s="99">
        <f t="shared" si="94"/>
        <v>8.9164866845844772E-3</v>
      </c>
      <c r="AD264" s="100">
        <f t="shared" si="95"/>
        <v>2.7392377727273803E-2</v>
      </c>
      <c r="AE264" s="100">
        <f t="shared" si="96"/>
        <v>1.6327669413705712E-2</v>
      </c>
      <c r="AF264" s="100">
        <f t="shared" si="97"/>
        <v>3.0512415803477515E-2</v>
      </c>
      <c r="AG264" s="101">
        <f t="shared" si="98"/>
        <v>5.5498448313736591E-3</v>
      </c>
      <c r="AH264" s="95">
        <f t="shared" si="99"/>
        <v>134.98325773745998</v>
      </c>
      <c r="AI264" s="96">
        <f t="shared" si="100"/>
        <v>121.26864327641408</v>
      </c>
      <c r="AJ264" s="96">
        <f t="shared" si="101"/>
        <v>16.030049359658484</v>
      </c>
      <c r="AK264" s="96">
        <f t="shared" si="102"/>
        <v>95.126500800426896</v>
      </c>
      <c r="AL264" s="86">
        <f t="shared" si="103"/>
        <v>22.113127001067237</v>
      </c>
      <c r="AM264" s="95">
        <f t="shared" si="111"/>
        <v>135.43079972180891</v>
      </c>
      <c r="AN264" s="96">
        <f t="shared" si="104"/>
        <v>121.67071394918439</v>
      </c>
      <c r="AO264" s="96">
        <f t="shared" si="105"/>
        <v>16.083197581296361</v>
      </c>
      <c r="AP264" s="96">
        <f t="shared" si="106"/>
        <v>95.441896232764122</v>
      </c>
      <c r="AQ264" s="86">
        <f t="shared" si="107"/>
        <v>22.186443891651301</v>
      </c>
    </row>
    <row r="265" spans="1:43">
      <c r="A265" s="129" t="str">
        <f t="shared" si="108"/>
        <v>2011_2</v>
      </c>
      <c r="B265" s="57">
        <v>2011</v>
      </c>
      <c r="C265" s="57">
        <v>2</v>
      </c>
      <c r="D265" s="81" t="str">
        <f t="shared" si="109"/>
        <v>LML_Personal</v>
      </c>
      <c r="E265" s="68" t="s">
        <v>24</v>
      </c>
      <c r="F265" s="69" t="s">
        <v>13</v>
      </c>
      <c r="G265" s="84">
        <f t="shared" si="110"/>
        <v>84672</v>
      </c>
      <c r="H265" s="70">
        <v>21168</v>
      </c>
      <c r="I265" s="65">
        <v>172</v>
      </c>
      <c r="J265" s="66">
        <v>1759</v>
      </c>
      <c r="K265" s="66">
        <v>5754</v>
      </c>
      <c r="L265" s="66">
        <v>2439</v>
      </c>
      <c r="M265" s="67">
        <v>610</v>
      </c>
      <c r="N265" s="65">
        <v>2375556</v>
      </c>
      <c r="O265" s="66">
        <v>3420324</v>
      </c>
      <c r="P265" s="66">
        <v>4489461</v>
      </c>
      <c r="Q265" s="66">
        <v>4046032</v>
      </c>
      <c r="R265" s="67">
        <v>2576326</v>
      </c>
      <c r="S265" s="95">
        <f t="shared" si="84"/>
        <v>13811.372093023256</v>
      </c>
      <c r="T265" s="96">
        <f t="shared" si="85"/>
        <v>1944.4707220011371</v>
      </c>
      <c r="U265" s="96">
        <f t="shared" si="86"/>
        <v>780.23305526590195</v>
      </c>
      <c r="V265" s="96">
        <f t="shared" si="87"/>
        <v>1658.8897088970889</v>
      </c>
      <c r="W265" s="86">
        <f t="shared" si="88"/>
        <v>4223.4852459016392</v>
      </c>
      <c r="X265" s="99">
        <f t="shared" si="89"/>
        <v>2.0313681027966744E-3</v>
      </c>
      <c r="Y265" s="100">
        <f t="shared" si="90"/>
        <v>2.0774281934996221E-2</v>
      </c>
      <c r="Z265" s="100">
        <f t="shared" si="91"/>
        <v>6.7956349206349201E-2</v>
      </c>
      <c r="AA265" s="100">
        <f t="shared" si="92"/>
        <v>2.8805272108843538E-2</v>
      </c>
      <c r="AB265" s="101">
        <f t="shared" si="93"/>
        <v>7.2042705971277401E-3</v>
      </c>
      <c r="AC265" s="99">
        <f t="shared" si="94"/>
        <v>2.3918959138070576E-3</v>
      </c>
      <c r="AD265" s="100">
        <f t="shared" si="95"/>
        <v>2.191634589862862E-2</v>
      </c>
      <c r="AE265" s="100">
        <f t="shared" si="96"/>
        <v>6.9971553861860963E-2</v>
      </c>
      <c r="AF265" s="100">
        <f t="shared" si="97"/>
        <v>3.0144563758618331E-2</v>
      </c>
      <c r="AG265" s="101">
        <f t="shared" si="98"/>
        <v>7.8814612742182828E-3</v>
      </c>
      <c r="AH265" s="95">
        <f t="shared" si="99"/>
        <v>28.055980725623584</v>
      </c>
      <c r="AI265" s="96">
        <f t="shared" si="100"/>
        <v>40.394982993197281</v>
      </c>
      <c r="AJ265" s="96">
        <f t="shared" si="101"/>
        <v>53.021789965986393</v>
      </c>
      <c r="AK265" s="96">
        <f t="shared" si="102"/>
        <v>47.784769463340893</v>
      </c>
      <c r="AL265" s="86">
        <f t="shared" si="103"/>
        <v>30.427130574452004</v>
      </c>
      <c r="AM265" s="95">
        <f t="shared" si="111"/>
        <v>28.149001367570325</v>
      </c>
      <c r="AN265" s="96">
        <f t="shared" si="104"/>
        <v>40.528914053608339</v>
      </c>
      <c r="AO265" s="96">
        <f t="shared" si="105"/>
        <v>53.197585672008415</v>
      </c>
      <c r="AP265" s="96">
        <f t="shared" si="106"/>
        <v>47.943201634157774</v>
      </c>
      <c r="AQ265" s="86">
        <f t="shared" si="107"/>
        <v>30.528012851436458</v>
      </c>
    </row>
    <row r="266" spans="1:43">
      <c r="A266" s="129" t="str">
        <f t="shared" si="108"/>
        <v>2011_2</v>
      </c>
      <c r="B266" s="57">
        <v>2011</v>
      </c>
      <c r="C266" s="57">
        <v>2</v>
      </c>
      <c r="D266" s="81" t="str">
        <f t="shared" si="109"/>
        <v>MSA_Personal</v>
      </c>
      <c r="E266" s="68" t="s">
        <v>25</v>
      </c>
      <c r="F266" s="69" t="s">
        <v>13</v>
      </c>
      <c r="G266" s="84">
        <f t="shared" si="110"/>
        <v>90924</v>
      </c>
      <c r="H266" s="70">
        <v>22731</v>
      </c>
      <c r="I266" s="65">
        <v>341</v>
      </c>
      <c r="J266" s="66">
        <v>2366</v>
      </c>
      <c r="K266" s="66">
        <v>3437</v>
      </c>
      <c r="L266" s="66">
        <v>4944</v>
      </c>
      <c r="M266" s="67">
        <v>859</v>
      </c>
      <c r="N266" s="65">
        <v>6465782</v>
      </c>
      <c r="O266" s="66">
        <v>7473280</v>
      </c>
      <c r="P266" s="66">
        <v>3718662</v>
      </c>
      <c r="Q266" s="66">
        <v>15608079</v>
      </c>
      <c r="R266" s="67">
        <v>3061499</v>
      </c>
      <c r="S266" s="95">
        <f t="shared" si="84"/>
        <v>18961.237536656892</v>
      </c>
      <c r="T266" s="96">
        <f t="shared" si="85"/>
        <v>3158.6136939983094</v>
      </c>
      <c r="U266" s="96">
        <f t="shared" si="86"/>
        <v>1081.9499563572883</v>
      </c>
      <c r="V266" s="96">
        <f t="shared" si="87"/>
        <v>3156.9739077669901</v>
      </c>
      <c r="W266" s="86">
        <f t="shared" si="88"/>
        <v>3564.0267753201397</v>
      </c>
      <c r="X266" s="99">
        <f t="shared" si="89"/>
        <v>3.7503849368703533E-3</v>
      </c>
      <c r="Y266" s="100">
        <f t="shared" si="90"/>
        <v>2.6021732435880515E-2</v>
      </c>
      <c r="Z266" s="100">
        <f t="shared" si="91"/>
        <v>3.7800800668690335E-2</v>
      </c>
      <c r="AA266" s="100">
        <f t="shared" si="92"/>
        <v>5.4375082486472222E-2</v>
      </c>
      <c r="AB266" s="101">
        <f t="shared" si="93"/>
        <v>9.4474506180986326E-3</v>
      </c>
      <c r="AC266" s="99">
        <f t="shared" si="94"/>
        <v>4.2227074651401504E-3</v>
      </c>
      <c r="AD266" s="100">
        <f t="shared" si="95"/>
        <v>2.72518861753769E-2</v>
      </c>
      <c r="AE266" s="100">
        <f t="shared" si="96"/>
        <v>3.9274468656012355E-2</v>
      </c>
      <c r="AF266" s="100">
        <f t="shared" si="97"/>
        <v>5.6127251809791681E-2</v>
      </c>
      <c r="AG266" s="101">
        <f t="shared" si="98"/>
        <v>1.0194953256119695E-2</v>
      </c>
      <c r="AH266" s="95">
        <f t="shared" si="99"/>
        <v>71.111939641898729</v>
      </c>
      <c r="AI266" s="96">
        <f t="shared" si="100"/>
        <v>82.192600413532176</v>
      </c>
      <c r="AJ266" s="96">
        <f t="shared" si="101"/>
        <v>40.898574633760063</v>
      </c>
      <c r="AK266" s="96">
        <f t="shared" si="102"/>
        <v>171.66071664247065</v>
      </c>
      <c r="AL266" s="86">
        <f t="shared" si="103"/>
        <v>33.67096696141833</v>
      </c>
      <c r="AM266" s="95">
        <f t="shared" si="111"/>
        <v>71.347713908364696</v>
      </c>
      <c r="AN266" s="96">
        <f t="shared" si="104"/>
        <v>82.465113020683916</v>
      </c>
      <c r="AO266" s="96">
        <f t="shared" si="105"/>
        <v>41.034175370884341</v>
      </c>
      <c r="AP266" s="96">
        <f t="shared" si="106"/>
        <v>172.22986409859706</v>
      </c>
      <c r="AQ266" s="86">
        <f t="shared" si="107"/>
        <v>33.782604297940239</v>
      </c>
    </row>
    <row r="267" spans="1:43">
      <c r="A267" s="129" t="str">
        <f t="shared" si="108"/>
        <v>2011_2</v>
      </c>
      <c r="B267" s="57">
        <v>2011</v>
      </c>
      <c r="C267" s="57">
        <v>2</v>
      </c>
      <c r="D267" s="81" t="str">
        <f t="shared" si="109"/>
        <v>LYA_Personal</v>
      </c>
      <c r="E267" s="68" t="s">
        <v>26</v>
      </c>
      <c r="F267" s="69" t="s">
        <v>13</v>
      </c>
      <c r="G267" s="84">
        <f t="shared" si="110"/>
        <v>22812</v>
      </c>
      <c r="H267" s="70">
        <v>5703</v>
      </c>
      <c r="I267" s="65">
        <v>173</v>
      </c>
      <c r="J267" s="66">
        <v>638</v>
      </c>
      <c r="K267" s="66">
        <v>888</v>
      </c>
      <c r="L267" s="66">
        <v>792</v>
      </c>
      <c r="M267" s="67">
        <v>245</v>
      </c>
      <c r="N267" s="65">
        <v>3397322</v>
      </c>
      <c r="O267" s="66">
        <v>1936643</v>
      </c>
      <c r="P267" s="66">
        <v>788881</v>
      </c>
      <c r="Q267" s="66">
        <v>2684511</v>
      </c>
      <c r="R267" s="67">
        <v>1832161</v>
      </c>
      <c r="S267" s="95">
        <f t="shared" ref="S267:S330" si="112">N267/I267</f>
        <v>19637.699421965317</v>
      </c>
      <c r="T267" s="96">
        <f t="shared" ref="T267:T330" si="113">O267/J267</f>
        <v>3035.4905956112852</v>
      </c>
      <c r="U267" s="96">
        <f t="shared" ref="U267:U330" si="114">P267/K267</f>
        <v>888.37950450450455</v>
      </c>
      <c r="V267" s="96">
        <f t="shared" ref="V267:V330" si="115">Q267/L267</f>
        <v>3389.534090909091</v>
      </c>
      <c r="W267" s="86">
        <f t="shared" ref="W267:W330" si="116">R267/M267</f>
        <v>7478.2081632653062</v>
      </c>
      <c r="X267" s="99">
        <f t="shared" ref="X267:X330" si="117">I267/$G267</f>
        <v>7.5837278625284941E-3</v>
      </c>
      <c r="Y267" s="100">
        <f t="shared" ref="Y267:Y330" si="118">J267/$G267</f>
        <v>2.7967736279151324E-2</v>
      </c>
      <c r="Z267" s="100">
        <f t="shared" ref="Z267:Z330" si="119">K267/$G267</f>
        <v>3.8926880589163597E-2</v>
      </c>
      <c r="AA267" s="100">
        <f t="shared" ref="AA267:AA330" si="120">L267/$G267</f>
        <v>3.4718569174118884E-2</v>
      </c>
      <c r="AB267" s="101">
        <f t="shared" ref="AB267:AB330" si="121">M267/$G267</f>
        <v>1.0739961423812028E-2</v>
      </c>
      <c r="AC267" s="99">
        <f t="shared" ref="AC267:AC330" si="122">I267/$G267+2.33*(I267*ABS(($G267-I267))/$G267^3)^0.5</f>
        <v>8.9220558124650032E-3</v>
      </c>
      <c r="AD267" s="100">
        <f t="shared" ref="AD267:AD330" si="123">J267/$G267+2.33*(J267*ABS(($G267-J267))/$G267^3)^0.5</f>
        <v>3.0511303605731864E-2</v>
      </c>
      <c r="AE267" s="100">
        <f t="shared" ref="AE267:AE330" si="124">K267/$G267+2.33*(K267*ABS(($G267-K267))/$G267^3)^0.5</f>
        <v>4.191073243838335E-2</v>
      </c>
      <c r="AF267" s="100">
        <f t="shared" ref="AF267:AF330" si="125">L267/$G267+2.33*(L267*ABS(($G267-L267))/$G267^3)^0.5</f>
        <v>3.7542682530510373E-2</v>
      </c>
      <c r="AG267" s="101">
        <f t="shared" ref="AG267:AG330" si="126">M267/$G267+2.33*(M267*ABS(($G267-M267))/$G267^3)^0.5</f>
        <v>1.233008484085798E-2</v>
      </c>
      <c r="AH267" s="95">
        <f t="shared" ref="AH267:AH330" si="127">N267/$G267</f>
        <v>148.92696826231807</v>
      </c>
      <c r="AI267" s="96">
        <f t="shared" ref="AI267:AI330" si="128">O267/$G267</f>
        <v>84.8958004559004</v>
      </c>
      <c r="AJ267" s="96">
        <f t="shared" ref="AJ267:AJ330" si="129">P267/$G267</f>
        <v>34.581842889707168</v>
      </c>
      <c r="AK267" s="96">
        <f t="shared" ref="AK267:AK330" si="130">Q267/$G267</f>
        <v>117.67977380326144</v>
      </c>
      <c r="AL267" s="86">
        <f t="shared" ref="AL267:AL330" si="131">R267/$G267</f>
        <v>80.31566719270559</v>
      </c>
      <c r="AM267" s="95">
        <f t="shared" si="111"/>
        <v>149.42074113471995</v>
      </c>
      <c r="AN267" s="96">
        <f t="shared" ref="AN267:AN330" si="132">AI267*($AC$2171/$X$2171)</f>
        <v>85.177275622789793</v>
      </c>
      <c r="AO267" s="96">
        <f t="shared" ref="AO267:AO330" si="133">AJ267*($AC$2171/$X$2171)</f>
        <v>34.696500269064572</v>
      </c>
      <c r="AP267" s="96">
        <f t="shared" ref="AP267:AP330" si="134">AK267*($AC$2171/$X$2171)</f>
        <v>118.06994544653354</v>
      </c>
      <c r="AQ267" s="86">
        <f t="shared" ref="AQ267:AQ330" si="135">AL267*($AC$2171/$X$2171)</f>
        <v>80.581956758331899</v>
      </c>
    </row>
    <row r="268" spans="1:43">
      <c r="A268" s="129" t="str">
        <f t="shared" ref="A268:A331" si="136">B268&amp;"_"&amp;C268</f>
        <v>2011_2</v>
      </c>
      <c r="B268" s="57">
        <v>2011</v>
      </c>
      <c r="C268" s="57">
        <v>2</v>
      </c>
      <c r="D268" s="81" t="str">
        <f t="shared" ref="D268:D331" si="137">E268&amp;"_"&amp;F268</f>
        <v>MMA_Personal</v>
      </c>
      <c r="E268" s="68" t="s">
        <v>27</v>
      </c>
      <c r="F268" s="69" t="s">
        <v>13</v>
      </c>
      <c r="G268" s="84">
        <f t="shared" ref="G268:G331" si="138">H268*4</f>
        <v>149984</v>
      </c>
      <c r="H268" s="70">
        <v>37496</v>
      </c>
      <c r="I268" s="65">
        <v>1069</v>
      </c>
      <c r="J268" s="66">
        <v>3915</v>
      </c>
      <c r="K268" s="66">
        <v>7503</v>
      </c>
      <c r="L268" s="66">
        <v>5636</v>
      </c>
      <c r="M268" s="67">
        <v>1294</v>
      </c>
      <c r="N268" s="65">
        <v>13569892</v>
      </c>
      <c r="O268" s="66">
        <v>12444807</v>
      </c>
      <c r="P268" s="66">
        <v>9282811</v>
      </c>
      <c r="Q268" s="66">
        <v>19136188</v>
      </c>
      <c r="R268" s="67">
        <v>11903047</v>
      </c>
      <c r="S268" s="95">
        <f t="shared" si="112"/>
        <v>12694.005612722171</v>
      </c>
      <c r="T268" s="96">
        <f t="shared" si="113"/>
        <v>3178.7501915708813</v>
      </c>
      <c r="U268" s="96">
        <f t="shared" si="114"/>
        <v>1237.2132480341197</v>
      </c>
      <c r="V268" s="96">
        <f t="shared" si="115"/>
        <v>3395.3491838183108</v>
      </c>
      <c r="W268" s="86">
        <f t="shared" si="116"/>
        <v>9198.6452859350848</v>
      </c>
      <c r="X268" s="99">
        <f t="shared" si="117"/>
        <v>7.1274269255387239E-3</v>
      </c>
      <c r="Y268" s="100">
        <f t="shared" si="118"/>
        <v>2.6102784296991678E-2</v>
      </c>
      <c r="Z268" s="100">
        <f t="shared" si="119"/>
        <v>5.0025336035843825E-2</v>
      </c>
      <c r="AA268" s="100">
        <f t="shared" si="120"/>
        <v>3.7577341583102199E-2</v>
      </c>
      <c r="AB268" s="101">
        <f t="shared" si="121"/>
        <v>8.6275869426072106E-3</v>
      </c>
      <c r="AC268" s="99">
        <f t="shared" si="122"/>
        <v>7.6335388837729876E-3</v>
      </c>
      <c r="AD268" s="100">
        <f t="shared" si="123"/>
        <v>2.7062037889809782E-2</v>
      </c>
      <c r="AE268" s="100">
        <f t="shared" si="124"/>
        <v>5.1336884894270712E-2</v>
      </c>
      <c r="AF268" s="100">
        <f t="shared" si="125"/>
        <v>3.872148219382595E-2</v>
      </c>
      <c r="AG268" s="101">
        <f t="shared" si="126"/>
        <v>9.1839990123254965E-3</v>
      </c>
      <c r="AH268" s="95">
        <f t="shared" si="127"/>
        <v>90.475597397055679</v>
      </c>
      <c r="AI268" s="96">
        <f t="shared" si="128"/>
        <v>82.974230584595688</v>
      </c>
      <c r="AJ268" s="96">
        <f t="shared" si="129"/>
        <v>61.892008480904629</v>
      </c>
      <c r="AK268" s="96">
        <f t="shared" si="130"/>
        <v>127.58819607424792</v>
      </c>
      <c r="AL268" s="86">
        <f t="shared" si="131"/>
        <v>79.362111958608921</v>
      </c>
      <c r="AM268" s="95">
        <f t="shared" ref="AM268:AM331" si="139">AH268*($AC$2171/$X$2171)</f>
        <v>90.775572587112123</v>
      </c>
      <c r="AN268" s="96">
        <f t="shared" si="132"/>
        <v>83.249334715493774</v>
      </c>
      <c r="AO268" s="96">
        <f t="shared" si="133"/>
        <v>62.097213724541284</v>
      </c>
      <c r="AP268" s="96">
        <f t="shared" si="134"/>
        <v>128.01121945809328</v>
      </c>
      <c r="AQ268" s="86">
        <f t="shared" si="135"/>
        <v>79.62523997658252</v>
      </c>
    </row>
    <row r="269" spans="1:43">
      <c r="A269" s="129" t="str">
        <f t="shared" si="136"/>
        <v>2011_2</v>
      </c>
      <c r="B269" s="57">
        <v>2011</v>
      </c>
      <c r="C269" s="57">
        <v>2</v>
      </c>
      <c r="D269" s="81" t="str">
        <f t="shared" si="137"/>
        <v>LYH_Personal</v>
      </c>
      <c r="E269" s="68" t="s">
        <v>28</v>
      </c>
      <c r="F269" s="69" t="s">
        <v>13</v>
      </c>
      <c r="G269" s="84">
        <f t="shared" si="138"/>
        <v>16260</v>
      </c>
      <c r="H269" s="70">
        <v>4065</v>
      </c>
      <c r="I269" s="65">
        <v>139</v>
      </c>
      <c r="J269" s="66">
        <v>476</v>
      </c>
      <c r="K269" s="66">
        <v>556</v>
      </c>
      <c r="L269" s="66">
        <v>674</v>
      </c>
      <c r="M269" s="67">
        <v>170</v>
      </c>
      <c r="N269" s="65">
        <v>2204758</v>
      </c>
      <c r="O269" s="66">
        <v>1530397</v>
      </c>
      <c r="P269" s="66">
        <v>544202</v>
      </c>
      <c r="Q269" s="66">
        <v>1838427</v>
      </c>
      <c r="R269" s="67">
        <v>1153737</v>
      </c>
      <c r="S269" s="95">
        <f t="shared" si="112"/>
        <v>15861.568345323742</v>
      </c>
      <c r="T269" s="96">
        <f t="shared" si="113"/>
        <v>3215.1197478991598</v>
      </c>
      <c r="U269" s="96">
        <f t="shared" si="114"/>
        <v>978.7805755395683</v>
      </c>
      <c r="V269" s="96">
        <f t="shared" si="115"/>
        <v>2727.6364985163204</v>
      </c>
      <c r="W269" s="86">
        <f t="shared" si="116"/>
        <v>6786.6882352941175</v>
      </c>
      <c r="X269" s="99">
        <f t="shared" si="117"/>
        <v>8.548585485854859E-3</v>
      </c>
      <c r="Y269" s="100">
        <f t="shared" si="118"/>
        <v>2.9274292742927428E-2</v>
      </c>
      <c r="Z269" s="100">
        <f t="shared" si="119"/>
        <v>3.4194341943419436E-2</v>
      </c>
      <c r="AA269" s="100">
        <f t="shared" si="120"/>
        <v>4.1451414514145142E-2</v>
      </c>
      <c r="AB269" s="101">
        <f t="shared" si="121"/>
        <v>1.0455104551045511E-2</v>
      </c>
      <c r="AC269" s="99">
        <f t="shared" si="122"/>
        <v>1.023078885423527E-2</v>
      </c>
      <c r="AD269" s="100">
        <f t="shared" si="123"/>
        <v>3.2354550937485543E-2</v>
      </c>
      <c r="AE269" s="100">
        <f t="shared" si="124"/>
        <v>3.7514950236691165E-2</v>
      </c>
      <c r="AF269" s="100">
        <f t="shared" si="125"/>
        <v>4.5093686666424292E-2</v>
      </c>
      <c r="AG269" s="101">
        <f t="shared" si="126"/>
        <v>1.2313668855645067E-2</v>
      </c>
      <c r="AH269" s="95">
        <f t="shared" si="127"/>
        <v>135.59397293972938</v>
      </c>
      <c r="AI269" s="96">
        <f t="shared" si="128"/>
        <v>94.12035670356704</v>
      </c>
      <c r="AJ269" s="96">
        <f t="shared" si="129"/>
        <v>33.468757687576876</v>
      </c>
      <c r="AK269" s="96">
        <f t="shared" si="130"/>
        <v>113.06439114391144</v>
      </c>
      <c r="AL269" s="86">
        <f t="shared" si="131"/>
        <v>70.955535055350552</v>
      </c>
      <c r="AM269" s="95">
        <f t="shared" si="139"/>
        <v>136.04353977292311</v>
      </c>
      <c r="AN269" s="96">
        <f t="shared" si="132"/>
        <v>94.432416227931697</v>
      </c>
      <c r="AO269" s="96">
        <f t="shared" si="133"/>
        <v>33.57972459177121</v>
      </c>
      <c r="AP269" s="96">
        <f t="shared" si="134"/>
        <v>113.43926031524354</v>
      </c>
      <c r="AQ269" s="86">
        <f t="shared" si="135"/>
        <v>71.190790756624082</v>
      </c>
    </row>
    <row r="270" spans="1:43">
      <c r="A270" s="129" t="str">
        <f t="shared" si="136"/>
        <v>2011_2</v>
      </c>
      <c r="B270" s="57">
        <v>2011</v>
      </c>
      <c r="C270" s="57">
        <v>2</v>
      </c>
      <c r="D270" s="81" t="str">
        <f t="shared" si="137"/>
        <v>SSA_Personal</v>
      </c>
      <c r="E270" s="68" t="s">
        <v>29</v>
      </c>
      <c r="F270" s="69" t="s">
        <v>13</v>
      </c>
      <c r="G270" s="84">
        <f t="shared" si="138"/>
        <v>30616</v>
      </c>
      <c r="H270" s="70">
        <v>7654</v>
      </c>
      <c r="I270" s="65">
        <v>234</v>
      </c>
      <c r="J270" s="66">
        <v>882</v>
      </c>
      <c r="K270" s="66">
        <v>703</v>
      </c>
      <c r="L270" s="66">
        <v>1904</v>
      </c>
      <c r="M270" s="67">
        <v>912</v>
      </c>
      <c r="N270" s="65">
        <v>4262202</v>
      </c>
      <c r="O270" s="66">
        <v>1804793</v>
      </c>
      <c r="P270" s="66">
        <v>539221</v>
      </c>
      <c r="Q270" s="66">
        <v>5668328</v>
      </c>
      <c r="R270" s="67">
        <v>4695936</v>
      </c>
      <c r="S270" s="95">
        <f t="shared" si="112"/>
        <v>18214.538461538461</v>
      </c>
      <c r="T270" s="96">
        <f t="shared" si="113"/>
        <v>2046.2505668934241</v>
      </c>
      <c r="U270" s="96">
        <f t="shared" si="114"/>
        <v>767.02844950213375</v>
      </c>
      <c r="V270" s="96">
        <f t="shared" si="115"/>
        <v>2977.0630252100841</v>
      </c>
      <c r="W270" s="86">
        <f t="shared" si="116"/>
        <v>5149.0526315789475</v>
      </c>
      <c r="X270" s="99">
        <f t="shared" si="117"/>
        <v>7.6430624510060103E-3</v>
      </c>
      <c r="Y270" s="100">
        <f t="shared" si="118"/>
        <v>2.8808466161484192E-2</v>
      </c>
      <c r="Z270" s="100">
        <f t="shared" si="119"/>
        <v>2.2961850013065065E-2</v>
      </c>
      <c r="AA270" s="100">
        <f t="shared" si="120"/>
        <v>6.2189704729553173E-2</v>
      </c>
      <c r="AB270" s="101">
        <f t="shared" si="121"/>
        <v>2.9788345962895219E-2</v>
      </c>
      <c r="AC270" s="99">
        <f t="shared" si="122"/>
        <v>8.8027723270342126E-3</v>
      </c>
      <c r="AD270" s="100">
        <f t="shared" si="123"/>
        <v>3.1035845610505465E-2</v>
      </c>
      <c r="AE270" s="100">
        <f t="shared" si="124"/>
        <v>2.4956381492889732E-2</v>
      </c>
      <c r="AF270" s="100">
        <f t="shared" si="125"/>
        <v>6.5405574415609333E-2</v>
      </c>
      <c r="AG270" s="101">
        <f t="shared" si="126"/>
        <v>3.2052146374116519E-2</v>
      </c>
      <c r="AH270" s="95">
        <f t="shared" si="127"/>
        <v>139.2148549777894</v>
      </c>
      <c r="AI270" s="96">
        <f t="shared" si="128"/>
        <v>58.949340214267053</v>
      </c>
      <c r="AJ270" s="96">
        <f t="shared" si="129"/>
        <v>17.612392213221845</v>
      </c>
      <c r="AK270" s="96">
        <f t="shared" si="130"/>
        <v>185.14267049908545</v>
      </c>
      <c r="AL270" s="86">
        <f t="shared" si="131"/>
        <v>153.38176117062974</v>
      </c>
      <c r="AM270" s="95">
        <f t="shared" si="139"/>
        <v>139.6764269793245</v>
      </c>
      <c r="AN270" s="96">
        <f t="shared" si="132"/>
        <v>59.144788932410059</v>
      </c>
      <c r="AO270" s="96">
        <f t="shared" si="133"/>
        <v>17.670786751124968</v>
      </c>
      <c r="AP270" s="96">
        <f t="shared" si="134"/>
        <v>185.75651787194988</v>
      </c>
      <c r="AQ270" s="86">
        <f t="shared" si="135"/>
        <v>153.89030407371146</v>
      </c>
    </row>
    <row r="271" spans="1:43">
      <c r="A271" s="129" t="str">
        <f t="shared" si="136"/>
        <v>2011_2</v>
      </c>
      <c r="B271" s="57">
        <v>2011</v>
      </c>
      <c r="C271" s="57">
        <v>2</v>
      </c>
      <c r="D271" s="81" t="str">
        <f t="shared" si="137"/>
        <v>MML_Personal</v>
      </c>
      <c r="E271" s="68" t="s">
        <v>30</v>
      </c>
      <c r="F271" s="69" t="s">
        <v>13</v>
      </c>
      <c r="G271" s="84">
        <f t="shared" si="138"/>
        <v>100432</v>
      </c>
      <c r="H271" s="70">
        <v>25108</v>
      </c>
      <c r="I271" s="65">
        <v>618</v>
      </c>
      <c r="J271" s="66">
        <v>2531</v>
      </c>
      <c r="K271" s="66">
        <v>7193</v>
      </c>
      <c r="L271" s="66">
        <v>3013</v>
      </c>
      <c r="M271" s="67">
        <v>866</v>
      </c>
      <c r="N271" s="65">
        <v>8629793</v>
      </c>
      <c r="O271" s="66">
        <v>7924842</v>
      </c>
      <c r="P271" s="66">
        <v>3463948</v>
      </c>
      <c r="Q271" s="66">
        <v>9499227</v>
      </c>
      <c r="R271" s="67">
        <v>1438924</v>
      </c>
      <c r="S271" s="95">
        <f t="shared" si="112"/>
        <v>13964.066343042072</v>
      </c>
      <c r="T271" s="96">
        <f t="shared" si="113"/>
        <v>3131.1110233109443</v>
      </c>
      <c r="U271" s="96">
        <f t="shared" si="114"/>
        <v>481.57208397052688</v>
      </c>
      <c r="V271" s="96">
        <f t="shared" si="115"/>
        <v>3152.7470959176899</v>
      </c>
      <c r="W271" s="86">
        <f t="shared" si="116"/>
        <v>1661.5750577367205</v>
      </c>
      <c r="X271" s="99">
        <f t="shared" si="117"/>
        <v>6.1534172375338541E-3</v>
      </c>
      <c r="Y271" s="100">
        <f t="shared" si="118"/>
        <v>2.5201131113589296E-2</v>
      </c>
      <c r="Z271" s="100">
        <f t="shared" si="119"/>
        <v>7.1620599012267E-2</v>
      </c>
      <c r="AA271" s="100">
        <f t="shared" si="120"/>
        <v>3.0000398279432849E-2</v>
      </c>
      <c r="AB271" s="101">
        <f t="shared" si="121"/>
        <v>8.6227497212043973E-3</v>
      </c>
      <c r="AC271" s="99">
        <f t="shared" si="122"/>
        <v>6.7283773564273796E-3</v>
      </c>
      <c r="AD271" s="100">
        <f t="shared" si="123"/>
        <v>2.6353489032459102E-2</v>
      </c>
      <c r="AE271" s="100">
        <f t="shared" si="124"/>
        <v>7.3516438600133974E-2</v>
      </c>
      <c r="AF271" s="100">
        <f t="shared" si="125"/>
        <v>3.1254605086496058E-2</v>
      </c>
      <c r="AG271" s="101">
        <f t="shared" si="126"/>
        <v>9.3025200904839414E-3</v>
      </c>
      <c r="AH271" s="95">
        <f t="shared" si="127"/>
        <v>85.926726541341409</v>
      </c>
      <c r="AI271" s="96">
        <f t="shared" si="128"/>
        <v>78.907539429663856</v>
      </c>
      <c r="AJ271" s="96">
        <f t="shared" si="129"/>
        <v>34.490481121554886</v>
      </c>
      <c r="AK271" s="96">
        <f t="shared" si="130"/>
        <v>94.583668551855979</v>
      </c>
      <c r="AL271" s="86">
        <f t="shared" si="131"/>
        <v>14.327345865859487</v>
      </c>
      <c r="AM271" s="95">
        <f t="shared" si="139"/>
        <v>86.21161978180325</v>
      </c>
      <c r="AN271" s="96">
        <f t="shared" si="132"/>
        <v>79.169160295602126</v>
      </c>
      <c r="AO271" s="96">
        <f t="shared" si="133"/>
        <v>34.604835587590316</v>
      </c>
      <c r="AP271" s="96">
        <f t="shared" si="134"/>
        <v>94.897264203792531</v>
      </c>
      <c r="AQ271" s="86">
        <f t="shared" si="135"/>
        <v>14.374848711077014</v>
      </c>
    </row>
    <row r="272" spans="1:43">
      <c r="A272" s="129" t="str">
        <f t="shared" si="136"/>
        <v>2011_2</v>
      </c>
      <c r="B272" s="57">
        <v>2011</v>
      </c>
      <c r="C272" s="57">
        <v>2</v>
      </c>
      <c r="D272" s="81" t="str">
        <f t="shared" si="137"/>
        <v>LMH_Personal</v>
      </c>
      <c r="E272" s="68" t="s">
        <v>31</v>
      </c>
      <c r="F272" s="69" t="s">
        <v>13</v>
      </c>
      <c r="G272" s="84">
        <f t="shared" si="138"/>
        <v>71488</v>
      </c>
      <c r="H272" s="70">
        <v>17872</v>
      </c>
      <c r="I272" s="65">
        <v>290</v>
      </c>
      <c r="J272" s="66">
        <v>2263</v>
      </c>
      <c r="K272" s="66">
        <v>3785</v>
      </c>
      <c r="L272" s="66">
        <v>3287</v>
      </c>
      <c r="M272" s="67">
        <v>686</v>
      </c>
      <c r="N272" s="65">
        <v>9609927</v>
      </c>
      <c r="O272" s="66">
        <v>8013779</v>
      </c>
      <c r="P272" s="66">
        <v>2665963</v>
      </c>
      <c r="Q272" s="66">
        <v>11697513</v>
      </c>
      <c r="R272" s="67">
        <v>5530669</v>
      </c>
      <c r="S272" s="95">
        <f t="shared" si="112"/>
        <v>33137.679310344829</v>
      </c>
      <c r="T272" s="96">
        <f t="shared" si="113"/>
        <v>3541.2191780821918</v>
      </c>
      <c r="U272" s="96">
        <f t="shared" si="114"/>
        <v>704.34953764861291</v>
      </c>
      <c r="V272" s="96">
        <f t="shared" si="115"/>
        <v>3558.7201095223609</v>
      </c>
      <c r="W272" s="86">
        <f t="shared" si="116"/>
        <v>8062.1997084548102</v>
      </c>
      <c r="X272" s="99">
        <f t="shared" si="117"/>
        <v>4.0566248880931069E-3</v>
      </c>
      <c r="Y272" s="100">
        <f t="shared" si="118"/>
        <v>3.1655662488809314E-2</v>
      </c>
      <c r="Z272" s="100">
        <f t="shared" si="119"/>
        <v>5.2945948970456583E-2</v>
      </c>
      <c r="AA272" s="100">
        <f t="shared" si="120"/>
        <v>4.59797448522829E-2</v>
      </c>
      <c r="AB272" s="101">
        <f t="shared" si="121"/>
        <v>9.5960161145926589E-3</v>
      </c>
      <c r="AC272" s="99">
        <f t="shared" si="122"/>
        <v>4.6105347486581176E-3</v>
      </c>
      <c r="AD272" s="100">
        <f t="shared" si="123"/>
        <v>3.3181400477100317E-2</v>
      </c>
      <c r="AE272" s="100">
        <f t="shared" si="124"/>
        <v>5.4897334584189536E-2</v>
      </c>
      <c r="AF272" s="100">
        <f t="shared" si="125"/>
        <v>4.7804906875591496E-2</v>
      </c>
      <c r="AG272" s="101">
        <f t="shared" si="126"/>
        <v>1.0445570177290605E-2</v>
      </c>
      <c r="AH272" s="95">
        <f t="shared" si="127"/>
        <v>134.42713462399283</v>
      </c>
      <c r="AI272" s="96">
        <f t="shared" si="128"/>
        <v>112.09963910026858</v>
      </c>
      <c r="AJ272" s="96">
        <f t="shared" si="129"/>
        <v>37.29245467770815</v>
      </c>
      <c r="AK272" s="96">
        <f t="shared" si="130"/>
        <v>163.62904263652641</v>
      </c>
      <c r="AL272" s="86">
        <f t="shared" si="131"/>
        <v>77.364998321396598</v>
      </c>
      <c r="AM272" s="95">
        <f t="shared" si="139"/>
        <v>134.87283276158686</v>
      </c>
      <c r="AN272" s="96">
        <f t="shared" si="132"/>
        <v>112.47130960051173</v>
      </c>
      <c r="AO272" s="96">
        <f t="shared" si="133"/>
        <v>37.416099190720018</v>
      </c>
      <c r="AP272" s="96">
        <f t="shared" si="134"/>
        <v>164.17156078037726</v>
      </c>
      <c r="AQ272" s="86">
        <f t="shared" si="135"/>
        <v>77.621504835228507</v>
      </c>
    </row>
    <row r="273" spans="1:43">
      <c r="A273" s="129" t="str">
        <f t="shared" si="136"/>
        <v>2011_2</v>
      </c>
      <c r="B273" s="57">
        <v>2011</v>
      </c>
      <c r="C273" s="57">
        <v>2</v>
      </c>
      <c r="D273" s="81" t="str">
        <f t="shared" si="137"/>
        <v>SSL_Personal</v>
      </c>
      <c r="E273" s="68" t="s">
        <v>32</v>
      </c>
      <c r="F273" s="69" t="s">
        <v>13</v>
      </c>
      <c r="G273" s="84">
        <f t="shared" si="138"/>
        <v>54308</v>
      </c>
      <c r="H273" s="70">
        <v>13577</v>
      </c>
      <c r="I273" s="65">
        <v>497</v>
      </c>
      <c r="J273" s="66">
        <v>1413</v>
      </c>
      <c r="K273" s="66">
        <v>3690</v>
      </c>
      <c r="L273" s="66">
        <v>1792</v>
      </c>
      <c r="M273" s="67">
        <v>452</v>
      </c>
      <c r="N273" s="65">
        <v>5509676</v>
      </c>
      <c r="O273" s="66">
        <v>4308346</v>
      </c>
      <c r="P273" s="66">
        <v>2918110</v>
      </c>
      <c r="Q273" s="66">
        <v>5798039</v>
      </c>
      <c r="R273" s="67">
        <v>956369</v>
      </c>
      <c r="S273" s="95">
        <f t="shared" si="112"/>
        <v>11085.867203219315</v>
      </c>
      <c r="T273" s="96">
        <f t="shared" si="113"/>
        <v>3049.0771408351025</v>
      </c>
      <c r="U273" s="96">
        <f t="shared" si="114"/>
        <v>790.81571815718155</v>
      </c>
      <c r="V273" s="96">
        <f t="shared" si="115"/>
        <v>3235.5128348214284</v>
      </c>
      <c r="W273" s="86">
        <f t="shared" si="116"/>
        <v>2115.8606194690265</v>
      </c>
      <c r="X273" s="99">
        <f t="shared" si="117"/>
        <v>9.1515062237607723E-3</v>
      </c>
      <c r="Y273" s="100">
        <f t="shared" si="118"/>
        <v>2.6018266185460704E-2</v>
      </c>
      <c r="Z273" s="100">
        <f t="shared" si="119"/>
        <v>6.7945790675406945E-2</v>
      </c>
      <c r="AA273" s="100">
        <f t="shared" si="120"/>
        <v>3.2996980187081096E-2</v>
      </c>
      <c r="AB273" s="101">
        <f t="shared" si="121"/>
        <v>8.3228990204021504E-3</v>
      </c>
      <c r="AC273" s="99">
        <f t="shared" si="122"/>
        <v>1.010358729936835E-2</v>
      </c>
      <c r="AD273" s="100">
        <f t="shared" si="123"/>
        <v>2.7609883293599858E-2</v>
      </c>
      <c r="AE273" s="100">
        <f t="shared" si="124"/>
        <v>7.0461878990520213E-2</v>
      </c>
      <c r="AF273" s="100">
        <f t="shared" si="125"/>
        <v>3.4782953764870388E-2</v>
      </c>
      <c r="AG273" s="101">
        <f t="shared" si="126"/>
        <v>9.2312349047421593E-3</v>
      </c>
      <c r="AH273" s="95">
        <f t="shared" si="127"/>
        <v>101.45238270604699</v>
      </c>
      <c r="AI273" s="96">
        <f t="shared" si="128"/>
        <v>79.331700670251166</v>
      </c>
      <c r="AJ273" s="96">
        <f t="shared" si="129"/>
        <v>53.732599248729471</v>
      </c>
      <c r="AK273" s="96">
        <f t="shared" si="130"/>
        <v>106.76215290564926</v>
      </c>
      <c r="AL273" s="86">
        <f t="shared" si="131"/>
        <v>17.610094277086247</v>
      </c>
      <c r="AM273" s="95">
        <f t="shared" si="139"/>
        <v>101.78875183385024</v>
      </c>
      <c r="AN273" s="96">
        <f t="shared" si="132"/>
        <v>79.594727858473235</v>
      </c>
      <c r="AO273" s="96">
        <f t="shared" si="133"/>
        <v>53.91075166922279</v>
      </c>
      <c r="AP273" s="96">
        <f t="shared" si="134"/>
        <v>107.1161267729691</v>
      </c>
      <c r="AQ273" s="86">
        <f t="shared" si="135"/>
        <v>17.668481196097105</v>
      </c>
    </row>
    <row r="274" spans="1:43">
      <c r="A274" s="129" t="str">
        <f t="shared" si="136"/>
        <v>2011_2</v>
      </c>
      <c r="B274" s="57">
        <v>2011</v>
      </c>
      <c r="C274" s="57">
        <v>2</v>
      </c>
      <c r="D274" s="81" t="str">
        <f t="shared" si="137"/>
        <v>SSH_Personal</v>
      </c>
      <c r="E274" s="68" t="s">
        <v>33</v>
      </c>
      <c r="F274" s="69" t="s">
        <v>13</v>
      </c>
      <c r="G274" s="84">
        <f t="shared" si="138"/>
        <v>49440</v>
      </c>
      <c r="H274" s="70">
        <v>12360</v>
      </c>
      <c r="I274" s="65">
        <v>367</v>
      </c>
      <c r="J274" s="66">
        <v>1669</v>
      </c>
      <c r="K274" s="66">
        <v>3300</v>
      </c>
      <c r="L274" s="66">
        <v>2099</v>
      </c>
      <c r="M274" s="67">
        <v>341</v>
      </c>
      <c r="N274" s="65">
        <v>4901791</v>
      </c>
      <c r="O274" s="66">
        <v>6576176</v>
      </c>
      <c r="P274" s="66">
        <v>5514008</v>
      </c>
      <c r="Q274" s="66">
        <v>8382208</v>
      </c>
      <c r="R274" s="67">
        <v>1144997</v>
      </c>
      <c r="S274" s="95">
        <f t="shared" si="112"/>
        <v>13356.378746594006</v>
      </c>
      <c r="T274" s="96">
        <f t="shared" si="113"/>
        <v>3940.1893349310963</v>
      </c>
      <c r="U274" s="96">
        <f t="shared" si="114"/>
        <v>1670.9115151515152</v>
      </c>
      <c r="V274" s="96">
        <f t="shared" si="115"/>
        <v>3993.4292520247736</v>
      </c>
      <c r="W274" s="86">
        <f t="shared" si="116"/>
        <v>3357.7624633431087</v>
      </c>
      <c r="X274" s="99">
        <f t="shared" si="117"/>
        <v>7.4231391585760521E-3</v>
      </c>
      <c r="Y274" s="100">
        <f t="shared" si="118"/>
        <v>3.3758090614886729E-2</v>
      </c>
      <c r="Z274" s="100">
        <f t="shared" si="119"/>
        <v>6.6747572815533979E-2</v>
      </c>
      <c r="AA274" s="100">
        <f t="shared" si="120"/>
        <v>4.2455501618122976E-2</v>
      </c>
      <c r="AB274" s="101">
        <f t="shared" si="121"/>
        <v>6.8972491909385109E-3</v>
      </c>
      <c r="AC274" s="99">
        <f t="shared" si="122"/>
        <v>8.3226213398053354E-3</v>
      </c>
      <c r="AD274" s="100">
        <f t="shared" si="123"/>
        <v>3.5650645845970691E-2</v>
      </c>
      <c r="AE274" s="100">
        <f t="shared" si="124"/>
        <v>6.9362947965332905E-2</v>
      </c>
      <c r="AF274" s="100">
        <f t="shared" si="125"/>
        <v>4.4568324837050068E-2</v>
      </c>
      <c r="AG274" s="101">
        <f t="shared" si="126"/>
        <v>7.764514032856479E-3</v>
      </c>
      <c r="AH274" s="95">
        <f t="shared" si="127"/>
        <v>99.146258090614893</v>
      </c>
      <c r="AI274" s="96">
        <f t="shared" si="128"/>
        <v>133.01326860841425</v>
      </c>
      <c r="AJ274" s="96">
        <f t="shared" si="129"/>
        <v>111.52928802588997</v>
      </c>
      <c r="AK274" s="96">
        <f t="shared" si="130"/>
        <v>169.54304207119742</v>
      </c>
      <c r="AL274" s="86">
        <f t="shared" si="131"/>
        <v>23.159324433656959</v>
      </c>
      <c r="AM274" s="95">
        <f t="shared" si="139"/>
        <v>99.474981176947182</v>
      </c>
      <c r="AN274" s="96">
        <f t="shared" si="132"/>
        <v>133.45427902093169</v>
      </c>
      <c r="AO274" s="96">
        <f t="shared" si="133"/>
        <v>111.89906750604752</v>
      </c>
      <c r="AP274" s="96">
        <f t="shared" si="134"/>
        <v>170.10516829894544</v>
      </c>
      <c r="AQ274" s="86">
        <f t="shared" si="135"/>
        <v>23.236110030529861</v>
      </c>
    </row>
    <row r="275" spans="1:43">
      <c r="A275" s="129" t="str">
        <f t="shared" si="136"/>
        <v>2011_2</v>
      </c>
      <c r="B275" s="57">
        <v>2011</v>
      </c>
      <c r="C275" s="57">
        <v>2</v>
      </c>
      <c r="D275" s="81" t="str">
        <f t="shared" si="137"/>
        <v>MMH_Personal</v>
      </c>
      <c r="E275" s="68" t="s">
        <v>34</v>
      </c>
      <c r="F275" s="69" t="s">
        <v>13</v>
      </c>
      <c r="G275" s="84">
        <f t="shared" si="138"/>
        <v>87440</v>
      </c>
      <c r="H275" s="70">
        <v>21860</v>
      </c>
      <c r="I275" s="65">
        <v>918</v>
      </c>
      <c r="J275" s="66">
        <v>3115</v>
      </c>
      <c r="K275" s="66">
        <v>3633</v>
      </c>
      <c r="L275" s="66">
        <v>4407</v>
      </c>
      <c r="M275" s="67">
        <v>971</v>
      </c>
      <c r="N275" s="65">
        <v>10230519</v>
      </c>
      <c r="O275" s="66">
        <v>9270676</v>
      </c>
      <c r="P275" s="66">
        <v>3541549</v>
      </c>
      <c r="Q275" s="66">
        <v>11239453</v>
      </c>
      <c r="R275" s="67">
        <v>2308144</v>
      </c>
      <c r="S275" s="95">
        <f t="shared" si="112"/>
        <v>11144.356209150326</v>
      </c>
      <c r="T275" s="96">
        <f t="shared" si="113"/>
        <v>2976.1399678972712</v>
      </c>
      <c r="U275" s="96">
        <f t="shared" si="114"/>
        <v>974.82769061381782</v>
      </c>
      <c r="V275" s="96">
        <f t="shared" si="115"/>
        <v>2550.3637395053324</v>
      </c>
      <c r="W275" s="86">
        <f t="shared" si="116"/>
        <v>2377.07929969104</v>
      </c>
      <c r="X275" s="99">
        <f t="shared" si="117"/>
        <v>1.0498627630375115E-2</v>
      </c>
      <c r="Y275" s="100">
        <f t="shared" si="118"/>
        <v>3.5624428179322966E-2</v>
      </c>
      <c r="Z275" s="100">
        <f t="shared" si="119"/>
        <v>4.1548490393412622E-2</v>
      </c>
      <c r="AA275" s="100">
        <f t="shared" si="120"/>
        <v>5.0400274473924978E-2</v>
      </c>
      <c r="AB275" s="101">
        <f t="shared" si="121"/>
        <v>1.1104757548032937E-2</v>
      </c>
      <c r="AC275" s="99">
        <f t="shared" si="122"/>
        <v>1.1301738147282024E-2</v>
      </c>
      <c r="AD275" s="100">
        <f t="shared" si="123"/>
        <v>3.7084915860078102E-2</v>
      </c>
      <c r="AE275" s="100">
        <f t="shared" si="124"/>
        <v>4.312089223536978E-2</v>
      </c>
      <c r="AF275" s="100">
        <f t="shared" si="125"/>
        <v>5.2124077296710099E-2</v>
      </c>
      <c r="AG275" s="101">
        <f t="shared" si="126"/>
        <v>1.1930473226226649E-2</v>
      </c>
      <c r="AH275" s="95">
        <f t="shared" si="127"/>
        <v>117.00044602012809</v>
      </c>
      <c r="AI275" s="96">
        <f t="shared" si="128"/>
        <v>106.02328453796889</v>
      </c>
      <c r="AJ275" s="96">
        <f t="shared" si="129"/>
        <v>40.50261893870082</v>
      </c>
      <c r="AK275" s="96">
        <f t="shared" si="130"/>
        <v>128.53903247941446</v>
      </c>
      <c r="AL275" s="86">
        <f t="shared" si="131"/>
        <v>26.396889295516925</v>
      </c>
      <c r="AM275" s="95">
        <f t="shared" si="139"/>
        <v>117.38836532700542</v>
      </c>
      <c r="AN275" s="96">
        <f t="shared" si="132"/>
        <v>106.37480865988336</v>
      </c>
      <c r="AO275" s="96">
        <f t="shared" si="133"/>
        <v>40.636906870070881</v>
      </c>
      <c r="AP275" s="96">
        <f t="shared" si="134"/>
        <v>128.96520839653462</v>
      </c>
      <c r="AQ275" s="86">
        <f t="shared" si="135"/>
        <v>26.484409158453794</v>
      </c>
    </row>
    <row r="276" spans="1:43">
      <c r="A276" s="129" t="str">
        <f t="shared" si="136"/>
        <v>2011_2</v>
      </c>
      <c r="B276" s="57">
        <v>2011</v>
      </c>
      <c r="C276" s="57">
        <v>2</v>
      </c>
      <c r="D276" s="81" t="str">
        <f t="shared" si="137"/>
        <v>SYA_Personal</v>
      </c>
      <c r="E276" s="68" t="s">
        <v>35</v>
      </c>
      <c r="F276" s="69" t="s">
        <v>13</v>
      </c>
      <c r="G276" s="84">
        <f t="shared" si="138"/>
        <v>24364</v>
      </c>
      <c r="H276" s="70">
        <v>6091</v>
      </c>
      <c r="I276" s="65">
        <v>256</v>
      </c>
      <c r="J276" s="66">
        <v>859</v>
      </c>
      <c r="K276" s="66">
        <v>1895</v>
      </c>
      <c r="L276" s="66">
        <v>1590</v>
      </c>
      <c r="M276" s="67">
        <v>289</v>
      </c>
      <c r="N276" s="65">
        <v>3533757</v>
      </c>
      <c r="O276" s="66">
        <v>3500666</v>
      </c>
      <c r="P276" s="66">
        <v>1575095</v>
      </c>
      <c r="Q276" s="66">
        <v>4707657</v>
      </c>
      <c r="R276" s="67">
        <v>1367382</v>
      </c>
      <c r="S276" s="95">
        <f t="shared" si="112"/>
        <v>13803.73828125</v>
      </c>
      <c r="T276" s="96">
        <f t="shared" si="113"/>
        <v>4075.2805587892899</v>
      </c>
      <c r="U276" s="96">
        <f t="shared" si="114"/>
        <v>831.18469656992079</v>
      </c>
      <c r="V276" s="96">
        <f t="shared" si="115"/>
        <v>2960.790566037736</v>
      </c>
      <c r="W276" s="86">
        <f t="shared" si="116"/>
        <v>4731.4256055363321</v>
      </c>
      <c r="X276" s="99">
        <f t="shared" si="117"/>
        <v>1.050730586110655E-2</v>
      </c>
      <c r="Y276" s="100">
        <f t="shared" si="118"/>
        <v>3.5256936463634869E-2</v>
      </c>
      <c r="Z276" s="100">
        <f t="shared" si="119"/>
        <v>7.7778689870300441E-2</v>
      </c>
      <c r="AA276" s="100">
        <f t="shared" si="120"/>
        <v>6.5260219996716468E-2</v>
      </c>
      <c r="AB276" s="101">
        <f t="shared" si="121"/>
        <v>1.1861763257264816E-2</v>
      </c>
      <c r="AC276" s="99">
        <f t="shared" si="122"/>
        <v>1.2029372295918836E-2</v>
      </c>
      <c r="AD276" s="100">
        <f t="shared" si="123"/>
        <v>3.8009958859892903E-2</v>
      </c>
      <c r="AE276" s="100">
        <f t="shared" si="124"/>
        <v>8.1776567659338745E-2</v>
      </c>
      <c r="AF276" s="100">
        <f t="shared" si="125"/>
        <v>6.894703422698166E-2</v>
      </c>
      <c r="AG276" s="101">
        <f t="shared" si="126"/>
        <v>1.3477851624040487E-2</v>
      </c>
      <c r="AH276" s="95">
        <f t="shared" si="127"/>
        <v>145.04010014775898</v>
      </c>
      <c r="AI276" s="96">
        <f t="shared" si="128"/>
        <v>143.68190773272042</v>
      </c>
      <c r="AJ276" s="96">
        <f t="shared" si="129"/>
        <v>64.648456739451646</v>
      </c>
      <c r="AK276" s="96">
        <f t="shared" si="130"/>
        <v>193.22184370382533</v>
      </c>
      <c r="AL276" s="86">
        <f t="shared" si="131"/>
        <v>56.123050402232799</v>
      </c>
      <c r="AM276" s="95">
        <f t="shared" si="139"/>
        <v>145.52098596514344</v>
      </c>
      <c r="AN276" s="96">
        <f t="shared" si="132"/>
        <v>144.15829041291036</v>
      </c>
      <c r="AO276" s="96">
        <f t="shared" si="133"/>
        <v>64.86280108925645</v>
      </c>
      <c r="AP276" s="96">
        <f t="shared" si="134"/>
        <v>193.86247787431603</v>
      </c>
      <c r="AQ276" s="86">
        <f t="shared" si="135"/>
        <v>56.309128451953477</v>
      </c>
    </row>
    <row r="277" spans="1:43">
      <c r="A277" s="129" t="str">
        <f t="shared" si="136"/>
        <v>2011_2</v>
      </c>
      <c r="B277" s="57">
        <v>2011</v>
      </c>
      <c r="C277" s="57">
        <v>2</v>
      </c>
      <c r="D277" s="81" t="str">
        <f t="shared" si="137"/>
        <v>LSH_Personal</v>
      </c>
      <c r="E277" s="68" t="s">
        <v>36</v>
      </c>
      <c r="F277" s="69" t="s">
        <v>13</v>
      </c>
      <c r="G277" s="84">
        <f t="shared" si="138"/>
        <v>45332</v>
      </c>
      <c r="H277" s="70">
        <v>11333</v>
      </c>
      <c r="I277" s="65">
        <v>493</v>
      </c>
      <c r="J277" s="66">
        <v>1958</v>
      </c>
      <c r="K277" s="66">
        <v>2577</v>
      </c>
      <c r="L277" s="66">
        <v>2581</v>
      </c>
      <c r="M277" s="67">
        <v>670</v>
      </c>
      <c r="N277" s="65">
        <v>7666203</v>
      </c>
      <c r="O277" s="66">
        <v>6407858</v>
      </c>
      <c r="P277" s="66">
        <v>2849676</v>
      </c>
      <c r="Q277" s="66">
        <v>8018193</v>
      </c>
      <c r="R277" s="67">
        <v>3448226</v>
      </c>
      <c r="S277" s="95">
        <f t="shared" si="112"/>
        <v>15550.107505070993</v>
      </c>
      <c r="T277" s="96">
        <f t="shared" si="113"/>
        <v>3272.6547497446372</v>
      </c>
      <c r="U277" s="96">
        <f t="shared" si="114"/>
        <v>1105.8114086146682</v>
      </c>
      <c r="V277" s="96">
        <f t="shared" si="115"/>
        <v>3106.6226268888026</v>
      </c>
      <c r="W277" s="86">
        <f t="shared" si="116"/>
        <v>5146.6059701492541</v>
      </c>
      <c r="X277" s="99">
        <f t="shared" si="117"/>
        <v>1.0875319862348893E-2</v>
      </c>
      <c r="Y277" s="100">
        <f t="shared" si="118"/>
        <v>4.3192446836671665E-2</v>
      </c>
      <c r="Z277" s="100">
        <f t="shared" si="119"/>
        <v>5.6847260213535693E-2</v>
      </c>
      <c r="AA277" s="100">
        <f t="shared" si="120"/>
        <v>5.6935498102885382E-2</v>
      </c>
      <c r="AB277" s="101">
        <f t="shared" si="121"/>
        <v>1.4779846466072532E-2</v>
      </c>
      <c r="AC277" s="99">
        <f t="shared" si="122"/>
        <v>1.2010330729547995E-2</v>
      </c>
      <c r="AD277" s="100">
        <f t="shared" si="123"/>
        <v>4.5417137756294475E-2</v>
      </c>
      <c r="AE277" s="100">
        <f t="shared" si="124"/>
        <v>5.9381217357630064E-2</v>
      </c>
      <c r="AF277" s="100">
        <f t="shared" si="125"/>
        <v>5.9471302450467944E-2</v>
      </c>
      <c r="AG277" s="101">
        <f t="shared" si="126"/>
        <v>1.6100397184566701E-2</v>
      </c>
      <c r="AH277" s="95">
        <f t="shared" si="127"/>
        <v>169.11239301155916</v>
      </c>
      <c r="AI277" s="96">
        <f t="shared" si="128"/>
        <v>141.35396629312626</v>
      </c>
      <c r="AJ277" s="96">
        <f t="shared" si="129"/>
        <v>62.862348892614492</v>
      </c>
      <c r="AK277" s="96">
        <f t="shared" si="130"/>
        <v>176.87710667960823</v>
      </c>
      <c r="AL277" s="86">
        <f t="shared" si="131"/>
        <v>76.066046060178238</v>
      </c>
      <c r="AM277" s="95">
        <f t="shared" si="139"/>
        <v>169.67309140641933</v>
      </c>
      <c r="AN277" s="96">
        <f t="shared" si="132"/>
        <v>141.82263059735769</v>
      </c>
      <c r="AO277" s="96">
        <f t="shared" si="133"/>
        <v>63.070771335781146</v>
      </c>
      <c r="AP277" s="96">
        <f t="shared" si="134"/>
        <v>177.46354926986822</v>
      </c>
      <c r="AQ277" s="86">
        <f t="shared" si="135"/>
        <v>76.318245849737039</v>
      </c>
    </row>
    <row r="278" spans="1:43">
      <c r="A278" s="129" t="str">
        <f t="shared" si="136"/>
        <v>2011_2</v>
      </c>
      <c r="B278" s="57">
        <v>2011</v>
      </c>
      <c r="C278" s="57">
        <v>2</v>
      </c>
      <c r="D278" s="81" t="str">
        <f t="shared" si="137"/>
        <v>SYH_Personal</v>
      </c>
      <c r="E278" s="68" t="s">
        <v>37</v>
      </c>
      <c r="F278" s="69" t="s">
        <v>13</v>
      </c>
      <c r="G278" s="84">
        <f t="shared" si="138"/>
        <v>23680</v>
      </c>
      <c r="H278" s="70">
        <v>5920</v>
      </c>
      <c r="I278" s="65">
        <v>268</v>
      </c>
      <c r="J278" s="66">
        <v>1053</v>
      </c>
      <c r="K278" s="66">
        <v>783</v>
      </c>
      <c r="L278" s="66">
        <v>1543</v>
      </c>
      <c r="M278" s="67">
        <v>34</v>
      </c>
      <c r="N278" s="65">
        <v>2921091</v>
      </c>
      <c r="O278" s="66">
        <v>2622139</v>
      </c>
      <c r="P278" s="66">
        <v>1062413</v>
      </c>
      <c r="Q278" s="66">
        <v>3614642</v>
      </c>
      <c r="R278" s="67">
        <v>216313</v>
      </c>
      <c r="S278" s="95">
        <f t="shared" si="112"/>
        <v>10899.593283582089</v>
      </c>
      <c r="T278" s="96">
        <f t="shared" si="113"/>
        <v>2490.1604938271603</v>
      </c>
      <c r="U278" s="96">
        <f t="shared" si="114"/>
        <v>1356.8492975734355</v>
      </c>
      <c r="V278" s="96">
        <f t="shared" si="115"/>
        <v>2342.6066104990277</v>
      </c>
      <c r="W278" s="86">
        <f t="shared" si="116"/>
        <v>6362.1470588235297</v>
      </c>
      <c r="X278" s="99">
        <f t="shared" si="117"/>
        <v>1.1317567567567568E-2</v>
      </c>
      <c r="Y278" s="100">
        <f t="shared" si="118"/>
        <v>4.4467905405405406E-2</v>
      </c>
      <c r="Z278" s="100">
        <f t="shared" si="119"/>
        <v>3.3065878378378377E-2</v>
      </c>
      <c r="AA278" s="100">
        <f t="shared" si="120"/>
        <v>6.5160472972972977E-2</v>
      </c>
      <c r="AB278" s="101">
        <f t="shared" si="121"/>
        <v>1.4358108108108109E-3</v>
      </c>
      <c r="AC278" s="99">
        <f t="shared" si="122"/>
        <v>1.2919226457792537E-2</v>
      </c>
      <c r="AD278" s="100">
        <f t="shared" si="123"/>
        <v>4.7589029583311342E-2</v>
      </c>
      <c r="AE278" s="100">
        <f t="shared" si="124"/>
        <v>3.5773285375894297E-2</v>
      </c>
      <c r="AF278" s="100">
        <f t="shared" si="125"/>
        <v>6.889749553183136E-2</v>
      </c>
      <c r="AG278" s="101">
        <f t="shared" si="126"/>
        <v>2.0091368608075163E-3</v>
      </c>
      <c r="AH278" s="95">
        <f t="shared" si="127"/>
        <v>123.35688344594594</v>
      </c>
      <c r="AI278" s="96">
        <f t="shared" si="128"/>
        <v>110.73222128378379</v>
      </c>
      <c r="AJ278" s="96">
        <f t="shared" si="129"/>
        <v>44.865413851351349</v>
      </c>
      <c r="AK278" s="96">
        <f t="shared" si="130"/>
        <v>152.64535472972972</v>
      </c>
      <c r="AL278" s="86">
        <f t="shared" si="131"/>
        <v>9.1348395270270277</v>
      </c>
      <c r="AM278" s="95">
        <f t="shared" si="139"/>
        <v>123.76587775624682</v>
      </c>
      <c r="AN278" s="96">
        <f t="shared" si="132"/>
        <v>111.09935805967267</v>
      </c>
      <c r="AO278" s="96">
        <f t="shared" si="133"/>
        <v>45.014166790643444</v>
      </c>
      <c r="AP278" s="96">
        <f t="shared" si="134"/>
        <v>153.15145605001538</v>
      </c>
      <c r="AQ278" s="86">
        <f t="shared" si="135"/>
        <v>9.1651264253962044</v>
      </c>
    </row>
    <row r="279" spans="1:43">
      <c r="A279" s="129" t="str">
        <f t="shared" si="136"/>
        <v>2011_2</v>
      </c>
      <c r="B279" s="57">
        <v>2011</v>
      </c>
      <c r="C279" s="57">
        <v>2</v>
      </c>
      <c r="D279" s="81" t="str">
        <f t="shared" si="137"/>
        <v>MSH_Personal</v>
      </c>
      <c r="E279" s="68" t="s">
        <v>38</v>
      </c>
      <c r="F279" s="69" t="s">
        <v>13</v>
      </c>
      <c r="G279" s="84">
        <f t="shared" si="138"/>
        <v>64332</v>
      </c>
      <c r="H279" s="70">
        <v>16083</v>
      </c>
      <c r="I279" s="65">
        <v>815</v>
      </c>
      <c r="J279" s="66">
        <v>2688</v>
      </c>
      <c r="K279" s="66">
        <v>3344</v>
      </c>
      <c r="L279" s="66">
        <v>3151</v>
      </c>
      <c r="M279" s="67">
        <v>304</v>
      </c>
      <c r="N279" s="65">
        <v>10373467</v>
      </c>
      <c r="O279" s="66">
        <v>8046830</v>
      </c>
      <c r="P279" s="66">
        <v>2853364</v>
      </c>
      <c r="Q279" s="66">
        <v>10345292</v>
      </c>
      <c r="R279" s="67">
        <v>1413695</v>
      </c>
      <c r="S279" s="95">
        <f t="shared" si="112"/>
        <v>12728.180368098159</v>
      </c>
      <c r="T279" s="96">
        <f t="shared" si="113"/>
        <v>2993.6123511904761</v>
      </c>
      <c r="U279" s="96">
        <f t="shared" si="114"/>
        <v>853.27870813397124</v>
      </c>
      <c r="V279" s="96">
        <f t="shared" si="115"/>
        <v>3283.1774039987304</v>
      </c>
      <c r="W279" s="86">
        <f t="shared" si="116"/>
        <v>4650.3125</v>
      </c>
      <c r="X279" s="99">
        <f t="shared" si="117"/>
        <v>1.2668656345209228E-2</v>
      </c>
      <c r="Y279" s="100">
        <f t="shared" si="118"/>
        <v>4.1783249393769817E-2</v>
      </c>
      <c r="Z279" s="100">
        <f t="shared" si="119"/>
        <v>5.1980351924392217E-2</v>
      </c>
      <c r="AA279" s="100">
        <f t="shared" si="120"/>
        <v>4.8980289746937758E-2</v>
      </c>
      <c r="AB279" s="101">
        <f t="shared" si="121"/>
        <v>4.7254865385811104E-3</v>
      </c>
      <c r="AC279" s="99">
        <f t="shared" si="122"/>
        <v>1.369605533476091E-2</v>
      </c>
      <c r="AD279" s="100">
        <f t="shared" si="123"/>
        <v>4.3621375821551372E-2</v>
      </c>
      <c r="AE279" s="100">
        <f t="shared" si="124"/>
        <v>5.4019602865070078E-2</v>
      </c>
      <c r="AF279" s="100">
        <f t="shared" si="125"/>
        <v>5.0962947845482068E-2</v>
      </c>
      <c r="AG279" s="101">
        <f t="shared" si="126"/>
        <v>5.355481536255694E-3</v>
      </c>
      <c r="AH279" s="95">
        <f t="shared" si="127"/>
        <v>161.24894298327428</v>
      </c>
      <c r="AI279" s="96">
        <f t="shared" si="128"/>
        <v>125.08285145806131</v>
      </c>
      <c r="AJ279" s="96">
        <f t="shared" si="129"/>
        <v>44.35372753839458</v>
      </c>
      <c r="AK279" s="96">
        <f t="shared" si="130"/>
        <v>160.81098053845676</v>
      </c>
      <c r="AL279" s="86">
        <f t="shared" si="131"/>
        <v>21.974989118945469</v>
      </c>
      <c r="AM279" s="95">
        <f t="shared" si="139"/>
        <v>161.78356981867978</v>
      </c>
      <c r="AN279" s="96">
        <f t="shared" si="132"/>
        <v>125.49756827915363</v>
      </c>
      <c r="AO279" s="96">
        <f t="shared" si="133"/>
        <v>44.500783962787693</v>
      </c>
      <c r="AP279" s="96">
        <f t="shared" si="134"/>
        <v>161.34415529317531</v>
      </c>
      <c r="AQ279" s="86">
        <f t="shared" si="135"/>
        <v>22.047848008271341</v>
      </c>
    </row>
    <row r="280" spans="1:43">
      <c r="A280" s="129" t="str">
        <f t="shared" si="136"/>
        <v>2011_2</v>
      </c>
      <c r="B280" s="57">
        <v>2011</v>
      </c>
      <c r="C280" s="57">
        <v>2</v>
      </c>
      <c r="D280" s="81" t="str">
        <f t="shared" si="137"/>
        <v>SMH_Personal</v>
      </c>
      <c r="E280" s="68" t="s">
        <v>39</v>
      </c>
      <c r="F280" s="69" t="s">
        <v>13</v>
      </c>
      <c r="G280" s="84">
        <f t="shared" si="138"/>
        <v>41948</v>
      </c>
      <c r="H280" s="70">
        <v>10487</v>
      </c>
      <c r="I280" s="65">
        <v>412</v>
      </c>
      <c r="J280" s="66">
        <v>1683</v>
      </c>
      <c r="K280" s="66">
        <v>3684</v>
      </c>
      <c r="L280" s="66">
        <v>2501</v>
      </c>
      <c r="M280" s="67">
        <v>396</v>
      </c>
      <c r="N280" s="65">
        <v>4926413</v>
      </c>
      <c r="O280" s="66">
        <v>5698128</v>
      </c>
      <c r="P280" s="66">
        <v>2321057</v>
      </c>
      <c r="Q280" s="66">
        <v>7388620</v>
      </c>
      <c r="R280" s="67">
        <v>928258</v>
      </c>
      <c r="S280" s="95">
        <f t="shared" si="112"/>
        <v>11957.313106796117</v>
      </c>
      <c r="T280" s="96">
        <f t="shared" si="113"/>
        <v>3385.6969696969695</v>
      </c>
      <c r="U280" s="96">
        <f t="shared" si="114"/>
        <v>630.03718783930515</v>
      </c>
      <c r="V280" s="96">
        <f t="shared" si="115"/>
        <v>2954.2662934826071</v>
      </c>
      <c r="W280" s="86">
        <f t="shared" si="116"/>
        <v>2344.0858585858587</v>
      </c>
      <c r="X280" s="99">
        <f t="shared" si="117"/>
        <v>9.8216839897015355E-3</v>
      </c>
      <c r="Y280" s="100">
        <f t="shared" si="118"/>
        <v>4.0121102317154572E-2</v>
      </c>
      <c r="Z280" s="100">
        <f t="shared" si="119"/>
        <v>8.7823018975874897E-2</v>
      </c>
      <c r="AA280" s="100">
        <f t="shared" si="120"/>
        <v>5.9621436063697915E-2</v>
      </c>
      <c r="AB280" s="101">
        <f t="shared" si="121"/>
        <v>9.4402593687422515E-3</v>
      </c>
      <c r="AC280" s="99">
        <f t="shared" si="122"/>
        <v>1.0943573210836726E-2</v>
      </c>
      <c r="AD280" s="100">
        <f t="shared" si="123"/>
        <v>4.2353620176266052E-2</v>
      </c>
      <c r="AE280" s="100">
        <f t="shared" si="124"/>
        <v>9.1042931154598203E-2</v>
      </c>
      <c r="AF280" s="100">
        <f t="shared" si="125"/>
        <v>6.2315158651091759E-2</v>
      </c>
      <c r="AG280" s="101">
        <f t="shared" si="126"/>
        <v>1.0540360448978887E-2</v>
      </c>
      <c r="AH280" s="95">
        <f t="shared" si="127"/>
        <v>117.44095070086775</v>
      </c>
      <c r="AI280" s="96">
        <f t="shared" si="128"/>
        <v>135.83789453609231</v>
      </c>
      <c r="AJ280" s="96">
        <f t="shared" si="129"/>
        <v>55.331767903118148</v>
      </c>
      <c r="AK280" s="96">
        <f t="shared" si="130"/>
        <v>176.13759893201106</v>
      </c>
      <c r="AL280" s="86">
        <f t="shared" si="131"/>
        <v>22.128778487651378</v>
      </c>
      <c r="AM280" s="95">
        <f t="shared" si="139"/>
        <v>117.83033051730928</v>
      </c>
      <c r="AN280" s="96">
        <f t="shared" si="132"/>
        <v>136.28827010036196</v>
      </c>
      <c r="AO280" s="96">
        <f t="shared" si="133"/>
        <v>55.515222426441774</v>
      </c>
      <c r="AP280" s="96">
        <f t="shared" si="134"/>
        <v>176.72158965697793</v>
      </c>
      <c r="AQ280" s="86">
        <f t="shared" si="135"/>
        <v>22.202147271318193</v>
      </c>
    </row>
    <row r="281" spans="1:43">
      <c r="A281" s="129" t="str">
        <f t="shared" si="136"/>
        <v>2011_3</v>
      </c>
      <c r="B281" s="57">
        <v>2011</v>
      </c>
      <c r="C281" s="57">
        <v>3</v>
      </c>
      <c r="D281" s="81" t="str">
        <f t="shared" si="137"/>
        <v>SML_Personal</v>
      </c>
      <c r="E281" s="68" t="s">
        <v>12</v>
      </c>
      <c r="F281" s="69" t="s">
        <v>13</v>
      </c>
      <c r="G281" s="84">
        <f t="shared" si="138"/>
        <v>68504</v>
      </c>
      <c r="H281" s="70">
        <v>17126</v>
      </c>
      <c r="I281" s="65">
        <v>108</v>
      </c>
      <c r="J281" s="66">
        <v>2024</v>
      </c>
      <c r="K281" s="66">
        <v>976</v>
      </c>
      <c r="L281" s="66">
        <v>3026</v>
      </c>
      <c r="M281" s="67">
        <v>437</v>
      </c>
      <c r="N281" s="65">
        <v>1881570</v>
      </c>
      <c r="O281" s="66">
        <v>3201934</v>
      </c>
      <c r="P281" s="66">
        <v>1199247</v>
      </c>
      <c r="Q281" s="66">
        <v>4640754</v>
      </c>
      <c r="R281" s="67">
        <v>1249779</v>
      </c>
      <c r="S281" s="95">
        <f t="shared" si="112"/>
        <v>17421.944444444445</v>
      </c>
      <c r="T281" s="96">
        <f t="shared" si="113"/>
        <v>1581.9832015810277</v>
      </c>
      <c r="U281" s="96">
        <f t="shared" si="114"/>
        <v>1228.736680327869</v>
      </c>
      <c r="V281" s="96">
        <f t="shared" si="115"/>
        <v>1533.6265697290153</v>
      </c>
      <c r="W281" s="86">
        <f t="shared" si="116"/>
        <v>2859.9061784897026</v>
      </c>
      <c r="X281" s="99">
        <f t="shared" si="117"/>
        <v>1.5765502744365292E-3</v>
      </c>
      <c r="Y281" s="100">
        <f t="shared" si="118"/>
        <v>2.9545719957958658E-2</v>
      </c>
      <c r="Z281" s="100">
        <f t="shared" si="119"/>
        <v>1.4247343220833819E-2</v>
      </c>
      <c r="AA281" s="100">
        <f t="shared" si="120"/>
        <v>4.4172603059675346E-2</v>
      </c>
      <c r="AB281" s="101">
        <f t="shared" si="121"/>
        <v>6.3791895363774376E-3</v>
      </c>
      <c r="AC281" s="99">
        <f t="shared" si="122"/>
        <v>1.9297409700346688E-3</v>
      </c>
      <c r="AD281" s="100">
        <f t="shared" si="123"/>
        <v>3.1053134789403254E-2</v>
      </c>
      <c r="AE281" s="100">
        <f t="shared" si="124"/>
        <v>1.530233451776432E-2</v>
      </c>
      <c r="AF281" s="100">
        <f t="shared" si="125"/>
        <v>4.6001815680364155E-2</v>
      </c>
      <c r="AG281" s="101">
        <f t="shared" si="126"/>
        <v>7.087936233315861E-3</v>
      </c>
      <c r="AH281" s="95">
        <f t="shared" si="127"/>
        <v>27.466571295106856</v>
      </c>
      <c r="AI281" s="96">
        <f t="shared" si="128"/>
        <v>46.740832652107905</v>
      </c>
      <c r="AJ281" s="96">
        <f t="shared" si="129"/>
        <v>17.506233212659115</v>
      </c>
      <c r="AK281" s="96">
        <f t="shared" si="130"/>
        <v>67.74427770641131</v>
      </c>
      <c r="AL281" s="86">
        <f t="shared" si="131"/>
        <v>18.243883568842694</v>
      </c>
      <c r="AM281" s="95">
        <f t="shared" si="139"/>
        <v>27.557637728283201</v>
      </c>
      <c r="AN281" s="96">
        <f t="shared" si="132"/>
        <v>46.895803611809676</v>
      </c>
      <c r="AO281" s="96">
        <f t="shared" si="133"/>
        <v>17.564275776468822</v>
      </c>
      <c r="AP281" s="96">
        <f t="shared" si="134"/>
        <v>67.968886365153125</v>
      </c>
      <c r="AQ281" s="86">
        <f t="shared" si="135"/>
        <v>18.304371839695598</v>
      </c>
    </row>
    <row r="282" spans="1:43">
      <c r="A282" s="129" t="str">
        <f t="shared" si="136"/>
        <v>2011_3</v>
      </c>
      <c r="B282" s="57">
        <v>2011</v>
      </c>
      <c r="C282" s="57">
        <v>3</v>
      </c>
      <c r="D282" s="81" t="str">
        <f t="shared" si="137"/>
        <v>LSL_Personal</v>
      </c>
      <c r="E282" s="68" t="s">
        <v>14</v>
      </c>
      <c r="F282" s="69" t="s">
        <v>13</v>
      </c>
      <c r="G282" s="84">
        <f t="shared" si="138"/>
        <v>19308</v>
      </c>
      <c r="H282" s="70">
        <v>4827</v>
      </c>
      <c r="I282" s="65">
        <v>22</v>
      </c>
      <c r="J282" s="66">
        <v>376</v>
      </c>
      <c r="K282" s="66">
        <v>1364</v>
      </c>
      <c r="L282" s="66">
        <v>695</v>
      </c>
      <c r="M282" s="67">
        <v>75</v>
      </c>
      <c r="N282" s="65">
        <v>418342</v>
      </c>
      <c r="O282" s="66">
        <v>1146810</v>
      </c>
      <c r="P282" s="66">
        <v>1995752</v>
      </c>
      <c r="Q282" s="66">
        <v>1751457</v>
      </c>
      <c r="R282" s="67">
        <v>447303</v>
      </c>
      <c r="S282" s="95">
        <f t="shared" si="112"/>
        <v>19015.545454545456</v>
      </c>
      <c r="T282" s="96">
        <f t="shared" si="113"/>
        <v>3050.0265957446809</v>
      </c>
      <c r="U282" s="96">
        <f t="shared" si="114"/>
        <v>1463.1612903225807</v>
      </c>
      <c r="V282" s="96">
        <f t="shared" si="115"/>
        <v>2520.0820143884894</v>
      </c>
      <c r="W282" s="86">
        <f t="shared" si="116"/>
        <v>5964.04</v>
      </c>
      <c r="X282" s="99">
        <f t="shared" si="117"/>
        <v>1.1394240729231406E-3</v>
      </c>
      <c r="Y282" s="100">
        <f t="shared" si="118"/>
        <v>1.9473793246322767E-2</v>
      </c>
      <c r="Z282" s="100">
        <f t="shared" si="119"/>
        <v>7.0644292521234719E-2</v>
      </c>
      <c r="AA282" s="100">
        <f t="shared" si="120"/>
        <v>3.5995442303708304E-2</v>
      </c>
      <c r="AB282" s="101">
        <f t="shared" si="121"/>
        <v>3.8844002486016159E-3</v>
      </c>
      <c r="AC282" s="99">
        <f t="shared" si="122"/>
        <v>1.7051191605394695E-3</v>
      </c>
      <c r="AD282" s="100">
        <f t="shared" si="123"/>
        <v>2.1790879262250828E-2</v>
      </c>
      <c r="AE282" s="100">
        <f t="shared" si="124"/>
        <v>7.4940812160236334E-2</v>
      </c>
      <c r="AF282" s="100">
        <f t="shared" si="125"/>
        <v>3.9119007511728296E-2</v>
      </c>
      <c r="AG282" s="101">
        <f t="shared" si="126"/>
        <v>4.9274478610387539E-3</v>
      </c>
      <c r="AH282" s="95">
        <f t="shared" si="127"/>
        <v>21.666770250673295</v>
      </c>
      <c r="AI282" s="96">
        <f t="shared" si="128"/>
        <v>59.395587321317592</v>
      </c>
      <c r="AJ282" s="96">
        <f t="shared" si="129"/>
        <v>103.36399419929563</v>
      </c>
      <c r="AK282" s="96">
        <f t="shared" si="130"/>
        <v>90.711466749533869</v>
      </c>
      <c r="AL282" s="86">
        <f t="shared" si="131"/>
        <v>23.16671845866998</v>
      </c>
      <c r="AM282" s="95">
        <f t="shared" si="139"/>
        <v>21.738607228939731</v>
      </c>
      <c r="AN282" s="96">
        <f t="shared" si="132"/>
        <v>59.592515588251658</v>
      </c>
      <c r="AO282" s="96">
        <f t="shared" si="133"/>
        <v>103.70670134571937</v>
      </c>
      <c r="AP282" s="96">
        <f t="shared" si="134"/>
        <v>91.01222397315378</v>
      </c>
      <c r="AQ282" s="86">
        <f t="shared" si="135"/>
        <v>23.243528570706331</v>
      </c>
    </row>
    <row r="283" spans="1:43">
      <c r="A283" s="129" t="str">
        <f t="shared" si="136"/>
        <v>2011_3</v>
      </c>
      <c r="B283" s="57">
        <v>2011</v>
      </c>
      <c r="C283" s="57">
        <v>3</v>
      </c>
      <c r="D283" s="81" t="str">
        <f t="shared" si="137"/>
        <v>MYA_Personal</v>
      </c>
      <c r="E283" s="68" t="s">
        <v>15</v>
      </c>
      <c r="F283" s="69" t="s">
        <v>13</v>
      </c>
      <c r="G283" s="84">
        <f t="shared" si="138"/>
        <v>18624</v>
      </c>
      <c r="H283" s="70">
        <v>4656</v>
      </c>
      <c r="I283" s="65">
        <v>87</v>
      </c>
      <c r="J283" s="66">
        <v>564</v>
      </c>
      <c r="K283" s="66">
        <v>645</v>
      </c>
      <c r="L283" s="66">
        <v>1145</v>
      </c>
      <c r="M283" s="67">
        <v>84</v>
      </c>
      <c r="N283" s="65">
        <v>986745</v>
      </c>
      <c r="O283" s="66">
        <v>1860369</v>
      </c>
      <c r="P283" s="66">
        <v>554420</v>
      </c>
      <c r="Q283" s="66">
        <v>3149147</v>
      </c>
      <c r="R283" s="67">
        <v>426517</v>
      </c>
      <c r="S283" s="95">
        <f t="shared" si="112"/>
        <v>11341.896551724138</v>
      </c>
      <c r="T283" s="96">
        <f t="shared" si="113"/>
        <v>3298.5265957446809</v>
      </c>
      <c r="U283" s="96">
        <f t="shared" si="114"/>
        <v>859.5658914728682</v>
      </c>
      <c r="V283" s="96">
        <f t="shared" si="115"/>
        <v>2750.3467248908296</v>
      </c>
      <c r="W283" s="86">
        <f t="shared" si="116"/>
        <v>5077.583333333333</v>
      </c>
      <c r="X283" s="99">
        <f t="shared" si="117"/>
        <v>4.6713917525773195E-3</v>
      </c>
      <c r="Y283" s="100">
        <f t="shared" si="118"/>
        <v>3.0283505154639175E-2</v>
      </c>
      <c r="Z283" s="100">
        <f t="shared" si="119"/>
        <v>3.4632731958762888E-2</v>
      </c>
      <c r="AA283" s="100">
        <f t="shared" si="120"/>
        <v>6.1479810996563571E-2</v>
      </c>
      <c r="AB283" s="101">
        <f t="shared" si="121"/>
        <v>4.5103092783505151E-3</v>
      </c>
      <c r="AC283" s="99">
        <f t="shared" si="122"/>
        <v>5.8355870155728067E-3</v>
      </c>
      <c r="AD283" s="100">
        <f t="shared" si="123"/>
        <v>3.3209306946504001E-2</v>
      </c>
      <c r="AE283" s="100">
        <f t="shared" si="124"/>
        <v>3.7754560882941608E-2</v>
      </c>
      <c r="AF283" s="100">
        <f t="shared" si="125"/>
        <v>6.5580978534098333E-2</v>
      </c>
      <c r="AG283" s="101">
        <f t="shared" si="126"/>
        <v>5.6543486861535446E-3</v>
      </c>
      <c r="AH283" s="95">
        <f t="shared" si="127"/>
        <v>52.982442010309278</v>
      </c>
      <c r="AI283" s="96">
        <f t="shared" si="128"/>
        <v>99.890947164948457</v>
      </c>
      <c r="AJ283" s="96">
        <f t="shared" si="129"/>
        <v>29.769115120274915</v>
      </c>
      <c r="AK283" s="96">
        <f t="shared" si="130"/>
        <v>169.09079682130584</v>
      </c>
      <c r="AL283" s="86">
        <f t="shared" si="131"/>
        <v>22.90147121993127</v>
      </c>
      <c r="AM283" s="95">
        <f t="shared" si="139"/>
        <v>53.158107256728691</v>
      </c>
      <c r="AN283" s="96">
        <f t="shared" si="132"/>
        <v>100.22213929545435</v>
      </c>
      <c r="AO283" s="96">
        <f t="shared" si="133"/>
        <v>29.867815722679641</v>
      </c>
      <c r="AP283" s="96">
        <f t="shared" si="134"/>
        <v>169.65142361319835</v>
      </c>
      <c r="AQ283" s="86">
        <f t="shared" si="135"/>
        <v>22.977401894935522</v>
      </c>
    </row>
    <row r="284" spans="1:43">
      <c r="A284" s="129" t="str">
        <f t="shared" si="136"/>
        <v>2011_3</v>
      </c>
      <c r="B284" s="57">
        <v>2011</v>
      </c>
      <c r="C284" s="57">
        <v>3</v>
      </c>
      <c r="D284" s="81" t="str">
        <f t="shared" si="137"/>
        <v>SMA_Personal</v>
      </c>
      <c r="E284" s="68" t="s">
        <v>16</v>
      </c>
      <c r="F284" s="69" t="s">
        <v>13</v>
      </c>
      <c r="G284" s="84">
        <f t="shared" si="138"/>
        <v>73520</v>
      </c>
      <c r="H284" s="70">
        <v>18380</v>
      </c>
      <c r="I284" s="65">
        <v>105</v>
      </c>
      <c r="J284" s="66">
        <v>1671</v>
      </c>
      <c r="K284" s="66">
        <v>943</v>
      </c>
      <c r="L284" s="66">
        <v>3171</v>
      </c>
      <c r="M284" s="67">
        <v>232</v>
      </c>
      <c r="N284" s="65">
        <v>2059260</v>
      </c>
      <c r="O284" s="66">
        <v>6284463</v>
      </c>
      <c r="P284" s="66">
        <v>710579</v>
      </c>
      <c r="Q284" s="66">
        <v>9803243</v>
      </c>
      <c r="R284" s="67">
        <v>1228567</v>
      </c>
      <c r="S284" s="95">
        <f t="shared" si="112"/>
        <v>19612</v>
      </c>
      <c r="T284" s="96">
        <f t="shared" si="113"/>
        <v>3760.8994614003591</v>
      </c>
      <c r="U284" s="96">
        <f t="shared" si="114"/>
        <v>753.5302226935313</v>
      </c>
      <c r="V284" s="96">
        <f t="shared" si="115"/>
        <v>3091.5304320403657</v>
      </c>
      <c r="W284" s="86">
        <f t="shared" si="116"/>
        <v>5295.5474137931033</v>
      </c>
      <c r="X284" s="99">
        <f t="shared" si="117"/>
        <v>1.4281828073993471E-3</v>
      </c>
      <c r="Y284" s="100">
        <f t="shared" si="118"/>
        <v>2.2728509249183897E-2</v>
      </c>
      <c r="Z284" s="100">
        <f t="shared" si="119"/>
        <v>1.2826441784548422E-2</v>
      </c>
      <c r="AA284" s="100">
        <f t="shared" si="120"/>
        <v>4.3131120783460285E-2</v>
      </c>
      <c r="AB284" s="101">
        <f t="shared" si="121"/>
        <v>3.1556039173014144E-3</v>
      </c>
      <c r="AC284" s="99">
        <f t="shared" si="122"/>
        <v>1.7526977690214031E-3</v>
      </c>
      <c r="AD284" s="100">
        <f t="shared" si="123"/>
        <v>2.4009205866380834E-2</v>
      </c>
      <c r="AE284" s="100">
        <f t="shared" si="124"/>
        <v>1.3793389576628897E-2</v>
      </c>
      <c r="AF284" s="100">
        <f t="shared" si="125"/>
        <v>4.4876841471587596E-2</v>
      </c>
      <c r="AG284" s="101">
        <f t="shared" si="126"/>
        <v>3.637560704867085E-3</v>
      </c>
      <c r="AH284" s="95">
        <f t="shared" si="127"/>
        <v>28.009521218715996</v>
      </c>
      <c r="AI284" s="96">
        <f t="shared" si="128"/>
        <v>85.479638193688785</v>
      </c>
      <c r="AJ284" s="96">
        <f t="shared" si="129"/>
        <v>9.665111534276388</v>
      </c>
      <c r="AK284" s="96">
        <f t="shared" si="130"/>
        <v>133.34117247007617</v>
      </c>
      <c r="AL284" s="86">
        <f t="shared" si="131"/>
        <v>16.710650163220894</v>
      </c>
      <c r="AM284" s="95">
        <f t="shared" si="139"/>
        <v>28.102387822448947</v>
      </c>
      <c r="AN284" s="96">
        <f t="shared" si="132"/>
        <v>85.763049096195218</v>
      </c>
      <c r="AO284" s="96">
        <f t="shared" si="133"/>
        <v>9.697156569101498</v>
      </c>
      <c r="AP284" s="96">
        <f t="shared" si="134"/>
        <v>133.78327005997684</v>
      </c>
      <c r="AQ284" s="86">
        <f t="shared" si="135"/>
        <v>16.766054941999865</v>
      </c>
    </row>
    <row r="285" spans="1:43">
      <c r="A285" s="129" t="str">
        <f t="shared" si="136"/>
        <v>2011_3</v>
      </c>
      <c r="B285" s="57">
        <v>2011</v>
      </c>
      <c r="C285" s="57">
        <v>3</v>
      </c>
      <c r="D285" s="81" t="str">
        <f t="shared" si="137"/>
        <v>MSL_Personal</v>
      </c>
      <c r="E285" s="68" t="s">
        <v>17</v>
      </c>
      <c r="F285" s="69" t="s">
        <v>13</v>
      </c>
      <c r="G285" s="84">
        <f t="shared" si="138"/>
        <v>60956</v>
      </c>
      <c r="H285" s="70">
        <v>15239</v>
      </c>
      <c r="I285" s="65">
        <v>155</v>
      </c>
      <c r="J285" s="66">
        <v>1289</v>
      </c>
      <c r="K285" s="66">
        <v>3891</v>
      </c>
      <c r="L285" s="66">
        <v>2236</v>
      </c>
      <c r="M285" s="67">
        <v>370</v>
      </c>
      <c r="N285" s="65">
        <v>3254814</v>
      </c>
      <c r="O285" s="66">
        <v>3957809</v>
      </c>
      <c r="P285" s="66">
        <v>7622036</v>
      </c>
      <c r="Q285" s="66">
        <v>6718047</v>
      </c>
      <c r="R285" s="67">
        <v>1060972</v>
      </c>
      <c r="S285" s="95">
        <f t="shared" si="112"/>
        <v>20998.799999999999</v>
      </c>
      <c r="T285" s="96">
        <f t="shared" si="113"/>
        <v>3070.4491854150506</v>
      </c>
      <c r="U285" s="96">
        <f t="shared" si="114"/>
        <v>1958.8887175533282</v>
      </c>
      <c r="V285" s="96">
        <f t="shared" si="115"/>
        <v>3004.493291592129</v>
      </c>
      <c r="W285" s="86">
        <f t="shared" si="116"/>
        <v>2867.491891891892</v>
      </c>
      <c r="X285" s="99">
        <f t="shared" si="117"/>
        <v>2.5428177701948946E-3</v>
      </c>
      <c r="Y285" s="100">
        <f t="shared" si="118"/>
        <v>2.1146400682459481E-2</v>
      </c>
      <c r="Z285" s="100">
        <f t="shared" si="119"/>
        <v>6.3832928669860234E-2</v>
      </c>
      <c r="AA285" s="100">
        <f t="shared" si="120"/>
        <v>3.6682196994553447E-2</v>
      </c>
      <c r="AB285" s="101">
        <f t="shared" si="121"/>
        <v>6.0699520965942647E-3</v>
      </c>
      <c r="AC285" s="99">
        <f t="shared" si="122"/>
        <v>3.0181009452817462E-3</v>
      </c>
      <c r="AD285" s="100">
        <f t="shared" si="123"/>
        <v>2.2504166248266625E-2</v>
      </c>
      <c r="AE285" s="100">
        <f t="shared" si="124"/>
        <v>6.6139924219060856E-2</v>
      </c>
      <c r="AF285" s="100">
        <f t="shared" si="125"/>
        <v>3.8456223701152613E-2</v>
      </c>
      <c r="AG285" s="101">
        <f t="shared" si="126"/>
        <v>6.8029761617401634E-3</v>
      </c>
      <c r="AH285" s="95">
        <f t="shared" si="127"/>
        <v>53.396121792768554</v>
      </c>
      <c r="AI285" s="96">
        <f t="shared" si="128"/>
        <v>64.928948749917978</v>
      </c>
      <c r="AJ285" s="96">
        <f t="shared" si="129"/>
        <v>125.04160377977557</v>
      </c>
      <c r="AK285" s="96">
        <f t="shared" si="130"/>
        <v>110.21141479099678</v>
      </c>
      <c r="AL285" s="86">
        <f t="shared" si="131"/>
        <v>17.405538421156244</v>
      </c>
      <c r="AM285" s="95">
        <f t="shared" si="139"/>
        <v>53.57315860980961</v>
      </c>
      <c r="AN285" s="96">
        <f t="shared" si="132"/>
        <v>65.144223081359485</v>
      </c>
      <c r="AO285" s="96">
        <f t="shared" si="133"/>
        <v>125.45618384266469</v>
      </c>
      <c r="AP285" s="96">
        <f t="shared" si="134"/>
        <v>110.57682481369308</v>
      </c>
      <c r="AQ285" s="86">
        <f t="shared" si="135"/>
        <v>17.463247127659805</v>
      </c>
    </row>
    <row r="286" spans="1:43">
      <c r="A286" s="129" t="str">
        <f t="shared" si="136"/>
        <v>2011_3</v>
      </c>
      <c r="B286" s="57">
        <v>2011</v>
      </c>
      <c r="C286" s="57">
        <v>3</v>
      </c>
      <c r="D286" s="81" t="str">
        <f t="shared" si="137"/>
        <v>LYL_Personal</v>
      </c>
      <c r="E286" s="68" t="s">
        <v>18</v>
      </c>
      <c r="F286" s="69" t="s">
        <v>13</v>
      </c>
      <c r="G286" s="84">
        <f t="shared" si="138"/>
        <v>14160</v>
      </c>
      <c r="H286" s="70">
        <v>3540</v>
      </c>
      <c r="I286" s="65">
        <v>72</v>
      </c>
      <c r="J286" s="66">
        <v>316</v>
      </c>
      <c r="K286" s="66">
        <v>530</v>
      </c>
      <c r="L286" s="66">
        <v>503</v>
      </c>
      <c r="M286" s="67">
        <v>115</v>
      </c>
      <c r="N286" s="65">
        <v>1420662</v>
      </c>
      <c r="O286" s="66">
        <v>996733</v>
      </c>
      <c r="P286" s="66">
        <v>526848</v>
      </c>
      <c r="Q286" s="66">
        <v>1657085</v>
      </c>
      <c r="R286" s="67">
        <v>574240</v>
      </c>
      <c r="S286" s="95">
        <f t="shared" si="112"/>
        <v>19731.416666666668</v>
      </c>
      <c r="T286" s="96">
        <f t="shared" si="113"/>
        <v>3154.2183544303798</v>
      </c>
      <c r="U286" s="96">
        <f t="shared" si="114"/>
        <v>994.0528301886792</v>
      </c>
      <c r="V286" s="96">
        <f t="shared" si="115"/>
        <v>3294.403578528827</v>
      </c>
      <c r="W286" s="86">
        <f t="shared" si="116"/>
        <v>4993.391304347826</v>
      </c>
      <c r="X286" s="99">
        <f t="shared" si="117"/>
        <v>5.084745762711864E-3</v>
      </c>
      <c r="Y286" s="100">
        <f t="shared" si="118"/>
        <v>2.231638418079096E-2</v>
      </c>
      <c r="Z286" s="100">
        <f t="shared" si="119"/>
        <v>3.7429378531073448E-2</v>
      </c>
      <c r="AA286" s="100">
        <f t="shared" si="120"/>
        <v>3.5522598870056495E-2</v>
      </c>
      <c r="AB286" s="101">
        <f t="shared" si="121"/>
        <v>8.1214689265536721E-3</v>
      </c>
      <c r="AC286" s="99">
        <f t="shared" si="122"/>
        <v>6.4774277568986948E-3</v>
      </c>
      <c r="AD286" s="100">
        <f t="shared" si="123"/>
        <v>2.5208631169764739E-2</v>
      </c>
      <c r="AE286" s="100">
        <f t="shared" si="124"/>
        <v>4.114598778337164E-2</v>
      </c>
      <c r="AF286" s="100">
        <f t="shared" si="125"/>
        <v>3.914688676261608E-2</v>
      </c>
      <c r="AG286" s="101">
        <f t="shared" si="126"/>
        <v>9.8788697798759192E-3</v>
      </c>
      <c r="AH286" s="95">
        <f t="shared" si="127"/>
        <v>100.32923728813559</v>
      </c>
      <c r="AI286" s="96">
        <f t="shared" si="128"/>
        <v>70.390748587570627</v>
      </c>
      <c r="AJ286" s="96">
        <f t="shared" si="129"/>
        <v>37.206779661016952</v>
      </c>
      <c r="AK286" s="96">
        <f t="shared" si="130"/>
        <v>117.02577683615819</v>
      </c>
      <c r="AL286" s="86">
        <f t="shared" si="131"/>
        <v>40.55367231638418</v>
      </c>
      <c r="AM286" s="95">
        <f t="shared" si="139"/>
        <v>100.66188258575819</v>
      </c>
      <c r="AN286" s="96">
        <f t="shared" si="132"/>
        <v>70.624131718417573</v>
      </c>
      <c r="AO286" s="96">
        <f t="shared" si="133"/>
        <v>37.330140115341678</v>
      </c>
      <c r="AP286" s="96">
        <f t="shared" si="134"/>
        <v>117.4137801282931</v>
      </c>
      <c r="AQ286" s="86">
        <f t="shared" si="135"/>
        <v>40.688129517116522</v>
      </c>
    </row>
    <row r="287" spans="1:43">
      <c r="A287" s="129" t="str">
        <f t="shared" si="136"/>
        <v>2011_3</v>
      </c>
      <c r="B287" s="57">
        <v>2011</v>
      </c>
      <c r="C287" s="57">
        <v>3</v>
      </c>
      <c r="D287" s="81" t="str">
        <f t="shared" si="137"/>
        <v>LSA_Personal</v>
      </c>
      <c r="E287" s="68" t="s">
        <v>19</v>
      </c>
      <c r="F287" s="69" t="s">
        <v>13</v>
      </c>
      <c r="G287" s="84">
        <f t="shared" si="138"/>
        <v>92376</v>
      </c>
      <c r="H287" s="70">
        <v>23094</v>
      </c>
      <c r="I287" s="65">
        <v>340</v>
      </c>
      <c r="J287" s="66">
        <v>2813</v>
      </c>
      <c r="K287" s="66">
        <v>1926</v>
      </c>
      <c r="L287" s="66">
        <v>4254</v>
      </c>
      <c r="M287" s="67">
        <v>748</v>
      </c>
      <c r="N287" s="65">
        <v>8914569</v>
      </c>
      <c r="O287" s="66">
        <v>7443999</v>
      </c>
      <c r="P287" s="66">
        <v>2655252</v>
      </c>
      <c r="Q287" s="66">
        <v>10126313</v>
      </c>
      <c r="R287" s="67">
        <v>6172740</v>
      </c>
      <c r="S287" s="95">
        <f t="shared" si="112"/>
        <v>26219.320588235296</v>
      </c>
      <c r="T287" s="96">
        <f t="shared" si="113"/>
        <v>2646.2847493778886</v>
      </c>
      <c r="U287" s="96">
        <f t="shared" si="114"/>
        <v>1378.6355140186915</v>
      </c>
      <c r="V287" s="96">
        <f t="shared" si="115"/>
        <v>2380.4214856605549</v>
      </c>
      <c r="W287" s="86">
        <f t="shared" si="116"/>
        <v>8252.3262032085568</v>
      </c>
      <c r="X287" s="99">
        <f t="shared" si="117"/>
        <v>3.6806096821685287E-3</v>
      </c>
      <c r="Y287" s="100">
        <f t="shared" si="118"/>
        <v>3.0451632458647269E-2</v>
      </c>
      <c r="Z287" s="100">
        <f t="shared" si="119"/>
        <v>2.0849571317225254E-2</v>
      </c>
      <c r="AA287" s="100">
        <f t="shared" si="120"/>
        <v>4.605092231748506E-2</v>
      </c>
      <c r="AB287" s="101">
        <f t="shared" si="121"/>
        <v>8.0973413007707634E-3</v>
      </c>
      <c r="AC287" s="99">
        <f t="shared" si="122"/>
        <v>4.1448421573340184E-3</v>
      </c>
      <c r="AD287" s="100">
        <f t="shared" si="123"/>
        <v>3.176887689838101E-2</v>
      </c>
      <c r="AE287" s="100">
        <f t="shared" si="124"/>
        <v>2.1944913009907221E-2</v>
      </c>
      <c r="AF287" s="100">
        <f t="shared" si="125"/>
        <v>4.7657708569731366E-2</v>
      </c>
      <c r="AG287" s="101">
        <f t="shared" si="126"/>
        <v>8.7843814139918052E-3</v>
      </c>
      <c r="AH287" s="95">
        <f t="shared" si="127"/>
        <v>96.503085216939468</v>
      </c>
      <c r="AI287" s="96">
        <f t="shared" si="128"/>
        <v>80.583690568978952</v>
      </c>
      <c r="AJ287" s="96">
        <f t="shared" si="129"/>
        <v>28.743959469992205</v>
      </c>
      <c r="AK287" s="96">
        <f t="shared" si="130"/>
        <v>109.62060491902659</v>
      </c>
      <c r="AL287" s="86">
        <f t="shared" si="131"/>
        <v>66.821901792673415</v>
      </c>
      <c r="AM287" s="95">
        <f t="shared" si="139"/>
        <v>96.823044765832449</v>
      </c>
      <c r="AN287" s="96">
        <f t="shared" si="132"/>
        <v>80.850868776024058</v>
      </c>
      <c r="AO287" s="96">
        <f t="shared" si="133"/>
        <v>28.839261130915713</v>
      </c>
      <c r="AP287" s="96">
        <f t="shared" si="134"/>
        <v>109.98405608973705</v>
      </c>
      <c r="AQ287" s="86">
        <f t="shared" si="135"/>
        <v>67.043452279952575</v>
      </c>
    </row>
    <row r="288" spans="1:43">
      <c r="A288" s="129" t="str">
        <f t="shared" si="136"/>
        <v>2011_3</v>
      </c>
      <c r="B288" s="57">
        <v>2011</v>
      </c>
      <c r="C288" s="57">
        <v>3</v>
      </c>
      <c r="D288" s="81" t="str">
        <f t="shared" si="137"/>
        <v>LMA_Personal</v>
      </c>
      <c r="E288" s="68" t="s">
        <v>20</v>
      </c>
      <c r="F288" s="69" t="s">
        <v>13</v>
      </c>
      <c r="G288" s="84">
        <f t="shared" si="138"/>
        <v>112256</v>
      </c>
      <c r="H288" s="70">
        <v>28064</v>
      </c>
      <c r="I288" s="65">
        <v>834</v>
      </c>
      <c r="J288" s="66">
        <v>2526</v>
      </c>
      <c r="K288" s="66">
        <v>3216</v>
      </c>
      <c r="L288" s="66">
        <v>5043</v>
      </c>
      <c r="M288" s="67">
        <v>505</v>
      </c>
      <c r="N288" s="65">
        <v>14195018</v>
      </c>
      <c r="O288" s="66">
        <v>6109209</v>
      </c>
      <c r="P288" s="66">
        <v>2539527</v>
      </c>
      <c r="Q288" s="66">
        <v>14503191</v>
      </c>
      <c r="R288" s="67">
        <v>2587876</v>
      </c>
      <c r="S288" s="95">
        <f t="shared" si="112"/>
        <v>17020.405275779376</v>
      </c>
      <c r="T288" s="96">
        <f t="shared" si="113"/>
        <v>2418.5308788598577</v>
      </c>
      <c r="U288" s="96">
        <f t="shared" si="114"/>
        <v>789.65391791044772</v>
      </c>
      <c r="V288" s="96">
        <f t="shared" si="115"/>
        <v>2875.9054134443782</v>
      </c>
      <c r="W288" s="86">
        <f t="shared" si="116"/>
        <v>5124.5069306930691</v>
      </c>
      <c r="X288" s="99">
        <f t="shared" si="117"/>
        <v>7.4294469783352341E-3</v>
      </c>
      <c r="Y288" s="100">
        <f t="shared" si="118"/>
        <v>2.2502137970353477E-2</v>
      </c>
      <c r="Z288" s="100">
        <f t="shared" si="119"/>
        <v>2.8648802736602051E-2</v>
      </c>
      <c r="AA288" s="100">
        <f t="shared" si="120"/>
        <v>4.4924102052451537E-2</v>
      </c>
      <c r="AB288" s="101">
        <f t="shared" si="121"/>
        <v>4.4986459521094641E-3</v>
      </c>
      <c r="AC288" s="99">
        <f t="shared" si="122"/>
        <v>8.026633609192273E-3</v>
      </c>
      <c r="AD288" s="100">
        <f t="shared" si="123"/>
        <v>2.3533523275003888E-2</v>
      </c>
      <c r="AE288" s="100">
        <f t="shared" si="124"/>
        <v>2.9808894966460938E-2</v>
      </c>
      <c r="AF288" s="100">
        <f t="shared" si="125"/>
        <v>4.6364590517088265E-2</v>
      </c>
      <c r="AG288" s="101">
        <f t="shared" si="126"/>
        <v>4.9640315879297715E-3</v>
      </c>
      <c r="AH288" s="95">
        <f t="shared" si="127"/>
        <v>126.45219854618016</v>
      </c>
      <c r="AI288" s="96">
        <f t="shared" si="128"/>
        <v>54.422115521664765</v>
      </c>
      <c r="AJ288" s="96">
        <f t="shared" si="129"/>
        <v>22.622639324401369</v>
      </c>
      <c r="AK288" s="96">
        <f t="shared" si="130"/>
        <v>129.1974682867731</v>
      </c>
      <c r="AL288" s="86">
        <f t="shared" si="131"/>
        <v>23.05334236031927</v>
      </c>
      <c r="AM288" s="95">
        <f t="shared" si="139"/>
        <v>126.87145548819821</v>
      </c>
      <c r="AN288" s="96">
        <f t="shared" si="132"/>
        <v>54.602554058867689</v>
      </c>
      <c r="AO288" s="96">
        <f t="shared" si="133"/>
        <v>22.6976455219414</v>
      </c>
      <c r="AP288" s="96">
        <f t="shared" si="134"/>
        <v>129.62582727216952</v>
      </c>
      <c r="AQ288" s="86">
        <f t="shared" si="135"/>
        <v>23.129776569707516</v>
      </c>
    </row>
    <row r="289" spans="1:43">
      <c r="A289" s="129" t="str">
        <f t="shared" si="136"/>
        <v>2011_3</v>
      </c>
      <c r="B289" s="57">
        <v>2011</v>
      </c>
      <c r="C289" s="57">
        <v>3</v>
      </c>
      <c r="D289" s="81" t="str">
        <f t="shared" si="137"/>
        <v>SYL_Personal</v>
      </c>
      <c r="E289" s="68" t="s">
        <v>21</v>
      </c>
      <c r="F289" s="69" t="s">
        <v>13</v>
      </c>
      <c r="G289" s="84">
        <f t="shared" si="138"/>
        <v>11176</v>
      </c>
      <c r="H289" s="70">
        <v>2794</v>
      </c>
      <c r="I289" s="65">
        <v>99</v>
      </c>
      <c r="J289" s="66">
        <v>274</v>
      </c>
      <c r="K289" s="66">
        <v>390</v>
      </c>
      <c r="L289" s="66">
        <v>328</v>
      </c>
      <c r="M289" s="67">
        <v>140</v>
      </c>
      <c r="N289" s="65">
        <v>1217444</v>
      </c>
      <c r="O289" s="66">
        <v>775499</v>
      </c>
      <c r="P289" s="66">
        <v>300057</v>
      </c>
      <c r="Q289" s="66">
        <v>899217</v>
      </c>
      <c r="R289" s="67">
        <v>516891</v>
      </c>
      <c r="S289" s="95">
        <f t="shared" si="112"/>
        <v>12297.414141414141</v>
      </c>
      <c r="T289" s="96">
        <f t="shared" si="113"/>
        <v>2830.2883211678832</v>
      </c>
      <c r="U289" s="96">
        <f t="shared" si="114"/>
        <v>769.37692307692305</v>
      </c>
      <c r="V289" s="96">
        <f t="shared" si="115"/>
        <v>2741.5152439024391</v>
      </c>
      <c r="W289" s="86">
        <f t="shared" si="116"/>
        <v>3692.0785714285716</v>
      </c>
      <c r="X289" s="99">
        <f t="shared" si="117"/>
        <v>8.8582677165354329E-3</v>
      </c>
      <c r="Y289" s="100">
        <f t="shared" si="118"/>
        <v>2.4516821760916248E-2</v>
      </c>
      <c r="Z289" s="100">
        <f t="shared" si="119"/>
        <v>3.4896206156048673E-2</v>
      </c>
      <c r="AA289" s="100">
        <f t="shared" si="120"/>
        <v>2.9348604151753759E-2</v>
      </c>
      <c r="AB289" s="101">
        <f t="shared" si="121"/>
        <v>1.2526843235504653E-2</v>
      </c>
      <c r="AC289" s="99">
        <f t="shared" si="122"/>
        <v>1.0923433907334081E-2</v>
      </c>
      <c r="AD289" s="100">
        <f t="shared" si="123"/>
        <v>2.7925254291485391E-2</v>
      </c>
      <c r="AE289" s="100">
        <f t="shared" si="124"/>
        <v>3.8940929698461482E-2</v>
      </c>
      <c r="AF289" s="100">
        <f t="shared" si="125"/>
        <v>3.3068562622469731E-2</v>
      </c>
      <c r="AG289" s="101">
        <f t="shared" si="126"/>
        <v>1.4978141710921926E-2</v>
      </c>
      <c r="AH289" s="95">
        <f t="shared" si="127"/>
        <v>108.93378668575519</v>
      </c>
      <c r="AI289" s="96">
        <f t="shared" si="128"/>
        <v>69.389674302075875</v>
      </c>
      <c r="AJ289" s="96">
        <f t="shared" si="129"/>
        <v>26.848335719398712</v>
      </c>
      <c r="AK289" s="96">
        <f t="shared" si="130"/>
        <v>80.459645669291334</v>
      </c>
      <c r="AL289" s="86">
        <f t="shared" si="131"/>
        <v>46.250089477451681</v>
      </c>
      <c r="AM289" s="95">
        <f t="shared" si="139"/>
        <v>109.29496068520636</v>
      </c>
      <c r="AN289" s="96">
        <f t="shared" si="132"/>
        <v>69.619738334097377</v>
      </c>
      <c r="AO289" s="96">
        <f t="shared" si="133"/>
        <v>26.937352369653933</v>
      </c>
      <c r="AP289" s="96">
        <f t="shared" si="134"/>
        <v>80.726412600882838</v>
      </c>
      <c r="AQ289" s="86">
        <f t="shared" si="135"/>
        <v>46.403433360004236</v>
      </c>
    </row>
    <row r="290" spans="1:43">
      <c r="A290" s="129" t="str">
        <f t="shared" si="136"/>
        <v>2011_3</v>
      </c>
      <c r="B290" s="57">
        <v>2011</v>
      </c>
      <c r="C290" s="57">
        <v>3</v>
      </c>
      <c r="D290" s="81" t="str">
        <f t="shared" si="137"/>
        <v>MYL_Personal</v>
      </c>
      <c r="E290" s="68" t="s">
        <v>22</v>
      </c>
      <c r="F290" s="69" t="s">
        <v>13</v>
      </c>
      <c r="G290" s="84">
        <f t="shared" si="138"/>
        <v>11296</v>
      </c>
      <c r="H290" s="70">
        <v>2824</v>
      </c>
      <c r="I290" s="65">
        <v>92</v>
      </c>
      <c r="J290" s="66">
        <v>291</v>
      </c>
      <c r="K290" s="66">
        <v>589</v>
      </c>
      <c r="L290" s="66">
        <v>396</v>
      </c>
      <c r="M290" s="67">
        <v>75</v>
      </c>
      <c r="N290" s="65">
        <v>1288299</v>
      </c>
      <c r="O290" s="66">
        <v>868357</v>
      </c>
      <c r="P290" s="66">
        <v>349971</v>
      </c>
      <c r="Q290" s="66">
        <v>1142243</v>
      </c>
      <c r="R290" s="67">
        <v>312406</v>
      </c>
      <c r="S290" s="95">
        <f t="shared" si="112"/>
        <v>14003.25</v>
      </c>
      <c r="T290" s="96">
        <f t="shared" si="113"/>
        <v>2984.044673539519</v>
      </c>
      <c r="U290" s="96">
        <f t="shared" si="114"/>
        <v>594.17826825127338</v>
      </c>
      <c r="V290" s="96">
        <f t="shared" si="115"/>
        <v>2884.4520202020203</v>
      </c>
      <c r="W290" s="86">
        <f t="shared" si="116"/>
        <v>4165.413333333333</v>
      </c>
      <c r="X290" s="99">
        <f t="shared" si="117"/>
        <v>8.1444759206798865E-3</v>
      </c>
      <c r="Y290" s="100">
        <f t="shared" si="118"/>
        <v>2.5761331444759207E-2</v>
      </c>
      <c r="Z290" s="100">
        <f t="shared" si="119"/>
        <v>5.2142351274787536E-2</v>
      </c>
      <c r="AA290" s="100">
        <f t="shared" si="120"/>
        <v>3.5056657223796035E-2</v>
      </c>
      <c r="AB290" s="101">
        <f t="shared" si="121"/>
        <v>6.6395184135977338E-3</v>
      </c>
      <c r="AC290" s="99">
        <f t="shared" si="122"/>
        <v>1.0114853055996454E-2</v>
      </c>
      <c r="AD290" s="100">
        <f t="shared" si="123"/>
        <v>2.9234376468204461E-2</v>
      </c>
      <c r="AE290" s="100">
        <f t="shared" si="124"/>
        <v>5.7016069807768223E-2</v>
      </c>
      <c r="AF290" s="100">
        <f t="shared" si="125"/>
        <v>3.9088742767321147E-2</v>
      </c>
      <c r="AG290" s="101">
        <f t="shared" si="126"/>
        <v>8.4199090779189731E-3</v>
      </c>
      <c r="AH290" s="95">
        <f t="shared" si="127"/>
        <v>114.04913243626062</v>
      </c>
      <c r="AI290" s="96">
        <f t="shared" si="128"/>
        <v>76.872963881019828</v>
      </c>
      <c r="AJ290" s="96">
        <f t="shared" si="129"/>
        <v>30.981851983002834</v>
      </c>
      <c r="AK290" s="96">
        <f t="shared" si="130"/>
        <v>101.11924575070822</v>
      </c>
      <c r="AL290" s="86">
        <f t="shared" si="131"/>
        <v>27.65633852691218</v>
      </c>
      <c r="AM290" s="95">
        <f t="shared" si="139"/>
        <v>114.42726655377521</v>
      </c>
      <c r="AN290" s="96">
        <f t="shared" si="132"/>
        <v>77.127839036463257</v>
      </c>
      <c r="AO290" s="96">
        <f t="shared" si="133"/>
        <v>31.084573459337673</v>
      </c>
      <c r="AP290" s="96">
        <f t="shared" si="134"/>
        <v>101.45451035061259</v>
      </c>
      <c r="AQ290" s="86">
        <f t="shared" si="135"/>
        <v>27.748034140365469</v>
      </c>
    </row>
    <row r="291" spans="1:43">
      <c r="A291" s="129" t="str">
        <f t="shared" si="136"/>
        <v>2011_3</v>
      </c>
      <c r="B291" s="57">
        <v>2011</v>
      </c>
      <c r="C291" s="57">
        <v>3</v>
      </c>
      <c r="D291" s="81" t="str">
        <f t="shared" si="137"/>
        <v>MYH_Personal</v>
      </c>
      <c r="E291" s="68" t="s">
        <v>23</v>
      </c>
      <c r="F291" s="69" t="s">
        <v>13</v>
      </c>
      <c r="G291" s="84">
        <f t="shared" si="138"/>
        <v>30948</v>
      </c>
      <c r="H291" s="70">
        <v>7737</v>
      </c>
      <c r="I291" s="65">
        <v>234</v>
      </c>
      <c r="J291" s="66">
        <v>852</v>
      </c>
      <c r="K291" s="66">
        <v>1541</v>
      </c>
      <c r="L291" s="66">
        <v>1722</v>
      </c>
      <c r="M291" s="67">
        <v>490</v>
      </c>
      <c r="N291" s="65">
        <v>5046760</v>
      </c>
      <c r="O291" s="66">
        <v>3746287</v>
      </c>
      <c r="P291" s="66">
        <v>1559228</v>
      </c>
      <c r="Q291" s="66">
        <v>4973678</v>
      </c>
      <c r="R291" s="67">
        <v>2640889</v>
      </c>
      <c r="S291" s="95">
        <f t="shared" si="112"/>
        <v>21567.350427350426</v>
      </c>
      <c r="T291" s="96">
        <f t="shared" si="113"/>
        <v>4397.0504694835681</v>
      </c>
      <c r="U291" s="96">
        <f t="shared" si="114"/>
        <v>1011.8286826735886</v>
      </c>
      <c r="V291" s="96">
        <f t="shared" si="115"/>
        <v>2888.3147502903598</v>
      </c>
      <c r="W291" s="86">
        <f t="shared" si="116"/>
        <v>5389.5693877551021</v>
      </c>
      <c r="X291" s="99">
        <f t="shared" si="117"/>
        <v>7.5610701822411783E-3</v>
      </c>
      <c r="Y291" s="100">
        <f t="shared" si="118"/>
        <v>2.7530050407134549E-2</v>
      </c>
      <c r="Z291" s="100">
        <f t="shared" si="119"/>
        <v>4.9793201499289133E-2</v>
      </c>
      <c r="AA291" s="100">
        <f t="shared" si="120"/>
        <v>5.5641721597518415E-2</v>
      </c>
      <c r="AB291" s="101">
        <f t="shared" si="121"/>
        <v>1.5833010210675971E-2</v>
      </c>
      <c r="AC291" s="99">
        <f t="shared" si="122"/>
        <v>8.7083864657038993E-3</v>
      </c>
      <c r="AD291" s="100">
        <f t="shared" si="123"/>
        <v>2.9697161749775696E-2</v>
      </c>
      <c r="AE291" s="100">
        <f t="shared" si="124"/>
        <v>5.2674138218028993E-2</v>
      </c>
      <c r="AF291" s="100">
        <f t="shared" si="125"/>
        <v>5.867776728217379E-2</v>
      </c>
      <c r="AG291" s="101">
        <f t="shared" si="126"/>
        <v>1.7486325834829473E-2</v>
      </c>
      <c r="AH291" s="95">
        <f t="shared" si="127"/>
        <v>163.07225022618587</v>
      </c>
      <c r="AI291" s="96">
        <f t="shared" si="128"/>
        <v>121.05102106759726</v>
      </c>
      <c r="AJ291" s="96">
        <f t="shared" si="129"/>
        <v>50.382189479126275</v>
      </c>
      <c r="AK291" s="96">
        <f t="shared" si="130"/>
        <v>160.71080522166216</v>
      </c>
      <c r="AL291" s="86">
        <f t="shared" si="131"/>
        <v>85.333107147473186</v>
      </c>
      <c r="AM291" s="95">
        <f t="shared" si="139"/>
        <v>163.61292230420329</v>
      </c>
      <c r="AN291" s="96">
        <f t="shared" si="132"/>
        <v>121.45237020588392</v>
      </c>
      <c r="AO291" s="96">
        <f t="shared" si="133"/>
        <v>50.549233492089627</v>
      </c>
      <c r="AP291" s="96">
        <f t="shared" si="134"/>
        <v>161.24364784141216</v>
      </c>
      <c r="AQ291" s="86">
        <f t="shared" si="135"/>
        <v>85.616032220875397</v>
      </c>
    </row>
    <row r="292" spans="1:43">
      <c r="A292" s="129" t="str">
        <f t="shared" si="136"/>
        <v>2011_3</v>
      </c>
      <c r="B292" s="57">
        <v>2011</v>
      </c>
      <c r="C292" s="57">
        <v>3</v>
      </c>
      <c r="D292" s="81" t="str">
        <f t="shared" si="137"/>
        <v>LML_Personal</v>
      </c>
      <c r="E292" s="68" t="s">
        <v>24</v>
      </c>
      <c r="F292" s="69" t="s">
        <v>13</v>
      </c>
      <c r="G292" s="84">
        <f t="shared" si="138"/>
        <v>87056</v>
      </c>
      <c r="H292" s="70">
        <v>21764</v>
      </c>
      <c r="I292" s="65">
        <v>163</v>
      </c>
      <c r="J292" s="66">
        <v>1802</v>
      </c>
      <c r="K292" s="66">
        <v>6634</v>
      </c>
      <c r="L292" s="66">
        <v>3010</v>
      </c>
      <c r="M292" s="67">
        <v>718</v>
      </c>
      <c r="N292" s="65">
        <v>2401430</v>
      </c>
      <c r="O292" s="66">
        <v>3486301</v>
      </c>
      <c r="P292" s="66">
        <v>8195572</v>
      </c>
      <c r="Q292" s="66">
        <v>5245273</v>
      </c>
      <c r="R292" s="67">
        <v>3382101</v>
      </c>
      <c r="S292" s="95">
        <f t="shared" si="112"/>
        <v>14732.699386503067</v>
      </c>
      <c r="T292" s="96">
        <f t="shared" si="113"/>
        <v>1934.6842397336293</v>
      </c>
      <c r="U292" s="96">
        <f t="shared" si="114"/>
        <v>1235.3892071148628</v>
      </c>
      <c r="V292" s="96">
        <f t="shared" si="115"/>
        <v>1742.6156146179403</v>
      </c>
      <c r="W292" s="86">
        <f t="shared" si="116"/>
        <v>4710.4470752089137</v>
      </c>
      <c r="X292" s="99">
        <f t="shared" si="117"/>
        <v>1.8723580224223489E-3</v>
      </c>
      <c r="Y292" s="100">
        <f t="shared" si="118"/>
        <v>2.0699319977945229E-2</v>
      </c>
      <c r="Z292" s="100">
        <f t="shared" si="119"/>
        <v>7.6203822826686266E-2</v>
      </c>
      <c r="AA292" s="100">
        <f t="shared" si="120"/>
        <v>3.4575445690130491E-2</v>
      </c>
      <c r="AB292" s="101">
        <f t="shared" si="121"/>
        <v>8.247564785884948E-3</v>
      </c>
      <c r="AC292" s="99">
        <f t="shared" si="122"/>
        <v>2.2137427247407963E-3</v>
      </c>
      <c r="AD292" s="100">
        <f t="shared" si="123"/>
        <v>2.1823646961710554E-2</v>
      </c>
      <c r="AE292" s="100">
        <f t="shared" si="124"/>
        <v>7.8299059207640201E-2</v>
      </c>
      <c r="AF292" s="100">
        <f t="shared" si="125"/>
        <v>3.6018224085498651E-2</v>
      </c>
      <c r="AG292" s="101">
        <f t="shared" si="126"/>
        <v>8.9617668028746308E-3</v>
      </c>
      <c r="AH292" s="95">
        <f t="shared" si="127"/>
        <v>27.584887888255835</v>
      </c>
      <c r="AI292" s="96">
        <f t="shared" si="128"/>
        <v>40.046648134534095</v>
      </c>
      <c r="AJ292" s="96">
        <f t="shared" si="129"/>
        <v>94.141380260981435</v>
      </c>
      <c r="AK292" s="96">
        <f t="shared" si="130"/>
        <v>60.251711541995959</v>
      </c>
      <c r="AL292" s="86">
        <f t="shared" si="131"/>
        <v>38.849717423267784</v>
      </c>
      <c r="AM292" s="95">
        <f t="shared" si="139"/>
        <v>27.676346604473547</v>
      </c>
      <c r="AN292" s="96">
        <f t="shared" si="132"/>
        <v>40.179424277835601</v>
      </c>
      <c r="AO292" s="96">
        <f t="shared" si="133"/>
        <v>94.453509489728404</v>
      </c>
      <c r="AP292" s="96">
        <f t="shared" si="134"/>
        <v>60.45147832045356</v>
      </c>
      <c r="AQ292" s="86">
        <f t="shared" si="135"/>
        <v>38.97852509851905</v>
      </c>
    </row>
    <row r="293" spans="1:43">
      <c r="A293" s="129" t="str">
        <f t="shared" si="136"/>
        <v>2011_3</v>
      </c>
      <c r="B293" s="57">
        <v>2011</v>
      </c>
      <c r="C293" s="57">
        <v>3</v>
      </c>
      <c r="D293" s="81" t="str">
        <f t="shared" si="137"/>
        <v>MSA_Personal</v>
      </c>
      <c r="E293" s="68" t="s">
        <v>25</v>
      </c>
      <c r="F293" s="69" t="s">
        <v>13</v>
      </c>
      <c r="G293" s="84">
        <f t="shared" si="138"/>
        <v>91652</v>
      </c>
      <c r="H293" s="70">
        <v>22913</v>
      </c>
      <c r="I293" s="65">
        <v>323</v>
      </c>
      <c r="J293" s="66">
        <v>2482</v>
      </c>
      <c r="K293" s="66">
        <v>3190</v>
      </c>
      <c r="L293" s="66">
        <v>4523</v>
      </c>
      <c r="M293" s="67">
        <v>784</v>
      </c>
      <c r="N293" s="65">
        <v>6750264</v>
      </c>
      <c r="O293" s="66">
        <v>7752156</v>
      </c>
      <c r="P293" s="66">
        <v>3483767</v>
      </c>
      <c r="Q293" s="66">
        <v>12506020</v>
      </c>
      <c r="R293" s="67">
        <v>2904794</v>
      </c>
      <c r="S293" s="95">
        <f t="shared" si="112"/>
        <v>20898.650154798761</v>
      </c>
      <c r="T293" s="96">
        <f t="shared" si="113"/>
        <v>3123.3505237711524</v>
      </c>
      <c r="U293" s="96">
        <f t="shared" si="114"/>
        <v>1092.0899686520377</v>
      </c>
      <c r="V293" s="96">
        <f t="shared" si="115"/>
        <v>2764.9834180853418</v>
      </c>
      <c r="W293" s="86">
        <f t="shared" si="116"/>
        <v>3705.0943877551022</v>
      </c>
      <c r="X293" s="99">
        <f t="shared" si="117"/>
        <v>3.5242002356740713E-3</v>
      </c>
      <c r="Y293" s="100">
        <f t="shared" si="118"/>
        <v>2.7080696547811287E-2</v>
      </c>
      <c r="Z293" s="100">
        <f t="shared" si="119"/>
        <v>3.4805568891022563E-2</v>
      </c>
      <c r="AA293" s="100">
        <f t="shared" si="120"/>
        <v>4.9349714136079956E-2</v>
      </c>
      <c r="AB293" s="101">
        <f t="shared" si="121"/>
        <v>8.554095928075765E-3</v>
      </c>
      <c r="AC293" s="99">
        <f t="shared" si="122"/>
        <v>3.9802882020116247E-3</v>
      </c>
      <c r="AD293" s="100">
        <f t="shared" si="123"/>
        <v>2.8329957809845128E-2</v>
      </c>
      <c r="AE293" s="100">
        <f t="shared" si="124"/>
        <v>3.6216210597461551E-2</v>
      </c>
      <c r="AF293" s="100">
        <f t="shared" si="125"/>
        <v>5.1016722043995488E-2</v>
      </c>
      <c r="AG293" s="101">
        <f t="shared" si="126"/>
        <v>9.2628678708886435E-3</v>
      </c>
      <c r="AH293" s="95">
        <f t="shared" si="127"/>
        <v>73.651027800811761</v>
      </c>
      <c r="AI293" s="96">
        <f t="shared" si="128"/>
        <v>84.58250774669402</v>
      </c>
      <c r="AJ293" s="96">
        <f t="shared" si="129"/>
        <v>38.010812639113169</v>
      </c>
      <c r="AK293" s="96">
        <f t="shared" si="130"/>
        <v>136.45114127351286</v>
      </c>
      <c r="AL293" s="86">
        <f t="shared" si="131"/>
        <v>31.693732815432288</v>
      </c>
      <c r="AM293" s="95">
        <f t="shared" si="139"/>
        <v>73.895220507994935</v>
      </c>
      <c r="AN293" s="96">
        <f t="shared" si="132"/>
        <v>84.862944180016669</v>
      </c>
      <c r="AO293" s="96">
        <f t="shared" si="133"/>
        <v>38.136838894519684</v>
      </c>
      <c r="AP293" s="96">
        <f t="shared" si="134"/>
        <v>136.90355008002572</v>
      </c>
      <c r="AQ293" s="86">
        <f t="shared" si="135"/>
        <v>31.798814559001045</v>
      </c>
    </row>
    <row r="294" spans="1:43">
      <c r="A294" s="129" t="str">
        <f t="shared" si="136"/>
        <v>2011_3</v>
      </c>
      <c r="B294" s="57">
        <v>2011</v>
      </c>
      <c r="C294" s="57">
        <v>3</v>
      </c>
      <c r="D294" s="81" t="str">
        <f t="shared" si="137"/>
        <v>LYA_Personal</v>
      </c>
      <c r="E294" s="68" t="s">
        <v>26</v>
      </c>
      <c r="F294" s="69" t="s">
        <v>13</v>
      </c>
      <c r="G294" s="84">
        <f t="shared" si="138"/>
        <v>23060</v>
      </c>
      <c r="H294" s="70">
        <v>5765</v>
      </c>
      <c r="I294" s="65">
        <v>170</v>
      </c>
      <c r="J294" s="66">
        <v>647</v>
      </c>
      <c r="K294" s="66">
        <v>920</v>
      </c>
      <c r="L294" s="66">
        <v>875</v>
      </c>
      <c r="M294" s="67">
        <v>194</v>
      </c>
      <c r="N294" s="65">
        <v>3382025</v>
      </c>
      <c r="O294" s="66">
        <v>1937677</v>
      </c>
      <c r="P294" s="66">
        <v>776354</v>
      </c>
      <c r="Q294" s="66">
        <v>2685157</v>
      </c>
      <c r="R294" s="67">
        <v>1491687</v>
      </c>
      <c r="S294" s="95">
        <f t="shared" si="112"/>
        <v>19894.264705882353</v>
      </c>
      <c r="T294" s="96">
        <f t="shared" si="113"/>
        <v>2994.8639876352395</v>
      </c>
      <c r="U294" s="96">
        <f t="shared" si="114"/>
        <v>843.86304347826092</v>
      </c>
      <c r="V294" s="96">
        <f t="shared" si="115"/>
        <v>3068.7508571428571</v>
      </c>
      <c r="W294" s="86">
        <f t="shared" si="116"/>
        <v>7689.1082474226805</v>
      </c>
      <c r="X294" s="99">
        <f t="shared" si="117"/>
        <v>7.372072853425846E-3</v>
      </c>
      <c r="Y294" s="100">
        <f t="shared" si="118"/>
        <v>2.8057241977450131E-2</v>
      </c>
      <c r="Z294" s="100">
        <f t="shared" si="119"/>
        <v>3.9895923677363401E-2</v>
      </c>
      <c r="AA294" s="100">
        <f t="shared" si="120"/>
        <v>3.7944492627927144E-2</v>
      </c>
      <c r="AB294" s="101">
        <f t="shared" si="121"/>
        <v>8.4128360797918467E-3</v>
      </c>
      <c r="AC294" s="99">
        <f t="shared" si="122"/>
        <v>8.6846182212186249E-3</v>
      </c>
      <c r="AD294" s="100">
        <f t="shared" si="123"/>
        <v>3.0591023136719939E-2</v>
      </c>
      <c r="AE294" s="100">
        <f t="shared" si="124"/>
        <v>4.2898884653562397E-2</v>
      </c>
      <c r="AF294" s="100">
        <f t="shared" si="125"/>
        <v>4.0876065604096554E-2</v>
      </c>
      <c r="AG294" s="101">
        <f t="shared" si="126"/>
        <v>9.8142387192660628E-3</v>
      </c>
      <c r="AH294" s="95">
        <f t="shared" si="127"/>
        <v>146.6619687771032</v>
      </c>
      <c r="AI294" s="96">
        <f t="shared" si="128"/>
        <v>84.027623590633127</v>
      </c>
      <c r="AJ294" s="96">
        <f t="shared" si="129"/>
        <v>33.66669557675629</v>
      </c>
      <c r="AK294" s="96">
        <f t="shared" si="130"/>
        <v>116.44219427580225</v>
      </c>
      <c r="AL294" s="86">
        <f t="shared" si="131"/>
        <v>64.687207285342581</v>
      </c>
      <c r="AM294" s="95">
        <f t="shared" si="139"/>
        <v>147.14823195992466</v>
      </c>
      <c r="AN294" s="96">
        <f t="shared" si="132"/>
        <v>84.306220285009999</v>
      </c>
      <c r="AO294" s="96">
        <f t="shared" si="133"/>
        <v>33.778318751344344</v>
      </c>
      <c r="AP294" s="96">
        <f t="shared" si="134"/>
        <v>116.82826267837032</v>
      </c>
      <c r="AQ294" s="86">
        <f t="shared" si="135"/>
        <v>64.901680114015747</v>
      </c>
    </row>
    <row r="295" spans="1:43">
      <c r="A295" s="129" t="str">
        <f t="shared" si="136"/>
        <v>2011_3</v>
      </c>
      <c r="B295" s="57">
        <v>2011</v>
      </c>
      <c r="C295" s="57">
        <v>3</v>
      </c>
      <c r="D295" s="81" t="str">
        <f t="shared" si="137"/>
        <v>MMA_Personal</v>
      </c>
      <c r="E295" s="68" t="s">
        <v>27</v>
      </c>
      <c r="F295" s="69" t="s">
        <v>13</v>
      </c>
      <c r="G295" s="84">
        <f t="shared" si="138"/>
        <v>153556</v>
      </c>
      <c r="H295" s="70">
        <v>38389</v>
      </c>
      <c r="I295" s="65">
        <v>1048</v>
      </c>
      <c r="J295" s="66">
        <v>3985</v>
      </c>
      <c r="K295" s="66">
        <v>7624</v>
      </c>
      <c r="L295" s="66">
        <v>6046</v>
      </c>
      <c r="M295" s="67">
        <v>1324</v>
      </c>
      <c r="N295" s="65">
        <v>14231136</v>
      </c>
      <c r="O295" s="66">
        <v>12477547</v>
      </c>
      <c r="P295" s="66">
        <v>7617258</v>
      </c>
      <c r="Q295" s="66">
        <v>18407719</v>
      </c>
      <c r="R295" s="67">
        <v>12521924</v>
      </c>
      <c r="S295" s="95">
        <f t="shared" si="112"/>
        <v>13579.32824427481</v>
      </c>
      <c r="T295" s="96">
        <f t="shared" si="113"/>
        <v>3131.1284818067752</v>
      </c>
      <c r="U295" s="96">
        <f t="shared" si="114"/>
        <v>999.11568730325291</v>
      </c>
      <c r="V295" s="96">
        <f t="shared" si="115"/>
        <v>3044.6111478663579</v>
      </c>
      <c r="W295" s="86">
        <f t="shared" si="116"/>
        <v>9457.6465256797583</v>
      </c>
      <c r="X295" s="99">
        <f t="shared" si="117"/>
        <v>6.8248717080413657E-3</v>
      </c>
      <c r="Y295" s="100">
        <f t="shared" si="118"/>
        <v>2.5951444424184011E-2</v>
      </c>
      <c r="Z295" s="100">
        <f t="shared" si="119"/>
        <v>4.9649639219568102E-2</v>
      </c>
      <c r="AA295" s="100">
        <f t="shared" si="120"/>
        <v>3.937325796452109E-2</v>
      </c>
      <c r="AB295" s="101">
        <f t="shared" si="121"/>
        <v>8.6222615853499707E-3</v>
      </c>
      <c r="AC295" s="99">
        <f t="shared" si="122"/>
        <v>7.3144055149886311E-3</v>
      </c>
      <c r="AD295" s="100">
        <f t="shared" si="123"/>
        <v>2.6896796531469779E-2</v>
      </c>
      <c r="AE295" s="100">
        <f t="shared" si="124"/>
        <v>5.0941222594485677E-2</v>
      </c>
      <c r="AF295" s="100">
        <f t="shared" si="125"/>
        <v>4.0529637874695337E-2</v>
      </c>
      <c r="AG295" s="101">
        <f t="shared" si="126"/>
        <v>9.1719957197160615E-3</v>
      </c>
      <c r="AH295" s="95">
        <f t="shared" si="127"/>
        <v>92.677173148558182</v>
      </c>
      <c r="AI295" s="96">
        <f t="shared" si="128"/>
        <v>81.257306780588195</v>
      </c>
      <c r="AJ295" s="96">
        <f t="shared" si="129"/>
        <v>49.60573341321733</v>
      </c>
      <c r="AK295" s="96">
        <f t="shared" si="130"/>
        <v>119.87626012659877</v>
      </c>
      <c r="AL295" s="86">
        <f t="shared" si="131"/>
        <v>81.546302326187188</v>
      </c>
      <c r="AM295" s="95">
        <f t="shared" si="139"/>
        <v>92.984447744459757</v>
      </c>
      <c r="AN295" s="96">
        <f t="shared" si="132"/>
        <v>81.526718387101397</v>
      </c>
      <c r="AO295" s="96">
        <f t="shared" si="133"/>
        <v>49.77020305737139</v>
      </c>
      <c r="AP295" s="96">
        <f t="shared" si="134"/>
        <v>120.27371430152863</v>
      </c>
      <c r="AQ295" s="86">
        <f t="shared" si="135"/>
        <v>81.81667210812239</v>
      </c>
    </row>
    <row r="296" spans="1:43">
      <c r="A296" s="129" t="str">
        <f t="shared" si="136"/>
        <v>2011_3</v>
      </c>
      <c r="B296" s="57">
        <v>2011</v>
      </c>
      <c r="C296" s="57">
        <v>3</v>
      </c>
      <c r="D296" s="81" t="str">
        <f t="shared" si="137"/>
        <v>LYH_Personal</v>
      </c>
      <c r="E296" s="68" t="s">
        <v>28</v>
      </c>
      <c r="F296" s="69" t="s">
        <v>13</v>
      </c>
      <c r="G296" s="84">
        <f t="shared" si="138"/>
        <v>16476</v>
      </c>
      <c r="H296" s="70">
        <v>4119</v>
      </c>
      <c r="I296" s="65">
        <v>132</v>
      </c>
      <c r="J296" s="66">
        <v>462</v>
      </c>
      <c r="K296" s="66">
        <v>403</v>
      </c>
      <c r="L296" s="66">
        <v>709</v>
      </c>
      <c r="M296" s="67">
        <v>208</v>
      </c>
      <c r="N296" s="65">
        <v>2243900</v>
      </c>
      <c r="O296" s="66">
        <v>1483572</v>
      </c>
      <c r="P296" s="66">
        <v>420112</v>
      </c>
      <c r="Q296" s="66">
        <v>1879805</v>
      </c>
      <c r="R296" s="67">
        <v>1601010</v>
      </c>
      <c r="S296" s="95">
        <f t="shared" si="112"/>
        <v>16999.242424242424</v>
      </c>
      <c r="T296" s="96">
        <f t="shared" si="113"/>
        <v>3211.1948051948052</v>
      </c>
      <c r="U296" s="96">
        <f t="shared" si="114"/>
        <v>1042.4615384615386</v>
      </c>
      <c r="V296" s="96">
        <f t="shared" si="115"/>
        <v>2651.3469675599436</v>
      </c>
      <c r="W296" s="86">
        <f t="shared" si="116"/>
        <v>7697.1634615384619</v>
      </c>
      <c r="X296" s="99">
        <f t="shared" si="117"/>
        <v>8.0116533139111441E-3</v>
      </c>
      <c r="Y296" s="100">
        <f t="shared" si="118"/>
        <v>2.8040786598689003E-2</v>
      </c>
      <c r="Z296" s="100">
        <f t="shared" si="119"/>
        <v>2.4459820344743869E-2</v>
      </c>
      <c r="AA296" s="100">
        <f t="shared" si="120"/>
        <v>4.3032289390628795E-2</v>
      </c>
      <c r="AB296" s="101">
        <f t="shared" si="121"/>
        <v>1.2624423403738771E-2</v>
      </c>
      <c r="AC296" s="99">
        <f t="shared" si="122"/>
        <v>9.6298987412677759E-3</v>
      </c>
      <c r="AD296" s="100">
        <f t="shared" si="123"/>
        <v>3.1037527158875072E-2</v>
      </c>
      <c r="AE296" s="100">
        <f t="shared" si="124"/>
        <v>2.7263828300576203E-2</v>
      </c>
      <c r="AF296" s="100">
        <f t="shared" si="125"/>
        <v>4.6715918510506285E-2</v>
      </c>
      <c r="AG296" s="101">
        <f t="shared" si="126"/>
        <v>1.4651065201898895E-2</v>
      </c>
      <c r="AH296" s="95">
        <f t="shared" si="127"/>
        <v>136.19203690216071</v>
      </c>
      <c r="AI296" s="96">
        <f t="shared" si="128"/>
        <v>90.044428259286235</v>
      </c>
      <c r="AJ296" s="96">
        <f t="shared" si="129"/>
        <v>25.498421947074533</v>
      </c>
      <c r="AK296" s="96">
        <f t="shared" si="130"/>
        <v>114.09352998300558</v>
      </c>
      <c r="AL296" s="86">
        <f t="shared" si="131"/>
        <v>97.172250546249089</v>
      </c>
      <c r="AM296" s="95">
        <f t="shared" si="139"/>
        <v>136.64358663854554</v>
      </c>
      <c r="AN296" s="96">
        <f t="shared" si="132"/>
        <v>90.342973892116532</v>
      </c>
      <c r="AO296" s="96">
        <f t="shared" si="133"/>
        <v>25.582962908281406</v>
      </c>
      <c r="AP296" s="96">
        <f t="shared" si="134"/>
        <v>114.47181130222876</v>
      </c>
      <c r="AQ296" s="86">
        <f t="shared" si="135"/>
        <v>97.494428737545263</v>
      </c>
    </row>
    <row r="297" spans="1:43">
      <c r="A297" s="129" t="str">
        <f t="shared" si="136"/>
        <v>2011_3</v>
      </c>
      <c r="B297" s="57">
        <v>2011</v>
      </c>
      <c r="C297" s="57">
        <v>3</v>
      </c>
      <c r="D297" s="81" t="str">
        <f t="shared" si="137"/>
        <v>SSA_Personal</v>
      </c>
      <c r="E297" s="68" t="s">
        <v>29</v>
      </c>
      <c r="F297" s="69" t="s">
        <v>13</v>
      </c>
      <c r="G297" s="84">
        <f t="shared" si="138"/>
        <v>31468</v>
      </c>
      <c r="H297" s="70">
        <v>7867</v>
      </c>
      <c r="I297" s="65">
        <v>238</v>
      </c>
      <c r="J297" s="66">
        <v>871</v>
      </c>
      <c r="K297" s="66">
        <v>1090</v>
      </c>
      <c r="L297" s="66">
        <v>1114</v>
      </c>
      <c r="M297" s="67">
        <v>706</v>
      </c>
      <c r="N297" s="65">
        <v>5345348</v>
      </c>
      <c r="O297" s="66">
        <v>1633899</v>
      </c>
      <c r="P297" s="66">
        <v>776221</v>
      </c>
      <c r="Q297" s="66">
        <v>3440583</v>
      </c>
      <c r="R297" s="67">
        <v>4121812</v>
      </c>
      <c r="S297" s="95">
        <f t="shared" si="112"/>
        <v>22459.44537815126</v>
      </c>
      <c r="T297" s="96">
        <f t="shared" si="113"/>
        <v>1875.8886337543054</v>
      </c>
      <c r="U297" s="96">
        <f t="shared" si="114"/>
        <v>712.12935779816519</v>
      </c>
      <c r="V297" s="96">
        <f t="shared" si="115"/>
        <v>3088.4946140035909</v>
      </c>
      <c r="W297" s="86">
        <f t="shared" si="116"/>
        <v>5838.260623229462</v>
      </c>
      <c r="X297" s="99">
        <f t="shared" si="117"/>
        <v>7.5632388458116186E-3</v>
      </c>
      <c r="Y297" s="100">
        <f t="shared" si="118"/>
        <v>2.7678911910512267E-2</v>
      </c>
      <c r="Z297" s="100">
        <f t="shared" si="119"/>
        <v>3.463836278123808E-2</v>
      </c>
      <c r="AA297" s="100">
        <f t="shared" si="120"/>
        <v>3.5401042328714882E-2</v>
      </c>
      <c r="AB297" s="101">
        <f t="shared" si="121"/>
        <v>2.2435490021609255E-2</v>
      </c>
      <c r="AC297" s="99">
        <f t="shared" si="122"/>
        <v>8.701198014712903E-3</v>
      </c>
      <c r="AD297" s="100">
        <f t="shared" si="123"/>
        <v>2.983368086426412E-2</v>
      </c>
      <c r="AE297" s="100">
        <f t="shared" si="124"/>
        <v>3.7040208164523705E-2</v>
      </c>
      <c r="AF297" s="100">
        <f t="shared" si="125"/>
        <v>3.7828226711620339E-2</v>
      </c>
      <c r="AG297" s="101">
        <f t="shared" si="126"/>
        <v>2.4380679192888111E-2</v>
      </c>
      <c r="AH297" s="95">
        <f t="shared" si="127"/>
        <v>169.86614973941784</v>
      </c>
      <c r="AI297" s="96">
        <f t="shared" si="128"/>
        <v>51.922556247616626</v>
      </c>
      <c r="AJ297" s="96">
        <f t="shared" si="129"/>
        <v>24.66699504258294</v>
      </c>
      <c r="AK297" s="96">
        <f t="shared" si="130"/>
        <v>109.33592856234905</v>
      </c>
      <c r="AL297" s="86">
        <f t="shared" si="131"/>
        <v>130.9842379560188</v>
      </c>
      <c r="AM297" s="95">
        <f t="shared" si="139"/>
        <v>170.42934724259229</v>
      </c>
      <c r="AN297" s="96">
        <f t="shared" si="132"/>
        <v>52.094707403582383</v>
      </c>
      <c r="AO297" s="96">
        <f t="shared" si="133"/>
        <v>24.748779377131708</v>
      </c>
      <c r="AP297" s="96">
        <f t="shared" si="134"/>
        <v>109.69843587806815</v>
      </c>
      <c r="AQ297" s="86">
        <f t="shared" si="135"/>
        <v>131.41852104235005</v>
      </c>
    </row>
    <row r="298" spans="1:43">
      <c r="A298" s="129" t="str">
        <f t="shared" si="136"/>
        <v>2011_3</v>
      </c>
      <c r="B298" s="57">
        <v>2011</v>
      </c>
      <c r="C298" s="57">
        <v>3</v>
      </c>
      <c r="D298" s="81" t="str">
        <f t="shared" si="137"/>
        <v>MML_Personal</v>
      </c>
      <c r="E298" s="68" t="s">
        <v>30</v>
      </c>
      <c r="F298" s="69" t="s">
        <v>13</v>
      </c>
      <c r="G298" s="84">
        <f t="shared" si="138"/>
        <v>102776</v>
      </c>
      <c r="H298" s="70">
        <v>25694</v>
      </c>
      <c r="I298" s="65">
        <v>601</v>
      </c>
      <c r="J298" s="66">
        <v>2436</v>
      </c>
      <c r="K298" s="66">
        <v>8202</v>
      </c>
      <c r="L298" s="66">
        <v>3854</v>
      </c>
      <c r="M298" s="67">
        <v>732</v>
      </c>
      <c r="N298" s="65">
        <v>8551472</v>
      </c>
      <c r="O298" s="66">
        <v>7431565</v>
      </c>
      <c r="P298" s="66">
        <v>4093100</v>
      </c>
      <c r="Q298" s="66">
        <v>11776119</v>
      </c>
      <c r="R298" s="67">
        <v>1645114</v>
      </c>
      <c r="S298" s="95">
        <f t="shared" si="112"/>
        <v>14228.738768718802</v>
      </c>
      <c r="T298" s="96">
        <f t="shared" si="113"/>
        <v>3050.7245484400655</v>
      </c>
      <c r="U298" s="96">
        <f t="shared" si="114"/>
        <v>499.03682028773471</v>
      </c>
      <c r="V298" s="96">
        <f t="shared" si="115"/>
        <v>3055.5576024909187</v>
      </c>
      <c r="W298" s="86">
        <f t="shared" si="116"/>
        <v>2247.4234972677596</v>
      </c>
      <c r="X298" s="99">
        <f t="shared" si="117"/>
        <v>5.8476687164318517E-3</v>
      </c>
      <c r="Y298" s="100">
        <f t="shared" si="118"/>
        <v>2.3702031602708805E-2</v>
      </c>
      <c r="Z298" s="100">
        <f t="shared" si="119"/>
        <v>7.9804623647544176E-2</v>
      </c>
      <c r="AA298" s="100">
        <f t="shared" si="120"/>
        <v>3.7499027010196931E-2</v>
      </c>
      <c r="AB298" s="101">
        <f t="shared" si="121"/>
        <v>7.1222853584494436E-3</v>
      </c>
      <c r="AC298" s="99">
        <f t="shared" si="122"/>
        <v>6.4018194513665149E-3</v>
      </c>
      <c r="AD298" s="100">
        <f t="shared" si="123"/>
        <v>2.4807621457101227E-2</v>
      </c>
      <c r="AE298" s="100">
        <f t="shared" si="124"/>
        <v>8.1774160519791028E-2</v>
      </c>
      <c r="AF298" s="100">
        <f t="shared" si="125"/>
        <v>3.8879794820019485E-2</v>
      </c>
      <c r="AG298" s="101">
        <f t="shared" si="126"/>
        <v>7.7334632444132981E-3</v>
      </c>
      <c r="AH298" s="95">
        <f t="shared" si="127"/>
        <v>83.204950572118008</v>
      </c>
      <c r="AI298" s="96">
        <f t="shared" si="128"/>
        <v>72.308369658285983</v>
      </c>
      <c r="AJ298" s="96">
        <f t="shared" si="129"/>
        <v>39.825445629329806</v>
      </c>
      <c r="AK298" s="96">
        <f t="shared" si="130"/>
        <v>114.58043706701953</v>
      </c>
      <c r="AL298" s="86">
        <f t="shared" si="131"/>
        <v>16.006791468825405</v>
      </c>
      <c r="AM298" s="95">
        <f t="shared" si="139"/>
        <v>83.48081966366955</v>
      </c>
      <c r="AN298" s="96">
        <f t="shared" si="132"/>
        <v>72.548110732729796</v>
      </c>
      <c r="AO298" s="96">
        <f t="shared" si="133"/>
        <v>39.957488367542553</v>
      </c>
      <c r="AP298" s="96">
        <f t="shared" si="134"/>
        <v>114.9603327446915</v>
      </c>
      <c r="AQ298" s="86">
        <f t="shared" si="135"/>
        <v>16.059862578065864</v>
      </c>
    </row>
    <row r="299" spans="1:43">
      <c r="A299" s="129" t="str">
        <f t="shared" si="136"/>
        <v>2011_3</v>
      </c>
      <c r="B299" s="57">
        <v>2011</v>
      </c>
      <c r="C299" s="57">
        <v>3</v>
      </c>
      <c r="D299" s="81" t="str">
        <f t="shared" si="137"/>
        <v>LMH_Personal</v>
      </c>
      <c r="E299" s="68" t="s">
        <v>31</v>
      </c>
      <c r="F299" s="69" t="s">
        <v>13</v>
      </c>
      <c r="G299" s="84">
        <f t="shared" si="138"/>
        <v>72580</v>
      </c>
      <c r="H299" s="70">
        <v>18145</v>
      </c>
      <c r="I299" s="65">
        <v>267</v>
      </c>
      <c r="J299" s="66">
        <v>2373</v>
      </c>
      <c r="K299" s="66">
        <v>6320</v>
      </c>
      <c r="L299" s="66">
        <v>4115</v>
      </c>
      <c r="M299" s="67">
        <v>860</v>
      </c>
      <c r="N299" s="65">
        <v>9066149</v>
      </c>
      <c r="O299" s="66">
        <v>8210704</v>
      </c>
      <c r="P299" s="66">
        <v>5321971</v>
      </c>
      <c r="Q299" s="66">
        <v>13746830</v>
      </c>
      <c r="R299" s="67">
        <v>7307633</v>
      </c>
      <c r="S299" s="95">
        <f t="shared" si="112"/>
        <v>33955.614232209737</v>
      </c>
      <c r="T299" s="96">
        <f t="shared" si="113"/>
        <v>3460.0522545301305</v>
      </c>
      <c r="U299" s="96">
        <f t="shared" si="114"/>
        <v>842.08401898734178</v>
      </c>
      <c r="V299" s="96">
        <f t="shared" si="115"/>
        <v>3340.6634264884569</v>
      </c>
      <c r="W299" s="86">
        <f t="shared" si="116"/>
        <v>8497.2476744186042</v>
      </c>
      <c r="X299" s="99">
        <f t="shared" si="117"/>
        <v>3.6786993662165884E-3</v>
      </c>
      <c r="Y299" s="100">
        <f t="shared" si="118"/>
        <v>3.2694957288509234E-2</v>
      </c>
      <c r="Z299" s="100">
        <f t="shared" si="119"/>
        <v>8.7076329567373933E-2</v>
      </c>
      <c r="AA299" s="100">
        <f t="shared" si="120"/>
        <v>5.6696059520529071E-2</v>
      </c>
      <c r="AB299" s="101">
        <f t="shared" si="121"/>
        <v>1.1848994213281895E-2</v>
      </c>
      <c r="AC299" s="99">
        <f t="shared" si="122"/>
        <v>4.202292925310539E-3</v>
      </c>
      <c r="AD299" s="100">
        <f t="shared" si="123"/>
        <v>3.4233004094582985E-2</v>
      </c>
      <c r="AE299" s="100">
        <f t="shared" si="124"/>
        <v>8.9514784481726756E-2</v>
      </c>
      <c r="AF299" s="100">
        <f t="shared" si="125"/>
        <v>5.8696150270163804E-2</v>
      </c>
      <c r="AG299" s="101">
        <f t="shared" si="126"/>
        <v>1.2784830414883389E-2</v>
      </c>
      <c r="AH299" s="95">
        <f t="shared" si="127"/>
        <v>124.91249655552494</v>
      </c>
      <c r="AI299" s="96">
        <f t="shared" si="128"/>
        <v>113.12626067787269</v>
      </c>
      <c r="AJ299" s="96">
        <f t="shared" si="129"/>
        <v>73.325585560760544</v>
      </c>
      <c r="AK299" s="96">
        <f t="shared" si="130"/>
        <v>189.40245246624414</v>
      </c>
      <c r="AL299" s="86">
        <f t="shared" si="131"/>
        <v>100.68383852300909</v>
      </c>
      <c r="AM299" s="95">
        <f t="shared" si="139"/>
        <v>125.32664855863609</v>
      </c>
      <c r="AN299" s="96">
        <f t="shared" si="132"/>
        <v>113.50133497993333</v>
      </c>
      <c r="AO299" s="96">
        <f t="shared" si="133"/>
        <v>73.568699252158012</v>
      </c>
      <c r="AP299" s="96">
        <f t="shared" si="134"/>
        <v>190.03042330379915</v>
      </c>
      <c r="AQ299" s="86">
        <f t="shared" si="135"/>
        <v>101.01765951414338</v>
      </c>
    </row>
    <row r="300" spans="1:43">
      <c r="A300" s="129" t="str">
        <f t="shared" si="136"/>
        <v>2011_3</v>
      </c>
      <c r="B300" s="57">
        <v>2011</v>
      </c>
      <c r="C300" s="57">
        <v>3</v>
      </c>
      <c r="D300" s="81" t="str">
        <f t="shared" si="137"/>
        <v>SSL_Personal</v>
      </c>
      <c r="E300" s="68" t="s">
        <v>32</v>
      </c>
      <c r="F300" s="69" t="s">
        <v>13</v>
      </c>
      <c r="G300" s="84">
        <f t="shared" si="138"/>
        <v>55840</v>
      </c>
      <c r="H300" s="70">
        <v>13960</v>
      </c>
      <c r="I300" s="65">
        <v>486</v>
      </c>
      <c r="J300" s="66">
        <v>1487</v>
      </c>
      <c r="K300" s="66">
        <v>2818</v>
      </c>
      <c r="L300" s="66">
        <v>2383</v>
      </c>
      <c r="M300" s="67">
        <v>415</v>
      </c>
      <c r="N300" s="65">
        <v>5820380</v>
      </c>
      <c r="O300" s="66">
        <v>4442066</v>
      </c>
      <c r="P300" s="66">
        <v>2064001</v>
      </c>
      <c r="Q300" s="66">
        <v>6523703</v>
      </c>
      <c r="R300" s="67">
        <v>967802</v>
      </c>
      <c r="S300" s="95">
        <f t="shared" si="112"/>
        <v>11976.090534979425</v>
      </c>
      <c r="T300" s="96">
        <f t="shared" si="113"/>
        <v>2987.2669804976463</v>
      </c>
      <c r="U300" s="96">
        <f t="shared" si="114"/>
        <v>732.43470546486867</v>
      </c>
      <c r="V300" s="96">
        <f t="shared" si="115"/>
        <v>2737.6009232060428</v>
      </c>
      <c r="W300" s="86">
        <f t="shared" si="116"/>
        <v>2332.0530120481926</v>
      </c>
      <c r="X300" s="99">
        <f t="shared" si="117"/>
        <v>8.703438395415472E-3</v>
      </c>
      <c r="Y300" s="100">
        <f t="shared" si="118"/>
        <v>2.6629656160458454E-2</v>
      </c>
      <c r="Z300" s="100">
        <f t="shared" si="119"/>
        <v>5.046561604584527E-2</v>
      </c>
      <c r="AA300" s="100">
        <f t="shared" si="120"/>
        <v>4.2675501432664756E-2</v>
      </c>
      <c r="AB300" s="101">
        <f t="shared" si="121"/>
        <v>7.4319484240687678E-3</v>
      </c>
      <c r="AC300" s="99">
        <f t="shared" si="122"/>
        <v>9.6193012512820805E-3</v>
      </c>
      <c r="AD300" s="100">
        <f t="shared" si="123"/>
        <v>2.8217124420713158E-2</v>
      </c>
      <c r="AE300" s="100">
        <f t="shared" si="124"/>
        <v>5.2624038019626784E-2</v>
      </c>
      <c r="AF300" s="100">
        <f t="shared" si="125"/>
        <v>4.4668477663136232E-2</v>
      </c>
      <c r="AG300" s="101">
        <f t="shared" si="126"/>
        <v>8.27881444103978E-3</v>
      </c>
      <c r="AH300" s="95">
        <f t="shared" si="127"/>
        <v>104.23316618911174</v>
      </c>
      <c r="AI300" s="96">
        <f t="shared" si="128"/>
        <v>79.549892550143269</v>
      </c>
      <c r="AJ300" s="96">
        <f t="shared" si="129"/>
        <v>36.962768624641832</v>
      </c>
      <c r="AK300" s="96">
        <f t="shared" si="130"/>
        <v>116.82849212034384</v>
      </c>
      <c r="AL300" s="86">
        <f t="shared" si="131"/>
        <v>17.331697707736389</v>
      </c>
      <c r="AM300" s="95">
        <f t="shared" si="139"/>
        <v>104.57875510742025</v>
      </c>
      <c r="AN300" s="96">
        <f t="shared" si="132"/>
        <v>79.813643161614507</v>
      </c>
      <c r="AO300" s="96">
        <f t="shared" si="133"/>
        <v>37.085320051348965</v>
      </c>
      <c r="AP300" s="96">
        <f t="shared" si="134"/>
        <v>117.21584130770547</v>
      </c>
      <c r="AQ300" s="86">
        <f t="shared" si="135"/>
        <v>17.389161592623083</v>
      </c>
    </row>
    <row r="301" spans="1:43">
      <c r="A301" s="129" t="str">
        <f t="shared" si="136"/>
        <v>2011_3</v>
      </c>
      <c r="B301" s="57">
        <v>2011</v>
      </c>
      <c r="C301" s="57">
        <v>3</v>
      </c>
      <c r="D301" s="81" t="str">
        <f t="shared" si="137"/>
        <v>SSH_Personal</v>
      </c>
      <c r="E301" s="68" t="s">
        <v>33</v>
      </c>
      <c r="F301" s="69" t="s">
        <v>13</v>
      </c>
      <c r="G301" s="84">
        <f t="shared" si="138"/>
        <v>51024</v>
      </c>
      <c r="H301" s="70">
        <v>12756</v>
      </c>
      <c r="I301" s="65">
        <v>360</v>
      </c>
      <c r="J301" s="66">
        <v>1760</v>
      </c>
      <c r="K301" s="66">
        <v>2755</v>
      </c>
      <c r="L301" s="66">
        <v>2307</v>
      </c>
      <c r="M301" s="67">
        <v>333</v>
      </c>
      <c r="N301" s="65">
        <v>4862173</v>
      </c>
      <c r="O301" s="66">
        <v>6896161</v>
      </c>
      <c r="P301" s="66">
        <v>2680782</v>
      </c>
      <c r="Q301" s="66">
        <v>9257767</v>
      </c>
      <c r="R301" s="67">
        <v>1144032</v>
      </c>
      <c r="S301" s="95">
        <f t="shared" si="112"/>
        <v>13506.036111111111</v>
      </c>
      <c r="T301" s="96">
        <f t="shared" si="113"/>
        <v>3918.2732954545454</v>
      </c>
      <c r="U301" s="96">
        <f t="shared" si="114"/>
        <v>973.06061705989111</v>
      </c>
      <c r="V301" s="96">
        <f t="shared" si="115"/>
        <v>4012.9029042045945</v>
      </c>
      <c r="W301" s="86">
        <f t="shared" si="116"/>
        <v>3435.5315315315315</v>
      </c>
      <c r="X301" s="99">
        <f t="shared" si="117"/>
        <v>7.0555032925682035E-3</v>
      </c>
      <c r="Y301" s="100">
        <f t="shared" si="118"/>
        <v>3.4493571652555663E-2</v>
      </c>
      <c r="Z301" s="100">
        <f t="shared" si="119"/>
        <v>5.3994198808403886E-2</v>
      </c>
      <c r="AA301" s="100">
        <f t="shared" si="120"/>
        <v>4.5214016933207903E-2</v>
      </c>
      <c r="AB301" s="101">
        <f t="shared" si="121"/>
        <v>6.5263405456255884E-3</v>
      </c>
      <c r="AC301" s="99">
        <f t="shared" si="122"/>
        <v>7.9188697185037585E-3</v>
      </c>
      <c r="AD301" s="100">
        <f t="shared" si="123"/>
        <v>3.6375986492236362E-2</v>
      </c>
      <c r="AE301" s="100">
        <f t="shared" si="124"/>
        <v>5.6325450265174062E-2</v>
      </c>
      <c r="AF301" s="100">
        <f t="shared" si="125"/>
        <v>4.7357194889630985E-2</v>
      </c>
      <c r="AG301" s="101">
        <f t="shared" si="126"/>
        <v>7.3569210142755258E-3</v>
      </c>
      <c r="AH301" s="95">
        <f t="shared" si="127"/>
        <v>95.291882251489497</v>
      </c>
      <c r="AI301" s="96">
        <f t="shared" si="128"/>
        <v>135.15524067105676</v>
      </c>
      <c r="AJ301" s="96">
        <f t="shared" si="129"/>
        <v>52.539628410159928</v>
      </c>
      <c r="AK301" s="96">
        <f t="shared" si="130"/>
        <v>181.4394598620257</v>
      </c>
      <c r="AL301" s="86">
        <f t="shared" si="131"/>
        <v>22.421448730009406</v>
      </c>
      <c r="AM301" s="95">
        <f t="shared" si="139"/>
        <v>95.607826012145537</v>
      </c>
      <c r="AN301" s="96">
        <f t="shared" si="132"/>
        <v>135.60335287118406</v>
      </c>
      <c r="AO301" s="96">
        <f t="shared" si="133"/>
        <v>52.713825491707418</v>
      </c>
      <c r="AP301" s="96">
        <f t="shared" si="134"/>
        <v>182.04102910303325</v>
      </c>
      <c r="AQ301" s="86">
        <f t="shared" si="135"/>
        <v>22.495787872691256</v>
      </c>
    </row>
    <row r="302" spans="1:43">
      <c r="A302" s="129" t="str">
        <f t="shared" si="136"/>
        <v>2011_3</v>
      </c>
      <c r="B302" s="57">
        <v>2011</v>
      </c>
      <c r="C302" s="57">
        <v>3</v>
      </c>
      <c r="D302" s="81" t="str">
        <f t="shared" si="137"/>
        <v>MMH_Personal</v>
      </c>
      <c r="E302" s="68" t="s">
        <v>34</v>
      </c>
      <c r="F302" s="69" t="s">
        <v>13</v>
      </c>
      <c r="G302" s="84">
        <f t="shared" si="138"/>
        <v>88356</v>
      </c>
      <c r="H302" s="70">
        <v>22089</v>
      </c>
      <c r="I302" s="65">
        <v>921</v>
      </c>
      <c r="J302" s="66">
        <v>3234</v>
      </c>
      <c r="K302" s="66">
        <v>3936</v>
      </c>
      <c r="L302" s="66">
        <v>4619</v>
      </c>
      <c r="M302" s="67">
        <v>1100</v>
      </c>
      <c r="N302" s="65">
        <v>10498288</v>
      </c>
      <c r="O302" s="66">
        <v>9548974</v>
      </c>
      <c r="P302" s="66">
        <v>3498930</v>
      </c>
      <c r="Q302" s="66">
        <v>12472824</v>
      </c>
      <c r="R302" s="67">
        <v>3140546</v>
      </c>
      <c r="S302" s="95">
        <f t="shared" si="112"/>
        <v>11398.792616720955</v>
      </c>
      <c r="T302" s="96">
        <f t="shared" si="113"/>
        <v>2952.6821273964133</v>
      </c>
      <c r="U302" s="96">
        <f t="shared" si="114"/>
        <v>888.95579268292681</v>
      </c>
      <c r="V302" s="96">
        <f t="shared" si="115"/>
        <v>2700.3299415457891</v>
      </c>
      <c r="W302" s="86">
        <f t="shared" si="116"/>
        <v>2855.0418181818181</v>
      </c>
      <c r="X302" s="99">
        <f t="shared" si="117"/>
        <v>1.0423740323237811E-2</v>
      </c>
      <c r="Y302" s="100">
        <f t="shared" si="118"/>
        <v>3.6601928561727559E-2</v>
      </c>
      <c r="Z302" s="100">
        <f t="shared" si="119"/>
        <v>4.4547059622436505E-2</v>
      </c>
      <c r="AA302" s="100">
        <f t="shared" si="120"/>
        <v>5.2277151523382678E-2</v>
      </c>
      <c r="AB302" s="101">
        <f t="shared" si="121"/>
        <v>1.2449635565213455E-2</v>
      </c>
      <c r="AC302" s="99">
        <f t="shared" si="122"/>
        <v>1.121985260430057E-2</v>
      </c>
      <c r="AD302" s="100">
        <f t="shared" si="123"/>
        <v>3.8073877581151216E-2</v>
      </c>
      <c r="AE302" s="100">
        <f t="shared" si="124"/>
        <v>4.6164216194398498E-2</v>
      </c>
      <c r="AF302" s="100">
        <f t="shared" si="125"/>
        <v>5.4021906843140469E-2</v>
      </c>
      <c r="AG302" s="101">
        <f t="shared" si="126"/>
        <v>1.3318787785405017E-2</v>
      </c>
      <c r="AH302" s="95">
        <f t="shared" si="127"/>
        <v>118.81805423513966</v>
      </c>
      <c r="AI302" s="96">
        <f t="shared" si="128"/>
        <v>108.07386029245326</v>
      </c>
      <c r="AJ302" s="96">
        <f t="shared" si="129"/>
        <v>39.600366698356645</v>
      </c>
      <c r="AK302" s="96">
        <f t="shared" si="130"/>
        <v>141.1655575173163</v>
      </c>
      <c r="AL302" s="86">
        <f t="shared" si="131"/>
        <v>35.544230159808052</v>
      </c>
      <c r="AM302" s="95">
        <f t="shared" si="139"/>
        <v>119.21199988929108</v>
      </c>
      <c r="AN302" s="96">
        <f t="shared" si="132"/>
        <v>108.43218317413691</v>
      </c>
      <c r="AO302" s="96">
        <f t="shared" si="133"/>
        <v>39.731663179047594</v>
      </c>
      <c r="AP302" s="96">
        <f t="shared" si="134"/>
        <v>141.6335971452819</v>
      </c>
      <c r="AQ302" s="86">
        <f t="shared" si="135"/>
        <v>35.662078369760252</v>
      </c>
    </row>
    <row r="303" spans="1:43">
      <c r="A303" s="129" t="str">
        <f t="shared" si="136"/>
        <v>2011_3</v>
      </c>
      <c r="B303" s="57">
        <v>2011</v>
      </c>
      <c r="C303" s="57">
        <v>3</v>
      </c>
      <c r="D303" s="81" t="str">
        <f t="shared" si="137"/>
        <v>SYA_Personal</v>
      </c>
      <c r="E303" s="68" t="s">
        <v>35</v>
      </c>
      <c r="F303" s="69" t="s">
        <v>13</v>
      </c>
      <c r="G303" s="84">
        <f t="shared" si="138"/>
        <v>24940</v>
      </c>
      <c r="H303" s="70">
        <v>6235</v>
      </c>
      <c r="I303" s="65">
        <v>256</v>
      </c>
      <c r="J303" s="66">
        <v>911</v>
      </c>
      <c r="K303" s="66">
        <v>1569</v>
      </c>
      <c r="L303" s="66">
        <v>1541</v>
      </c>
      <c r="M303" s="67">
        <v>112</v>
      </c>
      <c r="N303" s="65">
        <v>4360862</v>
      </c>
      <c r="O303" s="66">
        <v>3403554</v>
      </c>
      <c r="P303" s="66">
        <v>1210151</v>
      </c>
      <c r="Q303" s="66">
        <v>4711771</v>
      </c>
      <c r="R303" s="67">
        <v>603150</v>
      </c>
      <c r="S303" s="95">
        <f t="shared" si="112"/>
        <v>17034.6171875</v>
      </c>
      <c r="T303" s="96">
        <f t="shared" si="113"/>
        <v>3736.0636663007685</v>
      </c>
      <c r="U303" s="96">
        <f t="shared" si="114"/>
        <v>771.28808158062463</v>
      </c>
      <c r="V303" s="96">
        <f t="shared" si="115"/>
        <v>3057.6060999351071</v>
      </c>
      <c r="W303" s="86">
        <f t="shared" si="116"/>
        <v>5385.2678571428569</v>
      </c>
      <c r="X303" s="99">
        <f t="shared" si="117"/>
        <v>1.0264635124298316E-2</v>
      </c>
      <c r="Y303" s="100">
        <f t="shared" si="118"/>
        <v>3.6527666399358463E-2</v>
      </c>
      <c r="Z303" s="100">
        <f t="shared" si="119"/>
        <v>6.2910986367281471E-2</v>
      </c>
      <c r="AA303" s="100">
        <f t="shared" si="120"/>
        <v>6.178829190056135E-2</v>
      </c>
      <c r="AB303" s="101">
        <f t="shared" si="121"/>
        <v>4.4907778668805132E-3</v>
      </c>
      <c r="AC303" s="99">
        <f t="shared" si="122"/>
        <v>1.1751731101633514E-2</v>
      </c>
      <c r="AD303" s="100">
        <f t="shared" si="123"/>
        <v>3.9295489212039576E-2</v>
      </c>
      <c r="AE303" s="100">
        <f t="shared" si="124"/>
        <v>6.6493281531571719E-2</v>
      </c>
      <c r="AF303" s="100">
        <f t="shared" si="125"/>
        <v>6.5340604820444959E-2</v>
      </c>
      <c r="AG303" s="101">
        <f t="shared" si="126"/>
        <v>5.4772643229623053E-3</v>
      </c>
      <c r="AH303" s="95">
        <f t="shared" si="127"/>
        <v>174.85412991178831</v>
      </c>
      <c r="AI303" s="96">
        <f t="shared" si="128"/>
        <v>136.46968724939856</v>
      </c>
      <c r="AJ303" s="96">
        <f t="shared" si="129"/>
        <v>48.522493985565355</v>
      </c>
      <c r="AK303" s="96">
        <f t="shared" si="130"/>
        <v>188.92425821972734</v>
      </c>
      <c r="AL303" s="86">
        <f t="shared" si="131"/>
        <v>24.184041700080193</v>
      </c>
      <c r="AM303" s="95">
        <f t="shared" si="139"/>
        <v>175.43386524774036</v>
      </c>
      <c r="AN303" s="96">
        <f t="shared" si="132"/>
        <v>136.92215754578055</v>
      </c>
      <c r="AO303" s="96">
        <f t="shared" si="133"/>
        <v>48.683372109325681</v>
      </c>
      <c r="AP303" s="96">
        <f t="shared" si="134"/>
        <v>189.55064358656858</v>
      </c>
      <c r="AQ303" s="86">
        <f t="shared" si="135"/>
        <v>24.264224784956411</v>
      </c>
    </row>
    <row r="304" spans="1:43">
      <c r="A304" s="129" t="str">
        <f t="shared" si="136"/>
        <v>2011_3</v>
      </c>
      <c r="B304" s="57">
        <v>2011</v>
      </c>
      <c r="C304" s="57">
        <v>3</v>
      </c>
      <c r="D304" s="81" t="str">
        <f t="shared" si="137"/>
        <v>LSH_Personal</v>
      </c>
      <c r="E304" s="68" t="s">
        <v>36</v>
      </c>
      <c r="F304" s="69" t="s">
        <v>13</v>
      </c>
      <c r="G304" s="84">
        <f t="shared" si="138"/>
        <v>46188</v>
      </c>
      <c r="H304" s="70">
        <v>11547</v>
      </c>
      <c r="I304" s="65">
        <v>495</v>
      </c>
      <c r="J304" s="66">
        <v>2078</v>
      </c>
      <c r="K304" s="66">
        <v>3835</v>
      </c>
      <c r="L304" s="66">
        <v>3423</v>
      </c>
      <c r="M304" s="67">
        <v>866</v>
      </c>
      <c r="N304" s="65">
        <v>9490633</v>
      </c>
      <c r="O304" s="66">
        <v>6234198</v>
      </c>
      <c r="P304" s="66">
        <v>3933753</v>
      </c>
      <c r="Q304" s="66">
        <v>10479153</v>
      </c>
      <c r="R304" s="67">
        <v>5056678</v>
      </c>
      <c r="S304" s="95">
        <f t="shared" si="112"/>
        <v>19172.995959595959</v>
      </c>
      <c r="T304" s="96">
        <f t="shared" si="113"/>
        <v>3000.0952839268525</v>
      </c>
      <c r="U304" s="96">
        <f t="shared" si="114"/>
        <v>1025.7504563233376</v>
      </c>
      <c r="V304" s="96">
        <f t="shared" si="115"/>
        <v>3061.3943908851884</v>
      </c>
      <c r="W304" s="86">
        <f t="shared" si="116"/>
        <v>5839.1200923787528</v>
      </c>
      <c r="X304" s="99">
        <f t="shared" si="117"/>
        <v>1.0717069368667186E-2</v>
      </c>
      <c r="Y304" s="100">
        <f t="shared" si="118"/>
        <v>4.4990040703212955E-2</v>
      </c>
      <c r="Z304" s="100">
        <f t="shared" si="119"/>
        <v>8.3030224300684158E-2</v>
      </c>
      <c r="AA304" s="100">
        <f t="shared" si="120"/>
        <v>7.4110158482722788E-2</v>
      </c>
      <c r="AB304" s="101">
        <f t="shared" si="121"/>
        <v>1.874945873387027E-2</v>
      </c>
      <c r="AC304" s="99">
        <f t="shared" si="122"/>
        <v>1.1833391722061432E-2</v>
      </c>
      <c r="AD304" s="100">
        <f t="shared" si="123"/>
        <v>4.723730155264716E-2</v>
      </c>
      <c r="AE304" s="100">
        <f t="shared" si="124"/>
        <v>8.602171018956313E-2</v>
      </c>
      <c r="AF304" s="100">
        <f t="shared" si="125"/>
        <v>7.6950103114768909E-2</v>
      </c>
      <c r="AG304" s="101">
        <f t="shared" si="126"/>
        <v>2.0219994746295777E-2</v>
      </c>
      <c r="AH304" s="95">
        <f t="shared" si="127"/>
        <v>205.47832770416559</v>
      </c>
      <c r="AI304" s="96">
        <f t="shared" si="128"/>
        <v>134.97440893738633</v>
      </c>
      <c r="AJ304" s="96">
        <f t="shared" si="129"/>
        <v>85.168290465055861</v>
      </c>
      <c r="AK304" s="96">
        <f t="shared" si="130"/>
        <v>226.88042348661989</v>
      </c>
      <c r="AL304" s="86">
        <f t="shared" si="131"/>
        <v>109.48034121416818</v>
      </c>
      <c r="AM304" s="95">
        <f t="shared" si="139"/>
        <v>206.15959870075307</v>
      </c>
      <c r="AN304" s="96">
        <f t="shared" si="132"/>
        <v>135.42192158321129</v>
      </c>
      <c r="AO304" s="96">
        <f t="shared" si="133"/>
        <v>85.450669082650592</v>
      </c>
      <c r="AP304" s="96">
        <f t="shared" si="134"/>
        <v>227.63265392348353</v>
      </c>
      <c r="AQ304" s="86">
        <f t="shared" si="135"/>
        <v>109.84332733537653</v>
      </c>
    </row>
    <row r="305" spans="1:43">
      <c r="A305" s="129" t="str">
        <f t="shared" si="136"/>
        <v>2011_3</v>
      </c>
      <c r="B305" s="57">
        <v>2011</v>
      </c>
      <c r="C305" s="57">
        <v>3</v>
      </c>
      <c r="D305" s="81" t="str">
        <f t="shared" si="137"/>
        <v>SYH_Personal</v>
      </c>
      <c r="E305" s="68" t="s">
        <v>37</v>
      </c>
      <c r="F305" s="69" t="s">
        <v>13</v>
      </c>
      <c r="G305" s="84">
        <f t="shared" si="138"/>
        <v>24148</v>
      </c>
      <c r="H305" s="70">
        <v>6037</v>
      </c>
      <c r="I305" s="65">
        <v>257</v>
      </c>
      <c r="J305" s="66">
        <v>1110</v>
      </c>
      <c r="K305" s="66">
        <v>904</v>
      </c>
      <c r="L305" s="66">
        <v>2171</v>
      </c>
      <c r="M305" s="67">
        <v>54</v>
      </c>
      <c r="N305" s="65">
        <v>2620268</v>
      </c>
      <c r="O305" s="66">
        <v>2809906</v>
      </c>
      <c r="P305" s="66">
        <v>1127122</v>
      </c>
      <c r="Q305" s="66">
        <v>4996652</v>
      </c>
      <c r="R305" s="67">
        <v>329746</v>
      </c>
      <c r="S305" s="95">
        <f t="shared" si="112"/>
        <v>10195.595330739299</v>
      </c>
      <c r="T305" s="96">
        <f t="shared" si="113"/>
        <v>2531.4468468468467</v>
      </c>
      <c r="U305" s="96">
        <f t="shared" si="114"/>
        <v>1246.8163716814158</v>
      </c>
      <c r="V305" s="96">
        <f t="shared" si="115"/>
        <v>2301.5439889451864</v>
      </c>
      <c r="W305" s="86">
        <f t="shared" si="116"/>
        <v>6106.4074074074078</v>
      </c>
      <c r="X305" s="99">
        <f t="shared" si="117"/>
        <v>1.0642703329468279E-2</v>
      </c>
      <c r="Y305" s="100">
        <f t="shared" si="118"/>
        <v>4.5966539672022529E-2</v>
      </c>
      <c r="Z305" s="100">
        <f t="shared" si="119"/>
        <v>3.7435812489647176E-2</v>
      </c>
      <c r="AA305" s="100">
        <f t="shared" si="120"/>
        <v>8.9903925790955769E-2</v>
      </c>
      <c r="AB305" s="101">
        <f t="shared" si="121"/>
        <v>2.2362100380983931E-3</v>
      </c>
      <c r="AC305" s="99">
        <f t="shared" si="122"/>
        <v>1.218127558271561E-2</v>
      </c>
      <c r="AD305" s="100">
        <f t="shared" si="123"/>
        <v>4.9106455793260062E-2</v>
      </c>
      <c r="AE305" s="100">
        <f t="shared" si="124"/>
        <v>4.0282067570444328E-2</v>
      </c>
      <c r="AF305" s="100">
        <f t="shared" si="125"/>
        <v>9.4192849153870328E-2</v>
      </c>
      <c r="AG305" s="101">
        <f t="shared" si="126"/>
        <v>2.9444582767907128E-3</v>
      </c>
      <c r="AH305" s="95">
        <f t="shared" si="127"/>
        <v>108.50869637237038</v>
      </c>
      <c r="AI305" s="96">
        <f t="shared" si="128"/>
        <v>116.36185191320192</v>
      </c>
      <c r="AJ305" s="96">
        <f t="shared" si="129"/>
        <v>46.675583899287723</v>
      </c>
      <c r="AK305" s="96">
        <f t="shared" si="130"/>
        <v>206.91783998674839</v>
      </c>
      <c r="AL305" s="86">
        <f t="shared" si="131"/>
        <v>13.655209541162829</v>
      </c>
      <c r="AM305" s="95">
        <f t="shared" si="139"/>
        <v>108.86846096916251</v>
      </c>
      <c r="AN305" s="96">
        <f t="shared" si="132"/>
        <v>116.74765393769476</v>
      </c>
      <c r="AO305" s="96">
        <f t="shared" si="133"/>
        <v>46.830338524335829</v>
      </c>
      <c r="AP305" s="96">
        <f t="shared" si="134"/>
        <v>207.60388373955942</v>
      </c>
      <c r="AQ305" s="86">
        <f t="shared" si="135"/>
        <v>13.700483893532061</v>
      </c>
    </row>
    <row r="306" spans="1:43">
      <c r="A306" s="129" t="str">
        <f t="shared" si="136"/>
        <v>2011_3</v>
      </c>
      <c r="B306" s="57">
        <v>2011</v>
      </c>
      <c r="C306" s="57">
        <v>3</v>
      </c>
      <c r="D306" s="81" t="str">
        <f t="shared" si="137"/>
        <v>MSH_Personal</v>
      </c>
      <c r="E306" s="68" t="s">
        <v>38</v>
      </c>
      <c r="F306" s="69" t="s">
        <v>13</v>
      </c>
      <c r="G306" s="84">
        <f t="shared" si="138"/>
        <v>64988</v>
      </c>
      <c r="H306" s="70">
        <v>16247</v>
      </c>
      <c r="I306" s="65">
        <v>785</v>
      </c>
      <c r="J306" s="66">
        <v>2783</v>
      </c>
      <c r="K306" s="66">
        <v>6736</v>
      </c>
      <c r="L306" s="66">
        <v>5283</v>
      </c>
      <c r="M306" s="67">
        <v>1565</v>
      </c>
      <c r="N306" s="65">
        <v>12299898</v>
      </c>
      <c r="O306" s="66">
        <v>7638331</v>
      </c>
      <c r="P306" s="66">
        <v>5332388</v>
      </c>
      <c r="Q306" s="66">
        <v>14890692</v>
      </c>
      <c r="R306" s="67">
        <v>8252628</v>
      </c>
      <c r="S306" s="95">
        <f t="shared" si="112"/>
        <v>15668.659872611464</v>
      </c>
      <c r="T306" s="96">
        <f t="shared" si="113"/>
        <v>2744.6392382321237</v>
      </c>
      <c r="U306" s="96">
        <f t="shared" si="114"/>
        <v>791.62529691211398</v>
      </c>
      <c r="V306" s="96">
        <f t="shared" si="115"/>
        <v>2818.6053378762067</v>
      </c>
      <c r="W306" s="86">
        <f t="shared" si="116"/>
        <v>5273.2447284345044</v>
      </c>
      <c r="X306" s="99">
        <f t="shared" si="117"/>
        <v>1.2079153074413738E-2</v>
      </c>
      <c r="Y306" s="100">
        <f t="shared" si="118"/>
        <v>4.2823290453622209E-2</v>
      </c>
      <c r="Z306" s="100">
        <f t="shared" si="119"/>
        <v>0.1036499045977719</v>
      </c>
      <c r="AA306" s="100">
        <f t="shared" si="120"/>
        <v>8.1291930817997168E-2</v>
      </c>
      <c r="AB306" s="101">
        <f t="shared" si="121"/>
        <v>2.4081368868098727E-2</v>
      </c>
      <c r="AC306" s="99">
        <f t="shared" si="122"/>
        <v>1.3077585443987573E-2</v>
      </c>
      <c r="AD306" s="100">
        <f t="shared" si="123"/>
        <v>4.4673732183180041E-2</v>
      </c>
      <c r="AE306" s="100">
        <f t="shared" si="124"/>
        <v>0.10643578599272649</v>
      </c>
      <c r="AF306" s="100">
        <f t="shared" si="125"/>
        <v>8.3789697222823936E-2</v>
      </c>
      <c r="AG306" s="101">
        <f t="shared" si="126"/>
        <v>2.5482525622637694E-2</v>
      </c>
      <c r="AH306" s="95">
        <f t="shared" si="127"/>
        <v>189.26414107219796</v>
      </c>
      <c r="AI306" s="96">
        <f t="shared" si="128"/>
        <v>117.53448328922262</v>
      </c>
      <c r="AJ306" s="96">
        <f t="shared" si="129"/>
        <v>82.051886502123466</v>
      </c>
      <c r="AK306" s="96">
        <f t="shared" si="130"/>
        <v>229.12987012987014</v>
      </c>
      <c r="AL306" s="86">
        <f t="shared" si="131"/>
        <v>126.98695143718841</v>
      </c>
      <c r="AM306" s="95">
        <f t="shared" si="139"/>
        <v>189.89165333320958</v>
      </c>
      <c r="AN306" s="96">
        <f t="shared" si="132"/>
        <v>117.92417321642081</v>
      </c>
      <c r="AO306" s="96">
        <f t="shared" si="133"/>
        <v>82.32393256709662</v>
      </c>
      <c r="AP306" s="96">
        <f t="shared" si="134"/>
        <v>229.88955869029135</v>
      </c>
      <c r="AQ306" s="86">
        <f t="shared" si="135"/>
        <v>127.40798137219826</v>
      </c>
    </row>
    <row r="307" spans="1:43">
      <c r="A307" s="129" t="str">
        <f t="shared" si="136"/>
        <v>2011_3</v>
      </c>
      <c r="B307" s="57">
        <v>2011</v>
      </c>
      <c r="C307" s="57">
        <v>3</v>
      </c>
      <c r="D307" s="81" t="str">
        <f t="shared" si="137"/>
        <v>SMH_Personal</v>
      </c>
      <c r="E307" s="68" t="s">
        <v>39</v>
      </c>
      <c r="F307" s="69" t="s">
        <v>13</v>
      </c>
      <c r="G307" s="84">
        <f t="shared" si="138"/>
        <v>42708</v>
      </c>
      <c r="H307" s="70">
        <v>10677</v>
      </c>
      <c r="I307" s="65">
        <v>407</v>
      </c>
      <c r="J307" s="66">
        <v>1742</v>
      </c>
      <c r="K307" s="66">
        <v>3469</v>
      </c>
      <c r="L307" s="66">
        <v>3168</v>
      </c>
      <c r="M307" s="67">
        <v>394</v>
      </c>
      <c r="N307" s="65">
        <v>4946514</v>
      </c>
      <c r="O307" s="66">
        <v>5975308</v>
      </c>
      <c r="P307" s="66">
        <v>2189478</v>
      </c>
      <c r="Q307" s="66">
        <v>10801724</v>
      </c>
      <c r="R307" s="67">
        <v>1018927</v>
      </c>
      <c r="S307" s="95">
        <f t="shared" si="112"/>
        <v>12153.597051597051</v>
      </c>
      <c r="T307" s="96">
        <f t="shared" si="113"/>
        <v>3430.1423650975889</v>
      </c>
      <c r="U307" s="96">
        <f t="shared" si="114"/>
        <v>631.15537618910344</v>
      </c>
      <c r="V307" s="96">
        <f t="shared" si="115"/>
        <v>3409.6351010101012</v>
      </c>
      <c r="W307" s="86">
        <f t="shared" si="116"/>
        <v>2586.1091370558374</v>
      </c>
      <c r="X307" s="99">
        <f t="shared" si="117"/>
        <v>9.5298304767256724E-3</v>
      </c>
      <c r="Y307" s="100">
        <f t="shared" si="118"/>
        <v>4.0788611033061722E-2</v>
      </c>
      <c r="Z307" s="100">
        <f t="shared" si="119"/>
        <v>8.1225999812681471E-2</v>
      </c>
      <c r="AA307" s="100">
        <f t="shared" si="120"/>
        <v>7.4178139926945774E-2</v>
      </c>
      <c r="AB307" s="101">
        <f t="shared" si="121"/>
        <v>9.2254378570759583E-3</v>
      </c>
      <c r="AC307" s="99">
        <f t="shared" si="122"/>
        <v>1.0625209933430383E-2</v>
      </c>
      <c r="AD307" s="100">
        <f t="shared" si="123"/>
        <v>4.3018729457071171E-2</v>
      </c>
      <c r="AE307" s="100">
        <f t="shared" si="124"/>
        <v>8.4306017321574084E-2</v>
      </c>
      <c r="AF307" s="100">
        <f t="shared" si="125"/>
        <v>7.7132769149669572E-2</v>
      </c>
      <c r="AG307" s="101">
        <f t="shared" si="126"/>
        <v>1.0303347163950077E-2</v>
      </c>
      <c r="AH307" s="95">
        <f t="shared" si="127"/>
        <v>115.82171958415285</v>
      </c>
      <c r="AI307" s="96">
        <f t="shared" si="128"/>
        <v>139.91074271799195</v>
      </c>
      <c r="AJ307" s="96">
        <f t="shared" si="129"/>
        <v>51.266226468109018</v>
      </c>
      <c r="AK307" s="96">
        <f t="shared" si="130"/>
        <v>252.92038962255316</v>
      </c>
      <c r="AL307" s="86">
        <f t="shared" si="131"/>
        <v>23.85798913552496</v>
      </c>
      <c r="AM307" s="95">
        <f t="shared" si="139"/>
        <v>116.20573077992807</v>
      </c>
      <c r="AN307" s="96">
        <f t="shared" si="132"/>
        <v>140.37462196107208</v>
      </c>
      <c r="AO307" s="96">
        <f t="shared" si="133"/>
        <v>51.436201538411773</v>
      </c>
      <c r="AP307" s="96">
        <f t="shared" si="134"/>
        <v>253.75895653041474</v>
      </c>
      <c r="AQ307" s="86">
        <f t="shared" si="135"/>
        <v>23.937091181062012</v>
      </c>
    </row>
    <row r="308" spans="1:43">
      <c r="A308" s="129" t="str">
        <f t="shared" si="136"/>
        <v>2011_4</v>
      </c>
      <c r="B308" s="57">
        <v>2011</v>
      </c>
      <c r="C308" s="57">
        <v>4</v>
      </c>
      <c r="D308" s="81" t="str">
        <f t="shared" si="137"/>
        <v>SML_Personal</v>
      </c>
      <c r="E308" s="68" t="s">
        <v>12</v>
      </c>
      <c r="F308" s="69" t="s">
        <v>13</v>
      </c>
      <c r="G308" s="84">
        <f t="shared" si="138"/>
        <v>69564</v>
      </c>
      <c r="H308" s="70">
        <v>17391</v>
      </c>
      <c r="I308" s="65">
        <v>130</v>
      </c>
      <c r="J308" s="66">
        <v>2024</v>
      </c>
      <c r="K308" s="66">
        <v>1127</v>
      </c>
      <c r="L308" s="66">
        <v>2916</v>
      </c>
      <c r="M308" s="67">
        <v>501</v>
      </c>
      <c r="N308" s="65">
        <v>2048502</v>
      </c>
      <c r="O308" s="66">
        <v>3178845</v>
      </c>
      <c r="P308" s="66">
        <v>1706842</v>
      </c>
      <c r="Q308" s="66">
        <v>4671886</v>
      </c>
      <c r="R308" s="67">
        <v>1408504</v>
      </c>
      <c r="S308" s="95">
        <f t="shared" si="112"/>
        <v>15757.707692307693</v>
      </c>
      <c r="T308" s="96">
        <f t="shared" si="113"/>
        <v>1570.5755928853755</v>
      </c>
      <c r="U308" s="96">
        <f t="shared" si="114"/>
        <v>1514.5004436557231</v>
      </c>
      <c r="V308" s="96">
        <f t="shared" si="115"/>
        <v>1602.1556927297668</v>
      </c>
      <c r="W308" s="86">
        <f t="shared" si="116"/>
        <v>2811.3852295409183</v>
      </c>
      <c r="X308" s="99">
        <f t="shared" si="117"/>
        <v>1.8687827036973147E-3</v>
      </c>
      <c r="Y308" s="100">
        <f t="shared" si="118"/>
        <v>2.9095509171410499E-2</v>
      </c>
      <c r="Z308" s="100">
        <f t="shared" si="119"/>
        <v>1.6200908515899028E-2</v>
      </c>
      <c r="AA308" s="100">
        <f t="shared" si="120"/>
        <v>4.1918233569087457E-2</v>
      </c>
      <c r="AB308" s="101">
        <f t="shared" si="121"/>
        <v>7.202001035018113E-3</v>
      </c>
      <c r="AC308" s="99">
        <f t="shared" si="122"/>
        <v>2.250319887792277E-3</v>
      </c>
      <c r="AD308" s="100">
        <f t="shared" si="123"/>
        <v>3.0580298657566757E-2</v>
      </c>
      <c r="AE308" s="100">
        <f t="shared" si="124"/>
        <v>1.7316195262181724E-2</v>
      </c>
      <c r="AF308" s="100">
        <f t="shared" si="125"/>
        <v>4.3688613272462012E-2</v>
      </c>
      <c r="AG308" s="101">
        <f t="shared" si="126"/>
        <v>7.9490011765771668E-3</v>
      </c>
      <c r="AH308" s="95">
        <f t="shared" si="127"/>
        <v>29.447731585302744</v>
      </c>
      <c r="AI308" s="96">
        <f t="shared" si="128"/>
        <v>45.696696567189925</v>
      </c>
      <c r="AJ308" s="96">
        <f t="shared" si="129"/>
        <v>24.536283134954861</v>
      </c>
      <c r="AK308" s="96">
        <f t="shared" si="130"/>
        <v>67.15953654188948</v>
      </c>
      <c r="AL308" s="86">
        <f t="shared" si="131"/>
        <v>20.247599332988326</v>
      </c>
      <c r="AM308" s="95">
        <f t="shared" si="139"/>
        <v>29.545366628708603</v>
      </c>
      <c r="AN308" s="96">
        <f t="shared" si="132"/>
        <v>45.848205655077315</v>
      </c>
      <c r="AO308" s="96">
        <f t="shared" si="133"/>
        <v>24.617634089338573</v>
      </c>
      <c r="AP308" s="96">
        <f t="shared" si="134"/>
        <v>67.382206469669498</v>
      </c>
      <c r="AQ308" s="86">
        <f t="shared" si="135"/>
        <v>20.314730997579002</v>
      </c>
    </row>
    <row r="309" spans="1:43">
      <c r="A309" s="129" t="str">
        <f t="shared" si="136"/>
        <v>2011_4</v>
      </c>
      <c r="B309" s="57">
        <v>2011</v>
      </c>
      <c r="C309" s="57">
        <v>4</v>
      </c>
      <c r="D309" s="81" t="str">
        <f t="shared" si="137"/>
        <v>LSL_Personal</v>
      </c>
      <c r="E309" s="68" t="s">
        <v>14</v>
      </c>
      <c r="F309" s="69" t="s">
        <v>13</v>
      </c>
      <c r="G309" s="84">
        <f t="shared" si="138"/>
        <v>19280</v>
      </c>
      <c r="H309" s="70">
        <v>4820</v>
      </c>
      <c r="I309" s="65">
        <v>17</v>
      </c>
      <c r="J309" s="66">
        <v>386</v>
      </c>
      <c r="K309" s="66">
        <v>1034</v>
      </c>
      <c r="L309" s="66">
        <v>541</v>
      </c>
      <c r="M309" s="67">
        <v>93</v>
      </c>
      <c r="N309" s="65">
        <v>457426</v>
      </c>
      <c r="O309" s="66">
        <v>1108392</v>
      </c>
      <c r="P309" s="66">
        <v>1520898</v>
      </c>
      <c r="Q309" s="66">
        <v>1652443</v>
      </c>
      <c r="R309" s="67">
        <v>507802</v>
      </c>
      <c r="S309" s="95">
        <f t="shared" si="112"/>
        <v>26907.411764705881</v>
      </c>
      <c r="T309" s="96">
        <f t="shared" si="113"/>
        <v>2871.481865284974</v>
      </c>
      <c r="U309" s="96">
        <f t="shared" si="114"/>
        <v>1470.8878143133463</v>
      </c>
      <c r="V309" s="96">
        <f t="shared" si="115"/>
        <v>3054.4232902033273</v>
      </c>
      <c r="W309" s="86">
        <f t="shared" si="116"/>
        <v>5460.2365591397847</v>
      </c>
      <c r="X309" s="99">
        <f t="shared" si="117"/>
        <v>8.8174273858921163E-4</v>
      </c>
      <c r="Y309" s="100">
        <f t="shared" si="118"/>
        <v>2.0020746887966807E-2</v>
      </c>
      <c r="Z309" s="100">
        <f t="shared" si="119"/>
        <v>5.3630705394190868E-2</v>
      </c>
      <c r="AA309" s="100">
        <f t="shared" si="120"/>
        <v>2.8060165975103735E-2</v>
      </c>
      <c r="AB309" s="101">
        <f t="shared" si="121"/>
        <v>4.8236514522821579E-3</v>
      </c>
      <c r="AC309" s="99">
        <f t="shared" si="122"/>
        <v>1.3798028939138621E-3</v>
      </c>
      <c r="AD309" s="100">
        <f t="shared" si="123"/>
        <v>2.2371196711739177E-2</v>
      </c>
      <c r="AE309" s="100">
        <f t="shared" si="124"/>
        <v>5.7411120425700075E-2</v>
      </c>
      <c r="AF309" s="100">
        <f t="shared" si="125"/>
        <v>3.0831361792363017E-2</v>
      </c>
      <c r="AG309" s="101">
        <f t="shared" si="126"/>
        <v>5.9862784101305001E-3</v>
      </c>
      <c r="AH309" s="95">
        <f t="shared" si="127"/>
        <v>23.725414937759336</v>
      </c>
      <c r="AI309" s="96">
        <f t="shared" si="128"/>
        <v>57.489211618257258</v>
      </c>
      <c r="AJ309" s="96">
        <f t="shared" si="129"/>
        <v>78.884751037344401</v>
      </c>
      <c r="AK309" s="96">
        <f t="shared" si="130"/>
        <v>85.707624481327798</v>
      </c>
      <c r="AL309" s="86">
        <f t="shared" si="131"/>
        <v>26.338278008298754</v>
      </c>
      <c r="AM309" s="95">
        <f t="shared" si="139"/>
        <v>23.804077428639491</v>
      </c>
      <c r="AN309" s="96">
        <f t="shared" si="132"/>
        <v>57.6798192260269</v>
      </c>
      <c r="AO309" s="96">
        <f t="shared" si="133"/>
        <v>79.146296347524952</v>
      </c>
      <c r="AP309" s="96">
        <f t="shared" si="134"/>
        <v>85.991791280804605</v>
      </c>
      <c r="AQ309" s="86">
        <f t="shared" si="135"/>
        <v>26.425603543344696</v>
      </c>
    </row>
    <row r="310" spans="1:43">
      <c r="A310" s="129" t="str">
        <f t="shared" si="136"/>
        <v>2011_4</v>
      </c>
      <c r="B310" s="57">
        <v>2011</v>
      </c>
      <c r="C310" s="57">
        <v>4</v>
      </c>
      <c r="D310" s="81" t="str">
        <f t="shared" si="137"/>
        <v>MYA_Personal</v>
      </c>
      <c r="E310" s="68" t="s">
        <v>15</v>
      </c>
      <c r="F310" s="69" t="s">
        <v>13</v>
      </c>
      <c r="G310" s="84">
        <f t="shared" si="138"/>
        <v>18872</v>
      </c>
      <c r="H310" s="70">
        <v>4718</v>
      </c>
      <c r="I310" s="65">
        <v>88</v>
      </c>
      <c r="J310" s="66">
        <v>600</v>
      </c>
      <c r="K310" s="66">
        <v>270</v>
      </c>
      <c r="L310" s="66">
        <v>1407</v>
      </c>
      <c r="M310" s="67">
        <v>101</v>
      </c>
      <c r="N310" s="65">
        <v>936110</v>
      </c>
      <c r="O310" s="66">
        <v>1931367</v>
      </c>
      <c r="P310" s="66">
        <v>264211</v>
      </c>
      <c r="Q310" s="66">
        <v>4128504</v>
      </c>
      <c r="R310" s="67">
        <v>447111</v>
      </c>
      <c r="S310" s="95">
        <f t="shared" si="112"/>
        <v>10637.613636363636</v>
      </c>
      <c r="T310" s="96">
        <f t="shared" si="113"/>
        <v>3218.9450000000002</v>
      </c>
      <c r="U310" s="96">
        <f t="shared" si="114"/>
        <v>978.55925925925931</v>
      </c>
      <c r="V310" s="96">
        <f t="shared" si="115"/>
        <v>2934.2601279317696</v>
      </c>
      <c r="W310" s="86">
        <f t="shared" si="116"/>
        <v>4426.8415841584156</v>
      </c>
      <c r="X310" s="99">
        <f t="shared" si="117"/>
        <v>4.6629927935565915E-3</v>
      </c>
      <c r="Y310" s="100">
        <f t="shared" si="118"/>
        <v>3.17931326833404E-2</v>
      </c>
      <c r="Z310" s="100">
        <f t="shared" si="119"/>
        <v>1.4306909707503179E-2</v>
      </c>
      <c r="AA310" s="100">
        <f t="shared" si="120"/>
        <v>7.4554896142433241E-2</v>
      </c>
      <c r="AB310" s="101">
        <f t="shared" si="121"/>
        <v>5.3518440016956338E-3</v>
      </c>
      <c r="AC310" s="99">
        <f t="shared" si="122"/>
        <v>5.8184780410924621E-3</v>
      </c>
      <c r="AD310" s="100">
        <f t="shared" si="123"/>
        <v>3.4768891285349102E-2</v>
      </c>
      <c r="AE310" s="100">
        <f t="shared" si="124"/>
        <v>1.632105470165468E-2</v>
      </c>
      <c r="AF310" s="100">
        <f t="shared" si="125"/>
        <v>7.9010026057399374E-2</v>
      </c>
      <c r="AG310" s="101">
        <f t="shared" si="126"/>
        <v>6.5893104166756577E-3</v>
      </c>
      <c r="AH310" s="95">
        <f t="shared" si="127"/>
        <v>49.603115727002965</v>
      </c>
      <c r="AI310" s="96">
        <f t="shared" si="128"/>
        <v>102.34034548537515</v>
      </c>
      <c r="AJ310" s="96">
        <f t="shared" si="129"/>
        <v>14.000158965663417</v>
      </c>
      <c r="AK310" s="96">
        <f t="shared" si="130"/>
        <v>218.76345909283594</v>
      </c>
      <c r="AL310" s="86">
        <f t="shared" si="131"/>
        <v>23.691765578635014</v>
      </c>
      <c r="AM310" s="95">
        <f t="shared" si="139"/>
        <v>49.767576692121544</v>
      </c>
      <c r="AN310" s="96">
        <f t="shared" si="132"/>
        <v>102.67965868662093</v>
      </c>
      <c r="AO310" s="96">
        <f t="shared" si="133"/>
        <v>14.046577010609999</v>
      </c>
      <c r="AP310" s="96">
        <f t="shared" si="134"/>
        <v>219.48877743398808</v>
      </c>
      <c r="AQ310" s="86">
        <f t="shared" si="135"/>
        <v>23.770316503820229</v>
      </c>
    </row>
    <row r="311" spans="1:43">
      <c r="A311" s="129" t="str">
        <f t="shared" si="136"/>
        <v>2011_4</v>
      </c>
      <c r="B311" s="57">
        <v>2011</v>
      </c>
      <c r="C311" s="57">
        <v>4</v>
      </c>
      <c r="D311" s="81" t="str">
        <f t="shared" si="137"/>
        <v>SMA_Personal</v>
      </c>
      <c r="E311" s="68" t="s">
        <v>16</v>
      </c>
      <c r="F311" s="69" t="s">
        <v>13</v>
      </c>
      <c r="G311" s="84">
        <f t="shared" si="138"/>
        <v>74716</v>
      </c>
      <c r="H311" s="70">
        <v>18679</v>
      </c>
      <c r="I311" s="65">
        <v>112</v>
      </c>
      <c r="J311" s="66">
        <v>1748</v>
      </c>
      <c r="K311" s="66">
        <v>2695</v>
      </c>
      <c r="L311" s="66">
        <v>2174</v>
      </c>
      <c r="M311" s="67">
        <v>319</v>
      </c>
      <c r="N311" s="65">
        <v>2065316</v>
      </c>
      <c r="O311" s="66">
        <v>6419481</v>
      </c>
      <c r="P311" s="66">
        <v>2310541</v>
      </c>
      <c r="Q311" s="66">
        <v>6761023</v>
      </c>
      <c r="R311" s="67">
        <v>1482374</v>
      </c>
      <c r="S311" s="95">
        <f t="shared" si="112"/>
        <v>18440.321428571428</v>
      </c>
      <c r="T311" s="96">
        <f t="shared" si="113"/>
        <v>3672.4719679633868</v>
      </c>
      <c r="U311" s="96">
        <f t="shared" si="114"/>
        <v>857.34359925788499</v>
      </c>
      <c r="V311" s="96">
        <f t="shared" si="115"/>
        <v>3109.9461821527138</v>
      </c>
      <c r="W311" s="86">
        <f t="shared" si="116"/>
        <v>4646.9404388714729</v>
      </c>
      <c r="X311" s="99">
        <f t="shared" si="117"/>
        <v>1.4990095829541196E-3</v>
      </c>
      <c r="Y311" s="100">
        <f t="shared" si="118"/>
        <v>2.3395256705391082E-2</v>
      </c>
      <c r="Z311" s="100">
        <f t="shared" si="119"/>
        <v>3.6069918089833501E-2</v>
      </c>
      <c r="AA311" s="100">
        <f t="shared" si="120"/>
        <v>2.9096846726270144E-2</v>
      </c>
      <c r="AB311" s="101">
        <f t="shared" si="121"/>
        <v>4.2695005085925369E-3</v>
      </c>
      <c r="AC311" s="99">
        <f t="shared" si="122"/>
        <v>1.8287905361273659E-3</v>
      </c>
      <c r="AD311" s="100">
        <f t="shared" si="123"/>
        <v>2.4683721143369985E-2</v>
      </c>
      <c r="AE311" s="100">
        <f t="shared" si="124"/>
        <v>3.7659359264342454E-2</v>
      </c>
      <c r="AF311" s="100">
        <f t="shared" si="125"/>
        <v>3.0529562469996666E-2</v>
      </c>
      <c r="AG311" s="101">
        <f t="shared" si="126"/>
        <v>4.8252877258513653E-3</v>
      </c>
      <c r="AH311" s="95">
        <f t="shared" si="127"/>
        <v>27.642218534182771</v>
      </c>
      <c r="AI311" s="96">
        <f t="shared" si="128"/>
        <v>85.918424433856202</v>
      </c>
      <c r="AJ311" s="96">
        <f t="shared" si="129"/>
        <v>30.924313400074951</v>
      </c>
      <c r="AK311" s="96">
        <f t="shared" si="130"/>
        <v>90.489627389046518</v>
      </c>
      <c r="AL311" s="86">
        <f t="shared" si="131"/>
        <v>19.840114567160985</v>
      </c>
      <c r="AM311" s="95">
        <f t="shared" si="139"/>
        <v>27.733867332277839</v>
      </c>
      <c r="AN311" s="96">
        <f t="shared" si="132"/>
        <v>86.203290148373554</v>
      </c>
      <c r="AO311" s="96">
        <f t="shared" si="133"/>
        <v>31.026844105109618</v>
      </c>
      <c r="AP311" s="96">
        <f t="shared" si="134"/>
        <v>90.789649096060415</v>
      </c>
      <c r="AQ311" s="86">
        <f t="shared" si="135"/>
        <v>19.905895200936822</v>
      </c>
    </row>
    <row r="312" spans="1:43">
      <c r="A312" s="129" t="str">
        <f t="shared" si="136"/>
        <v>2011_4</v>
      </c>
      <c r="B312" s="57">
        <v>2011</v>
      </c>
      <c r="C312" s="57">
        <v>4</v>
      </c>
      <c r="D312" s="81" t="str">
        <f t="shared" si="137"/>
        <v>MSL_Personal</v>
      </c>
      <c r="E312" s="68" t="s">
        <v>17</v>
      </c>
      <c r="F312" s="69" t="s">
        <v>13</v>
      </c>
      <c r="G312" s="84">
        <f t="shared" si="138"/>
        <v>61908</v>
      </c>
      <c r="H312" s="70">
        <v>15477</v>
      </c>
      <c r="I312" s="65">
        <v>158</v>
      </c>
      <c r="J312" s="66">
        <v>1416</v>
      </c>
      <c r="K312" s="66">
        <v>2628</v>
      </c>
      <c r="L312" s="66">
        <v>1806</v>
      </c>
      <c r="M312" s="67">
        <v>423</v>
      </c>
      <c r="N312" s="65">
        <v>3233584</v>
      </c>
      <c r="O312" s="66">
        <v>4395372</v>
      </c>
      <c r="P312" s="66">
        <v>4240092</v>
      </c>
      <c r="Q312" s="66">
        <v>5980485</v>
      </c>
      <c r="R312" s="67">
        <v>1137567</v>
      </c>
      <c r="S312" s="95">
        <f t="shared" si="112"/>
        <v>20465.721518987342</v>
      </c>
      <c r="T312" s="96">
        <f t="shared" si="113"/>
        <v>3104.0762711864409</v>
      </c>
      <c r="U312" s="96">
        <f t="shared" si="114"/>
        <v>1613.4292237442921</v>
      </c>
      <c r="V312" s="96">
        <f t="shared" si="115"/>
        <v>3311.453488372093</v>
      </c>
      <c r="W312" s="86">
        <f t="shared" si="116"/>
        <v>2689.2836879432625</v>
      </c>
      <c r="X312" s="99">
        <f t="shared" si="117"/>
        <v>2.5521741939652388E-3</v>
      </c>
      <c r="Y312" s="100">
        <f t="shared" si="118"/>
        <v>2.2872649738321382E-2</v>
      </c>
      <c r="Z312" s="100">
        <f t="shared" si="119"/>
        <v>4.2450087226206627E-2</v>
      </c>
      <c r="AA312" s="100">
        <f t="shared" si="120"/>
        <v>2.9172320217096336E-2</v>
      </c>
      <c r="AB312" s="101">
        <f t="shared" si="121"/>
        <v>6.8327195192866832E-3</v>
      </c>
      <c r="AC312" s="99">
        <f t="shared" si="122"/>
        <v>3.024653492217623E-3</v>
      </c>
      <c r="AD312" s="100">
        <f t="shared" si="123"/>
        <v>2.4272612096259825E-2</v>
      </c>
      <c r="AE312" s="100">
        <f t="shared" si="124"/>
        <v>4.4338089609005156E-2</v>
      </c>
      <c r="AF312" s="100">
        <f t="shared" si="125"/>
        <v>3.0748258099466474E-2</v>
      </c>
      <c r="AG312" s="101">
        <f t="shared" si="126"/>
        <v>7.6041388766903174E-3</v>
      </c>
      <c r="AH312" s="95">
        <f t="shared" si="127"/>
        <v>52.232086321638562</v>
      </c>
      <c r="AI312" s="96">
        <f t="shared" si="128"/>
        <v>70.998449311882155</v>
      </c>
      <c r="AJ312" s="96">
        <f t="shared" si="129"/>
        <v>68.490211281256052</v>
      </c>
      <c r="AK312" s="96">
        <f t="shared" si="130"/>
        <v>96.6027815468114</v>
      </c>
      <c r="AL312" s="86">
        <f t="shared" si="131"/>
        <v>18.375121147509208</v>
      </c>
      <c r="AM312" s="95">
        <f t="shared" si="139"/>
        <v>52.405263736014916</v>
      </c>
      <c r="AN312" s="96">
        <f t="shared" si="132"/>
        <v>71.233847296960704</v>
      </c>
      <c r="AO312" s="96">
        <f t="shared" si="133"/>
        <v>68.717293110358952</v>
      </c>
      <c r="AP312" s="96">
        <f t="shared" si="134"/>
        <v>96.923071642574058</v>
      </c>
      <c r="AQ312" s="86">
        <f t="shared" si="135"/>
        <v>18.43604454140894</v>
      </c>
    </row>
    <row r="313" spans="1:43">
      <c r="A313" s="129" t="str">
        <f t="shared" si="136"/>
        <v>2011_4</v>
      </c>
      <c r="B313" s="57">
        <v>2011</v>
      </c>
      <c r="C313" s="57">
        <v>4</v>
      </c>
      <c r="D313" s="81" t="str">
        <f t="shared" si="137"/>
        <v>LYL_Personal</v>
      </c>
      <c r="E313" s="68" t="s">
        <v>18</v>
      </c>
      <c r="F313" s="69" t="s">
        <v>13</v>
      </c>
      <c r="G313" s="84">
        <f t="shared" si="138"/>
        <v>14468</v>
      </c>
      <c r="H313" s="70">
        <v>3617</v>
      </c>
      <c r="I313" s="65">
        <v>76</v>
      </c>
      <c r="J313" s="66">
        <v>334</v>
      </c>
      <c r="K313" s="66">
        <v>670</v>
      </c>
      <c r="L313" s="66">
        <v>450</v>
      </c>
      <c r="M313" s="67">
        <v>138</v>
      </c>
      <c r="N313" s="65">
        <v>1530795</v>
      </c>
      <c r="O313" s="66">
        <v>1007285</v>
      </c>
      <c r="P313" s="66">
        <v>1033887</v>
      </c>
      <c r="Q313" s="66">
        <v>1545538</v>
      </c>
      <c r="R313" s="67">
        <v>714403</v>
      </c>
      <c r="S313" s="95">
        <f t="shared" si="112"/>
        <v>20142.03947368421</v>
      </c>
      <c r="T313" s="96">
        <f t="shared" si="113"/>
        <v>3015.8233532934132</v>
      </c>
      <c r="U313" s="96">
        <f t="shared" si="114"/>
        <v>1543.1149253731344</v>
      </c>
      <c r="V313" s="96">
        <f t="shared" si="115"/>
        <v>3434.528888888889</v>
      </c>
      <c r="W313" s="86">
        <f t="shared" si="116"/>
        <v>5176.833333333333</v>
      </c>
      <c r="X313" s="99">
        <f t="shared" si="117"/>
        <v>5.2529720763063309E-3</v>
      </c>
      <c r="Y313" s="100">
        <f t="shared" si="118"/>
        <v>2.3085429914293614E-2</v>
      </c>
      <c r="Z313" s="100">
        <f t="shared" si="119"/>
        <v>4.6309095935858448E-2</v>
      </c>
      <c r="AA313" s="100">
        <f t="shared" si="120"/>
        <v>3.110312413602433E-2</v>
      </c>
      <c r="AB313" s="101">
        <f t="shared" si="121"/>
        <v>9.5382914017141281E-3</v>
      </c>
      <c r="AC313" s="99">
        <f t="shared" si="122"/>
        <v>6.6532380711766164E-3</v>
      </c>
      <c r="AD313" s="100">
        <f t="shared" si="123"/>
        <v>2.5994464923017345E-2</v>
      </c>
      <c r="AE313" s="100">
        <f t="shared" si="124"/>
        <v>5.0379979141262209E-2</v>
      </c>
      <c r="AF313" s="100">
        <f t="shared" si="125"/>
        <v>3.4465857676269362E-2</v>
      </c>
      <c r="AG313" s="101">
        <f t="shared" si="126"/>
        <v>1.1421098423435186E-2</v>
      </c>
      <c r="AH313" s="95">
        <f t="shared" si="127"/>
        <v>105.80557091512303</v>
      </c>
      <c r="AI313" s="96">
        <f t="shared" si="128"/>
        <v>69.621578656345037</v>
      </c>
      <c r="AJ313" s="96">
        <f t="shared" si="129"/>
        <v>71.460257119159522</v>
      </c>
      <c r="AK313" s="96">
        <f t="shared" si="130"/>
        <v>106.82457837987282</v>
      </c>
      <c r="AL313" s="86">
        <f t="shared" si="131"/>
        <v>49.378144871440419</v>
      </c>
      <c r="AM313" s="95">
        <f t="shared" si="139"/>
        <v>106.15637319946725</v>
      </c>
      <c r="AN313" s="96">
        <f t="shared" si="132"/>
        <v>69.852411575831752</v>
      </c>
      <c r="AO313" s="96">
        <f t="shared" si="133"/>
        <v>71.697186245106366</v>
      </c>
      <c r="AP313" s="96">
        <f t="shared" si="134"/>
        <v>107.17875922116168</v>
      </c>
      <c r="AQ313" s="86">
        <f t="shared" si="135"/>
        <v>49.541859937365224</v>
      </c>
    </row>
    <row r="314" spans="1:43">
      <c r="A314" s="129" t="str">
        <f t="shared" si="136"/>
        <v>2011_4</v>
      </c>
      <c r="B314" s="57">
        <v>2011</v>
      </c>
      <c r="C314" s="57">
        <v>4</v>
      </c>
      <c r="D314" s="81" t="str">
        <f t="shared" si="137"/>
        <v>LSA_Personal</v>
      </c>
      <c r="E314" s="68" t="s">
        <v>19</v>
      </c>
      <c r="F314" s="69" t="s">
        <v>13</v>
      </c>
      <c r="G314" s="84">
        <f t="shared" si="138"/>
        <v>94260</v>
      </c>
      <c r="H314" s="70">
        <v>23565</v>
      </c>
      <c r="I314" s="65">
        <v>346</v>
      </c>
      <c r="J314" s="66">
        <v>2792</v>
      </c>
      <c r="K314" s="66">
        <v>2347</v>
      </c>
      <c r="L314" s="66">
        <v>4114</v>
      </c>
      <c r="M314" s="67">
        <v>855</v>
      </c>
      <c r="N314" s="65">
        <v>8703033</v>
      </c>
      <c r="O314" s="66">
        <v>7128827</v>
      </c>
      <c r="P314" s="66">
        <v>4127352</v>
      </c>
      <c r="Q314" s="66">
        <v>9992367</v>
      </c>
      <c r="R314" s="67">
        <v>6951637</v>
      </c>
      <c r="S314" s="95">
        <f t="shared" si="112"/>
        <v>25153.274566473989</v>
      </c>
      <c r="T314" s="96">
        <f t="shared" si="113"/>
        <v>2553.3047994269341</v>
      </c>
      <c r="U314" s="96">
        <f t="shared" si="114"/>
        <v>1758.5649765658288</v>
      </c>
      <c r="V314" s="96">
        <f t="shared" si="115"/>
        <v>2428.8689839572194</v>
      </c>
      <c r="W314" s="86">
        <f t="shared" si="116"/>
        <v>8130.5695906432748</v>
      </c>
      <c r="X314" s="99">
        <f t="shared" si="117"/>
        <v>3.6706980691703799E-3</v>
      </c>
      <c r="Y314" s="100">
        <f t="shared" si="118"/>
        <v>2.9620199448334394E-2</v>
      </c>
      <c r="Z314" s="100">
        <f t="shared" si="119"/>
        <v>2.4899214937407172E-2</v>
      </c>
      <c r="AA314" s="100">
        <f t="shared" si="120"/>
        <v>4.3645236579673244E-2</v>
      </c>
      <c r="AB314" s="101">
        <f t="shared" si="121"/>
        <v>9.0706556333545515E-3</v>
      </c>
      <c r="AC314" s="99">
        <f t="shared" si="122"/>
        <v>4.1296508298186126E-3</v>
      </c>
      <c r="AD314" s="100">
        <f t="shared" si="123"/>
        <v>3.0906839500106902E-2</v>
      </c>
      <c r="AE314" s="100">
        <f t="shared" si="124"/>
        <v>2.6081738446459588E-2</v>
      </c>
      <c r="AF314" s="100">
        <f t="shared" si="125"/>
        <v>4.5195730765259484E-2</v>
      </c>
      <c r="AG314" s="101">
        <f t="shared" si="126"/>
        <v>9.7901590948439848E-3</v>
      </c>
      <c r="AH314" s="95">
        <f t="shared" si="127"/>
        <v>92.330076384468498</v>
      </c>
      <c r="AI314" s="96">
        <f t="shared" si="128"/>
        <v>75.629397411415241</v>
      </c>
      <c r="AJ314" s="96">
        <f t="shared" si="129"/>
        <v>43.786887332908975</v>
      </c>
      <c r="AK314" s="96">
        <f t="shared" si="130"/>
        <v>106.00856142584341</v>
      </c>
      <c r="AL314" s="86">
        <f t="shared" si="131"/>
        <v>73.74959685974963</v>
      </c>
      <c r="AM314" s="95">
        <f t="shared" si="139"/>
        <v>92.636200168208873</v>
      </c>
      <c r="AN314" s="96">
        <f t="shared" si="132"/>
        <v>75.880149476226507</v>
      </c>
      <c r="AO314" s="96">
        <f t="shared" si="133"/>
        <v>43.932064377632166</v>
      </c>
      <c r="AP314" s="96">
        <f t="shared" si="134"/>
        <v>106.36003673273498</v>
      </c>
      <c r="AQ314" s="86">
        <f t="shared" si="135"/>
        <v>73.994116376293988</v>
      </c>
    </row>
    <row r="315" spans="1:43">
      <c r="A315" s="129" t="str">
        <f t="shared" si="136"/>
        <v>2011_4</v>
      </c>
      <c r="B315" s="57">
        <v>2011</v>
      </c>
      <c r="C315" s="57">
        <v>4</v>
      </c>
      <c r="D315" s="81" t="str">
        <f t="shared" si="137"/>
        <v>LMA_Personal</v>
      </c>
      <c r="E315" s="68" t="s">
        <v>20</v>
      </c>
      <c r="F315" s="69" t="s">
        <v>13</v>
      </c>
      <c r="G315" s="84">
        <f t="shared" si="138"/>
        <v>114352</v>
      </c>
      <c r="H315" s="70">
        <v>28588</v>
      </c>
      <c r="I315" s="65">
        <v>832</v>
      </c>
      <c r="J315" s="66">
        <v>2770</v>
      </c>
      <c r="K315" s="66">
        <v>8285</v>
      </c>
      <c r="L315" s="66">
        <v>5669</v>
      </c>
      <c r="M315" s="67">
        <v>600</v>
      </c>
      <c r="N315" s="65">
        <v>13267962</v>
      </c>
      <c r="O315" s="66">
        <v>6540755</v>
      </c>
      <c r="P315" s="66">
        <v>7440935</v>
      </c>
      <c r="Q315" s="66">
        <v>16548108</v>
      </c>
      <c r="R315" s="67">
        <v>2689752</v>
      </c>
      <c r="S315" s="95">
        <f t="shared" si="112"/>
        <v>15947.069711538461</v>
      </c>
      <c r="T315" s="96">
        <f t="shared" si="113"/>
        <v>2361.2833935018052</v>
      </c>
      <c r="U315" s="96">
        <f t="shared" si="114"/>
        <v>898.12130356065177</v>
      </c>
      <c r="V315" s="96">
        <f t="shared" si="115"/>
        <v>2919.0523901922738</v>
      </c>
      <c r="W315" s="86">
        <f t="shared" si="116"/>
        <v>4482.92</v>
      </c>
      <c r="X315" s="99">
        <f t="shared" si="117"/>
        <v>7.2757800475724077E-3</v>
      </c>
      <c r="Y315" s="100">
        <f t="shared" si="118"/>
        <v>2.4223450398768713E-2</v>
      </c>
      <c r="Z315" s="100">
        <f t="shared" si="119"/>
        <v>7.2451727997761298E-2</v>
      </c>
      <c r="AA315" s="100">
        <f t="shared" si="120"/>
        <v>4.9574996502028824E-2</v>
      </c>
      <c r="AB315" s="101">
        <f t="shared" si="121"/>
        <v>5.2469567650762555E-3</v>
      </c>
      <c r="AC315" s="99">
        <f t="shared" si="122"/>
        <v>7.8613625998994897E-3</v>
      </c>
      <c r="AD315" s="100">
        <f t="shared" si="123"/>
        <v>2.5282770538519562E-2</v>
      </c>
      <c r="AE315" s="100">
        <f t="shared" si="124"/>
        <v>7.4237913964496749E-2</v>
      </c>
      <c r="AF315" s="100">
        <f t="shared" si="125"/>
        <v>5.1070626996096047E-2</v>
      </c>
      <c r="AG315" s="101">
        <f t="shared" si="126"/>
        <v>5.7447459074622884E-3</v>
      </c>
      <c r="AH315" s="95">
        <f t="shared" si="127"/>
        <v>116.02737162445781</v>
      </c>
      <c r="AI315" s="96">
        <f t="shared" si="128"/>
        <v>57.198431159927239</v>
      </c>
      <c r="AJ315" s="96">
        <f t="shared" si="129"/>
        <v>65.07044039457115</v>
      </c>
      <c r="AK315" s="96">
        <f t="shared" si="130"/>
        <v>144.71201203302084</v>
      </c>
      <c r="AL315" s="86">
        <f t="shared" si="131"/>
        <v>23.521687421295649</v>
      </c>
      <c r="AM315" s="95">
        <f t="shared" si="139"/>
        <v>116.41206466718018</v>
      </c>
      <c r="AN315" s="96">
        <f t="shared" si="132"/>
        <v>57.388074674330696</v>
      </c>
      <c r="AO315" s="96">
        <f t="shared" si="133"/>
        <v>65.286183846794586</v>
      </c>
      <c r="AP315" s="96">
        <f t="shared" si="134"/>
        <v>145.1918100621242</v>
      </c>
      <c r="AQ315" s="86">
        <f t="shared" si="135"/>
        <v>23.59967444605865</v>
      </c>
    </row>
    <row r="316" spans="1:43">
      <c r="A316" s="129" t="str">
        <f t="shared" si="136"/>
        <v>2011_4</v>
      </c>
      <c r="B316" s="57">
        <v>2011</v>
      </c>
      <c r="C316" s="57">
        <v>4</v>
      </c>
      <c r="D316" s="81" t="str">
        <f t="shared" si="137"/>
        <v>SYL_Personal</v>
      </c>
      <c r="E316" s="68" t="s">
        <v>21</v>
      </c>
      <c r="F316" s="69" t="s">
        <v>13</v>
      </c>
      <c r="G316" s="84">
        <f t="shared" si="138"/>
        <v>11348</v>
      </c>
      <c r="H316" s="70">
        <v>2837</v>
      </c>
      <c r="I316" s="65">
        <v>111</v>
      </c>
      <c r="J316" s="66">
        <v>310</v>
      </c>
      <c r="K316" s="66">
        <v>424</v>
      </c>
      <c r="L316" s="66">
        <v>335</v>
      </c>
      <c r="M316" s="67">
        <v>141</v>
      </c>
      <c r="N316" s="65">
        <v>1288665</v>
      </c>
      <c r="O316" s="66">
        <v>828936</v>
      </c>
      <c r="P316" s="66">
        <v>401952</v>
      </c>
      <c r="Q316" s="66">
        <v>1018085</v>
      </c>
      <c r="R316" s="67">
        <v>501343</v>
      </c>
      <c r="S316" s="95">
        <f t="shared" si="112"/>
        <v>11609.594594594595</v>
      </c>
      <c r="T316" s="96">
        <f t="shared" si="113"/>
        <v>2673.9870967741936</v>
      </c>
      <c r="U316" s="96">
        <f t="shared" si="114"/>
        <v>948</v>
      </c>
      <c r="V316" s="96">
        <f t="shared" si="115"/>
        <v>3039.0597014925374</v>
      </c>
      <c r="W316" s="86">
        <f t="shared" si="116"/>
        <v>3555.6241134751772</v>
      </c>
      <c r="X316" s="99">
        <f t="shared" si="117"/>
        <v>9.7814592879802605E-3</v>
      </c>
      <c r="Y316" s="100">
        <f t="shared" si="118"/>
        <v>2.7317589002467394E-2</v>
      </c>
      <c r="Z316" s="100">
        <f t="shared" si="119"/>
        <v>3.7363412054987666E-2</v>
      </c>
      <c r="AA316" s="100">
        <f t="shared" si="120"/>
        <v>2.9520620373634121E-2</v>
      </c>
      <c r="AB316" s="101">
        <f t="shared" si="121"/>
        <v>1.2425096933380331E-2</v>
      </c>
      <c r="AC316" s="99">
        <f t="shared" si="122"/>
        <v>1.193406064719409E-2</v>
      </c>
      <c r="AD316" s="100">
        <f t="shared" si="123"/>
        <v>3.0882945589958962E-2</v>
      </c>
      <c r="AE316" s="100">
        <f t="shared" si="124"/>
        <v>4.1511526256027616E-2</v>
      </c>
      <c r="AF316" s="100">
        <f t="shared" si="125"/>
        <v>3.3222754538434457E-2</v>
      </c>
      <c r="AG316" s="101">
        <f t="shared" si="126"/>
        <v>1.4847972847573471E-2</v>
      </c>
      <c r="AH316" s="95">
        <f t="shared" si="127"/>
        <v>113.55877687698273</v>
      </c>
      <c r="AI316" s="96">
        <f t="shared" si="128"/>
        <v>73.046880507578422</v>
      </c>
      <c r="AJ316" s="96">
        <f t="shared" si="129"/>
        <v>35.420514628128302</v>
      </c>
      <c r="AK316" s="96">
        <f t="shared" si="130"/>
        <v>89.714927740571028</v>
      </c>
      <c r="AL316" s="86">
        <f t="shared" si="131"/>
        <v>44.178974268593585</v>
      </c>
      <c r="AM316" s="95">
        <f t="shared" si="139"/>
        <v>113.93528520250123</v>
      </c>
      <c r="AN316" s="96">
        <f t="shared" si="132"/>
        <v>73.289070142062172</v>
      </c>
      <c r="AO316" s="96">
        <f t="shared" si="133"/>
        <v>35.53795265465871</v>
      </c>
      <c r="AP316" s="96">
        <f t="shared" si="134"/>
        <v>90.012380902242597</v>
      </c>
      <c r="AQ316" s="86">
        <f t="shared" si="135"/>
        <v>44.325451292056172</v>
      </c>
    </row>
    <row r="317" spans="1:43">
      <c r="A317" s="129" t="str">
        <f t="shared" si="136"/>
        <v>2011_4</v>
      </c>
      <c r="B317" s="57">
        <v>2011</v>
      </c>
      <c r="C317" s="57">
        <v>4</v>
      </c>
      <c r="D317" s="81" t="str">
        <f t="shared" si="137"/>
        <v>MYL_Personal</v>
      </c>
      <c r="E317" s="68" t="s">
        <v>22</v>
      </c>
      <c r="F317" s="69" t="s">
        <v>13</v>
      </c>
      <c r="G317" s="84">
        <f t="shared" si="138"/>
        <v>11524</v>
      </c>
      <c r="H317" s="70">
        <v>2881</v>
      </c>
      <c r="I317" s="65">
        <v>96</v>
      </c>
      <c r="J317" s="66">
        <v>323</v>
      </c>
      <c r="K317" s="66">
        <v>578</v>
      </c>
      <c r="L317" s="66">
        <v>398</v>
      </c>
      <c r="M317" s="67">
        <v>92</v>
      </c>
      <c r="N317" s="65">
        <v>1390991</v>
      </c>
      <c r="O317" s="66">
        <v>923896</v>
      </c>
      <c r="P317" s="66">
        <v>421554</v>
      </c>
      <c r="Q317" s="66">
        <v>1251823</v>
      </c>
      <c r="R317" s="67">
        <v>402107</v>
      </c>
      <c r="S317" s="95">
        <f t="shared" si="112"/>
        <v>14489.489583333334</v>
      </c>
      <c r="T317" s="96">
        <f t="shared" si="113"/>
        <v>2860.3591331269349</v>
      </c>
      <c r="U317" s="96">
        <f t="shared" si="114"/>
        <v>729.33217993079586</v>
      </c>
      <c r="V317" s="96">
        <f t="shared" si="115"/>
        <v>3145.28391959799</v>
      </c>
      <c r="W317" s="86">
        <f t="shared" si="116"/>
        <v>4370.728260869565</v>
      </c>
      <c r="X317" s="99">
        <f t="shared" si="117"/>
        <v>8.3304408191600138E-3</v>
      </c>
      <c r="Y317" s="100">
        <f t="shared" si="118"/>
        <v>2.8028462339465463E-2</v>
      </c>
      <c r="Z317" s="100">
        <f t="shared" si="119"/>
        <v>5.0156195765359249E-2</v>
      </c>
      <c r="AA317" s="100">
        <f t="shared" si="120"/>
        <v>3.4536619229434226E-2</v>
      </c>
      <c r="AB317" s="101">
        <f t="shared" si="121"/>
        <v>7.9833391183616806E-3</v>
      </c>
      <c r="AC317" s="99">
        <f t="shared" si="122"/>
        <v>1.0303189578780743E-2</v>
      </c>
      <c r="AD317" s="100">
        <f t="shared" si="123"/>
        <v>3.1610917030621057E-2</v>
      </c>
      <c r="AE317" s="100">
        <f t="shared" si="124"/>
        <v>5.4893624476150517E-2</v>
      </c>
      <c r="AF317" s="100">
        <f t="shared" si="125"/>
        <v>3.8499966347971828E-2</v>
      </c>
      <c r="AG317" s="101">
        <f t="shared" si="126"/>
        <v>9.9148896228376474E-3</v>
      </c>
      <c r="AH317" s="95">
        <f t="shared" si="127"/>
        <v>120.70383547379382</v>
      </c>
      <c r="AI317" s="96">
        <f t="shared" si="128"/>
        <v>80.171468240194372</v>
      </c>
      <c r="AJ317" s="96">
        <f t="shared" si="129"/>
        <v>36.580527594585213</v>
      </c>
      <c r="AK317" s="96">
        <f t="shared" si="130"/>
        <v>108.62747309961819</v>
      </c>
      <c r="AL317" s="86">
        <f t="shared" si="131"/>
        <v>34.893005900728916</v>
      </c>
      <c r="AM317" s="95">
        <f t="shared" si="139"/>
        <v>121.10403350540109</v>
      </c>
      <c r="AN317" s="96">
        <f t="shared" si="132"/>
        <v>80.437279708859393</v>
      </c>
      <c r="AO317" s="96">
        <f t="shared" si="133"/>
        <v>36.701811687017276</v>
      </c>
      <c r="AP317" s="96">
        <f t="shared" si="134"/>
        <v>108.98763150504332</v>
      </c>
      <c r="AQ317" s="86">
        <f t="shared" si="135"/>
        <v>35.008694952559949</v>
      </c>
    </row>
    <row r="318" spans="1:43">
      <c r="A318" s="129" t="str">
        <f t="shared" si="136"/>
        <v>2011_4</v>
      </c>
      <c r="B318" s="57">
        <v>2011</v>
      </c>
      <c r="C318" s="57">
        <v>4</v>
      </c>
      <c r="D318" s="81" t="str">
        <f t="shared" si="137"/>
        <v>MYH_Personal</v>
      </c>
      <c r="E318" s="68" t="s">
        <v>23</v>
      </c>
      <c r="F318" s="69" t="s">
        <v>13</v>
      </c>
      <c r="G318" s="84">
        <f t="shared" si="138"/>
        <v>31724</v>
      </c>
      <c r="H318" s="70">
        <v>7931</v>
      </c>
      <c r="I318" s="65">
        <v>240</v>
      </c>
      <c r="J318" s="66">
        <v>871</v>
      </c>
      <c r="K318" s="66">
        <v>454</v>
      </c>
      <c r="L318" s="66">
        <v>1830</v>
      </c>
      <c r="M318" s="67">
        <v>195</v>
      </c>
      <c r="N318" s="65">
        <v>4845280</v>
      </c>
      <c r="O318" s="66">
        <v>3738771</v>
      </c>
      <c r="P318" s="66">
        <v>522979</v>
      </c>
      <c r="Q318" s="66">
        <v>5638800</v>
      </c>
      <c r="R318" s="67">
        <v>920392</v>
      </c>
      <c r="S318" s="95">
        <f t="shared" si="112"/>
        <v>20188.666666666668</v>
      </c>
      <c r="T318" s="96">
        <f t="shared" si="113"/>
        <v>4292.5040183696901</v>
      </c>
      <c r="U318" s="96">
        <f t="shared" si="114"/>
        <v>1151.9361233480176</v>
      </c>
      <c r="V318" s="96">
        <f t="shared" si="115"/>
        <v>3081.311475409836</v>
      </c>
      <c r="W318" s="86">
        <f t="shared" si="116"/>
        <v>4719.958974358974</v>
      </c>
      <c r="X318" s="99">
        <f t="shared" si="117"/>
        <v>7.5652502836968854E-3</v>
      </c>
      <c r="Y318" s="100">
        <f t="shared" si="118"/>
        <v>2.745555415458328E-2</v>
      </c>
      <c r="Z318" s="100">
        <f t="shared" si="119"/>
        <v>1.4310931786659943E-2</v>
      </c>
      <c r="AA318" s="100">
        <f t="shared" si="120"/>
        <v>5.7685033413188751E-2</v>
      </c>
      <c r="AB318" s="101">
        <f t="shared" si="121"/>
        <v>6.1467658555037193E-3</v>
      </c>
      <c r="AC318" s="99">
        <f t="shared" si="122"/>
        <v>8.6987582636688602E-3</v>
      </c>
      <c r="AD318" s="100">
        <f t="shared" si="123"/>
        <v>2.959318046537357E-2</v>
      </c>
      <c r="AE318" s="100">
        <f t="shared" si="124"/>
        <v>1.5864627173553948E-2</v>
      </c>
      <c r="AF318" s="100">
        <f t="shared" si="125"/>
        <v>6.0734975333281739E-2</v>
      </c>
      <c r="AG318" s="101">
        <f t="shared" si="126"/>
        <v>7.1692260587448223E-3</v>
      </c>
      <c r="AH318" s="95">
        <f t="shared" si="127"/>
        <v>152.73231622746187</v>
      </c>
      <c r="AI318" s="96">
        <f t="shared" si="128"/>
        <v>117.85307653511536</v>
      </c>
      <c r="AJ318" s="96">
        <f t="shared" si="129"/>
        <v>16.485279283822972</v>
      </c>
      <c r="AK318" s="96">
        <f t="shared" si="130"/>
        <v>177.74555541545834</v>
      </c>
      <c r="AL318" s="86">
        <f t="shared" si="131"/>
        <v>29.0124826629681</v>
      </c>
      <c r="AM318" s="95">
        <f t="shared" si="139"/>
        <v>153.23870587181017</v>
      </c>
      <c r="AN318" s="96">
        <f t="shared" si="132"/>
        <v>118.24382277000576</v>
      </c>
      <c r="AO318" s="96">
        <f t="shared" si="133"/>
        <v>16.539936837114347</v>
      </c>
      <c r="AP318" s="96">
        <f t="shared" si="134"/>
        <v>178.33487737962784</v>
      </c>
      <c r="AQ318" s="86">
        <f t="shared" si="135"/>
        <v>29.108674622471167</v>
      </c>
    </row>
    <row r="319" spans="1:43">
      <c r="A319" s="129" t="str">
        <f t="shared" si="136"/>
        <v>2011_4</v>
      </c>
      <c r="B319" s="57">
        <v>2011</v>
      </c>
      <c r="C319" s="57">
        <v>4</v>
      </c>
      <c r="D319" s="81" t="str">
        <f t="shared" si="137"/>
        <v>LML_Personal</v>
      </c>
      <c r="E319" s="68" t="s">
        <v>24</v>
      </c>
      <c r="F319" s="69" t="s">
        <v>13</v>
      </c>
      <c r="G319" s="84">
        <f t="shared" si="138"/>
        <v>87204</v>
      </c>
      <c r="H319" s="70">
        <v>21801</v>
      </c>
      <c r="I319" s="65">
        <v>164</v>
      </c>
      <c r="J319" s="66">
        <v>1923</v>
      </c>
      <c r="K319" s="66">
        <v>6501</v>
      </c>
      <c r="L319" s="66">
        <v>2505</v>
      </c>
      <c r="M319" s="67">
        <v>732</v>
      </c>
      <c r="N319" s="65">
        <v>2378539</v>
      </c>
      <c r="O319" s="66">
        <v>3541242</v>
      </c>
      <c r="P319" s="66">
        <v>7018242</v>
      </c>
      <c r="Q319" s="66">
        <v>4879653</v>
      </c>
      <c r="R319" s="67">
        <v>3264050</v>
      </c>
      <c r="S319" s="95">
        <f t="shared" si="112"/>
        <v>14503.286585365853</v>
      </c>
      <c r="T319" s="96">
        <f t="shared" si="113"/>
        <v>1841.5195007800312</v>
      </c>
      <c r="U319" s="96">
        <f t="shared" si="114"/>
        <v>1079.5634517766498</v>
      </c>
      <c r="V319" s="96">
        <f t="shared" si="115"/>
        <v>1947.9652694610779</v>
      </c>
      <c r="W319" s="86">
        <f t="shared" si="116"/>
        <v>4459.0846994535523</v>
      </c>
      <c r="X319" s="99">
        <f t="shared" si="117"/>
        <v>1.8806476767120775E-3</v>
      </c>
      <c r="Y319" s="100">
        <f t="shared" si="118"/>
        <v>2.2051740745837347E-2</v>
      </c>
      <c r="Z319" s="100">
        <f t="shared" si="119"/>
        <v>7.454933259942205E-2</v>
      </c>
      <c r="AA319" s="100">
        <f t="shared" si="120"/>
        <v>2.8725746525388743E-2</v>
      </c>
      <c r="AB319" s="101">
        <f t="shared" si="121"/>
        <v>8.3941103619100035E-3</v>
      </c>
      <c r="AC319" s="99">
        <f t="shared" si="122"/>
        <v>2.2224953882158892E-3</v>
      </c>
      <c r="AD319" s="100">
        <f t="shared" si="123"/>
        <v>2.3210430311131722E-2</v>
      </c>
      <c r="AE319" s="100">
        <f t="shared" si="124"/>
        <v>7.6621792967739633E-2</v>
      </c>
      <c r="AF319" s="100">
        <f t="shared" si="125"/>
        <v>3.0043682516598523E-2</v>
      </c>
      <c r="AG319" s="101">
        <f t="shared" si="126"/>
        <v>9.1139646633802245E-3</v>
      </c>
      <c r="AH319" s="95">
        <f t="shared" si="127"/>
        <v>27.275572221457733</v>
      </c>
      <c r="AI319" s="96">
        <f t="shared" si="128"/>
        <v>40.608710609605062</v>
      </c>
      <c r="AJ319" s="96">
        <f t="shared" si="129"/>
        <v>80.480734828677583</v>
      </c>
      <c r="AK319" s="96">
        <f t="shared" si="130"/>
        <v>55.956756570799506</v>
      </c>
      <c r="AL319" s="86">
        <f t="shared" si="131"/>
        <v>37.430049080317417</v>
      </c>
      <c r="AM319" s="95">
        <f t="shared" si="139"/>
        <v>27.366005390139925</v>
      </c>
      <c r="AN319" s="96">
        <f t="shared" si="132"/>
        <v>40.74335029183456</v>
      </c>
      <c r="AO319" s="96">
        <f t="shared" si="133"/>
        <v>80.747571682157158</v>
      </c>
      <c r="AP319" s="96">
        <f t="shared" si="134"/>
        <v>56.142283267170505</v>
      </c>
      <c r="AQ319" s="86">
        <f t="shared" si="135"/>
        <v>37.55414979266105</v>
      </c>
    </row>
    <row r="320" spans="1:43">
      <c r="A320" s="129" t="str">
        <f t="shared" si="136"/>
        <v>2011_4</v>
      </c>
      <c r="B320" s="57">
        <v>2011</v>
      </c>
      <c r="C320" s="57">
        <v>4</v>
      </c>
      <c r="D320" s="81" t="str">
        <f t="shared" si="137"/>
        <v>MSA_Personal</v>
      </c>
      <c r="E320" s="68" t="s">
        <v>25</v>
      </c>
      <c r="F320" s="69" t="s">
        <v>13</v>
      </c>
      <c r="G320" s="84">
        <f t="shared" si="138"/>
        <v>90872</v>
      </c>
      <c r="H320" s="70">
        <v>22718</v>
      </c>
      <c r="I320" s="65">
        <v>341</v>
      </c>
      <c r="J320" s="66">
        <v>2522</v>
      </c>
      <c r="K320" s="66">
        <v>4335</v>
      </c>
      <c r="L320" s="66">
        <v>4171</v>
      </c>
      <c r="M320" s="67">
        <v>913</v>
      </c>
      <c r="N320" s="65">
        <v>7040146</v>
      </c>
      <c r="O320" s="66">
        <v>7600142</v>
      </c>
      <c r="P320" s="66">
        <v>6999372</v>
      </c>
      <c r="Q320" s="66">
        <v>12367992</v>
      </c>
      <c r="R320" s="67">
        <v>3467076</v>
      </c>
      <c r="S320" s="95">
        <f t="shared" si="112"/>
        <v>20645.58944281525</v>
      </c>
      <c r="T320" s="96">
        <f t="shared" si="113"/>
        <v>3013.53766851705</v>
      </c>
      <c r="U320" s="96">
        <f t="shared" si="114"/>
        <v>1614.6186851211073</v>
      </c>
      <c r="V320" s="96">
        <f t="shared" si="115"/>
        <v>2965.2342363941502</v>
      </c>
      <c r="W320" s="86">
        <f t="shared" si="116"/>
        <v>3797.4545454545455</v>
      </c>
      <c r="X320" s="99">
        <f t="shared" si="117"/>
        <v>3.7525310326613258E-3</v>
      </c>
      <c r="Y320" s="100">
        <f t="shared" si="118"/>
        <v>2.775332335592922E-2</v>
      </c>
      <c r="Z320" s="100">
        <f t="shared" si="119"/>
        <v>4.7704463421075802E-2</v>
      </c>
      <c r="AA320" s="100">
        <f t="shared" si="120"/>
        <v>4.589972708865217E-2</v>
      </c>
      <c r="AB320" s="101">
        <f t="shared" si="121"/>
        <v>1.0047099216480324E-2</v>
      </c>
      <c r="AC320" s="99">
        <f t="shared" si="122"/>
        <v>4.2251233306670015E-3</v>
      </c>
      <c r="AD320" s="100">
        <f t="shared" si="123"/>
        <v>2.90229809343555E-2</v>
      </c>
      <c r="AE320" s="100">
        <f t="shared" si="124"/>
        <v>4.9351890725868111E-2</v>
      </c>
      <c r="AF320" s="100">
        <f t="shared" si="125"/>
        <v>4.7517222061085281E-2</v>
      </c>
      <c r="AG320" s="101">
        <f t="shared" si="126"/>
        <v>1.0817946754270705E-2</v>
      </c>
      <c r="AH320" s="95">
        <f t="shared" si="127"/>
        <v>77.47321507174928</v>
      </c>
      <c r="AI320" s="96">
        <f t="shared" si="128"/>
        <v>83.635685359626734</v>
      </c>
      <c r="AJ320" s="96">
        <f t="shared" si="129"/>
        <v>77.024518003345364</v>
      </c>
      <c r="AK320" s="96">
        <f t="shared" si="130"/>
        <v>136.10344220441939</v>
      </c>
      <c r="AL320" s="86">
        <f t="shared" si="131"/>
        <v>38.153402588256007</v>
      </c>
      <c r="AM320" s="95">
        <f t="shared" si="139"/>
        <v>77.730080382220152</v>
      </c>
      <c r="AN320" s="96">
        <f t="shared" si="132"/>
        <v>83.912982568300066</v>
      </c>
      <c r="AO320" s="96">
        <f t="shared" si="133"/>
        <v>77.279895642087681</v>
      </c>
      <c r="AP320" s="96">
        <f t="shared" si="134"/>
        <v>136.55469820180656</v>
      </c>
      <c r="AQ320" s="86">
        <f t="shared" si="135"/>
        <v>38.279901605913608</v>
      </c>
    </row>
    <row r="321" spans="1:43">
      <c r="A321" s="129" t="str">
        <f t="shared" si="136"/>
        <v>2011_4</v>
      </c>
      <c r="B321" s="57">
        <v>2011</v>
      </c>
      <c r="C321" s="57">
        <v>4</v>
      </c>
      <c r="D321" s="81" t="str">
        <f t="shared" si="137"/>
        <v>LYA_Personal</v>
      </c>
      <c r="E321" s="68" t="s">
        <v>26</v>
      </c>
      <c r="F321" s="69" t="s">
        <v>13</v>
      </c>
      <c r="G321" s="84">
        <f t="shared" si="138"/>
        <v>23360</v>
      </c>
      <c r="H321" s="70">
        <v>5840</v>
      </c>
      <c r="I321" s="65">
        <v>173</v>
      </c>
      <c r="J321" s="66">
        <v>680</v>
      </c>
      <c r="K321" s="66">
        <v>888</v>
      </c>
      <c r="L321" s="66">
        <v>873</v>
      </c>
      <c r="M321" s="67">
        <v>256</v>
      </c>
      <c r="N321" s="65">
        <v>3302626</v>
      </c>
      <c r="O321" s="66">
        <v>1935715</v>
      </c>
      <c r="P321" s="66">
        <v>769730</v>
      </c>
      <c r="Q321" s="66">
        <v>2676713</v>
      </c>
      <c r="R321" s="67">
        <v>1931193</v>
      </c>
      <c r="S321" s="95">
        <f t="shared" si="112"/>
        <v>19090.323699421966</v>
      </c>
      <c r="T321" s="96">
        <f t="shared" si="113"/>
        <v>2846.6397058823532</v>
      </c>
      <c r="U321" s="96">
        <f t="shared" si="114"/>
        <v>866.81306306306305</v>
      </c>
      <c r="V321" s="96">
        <f t="shared" si="115"/>
        <v>3066.1088201603666</v>
      </c>
      <c r="W321" s="86">
        <f t="shared" si="116"/>
        <v>7543.72265625</v>
      </c>
      <c r="X321" s="99">
        <f t="shared" si="117"/>
        <v>7.4058219178082191E-3</v>
      </c>
      <c r="Y321" s="100">
        <f t="shared" si="118"/>
        <v>2.9109589041095889E-2</v>
      </c>
      <c r="Z321" s="100">
        <f t="shared" si="119"/>
        <v>3.801369863013699E-2</v>
      </c>
      <c r="AA321" s="100">
        <f t="shared" si="120"/>
        <v>3.7371575342465754E-2</v>
      </c>
      <c r="AB321" s="101">
        <f t="shared" si="121"/>
        <v>1.0958904109589041E-2</v>
      </c>
      <c r="AC321" s="99">
        <f t="shared" si="122"/>
        <v>8.7128712993455922E-3</v>
      </c>
      <c r="AD321" s="100">
        <f t="shared" si="123"/>
        <v>3.1672435834072914E-2</v>
      </c>
      <c r="AE321" s="100">
        <f t="shared" si="124"/>
        <v>4.0928936583230359E-2</v>
      </c>
      <c r="AF321" s="100">
        <f t="shared" si="125"/>
        <v>4.026305103132341E-2</v>
      </c>
      <c r="AG321" s="101">
        <f t="shared" si="126"/>
        <v>1.2546025825552655E-2</v>
      </c>
      <c r="AH321" s="95">
        <f t="shared" si="127"/>
        <v>141.37953767123287</v>
      </c>
      <c r="AI321" s="96">
        <f t="shared" si="128"/>
        <v>82.864511986301366</v>
      </c>
      <c r="AJ321" s="96">
        <f t="shared" si="129"/>
        <v>32.950770547945204</v>
      </c>
      <c r="AK321" s="96">
        <f t="shared" si="130"/>
        <v>114.58531678082191</v>
      </c>
      <c r="AL321" s="86">
        <f t="shared" si="131"/>
        <v>82.670933219178082</v>
      </c>
      <c r="AM321" s="95">
        <f t="shared" si="139"/>
        <v>141.84828675831434</v>
      </c>
      <c r="AN321" s="96">
        <f t="shared" si="132"/>
        <v>83.139252341128071</v>
      </c>
      <c r="AO321" s="96">
        <f t="shared" si="133"/>
        <v>33.060020046616636</v>
      </c>
      <c r="AP321" s="96">
        <f t="shared" si="134"/>
        <v>114.9652286373655</v>
      </c>
      <c r="AQ321" s="86">
        <f t="shared" si="135"/>
        <v>82.945031756441495</v>
      </c>
    </row>
    <row r="322" spans="1:43">
      <c r="A322" s="129" t="str">
        <f t="shared" si="136"/>
        <v>2011_4</v>
      </c>
      <c r="B322" s="57">
        <v>2011</v>
      </c>
      <c r="C322" s="57">
        <v>4</v>
      </c>
      <c r="D322" s="81" t="str">
        <f t="shared" si="137"/>
        <v>MMA_Personal</v>
      </c>
      <c r="E322" s="68" t="s">
        <v>27</v>
      </c>
      <c r="F322" s="69" t="s">
        <v>13</v>
      </c>
      <c r="G322" s="84">
        <f t="shared" si="138"/>
        <v>156408</v>
      </c>
      <c r="H322" s="70">
        <v>39102</v>
      </c>
      <c r="I322" s="65">
        <v>1079</v>
      </c>
      <c r="J322" s="66">
        <v>4329</v>
      </c>
      <c r="K322" s="66">
        <v>7437</v>
      </c>
      <c r="L322" s="66">
        <v>6264</v>
      </c>
      <c r="M322" s="67">
        <v>1548</v>
      </c>
      <c r="N322" s="65">
        <v>14834623</v>
      </c>
      <c r="O322" s="66">
        <v>13033639</v>
      </c>
      <c r="P322" s="66">
        <v>8872380</v>
      </c>
      <c r="Q322" s="66">
        <v>20001150</v>
      </c>
      <c r="R322" s="67">
        <v>14742936</v>
      </c>
      <c r="S322" s="95">
        <f t="shared" si="112"/>
        <v>13748.492122335496</v>
      </c>
      <c r="T322" s="96">
        <f t="shared" si="113"/>
        <v>3010.7736197736199</v>
      </c>
      <c r="U322" s="96">
        <f t="shared" si="114"/>
        <v>1193.0052440500201</v>
      </c>
      <c r="V322" s="96">
        <f t="shared" si="115"/>
        <v>3193.0316091954023</v>
      </c>
      <c r="W322" s="86">
        <f t="shared" si="116"/>
        <v>9523.8604651162786</v>
      </c>
      <c r="X322" s="99">
        <f t="shared" si="117"/>
        <v>6.8986241112986551E-3</v>
      </c>
      <c r="Y322" s="100">
        <f t="shared" si="118"/>
        <v>2.7677612398342797E-2</v>
      </c>
      <c r="Z322" s="100">
        <f t="shared" si="119"/>
        <v>4.7548718735614545E-2</v>
      </c>
      <c r="AA322" s="100">
        <f t="shared" si="120"/>
        <v>4.0049102347705999E-2</v>
      </c>
      <c r="AB322" s="101">
        <f t="shared" si="121"/>
        <v>9.897191959490563E-3</v>
      </c>
      <c r="AC322" s="99">
        <f t="shared" si="122"/>
        <v>7.3862698937587623E-3</v>
      </c>
      <c r="AD322" s="100">
        <f t="shared" si="123"/>
        <v>2.8644099124929889E-2</v>
      </c>
      <c r="AE322" s="100">
        <f t="shared" si="124"/>
        <v>4.8802486888983955E-2</v>
      </c>
      <c r="AF322" s="100">
        <f t="shared" si="125"/>
        <v>4.1204276179839815E-2</v>
      </c>
      <c r="AG322" s="101">
        <f t="shared" si="126"/>
        <v>1.0480398764233293E-2</v>
      </c>
      <c r="AH322" s="95">
        <f t="shared" si="127"/>
        <v>94.845679249143259</v>
      </c>
      <c r="AI322" s="96">
        <f t="shared" si="128"/>
        <v>83.331025267249757</v>
      </c>
      <c r="AJ322" s="96">
        <f t="shared" si="129"/>
        <v>56.725870799447598</v>
      </c>
      <c r="AK322" s="96">
        <f t="shared" si="130"/>
        <v>127.87804971612705</v>
      </c>
      <c r="AL322" s="86">
        <f t="shared" si="131"/>
        <v>94.259475218658892</v>
      </c>
      <c r="AM322" s="95">
        <f t="shared" si="139"/>
        <v>95.160143607239007</v>
      </c>
      <c r="AN322" s="96">
        <f t="shared" si="132"/>
        <v>83.60731236411678</v>
      </c>
      <c r="AO322" s="96">
        <f t="shared" si="133"/>
        <v>56.913947522494865</v>
      </c>
      <c r="AP322" s="96">
        <f t="shared" si="134"/>
        <v>128.30203412044438</v>
      </c>
      <c r="AQ322" s="86">
        <f t="shared" si="135"/>
        <v>94.571995995606628</v>
      </c>
    </row>
    <row r="323" spans="1:43">
      <c r="A323" s="129" t="str">
        <f t="shared" si="136"/>
        <v>2011_4</v>
      </c>
      <c r="B323" s="57">
        <v>2011</v>
      </c>
      <c r="C323" s="57">
        <v>4</v>
      </c>
      <c r="D323" s="81" t="str">
        <f t="shared" si="137"/>
        <v>LYH_Personal</v>
      </c>
      <c r="E323" s="68" t="s">
        <v>28</v>
      </c>
      <c r="F323" s="69" t="s">
        <v>13</v>
      </c>
      <c r="G323" s="84">
        <f t="shared" si="138"/>
        <v>16740</v>
      </c>
      <c r="H323" s="70">
        <v>4185</v>
      </c>
      <c r="I323" s="65">
        <v>146</v>
      </c>
      <c r="J323" s="66">
        <v>508</v>
      </c>
      <c r="K323" s="66">
        <v>930</v>
      </c>
      <c r="L323" s="66">
        <v>668</v>
      </c>
      <c r="M323" s="67">
        <v>232</v>
      </c>
      <c r="N323" s="65">
        <v>2495006</v>
      </c>
      <c r="O323" s="66">
        <v>1516496</v>
      </c>
      <c r="P323" s="66">
        <v>1280406</v>
      </c>
      <c r="Q323" s="66">
        <v>1848183</v>
      </c>
      <c r="R323" s="67">
        <v>1617194</v>
      </c>
      <c r="S323" s="95">
        <f t="shared" si="112"/>
        <v>17089.082191780821</v>
      </c>
      <c r="T323" s="96">
        <f t="shared" si="113"/>
        <v>2985.2283464566931</v>
      </c>
      <c r="U323" s="96">
        <f t="shared" si="114"/>
        <v>1376.7806451612903</v>
      </c>
      <c r="V323" s="96">
        <f t="shared" si="115"/>
        <v>2766.7410179640719</v>
      </c>
      <c r="W323" s="86">
        <f t="shared" si="116"/>
        <v>6970.6637931034484</v>
      </c>
      <c r="X323" s="99">
        <f t="shared" si="117"/>
        <v>8.721624850657108E-3</v>
      </c>
      <c r="Y323" s="100">
        <f t="shared" si="118"/>
        <v>3.0346475507765831E-2</v>
      </c>
      <c r="Z323" s="100">
        <f t="shared" si="119"/>
        <v>5.5555555555555552E-2</v>
      </c>
      <c r="AA323" s="100">
        <f t="shared" si="120"/>
        <v>3.9904420549581841E-2</v>
      </c>
      <c r="AB323" s="101">
        <f t="shared" si="121"/>
        <v>1.3859020310633213E-2</v>
      </c>
      <c r="AC323" s="99">
        <f t="shared" si="122"/>
        <v>1.0396084595673212E-2</v>
      </c>
      <c r="AD323" s="100">
        <f t="shared" si="123"/>
        <v>3.343563700830593E-2</v>
      </c>
      <c r="AE323" s="100">
        <f t="shared" si="124"/>
        <v>5.968061441511914E-2</v>
      </c>
      <c r="AF323" s="100">
        <f t="shared" si="125"/>
        <v>4.3429313511924222E-2</v>
      </c>
      <c r="AG323" s="101">
        <f t="shared" si="126"/>
        <v>1.5964320177935244E-2</v>
      </c>
      <c r="AH323" s="95">
        <f t="shared" si="127"/>
        <v>149.04456391875746</v>
      </c>
      <c r="AI323" s="96">
        <f t="shared" si="128"/>
        <v>90.591158900836319</v>
      </c>
      <c r="AJ323" s="96">
        <f t="shared" si="129"/>
        <v>76.487813620071691</v>
      </c>
      <c r="AK323" s="96">
        <f t="shared" si="130"/>
        <v>110.40519713261649</v>
      </c>
      <c r="AL323" s="86">
        <f t="shared" si="131"/>
        <v>96.606571087216253</v>
      </c>
      <c r="AM323" s="95">
        <f t="shared" si="139"/>
        <v>149.53872668390838</v>
      </c>
      <c r="AN323" s="96">
        <f t="shared" si="132"/>
        <v>90.891517239333425</v>
      </c>
      <c r="AO323" s="96">
        <f t="shared" si="133"/>
        <v>76.741411795577406</v>
      </c>
      <c r="AP323" s="96">
        <f t="shared" si="134"/>
        <v>110.77124964783486</v>
      </c>
      <c r="AQ323" s="86">
        <f t="shared" si="135"/>
        <v>96.926873747340309</v>
      </c>
    </row>
    <row r="324" spans="1:43">
      <c r="A324" s="129" t="str">
        <f t="shared" si="136"/>
        <v>2011_4</v>
      </c>
      <c r="B324" s="57">
        <v>2011</v>
      </c>
      <c r="C324" s="57">
        <v>4</v>
      </c>
      <c r="D324" s="81" t="str">
        <f t="shared" si="137"/>
        <v>SSA_Personal</v>
      </c>
      <c r="E324" s="68" t="s">
        <v>29</v>
      </c>
      <c r="F324" s="69" t="s">
        <v>13</v>
      </c>
      <c r="G324" s="84">
        <f t="shared" si="138"/>
        <v>32148</v>
      </c>
      <c r="H324" s="70">
        <v>8037</v>
      </c>
      <c r="I324" s="65">
        <v>243</v>
      </c>
      <c r="J324" s="66">
        <v>943</v>
      </c>
      <c r="K324" s="66">
        <v>2324</v>
      </c>
      <c r="L324" s="66">
        <v>2184</v>
      </c>
      <c r="M324" s="67">
        <v>142</v>
      </c>
      <c r="N324" s="65">
        <v>5112173</v>
      </c>
      <c r="O324" s="66">
        <v>1726769</v>
      </c>
      <c r="P324" s="66">
        <v>1882155</v>
      </c>
      <c r="Q324" s="66">
        <v>7168982</v>
      </c>
      <c r="R324" s="67">
        <v>726663</v>
      </c>
      <c r="S324" s="95">
        <f t="shared" si="112"/>
        <v>21037.748971193414</v>
      </c>
      <c r="T324" s="96">
        <f t="shared" si="113"/>
        <v>1831.1442205726405</v>
      </c>
      <c r="U324" s="96">
        <f t="shared" si="114"/>
        <v>809.87736660929431</v>
      </c>
      <c r="V324" s="96">
        <f t="shared" si="115"/>
        <v>3282.5009157509157</v>
      </c>
      <c r="W324" s="86">
        <f t="shared" si="116"/>
        <v>5117.3450704225352</v>
      </c>
      <c r="X324" s="99">
        <f t="shared" si="117"/>
        <v>7.5587905935050395E-3</v>
      </c>
      <c r="Y324" s="100">
        <f t="shared" si="118"/>
        <v>2.9333084484260297E-2</v>
      </c>
      <c r="Z324" s="100">
        <f t="shared" si="119"/>
        <v>7.2290655717307459E-2</v>
      </c>
      <c r="AA324" s="100">
        <f t="shared" si="120"/>
        <v>6.7935796939156398E-2</v>
      </c>
      <c r="AB324" s="101">
        <f t="shared" si="121"/>
        <v>4.417071046410352E-3</v>
      </c>
      <c r="AC324" s="99">
        <f t="shared" si="122"/>
        <v>8.6843216757621217E-3</v>
      </c>
      <c r="AD324" s="100">
        <f t="shared" si="123"/>
        <v>3.1525853679046908E-2</v>
      </c>
      <c r="AE324" s="100">
        <f t="shared" si="124"/>
        <v>7.5655972789923309E-2</v>
      </c>
      <c r="AF324" s="100">
        <f t="shared" si="125"/>
        <v>7.12058228413147E-2</v>
      </c>
      <c r="AG324" s="101">
        <f t="shared" si="126"/>
        <v>5.2788281145555753E-3</v>
      </c>
      <c r="AH324" s="95">
        <f t="shared" si="127"/>
        <v>159.01993903197712</v>
      </c>
      <c r="AI324" s="96">
        <f t="shared" si="128"/>
        <v>53.713108124922236</v>
      </c>
      <c r="AJ324" s="96">
        <f t="shared" si="129"/>
        <v>58.546565882792088</v>
      </c>
      <c r="AK324" s="96">
        <f t="shared" si="130"/>
        <v>222.99931566504915</v>
      </c>
      <c r="AL324" s="86">
        <f t="shared" si="131"/>
        <v>22.603676745054123</v>
      </c>
      <c r="AM324" s="95">
        <f t="shared" si="139"/>
        <v>159.54717552232646</v>
      </c>
      <c r="AN324" s="96">
        <f t="shared" si="132"/>
        <v>53.891195921873553</v>
      </c>
      <c r="AO324" s="96">
        <f t="shared" si="133"/>
        <v>58.740679187739602</v>
      </c>
      <c r="AP324" s="96">
        <f t="shared" si="134"/>
        <v>223.73867814535987</v>
      </c>
      <c r="AQ324" s="86">
        <f t="shared" si="135"/>
        <v>22.678620071460863</v>
      </c>
    </row>
    <row r="325" spans="1:43">
      <c r="A325" s="129" t="str">
        <f t="shared" si="136"/>
        <v>2011_4</v>
      </c>
      <c r="B325" s="57">
        <v>2011</v>
      </c>
      <c r="C325" s="57">
        <v>4</v>
      </c>
      <c r="D325" s="81" t="str">
        <f t="shared" si="137"/>
        <v>MML_Personal</v>
      </c>
      <c r="E325" s="68" t="s">
        <v>30</v>
      </c>
      <c r="F325" s="69" t="s">
        <v>13</v>
      </c>
      <c r="G325" s="84">
        <f t="shared" si="138"/>
        <v>104648</v>
      </c>
      <c r="H325" s="70">
        <v>26162</v>
      </c>
      <c r="I325" s="65">
        <v>636</v>
      </c>
      <c r="J325" s="66">
        <v>2880</v>
      </c>
      <c r="K325" s="66">
        <v>7841</v>
      </c>
      <c r="L325" s="66">
        <v>3132</v>
      </c>
      <c r="M325" s="67">
        <v>871</v>
      </c>
      <c r="N325" s="65">
        <v>9272764</v>
      </c>
      <c r="O325" s="66">
        <v>8628378</v>
      </c>
      <c r="P325" s="66">
        <v>4794118</v>
      </c>
      <c r="Q325" s="66">
        <v>10177377</v>
      </c>
      <c r="R325" s="67">
        <v>1758453</v>
      </c>
      <c r="S325" s="95">
        <f t="shared" si="112"/>
        <v>14579.817610062893</v>
      </c>
      <c r="T325" s="96">
        <f t="shared" si="113"/>
        <v>2995.9645833333334</v>
      </c>
      <c r="U325" s="96">
        <f t="shared" si="114"/>
        <v>611.41665603877061</v>
      </c>
      <c r="V325" s="96">
        <f t="shared" si="115"/>
        <v>3249.4818007662834</v>
      </c>
      <c r="W325" s="86">
        <f t="shared" si="116"/>
        <v>2018.8897818599312</v>
      </c>
      <c r="X325" s="99">
        <f t="shared" si="117"/>
        <v>6.0775170094029508E-3</v>
      </c>
      <c r="Y325" s="100">
        <f t="shared" si="118"/>
        <v>2.7520831740692607E-2</v>
      </c>
      <c r="Z325" s="100">
        <f t="shared" si="119"/>
        <v>7.4927375582906505E-2</v>
      </c>
      <c r="AA325" s="100">
        <f t="shared" si="120"/>
        <v>2.9928904518003212E-2</v>
      </c>
      <c r="AB325" s="101">
        <f t="shared" si="121"/>
        <v>8.3231404326886329E-3</v>
      </c>
      <c r="AC325" s="99">
        <f t="shared" si="122"/>
        <v>6.6373130256674887E-3</v>
      </c>
      <c r="AD325" s="100">
        <f t="shared" si="123"/>
        <v>2.8699146684875838E-2</v>
      </c>
      <c r="AE325" s="100">
        <f t="shared" si="124"/>
        <v>7.6823638839242869E-2</v>
      </c>
      <c r="AF325" s="100">
        <f t="shared" si="125"/>
        <v>3.1156167535342866E-2</v>
      </c>
      <c r="AG325" s="101">
        <f t="shared" si="126"/>
        <v>8.9775040665496103E-3</v>
      </c>
      <c r="AH325" s="95">
        <f t="shared" si="127"/>
        <v>88.609089519149919</v>
      </c>
      <c r="AI325" s="96">
        <f t="shared" si="128"/>
        <v>82.451437198990902</v>
      </c>
      <c r="AJ325" s="96">
        <f t="shared" si="129"/>
        <v>45.811845424661726</v>
      </c>
      <c r="AK325" s="96">
        <f t="shared" si="130"/>
        <v>97.253430548123234</v>
      </c>
      <c r="AL325" s="86">
        <f t="shared" si="131"/>
        <v>16.803503172540324</v>
      </c>
      <c r="AM325" s="95">
        <f t="shared" si="139"/>
        <v>88.902876233291039</v>
      </c>
      <c r="AN325" s="96">
        <f t="shared" si="132"/>
        <v>82.724807989079764</v>
      </c>
      <c r="AO325" s="96">
        <f t="shared" si="133"/>
        <v>45.963736292845667</v>
      </c>
      <c r="AP325" s="96">
        <f t="shared" si="134"/>
        <v>97.575877894718644</v>
      </c>
      <c r="AQ325" s="86">
        <f t="shared" si="135"/>
        <v>16.859215808906526</v>
      </c>
    </row>
    <row r="326" spans="1:43">
      <c r="A326" s="129" t="str">
        <f t="shared" si="136"/>
        <v>2011_4</v>
      </c>
      <c r="B326" s="57">
        <v>2011</v>
      </c>
      <c r="C326" s="57">
        <v>4</v>
      </c>
      <c r="D326" s="81" t="str">
        <f t="shared" si="137"/>
        <v>LMH_Personal</v>
      </c>
      <c r="E326" s="68" t="s">
        <v>31</v>
      </c>
      <c r="F326" s="69" t="s">
        <v>13</v>
      </c>
      <c r="G326" s="84">
        <f t="shared" si="138"/>
        <v>73820</v>
      </c>
      <c r="H326" s="70">
        <v>18455</v>
      </c>
      <c r="I326" s="65">
        <v>277</v>
      </c>
      <c r="J326" s="66">
        <v>2425</v>
      </c>
      <c r="K326" s="66">
        <v>3981</v>
      </c>
      <c r="L326" s="66">
        <v>3560</v>
      </c>
      <c r="M326" s="67">
        <v>897</v>
      </c>
      <c r="N326" s="65">
        <v>9618589</v>
      </c>
      <c r="O326" s="66">
        <v>8211200</v>
      </c>
      <c r="P326" s="66">
        <v>4081378</v>
      </c>
      <c r="Q326" s="66">
        <v>12062872</v>
      </c>
      <c r="R326" s="67">
        <v>7621074</v>
      </c>
      <c r="S326" s="95">
        <f t="shared" si="112"/>
        <v>34724.148014440434</v>
      </c>
      <c r="T326" s="96">
        <f t="shared" si="113"/>
        <v>3386.0618556701029</v>
      </c>
      <c r="U326" s="96">
        <f t="shared" si="114"/>
        <v>1025.2142677719166</v>
      </c>
      <c r="V326" s="96">
        <f t="shared" si="115"/>
        <v>3388.4471910112361</v>
      </c>
      <c r="W326" s="86">
        <f t="shared" si="116"/>
        <v>8496.1806020066888</v>
      </c>
      <c r="X326" s="99">
        <f t="shared" si="117"/>
        <v>3.7523706312652398E-3</v>
      </c>
      <c r="Y326" s="100">
        <f t="shared" si="118"/>
        <v>3.2850176104036843E-2</v>
      </c>
      <c r="Z326" s="100">
        <f t="shared" si="119"/>
        <v>5.3928474668111626E-2</v>
      </c>
      <c r="AA326" s="100">
        <f t="shared" si="120"/>
        <v>4.8225413167163368E-2</v>
      </c>
      <c r="AB326" s="101">
        <f t="shared" si="121"/>
        <v>1.2151178542400434E-2</v>
      </c>
      <c r="AC326" s="99">
        <f t="shared" si="122"/>
        <v>4.2767014863134764E-3</v>
      </c>
      <c r="AD326" s="100">
        <f t="shared" si="123"/>
        <v>3.4378743634586741E-2</v>
      </c>
      <c r="AE326" s="100">
        <f t="shared" si="124"/>
        <v>5.5865520759078087E-2</v>
      </c>
      <c r="AF326" s="100">
        <f t="shared" si="125"/>
        <v>5.0062687176668355E-2</v>
      </c>
      <c r="AG326" s="101">
        <f t="shared" si="126"/>
        <v>1.3090736001443745E-2</v>
      </c>
      <c r="AH326" s="95">
        <f t="shared" si="127"/>
        <v>130.29787320509348</v>
      </c>
      <c r="AI326" s="96">
        <f t="shared" si="128"/>
        <v>111.23272825792468</v>
      </c>
      <c r="AJ326" s="96">
        <f t="shared" si="129"/>
        <v>55.288241668924414</v>
      </c>
      <c r="AK326" s="96">
        <f t="shared" si="130"/>
        <v>163.40926578163101</v>
      </c>
      <c r="AL326" s="86">
        <f t="shared" si="131"/>
        <v>103.23860742346248</v>
      </c>
      <c r="AM326" s="95">
        <f t="shared" si="139"/>
        <v>130.72988062370291</v>
      </c>
      <c r="AN326" s="96">
        <f t="shared" si="132"/>
        <v>111.60152448320116</v>
      </c>
      <c r="AO326" s="96">
        <f t="shared" si="133"/>
        <v>55.471551879408445</v>
      </c>
      <c r="AP326" s="96">
        <f t="shared" si="134"/>
        <v>163.95105524718943</v>
      </c>
      <c r="AQ326" s="86">
        <f t="shared" si="135"/>
        <v>103.58089884539261</v>
      </c>
    </row>
    <row r="327" spans="1:43">
      <c r="A327" s="129" t="str">
        <f t="shared" si="136"/>
        <v>2011_4</v>
      </c>
      <c r="B327" s="57">
        <v>2011</v>
      </c>
      <c r="C327" s="57">
        <v>4</v>
      </c>
      <c r="D327" s="81" t="str">
        <f t="shared" si="137"/>
        <v>SSL_Personal</v>
      </c>
      <c r="E327" s="68" t="s">
        <v>32</v>
      </c>
      <c r="F327" s="69" t="s">
        <v>13</v>
      </c>
      <c r="G327" s="84">
        <f t="shared" si="138"/>
        <v>57068</v>
      </c>
      <c r="H327" s="70">
        <v>14267</v>
      </c>
      <c r="I327" s="65">
        <v>505</v>
      </c>
      <c r="J327" s="66">
        <v>1524</v>
      </c>
      <c r="K327" s="66">
        <v>4066</v>
      </c>
      <c r="L327" s="66">
        <v>1939</v>
      </c>
      <c r="M327" s="67">
        <v>514</v>
      </c>
      <c r="N327" s="65">
        <v>6239785</v>
      </c>
      <c r="O327" s="66">
        <v>4335095</v>
      </c>
      <c r="P327" s="66">
        <v>3929320</v>
      </c>
      <c r="Q327" s="66">
        <v>5432744</v>
      </c>
      <c r="R327" s="67">
        <v>1059136</v>
      </c>
      <c r="S327" s="95">
        <f t="shared" si="112"/>
        <v>12356.009900990099</v>
      </c>
      <c r="T327" s="96">
        <f t="shared" si="113"/>
        <v>2844.5505249343832</v>
      </c>
      <c r="U327" s="96">
        <f t="shared" si="114"/>
        <v>966.3846532218397</v>
      </c>
      <c r="V327" s="96">
        <f t="shared" si="115"/>
        <v>2801.8277462609594</v>
      </c>
      <c r="W327" s="86">
        <f t="shared" si="116"/>
        <v>2060.5758754863814</v>
      </c>
      <c r="X327" s="99">
        <f t="shared" si="117"/>
        <v>8.8490923109273145E-3</v>
      </c>
      <c r="Y327" s="100">
        <f t="shared" si="118"/>
        <v>2.6704983528422235E-2</v>
      </c>
      <c r="Z327" s="100">
        <f t="shared" si="119"/>
        <v>7.1248335319268247E-2</v>
      </c>
      <c r="AA327" s="100">
        <f t="shared" si="120"/>
        <v>3.3977009882946663E-2</v>
      </c>
      <c r="AB327" s="101">
        <f t="shared" si="121"/>
        <v>9.0067989065676039E-3</v>
      </c>
      <c r="AC327" s="99">
        <f t="shared" si="122"/>
        <v>9.7625298361501099E-3</v>
      </c>
      <c r="AD327" s="100">
        <f t="shared" si="123"/>
        <v>2.8277437717376411E-2</v>
      </c>
      <c r="AE327" s="100">
        <f t="shared" si="124"/>
        <v>7.37573127703674E-2</v>
      </c>
      <c r="AF327" s="100">
        <f t="shared" si="125"/>
        <v>3.5744047944057555E-2</v>
      </c>
      <c r="AG327" s="101">
        <f t="shared" si="126"/>
        <v>9.9282667101604216E-3</v>
      </c>
      <c r="AH327" s="95">
        <f t="shared" si="127"/>
        <v>109.33947220859326</v>
      </c>
      <c r="AI327" s="96">
        <f t="shared" si="128"/>
        <v>75.963674914137513</v>
      </c>
      <c r="AJ327" s="96">
        <f t="shared" si="129"/>
        <v>68.853297820144391</v>
      </c>
      <c r="AK327" s="96">
        <f t="shared" si="130"/>
        <v>95.197729025022781</v>
      </c>
      <c r="AL327" s="86">
        <f t="shared" si="131"/>
        <v>18.559192542230321</v>
      </c>
      <c r="AM327" s="95">
        <f t="shared" si="139"/>
        <v>109.70199127340258</v>
      </c>
      <c r="AN327" s="96">
        <f t="shared" si="132"/>
        <v>76.215535288374696</v>
      </c>
      <c r="AO327" s="96">
        <f t="shared" si="133"/>
        <v>69.081583476098331</v>
      </c>
      <c r="AP327" s="96">
        <f t="shared" si="134"/>
        <v>95.513360617173532</v>
      </c>
      <c r="AQ327" s="86">
        <f t="shared" si="135"/>
        <v>18.620726231648447</v>
      </c>
    </row>
    <row r="328" spans="1:43">
      <c r="A328" s="129" t="str">
        <f t="shared" si="136"/>
        <v>2011_4</v>
      </c>
      <c r="B328" s="57">
        <v>2011</v>
      </c>
      <c r="C328" s="57">
        <v>4</v>
      </c>
      <c r="D328" s="81" t="str">
        <f t="shared" si="137"/>
        <v>SSH_Personal</v>
      </c>
      <c r="E328" s="68" t="s">
        <v>33</v>
      </c>
      <c r="F328" s="69" t="s">
        <v>13</v>
      </c>
      <c r="G328" s="84">
        <f t="shared" si="138"/>
        <v>52296</v>
      </c>
      <c r="H328" s="70">
        <v>13074</v>
      </c>
      <c r="I328" s="65">
        <v>373</v>
      </c>
      <c r="J328" s="66">
        <v>1840</v>
      </c>
      <c r="K328" s="66">
        <v>2934</v>
      </c>
      <c r="L328" s="66">
        <v>2118</v>
      </c>
      <c r="M328" s="67">
        <v>388</v>
      </c>
      <c r="N328" s="65">
        <v>5080553</v>
      </c>
      <c r="O328" s="66">
        <v>6838941</v>
      </c>
      <c r="P328" s="66">
        <v>3152792</v>
      </c>
      <c r="Q328" s="66">
        <v>8804352</v>
      </c>
      <c r="R328" s="67">
        <v>1405613</v>
      </c>
      <c r="S328" s="95">
        <f t="shared" si="112"/>
        <v>13620.785522788205</v>
      </c>
      <c r="T328" s="96">
        <f t="shared" si="113"/>
        <v>3716.8157608695651</v>
      </c>
      <c r="U328" s="96">
        <f t="shared" si="114"/>
        <v>1074.5712338104977</v>
      </c>
      <c r="V328" s="96">
        <f t="shared" si="115"/>
        <v>4156.9178470254956</v>
      </c>
      <c r="W328" s="86">
        <f t="shared" si="116"/>
        <v>3622.713917525773</v>
      </c>
      <c r="X328" s="99">
        <f t="shared" si="117"/>
        <v>7.132476671255928E-3</v>
      </c>
      <c r="Y328" s="100">
        <f t="shared" si="118"/>
        <v>3.5184335322013156E-2</v>
      </c>
      <c r="Z328" s="100">
        <f t="shared" si="119"/>
        <v>5.6103717301514457E-2</v>
      </c>
      <c r="AA328" s="100">
        <f t="shared" si="120"/>
        <v>4.0500229463056446E-2</v>
      </c>
      <c r="AB328" s="101">
        <f t="shared" si="121"/>
        <v>7.4193054918158174E-3</v>
      </c>
      <c r="AC328" s="99">
        <f t="shared" si="122"/>
        <v>7.9898846440123877E-3</v>
      </c>
      <c r="AD328" s="100">
        <f t="shared" si="123"/>
        <v>3.70615698499632E-2</v>
      </c>
      <c r="AE328" s="100">
        <f t="shared" si="124"/>
        <v>5.8448376045066835E-2</v>
      </c>
      <c r="AF328" s="100">
        <f t="shared" si="125"/>
        <v>4.2508734219570014E-2</v>
      </c>
      <c r="AG328" s="101">
        <f t="shared" si="126"/>
        <v>8.2936573228671335E-3</v>
      </c>
      <c r="AH328" s="95">
        <f t="shared" si="127"/>
        <v>97.14993498546734</v>
      </c>
      <c r="AI328" s="96">
        <f t="shared" si="128"/>
        <v>130.77369206057824</v>
      </c>
      <c r="AJ328" s="96">
        <f t="shared" si="129"/>
        <v>60.287440722043748</v>
      </c>
      <c r="AK328" s="96">
        <f t="shared" si="130"/>
        <v>168.35612666360717</v>
      </c>
      <c r="AL328" s="86">
        <f t="shared" si="131"/>
        <v>26.878021263576564</v>
      </c>
      <c r="AM328" s="95">
        <f t="shared" si="139"/>
        <v>97.472039188696243</v>
      </c>
      <c r="AN328" s="96">
        <f t="shared" si="132"/>
        <v>131.2072770742046</v>
      </c>
      <c r="AO328" s="96">
        <f t="shared" si="133"/>
        <v>60.487325961919495</v>
      </c>
      <c r="AP328" s="96">
        <f t="shared" si="134"/>
        <v>168.9143176294148</v>
      </c>
      <c r="AQ328" s="86">
        <f t="shared" si="135"/>
        <v>26.96713633735164</v>
      </c>
    </row>
    <row r="329" spans="1:43">
      <c r="A329" s="129" t="str">
        <f t="shared" si="136"/>
        <v>2011_4</v>
      </c>
      <c r="B329" s="57">
        <v>2011</v>
      </c>
      <c r="C329" s="57">
        <v>4</v>
      </c>
      <c r="D329" s="81" t="str">
        <f t="shared" si="137"/>
        <v>MMH_Personal</v>
      </c>
      <c r="E329" s="68" t="s">
        <v>34</v>
      </c>
      <c r="F329" s="69" t="s">
        <v>13</v>
      </c>
      <c r="G329" s="84">
        <f t="shared" si="138"/>
        <v>90888</v>
      </c>
      <c r="H329" s="70">
        <v>22722</v>
      </c>
      <c r="I329" s="65">
        <v>961</v>
      </c>
      <c r="J329" s="66">
        <v>3361</v>
      </c>
      <c r="K329" s="66">
        <v>4431</v>
      </c>
      <c r="L329" s="66">
        <v>4792</v>
      </c>
      <c r="M329" s="67">
        <v>1288</v>
      </c>
      <c r="N329" s="65">
        <v>11211347</v>
      </c>
      <c r="O329" s="66">
        <v>9708255</v>
      </c>
      <c r="P329" s="66">
        <v>5901330</v>
      </c>
      <c r="Q329" s="66">
        <v>13186647</v>
      </c>
      <c r="R329" s="67">
        <v>3376505</v>
      </c>
      <c r="S329" s="95">
        <f t="shared" si="112"/>
        <v>11666.334027055151</v>
      </c>
      <c r="T329" s="96">
        <f t="shared" si="113"/>
        <v>2888.5019339482296</v>
      </c>
      <c r="U329" s="96">
        <f t="shared" si="114"/>
        <v>1331.8280297901151</v>
      </c>
      <c r="V329" s="96">
        <f t="shared" si="115"/>
        <v>2751.8044657762939</v>
      </c>
      <c r="W329" s="86">
        <f t="shared" si="116"/>
        <v>2621.5100931677021</v>
      </c>
      <c r="X329" s="99">
        <f t="shared" si="117"/>
        <v>1.0573453041105536E-2</v>
      </c>
      <c r="Y329" s="100">
        <f t="shared" si="118"/>
        <v>3.6979579262388873E-2</v>
      </c>
      <c r="Z329" s="100">
        <f t="shared" si="119"/>
        <v>4.8752310536044362E-2</v>
      </c>
      <c r="AA329" s="100">
        <f t="shared" si="120"/>
        <v>5.2724232021829062E-2</v>
      </c>
      <c r="AB329" s="101">
        <f t="shared" si="121"/>
        <v>1.4171287738755391E-2</v>
      </c>
      <c r="AC329" s="99">
        <f t="shared" si="122"/>
        <v>1.1363954812253786E-2</v>
      </c>
      <c r="AD329" s="100">
        <f t="shared" si="123"/>
        <v>3.8438062286729052E-2</v>
      </c>
      <c r="AE329" s="100">
        <f t="shared" si="124"/>
        <v>5.0416669719473159E-2</v>
      </c>
      <c r="AF329" s="100">
        <f t="shared" si="125"/>
        <v>5.4451445398576652E-2</v>
      </c>
      <c r="AG329" s="101">
        <f t="shared" si="126"/>
        <v>1.5084786656407315E-2</v>
      </c>
      <c r="AH329" s="95">
        <f t="shared" si="127"/>
        <v>123.35343499691929</v>
      </c>
      <c r="AI329" s="96">
        <f t="shared" si="128"/>
        <v>106.81558621600212</v>
      </c>
      <c r="AJ329" s="96">
        <f t="shared" si="129"/>
        <v>64.929693688935828</v>
      </c>
      <c r="AK329" s="96">
        <f t="shared" si="130"/>
        <v>145.08677713229469</v>
      </c>
      <c r="AL329" s="86">
        <f t="shared" si="131"/>
        <v>37.150173840330957</v>
      </c>
      <c r="AM329" s="95">
        <f t="shared" si="139"/>
        <v>123.76241787375986</v>
      </c>
      <c r="AN329" s="96">
        <f t="shared" si="132"/>
        <v>107.16973724343903</v>
      </c>
      <c r="AO329" s="96">
        <f t="shared" si="133"/>
        <v>65.144970490250202</v>
      </c>
      <c r="AP329" s="96">
        <f t="shared" si="134"/>
        <v>145.56781770894807</v>
      </c>
      <c r="AQ329" s="86">
        <f t="shared" si="135"/>
        <v>37.273346615963234</v>
      </c>
    </row>
    <row r="330" spans="1:43">
      <c r="A330" s="129" t="str">
        <f t="shared" si="136"/>
        <v>2011_4</v>
      </c>
      <c r="B330" s="57">
        <v>2011</v>
      </c>
      <c r="C330" s="57">
        <v>4</v>
      </c>
      <c r="D330" s="81" t="str">
        <f t="shared" si="137"/>
        <v>SYA_Personal</v>
      </c>
      <c r="E330" s="68" t="s">
        <v>35</v>
      </c>
      <c r="F330" s="69" t="s">
        <v>13</v>
      </c>
      <c r="G330" s="84">
        <f t="shared" si="138"/>
        <v>25280</v>
      </c>
      <c r="H330" s="70">
        <v>6320</v>
      </c>
      <c r="I330" s="65">
        <v>258</v>
      </c>
      <c r="J330" s="66">
        <v>946</v>
      </c>
      <c r="K330" s="66">
        <v>918</v>
      </c>
      <c r="L330" s="66">
        <v>1674</v>
      </c>
      <c r="M330" s="67">
        <v>662</v>
      </c>
      <c r="N330" s="65">
        <v>4111074</v>
      </c>
      <c r="O330" s="66">
        <v>3451134</v>
      </c>
      <c r="P330" s="66">
        <v>804979</v>
      </c>
      <c r="Q330" s="66">
        <v>5462223</v>
      </c>
      <c r="R330" s="67">
        <v>3108983</v>
      </c>
      <c r="S330" s="95">
        <f t="shared" si="112"/>
        <v>15934.39534883721</v>
      </c>
      <c r="T330" s="96">
        <f t="shared" si="113"/>
        <v>3648.1331923890061</v>
      </c>
      <c r="U330" s="96">
        <f t="shared" si="114"/>
        <v>876.88344226579522</v>
      </c>
      <c r="V330" s="96">
        <f t="shared" si="115"/>
        <v>3262.9767025089604</v>
      </c>
      <c r="W330" s="86">
        <f t="shared" si="116"/>
        <v>4696.348942598187</v>
      </c>
      <c r="X330" s="99">
        <f t="shared" si="117"/>
        <v>1.0205696202531646E-2</v>
      </c>
      <c r="Y330" s="100">
        <f t="shared" si="118"/>
        <v>3.7420886075949365E-2</v>
      </c>
      <c r="Z330" s="100">
        <f t="shared" si="119"/>
        <v>3.6313291139240506E-2</v>
      </c>
      <c r="AA330" s="100">
        <f t="shared" si="120"/>
        <v>6.6218354430379753E-2</v>
      </c>
      <c r="AB330" s="101">
        <f t="shared" si="121"/>
        <v>2.6186708860759494E-2</v>
      </c>
      <c r="AC330" s="99">
        <f t="shared" si="122"/>
        <v>1.167855522489486E-2</v>
      </c>
      <c r="AD330" s="100">
        <f t="shared" si="123"/>
        <v>4.020215278000841E-2</v>
      </c>
      <c r="AE330" s="100">
        <f t="shared" si="124"/>
        <v>3.9054664111345345E-2</v>
      </c>
      <c r="AF330" s="100">
        <f t="shared" si="125"/>
        <v>6.9862361785036159E-2</v>
      </c>
      <c r="AG330" s="101">
        <f t="shared" si="126"/>
        <v>2.852686963271225E-2</v>
      </c>
      <c r="AH330" s="95">
        <f t="shared" si="127"/>
        <v>162.62159810126582</v>
      </c>
      <c r="AI330" s="96">
        <f t="shared" si="128"/>
        <v>136.51637658227847</v>
      </c>
      <c r="AJ330" s="96">
        <f t="shared" si="129"/>
        <v>31.842523734177217</v>
      </c>
      <c r="AK330" s="96">
        <f t="shared" si="130"/>
        <v>216.06894778481012</v>
      </c>
      <c r="AL330" s="86">
        <f t="shared" si="131"/>
        <v>122.98192246835443</v>
      </c>
      <c r="AM330" s="95">
        <f t="shared" si="139"/>
        <v>163.16077602549248</v>
      </c>
      <c r="AN330" s="96">
        <f t="shared" si="132"/>
        <v>136.96900167887074</v>
      </c>
      <c r="AO330" s="96">
        <f t="shared" si="133"/>
        <v>31.948098799541171</v>
      </c>
      <c r="AP330" s="96">
        <f t="shared" si="134"/>
        <v>216.78533237404474</v>
      </c>
      <c r="AQ330" s="86">
        <f t="shared" si="135"/>
        <v>123.38967358166349</v>
      </c>
    </row>
    <row r="331" spans="1:43">
      <c r="A331" s="129" t="str">
        <f t="shared" si="136"/>
        <v>2011_4</v>
      </c>
      <c r="B331" s="57">
        <v>2011</v>
      </c>
      <c r="C331" s="57">
        <v>4</v>
      </c>
      <c r="D331" s="81" t="str">
        <f t="shared" si="137"/>
        <v>LSH_Personal</v>
      </c>
      <c r="E331" s="68" t="s">
        <v>36</v>
      </c>
      <c r="F331" s="69" t="s">
        <v>13</v>
      </c>
      <c r="G331" s="84">
        <f t="shared" si="138"/>
        <v>47328</v>
      </c>
      <c r="H331" s="70">
        <v>11832</v>
      </c>
      <c r="I331" s="65">
        <v>522</v>
      </c>
      <c r="J331" s="66">
        <v>2066</v>
      </c>
      <c r="K331" s="66">
        <v>2857</v>
      </c>
      <c r="L331" s="66">
        <v>2243</v>
      </c>
      <c r="M331" s="67">
        <v>1590</v>
      </c>
      <c r="N331" s="65">
        <v>8528713</v>
      </c>
      <c r="O331" s="66">
        <v>6048738</v>
      </c>
      <c r="P331" s="66">
        <v>3334100</v>
      </c>
      <c r="Q331" s="66">
        <v>7330111</v>
      </c>
      <c r="R331" s="67">
        <v>8120361</v>
      </c>
      <c r="S331" s="95">
        <f t="shared" ref="S331:S394" si="140">N331/I331</f>
        <v>16338.530651340996</v>
      </c>
      <c r="T331" s="96">
        <f t="shared" ref="T331:T394" si="141">O331/J331</f>
        <v>2927.753146176186</v>
      </c>
      <c r="U331" s="96">
        <f t="shared" ref="U331:U394" si="142">P331/K331</f>
        <v>1166.9933496674835</v>
      </c>
      <c r="V331" s="96">
        <f t="shared" ref="V331:V394" si="143">Q331/L331</f>
        <v>3267.9942041908157</v>
      </c>
      <c r="W331" s="86">
        <f t="shared" ref="W331:W394" si="144">R331/M331</f>
        <v>5107.1452830188682</v>
      </c>
      <c r="X331" s="99">
        <f t="shared" ref="X331:X394" si="145">I331/$G331</f>
        <v>1.1029411764705883E-2</v>
      </c>
      <c r="Y331" s="100">
        <f t="shared" ref="Y331:Y394" si="146">J331/$G331</f>
        <v>4.3652805949966192E-2</v>
      </c>
      <c r="Z331" s="100">
        <f t="shared" ref="Z331:Z394" si="147">K331/$G331</f>
        <v>6.0365956727518592E-2</v>
      </c>
      <c r="AA331" s="100">
        <f t="shared" ref="AA331:AA394" si="148">L331/$G331</f>
        <v>4.739266396213658E-2</v>
      </c>
      <c r="AB331" s="101">
        <f t="shared" ref="AB331:AB394" si="149">M331/$G331</f>
        <v>3.3595334685598374E-2</v>
      </c>
      <c r="AC331" s="99">
        <f t="shared" ref="AC331:AC394" si="150">I331/$G331+2.33*(I331*ABS(($G331-I331))/$G331^3)^0.5</f>
        <v>1.2147985733215932E-2</v>
      </c>
      <c r="AD331" s="100">
        <f t="shared" ref="AD331:AD394" si="151">J331/$G331+2.33*(J331*ABS(($G331-J331))/$G331^3)^0.5</f>
        <v>4.584112540431521E-2</v>
      </c>
      <c r="AE331" s="100">
        <f t="shared" ref="AE331:AE394" si="152">K331/$G331+2.33*(K331*ABS(($G331-K331))/$G331^3)^0.5</f>
        <v>6.2916732365228004E-2</v>
      </c>
      <c r="AF331" s="100">
        <f t="shared" ref="AF331:AF394" si="153">L331/$G331+2.33*(L331*ABS(($G331-L331))/$G331^3)^0.5</f>
        <v>4.9668334392197006E-2</v>
      </c>
      <c r="AG331" s="101">
        <f t="shared" ref="AG331:AG394" si="154">M331/$G331+2.33*(M331*ABS(($G331-M331))/$G331^3)^0.5</f>
        <v>3.552515040563009E-2</v>
      </c>
      <c r="AH331" s="95">
        <f t="shared" ref="AH331:AH394" si="155">N331/$G331</f>
        <v>180.20438218390805</v>
      </c>
      <c r="AI331" s="96">
        <f t="shared" ref="AI331:AI394" si="156">O331/$G331</f>
        <v>127.80463995943205</v>
      </c>
      <c r="AJ331" s="96">
        <f t="shared" ref="AJ331:AJ394" si="157">P331/$G331</f>
        <v>70.446670047329278</v>
      </c>
      <c r="AK331" s="96">
        <f t="shared" ref="AK331:AK394" si="158">Q331/$G331</f>
        <v>154.87895114942529</v>
      </c>
      <c r="AL331" s="86">
        <f t="shared" ref="AL331:AL394" si="159">R331/$G331</f>
        <v>171.57625507099391</v>
      </c>
      <c r="AM331" s="95">
        <f t="shared" si="139"/>
        <v>180.80185647918563</v>
      </c>
      <c r="AN331" s="96">
        <f t="shared" ref="AN331:AN394" si="160">AI331*($AC$2171/$X$2171)</f>
        <v>128.22838097098546</v>
      </c>
      <c r="AO331" s="96">
        <f t="shared" ref="AO331:AO394" si="161">AJ331*($AC$2171/$X$2171)</f>
        <v>70.680238587844698</v>
      </c>
      <c r="AP331" s="96">
        <f t="shared" ref="AP331:AP394" si="162">AK331*($AC$2171/$X$2171)</f>
        <v>155.392458041266</v>
      </c>
      <c r="AQ331" s="86">
        <f t="shared" ref="AQ331:AQ394" si="163">AL331*($AC$2171/$X$2171)</f>
        <v>172.14512249165568</v>
      </c>
    </row>
    <row r="332" spans="1:43">
      <c r="A332" s="129" t="str">
        <f t="shared" ref="A332:A395" si="164">B332&amp;"_"&amp;C332</f>
        <v>2011_4</v>
      </c>
      <c r="B332" s="57">
        <v>2011</v>
      </c>
      <c r="C332" s="57">
        <v>4</v>
      </c>
      <c r="D332" s="81" t="str">
        <f t="shared" ref="D332:D395" si="165">E332&amp;"_"&amp;F332</f>
        <v>SYH_Personal</v>
      </c>
      <c r="E332" s="68" t="s">
        <v>37</v>
      </c>
      <c r="F332" s="69" t="s">
        <v>13</v>
      </c>
      <c r="G332" s="84">
        <f t="shared" ref="G332:G395" si="166">H332*4</f>
        <v>24764</v>
      </c>
      <c r="H332" s="70">
        <v>6191</v>
      </c>
      <c r="I332" s="65">
        <v>288</v>
      </c>
      <c r="J332" s="66">
        <v>1112</v>
      </c>
      <c r="K332" s="66">
        <v>927</v>
      </c>
      <c r="L332" s="66">
        <v>1605</v>
      </c>
      <c r="M332" s="67">
        <v>52</v>
      </c>
      <c r="N332" s="65">
        <v>3224867</v>
      </c>
      <c r="O332" s="66">
        <v>2667475</v>
      </c>
      <c r="P332" s="66">
        <v>1483675</v>
      </c>
      <c r="Q332" s="66">
        <v>3784484</v>
      </c>
      <c r="R332" s="67">
        <v>286908</v>
      </c>
      <c r="S332" s="95">
        <f t="shared" si="140"/>
        <v>11197.454861111111</v>
      </c>
      <c r="T332" s="96">
        <f t="shared" si="141"/>
        <v>2398.80845323741</v>
      </c>
      <c r="U332" s="96">
        <f t="shared" si="142"/>
        <v>1600.512405609493</v>
      </c>
      <c r="V332" s="96">
        <f t="shared" si="143"/>
        <v>2357.9339563862927</v>
      </c>
      <c r="W332" s="86">
        <f t="shared" si="144"/>
        <v>5517.4615384615381</v>
      </c>
      <c r="X332" s="99">
        <f t="shared" si="145"/>
        <v>1.1629785172023906E-2</v>
      </c>
      <c r="Y332" s="100">
        <f t="shared" si="146"/>
        <v>4.4903892747536749E-2</v>
      </c>
      <c r="Z332" s="100">
        <f t="shared" si="147"/>
        <v>3.7433371022451943E-2</v>
      </c>
      <c r="AA332" s="100">
        <f t="shared" si="148"/>
        <v>6.4811823614924893E-2</v>
      </c>
      <c r="AB332" s="101">
        <f t="shared" si="149"/>
        <v>2.0998223227265385E-3</v>
      </c>
      <c r="AC332" s="99">
        <f t="shared" si="150"/>
        <v>1.3217202783190579E-2</v>
      </c>
      <c r="AD332" s="100">
        <f t="shared" si="151"/>
        <v>4.7970167427533149E-2</v>
      </c>
      <c r="AE332" s="100">
        <f t="shared" si="152"/>
        <v>4.0243915052346604E-2</v>
      </c>
      <c r="AF332" s="100">
        <f t="shared" si="153"/>
        <v>6.8457030213377845E-2</v>
      </c>
      <c r="AG332" s="101">
        <f t="shared" si="154"/>
        <v>2.777589210294298E-3</v>
      </c>
      <c r="AH332" s="95">
        <f t="shared" si="155"/>
        <v>130.22399450815701</v>
      </c>
      <c r="AI332" s="96">
        <f t="shared" si="156"/>
        <v>107.71583750605718</v>
      </c>
      <c r="AJ332" s="96">
        <f t="shared" si="157"/>
        <v>59.912574705217253</v>
      </c>
      <c r="AK332" s="96">
        <f t="shared" si="158"/>
        <v>152.82199967695041</v>
      </c>
      <c r="AL332" s="86">
        <f t="shared" si="159"/>
        <v>11.585688903246648</v>
      </c>
      <c r="AM332" s="95">
        <f t="shared" ref="AM332:AM395" si="167">AH332*($AC$2171/$X$2171)</f>
        <v>130.65575697921383</v>
      </c>
      <c r="AN332" s="96">
        <f t="shared" si="160"/>
        <v>108.07297334994851</v>
      </c>
      <c r="AO332" s="96">
        <f t="shared" si="161"/>
        <v>60.111217062947112</v>
      </c>
      <c r="AP332" s="96">
        <f t="shared" si="162"/>
        <v>153.32868667009308</v>
      </c>
      <c r="AQ332" s="86">
        <f t="shared" si="163"/>
        <v>11.624101683384858</v>
      </c>
    </row>
    <row r="333" spans="1:43">
      <c r="A333" s="129" t="str">
        <f t="shared" si="164"/>
        <v>2011_4</v>
      </c>
      <c r="B333" s="57">
        <v>2011</v>
      </c>
      <c r="C333" s="57">
        <v>4</v>
      </c>
      <c r="D333" s="81" t="str">
        <f t="shared" si="165"/>
        <v>MSH_Personal</v>
      </c>
      <c r="E333" s="68" t="s">
        <v>38</v>
      </c>
      <c r="F333" s="69" t="s">
        <v>13</v>
      </c>
      <c r="G333" s="84">
        <f t="shared" si="166"/>
        <v>66104</v>
      </c>
      <c r="H333" s="70">
        <v>16526</v>
      </c>
      <c r="I333" s="65">
        <v>798</v>
      </c>
      <c r="J333" s="66">
        <v>2925</v>
      </c>
      <c r="K333" s="66">
        <v>6093</v>
      </c>
      <c r="L333" s="66">
        <v>3064</v>
      </c>
      <c r="M333" s="67">
        <v>397</v>
      </c>
      <c r="N333" s="65">
        <v>10918986</v>
      </c>
      <c r="O333" s="66">
        <v>7836714</v>
      </c>
      <c r="P333" s="66">
        <v>5486514</v>
      </c>
      <c r="Q333" s="66">
        <v>9215323</v>
      </c>
      <c r="R333" s="67">
        <v>1829668</v>
      </c>
      <c r="S333" s="95">
        <f t="shared" si="140"/>
        <v>13682.939849624061</v>
      </c>
      <c r="T333" s="96">
        <f t="shared" si="141"/>
        <v>2679.2184615384617</v>
      </c>
      <c r="U333" s="96">
        <f t="shared" si="142"/>
        <v>900.46184145741017</v>
      </c>
      <c r="V333" s="96">
        <f t="shared" si="143"/>
        <v>3007.6119451697127</v>
      </c>
      <c r="W333" s="86">
        <f t="shared" si="144"/>
        <v>4608.7355163727962</v>
      </c>
      <c r="X333" s="99">
        <f t="shared" si="145"/>
        <v>1.207188672395014E-2</v>
      </c>
      <c r="Y333" s="100">
        <f t="shared" si="146"/>
        <v>4.4248456976884912E-2</v>
      </c>
      <c r="Z333" s="100">
        <f t="shared" si="147"/>
        <v>9.2172939610311019E-2</v>
      </c>
      <c r="AA333" s="100">
        <f t="shared" si="148"/>
        <v>4.6351204163136872E-2</v>
      </c>
      <c r="AB333" s="101">
        <f t="shared" si="149"/>
        <v>6.0056880067771998E-3</v>
      </c>
      <c r="AC333" s="99">
        <f t="shared" si="150"/>
        <v>1.306156103871949E-2</v>
      </c>
      <c r="AD333" s="100">
        <f t="shared" si="151"/>
        <v>4.6112103830389259E-2</v>
      </c>
      <c r="AE333" s="100">
        <f t="shared" si="152"/>
        <v>9.4794412268075043E-2</v>
      </c>
      <c r="AF333" s="100">
        <f t="shared" si="153"/>
        <v>4.8256519196374109E-2</v>
      </c>
      <c r="AG333" s="101">
        <f t="shared" si="154"/>
        <v>6.7058771689151647E-3</v>
      </c>
      <c r="AH333" s="95">
        <f t="shared" si="155"/>
        <v>165.178899915285</v>
      </c>
      <c r="AI333" s="96">
        <f t="shared" si="156"/>
        <v>118.55128282706039</v>
      </c>
      <c r="AJ333" s="96">
        <f t="shared" si="157"/>
        <v>82.998214934043332</v>
      </c>
      <c r="AK333" s="96">
        <f t="shared" si="158"/>
        <v>139.40643531405058</v>
      </c>
      <c r="AL333" s="86">
        <f t="shared" si="159"/>
        <v>27.678627617088225</v>
      </c>
      <c r="AM333" s="95">
        <f t="shared" si="167"/>
        <v>165.72655666827612</v>
      </c>
      <c r="AN333" s="96">
        <f t="shared" si="160"/>
        <v>118.94434399073988</v>
      </c>
      <c r="AO333" s="96">
        <f t="shared" si="161"/>
        <v>83.273398585939248</v>
      </c>
      <c r="AP333" s="96">
        <f t="shared" si="162"/>
        <v>139.86864250727754</v>
      </c>
      <c r="AQ333" s="86">
        <f t="shared" si="163"/>
        <v>27.770397130844515</v>
      </c>
    </row>
    <row r="334" spans="1:43">
      <c r="A334" s="129" t="str">
        <f t="shared" si="164"/>
        <v>2011_4</v>
      </c>
      <c r="B334" s="57">
        <v>2011</v>
      </c>
      <c r="C334" s="57">
        <v>4</v>
      </c>
      <c r="D334" s="81" t="str">
        <f t="shared" si="165"/>
        <v>SMH_Personal</v>
      </c>
      <c r="E334" s="68" t="s">
        <v>39</v>
      </c>
      <c r="F334" s="69" t="s">
        <v>13</v>
      </c>
      <c r="G334" s="84">
        <f t="shared" si="166"/>
        <v>43312</v>
      </c>
      <c r="H334" s="70">
        <v>10828</v>
      </c>
      <c r="I334" s="65">
        <v>387</v>
      </c>
      <c r="J334" s="66">
        <v>1800</v>
      </c>
      <c r="K334" s="66">
        <v>3291</v>
      </c>
      <c r="L334" s="66">
        <v>2420</v>
      </c>
      <c r="M334" s="67">
        <v>413</v>
      </c>
      <c r="N334" s="65">
        <v>4828686</v>
      </c>
      <c r="O334" s="66">
        <v>5996919</v>
      </c>
      <c r="P334" s="66">
        <v>2367657</v>
      </c>
      <c r="Q334" s="66">
        <v>8457260</v>
      </c>
      <c r="R334" s="67">
        <v>978968</v>
      </c>
      <c r="S334" s="95">
        <f t="shared" si="140"/>
        <v>12477.22480620155</v>
      </c>
      <c r="T334" s="96">
        <f t="shared" si="141"/>
        <v>3331.6216666666664</v>
      </c>
      <c r="U334" s="96">
        <f t="shared" si="142"/>
        <v>719.43391066545121</v>
      </c>
      <c r="V334" s="96">
        <f t="shared" si="143"/>
        <v>3494.7355371900826</v>
      </c>
      <c r="W334" s="86">
        <f t="shared" si="144"/>
        <v>2370.3825665859563</v>
      </c>
      <c r="X334" s="99">
        <f t="shared" si="145"/>
        <v>8.9351680827484299E-3</v>
      </c>
      <c r="Y334" s="100">
        <f t="shared" si="146"/>
        <v>4.1558921315108979E-2</v>
      </c>
      <c r="Z334" s="100">
        <f t="shared" si="147"/>
        <v>7.5983561137790909E-2</v>
      </c>
      <c r="AA334" s="100">
        <f t="shared" si="148"/>
        <v>5.5873660879202071E-2</v>
      </c>
      <c r="AB334" s="101">
        <f t="shared" si="149"/>
        <v>9.5354636128555589E-3</v>
      </c>
      <c r="AC334" s="99">
        <f t="shared" si="150"/>
        <v>9.9887157693613199E-3</v>
      </c>
      <c r="AD334" s="100">
        <f t="shared" si="151"/>
        <v>4.3793350754853973E-2</v>
      </c>
      <c r="AE334" s="100">
        <f t="shared" si="152"/>
        <v>7.895010977158276E-2</v>
      </c>
      <c r="AF334" s="100">
        <f t="shared" si="153"/>
        <v>5.8445065514474703E-2</v>
      </c>
      <c r="AG334" s="101">
        <f t="shared" si="154"/>
        <v>1.0623496878023992E-2</v>
      </c>
      <c r="AH334" s="95">
        <f t="shared" si="155"/>
        <v>111.48610084964906</v>
      </c>
      <c r="AI334" s="96">
        <f t="shared" si="156"/>
        <v>138.45860269671223</v>
      </c>
      <c r="AJ334" s="96">
        <f t="shared" si="157"/>
        <v>54.665150535648323</v>
      </c>
      <c r="AK334" s="96">
        <f t="shared" si="158"/>
        <v>195.26366826745473</v>
      </c>
      <c r="AL334" s="86">
        <f t="shared" si="159"/>
        <v>22.602696712227559</v>
      </c>
      <c r="AM334" s="95">
        <f t="shared" si="167"/>
        <v>111.8557371411262</v>
      </c>
      <c r="AN334" s="96">
        <f t="shared" si="160"/>
        <v>138.91766731583402</v>
      </c>
      <c r="AO334" s="96">
        <f t="shared" si="161"/>
        <v>54.846394864430493</v>
      </c>
      <c r="AP334" s="96">
        <f t="shared" si="162"/>
        <v>195.91107218281761</v>
      </c>
      <c r="AQ334" s="86">
        <f t="shared" si="163"/>
        <v>22.677636789299207</v>
      </c>
    </row>
    <row r="335" spans="1:43">
      <c r="A335" s="129" t="str">
        <f t="shared" si="164"/>
        <v>2012_1</v>
      </c>
      <c r="B335" s="57">
        <v>2012</v>
      </c>
      <c r="C335" s="57">
        <v>1</v>
      </c>
      <c r="D335" s="81" t="str">
        <f t="shared" si="165"/>
        <v>SML_Personal</v>
      </c>
      <c r="E335" s="68" t="s">
        <v>12</v>
      </c>
      <c r="F335" s="69" t="s">
        <v>13</v>
      </c>
      <c r="G335" s="84">
        <f t="shared" si="166"/>
        <v>70960</v>
      </c>
      <c r="H335" s="70">
        <v>17740</v>
      </c>
      <c r="I335" s="65">
        <v>112</v>
      </c>
      <c r="J335" s="66">
        <v>2033</v>
      </c>
      <c r="K335" s="66">
        <v>921</v>
      </c>
      <c r="L335" s="66">
        <v>3198</v>
      </c>
      <c r="M335" s="67">
        <v>447</v>
      </c>
      <c r="N335" s="65">
        <v>1368338</v>
      </c>
      <c r="O335" s="66">
        <v>3090382</v>
      </c>
      <c r="P335" s="66">
        <v>1314619</v>
      </c>
      <c r="Q335" s="66">
        <v>4848784</v>
      </c>
      <c r="R335" s="67">
        <v>1279787</v>
      </c>
      <c r="S335" s="95">
        <f t="shared" si="140"/>
        <v>12217.303571428571</v>
      </c>
      <c r="T335" s="96">
        <f t="shared" si="141"/>
        <v>1520.109198229218</v>
      </c>
      <c r="U335" s="96">
        <f t="shared" si="142"/>
        <v>1427.3821932681867</v>
      </c>
      <c r="V335" s="96">
        <f t="shared" si="143"/>
        <v>1516.1926203877424</v>
      </c>
      <c r="W335" s="86">
        <f t="shared" si="144"/>
        <v>2863.0581655480983</v>
      </c>
      <c r="X335" s="99">
        <f t="shared" si="145"/>
        <v>1.5783540022547915E-3</v>
      </c>
      <c r="Y335" s="100">
        <f t="shared" si="146"/>
        <v>2.8649943630214204E-2</v>
      </c>
      <c r="Z335" s="100">
        <f t="shared" si="147"/>
        <v>1.2979143179255919E-2</v>
      </c>
      <c r="AA335" s="100">
        <f t="shared" si="148"/>
        <v>4.5067643742953779E-2</v>
      </c>
      <c r="AB335" s="101">
        <f t="shared" si="149"/>
        <v>6.2993235625704623E-3</v>
      </c>
      <c r="AC335" s="99">
        <f t="shared" si="150"/>
        <v>1.9255768699339021E-3</v>
      </c>
      <c r="AD335" s="100">
        <f t="shared" si="151"/>
        <v>3.0109090098722376E-2</v>
      </c>
      <c r="AE335" s="100">
        <f t="shared" si="152"/>
        <v>1.3969143406398377E-2</v>
      </c>
      <c r="AF335" s="100">
        <f t="shared" si="153"/>
        <v>4.6882189183184347E-2</v>
      </c>
      <c r="AG335" s="101">
        <f t="shared" si="154"/>
        <v>6.9913518841067104E-3</v>
      </c>
      <c r="AH335" s="95">
        <f t="shared" si="155"/>
        <v>19.283229988726042</v>
      </c>
      <c r="AI335" s="96">
        <f t="shared" si="156"/>
        <v>43.551042841037201</v>
      </c>
      <c r="AJ335" s="96">
        <f t="shared" si="157"/>
        <v>18.526197857948141</v>
      </c>
      <c r="AK335" s="96">
        <f t="shared" si="158"/>
        <v>68.331228861330331</v>
      </c>
      <c r="AL335" s="86">
        <f t="shared" si="159"/>
        <v>18.035329763246899</v>
      </c>
      <c r="AM335" s="95">
        <f t="shared" si="167"/>
        <v>19.347164251081722</v>
      </c>
      <c r="AN335" s="96">
        <f t="shared" si="160"/>
        <v>43.6954379346232</v>
      </c>
      <c r="AO335" s="96">
        <f t="shared" si="161"/>
        <v>18.587622152269983</v>
      </c>
      <c r="AP335" s="96">
        <f t="shared" si="162"/>
        <v>68.557783578338871</v>
      </c>
      <c r="AQ335" s="86">
        <f t="shared" si="163"/>
        <v>18.095126566242499</v>
      </c>
    </row>
    <row r="336" spans="1:43">
      <c r="A336" s="129" t="str">
        <f t="shared" si="164"/>
        <v>2012_1</v>
      </c>
      <c r="B336" s="57">
        <v>2012</v>
      </c>
      <c r="C336" s="57">
        <v>1</v>
      </c>
      <c r="D336" s="81" t="str">
        <f t="shared" si="165"/>
        <v>LSL_Personal</v>
      </c>
      <c r="E336" s="68" t="s">
        <v>14</v>
      </c>
      <c r="F336" s="69" t="s">
        <v>13</v>
      </c>
      <c r="G336" s="84">
        <f t="shared" si="166"/>
        <v>19388</v>
      </c>
      <c r="H336" s="70">
        <v>4847</v>
      </c>
      <c r="I336" s="65">
        <v>22</v>
      </c>
      <c r="J336" s="66">
        <v>464</v>
      </c>
      <c r="K336" s="66">
        <v>538</v>
      </c>
      <c r="L336" s="66">
        <v>788</v>
      </c>
      <c r="M336" s="67">
        <v>95</v>
      </c>
      <c r="N336" s="65">
        <v>409484</v>
      </c>
      <c r="O336" s="66">
        <v>1293298</v>
      </c>
      <c r="P336" s="66">
        <v>607355</v>
      </c>
      <c r="Q336" s="66">
        <v>2515966</v>
      </c>
      <c r="R336" s="67">
        <v>479397</v>
      </c>
      <c r="S336" s="95">
        <f t="shared" si="140"/>
        <v>18612.909090909092</v>
      </c>
      <c r="T336" s="96">
        <f t="shared" si="141"/>
        <v>2787.280172413793</v>
      </c>
      <c r="U336" s="96">
        <f t="shared" si="142"/>
        <v>1128.9126394052046</v>
      </c>
      <c r="V336" s="96">
        <f t="shared" si="143"/>
        <v>3192.8502538071066</v>
      </c>
      <c r="W336" s="86">
        <f t="shared" si="144"/>
        <v>5046.2842105263162</v>
      </c>
      <c r="X336" s="99">
        <f t="shared" si="145"/>
        <v>1.1347225087683104E-3</v>
      </c>
      <c r="Y336" s="100">
        <f t="shared" si="146"/>
        <v>2.3932329275840727E-2</v>
      </c>
      <c r="Z336" s="100">
        <f t="shared" si="147"/>
        <v>2.7749123168970498E-2</v>
      </c>
      <c r="AA336" s="100">
        <f t="shared" si="148"/>
        <v>4.0643697132246748E-2</v>
      </c>
      <c r="AB336" s="101">
        <f t="shared" si="149"/>
        <v>4.8999381060449761E-3</v>
      </c>
      <c r="AC336" s="99">
        <f t="shared" si="150"/>
        <v>1.6980847151451071E-3</v>
      </c>
      <c r="AD336" s="100">
        <f t="shared" si="151"/>
        <v>2.6489865916783841E-2</v>
      </c>
      <c r="AE336" s="100">
        <f t="shared" si="152"/>
        <v>3.049767049665766E-2</v>
      </c>
      <c r="AF336" s="100">
        <f t="shared" si="153"/>
        <v>4.3947970616413611E-2</v>
      </c>
      <c r="AG336" s="101">
        <f t="shared" si="154"/>
        <v>6.0684095124015434E-3</v>
      </c>
      <c r="AH336" s="95">
        <f t="shared" si="155"/>
        <v>21.120486899112855</v>
      </c>
      <c r="AI336" s="96">
        <f t="shared" si="156"/>
        <v>66.706106870229007</v>
      </c>
      <c r="AJ336" s="96">
        <f t="shared" si="157"/>
        <v>31.326335877862597</v>
      </c>
      <c r="AK336" s="96">
        <f t="shared" si="158"/>
        <v>129.7692387043532</v>
      </c>
      <c r="AL336" s="86">
        <f t="shared" si="159"/>
        <v>24.726480297090983</v>
      </c>
      <c r="AM336" s="95">
        <f t="shared" si="167"/>
        <v>21.190512654719001</v>
      </c>
      <c r="AN336" s="96">
        <f t="shared" si="160"/>
        <v>66.927273435159293</v>
      </c>
      <c r="AO336" s="96">
        <f t="shared" si="161"/>
        <v>31.430199503294041</v>
      </c>
      <c r="AP336" s="96">
        <f t="shared" si="162"/>
        <v>130.1994934157201</v>
      </c>
      <c r="AQ336" s="86">
        <f t="shared" si="163"/>
        <v>24.808461857201557</v>
      </c>
    </row>
    <row r="337" spans="1:43">
      <c r="A337" s="129" t="str">
        <f t="shared" si="164"/>
        <v>2012_1</v>
      </c>
      <c r="B337" s="57">
        <v>2012</v>
      </c>
      <c r="C337" s="57">
        <v>1</v>
      </c>
      <c r="D337" s="81" t="str">
        <f t="shared" si="165"/>
        <v>MYA_Personal</v>
      </c>
      <c r="E337" s="68" t="s">
        <v>15</v>
      </c>
      <c r="F337" s="69" t="s">
        <v>13</v>
      </c>
      <c r="G337" s="84">
        <f t="shared" si="166"/>
        <v>19012</v>
      </c>
      <c r="H337" s="70">
        <v>4753</v>
      </c>
      <c r="I337" s="65">
        <v>87</v>
      </c>
      <c r="J337" s="66">
        <v>572</v>
      </c>
      <c r="K337" s="66">
        <v>446</v>
      </c>
      <c r="L337" s="66">
        <v>994</v>
      </c>
      <c r="M337" s="67">
        <v>145</v>
      </c>
      <c r="N337" s="65">
        <v>909124</v>
      </c>
      <c r="O337" s="66">
        <v>1786401</v>
      </c>
      <c r="P337" s="66">
        <v>428333</v>
      </c>
      <c r="Q337" s="66">
        <v>2562628</v>
      </c>
      <c r="R337" s="67">
        <v>691726</v>
      </c>
      <c r="S337" s="95">
        <f t="shared" si="140"/>
        <v>10449.701149425287</v>
      </c>
      <c r="T337" s="96">
        <f t="shared" si="141"/>
        <v>3123.0786713286711</v>
      </c>
      <c r="U337" s="96">
        <f t="shared" si="142"/>
        <v>960.38789237668163</v>
      </c>
      <c r="V337" s="96">
        <f t="shared" si="143"/>
        <v>2578.0965794768613</v>
      </c>
      <c r="W337" s="86">
        <f t="shared" si="144"/>
        <v>4770.5241379310346</v>
      </c>
      <c r="X337" s="99">
        <f t="shared" si="145"/>
        <v>4.5760572270145171E-3</v>
      </c>
      <c r="Y337" s="100">
        <f t="shared" si="146"/>
        <v>3.008626130864717E-2</v>
      </c>
      <c r="Z337" s="100">
        <f t="shared" si="147"/>
        <v>2.3458868083315799E-2</v>
      </c>
      <c r="AA337" s="100">
        <f t="shared" si="148"/>
        <v>5.228276877761414E-2</v>
      </c>
      <c r="AB337" s="101">
        <f t="shared" si="149"/>
        <v>7.6267620450241949E-3</v>
      </c>
      <c r="AC337" s="99">
        <f t="shared" si="150"/>
        <v>5.7165480183087886E-3</v>
      </c>
      <c r="AD337" s="100">
        <f t="shared" si="151"/>
        <v>3.2972901707626491E-2</v>
      </c>
      <c r="AE337" s="100">
        <f t="shared" si="152"/>
        <v>2.6016516325696085E-2</v>
      </c>
      <c r="AF337" s="100">
        <f t="shared" si="153"/>
        <v>5.6044265572346326E-2</v>
      </c>
      <c r="AG337" s="101">
        <f t="shared" si="154"/>
        <v>9.0968713906078025E-3</v>
      </c>
      <c r="AH337" s="95">
        <f t="shared" si="155"/>
        <v>47.818430464969495</v>
      </c>
      <c r="AI337" s="96">
        <f t="shared" si="156"/>
        <v>93.961760993057013</v>
      </c>
      <c r="AJ337" s="96">
        <f t="shared" si="157"/>
        <v>22.529612876078268</v>
      </c>
      <c r="AK337" s="96">
        <f t="shared" si="158"/>
        <v>134.79002735114665</v>
      </c>
      <c r="AL337" s="86">
        <f t="shared" si="159"/>
        <v>36.383652430044179</v>
      </c>
      <c r="AM337" s="95">
        <f t="shared" si="167"/>
        <v>47.976974240082463</v>
      </c>
      <c r="AN337" s="96">
        <f t="shared" si="160"/>
        <v>94.273294687476678</v>
      </c>
      <c r="AO337" s="96">
        <f t="shared" si="161"/>
        <v>22.604310640987634</v>
      </c>
      <c r="AP337" s="96">
        <f t="shared" si="162"/>
        <v>135.23692867300176</v>
      </c>
      <c r="AQ337" s="86">
        <f t="shared" si="163"/>
        <v>36.504283775585378</v>
      </c>
    </row>
    <row r="338" spans="1:43">
      <c r="A338" s="129" t="str">
        <f t="shared" si="164"/>
        <v>2012_1</v>
      </c>
      <c r="B338" s="57">
        <v>2012</v>
      </c>
      <c r="C338" s="57">
        <v>1</v>
      </c>
      <c r="D338" s="81" t="str">
        <f t="shared" si="165"/>
        <v>SMA_Personal</v>
      </c>
      <c r="E338" s="68" t="s">
        <v>16</v>
      </c>
      <c r="F338" s="69" t="s">
        <v>13</v>
      </c>
      <c r="G338" s="84">
        <f t="shared" si="166"/>
        <v>76020</v>
      </c>
      <c r="H338" s="70">
        <v>19005</v>
      </c>
      <c r="I338" s="65">
        <v>108</v>
      </c>
      <c r="J338" s="66">
        <v>1619</v>
      </c>
      <c r="K338" s="66">
        <v>1904</v>
      </c>
      <c r="L338" s="66">
        <v>2777</v>
      </c>
      <c r="M338" s="67">
        <v>1328</v>
      </c>
      <c r="N338" s="65">
        <v>1956894</v>
      </c>
      <c r="O338" s="66">
        <v>5772623</v>
      </c>
      <c r="P338" s="66">
        <v>1602928</v>
      </c>
      <c r="Q338" s="66">
        <v>8051004</v>
      </c>
      <c r="R338" s="67">
        <v>6590105</v>
      </c>
      <c r="S338" s="95">
        <f t="shared" si="140"/>
        <v>18119.388888888891</v>
      </c>
      <c r="T338" s="96">
        <f t="shared" si="141"/>
        <v>3565.5484867201976</v>
      </c>
      <c r="U338" s="96">
        <f t="shared" si="142"/>
        <v>841.8739495798319</v>
      </c>
      <c r="V338" s="96">
        <f t="shared" si="143"/>
        <v>2899.1732084983796</v>
      </c>
      <c r="W338" s="86">
        <f t="shared" si="144"/>
        <v>4962.4284638554218</v>
      </c>
      <c r="X338" s="99">
        <f t="shared" si="145"/>
        <v>1.420678768745067E-3</v>
      </c>
      <c r="Y338" s="100">
        <f t="shared" si="146"/>
        <v>2.1297027098132072E-2</v>
      </c>
      <c r="Z338" s="100">
        <f t="shared" si="147"/>
        <v>2.5046040515653775E-2</v>
      </c>
      <c r="AA338" s="100">
        <f t="shared" si="148"/>
        <v>3.6529860563009733E-2</v>
      </c>
      <c r="AB338" s="101">
        <f t="shared" si="149"/>
        <v>1.7469087082346752E-2</v>
      </c>
      <c r="AC338" s="99">
        <f t="shared" si="150"/>
        <v>1.7389747956944785E-3</v>
      </c>
      <c r="AD338" s="100">
        <f t="shared" si="151"/>
        <v>2.2517075144671713E-2</v>
      </c>
      <c r="AE338" s="100">
        <f t="shared" si="152"/>
        <v>2.6366586659835902E-2</v>
      </c>
      <c r="AF338" s="100">
        <f t="shared" si="153"/>
        <v>3.8115246951717668E-2</v>
      </c>
      <c r="AG338" s="101">
        <f t="shared" si="154"/>
        <v>1.8576221125142595E-2</v>
      </c>
      <c r="AH338" s="95">
        <f t="shared" si="155"/>
        <v>25.741831097079714</v>
      </c>
      <c r="AI338" s="96">
        <f t="shared" si="156"/>
        <v>75.93558274138384</v>
      </c>
      <c r="AJ338" s="96">
        <f t="shared" si="157"/>
        <v>21.085609050249936</v>
      </c>
      <c r="AK338" s="96">
        <f t="shared" si="158"/>
        <v>105.90639305445936</v>
      </c>
      <c r="AL338" s="86">
        <f t="shared" si="159"/>
        <v>86.689094975006583</v>
      </c>
      <c r="AM338" s="95">
        <f t="shared" si="167"/>
        <v>25.827179090327657</v>
      </c>
      <c r="AN338" s="96">
        <f t="shared" si="160"/>
        <v>76.187349974983064</v>
      </c>
      <c r="AO338" s="96">
        <f t="shared" si="161"/>
        <v>21.155519167057967</v>
      </c>
      <c r="AP338" s="96">
        <f t="shared" si="162"/>
        <v>106.25752961833618</v>
      </c>
      <c r="AQ338" s="86">
        <f t="shared" si="163"/>
        <v>86.976515876211877</v>
      </c>
    </row>
    <row r="339" spans="1:43">
      <c r="A339" s="129" t="str">
        <f t="shared" si="164"/>
        <v>2012_1</v>
      </c>
      <c r="B339" s="57">
        <v>2012</v>
      </c>
      <c r="C339" s="57">
        <v>1</v>
      </c>
      <c r="D339" s="81" t="str">
        <f t="shared" si="165"/>
        <v>MSL_Personal</v>
      </c>
      <c r="E339" s="68" t="s">
        <v>17</v>
      </c>
      <c r="F339" s="69" t="s">
        <v>13</v>
      </c>
      <c r="G339" s="84">
        <f t="shared" si="166"/>
        <v>62744</v>
      </c>
      <c r="H339" s="70">
        <v>15686</v>
      </c>
      <c r="I339" s="65">
        <v>165</v>
      </c>
      <c r="J339" s="66">
        <v>1318</v>
      </c>
      <c r="K339" s="66">
        <v>1534</v>
      </c>
      <c r="L339" s="66">
        <v>2179</v>
      </c>
      <c r="M339" s="67">
        <v>419</v>
      </c>
      <c r="N339" s="65">
        <v>3318303</v>
      </c>
      <c r="O339" s="66">
        <v>3735463</v>
      </c>
      <c r="P339" s="66">
        <v>1919024</v>
      </c>
      <c r="Q339" s="66">
        <v>6317540</v>
      </c>
      <c r="R339" s="67">
        <v>1031880</v>
      </c>
      <c r="S339" s="95">
        <f t="shared" si="140"/>
        <v>20110.927272727273</v>
      </c>
      <c r="T339" s="96">
        <f t="shared" si="141"/>
        <v>2834.1904400606982</v>
      </c>
      <c r="U339" s="96">
        <f t="shared" si="142"/>
        <v>1250.9934810951761</v>
      </c>
      <c r="V339" s="96">
        <f t="shared" si="143"/>
        <v>2899.2840752638826</v>
      </c>
      <c r="W339" s="86">
        <f t="shared" si="144"/>
        <v>2462.7207637231504</v>
      </c>
      <c r="X339" s="99">
        <f t="shared" si="145"/>
        <v>2.6297335203366058E-3</v>
      </c>
      <c r="Y339" s="100">
        <f t="shared" si="146"/>
        <v>2.1005992604870585E-2</v>
      </c>
      <c r="Z339" s="100">
        <f t="shared" si="147"/>
        <v>2.4448552849674871E-2</v>
      </c>
      <c r="AA339" s="100">
        <f t="shared" si="148"/>
        <v>3.4728420247354327E-2</v>
      </c>
      <c r="AB339" s="101">
        <f t="shared" si="149"/>
        <v>6.6779293637638662E-3</v>
      </c>
      <c r="AC339" s="99">
        <f t="shared" si="150"/>
        <v>3.1061139366243854E-3</v>
      </c>
      <c r="AD339" s="100">
        <f t="shared" si="151"/>
        <v>2.2339917693396417E-2</v>
      </c>
      <c r="AE339" s="100">
        <f t="shared" si="152"/>
        <v>2.588510530108281E-2</v>
      </c>
      <c r="AF339" s="100">
        <f t="shared" si="153"/>
        <v>3.6431508267035062E-2</v>
      </c>
      <c r="AG339" s="101">
        <f t="shared" si="154"/>
        <v>7.4355220495410414E-3</v>
      </c>
      <c r="AH339" s="95">
        <f t="shared" si="155"/>
        <v>52.886379574142545</v>
      </c>
      <c r="AI339" s="96">
        <f t="shared" si="156"/>
        <v>59.534983424709935</v>
      </c>
      <c r="AJ339" s="96">
        <f t="shared" si="157"/>
        <v>30.584980237154149</v>
      </c>
      <c r="AK339" s="96">
        <f t="shared" si="158"/>
        <v>100.68755578222618</v>
      </c>
      <c r="AL339" s="86">
        <f t="shared" si="159"/>
        <v>16.4458753028178</v>
      </c>
      <c r="AM339" s="95">
        <f t="shared" si="167"/>
        <v>53.061726322001292</v>
      </c>
      <c r="AN339" s="96">
        <f t="shared" si="160"/>
        <v>59.732373864581362</v>
      </c>
      <c r="AO339" s="96">
        <f t="shared" si="161"/>
        <v>30.68638587053449</v>
      </c>
      <c r="AP339" s="96">
        <f t="shared" si="162"/>
        <v>101.02138909807093</v>
      </c>
      <c r="AQ339" s="86">
        <f t="shared" si="163"/>
        <v>16.500402210752515</v>
      </c>
    </row>
    <row r="340" spans="1:43">
      <c r="A340" s="129" t="str">
        <f t="shared" si="164"/>
        <v>2012_1</v>
      </c>
      <c r="B340" s="57">
        <v>2012</v>
      </c>
      <c r="C340" s="57">
        <v>1</v>
      </c>
      <c r="D340" s="81" t="str">
        <f t="shared" si="165"/>
        <v>LYL_Personal</v>
      </c>
      <c r="E340" s="68" t="s">
        <v>18</v>
      </c>
      <c r="F340" s="69" t="s">
        <v>13</v>
      </c>
      <c r="G340" s="84">
        <f t="shared" si="166"/>
        <v>14808</v>
      </c>
      <c r="H340" s="70">
        <v>3702</v>
      </c>
      <c r="I340" s="65">
        <v>72</v>
      </c>
      <c r="J340" s="66">
        <v>322</v>
      </c>
      <c r="K340" s="66">
        <v>463</v>
      </c>
      <c r="L340" s="66">
        <v>519</v>
      </c>
      <c r="M340" s="67">
        <v>134</v>
      </c>
      <c r="N340" s="65">
        <v>1319278</v>
      </c>
      <c r="O340" s="66">
        <v>910751</v>
      </c>
      <c r="P340" s="66">
        <v>524715</v>
      </c>
      <c r="Q340" s="66">
        <v>1831595</v>
      </c>
      <c r="R340" s="67">
        <v>697985</v>
      </c>
      <c r="S340" s="95">
        <f t="shared" si="140"/>
        <v>18323.305555555555</v>
      </c>
      <c r="T340" s="96">
        <f t="shared" si="141"/>
        <v>2828.4192546583849</v>
      </c>
      <c r="U340" s="96">
        <f t="shared" si="142"/>
        <v>1133.2937365010798</v>
      </c>
      <c r="V340" s="96">
        <f t="shared" si="143"/>
        <v>3529.0847784200387</v>
      </c>
      <c r="W340" s="86">
        <f t="shared" si="144"/>
        <v>5208.8432835820895</v>
      </c>
      <c r="X340" s="99">
        <f t="shared" si="145"/>
        <v>4.8622366288492711E-3</v>
      </c>
      <c r="Y340" s="100">
        <f t="shared" si="146"/>
        <v>2.174500270124257E-2</v>
      </c>
      <c r="Z340" s="100">
        <f t="shared" si="147"/>
        <v>3.1266882766072396E-2</v>
      </c>
      <c r="AA340" s="100">
        <f t="shared" si="148"/>
        <v>3.5048622366288494E-2</v>
      </c>
      <c r="AB340" s="101">
        <f t="shared" si="149"/>
        <v>9.0491626148028088E-3</v>
      </c>
      <c r="AC340" s="99">
        <f t="shared" si="150"/>
        <v>6.1941235892264768E-3</v>
      </c>
      <c r="AD340" s="100">
        <f t="shared" si="151"/>
        <v>2.4537633277038968E-2</v>
      </c>
      <c r="AE340" s="100">
        <f t="shared" si="152"/>
        <v>3.4599244081504971E-2</v>
      </c>
      <c r="AF340" s="100">
        <f t="shared" si="153"/>
        <v>3.8569864659297369E-2</v>
      </c>
      <c r="AG340" s="101">
        <f t="shared" si="154"/>
        <v>1.0862330294270717E-2</v>
      </c>
      <c r="AH340" s="95">
        <f t="shared" si="155"/>
        <v>89.092247433819551</v>
      </c>
      <c r="AI340" s="96">
        <f t="shared" si="156"/>
        <v>61.503984332793088</v>
      </c>
      <c r="AJ340" s="96">
        <f t="shared" si="157"/>
        <v>35.434562398703406</v>
      </c>
      <c r="AK340" s="96">
        <f t="shared" si="158"/>
        <v>123.68955969746084</v>
      </c>
      <c r="AL340" s="86">
        <f t="shared" si="159"/>
        <v>47.135669908157752</v>
      </c>
      <c r="AM340" s="95">
        <f t="shared" si="167"/>
        <v>89.387636075899806</v>
      </c>
      <c r="AN340" s="96">
        <f t="shared" si="160"/>
        <v>61.707903068012833</v>
      </c>
      <c r="AO340" s="96">
        <f t="shared" si="161"/>
        <v>35.552047001136813</v>
      </c>
      <c r="AP340" s="96">
        <f t="shared" si="162"/>
        <v>124.09965700818002</v>
      </c>
      <c r="AQ340" s="86">
        <f t="shared" si="163"/>
        <v>47.291949965387836</v>
      </c>
    </row>
    <row r="341" spans="1:43">
      <c r="A341" s="129" t="str">
        <f t="shared" si="164"/>
        <v>2012_1</v>
      </c>
      <c r="B341" s="57">
        <v>2012</v>
      </c>
      <c r="C341" s="57">
        <v>1</v>
      </c>
      <c r="D341" s="81" t="str">
        <f t="shared" si="165"/>
        <v>LSA_Personal</v>
      </c>
      <c r="E341" s="68" t="s">
        <v>19</v>
      </c>
      <c r="F341" s="69" t="s">
        <v>13</v>
      </c>
      <c r="G341" s="84">
        <f t="shared" si="166"/>
        <v>95880</v>
      </c>
      <c r="H341" s="70">
        <v>23970</v>
      </c>
      <c r="I341" s="65">
        <v>324</v>
      </c>
      <c r="J341" s="66">
        <v>2704</v>
      </c>
      <c r="K341" s="66">
        <v>2035</v>
      </c>
      <c r="L341" s="66">
        <v>4653</v>
      </c>
      <c r="M341" s="67">
        <v>726</v>
      </c>
      <c r="N341" s="65">
        <v>7832129</v>
      </c>
      <c r="O341" s="66">
        <v>6658434</v>
      </c>
      <c r="P341" s="66">
        <v>1584787</v>
      </c>
      <c r="Q341" s="66">
        <v>10804884</v>
      </c>
      <c r="R341" s="67">
        <v>6193111</v>
      </c>
      <c r="S341" s="95">
        <f t="shared" si="140"/>
        <v>24173.237654320987</v>
      </c>
      <c r="T341" s="96">
        <f t="shared" si="141"/>
        <v>2462.4386094674555</v>
      </c>
      <c r="U341" s="96">
        <f t="shared" si="142"/>
        <v>778.7651105651106</v>
      </c>
      <c r="V341" s="96">
        <f t="shared" si="143"/>
        <v>2322.1328175370727</v>
      </c>
      <c r="W341" s="86">
        <f t="shared" si="144"/>
        <v>8530.4559228650141</v>
      </c>
      <c r="X341" s="99">
        <f t="shared" si="145"/>
        <v>3.3792240300375468E-3</v>
      </c>
      <c r="Y341" s="100">
        <f t="shared" si="146"/>
        <v>2.820191906549854E-2</v>
      </c>
      <c r="Z341" s="100">
        <f t="shared" si="147"/>
        <v>2.122444722569879E-2</v>
      </c>
      <c r="AA341" s="100">
        <f t="shared" si="148"/>
        <v>4.8529411764705883E-2</v>
      </c>
      <c r="AB341" s="101">
        <f t="shared" si="149"/>
        <v>7.5719649561952441E-3</v>
      </c>
      <c r="AC341" s="99">
        <f t="shared" si="150"/>
        <v>3.8159061087380806E-3</v>
      </c>
      <c r="AD341" s="100">
        <f t="shared" si="151"/>
        <v>2.9447635682998269E-2</v>
      </c>
      <c r="AE341" s="100">
        <f t="shared" si="152"/>
        <v>2.2309002421034656E-2</v>
      </c>
      <c r="AF341" s="100">
        <f t="shared" si="153"/>
        <v>5.0146345067263697E-2</v>
      </c>
      <c r="AG341" s="101">
        <f t="shared" si="154"/>
        <v>8.2242624622569059E-3</v>
      </c>
      <c r="AH341" s="95">
        <f t="shared" si="155"/>
        <v>81.686785565289952</v>
      </c>
      <c r="AI341" s="96">
        <f t="shared" si="156"/>
        <v>69.445494367959952</v>
      </c>
      <c r="AJ341" s="96">
        <f t="shared" si="157"/>
        <v>16.528858990404672</v>
      </c>
      <c r="AK341" s="96">
        <f t="shared" si="158"/>
        <v>112.69173967459324</v>
      </c>
      <c r="AL341" s="86">
        <f t="shared" si="159"/>
        <v>64.592313308302039</v>
      </c>
      <c r="AM341" s="95">
        <f t="shared" si="167"/>
        <v>81.957621124601175</v>
      </c>
      <c r="AN341" s="96">
        <f t="shared" si="160"/>
        <v>69.675743473474796</v>
      </c>
      <c r="AO341" s="96">
        <f t="shared" si="161"/>
        <v>16.583661033825322</v>
      </c>
      <c r="AP341" s="96">
        <f t="shared" si="162"/>
        <v>113.06537330619364</v>
      </c>
      <c r="AQ341" s="86">
        <f t="shared" si="163"/>
        <v>64.806471512483995</v>
      </c>
    </row>
    <row r="342" spans="1:43">
      <c r="A342" s="129" t="str">
        <f t="shared" si="164"/>
        <v>2012_1</v>
      </c>
      <c r="B342" s="57">
        <v>2012</v>
      </c>
      <c r="C342" s="57">
        <v>1</v>
      </c>
      <c r="D342" s="81" t="str">
        <f t="shared" si="165"/>
        <v>LMA_Personal</v>
      </c>
      <c r="E342" s="68" t="s">
        <v>20</v>
      </c>
      <c r="F342" s="69" t="s">
        <v>13</v>
      </c>
      <c r="G342" s="84">
        <f t="shared" si="166"/>
        <v>116148</v>
      </c>
      <c r="H342" s="70">
        <v>29037</v>
      </c>
      <c r="I342" s="65">
        <v>802</v>
      </c>
      <c r="J342" s="66">
        <v>2631</v>
      </c>
      <c r="K342" s="66">
        <v>3101</v>
      </c>
      <c r="L342" s="66">
        <v>4382</v>
      </c>
      <c r="M342" s="67">
        <v>775</v>
      </c>
      <c r="N342" s="65">
        <v>11733367</v>
      </c>
      <c r="O342" s="66">
        <v>6030840</v>
      </c>
      <c r="P342" s="66">
        <v>2735019</v>
      </c>
      <c r="Q342" s="66">
        <v>12999950</v>
      </c>
      <c r="R342" s="67">
        <v>3713969</v>
      </c>
      <c r="S342" s="95">
        <f t="shared" si="140"/>
        <v>14630.133416458853</v>
      </c>
      <c r="T342" s="96">
        <f t="shared" si="141"/>
        <v>2292.2234891676167</v>
      </c>
      <c r="U342" s="96">
        <f t="shared" si="142"/>
        <v>881.97968397291197</v>
      </c>
      <c r="V342" s="96">
        <f t="shared" si="143"/>
        <v>2966.6704701049748</v>
      </c>
      <c r="W342" s="86">
        <f t="shared" si="144"/>
        <v>4792.2180645161288</v>
      </c>
      <c r="X342" s="99">
        <f t="shared" si="145"/>
        <v>6.904983297172573E-3</v>
      </c>
      <c r="Y342" s="100">
        <f t="shared" si="146"/>
        <v>2.265213348486414E-2</v>
      </c>
      <c r="Z342" s="100">
        <f t="shared" si="147"/>
        <v>2.6698694768743328E-2</v>
      </c>
      <c r="AA342" s="100">
        <f t="shared" si="148"/>
        <v>3.7727726693528946E-2</v>
      </c>
      <c r="AB342" s="101">
        <f t="shared" si="149"/>
        <v>6.6725212659710029E-3</v>
      </c>
      <c r="AC342" s="99">
        <f t="shared" si="150"/>
        <v>7.4711271167023832E-3</v>
      </c>
      <c r="AD342" s="100">
        <f t="shared" si="151"/>
        <v>2.3669386987247985E-2</v>
      </c>
      <c r="AE342" s="100">
        <f t="shared" si="152"/>
        <v>2.7800788979648425E-2</v>
      </c>
      <c r="AF342" s="100">
        <f t="shared" si="153"/>
        <v>3.9030381534901543E-2</v>
      </c>
      <c r="AG342" s="101">
        <f t="shared" si="154"/>
        <v>7.2291187786200145E-3</v>
      </c>
      <c r="AH342" s="95">
        <f t="shared" si="155"/>
        <v>101.02082687605468</v>
      </c>
      <c r="AI342" s="96">
        <f t="shared" si="156"/>
        <v>51.923752453765886</v>
      </c>
      <c r="AJ342" s="96">
        <f t="shared" si="157"/>
        <v>23.547706374625477</v>
      </c>
      <c r="AK342" s="96">
        <f t="shared" si="158"/>
        <v>111.92573268588353</v>
      </c>
      <c r="AL342" s="86">
        <f t="shared" si="159"/>
        <v>31.97617694665427</v>
      </c>
      <c r="AM342" s="95">
        <f t="shared" si="167"/>
        <v>101.35576516453942</v>
      </c>
      <c r="AN342" s="96">
        <f t="shared" si="160"/>
        <v>52.095907575797384</v>
      </c>
      <c r="AO342" s="96">
        <f t="shared" si="161"/>
        <v>23.625779666190741</v>
      </c>
      <c r="AP342" s="96">
        <f t="shared" si="162"/>
        <v>112.29682659297663</v>
      </c>
      <c r="AQ342" s="86">
        <f t="shared" si="163"/>
        <v>32.082195144188312</v>
      </c>
    </row>
    <row r="343" spans="1:43">
      <c r="A343" s="129" t="str">
        <f t="shared" si="164"/>
        <v>2012_1</v>
      </c>
      <c r="B343" s="57">
        <v>2012</v>
      </c>
      <c r="C343" s="57">
        <v>1</v>
      </c>
      <c r="D343" s="81" t="str">
        <f t="shared" si="165"/>
        <v>SYL_Personal</v>
      </c>
      <c r="E343" s="68" t="s">
        <v>21</v>
      </c>
      <c r="F343" s="69" t="s">
        <v>13</v>
      </c>
      <c r="G343" s="84">
        <f t="shared" si="166"/>
        <v>11444</v>
      </c>
      <c r="H343" s="70">
        <v>2861</v>
      </c>
      <c r="I343" s="65">
        <v>100</v>
      </c>
      <c r="J343" s="66">
        <v>274</v>
      </c>
      <c r="K343" s="66">
        <v>321</v>
      </c>
      <c r="L343" s="66">
        <v>374</v>
      </c>
      <c r="M343" s="67">
        <v>118</v>
      </c>
      <c r="N343" s="65">
        <v>1080037</v>
      </c>
      <c r="O343" s="66">
        <v>737626</v>
      </c>
      <c r="P343" s="66">
        <v>239147</v>
      </c>
      <c r="Q343" s="66">
        <v>1002345</v>
      </c>
      <c r="R343" s="67">
        <v>423674</v>
      </c>
      <c r="S343" s="95">
        <f t="shared" si="140"/>
        <v>10800.37</v>
      </c>
      <c r="T343" s="96">
        <f t="shared" si="141"/>
        <v>2692.0656934306571</v>
      </c>
      <c r="U343" s="96">
        <f t="shared" si="142"/>
        <v>745.00623052959497</v>
      </c>
      <c r="V343" s="96">
        <f t="shared" si="143"/>
        <v>2680.066844919786</v>
      </c>
      <c r="W343" s="86">
        <f t="shared" si="144"/>
        <v>3590.4576271186443</v>
      </c>
      <c r="X343" s="99">
        <f t="shared" si="145"/>
        <v>8.7382034253757433E-3</v>
      </c>
      <c r="Y343" s="100">
        <f t="shared" si="146"/>
        <v>2.3942677385529534E-2</v>
      </c>
      <c r="Z343" s="100">
        <f t="shared" si="147"/>
        <v>2.8049632995456136E-2</v>
      </c>
      <c r="AA343" s="100">
        <f t="shared" si="148"/>
        <v>3.2680880810905276E-2</v>
      </c>
      <c r="AB343" s="101">
        <f t="shared" si="149"/>
        <v>1.0311080041943376E-2</v>
      </c>
      <c r="AC343" s="99">
        <f t="shared" si="150"/>
        <v>1.0765289808256908E-2</v>
      </c>
      <c r="AD343" s="100">
        <f t="shared" si="151"/>
        <v>2.727226935412173E-2</v>
      </c>
      <c r="AE343" s="100">
        <f t="shared" si="152"/>
        <v>3.164590582733641E-2</v>
      </c>
      <c r="AF343" s="100">
        <f t="shared" si="153"/>
        <v>3.6553446193021887E-2</v>
      </c>
      <c r="AG343" s="101">
        <f t="shared" si="154"/>
        <v>1.2511311803272491E-2</v>
      </c>
      <c r="AH343" s="95">
        <f t="shared" si="155"/>
        <v>94.375830129325408</v>
      </c>
      <c r="AI343" s="96">
        <f t="shared" si="156"/>
        <v>64.455260398462073</v>
      </c>
      <c r="AJ343" s="96">
        <f t="shared" si="157"/>
        <v>20.897151345683326</v>
      </c>
      <c r="AK343" s="96">
        <f t="shared" si="158"/>
        <v>87.58694512408249</v>
      </c>
      <c r="AL343" s="86">
        <f t="shared" si="159"/>
        <v>37.021495980426423</v>
      </c>
      <c r="AM343" s="95">
        <f t="shared" si="167"/>
        <v>94.688736685283672</v>
      </c>
      <c r="AN343" s="96">
        <f t="shared" si="160"/>
        <v>64.66896419865158</v>
      </c>
      <c r="AO343" s="96">
        <f t="shared" si="161"/>
        <v>20.966436624000416</v>
      </c>
      <c r="AP343" s="96">
        <f t="shared" si="162"/>
        <v>87.877342880670454</v>
      </c>
      <c r="AQ343" s="86">
        <f t="shared" si="163"/>
        <v>37.144242119854113</v>
      </c>
    </row>
    <row r="344" spans="1:43">
      <c r="A344" s="129" t="str">
        <f t="shared" si="164"/>
        <v>2012_1</v>
      </c>
      <c r="B344" s="57">
        <v>2012</v>
      </c>
      <c r="C344" s="57">
        <v>1</v>
      </c>
      <c r="D344" s="81" t="str">
        <f t="shared" si="165"/>
        <v>MYL_Personal</v>
      </c>
      <c r="E344" s="68" t="s">
        <v>22</v>
      </c>
      <c r="F344" s="69" t="s">
        <v>13</v>
      </c>
      <c r="G344" s="84">
        <f t="shared" si="166"/>
        <v>11684</v>
      </c>
      <c r="H344" s="70">
        <v>2921</v>
      </c>
      <c r="I344" s="65">
        <v>92</v>
      </c>
      <c r="J344" s="66">
        <v>303</v>
      </c>
      <c r="K344" s="66">
        <v>499</v>
      </c>
      <c r="L344" s="66">
        <v>433</v>
      </c>
      <c r="M344" s="67">
        <v>107</v>
      </c>
      <c r="N344" s="65">
        <v>1292306</v>
      </c>
      <c r="O344" s="66">
        <v>883302</v>
      </c>
      <c r="P344" s="66">
        <v>320272</v>
      </c>
      <c r="Q344" s="66">
        <v>1207325</v>
      </c>
      <c r="R344" s="67">
        <v>450747</v>
      </c>
      <c r="S344" s="95">
        <f t="shared" si="140"/>
        <v>14046.804347826086</v>
      </c>
      <c r="T344" s="96">
        <f t="shared" si="141"/>
        <v>2915.1881188118814</v>
      </c>
      <c r="U344" s="96">
        <f t="shared" si="142"/>
        <v>641.82765531062125</v>
      </c>
      <c r="V344" s="96">
        <f t="shared" si="143"/>
        <v>2788.2794457274827</v>
      </c>
      <c r="W344" s="86">
        <f t="shared" si="144"/>
        <v>4212.5887850467288</v>
      </c>
      <c r="X344" s="99">
        <f t="shared" si="145"/>
        <v>7.874015748031496E-3</v>
      </c>
      <c r="Y344" s="100">
        <f t="shared" si="146"/>
        <v>2.5932899691886339E-2</v>
      </c>
      <c r="Z344" s="100">
        <f t="shared" si="147"/>
        <v>4.2707976720301265E-2</v>
      </c>
      <c r="AA344" s="100">
        <f t="shared" si="148"/>
        <v>3.7059226292365625E-2</v>
      </c>
      <c r="AB344" s="101">
        <f t="shared" si="149"/>
        <v>9.1578226634714145E-3</v>
      </c>
      <c r="AC344" s="99">
        <f t="shared" si="150"/>
        <v>9.779220686084833E-3</v>
      </c>
      <c r="AD344" s="100">
        <f t="shared" si="151"/>
        <v>2.9358842624767022E-2</v>
      </c>
      <c r="AE344" s="100">
        <f t="shared" si="152"/>
        <v>4.706647486648638E-2</v>
      </c>
      <c r="AF344" s="100">
        <f t="shared" si="153"/>
        <v>4.1131229478042555E-2</v>
      </c>
      <c r="AG344" s="101">
        <f t="shared" si="154"/>
        <v>1.1211151489239547E-2</v>
      </c>
      <c r="AH344" s="95">
        <f t="shared" si="155"/>
        <v>110.60475864429989</v>
      </c>
      <c r="AI344" s="96">
        <f t="shared" si="156"/>
        <v>75.599281068127354</v>
      </c>
      <c r="AJ344" s="96">
        <f t="shared" si="157"/>
        <v>27.411160561451556</v>
      </c>
      <c r="AK344" s="96">
        <f t="shared" si="158"/>
        <v>103.33147894556659</v>
      </c>
      <c r="AL344" s="86">
        <f t="shared" si="159"/>
        <v>38.578141047586442</v>
      </c>
      <c r="AM344" s="95">
        <f t="shared" si="167"/>
        <v>110.97147281309245</v>
      </c>
      <c r="AN344" s="96">
        <f t="shared" si="160"/>
        <v>75.849933281088383</v>
      </c>
      <c r="AO344" s="96">
        <f t="shared" si="161"/>
        <v>27.502043278290703</v>
      </c>
      <c r="AP344" s="96">
        <f t="shared" si="162"/>
        <v>103.67407828646377</v>
      </c>
      <c r="AQ344" s="86">
        <f t="shared" si="163"/>
        <v>38.706048301317942</v>
      </c>
    </row>
    <row r="345" spans="1:43">
      <c r="A345" s="129" t="str">
        <f t="shared" si="164"/>
        <v>2012_1</v>
      </c>
      <c r="B345" s="57">
        <v>2012</v>
      </c>
      <c r="C345" s="57">
        <v>1</v>
      </c>
      <c r="D345" s="81" t="str">
        <f t="shared" si="165"/>
        <v>MYH_Personal</v>
      </c>
      <c r="E345" s="68" t="s">
        <v>23</v>
      </c>
      <c r="F345" s="69" t="s">
        <v>13</v>
      </c>
      <c r="G345" s="84">
        <f t="shared" si="166"/>
        <v>32392</v>
      </c>
      <c r="H345" s="70">
        <v>8098</v>
      </c>
      <c r="I345" s="65">
        <v>236</v>
      </c>
      <c r="J345" s="66">
        <v>823</v>
      </c>
      <c r="K345" s="66">
        <v>1176</v>
      </c>
      <c r="L345" s="66">
        <v>1448</v>
      </c>
      <c r="M345" s="67">
        <v>192</v>
      </c>
      <c r="N345" s="65">
        <v>4659701</v>
      </c>
      <c r="O345" s="66">
        <v>3432767</v>
      </c>
      <c r="P345" s="66">
        <v>1328804</v>
      </c>
      <c r="Q345" s="66">
        <v>3921424</v>
      </c>
      <c r="R345" s="67">
        <v>967779</v>
      </c>
      <c r="S345" s="95">
        <f t="shared" si="140"/>
        <v>19744.495762711864</v>
      </c>
      <c r="T345" s="96">
        <f t="shared" si="141"/>
        <v>4171.0413122721748</v>
      </c>
      <c r="U345" s="96">
        <f t="shared" si="142"/>
        <v>1129.9353741496598</v>
      </c>
      <c r="V345" s="96">
        <f t="shared" si="143"/>
        <v>2708.1657458563536</v>
      </c>
      <c r="W345" s="86">
        <f t="shared" si="144"/>
        <v>5040.515625</v>
      </c>
      <c r="X345" s="99">
        <f t="shared" si="145"/>
        <v>7.2857495677945174E-3</v>
      </c>
      <c r="Y345" s="100">
        <f t="shared" si="146"/>
        <v>2.5407508026673253E-2</v>
      </c>
      <c r="Z345" s="100">
        <f t="shared" si="147"/>
        <v>3.6305260558162508E-2</v>
      </c>
      <c r="AA345" s="100">
        <f t="shared" si="148"/>
        <v>4.4702395653247719E-2</v>
      </c>
      <c r="AB345" s="101">
        <f t="shared" si="149"/>
        <v>5.9273894788836748E-3</v>
      </c>
      <c r="AC345" s="99">
        <f t="shared" si="150"/>
        <v>8.3867469512578473E-3</v>
      </c>
      <c r="AD345" s="100">
        <f t="shared" si="151"/>
        <v>2.7444688972843866E-2</v>
      </c>
      <c r="AE345" s="100">
        <f t="shared" si="152"/>
        <v>3.8726800084124317E-2</v>
      </c>
      <c r="AF345" s="100">
        <f t="shared" si="153"/>
        <v>4.7377691297859389E-2</v>
      </c>
      <c r="AG345" s="101">
        <f t="shared" si="154"/>
        <v>6.9211410438279842E-3</v>
      </c>
      <c r="AH345" s="95">
        <f t="shared" si="155"/>
        <v>143.85345146949865</v>
      </c>
      <c r="AI345" s="96">
        <f t="shared" si="156"/>
        <v>105.97576562114102</v>
      </c>
      <c r="AJ345" s="96">
        <f t="shared" si="157"/>
        <v>41.022598172388243</v>
      </c>
      <c r="AK345" s="96">
        <f t="shared" si="158"/>
        <v>121.06149666584342</v>
      </c>
      <c r="AL345" s="86">
        <f t="shared" si="159"/>
        <v>29.87709928377377</v>
      </c>
      <c r="AM345" s="95">
        <f t="shared" si="167"/>
        <v>144.33040290929367</v>
      </c>
      <c r="AN345" s="96">
        <f t="shared" si="160"/>
        <v>106.32713219232892</v>
      </c>
      <c r="AO345" s="96">
        <f t="shared" si="161"/>
        <v>41.158610114142739</v>
      </c>
      <c r="AP345" s="96">
        <f t="shared" si="162"/>
        <v>121.46288053636358</v>
      </c>
      <c r="AQ345" s="86">
        <f t="shared" si="163"/>
        <v>29.976157911667141</v>
      </c>
    </row>
    <row r="346" spans="1:43">
      <c r="A346" s="129" t="str">
        <f t="shared" si="164"/>
        <v>2012_1</v>
      </c>
      <c r="B346" s="57">
        <v>2012</v>
      </c>
      <c r="C346" s="57">
        <v>1</v>
      </c>
      <c r="D346" s="81" t="str">
        <f t="shared" si="165"/>
        <v>LML_Personal</v>
      </c>
      <c r="E346" s="68" t="s">
        <v>24</v>
      </c>
      <c r="F346" s="69" t="s">
        <v>13</v>
      </c>
      <c r="G346" s="84">
        <f t="shared" si="166"/>
        <v>89708</v>
      </c>
      <c r="H346" s="70">
        <v>22427</v>
      </c>
      <c r="I346" s="65">
        <v>161</v>
      </c>
      <c r="J346" s="66">
        <v>2059</v>
      </c>
      <c r="K346" s="66">
        <v>3970</v>
      </c>
      <c r="L346" s="66">
        <v>3519</v>
      </c>
      <c r="M346" s="67">
        <v>659</v>
      </c>
      <c r="N346" s="65">
        <v>2342610</v>
      </c>
      <c r="O346" s="66">
        <v>3631179</v>
      </c>
      <c r="P346" s="66">
        <v>3342408</v>
      </c>
      <c r="Q346" s="66">
        <v>6825010</v>
      </c>
      <c r="R346" s="67">
        <v>2828117</v>
      </c>
      <c r="S346" s="95">
        <f t="shared" si="140"/>
        <v>14550.372670807454</v>
      </c>
      <c r="T346" s="96">
        <f t="shared" si="141"/>
        <v>1763.5643516270034</v>
      </c>
      <c r="U346" s="96">
        <f t="shared" si="142"/>
        <v>841.91637279596978</v>
      </c>
      <c r="V346" s="96">
        <f t="shared" si="143"/>
        <v>1939.4742824666098</v>
      </c>
      <c r="W346" s="86">
        <f t="shared" si="144"/>
        <v>4291.5280728376329</v>
      </c>
      <c r="X346" s="99">
        <f t="shared" si="145"/>
        <v>1.7947117313951934E-3</v>
      </c>
      <c r="Y346" s="100">
        <f t="shared" si="146"/>
        <v>2.2952245061755919E-2</v>
      </c>
      <c r="Z346" s="100">
        <f t="shared" si="147"/>
        <v>4.4254693003968427E-2</v>
      </c>
      <c r="AA346" s="100">
        <f t="shared" si="148"/>
        <v>3.9227270700494941E-2</v>
      </c>
      <c r="AB346" s="101">
        <f t="shared" si="149"/>
        <v>7.3460560931020644E-3</v>
      </c>
      <c r="AC346" s="99">
        <f t="shared" si="150"/>
        <v>2.1239782848835476E-3</v>
      </c>
      <c r="AD346" s="100">
        <f t="shared" si="151"/>
        <v>2.4117204530156481E-2</v>
      </c>
      <c r="AE346" s="100">
        <f t="shared" si="152"/>
        <v>4.5854586552401967E-2</v>
      </c>
      <c r="AF346" s="100">
        <f t="shared" si="153"/>
        <v>4.0737506336522039E-2</v>
      </c>
      <c r="AG346" s="101">
        <f t="shared" si="154"/>
        <v>8.0103593629653816E-3</v>
      </c>
      <c r="AH346" s="95">
        <f t="shared" si="155"/>
        <v>26.113724528470147</v>
      </c>
      <c r="AI346" s="96">
        <f t="shared" si="156"/>
        <v>40.477761180719668</v>
      </c>
      <c r="AJ346" s="96">
        <f t="shared" si="157"/>
        <v>37.258750613100283</v>
      </c>
      <c r="AK346" s="96">
        <f t="shared" si="158"/>
        <v>76.080282694965888</v>
      </c>
      <c r="AL346" s="86">
        <f t="shared" si="159"/>
        <v>31.525805948187454</v>
      </c>
      <c r="AM346" s="95">
        <f t="shared" si="167"/>
        <v>26.200305548147</v>
      </c>
      <c r="AN346" s="96">
        <f t="shared" si="160"/>
        <v>40.611966695273594</v>
      </c>
      <c r="AO346" s="96">
        <f t="shared" si="161"/>
        <v>37.382283379039158</v>
      </c>
      <c r="AP346" s="96">
        <f t="shared" si="162"/>
        <v>76.332529686613981</v>
      </c>
      <c r="AQ346" s="86">
        <f t="shared" si="163"/>
        <v>31.630330924015887</v>
      </c>
    </row>
    <row r="347" spans="1:43">
      <c r="A347" s="129" t="str">
        <f t="shared" si="164"/>
        <v>2012_1</v>
      </c>
      <c r="B347" s="57">
        <v>2012</v>
      </c>
      <c r="C347" s="57">
        <v>1</v>
      </c>
      <c r="D347" s="81" t="str">
        <f t="shared" si="165"/>
        <v>MSA_Personal</v>
      </c>
      <c r="E347" s="68" t="s">
        <v>25</v>
      </c>
      <c r="F347" s="69" t="s">
        <v>13</v>
      </c>
      <c r="G347" s="84">
        <f t="shared" si="166"/>
        <v>93624</v>
      </c>
      <c r="H347" s="70">
        <v>23406</v>
      </c>
      <c r="I347" s="65">
        <v>330</v>
      </c>
      <c r="J347" s="66">
        <v>2479</v>
      </c>
      <c r="K347" s="66">
        <v>2935</v>
      </c>
      <c r="L347" s="66">
        <v>4859</v>
      </c>
      <c r="M347" s="67">
        <v>983</v>
      </c>
      <c r="N347" s="65">
        <v>5954958</v>
      </c>
      <c r="O347" s="66">
        <v>7297491</v>
      </c>
      <c r="P347" s="66">
        <v>3466441</v>
      </c>
      <c r="Q347" s="66">
        <v>14692813</v>
      </c>
      <c r="R347" s="67">
        <v>3476682</v>
      </c>
      <c r="S347" s="95">
        <f t="shared" si="140"/>
        <v>18045.327272727274</v>
      </c>
      <c r="T347" s="96">
        <f t="shared" si="141"/>
        <v>2943.7236789027834</v>
      </c>
      <c r="U347" s="96">
        <f t="shared" si="142"/>
        <v>1181.0701873935263</v>
      </c>
      <c r="V347" s="96">
        <f t="shared" si="143"/>
        <v>3023.8347396583658</v>
      </c>
      <c r="W347" s="86">
        <f t="shared" si="144"/>
        <v>3536.8077314343846</v>
      </c>
      <c r="X347" s="99">
        <f t="shared" si="145"/>
        <v>3.5247372468597796E-3</v>
      </c>
      <c r="Y347" s="100">
        <f t="shared" si="146"/>
        <v>2.6478253439289071E-2</v>
      </c>
      <c r="Z347" s="100">
        <f t="shared" si="147"/>
        <v>3.1348799453131675E-2</v>
      </c>
      <c r="AA347" s="100">
        <f t="shared" si="148"/>
        <v>5.1899085704520211E-2</v>
      </c>
      <c r="AB347" s="101">
        <f t="shared" si="149"/>
        <v>1.0499444586858071E-2</v>
      </c>
      <c r="AC347" s="99">
        <f t="shared" si="150"/>
        <v>3.9760306237199405E-3</v>
      </c>
      <c r="AD347" s="100">
        <f t="shared" si="151"/>
        <v>2.7700840572917888E-2</v>
      </c>
      <c r="AE347" s="100">
        <f t="shared" si="152"/>
        <v>3.2675755360921634E-2</v>
      </c>
      <c r="AF347" s="100">
        <f t="shared" si="153"/>
        <v>5.3588240541783551E-2</v>
      </c>
      <c r="AG347" s="101">
        <f t="shared" si="154"/>
        <v>1.1275608611217397E-2</v>
      </c>
      <c r="AH347" s="95">
        <f t="shared" si="155"/>
        <v>63.605037169956418</v>
      </c>
      <c r="AI347" s="96">
        <f t="shared" si="156"/>
        <v>77.944661625224299</v>
      </c>
      <c r="AJ347" s="96">
        <f t="shared" si="157"/>
        <v>37.025132444672309</v>
      </c>
      <c r="AK347" s="96">
        <f t="shared" si="158"/>
        <v>156.93425830983509</v>
      </c>
      <c r="AL347" s="86">
        <f t="shared" si="159"/>
        <v>37.134516790566522</v>
      </c>
      <c r="AM347" s="95">
        <f t="shared" si="167"/>
        <v>63.815922023580235</v>
      </c>
      <c r="AN347" s="96">
        <f t="shared" si="160"/>
        <v>78.203090034183035</v>
      </c>
      <c r="AO347" s="96">
        <f t="shared" si="161"/>
        <v>37.147890640931728</v>
      </c>
      <c r="AP347" s="96">
        <f t="shared" si="162"/>
        <v>157.45457964859634</v>
      </c>
      <c r="AQ347" s="86">
        <f t="shared" si="163"/>
        <v>37.257637654671115</v>
      </c>
    </row>
    <row r="348" spans="1:43">
      <c r="A348" s="129" t="str">
        <f t="shared" si="164"/>
        <v>2012_1</v>
      </c>
      <c r="B348" s="57">
        <v>2012</v>
      </c>
      <c r="C348" s="57">
        <v>1</v>
      </c>
      <c r="D348" s="81" t="str">
        <f t="shared" si="165"/>
        <v>LYA_Personal</v>
      </c>
      <c r="E348" s="68" t="s">
        <v>26</v>
      </c>
      <c r="F348" s="69" t="s">
        <v>13</v>
      </c>
      <c r="G348" s="84">
        <f t="shared" si="166"/>
        <v>23620</v>
      </c>
      <c r="H348" s="70">
        <v>5905</v>
      </c>
      <c r="I348" s="65">
        <v>159</v>
      </c>
      <c r="J348" s="66">
        <v>640</v>
      </c>
      <c r="K348" s="66">
        <v>781</v>
      </c>
      <c r="L348" s="66">
        <v>912</v>
      </c>
      <c r="M348" s="67">
        <v>294</v>
      </c>
      <c r="N348" s="65">
        <v>3009662</v>
      </c>
      <c r="O348" s="66">
        <v>1760650</v>
      </c>
      <c r="P348" s="66">
        <v>591751</v>
      </c>
      <c r="Q348" s="66">
        <v>2423293</v>
      </c>
      <c r="R348" s="67">
        <v>2172704</v>
      </c>
      <c r="S348" s="95">
        <f t="shared" si="140"/>
        <v>18928.691823899371</v>
      </c>
      <c r="T348" s="96">
        <f t="shared" si="141"/>
        <v>2751.015625</v>
      </c>
      <c r="U348" s="96">
        <f t="shared" si="142"/>
        <v>757.6837387964149</v>
      </c>
      <c r="V348" s="96">
        <f t="shared" si="143"/>
        <v>2657.1195175438597</v>
      </c>
      <c r="W348" s="86">
        <f t="shared" si="144"/>
        <v>7390.149659863946</v>
      </c>
      <c r="X348" s="99">
        <f t="shared" si="145"/>
        <v>6.7315834038950044E-3</v>
      </c>
      <c r="Y348" s="100">
        <f t="shared" si="146"/>
        <v>2.7095681625740897E-2</v>
      </c>
      <c r="Z348" s="100">
        <f t="shared" si="147"/>
        <v>3.3065198983911942E-2</v>
      </c>
      <c r="AA348" s="100">
        <f t="shared" si="148"/>
        <v>3.8611346316680777E-2</v>
      </c>
      <c r="AB348" s="101">
        <f t="shared" si="149"/>
        <v>1.2447078746824726E-2</v>
      </c>
      <c r="AC348" s="99">
        <f t="shared" si="150"/>
        <v>7.9712585750642898E-3</v>
      </c>
      <c r="AD348" s="100">
        <f t="shared" si="151"/>
        <v>2.9557188654797607E-2</v>
      </c>
      <c r="AE348" s="100">
        <f t="shared" si="152"/>
        <v>3.5776015608106296E-2</v>
      </c>
      <c r="AF348" s="100">
        <f t="shared" si="153"/>
        <v>4.1532288381293032E-2</v>
      </c>
      <c r="AG348" s="101">
        <f t="shared" si="154"/>
        <v>1.412793232095802E-2</v>
      </c>
      <c r="AH348" s="95">
        <f t="shared" si="155"/>
        <v>127.42006773920406</v>
      </c>
      <c r="AI348" s="96">
        <f t="shared" si="156"/>
        <v>74.540643522438614</v>
      </c>
      <c r="AJ348" s="96">
        <f t="shared" si="157"/>
        <v>25.052963590177814</v>
      </c>
      <c r="AK348" s="96">
        <f t="shared" si="158"/>
        <v>102.59496189669771</v>
      </c>
      <c r="AL348" s="86">
        <f t="shared" si="159"/>
        <v>91.985774767146481</v>
      </c>
      <c r="AM348" s="95">
        <f t="shared" si="167"/>
        <v>127.84253368733515</v>
      </c>
      <c r="AN348" s="96">
        <f t="shared" si="160"/>
        <v>74.787785783455632</v>
      </c>
      <c r="AO348" s="96">
        <f t="shared" si="161"/>
        <v>25.136027617723936</v>
      </c>
      <c r="AP348" s="96">
        <f t="shared" si="162"/>
        <v>102.93511928807402</v>
      </c>
      <c r="AQ348" s="86">
        <f t="shared" si="163"/>
        <v>92.290757006138165</v>
      </c>
    </row>
    <row r="349" spans="1:43">
      <c r="A349" s="129" t="str">
        <f t="shared" si="164"/>
        <v>2012_1</v>
      </c>
      <c r="B349" s="57">
        <v>2012</v>
      </c>
      <c r="C349" s="57">
        <v>1</v>
      </c>
      <c r="D349" s="81" t="str">
        <f t="shared" si="165"/>
        <v>MMA_Personal</v>
      </c>
      <c r="E349" s="68" t="s">
        <v>27</v>
      </c>
      <c r="F349" s="69" t="s">
        <v>13</v>
      </c>
      <c r="G349" s="84">
        <f t="shared" si="166"/>
        <v>158852</v>
      </c>
      <c r="H349" s="70">
        <v>39713</v>
      </c>
      <c r="I349" s="65">
        <v>1037</v>
      </c>
      <c r="J349" s="66">
        <v>4170</v>
      </c>
      <c r="K349" s="66">
        <v>6219</v>
      </c>
      <c r="L349" s="66">
        <v>7029</v>
      </c>
      <c r="M349" s="67">
        <v>1525</v>
      </c>
      <c r="N349" s="65">
        <v>13212398</v>
      </c>
      <c r="O349" s="66">
        <v>12525546</v>
      </c>
      <c r="P349" s="66">
        <v>6289480</v>
      </c>
      <c r="Q349" s="66">
        <v>22961394</v>
      </c>
      <c r="R349" s="67">
        <v>13744746</v>
      </c>
      <c r="S349" s="95">
        <f t="shared" si="140"/>
        <v>12740.981677917069</v>
      </c>
      <c r="T349" s="96">
        <f t="shared" si="141"/>
        <v>3003.7280575539567</v>
      </c>
      <c r="U349" s="96">
        <f t="shared" si="142"/>
        <v>1011.3330117382216</v>
      </c>
      <c r="V349" s="96">
        <f t="shared" si="143"/>
        <v>3266.6658130601791</v>
      </c>
      <c r="W349" s="86">
        <f t="shared" si="144"/>
        <v>9012.9481967213123</v>
      </c>
      <c r="X349" s="99">
        <f t="shared" si="145"/>
        <v>6.528089038853776E-3</v>
      </c>
      <c r="Y349" s="100">
        <f t="shared" si="146"/>
        <v>2.6250849847656937E-2</v>
      </c>
      <c r="Z349" s="100">
        <f t="shared" si="147"/>
        <v>3.9149648729635132E-2</v>
      </c>
      <c r="AA349" s="100">
        <f t="shared" si="148"/>
        <v>4.4248734671266339E-2</v>
      </c>
      <c r="AB349" s="101">
        <f t="shared" si="149"/>
        <v>9.6001309394908464E-3</v>
      </c>
      <c r="AC349" s="99">
        <f t="shared" si="150"/>
        <v>6.9988824849193856E-3</v>
      </c>
      <c r="AD349" s="100">
        <f t="shared" si="151"/>
        <v>2.7185512323345436E-2</v>
      </c>
      <c r="AE349" s="100">
        <f t="shared" si="152"/>
        <v>4.0283487724046697E-2</v>
      </c>
      <c r="AF349" s="100">
        <f t="shared" si="153"/>
        <v>4.5450950512958312E-2</v>
      </c>
      <c r="AG349" s="101">
        <f t="shared" si="154"/>
        <v>1.0170168460685729E-2</v>
      </c>
      <c r="AH349" s="95">
        <f t="shared" si="155"/>
        <v>83.174262835847202</v>
      </c>
      <c r="AI349" s="96">
        <f t="shared" si="156"/>
        <v>78.850414222043156</v>
      </c>
      <c r="AJ349" s="96">
        <f t="shared" si="157"/>
        <v>39.593332158235341</v>
      </c>
      <c r="AK349" s="96">
        <f t="shared" si="158"/>
        <v>144.54582882179639</v>
      </c>
      <c r="AL349" s="86">
        <f t="shared" si="159"/>
        <v>86.525482839372501</v>
      </c>
      <c r="AM349" s="95">
        <f t="shared" si="167"/>
        <v>83.450030181073927</v>
      </c>
      <c r="AN349" s="96">
        <f t="shared" si="160"/>
        <v>79.111845687242379</v>
      </c>
      <c r="AO349" s="96">
        <f t="shared" si="161"/>
        <v>39.724605315648297</v>
      </c>
      <c r="AP349" s="96">
        <f t="shared" si="162"/>
        <v>145.02507586431545</v>
      </c>
      <c r="AQ349" s="86">
        <f t="shared" si="163"/>
        <v>86.812361278489732</v>
      </c>
    </row>
    <row r="350" spans="1:43">
      <c r="A350" s="129" t="str">
        <f t="shared" si="164"/>
        <v>2012_1</v>
      </c>
      <c r="B350" s="57">
        <v>2012</v>
      </c>
      <c r="C350" s="57">
        <v>1</v>
      </c>
      <c r="D350" s="81" t="str">
        <f t="shared" si="165"/>
        <v>LYH_Personal</v>
      </c>
      <c r="E350" s="68" t="s">
        <v>28</v>
      </c>
      <c r="F350" s="69" t="s">
        <v>13</v>
      </c>
      <c r="G350" s="84">
        <f t="shared" si="166"/>
        <v>17012</v>
      </c>
      <c r="H350" s="70">
        <v>4253</v>
      </c>
      <c r="I350" s="65">
        <v>133</v>
      </c>
      <c r="J350" s="66">
        <v>493</v>
      </c>
      <c r="K350" s="66">
        <v>519</v>
      </c>
      <c r="L350" s="66">
        <v>851</v>
      </c>
      <c r="M350" s="67">
        <v>197</v>
      </c>
      <c r="N350" s="65">
        <v>2113938</v>
      </c>
      <c r="O350" s="66">
        <v>1438493</v>
      </c>
      <c r="P350" s="66">
        <v>614160</v>
      </c>
      <c r="Q350" s="66">
        <v>2250245</v>
      </c>
      <c r="R350" s="67">
        <v>1258916</v>
      </c>
      <c r="S350" s="95">
        <f t="shared" si="140"/>
        <v>15894.270676691729</v>
      </c>
      <c r="T350" s="96">
        <f t="shared" si="141"/>
        <v>2917.83569979716</v>
      </c>
      <c r="U350" s="96">
        <f t="shared" si="142"/>
        <v>1183.3526011560693</v>
      </c>
      <c r="V350" s="96">
        <f t="shared" si="143"/>
        <v>2644.2361927144534</v>
      </c>
      <c r="W350" s="86">
        <f t="shared" si="144"/>
        <v>6390.4365482233507</v>
      </c>
      <c r="X350" s="99">
        <f t="shared" si="145"/>
        <v>7.8180108158946628E-3</v>
      </c>
      <c r="Y350" s="100">
        <f t="shared" si="146"/>
        <v>2.8979543851399014E-2</v>
      </c>
      <c r="Z350" s="100">
        <f t="shared" si="147"/>
        <v>3.0507876792852103E-2</v>
      </c>
      <c r="AA350" s="100">
        <f t="shared" si="148"/>
        <v>5.0023512814483896E-2</v>
      </c>
      <c r="AB350" s="101">
        <f t="shared" si="149"/>
        <v>1.1580061133317658E-2</v>
      </c>
      <c r="AC350" s="99">
        <f t="shared" si="150"/>
        <v>9.3913488338750063E-3</v>
      </c>
      <c r="AD350" s="100">
        <f t="shared" si="151"/>
        <v>3.1976208856363403E-2</v>
      </c>
      <c r="AE350" s="100">
        <f t="shared" si="152"/>
        <v>3.3580125487526813E-2</v>
      </c>
      <c r="AF350" s="100">
        <f t="shared" si="153"/>
        <v>5.3917744222350267E-2</v>
      </c>
      <c r="AG350" s="101">
        <f t="shared" si="154"/>
        <v>1.3491253529482492E-2</v>
      </c>
      <c r="AH350" s="95">
        <f t="shared" si="155"/>
        <v>124.26158006113332</v>
      </c>
      <c r="AI350" s="96">
        <f t="shared" si="156"/>
        <v>84.55754761344933</v>
      </c>
      <c r="AJ350" s="96">
        <f t="shared" si="157"/>
        <v>36.101575358570422</v>
      </c>
      <c r="AK350" s="96">
        <f t="shared" si="158"/>
        <v>132.27398307077357</v>
      </c>
      <c r="AL350" s="86">
        <f t="shared" si="159"/>
        <v>74.001645897013873</v>
      </c>
      <c r="AM350" s="95">
        <f t="shared" si="167"/>
        <v>124.67357392652852</v>
      </c>
      <c r="AN350" s="96">
        <f t="shared" si="160"/>
        <v>84.837901290526872</v>
      </c>
      <c r="AO350" s="96">
        <f t="shared" si="161"/>
        <v>36.221271467146508</v>
      </c>
      <c r="AP350" s="96">
        <f t="shared" si="162"/>
        <v>132.71254235474322</v>
      </c>
      <c r="AQ350" s="86">
        <f t="shared" si="163"/>
        <v>74.247001091465108</v>
      </c>
    </row>
    <row r="351" spans="1:43">
      <c r="A351" s="129" t="str">
        <f t="shared" si="164"/>
        <v>2012_1</v>
      </c>
      <c r="B351" s="57">
        <v>2012</v>
      </c>
      <c r="C351" s="57">
        <v>1</v>
      </c>
      <c r="D351" s="81" t="str">
        <f t="shared" si="165"/>
        <v>SSA_Personal</v>
      </c>
      <c r="E351" s="68" t="s">
        <v>29</v>
      </c>
      <c r="F351" s="69" t="s">
        <v>13</v>
      </c>
      <c r="G351" s="84">
        <f t="shared" si="166"/>
        <v>32732</v>
      </c>
      <c r="H351" s="70">
        <v>8183</v>
      </c>
      <c r="I351" s="65">
        <v>241</v>
      </c>
      <c r="J351" s="66">
        <v>894</v>
      </c>
      <c r="K351" s="66">
        <v>1672</v>
      </c>
      <c r="L351" s="66">
        <v>1731</v>
      </c>
      <c r="M351" s="67">
        <v>724</v>
      </c>
      <c r="N351" s="65">
        <v>4952237</v>
      </c>
      <c r="O351" s="66">
        <v>1589160</v>
      </c>
      <c r="P351" s="66">
        <v>1329317</v>
      </c>
      <c r="Q351" s="66">
        <v>5860844</v>
      </c>
      <c r="R351" s="67">
        <v>3955581</v>
      </c>
      <c r="S351" s="95">
        <f t="shared" si="140"/>
        <v>20548.701244813277</v>
      </c>
      <c r="T351" s="96">
        <f t="shared" si="141"/>
        <v>1777.5838926174497</v>
      </c>
      <c r="U351" s="96">
        <f t="shared" si="142"/>
        <v>795.04605263157896</v>
      </c>
      <c r="V351" s="96">
        <f t="shared" si="143"/>
        <v>3385.8139803581744</v>
      </c>
      <c r="W351" s="86">
        <f t="shared" si="144"/>
        <v>5463.5096685082872</v>
      </c>
      <c r="X351" s="99">
        <f t="shared" si="145"/>
        <v>7.3628253696688259E-3</v>
      </c>
      <c r="Y351" s="100">
        <f t="shared" si="146"/>
        <v>2.7312721495783943E-2</v>
      </c>
      <c r="Z351" s="100">
        <f t="shared" si="147"/>
        <v>5.1081510448490776E-2</v>
      </c>
      <c r="AA351" s="100">
        <f t="shared" si="148"/>
        <v>5.2884027862642062E-2</v>
      </c>
      <c r="AB351" s="101">
        <f t="shared" si="149"/>
        <v>2.2119027251619211E-2</v>
      </c>
      <c r="AC351" s="99">
        <f t="shared" si="150"/>
        <v>8.4638249860132624E-3</v>
      </c>
      <c r="AD351" s="100">
        <f t="shared" si="151"/>
        <v>2.941184869440883E-2</v>
      </c>
      <c r="AE351" s="100">
        <f t="shared" si="152"/>
        <v>5.3916921119712018E-2</v>
      </c>
      <c r="AF351" s="100">
        <f t="shared" si="153"/>
        <v>5.5766290106615303E-2</v>
      </c>
      <c r="AG351" s="101">
        <f t="shared" si="154"/>
        <v>2.4013095656153782E-2</v>
      </c>
      <c r="AH351" s="95">
        <f t="shared" si="155"/>
        <v>151.29649883905657</v>
      </c>
      <c r="AI351" s="96">
        <f t="shared" si="156"/>
        <v>48.550653794451911</v>
      </c>
      <c r="AJ351" s="96">
        <f t="shared" si="157"/>
        <v>40.612153244531342</v>
      </c>
      <c r="AK351" s="96">
        <f t="shared" si="158"/>
        <v>179.05548087498474</v>
      </c>
      <c r="AL351" s="86">
        <f t="shared" si="159"/>
        <v>120.84751924721985</v>
      </c>
      <c r="AM351" s="95">
        <f t="shared" si="167"/>
        <v>151.79812797773965</v>
      </c>
      <c r="AN351" s="96">
        <f t="shared" si="160"/>
        <v>48.71162528310029</v>
      </c>
      <c r="AO351" s="96">
        <f t="shared" si="161"/>
        <v>40.746804340944287</v>
      </c>
      <c r="AP351" s="96">
        <f t="shared" si="162"/>
        <v>179.64914594547224</v>
      </c>
      <c r="AQ351" s="86">
        <f t="shared" si="163"/>
        <v>121.24819366769309</v>
      </c>
    </row>
    <row r="352" spans="1:43">
      <c r="A352" s="129" t="str">
        <f t="shared" si="164"/>
        <v>2012_1</v>
      </c>
      <c r="B352" s="57">
        <v>2012</v>
      </c>
      <c r="C352" s="57">
        <v>1</v>
      </c>
      <c r="D352" s="81" t="str">
        <f t="shared" si="165"/>
        <v>MML_Personal</v>
      </c>
      <c r="E352" s="68" t="s">
        <v>30</v>
      </c>
      <c r="F352" s="69" t="s">
        <v>13</v>
      </c>
      <c r="G352" s="84">
        <f t="shared" si="166"/>
        <v>106996</v>
      </c>
      <c r="H352" s="70">
        <v>26749</v>
      </c>
      <c r="I352" s="65">
        <v>602</v>
      </c>
      <c r="J352" s="66">
        <v>3057</v>
      </c>
      <c r="K352" s="66">
        <v>6067</v>
      </c>
      <c r="L352" s="66">
        <v>4446</v>
      </c>
      <c r="M352" s="67">
        <v>995</v>
      </c>
      <c r="N352" s="65">
        <v>8880119</v>
      </c>
      <c r="O352" s="66">
        <v>8625828</v>
      </c>
      <c r="P352" s="66">
        <v>3167516</v>
      </c>
      <c r="Q352" s="66">
        <v>13508526</v>
      </c>
      <c r="R352" s="67">
        <v>1895704</v>
      </c>
      <c r="S352" s="95">
        <f t="shared" si="140"/>
        <v>14751.028239202658</v>
      </c>
      <c r="T352" s="96">
        <f t="shared" si="141"/>
        <v>2821.664376840039</v>
      </c>
      <c r="U352" s="96">
        <f t="shared" si="142"/>
        <v>522.08933575078288</v>
      </c>
      <c r="V352" s="96">
        <f t="shared" si="143"/>
        <v>3038.3549257759782</v>
      </c>
      <c r="W352" s="86">
        <f t="shared" si="144"/>
        <v>1905.2301507537688</v>
      </c>
      <c r="X352" s="99">
        <f t="shared" si="145"/>
        <v>5.6263785562077088E-3</v>
      </c>
      <c r="Y352" s="100">
        <f t="shared" si="146"/>
        <v>2.8571161538749112E-2</v>
      </c>
      <c r="Z352" s="100">
        <f t="shared" si="147"/>
        <v>5.6703054319787657E-2</v>
      </c>
      <c r="AA352" s="100">
        <f t="shared" si="148"/>
        <v>4.1552955250663576E-2</v>
      </c>
      <c r="AB352" s="101">
        <f t="shared" si="149"/>
        <v>9.2994130621705477E-3</v>
      </c>
      <c r="AC352" s="99">
        <f t="shared" si="150"/>
        <v>6.1591751283325393E-3</v>
      </c>
      <c r="AD352" s="100">
        <f t="shared" si="151"/>
        <v>2.9757863320289936E-2</v>
      </c>
      <c r="AE352" s="100">
        <f t="shared" si="152"/>
        <v>5.8350456326021878E-2</v>
      </c>
      <c r="AF352" s="100">
        <f t="shared" si="153"/>
        <v>4.2974488981995927E-2</v>
      </c>
      <c r="AG352" s="101">
        <f t="shared" si="154"/>
        <v>9.9831217987882675E-3</v>
      </c>
      <c r="AH352" s="95">
        <f t="shared" si="155"/>
        <v>82.994868967064193</v>
      </c>
      <c r="AI352" s="96">
        <f t="shared" si="156"/>
        <v>80.618228718830608</v>
      </c>
      <c r="AJ352" s="96">
        <f t="shared" si="157"/>
        <v>29.6040599648585</v>
      </c>
      <c r="AK352" s="96">
        <f t="shared" si="158"/>
        <v>126.25262626640249</v>
      </c>
      <c r="AL352" s="86">
        <f t="shared" si="159"/>
        <v>17.717522150360761</v>
      </c>
      <c r="AM352" s="95">
        <f t="shared" si="167"/>
        <v>83.270041525282807</v>
      </c>
      <c r="AN352" s="96">
        <f t="shared" si="160"/>
        <v>80.885521438389176</v>
      </c>
      <c r="AO352" s="96">
        <f t="shared" si="161"/>
        <v>29.702213320789699</v>
      </c>
      <c r="AP352" s="96">
        <f t="shared" si="162"/>
        <v>126.67122151914434</v>
      </c>
      <c r="AQ352" s="86">
        <f t="shared" si="163"/>
        <v>17.776265250459449</v>
      </c>
    </row>
    <row r="353" spans="1:43">
      <c r="A353" s="129" t="str">
        <f t="shared" si="164"/>
        <v>2012_1</v>
      </c>
      <c r="B353" s="57">
        <v>2012</v>
      </c>
      <c r="C353" s="57">
        <v>1</v>
      </c>
      <c r="D353" s="81" t="str">
        <f t="shared" si="165"/>
        <v>LMH_Personal</v>
      </c>
      <c r="E353" s="68" t="s">
        <v>31</v>
      </c>
      <c r="F353" s="69" t="s">
        <v>13</v>
      </c>
      <c r="G353" s="84">
        <f t="shared" si="166"/>
        <v>74416</v>
      </c>
      <c r="H353" s="70">
        <v>18604</v>
      </c>
      <c r="I353" s="65">
        <v>279</v>
      </c>
      <c r="J353" s="66">
        <v>2372</v>
      </c>
      <c r="K353" s="66">
        <v>3723</v>
      </c>
      <c r="L353" s="66">
        <v>4264</v>
      </c>
      <c r="M353" s="67">
        <v>770</v>
      </c>
      <c r="N353" s="65">
        <v>9174970</v>
      </c>
      <c r="O353" s="66">
        <v>7605645</v>
      </c>
      <c r="P353" s="66">
        <v>1423390</v>
      </c>
      <c r="Q353" s="66">
        <v>13418162</v>
      </c>
      <c r="R353" s="67">
        <v>6327342</v>
      </c>
      <c r="S353" s="95">
        <f t="shared" si="140"/>
        <v>32885.197132616486</v>
      </c>
      <c r="T353" s="96">
        <f t="shared" si="141"/>
        <v>3206.4270657672851</v>
      </c>
      <c r="U353" s="96">
        <f t="shared" si="142"/>
        <v>382.32339511146927</v>
      </c>
      <c r="V353" s="96">
        <f t="shared" si="143"/>
        <v>3146.8484990619136</v>
      </c>
      <c r="W353" s="86">
        <f t="shared" si="144"/>
        <v>8217.3272727272724</v>
      </c>
      <c r="X353" s="99">
        <f t="shared" si="145"/>
        <v>3.7491937217802624E-3</v>
      </c>
      <c r="Y353" s="100">
        <f t="shared" si="146"/>
        <v>3.1874865620296712E-2</v>
      </c>
      <c r="Z353" s="100">
        <f t="shared" si="147"/>
        <v>5.0029563534723716E-2</v>
      </c>
      <c r="AA353" s="100">
        <f t="shared" si="148"/>
        <v>5.7299505482691894E-2</v>
      </c>
      <c r="AB353" s="101">
        <f t="shared" si="149"/>
        <v>1.0347237153300366E-2</v>
      </c>
      <c r="AC353" s="99">
        <f t="shared" si="150"/>
        <v>4.2712003811456595E-3</v>
      </c>
      <c r="AD353" s="100">
        <f t="shared" si="151"/>
        <v>3.3375285082749936E-2</v>
      </c>
      <c r="AE353" s="100">
        <f t="shared" si="152"/>
        <v>5.1891612777801431E-2</v>
      </c>
      <c r="AF353" s="100">
        <f t="shared" si="153"/>
        <v>5.9284617709580552E-2</v>
      </c>
      <c r="AG353" s="101">
        <f t="shared" si="154"/>
        <v>1.1211560774729741E-2</v>
      </c>
      <c r="AH353" s="95">
        <f t="shared" si="155"/>
        <v>123.29297462911202</v>
      </c>
      <c r="AI353" s="96">
        <f t="shared" si="156"/>
        <v>102.2044318426145</v>
      </c>
      <c r="AJ353" s="96">
        <f t="shared" si="157"/>
        <v>19.127472586540527</v>
      </c>
      <c r="AK353" s="96">
        <f t="shared" si="158"/>
        <v>180.31286282519889</v>
      </c>
      <c r="AL353" s="86">
        <f t="shared" si="159"/>
        <v>85.026634057191998</v>
      </c>
      <c r="AM353" s="95">
        <f t="shared" si="167"/>
        <v>123.70175704736657</v>
      </c>
      <c r="AN353" s="96">
        <f t="shared" si="160"/>
        <v>102.54329441714995</v>
      </c>
      <c r="AO353" s="96">
        <f t="shared" si="161"/>
        <v>19.190890429467462</v>
      </c>
      <c r="AP353" s="96">
        <f t="shared" si="162"/>
        <v>180.9106967920556</v>
      </c>
      <c r="AQ353" s="86">
        <f t="shared" si="163"/>
        <v>85.308543007726286</v>
      </c>
    </row>
    <row r="354" spans="1:43">
      <c r="A354" s="129" t="str">
        <f t="shared" si="164"/>
        <v>2012_1</v>
      </c>
      <c r="B354" s="57">
        <v>2012</v>
      </c>
      <c r="C354" s="57">
        <v>1</v>
      </c>
      <c r="D354" s="81" t="str">
        <f t="shared" si="165"/>
        <v>SSL_Personal</v>
      </c>
      <c r="E354" s="68" t="s">
        <v>32</v>
      </c>
      <c r="F354" s="69" t="s">
        <v>13</v>
      </c>
      <c r="G354" s="84">
        <f t="shared" si="166"/>
        <v>58124</v>
      </c>
      <c r="H354" s="70">
        <v>14531</v>
      </c>
      <c r="I354" s="65">
        <v>480</v>
      </c>
      <c r="J354" s="66">
        <v>1469</v>
      </c>
      <c r="K354" s="66">
        <v>3152</v>
      </c>
      <c r="L354" s="66">
        <v>2145</v>
      </c>
      <c r="M354" s="67">
        <v>497</v>
      </c>
      <c r="N354" s="65">
        <v>5515933</v>
      </c>
      <c r="O354" s="66">
        <v>3943790</v>
      </c>
      <c r="P354" s="66">
        <v>2529507</v>
      </c>
      <c r="Q354" s="66">
        <v>5593831</v>
      </c>
      <c r="R354" s="67">
        <v>1135163</v>
      </c>
      <c r="S354" s="95">
        <f t="shared" si="140"/>
        <v>11491.527083333332</v>
      </c>
      <c r="T354" s="96">
        <f t="shared" si="141"/>
        <v>2684.6766507828456</v>
      </c>
      <c r="U354" s="96">
        <f t="shared" si="142"/>
        <v>802.50856598984774</v>
      </c>
      <c r="V354" s="96">
        <f t="shared" si="143"/>
        <v>2607.84662004662</v>
      </c>
      <c r="W354" s="86">
        <f t="shared" si="144"/>
        <v>2284.030181086519</v>
      </c>
      <c r="X354" s="99">
        <f t="shared" si="145"/>
        <v>8.2582065928015966E-3</v>
      </c>
      <c r="Y354" s="100">
        <f t="shared" si="146"/>
        <v>2.5273553093386553E-2</v>
      </c>
      <c r="Z354" s="100">
        <f t="shared" si="147"/>
        <v>5.4228889959397154E-2</v>
      </c>
      <c r="AA354" s="100">
        <f t="shared" si="148"/>
        <v>3.6903860711582137E-2</v>
      </c>
      <c r="AB354" s="101">
        <f t="shared" si="149"/>
        <v>8.5506847429633204E-3</v>
      </c>
      <c r="AC354" s="99">
        <f t="shared" si="150"/>
        <v>9.1328285042831785E-3</v>
      </c>
      <c r="AD354" s="100">
        <f t="shared" si="151"/>
        <v>2.6790438243429408E-2</v>
      </c>
      <c r="AE354" s="100">
        <f t="shared" si="152"/>
        <v>5.6417591548300297E-2</v>
      </c>
      <c r="AF354" s="100">
        <f t="shared" si="153"/>
        <v>3.8725862907887418E-2</v>
      </c>
      <c r="AG354" s="101">
        <f t="shared" si="154"/>
        <v>9.4405287499868696E-3</v>
      </c>
      <c r="AH354" s="95">
        <f t="shared" si="155"/>
        <v>94.899404720941433</v>
      </c>
      <c r="AI354" s="96">
        <f t="shared" si="156"/>
        <v>67.851317872135439</v>
      </c>
      <c r="AJ354" s="96">
        <f t="shared" si="157"/>
        <v>43.51914871653706</v>
      </c>
      <c r="AK354" s="96">
        <f t="shared" si="158"/>
        <v>96.239608423370726</v>
      </c>
      <c r="AL354" s="86">
        <f t="shared" si="159"/>
        <v>19.530022021884246</v>
      </c>
      <c r="AM354" s="95">
        <f t="shared" si="167"/>
        <v>95.214047207826354</v>
      </c>
      <c r="AN354" s="96">
        <f t="shared" si="160"/>
        <v>68.07628142650637</v>
      </c>
      <c r="AO354" s="96">
        <f t="shared" si="161"/>
        <v>43.663438063973445</v>
      </c>
      <c r="AP354" s="96">
        <f t="shared" si="162"/>
        <v>96.558694405208058</v>
      </c>
      <c r="AQ354" s="86">
        <f t="shared" si="163"/>
        <v>19.594774532355231</v>
      </c>
    </row>
    <row r="355" spans="1:43">
      <c r="A355" s="129" t="str">
        <f t="shared" si="164"/>
        <v>2012_1</v>
      </c>
      <c r="B355" s="57">
        <v>2012</v>
      </c>
      <c r="C355" s="57">
        <v>1</v>
      </c>
      <c r="D355" s="81" t="str">
        <f t="shared" si="165"/>
        <v>SSH_Personal</v>
      </c>
      <c r="E355" s="68" t="s">
        <v>33</v>
      </c>
      <c r="F355" s="69" t="s">
        <v>13</v>
      </c>
      <c r="G355" s="84">
        <f t="shared" si="166"/>
        <v>53396</v>
      </c>
      <c r="H355" s="70">
        <v>13349</v>
      </c>
      <c r="I355" s="65">
        <v>344</v>
      </c>
      <c r="J355" s="66">
        <v>1742</v>
      </c>
      <c r="K355" s="66">
        <v>2211</v>
      </c>
      <c r="L355" s="66">
        <v>2451</v>
      </c>
      <c r="M355" s="67">
        <v>372</v>
      </c>
      <c r="N355" s="65">
        <v>4613511</v>
      </c>
      <c r="O355" s="66">
        <v>6329010</v>
      </c>
      <c r="P355" s="66">
        <v>2074471</v>
      </c>
      <c r="Q355" s="66">
        <v>8990103</v>
      </c>
      <c r="R355" s="67">
        <v>1299858</v>
      </c>
      <c r="S355" s="95">
        <f t="shared" si="140"/>
        <v>13411.369186046511</v>
      </c>
      <c r="T355" s="96">
        <f t="shared" si="141"/>
        <v>3633.1859931113663</v>
      </c>
      <c r="U355" s="96">
        <f t="shared" si="142"/>
        <v>938.25011307100863</v>
      </c>
      <c r="V355" s="96">
        <f t="shared" si="143"/>
        <v>3667.9326805385558</v>
      </c>
      <c r="W355" s="86">
        <f t="shared" si="144"/>
        <v>3494.2419354838707</v>
      </c>
      <c r="X355" s="99">
        <f t="shared" si="145"/>
        <v>6.4424301445801186E-3</v>
      </c>
      <c r="Y355" s="100">
        <f t="shared" si="146"/>
        <v>3.2624166604240015E-2</v>
      </c>
      <c r="Z355" s="100">
        <f t="shared" si="147"/>
        <v>4.1407596074612328E-2</v>
      </c>
      <c r="AA355" s="100">
        <f t="shared" si="148"/>
        <v>4.5902314780133346E-2</v>
      </c>
      <c r="AB355" s="101">
        <f t="shared" si="149"/>
        <v>6.9668139935575701E-3</v>
      </c>
      <c r="AC355" s="99">
        <f t="shared" si="150"/>
        <v>7.2491503530145822E-3</v>
      </c>
      <c r="AD355" s="100">
        <f t="shared" si="151"/>
        <v>3.4415468926315571E-2</v>
      </c>
      <c r="AE355" s="100">
        <f t="shared" si="152"/>
        <v>4.341649718837895E-2</v>
      </c>
      <c r="AF355" s="100">
        <f t="shared" si="153"/>
        <v>4.8012474231212438E-2</v>
      </c>
      <c r="AG355" s="101">
        <f t="shared" si="154"/>
        <v>7.8055022226012453E-3</v>
      </c>
      <c r="AH355" s="95">
        <f t="shared" si="155"/>
        <v>86.401809124278969</v>
      </c>
      <c r="AI355" s="96">
        <f t="shared" si="156"/>
        <v>118.52966514345644</v>
      </c>
      <c r="AJ355" s="96">
        <f t="shared" si="157"/>
        <v>38.850681699003673</v>
      </c>
      <c r="AK355" s="96">
        <f t="shared" si="158"/>
        <v>168.36660049441906</v>
      </c>
      <c r="AL355" s="86">
        <f t="shared" si="159"/>
        <v>24.343733613004719</v>
      </c>
      <c r="AM355" s="95">
        <f t="shared" si="167"/>
        <v>86.688277518618861</v>
      </c>
      <c r="AN355" s="96">
        <f t="shared" si="160"/>
        <v>118.92265463290626</v>
      </c>
      <c r="AO355" s="96">
        <f t="shared" si="161"/>
        <v>38.97949257134681</v>
      </c>
      <c r="AP355" s="96">
        <f t="shared" si="162"/>
        <v>168.92482618660017</v>
      </c>
      <c r="AQ355" s="86">
        <f t="shared" si="163"/>
        <v>24.424446162325584</v>
      </c>
    </row>
    <row r="356" spans="1:43">
      <c r="A356" s="129" t="str">
        <f t="shared" si="164"/>
        <v>2012_1</v>
      </c>
      <c r="B356" s="57">
        <v>2012</v>
      </c>
      <c r="C356" s="57">
        <v>1</v>
      </c>
      <c r="D356" s="81" t="str">
        <f t="shared" si="165"/>
        <v>MMH_Personal</v>
      </c>
      <c r="E356" s="68" t="s">
        <v>34</v>
      </c>
      <c r="F356" s="69" t="s">
        <v>13</v>
      </c>
      <c r="G356" s="84">
        <f t="shared" si="166"/>
        <v>93004</v>
      </c>
      <c r="H356" s="70">
        <v>23251</v>
      </c>
      <c r="I356" s="65">
        <v>893</v>
      </c>
      <c r="J356" s="66">
        <v>3202</v>
      </c>
      <c r="K356" s="66">
        <v>3111</v>
      </c>
      <c r="L356" s="66">
        <v>5329</v>
      </c>
      <c r="M356" s="67">
        <v>1151</v>
      </c>
      <c r="N356" s="65">
        <v>9778244</v>
      </c>
      <c r="O356" s="66">
        <v>8967465</v>
      </c>
      <c r="P356" s="66">
        <v>3677940</v>
      </c>
      <c r="Q356" s="66">
        <v>13486780</v>
      </c>
      <c r="R356" s="67">
        <v>2719878</v>
      </c>
      <c r="S356" s="95">
        <f t="shared" si="140"/>
        <v>10949.881298992161</v>
      </c>
      <c r="T356" s="96">
        <f t="shared" si="141"/>
        <v>2800.5824484697064</v>
      </c>
      <c r="U356" s="96">
        <f t="shared" si="142"/>
        <v>1182.2372227579556</v>
      </c>
      <c r="V356" s="96">
        <f t="shared" si="143"/>
        <v>2530.8275473822482</v>
      </c>
      <c r="W356" s="86">
        <f t="shared" si="144"/>
        <v>2363.0564726324933</v>
      </c>
      <c r="X356" s="99">
        <f t="shared" si="145"/>
        <v>9.6017375596748524E-3</v>
      </c>
      <c r="Y356" s="100">
        <f t="shared" si="146"/>
        <v>3.4428626725732228E-2</v>
      </c>
      <c r="Z356" s="100">
        <f t="shared" si="147"/>
        <v>3.3450174186056517E-2</v>
      </c>
      <c r="AA356" s="100">
        <f t="shared" si="148"/>
        <v>5.7298610812438172E-2</v>
      </c>
      <c r="AB356" s="101">
        <f t="shared" si="149"/>
        <v>1.2375811793041159E-2</v>
      </c>
      <c r="AC356" s="99">
        <f t="shared" si="150"/>
        <v>1.0346786768482746E-2</v>
      </c>
      <c r="AD356" s="100">
        <f t="shared" si="151"/>
        <v>3.5821646072511266E-2</v>
      </c>
      <c r="AE356" s="100">
        <f t="shared" si="152"/>
        <v>3.4823951760099538E-2</v>
      </c>
      <c r="AF356" s="100">
        <f t="shared" si="153"/>
        <v>5.9074288866493206E-2</v>
      </c>
      <c r="AG356" s="101">
        <f t="shared" si="154"/>
        <v>1.3220483241188876E-2</v>
      </c>
      <c r="AH356" s="95">
        <f t="shared" si="155"/>
        <v>105.13788654251429</v>
      </c>
      <c r="AI356" s="96">
        <f t="shared" si="156"/>
        <v>96.420207733000737</v>
      </c>
      <c r="AJ356" s="96">
        <f t="shared" si="157"/>
        <v>39.546041030493313</v>
      </c>
      <c r="AK356" s="96">
        <f t="shared" si="158"/>
        <v>145.01290267085287</v>
      </c>
      <c r="AL356" s="86">
        <f t="shared" si="159"/>
        <v>29.244742161627457</v>
      </c>
      <c r="AM356" s="95">
        <f t="shared" si="167"/>
        <v>105.48647509462205</v>
      </c>
      <c r="AN356" s="96">
        <f t="shared" si="160"/>
        <v>96.739892498529912</v>
      </c>
      <c r="AO356" s="96">
        <f t="shared" si="161"/>
        <v>39.677157392422842</v>
      </c>
      <c r="AP356" s="96">
        <f t="shared" si="162"/>
        <v>145.49369831399656</v>
      </c>
      <c r="AQ356" s="86">
        <f t="shared" si="163"/>
        <v>29.341704186090105</v>
      </c>
    </row>
    <row r="357" spans="1:43">
      <c r="A357" s="129" t="str">
        <f t="shared" si="164"/>
        <v>2012_1</v>
      </c>
      <c r="B357" s="57">
        <v>2012</v>
      </c>
      <c r="C357" s="57">
        <v>1</v>
      </c>
      <c r="D357" s="81" t="str">
        <f t="shared" si="165"/>
        <v>SYA_Personal</v>
      </c>
      <c r="E357" s="68" t="s">
        <v>35</v>
      </c>
      <c r="F357" s="69" t="s">
        <v>13</v>
      </c>
      <c r="G357" s="84">
        <f t="shared" si="166"/>
        <v>26008</v>
      </c>
      <c r="H357" s="70">
        <v>6502</v>
      </c>
      <c r="I357" s="65">
        <v>256</v>
      </c>
      <c r="J357" s="66">
        <v>911</v>
      </c>
      <c r="K357" s="66">
        <v>1114</v>
      </c>
      <c r="L357" s="66">
        <v>1334</v>
      </c>
      <c r="M357" s="67">
        <v>176</v>
      </c>
      <c r="N357" s="65">
        <v>3993935</v>
      </c>
      <c r="O357" s="66">
        <v>3226309</v>
      </c>
      <c r="P357" s="66">
        <v>959428</v>
      </c>
      <c r="Q357" s="66">
        <v>4492105</v>
      </c>
      <c r="R357" s="67">
        <v>881776</v>
      </c>
      <c r="S357" s="95">
        <f t="shared" si="140"/>
        <v>15601.30859375</v>
      </c>
      <c r="T357" s="96">
        <f t="shared" si="141"/>
        <v>3541.502744237102</v>
      </c>
      <c r="U357" s="96">
        <f t="shared" si="142"/>
        <v>861.24596050269304</v>
      </c>
      <c r="V357" s="96">
        <f t="shared" si="143"/>
        <v>3367.3950524737629</v>
      </c>
      <c r="W357" s="86">
        <f t="shared" si="144"/>
        <v>5010.090909090909</v>
      </c>
      <c r="X357" s="99">
        <f t="shared" si="145"/>
        <v>9.8431251922485394E-3</v>
      </c>
      <c r="Y357" s="100">
        <f t="shared" si="146"/>
        <v>3.5027683789603199E-2</v>
      </c>
      <c r="Z357" s="100">
        <f t="shared" si="147"/>
        <v>4.2832974469394033E-2</v>
      </c>
      <c r="AA357" s="100">
        <f t="shared" si="148"/>
        <v>5.1291910181482624E-2</v>
      </c>
      <c r="AB357" s="101">
        <f t="shared" si="149"/>
        <v>6.7671485696708701E-3</v>
      </c>
      <c r="AC357" s="99">
        <f t="shared" si="150"/>
        <v>1.1269458259637294E-2</v>
      </c>
      <c r="AD357" s="100">
        <f t="shared" si="151"/>
        <v>3.7683913194596429E-2</v>
      </c>
      <c r="AE357" s="100">
        <f t="shared" si="152"/>
        <v>4.5758375596075082E-2</v>
      </c>
      <c r="AF357" s="100">
        <f t="shared" si="153"/>
        <v>5.4478991768778552E-2</v>
      </c>
      <c r="AG357" s="101">
        <f t="shared" si="154"/>
        <v>7.9516370359017634E-3</v>
      </c>
      <c r="AH357" s="95">
        <f t="shared" si="155"/>
        <v>153.56563365118424</v>
      </c>
      <c r="AI357" s="96">
        <f t="shared" si="156"/>
        <v>124.05063826514919</v>
      </c>
      <c r="AJ357" s="96">
        <f t="shared" si="157"/>
        <v>36.889726238080591</v>
      </c>
      <c r="AK357" s="96">
        <f t="shared" si="158"/>
        <v>172.72012457705321</v>
      </c>
      <c r="AL357" s="86">
        <f t="shared" si="159"/>
        <v>33.904029529375578</v>
      </c>
      <c r="AM357" s="95">
        <f t="shared" si="167"/>
        <v>154.07478619027708</v>
      </c>
      <c r="AN357" s="96">
        <f t="shared" si="160"/>
        <v>124.46193274521661</v>
      </c>
      <c r="AO357" s="96">
        <f t="shared" si="161"/>
        <v>37.012035490053087</v>
      </c>
      <c r="AP357" s="96">
        <f t="shared" si="162"/>
        <v>173.2927845393765</v>
      </c>
      <c r="AQ357" s="86">
        <f t="shared" si="163"/>
        <v>34.016439593463033</v>
      </c>
    </row>
    <row r="358" spans="1:43">
      <c r="A358" s="129" t="str">
        <f t="shared" si="164"/>
        <v>2012_1</v>
      </c>
      <c r="B358" s="57">
        <v>2012</v>
      </c>
      <c r="C358" s="57">
        <v>1</v>
      </c>
      <c r="D358" s="81" t="str">
        <f t="shared" si="165"/>
        <v>LSH_Personal</v>
      </c>
      <c r="E358" s="68" t="s">
        <v>36</v>
      </c>
      <c r="F358" s="69" t="s">
        <v>13</v>
      </c>
      <c r="G358" s="84">
        <f t="shared" si="166"/>
        <v>48308</v>
      </c>
      <c r="H358" s="70">
        <v>12077</v>
      </c>
      <c r="I358" s="65">
        <v>496</v>
      </c>
      <c r="J358" s="66">
        <v>2150</v>
      </c>
      <c r="K358" s="66">
        <v>1192</v>
      </c>
      <c r="L358" s="66">
        <v>3728</v>
      </c>
      <c r="M358" s="67">
        <v>1225</v>
      </c>
      <c r="N358" s="65">
        <v>8537030</v>
      </c>
      <c r="O358" s="66">
        <v>6110834</v>
      </c>
      <c r="P358" s="66">
        <v>1365736</v>
      </c>
      <c r="Q358" s="66">
        <v>10704706</v>
      </c>
      <c r="R358" s="67">
        <v>6685337</v>
      </c>
      <c r="S358" s="95">
        <f t="shared" si="140"/>
        <v>17211.754032258064</v>
      </c>
      <c r="T358" s="96">
        <f t="shared" si="141"/>
        <v>2842.2483720930231</v>
      </c>
      <c r="U358" s="96">
        <f t="shared" si="142"/>
        <v>1145.7516778523491</v>
      </c>
      <c r="V358" s="96">
        <f t="shared" si="143"/>
        <v>2871.4340128755366</v>
      </c>
      <c r="W358" s="86">
        <f t="shared" si="144"/>
        <v>5457.4179591836737</v>
      </c>
      <c r="X358" s="99">
        <f t="shared" si="145"/>
        <v>1.0267450525792829E-2</v>
      </c>
      <c r="Y358" s="100">
        <f t="shared" si="146"/>
        <v>4.4506085948497143E-2</v>
      </c>
      <c r="Z358" s="100">
        <f t="shared" si="147"/>
        <v>2.4675002070050508E-2</v>
      </c>
      <c r="AA358" s="100">
        <f t="shared" si="148"/>
        <v>7.7171482984184817E-2</v>
      </c>
      <c r="AB358" s="101">
        <f t="shared" si="149"/>
        <v>2.5358118738097211E-2</v>
      </c>
      <c r="AC358" s="99">
        <f t="shared" si="150"/>
        <v>1.1336103326395333E-2</v>
      </c>
      <c r="AD358" s="100">
        <f t="shared" si="151"/>
        <v>4.6692186108102093E-2</v>
      </c>
      <c r="AE358" s="100">
        <f t="shared" si="152"/>
        <v>2.6319561865440207E-2</v>
      </c>
      <c r="AF358" s="100">
        <f t="shared" si="153"/>
        <v>8.000049842920931E-2</v>
      </c>
      <c r="AG358" s="101">
        <f t="shared" si="154"/>
        <v>2.7024703637644736E-2</v>
      </c>
      <c r="AH358" s="95">
        <f t="shared" si="155"/>
        <v>176.72083298832493</v>
      </c>
      <c r="AI358" s="96">
        <f t="shared" si="156"/>
        <v>126.49735033534819</v>
      </c>
      <c r="AJ358" s="96">
        <f t="shared" si="157"/>
        <v>28.271425022770554</v>
      </c>
      <c r="AK358" s="96">
        <f t="shared" si="158"/>
        <v>221.59282106483397</v>
      </c>
      <c r="AL358" s="86">
        <f t="shared" si="159"/>
        <v>138.38985261240373</v>
      </c>
      <c r="AM358" s="95">
        <f t="shared" si="167"/>
        <v>177.30675744738059</v>
      </c>
      <c r="AN358" s="96">
        <f t="shared" si="160"/>
        <v>126.91675697979349</v>
      </c>
      <c r="AO358" s="96">
        <f t="shared" si="161"/>
        <v>28.365159978254233</v>
      </c>
      <c r="AP358" s="96">
        <f t="shared" si="162"/>
        <v>222.32752026026841</v>
      </c>
      <c r="AQ358" s="86">
        <f t="shared" si="163"/>
        <v>138.84868928807779</v>
      </c>
    </row>
    <row r="359" spans="1:43">
      <c r="A359" s="129" t="str">
        <f t="shared" si="164"/>
        <v>2012_1</v>
      </c>
      <c r="B359" s="57">
        <v>2012</v>
      </c>
      <c r="C359" s="57">
        <v>1</v>
      </c>
      <c r="D359" s="81" t="str">
        <f t="shared" si="165"/>
        <v>SYH_Personal</v>
      </c>
      <c r="E359" s="68" t="s">
        <v>37</v>
      </c>
      <c r="F359" s="69" t="s">
        <v>13</v>
      </c>
      <c r="G359" s="84">
        <f t="shared" si="166"/>
        <v>25428</v>
      </c>
      <c r="H359" s="70">
        <v>6357</v>
      </c>
      <c r="I359" s="65">
        <v>267</v>
      </c>
      <c r="J359" s="66">
        <v>1077</v>
      </c>
      <c r="K359" s="66">
        <v>704</v>
      </c>
      <c r="L359" s="66">
        <v>1821</v>
      </c>
      <c r="M359" s="67">
        <v>44</v>
      </c>
      <c r="N359" s="65">
        <v>2604208</v>
      </c>
      <c r="O359" s="66">
        <v>2426438</v>
      </c>
      <c r="P359" s="66">
        <v>1237639</v>
      </c>
      <c r="Q359" s="66">
        <v>4009285</v>
      </c>
      <c r="R359" s="67">
        <v>249698</v>
      </c>
      <c r="S359" s="95">
        <f t="shared" si="140"/>
        <v>9753.5880149812729</v>
      </c>
      <c r="T359" s="96">
        <f t="shared" si="141"/>
        <v>2252.9600742804087</v>
      </c>
      <c r="U359" s="96">
        <f t="shared" si="142"/>
        <v>1758.0099431818182</v>
      </c>
      <c r="V359" s="96">
        <f t="shared" si="143"/>
        <v>2201.6941241076333</v>
      </c>
      <c r="W359" s="86">
        <f t="shared" si="144"/>
        <v>5674.954545454545</v>
      </c>
      <c r="X359" s="99">
        <f t="shared" si="145"/>
        <v>1.0500235960358659E-2</v>
      </c>
      <c r="Y359" s="100">
        <f t="shared" si="146"/>
        <v>4.2354884379424258E-2</v>
      </c>
      <c r="Z359" s="100">
        <f t="shared" si="147"/>
        <v>2.7686015416076765E-2</v>
      </c>
      <c r="AA359" s="100">
        <f t="shared" si="148"/>
        <v>7.1613968853232651E-2</v>
      </c>
      <c r="AB359" s="101">
        <f t="shared" si="149"/>
        <v>1.7303759635047978E-3</v>
      </c>
      <c r="AC359" s="99">
        <f t="shared" si="150"/>
        <v>1.1989621717603274E-2</v>
      </c>
      <c r="AD359" s="100">
        <f t="shared" si="151"/>
        <v>4.5297637770821055E-2</v>
      </c>
      <c r="AE359" s="100">
        <f t="shared" si="152"/>
        <v>3.0083375742199336E-2</v>
      </c>
      <c r="AF359" s="100">
        <f t="shared" si="153"/>
        <v>7.5381553251535866E-2</v>
      </c>
      <c r="AG359" s="101">
        <f t="shared" si="154"/>
        <v>2.3376629638679181E-3</v>
      </c>
      <c r="AH359" s="95">
        <f t="shared" si="155"/>
        <v>102.4149756174296</v>
      </c>
      <c r="AI359" s="96">
        <f t="shared" si="156"/>
        <v>95.42386345760579</v>
      </c>
      <c r="AJ359" s="96">
        <f t="shared" si="157"/>
        <v>48.672290388548056</v>
      </c>
      <c r="AK359" s="96">
        <f t="shared" si="158"/>
        <v>157.6720544281894</v>
      </c>
      <c r="AL359" s="86">
        <f t="shared" si="159"/>
        <v>9.8198049394368407</v>
      </c>
      <c r="AM359" s="95">
        <f t="shared" si="167"/>
        <v>102.75453625763893</v>
      </c>
      <c r="AN359" s="96">
        <f t="shared" si="160"/>
        <v>95.740244806832976</v>
      </c>
      <c r="AO359" s="96">
        <f t="shared" si="161"/>
        <v>48.83366516782376</v>
      </c>
      <c r="AP359" s="96">
        <f t="shared" si="162"/>
        <v>158.19482195727372</v>
      </c>
      <c r="AQ359" s="86">
        <f t="shared" si="163"/>
        <v>9.8523628659692015</v>
      </c>
    </row>
    <row r="360" spans="1:43">
      <c r="A360" s="129" t="str">
        <f t="shared" si="164"/>
        <v>2012_1</v>
      </c>
      <c r="B360" s="57">
        <v>2012</v>
      </c>
      <c r="C360" s="57">
        <v>1</v>
      </c>
      <c r="D360" s="81" t="str">
        <f t="shared" si="165"/>
        <v>MSH_Personal</v>
      </c>
      <c r="E360" s="68" t="s">
        <v>38</v>
      </c>
      <c r="F360" s="69" t="s">
        <v>13</v>
      </c>
      <c r="G360" s="84">
        <f t="shared" si="166"/>
        <v>67656</v>
      </c>
      <c r="H360" s="70">
        <v>16914</v>
      </c>
      <c r="I360" s="65">
        <v>766</v>
      </c>
      <c r="J360" s="66">
        <v>2811</v>
      </c>
      <c r="K360" s="66">
        <v>2887</v>
      </c>
      <c r="L360" s="66">
        <v>2654</v>
      </c>
      <c r="M360" s="67">
        <v>446</v>
      </c>
      <c r="N360" s="65">
        <v>11029814</v>
      </c>
      <c r="O360" s="66">
        <v>7312326</v>
      </c>
      <c r="P360" s="66">
        <v>2552938</v>
      </c>
      <c r="Q360" s="66">
        <v>7916431</v>
      </c>
      <c r="R360" s="67">
        <v>2201959</v>
      </c>
      <c r="S360" s="95">
        <f t="shared" si="140"/>
        <v>14399.23498694517</v>
      </c>
      <c r="T360" s="96">
        <f t="shared" si="141"/>
        <v>2601.325506937033</v>
      </c>
      <c r="U360" s="96">
        <f t="shared" si="142"/>
        <v>884.2874956702459</v>
      </c>
      <c r="V360" s="96">
        <f t="shared" si="143"/>
        <v>2982.8300678221553</v>
      </c>
      <c r="W360" s="86">
        <f t="shared" si="144"/>
        <v>4937.1278026905829</v>
      </c>
      <c r="X360" s="99">
        <f t="shared" si="145"/>
        <v>1.1321981790232943E-2</v>
      </c>
      <c r="Y360" s="100">
        <f t="shared" si="146"/>
        <v>4.1548421426037603E-2</v>
      </c>
      <c r="Z360" s="100">
        <f t="shared" si="147"/>
        <v>4.267175121201372E-2</v>
      </c>
      <c r="AA360" s="100">
        <f t="shared" si="148"/>
        <v>3.922785857869221E-2</v>
      </c>
      <c r="AB360" s="101">
        <f t="shared" si="149"/>
        <v>6.5921721650703561E-3</v>
      </c>
      <c r="AC360" s="99">
        <f t="shared" si="150"/>
        <v>1.2269726627737957E-2</v>
      </c>
      <c r="AD360" s="100">
        <f t="shared" si="151"/>
        <v>4.3335999893859736E-2</v>
      </c>
      <c r="AE360" s="100">
        <f t="shared" si="152"/>
        <v>4.4482271653362417E-2</v>
      </c>
      <c r="AF360" s="100">
        <f t="shared" si="153"/>
        <v>4.0966901350372169E-2</v>
      </c>
      <c r="AG360" s="101">
        <f t="shared" si="154"/>
        <v>7.3170767084199916E-3</v>
      </c>
      <c r="AH360" s="95">
        <f t="shared" si="155"/>
        <v>163.0278763154783</v>
      </c>
      <c r="AI360" s="96">
        <f t="shared" si="156"/>
        <v>108.08096842852075</v>
      </c>
      <c r="AJ360" s="96">
        <f t="shared" si="157"/>
        <v>37.734096015135393</v>
      </c>
      <c r="AK360" s="96">
        <f t="shared" si="158"/>
        <v>117.01003606479838</v>
      </c>
      <c r="AL360" s="86">
        <f t="shared" si="159"/>
        <v>32.546396476291832</v>
      </c>
      <c r="AM360" s="95">
        <f t="shared" si="167"/>
        <v>163.56840127015326</v>
      </c>
      <c r="AN360" s="96">
        <f t="shared" si="160"/>
        <v>108.43931487749248</v>
      </c>
      <c r="AO360" s="96">
        <f t="shared" si="161"/>
        <v>37.859204806338767</v>
      </c>
      <c r="AP360" s="96">
        <f t="shared" si="162"/>
        <v>117.39798716782357</v>
      </c>
      <c r="AQ360" s="86">
        <f t="shared" si="163"/>
        <v>32.654305257770027</v>
      </c>
    </row>
    <row r="361" spans="1:43">
      <c r="A361" s="129" t="str">
        <f t="shared" si="164"/>
        <v>2012_1</v>
      </c>
      <c r="B361" s="57">
        <v>2012</v>
      </c>
      <c r="C361" s="57">
        <v>1</v>
      </c>
      <c r="D361" s="81" t="str">
        <f t="shared" si="165"/>
        <v>SMH_Personal</v>
      </c>
      <c r="E361" s="68" t="s">
        <v>39</v>
      </c>
      <c r="F361" s="69" t="s">
        <v>13</v>
      </c>
      <c r="G361" s="84">
        <f t="shared" si="166"/>
        <v>44012</v>
      </c>
      <c r="H361" s="70">
        <v>11003</v>
      </c>
      <c r="I361" s="65">
        <v>389</v>
      </c>
      <c r="J361" s="66">
        <v>1842</v>
      </c>
      <c r="K361" s="66">
        <v>3647</v>
      </c>
      <c r="L361" s="66">
        <v>3476</v>
      </c>
      <c r="M361" s="67">
        <v>591</v>
      </c>
      <c r="N361" s="65">
        <v>4507519</v>
      </c>
      <c r="O361" s="66">
        <v>5902029</v>
      </c>
      <c r="P361" s="66">
        <v>2341680</v>
      </c>
      <c r="Q361" s="66">
        <v>10744039</v>
      </c>
      <c r="R361" s="67">
        <v>1398275</v>
      </c>
      <c r="S361" s="95">
        <f t="shared" si="140"/>
        <v>11587.452442159383</v>
      </c>
      <c r="T361" s="96">
        <f t="shared" si="141"/>
        <v>3204.1416938110751</v>
      </c>
      <c r="U361" s="96">
        <f t="shared" si="142"/>
        <v>642.08390457910616</v>
      </c>
      <c r="V361" s="96">
        <f t="shared" si="143"/>
        <v>3090.9203107019562</v>
      </c>
      <c r="W361" s="86">
        <f t="shared" si="144"/>
        <v>2365.947546531303</v>
      </c>
      <c r="X361" s="99">
        <f t="shared" si="145"/>
        <v>8.8384985912932836E-3</v>
      </c>
      <c r="Y361" s="100">
        <f t="shared" si="146"/>
        <v>4.1852222121239659E-2</v>
      </c>
      <c r="Z361" s="100">
        <f t="shared" si="147"/>
        <v>8.2863764427883305E-2</v>
      </c>
      <c r="AA361" s="100">
        <f t="shared" si="148"/>
        <v>7.8978460419885488E-2</v>
      </c>
      <c r="AB361" s="101">
        <f t="shared" si="149"/>
        <v>1.3428155957466145E-2</v>
      </c>
      <c r="AC361" s="99">
        <f t="shared" si="150"/>
        <v>9.8780161508410097E-3</v>
      </c>
      <c r="AD361" s="100">
        <f t="shared" si="151"/>
        <v>4.4076278939526786E-2</v>
      </c>
      <c r="AE361" s="100">
        <f t="shared" si="152"/>
        <v>8.5925513709825485E-2</v>
      </c>
      <c r="AF361" s="100">
        <f t="shared" si="153"/>
        <v>8.1973893310365017E-2</v>
      </c>
      <c r="AG361" s="101">
        <f t="shared" si="154"/>
        <v>1.4706485764702338E-2</v>
      </c>
      <c r="AH361" s="95">
        <f t="shared" si="155"/>
        <v>102.41568208670363</v>
      </c>
      <c r="AI361" s="96">
        <f t="shared" si="156"/>
        <v>134.10044987730618</v>
      </c>
      <c r="AJ361" s="96">
        <f t="shared" si="157"/>
        <v>53.205489411978554</v>
      </c>
      <c r="AK361" s="96">
        <f t="shared" si="158"/>
        <v>244.11612741979459</v>
      </c>
      <c r="AL361" s="86">
        <f t="shared" si="159"/>
        <v>31.770312642006726</v>
      </c>
      <c r="AM361" s="95">
        <f t="shared" si="167"/>
        <v>102.75524506923796</v>
      </c>
      <c r="AN361" s="96">
        <f t="shared" si="160"/>
        <v>134.54506487953782</v>
      </c>
      <c r="AO361" s="96">
        <f t="shared" si="161"/>
        <v>53.381894180309203</v>
      </c>
      <c r="AP361" s="96">
        <f t="shared" si="162"/>
        <v>244.92550347063437</v>
      </c>
      <c r="AQ361" s="86">
        <f t="shared" si="163"/>
        <v>31.875648288823346</v>
      </c>
    </row>
    <row r="362" spans="1:43">
      <c r="A362" s="129" t="str">
        <f t="shared" si="164"/>
        <v>2012_2</v>
      </c>
      <c r="B362" s="57">
        <v>2012</v>
      </c>
      <c r="C362" s="57">
        <v>2</v>
      </c>
      <c r="D362" s="81" t="str">
        <f t="shared" si="165"/>
        <v>SML_Personal</v>
      </c>
      <c r="E362" s="68" t="s">
        <v>12</v>
      </c>
      <c r="F362" s="69" t="s">
        <v>13</v>
      </c>
      <c r="G362" s="84">
        <f t="shared" si="166"/>
        <v>72900</v>
      </c>
      <c r="H362" s="70">
        <v>18225</v>
      </c>
      <c r="I362" s="65">
        <v>115</v>
      </c>
      <c r="J362" s="66">
        <v>2182</v>
      </c>
      <c r="K362" s="66">
        <v>1301</v>
      </c>
      <c r="L362" s="66">
        <v>3182</v>
      </c>
      <c r="M362" s="67">
        <v>405</v>
      </c>
      <c r="N362" s="65">
        <v>1582684</v>
      </c>
      <c r="O362" s="66">
        <v>3444560</v>
      </c>
      <c r="P362" s="66">
        <v>1535157</v>
      </c>
      <c r="Q362" s="66">
        <v>5627129</v>
      </c>
      <c r="R362" s="67">
        <v>1341936</v>
      </c>
      <c r="S362" s="95">
        <f t="shared" si="140"/>
        <v>13762.46956521739</v>
      </c>
      <c r="T362" s="96">
        <f t="shared" si="141"/>
        <v>1578.6251145737856</v>
      </c>
      <c r="U362" s="96">
        <f t="shared" si="142"/>
        <v>1179.9823212913143</v>
      </c>
      <c r="V362" s="96">
        <f t="shared" si="143"/>
        <v>1768.4252042740416</v>
      </c>
      <c r="W362" s="86">
        <f t="shared" si="144"/>
        <v>3313.4222222222224</v>
      </c>
      <c r="X362" s="99">
        <f t="shared" si="145"/>
        <v>1.5775034293552812E-3</v>
      </c>
      <c r="Y362" s="100">
        <f t="shared" si="146"/>
        <v>2.9931412894375856E-2</v>
      </c>
      <c r="Z362" s="100">
        <f t="shared" si="147"/>
        <v>1.7846364883401921E-2</v>
      </c>
      <c r="AA362" s="100">
        <f t="shared" si="148"/>
        <v>4.3648834019204392E-2</v>
      </c>
      <c r="AB362" s="101">
        <f t="shared" si="149"/>
        <v>5.5555555555555558E-3</v>
      </c>
      <c r="AC362" s="99">
        <f t="shared" si="150"/>
        <v>1.9199828592604906E-3</v>
      </c>
      <c r="AD362" s="100">
        <f t="shared" si="151"/>
        <v>3.1401885663811246E-2</v>
      </c>
      <c r="AE362" s="100">
        <f t="shared" si="152"/>
        <v>1.8988866320919211E-2</v>
      </c>
      <c r="AF362" s="100">
        <f t="shared" si="153"/>
        <v>4.5411975553452041E-2</v>
      </c>
      <c r="AG362" s="101">
        <f t="shared" si="154"/>
        <v>6.1969809755844651E-3</v>
      </c>
      <c r="AH362" s="95">
        <f t="shared" si="155"/>
        <v>21.710342935528121</v>
      </c>
      <c r="AI362" s="96">
        <f t="shared" si="156"/>
        <v>47.250480109739371</v>
      </c>
      <c r="AJ362" s="96">
        <f t="shared" si="157"/>
        <v>21.058395061728394</v>
      </c>
      <c r="AK362" s="96">
        <f t="shared" si="158"/>
        <v>77.189698216735252</v>
      </c>
      <c r="AL362" s="86">
        <f t="shared" si="159"/>
        <v>18.407901234567902</v>
      </c>
      <c r="AM362" s="95">
        <f t="shared" si="167"/>
        <v>21.78232438064304</v>
      </c>
      <c r="AN362" s="96">
        <f t="shared" si="160"/>
        <v>47.407140824439871</v>
      </c>
      <c r="AO362" s="96">
        <f t="shared" si="161"/>
        <v>21.128214949550781</v>
      </c>
      <c r="AP362" s="96">
        <f t="shared" si="162"/>
        <v>77.445623516585428</v>
      </c>
      <c r="AQ362" s="86">
        <f t="shared" si="163"/>
        <v>18.468933312058883</v>
      </c>
    </row>
    <row r="363" spans="1:43">
      <c r="A363" s="129" t="str">
        <f t="shared" si="164"/>
        <v>2012_2</v>
      </c>
      <c r="B363" s="57">
        <v>2012</v>
      </c>
      <c r="C363" s="57">
        <v>2</v>
      </c>
      <c r="D363" s="81" t="str">
        <f t="shared" si="165"/>
        <v>LSL_Personal</v>
      </c>
      <c r="E363" s="68" t="s">
        <v>14</v>
      </c>
      <c r="F363" s="69" t="s">
        <v>13</v>
      </c>
      <c r="G363" s="84">
        <f t="shared" si="166"/>
        <v>19884</v>
      </c>
      <c r="H363" s="70">
        <v>4971</v>
      </c>
      <c r="I363" s="65">
        <v>22</v>
      </c>
      <c r="J363" s="66">
        <v>456</v>
      </c>
      <c r="K363" s="66">
        <v>814</v>
      </c>
      <c r="L363" s="66">
        <v>722</v>
      </c>
      <c r="M363" s="67">
        <v>89</v>
      </c>
      <c r="N363" s="65">
        <v>544942</v>
      </c>
      <c r="O363" s="66">
        <v>1325988</v>
      </c>
      <c r="P363" s="66">
        <v>959908</v>
      </c>
      <c r="Q363" s="66">
        <v>2170566</v>
      </c>
      <c r="R363" s="67">
        <v>503335</v>
      </c>
      <c r="S363" s="95">
        <f t="shared" si="140"/>
        <v>24770.090909090908</v>
      </c>
      <c r="T363" s="96">
        <f t="shared" si="141"/>
        <v>2907.8684210526317</v>
      </c>
      <c r="U363" s="96">
        <f t="shared" si="142"/>
        <v>1179.2481572481572</v>
      </c>
      <c r="V363" s="96">
        <f t="shared" si="143"/>
        <v>3006.3240997229918</v>
      </c>
      <c r="W363" s="86">
        <f t="shared" si="144"/>
        <v>5655.4494382022476</v>
      </c>
      <c r="X363" s="99">
        <f t="shared" si="145"/>
        <v>1.1064172198752766E-3</v>
      </c>
      <c r="Y363" s="100">
        <f t="shared" si="146"/>
        <v>2.2933011466505733E-2</v>
      </c>
      <c r="Z363" s="100">
        <f t="shared" si="147"/>
        <v>4.0937437135385231E-2</v>
      </c>
      <c r="AA363" s="100">
        <f t="shared" si="148"/>
        <v>3.6310601488634076E-2</v>
      </c>
      <c r="AB363" s="101">
        <f t="shared" si="149"/>
        <v>4.475960571313619E-3</v>
      </c>
      <c r="AC363" s="99">
        <f t="shared" si="150"/>
        <v>1.6557343197308354E-3</v>
      </c>
      <c r="AD363" s="100">
        <f t="shared" si="151"/>
        <v>2.5406425144203389E-2</v>
      </c>
      <c r="AE363" s="100">
        <f t="shared" si="152"/>
        <v>4.4211506214526325E-2</v>
      </c>
      <c r="AF363" s="100">
        <f t="shared" si="153"/>
        <v>3.9401532458533846E-2</v>
      </c>
      <c r="AG363" s="101">
        <f t="shared" si="154"/>
        <v>5.5789543064047129E-3</v>
      </c>
      <c r="AH363" s="95">
        <f t="shared" si="155"/>
        <v>27.406055119694226</v>
      </c>
      <c r="AI363" s="96">
        <f t="shared" si="156"/>
        <v>66.686179843089917</v>
      </c>
      <c r="AJ363" s="96">
        <f t="shared" si="157"/>
        <v>48.27539730436532</v>
      </c>
      <c r="AK363" s="96">
        <f t="shared" si="158"/>
        <v>109.16143633071816</v>
      </c>
      <c r="AL363" s="86">
        <f t="shared" si="159"/>
        <v>25.313568698451014</v>
      </c>
      <c r="AM363" s="95">
        <f t="shared" si="167"/>
        <v>27.496920909252367</v>
      </c>
      <c r="AN363" s="96">
        <f t="shared" si="160"/>
        <v>66.907280339224585</v>
      </c>
      <c r="AO363" s="96">
        <f t="shared" si="161"/>
        <v>48.43545616993849</v>
      </c>
      <c r="AP363" s="96">
        <f t="shared" si="162"/>
        <v>109.52336511098845</v>
      </c>
      <c r="AQ363" s="86">
        <f t="shared" si="163"/>
        <v>25.397496771873961</v>
      </c>
    </row>
    <row r="364" spans="1:43">
      <c r="A364" s="129" t="str">
        <f t="shared" si="164"/>
        <v>2012_2</v>
      </c>
      <c r="B364" s="57">
        <v>2012</v>
      </c>
      <c r="C364" s="57">
        <v>2</v>
      </c>
      <c r="D364" s="81" t="str">
        <f t="shared" si="165"/>
        <v>MYA_Personal</v>
      </c>
      <c r="E364" s="68" t="s">
        <v>15</v>
      </c>
      <c r="F364" s="69" t="s">
        <v>13</v>
      </c>
      <c r="G364" s="84">
        <f t="shared" si="166"/>
        <v>19364</v>
      </c>
      <c r="H364" s="70">
        <v>4841</v>
      </c>
      <c r="I364" s="65">
        <v>92</v>
      </c>
      <c r="J364" s="66">
        <v>622</v>
      </c>
      <c r="K364" s="66">
        <v>1550</v>
      </c>
      <c r="L364" s="66">
        <v>1018</v>
      </c>
      <c r="M364" s="67">
        <v>90</v>
      </c>
      <c r="N364" s="65">
        <v>859688</v>
      </c>
      <c r="O364" s="66">
        <v>2209222</v>
      </c>
      <c r="P364" s="66">
        <v>1357146</v>
      </c>
      <c r="Q364" s="66">
        <v>3280722</v>
      </c>
      <c r="R364" s="67">
        <v>452058</v>
      </c>
      <c r="S364" s="95">
        <f t="shared" si="140"/>
        <v>9344.434782608696</v>
      </c>
      <c r="T364" s="96">
        <f t="shared" si="141"/>
        <v>3551.8038585209001</v>
      </c>
      <c r="U364" s="96">
        <f t="shared" si="142"/>
        <v>875.57806451612907</v>
      </c>
      <c r="V364" s="96">
        <f t="shared" si="143"/>
        <v>3222.7131630648332</v>
      </c>
      <c r="W364" s="86">
        <f t="shared" si="144"/>
        <v>5022.8666666666668</v>
      </c>
      <c r="X364" s="99">
        <f t="shared" si="145"/>
        <v>4.7510844866763069E-3</v>
      </c>
      <c r="Y364" s="100">
        <f t="shared" si="146"/>
        <v>3.2121462507746334E-2</v>
      </c>
      <c r="Z364" s="100">
        <f t="shared" si="147"/>
        <v>8.0045445155959516E-2</v>
      </c>
      <c r="AA364" s="100">
        <f t="shared" si="148"/>
        <v>5.2571782689526954E-2</v>
      </c>
      <c r="AB364" s="101">
        <f t="shared" si="149"/>
        <v>4.6478000413137785E-3</v>
      </c>
      <c r="AC364" s="99">
        <f t="shared" si="150"/>
        <v>5.9024696191847031E-3</v>
      </c>
      <c r="AD364" s="100">
        <f t="shared" si="151"/>
        <v>3.5073803177703561E-2</v>
      </c>
      <c r="AE364" s="100">
        <f t="shared" si="152"/>
        <v>8.4589147604152648E-2</v>
      </c>
      <c r="AF364" s="100">
        <f t="shared" si="153"/>
        <v>5.630865186339723E-2</v>
      </c>
      <c r="AG364" s="101">
        <f t="shared" si="154"/>
        <v>5.7866604413592615E-3</v>
      </c>
      <c r="AH364" s="95">
        <f t="shared" si="155"/>
        <v>44.396199132410658</v>
      </c>
      <c r="AI364" s="96">
        <f t="shared" si="156"/>
        <v>114.08913447634787</v>
      </c>
      <c r="AJ364" s="96">
        <f t="shared" si="157"/>
        <v>70.086035942986982</v>
      </c>
      <c r="AK364" s="96">
        <f t="shared" si="158"/>
        <v>169.42377607932247</v>
      </c>
      <c r="AL364" s="86">
        <f t="shared" si="159"/>
        <v>23.345279900846933</v>
      </c>
      <c r="AM364" s="95">
        <f t="shared" si="167"/>
        <v>44.543396372944848</v>
      </c>
      <c r="AN364" s="96">
        <f t="shared" si="160"/>
        <v>114.46740122210612</v>
      </c>
      <c r="AO364" s="96">
        <f t="shared" si="161"/>
        <v>70.318408787788826</v>
      </c>
      <c r="AP364" s="96">
        <f t="shared" si="162"/>
        <v>169.98550687626252</v>
      </c>
      <c r="AQ364" s="86">
        <f t="shared" si="163"/>
        <v>23.422682039950192</v>
      </c>
    </row>
    <row r="365" spans="1:43">
      <c r="A365" s="129" t="str">
        <f t="shared" si="164"/>
        <v>2012_2</v>
      </c>
      <c r="B365" s="57">
        <v>2012</v>
      </c>
      <c r="C365" s="57">
        <v>2</v>
      </c>
      <c r="D365" s="81" t="str">
        <f t="shared" si="165"/>
        <v>SMA_Personal</v>
      </c>
      <c r="E365" s="68" t="s">
        <v>16</v>
      </c>
      <c r="F365" s="69" t="s">
        <v>13</v>
      </c>
      <c r="G365" s="84">
        <f t="shared" si="166"/>
        <v>77072</v>
      </c>
      <c r="H365" s="70">
        <v>19268</v>
      </c>
      <c r="I365" s="65">
        <v>104</v>
      </c>
      <c r="J365" s="66">
        <v>1827</v>
      </c>
      <c r="K365" s="66">
        <v>5913</v>
      </c>
      <c r="L365" s="66">
        <v>2752</v>
      </c>
      <c r="M365" s="67">
        <v>335</v>
      </c>
      <c r="N365" s="65">
        <v>1686735</v>
      </c>
      <c r="O365" s="66">
        <v>7407348</v>
      </c>
      <c r="P365" s="66">
        <v>4542247</v>
      </c>
      <c r="Q365" s="66">
        <v>9420709</v>
      </c>
      <c r="R365" s="67">
        <v>1756472</v>
      </c>
      <c r="S365" s="95">
        <f t="shared" si="140"/>
        <v>16218.60576923077</v>
      </c>
      <c r="T365" s="96">
        <f t="shared" si="141"/>
        <v>4054.3776683087026</v>
      </c>
      <c r="U365" s="96">
        <f t="shared" si="142"/>
        <v>768.17977338068658</v>
      </c>
      <c r="V365" s="96">
        <f t="shared" si="143"/>
        <v>3423.2227470930234</v>
      </c>
      <c r="W365" s="86">
        <f t="shared" si="144"/>
        <v>5243.2</v>
      </c>
      <c r="X365" s="99">
        <f t="shared" si="145"/>
        <v>1.3493875856342122E-3</v>
      </c>
      <c r="Y365" s="100">
        <f t="shared" si="146"/>
        <v>2.3705106913016399E-2</v>
      </c>
      <c r="Z365" s="100">
        <f t="shared" si="147"/>
        <v>7.6720469171683625E-2</v>
      </c>
      <c r="AA365" s="100">
        <f t="shared" si="148"/>
        <v>3.5706871496782228E-2</v>
      </c>
      <c r="AB365" s="101">
        <f t="shared" si="149"/>
        <v>4.3465850114178953E-3</v>
      </c>
      <c r="AC365" s="99">
        <f t="shared" si="150"/>
        <v>1.6574812361362149E-3</v>
      </c>
      <c r="AD365" s="100">
        <f t="shared" si="151"/>
        <v>2.4981895742777128E-2</v>
      </c>
      <c r="AE365" s="100">
        <f t="shared" si="152"/>
        <v>7.8954194842022957E-2</v>
      </c>
      <c r="AF365" s="100">
        <f t="shared" si="153"/>
        <v>3.7264228007562072E-2</v>
      </c>
      <c r="AG365" s="101">
        <f t="shared" si="154"/>
        <v>4.8987079482578338E-3</v>
      </c>
      <c r="AH365" s="95">
        <f t="shared" si="155"/>
        <v>21.885185281295414</v>
      </c>
      <c r="AI365" s="96">
        <f t="shared" si="156"/>
        <v>96.109456093003942</v>
      </c>
      <c r="AJ365" s="96">
        <f t="shared" si="157"/>
        <v>58.935112621963881</v>
      </c>
      <c r="AK365" s="96">
        <f t="shared" si="158"/>
        <v>122.23257473531244</v>
      </c>
      <c r="AL365" s="86">
        <f t="shared" si="159"/>
        <v>22.790014531866309</v>
      </c>
      <c r="AM365" s="95">
        <f t="shared" si="167"/>
        <v>21.95774642267552</v>
      </c>
      <c r="AN365" s="96">
        <f t="shared" si="160"/>
        <v>96.428110549975329</v>
      </c>
      <c r="AO365" s="96">
        <f t="shared" si="161"/>
        <v>59.130514167998292</v>
      </c>
      <c r="AP365" s="96">
        <f t="shared" si="162"/>
        <v>122.63784135849262</v>
      </c>
      <c r="AQ365" s="86">
        <f t="shared" si="163"/>
        <v>22.865575668098256</v>
      </c>
    </row>
    <row r="366" spans="1:43">
      <c r="A366" s="129" t="str">
        <f t="shared" si="164"/>
        <v>2012_2</v>
      </c>
      <c r="B366" s="57">
        <v>2012</v>
      </c>
      <c r="C366" s="57">
        <v>2</v>
      </c>
      <c r="D366" s="81" t="str">
        <f t="shared" si="165"/>
        <v>MSL_Personal</v>
      </c>
      <c r="E366" s="68" t="s">
        <v>17</v>
      </c>
      <c r="F366" s="69" t="s">
        <v>13</v>
      </c>
      <c r="G366" s="84">
        <f t="shared" si="166"/>
        <v>63784</v>
      </c>
      <c r="H366" s="70">
        <v>15946</v>
      </c>
      <c r="I366" s="65">
        <v>167</v>
      </c>
      <c r="J366" s="66">
        <v>1378</v>
      </c>
      <c r="K366" s="66">
        <v>5731</v>
      </c>
      <c r="L366" s="66">
        <v>1985</v>
      </c>
      <c r="M366" s="67">
        <v>359</v>
      </c>
      <c r="N366" s="65">
        <v>3281442</v>
      </c>
      <c r="O366" s="66">
        <v>4225225</v>
      </c>
      <c r="P366" s="66">
        <v>12489885</v>
      </c>
      <c r="Q366" s="66">
        <v>6980872</v>
      </c>
      <c r="R366" s="67">
        <v>1030352</v>
      </c>
      <c r="S366" s="95">
        <f t="shared" si="140"/>
        <v>19649.353293413173</v>
      </c>
      <c r="T366" s="96">
        <f t="shared" si="141"/>
        <v>3066.2010159651668</v>
      </c>
      <c r="U366" s="96">
        <f t="shared" si="142"/>
        <v>2179.3552608619789</v>
      </c>
      <c r="V366" s="96">
        <f t="shared" si="143"/>
        <v>3516.8120906801009</v>
      </c>
      <c r="W366" s="86">
        <f t="shared" si="144"/>
        <v>2870.0612813370471</v>
      </c>
      <c r="X366" s="99">
        <f t="shared" si="145"/>
        <v>2.6182114636899537E-3</v>
      </c>
      <c r="Y366" s="100">
        <f t="shared" si="146"/>
        <v>2.1604164053681173E-2</v>
      </c>
      <c r="Z366" s="100">
        <f t="shared" si="147"/>
        <v>8.9850119152138461E-2</v>
      </c>
      <c r="AA366" s="100">
        <f t="shared" si="148"/>
        <v>3.1120657218111126E-2</v>
      </c>
      <c r="AB366" s="101">
        <f t="shared" si="149"/>
        <v>5.628370751285589E-3</v>
      </c>
      <c r="AC366" s="99">
        <f t="shared" si="150"/>
        <v>3.0896587307820762E-3</v>
      </c>
      <c r="AD366" s="100">
        <f t="shared" si="151"/>
        <v>2.2945464523052742E-2</v>
      </c>
      <c r="AE366" s="100">
        <f t="shared" si="152"/>
        <v>9.2488368457439005E-2</v>
      </c>
      <c r="AF366" s="100">
        <f t="shared" si="153"/>
        <v>3.2722645274033374E-2</v>
      </c>
      <c r="AG366" s="101">
        <f t="shared" si="154"/>
        <v>6.3185561330612438E-3</v>
      </c>
      <c r="AH366" s="95">
        <f t="shared" si="155"/>
        <v>51.446162046908313</v>
      </c>
      <c r="AI366" s="96">
        <f t="shared" si="156"/>
        <v>66.242709770475358</v>
      </c>
      <c r="AJ366" s="96">
        <f t="shared" si="157"/>
        <v>195.81532986328861</v>
      </c>
      <c r="AK366" s="96">
        <f t="shared" si="158"/>
        <v>109.44550357456416</v>
      </c>
      <c r="AL366" s="86">
        <f t="shared" si="159"/>
        <v>16.153768970274676</v>
      </c>
      <c r="AM366" s="95">
        <f t="shared" si="167"/>
        <v>51.616733700278779</v>
      </c>
      <c r="AN366" s="96">
        <f t="shared" si="160"/>
        <v>66.462339925179364</v>
      </c>
      <c r="AO366" s="96">
        <f t="shared" si="161"/>
        <v>196.46456283307961</v>
      </c>
      <c r="AP366" s="96">
        <f t="shared" si="162"/>
        <v>109.80837419028967</v>
      </c>
      <c r="AQ366" s="86">
        <f t="shared" si="163"/>
        <v>16.207327388858204</v>
      </c>
    </row>
    <row r="367" spans="1:43">
      <c r="A367" s="129" t="str">
        <f t="shared" si="164"/>
        <v>2012_2</v>
      </c>
      <c r="B367" s="57">
        <v>2012</v>
      </c>
      <c r="C367" s="57">
        <v>2</v>
      </c>
      <c r="D367" s="81" t="str">
        <f t="shared" si="165"/>
        <v>LYL_Personal</v>
      </c>
      <c r="E367" s="68" t="s">
        <v>18</v>
      </c>
      <c r="F367" s="69" t="s">
        <v>13</v>
      </c>
      <c r="G367" s="84">
        <f t="shared" si="166"/>
        <v>15088</v>
      </c>
      <c r="H367" s="70">
        <v>3772</v>
      </c>
      <c r="I367" s="65">
        <v>74</v>
      </c>
      <c r="J367" s="66">
        <v>347</v>
      </c>
      <c r="K367" s="66">
        <v>638</v>
      </c>
      <c r="L367" s="66">
        <v>510</v>
      </c>
      <c r="M367" s="67">
        <v>119</v>
      </c>
      <c r="N367" s="65">
        <v>1412162</v>
      </c>
      <c r="O367" s="66">
        <v>1081540</v>
      </c>
      <c r="P367" s="66">
        <v>707658</v>
      </c>
      <c r="Q367" s="66">
        <v>1574934</v>
      </c>
      <c r="R367" s="67">
        <v>634289</v>
      </c>
      <c r="S367" s="95">
        <f t="shared" si="140"/>
        <v>19083.27027027027</v>
      </c>
      <c r="T367" s="96">
        <f t="shared" si="141"/>
        <v>3116.8299711815562</v>
      </c>
      <c r="U367" s="96">
        <f t="shared" si="142"/>
        <v>1109.1818181818182</v>
      </c>
      <c r="V367" s="96">
        <f t="shared" si="143"/>
        <v>3088.1058823529411</v>
      </c>
      <c r="W367" s="86">
        <f t="shared" si="144"/>
        <v>5330.1596638655465</v>
      </c>
      <c r="X367" s="99">
        <f t="shared" si="145"/>
        <v>4.9045599151643689E-3</v>
      </c>
      <c r="Y367" s="100">
        <f t="shared" si="146"/>
        <v>2.2998409331919406E-2</v>
      </c>
      <c r="Z367" s="100">
        <f t="shared" si="147"/>
        <v>4.2285259809119832E-2</v>
      </c>
      <c r="AA367" s="100">
        <f t="shared" si="148"/>
        <v>3.3801696712619303E-2</v>
      </c>
      <c r="AB367" s="101">
        <f t="shared" si="149"/>
        <v>7.8870625662778374E-3</v>
      </c>
      <c r="AC367" s="99">
        <f t="shared" si="150"/>
        <v>6.2297325944268619E-3</v>
      </c>
      <c r="AD367" s="100">
        <f t="shared" si="151"/>
        <v>2.5841800554435336E-2</v>
      </c>
      <c r="AE367" s="100">
        <f t="shared" si="152"/>
        <v>4.6102527977788493E-2</v>
      </c>
      <c r="AF367" s="100">
        <f t="shared" si="153"/>
        <v>3.7229709781361572E-2</v>
      </c>
      <c r="AG367" s="101">
        <f t="shared" si="154"/>
        <v>9.5650097356457554E-3</v>
      </c>
      <c r="AH367" s="95">
        <f t="shared" si="155"/>
        <v>93.595042417815478</v>
      </c>
      <c r="AI367" s="96">
        <f t="shared" si="156"/>
        <v>71.682131495227992</v>
      </c>
      <c r="AJ367" s="96">
        <f t="shared" si="157"/>
        <v>46.902041357370095</v>
      </c>
      <c r="AK367" s="96">
        <f t="shared" si="158"/>
        <v>104.38321845174974</v>
      </c>
      <c r="AL367" s="86">
        <f t="shared" si="159"/>
        <v>42.039302757158005</v>
      </c>
      <c r="AM367" s="95">
        <f t="shared" si="167"/>
        <v>93.905360243233218</v>
      </c>
      <c r="AN367" s="96">
        <f t="shared" si="160"/>
        <v>71.919796253876299</v>
      </c>
      <c r="AO367" s="96">
        <f t="shared" si="161"/>
        <v>47.05754681049762</v>
      </c>
      <c r="AP367" s="96">
        <f t="shared" si="162"/>
        <v>104.72930487388578</v>
      </c>
      <c r="AQ367" s="86">
        <f t="shared" si="163"/>
        <v>42.17868562057339</v>
      </c>
    </row>
    <row r="368" spans="1:43">
      <c r="A368" s="129" t="str">
        <f t="shared" si="164"/>
        <v>2012_2</v>
      </c>
      <c r="B368" s="57">
        <v>2012</v>
      </c>
      <c r="C368" s="57">
        <v>2</v>
      </c>
      <c r="D368" s="81" t="str">
        <f t="shared" si="165"/>
        <v>LSA_Personal</v>
      </c>
      <c r="E368" s="68" t="s">
        <v>19</v>
      </c>
      <c r="F368" s="69" t="s">
        <v>13</v>
      </c>
      <c r="G368" s="84">
        <f t="shared" si="166"/>
        <v>98000</v>
      </c>
      <c r="H368" s="70">
        <v>24500</v>
      </c>
      <c r="I368" s="65">
        <v>368</v>
      </c>
      <c r="J368" s="66">
        <v>2955</v>
      </c>
      <c r="K368" s="66">
        <v>2190</v>
      </c>
      <c r="L368" s="66">
        <v>4234</v>
      </c>
      <c r="M368" s="67">
        <v>742</v>
      </c>
      <c r="N368" s="65">
        <v>9081356</v>
      </c>
      <c r="O368" s="66">
        <v>7938067</v>
      </c>
      <c r="P368" s="66">
        <v>1659481</v>
      </c>
      <c r="Q368" s="66">
        <v>11324319</v>
      </c>
      <c r="R368" s="67">
        <v>6258946</v>
      </c>
      <c r="S368" s="95">
        <f t="shared" si="140"/>
        <v>24677.597826086956</v>
      </c>
      <c r="T368" s="96">
        <f t="shared" si="141"/>
        <v>2686.3170896785109</v>
      </c>
      <c r="U368" s="96">
        <f t="shared" si="142"/>
        <v>757.75388127853876</v>
      </c>
      <c r="V368" s="96">
        <f t="shared" si="143"/>
        <v>2674.6147850732168</v>
      </c>
      <c r="W368" s="86">
        <f t="shared" si="144"/>
        <v>8435.2371967654981</v>
      </c>
      <c r="X368" s="99">
        <f t="shared" si="145"/>
        <v>3.7551020408163266E-3</v>
      </c>
      <c r="Y368" s="100">
        <f t="shared" si="146"/>
        <v>3.0153061224489797E-2</v>
      </c>
      <c r="Z368" s="100">
        <f t="shared" si="147"/>
        <v>2.2346938775510205E-2</v>
      </c>
      <c r="AA368" s="100">
        <f t="shared" si="148"/>
        <v>4.320408163265306E-2</v>
      </c>
      <c r="AB368" s="101">
        <f t="shared" si="149"/>
        <v>7.5714285714285718E-3</v>
      </c>
      <c r="AC368" s="99">
        <f t="shared" si="150"/>
        <v>4.2103382621086535E-3</v>
      </c>
      <c r="AD368" s="100">
        <f t="shared" si="151"/>
        <v>3.1425861285939903E-2</v>
      </c>
      <c r="AE368" s="100">
        <f t="shared" si="152"/>
        <v>2.3447069477579102E-2</v>
      </c>
      <c r="AF368" s="100">
        <f t="shared" si="153"/>
        <v>4.4717346429446032E-2</v>
      </c>
      <c r="AG368" s="101">
        <f t="shared" si="154"/>
        <v>8.2166093605939329E-3</v>
      </c>
      <c r="AH368" s="95">
        <f t="shared" si="155"/>
        <v>92.666897959183672</v>
      </c>
      <c r="AI368" s="96">
        <f t="shared" si="156"/>
        <v>81.000683673469382</v>
      </c>
      <c r="AJ368" s="96">
        <f t="shared" si="157"/>
        <v>16.933479591836736</v>
      </c>
      <c r="AK368" s="96">
        <f t="shared" si="158"/>
        <v>115.55427551020408</v>
      </c>
      <c r="AL368" s="86">
        <f t="shared" si="159"/>
        <v>63.866795918367345</v>
      </c>
      <c r="AM368" s="95">
        <f t="shared" si="167"/>
        <v>92.974138487314761</v>
      </c>
      <c r="AN368" s="96">
        <f t="shared" si="160"/>
        <v>81.269244436577893</v>
      </c>
      <c r="AO368" s="96">
        <f t="shared" si="161"/>
        <v>16.989623169829223</v>
      </c>
      <c r="AP368" s="96">
        <f t="shared" si="162"/>
        <v>115.93739998525879</v>
      </c>
      <c r="AQ368" s="86">
        <f t="shared" si="163"/>
        <v>64.078548642804535</v>
      </c>
    </row>
    <row r="369" spans="1:43">
      <c r="A369" s="129" t="str">
        <f t="shared" si="164"/>
        <v>2012_2</v>
      </c>
      <c r="B369" s="57">
        <v>2012</v>
      </c>
      <c r="C369" s="57">
        <v>2</v>
      </c>
      <c r="D369" s="81" t="str">
        <f t="shared" si="165"/>
        <v>LMA_Personal</v>
      </c>
      <c r="E369" s="68" t="s">
        <v>20</v>
      </c>
      <c r="F369" s="69" t="s">
        <v>13</v>
      </c>
      <c r="G369" s="84">
        <f t="shared" si="166"/>
        <v>119428</v>
      </c>
      <c r="H369" s="70">
        <v>29857</v>
      </c>
      <c r="I369" s="65">
        <v>869</v>
      </c>
      <c r="J369" s="66">
        <v>2911</v>
      </c>
      <c r="K369" s="66">
        <v>4595</v>
      </c>
      <c r="L369" s="66">
        <v>6154</v>
      </c>
      <c r="M369" s="67">
        <v>1854</v>
      </c>
      <c r="N369" s="65">
        <v>12200773</v>
      </c>
      <c r="O369" s="66">
        <v>7591577</v>
      </c>
      <c r="P369" s="66">
        <v>3698120</v>
      </c>
      <c r="Q369" s="66">
        <v>20740143</v>
      </c>
      <c r="R369" s="67">
        <v>9379287</v>
      </c>
      <c r="S369" s="95">
        <f t="shared" si="140"/>
        <v>14040.01495972382</v>
      </c>
      <c r="T369" s="96">
        <f t="shared" si="141"/>
        <v>2607.8931638612162</v>
      </c>
      <c r="U369" s="96">
        <f t="shared" si="142"/>
        <v>804.81392818280744</v>
      </c>
      <c r="V369" s="96">
        <f t="shared" si="143"/>
        <v>3370.1889827754308</v>
      </c>
      <c r="W369" s="86">
        <f t="shared" si="144"/>
        <v>5058.9466019417478</v>
      </c>
      <c r="X369" s="99">
        <f t="shared" si="145"/>
        <v>7.2763506045483472E-3</v>
      </c>
      <c r="Y369" s="100">
        <f t="shared" si="146"/>
        <v>2.4374518538366214E-2</v>
      </c>
      <c r="Z369" s="100">
        <f t="shared" si="147"/>
        <v>3.8475064473992696E-2</v>
      </c>
      <c r="AA369" s="100">
        <f t="shared" si="148"/>
        <v>5.1528954683993704E-2</v>
      </c>
      <c r="AB369" s="101">
        <f t="shared" si="149"/>
        <v>1.5523997722477142E-2</v>
      </c>
      <c r="AC369" s="99">
        <f t="shared" si="150"/>
        <v>7.8493759528907754E-3</v>
      </c>
      <c r="AD369" s="100">
        <f t="shared" si="151"/>
        <v>2.5414229042517358E-2</v>
      </c>
      <c r="AE369" s="100">
        <f t="shared" si="152"/>
        <v>3.977186385678301E-2</v>
      </c>
      <c r="AF369" s="100">
        <f t="shared" si="153"/>
        <v>5.3019484082323841E-2</v>
      </c>
      <c r="AG369" s="101">
        <f t="shared" si="154"/>
        <v>1.635750077286862E-2</v>
      </c>
      <c r="AH369" s="95">
        <f t="shared" si="155"/>
        <v>102.16007134005426</v>
      </c>
      <c r="AI369" s="96">
        <f t="shared" si="156"/>
        <v>63.566140268613722</v>
      </c>
      <c r="AJ369" s="96">
        <f t="shared" si="157"/>
        <v>30.965267776400843</v>
      </c>
      <c r="AK369" s="96">
        <f t="shared" si="158"/>
        <v>173.66231536993001</v>
      </c>
      <c r="AL369" s="86">
        <f t="shared" si="159"/>
        <v>78.535075526677161</v>
      </c>
      <c r="AM369" s="95">
        <f t="shared" si="167"/>
        <v>102.49878683570249</v>
      </c>
      <c r="AN369" s="96">
        <f t="shared" si="160"/>
        <v>63.776896158122256</v>
      </c>
      <c r="AO369" s="96">
        <f t="shared" si="161"/>
        <v>31.067934267185208</v>
      </c>
      <c r="AP369" s="96">
        <f t="shared" si="162"/>
        <v>174.23809920068075</v>
      </c>
      <c r="AQ369" s="86">
        <f t="shared" si="163"/>
        <v>78.795461474766839</v>
      </c>
    </row>
    <row r="370" spans="1:43">
      <c r="A370" s="129" t="str">
        <f t="shared" si="164"/>
        <v>2012_2</v>
      </c>
      <c r="B370" s="57">
        <v>2012</v>
      </c>
      <c r="C370" s="57">
        <v>2</v>
      </c>
      <c r="D370" s="81" t="str">
        <f t="shared" si="165"/>
        <v>SYL_Personal</v>
      </c>
      <c r="E370" s="68" t="s">
        <v>21</v>
      </c>
      <c r="F370" s="69" t="s">
        <v>13</v>
      </c>
      <c r="G370" s="84">
        <f t="shared" si="166"/>
        <v>11604</v>
      </c>
      <c r="H370" s="70">
        <v>2901</v>
      </c>
      <c r="I370" s="65">
        <v>107</v>
      </c>
      <c r="J370" s="66">
        <v>280</v>
      </c>
      <c r="K370" s="66">
        <v>421</v>
      </c>
      <c r="L370" s="66">
        <v>338</v>
      </c>
      <c r="M370" s="67">
        <v>110</v>
      </c>
      <c r="N370" s="65">
        <v>1242027</v>
      </c>
      <c r="O370" s="66">
        <v>813706</v>
      </c>
      <c r="P370" s="66">
        <v>284222</v>
      </c>
      <c r="Q370" s="66">
        <v>1025375</v>
      </c>
      <c r="R370" s="67">
        <v>377674</v>
      </c>
      <c r="S370" s="95">
        <f t="shared" si="140"/>
        <v>11607.728971962617</v>
      </c>
      <c r="T370" s="96">
        <f t="shared" si="141"/>
        <v>2906.0928571428572</v>
      </c>
      <c r="U370" s="96">
        <f t="shared" si="142"/>
        <v>675.11163895486936</v>
      </c>
      <c r="V370" s="96">
        <f t="shared" si="143"/>
        <v>3033.6538461538462</v>
      </c>
      <c r="W370" s="86">
        <f t="shared" si="144"/>
        <v>3433.4</v>
      </c>
      <c r="X370" s="99">
        <f t="shared" si="145"/>
        <v>9.2209582902447428E-3</v>
      </c>
      <c r="Y370" s="100">
        <f t="shared" si="146"/>
        <v>2.4129610479145122E-2</v>
      </c>
      <c r="Z370" s="100">
        <f t="shared" si="147"/>
        <v>3.6280592899000347E-2</v>
      </c>
      <c r="AA370" s="100">
        <f t="shared" si="148"/>
        <v>2.9127886935539467E-2</v>
      </c>
      <c r="AB370" s="101">
        <f t="shared" si="149"/>
        <v>9.4794898310927266E-3</v>
      </c>
      <c r="AC370" s="99">
        <f t="shared" si="150"/>
        <v>1.1288377252841604E-2</v>
      </c>
      <c r="AD370" s="100">
        <f t="shared" si="151"/>
        <v>2.7448733021079429E-2</v>
      </c>
      <c r="AE370" s="100">
        <f t="shared" si="152"/>
        <v>4.0325090211743304E-2</v>
      </c>
      <c r="AF370" s="100">
        <f t="shared" si="153"/>
        <v>3.2765257638058612E-2</v>
      </c>
      <c r="AG370" s="101">
        <f t="shared" si="154"/>
        <v>1.1575417446289E-2</v>
      </c>
      <c r="AH370" s="95">
        <f t="shared" si="155"/>
        <v>107.03438469493278</v>
      </c>
      <c r="AI370" s="96">
        <f t="shared" si="156"/>
        <v>70.122888659083074</v>
      </c>
      <c r="AJ370" s="96">
        <f t="shared" si="157"/>
        <v>24.493450534298518</v>
      </c>
      <c r="AK370" s="96">
        <f t="shared" si="158"/>
        <v>88.363926232333682</v>
      </c>
      <c r="AL370" s="86">
        <f t="shared" si="159"/>
        <v>32.546880386073767</v>
      </c>
      <c r="AM370" s="95">
        <f t="shared" si="167"/>
        <v>107.38926115682042</v>
      </c>
      <c r="AN370" s="96">
        <f t="shared" si="160"/>
        <v>70.355383690428397</v>
      </c>
      <c r="AO370" s="96">
        <f t="shared" si="161"/>
        <v>24.574659475610282</v>
      </c>
      <c r="AP370" s="96">
        <f t="shared" si="162"/>
        <v>88.656900098528254</v>
      </c>
      <c r="AQ370" s="86">
        <f t="shared" si="163"/>
        <v>32.654790771972749</v>
      </c>
    </row>
    <row r="371" spans="1:43">
      <c r="A371" s="129" t="str">
        <f t="shared" si="164"/>
        <v>2012_2</v>
      </c>
      <c r="B371" s="57">
        <v>2012</v>
      </c>
      <c r="C371" s="57">
        <v>2</v>
      </c>
      <c r="D371" s="81" t="str">
        <f t="shared" si="165"/>
        <v>MYL_Personal</v>
      </c>
      <c r="E371" s="68" t="s">
        <v>22</v>
      </c>
      <c r="F371" s="69" t="s">
        <v>13</v>
      </c>
      <c r="G371" s="84">
        <f t="shared" si="166"/>
        <v>11860</v>
      </c>
      <c r="H371" s="70">
        <v>2965</v>
      </c>
      <c r="I371" s="65">
        <v>98</v>
      </c>
      <c r="J371" s="66">
        <v>317</v>
      </c>
      <c r="K371" s="66">
        <v>539</v>
      </c>
      <c r="L371" s="66">
        <v>387</v>
      </c>
      <c r="M371" s="67">
        <v>87</v>
      </c>
      <c r="N371" s="65">
        <v>1335108</v>
      </c>
      <c r="O371" s="66">
        <v>975007</v>
      </c>
      <c r="P371" s="66">
        <v>307246</v>
      </c>
      <c r="Q371" s="66">
        <v>1275888</v>
      </c>
      <c r="R371" s="67">
        <v>378690</v>
      </c>
      <c r="S371" s="95">
        <f t="shared" si="140"/>
        <v>13623.551020408164</v>
      </c>
      <c r="T371" s="96">
        <f t="shared" si="141"/>
        <v>3075.731861198738</v>
      </c>
      <c r="U371" s="96">
        <f t="shared" si="142"/>
        <v>570.02968460111322</v>
      </c>
      <c r="V371" s="96">
        <f t="shared" si="143"/>
        <v>3296.8682170542634</v>
      </c>
      <c r="W371" s="86">
        <f t="shared" si="144"/>
        <v>4352.7586206896549</v>
      </c>
      <c r="X371" s="99">
        <f t="shared" si="145"/>
        <v>8.2630691399662726E-3</v>
      </c>
      <c r="Y371" s="100">
        <f t="shared" si="146"/>
        <v>2.672849915682968E-2</v>
      </c>
      <c r="Z371" s="100">
        <f t="shared" si="147"/>
        <v>4.5446880269814499E-2</v>
      </c>
      <c r="AA371" s="100">
        <f t="shared" si="148"/>
        <v>3.263069139966273E-2</v>
      </c>
      <c r="AB371" s="101">
        <f t="shared" si="149"/>
        <v>7.3355817875210795E-3</v>
      </c>
      <c r="AC371" s="99">
        <f t="shared" si="150"/>
        <v>1.0199859045266437E-2</v>
      </c>
      <c r="AD371" s="100">
        <f t="shared" si="151"/>
        <v>3.0179283877611349E-2</v>
      </c>
      <c r="AE371" s="100">
        <f t="shared" si="152"/>
        <v>4.9903090438003561E-2</v>
      </c>
      <c r="AF371" s="100">
        <f t="shared" si="153"/>
        <v>3.6431910184447414E-2</v>
      </c>
      <c r="AG371" s="101">
        <f t="shared" si="154"/>
        <v>9.1612930128012644E-3</v>
      </c>
      <c r="AH371" s="95">
        <f t="shared" si="155"/>
        <v>112.57234401349072</v>
      </c>
      <c r="AI371" s="96">
        <f t="shared" si="156"/>
        <v>82.209696458684661</v>
      </c>
      <c r="AJ371" s="96">
        <f t="shared" si="157"/>
        <v>25.906070826306912</v>
      </c>
      <c r="AK371" s="96">
        <f t="shared" si="158"/>
        <v>107.57908937605396</v>
      </c>
      <c r="AL371" s="86">
        <f t="shared" si="159"/>
        <v>31.930016863406408</v>
      </c>
      <c r="AM371" s="95">
        <f t="shared" si="167"/>
        <v>112.94558178436004</v>
      </c>
      <c r="AN371" s="96">
        <f t="shared" si="160"/>
        <v>82.482265748406533</v>
      </c>
      <c r="AO371" s="96">
        <f t="shared" si="161"/>
        <v>25.991963362452687</v>
      </c>
      <c r="AP371" s="96">
        <f t="shared" si="162"/>
        <v>107.93577182646165</v>
      </c>
      <c r="AQ371" s="86">
        <f t="shared" si="163"/>
        <v>32.035882015476879</v>
      </c>
    </row>
    <row r="372" spans="1:43">
      <c r="A372" s="129" t="str">
        <f t="shared" si="164"/>
        <v>2012_2</v>
      </c>
      <c r="B372" s="57">
        <v>2012</v>
      </c>
      <c r="C372" s="57">
        <v>2</v>
      </c>
      <c r="D372" s="81" t="str">
        <f t="shared" si="165"/>
        <v>MYH_Personal</v>
      </c>
      <c r="E372" s="68" t="s">
        <v>23</v>
      </c>
      <c r="F372" s="69" t="s">
        <v>13</v>
      </c>
      <c r="G372" s="84">
        <f t="shared" si="166"/>
        <v>33268</v>
      </c>
      <c r="H372" s="70">
        <v>8317</v>
      </c>
      <c r="I372" s="65">
        <v>247</v>
      </c>
      <c r="J372" s="66">
        <v>878</v>
      </c>
      <c r="K372" s="66">
        <v>519</v>
      </c>
      <c r="L372" s="66">
        <v>991</v>
      </c>
      <c r="M372" s="67">
        <v>152</v>
      </c>
      <c r="N372" s="65">
        <v>4385350</v>
      </c>
      <c r="O372" s="66">
        <v>4165122</v>
      </c>
      <c r="P372" s="66">
        <v>535183</v>
      </c>
      <c r="Q372" s="66">
        <v>3353168</v>
      </c>
      <c r="R372" s="67">
        <v>810276</v>
      </c>
      <c r="S372" s="95">
        <f t="shared" si="140"/>
        <v>17754.453441295547</v>
      </c>
      <c r="T372" s="96">
        <f t="shared" si="141"/>
        <v>4743.874715261959</v>
      </c>
      <c r="U372" s="96">
        <f t="shared" si="142"/>
        <v>1031.1811175337186</v>
      </c>
      <c r="V372" s="96">
        <f t="shared" si="143"/>
        <v>3383.6205852674066</v>
      </c>
      <c r="W372" s="86">
        <f t="shared" si="144"/>
        <v>5330.7631578947367</v>
      </c>
      <c r="X372" s="99">
        <f t="shared" si="145"/>
        <v>7.4245521221594328E-3</v>
      </c>
      <c r="Y372" s="100">
        <f t="shared" si="146"/>
        <v>2.6391727786461466E-2</v>
      </c>
      <c r="Z372" s="100">
        <f t="shared" si="147"/>
        <v>1.5600577131177107E-2</v>
      </c>
      <c r="AA372" s="100">
        <f t="shared" si="148"/>
        <v>2.9788385235060718E-2</v>
      </c>
      <c r="AB372" s="101">
        <f t="shared" si="149"/>
        <v>4.5689551520981123E-3</v>
      </c>
      <c r="AC372" s="99">
        <f t="shared" si="150"/>
        <v>8.5211804721019285E-3</v>
      </c>
      <c r="AD372" s="100">
        <f t="shared" si="151"/>
        <v>2.8439438553101323E-2</v>
      </c>
      <c r="AE372" s="100">
        <f t="shared" si="152"/>
        <v>1.7183641530326352E-2</v>
      </c>
      <c r="AF372" s="100">
        <f t="shared" si="153"/>
        <v>3.1960082528880572E-2</v>
      </c>
      <c r="AG372" s="101">
        <f t="shared" si="154"/>
        <v>5.4304577922925489E-3</v>
      </c>
      <c r="AH372" s="95">
        <f t="shared" si="155"/>
        <v>131.81886497535169</v>
      </c>
      <c r="AI372" s="96">
        <f t="shared" si="156"/>
        <v>125.19905013827101</v>
      </c>
      <c r="AJ372" s="96">
        <f t="shared" si="157"/>
        <v>16.087020560298186</v>
      </c>
      <c r="AK372" s="96">
        <f t="shared" si="158"/>
        <v>100.79259348322712</v>
      </c>
      <c r="AL372" s="86">
        <f t="shared" si="159"/>
        <v>24.35601779487796</v>
      </c>
      <c r="AM372" s="95">
        <f t="shared" si="167"/>
        <v>132.25591529844016</v>
      </c>
      <c r="AN372" s="96">
        <f t="shared" si="160"/>
        <v>125.61415222038599</v>
      </c>
      <c r="AO372" s="96">
        <f t="shared" si="161"/>
        <v>16.140357672059267</v>
      </c>
      <c r="AP372" s="96">
        <f t="shared" si="162"/>
        <v>101.1267750554551</v>
      </c>
      <c r="AQ372" s="86">
        <f t="shared" si="163"/>
        <v>24.436771072858246</v>
      </c>
    </row>
    <row r="373" spans="1:43">
      <c r="A373" s="129" t="str">
        <f t="shared" si="164"/>
        <v>2012_2</v>
      </c>
      <c r="B373" s="57">
        <v>2012</v>
      </c>
      <c r="C373" s="57">
        <v>2</v>
      </c>
      <c r="D373" s="81" t="str">
        <f t="shared" si="165"/>
        <v>LML_Personal</v>
      </c>
      <c r="E373" s="68" t="s">
        <v>24</v>
      </c>
      <c r="F373" s="69" t="s">
        <v>13</v>
      </c>
      <c r="G373" s="84">
        <f t="shared" si="166"/>
        <v>92756</v>
      </c>
      <c r="H373" s="70">
        <v>23189</v>
      </c>
      <c r="I373" s="65">
        <v>181</v>
      </c>
      <c r="J373" s="66">
        <v>2011</v>
      </c>
      <c r="K373" s="66">
        <v>6310</v>
      </c>
      <c r="L373" s="66">
        <v>2964</v>
      </c>
      <c r="M373" s="67">
        <v>654</v>
      </c>
      <c r="N373" s="65">
        <v>2545443</v>
      </c>
      <c r="O373" s="66">
        <v>3863427</v>
      </c>
      <c r="P373" s="66">
        <v>4655434</v>
      </c>
      <c r="Q373" s="66">
        <v>5149566</v>
      </c>
      <c r="R373" s="67">
        <v>3094183</v>
      </c>
      <c r="S373" s="95">
        <f t="shared" si="140"/>
        <v>14063.220994475138</v>
      </c>
      <c r="T373" s="96">
        <f t="shared" si="141"/>
        <v>1921.1471904525113</v>
      </c>
      <c r="U373" s="96">
        <f t="shared" si="142"/>
        <v>737.78668779714735</v>
      </c>
      <c r="V373" s="96">
        <f t="shared" si="143"/>
        <v>1737.3704453441296</v>
      </c>
      <c r="W373" s="86">
        <f t="shared" si="144"/>
        <v>4731.166666666667</v>
      </c>
      <c r="X373" s="99">
        <f t="shared" si="145"/>
        <v>1.9513562464961835E-3</v>
      </c>
      <c r="Y373" s="100">
        <f t="shared" si="146"/>
        <v>2.1680538186208978E-2</v>
      </c>
      <c r="Z373" s="100">
        <f t="shared" si="147"/>
        <v>6.8027944283927722E-2</v>
      </c>
      <c r="AA373" s="100">
        <f t="shared" si="148"/>
        <v>3.1954806158092201E-2</v>
      </c>
      <c r="AB373" s="101">
        <f t="shared" si="149"/>
        <v>7.0507568243563757E-3</v>
      </c>
      <c r="AC373" s="99">
        <f t="shared" si="150"/>
        <v>2.2889769348318047E-3</v>
      </c>
      <c r="AD373" s="100">
        <f t="shared" si="151"/>
        <v>2.2794730840680563E-2</v>
      </c>
      <c r="AE373" s="100">
        <f t="shared" si="152"/>
        <v>6.9954271382334746E-2</v>
      </c>
      <c r="AF373" s="100">
        <f t="shared" si="153"/>
        <v>3.330035920911846E-2</v>
      </c>
      <c r="AG373" s="101">
        <f t="shared" si="154"/>
        <v>7.690884063292467E-3</v>
      </c>
      <c r="AH373" s="95">
        <f t="shared" si="155"/>
        <v>27.442354133425329</v>
      </c>
      <c r="AI373" s="96">
        <f t="shared" si="156"/>
        <v>41.651505023933758</v>
      </c>
      <c r="AJ373" s="96">
        <f t="shared" si="157"/>
        <v>50.190111690887917</v>
      </c>
      <c r="AK373" s="96">
        <f t="shared" si="158"/>
        <v>55.517335805769974</v>
      </c>
      <c r="AL373" s="86">
        <f t="shared" si="159"/>
        <v>33.35830566216741</v>
      </c>
      <c r="AM373" s="95">
        <f t="shared" si="167"/>
        <v>27.533340273706273</v>
      </c>
      <c r="AN373" s="96">
        <f t="shared" si="160"/>
        <v>41.789602129619169</v>
      </c>
      <c r="AO373" s="96">
        <f t="shared" si="161"/>
        <v>50.356518862838996</v>
      </c>
      <c r="AP373" s="96">
        <f t="shared" si="162"/>
        <v>55.701405586339398</v>
      </c>
      <c r="AQ373" s="86">
        <f t="shared" si="163"/>
        <v>33.468906358585642</v>
      </c>
    </row>
    <row r="374" spans="1:43">
      <c r="A374" s="129" t="str">
        <f t="shared" si="164"/>
        <v>2012_2</v>
      </c>
      <c r="B374" s="57">
        <v>2012</v>
      </c>
      <c r="C374" s="57">
        <v>2</v>
      </c>
      <c r="D374" s="81" t="str">
        <f t="shared" si="165"/>
        <v>MSA_Personal</v>
      </c>
      <c r="E374" s="68" t="s">
        <v>25</v>
      </c>
      <c r="F374" s="69" t="s">
        <v>13</v>
      </c>
      <c r="G374" s="84">
        <f t="shared" si="166"/>
        <v>94800</v>
      </c>
      <c r="H374" s="70">
        <v>23700</v>
      </c>
      <c r="I374" s="65">
        <v>341</v>
      </c>
      <c r="J374" s="66">
        <v>2574</v>
      </c>
      <c r="K374" s="66">
        <v>3889</v>
      </c>
      <c r="L374" s="66">
        <v>3989</v>
      </c>
      <c r="M374" s="67">
        <v>839</v>
      </c>
      <c r="N374" s="65">
        <v>6576994</v>
      </c>
      <c r="O374" s="66">
        <v>8033785</v>
      </c>
      <c r="P374" s="66">
        <v>3978846</v>
      </c>
      <c r="Q374" s="66">
        <v>11171065</v>
      </c>
      <c r="R374" s="67">
        <v>3347690</v>
      </c>
      <c r="S374" s="95">
        <f t="shared" si="140"/>
        <v>19287.372434017594</v>
      </c>
      <c r="T374" s="96">
        <f t="shared" si="141"/>
        <v>3121.1285936285935</v>
      </c>
      <c r="U374" s="96">
        <f t="shared" si="142"/>
        <v>1023.1025970686552</v>
      </c>
      <c r="V374" s="96">
        <f t="shared" si="143"/>
        <v>2800.4675357232391</v>
      </c>
      <c r="W374" s="86">
        <f t="shared" si="144"/>
        <v>3990.0953516090585</v>
      </c>
      <c r="X374" s="99">
        <f t="shared" si="145"/>
        <v>3.5970464135021097E-3</v>
      </c>
      <c r="Y374" s="100">
        <f t="shared" si="146"/>
        <v>2.7151898734177216E-2</v>
      </c>
      <c r="Z374" s="100">
        <f t="shared" si="147"/>
        <v>4.102320675105485E-2</v>
      </c>
      <c r="AA374" s="100">
        <f t="shared" si="148"/>
        <v>4.2078059071729956E-2</v>
      </c>
      <c r="AB374" s="101">
        <f t="shared" si="149"/>
        <v>8.8502109704641351E-3</v>
      </c>
      <c r="AC374" s="99">
        <f t="shared" si="150"/>
        <v>4.0500923884435299E-3</v>
      </c>
      <c r="AD374" s="100">
        <f t="shared" si="151"/>
        <v>2.838181167984483E-2</v>
      </c>
      <c r="AE374" s="100">
        <f t="shared" si="152"/>
        <v>4.252417188487239E-2</v>
      </c>
      <c r="AF374" s="100">
        <f t="shared" si="153"/>
        <v>4.3597363005192659E-2</v>
      </c>
      <c r="AG374" s="101">
        <f t="shared" si="154"/>
        <v>9.5589693565432069E-3</v>
      </c>
      <c r="AH374" s="95">
        <f t="shared" si="155"/>
        <v>69.377573839662446</v>
      </c>
      <c r="AI374" s="96">
        <f t="shared" si="156"/>
        <v>84.744567510548521</v>
      </c>
      <c r="AJ374" s="96">
        <f t="shared" si="157"/>
        <v>41.970949367088608</v>
      </c>
      <c r="AK374" s="96">
        <f t="shared" si="158"/>
        <v>117.83823839662448</v>
      </c>
      <c r="AL374" s="86">
        <f t="shared" si="159"/>
        <v>35.313185654008436</v>
      </c>
      <c r="AM374" s="95">
        <f t="shared" si="167"/>
        <v>69.607597752153197</v>
      </c>
      <c r="AN374" s="96">
        <f t="shared" si="160"/>
        <v>85.025541259013167</v>
      </c>
      <c r="AO374" s="96">
        <f t="shared" si="161"/>
        <v>42.110105602310675</v>
      </c>
      <c r="AP374" s="96">
        <f t="shared" si="162"/>
        <v>118.2289354351178</v>
      </c>
      <c r="AQ374" s="86">
        <f t="shared" si="163"/>
        <v>35.430267827354818</v>
      </c>
    </row>
    <row r="375" spans="1:43">
      <c r="A375" s="129" t="str">
        <f t="shared" si="164"/>
        <v>2012_2</v>
      </c>
      <c r="B375" s="57">
        <v>2012</v>
      </c>
      <c r="C375" s="57">
        <v>2</v>
      </c>
      <c r="D375" s="81" t="str">
        <f t="shared" si="165"/>
        <v>LYA_Personal</v>
      </c>
      <c r="E375" s="68" t="s">
        <v>26</v>
      </c>
      <c r="F375" s="69" t="s">
        <v>13</v>
      </c>
      <c r="G375" s="84">
        <f t="shared" si="166"/>
        <v>23952</v>
      </c>
      <c r="H375" s="70">
        <v>5988</v>
      </c>
      <c r="I375" s="65">
        <v>174</v>
      </c>
      <c r="J375" s="66">
        <v>699</v>
      </c>
      <c r="K375" s="66">
        <v>952</v>
      </c>
      <c r="L375" s="66">
        <v>902</v>
      </c>
      <c r="M375" s="67">
        <v>232</v>
      </c>
      <c r="N375" s="65">
        <v>3307972</v>
      </c>
      <c r="O375" s="66">
        <v>2026312</v>
      </c>
      <c r="P375" s="66">
        <v>799921</v>
      </c>
      <c r="Q375" s="66">
        <v>3074779</v>
      </c>
      <c r="R375" s="67">
        <v>1943534</v>
      </c>
      <c r="S375" s="95">
        <f t="shared" si="140"/>
        <v>19011.333333333332</v>
      </c>
      <c r="T375" s="96">
        <f t="shared" si="141"/>
        <v>2898.8726752503576</v>
      </c>
      <c r="U375" s="96">
        <f t="shared" si="142"/>
        <v>840.25315126050418</v>
      </c>
      <c r="V375" s="96">
        <f t="shared" si="143"/>
        <v>3408.8458980044347</v>
      </c>
      <c r="W375" s="86">
        <f t="shared" si="144"/>
        <v>8377.3017241379312</v>
      </c>
      <c r="X375" s="99">
        <f t="shared" si="145"/>
        <v>7.2645290581162328E-3</v>
      </c>
      <c r="Y375" s="100">
        <f t="shared" si="146"/>
        <v>2.9183366733466935E-2</v>
      </c>
      <c r="Z375" s="100">
        <f t="shared" si="147"/>
        <v>3.9746158984635939E-2</v>
      </c>
      <c r="AA375" s="100">
        <f t="shared" si="148"/>
        <v>3.7658650634602539E-2</v>
      </c>
      <c r="AB375" s="101">
        <f t="shared" si="149"/>
        <v>9.6860387441549765E-3</v>
      </c>
      <c r="AC375" s="99">
        <f t="shared" si="150"/>
        <v>8.5430431877135411E-3</v>
      </c>
      <c r="AD375" s="100">
        <f t="shared" si="151"/>
        <v>3.1717452620451878E-2</v>
      </c>
      <c r="AE375" s="100">
        <f t="shared" si="152"/>
        <v>4.268736630847432E-2</v>
      </c>
      <c r="AF375" s="100">
        <f t="shared" si="153"/>
        <v>4.0524688871333966E-2</v>
      </c>
      <c r="AG375" s="101">
        <f t="shared" si="154"/>
        <v>1.1160538080167759E-2</v>
      </c>
      <c r="AH375" s="95">
        <f t="shared" si="155"/>
        <v>138.10838343353373</v>
      </c>
      <c r="AI375" s="96">
        <f t="shared" si="156"/>
        <v>84.598864395457582</v>
      </c>
      <c r="AJ375" s="96">
        <f t="shared" si="157"/>
        <v>33.396835337341351</v>
      </c>
      <c r="AK375" s="96">
        <f t="shared" si="158"/>
        <v>128.37253674014696</v>
      </c>
      <c r="AL375" s="86">
        <f t="shared" si="159"/>
        <v>81.142869071476284</v>
      </c>
      <c r="AM375" s="95">
        <f t="shared" si="167"/>
        <v>138.5662868877331</v>
      </c>
      <c r="AN375" s="96">
        <f t="shared" si="160"/>
        <v>84.879355059854262</v>
      </c>
      <c r="AO375" s="96">
        <f t="shared" si="161"/>
        <v>33.507563780322918</v>
      </c>
      <c r="AP375" s="96">
        <f t="shared" si="162"/>
        <v>128.79816063448453</v>
      </c>
      <c r="AQ375" s="86">
        <f t="shared" si="163"/>
        <v>81.411901255531632</v>
      </c>
    </row>
    <row r="376" spans="1:43">
      <c r="A376" s="129" t="str">
        <f t="shared" si="164"/>
        <v>2012_2</v>
      </c>
      <c r="B376" s="57">
        <v>2012</v>
      </c>
      <c r="C376" s="57">
        <v>2</v>
      </c>
      <c r="D376" s="81" t="str">
        <f t="shared" si="165"/>
        <v>MMA_Personal</v>
      </c>
      <c r="E376" s="68" t="s">
        <v>27</v>
      </c>
      <c r="F376" s="69" t="s">
        <v>13</v>
      </c>
      <c r="G376" s="84">
        <f t="shared" si="166"/>
        <v>162044</v>
      </c>
      <c r="H376" s="70">
        <v>40511</v>
      </c>
      <c r="I376" s="65">
        <v>1118</v>
      </c>
      <c r="J376" s="66">
        <v>4400</v>
      </c>
      <c r="K376" s="66">
        <v>8252</v>
      </c>
      <c r="L376" s="66">
        <v>6320</v>
      </c>
      <c r="M376" s="67">
        <v>1325</v>
      </c>
      <c r="N376" s="65">
        <v>14423879</v>
      </c>
      <c r="O376" s="66">
        <v>13822217</v>
      </c>
      <c r="P376" s="66">
        <v>9653626</v>
      </c>
      <c r="Q376" s="66">
        <v>19691362</v>
      </c>
      <c r="R376" s="67">
        <v>12588990</v>
      </c>
      <c r="S376" s="95">
        <f t="shared" si="140"/>
        <v>12901.501788908765</v>
      </c>
      <c r="T376" s="96">
        <f t="shared" si="141"/>
        <v>3141.4129545454543</v>
      </c>
      <c r="U376" s="96">
        <f t="shared" si="142"/>
        <v>1169.8528841492971</v>
      </c>
      <c r="V376" s="96">
        <f t="shared" si="143"/>
        <v>3115.7218354430379</v>
      </c>
      <c r="W376" s="86">
        <f t="shared" si="144"/>
        <v>9501.124528301887</v>
      </c>
      <c r="X376" s="99">
        <f t="shared" si="145"/>
        <v>6.8993606674730319E-3</v>
      </c>
      <c r="Y376" s="100">
        <f t="shared" si="146"/>
        <v>2.7153118905976156E-2</v>
      </c>
      <c r="Z376" s="100">
        <f t="shared" si="147"/>
        <v>5.0924440275480737E-2</v>
      </c>
      <c r="AA376" s="100">
        <f t="shared" si="148"/>
        <v>3.9001752610402111E-2</v>
      </c>
      <c r="AB376" s="101">
        <f t="shared" si="149"/>
        <v>8.1767914887314556E-3</v>
      </c>
      <c r="AC376" s="99">
        <f t="shared" si="150"/>
        <v>7.3784764735236284E-3</v>
      </c>
      <c r="AD376" s="100">
        <f t="shared" si="151"/>
        <v>2.8093863106494175E-2</v>
      </c>
      <c r="AE376" s="100">
        <f t="shared" si="152"/>
        <v>5.2196926151252682E-2</v>
      </c>
      <c r="AF376" s="100">
        <f t="shared" si="153"/>
        <v>4.0122332445197723E-2</v>
      </c>
      <c r="AG376" s="101">
        <f t="shared" si="154"/>
        <v>8.698043853627737E-3</v>
      </c>
      <c r="AH376" s="95">
        <f t="shared" si="155"/>
        <v>89.012113993730097</v>
      </c>
      <c r="AI376" s="96">
        <f t="shared" si="156"/>
        <v>85.299159487546589</v>
      </c>
      <c r="AJ376" s="96">
        <f t="shared" si="157"/>
        <v>59.574103329959762</v>
      </c>
      <c r="AK376" s="96">
        <f t="shared" si="158"/>
        <v>121.51861222877737</v>
      </c>
      <c r="AL376" s="86">
        <f t="shared" si="159"/>
        <v>77.68871417639653</v>
      </c>
      <c r="AM376" s="95">
        <f t="shared" si="167"/>
        <v>89.307236950425434</v>
      </c>
      <c r="AN376" s="96">
        <f t="shared" si="160"/>
        <v>85.581972006226522</v>
      </c>
      <c r="AO376" s="96">
        <f t="shared" si="161"/>
        <v>59.771623473324176</v>
      </c>
      <c r="AP376" s="96">
        <f t="shared" si="162"/>
        <v>121.92151168285613</v>
      </c>
      <c r="AQ376" s="86">
        <f t="shared" si="163"/>
        <v>77.946293982120636</v>
      </c>
    </row>
    <row r="377" spans="1:43">
      <c r="A377" s="129" t="str">
        <f t="shared" si="164"/>
        <v>2012_2</v>
      </c>
      <c r="B377" s="57">
        <v>2012</v>
      </c>
      <c r="C377" s="57">
        <v>2</v>
      </c>
      <c r="D377" s="81" t="str">
        <f t="shared" si="165"/>
        <v>LYH_Personal</v>
      </c>
      <c r="E377" s="68" t="s">
        <v>28</v>
      </c>
      <c r="F377" s="69" t="s">
        <v>13</v>
      </c>
      <c r="G377" s="84">
        <f t="shared" si="166"/>
        <v>17308</v>
      </c>
      <c r="H377" s="70">
        <v>4327</v>
      </c>
      <c r="I377" s="65">
        <v>143</v>
      </c>
      <c r="J377" s="66">
        <v>526</v>
      </c>
      <c r="K377" s="66">
        <v>593</v>
      </c>
      <c r="L377" s="66">
        <v>808</v>
      </c>
      <c r="M377" s="67">
        <v>177</v>
      </c>
      <c r="N377" s="65">
        <v>2155747</v>
      </c>
      <c r="O377" s="66">
        <v>1671868</v>
      </c>
      <c r="P377" s="66">
        <v>549035</v>
      </c>
      <c r="Q377" s="66">
        <v>2539489</v>
      </c>
      <c r="R377" s="67">
        <v>1345244</v>
      </c>
      <c r="S377" s="95">
        <f t="shared" si="140"/>
        <v>15075.153846153846</v>
      </c>
      <c r="T377" s="96">
        <f t="shared" si="141"/>
        <v>3178.4562737642586</v>
      </c>
      <c r="U377" s="96">
        <f t="shared" si="142"/>
        <v>925.86003372681284</v>
      </c>
      <c r="V377" s="96">
        <f t="shared" si="143"/>
        <v>3142.9319306930693</v>
      </c>
      <c r="W377" s="86">
        <f t="shared" si="144"/>
        <v>7600.2485875706216</v>
      </c>
      <c r="X377" s="99">
        <f t="shared" si="145"/>
        <v>8.2620753408828296E-3</v>
      </c>
      <c r="Y377" s="100">
        <f t="shared" si="146"/>
        <v>3.039057083429628E-2</v>
      </c>
      <c r="Z377" s="100">
        <f t="shared" si="147"/>
        <v>3.4261613126877748E-2</v>
      </c>
      <c r="AA377" s="100">
        <f t="shared" si="148"/>
        <v>4.668361451351976E-2</v>
      </c>
      <c r="AB377" s="101">
        <f t="shared" si="149"/>
        <v>1.0226484862491333E-2</v>
      </c>
      <c r="AC377" s="99">
        <f t="shared" si="150"/>
        <v>9.8652303408287029E-3</v>
      </c>
      <c r="AD377" s="100">
        <f t="shared" si="151"/>
        <v>3.3430758002851176E-2</v>
      </c>
      <c r="AE377" s="100">
        <f t="shared" si="152"/>
        <v>3.7483172415496917E-2</v>
      </c>
      <c r="AF377" s="100">
        <f t="shared" si="153"/>
        <v>5.0419841420321035E-2</v>
      </c>
      <c r="AG377" s="101">
        <f t="shared" si="154"/>
        <v>1.2008303847476047E-2</v>
      </c>
      <c r="AH377" s="95">
        <f t="shared" si="155"/>
        <v>124.55205685232262</v>
      </c>
      <c r="AI377" s="96">
        <f t="shared" si="156"/>
        <v>96.595100531546109</v>
      </c>
      <c r="AJ377" s="96">
        <f t="shared" si="157"/>
        <v>31.721458285186042</v>
      </c>
      <c r="AK377" s="96">
        <f t="shared" si="158"/>
        <v>146.72342269470764</v>
      </c>
      <c r="AL377" s="86">
        <f t="shared" si="159"/>
        <v>77.723827131962096</v>
      </c>
      <c r="AM377" s="95">
        <f t="shared" si="167"/>
        <v>124.96501380426437</v>
      </c>
      <c r="AN377" s="96">
        <f t="shared" si="160"/>
        <v>96.915365160618521</v>
      </c>
      <c r="AO377" s="96">
        <f t="shared" si="161"/>
        <v>31.826631953575394</v>
      </c>
      <c r="AP377" s="96">
        <f t="shared" si="162"/>
        <v>147.20988963026622</v>
      </c>
      <c r="AQ377" s="86">
        <f t="shared" si="163"/>
        <v>77.981523355989282</v>
      </c>
    </row>
    <row r="378" spans="1:43">
      <c r="A378" s="129" t="str">
        <f t="shared" si="164"/>
        <v>2012_2</v>
      </c>
      <c r="B378" s="57">
        <v>2012</v>
      </c>
      <c r="C378" s="57">
        <v>2</v>
      </c>
      <c r="D378" s="81" t="str">
        <f t="shared" si="165"/>
        <v>SSA_Personal</v>
      </c>
      <c r="E378" s="68" t="s">
        <v>29</v>
      </c>
      <c r="F378" s="69" t="s">
        <v>13</v>
      </c>
      <c r="G378" s="84">
        <f t="shared" si="166"/>
        <v>33500</v>
      </c>
      <c r="H378" s="70">
        <v>8375</v>
      </c>
      <c r="I378" s="65">
        <v>249</v>
      </c>
      <c r="J378" s="66">
        <v>1007</v>
      </c>
      <c r="K378" s="66">
        <v>663</v>
      </c>
      <c r="L378" s="66">
        <v>2211</v>
      </c>
      <c r="M378" s="67">
        <v>824</v>
      </c>
      <c r="N378" s="65">
        <v>4599358</v>
      </c>
      <c r="O378" s="66">
        <v>2037971</v>
      </c>
      <c r="P378" s="66">
        <v>481318</v>
      </c>
      <c r="Q378" s="66">
        <v>6429504</v>
      </c>
      <c r="R378" s="67">
        <v>4752824</v>
      </c>
      <c r="S378" s="95">
        <f t="shared" si="140"/>
        <v>18471.317269076306</v>
      </c>
      <c r="T378" s="96">
        <f t="shared" si="141"/>
        <v>2023.8043694141013</v>
      </c>
      <c r="U378" s="96">
        <f t="shared" si="142"/>
        <v>725.9698340874811</v>
      </c>
      <c r="V378" s="96">
        <f t="shared" si="143"/>
        <v>2907.9620081411126</v>
      </c>
      <c r="W378" s="86">
        <f t="shared" si="144"/>
        <v>5767.9902912621355</v>
      </c>
      <c r="X378" s="99">
        <f t="shared" si="145"/>
        <v>7.4328358208955222E-3</v>
      </c>
      <c r="Y378" s="100">
        <f t="shared" si="146"/>
        <v>3.0059701492537314E-2</v>
      </c>
      <c r="Z378" s="100">
        <f t="shared" si="147"/>
        <v>1.9791044776119402E-2</v>
      </c>
      <c r="AA378" s="100">
        <f t="shared" si="148"/>
        <v>6.6000000000000003E-2</v>
      </c>
      <c r="AB378" s="101">
        <f t="shared" si="149"/>
        <v>2.4597014925373133E-2</v>
      </c>
      <c r="AC378" s="99">
        <f t="shared" si="150"/>
        <v>8.5262652020454566E-3</v>
      </c>
      <c r="AD378" s="100">
        <f t="shared" si="151"/>
        <v>3.2233395214367203E-2</v>
      </c>
      <c r="AE378" s="100">
        <f t="shared" si="152"/>
        <v>2.1564120203861371E-2</v>
      </c>
      <c r="AF378" s="100">
        <f t="shared" si="153"/>
        <v>6.91606683196542E-2</v>
      </c>
      <c r="AG378" s="101">
        <f t="shared" si="154"/>
        <v>2.6568832622094946E-2</v>
      </c>
      <c r="AH378" s="95">
        <f t="shared" si="155"/>
        <v>137.29426865671641</v>
      </c>
      <c r="AI378" s="96">
        <f t="shared" si="156"/>
        <v>60.834955223880598</v>
      </c>
      <c r="AJ378" s="96">
        <f t="shared" si="157"/>
        <v>14.367701492537313</v>
      </c>
      <c r="AK378" s="96">
        <f t="shared" si="158"/>
        <v>191.92549253731343</v>
      </c>
      <c r="AL378" s="86">
        <f t="shared" si="159"/>
        <v>141.87534328358208</v>
      </c>
      <c r="AM378" s="95">
        <f t="shared" si="167"/>
        <v>137.7494728832574</v>
      </c>
      <c r="AN378" s="96">
        <f t="shared" si="160"/>
        <v>61.036655768340921</v>
      </c>
      <c r="AO378" s="96">
        <f t="shared" si="161"/>
        <v>14.415338138327932</v>
      </c>
      <c r="AP378" s="96">
        <f t="shared" si="162"/>
        <v>192.56182860755675</v>
      </c>
      <c r="AQ378" s="86">
        <f t="shared" si="163"/>
        <v>142.34573623251222</v>
      </c>
    </row>
    <row r="379" spans="1:43">
      <c r="A379" s="129" t="str">
        <f t="shared" si="164"/>
        <v>2012_2</v>
      </c>
      <c r="B379" s="57">
        <v>2012</v>
      </c>
      <c r="C379" s="57">
        <v>2</v>
      </c>
      <c r="D379" s="81" t="str">
        <f t="shared" si="165"/>
        <v>MML_Personal</v>
      </c>
      <c r="E379" s="68" t="s">
        <v>30</v>
      </c>
      <c r="F379" s="69" t="s">
        <v>13</v>
      </c>
      <c r="G379" s="84">
        <f t="shared" si="166"/>
        <v>108716</v>
      </c>
      <c r="H379" s="70">
        <v>27179</v>
      </c>
      <c r="I379" s="65">
        <v>636</v>
      </c>
      <c r="J379" s="66">
        <v>2846</v>
      </c>
      <c r="K379" s="66">
        <v>7966</v>
      </c>
      <c r="L379" s="66">
        <v>3702</v>
      </c>
      <c r="M379" s="67">
        <v>864</v>
      </c>
      <c r="N379" s="65">
        <v>9027744</v>
      </c>
      <c r="O379" s="66">
        <v>8805918</v>
      </c>
      <c r="P379" s="66">
        <v>3627143</v>
      </c>
      <c r="Q379" s="66">
        <v>12113093</v>
      </c>
      <c r="R379" s="67">
        <v>1607857</v>
      </c>
      <c r="S379" s="95">
        <f t="shared" si="140"/>
        <v>14194.566037735849</v>
      </c>
      <c r="T379" s="96">
        <f t="shared" si="141"/>
        <v>3094.1384399156709</v>
      </c>
      <c r="U379" s="96">
        <f t="shared" si="142"/>
        <v>455.32801908109468</v>
      </c>
      <c r="V379" s="96">
        <f t="shared" si="143"/>
        <v>3272.0402485143168</v>
      </c>
      <c r="W379" s="86">
        <f t="shared" si="144"/>
        <v>1860.945601851852</v>
      </c>
      <c r="X379" s="99">
        <f t="shared" si="145"/>
        <v>5.8501048603701389E-3</v>
      </c>
      <c r="Y379" s="100">
        <f t="shared" si="146"/>
        <v>2.6178299422348138E-2</v>
      </c>
      <c r="Z379" s="100">
        <f t="shared" si="147"/>
        <v>7.3273483203944223E-2</v>
      </c>
      <c r="AA379" s="100">
        <f t="shared" si="148"/>
        <v>3.4052025460833732E-2</v>
      </c>
      <c r="AB379" s="101">
        <f t="shared" si="149"/>
        <v>7.9473122631443394E-3</v>
      </c>
      <c r="AC379" s="99">
        <f t="shared" si="150"/>
        <v>6.3890157376403226E-3</v>
      </c>
      <c r="AD379" s="100">
        <f t="shared" si="151"/>
        <v>2.7306586535889413E-2</v>
      </c>
      <c r="AE379" s="100">
        <f t="shared" si="152"/>
        <v>7.5114926720200537E-2</v>
      </c>
      <c r="AF379" s="100">
        <f t="shared" si="153"/>
        <v>3.533364031210396E-2</v>
      </c>
      <c r="AG379" s="101">
        <f t="shared" si="154"/>
        <v>8.5747732039367832E-3</v>
      </c>
      <c r="AH379" s="95">
        <f t="shared" si="155"/>
        <v>83.039699768203391</v>
      </c>
      <c r="AI379" s="96">
        <f t="shared" si="156"/>
        <v>80.999282534309572</v>
      </c>
      <c r="AJ379" s="96">
        <f t="shared" si="157"/>
        <v>33.363469958423785</v>
      </c>
      <c r="AK379" s="96">
        <f t="shared" si="158"/>
        <v>111.41959785128223</v>
      </c>
      <c r="AL379" s="86">
        <f t="shared" si="159"/>
        <v>14.789515802641745</v>
      </c>
      <c r="AM379" s="95">
        <f t="shared" si="167"/>
        <v>83.315020964601572</v>
      </c>
      <c r="AN379" s="96">
        <f t="shared" si="160"/>
        <v>81.267838651889363</v>
      </c>
      <c r="AO379" s="96">
        <f t="shared" si="161"/>
        <v>33.474087777257289</v>
      </c>
      <c r="AP379" s="96">
        <f t="shared" si="162"/>
        <v>111.78901364960819</v>
      </c>
      <c r="AQ379" s="86">
        <f t="shared" si="163"/>
        <v>14.838550989381332</v>
      </c>
    </row>
    <row r="380" spans="1:43">
      <c r="A380" s="129" t="str">
        <f t="shared" si="164"/>
        <v>2012_2</v>
      </c>
      <c r="B380" s="57">
        <v>2012</v>
      </c>
      <c r="C380" s="57">
        <v>2</v>
      </c>
      <c r="D380" s="81" t="str">
        <f t="shared" si="165"/>
        <v>LMH_Personal</v>
      </c>
      <c r="E380" s="68" t="s">
        <v>31</v>
      </c>
      <c r="F380" s="69" t="s">
        <v>13</v>
      </c>
      <c r="G380" s="84">
        <f t="shared" si="166"/>
        <v>76272</v>
      </c>
      <c r="H380" s="70">
        <v>19068</v>
      </c>
      <c r="I380" s="65">
        <v>303</v>
      </c>
      <c r="J380" s="66">
        <v>2517</v>
      </c>
      <c r="K380" s="66">
        <v>4113</v>
      </c>
      <c r="L380" s="66">
        <v>3672</v>
      </c>
      <c r="M380" s="67">
        <v>715</v>
      </c>
      <c r="N380" s="65">
        <v>10225859</v>
      </c>
      <c r="O380" s="66">
        <v>8809799</v>
      </c>
      <c r="P380" s="66">
        <v>2738999</v>
      </c>
      <c r="Q380" s="66">
        <v>13148446</v>
      </c>
      <c r="R380" s="67">
        <v>6051684</v>
      </c>
      <c r="S380" s="95">
        <f t="shared" si="140"/>
        <v>33748.709570957093</v>
      </c>
      <c r="T380" s="96">
        <f t="shared" si="141"/>
        <v>3500.118792212952</v>
      </c>
      <c r="U380" s="96">
        <f t="shared" si="142"/>
        <v>665.93702893265254</v>
      </c>
      <c r="V380" s="96">
        <f t="shared" si="143"/>
        <v>3580.7314814814813</v>
      </c>
      <c r="W380" s="86">
        <f t="shared" si="144"/>
        <v>8463.8937062937057</v>
      </c>
      <c r="X380" s="99">
        <f t="shared" si="145"/>
        <v>3.9726242920075519E-3</v>
      </c>
      <c r="Y380" s="100">
        <f t="shared" si="146"/>
        <v>3.3000314663310257E-2</v>
      </c>
      <c r="Z380" s="100">
        <f t="shared" si="147"/>
        <v>5.392542479546885E-2</v>
      </c>
      <c r="AA380" s="100">
        <f t="shared" si="148"/>
        <v>4.8143486469477657E-2</v>
      </c>
      <c r="AB380" s="101">
        <f t="shared" si="149"/>
        <v>9.3743444514369622E-3</v>
      </c>
      <c r="AC380" s="99">
        <f t="shared" si="150"/>
        <v>4.5033226431017452E-3</v>
      </c>
      <c r="AD380" s="100">
        <f t="shared" si="151"/>
        <v>3.4507426777088249E-2</v>
      </c>
      <c r="AE380" s="100">
        <f t="shared" si="152"/>
        <v>5.5831029546445858E-2</v>
      </c>
      <c r="AF380" s="100">
        <f t="shared" si="153"/>
        <v>4.994952855279243E-2</v>
      </c>
      <c r="AG380" s="101">
        <f t="shared" si="154"/>
        <v>1.0187359516315612E-2</v>
      </c>
      <c r="AH380" s="95">
        <f t="shared" si="155"/>
        <v>134.07094346549192</v>
      </c>
      <c r="AI380" s="96">
        <f t="shared" si="156"/>
        <v>115.50502150199287</v>
      </c>
      <c r="AJ380" s="96">
        <f t="shared" si="157"/>
        <v>35.910937172225715</v>
      </c>
      <c r="AK380" s="96">
        <f t="shared" si="158"/>
        <v>172.38889762953639</v>
      </c>
      <c r="AL380" s="86">
        <f t="shared" si="159"/>
        <v>79.34345500314663</v>
      </c>
      <c r="AM380" s="95">
        <f t="shared" si="167"/>
        <v>134.51546063812367</v>
      </c>
      <c r="AN380" s="96">
        <f t="shared" si="160"/>
        <v>115.88798267356135</v>
      </c>
      <c r="AO380" s="96">
        <f t="shared" si="161"/>
        <v>36.030001212842862</v>
      </c>
      <c r="AP380" s="96">
        <f t="shared" si="162"/>
        <v>172.9604593966624</v>
      </c>
      <c r="AQ380" s="86">
        <f t="shared" si="163"/>
        <v>79.606521163294232</v>
      </c>
    </row>
    <row r="381" spans="1:43">
      <c r="A381" s="129" t="str">
        <f t="shared" si="164"/>
        <v>2012_2</v>
      </c>
      <c r="B381" s="57">
        <v>2012</v>
      </c>
      <c r="C381" s="57">
        <v>2</v>
      </c>
      <c r="D381" s="81" t="str">
        <f t="shared" si="165"/>
        <v>SSL_Personal</v>
      </c>
      <c r="E381" s="68" t="s">
        <v>32</v>
      </c>
      <c r="F381" s="69" t="s">
        <v>13</v>
      </c>
      <c r="G381" s="84">
        <f t="shared" si="166"/>
        <v>59504</v>
      </c>
      <c r="H381" s="70">
        <v>14876</v>
      </c>
      <c r="I381" s="65">
        <v>522</v>
      </c>
      <c r="J381" s="66">
        <v>1616</v>
      </c>
      <c r="K381" s="66">
        <v>4392</v>
      </c>
      <c r="L381" s="66">
        <v>2057</v>
      </c>
      <c r="M381" s="67">
        <v>464</v>
      </c>
      <c r="N381" s="65">
        <v>5883022</v>
      </c>
      <c r="O381" s="66">
        <v>4867350</v>
      </c>
      <c r="P381" s="66">
        <v>3283583</v>
      </c>
      <c r="Q381" s="66">
        <v>6696185</v>
      </c>
      <c r="R381" s="67">
        <v>1099420</v>
      </c>
      <c r="S381" s="95">
        <f t="shared" si="140"/>
        <v>11270.157088122605</v>
      </c>
      <c r="T381" s="96">
        <f t="shared" si="141"/>
        <v>3011.97400990099</v>
      </c>
      <c r="U381" s="96">
        <f t="shared" si="142"/>
        <v>747.62818761384335</v>
      </c>
      <c r="V381" s="96">
        <f t="shared" si="143"/>
        <v>3255.3159941662616</v>
      </c>
      <c r="W381" s="86">
        <f t="shared" si="144"/>
        <v>2369.4396551724139</v>
      </c>
      <c r="X381" s="99">
        <f t="shared" si="145"/>
        <v>8.7725194944877662E-3</v>
      </c>
      <c r="Y381" s="100">
        <f t="shared" si="146"/>
        <v>2.7157838128529174E-2</v>
      </c>
      <c r="Z381" s="100">
        <f t="shared" si="147"/>
        <v>7.3810164022586722E-2</v>
      </c>
      <c r="AA381" s="100">
        <f t="shared" si="148"/>
        <v>3.4569104598010221E-2</v>
      </c>
      <c r="AB381" s="101">
        <f t="shared" si="149"/>
        <v>7.7977951062113467E-3</v>
      </c>
      <c r="AC381" s="99">
        <f t="shared" si="150"/>
        <v>9.6632199581820673E-3</v>
      </c>
      <c r="AD381" s="100">
        <f t="shared" si="151"/>
        <v>2.8710409702175543E-2</v>
      </c>
      <c r="AE381" s="100">
        <f t="shared" si="152"/>
        <v>7.6307580260346619E-2</v>
      </c>
      <c r="AF381" s="100">
        <f t="shared" si="153"/>
        <v>3.6314072739453362E-2</v>
      </c>
      <c r="AG381" s="101">
        <f t="shared" si="154"/>
        <v>8.6379683448472976E-3</v>
      </c>
      <c r="AH381" s="95">
        <f t="shared" si="155"/>
        <v>98.867672761495029</v>
      </c>
      <c r="AI381" s="96">
        <f t="shared" si="156"/>
        <v>81.798702608228012</v>
      </c>
      <c r="AJ381" s="96">
        <f t="shared" si="157"/>
        <v>55.182559155687009</v>
      </c>
      <c r="AK381" s="96">
        <f t="shared" si="158"/>
        <v>112.53335910190911</v>
      </c>
      <c r="AL381" s="86">
        <f t="shared" si="159"/>
        <v>18.47640494756655</v>
      </c>
      <c r="AM381" s="95">
        <f t="shared" si="167"/>
        <v>99.19547218786316</v>
      </c>
      <c r="AN381" s="96">
        <f t="shared" si="160"/>
        <v>82.06990923263514</v>
      </c>
      <c r="AO381" s="96">
        <f t="shared" si="161"/>
        <v>55.365518971888974</v>
      </c>
      <c r="AP381" s="96">
        <f t="shared" si="162"/>
        <v>112.90646761686195</v>
      </c>
      <c r="AQ381" s="86">
        <f t="shared" si="163"/>
        <v>18.537664151652077</v>
      </c>
    </row>
    <row r="382" spans="1:43">
      <c r="A382" s="129" t="str">
        <f t="shared" si="164"/>
        <v>2012_2</v>
      </c>
      <c r="B382" s="57">
        <v>2012</v>
      </c>
      <c r="C382" s="57">
        <v>2</v>
      </c>
      <c r="D382" s="81" t="str">
        <f t="shared" si="165"/>
        <v>SSH_Personal</v>
      </c>
      <c r="E382" s="68" t="s">
        <v>33</v>
      </c>
      <c r="F382" s="69" t="s">
        <v>13</v>
      </c>
      <c r="G382" s="84">
        <f t="shared" si="166"/>
        <v>54836</v>
      </c>
      <c r="H382" s="70">
        <v>13709</v>
      </c>
      <c r="I382" s="65">
        <v>391</v>
      </c>
      <c r="J382" s="66">
        <v>1929</v>
      </c>
      <c r="K382" s="66">
        <v>3858</v>
      </c>
      <c r="L382" s="66">
        <v>2427</v>
      </c>
      <c r="M382" s="67">
        <v>354</v>
      </c>
      <c r="N382" s="65">
        <v>5300948</v>
      </c>
      <c r="O382" s="66">
        <v>7512812</v>
      </c>
      <c r="P382" s="66">
        <v>6094770</v>
      </c>
      <c r="Q382" s="66">
        <v>10921479</v>
      </c>
      <c r="R382" s="67">
        <v>1328942</v>
      </c>
      <c r="S382" s="95">
        <f t="shared" si="140"/>
        <v>13557.411764705883</v>
      </c>
      <c r="T382" s="96">
        <f t="shared" si="141"/>
        <v>3894.6666666666665</v>
      </c>
      <c r="U382" s="96">
        <f t="shared" si="142"/>
        <v>1579.7744945567651</v>
      </c>
      <c r="V382" s="96">
        <f t="shared" si="143"/>
        <v>4499.9913473423976</v>
      </c>
      <c r="W382" s="86">
        <f t="shared" si="144"/>
        <v>3754.0734463276835</v>
      </c>
      <c r="X382" s="99">
        <f t="shared" si="145"/>
        <v>7.1303523232912683E-3</v>
      </c>
      <c r="Y382" s="100">
        <f t="shared" si="146"/>
        <v>3.5177620541250273E-2</v>
      </c>
      <c r="Z382" s="100">
        <f t="shared" si="147"/>
        <v>7.0355241082500547E-2</v>
      </c>
      <c r="AA382" s="100">
        <f t="shared" si="148"/>
        <v>4.4259245750966521E-2</v>
      </c>
      <c r="AB382" s="101">
        <f t="shared" si="149"/>
        <v>6.4556131008826319E-3</v>
      </c>
      <c r="AC382" s="99">
        <f t="shared" si="150"/>
        <v>7.9675435126608345E-3</v>
      </c>
      <c r="AD382" s="100">
        <f t="shared" si="151"/>
        <v>3.7010694346535089E-2</v>
      </c>
      <c r="AE382" s="100">
        <f t="shared" si="152"/>
        <v>7.2899901167010478E-2</v>
      </c>
      <c r="AF382" s="100">
        <f t="shared" si="153"/>
        <v>4.6305667270796803E-2</v>
      </c>
      <c r="AG382" s="101">
        <f t="shared" si="154"/>
        <v>7.2524793288216184E-3</v>
      </c>
      <c r="AH382" s="95">
        <f t="shared" si="155"/>
        <v>96.669122474286965</v>
      </c>
      <c r="AI382" s="96">
        <f t="shared" si="156"/>
        <v>137.00510613465607</v>
      </c>
      <c r="AJ382" s="96">
        <f t="shared" si="157"/>
        <v>111.14541542052666</v>
      </c>
      <c r="AK382" s="96">
        <f t="shared" si="158"/>
        <v>199.16622291925012</v>
      </c>
      <c r="AL382" s="86">
        <f t="shared" si="159"/>
        <v>24.234845721788606</v>
      </c>
      <c r="AM382" s="95">
        <f t="shared" si="167"/>
        <v>96.989632525848762</v>
      </c>
      <c r="AN382" s="96">
        <f t="shared" si="160"/>
        <v>137.45935163215842</v>
      </c>
      <c r="AO382" s="96">
        <f t="shared" si="161"/>
        <v>111.51392215686086</v>
      </c>
      <c r="AP382" s="96">
        <f t="shared" si="162"/>
        <v>199.82656589892488</v>
      </c>
      <c r="AQ382" s="86">
        <f t="shared" si="163"/>
        <v>24.31519724927815</v>
      </c>
    </row>
    <row r="383" spans="1:43">
      <c r="A383" s="129" t="str">
        <f t="shared" si="164"/>
        <v>2012_2</v>
      </c>
      <c r="B383" s="57">
        <v>2012</v>
      </c>
      <c r="C383" s="57">
        <v>2</v>
      </c>
      <c r="D383" s="81" t="str">
        <f t="shared" si="165"/>
        <v>MMH_Personal</v>
      </c>
      <c r="E383" s="68" t="s">
        <v>34</v>
      </c>
      <c r="F383" s="69" t="s">
        <v>13</v>
      </c>
      <c r="G383" s="84">
        <f t="shared" si="166"/>
        <v>94804</v>
      </c>
      <c r="H383" s="70">
        <v>23701</v>
      </c>
      <c r="I383" s="65">
        <v>967</v>
      </c>
      <c r="J383" s="66">
        <v>3512</v>
      </c>
      <c r="K383" s="66">
        <v>4088</v>
      </c>
      <c r="L383" s="66">
        <v>4963</v>
      </c>
      <c r="M383" s="67">
        <v>1010</v>
      </c>
      <c r="N383" s="65">
        <v>10946803</v>
      </c>
      <c r="O383" s="66">
        <v>10331128</v>
      </c>
      <c r="P383" s="66">
        <v>3768378</v>
      </c>
      <c r="Q383" s="66">
        <v>14730482</v>
      </c>
      <c r="R383" s="67">
        <v>2914684</v>
      </c>
      <c r="S383" s="95">
        <f t="shared" si="140"/>
        <v>11320.37538779731</v>
      </c>
      <c r="T383" s="96">
        <f t="shared" si="141"/>
        <v>2941.6651480637815</v>
      </c>
      <c r="U383" s="96">
        <f t="shared" si="142"/>
        <v>921.81457925636005</v>
      </c>
      <c r="V383" s="96">
        <f t="shared" si="143"/>
        <v>2968.0600443280273</v>
      </c>
      <c r="W383" s="86">
        <f t="shared" si="144"/>
        <v>2885.8257425742572</v>
      </c>
      <c r="X383" s="99">
        <f t="shared" si="145"/>
        <v>1.0199991561537489E-2</v>
      </c>
      <c r="Y383" s="100">
        <f t="shared" si="146"/>
        <v>3.7044850428251973E-2</v>
      </c>
      <c r="Z383" s="100">
        <f t="shared" si="147"/>
        <v>4.3120543436985778E-2</v>
      </c>
      <c r="AA383" s="100">
        <f t="shared" si="148"/>
        <v>5.2350111809628286E-2</v>
      </c>
      <c r="AB383" s="101">
        <f t="shared" si="149"/>
        <v>1.065355892156449E-2</v>
      </c>
      <c r="AC383" s="99">
        <f t="shared" si="150"/>
        <v>1.0960346240948651E-2</v>
      </c>
      <c r="AD383" s="100">
        <f t="shared" si="151"/>
        <v>3.8474104845167972E-2</v>
      </c>
      <c r="AE383" s="100">
        <f t="shared" si="152"/>
        <v>4.4657683062740906E-2</v>
      </c>
      <c r="AF383" s="100">
        <f t="shared" si="153"/>
        <v>5.4035598606514086E-2</v>
      </c>
      <c r="AG383" s="101">
        <f t="shared" si="154"/>
        <v>1.1430457173437542E-2</v>
      </c>
      <c r="AH383" s="95">
        <f t="shared" si="155"/>
        <v>115.46773342896924</v>
      </c>
      <c r="AI383" s="96">
        <f t="shared" si="156"/>
        <v>108.97354542002446</v>
      </c>
      <c r="AJ383" s="96">
        <f t="shared" si="157"/>
        <v>39.749145605670648</v>
      </c>
      <c r="AK383" s="96">
        <f t="shared" si="158"/>
        <v>155.37827517826253</v>
      </c>
      <c r="AL383" s="86">
        <f t="shared" si="159"/>
        <v>30.744314585882453</v>
      </c>
      <c r="AM383" s="95">
        <f t="shared" si="167"/>
        <v>115.85057097055224</v>
      </c>
      <c r="AN383" s="96">
        <f t="shared" si="160"/>
        <v>109.33485124102987</v>
      </c>
      <c r="AO383" s="96">
        <f t="shared" si="161"/>
        <v>39.880935368332452</v>
      </c>
      <c r="AP383" s="96">
        <f t="shared" si="162"/>
        <v>155.89343759739191</v>
      </c>
      <c r="AQ383" s="86">
        <f t="shared" si="163"/>
        <v>30.846248498190121</v>
      </c>
    </row>
    <row r="384" spans="1:43">
      <c r="A384" s="129" t="str">
        <f t="shared" si="164"/>
        <v>2012_2</v>
      </c>
      <c r="B384" s="57">
        <v>2012</v>
      </c>
      <c r="C384" s="57">
        <v>2</v>
      </c>
      <c r="D384" s="81" t="str">
        <f t="shared" si="165"/>
        <v>SYA_Personal</v>
      </c>
      <c r="E384" s="68" t="s">
        <v>35</v>
      </c>
      <c r="F384" s="69" t="s">
        <v>13</v>
      </c>
      <c r="G384" s="84">
        <f t="shared" si="166"/>
        <v>26660</v>
      </c>
      <c r="H384" s="70">
        <v>6665</v>
      </c>
      <c r="I384" s="65">
        <v>270</v>
      </c>
      <c r="J384" s="66">
        <v>978</v>
      </c>
      <c r="K384" s="66">
        <v>2083</v>
      </c>
      <c r="L384" s="66">
        <v>1796</v>
      </c>
      <c r="M384" s="67">
        <v>292</v>
      </c>
      <c r="N384" s="65">
        <v>3788584</v>
      </c>
      <c r="O384" s="66">
        <v>3939072</v>
      </c>
      <c r="P384" s="66">
        <v>1637568</v>
      </c>
      <c r="Q384" s="66">
        <v>5176283</v>
      </c>
      <c r="R384" s="67">
        <v>1548214</v>
      </c>
      <c r="S384" s="95">
        <f t="shared" si="140"/>
        <v>14031.792592592592</v>
      </c>
      <c r="T384" s="96">
        <f t="shared" si="141"/>
        <v>4027.6809815950919</v>
      </c>
      <c r="U384" s="96">
        <f t="shared" si="142"/>
        <v>786.15842534805574</v>
      </c>
      <c r="V384" s="96">
        <f t="shared" si="143"/>
        <v>2882.1174832962138</v>
      </c>
      <c r="W384" s="86">
        <f t="shared" si="144"/>
        <v>5302.1027397260277</v>
      </c>
      <c r="X384" s="99">
        <f t="shared" si="145"/>
        <v>1.0127531882970742E-2</v>
      </c>
      <c r="Y384" s="100">
        <f t="shared" si="146"/>
        <v>3.6684171042760692E-2</v>
      </c>
      <c r="Z384" s="100">
        <f t="shared" si="147"/>
        <v>7.8132033008252069E-2</v>
      </c>
      <c r="AA384" s="100">
        <f t="shared" si="148"/>
        <v>6.7366841710427602E-2</v>
      </c>
      <c r="AB384" s="101">
        <f t="shared" si="149"/>
        <v>1.0952738184546137E-2</v>
      </c>
      <c r="AC384" s="99">
        <f t="shared" si="150"/>
        <v>1.1556318193801351E-2</v>
      </c>
      <c r="AD384" s="100">
        <f t="shared" si="151"/>
        <v>3.9366731704565387E-2</v>
      </c>
      <c r="AE384" s="100">
        <f t="shared" si="152"/>
        <v>8.1961821353020797E-2</v>
      </c>
      <c r="AF384" s="100">
        <f t="shared" si="153"/>
        <v>7.0943721692281927E-2</v>
      </c>
      <c r="AG384" s="101">
        <f t="shared" si="154"/>
        <v>1.2437975062711049E-2</v>
      </c>
      <c r="AH384" s="95">
        <f t="shared" si="155"/>
        <v>142.10742685671417</v>
      </c>
      <c r="AI384" s="96">
        <f t="shared" si="156"/>
        <v>147.75213803450862</v>
      </c>
      <c r="AJ384" s="96">
        <f t="shared" si="157"/>
        <v>61.424156039009752</v>
      </c>
      <c r="AK384" s="96">
        <f t="shared" si="158"/>
        <v>194.15915228807202</v>
      </c>
      <c r="AL384" s="86">
        <f t="shared" si="159"/>
        <v>58.072543135783945</v>
      </c>
      <c r="AM384" s="95">
        <f t="shared" si="167"/>
        <v>142.5785892873163</v>
      </c>
      <c r="AN384" s="96">
        <f t="shared" si="160"/>
        <v>148.24201571383071</v>
      </c>
      <c r="AO384" s="96">
        <f t="shared" si="161"/>
        <v>61.627810100568439</v>
      </c>
      <c r="AP384" s="96">
        <f t="shared" si="162"/>
        <v>194.80289413984684</v>
      </c>
      <c r="AQ384" s="86">
        <f t="shared" si="163"/>
        <v>58.265084800778631</v>
      </c>
    </row>
    <row r="385" spans="1:43">
      <c r="A385" s="129" t="str">
        <f t="shared" si="164"/>
        <v>2012_2</v>
      </c>
      <c r="B385" s="57">
        <v>2012</v>
      </c>
      <c r="C385" s="57">
        <v>2</v>
      </c>
      <c r="D385" s="81" t="str">
        <f t="shared" si="165"/>
        <v>LSH_Personal</v>
      </c>
      <c r="E385" s="68" t="s">
        <v>36</v>
      </c>
      <c r="F385" s="69" t="s">
        <v>13</v>
      </c>
      <c r="G385" s="84">
        <f t="shared" si="166"/>
        <v>49600</v>
      </c>
      <c r="H385" s="70">
        <v>12400</v>
      </c>
      <c r="I385" s="65">
        <v>517</v>
      </c>
      <c r="J385" s="66">
        <v>2239</v>
      </c>
      <c r="K385" s="66">
        <v>2898</v>
      </c>
      <c r="L385" s="66">
        <v>3151</v>
      </c>
      <c r="M385" s="67">
        <v>670</v>
      </c>
      <c r="N385" s="65">
        <v>8168932</v>
      </c>
      <c r="O385" s="66">
        <v>7241426</v>
      </c>
      <c r="P385" s="66">
        <v>3029740</v>
      </c>
      <c r="Q385" s="66">
        <v>11306035</v>
      </c>
      <c r="R385" s="67">
        <v>3860366</v>
      </c>
      <c r="S385" s="95">
        <f t="shared" si="140"/>
        <v>15800.642166344294</v>
      </c>
      <c r="T385" s="96">
        <f t="shared" si="141"/>
        <v>3234.2233139794553</v>
      </c>
      <c r="U385" s="96">
        <f t="shared" si="142"/>
        <v>1045.4589371980676</v>
      </c>
      <c r="V385" s="96">
        <f t="shared" si="143"/>
        <v>3588.0783878133925</v>
      </c>
      <c r="W385" s="86">
        <f t="shared" si="144"/>
        <v>5761.7402985074623</v>
      </c>
      <c r="X385" s="99">
        <f t="shared" si="145"/>
        <v>1.0423387096774194E-2</v>
      </c>
      <c r="Y385" s="100">
        <f t="shared" si="146"/>
        <v>4.5141129032258066E-2</v>
      </c>
      <c r="Z385" s="100">
        <f t="shared" si="147"/>
        <v>5.8427419354838708E-2</v>
      </c>
      <c r="AA385" s="100">
        <f t="shared" si="148"/>
        <v>6.3528225806451608E-2</v>
      </c>
      <c r="AB385" s="101">
        <f t="shared" si="149"/>
        <v>1.3508064516129032E-2</v>
      </c>
      <c r="AC385" s="99">
        <f t="shared" si="150"/>
        <v>1.1485924501420773E-2</v>
      </c>
      <c r="AD385" s="100">
        <f t="shared" si="151"/>
        <v>4.731318436643922E-2</v>
      </c>
      <c r="AE385" s="100">
        <f t="shared" si="152"/>
        <v>6.0881282492420148E-2</v>
      </c>
      <c r="AF385" s="100">
        <f t="shared" si="153"/>
        <v>6.6080020865165734E-2</v>
      </c>
      <c r="AG385" s="101">
        <f t="shared" si="154"/>
        <v>1.471576270642227E-2</v>
      </c>
      <c r="AH385" s="95">
        <f t="shared" si="155"/>
        <v>164.69620967741935</v>
      </c>
      <c r="AI385" s="96">
        <f t="shared" si="156"/>
        <v>145.99649193548387</v>
      </c>
      <c r="AJ385" s="96">
        <f t="shared" si="157"/>
        <v>61.083467741935486</v>
      </c>
      <c r="AK385" s="96">
        <f t="shared" si="158"/>
        <v>227.94425403225807</v>
      </c>
      <c r="AL385" s="86">
        <f t="shared" si="159"/>
        <v>77.829959677419353</v>
      </c>
      <c r="AM385" s="95">
        <f t="shared" si="167"/>
        <v>165.24226605307106</v>
      </c>
      <c r="AN385" s="96">
        <f t="shared" si="160"/>
        <v>146.48054870521952</v>
      </c>
      <c r="AO385" s="96">
        <f t="shared" si="161"/>
        <v>61.285992238842432</v>
      </c>
      <c r="AP385" s="96">
        <f t="shared" si="162"/>
        <v>228.70001163864916</v>
      </c>
      <c r="AQ385" s="86">
        <f t="shared" si="163"/>
        <v>78.088007787827067</v>
      </c>
    </row>
    <row r="386" spans="1:43">
      <c r="A386" s="129" t="str">
        <f t="shared" si="164"/>
        <v>2012_2</v>
      </c>
      <c r="B386" s="57">
        <v>2012</v>
      </c>
      <c r="C386" s="57">
        <v>2</v>
      </c>
      <c r="D386" s="81" t="str">
        <f t="shared" si="165"/>
        <v>SYH_Personal</v>
      </c>
      <c r="E386" s="68" t="s">
        <v>37</v>
      </c>
      <c r="F386" s="69" t="s">
        <v>13</v>
      </c>
      <c r="G386" s="84">
        <f t="shared" si="166"/>
        <v>26304</v>
      </c>
      <c r="H386" s="70">
        <v>6576</v>
      </c>
      <c r="I386" s="65">
        <v>290</v>
      </c>
      <c r="J386" s="66">
        <v>1219</v>
      </c>
      <c r="K386" s="66">
        <v>919</v>
      </c>
      <c r="L386" s="66">
        <v>1864</v>
      </c>
      <c r="M386" s="67">
        <v>38</v>
      </c>
      <c r="N386" s="65">
        <v>3010809</v>
      </c>
      <c r="O386" s="66">
        <v>2999620</v>
      </c>
      <c r="P386" s="66">
        <v>1178916</v>
      </c>
      <c r="Q386" s="66">
        <v>4582060</v>
      </c>
      <c r="R386" s="67">
        <v>237384</v>
      </c>
      <c r="S386" s="95">
        <f t="shared" si="140"/>
        <v>10382.1</v>
      </c>
      <c r="T386" s="96">
        <f t="shared" si="141"/>
        <v>2460.7219031993436</v>
      </c>
      <c r="U386" s="96">
        <f t="shared" si="142"/>
        <v>1282.8248095756257</v>
      </c>
      <c r="V386" s="96">
        <f t="shared" si="143"/>
        <v>2458.1866952789701</v>
      </c>
      <c r="W386" s="86">
        <f t="shared" si="144"/>
        <v>6246.9473684210525</v>
      </c>
      <c r="X386" s="99">
        <f t="shared" si="145"/>
        <v>1.1024939172749392E-2</v>
      </c>
      <c r="Y386" s="100">
        <f t="shared" si="146"/>
        <v>4.6342761557177613E-2</v>
      </c>
      <c r="Z386" s="100">
        <f t="shared" si="147"/>
        <v>3.4937652068126518E-2</v>
      </c>
      <c r="AA386" s="100">
        <f t="shared" si="148"/>
        <v>7.0863746958637466E-2</v>
      </c>
      <c r="AB386" s="101">
        <f t="shared" si="149"/>
        <v>1.444647201946472E-3</v>
      </c>
      <c r="AC386" s="99">
        <f t="shared" si="150"/>
        <v>1.2525058457446826E-2</v>
      </c>
      <c r="AD386" s="100">
        <f t="shared" si="151"/>
        <v>4.9362936727056168E-2</v>
      </c>
      <c r="AE386" s="100">
        <f t="shared" si="152"/>
        <v>3.7575620334098989E-2</v>
      </c>
      <c r="AF386" s="100">
        <f t="shared" si="153"/>
        <v>7.4550098784937097E-2</v>
      </c>
      <c r="AG386" s="101">
        <f t="shared" si="154"/>
        <v>1.9902944830527789E-3</v>
      </c>
      <c r="AH386" s="95">
        <f t="shared" si="155"/>
        <v>114.46202098540147</v>
      </c>
      <c r="AI386" s="96">
        <f t="shared" si="156"/>
        <v>114.03664841849148</v>
      </c>
      <c r="AJ386" s="96">
        <f t="shared" si="157"/>
        <v>44.818886861313871</v>
      </c>
      <c r="AK386" s="96">
        <f t="shared" si="158"/>
        <v>174.19631995133821</v>
      </c>
      <c r="AL386" s="86">
        <f t="shared" si="159"/>
        <v>9.0246350364963508</v>
      </c>
      <c r="AM386" s="95">
        <f t="shared" si="167"/>
        <v>114.84152405017436</v>
      </c>
      <c r="AN386" s="96">
        <f t="shared" si="160"/>
        <v>114.41474114478333</v>
      </c>
      <c r="AO386" s="96">
        <f t="shared" si="161"/>
        <v>44.967485538649363</v>
      </c>
      <c r="AP386" s="96">
        <f t="shared" si="162"/>
        <v>174.77387429403257</v>
      </c>
      <c r="AQ386" s="86">
        <f t="shared" si="163"/>
        <v>9.0545565478004715</v>
      </c>
    </row>
    <row r="387" spans="1:43">
      <c r="A387" s="129" t="str">
        <f t="shared" si="164"/>
        <v>2012_2</v>
      </c>
      <c r="B387" s="57">
        <v>2012</v>
      </c>
      <c r="C387" s="57">
        <v>2</v>
      </c>
      <c r="D387" s="81" t="str">
        <f t="shared" si="165"/>
        <v>MSH_Personal</v>
      </c>
      <c r="E387" s="68" t="s">
        <v>38</v>
      </c>
      <c r="F387" s="69" t="s">
        <v>13</v>
      </c>
      <c r="G387" s="84">
        <f t="shared" si="166"/>
        <v>68304</v>
      </c>
      <c r="H387" s="70">
        <v>17076</v>
      </c>
      <c r="I387" s="65">
        <v>825</v>
      </c>
      <c r="J387" s="66">
        <v>2966</v>
      </c>
      <c r="K387" s="66">
        <v>3601</v>
      </c>
      <c r="L387" s="66">
        <v>3945</v>
      </c>
      <c r="M387" s="67">
        <v>312</v>
      </c>
      <c r="N387" s="65">
        <v>10660152</v>
      </c>
      <c r="O387" s="66">
        <v>8776956</v>
      </c>
      <c r="P387" s="66">
        <v>2905865</v>
      </c>
      <c r="Q387" s="66">
        <v>12161877</v>
      </c>
      <c r="R387" s="67">
        <v>1627471</v>
      </c>
      <c r="S387" s="95">
        <f t="shared" si="140"/>
        <v>12921.396363636364</v>
      </c>
      <c r="T387" s="96">
        <f t="shared" si="141"/>
        <v>2959.1894807821982</v>
      </c>
      <c r="U387" s="96">
        <f t="shared" si="142"/>
        <v>806.96056650930302</v>
      </c>
      <c r="V387" s="96">
        <f t="shared" si="143"/>
        <v>3082.8585551330798</v>
      </c>
      <c r="W387" s="86">
        <f t="shared" si="144"/>
        <v>5216.2532051282051</v>
      </c>
      <c r="X387" s="99">
        <f t="shared" si="145"/>
        <v>1.2078355586788474E-2</v>
      </c>
      <c r="Y387" s="100">
        <f t="shared" si="146"/>
        <v>4.3423518388381356E-2</v>
      </c>
      <c r="Z387" s="100">
        <f t="shared" si="147"/>
        <v>5.272019208245491E-2</v>
      </c>
      <c r="AA387" s="100">
        <f t="shared" si="148"/>
        <v>5.7756500351370345E-2</v>
      </c>
      <c r="AB387" s="101">
        <f t="shared" si="149"/>
        <v>4.567814476458187E-3</v>
      </c>
      <c r="AC387" s="99">
        <f t="shared" si="150"/>
        <v>1.305221890545559E-2</v>
      </c>
      <c r="AD387" s="100">
        <f t="shared" si="151"/>
        <v>4.5240519556314029E-2</v>
      </c>
      <c r="AE387" s="100">
        <f t="shared" si="152"/>
        <v>5.4712518457270189E-2</v>
      </c>
      <c r="AF387" s="100">
        <f t="shared" si="153"/>
        <v>5.9836268210704438E-2</v>
      </c>
      <c r="AG387" s="101">
        <f t="shared" si="154"/>
        <v>5.1689784134518963E-3</v>
      </c>
      <c r="AH387" s="95">
        <f t="shared" si="155"/>
        <v>156.06921995783557</v>
      </c>
      <c r="AI387" s="96">
        <f t="shared" si="156"/>
        <v>128.49841883345044</v>
      </c>
      <c r="AJ387" s="96">
        <f t="shared" si="157"/>
        <v>42.543116069337081</v>
      </c>
      <c r="AK387" s="96">
        <f t="shared" si="158"/>
        <v>178.0551212227688</v>
      </c>
      <c r="AL387" s="86">
        <f t="shared" si="159"/>
        <v>23.826876903256032</v>
      </c>
      <c r="AM387" s="95">
        <f t="shared" si="167"/>
        <v>156.58667322994114</v>
      </c>
      <c r="AN387" s="96">
        <f t="shared" si="160"/>
        <v>128.92446009452502</v>
      </c>
      <c r="AO387" s="96">
        <f t="shared" si="161"/>
        <v>42.684169344426131</v>
      </c>
      <c r="AP387" s="96">
        <f t="shared" si="162"/>
        <v>178.64546956382395</v>
      </c>
      <c r="AQ387" s="86">
        <f t="shared" si="163"/>
        <v>23.905875795036089</v>
      </c>
    </row>
    <row r="388" spans="1:43">
      <c r="A388" s="129" t="str">
        <f t="shared" si="164"/>
        <v>2012_2</v>
      </c>
      <c r="B388" s="57">
        <v>2012</v>
      </c>
      <c r="C388" s="57">
        <v>2</v>
      </c>
      <c r="D388" s="81" t="str">
        <f t="shared" si="165"/>
        <v>SMH_Personal</v>
      </c>
      <c r="E388" s="68" t="s">
        <v>39</v>
      </c>
      <c r="F388" s="69" t="s">
        <v>13</v>
      </c>
      <c r="G388" s="84">
        <f t="shared" si="166"/>
        <v>44496</v>
      </c>
      <c r="H388" s="70">
        <v>11124</v>
      </c>
      <c r="I388" s="65">
        <v>420</v>
      </c>
      <c r="J388" s="66">
        <v>1862</v>
      </c>
      <c r="K388" s="66">
        <v>4332</v>
      </c>
      <c r="L388" s="66">
        <v>2893</v>
      </c>
      <c r="M388" s="67">
        <v>387</v>
      </c>
      <c r="N388" s="65">
        <v>5105288</v>
      </c>
      <c r="O388" s="66">
        <v>6230490</v>
      </c>
      <c r="P388" s="66">
        <v>2580421</v>
      </c>
      <c r="Q388" s="66">
        <v>10693797</v>
      </c>
      <c r="R388" s="67">
        <v>1015190</v>
      </c>
      <c r="S388" s="95">
        <f t="shared" si="140"/>
        <v>12155.44761904762</v>
      </c>
      <c r="T388" s="96">
        <f t="shared" si="141"/>
        <v>3346.1278195488721</v>
      </c>
      <c r="U388" s="96">
        <f t="shared" si="142"/>
        <v>595.66505078485693</v>
      </c>
      <c r="V388" s="96">
        <f t="shared" si="143"/>
        <v>3696.4386450051848</v>
      </c>
      <c r="W388" s="86">
        <f t="shared" si="144"/>
        <v>2623.2299741602069</v>
      </c>
      <c r="X388" s="99">
        <f t="shared" si="145"/>
        <v>9.4390507011866236E-3</v>
      </c>
      <c r="Y388" s="100">
        <f t="shared" si="146"/>
        <v>4.1846458108594033E-2</v>
      </c>
      <c r="Z388" s="100">
        <f t="shared" si="147"/>
        <v>9.735706580366775E-2</v>
      </c>
      <c r="AA388" s="100">
        <f t="shared" si="148"/>
        <v>6.5017080186983101E-2</v>
      </c>
      <c r="AB388" s="101">
        <f t="shared" si="149"/>
        <v>8.6974110032362467E-3</v>
      </c>
      <c r="AC388" s="99">
        <f t="shared" si="150"/>
        <v>1.0507121880155363E-2</v>
      </c>
      <c r="AD388" s="100">
        <f t="shared" si="151"/>
        <v>4.4058240226495737E-2</v>
      </c>
      <c r="AE388" s="100">
        <f t="shared" si="152"/>
        <v>0.10063150678373821</v>
      </c>
      <c r="AF388" s="100">
        <f t="shared" si="153"/>
        <v>6.7740477502108945E-2</v>
      </c>
      <c r="AG388" s="101">
        <f t="shared" si="154"/>
        <v>9.7230477022224107E-3</v>
      </c>
      <c r="AH388" s="95">
        <f t="shared" si="155"/>
        <v>114.7358863718087</v>
      </c>
      <c r="AI388" s="96">
        <f t="shared" si="156"/>
        <v>140.02359762675297</v>
      </c>
      <c r="AJ388" s="96">
        <f t="shared" si="157"/>
        <v>57.992201546206402</v>
      </c>
      <c r="AK388" s="96">
        <f t="shared" si="158"/>
        <v>240.33164778856528</v>
      </c>
      <c r="AL388" s="86">
        <f t="shared" si="159"/>
        <v>22.815309241280115</v>
      </c>
      <c r="AM388" s="95">
        <f t="shared" si="167"/>
        <v>115.1162974474011</v>
      </c>
      <c r="AN388" s="96">
        <f t="shared" si="160"/>
        <v>140.48785104445784</v>
      </c>
      <c r="AO388" s="96">
        <f t="shared" si="161"/>
        <v>58.184476835688841</v>
      </c>
      <c r="AP388" s="96">
        <f t="shared" si="162"/>
        <v>241.12847625719166</v>
      </c>
      <c r="AQ388" s="86">
        <f t="shared" si="163"/>
        <v>22.890954243056832</v>
      </c>
    </row>
    <row r="389" spans="1:43">
      <c r="A389" s="129" t="str">
        <f t="shared" si="164"/>
        <v>2012_3</v>
      </c>
      <c r="B389" s="57">
        <v>2012</v>
      </c>
      <c r="C389" s="57">
        <v>3</v>
      </c>
      <c r="D389" s="81" t="str">
        <f t="shared" si="165"/>
        <v>SML_Personal</v>
      </c>
      <c r="E389" s="68" t="s">
        <v>12</v>
      </c>
      <c r="F389" s="69" t="s">
        <v>13</v>
      </c>
      <c r="G389" s="84">
        <f t="shared" si="166"/>
        <v>74952</v>
      </c>
      <c r="H389" s="70">
        <v>18738</v>
      </c>
      <c r="I389" s="65">
        <v>118</v>
      </c>
      <c r="J389" s="66">
        <v>2209</v>
      </c>
      <c r="K389" s="66">
        <v>1040</v>
      </c>
      <c r="L389" s="66">
        <v>3727</v>
      </c>
      <c r="M389" s="67">
        <v>512</v>
      </c>
      <c r="N389" s="65">
        <v>2214798</v>
      </c>
      <c r="O389" s="66">
        <v>3529740</v>
      </c>
      <c r="P389" s="66">
        <v>1338980</v>
      </c>
      <c r="Q389" s="66">
        <v>6253779</v>
      </c>
      <c r="R389" s="67">
        <v>1613566</v>
      </c>
      <c r="S389" s="95">
        <f t="shared" si="140"/>
        <v>18769.474576271186</v>
      </c>
      <c r="T389" s="96">
        <f t="shared" si="141"/>
        <v>1597.8904481665911</v>
      </c>
      <c r="U389" s="96">
        <f t="shared" si="142"/>
        <v>1287.4807692307693</v>
      </c>
      <c r="V389" s="96">
        <f t="shared" si="143"/>
        <v>1677.965924335927</v>
      </c>
      <c r="W389" s="86">
        <f t="shared" si="144"/>
        <v>3151.49609375</v>
      </c>
      <c r="X389" s="99">
        <f t="shared" si="145"/>
        <v>1.5743409115167039E-3</v>
      </c>
      <c r="Y389" s="100">
        <f t="shared" si="146"/>
        <v>2.947219553847796E-2</v>
      </c>
      <c r="Z389" s="100">
        <f t="shared" si="147"/>
        <v>1.3875547016757391E-2</v>
      </c>
      <c r="AA389" s="100">
        <f t="shared" si="148"/>
        <v>4.9725157434091151E-2</v>
      </c>
      <c r="AB389" s="101">
        <f t="shared" si="149"/>
        <v>6.8310385313267155E-3</v>
      </c>
      <c r="AC389" s="99">
        <f t="shared" si="150"/>
        <v>1.911761489929873E-3</v>
      </c>
      <c r="AD389" s="100">
        <f t="shared" si="151"/>
        <v>3.0911572489504557E-2</v>
      </c>
      <c r="AE389" s="100">
        <f t="shared" si="152"/>
        <v>1.4871079026911612E-2</v>
      </c>
      <c r="AF389" s="100">
        <f t="shared" si="153"/>
        <v>5.1575179921802293E-2</v>
      </c>
      <c r="AG389" s="101">
        <f t="shared" si="154"/>
        <v>7.532040511625494E-3</v>
      </c>
      <c r="AH389" s="95">
        <f t="shared" si="155"/>
        <v>29.549551713096381</v>
      </c>
      <c r="AI389" s="96">
        <f t="shared" si="156"/>
        <v>47.093339737431954</v>
      </c>
      <c r="AJ389" s="96">
        <f t="shared" si="157"/>
        <v>17.864499946632513</v>
      </c>
      <c r="AK389" s="96">
        <f t="shared" si="158"/>
        <v>83.43711975664425</v>
      </c>
      <c r="AL389" s="86">
        <f t="shared" si="159"/>
        <v>21.527991247731883</v>
      </c>
      <c r="AM389" s="95">
        <f t="shared" si="167"/>
        <v>29.647524344902486</v>
      </c>
      <c r="AN389" s="96">
        <f t="shared" si="160"/>
        <v>47.249479447415112</v>
      </c>
      <c r="AO389" s="96">
        <f t="shared" si="161"/>
        <v>17.923730357051763</v>
      </c>
      <c r="AP389" s="96">
        <f t="shared" si="162"/>
        <v>83.713758613715527</v>
      </c>
      <c r="AQ389" s="86">
        <f t="shared" si="163"/>
        <v>21.599368099080333</v>
      </c>
    </row>
    <row r="390" spans="1:43">
      <c r="A390" s="129" t="str">
        <f t="shared" si="164"/>
        <v>2012_3</v>
      </c>
      <c r="B390" s="57">
        <v>2012</v>
      </c>
      <c r="C390" s="57">
        <v>3</v>
      </c>
      <c r="D390" s="81" t="str">
        <f t="shared" si="165"/>
        <v>LSL_Personal</v>
      </c>
      <c r="E390" s="68" t="s">
        <v>14</v>
      </c>
      <c r="F390" s="69" t="s">
        <v>13</v>
      </c>
      <c r="G390" s="84">
        <f t="shared" si="166"/>
        <v>20112</v>
      </c>
      <c r="H390" s="70">
        <v>5028</v>
      </c>
      <c r="I390" s="65">
        <v>23</v>
      </c>
      <c r="J390" s="66">
        <v>391</v>
      </c>
      <c r="K390" s="66">
        <v>1385</v>
      </c>
      <c r="L390" s="66">
        <v>635</v>
      </c>
      <c r="M390" s="67">
        <v>84</v>
      </c>
      <c r="N390" s="65">
        <v>691678</v>
      </c>
      <c r="O390" s="66">
        <v>1157973</v>
      </c>
      <c r="P390" s="66">
        <v>2123367</v>
      </c>
      <c r="Q390" s="66">
        <v>1625537</v>
      </c>
      <c r="R390" s="67">
        <v>549922</v>
      </c>
      <c r="S390" s="95">
        <f t="shared" si="140"/>
        <v>30072.956521739132</v>
      </c>
      <c r="T390" s="96">
        <f t="shared" si="141"/>
        <v>2961.5677749360616</v>
      </c>
      <c r="U390" s="96">
        <f t="shared" si="142"/>
        <v>1533.1169675090252</v>
      </c>
      <c r="V390" s="96">
        <f t="shared" si="143"/>
        <v>2559.9007874015747</v>
      </c>
      <c r="W390" s="86">
        <f t="shared" si="144"/>
        <v>6546.6904761904761</v>
      </c>
      <c r="X390" s="99">
        <f t="shared" si="145"/>
        <v>1.143595863166269E-3</v>
      </c>
      <c r="Y390" s="100">
        <f t="shared" si="146"/>
        <v>1.9441129673826572E-2</v>
      </c>
      <c r="Z390" s="100">
        <f t="shared" si="147"/>
        <v>6.886435958631662E-2</v>
      </c>
      <c r="AA390" s="100">
        <f t="shared" si="148"/>
        <v>3.1573190135242644E-2</v>
      </c>
      <c r="AB390" s="101">
        <f t="shared" si="149"/>
        <v>4.1766109785202864E-3</v>
      </c>
      <c r="AC390" s="99">
        <f t="shared" si="150"/>
        <v>1.6988810753326487E-3</v>
      </c>
      <c r="AD390" s="100">
        <f t="shared" si="151"/>
        <v>2.1709562251811153E-2</v>
      </c>
      <c r="AE390" s="100">
        <f t="shared" si="152"/>
        <v>7.3024730222353812E-2</v>
      </c>
      <c r="AF390" s="100">
        <f t="shared" si="153"/>
        <v>3.4446092886926988E-2</v>
      </c>
      <c r="AG390" s="101">
        <f t="shared" si="154"/>
        <v>5.2361853980140809E-3</v>
      </c>
      <c r="AH390" s="95">
        <f t="shared" si="155"/>
        <v>34.391308671439937</v>
      </c>
      <c r="AI390" s="96">
        <f t="shared" si="156"/>
        <v>57.576223150357997</v>
      </c>
      <c r="AJ390" s="96">
        <f t="shared" si="157"/>
        <v>105.57711813842482</v>
      </c>
      <c r="AK390" s="96">
        <f t="shared" si="158"/>
        <v>80.824234287987267</v>
      </c>
      <c r="AL390" s="86">
        <f t="shared" si="159"/>
        <v>27.342979315831343</v>
      </c>
      <c r="AM390" s="95">
        <f t="shared" si="167"/>
        <v>34.505334327548411</v>
      </c>
      <c r="AN390" s="96">
        <f t="shared" si="160"/>
        <v>57.767119248081066</v>
      </c>
      <c r="AO390" s="96">
        <f t="shared" si="161"/>
        <v>105.92716297913694</v>
      </c>
      <c r="AP390" s="96">
        <f t="shared" si="162"/>
        <v>81.092210026630966</v>
      </c>
      <c r="AQ390" s="86">
        <f t="shared" si="163"/>
        <v>27.433635975228466</v>
      </c>
    </row>
    <row r="391" spans="1:43">
      <c r="A391" s="129" t="str">
        <f t="shared" si="164"/>
        <v>2012_3</v>
      </c>
      <c r="B391" s="57">
        <v>2012</v>
      </c>
      <c r="C391" s="57">
        <v>3</v>
      </c>
      <c r="D391" s="81" t="str">
        <f t="shared" si="165"/>
        <v>MYA_Personal</v>
      </c>
      <c r="E391" s="68" t="s">
        <v>15</v>
      </c>
      <c r="F391" s="69" t="s">
        <v>13</v>
      </c>
      <c r="G391" s="84">
        <f t="shared" si="166"/>
        <v>19656</v>
      </c>
      <c r="H391" s="70">
        <v>4914</v>
      </c>
      <c r="I391" s="65">
        <v>93</v>
      </c>
      <c r="J391" s="66">
        <v>603</v>
      </c>
      <c r="K391" s="66">
        <v>662</v>
      </c>
      <c r="L391" s="66">
        <v>1051</v>
      </c>
      <c r="M391" s="67">
        <v>99</v>
      </c>
      <c r="N391" s="65">
        <v>1064525</v>
      </c>
      <c r="O391" s="66">
        <v>1934438</v>
      </c>
      <c r="P391" s="66">
        <v>596105</v>
      </c>
      <c r="Q391" s="66">
        <v>2935988</v>
      </c>
      <c r="R391" s="67">
        <v>554006</v>
      </c>
      <c r="S391" s="95">
        <f t="shared" si="140"/>
        <v>11446.505376344086</v>
      </c>
      <c r="T391" s="96">
        <f t="shared" si="141"/>
        <v>3208.0232172470978</v>
      </c>
      <c r="U391" s="96">
        <f t="shared" si="142"/>
        <v>900.46072507552867</v>
      </c>
      <c r="V391" s="96">
        <f t="shared" si="143"/>
        <v>2793.5185537583252</v>
      </c>
      <c r="W391" s="86">
        <f t="shared" si="144"/>
        <v>5596.0202020202023</v>
      </c>
      <c r="X391" s="99">
        <f t="shared" si="145"/>
        <v>4.7313797313797311E-3</v>
      </c>
      <c r="Y391" s="100">
        <f t="shared" si="146"/>
        <v>3.0677655677655676E-2</v>
      </c>
      <c r="Z391" s="100">
        <f t="shared" si="147"/>
        <v>3.3679283679283682E-2</v>
      </c>
      <c r="AA391" s="100">
        <f t="shared" si="148"/>
        <v>5.3469678469678469E-2</v>
      </c>
      <c r="AB391" s="101">
        <f t="shared" si="149"/>
        <v>5.036630036630037E-3</v>
      </c>
      <c r="AC391" s="99">
        <f t="shared" si="150"/>
        <v>5.8718196424392358E-3</v>
      </c>
      <c r="AD391" s="100">
        <f t="shared" si="151"/>
        <v>3.354350627253172E-2</v>
      </c>
      <c r="AE391" s="100">
        <f t="shared" si="152"/>
        <v>3.667741338440679E-2</v>
      </c>
      <c r="AF391" s="100">
        <f t="shared" si="153"/>
        <v>5.7208454080671184E-2</v>
      </c>
      <c r="AG391" s="101">
        <f t="shared" si="154"/>
        <v>6.2131029185429412E-3</v>
      </c>
      <c r="AH391" s="95">
        <f t="shared" si="155"/>
        <v>54.157763532763532</v>
      </c>
      <c r="AI391" s="96">
        <f t="shared" si="156"/>
        <v>98.414631664631671</v>
      </c>
      <c r="AJ391" s="96">
        <f t="shared" si="157"/>
        <v>30.326872201872202</v>
      </c>
      <c r="AK391" s="96">
        <f t="shared" si="158"/>
        <v>149.36853886853888</v>
      </c>
      <c r="AL391" s="86">
        <f t="shared" si="159"/>
        <v>28.185083435083435</v>
      </c>
      <c r="AM391" s="95">
        <f t="shared" si="167"/>
        <v>54.33732560116831</v>
      </c>
      <c r="AN391" s="96">
        <f t="shared" si="160"/>
        <v>98.740929016484188</v>
      </c>
      <c r="AO391" s="96">
        <f t="shared" si="161"/>
        <v>30.427422068513597</v>
      </c>
      <c r="AP391" s="96">
        <f t="shared" si="162"/>
        <v>149.86377578462032</v>
      </c>
      <c r="AQ391" s="86">
        <f t="shared" si="163"/>
        <v>28.278532121839177</v>
      </c>
    </row>
    <row r="392" spans="1:43">
      <c r="A392" s="129" t="str">
        <f t="shared" si="164"/>
        <v>2012_3</v>
      </c>
      <c r="B392" s="57">
        <v>2012</v>
      </c>
      <c r="C392" s="57">
        <v>3</v>
      </c>
      <c r="D392" s="81" t="str">
        <f t="shared" si="165"/>
        <v>SMA_Personal</v>
      </c>
      <c r="E392" s="68" t="s">
        <v>16</v>
      </c>
      <c r="F392" s="69" t="s">
        <v>13</v>
      </c>
      <c r="G392" s="84">
        <f t="shared" si="166"/>
        <v>77916</v>
      </c>
      <c r="H392" s="70">
        <v>19479</v>
      </c>
      <c r="I392" s="65">
        <v>111</v>
      </c>
      <c r="J392" s="66">
        <v>1771</v>
      </c>
      <c r="K392" s="66">
        <v>1514</v>
      </c>
      <c r="L392" s="66">
        <v>3494</v>
      </c>
      <c r="M392" s="67">
        <v>1496</v>
      </c>
      <c r="N392" s="65">
        <v>2198925</v>
      </c>
      <c r="O392" s="66">
        <v>6481314</v>
      </c>
      <c r="P392" s="66">
        <v>1195515</v>
      </c>
      <c r="Q392" s="66">
        <v>10976085</v>
      </c>
      <c r="R392" s="67">
        <v>8746587</v>
      </c>
      <c r="S392" s="95">
        <f t="shared" si="140"/>
        <v>19810.135135135137</v>
      </c>
      <c r="T392" s="96">
        <f t="shared" si="141"/>
        <v>3659.691699604743</v>
      </c>
      <c r="U392" s="96">
        <f t="shared" si="142"/>
        <v>789.64002642007927</v>
      </c>
      <c r="V392" s="96">
        <f t="shared" si="143"/>
        <v>3141.4095592444191</v>
      </c>
      <c r="W392" s="86">
        <f t="shared" si="144"/>
        <v>5846.6490641711234</v>
      </c>
      <c r="X392" s="99">
        <f t="shared" si="145"/>
        <v>1.4246111196673341E-3</v>
      </c>
      <c r="Y392" s="100">
        <f t="shared" si="146"/>
        <v>2.2729606242620257E-2</v>
      </c>
      <c r="Z392" s="100">
        <f t="shared" si="147"/>
        <v>1.943118229888598E-2</v>
      </c>
      <c r="AA392" s="100">
        <f t="shared" si="148"/>
        <v>4.4843164433492476E-2</v>
      </c>
      <c r="AB392" s="101">
        <f t="shared" si="149"/>
        <v>1.9200164279480465E-2</v>
      </c>
      <c r="AC392" s="99">
        <f t="shared" si="150"/>
        <v>1.7394448031605955E-3</v>
      </c>
      <c r="AD392" s="100">
        <f t="shared" si="151"/>
        <v>2.3973679411667417E-2</v>
      </c>
      <c r="AE392" s="100">
        <f t="shared" si="152"/>
        <v>2.0583391260973003E-2</v>
      </c>
      <c r="AF392" s="100">
        <f t="shared" si="153"/>
        <v>4.6570704252515659E-2</v>
      </c>
      <c r="AG392" s="101">
        <f t="shared" si="154"/>
        <v>2.0345638345621114E-2</v>
      </c>
      <c r="AH392" s="95">
        <f t="shared" si="155"/>
        <v>28.221738795626059</v>
      </c>
      <c r="AI392" s="96">
        <f t="shared" si="156"/>
        <v>83.183351301401515</v>
      </c>
      <c r="AJ392" s="96">
        <f t="shared" si="157"/>
        <v>15.343639303865702</v>
      </c>
      <c r="AK392" s="96">
        <f t="shared" si="158"/>
        <v>140.8707454181426</v>
      </c>
      <c r="AL392" s="86">
        <f t="shared" si="159"/>
        <v>112.25662251655629</v>
      </c>
      <c r="AM392" s="95">
        <f t="shared" si="167"/>
        <v>28.31530901458564</v>
      </c>
      <c r="AN392" s="96">
        <f t="shared" si="160"/>
        <v>83.459148779771994</v>
      </c>
      <c r="AO392" s="96">
        <f t="shared" si="161"/>
        <v>15.394511707571814</v>
      </c>
      <c r="AP392" s="96">
        <f t="shared" si="162"/>
        <v>141.33780758568764</v>
      </c>
      <c r="AQ392" s="86">
        <f t="shared" si="163"/>
        <v>112.6288135011233</v>
      </c>
    </row>
    <row r="393" spans="1:43">
      <c r="A393" s="129" t="str">
        <f t="shared" si="164"/>
        <v>2012_3</v>
      </c>
      <c r="B393" s="57">
        <v>2012</v>
      </c>
      <c r="C393" s="57">
        <v>3</v>
      </c>
      <c r="D393" s="81" t="str">
        <f t="shared" si="165"/>
        <v>MSL_Personal</v>
      </c>
      <c r="E393" s="68" t="s">
        <v>17</v>
      </c>
      <c r="F393" s="69" t="s">
        <v>13</v>
      </c>
      <c r="G393" s="84">
        <f t="shared" si="166"/>
        <v>64900</v>
      </c>
      <c r="H393" s="70">
        <v>16225</v>
      </c>
      <c r="I393" s="65">
        <v>165</v>
      </c>
      <c r="J393" s="66">
        <v>1387</v>
      </c>
      <c r="K393" s="66">
        <v>4021</v>
      </c>
      <c r="L393" s="66">
        <v>2156</v>
      </c>
      <c r="M393" s="67">
        <v>414</v>
      </c>
      <c r="N393" s="65">
        <v>3326706</v>
      </c>
      <c r="O393" s="66">
        <v>4144439</v>
      </c>
      <c r="P393" s="66">
        <v>8255655</v>
      </c>
      <c r="Q393" s="66">
        <v>6582433</v>
      </c>
      <c r="R393" s="67">
        <v>1306283</v>
      </c>
      <c r="S393" s="95">
        <f t="shared" si="140"/>
        <v>20161.854545454546</v>
      </c>
      <c r="T393" s="96">
        <f t="shared" si="141"/>
        <v>2988.0598413842827</v>
      </c>
      <c r="U393" s="96">
        <f t="shared" si="142"/>
        <v>2053.1347923402141</v>
      </c>
      <c r="V393" s="96">
        <f t="shared" si="143"/>
        <v>3053.0765306122448</v>
      </c>
      <c r="W393" s="86">
        <f t="shared" si="144"/>
        <v>3155.2729468599032</v>
      </c>
      <c r="X393" s="99">
        <f t="shared" si="145"/>
        <v>2.542372881355932E-3</v>
      </c>
      <c r="Y393" s="100">
        <f t="shared" si="146"/>
        <v>2.1371340523882898E-2</v>
      </c>
      <c r="Z393" s="100">
        <f t="shared" si="147"/>
        <v>6.1956856702619412E-2</v>
      </c>
      <c r="AA393" s="100">
        <f t="shared" si="148"/>
        <v>3.3220338983050844E-2</v>
      </c>
      <c r="AB393" s="101">
        <f t="shared" si="149"/>
        <v>6.3790446841294297E-3</v>
      </c>
      <c r="AC393" s="99">
        <f t="shared" si="150"/>
        <v>3.0029479485154647E-3</v>
      </c>
      <c r="AD393" s="100">
        <f t="shared" si="151"/>
        <v>2.2694031588806798E-2</v>
      </c>
      <c r="AE393" s="100">
        <f t="shared" si="152"/>
        <v>6.4161760611681648E-2</v>
      </c>
      <c r="AF393" s="100">
        <f t="shared" si="153"/>
        <v>3.4859415978884679E-2</v>
      </c>
      <c r="AG393" s="101">
        <f t="shared" si="154"/>
        <v>7.1071962132227239E-3</v>
      </c>
      <c r="AH393" s="95">
        <f t="shared" si="155"/>
        <v>51.258952234206468</v>
      </c>
      <c r="AI393" s="96">
        <f t="shared" si="156"/>
        <v>63.858844375963017</v>
      </c>
      <c r="AJ393" s="96">
        <f t="shared" si="157"/>
        <v>127.2057781201849</v>
      </c>
      <c r="AK393" s="96">
        <f t="shared" si="158"/>
        <v>101.42423728813559</v>
      </c>
      <c r="AL393" s="86">
        <f t="shared" si="159"/>
        <v>20.127627118644067</v>
      </c>
      <c r="AM393" s="95">
        <f t="shared" si="167"/>
        <v>51.42890318651763</v>
      </c>
      <c r="AN393" s="96">
        <f t="shared" si="160"/>
        <v>64.070570736767223</v>
      </c>
      <c r="AO393" s="96">
        <f t="shared" si="161"/>
        <v>127.6275335831571</v>
      </c>
      <c r="AP393" s="96">
        <f t="shared" si="162"/>
        <v>101.76051309876459</v>
      </c>
      <c r="AQ393" s="86">
        <f t="shared" si="163"/>
        <v>20.194361010920055</v>
      </c>
    </row>
    <row r="394" spans="1:43">
      <c r="A394" s="129" t="str">
        <f t="shared" si="164"/>
        <v>2012_3</v>
      </c>
      <c r="B394" s="57">
        <v>2012</v>
      </c>
      <c r="C394" s="57">
        <v>3</v>
      </c>
      <c r="D394" s="81" t="str">
        <f t="shared" si="165"/>
        <v>LYL_Personal</v>
      </c>
      <c r="E394" s="68" t="s">
        <v>18</v>
      </c>
      <c r="F394" s="69" t="s">
        <v>13</v>
      </c>
      <c r="G394" s="84">
        <f t="shared" si="166"/>
        <v>15376</v>
      </c>
      <c r="H394" s="70">
        <v>3844</v>
      </c>
      <c r="I394" s="65">
        <v>80</v>
      </c>
      <c r="J394" s="66">
        <v>346</v>
      </c>
      <c r="K394" s="66">
        <v>559</v>
      </c>
      <c r="L394" s="66">
        <v>533</v>
      </c>
      <c r="M394" s="67">
        <v>133</v>
      </c>
      <c r="N394" s="65">
        <v>1575133</v>
      </c>
      <c r="O394" s="66">
        <v>1060562</v>
      </c>
      <c r="P394" s="66">
        <v>582841</v>
      </c>
      <c r="Q394" s="66">
        <v>1781738</v>
      </c>
      <c r="R394" s="67">
        <v>733802</v>
      </c>
      <c r="S394" s="95">
        <f t="shared" si="140"/>
        <v>19689.162499999999</v>
      </c>
      <c r="T394" s="96">
        <f t="shared" si="141"/>
        <v>3065.2080924855491</v>
      </c>
      <c r="U394" s="96">
        <f t="shared" si="142"/>
        <v>1042.649373881932</v>
      </c>
      <c r="V394" s="96">
        <f t="shared" si="143"/>
        <v>3342.8480300187616</v>
      </c>
      <c r="W394" s="86">
        <f t="shared" si="144"/>
        <v>5517.3082706766918</v>
      </c>
      <c r="X394" s="99">
        <f t="shared" si="145"/>
        <v>5.2029136316337149E-3</v>
      </c>
      <c r="Y394" s="100">
        <f t="shared" si="146"/>
        <v>2.2502601456815818E-2</v>
      </c>
      <c r="Z394" s="100">
        <f t="shared" si="147"/>
        <v>3.6355359001040581E-2</v>
      </c>
      <c r="AA394" s="100">
        <f t="shared" si="148"/>
        <v>3.4664412070759626E-2</v>
      </c>
      <c r="AB394" s="101">
        <f t="shared" si="149"/>
        <v>8.6498439125910504E-3</v>
      </c>
      <c r="AC394" s="99">
        <f t="shared" si="150"/>
        <v>6.5547520868934782E-3</v>
      </c>
      <c r="AD394" s="100">
        <f t="shared" si="151"/>
        <v>2.5289418162263749E-2</v>
      </c>
      <c r="AE394" s="100">
        <f t="shared" si="152"/>
        <v>3.9872395780030753E-2</v>
      </c>
      <c r="AF394" s="100">
        <f t="shared" si="153"/>
        <v>3.8101695257791099E-2</v>
      </c>
      <c r="AG394" s="101">
        <f t="shared" si="154"/>
        <v>1.0389854580146143E-2</v>
      </c>
      <c r="AH394" s="95">
        <f t="shared" si="155"/>
        <v>102.44101196670135</v>
      </c>
      <c r="AI394" s="96">
        <f t="shared" si="156"/>
        <v>68.975156087408948</v>
      </c>
      <c r="AJ394" s="96">
        <f t="shared" si="157"/>
        <v>37.905892299687828</v>
      </c>
      <c r="AK394" s="96">
        <f t="shared" si="158"/>
        <v>115.8778616024974</v>
      </c>
      <c r="AL394" s="86">
        <f t="shared" si="159"/>
        <v>47.723855359001043</v>
      </c>
      <c r="AM394" s="95">
        <f t="shared" si="167"/>
        <v>102.78065893138982</v>
      </c>
      <c r="AN394" s="96">
        <f t="shared" si="160"/>
        <v>69.203845768955802</v>
      </c>
      <c r="AO394" s="96">
        <f t="shared" si="161"/>
        <v>38.031570687827745</v>
      </c>
      <c r="AP394" s="96">
        <f t="shared" si="162"/>
        <v>116.26205893921126</v>
      </c>
      <c r="AQ394" s="86">
        <f t="shared" si="163"/>
        <v>47.882085566851636</v>
      </c>
    </row>
    <row r="395" spans="1:43">
      <c r="A395" s="129" t="str">
        <f t="shared" si="164"/>
        <v>2012_3</v>
      </c>
      <c r="B395" s="57">
        <v>2012</v>
      </c>
      <c r="C395" s="57">
        <v>3</v>
      </c>
      <c r="D395" s="81" t="str">
        <f t="shared" si="165"/>
        <v>LSA_Personal</v>
      </c>
      <c r="E395" s="68" t="s">
        <v>19</v>
      </c>
      <c r="F395" s="69" t="s">
        <v>13</v>
      </c>
      <c r="G395" s="84">
        <f t="shared" si="166"/>
        <v>100236</v>
      </c>
      <c r="H395" s="70">
        <v>25059</v>
      </c>
      <c r="I395" s="65">
        <v>368</v>
      </c>
      <c r="J395" s="66">
        <v>3067</v>
      </c>
      <c r="K395" s="66">
        <v>2030</v>
      </c>
      <c r="L395" s="66">
        <v>4864</v>
      </c>
      <c r="M395" s="67">
        <v>850</v>
      </c>
      <c r="N395" s="65">
        <v>9328372</v>
      </c>
      <c r="O395" s="66">
        <v>7899475</v>
      </c>
      <c r="P395" s="66">
        <v>2932945</v>
      </c>
      <c r="Q395" s="66">
        <v>11762587</v>
      </c>
      <c r="R395" s="67">
        <v>7411486</v>
      </c>
      <c r="S395" s="95">
        <f t="shared" ref="S395:S458" si="168">N395/I395</f>
        <v>25348.83695652174</v>
      </c>
      <c r="T395" s="96">
        <f t="shared" ref="T395:T458" si="169">O395/J395</f>
        <v>2575.6358004564722</v>
      </c>
      <c r="U395" s="96">
        <f t="shared" ref="U395:U458" si="170">P395/K395</f>
        <v>1444.8004926108374</v>
      </c>
      <c r="V395" s="96">
        <f t="shared" ref="V395:V458" si="171">Q395/L395</f>
        <v>2418.2950246710525</v>
      </c>
      <c r="W395" s="86">
        <f t="shared" ref="W395:W458" si="172">R395/M395</f>
        <v>8719.3952941176467</v>
      </c>
      <c r="X395" s="99">
        <f t="shared" ref="X395:X458" si="173">I395/$G395</f>
        <v>3.6713356478710246E-3</v>
      </c>
      <c r="Y395" s="100">
        <f t="shared" ref="Y395:Y458" si="174">J395/$G395</f>
        <v>3.0597789217446825E-2</v>
      </c>
      <c r="Z395" s="100">
        <f t="shared" ref="Z395:Z458" si="175">K395/$G395</f>
        <v>2.0252204796679836E-2</v>
      </c>
      <c r="AA395" s="100">
        <f t="shared" ref="AA395:AA458" si="176">L395/$G395</f>
        <v>4.8525479867512669E-2</v>
      </c>
      <c r="AB395" s="101">
        <f t="shared" ref="AB395:AB458" si="177">M395/$G395</f>
        <v>8.4799872301368762E-3</v>
      </c>
      <c r="AC395" s="99">
        <f t="shared" ref="AC395:AC458" si="178">I395/$G395+2.33*(I395*ABS(($G395-I395))/$G395^3)^0.5</f>
        <v>4.1164354646189803E-3</v>
      </c>
      <c r="AD395" s="100">
        <f t="shared" ref="AD395:AD458" si="179">J395/$G395+2.33*(J395*ABS(($G395-J395))/$G395^3)^0.5</f>
        <v>3.1865269127841309E-2</v>
      </c>
      <c r="AE395" s="100">
        <f t="shared" ref="AE395:AE458" si="180">K395/$G395+2.33*(K395*ABS(($G395-K395))/$G395^3)^0.5</f>
        <v>2.128886722792386E-2</v>
      </c>
      <c r="AF395" s="100">
        <f t="shared" ref="AF395:AF458" si="181">L395/$G395+2.33*(L395*ABS(($G395-L395))/$G395^3)^0.5</f>
        <v>5.0106828247610598E-2</v>
      </c>
      <c r="AG395" s="101">
        <f t="shared" ref="AG395:AG458" si="182">M395/$G395+2.33*(M395*ABS(($G395-M395))/$G395^3)^0.5</f>
        <v>9.1548141495414841E-3</v>
      </c>
      <c r="AH395" s="95">
        <f t="shared" ref="AH395:AH458" si="183">N395/$G395</f>
        <v>93.064088750548706</v>
      </c>
      <c r="AI395" s="96">
        <f t="shared" ref="AI395:AI458" si="184">O395/$G395</f>
        <v>78.808761323277068</v>
      </c>
      <c r="AJ395" s="96">
        <f t="shared" ref="AJ395:AJ458" si="185">P395/$G395</f>
        <v>29.26039546669859</v>
      </c>
      <c r="AK395" s="96">
        <f t="shared" ref="AK395:AK458" si="186">Q395/$G395</f>
        <v>117.34892653338122</v>
      </c>
      <c r="AL395" s="86">
        <f t="shared" ref="AL395:AL458" si="187">R395/$G395</f>
        <v>73.940360748633225</v>
      </c>
      <c r="AM395" s="95">
        <f t="shared" si="167"/>
        <v>93.372646179441517</v>
      </c>
      <c r="AN395" s="96">
        <f t="shared" ref="AN395:AN458" si="188">AI395*($AC$2171/$X$2171)</f>
        <v>79.0700546867496</v>
      </c>
      <c r="AO395" s="96">
        <f t="shared" ref="AO395:AO458" si="189">AJ395*($AC$2171/$X$2171)</f>
        <v>29.357409390273251</v>
      </c>
      <c r="AP395" s="96">
        <f t="shared" ref="AP395:AP458" si="190">AK395*($AC$2171/$X$2171)</f>
        <v>117.73800124029127</v>
      </c>
      <c r="AQ395" s="86">
        <f t="shared" ref="AQ395:AQ458" si="191">AL395*($AC$2171/$X$2171)</f>
        <v>74.185512749907943</v>
      </c>
    </row>
    <row r="396" spans="1:43">
      <c r="A396" s="129" t="str">
        <f t="shared" ref="A396:A459" si="192">B396&amp;"_"&amp;C396</f>
        <v>2012_3</v>
      </c>
      <c r="B396" s="57">
        <v>2012</v>
      </c>
      <c r="C396" s="57">
        <v>3</v>
      </c>
      <c r="D396" s="81" t="str">
        <f t="shared" ref="D396:D459" si="193">E396&amp;"_"&amp;F396</f>
        <v>LMA_Personal</v>
      </c>
      <c r="E396" s="68" t="s">
        <v>20</v>
      </c>
      <c r="F396" s="69" t="s">
        <v>13</v>
      </c>
      <c r="G396" s="84">
        <f t="shared" ref="G396:G459" si="194">H396*4</f>
        <v>120968</v>
      </c>
      <c r="H396" s="70">
        <v>30242</v>
      </c>
      <c r="I396" s="65">
        <v>907</v>
      </c>
      <c r="J396" s="66">
        <v>2749</v>
      </c>
      <c r="K396" s="66">
        <v>3375</v>
      </c>
      <c r="L396" s="66">
        <v>5262</v>
      </c>
      <c r="M396" s="67">
        <v>608</v>
      </c>
      <c r="N396" s="65">
        <v>15563131</v>
      </c>
      <c r="O396" s="66">
        <v>6470993</v>
      </c>
      <c r="P396" s="66">
        <v>2793133</v>
      </c>
      <c r="Q396" s="66">
        <v>15373196</v>
      </c>
      <c r="R396" s="67">
        <v>3432157</v>
      </c>
      <c r="S396" s="95">
        <f t="shared" si="168"/>
        <v>17158.909592061744</v>
      </c>
      <c r="T396" s="96">
        <f t="shared" si="169"/>
        <v>2353.9443433975989</v>
      </c>
      <c r="U396" s="96">
        <f t="shared" si="170"/>
        <v>827.594962962963</v>
      </c>
      <c r="V396" s="96">
        <f t="shared" si="171"/>
        <v>2921.5499809958192</v>
      </c>
      <c r="W396" s="86">
        <f t="shared" si="172"/>
        <v>5644.9950657894733</v>
      </c>
      <c r="X396" s="99">
        <f t="shared" si="173"/>
        <v>7.4978506712519016E-3</v>
      </c>
      <c r="Y396" s="100">
        <f t="shared" si="174"/>
        <v>2.2725018186627869E-2</v>
      </c>
      <c r="Z396" s="100">
        <f t="shared" si="175"/>
        <v>2.7899940480126974E-2</v>
      </c>
      <c r="AA396" s="100">
        <f t="shared" si="176"/>
        <v>4.3499107201904634E-2</v>
      </c>
      <c r="AB396" s="101">
        <f t="shared" si="177"/>
        <v>5.0261226109384301E-3</v>
      </c>
      <c r="AC396" s="99">
        <f t="shared" si="178"/>
        <v>8.0757534625485305E-3</v>
      </c>
      <c r="AD396" s="100">
        <f t="shared" si="179"/>
        <v>2.3723364413841722E-2</v>
      </c>
      <c r="AE396" s="100">
        <f t="shared" si="180"/>
        <v>2.90032002806597E-2</v>
      </c>
      <c r="AF396" s="100">
        <f t="shared" si="181"/>
        <v>4.4865587997017328E-2</v>
      </c>
      <c r="AG396" s="101">
        <f t="shared" si="182"/>
        <v>5.4998658767776458E-3</v>
      </c>
      <c r="AH396" s="95">
        <f t="shared" si="183"/>
        <v>128.65494180279083</v>
      </c>
      <c r="AI396" s="96">
        <f t="shared" si="184"/>
        <v>53.493428014020239</v>
      </c>
      <c r="AJ396" s="96">
        <f t="shared" si="185"/>
        <v>23.089850208319554</v>
      </c>
      <c r="AK396" s="96">
        <f t="shared" si="186"/>
        <v>127.08481581905959</v>
      </c>
      <c r="AL396" s="86">
        <f t="shared" si="187"/>
        <v>28.372437338800342</v>
      </c>
      <c r="AM396" s="95">
        <f t="shared" ref="AM396:AM459" si="195">AH396*($AC$2171/$X$2171)</f>
        <v>129.08150202156037</v>
      </c>
      <c r="AN396" s="96">
        <f t="shared" si="188"/>
        <v>53.670787453437427</v>
      </c>
      <c r="AO396" s="96">
        <f t="shared" si="189"/>
        <v>23.166405460828347</v>
      </c>
      <c r="AP396" s="96">
        <f t="shared" si="190"/>
        <v>127.50617022704775</v>
      </c>
      <c r="AQ396" s="86">
        <f t="shared" si="191"/>
        <v>28.466507204354482</v>
      </c>
    </row>
    <row r="397" spans="1:43">
      <c r="A397" s="129" t="str">
        <f t="shared" si="192"/>
        <v>2012_3</v>
      </c>
      <c r="B397" s="57">
        <v>2012</v>
      </c>
      <c r="C397" s="57">
        <v>3</v>
      </c>
      <c r="D397" s="81" t="str">
        <f t="shared" si="193"/>
        <v>SYL_Personal</v>
      </c>
      <c r="E397" s="68" t="s">
        <v>21</v>
      </c>
      <c r="F397" s="69" t="s">
        <v>13</v>
      </c>
      <c r="G397" s="84">
        <f t="shared" si="194"/>
        <v>11768</v>
      </c>
      <c r="H397" s="70">
        <v>2942</v>
      </c>
      <c r="I397" s="65">
        <v>105</v>
      </c>
      <c r="J397" s="66">
        <v>292</v>
      </c>
      <c r="K397" s="66">
        <v>399</v>
      </c>
      <c r="L397" s="66">
        <v>389</v>
      </c>
      <c r="M397" s="67">
        <v>146</v>
      </c>
      <c r="N397" s="65">
        <v>1300824</v>
      </c>
      <c r="O397" s="66">
        <v>804421</v>
      </c>
      <c r="P397" s="66">
        <v>321953</v>
      </c>
      <c r="Q397" s="66">
        <v>1084805</v>
      </c>
      <c r="R397" s="67">
        <v>592425</v>
      </c>
      <c r="S397" s="95">
        <f t="shared" si="168"/>
        <v>12388.8</v>
      </c>
      <c r="T397" s="96">
        <f t="shared" si="169"/>
        <v>2754.8664383561645</v>
      </c>
      <c r="U397" s="96">
        <f t="shared" si="170"/>
        <v>806.89974937343356</v>
      </c>
      <c r="V397" s="96">
        <f t="shared" si="171"/>
        <v>2788.7017994858611</v>
      </c>
      <c r="W397" s="86">
        <f t="shared" si="172"/>
        <v>4057.705479452055</v>
      </c>
      <c r="X397" s="99">
        <f t="shared" si="173"/>
        <v>8.9225016995241324E-3</v>
      </c>
      <c r="Y397" s="100">
        <f t="shared" si="174"/>
        <v>2.4813052345343305E-2</v>
      </c>
      <c r="Z397" s="100">
        <f t="shared" si="175"/>
        <v>3.3905506458191709E-2</v>
      </c>
      <c r="AA397" s="100">
        <f t="shared" si="176"/>
        <v>3.3055744391570357E-2</v>
      </c>
      <c r="AB397" s="101">
        <f t="shared" si="177"/>
        <v>1.2406526172671652E-2</v>
      </c>
      <c r="AC397" s="99">
        <f t="shared" si="178"/>
        <v>1.0942270776525501E-2</v>
      </c>
      <c r="AD397" s="100">
        <f t="shared" si="179"/>
        <v>2.8154145825986784E-2</v>
      </c>
      <c r="AE397" s="100">
        <f t="shared" si="180"/>
        <v>3.7792819474490591E-2</v>
      </c>
      <c r="AF397" s="100">
        <f t="shared" si="181"/>
        <v>3.6895722785970704E-2</v>
      </c>
      <c r="AG397" s="101">
        <f t="shared" si="182"/>
        <v>1.4784016698048999E-2</v>
      </c>
      <c r="AH397" s="95">
        <f t="shared" si="183"/>
        <v>110.53908905506458</v>
      </c>
      <c r="AI397" s="96">
        <f t="shared" si="184"/>
        <v>68.356645139360978</v>
      </c>
      <c r="AJ397" s="96">
        <f t="shared" si="185"/>
        <v>27.358344663494222</v>
      </c>
      <c r="AK397" s="96">
        <f t="shared" si="186"/>
        <v>92.182613868116931</v>
      </c>
      <c r="AL397" s="86">
        <f t="shared" si="187"/>
        <v>50.34202923181509</v>
      </c>
      <c r="AM397" s="95">
        <f t="shared" si="195"/>
        <v>110.90558549390477</v>
      </c>
      <c r="AN397" s="96">
        <f t="shared" si="188"/>
        <v>68.583284124979528</v>
      </c>
      <c r="AO397" s="96">
        <f t="shared" si="189"/>
        <v>27.44905226726992</v>
      </c>
      <c r="AP397" s="96">
        <f t="shared" si="190"/>
        <v>92.488248734429391</v>
      </c>
      <c r="AQ397" s="86">
        <f t="shared" si="191"/>
        <v>50.508940091992869</v>
      </c>
    </row>
    <row r="398" spans="1:43">
      <c r="A398" s="129" t="str">
        <f t="shared" si="192"/>
        <v>2012_3</v>
      </c>
      <c r="B398" s="57">
        <v>2012</v>
      </c>
      <c r="C398" s="57">
        <v>3</v>
      </c>
      <c r="D398" s="81" t="str">
        <f t="shared" si="193"/>
        <v>MYL_Personal</v>
      </c>
      <c r="E398" s="68" t="s">
        <v>22</v>
      </c>
      <c r="F398" s="69" t="s">
        <v>13</v>
      </c>
      <c r="G398" s="84">
        <f t="shared" si="194"/>
        <v>12080</v>
      </c>
      <c r="H398" s="70">
        <v>3020</v>
      </c>
      <c r="I398" s="65">
        <v>99</v>
      </c>
      <c r="J398" s="66">
        <v>315</v>
      </c>
      <c r="K398" s="66">
        <v>613</v>
      </c>
      <c r="L398" s="66">
        <v>440</v>
      </c>
      <c r="M398" s="67">
        <v>92</v>
      </c>
      <c r="N398" s="65">
        <v>1398800</v>
      </c>
      <c r="O398" s="66">
        <v>914069</v>
      </c>
      <c r="P398" s="66">
        <v>382161</v>
      </c>
      <c r="Q398" s="66">
        <v>1289045</v>
      </c>
      <c r="R398" s="67">
        <v>426321</v>
      </c>
      <c r="S398" s="95">
        <f t="shared" si="168"/>
        <v>14129.292929292929</v>
      </c>
      <c r="T398" s="96">
        <f t="shared" si="169"/>
        <v>2901.8063492063493</v>
      </c>
      <c r="U398" s="96">
        <f t="shared" si="170"/>
        <v>623.42740619902122</v>
      </c>
      <c r="V398" s="96">
        <f t="shared" si="171"/>
        <v>2929.6477272727275</v>
      </c>
      <c r="W398" s="86">
        <f t="shared" si="172"/>
        <v>4633.923913043478</v>
      </c>
      <c r="X398" s="99">
        <f t="shared" si="173"/>
        <v>8.1953642384105952E-3</v>
      </c>
      <c r="Y398" s="100">
        <f t="shared" si="174"/>
        <v>2.6076158940397352E-2</v>
      </c>
      <c r="Z398" s="100">
        <f t="shared" si="175"/>
        <v>5.0745033112582778E-2</v>
      </c>
      <c r="AA398" s="100">
        <f t="shared" si="176"/>
        <v>3.6423841059602648E-2</v>
      </c>
      <c r="AB398" s="101">
        <f t="shared" si="177"/>
        <v>7.6158940397350995E-3</v>
      </c>
      <c r="AC398" s="99">
        <f t="shared" si="178"/>
        <v>1.0106623711454193E-2</v>
      </c>
      <c r="AD398" s="100">
        <f t="shared" si="179"/>
        <v>2.9454525442654741E-2</v>
      </c>
      <c r="AE398" s="100">
        <f t="shared" si="180"/>
        <v>5.5397793240103792E-2</v>
      </c>
      <c r="AF398" s="100">
        <f t="shared" si="181"/>
        <v>4.0395375636960058E-2</v>
      </c>
      <c r="AG398" s="101">
        <f t="shared" si="182"/>
        <v>9.4588832828788692E-3</v>
      </c>
      <c r="AH398" s="95">
        <f t="shared" si="183"/>
        <v>115.79470198675497</v>
      </c>
      <c r="AI398" s="96">
        <f t="shared" si="184"/>
        <v>75.66796357615894</v>
      </c>
      <c r="AJ398" s="96">
        <f t="shared" si="185"/>
        <v>31.635844370860926</v>
      </c>
      <c r="AK398" s="96">
        <f t="shared" si="186"/>
        <v>106.70902317880795</v>
      </c>
      <c r="AL398" s="86">
        <f t="shared" si="187"/>
        <v>35.291473509933773</v>
      </c>
      <c r="AM398" s="95">
        <f t="shared" si="195"/>
        <v>116.17862360468659</v>
      </c>
      <c r="AN398" s="96">
        <f t="shared" si="188"/>
        <v>75.918843508516048</v>
      </c>
      <c r="AO398" s="96">
        <f t="shared" si="189"/>
        <v>31.740734183150291</v>
      </c>
      <c r="AP398" s="96">
        <f t="shared" si="190"/>
        <v>107.06282089255306</v>
      </c>
      <c r="AQ398" s="86">
        <f t="shared" si="191"/>
        <v>35.408483695863303</v>
      </c>
    </row>
    <row r="399" spans="1:43">
      <c r="A399" s="129" t="str">
        <f t="shared" si="192"/>
        <v>2012_3</v>
      </c>
      <c r="B399" s="57">
        <v>2012</v>
      </c>
      <c r="C399" s="57">
        <v>3</v>
      </c>
      <c r="D399" s="81" t="str">
        <f t="shared" si="193"/>
        <v>MYH_Personal</v>
      </c>
      <c r="E399" s="68" t="s">
        <v>23</v>
      </c>
      <c r="F399" s="69" t="s">
        <v>13</v>
      </c>
      <c r="G399" s="84">
        <f t="shared" si="194"/>
        <v>34204</v>
      </c>
      <c r="H399" s="70">
        <v>8551</v>
      </c>
      <c r="I399" s="65">
        <v>262</v>
      </c>
      <c r="J399" s="66">
        <v>941</v>
      </c>
      <c r="K399" s="66">
        <v>1652</v>
      </c>
      <c r="L399" s="66">
        <v>1803</v>
      </c>
      <c r="M399" s="67">
        <v>195</v>
      </c>
      <c r="N399" s="65">
        <v>5675371</v>
      </c>
      <c r="O399" s="66">
        <v>4029331</v>
      </c>
      <c r="P399" s="66">
        <v>1751847</v>
      </c>
      <c r="Q399" s="66">
        <v>5290909</v>
      </c>
      <c r="R399" s="67">
        <v>1158996</v>
      </c>
      <c r="S399" s="95">
        <f t="shared" si="168"/>
        <v>21661.721374045803</v>
      </c>
      <c r="T399" s="96">
        <f t="shared" si="169"/>
        <v>4281.9670563230602</v>
      </c>
      <c r="U399" s="96">
        <f t="shared" si="170"/>
        <v>1060.4400726392253</v>
      </c>
      <c r="V399" s="96">
        <f t="shared" si="171"/>
        <v>2934.5030504714364</v>
      </c>
      <c r="W399" s="86">
        <f t="shared" si="172"/>
        <v>5943.5692307692307</v>
      </c>
      <c r="X399" s="99">
        <f t="shared" si="173"/>
        <v>7.6599228160449074E-3</v>
      </c>
      <c r="Y399" s="100">
        <f t="shared" si="174"/>
        <v>2.7511402175184187E-2</v>
      </c>
      <c r="Z399" s="100">
        <f t="shared" si="175"/>
        <v>4.8298444626359488E-2</v>
      </c>
      <c r="AA399" s="100">
        <f t="shared" si="176"/>
        <v>5.2713132966904455E-2</v>
      </c>
      <c r="AB399" s="101">
        <f t="shared" si="177"/>
        <v>5.701087592094492E-3</v>
      </c>
      <c r="AC399" s="99">
        <f t="shared" si="178"/>
        <v>8.7583213247927321E-3</v>
      </c>
      <c r="AD399" s="100">
        <f t="shared" si="179"/>
        <v>2.9572108452273021E-2</v>
      </c>
      <c r="AE399" s="100">
        <f t="shared" si="180"/>
        <v>5.0999505887670084E-2</v>
      </c>
      <c r="AF399" s="100">
        <f t="shared" si="181"/>
        <v>5.5528387359833752E-2</v>
      </c>
      <c r="AG399" s="101">
        <f t="shared" si="182"/>
        <v>6.649625760275767E-3</v>
      </c>
      <c r="AH399" s="95">
        <f t="shared" si="183"/>
        <v>165.92711378786106</v>
      </c>
      <c r="AI399" s="96">
        <f t="shared" si="184"/>
        <v>117.80291778739328</v>
      </c>
      <c r="AJ399" s="96">
        <f t="shared" si="185"/>
        <v>51.217606127938254</v>
      </c>
      <c r="AK399" s="96">
        <f t="shared" si="186"/>
        <v>154.68684949128757</v>
      </c>
      <c r="AL399" s="86">
        <f t="shared" si="187"/>
        <v>33.884808794293065</v>
      </c>
      <c r="AM399" s="95">
        <f t="shared" si="195"/>
        <v>166.47725127162474</v>
      </c>
      <c r="AN399" s="96">
        <f t="shared" si="188"/>
        <v>118.19349771910012</v>
      </c>
      <c r="AO399" s="96">
        <f t="shared" si="189"/>
        <v>51.387419995704597</v>
      </c>
      <c r="AP399" s="96">
        <f t="shared" si="190"/>
        <v>155.19971946297446</v>
      </c>
      <c r="AQ399" s="86">
        <f t="shared" si="191"/>
        <v>33.997155131322337</v>
      </c>
    </row>
    <row r="400" spans="1:43">
      <c r="A400" s="129" t="str">
        <f t="shared" si="192"/>
        <v>2012_3</v>
      </c>
      <c r="B400" s="57">
        <v>2012</v>
      </c>
      <c r="C400" s="57">
        <v>3</v>
      </c>
      <c r="D400" s="81" t="str">
        <f t="shared" si="193"/>
        <v>LML_Personal</v>
      </c>
      <c r="E400" s="68" t="s">
        <v>24</v>
      </c>
      <c r="F400" s="69" t="s">
        <v>13</v>
      </c>
      <c r="G400" s="84">
        <f t="shared" si="194"/>
        <v>95032</v>
      </c>
      <c r="H400" s="70">
        <v>23758</v>
      </c>
      <c r="I400" s="65">
        <v>178</v>
      </c>
      <c r="J400" s="66">
        <v>1967</v>
      </c>
      <c r="K400" s="66">
        <v>8902</v>
      </c>
      <c r="L400" s="66">
        <v>2908</v>
      </c>
      <c r="M400" s="67">
        <v>770</v>
      </c>
      <c r="N400" s="65">
        <v>2881292</v>
      </c>
      <c r="O400" s="66">
        <v>3703561</v>
      </c>
      <c r="P400" s="66">
        <v>11527430</v>
      </c>
      <c r="Q400" s="66">
        <v>5148143</v>
      </c>
      <c r="R400" s="67">
        <v>3994610</v>
      </c>
      <c r="S400" s="95">
        <f t="shared" si="168"/>
        <v>16187.033707865168</v>
      </c>
      <c r="T400" s="96">
        <f t="shared" si="169"/>
        <v>1882.8474834773767</v>
      </c>
      <c r="U400" s="96">
        <f t="shared" si="170"/>
        <v>1294.9258593574477</v>
      </c>
      <c r="V400" s="96">
        <f t="shared" si="171"/>
        <v>1770.3380330123796</v>
      </c>
      <c r="W400" s="86">
        <f t="shared" si="172"/>
        <v>5187.8051948051952</v>
      </c>
      <c r="X400" s="99">
        <f t="shared" si="173"/>
        <v>1.873053287313747E-3</v>
      </c>
      <c r="Y400" s="100">
        <f t="shared" si="174"/>
        <v>2.069829110194461E-2</v>
      </c>
      <c r="Z400" s="100">
        <f t="shared" si="175"/>
        <v>9.3673709908241434E-2</v>
      </c>
      <c r="AA400" s="100">
        <f t="shared" si="176"/>
        <v>3.0600218873642563E-2</v>
      </c>
      <c r="AB400" s="101">
        <f t="shared" si="177"/>
        <v>8.1025338833235119E-3</v>
      </c>
      <c r="AC400" s="99">
        <f t="shared" si="178"/>
        <v>2.1998584759291692E-3</v>
      </c>
      <c r="AD400" s="100">
        <f t="shared" si="179"/>
        <v>2.1774375879479502E-2</v>
      </c>
      <c r="AE400" s="100">
        <f t="shared" si="180"/>
        <v>9.5875987884211838E-2</v>
      </c>
      <c r="AF400" s="100">
        <f t="shared" si="181"/>
        <v>3.1901990230561873E-2</v>
      </c>
      <c r="AG400" s="101">
        <f t="shared" si="182"/>
        <v>8.7801204769735203E-3</v>
      </c>
      <c r="AH400" s="95">
        <f t="shared" si="183"/>
        <v>30.319176698375284</v>
      </c>
      <c r="AI400" s="96">
        <f t="shared" si="184"/>
        <v>38.971725313578581</v>
      </c>
      <c r="AJ400" s="96">
        <f t="shared" si="185"/>
        <v>121.30050930212981</v>
      </c>
      <c r="AK400" s="96">
        <f t="shared" si="186"/>
        <v>54.172731290512672</v>
      </c>
      <c r="AL400" s="86">
        <f t="shared" si="187"/>
        <v>42.034367370990822</v>
      </c>
      <c r="AM400" s="95">
        <f t="shared" si="195"/>
        <v>30.419701050290158</v>
      </c>
      <c r="AN400" s="96">
        <f t="shared" si="188"/>
        <v>39.100937510503506</v>
      </c>
      <c r="AO400" s="96">
        <f t="shared" si="189"/>
        <v>121.70268562788718</v>
      </c>
      <c r="AP400" s="96">
        <f t="shared" si="190"/>
        <v>54.352342985071957</v>
      </c>
      <c r="AQ400" s="86">
        <f t="shared" si="191"/>
        <v>42.173733870950798</v>
      </c>
    </row>
    <row r="401" spans="1:43">
      <c r="A401" s="129" t="str">
        <f t="shared" si="192"/>
        <v>2012_3</v>
      </c>
      <c r="B401" s="57">
        <v>2012</v>
      </c>
      <c r="C401" s="57">
        <v>3</v>
      </c>
      <c r="D401" s="81" t="str">
        <f t="shared" si="193"/>
        <v>MSA_Personal</v>
      </c>
      <c r="E401" s="68" t="s">
        <v>25</v>
      </c>
      <c r="F401" s="69" t="s">
        <v>13</v>
      </c>
      <c r="G401" s="84">
        <f t="shared" si="194"/>
        <v>96032</v>
      </c>
      <c r="H401" s="70">
        <v>24008</v>
      </c>
      <c r="I401" s="65">
        <v>339</v>
      </c>
      <c r="J401" s="66">
        <v>2600</v>
      </c>
      <c r="K401" s="66">
        <v>3248</v>
      </c>
      <c r="L401" s="66">
        <v>4631</v>
      </c>
      <c r="M401" s="67">
        <v>886</v>
      </c>
      <c r="N401" s="65">
        <v>7123101</v>
      </c>
      <c r="O401" s="66">
        <v>7904737</v>
      </c>
      <c r="P401" s="66">
        <v>3718598</v>
      </c>
      <c r="Q401" s="66">
        <v>13152396</v>
      </c>
      <c r="R401" s="67">
        <v>3566891</v>
      </c>
      <c r="S401" s="95">
        <f t="shared" si="168"/>
        <v>21012.097345132745</v>
      </c>
      <c r="T401" s="96">
        <f t="shared" si="169"/>
        <v>3040.2834615384613</v>
      </c>
      <c r="U401" s="96">
        <f t="shared" si="170"/>
        <v>1144.8885467980297</v>
      </c>
      <c r="V401" s="96">
        <f t="shared" si="171"/>
        <v>2840.0768732455194</v>
      </c>
      <c r="W401" s="86">
        <f t="shared" si="172"/>
        <v>4025.8363431151242</v>
      </c>
      <c r="X401" s="99">
        <f t="shared" si="173"/>
        <v>3.5300733088970341E-3</v>
      </c>
      <c r="Y401" s="100">
        <f t="shared" si="174"/>
        <v>2.7074308563812061E-2</v>
      </c>
      <c r="Z401" s="100">
        <f t="shared" si="175"/>
        <v>3.3822059313562143E-2</v>
      </c>
      <c r="AA401" s="100">
        <f t="shared" si="176"/>
        <v>4.8223508830389873E-2</v>
      </c>
      <c r="AB401" s="101">
        <f t="shared" si="177"/>
        <v>9.2260913028990345E-3</v>
      </c>
      <c r="AC401" s="99">
        <f t="shared" si="178"/>
        <v>3.9760086523310777E-3</v>
      </c>
      <c r="AD401" s="100">
        <f t="shared" si="179"/>
        <v>2.8294608130639731E-2</v>
      </c>
      <c r="AE401" s="100">
        <f t="shared" si="180"/>
        <v>3.5181237877139532E-2</v>
      </c>
      <c r="AF401" s="100">
        <f t="shared" si="181"/>
        <v>4.9834320712653785E-2</v>
      </c>
      <c r="AG401" s="101">
        <f t="shared" si="182"/>
        <v>9.9449509226809656E-3</v>
      </c>
      <c r="AH401" s="95">
        <f t="shared" si="183"/>
        <v>74.174244001999327</v>
      </c>
      <c r="AI401" s="96">
        <f t="shared" si="184"/>
        <v>82.313572559146948</v>
      </c>
      <c r="AJ401" s="96">
        <f t="shared" si="185"/>
        <v>38.722488337220923</v>
      </c>
      <c r="AK401" s="96">
        <f t="shared" si="186"/>
        <v>136.95847217594135</v>
      </c>
      <c r="AL401" s="86">
        <f t="shared" si="187"/>
        <v>37.142733672109294</v>
      </c>
      <c r="AM401" s="95">
        <f t="shared" si="195"/>
        <v>74.420171451852426</v>
      </c>
      <c r="AN401" s="96">
        <f t="shared" si="188"/>
        <v>82.586486253922502</v>
      </c>
      <c r="AO401" s="96">
        <f t="shared" si="189"/>
        <v>38.850874179730923</v>
      </c>
      <c r="AP401" s="96">
        <f t="shared" si="190"/>
        <v>137.4125630568285</v>
      </c>
      <c r="AQ401" s="86">
        <f t="shared" si="191"/>
        <v>37.265881779588604</v>
      </c>
    </row>
    <row r="402" spans="1:43">
      <c r="A402" s="129" t="str">
        <f t="shared" si="192"/>
        <v>2012_3</v>
      </c>
      <c r="B402" s="57">
        <v>2012</v>
      </c>
      <c r="C402" s="57">
        <v>3</v>
      </c>
      <c r="D402" s="81" t="str">
        <f t="shared" si="193"/>
        <v>LYA_Personal</v>
      </c>
      <c r="E402" s="68" t="s">
        <v>26</v>
      </c>
      <c r="F402" s="69" t="s">
        <v>13</v>
      </c>
      <c r="G402" s="84">
        <f t="shared" si="194"/>
        <v>24304</v>
      </c>
      <c r="H402" s="70">
        <v>6076</v>
      </c>
      <c r="I402" s="65">
        <v>180</v>
      </c>
      <c r="J402" s="66">
        <v>682</v>
      </c>
      <c r="K402" s="66">
        <v>944</v>
      </c>
      <c r="L402" s="66">
        <v>975</v>
      </c>
      <c r="M402" s="67">
        <v>239</v>
      </c>
      <c r="N402" s="65">
        <v>3392195</v>
      </c>
      <c r="O402" s="66">
        <v>1987339</v>
      </c>
      <c r="P402" s="66">
        <v>835015</v>
      </c>
      <c r="Q402" s="66">
        <v>3039813</v>
      </c>
      <c r="R402" s="67">
        <v>1945469</v>
      </c>
      <c r="S402" s="95">
        <f t="shared" si="168"/>
        <v>18845.527777777777</v>
      </c>
      <c r="T402" s="96">
        <f t="shared" si="169"/>
        <v>2913.9868035190616</v>
      </c>
      <c r="U402" s="96">
        <f t="shared" si="170"/>
        <v>884.54978813559319</v>
      </c>
      <c r="V402" s="96">
        <f t="shared" si="171"/>
        <v>3117.7569230769232</v>
      </c>
      <c r="W402" s="86">
        <f t="shared" si="172"/>
        <v>8140.0376569037653</v>
      </c>
      <c r="X402" s="99">
        <f t="shared" si="173"/>
        <v>7.4061882817643187E-3</v>
      </c>
      <c r="Y402" s="100">
        <f t="shared" si="174"/>
        <v>2.8061224489795918E-2</v>
      </c>
      <c r="Z402" s="100">
        <f t="shared" si="175"/>
        <v>3.8841342988808425E-2</v>
      </c>
      <c r="AA402" s="100">
        <f t="shared" si="176"/>
        <v>4.0116853192890059E-2</v>
      </c>
      <c r="AB402" s="101">
        <f t="shared" si="177"/>
        <v>9.8337722185648461E-3</v>
      </c>
      <c r="AC402" s="99">
        <f t="shared" si="178"/>
        <v>8.6876339539989182E-3</v>
      </c>
      <c r="AD402" s="100">
        <f t="shared" si="179"/>
        <v>3.0529478243524776E-2</v>
      </c>
      <c r="AE402" s="100">
        <f t="shared" si="180"/>
        <v>4.1729107019448305E-2</v>
      </c>
      <c r="AF402" s="100">
        <f t="shared" si="181"/>
        <v>4.3049701869319779E-2</v>
      </c>
      <c r="AG402" s="101">
        <f t="shared" si="182"/>
        <v>1.1308565565407411E-2</v>
      </c>
      <c r="AH402" s="95">
        <f t="shared" si="183"/>
        <v>139.57352699144172</v>
      </c>
      <c r="AI402" s="96">
        <f t="shared" si="184"/>
        <v>81.770037853851221</v>
      </c>
      <c r="AJ402" s="96">
        <f t="shared" si="185"/>
        <v>34.357101711652405</v>
      </c>
      <c r="AK402" s="96">
        <f t="shared" si="186"/>
        <v>125.07459677419355</v>
      </c>
      <c r="AL402" s="86">
        <f t="shared" si="187"/>
        <v>80.047276168531923</v>
      </c>
      <c r="AM402" s="95">
        <f t="shared" si="195"/>
        <v>140.03628818330614</v>
      </c>
      <c r="AN402" s="96">
        <f t="shared" si="188"/>
        <v>82.041149439204844</v>
      </c>
      <c r="AO402" s="96">
        <f t="shared" si="189"/>
        <v>34.471013953320309</v>
      </c>
      <c r="AP402" s="96">
        <f t="shared" si="190"/>
        <v>125.48928622657614</v>
      </c>
      <c r="AQ402" s="86">
        <f t="shared" si="191"/>
        <v>80.312675873789217</v>
      </c>
    </row>
    <row r="403" spans="1:43">
      <c r="A403" s="129" t="str">
        <f t="shared" si="192"/>
        <v>2012_3</v>
      </c>
      <c r="B403" s="57">
        <v>2012</v>
      </c>
      <c r="C403" s="57">
        <v>3</v>
      </c>
      <c r="D403" s="81" t="str">
        <f t="shared" si="193"/>
        <v>MMA_Personal</v>
      </c>
      <c r="E403" s="68" t="s">
        <v>27</v>
      </c>
      <c r="F403" s="69" t="s">
        <v>13</v>
      </c>
      <c r="G403" s="84">
        <f t="shared" si="194"/>
        <v>165408</v>
      </c>
      <c r="H403" s="70">
        <v>41352</v>
      </c>
      <c r="I403" s="65">
        <v>1141</v>
      </c>
      <c r="J403" s="66">
        <v>4354</v>
      </c>
      <c r="K403" s="66">
        <v>8002</v>
      </c>
      <c r="L403" s="66">
        <v>6637</v>
      </c>
      <c r="M403" s="67">
        <v>1501</v>
      </c>
      <c r="N403" s="65">
        <v>15609241</v>
      </c>
      <c r="O403" s="66">
        <v>13269181</v>
      </c>
      <c r="P403" s="66">
        <v>8379074</v>
      </c>
      <c r="Q403" s="66">
        <v>20526852</v>
      </c>
      <c r="R403" s="67">
        <v>16964110</v>
      </c>
      <c r="S403" s="95">
        <f t="shared" si="168"/>
        <v>13680.31638913234</v>
      </c>
      <c r="T403" s="96">
        <f t="shared" si="169"/>
        <v>3047.5840606338998</v>
      </c>
      <c r="U403" s="96">
        <f t="shared" si="170"/>
        <v>1047.1224693826543</v>
      </c>
      <c r="V403" s="96">
        <f t="shared" si="171"/>
        <v>3092.790718698207</v>
      </c>
      <c r="W403" s="86">
        <f t="shared" si="172"/>
        <v>11301.872085276482</v>
      </c>
      <c r="X403" s="99">
        <f t="shared" si="173"/>
        <v>6.8980944089765909E-3</v>
      </c>
      <c r="Y403" s="100">
        <f t="shared" si="174"/>
        <v>2.6322789707873863E-2</v>
      </c>
      <c r="Z403" s="100">
        <f t="shared" si="175"/>
        <v>4.8377345714838461E-2</v>
      </c>
      <c r="AA403" s="100">
        <f t="shared" si="176"/>
        <v>4.01250241826272E-2</v>
      </c>
      <c r="AB403" s="101">
        <f t="shared" si="177"/>
        <v>9.0745308570323088E-3</v>
      </c>
      <c r="AC403" s="99">
        <f t="shared" si="178"/>
        <v>7.3722699412311745E-3</v>
      </c>
      <c r="AD403" s="100">
        <f t="shared" si="179"/>
        <v>2.7239962420837534E-2</v>
      </c>
      <c r="AE403" s="100">
        <f t="shared" si="180"/>
        <v>4.9606569825636757E-2</v>
      </c>
      <c r="AF403" s="100">
        <f t="shared" si="181"/>
        <v>4.1249351219107805E-2</v>
      </c>
      <c r="AG403" s="101">
        <f t="shared" si="182"/>
        <v>9.6177940128719542E-3</v>
      </c>
      <c r="AH403" s="95">
        <f t="shared" si="183"/>
        <v>94.368113996904626</v>
      </c>
      <c r="AI403" s="96">
        <f t="shared" si="184"/>
        <v>80.22091434513446</v>
      </c>
      <c r="AJ403" s="96">
        <f t="shared" si="185"/>
        <v>50.657005707100019</v>
      </c>
      <c r="AK403" s="96">
        <f t="shared" si="186"/>
        <v>124.09830237957051</v>
      </c>
      <c r="AL403" s="86">
        <f t="shared" si="187"/>
        <v>102.55918698007352</v>
      </c>
      <c r="AM403" s="95">
        <f t="shared" si="195"/>
        <v>94.680994969740411</v>
      </c>
      <c r="AN403" s="96">
        <f t="shared" si="188"/>
        <v>80.486889754189534</v>
      </c>
      <c r="AO403" s="96">
        <f t="shared" si="189"/>
        <v>50.824960883433263</v>
      </c>
      <c r="AP403" s="96">
        <f t="shared" si="190"/>
        <v>124.5097548917725</v>
      </c>
      <c r="AQ403" s="86">
        <f t="shared" si="191"/>
        <v>102.89922575839037</v>
      </c>
    </row>
    <row r="404" spans="1:43">
      <c r="A404" s="129" t="str">
        <f t="shared" si="192"/>
        <v>2012_3</v>
      </c>
      <c r="B404" s="57">
        <v>2012</v>
      </c>
      <c r="C404" s="57">
        <v>3</v>
      </c>
      <c r="D404" s="81" t="str">
        <f t="shared" si="193"/>
        <v>LYH_Personal</v>
      </c>
      <c r="E404" s="68" t="s">
        <v>28</v>
      </c>
      <c r="F404" s="69" t="s">
        <v>13</v>
      </c>
      <c r="G404" s="84">
        <f t="shared" si="194"/>
        <v>17576</v>
      </c>
      <c r="H404" s="70">
        <v>4394</v>
      </c>
      <c r="I404" s="65">
        <v>142</v>
      </c>
      <c r="J404" s="66">
        <v>546</v>
      </c>
      <c r="K404" s="66">
        <v>676</v>
      </c>
      <c r="L404" s="66">
        <v>776</v>
      </c>
      <c r="M404" s="67">
        <v>219</v>
      </c>
      <c r="N404" s="65">
        <v>2434894</v>
      </c>
      <c r="O404" s="66">
        <v>1704382</v>
      </c>
      <c r="P404" s="66">
        <v>739242</v>
      </c>
      <c r="Q404" s="66">
        <v>2090596</v>
      </c>
      <c r="R404" s="67">
        <v>1859570</v>
      </c>
      <c r="S404" s="95">
        <f t="shared" si="168"/>
        <v>17147.140845070422</v>
      </c>
      <c r="T404" s="96">
        <f t="shared" si="169"/>
        <v>3121.5787545787548</v>
      </c>
      <c r="U404" s="96">
        <f t="shared" si="170"/>
        <v>1093.5532544378698</v>
      </c>
      <c r="V404" s="96">
        <f t="shared" si="171"/>
        <v>2694.0670103092784</v>
      </c>
      <c r="W404" s="86">
        <f t="shared" si="172"/>
        <v>8491.1872146118712</v>
      </c>
      <c r="X404" s="99">
        <f t="shared" si="173"/>
        <v>8.0791989076012746E-3</v>
      </c>
      <c r="Y404" s="100">
        <f t="shared" si="174"/>
        <v>3.1065088757396449E-2</v>
      </c>
      <c r="Z404" s="100">
        <f t="shared" si="175"/>
        <v>3.8461538461538464E-2</v>
      </c>
      <c r="AA404" s="100">
        <f t="shared" si="176"/>
        <v>4.4151115157032315E-2</v>
      </c>
      <c r="AB404" s="101">
        <f t="shared" si="177"/>
        <v>1.2460172963131544E-2</v>
      </c>
      <c r="AC404" s="99">
        <f t="shared" si="178"/>
        <v>9.6525242863703623E-3</v>
      </c>
      <c r="AD404" s="100">
        <f t="shared" si="179"/>
        <v>3.4114243748584752E-2</v>
      </c>
      <c r="AE404" s="100">
        <f t="shared" si="180"/>
        <v>4.1841350553786752E-2</v>
      </c>
      <c r="AF404" s="100">
        <f t="shared" si="181"/>
        <v>4.7761565337318665E-2</v>
      </c>
      <c r="AG404" s="101">
        <f t="shared" si="182"/>
        <v>1.4409726852035763E-2</v>
      </c>
      <c r="AH404" s="95">
        <f t="shared" si="183"/>
        <v>138.53516158397815</v>
      </c>
      <c r="AI404" s="96">
        <f t="shared" si="184"/>
        <v>96.972121074192074</v>
      </c>
      <c r="AJ404" s="96">
        <f t="shared" si="185"/>
        <v>42.059740555302689</v>
      </c>
      <c r="AK404" s="96">
        <f t="shared" si="186"/>
        <v>118.94606281292671</v>
      </c>
      <c r="AL404" s="86">
        <f t="shared" si="187"/>
        <v>105.80166135639509</v>
      </c>
      <c r="AM404" s="95">
        <f t="shared" si="195"/>
        <v>138.99448003692277</v>
      </c>
      <c r="AN404" s="96">
        <f t="shared" si="188"/>
        <v>97.293635728820419</v>
      </c>
      <c r="AO404" s="96">
        <f t="shared" si="189"/>
        <v>42.199191180993857</v>
      </c>
      <c r="AP404" s="96">
        <f t="shared" si="190"/>
        <v>119.34043288425309</v>
      </c>
      <c r="AQ404" s="86">
        <f t="shared" si="191"/>
        <v>106.15245067845272</v>
      </c>
    </row>
    <row r="405" spans="1:43">
      <c r="A405" s="129" t="str">
        <f t="shared" si="192"/>
        <v>2012_3</v>
      </c>
      <c r="B405" s="57">
        <v>2012</v>
      </c>
      <c r="C405" s="57">
        <v>3</v>
      </c>
      <c r="D405" s="81" t="str">
        <f t="shared" si="193"/>
        <v>SSA_Personal</v>
      </c>
      <c r="E405" s="68" t="s">
        <v>29</v>
      </c>
      <c r="F405" s="69" t="s">
        <v>13</v>
      </c>
      <c r="G405" s="84">
        <f t="shared" si="194"/>
        <v>34308</v>
      </c>
      <c r="H405" s="70">
        <v>8577</v>
      </c>
      <c r="I405" s="65">
        <v>263</v>
      </c>
      <c r="J405" s="66">
        <v>947</v>
      </c>
      <c r="K405" s="66">
        <v>1158</v>
      </c>
      <c r="L405" s="66">
        <v>1137</v>
      </c>
      <c r="M405" s="67">
        <v>329</v>
      </c>
      <c r="N405" s="65">
        <v>5927757</v>
      </c>
      <c r="O405" s="66">
        <v>1729149</v>
      </c>
      <c r="P405" s="66">
        <v>864032</v>
      </c>
      <c r="Q405" s="66">
        <v>3557890</v>
      </c>
      <c r="R405" s="67">
        <v>2120704</v>
      </c>
      <c r="S405" s="95">
        <f t="shared" si="168"/>
        <v>22539</v>
      </c>
      <c r="T405" s="96">
        <f t="shared" si="169"/>
        <v>1825.922914466737</v>
      </c>
      <c r="U405" s="96">
        <f t="shared" si="170"/>
        <v>746.1416234887738</v>
      </c>
      <c r="V405" s="96">
        <f t="shared" si="171"/>
        <v>3129.1908531222516</v>
      </c>
      <c r="W405" s="86">
        <f t="shared" si="172"/>
        <v>6445.9088145896658</v>
      </c>
      <c r="X405" s="99">
        <f t="shared" si="173"/>
        <v>7.6658505304885161E-3</v>
      </c>
      <c r="Y405" s="100">
        <f t="shared" si="174"/>
        <v>2.7602891453888306E-2</v>
      </c>
      <c r="Z405" s="100">
        <f t="shared" si="175"/>
        <v>3.3753060510668065E-2</v>
      </c>
      <c r="AA405" s="100">
        <f t="shared" si="176"/>
        <v>3.3140958377054913E-2</v>
      </c>
      <c r="AB405" s="101">
        <f t="shared" si="177"/>
        <v>9.5896000932727057E-3</v>
      </c>
      <c r="AC405" s="99">
        <f t="shared" si="178"/>
        <v>8.7630039535381687E-3</v>
      </c>
      <c r="AD405" s="100">
        <f t="shared" si="179"/>
        <v>2.9663793443509515E-2</v>
      </c>
      <c r="AE405" s="100">
        <f t="shared" si="180"/>
        <v>3.6024801765979539E-2</v>
      </c>
      <c r="AF405" s="100">
        <f t="shared" si="181"/>
        <v>3.5392719586729099E-2</v>
      </c>
      <c r="AG405" s="101">
        <f t="shared" si="182"/>
        <v>1.0815531199061371E-2</v>
      </c>
      <c r="AH405" s="95">
        <f t="shared" si="183"/>
        <v>172.78060510668067</v>
      </c>
      <c r="AI405" s="96">
        <f t="shared" si="184"/>
        <v>50.400752011192722</v>
      </c>
      <c r="AJ405" s="96">
        <f t="shared" si="185"/>
        <v>25.18456336714469</v>
      </c>
      <c r="AK405" s="96">
        <f t="shared" si="186"/>
        <v>103.7043838171855</v>
      </c>
      <c r="AL405" s="86">
        <f t="shared" si="187"/>
        <v>61.813687769616415</v>
      </c>
      <c r="AM405" s="95">
        <f t="shared" si="195"/>
        <v>173.35346559443724</v>
      </c>
      <c r="AN405" s="96">
        <f t="shared" si="188"/>
        <v>50.567857568917809</v>
      </c>
      <c r="AO405" s="96">
        <f t="shared" si="189"/>
        <v>25.268063718619505</v>
      </c>
      <c r="AP405" s="96">
        <f t="shared" si="190"/>
        <v>104.04821953797909</v>
      </c>
      <c r="AQ405" s="86">
        <f t="shared" si="191"/>
        <v>62.018633338037546</v>
      </c>
    </row>
    <row r="406" spans="1:43">
      <c r="A406" s="129" t="str">
        <f t="shared" si="192"/>
        <v>2012_3</v>
      </c>
      <c r="B406" s="57">
        <v>2012</v>
      </c>
      <c r="C406" s="57">
        <v>3</v>
      </c>
      <c r="D406" s="81" t="str">
        <f t="shared" si="193"/>
        <v>MML_Personal</v>
      </c>
      <c r="E406" s="68" t="s">
        <v>30</v>
      </c>
      <c r="F406" s="69" t="s">
        <v>13</v>
      </c>
      <c r="G406" s="84">
        <f t="shared" si="194"/>
        <v>110548</v>
      </c>
      <c r="H406" s="70">
        <v>27637</v>
      </c>
      <c r="I406" s="65">
        <v>647</v>
      </c>
      <c r="J406" s="66">
        <v>2653</v>
      </c>
      <c r="K406" s="66">
        <v>8590</v>
      </c>
      <c r="L406" s="66">
        <v>3574</v>
      </c>
      <c r="M406" s="67">
        <v>871</v>
      </c>
      <c r="N406" s="65">
        <v>9263036</v>
      </c>
      <c r="O406" s="66">
        <v>7877358</v>
      </c>
      <c r="P406" s="66">
        <v>4493027</v>
      </c>
      <c r="Q406" s="66">
        <v>11092287</v>
      </c>
      <c r="R406" s="67">
        <v>2155077</v>
      </c>
      <c r="S406" s="95">
        <f t="shared" si="168"/>
        <v>14316.902627511592</v>
      </c>
      <c r="T406" s="96">
        <f t="shared" si="169"/>
        <v>2969.2265359969847</v>
      </c>
      <c r="U406" s="96">
        <f t="shared" si="170"/>
        <v>523.05320139697324</v>
      </c>
      <c r="V406" s="96">
        <f t="shared" si="171"/>
        <v>3103.6057638500279</v>
      </c>
      <c r="W406" s="86">
        <f t="shared" si="172"/>
        <v>2474.2560275545352</v>
      </c>
      <c r="X406" s="99">
        <f t="shared" si="173"/>
        <v>5.8526612874045666E-3</v>
      </c>
      <c r="Y406" s="100">
        <f t="shared" si="174"/>
        <v>2.3998625031660455E-2</v>
      </c>
      <c r="Z406" s="100">
        <f t="shared" si="175"/>
        <v>7.7703802872960165E-2</v>
      </c>
      <c r="AA406" s="100">
        <f t="shared" si="176"/>
        <v>3.2329847667981332E-2</v>
      </c>
      <c r="AB406" s="101">
        <f t="shared" si="177"/>
        <v>7.8789304193653438E-3</v>
      </c>
      <c r="AC406" s="99">
        <f t="shared" si="178"/>
        <v>6.387204166688816E-3</v>
      </c>
      <c r="AD406" s="100">
        <f t="shared" si="179"/>
        <v>2.5071128908918536E-2</v>
      </c>
      <c r="AE406" s="100">
        <f t="shared" si="180"/>
        <v>7.9579820099794016E-2</v>
      </c>
      <c r="AF406" s="100">
        <f t="shared" si="181"/>
        <v>3.3569346089376069E-2</v>
      </c>
      <c r="AG406" s="101">
        <f t="shared" si="182"/>
        <v>8.498509070836947E-3</v>
      </c>
      <c r="AH406" s="95">
        <f t="shared" si="183"/>
        <v>83.791981763577809</v>
      </c>
      <c r="AI406" s="96">
        <f t="shared" si="184"/>
        <v>71.257354271447696</v>
      </c>
      <c r="AJ406" s="96">
        <f t="shared" si="185"/>
        <v>40.643222853421136</v>
      </c>
      <c r="AK406" s="96">
        <f t="shared" si="186"/>
        <v>100.33910156674024</v>
      </c>
      <c r="AL406" s="86">
        <f t="shared" si="187"/>
        <v>19.494491080797481</v>
      </c>
      <c r="AM406" s="95">
        <f t="shared" si="195"/>
        <v>84.069797178760183</v>
      </c>
      <c r="AN406" s="96">
        <f t="shared" si="188"/>
        <v>71.49361066549713</v>
      </c>
      <c r="AO406" s="96">
        <f t="shared" si="189"/>
        <v>40.777976962271687</v>
      </c>
      <c r="AP406" s="96">
        <f t="shared" si="190"/>
        <v>100.67177956974346</v>
      </c>
      <c r="AQ406" s="86">
        <f t="shared" si="191"/>
        <v>19.559125787118926</v>
      </c>
    </row>
    <row r="407" spans="1:43">
      <c r="A407" s="129" t="str">
        <f t="shared" si="192"/>
        <v>2012_3</v>
      </c>
      <c r="B407" s="57">
        <v>2012</v>
      </c>
      <c r="C407" s="57">
        <v>3</v>
      </c>
      <c r="D407" s="81" t="str">
        <f t="shared" si="193"/>
        <v>LMH_Personal</v>
      </c>
      <c r="E407" s="68" t="s">
        <v>31</v>
      </c>
      <c r="F407" s="69" t="s">
        <v>13</v>
      </c>
      <c r="G407" s="84">
        <f t="shared" si="194"/>
        <v>77264</v>
      </c>
      <c r="H407" s="70">
        <v>19316</v>
      </c>
      <c r="I407" s="65">
        <v>284</v>
      </c>
      <c r="J407" s="66">
        <v>2544</v>
      </c>
      <c r="K407" s="66">
        <v>4591</v>
      </c>
      <c r="L407" s="66">
        <v>4178</v>
      </c>
      <c r="M407" s="67">
        <v>898</v>
      </c>
      <c r="N407" s="65">
        <v>9721285</v>
      </c>
      <c r="O407" s="66">
        <v>8564110</v>
      </c>
      <c r="P407" s="66">
        <v>4051801</v>
      </c>
      <c r="Q407" s="66">
        <v>14177986</v>
      </c>
      <c r="R407" s="67">
        <v>8051967</v>
      </c>
      <c r="S407" s="95">
        <f t="shared" si="168"/>
        <v>34229.876760563384</v>
      </c>
      <c r="T407" s="96">
        <f t="shared" si="169"/>
        <v>3366.3954402515724</v>
      </c>
      <c r="U407" s="96">
        <f t="shared" si="170"/>
        <v>882.55303855369198</v>
      </c>
      <c r="V407" s="96">
        <f t="shared" si="171"/>
        <v>3393.4863571086644</v>
      </c>
      <c r="W407" s="86">
        <f t="shared" si="172"/>
        <v>8966.5556792873049</v>
      </c>
      <c r="X407" s="99">
        <f t="shared" si="173"/>
        <v>3.6757092565748604E-3</v>
      </c>
      <c r="Y407" s="100">
        <f t="shared" si="174"/>
        <v>3.2926071650445227E-2</v>
      </c>
      <c r="Z407" s="100">
        <f t="shared" si="175"/>
        <v>5.9419652101884449E-2</v>
      </c>
      <c r="AA407" s="100">
        <f t="shared" si="176"/>
        <v>5.4074342513978052E-2</v>
      </c>
      <c r="AB407" s="101">
        <f t="shared" si="177"/>
        <v>1.1622489128183889E-2</v>
      </c>
      <c r="AC407" s="99">
        <f t="shared" si="178"/>
        <v>4.1829781860602284E-3</v>
      </c>
      <c r="AD407" s="100">
        <f t="shared" si="179"/>
        <v>3.4421849590991802E-2</v>
      </c>
      <c r="AE407" s="100">
        <f t="shared" si="180"/>
        <v>6.1401317515492188E-2</v>
      </c>
      <c r="AF407" s="100">
        <f t="shared" si="181"/>
        <v>5.5970137863349798E-2</v>
      </c>
      <c r="AG407" s="101">
        <f t="shared" si="182"/>
        <v>1.2520906888883215E-2</v>
      </c>
      <c r="AH407" s="95">
        <f t="shared" si="183"/>
        <v>125.8190748602195</v>
      </c>
      <c r="AI407" s="96">
        <f t="shared" si="184"/>
        <v>110.84217746945538</v>
      </c>
      <c r="AJ407" s="96">
        <f t="shared" si="185"/>
        <v>52.440994512321389</v>
      </c>
      <c r="AK407" s="96">
        <f t="shared" si="186"/>
        <v>183.50054359080556</v>
      </c>
      <c r="AL407" s="86">
        <f t="shared" si="187"/>
        <v>104.2136958997722</v>
      </c>
      <c r="AM407" s="95">
        <f t="shared" si="195"/>
        <v>126.23623265723616</v>
      </c>
      <c r="AN407" s="96">
        <f t="shared" si="188"/>
        <v>111.20967880914537</v>
      </c>
      <c r="AO407" s="96">
        <f t="shared" si="189"/>
        <v>52.614864569531917</v>
      </c>
      <c r="AP407" s="96">
        <f t="shared" si="190"/>
        <v>184.10894643115978</v>
      </c>
      <c r="AQ407" s="86">
        <f t="shared" si="191"/>
        <v>104.55922026361615</v>
      </c>
    </row>
    <row r="408" spans="1:43">
      <c r="A408" s="129" t="str">
        <f t="shared" si="192"/>
        <v>2012_3</v>
      </c>
      <c r="B408" s="57">
        <v>2012</v>
      </c>
      <c r="C408" s="57">
        <v>3</v>
      </c>
      <c r="D408" s="81" t="str">
        <f t="shared" si="193"/>
        <v>SSL_Personal</v>
      </c>
      <c r="E408" s="68" t="s">
        <v>32</v>
      </c>
      <c r="F408" s="69" t="s">
        <v>13</v>
      </c>
      <c r="G408" s="84">
        <f t="shared" si="194"/>
        <v>60968</v>
      </c>
      <c r="H408" s="70">
        <v>15242</v>
      </c>
      <c r="I408" s="65">
        <v>535</v>
      </c>
      <c r="J408" s="66">
        <v>1628</v>
      </c>
      <c r="K408" s="66">
        <v>3823</v>
      </c>
      <c r="L408" s="66">
        <v>2478</v>
      </c>
      <c r="M408" s="67">
        <v>489</v>
      </c>
      <c r="N408" s="65">
        <v>6455453</v>
      </c>
      <c r="O408" s="66">
        <v>4733682</v>
      </c>
      <c r="P408" s="66">
        <v>2934152</v>
      </c>
      <c r="Q408" s="66">
        <v>6892858</v>
      </c>
      <c r="R408" s="67">
        <v>1366757</v>
      </c>
      <c r="S408" s="95">
        <f t="shared" si="168"/>
        <v>12066.267289719626</v>
      </c>
      <c r="T408" s="96">
        <f t="shared" si="169"/>
        <v>2907.6670761670762</v>
      </c>
      <c r="U408" s="96">
        <f t="shared" si="170"/>
        <v>767.4998692126602</v>
      </c>
      <c r="V408" s="96">
        <f t="shared" si="171"/>
        <v>2781.6214689265535</v>
      </c>
      <c r="W408" s="86">
        <f t="shared" si="172"/>
        <v>2795.0040899795499</v>
      </c>
      <c r="X408" s="99">
        <f t="shared" si="173"/>
        <v>8.7750951318724575E-3</v>
      </c>
      <c r="Y408" s="100">
        <f t="shared" si="174"/>
        <v>2.6702532476053011E-2</v>
      </c>
      <c r="Z408" s="100">
        <f t="shared" si="175"/>
        <v>6.2705025587193278E-2</v>
      </c>
      <c r="AA408" s="100">
        <f t="shared" si="176"/>
        <v>4.064427240519617E-2</v>
      </c>
      <c r="AB408" s="101">
        <f t="shared" si="177"/>
        <v>8.0206009710011815E-3</v>
      </c>
      <c r="AC408" s="99">
        <f t="shared" si="178"/>
        <v>9.655164623524495E-3</v>
      </c>
      <c r="AD408" s="100">
        <f t="shared" si="179"/>
        <v>2.8223794309027859E-2</v>
      </c>
      <c r="AE408" s="100">
        <f t="shared" si="180"/>
        <v>6.4992700268248577E-2</v>
      </c>
      <c r="AF408" s="100">
        <f t="shared" si="181"/>
        <v>4.2507622499949702E-2</v>
      </c>
      <c r="AG408" s="101">
        <f t="shared" si="182"/>
        <v>8.8623056249462762E-3</v>
      </c>
      <c r="AH408" s="95">
        <f t="shared" si="183"/>
        <v>105.88264335389057</v>
      </c>
      <c r="AI408" s="96">
        <f t="shared" si="184"/>
        <v>77.642074530901453</v>
      </c>
      <c r="AJ408" s="96">
        <f t="shared" si="185"/>
        <v>48.126098937147354</v>
      </c>
      <c r="AK408" s="96">
        <f t="shared" si="186"/>
        <v>113.05698071119275</v>
      </c>
      <c r="AL408" s="86">
        <f t="shared" si="187"/>
        <v>22.417612518042251</v>
      </c>
      <c r="AM408" s="95">
        <f t="shared" si="195"/>
        <v>106.2337011747566</v>
      </c>
      <c r="AN408" s="96">
        <f t="shared" si="188"/>
        <v>77.899499701155619</v>
      </c>
      <c r="AO408" s="96">
        <f t="shared" si="189"/>
        <v>48.285662798461146</v>
      </c>
      <c r="AP408" s="96">
        <f t="shared" si="190"/>
        <v>113.43182531296105</v>
      </c>
      <c r="AQ408" s="86">
        <f t="shared" si="191"/>
        <v>22.491938941621417</v>
      </c>
    </row>
    <row r="409" spans="1:43">
      <c r="A409" s="129" t="str">
        <f t="shared" si="192"/>
        <v>2012_3</v>
      </c>
      <c r="B409" s="57">
        <v>2012</v>
      </c>
      <c r="C409" s="57">
        <v>3</v>
      </c>
      <c r="D409" s="81" t="str">
        <f t="shared" si="193"/>
        <v>SSH_Personal</v>
      </c>
      <c r="E409" s="68" t="s">
        <v>33</v>
      </c>
      <c r="F409" s="69" t="s">
        <v>13</v>
      </c>
      <c r="G409" s="84">
        <f t="shared" si="194"/>
        <v>56088</v>
      </c>
      <c r="H409" s="70">
        <v>14022</v>
      </c>
      <c r="I409" s="65">
        <v>400</v>
      </c>
      <c r="J409" s="66">
        <v>1943</v>
      </c>
      <c r="K409" s="66">
        <v>2945</v>
      </c>
      <c r="L409" s="66">
        <v>2646</v>
      </c>
      <c r="M409" s="67">
        <v>395</v>
      </c>
      <c r="N409" s="65">
        <v>5491335</v>
      </c>
      <c r="O409" s="66">
        <v>7409323</v>
      </c>
      <c r="P409" s="66">
        <v>3002982</v>
      </c>
      <c r="Q409" s="66">
        <v>10784535</v>
      </c>
      <c r="R409" s="67">
        <v>1469164</v>
      </c>
      <c r="S409" s="95">
        <f t="shared" si="168"/>
        <v>13728.3375</v>
      </c>
      <c r="T409" s="96">
        <f t="shared" si="169"/>
        <v>3813.341739577972</v>
      </c>
      <c r="U409" s="96">
        <f t="shared" si="170"/>
        <v>1019.6882852292021</v>
      </c>
      <c r="V409" s="96">
        <f t="shared" si="171"/>
        <v>4075.7879818594106</v>
      </c>
      <c r="W409" s="86">
        <f t="shared" si="172"/>
        <v>3719.4025316455695</v>
      </c>
      <c r="X409" s="99">
        <f t="shared" si="173"/>
        <v>7.1316502638710593E-3</v>
      </c>
      <c r="Y409" s="100">
        <f t="shared" si="174"/>
        <v>3.464199115675367E-2</v>
      </c>
      <c r="Z409" s="100">
        <f t="shared" si="175"/>
        <v>5.2506775067750679E-2</v>
      </c>
      <c r="AA409" s="100">
        <f t="shared" si="176"/>
        <v>4.7175866495507063E-2</v>
      </c>
      <c r="AB409" s="101">
        <f t="shared" si="177"/>
        <v>7.0425046355726715E-3</v>
      </c>
      <c r="AC409" s="99">
        <f t="shared" si="178"/>
        <v>7.959519598232493E-3</v>
      </c>
      <c r="AD409" s="100">
        <f t="shared" si="179"/>
        <v>3.6441137826173205E-2</v>
      </c>
      <c r="AE409" s="100">
        <f t="shared" si="180"/>
        <v>5.4701179506621123E-2</v>
      </c>
      <c r="AF409" s="100">
        <f t="shared" si="181"/>
        <v>4.9261736607081219E-2</v>
      </c>
      <c r="AG409" s="101">
        <f t="shared" si="182"/>
        <v>7.8652204470901887E-3</v>
      </c>
      <c r="AH409" s="95">
        <f t="shared" si="183"/>
        <v>97.905701754385959</v>
      </c>
      <c r="AI409" s="96">
        <f t="shared" si="184"/>
        <v>132.10175082013978</v>
      </c>
      <c r="AJ409" s="96">
        <f t="shared" si="185"/>
        <v>53.540543431750109</v>
      </c>
      <c r="AK409" s="96">
        <f t="shared" si="186"/>
        <v>192.27882969619171</v>
      </c>
      <c r="AL409" s="86">
        <f t="shared" si="187"/>
        <v>26.193909570674656</v>
      </c>
      <c r="AM409" s="95">
        <f t="shared" si="195"/>
        <v>98.230311730294645</v>
      </c>
      <c r="AN409" s="96">
        <f t="shared" si="188"/>
        <v>132.5397390617112</v>
      </c>
      <c r="AO409" s="96">
        <f t="shared" si="189"/>
        <v>53.71805908407768</v>
      </c>
      <c r="AP409" s="96">
        <f t="shared" si="190"/>
        <v>192.91633726885598</v>
      </c>
      <c r="AQ409" s="86">
        <f t="shared" si="191"/>
        <v>26.280756446825155</v>
      </c>
    </row>
    <row r="410" spans="1:43">
      <c r="A410" s="129" t="str">
        <f t="shared" si="192"/>
        <v>2012_3</v>
      </c>
      <c r="B410" s="57">
        <v>2012</v>
      </c>
      <c r="C410" s="57">
        <v>3</v>
      </c>
      <c r="D410" s="81" t="str">
        <f t="shared" si="193"/>
        <v>MMH_Personal</v>
      </c>
      <c r="E410" s="68" t="s">
        <v>34</v>
      </c>
      <c r="F410" s="69" t="s">
        <v>13</v>
      </c>
      <c r="G410" s="84">
        <f t="shared" si="194"/>
        <v>97012</v>
      </c>
      <c r="H410" s="70">
        <v>24253</v>
      </c>
      <c r="I410" s="65">
        <v>1019</v>
      </c>
      <c r="J410" s="66">
        <v>3594</v>
      </c>
      <c r="K410" s="66">
        <v>4205</v>
      </c>
      <c r="L410" s="66">
        <v>5806</v>
      </c>
      <c r="M410" s="67">
        <v>1244</v>
      </c>
      <c r="N410" s="65">
        <v>11694435</v>
      </c>
      <c r="O410" s="66">
        <v>10328387</v>
      </c>
      <c r="P410" s="66">
        <v>3918017</v>
      </c>
      <c r="Q410" s="66">
        <v>15927761</v>
      </c>
      <c r="R410" s="67">
        <v>3540998</v>
      </c>
      <c r="S410" s="95">
        <f t="shared" si="168"/>
        <v>11476.383709519136</v>
      </c>
      <c r="T410" s="96">
        <f t="shared" si="169"/>
        <v>2873.7860322760157</v>
      </c>
      <c r="U410" s="96">
        <f t="shared" si="170"/>
        <v>931.75196195005947</v>
      </c>
      <c r="V410" s="96">
        <f t="shared" si="171"/>
        <v>2743.3277643816741</v>
      </c>
      <c r="W410" s="86">
        <f t="shared" si="172"/>
        <v>2846.461414790997</v>
      </c>
      <c r="X410" s="99">
        <f t="shared" si="173"/>
        <v>1.050385519317198E-2</v>
      </c>
      <c r="Y410" s="100">
        <f t="shared" si="174"/>
        <v>3.7046963262276834E-2</v>
      </c>
      <c r="Z410" s="100">
        <f t="shared" si="175"/>
        <v>4.3345153176926568E-2</v>
      </c>
      <c r="AA410" s="100">
        <f t="shared" si="176"/>
        <v>5.9848266193872922E-2</v>
      </c>
      <c r="AB410" s="101">
        <f t="shared" si="177"/>
        <v>1.2823155898239394E-2</v>
      </c>
      <c r="AC410" s="99">
        <f t="shared" si="178"/>
        <v>1.1266504022892948E-2</v>
      </c>
      <c r="AD410" s="100">
        <f t="shared" si="179"/>
        <v>3.8459897838126485E-2</v>
      </c>
      <c r="AE410" s="100">
        <f t="shared" si="180"/>
        <v>4.4868473026147812E-2</v>
      </c>
      <c r="AF410" s="100">
        <f t="shared" si="181"/>
        <v>6.1622733305013548E-2</v>
      </c>
      <c r="AG410" s="101">
        <f t="shared" si="182"/>
        <v>1.3664818699017504E-2</v>
      </c>
      <c r="AH410" s="95">
        <f t="shared" si="183"/>
        <v>120.54627262606688</v>
      </c>
      <c r="AI410" s="96">
        <f t="shared" si="184"/>
        <v>106.46504556137386</v>
      </c>
      <c r="AJ410" s="96">
        <f t="shared" si="185"/>
        <v>40.386931513627182</v>
      </c>
      <c r="AK410" s="96">
        <f t="shared" si="186"/>
        <v>164.18341029975673</v>
      </c>
      <c r="AL410" s="86">
        <f t="shared" si="187"/>
        <v>36.500618480188017</v>
      </c>
      <c r="AM410" s="95">
        <f t="shared" si="195"/>
        <v>120.94594825222393</v>
      </c>
      <c r="AN410" s="96">
        <f t="shared" si="188"/>
        <v>106.81803435830311</v>
      </c>
      <c r="AO410" s="96">
        <f t="shared" si="189"/>
        <v>40.520835879059881</v>
      </c>
      <c r="AP410" s="96">
        <f t="shared" si="190"/>
        <v>164.72776647010227</v>
      </c>
      <c r="AQ410" s="86">
        <f t="shared" si="191"/>
        <v>36.621637630995288</v>
      </c>
    </row>
    <row r="411" spans="1:43">
      <c r="A411" s="129" t="str">
        <f t="shared" si="192"/>
        <v>2012_3</v>
      </c>
      <c r="B411" s="57">
        <v>2012</v>
      </c>
      <c r="C411" s="57">
        <v>3</v>
      </c>
      <c r="D411" s="81" t="str">
        <f t="shared" si="193"/>
        <v>SYA_Personal</v>
      </c>
      <c r="E411" s="68" t="s">
        <v>35</v>
      </c>
      <c r="F411" s="69" t="s">
        <v>13</v>
      </c>
      <c r="G411" s="84">
        <f t="shared" si="194"/>
        <v>27344</v>
      </c>
      <c r="H411" s="70">
        <v>6836</v>
      </c>
      <c r="I411" s="65">
        <v>283</v>
      </c>
      <c r="J411" s="66">
        <v>1007</v>
      </c>
      <c r="K411" s="66">
        <v>1678</v>
      </c>
      <c r="L411" s="66">
        <v>1645</v>
      </c>
      <c r="M411" s="67">
        <v>137</v>
      </c>
      <c r="N411" s="65">
        <v>4853223</v>
      </c>
      <c r="O411" s="66">
        <v>3662028</v>
      </c>
      <c r="P411" s="66">
        <v>1355987</v>
      </c>
      <c r="Q411" s="66">
        <v>5108343</v>
      </c>
      <c r="R411" s="67">
        <v>813886</v>
      </c>
      <c r="S411" s="95">
        <f t="shared" si="168"/>
        <v>17149.197879858657</v>
      </c>
      <c r="T411" s="96">
        <f t="shared" si="169"/>
        <v>3636.5719960278052</v>
      </c>
      <c r="U411" s="96">
        <f t="shared" si="170"/>
        <v>808.09713945172825</v>
      </c>
      <c r="V411" s="96">
        <f t="shared" si="171"/>
        <v>3105.3756838905774</v>
      </c>
      <c r="W411" s="86">
        <f t="shared" si="172"/>
        <v>5940.7737226277368</v>
      </c>
      <c r="X411" s="99">
        <f t="shared" si="173"/>
        <v>1.0349619660620245E-2</v>
      </c>
      <c r="Y411" s="100">
        <f t="shared" si="174"/>
        <v>3.6827091866588647E-2</v>
      </c>
      <c r="Z411" s="100">
        <f t="shared" si="175"/>
        <v>6.1366296079578699E-2</v>
      </c>
      <c r="AA411" s="100">
        <f t="shared" si="176"/>
        <v>6.0159449970743122E-2</v>
      </c>
      <c r="AB411" s="101">
        <f t="shared" si="177"/>
        <v>5.0102399063779992E-3</v>
      </c>
      <c r="AC411" s="99">
        <f t="shared" si="178"/>
        <v>1.1775647458386442E-2</v>
      </c>
      <c r="AD411" s="100">
        <f t="shared" si="179"/>
        <v>3.9480846345187774E-2</v>
      </c>
      <c r="AE411" s="100">
        <f t="shared" si="180"/>
        <v>6.4748018261266457E-2</v>
      </c>
      <c r="AF411" s="100">
        <f t="shared" si="181"/>
        <v>6.3509905950506665E-2</v>
      </c>
      <c r="AG411" s="101">
        <f t="shared" si="182"/>
        <v>6.0051033314276045E-3</v>
      </c>
      <c r="AH411" s="95">
        <f t="shared" si="183"/>
        <v>177.4876755412522</v>
      </c>
      <c r="AI411" s="96">
        <f t="shared" si="184"/>
        <v>133.92437097717965</v>
      </c>
      <c r="AJ411" s="96">
        <f t="shared" si="185"/>
        <v>49.589928320655353</v>
      </c>
      <c r="AK411" s="96">
        <f t="shared" si="186"/>
        <v>186.81769309537742</v>
      </c>
      <c r="AL411" s="86">
        <f t="shared" si="187"/>
        <v>29.764701579871272</v>
      </c>
      <c r="AM411" s="95">
        <f t="shared" si="195"/>
        <v>178.07614249515925</v>
      </c>
      <c r="AN411" s="96">
        <f t="shared" si="188"/>
        <v>134.36840218330437</v>
      </c>
      <c r="AO411" s="96">
        <f t="shared" si="189"/>
        <v>49.754345562440356</v>
      </c>
      <c r="AP411" s="96">
        <f t="shared" si="190"/>
        <v>187.43709406762252</v>
      </c>
      <c r="AQ411" s="86">
        <f t="shared" si="191"/>
        <v>29.863387549019521</v>
      </c>
    </row>
    <row r="412" spans="1:43">
      <c r="A412" s="129" t="str">
        <f t="shared" si="192"/>
        <v>2012_3</v>
      </c>
      <c r="B412" s="57">
        <v>2012</v>
      </c>
      <c r="C412" s="57">
        <v>3</v>
      </c>
      <c r="D412" s="81" t="str">
        <f t="shared" si="193"/>
        <v>LSH_Personal</v>
      </c>
      <c r="E412" s="68" t="s">
        <v>36</v>
      </c>
      <c r="F412" s="69" t="s">
        <v>13</v>
      </c>
      <c r="G412" s="84">
        <f t="shared" si="194"/>
        <v>50964</v>
      </c>
      <c r="H412" s="70">
        <v>12741</v>
      </c>
      <c r="I412" s="65">
        <v>550</v>
      </c>
      <c r="J412" s="66">
        <v>2286</v>
      </c>
      <c r="K412" s="66">
        <v>4121</v>
      </c>
      <c r="L412" s="66">
        <v>3322</v>
      </c>
      <c r="M412" s="67">
        <v>1468</v>
      </c>
      <c r="N412" s="65">
        <v>10623769</v>
      </c>
      <c r="O412" s="66">
        <v>6672215</v>
      </c>
      <c r="P412" s="66">
        <v>4430449</v>
      </c>
      <c r="Q412" s="66">
        <v>10331629</v>
      </c>
      <c r="R412" s="67">
        <v>9444581</v>
      </c>
      <c r="S412" s="95">
        <f t="shared" si="168"/>
        <v>19315.943636363638</v>
      </c>
      <c r="T412" s="96">
        <f t="shared" si="169"/>
        <v>2918.7292213473315</v>
      </c>
      <c r="U412" s="96">
        <f t="shared" si="170"/>
        <v>1075.0907546711962</v>
      </c>
      <c r="V412" s="96">
        <f t="shared" si="171"/>
        <v>3110.0629139072848</v>
      </c>
      <c r="W412" s="86">
        <f t="shared" si="172"/>
        <v>6433.6382833787466</v>
      </c>
      <c r="X412" s="99">
        <f t="shared" si="173"/>
        <v>1.0791931559532219E-2</v>
      </c>
      <c r="Y412" s="100">
        <f t="shared" si="174"/>
        <v>4.485519190016482E-2</v>
      </c>
      <c r="Z412" s="100">
        <f t="shared" si="175"/>
        <v>8.086099992151323E-2</v>
      </c>
      <c r="AA412" s="100">
        <f t="shared" si="176"/>
        <v>6.5183266619574604E-2</v>
      </c>
      <c r="AB412" s="101">
        <f t="shared" si="177"/>
        <v>2.8804646417078722E-2</v>
      </c>
      <c r="AC412" s="99">
        <f t="shared" si="178"/>
        <v>1.1858325291540224E-2</v>
      </c>
      <c r="AD412" s="100">
        <f t="shared" si="179"/>
        <v>4.6991506146604682E-2</v>
      </c>
      <c r="AE412" s="100">
        <f t="shared" si="180"/>
        <v>8.3674742213480674E-2</v>
      </c>
      <c r="AF412" s="100">
        <f t="shared" si="181"/>
        <v>6.7731008738952422E-2</v>
      </c>
      <c r="AG412" s="101">
        <f t="shared" si="182"/>
        <v>3.0530916482882142E-2</v>
      </c>
      <c r="AH412" s="95">
        <f t="shared" si="183"/>
        <v>208.45634173141826</v>
      </c>
      <c r="AI412" s="96">
        <f t="shared" si="184"/>
        <v>130.9201593281532</v>
      </c>
      <c r="AJ412" s="96">
        <f t="shared" si="185"/>
        <v>86.932913429087193</v>
      </c>
      <c r="AK412" s="96">
        <f t="shared" si="186"/>
        <v>202.72406012086964</v>
      </c>
      <c r="AL412" s="86">
        <f t="shared" si="187"/>
        <v>185.3186759281061</v>
      </c>
      <c r="AM412" s="95">
        <f t="shared" si="195"/>
        <v>209.14748644367623</v>
      </c>
      <c r="AN412" s="96">
        <f t="shared" si="188"/>
        <v>131.35422995942335</v>
      </c>
      <c r="AO412" s="96">
        <f t="shared" si="189"/>
        <v>87.221142719396354</v>
      </c>
      <c r="AP412" s="96">
        <f t="shared" si="190"/>
        <v>203.39619924139842</v>
      </c>
      <c r="AQ412" s="86">
        <f t="shared" si="191"/>
        <v>185.93310685348126</v>
      </c>
    </row>
    <row r="413" spans="1:43">
      <c r="A413" s="129" t="str">
        <f t="shared" si="192"/>
        <v>2012_3</v>
      </c>
      <c r="B413" s="57">
        <v>2012</v>
      </c>
      <c r="C413" s="57">
        <v>3</v>
      </c>
      <c r="D413" s="81" t="str">
        <f t="shared" si="193"/>
        <v>SYH_Personal</v>
      </c>
      <c r="E413" s="68" t="s">
        <v>37</v>
      </c>
      <c r="F413" s="69" t="s">
        <v>13</v>
      </c>
      <c r="G413" s="84">
        <f t="shared" si="194"/>
        <v>26768</v>
      </c>
      <c r="H413" s="70">
        <v>6692</v>
      </c>
      <c r="I413" s="65">
        <v>287</v>
      </c>
      <c r="J413" s="66">
        <v>1241</v>
      </c>
      <c r="K413" s="66">
        <v>974</v>
      </c>
      <c r="L413" s="66">
        <v>2186</v>
      </c>
      <c r="M413" s="67">
        <v>58</v>
      </c>
      <c r="N413" s="65">
        <v>2946659</v>
      </c>
      <c r="O413" s="66">
        <v>3056316</v>
      </c>
      <c r="P413" s="66">
        <v>1272879</v>
      </c>
      <c r="Q413" s="66">
        <v>5111035</v>
      </c>
      <c r="R413" s="67">
        <v>366324</v>
      </c>
      <c r="S413" s="95">
        <f t="shared" si="168"/>
        <v>10267.104529616725</v>
      </c>
      <c r="T413" s="96">
        <f t="shared" si="169"/>
        <v>2462.7848509266719</v>
      </c>
      <c r="U413" s="96">
        <f t="shared" si="170"/>
        <v>1306.8572895277207</v>
      </c>
      <c r="V413" s="96">
        <f t="shared" si="171"/>
        <v>2338.0763952424518</v>
      </c>
      <c r="W413" s="86">
        <f t="shared" si="172"/>
        <v>6315.9310344827591</v>
      </c>
      <c r="X413" s="99">
        <f t="shared" si="173"/>
        <v>1.0721757322175732E-2</v>
      </c>
      <c r="Y413" s="100">
        <f t="shared" si="174"/>
        <v>4.6361326957561268E-2</v>
      </c>
      <c r="Z413" s="100">
        <f t="shared" si="175"/>
        <v>3.638673042438733E-2</v>
      </c>
      <c r="AA413" s="100">
        <f t="shared" si="176"/>
        <v>8.1664674237896001E-2</v>
      </c>
      <c r="AB413" s="101">
        <f t="shared" si="177"/>
        <v>2.1667662881052004E-3</v>
      </c>
      <c r="AC413" s="99">
        <f t="shared" si="178"/>
        <v>1.2188453548615589E-2</v>
      </c>
      <c r="AD413" s="100">
        <f t="shared" si="179"/>
        <v>4.9355782126813914E-2</v>
      </c>
      <c r="AE413" s="100">
        <f t="shared" si="180"/>
        <v>3.9053410166796851E-2</v>
      </c>
      <c r="AF413" s="100">
        <f t="shared" si="181"/>
        <v>8.5564684246634617E-2</v>
      </c>
      <c r="AG413" s="101">
        <f t="shared" si="182"/>
        <v>2.8289568345485593E-3</v>
      </c>
      <c r="AH413" s="95">
        <f t="shared" si="183"/>
        <v>110.08140316796174</v>
      </c>
      <c r="AI413" s="96">
        <f t="shared" si="184"/>
        <v>114.17797369994022</v>
      </c>
      <c r="AJ413" s="96">
        <f t="shared" si="185"/>
        <v>47.552263897190677</v>
      </c>
      <c r="AK413" s="96">
        <f t="shared" si="186"/>
        <v>190.93824716078899</v>
      </c>
      <c r="AL413" s="86">
        <f t="shared" si="187"/>
        <v>13.685146443514645</v>
      </c>
      <c r="AM413" s="95">
        <f t="shared" si="195"/>
        <v>110.44638213231246</v>
      </c>
      <c r="AN413" s="96">
        <f t="shared" si="188"/>
        <v>114.55653499543065</v>
      </c>
      <c r="AO413" s="96">
        <f t="shared" si="189"/>
        <v>47.709925187202103</v>
      </c>
      <c r="AP413" s="96">
        <f t="shared" si="190"/>
        <v>191.57130998246612</v>
      </c>
      <c r="AQ413" s="86">
        <f t="shared" si="191"/>
        <v>13.730520052791054</v>
      </c>
    </row>
    <row r="414" spans="1:43">
      <c r="A414" s="129" t="str">
        <f t="shared" si="192"/>
        <v>2012_3</v>
      </c>
      <c r="B414" s="57">
        <v>2012</v>
      </c>
      <c r="C414" s="57">
        <v>3</v>
      </c>
      <c r="D414" s="81" t="str">
        <f t="shared" si="193"/>
        <v>MSH_Personal</v>
      </c>
      <c r="E414" s="68" t="s">
        <v>38</v>
      </c>
      <c r="F414" s="69" t="s">
        <v>13</v>
      </c>
      <c r="G414" s="84">
        <f t="shared" si="194"/>
        <v>69616</v>
      </c>
      <c r="H414" s="70">
        <v>17404</v>
      </c>
      <c r="I414" s="65">
        <v>846</v>
      </c>
      <c r="J414" s="66">
        <v>3018</v>
      </c>
      <c r="K414" s="66">
        <v>6213</v>
      </c>
      <c r="L414" s="66">
        <v>3890</v>
      </c>
      <c r="M414" s="67">
        <v>1676</v>
      </c>
      <c r="N414" s="65">
        <v>13354711</v>
      </c>
      <c r="O414" s="66">
        <v>8060560</v>
      </c>
      <c r="P414" s="66">
        <v>5155278</v>
      </c>
      <c r="Q414" s="66">
        <v>11136850</v>
      </c>
      <c r="R414" s="67">
        <v>9742625</v>
      </c>
      <c r="S414" s="95">
        <f t="shared" si="168"/>
        <v>15785.710401891252</v>
      </c>
      <c r="T414" s="96">
        <f t="shared" si="169"/>
        <v>2670.8283631544068</v>
      </c>
      <c r="U414" s="96">
        <f t="shared" si="170"/>
        <v>829.75663930468374</v>
      </c>
      <c r="V414" s="96">
        <f t="shared" si="171"/>
        <v>2862.9434447300773</v>
      </c>
      <c r="W414" s="86">
        <f t="shared" si="172"/>
        <v>5813.0220763723146</v>
      </c>
      <c r="X414" s="99">
        <f t="shared" si="173"/>
        <v>1.2152378763502643E-2</v>
      </c>
      <c r="Y414" s="100">
        <f t="shared" si="174"/>
        <v>4.3352102964835673E-2</v>
      </c>
      <c r="Z414" s="100">
        <f t="shared" si="175"/>
        <v>8.9246724890829701E-2</v>
      </c>
      <c r="AA414" s="100">
        <f t="shared" si="176"/>
        <v>5.5877959089864399E-2</v>
      </c>
      <c r="AB414" s="101">
        <f t="shared" si="177"/>
        <v>2.4074925304527695E-2</v>
      </c>
      <c r="AC414" s="99">
        <f t="shared" si="178"/>
        <v>1.3119936780564292E-2</v>
      </c>
      <c r="AD414" s="100">
        <f t="shared" si="179"/>
        <v>4.5150487392718423E-2</v>
      </c>
      <c r="AE414" s="100">
        <f t="shared" si="180"/>
        <v>9.176438966030083E-2</v>
      </c>
      <c r="AF414" s="100">
        <f t="shared" si="181"/>
        <v>5.7906275591854114E-2</v>
      </c>
      <c r="AG414" s="101">
        <f t="shared" si="182"/>
        <v>2.5428530773932177E-2</v>
      </c>
      <c r="AH414" s="95">
        <f t="shared" si="183"/>
        <v>191.83393185474603</v>
      </c>
      <c r="AI414" s="96">
        <f t="shared" si="184"/>
        <v>115.78602620087337</v>
      </c>
      <c r="AJ414" s="96">
        <f t="shared" si="185"/>
        <v>74.053062514364512</v>
      </c>
      <c r="AK414" s="96">
        <f t="shared" si="186"/>
        <v>159.9754366812227</v>
      </c>
      <c r="AL414" s="86">
        <f t="shared" si="187"/>
        <v>139.94807228223397</v>
      </c>
      <c r="AM414" s="95">
        <f t="shared" si="195"/>
        <v>192.46996435215925</v>
      </c>
      <c r="AN414" s="96">
        <f t="shared" si="188"/>
        <v>116.16991905391595</v>
      </c>
      <c r="AO414" s="96">
        <f t="shared" si="189"/>
        <v>74.298588182512589</v>
      </c>
      <c r="AP414" s="96">
        <f t="shared" si="190"/>
        <v>160.505841159374</v>
      </c>
      <c r="AQ414" s="86">
        <f t="shared" si="191"/>
        <v>140.41207529286524</v>
      </c>
    </row>
    <row r="415" spans="1:43">
      <c r="A415" s="129" t="str">
        <f t="shared" si="192"/>
        <v>2012_3</v>
      </c>
      <c r="B415" s="57">
        <v>2012</v>
      </c>
      <c r="C415" s="57">
        <v>3</v>
      </c>
      <c r="D415" s="81" t="str">
        <f t="shared" si="193"/>
        <v>SMH_Personal</v>
      </c>
      <c r="E415" s="68" t="s">
        <v>39</v>
      </c>
      <c r="F415" s="69" t="s">
        <v>13</v>
      </c>
      <c r="G415" s="84">
        <f t="shared" si="194"/>
        <v>45196</v>
      </c>
      <c r="H415" s="70">
        <v>11299</v>
      </c>
      <c r="I415" s="65">
        <v>434</v>
      </c>
      <c r="J415" s="66">
        <v>1847</v>
      </c>
      <c r="K415" s="66">
        <v>3576</v>
      </c>
      <c r="L415" s="66">
        <v>3034</v>
      </c>
      <c r="M415" s="67">
        <v>464</v>
      </c>
      <c r="N415" s="65">
        <v>5732679</v>
      </c>
      <c r="O415" s="66">
        <v>6165454</v>
      </c>
      <c r="P415" s="66">
        <v>2365809</v>
      </c>
      <c r="Q415" s="66">
        <v>10509168</v>
      </c>
      <c r="R415" s="67">
        <v>1323628</v>
      </c>
      <c r="S415" s="95">
        <f t="shared" si="168"/>
        <v>13208.937788018433</v>
      </c>
      <c r="T415" s="96">
        <f t="shared" si="169"/>
        <v>3338.0909583107741</v>
      </c>
      <c r="U415" s="96">
        <f t="shared" si="170"/>
        <v>661.57969798657723</v>
      </c>
      <c r="V415" s="96">
        <f t="shared" si="171"/>
        <v>3463.7996044825313</v>
      </c>
      <c r="W415" s="86">
        <f t="shared" si="172"/>
        <v>2852.6465517241381</v>
      </c>
      <c r="X415" s="99">
        <f t="shared" si="173"/>
        <v>9.6026197008584838E-3</v>
      </c>
      <c r="Y415" s="100">
        <f t="shared" si="174"/>
        <v>4.0866448358261795E-2</v>
      </c>
      <c r="Z415" s="100">
        <f t="shared" si="175"/>
        <v>7.9122046198778648E-2</v>
      </c>
      <c r="AA415" s="100">
        <f t="shared" si="176"/>
        <v>6.7129834498628194E-2</v>
      </c>
      <c r="AB415" s="101">
        <f t="shared" si="177"/>
        <v>1.0266395256217364E-2</v>
      </c>
      <c r="AC415" s="99">
        <f t="shared" si="178"/>
        <v>1.0671442052271767E-2</v>
      </c>
      <c r="AD415" s="100">
        <f t="shared" si="179"/>
        <v>4.3036294351360582E-2</v>
      </c>
      <c r="AE415" s="100">
        <f t="shared" si="180"/>
        <v>8.2080438162401972E-2</v>
      </c>
      <c r="AF415" s="100">
        <f t="shared" si="181"/>
        <v>6.9872509267439833E-2</v>
      </c>
      <c r="AG415" s="101">
        <f t="shared" si="182"/>
        <v>1.1371170844981222E-2</v>
      </c>
      <c r="AH415" s="95">
        <f t="shared" si="183"/>
        <v>126.84040623063989</v>
      </c>
      <c r="AI415" s="96">
        <f t="shared" si="184"/>
        <v>136.41592176298786</v>
      </c>
      <c r="AJ415" s="96">
        <f t="shared" si="185"/>
        <v>52.34553942826799</v>
      </c>
      <c r="AK415" s="96">
        <f t="shared" si="186"/>
        <v>232.52429418532614</v>
      </c>
      <c r="AL415" s="86">
        <f t="shared" si="187"/>
        <v>29.286397026285513</v>
      </c>
      <c r="AM415" s="95">
        <f t="shared" si="195"/>
        <v>127.26095028959641</v>
      </c>
      <c r="AN415" s="96">
        <f t="shared" si="188"/>
        <v>136.86821379791076</v>
      </c>
      <c r="AO415" s="96">
        <f t="shared" si="189"/>
        <v>52.519093000616252</v>
      </c>
      <c r="AP415" s="96">
        <f t="shared" si="190"/>
        <v>233.29523708427024</v>
      </c>
      <c r="AQ415" s="86">
        <f t="shared" si="191"/>
        <v>29.383497158992839</v>
      </c>
    </row>
    <row r="416" spans="1:43">
      <c r="A416" s="129" t="str">
        <f t="shared" si="192"/>
        <v>2012_4</v>
      </c>
      <c r="B416" s="57">
        <v>2012</v>
      </c>
      <c r="C416" s="57">
        <v>4</v>
      </c>
      <c r="D416" s="81" t="str">
        <f t="shared" si="193"/>
        <v>SML_Personal</v>
      </c>
      <c r="E416" s="68" t="s">
        <v>12</v>
      </c>
      <c r="F416" s="69" t="s">
        <v>13</v>
      </c>
      <c r="G416" s="84">
        <f t="shared" si="194"/>
        <v>75768</v>
      </c>
      <c r="H416" s="70">
        <v>18942</v>
      </c>
      <c r="I416" s="65">
        <v>136</v>
      </c>
      <c r="J416" s="66">
        <v>2137</v>
      </c>
      <c r="K416" s="66">
        <v>1142</v>
      </c>
      <c r="L416" s="66">
        <v>3324</v>
      </c>
      <c r="M416" s="67">
        <v>506</v>
      </c>
      <c r="N416" s="65">
        <v>2143497</v>
      </c>
      <c r="O416" s="66">
        <v>3506728</v>
      </c>
      <c r="P416" s="66">
        <v>1849102</v>
      </c>
      <c r="Q416" s="66">
        <v>4895364</v>
      </c>
      <c r="R416" s="67">
        <v>1461933</v>
      </c>
      <c r="S416" s="95">
        <f t="shared" si="168"/>
        <v>15761.007352941177</v>
      </c>
      <c r="T416" s="96">
        <f t="shared" si="169"/>
        <v>1640.9583528310716</v>
      </c>
      <c r="U416" s="96">
        <f t="shared" si="170"/>
        <v>1619.1786339754817</v>
      </c>
      <c r="V416" s="96">
        <f t="shared" si="171"/>
        <v>1472.7328519855596</v>
      </c>
      <c r="W416" s="86">
        <f t="shared" si="172"/>
        <v>2889.195652173913</v>
      </c>
      <c r="X416" s="99">
        <f t="shared" si="173"/>
        <v>1.7949530144652096E-3</v>
      </c>
      <c r="Y416" s="100">
        <f t="shared" si="174"/>
        <v>2.8204519058177595E-2</v>
      </c>
      <c r="Z416" s="100">
        <f t="shared" si="175"/>
        <v>1.5072326047935803E-2</v>
      </c>
      <c r="AA416" s="100">
        <f t="shared" si="176"/>
        <v>4.3870763382958505E-2</v>
      </c>
      <c r="AB416" s="101">
        <f t="shared" si="177"/>
        <v>6.6782810685249707E-3</v>
      </c>
      <c r="AC416" s="99">
        <f t="shared" si="178"/>
        <v>2.1532551794122912E-3</v>
      </c>
      <c r="AD416" s="100">
        <f t="shared" si="179"/>
        <v>2.9605911581380564E-2</v>
      </c>
      <c r="AE416" s="100">
        <f t="shared" si="180"/>
        <v>1.6103674258665171E-2</v>
      </c>
      <c r="AF416" s="100">
        <f t="shared" si="181"/>
        <v>4.5604403324246305E-2</v>
      </c>
      <c r="AG416" s="101">
        <f t="shared" si="182"/>
        <v>7.3677112972487515E-3</v>
      </c>
      <c r="AH416" s="95">
        <f t="shared" si="183"/>
        <v>28.290267659170098</v>
      </c>
      <c r="AI416" s="96">
        <f t="shared" si="184"/>
        <v>46.282441136099671</v>
      </c>
      <c r="AJ416" s="96">
        <f t="shared" si="185"/>
        <v>24.404788301129763</v>
      </c>
      <c r="AK416" s="96">
        <f t="shared" si="186"/>
        <v>64.609914475768136</v>
      </c>
      <c r="AL416" s="86">
        <f t="shared" si="187"/>
        <v>19.294860627177702</v>
      </c>
      <c r="AM416" s="95">
        <f t="shared" si="195"/>
        <v>28.38406508811179</v>
      </c>
      <c r="AN416" s="96">
        <f t="shared" si="188"/>
        <v>46.435892281773228</v>
      </c>
      <c r="AO416" s="96">
        <f t="shared" si="189"/>
        <v>24.485703279527652</v>
      </c>
      <c r="AP416" s="96">
        <f t="shared" si="190"/>
        <v>64.82413103727194</v>
      </c>
      <c r="AQ416" s="86">
        <f t="shared" si="191"/>
        <v>19.358833451345411</v>
      </c>
    </row>
    <row r="417" spans="1:43">
      <c r="A417" s="129" t="str">
        <f t="shared" si="192"/>
        <v>2012_4</v>
      </c>
      <c r="B417" s="57">
        <v>2012</v>
      </c>
      <c r="C417" s="57">
        <v>4</v>
      </c>
      <c r="D417" s="81" t="str">
        <f t="shared" si="193"/>
        <v>LSL_Personal</v>
      </c>
      <c r="E417" s="68" t="s">
        <v>14</v>
      </c>
      <c r="F417" s="69" t="s">
        <v>13</v>
      </c>
      <c r="G417" s="84">
        <f t="shared" si="194"/>
        <v>20036</v>
      </c>
      <c r="H417" s="70">
        <v>5009</v>
      </c>
      <c r="I417" s="65">
        <v>18</v>
      </c>
      <c r="J417" s="66">
        <v>388</v>
      </c>
      <c r="K417" s="66">
        <v>1037</v>
      </c>
      <c r="L417" s="66">
        <v>568</v>
      </c>
      <c r="M417" s="67">
        <v>90</v>
      </c>
      <c r="N417" s="65">
        <v>368287</v>
      </c>
      <c r="O417" s="66">
        <v>1120610</v>
      </c>
      <c r="P417" s="66">
        <v>1630496</v>
      </c>
      <c r="Q417" s="66">
        <v>1647906</v>
      </c>
      <c r="R417" s="67">
        <v>508535</v>
      </c>
      <c r="S417" s="95">
        <f t="shared" si="168"/>
        <v>20460.388888888891</v>
      </c>
      <c r="T417" s="96">
        <f t="shared" si="169"/>
        <v>2888.1701030927834</v>
      </c>
      <c r="U417" s="96">
        <f t="shared" si="170"/>
        <v>1572.3201542912248</v>
      </c>
      <c r="V417" s="96">
        <f t="shared" si="171"/>
        <v>2901.2429577464791</v>
      </c>
      <c r="W417" s="86">
        <f t="shared" si="172"/>
        <v>5650.3888888888887</v>
      </c>
      <c r="X417" s="99">
        <f t="shared" si="173"/>
        <v>8.9838291076063084E-4</v>
      </c>
      <c r="Y417" s="100">
        <f t="shared" si="174"/>
        <v>1.9365142743062488E-2</v>
      </c>
      <c r="Z417" s="100">
        <f t="shared" si="175"/>
        <v>5.1756837692154126E-2</v>
      </c>
      <c r="AA417" s="100">
        <f t="shared" si="176"/>
        <v>2.8348971850668796E-2</v>
      </c>
      <c r="AB417" s="101">
        <f t="shared" si="177"/>
        <v>4.491914553803154E-3</v>
      </c>
      <c r="AC417" s="99">
        <f t="shared" si="178"/>
        <v>1.3915407959288089E-3</v>
      </c>
      <c r="AD417" s="100">
        <f t="shared" si="179"/>
        <v>2.1633515506481012E-2</v>
      </c>
      <c r="AE417" s="100">
        <f t="shared" si="180"/>
        <v>5.5403488142949923E-2</v>
      </c>
      <c r="AF417" s="100">
        <f t="shared" si="181"/>
        <v>3.1080931138632164E-2</v>
      </c>
      <c r="AG417" s="101">
        <f t="shared" si="182"/>
        <v>5.5926641848712206E-3</v>
      </c>
      <c r="AH417" s="95">
        <f t="shared" si="183"/>
        <v>18.38126372529447</v>
      </c>
      <c r="AI417" s="96">
        <f t="shared" si="184"/>
        <v>55.929826312637253</v>
      </c>
      <c r="AJ417" s="96">
        <f t="shared" si="185"/>
        <v>81.37831902575364</v>
      </c>
      <c r="AK417" s="96">
        <f t="shared" si="186"/>
        <v>82.247254941106007</v>
      </c>
      <c r="AL417" s="86">
        <f t="shared" si="187"/>
        <v>25.381064084647633</v>
      </c>
      <c r="AM417" s="95">
        <f t="shared" si="195"/>
        <v>18.442207485138077</v>
      </c>
      <c r="AN417" s="96">
        <f t="shared" si="188"/>
        <v>56.115263720741105</v>
      </c>
      <c r="AO417" s="96">
        <f t="shared" si="189"/>
        <v>81.648131852842184</v>
      </c>
      <c r="AP417" s="96">
        <f t="shared" si="190"/>
        <v>82.519948757365711</v>
      </c>
      <c r="AQ417" s="86">
        <f t="shared" si="191"/>
        <v>25.465215941520313</v>
      </c>
    </row>
    <row r="418" spans="1:43">
      <c r="A418" s="129" t="str">
        <f t="shared" si="192"/>
        <v>2012_4</v>
      </c>
      <c r="B418" s="57">
        <v>2012</v>
      </c>
      <c r="C418" s="57">
        <v>4</v>
      </c>
      <c r="D418" s="81" t="str">
        <f t="shared" si="193"/>
        <v>MYA_Personal</v>
      </c>
      <c r="E418" s="68" t="s">
        <v>15</v>
      </c>
      <c r="F418" s="69" t="s">
        <v>13</v>
      </c>
      <c r="G418" s="84">
        <f t="shared" si="194"/>
        <v>19748</v>
      </c>
      <c r="H418" s="70">
        <v>4937</v>
      </c>
      <c r="I418" s="65">
        <v>89</v>
      </c>
      <c r="J418" s="66">
        <v>604</v>
      </c>
      <c r="K418" s="66">
        <v>264</v>
      </c>
      <c r="L418" s="66">
        <v>1496</v>
      </c>
      <c r="M418" s="67">
        <v>96</v>
      </c>
      <c r="N418" s="65">
        <v>949241</v>
      </c>
      <c r="O418" s="66">
        <v>1957798</v>
      </c>
      <c r="P418" s="66">
        <v>275388</v>
      </c>
      <c r="Q418" s="66">
        <v>4034906</v>
      </c>
      <c r="R418" s="67">
        <v>440373</v>
      </c>
      <c r="S418" s="95">
        <f t="shared" si="168"/>
        <v>10665.629213483146</v>
      </c>
      <c r="T418" s="96">
        <f t="shared" si="169"/>
        <v>3241.3874172185429</v>
      </c>
      <c r="U418" s="96">
        <f t="shared" si="170"/>
        <v>1043.1363636363637</v>
      </c>
      <c r="V418" s="96">
        <f t="shared" si="171"/>
        <v>2697.1296791443851</v>
      </c>
      <c r="W418" s="86">
        <f t="shared" si="172"/>
        <v>4587.21875</v>
      </c>
      <c r="X418" s="99">
        <f t="shared" si="173"/>
        <v>4.5067854972655457E-3</v>
      </c>
      <c r="Y418" s="100">
        <f t="shared" si="174"/>
        <v>3.0585375734251571E-2</v>
      </c>
      <c r="Z418" s="100">
        <f t="shared" si="175"/>
        <v>1.3368442373911282E-2</v>
      </c>
      <c r="AA418" s="100">
        <f t="shared" si="176"/>
        <v>7.5754506785497264E-2</v>
      </c>
      <c r="AB418" s="101">
        <f t="shared" si="177"/>
        <v>4.8612517723313755E-3</v>
      </c>
      <c r="AC418" s="99">
        <f t="shared" si="178"/>
        <v>5.6173581061937528E-3</v>
      </c>
      <c r="AD418" s="100">
        <f t="shared" si="179"/>
        <v>3.3440375357806015E-2</v>
      </c>
      <c r="AE418" s="100">
        <f t="shared" si="180"/>
        <v>1.5272641086022304E-2</v>
      </c>
      <c r="AF418" s="100">
        <f t="shared" si="181"/>
        <v>8.0141755647755789E-2</v>
      </c>
      <c r="AG418" s="101">
        <f t="shared" si="182"/>
        <v>6.0144666522681019E-3</v>
      </c>
      <c r="AH418" s="95">
        <f t="shared" si="183"/>
        <v>48.067703058537575</v>
      </c>
      <c r="AI418" s="96">
        <f t="shared" si="184"/>
        <v>99.139052055904401</v>
      </c>
      <c r="AJ418" s="96">
        <f t="shared" si="185"/>
        <v>13.945108365404092</v>
      </c>
      <c r="AK418" s="96">
        <f t="shared" si="186"/>
        <v>204.31972858010937</v>
      </c>
      <c r="AL418" s="86">
        <f t="shared" si="187"/>
        <v>22.299625278509215</v>
      </c>
      <c r="AM418" s="95">
        <f t="shared" si="195"/>
        <v>48.227073306155646</v>
      </c>
      <c r="AN418" s="96">
        <f t="shared" si="188"/>
        <v>99.467751250362042</v>
      </c>
      <c r="AO418" s="96">
        <f t="shared" si="189"/>
        <v>13.991343888049075</v>
      </c>
      <c r="AP418" s="96">
        <f t="shared" si="190"/>
        <v>204.99715819844195</v>
      </c>
      <c r="AQ418" s="86">
        <f t="shared" si="191"/>
        <v>22.373560511031108</v>
      </c>
    </row>
    <row r="419" spans="1:43">
      <c r="A419" s="129" t="str">
        <f t="shared" si="192"/>
        <v>2012_4</v>
      </c>
      <c r="B419" s="57">
        <v>2012</v>
      </c>
      <c r="C419" s="57">
        <v>4</v>
      </c>
      <c r="D419" s="81" t="str">
        <f t="shared" si="193"/>
        <v>SMA_Personal</v>
      </c>
      <c r="E419" s="68" t="s">
        <v>16</v>
      </c>
      <c r="F419" s="69" t="s">
        <v>13</v>
      </c>
      <c r="G419" s="84">
        <f t="shared" si="194"/>
        <v>78716</v>
      </c>
      <c r="H419" s="70">
        <v>19679</v>
      </c>
      <c r="I419" s="65">
        <v>112</v>
      </c>
      <c r="J419" s="66">
        <v>1783</v>
      </c>
      <c r="K419" s="66">
        <v>2680</v>
      </c>
      <c r="L419" s="66">
        <v>2391</v>
      </c>
      <c r="M419" s="67">
        <v>295</v>
      </c>
      <c r="N419" s="65">
        <v>2067903</v>
      </c>
      <c r="O419" s="66">
        <v>6589937</v>
      </c>
      <c r="P419" s="66">
        <v>2455825</v>
      </c>
      <c r="Q419" s="66">
        <v>7252587</v>
      </c>
      <c r="R419" s="67">
        <v>1407522</v>
      </c>
      <c r="S419" s="95">
        <f t="shared" si="168"/>
        <v>18463.419642857141</v>
      </c>
      <c r="T419" s="96">
        <f t="shared" si="169"/>
        <v>3695.9826135726303</v>
      </c>
      <c r="U419" s="96">
        <f t="shared" si="170"/>
        <v>916.35261194029852</v>
      </c>
      <c r="V419" s="96">
        <f t="shared" si="171"/>
        <v>3033.2860727728985</v>
      </c>
      <c r="W419" s="86">
        <f t="shared" si="172"/>
        <v>4771.2610169491527</v>
      </c>
      <c r="X419" s="99">
        <f t="shared" si="173"/>
        <v>1.4228365262462523E-3</v>
      </c>
      <c r="Y419" s="100">
        <f t="shared" si="174"/>
        <v>2.2651049341938106E-2</v>
      </c>
      <c r="Z419" s="100">
        <f t="shared" si="175"/>
        <v>3.4046445449463898E-2</v>
      </c>
      <c r="AA419" s="100">
        <f t="shared" si="176"/>
        <v>3.0375019055846334E-2</v>
      </c>
      <c r="AB419" s="101">
        <f t="shared" si="177"/>
        <v>3.7476497789521827E-3</v>
      </c>
      <c r="AC419" s="99">
        <f t="shared" si="178"/>
        <v>1.7358714052669775E-3</v>
      </c>
      <c r="AD419" s="100">
        <f t="shared" si="179"/>
        <v>2.3886693445465571E-2</v>
      </c>
      <c r="AE419" s="100">
        <f t="shared" si="180"/>
        <v>3.5552492096212612E-2</v>
      </c>
      <c r="AF419" s="100">
        <f t="shared" si="181"/>
        <v>3.1800247856864597E-2</v>
      </c>
      <c r="AG419" s="101">
        <f t="shared" si="182"/>
        <v>4.2550943276914721E-3</v>
      </c>
      <c r="AH419" s="95">
        <f t="shared" si="183"/>
        <v>26.270427867269678</v>
      </c>
      <c r="AI419" s="96">
        <f t="shared" si="184"/>
        <v>83.717884546979008</v>
      </c>
      <c r="AJ419" s="96">
        <f t="shared" si="185"/>
        <v>31.198549214899131</v>
      </c>
      <c r="AK419" s="96">
        <f t="shared" si="186"/>
        <v>92.136122262310082</v>
      </c>
      <c r="AL419" s="86">
        <f t="shared" si="187"/>
        <v>17.881015295492656</v>
      </c>
      <c r="AM419" s="95">
        <f t="shared" si="195"/>
        <v>26.357528442663114</v>
      </c>
      <c r="AN419" s="96">
        <f t="shared" si="188"/>
        <v>83.995454290098735</v>
      </c>
      <c r="AO419" s="96">
        <f t="shared" si="189"/>
        <v>31.301989158922417</v>
      </c>
      <c r="AP419" s="96">
        <f t="shared" si="190"/>
        <v>92.441602983983657</v>
      </c>
      <c r="AQ419" s="86">
        <f t="shared" si="191"/>
        <v>17.940300463161989</v>
      </c>
    </row>
    <row r="420" spans="1:43">
      <c r="A420" s="129" t="str">
        <f t="shared" si="192"/>
        <v>2012_4</v>
      </c>
      <c r="B420" s="57">
        <v>2012</v>
      </c>
      <c r="C420" s="57">
        <v>4</v>
      </c>
      <c r="D420" s="81" t="str">
        <f t="shared" si="193"/>
        <v>MSL_Personal</v>
      </c>
      <c r="E420" s="68" t="s">
        <v>17</v>
      </c>
      <c r="F420" s="69" t="s">
        <v>13</v>
      </c>
      <c r="G420" s="84">
        <f t="shared" si="194"/>
        <v>65132</v>
      </c>
      <c r="H420" s="70">
        <v>16283</v>
      </c>
      <c r="I420" s="65">
        <v>161</v>
      </c>
      <c r="J420" s="66">
        <v>1431</v>
      </c>
      <c r="K420" s="66">
        <v>2560</v>
      </c>
      <c r="L420" s="66">
        <v>1944</v>
      </c>
      <c r="M420" s="67">
        <v>415</v>
      </c>
      <c r="N420" s="65">
        <v>3303650</v>
      </c>
      <c r="O420" s="66">
        <v>4471360</v>
      </c>
      <c r="P420" s="66">
        <v>4414065</v>
      </c>
      <c r="Q420" s="66">
        <v>5917267</v>
      </c>
      <c r="R420" s="67">
        <v>1149135</v>
      </c>
      <c r="S420" s="95">
        <f t="shared" si="168"/>
        <v>20519.565217391304</v>
      </c>
      <c r="T420" s="96">
        <f t="shared" si="169"/>
        <v>3124.6401118099229</v>
      </c>
      <c r="U420" s="96">
        <f t="shared" si="170"/>
        <v>1724.244140625</v>
      </c>
      <c r="V420" s="96">
        <f t="shared" si="171"/>
        <v>3043.8616255144034</v>
      </c>
      <c r="W420" s="86">
        <f t="shared" si="172"/>
        <v>2769</v>
      </c>
      <c r="X420" s="99">
        <f t="shared" si="173"/>
        <v>2.4719032119388321E-3</v>
      </c>
      <c r="Y420" s="100">
        <f t="shared" si="174"/>
        <v>2.1970767057667505E-2</v>
      </c>
      <c r="Z420" s="100">
        <f t="shared" si="175"/>
        <v>3.9304796413437329E-2</v>
      </c>
      <c r="AA420" s="100">
        <f t="shared" si="176"/>
        <v>2.9847079776453969E-2</v>
      </c>
      <c r="AB420" s="101">
        <f t="shared" si="177"/>
        <v>6.3716759810845671E-3</v>
      </c>
      <c r="AC420" s="99">
        <f t="shared" si="178"/>
        <v>2.925256754136513E-3</v>
      </c>
      <c r="AD420" s="100">
        <f t="shared" si="179"/>
        <v>2.3309078655698163E-2</v>
      </c>
      <c r="AE420" s="100">
        <f t="shared" si="180"/>
        <v>4.1078880910047445E-2</v>
      </c>
      <c r="AF420" s="100">
        <f t="shared" si="181"/>
        <v>3.1400645871886131E-2</v>
      </c>
      <c r="AG420" s="101">
        <f t="shared" si="182"/>
        <v>7.0981122791908772E-3</v>
      </c>
      <c r="AH420" s="95">
        <f t="shared" si="183"/>
        <v>50.722379168457898</v>
      </c>
      <c r="AI420" s="96">
        <f t="shared" si="184"/>
        <v>68.650740035619975</v>
      </c>
      <c r="AJ420" s="96">
        <f t="shared" si="185"/>
        <v>67.771064914327823</v>
      </c>
      <c r="AK420" s="96">
        <f t="shared" si="186"/>
        <v>90.850380765215249</v>
      </c>
      <c r="AL420" s="86">
        <f t="shared" si="187"/>
        <v>17.643170791623167</v>
      </c>
      <c r="AM420" s="95">
        <f t="shared" si="195"/>
        <v>50.890551092920582</v>
      </c>
      <c r="AN420" s="96">
        <f t="shared" si="188"/>
        <v>68.878354103746275</v>
      </c>
      <c r="AO420" s="96">
        <f t="shared" si="189"/>
        <v>67.995762387048401</v>
      </c>
      <c r="AP420" s="96">
        <f t="shared" si="190"/>
        <v>91.151598563392866</v>
      </c>
      <c r="AQ420" s="86">
        <f t="shared" si="191"/>
        <v>17.701667377041545</v>
      </c>
    </row>
    <row r="421" spans="1:43">
      <c r="A421" s="129" t="str">
        <f t="shared" si="192"/>
        <v>2012_4</v>
      </c>
      <c r="B421" s="57">
        <v>2012</v>
      </c>
      <c r="C421" s="57">
        <v>4</v>
      </c>
      <c r="D421" s="81" t="str">
        <f t="shared" si="193"/>
        <v>LYL_Personal</v>
      </c>
      <c r="E421" s="68" t="s">
        <v>18</v>
      </c>
      <c r="F421" s="69" t="s">
        <v>13</v>
      </c>
      <c r="G421" s="84">
        <f t="shared" si="194"/>
        <v>15616</v>
      </c>
      <c r="H421" s="70">
        <v>3904</v>
      </c>
      <c r="I421" s="65">
        <v>80</v>
      </c>
      <c r="J421" s="66">
        <v>348</v>
      </c>
      <c r="K421" s="66">
        <v>677</v>
      </c>
      <c r="L421" s="66">
        <v>598</v>
      </c>
      <c r="M421" s="67">
        <v>138</v>
      </c>
      <c r="N421" s="65">
        <v>1606102</v>
      </c>
      <c r="O421" s="66">
        <v>1055605</v>
      </c>
      <c r="P421" s="66">
        <v>1117339</v>
      </c>
      <c r="Q421" s="66">
        <v>1886655</v>
      </c>
      <c r="R421" s="67">
        <v>736557</v>
      </c>
      <c r="S421" s="95">
        <f t="shared" si="168"/>
        <v>20076.275000000001</v>
      </c>
      <c r="T421" s="96">
        <f t="shared" si="169"/>
        <v>3033.3477011494251</v>
      </c>
      <c r="U421" s="96">
        <f t="shared" si="170"/>
        <v>1650.4268833087149</v>
      </c>
      <c r="V421" s="96">
        <f t="shared" si="171"/>
        <v>3154.9414715719063</v>
      </c>
      <c r="W421" s="86">
        <f t="shared" si="172"/>
        <v>5337.369565217391</v>
      </c>
      <c r="X421" s="99">
        <f t="shared" si="173"/>
        <v>5.1229508196721308E-3</v>
      </c>
      <c r="Y421" s="100">
        <f t="shared" si="174"/>
        <v>2.2284836065573771E-2</v>
      </c>
      <c r="Z421" s="100">
        <f t="shared" si="175"/>
        <v>4.3352971311475412E-2</v>
      </c>
      <c r="AA421" s="100">
        <f t="shared" si="176"/>
        <v>3.8294057377049183E-2</v>
      </c>
      <c r="AB421" s="101">
        <f t="shared" si="177"/>
        <v>8.8370901639344256E-3</v>
      </c>
      <c r="AC421" s="99">
        <f t="shared" si="178"/>
        <v>6.4540665641652515E-3</v>
      </c>
      <c r="AD421" s="100">
        <f t="shared" si="179"/>
        <v>2.5037048281381463E-2</v>
      </c>
      <c r="AE421" s="100">
        <f t="shared" si="180"/>
        <v>4.7150108764634512E-2</v>
      </c>
      <c r="AF421" s="100">
        <f t="shared" si="181"/>
        <v>4.187220177301209E-2</v>
      </c>
      <c r="AG421" s="101">
        <f t="shared" si="182"/>
        <v>1.0582101228002138E-2</v>
      </c>
      <c r="AH421" s="95">
        <f t="shared" si="183"/>
        <v>102.84976946721312</v>
      </c>
      <c r="AI421" s="96">
        <f t="shared" si="184"/>
        <v>67.59765625</v>
      </c>
      <c r="AJ421" s="96">
        <f t="shared" si="185"/>
        <v>71.550909323770497</v>
      </c>
      <c r="AK421" s="96">
        <f t="shared" si="186"/>
        <v>120.81550973360656</v>
      </c>
      <c r="AL421" s="86">
        <f t="shared" si="187"/>
        <v>47.166816086065573</v>
      </c>
      <c r="AM421" s="95">
        <f t="shared" si="195"/>
        <v>103.19077168251536</v>
      </c>
      <c r="AN421" s="96">
        <f t="shared" si="188"/>
        <v>67.821778779879253</v>
      </c>
      <c r="AO421" s="96">
        <f t="shared" si="189"/>
        <v>71.78813901045514</v>
      </c>
      <c r="AP421" s="96">
        <f t="shared" si="190"/>
        <v>121.21607802535331</v>
      </c>
      <c r="AQ421" s="86">
        <f t="shared" si="191"/>
        <v>47.323199409600676</v>
      </c>
    </row>
    <row r="422" spans="1:43">
      <c r="A422" s="129" t="str">
        <f t="shared" si="192"/>
        <v>2012_4</v>
      </c>
      <c r="B422" s="57">
        <v>2012</v>
      </c>
      <c r="C422" s="57">
        <v>4</v>
      </c>
      <c r="D422" s="81" t="str">
        <f t="shared" si="193"/>
        <v>LSA_Personal</v>
      </c>
      <c r="E422" s="68" t="s">
        <v>19</v>
      </c>
      <c r="F422" s="69" t="s">
        <v>13</v>
      </c>
      <c r="G422" s="84">
        <f t="shared" si="194"/>
        <v>99500</v>
      </c>
      <c r="H422" s="70">
        <v>24875</v>
      </c>
      <c r="I422" s="65">
        <v>351</v>
      </c>
      <c r="J422" s="66">
        <v>2843</v>
      </c>
      <c r="K422" s="66">
        <v>2321</v>
      </c>
      <c r="L422" s="66">
        <v>4537</v>
      </c>
      <c r="M422" s="67">
        <v>843</v>
      </c>
      <c r="N422" s="65">
        <v>9086806</v>
      </c>
      <c r="O422" s="66">
        <v>7306780</v>
      </c>
      <c r="P422" s="66">
        <v>4362401</v>
      </c>
      <c r="Q422" s="66">
        <v>10129376</v>
      </c>
      <c r="R422" s="67">
        <v>7043693</v>
      </c>
      <c r="S422" s="95">
        <f t="shared" si="168"/>
        <v>25888.336182336181</v>
      </c>
      <c r="T422" s="96">
        <f t="shared" si="169"/>
        <v>2570.0949701020049</v>
      </c>
      <c r="U422" s="96">
        <f t="shared" si="170"/>
        <v>1879.5351141749245</v>
      </c>
      <c r="V422" s="96">
        <f t="shared" si="171"/>
        <v>2232.6153846153848</v>
      </c>
      <c r="W422" s="86">
        <f t="shared" si="172"/>
        <v>8355.5077105575328</v>
      </c>
      <c r="X422" s="99">
        <f t="shared" si="173"/>
        <v>3.5276381909547737E-3</v>
      </c>
      <c r="Y422" s="100">
        <f t="shared" si="174"/>
        <v>2.8572864321608039E-2</v>
      </c>
      <c r="Z422" s="100">
        <f t="shared" si="175"/>
        <v>2.3326633165829145E-2</v>
      </c>
      <c r="AA422" s="100">
        <f t="shared" si="176"/>
        <v>4.5597989949748743E-2</v>
      </c>
      <c r="AB422" s="101">
        <f t="shared" si="177"/>
        <v>8.4723618090452261E-3</v>
      </c>
      <c r="AC422" s="99">
        <f t="shared" si="178"/>
        <v>3.9655826413006251E-3</v>
      </c>
      <c r="AD422" s="100">
        <f t="shared" si="179"/>
        <v>2.9803491169271123E-2</v>
      </c>
      <c r="AE422" s="100">
        <f t="shared" si="180"/>
        <v>2.4441556700554534E-2</v>
      </c>
      <c r="AF422" s="100">
        <f t="shared" si="181"/>
        <v>4.7138919921905817E-2</v>
      </c>
      <c r="AG422" s="101">
        <f t="shared" si="182"/>
        <v>9.1493779762306347E-3</v>
      </c>
      <c r="AH422" s="95">
        <f t="shared" si="183"/>
        <v>91.324683417085424</v>
      </c>
      <c r="AI422" s="96">
        <f t="shared" si="184"/>
        <v>73.434974874371861</v>
      </c>
      <c r="AJ422" s="96">
        <f t="shared" si="185"/>
        <v>43.843226130653264</v>
      </c>
      <c r="AK422" s="96">
        <f t="shared" si="186"/>
        <v>101.80277386934674</v>
      </c>
      <c r="AL422" s="86">
        <f t="shared" si="187"/>
        <v>70.790884422110551</v>
      </c>
      <c r="AM422" s="95">
        <f t="shared" si="195"/>
        <v>91.627473783250792</v>
      </c>
      <c r="AN422" s="96">
        <f t="shared" si="188"/>
        <v>73.67845125008516</v>
      </c>
      <c r="AO422" s="96">
        <f t="shared" si="189"/>
        <v>43.988589968744471</v>
      </c>
      <c r="AP422" s="96">
        <f t="shared" si="190"/>
        <v>102.14030473201363</v>
      </c>
      <c r="AQ422" s="86">
        <f t="shared" si="191"/>
        <v>71.025594218118798</v>
      </c>
    </row>
    <row r="423" spans="1:43">
      <c r="A423" s="129" t="str">
        <f t="shared" si="192"/>
        <v>2012_4</v>
      </c>
      <c r="B423" s="57">
        <v>2012</v>
      </c>
      <c r="C423" s="57">
        <v>4</v>
      </c>
      <c r="D423" s="81" t="str">
        <f t="shared" si="193"/>
        <v>LMA_Personal</v>
      </c>
      <c r="E423" s="68" t="s">
        <v>20</v>
      </c>
      <c r="F423" s="69" t="s">
        <v>13</v>
      </c>
      <c r="G423" s="84">
        <f t="shared" si="194"/>
        <v>121280</v>
      </c>
      <c r="H423" s="70">
        <v>30320</v>
      </c>
      <c r="I423" s="65">
        <v>855</v>
      </c>
      <c r="J423" s="66">
        <v>2829</v>
      </c>
      <c r="K423" s="66">
        <v>8396</v>
      </c>
      <c r="L423" s="66">
        <v>4439</v>
      </c>
      <c r="M423" s="67">
        <v>582</v>
      </c>
      <c r="N423" s="65">
        <v>13653475</v>
      </c>
      <c r="O423" s="66">
        <v>6723615</v>
      </c>
      <c r="P423" s="66">
        <v>8059615</v>
      </c>
      <c r="Q423" s="66">
        <v>13010906</v>
      </c>
      <c r="R423" s="67">
        <v>2680919</v>
      </c>
      <c r="S423" s="95">
        <f t="shared" si="168"/>
        <v>15968.976608187135</v>
      </c>
      <c r="T423" s="96">
        <f t="shared" si="169"/>
        <v>2376.675503711559</v>
      </c>
      <c r="U423" s="96">
        <f t="shared" si="170"/>
        <v>959.93508813720814</v>
      </c>
      <c r="V423" s="96">
        <f t="shared" si="171"/>
        <v>2931.0443793647219</v>
      </c>
      <c r="W423" s="86">
        <f t="shared" si="172"/>
        <v>4606.3900343642608</v>
      </c>
      <c r="X423" s="99">
        <f t="shared" si="173"/>
        <v>7.0498021108179416E-3</v>
      </c>
      <c r="Y423" s="100">
        <f t="shared" si="174"/>
        <v>2.3326187335092348E-2</v>
      </c>
      <c r="Z423" s="100">
        <f t="shared" si="175"/>
        <v>6.9228232189973621E-2</v>
      </c>
      <c r="AA423" s="100">
        <f t="shared" si="176"/>
        <v>3.6601253298153037E-2</v>
      </c>
      <c r="AB423" s="101">
        <f t="shared" si="177"/>
        <v>4.7988126649076519E-3</v>
      </c>
      <c r="AC423" s="99">
        <f t="shared" si="178"/>
        <v>7.6095771428190337E-3</v>
      </c>
      <c r="AD423" s="100">
        <f t="shared" si="179"/>
        <v>2.4336039912121746E-2</v>
      </c>
      <c r="AE423" s="100">
        <f t="shared" si="180"/>
        <v>7.092657183872253E-2</v>
      </c>
      <c r="AF423" s="100">
        <f t="shared" si="181"/>
        <v>3.7857608215019233E-2</v>
      </c>
      <c r="AG423" s="101">
        <f t="shared" si="182"/>
        <v>5.2611762982102727E-3</v>
      </c>
      <c r="AH423" s="95">
        <f t="shared" si="183"/>
        <v>112.578125</v>
      </c>
      <c r="AI423" s="96">
        <f t="shared" si="184"/>
        <v>55.438778034300789</v>
      </c>
      <c r="AJ423" s="96">
        <f t="shared" si="185"/>
        <v>66.454609168865431</v>
      </c>
      <c r="AK423" s="96">
        <f t="shared" si="186"/>
        <v>107.27989775725594</v>
      </c>
      <c r="AL423" s="86">
        <f t="shared" si="187"/>
        <v>22.10520283641161</v>
      </c>
      <c r="AM423" s="95">
        <f t="shared" si="195"/>
        <v>112.95138193794394</v>
      </c>
      <c r="AN423" s="96">
        <f t="shared" si="188"/>
        <v>55.622587353672884</v>
      </c>
      <c r="AO423" s="96">
        <f t="shared" si="189"/>
        <v>66.674941883863411</v>
      </c>
      <c r="AP423" s="96">
        <f t="shared" si="190"/>
        <v>107.63558822678377</v>
      </c>
      <c r="AQ423" s="86">
        <f t="shared" si="191"/>
        <v>22.178493454134625</v>
      </c>
    </row>
    <row r="424" spans="1:43">
      <c r="A424" s="129" t="str">
        <f t="shared" si="192"/>
        <v>2012_4</v>
      </c>
      <c r="B424" s="57">
        <v>2012</v>
      </c>
      <c r="C424" s="57">
        <v>4</v>
      </c>
      <c r="D424" s="81" t="str">
        <f t="shared" si="193"/>
        <v>SYL_Personal</v>
      </c>
      <c r="E424" s="68" t="s">
        <v>21</v>
      </c>
      <c r="F424" s="69" t="s">
        <v>13</v>
      </c>
      <c r="G424" s="84">
        <f t="shared" si="194"/>
        <v>11716</v>
      </c>
      <c r="H424" s="70">
        <v>2929</v>
      </c>
      <c r="I424" s="65">
        <v>110</v>
      </c>
      <c r="J424" s="66">
        <v>307</v>
      </c>
      <c r="K424" s="66">
        <v>410</v>
      </c>
      <c r="L424" s="66">
        <v>356</v>
      </c>
      <c r="M424" s="67">
        <v>140</v>
      </c>
      <c r="N424" s="65">
        <v>1270828</v>
      </c>
      <c r="O424" s="66">
        <v>828031</v>
      </c>
      <c r="P424" s="66">
        <v>415875</v>
      </c>
      <c r="Q424" s="66">
        <v>993314</v>
      </c>
      <c r="R424" s="67">
        <v>509701</v>
      </c>
      <c r="S424" s="95">
        <f t="shared" si="168"/>
        <v>11552.981818181817</v>
      </c>
      <c r="T424" s="96">
        <f t="shared" si="169"/>
        <v>2697.169381107492</v>
      </c>
      <c r="U424" s="96">
        <f t="shared" si="170"/>
        <v>1014.329268292683</v>
      </c>
      <c r="V424" s="96">
        <f t="shared" si="171"/>
        <v>2790.2078651685392</v>
      </c>
      <c r="W424" s="86">
        <f t="shared" si="172"/>
        <v>3640.7214285714285</v>
      </c>
      <c r="X424" s="99">
        <f t="shared" si="173"/>
        <v>9.3888699214749061E-3</v>
      </c>
      <c r="Y424" s="100">
        <f t="shared" si="174"/>
        <v>2.6203482417207238E-2</v>
      </c>
      <c r="Z424" s="100">
        <f t="shared" si="175"/>
        <v>3.4994878798224653E-2</v>
      </c>
      <c r="AA424" s="100">
        <f t="shared" si="176"/>
        <v>3.0385797200409695E-2</v>
      </c>
      <c r="AB424" s="101">
        <f t="shared" si="177"/>
        <v>1.1949470809149881E-2</v>
      </c>
      <c r="AC424" s="99">
        <f t="shared" si="178"/>
        <v>1.1464856312521886E-2</v>
      </c>
      <c r="AD424" s="100">
        <f t="shared" si="179"/>
        <v>2.9642068129601129E-2</v>
      </c>
      <c r="AE424" s="100">
        <f t="shared" si="180"/>
        <v>3.8950669410093619E-2</v>
      </c>
      <c r="AF424" s="100">
        <f t="shared" si="181"/>
        <v>3.4080683181126316E-2</v>
      </c>
      <c r="AG424" s="101">
        <f t="shared" si="182"/>
        <v>1.4288470440749412E-2</v>
      </c>
      <c r="AH424" s="95">
        <f t="shared" si="183"/>
        <v>108.46944349607375</v>
      </c>
      <c r="AI424" s="96">
        <f t="shared" si="184"/>
        <v>70.675230454079895</v>
      </c>
      <c r="AJ424" s="96">
        <f t="shared" si="185"/>
        <v>35.496329805394332</v>
      </c>
      <c r="AK424" s="96">
        <f t="shared" si="186"/>
        <v>84.782690337999313</v>
      </c>
      <c r="AL424" s="86">
        <f t="shared" si="187"/>
        <v>43.50469443496074</v>
      </c>
      <c r="AM424" s="95">
        <f t="shared" si="195"/>
        <v>108.82907794850247</v>
      </c>
      <c r="AN424" s="96">
        <f t="shared" si="188"/>
        <v>70.909556795078842</v>
      </c>
      <c r="AO424" s="96">
        <f t="shared" si="189"/>
        <v>35.614019199949531</v>
      </c>
      <c r="AP424" s="96">
        <f t="shared" si="190"/>
        <v>85.063790484108608</v>
      </c>
      <c r="AQ424" s="86">
        <f t="shared" si="191"/>
        <v>43.648935858691864</v>
      </c>
    </row>
    <row r="425" spans="1:43">
      <c r="A425" s="129" t="str">
        <f t="shared" si="192"/>
        <v>2012_4</v>
      </c>
      <c r="B425" s="57">
        <v>2012</v>
      </c>
      <c r="C425" s="57">
        <v>4</v>
      </c>
      <c r="D425" s="81" t="str">
        <f t="shared" si="193"/>
        <v>MYL_Personal</v>
      </c>
      <c r="E425" s="68" t="s">
        <v>22</v>
      </c>
      <c r="F425" s="69" t="s">
        <v>13</v>
      </c>
      <c r="G425" s="84">
        <f t="shared" si="194"/>
        <v>12064</v>
      </c>
      <c r="H425" s="70">
        <v>3016</v>
      </c>
      <c r="I425" s="65">
        <v>98</v>
      </c>
      <c r="J425" s="66">
        <v>326</v>
      </c>
      <c r="K425" s="66">
        <v>585</v>
      </c>
      <c r="L425" s="66">
        <v>427</v>
      </c>
      <c r="M425" s="67">
        <v>87</v>
      </c>
      <c r="N425" s="65">
        <v>1419165</v>
      </c>
      <c r="O425" s="66">
        <v>937282</v>
      </c>
      <c r="P425" s="66">
        <v>455501</v>
      </c>
      <c r="Q425" s="66">
        <v>1233623</v>
      </c>
      <c r="R425" s="67">
        <v>391830</v>
      </c>
      <c r="S425" s="95">
        <f t="shared" si="168"/>
        <v>14481.275510204081</v>
      </c>
      <c r="T425" s="96">
        <f t="shared" si="169"/>
        <v>2875.0981595092026</v>
      </c>
      <c r="U425" s="96">
        <f t="shared" si="170"/>
        <v>778.63418803418801</v>
      </c>
      <c r="V425" s="96">
        <f t="shared" si="171"/>
        <v>2889.0468384074943</v>
      </c>
      <c r="W425" s="86">
        <f t="shared" si="172"/>
        <v>4503.7931034482763</v>
      </c>
      <c r="X425" s="99">
        <f t="shared" si="173"/>
        <v>8.1233421750663126E-3</v>
      </c>
      <c r="Y425" s="100">
        <f t="shared" si="174"/>
        <v>2.7022546419098143E-2</v>
      </c>
      <c r="Z425" s="100">
        <f t="shared" si="175"/>
        <v>4.8491379310344827E-2</v>
      </c>
      <c r="AA425" s="100">
        <f t="shared" si="176"/>
        <v>3.5394562334217505E-2</v>
      </c>
      <c r="AB425" s="101">
        <f t="shared" si="177"/>
        <v>7.2115384615384619E-3</v>
      </c>
      <c r="AC425" s="99">
        <f t="shared" si="178"/>
        <v>1.0027515449100334E-2</v>
      </c>
      <c r="AD425" s="100">
        <f t="shared" si="179"/>
        <v>3.0462279798626937E-2</v>
      </c>
      <c r="AE425" s="100">
        <f t="shared" si="180"/>
        <v>5.3048063072604616E-2</v>
      </c>
      <c r="AF425" s="100">
        <f t="shared" si="181"/>
        <v>3.9314267334170344E-2</v>
      </c>
      <c r="AG425" s="101">
        <f t="shared" si="182"/>
        <v>9.0064893869971664E-3</v>
      </c>
      <c r="AH425" s="95">
        <f t="shared" si="183"/>
        <v>117.63635610079575</v>
      </c>
      <c r="AI425" s="96">
        <f t="shared" si="184"/>
        <v>77.692473474801062</v>
      </c>
      <c r="AJ425" s="96">
        <f t="shared" si="185"/>
        <v>37.757045755968171</v>
      </c>
      <c r="AK425" s="96">
        <f t="shared" si="186"/>
        <v>102.25654840848806</v>
      </c>
      <c r="AL425" s="86">
        <f t="shared" si="187"/>
        <v>32.479277188328915</v>
      </c>
      <c r="AM425" s="95">
        <f t="shared" si="195"/>
        <v>118.02638379106921</v>
      </c>
      <c r="AN425" s="96">
        <f t="shared" si="188"/>
        <v>77.950065744618087</v>
      </c>
      <c r="AO425" s="96">
        <f t="shared" si="189"/>
        <v>37.882230637886238</v>
      </c>
      <c r="AP425" s="96">
        <f t="shared" si="190"/>
        <v>102.59558377742557</v>
      </c>
      <c r="AQ425" s="86">
        <f t="shared" si="191"/>
        <v>32.586963433324982</v>
      </c>
    </row>
    <row r="426" spans="1:43">
      <c r="A426" s="129" t="str">
        <f t="shared" si="192"/>
        <v>2012_4</v>
      </c>
      <c r="B426" s="57">
        <v>2012</v>
      </c>
      <c r="C426" s="57">
        <v>4</v>
      </c>
      <c r="D426" s="81" t="str">
        <f t="shared" si="193"/>
        <v>MYH_Personal</v>
      </c>
      <c r="E426" s="68" t="s">
        <v>23</v>
      </c>
      <c r="F426" s="69" t="s">
        <v>13</v>
      </c>
      <c r="G426" s="84">
        <f t="shared" si="194"/>
        <v>33896</v>
      </c>
      <c r="H426" s="70">
        <v>8474</v>
      </c>
      <c r="I426" s="65">
        <v>247</v>
      </c>
      <c r="J426" s="66">
        <v>900</v>
      </c>
      <c r="K426" s="66">
        <v>447</v>
      </c>
      <c r="L426" s="66">
        <v>2034</v>
      </c>
      <c r="M426" s="67">
        <v>201</v>
      </c>
      <c r="N426" s="65">
        <v>4485490</v>
      </c>
      <c r="O426" s="66">
        <v>3889463</v>
      </c>
      <c r="P426" s="66">
        <v>550387</v>
      </c>
      <c r="Q426" s="66">
        <v>5761770</v>
      </c>
      <c r="R426" s="67">
        <v>973198</v>
      </c>
      <c r="S426" s="95">
        <f t="shared" si="168"/>
        <v>18159.878542510123</v>
      </c>
      <c r="T426" s="96">
        <f t="shared" si="169"/>
        <v>4321.6255555555554</v>
      </c>
      <c r="U426" s="96">
        <f t="shared" si="170"/>
        <v>1231.2908277404922</v>
      </c>
      <c r="V426" s="96">
        <f t="shared" si="171"/>
        <v>2832.7286135693216</v>
      </c>
      <c r="W426" s="86">
        <f t="shared" si="172"/>
        <v>4841.7810945273632</v>
      </c>
      <c r="X426" s="99">
        <f t="shared" si="173"/>
        <v>7.2869955156950675E-3</v>
      </c>
      <c r="Y426" s="100">
        <f t="shared" si="174"/>
        <v>2.655180552277555E-2</v>
      </c>
      <c r="Z426" s="100">
        <f t="shared" si="175"/>
        <v>1.3187396742978523E-2</v>
      </c>
      <c r="AA426" s="100">
        <f t="shared" si="176"/>
        <v>6.0007080481472741E-2</v>
      </c>
      <c r="AB426" s="101">
        <f t="shared" si="177"/>
        <v>5.9299032334198722E-3</v>
      </c>
      <c r="AC426" s="99">
        <f t="shared" si="178"/>
        <v>8.3633809252115082E-3</v>
      </c>
      <c r="AD426" s="100">
        <f t="shared" si="179"/>
        <v>2.8586434131233178E-2</v>
      </c>
      <c r="AE426" s="100">
        <f t="shared" si="180"/>
        <v>1.4631102124560688E-2</v>
      </c>
      <c r="AF426" s="100">
        <f t="shared" si="181"/>
        <v>6.3012777741837459E-2</v>
      </c>
      <c r="AG426" s="101">
        <f t="shared" si="182"/>
        <v>6.9015625151423506E-3</v>
      </c>
      <c r="AH426" s="95">
        <f t="shared" si="183"/>
        <v>132.33095350483833</v>
      </c>
      <c r="AI426" s="96">
        <f t="shared" si="184"/>
        <v>114.74696129336795</v>
      </c>
      <c r="AJ426" s="96">
        <f t="shared" si="185"/>
        <v>16.237520651404296</v>
      </c>
      <c r="AK426" s="96">
        <f t="shared" si="186"/>
        <v>169.98377389662497</v>
      </c>
      <c r="AL426" s="86">
        <f t="shared" si="187"/>
        <v>28.711293367949022</v>
      </c>
      <c r="AM426" s="95">
        <f t="shared" si="195"/>
        <v>132.76970167638959</v>
      </c>
      <c r="AN426" s="96">
        <f t="shared" si="188"/>
        <v>115.12740908827246</v>
      </c>
      <c r="AO426" s="96">
        <f t="shared" si="189"/>
        <v>16.291356751784761</v>
      </c>
      <c r="AP426" s="96">
        <f t="shared" si="190"/>
        <v>170.54736138704382</v>
      </c>
      <c r="AQ426" s="86">
        <f t="shared" si="191"/>
        <v>28.806486723202813</v>
      </c>
    </row>
    <row r="427" spans="1:43">
      <c r="A427" s="129" t="str">
        <f t="shared" si="192"/>
        <v>2012_4</v>
      </c>
      <c r="B427" s="57">
        <v>2012</v>
      </c>
      <c r="C427" s="57">
        <v>4</v>
      </c>
      <c r="D427" s="81" t="str">
        <f t="shared" si="193"/>
        <v>LML_Personal</v>
      </c>
      <c r="E427" s="68" t="s">
        <v>24</v>
      </c>
      <c r="F427" s="69" t="s">
        <v>13</v>
      </c>
      <c r="G427" s="84">
        <f t="shared" si="194"/>
        <v>94284</v>
      </c>
      <c r="H427" s="70">
        <v>23571</v>
      </c>
      <c r="I427" s="65">
        <v>170</v>
      </c>
      <c r="J427" s="66">
        <v>2008</v>
      </c>
      <c r="K427" s="66">
        <v>6781</v>
      </c>
      <c r="L427" s="66">
        <v>2751</v>
      </c>
      <c r="M427" s="67">
        <v>757</v>
      </c>
      <c r="N427" s="65">
        <v>2698889</v>
      </c>
      <c r="O427" s="66">
        <v>3723096</v>
      </c>
      <c r="P427" s="66">
        <v>7825236</v>
      </c>
      <c r="Q427" s="66">
        <v>4925850</v>
      </c>
      <c r="R427" s="67">
        <v>3465343</v>
      </c>
      <c r="S427" s="95">
        <f t="shared" si="168"/>
        <v>15875.817647058824</v>
      </c>
      <c r="T427" s="96">
        <f t="shared" si="169"/>
        <v>1854.1314741035856</v>
      </c>
      <c r="U427" s="96">
        <f t="shared" si="170"/>
        <v>1153.9943961067688</v>
      </c>
      <c r="V427" s="96">
        <f t="shared" si="171"/>
        <v>1790.5670665212649</v>
      </c>
      <c r="W427" s="86">
        <f t="shared" si="172"/>
        <v>4577.7318361955085</v>
      </c>
      <c r="X427" s="99">
        <f t="shared" si="173"/>
        <v>1.803063085995503E-3</v>
      </c>
      <c r="Y427" s="100">
        <f t="shared" si="174"/>
        <v>2.1297356921641E-2</v>
      </c>
      <c r="Z427" s="100">
        <f t="shared" si="175"/>
        <v>7.1921004624326504E-2</v>
      </c>
      <c r="AA427" s="100">
        <f t="shared" si="176"/>
        <v>2.917780323278605E-2</v>
      </c>
      <c r="AB427" s="101">
        <f t="shared" si="177"/>
        <v>8.0289338594035035E-3</v>
      </c>
      <c r="AC427" s="99">
        <f t="shared" si="178"/>
        <v>2.1249849687023097E-3</v>
      </c>
      <c r="AD427" s="100">
        <f t="shared" si="179"/>
        <v>2.2392889146216687E-2</v>
      </c>
      <c r="AE427" s="100">
        <f t="shared" si="180"/>
        <v>7.3881461375079227E-2</v>
      </c>
      <c r="AF427" s="100">
        <f t="shared" si="181"/>
        <v>3.0454927231057083E-2</v>
      </c>
      <c r="AG427" s="101">
        <f t="shared" si="182"/>
        <v>8.7061313872067968E-3</v>
      </c>
      <c r="AH427" s="95">
        <f t="shared" si="183"/>
        <v>28.625100759407747</v>
      </c>
      <c r="AI427" s="96">
        <f t="shared" si="184"/>
        <v>39.488099783632428</v>
      </c>
      <c r="AJ427" s="96">
        <f t="shared" si="185"/>
        <v>82.9964362988418</v>
      </c>
      <c r="AK427" s="96">
        <f t="shared" si="186"/>
        <v>52.244813542064399</v>
      </c>
      <c r="AL427" s="86">
        <f t="shared" si="187"/>
        <v>36.754306138899494</v>
      </c>
      <c r="AM427" s="95">
        <f t="shared" si="195"/>
        <v>28.72000833987947</v>
      </c>
      <c r="AN427" s="96">
        <f t="shared" si="188"/>
        <v>39.619024039214615</v>
      </c>
      <c r="AO427" s="96">
        <f t="shared" si="189"/>
        <v>83.271614053606896</v>
      </c>
      <c r="AP427" s="96">
        <f t="shared" si="190"/>
        <v>52.418033154010885</v>
      </c>
      <c r="AQ427" s="86">
        <f t="shared" si="191"/>
        <v>36.876166400523672</v>
      </c>
    </row>
    <row r="428" spans="1:43">
      <c r="A428" s="129" t="str">
        <f t="shared" si="192"/>
        <v>2012_4</v>
      </c>
      <c r="B428" s="57">
        <v>2012</v>
      </c>
      <c r="C428" s="57">
        <v>4</v>
      </c>
      <c r="D428" s="81" t="str">
        <f t="shared" si="193"/>
        <v>MSA_Personal</v>
      </c>
      <c r="E428" s="68" t="s">
        <v>25</v>
      </c>
      <c r="F428" s="69" t="s">
        <v>13</v>
      </c>
      <c r="G428" s="84">
        <f t="shared" si="194"/>
        <v>94400</v>
      </c>
      <c r="H428" s="70">
        <v>23600</v>
      </c>
      <c r="I428" s="65">
        <v>340</v>
      </c>
      <c r="J428" s="66">
        <v>2535</v>
      </c>
      <c r="K428" s="66">
        <v>4198</v>
      </c>
      <c r="L428" s="66">
        <v>4552</v>
      </c>
      <c r="M428" s="67">
        <v>878</v>
      </c>
      <c r="N428" s="65">
        <v>7028692</v>
      </c>
      <c r="O428" s="66">
        <v>7689703</v>
      </c>
      <c r="P428" s="66">
        <v>7246584</v>
      </c>
      <c r="Q428" s="66">
        <v>12239756</v>
      </c>
      <c r="R428" s="67">
        <v>3516299</v>
      </c>
      <c r="S428" s="95">
        <f t="shared" si="168"/>
        <v>20672.623529411765</v>
      </c>
      <c r="T428" s="96">
        <f t="shared" si="169"/>
        <v>3033.4134122287969</v>
      </c>
      <c r="U428" s="96">
        <f t="shared" si="170"/>
        <v>1726.1991424487851</v>
      </c>
      <c r="V428" s="96">
        <f t="shared" si="171"/>
        <v>2688.8743409490335</v>
      </c>
      <c r="W428" s="86">
        <f t="shared" si="172"/>
        <v>4004.8963553530753</v>
      </c>
      <c r="X428" s="99">
        <f t="shared" si="173"/>
        <v>3.6016949152542373E-3</v>
      </c>
      <c r="Y428" s="100">
        <f t="shared" si="174"/>
        <v>2.6853813559322034E-2</v>
      </c>
      <c r="Z428" s="100">
        <f t="shared" si="175"/>
        <v>4.4470338983050847E-2</v>
      </c>
      <c r="AA428" s="100">
        <f t="shared" si="176"/>
        <v>4.8220338983050851E-2</v>
      </c>
      <c r="AB428" s="101">
        <f t="shared" si="177"/>
        <v>9.3008474576271195E-3</v>
      </c>
      <c r="AC428" s="99">
        <f t="shared" si="178"/>
        <v>4.0559919219408033E-3</v>
      </c>
      <c r="AD428" s="100">
        <f t="shared" si="179"/>
        <v>2.8079733053469259E-2</v>
      </c>
      <c r="AE428" s="100">
        <f t="shared" si="180"/>
        <v>4.6033584637943055E-2</v>
      </c>
      <c r="AF428" s="100">
        <f t="shared" si="181"/>
        <v>4.9844964474766849E-2</v>
      </c>
      <c r="AG428" s="101">
        <f t="shared" si="182"/>
        <v>1.0028798346089378E-2</v>
      </c>
      <c r="AH428" s="95">
        <f t="shared" si="183"/>
        <v>74.456483050847453</v>
      </c>
      <c r="AI428" s="96">
        <f t="shared" si="184"/>
        <v>81.45871822033898</v>
      </c>
      <c r="AJ428" s="96">
        <f t="shared" si="185"/>
        <v>76.764661016949148</v>
      </c>
      <c r="AK428" s="96">
        <f t="shared" si="186"/>
        <v>129.65843220338982</v>
      </c>
      <c r="AL428" s="86">
        <f t="shared" si="187"/>
        <v>37.248930084745766</v>
      </c>
      <c r="AM428" s="95">
        <f t="shared" si="195"/>
        <v>74.703346274707627</v>
      </c>
      <c r="AN428" s="96">
        <f t="shared" si="188"/>
        <v>81.72879761393132</v>
      </c>
      <c r="AO428" s="96">
        <f t="shared" si="189"/>
        <v>77.01917709024039</v>
      </c>
      <c r="AP428" s="96">
        <f t="shared" si="190"/>
        <v>130.08831953170383</v>
      </c>
      <c r="AQ428" s="86">
        <f t="shared" si="191"/>
        <v>37.372430290359603</v>
      </c>
    </row>
    <row r="429" spans="1:43">
      <c r="A429" s="129" t="str">
        <f t="shared" si="192"/>
        <v>2012_4</v>
      </c>
      <c r="B429" s="57">
        <v>2012</v>
      </c>
      <c r="C429" s="57">
        <v>4</v>
      </c>
      <c r="D429" s="81" t="str">
        <f t="shared" si="193"/>
        <v>LYA_Personal</v>
      </c>
      <c r="E429" s="68" t="s">
        <v>26</v>
      </c>
      <c r="F429" s="69" t="s">
        <v>13</v>
      </c>
      <c r="G429" s="84">
        <f t="shared" si="194"/>
        <v>24188</v>
      </c>
      <c r="H429" s="70">
        <v>6047</v>
      </c>
      <c r="I429" s="65">
        <v>172</v>
      </c>
      <c r="J429" s="66">
        <v>680</v>
      </c>
      <c r="K429" s="66">
        <v>880</v>
      </c>
      <c r="L429" s="66">
        <v>905</v>
      </c>
      <c r="M429" s="67">
        <v>240</v>
      </c>
      <c r="N429" s="65">
        <v>3630523</v>
      </c>
      <c r="O429" s="66">
        <v>1950176</v>
      </c>
      <c r="P429" s="66">
        <v>814963</v>
      </c>
      <c r="Q429" s="66">
        <v>2551727</v>
      </c>
      <c r="R429" s="67">
        <v>1858998</v>
      </c>
      <c r="S429" s="95">
        <f t="shared" si="168"/>
        <v>21107.691860465115</v>
      </c>
      <c r="T429" s="96">
        <f t="shared" si="169"/>
        <v>2867.9058823529413</v>
      </c>
      <c r="U429" s="96">
        <f t="shared" si="170"/>
        <v>926.09431818181815</v>
      </c>
      <c r="V429" s="96">
        <f t="shared" si="171"/>
        <v>2819.5878453038672</v>
      </c>
      <c r="W429" s="86">
        <f t="shared" si="172"/>
        <v>7745.8249999999998</v>
      </c>
      <c r="X429" s="99">
        <f t="shared" si="173"/>
        <v>7.1109641144369105E-3</v>
      </c>
      <c r="Y429" s="100">
        <f t="shared" si="174"/>
        <v>2.8113113940797088E-2</v>
      </c>
      <c r="Z429" s="100">
        <f t="shared" si="175"/>
        <v>3.6381676864560938E-2</v>
      </c>
      <c r="AA429" s="100">
        <f t="shared" si="176"/>
        <v>3.7415247230031423E-2</v>
      </c>
      <c r="AB429" s="101">
        <f t="shared" si="177"/>
        <v>9.9222755085166207E-3</v>
      </c>
      <c r="AC429" s="99">
        <f t="shared" si="178"/>
        <v>8.3698041368635186E-3</v>
      </c>
      <c r="AD429" s="100">
        <f t="shared" si="179"/>
        <v>3.0589499589502616E-2</v>
      </c>
      <c r="AE429" s="100">
        <f t="shared" si="180"/>
        <v>3.9186786383332242E-2</v>
      </c>
      <c r="AF429" s="100">
        <f t="shared" si="181"/>
        <v>4.025839701291814E-2</v>
      </c>
      <c r="AG429" s="101">
        <f t="shared" si="182"/>
        <v>1.1407172155978267E-2</v>
      </c>
      <c r="AH429" s="95">
        <f t="shared" si="183"/>
        <v>150.09603935835952</v>
      </c>
      <c r="AI429" s="96">
        <f t="shared" si="184"/>
        <v>80.625764842070453</v>
      </c>
      <c r="AJ429" s="96">
        <f t="shared" si="185"/>
        <v>33.69286423019679</v>
      </c>
      <c r="AK429" s="96">
        <f t="shared" si="186"/>
        <v>105.49557631883579</v>
      </c>
      <c r="AL429" s="86">
        <f t="shared" si="187"/>
        <v>76.856209690755747</v>
      </c>
      <c r="AM429" s="95">
        <f t="shared" si="195"/>
        <v>150.59368832922678</v>
      </c>
      <c r="AN429" s="96">
        <f t="shared" si="188"/>
        <v>80.893082547924408</v>
      </c>
      <c r="AO429" s="96">
        <f t="shared" si="189"/>
        <v>33.804574167923363</v>
      </c>
      <c r="AP429" s="96">
        <f t="shared" si="190"/>
        <v>105.84535080462865</v>
      </c>
      <c r="AQ429" s="86">
        <f t="shared" si="191"/>
        <v>77.111029297061577</v>
      </c>
    </row>
    <row r="430" spans="1:43">
      <c r="A430" s="129" t="str">
        <f t="shared" si="192"/>
        <v>2012_4</v>
      </c>
      <c r="B430" s="57">
        <v>2012</v>
      </c>
      <c r="C430" s="57">
        <v>4</v>
      </c>
      <c r="D430" s="81" t="str">
        <f t="shared" si="193"/>
        <v>MMA_Personal</v>
      </c>
      <c r="E430" s="68" t="s">
        <v>27</v>
      </c>
      <c r="F430" s="69" t="s">
        <v>13</v>
      </c>
      <c r="G430" s="84">
        <f t="shared" si="194"/>
        <v>164304</v>
      </c>
      <c r="H430" s="70">
        <v>41076</v>
      </c>
      <c r="I430" s="65">
        <v>1097</v>
      </c>
      <c r="J430" s="66">
        <v>4375</v>
      </c>
      <c r="K430" s="66">
        <v>7480</v>
      </c>
      <c r="L430" s="66">
        <v>6901</v>
      </c>
      <c r="M430" s="67">
        <v>1516</v>
      </c>
      <c r="N430" s="65">
        <v>15094050</v>
      </c>
      <c r="O430" s="66">
        <v>13259396</v>
      </c>
      <c r="P430" s="66">
        <v>9538124</v>
      </c>
      <c r="Q430" s="66">
        <v>20254842</v>
      </c>
      <c r="R430" s="67">
        <v>14834696</v>
      </c>
      <c r="S430" s="95">
        <f t="shared" si="168"/>
        <v>13759.389243391066</v>
      </c>
      <c r="T430" s="96">
        <f t="shared" si="169"/>
        <v>3030.7190857142859</v>
      </c>
      <c r="U430" s="96">
        <f t="shared" si="170"/>
        <v>1275.1502673796792</v>
      </c>
      <c r="V430" s="96">
        <f t="shared" si="171"/>
        <v>2935.058976959861</v>
      </c>
      <c r="W430" s="86">
        <f t="shared" si="172"/>
        <v>9785.4195250659632</v>
      </c>
      <c r="X430" s="99">
        <f t="shared" si="173"/>
        <v>6.6766481643782257E-3</v>
      </c>
      <c r="Y430" s="100">
        <f t="shared" si="174"/>
        <v>2.6627471029311522E-2</v>
      </c>
      <c r="Z430" s="100">
        <f t="shared" si="175"/>
        <v>4.5525367611257181E-2</v>
      </c>
      <c r="AA430" s="100">
        <f t="shared" si="176"/>
        <v>4.2001412016749437E-2</v>
      </c>
      <c r="AB430" s="101">
        <f t="shared" si="177"/>
        <v>9.2267991040997175E-3</v>
      </c>
      <c r="AC430" s="99">
        <f t="shared" si="178"/>
        <v>7.1447673285930302E-3</v>
      </c>
      <c r="AD430" s="100">
        <f t="shared" si="179"/>
        <v>2.7552885648130538E-2</v>
      </c>
      <c r="AE430" s="100">
        <f t="shared" si="180"/>
        <v>4.6723599238672031E-2</v>
      </c>
      <c r="AF430" s="100">
        <f t="shared" si="181"/>
        <v>4.3154456952546452E-2</v>
      </c>
      <c r="AG430" s="101">
        <f t="shared" si="182"/>
        <v>9.7763963030472953E-3</v>
      </c>
      <c r="AH430" s="95">
        <f t="shared" si="183"/>
        <v>91.866600934852471</v>
      </c>
      <c r="AI430" s="96">
        <f t="shared" si="184"/>
        <v>80.700384652838636</v>
      </c>
      <c r="AJ430" s="96">
        <f t="shared" si="185"/>
        <v>58.05168468205278</v>
      </c>
      <c r="AK430" s="96">
        <f t="shared" si="186"/>
        <v>123.27662138475021</v>
      </c>
      <c r="AL430" s="86">
        <f t="shared" si="187"/>
        <v>90.28810010711851</v>
      </c>
      <c r="AM430" s="95">
        <f t="shared" si="195"/>
        <v>92.171188048594686</v>
      </c>
      <c r="AN430" s="96">
        <f t="shared" si="188"/>
        <v>80.967949763435541</v>
      </c>
      <c r="AO430" s="96">
        <f t="shared" si="189"/>
        <v>58.244157190072521</v>
      </c>
      <c r="AP430" s="96">
        <f t="shared" si="190"/>
        <v>123.68534958321814</v>
      </c>
      <c r="AQ430" s="86">
        <f t="shared" si="191"/>
        <v>90.587453642974239</v>
      </c>
    </row>
    <row r="431" spans="1:43">
      <c r="A431" s="129" t="str">
        <f t="shared" si="192"/>
        <v>2012_4</v>
      </c>
      <c r="B431" s="57">
        <v>2012</v>
      </c>
      <c r="C431" s="57">
        <v>4</v>
      </c>
      <c r="D431" s="81" t="str">
        <f t="shared" si="193"/>
        <v>LYH_Personal</v>
      </c>
      <c r="E431" s="68" t="s">
        <v>28</v>
      </c>
      <c r="F431" s="69" t="s">
        <v>13</v>
      </c>
      <c r="G431" s="84">
        <f t="shared" si="194"/>
        <v>17476</v>
      </c>
      <c r="H431" s="70">
        <v>4369</v>
      </c>
      <c r="I431" s="65">
        <v>147</v>
      </c>
      <c r="J431" s="66">
        <v>510</v>
      </c>
      <c r="K431" s="66">
        <v>684</v>
      </c>
      <c r="L431" s="66">
        <v>704</v>
      </c>
      <c r="M431" s="67">
        <v>232</v>
      </c>
      <c r="N431" s="65">
        <v>2297267</v>
      </c>
      <c r="O431" s="66">
        <v>1530352</v>
      </c>
      <c r="P431" s="66">
        <v>1006161</v>
      </c>
      <c r="Q431" s="66">
        <v>1790100</v>
      </c>
      <c r="R431" s="67">
        <v>1660274</v>
      </c>
      <c r="S431" s="95">
        <f t="shared" si="168"/>
        <v>15627.666666666666</v>
      </c>
      <c r="T431" s="96">
        <f t="shared" si="169"/>
        <v>3000.6901960784312</v>
      </c>
      <c r="U431" s="96">
        <f t="shared" si="170"/>
        <v>1470.9956140350878</v>
      </c>
      <c r="V431" s="96">
        <f t="shared" si="171"/>
        <v>2542.755681818182</v>
      </c>
      <c r="W431" s="86">
        <f t="shared" si="172"/>
        <v>7156.3534482758623</v>
      </c>
      <c r="X431" s="99">
        <f t="shared" si="173"/>
        <v>8.4115358205539021E-3</v>
      </c>
      <c r="Y431" s="100">
        <f t="shared" si="174"/>
        <v>2.9182879377431907E-2</v>
      </c>
      <c r="Z431" s="100">
        <f t="shared" si="175"/>
        <v>3.9139391165026322E-2</v>
      </c>
      <c r="AA431" s="100">
        <f t="shared" si="176"/>
        <v>4.0283817807278556E-2</v>
      </c>
      <c r="AB431" s="101">
        <f t="shared" si="177"/>
        <v>1.3275349050125887E-2</v>
      </c>
      <c r="AC431" s="99">
        <f t="shared" si="178"/>
        <v>1.0021211139908726E-2</v>
      </c>
      <c r="AD431" s="100">
        <f t="shared" si="179"/>
        <v>3.2149538765170703E-2</v>
      </c>
      <c r="AE431" s="100">
        <f t="shared" si="180"/>
        <v>4.2557391733511092E-2</v>
      </c>
      <c r="AF431" s="100">
        <f t="shared" si="181"/>
        <v>4.3749363452723476E-2</v>
      </c>
      <c r="AG431" s="101">
        <f t="shared" si="182"/>
        <v>1.5292581131927765E-2</v>
      </c>
      <c r="AH431" s="95">
        <f t="shared" si="183"/>
        <v>131.45267795834286</v>
      </c>
      <c r="AI431" s="96">
        <f t="shared" si="184"/>
        <v>87.568780041199361</v>
      </c>
      <c r="AJ431" s="96">
        <f t="shared" si="185"/>
        <v>57.573872739757384</v>
      </c>
      <c r="AK431" s="96">
        <f t="shared" si="186"/>
        <v>102.43190661478599</v>
      </c>
      <c r="AL431" s="86">
        <f t="shared" si="187"/>
        <v>95.003089951934086</v>
      </c>
      <c r="AM431" s="95">
        <f t="shared" si="195"/>
        <v>131.88851417483042</v>
      </c>
      <c r="AN431" s="96">
        <f t="shared" si="188"/>
        <v>87.859117570783056</v>
      </c>
      <c r="AO431" s="96">
        <f t="shared" si="189"/>
        <v>57.764761044607155</v>
      </c>
      <c r="AP431" s="96">
        <f t="shared" si="190"/>
        <v>102.77152339034336</v>
      </c>
      <c r="AQ431" s="86">
        <f t="shared" si="191"/>
        <v>95.318076211037905</v>
      </c>
    </row>
    <row r="432" spans="1:43">
      <c r="A432" s="129" t="str">
        <f t="shared" si="192"/>
        <v>2012_4</v>
      </c>
      <c r="B432" s="57">
        <v>2012</v>
      </c>
      <c r="C432" s="57">
        <v>4</v>
      </c>
      <c r="D432" s="81" t="str">
        <f t="shared" si="193"/>
        <v>SSA_Personal</v>
      </c>
      <c r="E432" s="68" t="s">
        <v>29</v>
      </c>
      <c r="F432" s="69" t="s">
        <v>13</v>
      </c>
      <c r="G432" s="84">
        <f t="shared" si="194"/>
        <v>34044</v>
      </c>
      <c r="H432" s="70">
        <v>8511</v>
      </c>
      <c r="I432" s="65">
        <v>250</v>
      </c>
      <c r="J432" s="66">
        <v>968</v>
      </c>
      <c r="K432" s="66">
        <v>2375</v>
      </c>
      <c r="L432" s="66">
        <v>2398</v>
      </c>
      <c r="M432" s="67">
        <v>133</v>
      </c>
      <c r="N432" s="65">
        <v>5259859</v>
      </c>
      <c r="O432" s="66">
        <v>1784189</v>
      </c>
      <c r="P432" s="66">
        <v>2055283</v>
      </c>
      <c r="Q432" s="66">
        <v>7936205</v>
      </c>
      <c r="R432" s="67">
        <v>696930</v>
      </c>
      <c r="S432" s="95">
        <f t="shared" si="168"/>
        <v>21039.436000000002</v>
      </c>
      <c r="T432" s="96">
        <f t="shared" si="169"/>
        <v>1843.1704545454545</v>
      </c>
      <c r="U432" s="96">
        <f t="shared" si="170"/>
        <v>865.38231578947364</v>
      </c>
      <c r="V432" s="96">
        <f t="shared" si="171"/>
        <v>3309.5100083402835</v>
      </c>
      <c r="W432" s="86">
        <f t="shared" si="172"/>
        <v>5240.0751879699246</v>
      </c>
      <c r="X432" s="99">
        <f t="shared" si="173"/>
        <v>7.3434379038890846E-3</v>
      </c>
      <c r="Y432" s="100">
        <f t="shared" si="174"/>
        <v>2.8433791563858536E-2</v>
      </c>
      <c r="Z432" s="100">
        <f t="shared" si="175"/>
        <v>6.9762660086946301E-2</v>
      </c>
      <c r="AA432" s="100">
        <f t="shared" si="176"/>
        <v>7.04382563741041E-2</v>
      </c>
      <c r="AB432" s="101">
        <f t="shared" si="177"/>
        <v>3.9067089648689929E-3</v>
      </c>
      <c r="AC432" s="99">
        <f t="shared" si="178"/>
        <v>8.4216019681040161E-3</v>
      </c>
      <c r="AD432" s="100">
        <f t="shared" si="179"/>
        <v>3.0532679341483834E-2</v>
      </c>
      <c r="AE432" s="100">
        <f t="shared" si="180"/>
        <v>7.2979608008471863E-2</v>
      </c>
      <c r="AF432" s="100">
        <f t="shared" si="181"/>
        <v>7.3669569535393414E-2</v>
      </c>
      <c r="AG432" s="101">
        <f t="shared" si="182"/>
        <v>4.6944639626666767E-3</v>
      </c>
      <c r="AH432" s="95">
        <f t="shared" si="183"/>
        <v>154.50179179884856</v>
      </c>
      <c r="AI432" s="96">
        <f t="shared" si="184"/>
        <v>52.408324521207845</v>
      </c>
      <c r="AJ432" s="96">
        <f t="shared" si="185"/>
        <v>60.371372341675482</v>
      </c>
      <c r="AK432" s="96">
        <f t="shared" si="186"/>
        <v>233.1161144401363</v>
      </c>
      <c r="AL432" s="86">
        <f t="shared" si="187"/>
        <v>20.47144871342968</v>
      </c>
      <c r="AM432" s="95">
        <f t="shared" si="195"/>
        <v>155.01404820491049</v>
      </c>
      <c r="AN432" s="96">
        <f t="shared" si="188"/>
        <v>52.582086259854307</v>
      </c>
      <c r="AO432" s="96">
        <f t="shared" si="189"/>
        <v>60.57153585994093</v>
      </c>
      <c r="AP432" s="96">
        <f t="shared" si="190"/>
        <v>233.88901954102792</v>
      </c>
      <c r="AQ432" s="86">
        <f t="shared" si="191"/>
        <v>20.539322558921878</v>
      </c>
    </row>
    <row r="433" spans="1:43">
      <c r="A433" s="129" t="str">
        <f t="shared" si="192"/>
        <v>2012_4</v>
      </c>
      <c r="B433" s="57">
        <v>2012</v>
      </c>
      <c r="C433" s="57">
        <v>4</v>
      </c>
      <c r="D433" s="81" t="str">
        <f t="shared" si="193"/>
        <v>MML_Personal</v>
      </c>
      <c r="E433" s="68" t="s">
        <v>30</v>
      </c>
      <c r="F433" s="69" t="s">
        <v>13</v>
      </c>
      <c r="G433" s="84">
        <f t="shared" si="194"/>
        <v>109824</v>
      </c>
      <c r="H433" s="70">
        <v>27456</v>
      </c>
      <c r="I433" s="65">
        <v>642</v>
      </c>
      <c r="J433" s="66">
        <v>2908</v>
      </c>
      <c r="K433" s="66">
        <v>7866</v>
      </c>
      <c r="L433" s="66">
        <v>3303</v>
      </c>
      <c r="M433" s="67">
        <v>840</v>
      </c>
      <c r="N433" s="65">
        <v>10090111</v>
      </c>
      <c r="O433" s="66">
        <v>8768020</v>
      </c>
      <c r="P433" s="66">
        <v>5140942</v>
      </c>
      <c r="Q433" s="66">
        <v>9867904</v>
      </c>
      <c r="R433" s="67">
        <v>1742996</v>
      </c>
      <c r="S433" s="95">
        <f t="shared" si="168"/>
        <v>15716.683800623054</v>
      </c>
      <c r="T433" s="96">
        <f t="shared" si="169"/>
        <v>3015.1375515818431</v>
      </c>
      <c r="U433" s="96">
        <f t="shared" si="170"/>
        <v>653.56496313246885</v>
      </c>
      <c r="V433" s="96">
        <f t="shared" si="171"/>
        <v>2987.5579775961246</v>
      </c>
      <c r="W433" s="86">
        <f t="shared" si="172"/>
        <v>2074.9952380952382</v>
      </c>
      <c r="X433" s="99">
        <f t="shared" si="173"/>
        <v>5.845716783216783E-3</v>
      </c>
      <c r="Y433" s="100">
        <f t="shared" si="174"/>
        <v>2.6478729603729604E-2</v>
      </c>
      <c r="Z433" s="100">
        <f t="shared" si="175"/>
        <v>7.1623688811188815E-2</v>
      </c>
      <c r="AA433" s="100">
        <f t="shared" si="176"/>
        <v>3.0075393356643356E-2</v>
      </c>
      <c r="AB433" s="101">
        <f t="shared" si="177"/>
        <v>7.6486013986013989E-3</v>
      </c>
      <c r="AC433" s="99">
        <f t="shared" si="178"/>
        <v>6.3817023210466766E-3</v>
      </c>
      <c r="AD433" s="100">
        <f t="shared" si="179"/>
        <v>2.7607559718732796E-2</v>
      </c>
      <c r="AE433" s="100">
        <f t="shared" si="180"/>
        <v>7.3436688208461817E-2</v>
      </c>
      <c r="AF433" s="100">
        <f t="shared" si="181"/>
        <v>3.1276224489831604E-2</v>
      </c>
      <c r="AG433" s="101">
        <f t="shared" si="182"/>
        <v>8.2611365967128342E-3</v>
      </c>
      <c r="AH433" s="95">
        <f t="shared" si="183"/>
        <v>91.875282269813525</v>
      </c>
      <c r="AI433" s="96">
        <f t="shared" si="184"/>
        <v>79.837011946386951</v>
      </c>
      <c r="AJ433" s="96">
        <f t="shared" si="185"/>
        <v>46.810733537296038</v>
      </c>
      <c r="AK433" s="96">
        <f t="shared" si="186"/>
        <v>89.851981351981351</v>
      </c>
      <c r="AL433" s="86">
        <f t="shared" si="187"/>
        <v>15.870811480186481</v>
      </c>
      <c r="AM433" s="95">
        <f t="shared" si="195"/>
        <v>92.179898166842946</v>
      </c>
      <c r="AN433" s="96">
        <f t="shared" si="188"/>
        <v>80.101714512837603</v>
      </c>
      <c r="AO433" s="96">
        <f t="shared" si="189"/>
        <v>46.965936255968437</v>
      </c>
      <c r="AP433" s="96">
        <f t="shared" si="190"/>
        <v>90.14988891997146</v>
      </c>
      <c r="AQ433" s="86">
        <f t="shared" si="191"/>
        <v>15.923431742744414</v>
      </c>
    </row>
    <row r="434" spans="1:43">
      <c r="A434" s="129" t="str">
        <f t="shared" si="192"/>
        <v>2012_4</v>
      </c>
      <c r="B434" s="57">
        <v>2012</v>
      </c>
      <c r="C434" s="57">
        <v>4</v>
      </c>
      <c r="D434" s="81" t="str">
        <f t="shared" si="193"/>
        <v>LMH_Personal</v>
      </c>
      <c r="E434" s="68" t="s">
        <v>31</v>
      </c>
      <c r="F434" s="69" t="s">
        <v>13</v>
      </c>
      <c r="G434" s="84">
        <f t="shared" si="194"/>
        <v>77252</v>
      </c>
      <c r="H434" s="70">
        <v>19313</v>
      </c>
      <c r="I434" s="65">
        <v>284</v>
      </c>
      <c r="J434" s="66">
        <v>2445</v>
      </c>
      <c r="K434" s="66">
        <v>3992</v>
      </c>
      <c r="L434" s="66">
        <v>3888</v>
      </c>
      <c r="M434" s="67">
        <v>898</v>
      </c>
      <c r="N434" s="65">
        <v>9879076</v>
      </c>
      <c r="O434" s="66">
        <v>8333499</v>
      </c>
      <c r="P434" s="66">
        <v>5099968</v>
      </c>
      <c r="Q434" s="66">
        <v>12109167</v>
      </c>
      <c r="R434" s="67">
        <v>7843323</v>
      </c>
      <c r="S434" s="95">
        <f t="shared" si="168"/>
        <v>34785.478873239437</v>
      </c>
      <c r="T434" s="96">
        <f t="shared" si="169"/>
        <v>3408.3840490797547</v>
      </c>
      <c r="U434" s="96">
        <f t="shared" si="170"/>
        <v>1277.5470941883768</v>
      </c>
      <c r="V434" s="96">
        <f t="shared" si="171"/>
        <v>3114.4976851851852</v>
      </c>
      <c r="W434" s="86">
        <f t="shared" si="172"/>
        <v>8734.2126948775058</v>
      </c>
      <c r="X434" s="99">
        <f t="shared" si="173"/>
        <v>3.6762802257546729E-3</v>
      </c>
      <c r="Y434" s="100">
        <f t="shared" si="174"/>
        <v>3.1649666028063995E-2</v>
      </c>
      <c r="Z434" s="100">
        <f t="shared" si="175"/>
        <v>5.1675037539481175E-2</v>
      </c>
      <c r="AA434" s="100">
        <f t="shared" si="176"/>
        <v>5.0328794076528766E-2</v>
      </c>
      <c r="AB434" s="101">
        <f t="shared" si="177"/>
        <v>1.1624294516646818E-2</v>
      </c>
      <c r="AC434" s="99">
        <f t="shared" si="178"/>
        <v>4.1836278068826636E-3</v>
      </c>
      <c r="AD434" s="100">
        <f t="shared" si="179"/>
        <v>3.3117246331041024E-2</v>
      </c>
      <c r="AE434" s="100">
        <f t="shared" si="180"/>
        <v>5.3530790007328889E-2</v>
      </c>
      <c r="AF434" s="100">
        <f t="shared" si="181"/>
        <v>5.216151337304608E-2</v>
      </c>
      <c r="AG434" s="101">
        <f t="shared" si="182"/>
        <v>1.2522851013112528E-2</v>
      </c>
      <c r="AH434" s="95">
        <f t="shared" si="183"/>
        <v>127.88116812509709</v>
      </c>
      <c r="AI434" s="96">
        <f t="shared" si="184"/>
        <v>107.87421684875473</v>
      </c>
      <c r="AJ434" s="96">
        <f t="shared" si="185"/>
        <v>66.017294050639464</v>
      </c>
      <c r="AK434" s="96">
        <f t="shared" si="186"/>
        <v>156.74891264951069</v>
      </c>
      <c r="AL434" s="86">
        <f t="shared" si="187"/>
        <v>101.52906073629161</v>
      </c>
      <c r="AM434" s="95">
        <f t="shared" si="195"/>
        <v>128.3051628686147</v>
      </c>
      <c r="AN434" s="96">
        <f t="shared" si="188"/>
        <v>108.23187780521556</v>
      </c>
      <c r="AO434" s="96">
        <f t="shared" si="189"/>
        <v>66.236176831185745</v>
      </c>
      <c r="AP434" s="96">
        <f t="shared" si="190"/>
        <v>157.26861946787881</v>
      </c>
      <c r="AQ434" s="86">
        <f t="shared" si="191"/>
        <v>101.86568409294063</v>
      </c>
    </row>
    <row r="435" spans="1:43">
      <c r="A435" s="129" t="str">
        <f t="shared" si="192"/>
        <v>2012_4</v>
      </c>
      <c r="B435" s="57">
        <v>2012</v>
      </c>
      <c r="C435" s="57">
        <v>4</v>
      </c>
      <c r="D435" s="81" t="str">
        <f t="shared" si="193"/>
        <v>SSL_Personal</v>
      </c>
      <c r="E435" s="68" t="s">
        <v>32</v>
      </c>
      <c r="F435" s="69" t="s">
        <v>13</v>
      </c>
      <c r="G435" s="84">
        <f t="shared" si="194"/>
        <v>60488</v>
      </c>
      <c r="H435" s="70">
        <v>15122</v>
      </c>
      <c r="I435" s="65">
        <v>517</v>
      </c>
      <c r="J435" s="66">
        <v>1561</v>
      </c>
      <c r="K435" s="66">
        <v>4019</v>
      </c>
      <c r="L435" s="66">
        <v>2141</v>
      </c>
      <c r="M435" s="67">
        <v>504</v>
      </c>
      <c r="N435" s="65">
        <v>6398293</v>
      </c>
      <c r="O435" s="66">
        <v>4469751</v>
      </c>
      <c r="P435" s="66">
        <v>4151799</v>
      </c>
      <c r="Q435" s="66">
        <v>5515475</v>
      </c>
      <c r="R435" s="67">
        <v>1067298</v>
      </c>
      <c r="S435" s="95">
        <f t="shared" si="168"/>
        <v>12375.808510638299</v>
      </c>
      <c r="T435" s="96">
        <f t="shared" si="169"/>
        <v>2863.3894939141578</v>
      </c>
      <c r="U435" s="96">
        <f t="shared" si="170"/>
        <v>1033.0427967156008</v>
      </c>
      <c r="V435" s="96">
        <f t="shared" si="171"/>
        <v>2576.1209715086407</v>
      </c>
      <c r="W435" s="86">
        <f t="shared" si="172"/>
        <v>2117.6547619047619</v>
      </c>
      <c r="X435" s="99">
        <f t="shared" si="173"/>
        <v>8.5471498479037164E-3</v>
      </c>
      <c r="Y435" s="100">
        <f t="shared" si="174"/>
        <v>2.5806771591059385E-2</v>
      </c>
      <c r="Z435" s="100">
        <f t="shared" si="175"/>
        <v>6.6442930829255384E-2</v>
      </c>
      <c r="AA435" s="100">
        <f t="shared" si="176"/>
        <v>3.5395450337256974E-2</v>
      </c>
      <c r="AB435" s="101">
        <f t="shared" si="177"/>
        <v>8.3322311863510117E-3</v>
      </c>
      <c r="AC435" s="99">
        <f t="shared" si="178"/>
        <v>9.4192532894088361E-3</v>
      </c>
      <c r="AD435" s="100">
        <f t="shared" si="179"/>
        <v>2.7308912593358318E-2</v>
      </c>
      <c r="AE435" s="100">
        <f t="shared" si="180"/>
        <v>6.8802409930640671E-2</v>
      </c>
      <c r="AF435" s="100">
        <f t="shared" si="181"/>
        <v>3.7145980839705939E-2</v>
      </c>
      <c r="AG435" s="101">
        <f t="shared" si="182"/>
        <v>9.1933935938263E-3</v>
      </c>
      <c r="AH435" s="95">
        <f t="shared" si="183"/>
        <v>105.77788982938765</v>
      </c>
      <c r="AI435" s="96">
        <f t="shared" si="184"/>
        <v>73.894838645681787</v>
      </c>
      <c r="AJ435" s="96">
        <f t="shared" si="185"/>
        <v>68.63839108583521</v>
      </c>
      <c r="AK435" s="96">
        <f t="shared" si="186"/>
        <v>91.182961909800298</v>
      </c>
      <c r="AL435" s="86">
        <f t="shared" si="187"/>
        <v>17.644789049067583</v>
      </c>
      <c r="AM435" s="95">
        <f t="shared" si="195"/>
        <v>106.12860033606813</v>
      </c>
      <c r="AN435" s="96">
        <f t="shared" si="188"/>
        <v>74.139839716740212</v>
      </c>
      <c r="AO435" s="96">
        <f t="shared" si="189"/>
        <v>68.865964210561685</v>
      </c>
      <c r="AP435" s="96">
        <f t="shared" si="190"/>
        <v>91.485282393065688</v>
      </c>
      <c r="AQ435" s="86">
        <f t="shared" si="191"/>
        <v>17.70329099987838</v>
      </c>
    </row>
    <row r="436" spans="1:43">
      <c r="A436" s="129" t="str">
        <f t="shared" si="192"/>
        <v>2012_4</v>
      </c>
      <c r="B436" s="57">
        <v>2012</v>
      </c>
      <c r="C436" s="57">
        <v>4</v>
      </c>
      <c r="D436" s="81" t="str">
        <f t="shared" si="193"/>
        <v>SSH_Personal</v>
      </c>
      <c r="E436" s="68" t="s">
        <v>33</v>
      </c>
      <c r="F436" s="69" t="s">
        <v>13</v>
      </c>
      <c r="G436" s="84">
        <f t="shared" si="194"/>
        <v>55864</v>
      </c>
      <c r="H436" s="70">
        <v>13966</v>
      </c>
      <c r="I436" s="65">
        <v>385</v>
      </c>
      <c r="J436" s="66">
        <v>1894</v>
      </c>
      <c r="K436" s="66">
        <v>2958</v>
      </c>
      <c r="L436" s="66">
        <v>2309</v>
      </c>
      <c r="M436" s="67">
        <v>385</v>
      </c>
      <c r="N436" s="65">
        <v>5492526</v>
      </c>
      <c r="O436" s="66">
        <v>7087131</v>
      </c>
      <c r="P436" s="66">
        <v>3397615</v>
      </c>
      <c r="Q436" s="66">
        <v>8821475</v>
      </c>
      <c r="R436" s="67">
        <v>1433864</v>
      </c>
      <c r="S436" s="95">
        <f t="shared" si="168"/>
        <v>14266.301298701299</v>
      </c>
      <c r="T436" s="96">
        <f t="shared" si="169"/>
        <v>3741.8854276663146</v>
      </c>
      <c r="U436" s="96">
        <f t="shared" si="170"/>
        <v>1148.6189993238675</v>
      </c>
      <c r="V436" s="96">
        <f t="shared" si="171"/>
        <v>3820.4742312689477</v>
      </c>
      <c r="W436" s="86">
        <f t="shared" si="172"/>
        <v>3724.3220779220778</v>
      </c>
      <c r="X436" s="99">
        <f t="shared" si="173"/>
        <v>6.8917370757554056E-3</v>
      </c>
      <c r="Y436" s="100">
        <f t="shared" si="174"/>
        <v>3.3903766289560364E-2</v>
      </c>
      <c r="Z436" s="100">
        <f t="shared" si="175"/>
        <v>5.2950021480738935E-2</v>
      </c>
      <c r="AA436" s="100">
        <f t="shared" si="176"/>
        <v>4.1332521838751253E-2</v>
      </c>
      <c r="AB436" s="101">
        <f t="shared" si="177"/>
        <v>6.8917370757554056E-3</v>
      </c>
      <c r="AC436" s="99">
        <f t="shared" si="178"/>
        <v>7.7072907608373526E-3</v>
      </c>
      <c r="AD436" s="100">
        <f t="shared" si="179"/>
        <v>3.5687886339481195E-2</v>
      </c>
      <c r="AE436" s="100">
        <f t="shared" si="180"/>
        <v>5.515756577333019E-2</v>
      </c>
      <c r="AF436" s="100">
        <f t="shared" si="181"/>
        <v>4.3294841954184461E-2</v>
      </c>
      <c r="AG436" s="101">
        <f t="shared" si="182"/>
        <v>7.7072907608373526E-3</v>
      </c>
      <c r="AH436" s="95">
        <f t="shared" si="183"/>
        <v>98.319597594157244</v>
      </c>
      <c r="AI436" s="96">
        <f t="shared" si="184"/>
        <v>126.86400902191035</v>
      </c>
      <c r="AJ436" s="96">
        <f t="shared" si="185"/>
        <v>60.819400687383649</v>
      </c>
      <c r="AK436" s="96">
        <f t="shared" si="186"/>
        <v>157.90983459831017</v>
      </c>
      <c r="AL436" s="86">
        <f t="shared" si="187"/>
        <v>25.667048546469999</v>
      </c>
      <c r="AM436" s="95">
        <f t="shared" si="195"/>
        <v>98.645579857033582</v>
      </c>
      <c r="AN436" s="96">
        <f t="shared" si="188"/>
        <v>127.28463133679445</v>
      </c>
      <c r="AO436" s="96">
        <f t="shared" si="189"/>
        <v>61.02104966020282</v>
      </c>
      <c r="AP436" s="96">
        <f t="shared" si="190"/>
        <v>158.43339049634454</v>
      </c>
      <c r="AQ436" s="86">
        <f t="shared" si="191"/>
        <v>25.752148595405028</v>
      </c>
    </row>
    <row r="437" spans="1:43">
      <c r="A437" s="129" t="str">
        <f t="shared" si="192"/>
        <v>2012_4</v>
      </c>
      <c r="B437" s="57">
        <v>2012</v>
      </c>
      <c r="C437" s="57">
        <v>4</v>
      </c>
      <c r="D437" s="81" t="str">
        <f t="shared" si="193"/>
        <v>MMH_Personal</v>
      </c>
      <c r="E437" s="68" t="s">
        <v>34</v>
      </c>
      <c r="F437" s="69" t="s">
        <v>13</v>
      </c>
      <c r="G437" s="84">
        <f t="shared" si="194"/>
        <v>96800</v>
      </c>
      <c r="H437" s="70">
        <v>24200</v>
      </c>
      <c r="I437" s="65">
        <v>995</v>
      </c>
      <c r="J437" s="66">
        <v>3441</v>
      </c>
      <c r="K437" s="66">
        <v>4479</v>
      </c>
      <c r="L437" s="66">
        <v>5343</v>
      </c>
      <c r="M437" s="67">
        <v>1292</v>
      </c>
      <c r="N437" s="65">
        <v>11616192</v>
      </c>
      <c r="O437" s="66">
        <v>10007250</v>
      </c>
      <c r="P437" s="66">
        <v>6376731</v>
      </c>
      <c r="Q437" s="66">
        <v>13516046</v>
      </c>
      <c r="R437" s="67">
        <v>3481200</v>
      </c>
      <c r="S437" s="95">
        <f t="shared" si="168"/>
        <v>11674.564824120604</v>
      </c>
      <c r="T437" s="96">
        <f t="shared" si="169"/>
        <v>2908.2388840453355</v>
      </c>
      <c r="U437" s="96">
        <f t="shared" si="170"/>
        <v>1423.695244474213</v>
      </c>
      <c r="V437" s="96">
        <f t="shared" si="171"/>
        <v>2529.6735916151974</v>
      </c>
      <c r="W437" s="86">
        <f t="shared" si="172"/>
        <v>2694.4272445820434</v>
      </c>
      <c r="X437" s="99">
        <f t="shared" si="173"/>
        <v>1.0278925619834711E-2</v>
      </c>
      <c r="Y437" s="100">
        <f t="shared" si="174"/>
        <v>3.5547520661157024E-2</v>
      </c>
      <c r="Z437" s="100">
        <f t="shared" si="175"/>
        <v>4.6270661157024794E-2</v>
      </c>
      <c r="AA437" s="100">
        <f t="shared" si="176"/>
        <v>5.5196280991735534E-2</v>
      </c>
      <c r="AB437" s="101">
        <f t="shared" si="177"/>
        <v>1.334710743801653E-2</v>
      </c>
      <c r="AC437" s="99">
        <f t="shared" si="178"/>
        <v>1.1034276105952704E-2</v>
      </c>
      <c r="AD437" s="100">
        <f t="shared" si="179"/>
        <v>3.6934159361528489E-2</v>
      </c>
      <c r="AE437" s="100">
        <f t="shared" si="180"/>
        <v>4.784386017373899E-2</v>
      </c>
      <c r="AF437" s="100">
        <f t="shared" si="181"/>
        <v>5.6906469358356214E-2</v>
      </c>
      <c r="AG437" s="101">
        <f t="shared" si="182"/>
        <v>1.4206504802044988E-2</v>
      </c>
      <c r="AH437" s="95">
        <f t="shared" si="183"/>
        <v>120.00198347107438</v>
      </c>
      <c r="AI437" s="96">
        <f t="shared" si="184"/>
        <v>103.38068181818181</v>
      </c>
      <c r="AJ437" s="96">
        <f t="shared" si="185"/>
        <v>65.875320247933885</v>
      </c>
      <c r="AK437" s="96">
        <f t="shared" si="186"/>
        <v>139.62857438016528</v>
      </c>
      <c r="AL437" s="86">
        <f t="shared" si="187"/>
        <v>35.962809917355372</v>
      </c>
      <c r="AM437" s="95">
        <f t="shared" si="195"/>
        <v>120.39985448640363</v>
      </c>
      <c r="AN437" s="96">
        <f t="shared" si="188"/>
        <v>103.72344429302328</v>
      </c>
      <c r="AO437" s="96">
        <f t="shared" si="189"/>
        <v>66.093732309085382</v>
      </c>
      <c r="AP437" s="96">
        <f t="shared" si="190"/>
        <v>140.09151808368333</v>
      </c>
      <c r="AQ437" s="86">
        <f t="shared" si="191"/>
        <v>36.082045943977882</v>
      </c>
    </row>
    <row r="438" spans="1:43">
      <c r="A438" s="129" t="str">
        <f t="shared" si="192"/>
        <v>2012_4</v>
      </c>
      <c r="B438" s="57">
        <v>2012</v>
      </c>
      <c r="C438" s="57">
        <v>4</v>
      </c>
      <c r="D438" s="81" t="str">
        <f t="shared" si="193"/>
        <v>SYA_Personal</v>
      </c>
      <c r="E438" s="68" t="s">
        <v>35</v>
      </c>
      <c r="F438" s="69" t="s">
        <v>13</v>
      </c>
      <c r="G438" s="84">
        <f t="shared" si="194"/>
        <v>27120</v>
      </c>
      <c r="H438" s="70">
        <v>6780</v>
      </c>
      <c r="I438" s="65">
        <v>269</v>
      </c>
      <c r="J438" s="66">
        <v>978</v>
      </c>
      <c r="K438" s="66">
        <v>948</v>
      </c>
      <c r="L438" s="66">
        <v>1343</v>
      </c>
      <c r="M438" s="67">
        <v>653</v>
      </c>
      <c r="N438" s="65">
        <v>4286057</v>
      </c>
      <c r="O438" s="66">
        <v>3592293</v>
      </c>
      <c r="P438" s="66">
        <v>888648</v>
      </c>
      <c r="Q438" s="66">
        <v>4430188</v>
      </c>
      <c r="R438" s="67">
        <v>3153065</v>
      </c>
      <c r="S438" s="95">
        <f t="shared" si="168"/>
        <v>15933.297397769516</v>
      </c>
      <c r="T438" s="96">
        <f t="shared" si="169"/>
        <v>3673.1012269938651</v>
      </c>
      <c r="U438" s="96">
        <f t="shared" si="170"/>
        <v>937.39240506329111</v>
      </c>
      <c r="V438" s="96">
        <f t="shared" si="171"/>
        <v>3298.7252419955325</v>
      </c>
      <c r="W438" s="86">
        <f t="shared" si="172"/>
        <v>4828.5834609494641</v>
      </c>
      <c r="X438" s="99">
        <f t="shared" si="173"/>
        <v>9.9188790560471984E-3</v>
      </c>
      <c r="Y438" s="100">
        <f t="shared" si="174"/>
        <v>3.6061946902654865E-2</v>
      </c>
      <c r="Z438" s="100">
        <f t="shared" si="175"/>
        <v>3.4955752212389384E-2</v>
      </c>
      <c r="AA438" s="100">
        <f t="shared" si="176"/>
        <v>4.9520648967551623E-2</v>
      </c>
      <c r="AB438" s="101">
        <f t="shared" si="177"/>
        <v>2.4078171091445427E-2</v>
      </c>
      <c r="AC438" s="99">
        <f t="shared" si="178"/>
        <v>1.1320975105117075E-2</v>
      </c>
      <c r="AD438" s="100">
        <f t="shared" si="179"/>
        <v>3.8699858430560188E-2</v>
      </c>
      <c r="AE438" s="100">
        <f t="shared" si="180"/>
        <v>3.755437963850692E-2</v>
      </c>
      <c r="AF438" s="100">
        <f t="shared" si="181"/>
        <v>5.2590205140149109E-2</v>
      </c>
      <c r="AG438" s="101">
        <f t="shared" si="182"/>
        <v>2.6247025215364674E-2</v>
      </c>
      <c r="AH438" s="95">
        <f t="shared" si="183"/>
        <v>158.04044985250738</v>
      </c>
      <c r="AI438" s="96">
        <f t="shared" si="184"/>
        <v>132.45918141592921</v>
      </c>
      <c r="AJ438" s="96">
        <f t="shared" si="185"/>
        <v>32.767256637168138</v>
      </c>
      <c r="AK438" s="96">
        <f t="shared" si="186"/>
        <v>163.35501474926252</v>
      </c>
      <c r="AL438" s="86">
        <f t="shared" si="187"/>
        <v>116.2634587020649</v>
      </c>
      <c r="AM438" s="95">
        <f t="shared" si="195"/>
        <v>158.56443881024876</v>
      </c>
      <c r="AN438" s="96">
        <f t="shared" si="188"/>
        <v>132.89835473186309</v>
      </c>
      <c r="AO438" s="96">
        <f t="shared" si="189"/>
        <v>32.875897688679814</v>
      </c>
      <c r="AP438" s="96">
        <f t="shared" si="190"/>
        <v>163.89662434351627</v>
      </c>
      <c r="AQ438" s="86">
        <f t="shared" si="191"/>
        <v>116.64893450022643</v>
      </c>
    </row>
    <row r="439" spans="1:43">
      <c r="A439" s="129" t="str">
        <f t="shared" si="192"/>
        <v>2012_4</v>
      </c>
      <c r="B439" s="57">
        <v>2012</v>
      </c>
      <c r="C439" s="57">
        <v>4</v>
      </c>
      <c r="D439" s="81" t="str">
        <f t="shared" si="193"/>
        <v>LSH_Personal</v>
      </c>
      <c r="E439" s="68" t="s">
        <v>36</v>
      </c>
      <c r="F439" s="69" t="s">
        <v>13</v>
      </c>
      <c r="G439" s="84">
        <f t="shared" si="194"/>
        <v>50516</v>
      </c>
      <c r="H439" s="70">
        <v>12629</v>
      </c>
      <c r="I439" s="65">
        <v>538</v>
      </c>
      <c r="J439" s="66">
        <v>2137</v>
      </c>
      <c r="K439" s="66">
        <v>2910</v>
      </c>
      <c r="L439" s="66">
        <v>2425</v>
      </c>
      <c r="M439" s="67">
        <v>1553</v>
      </c>
      <c r="N439" s="65">
        <v>9667090</v>
      </c>
      <c r="O439" s="66">
        <v>6298127</v>
      </c>
      <c r="P439" s="66">
        <v>3628849</v>
      </c>
      <c r="Q439" s="66">
        <v>7282757</v>
      </c>
      <c r="R439" s="67">
        <v>8152759</v>
      </c>
      <c r="S439" s="95">
        <f t="shared" si="168"/>
        <v>17968.568773234201</v>
      </c>
      <c r="T439" s="96">
        <f t="shared" si="169"/>
        <v>2947.1815629386992</v>
      </c>
      <c r="U439" s="96">
        <f t="shared" si="170"/>
        <v>1247.027147766323</v>
      </c>
      <c r="V439" s="96">
        <f t="shared" si="171"/>
        <v>3003.1987628865982</v>
      </c>
      <c r="W439" s="86">
        <f t="shared" si="172"/>
        <v>5249.6838377334188</v>
      </c>
      <c r="X439" s="99">
        <f t="shared" si="173"/>
        <v>1.0650091060258136E-2</v>
      </c>
      <c r="Y439" s="100">
        <f t="shared" si="174"/>
        <v>4.2303428616675902E-2</v>
      </c>
      <c r="Z439" s="100">
        <f t="shared" si="175"/>
        <v>5.7605511125188059E-2</v>
      </c>
      <c r="AA439" s="100">
        <f t="shared" si="176"/>
        <v>4.8004592604323382E-2</v>
      </c>
      <c r="AB439" s="101">
        <f t="shared" si="177"/>
        <v>3.0742734975057407E-2</v>
      </c>
      <c r="AC439" s="99">
        <f t="shared" si="178"/>
        <v>1.1714217081882902E-2</v>
      </c>
      <c r="AD439" s="100">
        <f t="shared" si="179"/>
        <v>4.4390047790833088E-2</v>
      </c>
      <c r="AE439" s="100">
        <f t="shared" si="180"/>
        <v>6.002091539557624E-2</v>
      </c>
      <c r="AF439" s="100">
        <f t="shared" si="181"/>
        <v>5.0220748280270386E-2</v>
      </c>
      <c r="AG439" s="101">
        <f t="shared" si="182"/>
        <v>3.2532237134395493E-2</v>
      </c>
      <c r="AH439" s="95">
        <f t="shared" si="183"/>
        <v>191.36689365745505</v>
      </c>
      <c r="AI439" s="96">
        <f t="shared" si="184"/>
        <v>124.67588486816058</v>
      </c>
      <c r="AJ439" s="96">
        <f t="shared" si="185"/>
        <v>71.835636234064452</v>
      </c>
      <c r="AK439" s="96">
        <f t="shared" si="186"/>
        <v>144.16733312217912</v>
      </c>
      <c r="AL439" s="86">
        <f t="shared" si="187"/>
        <v>161.38963892628078</v>
      </c>
      <c r="AM439" s="95">
        <f t="shared" si="195"/>
        <v>192.00137767244843</v>
      </c>
      <c r="AN439" s="96">
        <f t="shared" si="188"/>
        <v>125.0892523764695</v>
      </c>
      <c r="AO439" s="96">
        <f t="shared" si="189"/>
        <v>72.073809943352842</v>
      </c>
      <c r="AP439" s="96">
        <f t="shared" si="190"/>
        <v>144.64532524820473</v>
      </c>
      <c r="AQ439" s="86">
        <f t="shared" si="191"/>
        <v>161.92473224428997</v>
      </c>
    </row>
    <row r="440" spans="1:43">
      <c r="A440" s="129" t="str">
        <f t="shared" si="192"/>
        <v>2012_4</v>
      </c>
      <c r="B440" s="57">
        <v>2012</v>
      </c>
      <c r="C440" s="57">
        <v>4</v>
      </c>
      <c r="D440" s="81" t="str">
        <f t="shared" si="193"/>
        <v>SYH_Personal</v>
      </c>
      <c r="E440" s="68" t="s">
        <v>37</v>
      </c>
      <c r="F440" s="69" t="s">
        <v>13</v>
      </c>
      <c r="G440" s="84">
        <f t="shared" si="194"/>
        <v>26540</v>
      </c>
      <c r="H440" s="70">
        <v>6635</v>
      </c>
      <c r="I440" s="65">
        <v>301</v>
      </c>
      <c r="J440" s="66">
        <v>1149</v>
      </c>
      <c r="K440" s="66">
        <v>936</v>
      </c>
      <c r="L440" s="66">
        <v>1764</v>
      </c>
      <c r="M440" s="67">
        <v>54</v>
      </c>
      <c r="N440" s="65">
        <v>3672778</v>
      </c>
      <c r="O440" s="66">
        <v>2772383</v>
      </c>
      <c r="P440" s="66">
        <v>1601192</v>
      </c>
      <c r="Q440" s="66">
        <v>3824010</v>
      </c>
      <c r="R440" s="67">
        <v>338396</v>
      </c>
      <c r="S440" s="95">
        <f t="shared" si="168"/>
        <v>12201.920265780731</v>
      </c>
      <c r="T440" s="96">
        <f t="shared" si="169"/>
        <v>2412.8659704090514</v>
      </c>
      <c r="U440" s="96">
        <f t="shared" si="170"/>
        <v>1710.6752136752136</v>
      </c>
      <c r="V440" s="96">
        <f t="shared" si="171"/>
        <v>2167.8061224489797</v>
      </c>
      <c r="W440" s="86">
        <f t="shared" si="172"/>
        <v>6266.5925925925922</v>
      </c>
      <c r="X440" s="99">
        <f t="shared" si="173"/>
        <v>1.13413715146948E-2</v>
      </c>
      <c r="Y440" s="100">
        <f t="shared" si="174"/>
        <v>4.3293142426526002E-2</v>
      </c>
      <c r="Z440" s="100">
        <f t="shared" si="175"/>
        <v>3.5267520723436321E-2</v>
      </c>
      <c r="AA440" s="100">
        <f t="shared" si="176"/>
        <v>6.6465712132629987E-2</v>
      </c>
      <c r="AB440" s="101">
        <f t="shared" si="177"/>
        <v>2.0346646571213264E-3</v>
      </c>
      <c r="AC440" s="99">
        <f t="shared" si="178"/>
        <v>1.2855844150816064E-2</v>
      </c>
      <c r="AD440" s="100">
        <f t="shared" si="179"/>
        <v>4.6203889438566521E-2</v>
      </c>
      <c r="AE440" s="100">
        <f t="shared" si="180"/>
        <v>3.7905651842694565E-2</v>
      </c>
      <c r="AF440" s="100">
        <f t="shared" si="181"/>
        <v>7.0028331543381034E-2</v>
      </c>
      <c r="AG440" s="101">
        <f t="shared" si="182"/>
        <v>2.6791449034081387E-3</v>
      </c>
      <c r="AH440" s="95">
        <f t="shared" si="183"/>
        <v>138.38651092690279</v>
      </c>
      <c r="AI440" s="96">
        <f t="shared" si="184"/>
        <v>104.46055011303693</v>
      </c>
      <c r="AJ440" s="96">
        <f t="shared" si="185"/>
        <v>60.331273549359459</v>
      </c>
      <c r="AK440" s="96">
        <f t="shared" si="186"/>
        <v>144.08477769404672</v>
      </c>
      <c r="AL440" s="86">
        <f t="shared" si="187"/>
        <v>12.750414468726451</v>
      </c>
      <c r="AM440" s="95">
        <f t="shared" si="195"/>
        <v>138.84533652309494</v>
      </c>
      <c r="AN440" s="96">
        <f t="shared" si="188"/>
        <v>104.80689293115663</v>
      </c>
      <c r="AO440" s="96">
        <f t="shared" si="189"/>
        <v>60.531304118595642</v>
      </c>
      <c r="AP440" s="96">
        <f t="shared" si="190"/>
        <v>144.56249610449646</v>
      </c>
      <c r="AQ440" s="86">
        <f t="shared" si="191"/>
        <v>12.792688939562707</v>
      </c>
    </row>
    <row r="441" spans="1:43">
      <c r="A441" s="129" t="str">
        <f t="shared" si="192"/>
        <v>2012_4</v>
      </c>
      <c r="B441" s="57">
        <v>2012</v>
      </c>
      <c r="C441" s="57">
        <v>4</v>
      </c>
      <c r="D441" s="81" t="str">
        <f t="shared" si="193"/>
        <v>MSH_Personal</v>
      </c>
      <c r="E441" s="68" t="s">
        <v>38</v>
      </c>
      <c r="F441" s="69" t="s">
        <v>13</v>
      </c>
      <c r="G441" s="84">
        <f t="shared" si="194"/>
        <v>69932</v>
      </c>
      <c r="H441" s="70">
        <v>17483</v>
      </c>
      <c r="I441" s="65">
        <v>813</v>
      </c>
      <c r="J441" s="66">
        <v>2974</v>
      </c>
      <c r="K441" s="66">
        <v>6184</v>
      </c>
      <c r="L441" s="66">
        <v>4825</v>
      </c>
      <c r="M441" s="67">
        <v>399</v>
      </c>
      <c r="N441" s="65">
        <v>11949936</v>
      </c>
      <c r="O441" s="66">
        <v>8020525</v>
      </c>
      <c r="P441" s="66">
        <v>5951722</v>
      </c>
      <c r="Q441" s="66">
        <v>13341355</v>
      </c>
      <c r="R441" s="67">
        <v>1889971</v>
      </c>
      <c r="S441" s="95">
        <f t="shared" si="168"/>
        <v>14698.568265682658</v>
      </c>
      <c r="T441" s="96">
        <f t="shared" si="169"/>
        <v>2696.8813046402151</v>
      </c>
      <c r="U441" s="96">
        <f t="shared" si="170"/>
        <v>962.43887451487706</v>
      </c>
      <c r="V441" s="96">
        <f t="shared" si="171"/>
        <v>2765.0476683937823</v>
      </c>
      <c r="W441" s="86">
        <f t="shared" si="172"/>
        <v>4736.769423558897</v>
      </c>
      <c r="X441" s="99">
        <f t="shared" si="173"/>
        <v>1.1625579134015901E-2</v>
      </c>
      <c r="Y441" s="100">
        <f t="shared" si="174"/>
        <v>4.2527026254075388E-2</v>
      </c>
      <c r="Z441" s="100">
        <f t="shared" si="175"/>
        <v>8.8428759366241491E-2</v>
      </c>
      <c r="AA441" s="100">
        <f t="shared" si="176"/>
        <v>6.8995595721558084E-2</v>
      </c>
      <c r="AB441" s="101">
        <f t="shared" si="177"/>
        <v>5.7055425270262543E-3</v>
      </c>
      <c r="AC441" s="99">
        <f t="shared" si="178"/>
        <v>1.2570044406133874E-2</v>
      </c>
      <c r="AD441" s="100">
        <f t="shared" si="179"/>
        <v>4.4304952398505106E-2</v>
      </c>
      <c r="AE441" s="100">
        <f t="shared" si="180"/>
        <v>9.0930314160349759E-2</v>
      </c>
      <c r="AF441" s="100">
        <f t="shared" si="181"/>
        <v>7.1228676836222291E-2</v>
      </c>
      <c r="AG441" s="101">
        <f t="shared" si="182"/>
        <v>6.3691693467610652E-3</v>
      </c>
      <c r="AH441" s="95">
        <f t="shared" si="183"/>
        <v>170.87936852942858</v>
      </c>
      <c r="AI441" s="96">
        <f t="shared" si="184"/>
        <v>114.69034204655952</v>
      </c>
      <c r="AJ441" s="96">
        <f t="shared" si="185"/>
        <v>85.107275639192352</v>
      </c>
      <c r="AK441" s="96">
        <f t="shared" si="186"/>
        <v>190.77611107933421</v>
      </c>
      <c r="AL441" s="86">
        <f t="shared" si="187"/>
        <v>27.025839386832924</v>
      </c>
      <c r="AM441" s="95">
        <f t="shared" si="195"/>
        <v>171.44592539698246</v>
      </c>
      <c r="AN441" s="96">
        <f t="shared" si="188"/>
        <v>115.07060211825677</v>
      </c>
      <c r="AO441" s="96">
        <f t="shared" si="189"/>
        <v>85.389451959874862</v>
      </c>
      <c r="AP441" s="96">
        <f t="shared" si="190"/>
        <v>191.4086363328355</v>
      </c>
      <c r="AQ441" s="86">
        <f t="shared" si="191"/>
        <v>27.115444557063768</v>
      </c>
    </row>
    <row r="442" spans="1:43">
      <c r="A442" s="129" t="str">
        <f t="shared" si="192"/>
        <v>2012_4</v>
      </c>
      <c r="B442" s="57">
        <v>2012</v>
      </c>
      <c r="C442" s="57">
        <v>4</v>
      </c>
      <c r="D442" s="81" t="str">
        <f t="shared" si="193"/>
        <v>SMH_Personal</v>
      </c>
      <c r="E442" s="68" t="s">
        <v>39</v>
      </c>
      <c r="F442" s="69" t="s">
        <v>13</v>
      </c>
      <c r="G442" s="84">
        <f t="shared" si="194"/>
        <v>44968</v>
      </c>
      <c r="H442" s="70">
        <v>11242</v>
      </c>
      <c r="I442" s="65">
        <v>388</v>
      </c>
      <c r="J442" s="66">
        <v>1804</v>
      </c>
      <c r="K442" s="66">
        <v>3285</v>
      </c>
      <c r="L442" s="66">
        <v>2573</v>
      </c>
      <c r="M442" s="67">
        <v>395</v>
      </c>
      <c r="N442" s="65">
        <v>4851076</v>
      </c>
      <c r="O442" s="66">
        <v>6052707</v>
      </c>
      <c r="P442" s="66">
        <v>2526430</v>
      </c>
      <c r="Q442" s="66">
        <v>8267277</v>
      </c>
      <c r="R442" s="67">
        <v>962557</v>
      </c>
      <c r="S442" s="95">
        <f t="shared" si="168"/>
        <v>12502.773195876289</v>
      </c>
      <c r="T442" s="96">
        <f t="shared" si="169"/>
        <v>3355.159090909091</v>
      </c>
      <c r="U442" s="96">
        <f t="shared" si="170"/>
        <v>769.08066971080666</v>
      </c>
      <c r="V442" s="96">
        <f t="shared" si="171"/>
        <v>3213.0886125145744</v>
      </c>
      <c r="W442" s="86">
        <f t="shared" si="172"/>
        <v>2436.8531645569619</v>
      </c>
      <c r="X442" s="99">
        <f t="shared" si="173"/>
        <v>8.6283579434264374E-3</v>
      </c>
      <c r="Y442" s="100">
        <f t="shared" si="174"/>
        <v>4.0117416829745595E-2</v>
      </c>
      <c r="Z442" s="100">
        <f t="shared" si="175"/>
        <v>7.3051948051948049E-2</v>
      </c>
      <c r="AA442" s="100">
        <f t="shared" si="176"/>
        <v>5.7218466465041806E-2</v>
      </c>
      <c r="AB442" s="101">
        <f t="shared" si="177"/>
        <v>8.7840241949830988E-3</v>
      </c>
      <c r="AC442" s="99">
        <f t="shared" si="178"/>
        <v>9.6445749472784323E-3</v>
      </c>
      <c r="AD442" s="100">
        <f t="shared" si="179"/>
        <v>4.2273570306927251E-2</v>
      </c>
      <c r="AE442" s="100">
        <f t="shared" si="180"/>
        <v>7.5911169109963289E-2</v>
      </c>
      <c r="AF442" s="100">
        <f t="shared" si="181"/>
        <v>5.9770449456182477E-2</v>
      </c>
      <c r="AG442" s="101">
        <f t="shared" si="182"/>
        <v>9.8092866246357515E-3</v>
      </c>
      <c r="AH442" s="95">
        <f t="shared" si="183"/>
        <v>107.87840241949831</v>
      </c>
      <c r="AI442" s="96">
        <f t="shared" si="184"/>
        <v>134.60031578011029</v>
      </c>
      <c r="AJ442" s="96">
        <f t="shared" si="185"/>
        <v>56.182841131471271</v>
      </c>
      <c r="AK442" s="96">
        <f t="shared" si="186"/>
        <v>183.8480030243729</v>
      </c>
      <c r="AL442" s="86">
        <f t="shared" si="187"/>
        <v>21.405377157089486</v>
      </c>
      <c r="AM442" s="95">
        <f t="shared" si="195"/>
        <v>108.23607725337378</v>
      </c>
      <c r="AN442" s="96">
        <f t="shared" si="188"/>
        <v>135.0465881062338</v>
      </c>
      <c r="AO442" s="96">
        <f t="shared" si="189"/>
        <v>56.369117419566528</v>
      </c>
      <c r="AP442" s="96">
        <f t="shared" si="190"/>
        <v>184.4575578793324</v>
      </c>
      <c r="AQ442" s="86">
        <f t="shared" si="191"/>
        <v>21.476347476884655</v>
      </c>
    </row>
    <row r="443" spans="1:43">
      <c r="A443" s="129" t="str">
        <f t="shared" si="192"/>
        <v>2013_1</v>
      </c>
      <c r="B443" s="57">
        <v>2013</v>
      </c>
      <c r="C443" s="57">
        <v>1</v>
      </c>
      <c r="D443" s="81" t="str">
        <f t="shared" si="193"/>
        <v>SML_Personal</v>
      </c>
      <c r="E443" s="68" t="s">
        <v>12</v>
      </c>
      <c r="F443" s="69" t="s">
        <v>13</v>
      </c>
      <c r="G443" s="84">
        <f t="shared" si="194"/>
        <v>76172</v>
      </c>
      <c r="H443" s="70">
        <v>19043</v>
      </c>
      <c r="I443" s="65">
        <v>126</v>
      </c>
      <c r="J443" s="66">
        <v>2257</v>
      </c>
      <c r="K443" s="66">
        <v>1000</v>
      </c>
      <c r="L443" s="66">
        <v>3262</v>
      </c>
      <c r="M443" s="67">
        <v>526</v>
      </c>
      <c r="N443" s="65">
        <v>1568057</v>
      </c>
      <c r="O443" s="66">
        <v>3563875</v>
      </c>
      <c r="P443" s="66">
        <v>1398306</v>
      </c>
      <c r="Q443" s="66">
        <v>5461978</v>
      </c>
      <c r="R443" s="67">
        <v>1669698</v>
      </c>
      <c r="S443" s="95">
        <f t="shared" si="168"/>
        <v>12444.896825396825</v>
      </c>
      <c r="T443" s="96">
        <f t="shared" si="169"/>
        <v>1579.0319007532123</v>
      </c>
      <c r="U443" s="96">
        <f t="shared" si="170"/>
        <v>1398.306</v>
      </c>
      <c r="V443" s="96">
        <f t="shared" si="171"/>
        <v>1674.4261189454323</v>
      </c>
      <c r="W443" s="86">
        <f t="shared" si="172"/>
        <v>3174.3307984790877</v>
      </c>
      <c r="X443" s="99">
        <f t="shared" si="173"/>
        <v>1.6541511316494251E-3</v>
      </c>
      <c r="Y443" s="100">
        <f t="shared" si="174"/>
        <v>2.9630310350259939E-2</v>
      </c>
      <c r="Z443" s="100">
        <f t="shared" si="175"/>
        <v>1.3128183584519245E-2</v>
      </c>
      <c r="AA443" s="100">
        <f t="shared" si="176"/>
        <v>4.2824134852701777E-2</v>
      </c>
      <c r="AB443" s="101">
        <f t="shared" si="177"/>
        <v>6.9054245654571232E-3</v>
      </c>
      <c r="AC443" s="99">
        <f t="shared" si="178"/>
        <v>1.997223975912911E-3</v>
      </c>
      <c r="AD443" s="100">
        <f t="shared" si="179"/>
        <v>3.1061822218821266E-2</v>
      </c>
      <c r="AE443" s="100">
        <f t="shared" si="180"/>
        <v>1.4089111777469696E-2</v>
      </c>
      <c r="AF443" s="100">
        <f t="shared" si="181"/>
        <v>4.4533356601802819E-2</v>
      </c>
      <c r="AG443" s="101">
        <f t="shared" si="182"/>
        <v>7.6045397568153938E-3</v>
      </c>
      <c r="AH443" s="95">
        <f t="shared" si="183"/>
        <v>20.585740166990494</v>
      </c>
      <c r="AI443" s="96">
        <f t="shared" si="184"/>
        <v>46.787205272278527</v>
      </c>
      <c r="AJ443" s="96">
        <f t="shared" si="185"/>
        <v>18.357217875334769</v>
      </c>
      <c r="AK443" s="96">
        <f t="shared" si="186"/>
        <v>71.705849918605267</v>
      </c>
      <c r="AL443" s="86">
        <f t="shared" si="187"/>
        <v>21.920101874704617</v>
      </c>
      <c r="AM443" s="95">
        <f t="shared" si="195"/>
        <v>20.653992950024858</v>
      </c>
      <c r="AN443" s="96">
        <f t="shared" si="188"/>
        <v>46.942329982117897</v>
      </c>
      <c r="AO443" s="96">
        <f t="shared" si="189"/>
        <v>18.418081910273326</v>
      </c>
      <c r="AP443" s="96">
        <f t="shared" si="190"/>
        <v>71.943593316563678</v>
      </c>
      <c r="AQ443" s="86">
        <f t="shared" si="191"/>
        <v>21.992778783341809</v>
      </c>
    </row>
    <row r="444" spans="1:43">
      <c r="A444" s="129" t="str">
        <f t="shared" si="192"/>
        <v>2013_1</v>
      </c>
      <c r="B444" s="57">
        <v>2013</v>
      </c>
      <c r="C444" s="57">
        <v>1</v>
      </c>
      <c r="D444" s="81" t="str">
        <f t="shared" si="193"/>
        <v>LSL_Personal</v>
      </c>
      <c r="E444" s="68" t="s">
        <v>14</v>
      </c>
      <c r="F444" s="69" t="s">
        <v>13</v>
      </c>
      <c r="G444" s="84">
        <f t="shared" si="194"/>
        <v>20212</v>
      </c>
      <c r="H444" s="70">
        <v>5053</v>
      </c>
      <c r="I444" s="65">
        <v>24</v>
      </c>
      <c r="J444" s="66">
        <v>500</v>
      </c>
      <c r="K444" s="66">
        <v>561</v>
      </c>
      <c r="L444" s="66">
        <v>847</v>
      </c>
      <c r="M444" s="67">
        <v>108</v>
      </c>
      <c r="N444" s="65">
        <v>462438</v>
      </c>
      <c r="O444" s="66">
        <v>1448687</v>
      </c>
      <c r="P444" s="66">
        <v>620292</v>
      </c>
      <c r="Q444" s="66">
        <v>2519710</v>
      </c>
      <c r="R444" s="67">
        <v>618016</v>
      </c>
      <c r="S444" s="95">
        <f t="shared" si="168"/>
        <v>19268.25</v>
      </c>
      <c r="T444" s="96">
        <f t="shared" si="169"/>
        <v>2897.3739999999998</v>
      </c>
      <c r="U444" s="96">
        <f t="shared" si="170"/>
        <v>1105.6898395721926</v>
      </c>
      <c r="V444" s="96">
        <f t="shared" si="171"/>
        <v>2974.8642266824086</v>
      </c>
      <c r="W444" s="86">
        <f t="shared" si="172"/>
        <v>5722.3703703703704</v>
      </c>
      <c r="X444" s="99">
        <f t="shared" si="173"/>
        <v>1.1874134177716209E-3</v>
      </c>
      <c r="Y444" s="100">
        <f t="shared" si="174"/>
        <v>2.4737779536908765E-2</v>
      </c>
      <c r="Z444" s="100">
        <f t="shared" si="175"/>
        <v>2.7755788640411637E-2</v>
      </c>
      <c r="AA444" s="100">
        <f t="shared" si="176"/>
        <v>4.1905798535523453E-2</v>
      </c>
      <c r="AB444" s="101">
        <f t="shared" si="177"/>
        <v>5.3433603799722933E-3</v>
      </c>
      <c r="AC444" s="99">
        <f t="shared" si="178"/>
        <v>1.7518228404233757E-3</v>
      </c>
      <c r="AD444" s="100">
        <f t="shared" si="179"/>
        <v>2.7283392266769305E-2</v>
      </c>
      <c r="AE444" s="100">
        <f t="shared" si="180"/>
        <v>3.044804086897749E-2</v>
      </c>
      <c r="AF444" s="100">
        <f t="shared" si="181"/>
        <v>4.5189717581495488E-2</v>
      </c>
      <c r="AG444" s="101">
        <f t="shared" si="182"/>
        <v>6.5381600726172658E-3</v>
      </c>
      <c r="AH444" s="95">
        <f t="shared" si="183"/>
        <v>22.879378586978032</v>
      </c>
      <c r="AI444" s="96">
        <f t="shared" si="184"/>
        <v>71.6745992479715</v>
      </c>
      <c r="AJ444" s="96">
        <f t="shared" si="185"/>
        <v>30.689293489016425</v>
      </c>
      <c r="AK444" s="96">
        <f t="shared" si="186"/>
        <v>124.66406095388878</v>
      </c>
      <c r="AL444" s="86">
        <f t="shared" si="187"/>
        <v>30.576687116564418</v>
      </c>
      <c r="AM444" s="95">
        <f t="shared" si="195"/>
        <v>22.955236013040473</v>
      </c>
      <c r="AN444" s="96">
        <f t="shared" si="188"/>
        <v>71.912239033175396</v>
      </c>
      <c r="AO444" s="96">
        <f t="shared" si="189"/>
        <v>30.791044976842084</v>
      </c>
      <c r="AP444" s="96">
        <f t="shared" si="190"/>
        <v>125.07738925957254</v>
      </c>
      <c r="AQ444" s="86">
        <f t="shared" si="191"/>
        <v>30.678065253796664</v>
      </c>
    </row>
    <row r="445" spans="1:43">
      <c r="A445" s="129" t="str">
        <f t="shared" si="192"/>
        <v>2013_1</v>
      </c>
      <c r="B445" s="57">
        <v>2013</v>
      </c>
      <c r="C445" s="57">
        <v>1</v>
      </c>
      <c r="D445" s="81" t="str">
        <f t="shared" si="193"/>
        <v>MYA_Personal</v>
      </c>
      <c r="E445" s="68" t="s">
        <v>15</v>
      </c>
      <c r="F445" s="69" t="s">
        <v>13</v>
      </c>
      <c r="G445" s="84">
        <f t="shared" si="194"/>
        <v>19788</v>
      </c>
      <c r="H445" s="70">
        <v>4947</v>
      </c>
      <c r="I445" s="65">
        <v>95</v>
      </c>
      <c r="J445" s="66">
        <v>610</v>
      </c>
      <c r="K445" s="66">
        <v>469</v>
      </c>
      <c r="L445" s="66">
        <v>1180</v>
      </c>
      <c r="M445" s="67">
        <v>165</v>
      </c>
      <c r="N445" s="65">
        <v>1010778</v>
      </c>
      <c r="O445" s="66">
        <v>1980050</v>
      </c>
      <c r="P445" s="66">
        <v>440874</v>
      </c>
      <c r="Q445" s="66">
        <v>3360341</v>
      </c>
      <c r="R445" s="67">
        <v>869561</v>
      </c>
      <c r="S445" s="95">
        <f t="shared" si="168"/>
        <v>10639.768421052631</v>
      </c>
      <c r="T445" s="96">
        <f t="shared" si="169"/>
        <v>3245.9836065573772</v>
      </c>
      <c r="U445" s="96">
        <f t="shared" si="170"/>
        <v>940.02985074626861</v>
      </c>
      <c r="V445" s="96">
        <f t="shared" si="171"/>
        <v>2847.7466101694913</v>
      </c>
      <c r="W445" s="86">
        <f t="shared" si="172"/>
        <v>5270.0666666666666</v>
      </c>
      <c r="X445" s="99">
        <f t="shared" si="173"/>
        <v>4.8008894279361232E-3</v>
      </c>
      <c r="Y445" s="100">
        <f t="shared" si="174"/>
        <v>3.0826763695168791E-2</v>
      </c>
      <c r="Z445" s="100">
        <f t="shared" si="175"/>
        <v>2.3701233070547806E-2</v>
      </c>
      <c r="AA445" s="100">
        <f t="shared" si="176"/>
        <v>5.963210026278553E-2</v>
      </c>
      <c r="AB445" s="101">
        <f t="shared" si="177"/>
        <v>8.3383869011522133E-3</v>
      </c>
      <c r="AC445" s="99">
        <f t="shared" si="178"/>
        <v>5.9457980120931472E-3</v>
      </c>
      <c r="AD445" s="100">
        <f t="shared" si="179"/>
        <v>3.3689752456091723E-2</v>
      </c>
      <c r="AE445" s="100">
        <f t="shared" si="180"/>
        <v>2.6220834297069548E-2</v>
      </c>
      <c r="AF445" s="100">
        <f t="shared" si="181"/>
        <v>6.3554428376805722E-2</v>
      </c>
      <c r="AG445" s="101">
        <f t="shared" si="182"/>
        <v>9.844569904712221E-3</v>
      </c>
      <c r="AH445" s="95">
        <f t="shared" si="183"/>
        <v>51.080351728320196</v>
      </c>
      <c r="AI445" s="96">
        <f t="shared" si="184"/>
        <v>100.06316959773601</v>
      </c>
      <c r="AJ445" s="96">
        <f t="shared" si="185"/>
        <v>22.279866585809582</v>
      </c>
      <c r="AK445" s="96">
        <f t="shared" si="186"/>
        <v>169.81711138063474</v>
      </c>
      <c r="AL445" s="86">
        <f t="shared" si="187"/>
        <v>43.943854861532245</v>
      </c>
      <c r="AM445" s="95">
        <f t="shared" si="195"/>
        <v>51.249710524047273</v>
      </c>
      <c r="AN445" s="96">
        <f t="shared" si="188"/>
        <v>100.39493273808868</v>
      </c>
      <c r="AO445" s="96">
        <f t="shared" si="189"/>
        <v>22.353736307654913</v>
      </c>
      <c r="AP445" s="96">
        <f t="shared" si="190"/>
        <v>170.38014629531662</v>
      </c>
      <c r="AQ445" s="86">
        <f t="shared" si="191"/>
        <v>44.08955233790315</v>
      </c>
    </row>
    <row r="446" spans="1:43">
      <c r="A446" s="129" t="str">
        <f t="shared" si="192"/>
        <v>2013_1</v>
      </c>
      <c r="B446" s="57">
        <v>2013</v>
      </c>
      <c r="C446" s="57">
        <v>1</v>
      </c>
      <c r="D446" s="81" t="str">
        <f t="shared" si="193"/>
        <v>SMA_Personal</v>
      </c>
      <c r="E446" s="68" t="s">
        <v>16</v>
      </c>
      <c r="F446" s="69" t="s">
        <v>13</v>
      </c>
      <c r="G446" s="84">
        <f t="shared" si="194"/>
        <v>79108</v>
      </c>
      <c r="H446" s="70">
        <v>19777</v>
      </c>
      <c r="I446" s="65">
        <v>119</v>
      </c>
      <c r="J446" s="66">
        <v>1738</v>
      </c>
      <c r="K446" s="66">
        <v>1994</v>
      </c>
      <c r="L446" s="66">
        <v>2937</v>
      </c>
      <c r="M446" s="67">
        <v>706</v>
      </c>
      <c r="N446" s="65">
        <v>2183319</v>
      </c>
      <c r="O446" s="66">
        <v>6438751</v>
      </c>
      <c r="P446" s="66">
        <v>1643703</v>
      </c>
      <c r="Q446" s="66">
        <v>9405809</v>
      </c>
      <c r="R446" s="67">
        <v>3886562</v>
      </c>
      <c r="S446" s="95">
        <f t="shared" si="168"/>
        <v>18347.218487394959</v>
      </c>
      <c r="T446" s="96">
        <f t="shared" si="169"/>
        <v>3704.6898734177216</v>
      </c>
      <c r="U446" s="96">
        <f t="shared" si="170"/>
        <v>824.3244734202608</v>
      </c>
      <c r="V446" s="96">
        <f t="shared" si="171"/>
        <v>3202.5226421518555</v>
      </c>
      <c r="W446" s="86">
        <f t="shared" si="172"/>
        <v>5505.0453257790368</v>
      </c>
      <c r="X446" s="99">
        <f t="shared" si="173"/>
        <v>1.5042726399352785E-3</v>
      </c>
      <c r="Y446" s="100">
        <f t="shared" si="174"/>
        <v>2.1969965110987512E-2</v>
      </c>
      <c r="Z446" s="100">
        <f t="shared" si="175"/>
        <v>2.5206047428831473E-2</v>
      </c>
      <c r="AA446" s="100">
        <f t="shared" si="176"/>
        <v>3.7126460029326999E-2</v>
      </c>
      <c r="AB446" s="101">
        <f t="shared" si="177"/>
        <v>8.9245082671790456E-3</v>
      </c>
      <c r="AC446" s="99">
        <f t="shared" si="178"/>
        <v>1.8253296096271744E-3</v>
      </c>
      <c r="AD446" s="100">
        <f t="shared" si="179"/>
        <v>2.3184294478585419E-2</v>
      </c>
      <c r="AE446" s="100">
        <f t="shared" si="180"/>
        <v>2.6504584959596084E-2</v>
      </c>
      <c r="AF446" s="100">
        <f t="shared" si="181"/>
        <v>3.8692749814418746E-2</v>
      </c>
      <c r="AG446" s="101">
        <f t="shared" si="182"/>
        <v>9.7036047342781845E-3</v>
      </c>
      <c r="AH446" s="95">
        <f t="shared" si="183"/>
        <v>27.599218789502959</v>
      </c>
      <c r="AI446" s="96">
        <f t="shared" si="184"/>
        <v>81.391907266016077</v>
      </c>
      <c r="AJ446" s="96">
        <f t="shared" si="185"/>
        <v>20.777961773777619</v>
      </c>
      <c r="AK446" s="96">
        <f t="shared" si="186"/>
        <v>118.89832886686555</v>
      </c>
      <c r="AL446" s="86">
        <f t="shared" si="187"/>
        <v>49.129822521110384</v>
      </c>
      <c r="AM446" s="95">
        <f t="shared" si="195"/>
        <v>27.690725020353888</v>
      </c>
      <c r="AN446" s="96">
        <f t="shared" si="188"/>
        <v>81.661765145417874</v>
      </c>
      <c r="AO446" s="96">
        <f t="shared" si="189"/>
        <v>20.846851874659976</v>
      </c>
      <c r="AP446" s="96">
        <f t="shared" si="190"/>
        <v>119.292540674528</v>
      </c>
      <c r="AQ446" s="86">
        <f t="shared" si="191"/>
        <v>49.292714265096699</v>
      </c>
    </row>
    <row r="447" spans="1:43">
      <c r="A447" s="129" t="str">
        <f t="shared" si="192"/>
        <v>2013_1</v>
      </c>
      <c r="B447" s="57">
        <v>2013</v>
      </c>
      <c r="C447" s="57">
        <v>1</v>
      </c>
      <c r="D447" s="81" t="str">
        <f t="shared" si="193"/>
        <v>MSL_Personal</v>
      </c>
      <c r="E447" s="68" t="s">
        <v>17</v>
      </c>
      <c r="F447" s="69" t="s">
        <v>13</v>
      </c>
      <c r="G447" s="84">
        <f t="shared" si="194"/>
        <v>65404</v>
      </c>
      <c r="H447" s="70">
        <v>16351</v>
      </c>
      <c r="I447" s="65">
        <v>181</v>
      </c>
      <c r="J447" s="66">
        <v>1408</v>
      </c>
      <c r="K447" s="66">
        <v>1614</v>
      </c>
      <c r="L447" s="66">
        <v>2330</v>
      </c>
      <c r="M447" s="67">
        <v>476</v>
      </c>
      <c r="N447" s="65">
        <v>3723991</v>
      </c>
      <c r="O447" s="66">
        <v>4146962</v>
      </c>
      <c r="P447" s="66">
        <v>1977461</v>
      </c>
      <c r="Q447" s="66">
        <v>7462518</v>
      </c>
      <c r="R447" s="67">
        <v>1301272</v>
      </c>
      <c r="S447" s="95">
        <f t="shared" si="168"/>
        <v>20574.535911602208</v>
      </c>
      <c r="T447" s="96">
        <f t="shared" si="169"/>
        <v>2945.2855113636365</v>
      </c>
      <c r="U447" s="96">
        <f t="shared" si="170"/>
        <v>1225.1926889714994</v>
      </c>
      <c r="V447" s="96">
        <f t="shared" si="171"/>
        <v>3202.7974248927039</v>
      </c>
      <c r="W447" s="86">
        <f t="shared" si="172"/>
        <v>2733.7647058823532</v>
      </c>
      <c r="X447" s="99">
        <f t="shared" si="173"/>
        <v>2.7674148370130268E-3</v>
      </c>
      <c r="Y447" s="100">
        <f t="shared" si="174"/>
        <v>2.1527735306709071E-2</v>
      </c>
      <c r="Z447" s="100">
        <f t="shared" si="175"/>
        <v>2.4677389762094062E-2</v>
      </c>
      <c r="AA447" s="100">
        <f t="shared" si="176"/>
        <v>3.5624732432267138E-2</v>
      </c>
      <c r="AB447" s="101">
        <f t="shared" si="177"/>
        <v>7.2778423338022138E-3</v>
      </c>
      <c r="AC447" s="99">
        <f t="shared" si="178"/>
        <v>3.2460329487482504E-3</v>
      </c>
      <c r="AD447" s="100">
        <f t="shared" si="179"/>
        <v>2.2850026783257763E-2</v>
      </c>
      <c r="AE447" s="100">
        <f t="shared" si="180"/>
        <v>2.6090830233737802E-2</v>
      </c>
      <c r="AF447" s="100">
        <f t="shared" si="181"/>
        <v>3.7313432822057631E-2</v>
      </c>
      <c r="AG447" s="101">
        <f t="shared" si="182"/>
        <v>8.0522487547867866E-3</v>
      </c>
      <c r="AH447" s="95">
        <f t="shared" si="183"/>
        <v>56.938275946425293</v>
      </c>
      <c r="AI447" s="96">
        <f t="shared" si="184"/>
        <v>63.405326891321629</v>
      </c>
      <c r="AJ447" s="96">
        <f t="shared" si="185"/>
        <v>30.234557519417773</v>
      </c>
      <c r="AK447" s="96">
        <f t="shared" si="186"/>
        <v>114.09880129655679</v>
      </c>
      <c r="AL447" s="86">
        <f t="shared" si="187"/>
        <v>19.895908507124947</v>
      </c>
      <c r="AM447" s="95">
        <f t="shared" si="195"/>
        <v>57.127056906594682</v>
      </c>
      <c r="AN447" s="96">
        <f t="shared" si="188"/>
        <v>63.615549598128915</v>
      </c>
      <c r="AO447" s="96">
        <f t="shared" si="189"/>
        <v>30.334801313314571</v>
      </c>
      <c r="AP447" s="96">
        <f t="shared" si="190"/>
        <v>114.47710009301504</v>
      </c>
      <c r="AQ447" s="86">
        <f t="shared" si="191"/>
        <v>19.961874127772674</v>
      </c>
    </row>
    <row r="448" spans="1:43">
      <c r="A448" s="129" t="str">
        <f t="shared" si="192"/>
        <v>2013_1</v>
      </c>
      <c r="B448" s="57">
        <v>2013</v>
      </c>
      <c r="C448" s="57">
        <v>1</v>
      </c>
      <c r="D448" s="81" t="str">
        <f t="shared" si="193"/>
        <v>LYL_Personal</v>
      </c>
      <c r="E448" s="68" t="s">
        <v>18</v>
      </c>
      <c r="F448" s="69" t="s">
        <v>13</v>
      </c>
      <c r="G448" s="84">
        <f t="shared" si="194"/>
        <v>15908</v>
      </c>
      <c r="H448" s="70">
        <v>3977</v>
      </c>
      <c r="I448" s="65">
        <v>81</v>
      </c>
      <c r="J448" s="66">
        <v>355</v>
      </c>
      <c r="K448" s="66">
        <v>501</v>
      </c>
      <c r="L448" s="66">
        <v>564</v>
      </c>
      <c r="M448" s="67">
        <v>158</v>
      </c>
      <c r="N448" s="65">
        <v>1507509</v>
      </c>
      <c r="O448" s="66">
        <v>1044551</v>
      </c>
      <c r="P448" s="66">
        <v>556061</v>
      </c>
      <c r="Q448" s="66">
        <v>1889958</v>
      </c>
      <c r="R448" s="67">
        <v>907679</v>
      </c>
      <c r="S448" s="95">
        <f t="shared" si="168"/>
        <v>18611.222222222223</v>
      </c>
      <c r="T448" s="96">
        <f t="shared" si="169"/>
        <v>2942.3971830985915</v>
      </c>
      <c r="U448" s="96">
        <f t="shared" si="170"/>
        <v>1109.9021956087824</v>
      </c>
      <c r="V448" s="96">
        <f t="shared" si="171"/>
        <v>3350.9893617021276</v>
      </c>
      <c r="W448" s="86">
        <f t="shared" si="172"/>
        <v>5744.8037974683548</v>
      </c>
      <c r="X448" s="99">
        <f t="shared" si="173"/>
        <v>5.0917777219009301E-3</v>
      </c>
      <c r="Y448" s="100">
        <f t="shared" si="174"/>
        <v>2.2315815941664572E-2</v>
      </c>
      <c r="Z448" s="100">
        <f t="shared" si="175"/>
        <v>3.1493588131757608E-2</v>
      </c>
      <c r="AA448" s="100">
        <f t="shared" si="176"/>
        <v>3.5453859693236105E-2</v>
      </c>
      <c r="AB448" s="101">
        <f t="shared" si="177"/>
        <v>9.932109630374655E-3</v>
      </c>
      <c r="AC448" s="99">
        <f t="shared" si="178"/>
        <v>6.4066221132741E-3</v>
      </c>
      <c r="AD448" s="100">
        <f t="shared" si="179"/>
        <v>2.5044503496153309E-2</v>
      </c>
      <c r="AE448" s="100">
        <f t="shared" si="180"/>
        <v>3.4719930503363007E-2</v>
      </c>
      <c r="AF448" s="100">
        <f t="shared" si="181"/>
        <v>3.8870044795757383E-2</v>
      </c>
      <c r="AG448" s="101">
        <f t="shared" si="182"/>
        <v>1.1764007974520024E-2</v>
      </c>
      <c r="AH448" s="95">
        <f t="shared" si="183"/>
        <v>94.764206688458643</v>
      </c>
      <c r="AI448" s="96">
        <f t="shared" si="184"/>
        <v>65.661993965300482</v>
      </c>
      <c r="AJ448" s="96">
        <f t="shared" si="185"/>
        <v>34.954802615036456</v>
      </c>
      <c r="AK448" s="96">
        <f t="shared" si="186"/>
        <v>118.80550666331406</v>
      </c>
      <c r="AL448" s="86">
        <f t="shared" si="187"/>
        <v>57.058021121448327</v>
      </c>
      <c r="AM448" s="95">
        <f t="shared" si="195"/>
        <v>95.078400921265597</v>
      </c>
      <c r="AN448" s="96">
        <f t="shared" si="188"/>
        <v>65.879698735270509</v>
      </c>
      <c r="AO448" s="96">
        <f t="shared" si="189"/>
        <v>35.070696556159774</v>
      </c>
      <c r="AP448" s="96">
        <f t="shared" si="190"/>
        <v>119.19941071552694</v>
      </c>
      <c r="AQ448" s="86">
        <f t="shared" si="191"/>
        <v>57.247199101175141</v>
      </c>
    </row>
    <row r="449" spans="1:43">
      <c r="A449" s="129" t="str">
        <f t="shared" si="192"/>
        <v>2013_1</v>
      </c>
      <c r="B449" s="57">
        <v>2013</v>
      </c>
      <c r="C449" s="57">
        <v>1</v>
      </c>
      <c r="D449" s="81" t="str">
        <f t="shared" si="193"/>
        <v>LSA_Personal</v>
      </c>
      <c r="E449" s="68" t="s">
        <v>19</v>
      </c>
      <c r="F449" s="69" t="s">
        <v>13</v>
      </c>
      <c r="G449" s="84">
        <f t="shared" si="194"/>
        <v>101252</v>
      </c>
      <c r="H449" s="70">
        <v>25313</v>
      </c>
      <c r="I449" s="65">
        <v>357</v>
      </c>
      <c r="J449" s="66">
        <v>2939</v>
      </c>
      <c r="K449" s="66">
        <v>2164</v>
      </c>
      <c r="L449" s="66">
        <v>4989</v>
      </c>
      <c r="M449" s="67">
        <v>835</v>
      </c>
      <c r="N449" s="65">
        <v>8797205</v>
      </c>
      <c r="O449" s="66">
        <v>7519205</v>
      </c>
      <c r="P449" s="66">
        <v>1650876</v>
      </c>
      <c r="Q449" s="66">
        <v>12797396</v>
      </c>
      <c r="R449" s="67">
        <v>6989668</v>
      </c>
      <c r="S449" s="95">
        <f t="shared" si="168"/>
        <v>24642.030812324931</v>
      </c>
      <c r="T449" s="96">
        <f t="shared" si="169"/>
        <v>2558.4229329703981</v>
      </c>
      <c r="U449" s="96">
        <f t="shared" si="170"/>
        <v>762.88170055452861</v>
      </c>
      <c r="V449" s="96">
        <f t="shared" si="171"/>
        <v>2565.122469432752</v>
      </c>
      <c r="W449" s="86">
        <f t="shared" si="172"/>
        <v>8370.8598802395209</v>
      </c>
      <c r="X449" s="99">
        <f t="shared" si="173"/>
        <v>3.5258562793821359E-3</v>
      </c>
      <c r="Y449" s="100">
        <f t="shared" si="174"/>
        <v>2.902658712914313E-2</v>
      </c>
      <c r="Z449" s="100">
        <f t="shared" si="175"/>
        <v>2.1372417334966223E-2</v>
      </c>
      <c r="AA449" s="100">
        <f t="shared" si="176"/>
        <v>4.9273100778256231E-2</v>
      </c>
      <c r="AB449" s="101">
        <f t="shared" si="177"/>
        <v>8.2467506814680198E-3</v>
      </c>
      <c r="AC449" s="99">
        <f t="shared" si="178"/>
        <v>3.9598859664709838E-3</v>
      </c>
      <c r="AD449" s="100">
        <f t="shared" si="179"/>
        <v>3.0255881159791588E-2</v>
      </c>
      <c r="AE449" s="100">
        <f t="shared" si="180"/>
        <v>2.2431401984578509E-2</v>
      </c>
      <c r="AF449" s="100">
        <f t="shared" si="181"/>
        <v>5.0857946359788596E-2</v>
      </c>
      <c r="AG449" s="101">
        <f t="shared" si="182"/>
        <v>8.9089631662884628E-3</v>
      </c>
      <c r="AH449" s="95">
        <f t="shared" si="183"/>
        <v>86.884259076363918</v>
      </c>
      <c r="AI449" s="96">
        <f t="shared" si="184"/>
        <v>74.262286177063174</v>
      </c>
      <c r="AJ449" s="96">
        <f t="shared" si="185"/>
        <v>16.304626081460118</v>
      </c>
      <c r="AK449" s="96">
        <f t="shared" si="186"/>
        <v>126.39153794492948</v>
      </c>
      <c r="AL449" s="86">
        <f t="shared" si="187"/>
        <v>69.032394421838575</v>
      </c>
      <c r="AM449" s="95">
        <f t="shared" si="195"/>
        <v>87.172327051366807</v>
      </c>
      <c r="AN449" s="96">
        <f t="shared" si="188"/>
        <v>74.50850553400457</v>
      </c>
      <c r="AO449" s="96">
        <f t="shared" si="189"/>
        <v>16.35868467237631</v>
      </c>
      <c r="AP449" s="96">
        <f t="shared" si="190"/>
        <v>126.81059376448013</v>
      </c>
      <c r="AQ449" s="86">
        <f t="shared" si="191"/>
        <v>69.261273879200601</v>
      </c>
    </row>
    <row r="450" spans="1:43">
      <c r="A450" s="129" t="str">
        <f t="shared" si="192"/>
        <v>2013_1</v>
      </c>
      <c r="B450" s="57">
        <v>2013</v>
      </c>
      <c r="C450" s="57">
        <v>1</v>
      </c>
      <c r="D450" s="81" t="str">
        <f t="shared" si="193"/>
        <v>LMA_Personal</v>
      </c>
      <c r="E450" s="68" t="s">
        <v>20</v>
      </c>
      <c r="F450" s="69" t="s">
        <v>13</v>
      </c>
      <c r="G450" s="84">
        <f t="shared" si="194"/>
        <v>122092</v>
      </c>
      <c r="H450" s="70">
        <v>30523</v>
      </c>
      <c r="I450" s="65">
        <v>879</v>
      </c>
      <c r="J450" s="66">
        <v>2839</v>
      </c>
      <c r="K450" s="66">
        <v>3269</v>
      </c>
      <c r="L450" s="66">
        <v>4670</v>
      </c>
      <c r="M450" s="67">
        <v>888</v>
      </c>
      <c r="N450" s="65">
        <v>14000050</v>
      </c>
      <c r="O450" s="66">
        <v>6760931</v>
      </c>
      <c r="P450" s="66">
        <v>2823958</v>
      </c>
      <c r="Q450" s="66">
        <v>13910516</v>
      </c>
      <c r="R450" s="67">
        <v>4721210</v>
      </c>
      <c r="S450" s="95">
        <f t="shared" si="168"/>
        <v>15927.246871444824</v>
      </c>
      <c r="T450" s="96">
        <f t="shared" si="169"/>
        <v>2381.448045086298</v>
      </c>
      <c r="U450" s="96">
        <f t="shared" si="170"/>
        <v>863.85989599265827</v>
      </c>
      <c r="V450" s="96">
        <f t="shared" si="171"/>
        <v>2978.6972162740899</v>
      </c>
      <c r="W450" s="86">
        <f t="shared" si="172"/>
        <v>5316.6779279279281</v>
      </c>
      <c r="X450" s="99">
        <f t="shared" si="173"/>
        <v>7.1994889100022936E-3</v>
      </c>
      <c r="Y450" s="100">
        <f t="shared" si="174"/>
        <v>2.3252956786685451E-2</v>
      </c>
      <c r="Z450" s="100">
        <f t="shared" si="175"/>
        <v>2.6774891065753693E-2</v>
      </c>
      <c r="AA450" s="100">
        <f t="shared" si="176"/>
        <v>3.8249844379648137E-2</v>
      </c>
      <c r="AB450" s="101">
        <f t="shared" si="177"/>
        <v>7.2732038135176749E-3</v>
      </c>
      <c r="AC450" s="99">
        <f t="shared" si="178"/>
        <v>7.7632487647390017E-3</v>
      </c>
      <c r="AD450" s="100">
        <f t="shared" si="179"/>
        <v>2.4257902175754211E-2</v>
      </c>
      <c r="AE450" s="100">
        <f t="shared" si="180"/>
        <v>2.7851313711460841E-2</v>
      </c>
      <c r="AF450" s="100">
        <f t="shared" si="181"/>
        <v>3.9528808278640234E-2</v>
      </c>
      <c r="AG450" s="101">
        <f t="shared" si="182"/>
        <v>7.8398214240015009E-3</v>
      </c>
      <c r="AH450" s="95">
        <f t="shared" si="183"/>
        <v>114.66803721783573</v>
      </c>
      <c r="AI450" s="96">
        <f t="shared" si="184"/>
        <v>55.375708482128232</v>
      </c>
      <c r="AJ450" s="96">
        <f t="shared" si="185"/>
        <v>23.129754611276741</v>
      </c>
      <c r="AK450" s="96">
        <f t="shared" si="186"/>
        <v>113.93470497657505</v>
      </c>
      <c r="AL450" s="86">
        <f t="shared" si="187"/>
        <v>38.669282180650654</v>
      </c>
      <c r="AM450" s="95">
        <f t="shared" si="195"/>
        <v>115.04822333704824</v>
      </c>
      <c r="AN450" s="96">
        <f t="shared" si="188"/>
        <v>55.55930869206702</v>
      </c>
      <c r="AO450" s="96">
        <f t="shared" si="189"/>
        <v>23.206442168309689</v>
      </c>
      <c r="AP450" s="96">
        <f t="shared" si="190"/>
        <v>114.31245970561413</v>
      </c>
      <c r="AQ450" s="86">
        <f t="shared" si="191"/>
        <v>38.797491616180338</v>
      </c>
    </row>
    <row r="451" spans="1:43">
      <c r="A451" s="129" t="str">
        <f t="shared" si="192"/>
        <v>2013_1</v>
      </c>
      <c r="B451" s="57">
        <v>2013</v>
      </c>
      <c r="C451" s="57">
        <v>1</v>
      </c>
      <c r="D451" s="81" t="str">
        <f t="shared" si="193"/>
        <v>SYL_Personal</v>
      </c>
      <c r="E451" s="68" t="s">
        <v>21</v>
      </c>
      <c r="F451" s="69" t="s">
        <v>13</v>
      </c>
      <c r="G451" s="84">
        <f t="shared" si="194"/>
        <v>11844</v>
      </c>
      <c r="H451" s="70">
        <v>2961</v>
      </c>
      <c r="I451" s="65">
        <v>110</v>
      </c>
      <c r="J451" s="66">
        <v>291</v>
      </c>
      <c r="K451" s="66">
        <v>335</v>
      </c>
      <c r="L451" s="66">
        <v>396</v>
      </c>
      <c r="M451" s="67">
        <v>134</v>
      </c>
      <c r="N451" s="65">
        <v>1217415</v>
      </c>
      <c r="O451" s="66">
        <v>812982</v>
      </c>
      <c r="P451" s="66">
        <v>244359</v>
      </c>
      <c r="Q451" s="66">
        <v>1172126</v>
      </c>
      <c r="R451" s="67">
        <v>532392</v>
      </c>
      <c r="S451" s="95">
        <f t="shared" si="168"/>
        <v>11067.40909090909</v>
      </c>
      <c r="T451" s="96">
        <f t="shared" si="169"/>
        <v>2793.7525773195875</v>
      </c>
      <c r="U451" s="96">
        <f t="shared" si="170"/>
        <v>729.4298507462687</v>
      </c>
      <c r="V451" s="96">
        <f t="shared" si="171"/>
        <v>2959.9141414141413</v>
      </c>
      <c r="W451" s="86">
        <f t="shared" si="172"/>
        <v>3973.0746268656717</v>
      </c>
      <c r="X451" s="99">
        <f t="shared" si="173"/>
        <v>9.2874029044241815E-3</v>
      </c>
      <c r="Y451" s="100">
        <f t="shared" si="174"/>
        <v>2.4569402228976696E-2</v>
      </c>
      <c r="Z451" s="100">
        <f t="shared" si="175"/>
        <v>2.8284363390746369E-2</v>
      </c>
      <c r="AA451" s="100">
        <f t="shared" si="176"/>
        <v>3.3434650455927049E-2</v>
      </c>
      <c r="AB451" s="101">
        <f t="shared" si="177"/>
        <v>1.1313745356298548E-2</v>
      </c>
      <c r="AC451" s="99">
        <f t="shared" si="178"/>
        <v>1.1341058947505403E-2</v>
      </c>
      <c r="AD451" s="100">
        <f t="shared" si="179"/>
        <v>2.7883781500033948E-2</v>
      </c>
      <c r="AE451" s="100">
        <f t="shared" si="180"/>
        <v>3.1833719066137141E-2</v>
      </c>
      <c r="AF451" s="100">
        <f t="shared" si="181"/>
        <v>3.7283409534047247E-2</v>
      </c>
      <c r="AG451" s="101">
        <f t="shared" si="182"/>
        <v>1.3578072484139342E-2</v>
      </c>
      <c r="AH451" s="95">
        <f t="shared" si="183"/>
        <v>102.78748733535967</v>
      </c>
      <c r="AI451" s="96">
        <f t="shared" si="184"/>
        <v>68.640830800405269</v>
      </c>
      <c r="AJ451" s="96">
        <f t="shared" si="185"/>
        <v>20.631458966565351</v>
      </c>
      <c r="AK451" s="96">
        <f t="shared" si="186"/>
        <v>98.963694697737253</v>
      </c>
      <c r="AL451" s="86">
        <f t="shared" si="187"/>
        <v>44.950354609929079</v>
      </c>
      <c r="AM451" s="95">
        <f t="shared" si="195"/>
        <v>103.12828305194979</v>
      </c>
      <c r="AN451" s="96">
        <f t="shared" si="188"/>
        <v>68.868412014095654</v>
      </c>
      <c r="AO451" s="96">
        <f t="shared" si="189"/>
        <v>20.699863331970942</v>
      </c>
      <c r="AP451" s="96">
        <f t="shared" si="190"/>
        <v>99.291812488387052</v>
      </c>
      <c r="AQ451" s="86">
        <f t="shared" si="191"/>
        <v>45.09938917344838</v>
      </c>
    </row>
    <row r="452" spans="1:43">
      <c r="A452" s="129" t="str">
        <f t="shared" si="192"/>
        <v>2013_1</v>
      </c>
      <c r="B452" s="57">
        <v>2013</v>
      </c>
      <c r="C452" s="57">
        <v>1</v>
      </c>
      <c r="D452" s="81" t="str">
        <f t="shared" si="193"/>
        <v>MYL_Personal</v>
      </c>
      <c r="E452" s="68" t="s">
        <v>22</v>
      </c>
      <c r="F452" s="69" t="s">
        <v>13</v>
      </c>
      <c r="G452" s="84">
        <f t="shared" si="194"/>
        <v>12184</v>
      </c>
      <c r="H452" s="70">
        <v>3046</v>
      </c>
      <c r="I452" s="65">
        <v>100</v>
      </c>
      <c r="J452" s="66">
        <v>324</v>
      </c>
      <c r="K452" s="66">
        <v>519</v>
      </c>
      <c r="L452" s="66">
        <v>459</v>
      </c>
      <c r="M452" s="67">
        <v>122</v>
      </c>
      <c r="N452" s="65">
        <v>1424179</v>
      </c>
      <c r="O452" s="66">
        <v>981684</v>
      </c>
      <c r="P452" s="66">
        <v>326475</v>
      </c>
      <c r="Q452" s="66">
        <v>1412405</v>
      </c>
      <c r="R452" s="67">
        <v>568281</v>
      </c>
      <c r="S452" s="95">
        <f t="shared" si="168"/>
        <v>14241.79</v>
      </c>
      <c r="T452" s="96">
        <f t="shared" si="169"/>
        <v>3029.8888888888887</v>
      </c>
      <c r="U452" s="96">
        <f t="shared" si="170"/>
        <v>629.04624277456651</v>
      </c>
      <c r="V452" s="96">
        <f t="shared" si="171"/>
        <v>3077.1350762527231</v>
      </c>
      <c r="W452" s="86">
        <f t="shared" si="172"/>
        <v>4658.0409836065573</v>
      </c>
      <c r="X452" s="99">
        <f t="shared" si="173"/>
        <v>8.2074852265265931E-3</v>
      </c>
      <c r="Y452" s="100">
        <f t="shared" si="174"/>
        <v>2.659225213394616E-2</v>
      </c>
      <c r="Z452" s="100">
        <f t="shared" si="175"/>
        <v>4.2596848325673016E-2</v>
      </c>
      <c r="AA452" s="100">
        <f t="shared" si="176"/>
        <v>3.7672357189757061E-2</v>
      </c>
      <c r="AB452" s="101">
        <f t="shared" si="177"/>
        <v>1.0013131976362442E-2</v>
      </c>
      <c r="AC452" s="99">
        <f t="shared" si="178"/>
        <v>1.0111965347474683E-2</v>
      </c>
      <c r="AD452" s="100">
        <f t="shared" si="179"/>
        <v>2.9988394872252716E-2</v>
      </c>
      <c r="AE452" s="100">
        <f t="shared" si="180"/>
        <v>4.6859669712805106E-2</v>
      </c>
      <c r="AF452" s="100">
        <f t="shared" si="181"/>
        <v>4.1691503849431148E-2</v>
      </c>
      <c r="AG452" s="101">
        <f t="shared" si="182"/>
        <v>1.211478328688061E-2</v>
      </c>
      <c r="AH452" s="95">
        <f t="shared" si="183"/>
        <v>116.88928102429415</v>
      </c>
      <c r="AI452" s="96">
        <f t="shared" si="184"/>
        <v>80.571569271175306</v>
      </c>
      <c r="AJ452" s="96">
        <f t="shared" si="185"/>
        <v>26.795387393302693</v>
      </c>
      <c r="AK452" s="96">
        <f t="shared" si="186"/>
        <v>115.92293171372292</v>
      </c>
      <c r="AL452" s="86">
        <f t="shared" si="187"/>
        <v>46.641579120157587</v>
      </c>
      <c r="AM452" s="95">
        <f t="shared" si="195"/>
        <v>117.27683175951555</v>
      </c>
      <c r="AN452" s="96">
        <f t="shared" si="188"/>
        <v>80.838707289609147</v>
      </c>
      <c r="AO452" s="96">
        <f t="shared" si="189"/>
        <v>26.884228491424071</v>
      </c>
      <c r="AP452" s="96">
        <f t="shared" si="190"/>
        <v>116.30727848205778</v>
      </c>
      <c r="AQ452" s="86">
        <f t="shared" si="191"/>
        <v>46.796221001102573</v>
      </c>
    </row>
    <row r="453" spans="1:43">
      <c r="A453" s="129" t="str">
        <f t="shared" si="192"/>
        <v>2013_1</v>
      </c>
      <c r="B453" s="57">
        <v>2013</v>
      </c>
      <c r="C453" s="57">
        <v>1</v>
      </c>
      <c r="D453" s="81" t="str">
        <f t="shared" si="193"/>
        <v>MYH_Personal</v>
      </c>
      <c r="E453" s="68" t="s">
        <v>23</v>
      </c>
      <c r="F453" s="69" t="s">
        <v>13</v>
      </c>
      <c r="G453" s="84">
        <f t="shared" si="194"/>
        <v>34628</v>
      </c>
      <c r="H453" s="70">
        <v>8657</v>
      </c>
      <c r="I453" s="65">
        <v>265</v>
      </c>
      <c r="J453" s="66">
        <v>909</v>
      </c>
      <c r="K453" s="66">
        <v>1272</v>
      </c>
      <c r="L453" s="66">
        <v>1574</v>
      </c>
      <c r="M453" s="67">
        <v>226</v>
      </c>
      <c r="N453" s="65">
        <v>4857671</v>
      </c>
      <c r="O453" s="66">
        <v>3936350</v>
      </c>
      <c r="P453" s="66">
        <v>1408486</v>
      </c>
      <c r="Q453" s="66">
        <v>4707765</v>
      </c>
      <c r="R453" s="67">
        <v>1264291</v>
      </c>
      <c r="S453" s="95">
        <f t="shared" si="168"/>
        <v>18330.833962264151</v>
      </c>
      <c r="T453" s="96">
        <f t="shared" si="169"/>
        <v>4330.4180418041806</v>
      </c>
      <c r="U453" s="96">
        <f t="shared" si="170"/>
        <v>1107.3003144654087</v>
      </c>
      <c r="V453" s="96">
        <f t="shared" si="171"/>
        <v>2990.9561626429481</v>
      </c>
      <c r="W453" s="86">
        <f t="shared" si="172"/>
        <v>5594.2079646017701</v>
      </c>
      <c r="X453" s="99">
        <f t="shared" si="173"/>
        <v>7.6527665473027605E-3</v>
      </c>
      <c r="Y453" s="100">
        <f t="shared" si="174"/>
        <v>2.6250433175464941E-2</v>
      </c>
      <c r="Z453" s="100">
        <f t="shared" si="175"/>
        <v>3.6733279427053254E-2</v>
      </c>
      <c r="AA453" s="100">
        <f t="shared" si="176"/>
        <v>4.5454545454545456E-2</v>
      </c>
      <c r="AB453" s="101">
        <f t="shared" si="177"/>
        <v>6.5265103384544295E-3</v>
      </c>
      <c r="AC453" s="99">
        <f t="shared" si="178"/>
        <v>8.7439135921050324E-3</v>
      </c>
      <c r="AD453" s="100">
        <f t="shared" si="179"/>
        <v>2.8252294976358783E-2</v>
      </c>
      <c r="AE453" s="100">
        <f t="shared" si="180"/>
        <v>3.9088574621585589E-2</v>
      </c>
      <c r="AF453" s="100">
        <f t="shared" si="181"/>
        <v>4.8062675145344978E-2</v>
      </c>
      <c r="AG453" s="101">
        <f t="shared" si="182"/>
        <v>7.5347432573561642E-3</v>
      </c>
      <c r="AH453" s="95">
        <f t="shared" si="183"/>
        <v>140.28159293057641</v>
      </c>
      <c r="AI453" s="96">
        <f t="shared" si="184"/>
        <v>113.67534942820839</v>
      </c>
      <c r="AJ453" s="96">
        <f t="shared" si="185"/>
        <v>40.674771860921794</v>
      </c>
      <c r="AK453" s="96">
        <f t="shared" si="186"/>
        <v>135.95255284740674</v>
      </c>
      <c r="AL453" s="86">
        <f t="shared" si="187"/>
        <v>36.510656116437566</v>
      </c>
      <c r="AM453" s="95">
        <f t="shared" si="195"/>
        <v>140.7467017412549</v>
      </c>
      <c r="AN453" s="96">
        <f t="shared" si="188"/>
        <v>114.05224425433275</v>
      </c>
      <c r="AO453" s="96">
        <f t="shared" si="189"/>
        <v>40.809630571673779</v>
      </c>
      <c r="AP453" s="96">
        <f t="shared" si="190"/>
        <v>136.403308565549</v>
      </c>
      <c r="AQ453" s="86">
        <f t="shared" si="191"/>
        <v>36.631708547399136</v>
      </c>
    </row>
    <row r="454" spans="1:43">
      <c r="A454" s="129" t="str">
        <f t="shared" si="192"/>
        <v>2013_1</v>
      </c>
      <c r="B454" s="57">
        <v>2013</v>
      </c>
      <c r="C454" s="57">
        <v>1</v>
      </c>
      <c r="D454" s="81" t="str">
        <f t="shared" si="193"/>
        <v>LML_Personal</v>
      </c>
      <c r="E454" s="68" t="s">
        <v>24</v>
      </c>
      <c r="F454" s="69" t="s">
        <v>13</v>
      </c>
      <c r="G454" s="84">
        <f t="shared" si="194"/>
        <v>96064</v>
      </c>
      <c r="H454" s="70">
        <v>24016</v>
      </c>
      <c r="I454" s="65">
        <v>180</v>
      </c>
      <c r="J454" s="66">
        <v>2277</v>
      </c>
      <c r="K454" s="66">
        <v>4244</v>
      </c>
      <c r="L454" s="66">
        <v>3876</v>
      </c>
      <c r="M454" s="67">
        <v>771</v>
      </c>
      <c r="N454" s="65">
        <v>2460489</v>
      </c>
      <c r="O454" s="66">
        <v>4171795</v>
      </c>
      <c r="P454" s="66">
        <v>3499848</v>
      </c>
      <c r="Q454" s="66">
        <v>7443144</v>
      </c>
      <c r="R454" s="67">
        <v>3669406</v>
      </c>
      <c r="S454" s="95">
        <f t="shared" si="168"/>
        <v>13669.383333333333</v>
      </c>
      <c r="T454" s="96">
        <f t="shared" si="169"/>
        <v>1832.1453667105841</v>
      </c>
      <c r="U454" s="96">
        <f t="shared" si="170"/>
        <v>824.65786993402446</v>
      </c>
      <c r="V454" s="96">
        <f t="shared" si="171"/>
        <v>1920.3157894736842</v>
      </c>
      <c r="W454" s="86">
        <f t="shared" si="172"/>
        <v>4759.2814526588845</v>
      </c>
      <c r="X454" s="99">
        <f t="shared" si="173"/>
        <v>1.8737508327781479E-3</v>
      </c>
      <c r="Y454" s="100">
        <f t="shared" si="174"/>
        <v>2.3702948034643571E-2</v>
      </c>
      <c r="Z454" s="100">
        <f t="shared" si="175"/>
        <v>4.417888074616922E-2</v>
      </c>
      <c r="AA454" s="100">
        <f t="shared" si="176"/>
        <v>4.0348101265822785E-2</v>
      </c>
      <c r="AB454" s="101">
        <f t="shared" si="177"/>
        <v>8.0258994003997337E-3</v>
      </c>
      <c r="AC454" s="99">
        <f t="shared" si="178"/>
        <v>2.1988562796902964E-3</v>
      </c>
      <c r="AD454" s="100">
        <f t="shared" si="179"/>
        <v>2.4846531214647409E-2</v>
      </c>
      <c r="AE454" s="100">
        <f t="shared" si="180"/>
        <v>4.5723677163328653E-2</v>
      </c>
      <c r="AF454" s="100">
        <f t="shared" si="181"/>
        <v>4.1827359523930401E-2</v>
      </c>
      <c r="AG454" s="101">
        <f t="shared" si="182"/>
        <v>8.6966678247281624E-3</v>
      </c>
      <c r="AH454" s="95">
        <f t="shared" si="183"/>
        <v>25.613018404397067</v>
      </c>
      <c r="AI454" s="96">
        <f t="shared" si="184"/>
        <v>43.427246419053965</v>
      </c>
      <c r="AJ454" s="96">
        <f t="shared" si="185"/>
        <v>36.432461692205194</v>
      </c>
      <c r="AK454" s="96">
        <f t="shared" si="186"/>
        <v>77.481095936042635</v>
      </c>
      <c r="AL454" s="86">
        <f t="shared" si="187"/>
        <v>38.197514157228511</v>
      </c>
      <c r="AM454" s="95">
        <f t="shared" si="195"/>
        <v>25.697939314397363</v>
      </c>
      <c r="AN454" s="96">
        <f t="shared" si="188"/>
        <v>43.571231061023383</v>
      </c>
      <c r="AO454" s="96">
        <f t="shared" si="189"/>
        <v>36.553254866660644</v>
      </c>
      <c r="AP454" s="96">
        <f t="shared" si="190"/>
        <v>77.737987375810604</v>
      </c>
      <c r="AQ454" s="86">
        <f t="shared" si="191"/>
        <v>38.324159428424821</v>
      </c>
    </row>
    <row r="455" spans="1:43">
      <c r="A455" s="129" t="str">
        <f t="shared" si="192"/>
        <v>2013_1</v>
      </c>
      <c r="B455" s="57">
        <v>2013</v>
      </c>
      <c r="C455" s="57">
        <v>1</v>
      </c>
      <c r="D455" s="81" t="str">
        <f t="shared" si="193"/>
        <v>MSA_Personal</v>
      </c>
      <c r="E455" s="68" t="s">
        <v>25</v>
      </c>
      <c r="F455" s="69" t="s">
        <v>13</v>
      </c>
      <c r="G455" s="84">
        <f t="shared" si="194"/>
        <v>96588</v>
      </c>
      <c r="H455" s="70">
        <v>24147</v>
      </c>
      <c r="I455" s="65">
        <v>362</v>
      </c>
      <c r="J455" s="66">
        <v>2637</v>
      </c>
      <c r="K455" s="66">
        <v>3050</v>
      </c>
      <c r="L455" s="66">
        <v>5078</v>
      </c>
      <c r="M455" s="67">
        <v>1108</v>
      </c>
      <c r="N455" s="65">
        <v>6655956</v>
      </c>
      <c r="O455" s="66">
        <v>8223858</v>
      </c>
      <c r="P455" s="66">
        <v>3528023</v>
      </c>
      <c r="Q455" s="66">
        <v>14459528</v>
      </c>
      <c r="R455" s="67">
        <v>4349804</v>
      </c>
      <c r="S455" s="95">
        <f t="shared" si="168"/>
        <v>18386.618784530387</v>
      </c>
      <c r="T455" s="96">
        <f t="shared" si="169"/>
        <v>3118.641638225256</v>
      </c>
      <c r="U455" s="96">
        <f t="shared" si="170"/>
        <v>1156.7288524590165</v>
      </c>
      <c r="V455" s="96">
        <f t="shared" si="171"/>
        <v>2847.4848365498228</v>
      </c>
      <c r="W455" s="86">
        <f t="shared" si="172"/>
        <v>3925.8158844765344</v>
      </c>
      <c r="X455" s="99">
        <f t="shared" si="173"/>
        <v>3.7478775831366216E-3</v>
      </c>
      <c r="Y455" s="100">
        <f t="shared" si="174"/>
        <v>2.7301528140141633E-2</v>
      </c>
      <c r="Z455" s="100">
        <f t="shared" si="175"/>
        <v>3.1577421625874853E-2</v>
      </c>
      <c r="AA455" s="100">
        <f t="shared" si="176"/>
        <v>5.2573818693833603E-2</v>
      </c>
      <c r="AB455" s="101">
        <f t="shared" si="177"/>
        <v>1.1471404315235847E-2</v>
      </c>
      <c r="AC455" s="99">
        <f t="shared" si="178"/>
        <v>4.2059895774709125E-3</v>
      </c>
      <c r="AD455" s="100">
        <f t="shared" si="179"/>
        <v>2.8523262897216916E-2</v>
      </c>
      <c r="AE455" s="100">
        <f t="shared" si="180"/>
        <v>3.2888459144830379E-2</v>
      </c>
      <c r="AF455" s="100">
        <f t="shared" si="181"/>
        <v>5.4247033838434003E-2</v>
      </c>
      <c r="AG455" s="101">
        <f t="shared" si="182"/>
        <v>1.226976151503895E-2</v>
      </c>
      <c r="AH455" s="95">
        <f t="shared" si="183"/>
        <v>68.910796372220148</v>
      </c>
      <c r="AI455" s="96">
        <f t="shared" si="184"/>
        <v>85.143682445024226</v>
      </c>
      <c r="AJ455" s="96">
        <f t="shared" si="185"/>
        <v>36.52651468091274</v>
      </c>
      <c r="AK455" s="96">
        <f t="shared" si="186"/>
        <v>149.70315153021079</v>
      </c>
      <c r="AL455" s="86">
        <f t="shared" si="187"/>
        <v>45.034621278005552</v>
      </c>
      <c r="AM455" s="95">
        <f t="shared" si="195"/>
        <v>69.139272666750486</v>
      </c>
      <c r="AN455" s="96">
        <f t="shared" si="188"/>
        <v>85.425979473818245</v>
      </c>
      <c r="AO455" s="96">
        <f t="shared" si="189"/>
        <v>36.647619691531474</v>
      </c>
      <c r="AP455" s="96">
        <f t="shared" si="190"/>
        <v>150.19949786695005</v>
      </c>
      <c r="AQ455" s="86">
        <f t="shared" si="191"/>
        <v>45.183935230780065</v>
      </c>
    </row>
    <row r="456" spans="1:43">
      <c r="A456" s="129" t="str">
        <f t="shared" si="192"/>
        <v>2013_1</v>
      </c>
      <c r="B456" s="57">
        <v>2013</v>
      </c>
      <c r="C456" s="57">
        <v>1</v>
      </c>
      <c r="D456" s="81" t="str">
        <f t="shared" si="193"/>
        <v>LYA_Personal</v>
      </c>
      <c r="E456" s="68" t="s">
        <v>26</v>
      </c>
      <c r="F456" s="69" t="s">
        <v>13</v>
      </c>
      <c r="G456" s="84">
        <f t="shared" si="194"/>
        <v>24464</v>
      </c>
      <c r="H456" s="70">
        <v>6116</v>
      </c>
      <c r="I456" s="65">
        <v>174</v>
      </c>
      <c r="J456" s="66">
        <v>683</v>
      </c>
      <c r="K456" s="66">
        <v>811</v>
      </c>
      <c r="L456" s="66">
        <v>967</v>
      </c>
      <c r="M456" s="67">
        <v>332</v>
      </c>
      <c r="N456" s="65">
        <v>3350104</v>
      </c>
      <c r="O456" s="66">
        <v>1952168</v>
      </c>
      <c r="P456" s="66">
        <v>601641</v>
      </c>
      <c r="Q456" s="66">
        <v>2836757</v>
      </c>
      <c r="R456" s="67">
        <v>2723332</v>
      </c>
      <c r="S456" s="95">
        <f t="shared" si="168"/>
        <v>19253.471264367818</v>
      </c>
      <c r="T456" s="96">
        <f t="shared" si="169"/>
        <v>2858.225475841874</v>
      </c>
      <c r="U456" s="96">
        <f t="shared" si="170"/>
        <v>741.85080147965471</v>
      </c>
      <c r="V456" s="96">
        <f t="shared" si="171"/>
        <v>2933.5646328852122</v>
      </c>
      <c r="W456" s="86">
        <f t="shared" si="172"/>
        <v>8202.8072289156626</v>
      </c>
      <c r="X456" s="99">
        <f t="shared" si="173"/>
        <v>7.112491824722041E-3</v>
      </c>
      <c r="Y456" s="100">
        <f t="shared" si="174"/>
        <v>2.7918574231523871E-2</v>
      </c>
      <c r="Z456" s="100">
        <f t="shared" si="175"/>
        <v>3.3150752125572266E-2</v>
      </c>
      <c r="AA456" s="100">
        <f t="shared" si="176"/>
        <v>3.9527468933943752E-2</v>
      </c>
      <c r="AB456" s="101">
        <f t="shared" si="177"/>
        <v>1.3570961412688031E-2</v>
      </c>
      <c r="AC456" s="99">
        <f t="shared" si="178"/>
        <v>8.3643441503087872E-3</v>
      </c>
      <c r="AD456" s="100">
        <f t="shared" si="179"/>
        <v>3.0372662205456636E-2</v>
      </c>
      <c r="AE456" s="100">
        <f t="shared" si="180"/>
        <v>3.5817722932881019E-2</v>
      </c>
      <c r="AF456" s="100">
        <f t="shared" si="181"/>
        <v>4.2430048706326898E-2</v>
      </c>
      <c r="AG456" s="101">
        <f t="shared" si="182"/>
        <v>1.5294537337241674E-2</v>
      </c>
      <c r="AH456" s="95">
        <f t="shared" si="183"/>
        <v>136.94015696533683</v>
      </c>
      <c r="AI456" s="96">
        <f t="shared" si="184"/>
        <v>79.797580117723996</v>
      </c>
      <c r="AJ456" s="96">
        <f t="shared" si="185"/>
        <v>24.592912034009156</v>
      </c>
      <c r="AK456" s="96">
        <f t="shared" si="186"/>
        <v>115.95638489208633</v>
      </c>
      <c r="AL456" s="86">
        <f t="shared" si="187"/>
        <v>111.3199803793329</v>
      </c>
      <c r="AM456" s="95">
        <f t="shared" si="195"/>
        <v>137.39418712146568</v>
      </c>
      <c r="AN456" s="96">
        <f t="shared" si="188"/>
        <v>80.062151946488044</v>
      </c>
      <c r="AO456" s="96">
        <f t="shared" si="189"/>
        <v>24.674450743602506</v>
      </c>
      <c r="AP456" s="96">
        <f t="shared" si="190"/>
        <v>116.34084257567157</v>
      </c>
      <c r="AQ456" s="86">
        <f t="shared" si="191"/>
        <v>111.68906589224555</v>
      </c>
    </row>
    <row r="457" spans="1:43">
      <c r="A457" s="129" t="str">
        <f t="shared" si="192"/>
        <v>2013_1</v>
      </c>
      <c r="B457" s="57">
        <v>2013</v>
      </c>
      <c r="C457" s="57">
        <v>1</v>
      </c>
      <c r="D457" s="81" t="str">
        <f t="shared" si="193"/>
        <v>MMA_Personal</v>
      </c>
      <c r="E457" s="68" t="s">
        <v>27</v>
      </c>
      <c r="F457" s="69" t="s">
        <v>13</v>
      </c>
      <c r="G457" s="84">
        <f t="shared" si="194"/>
        <v>166936</v>
      </c>
      <c r="H457" s="70">
        <v>41734</v>
      </c>
      <c r="I457" s="65">
        <v>1139</v>
      </c>
      <c r="J457" s="66">
        <v>4482</v>
      </c>
      <c r="K457" s="66">
        <v>6535</v>
      </c>
      <c r="L457" s="66">
        <v>7487</v>
      </c>
      <c r="M457" s="67">
        <v>1753</v>
      </c>
      <c r="N457" s="65">
        <v>14788624</v>
      </c>
      <c r="O457" s="66">
        <v>13791449</v>
      </c>
      <c r="P457" s="66">
        <v>6473981</v>
      </c>
      <c r="Q457" s="66">
        <v>23705604</v>
      </c>
      <c r="R457" s="67">
        <v>17530647</v>
      </c>
      <c r="S457" s="95">
        <f t="shared" si="168"/>
        <v>12983.866549604916</v>
      </c>
      <c r="T457" s="96">
        <f t="shared" si="169"/>
        <v>3077.0747434181171</v>
      </c>
      <c r="U457" s="96">
        <f t="shared" si="170"/>
        <v>990.66273909716904</v>
      </c>
      <c r="V457" s="96">
        <f t="shared" si="171"/>
        <v>3166.2353412581811</v>
      </c>
      <c r="W457" s="86">
        <f t="shared" si="172"/>
        <v>10000.369081574443</v>
      </c>
      <c r="X457" s="99">
        <f t="shared" si="173"/>
        <v>6.8229740738965832E-3</v>
      </c>
      <c r="Y457" s="100">
        <f t="shared" si="174"/>
        <v>2.6848612641970575E-2</v>
      </c>
      <c r="Z457" s="100">
        <f t="shared" si="175"/>
        <v>3.9146738869986104E-2</v>
      </c>
      <c r="AA457" s="100">
        <f t="shared" si="176"/>
        <v>4.4849523170556384E-2</v>
      </c>
      <c r="AB457" s="101">
        <f t="shared" si="177"/>
        <v>1.0501030334978675E-2</v>
      </c>
      <c r="AC457" s="99">
        <f t="shared" si="178"/>
        <v>7.2924151768031303E-3</v>
      </c>
      <c r="AD457" s="100">
        <f t="shared" si="179"/>
        <v>2.7770402758201515E-2</v>
      </c>
      <c r="AE457" s="100">
        <f t="shared" si="180"/>
        <v>4.0252744272005758E-2</v>
      </c>
      <c r="AF457" s="100">
        <f t="shared" si="181"/>
        <v>4.6029832209366635E-2</v>
      </c>
      <c r="AG457" s="101">
        <f t="shared" si="182"/>
        <v>1.1082335991797983E-2</v>
      </c>
      <c r="AH457" s="95">
        <f t="shared" si="183"/>
        <v>88.588584846887429</v>
      </c>
      <c r="AI457" s="96">
        <f t="shared" si="184"/>
        <v>82.615187856424015</v>
      </c>
      <c r="AJ457" s="96">
        <f t="shared" si="185"/>
        <v>38.781215555662051</v>
      </c>
      <c r="AK457" s="96">
        <f t="shared" si="186"/>
        <v>142.00414530119326</v>
      </c>
      <c r="AL457" s="86">
        <f t="shared" si="187"/>
        <v>105.01417908659606</v>
      </c>
      <c r="AM457" s="95">
        <f t="shared" si="195"/>
        <v>88.882303577029148</v>
      </c>
      <c r="AN457" s="96">
        <f t="shared" si="188"/>
        <v>82.889101567875088</v>
      </c>
      <c r="AO457" s="96">
        <f t="shared" si="189"/>
        <v>38.909796110437235</v>
      </c>
      <c r="AP457" s="96">
        <f t="shared" si="190"/>
        <v>142.47496529797746</v>
      </c>
      <c r="AQ457" s="86">
        <f t="shared" si="191"/>
        <v>105.36235748205752</v>
      </c>
    </row>
    <row r="458" spans="1:43">
      <c r="A458" s="129" t="str">
        <f t="shared" si="192"/>
        <v>2013_1</v>
      </c>
      <c r="B458" s="57">
        <v>2013</v>
      </c>
      <c r="C458" s="57">
        <v>1</v>
      </c>
      <c r="D458" s="81" t="str">
        <f t="shared" si="193"/>
        <v>LYH_Personal</v>
      </c>
      <c r="E458" s="68" t="s">
        <v>28</v>
      </c>
      <c r="F458" s="69" t="s">
        <v>13</v>
      </c>
      <c r="G458" s="84">
        <f t="shared" si="194"/>
        <v>17716</v>
      </c>
      <c r="H458" s="70">
        <v>4429</v>
      </c>
      <c r="I458" s="65">
        <v>146</v>
      </c>
      <c r="J458" s="66">
        <v>525</v>
      </c>
      <c r="K458" s="66">
        <v>541</v>
      </c>
      <c r="L458" s="66">
        <v>914</v>
      </c>
      <c r="M458" s="67">
        <v>225</v>
      </c>
      <c r="N458" s="65">
        <v>2460019</v>
      </c>
      <c r="O458" s="66">
        <v>1592661</v>
      </c>
      <c r="P458" s="66">
        <v>626545</v>
      </c>
      <c r="Q458" s="66">
        <v>2669821</v>
      </c>
      <c r="R458" s="67">
        <v>1596020</v>
      </c>
      <c r="S458" s="95">
        <f t="shared" si="168"/>
        <v>16849.445205479453</v>
      </c>
      <c r="T458" s="96">
        <f t="shared" si="169"/>
        <v>3033.64</v>
      </c>
      <c r="U458" s="96">
        <f t="shared" si="170"/>
        <v>1158.1238447319779</v>
      </c>
      <c r="V458" s="96">
        <f t="shared" si="171"/>
        <v>2921.0295404814005</v>
      </c>
      <c r="W458" s="86">
        <f t="shared" si="172"/>
        <v>7093.4222222222224</v>
      </c>
      <c r="X458" s="99">
        <f t="shared" si="173"/>
        <v>8.2411379543915111E-3</v>
      </c>
      <c r="Y458" s="100">
        <f t="shared" si="174"/>
        <v>2.963422894558591E-2</v>
      </c>
      <c r="Z458" s="100">
        <f t="shared" si="175"/>
        <v>3.0537367351546624E-2</v>
      </c>
      <c r="AA458" s="100">
        <f t="shared" si="176"/>
        <v>5.159178144050576E-2</v>
      </c>
      <c r="AB458" s="101">
        <f t="shared" si="177"/>
        <v>1.2700383833822533E-2</v>
      </c>
      <c r="AC458" s="99">
        <f t="shared" si="178"/>
        <v>9.8237327100545394E-3</v>
      </c>
      <c r="AD458" s="100">
        <f t="shared" si="179"/>
        <v>3.2602732925109443E-2</v>
      </c>
      <c r="AE458" s="100">
        <f t="shared" si="180"/>
        <v>3.3549363547471282E-2</v>
      </c>
      <c r="AF458" s="100">
        <f t="shared" si="181"/>
        <v>5.5464010159603137E-2</v>
      </c>
      <c r="AG458" s="101">
        <f t="shared" si="182"/>
        <v>1.4660609144476288E-2</v>
      </c>
      <c r="AH458" s="95">
        <f t="shared" si="183"/>
        <v>138.85860239331677</v>
      </c>
      <c r="AI458" s="96">
        <f t="shared" si="184"/>
        <v>89.899582298487246</v>
      </c>
      <c r="AJ458" s="96">
        <f t="shared" si="185"/>
        <v>35.366053285165954</v>
      </c>
      <c r="AK458" s="96">
        <f t="shared" si="186"/>
        <v>150.70111763377739</v>
      </c>
      <c r="AL458" s="86">
        <f t="shared" si="187"/>
        <v>90.089184917588625</v>
      </c>
      <c r="AM458" s="95">
        <f t="shared" si="195"/>
        <v>139.31899322622951</v>
      </c>
      <c r="AN458" s="96">
        <f t="shared" si="188"/>
        <v>90.197647689176364</v>
      </c>
      <c r="AO458" s="96">
        <f t="shared" si="189"/>
        <v>35.483310743099132</v>
      </c>
      <c r="AP458" s="96">
        <f t="shared" si="190"/>
        <v>151.20077276404993</v>
      </c>
      <c r="AQ458" s="86">
        <f t="shared" si="191"/>
        <v>90.387878942775174</v>
      </c>
    </row>
    <row r="459" spans="1:43">
      <c r="A459" s="129" t="str">
        <f t="shared" si="192"/>
        <v>2013_1</v>
      </c>
      <c r="B459" s="57">
        <v>2013</v>
      </c>
      <c r="C459" s="57">
        <v>1</v>
      </c>
      <c r="D459" s="81" t="str">
        <f t="shared" si="193"/>
        <v>SSA_Personal</v>
      </c>
      <c r="E459" s="68" t="s">
        <v>29</v>
      </c>
      <c r="F459" s="69" t="s">
        <v>13</v>
      </c>
      <c r="G459" s="84">
        <f t="shared" si="194"/>
        <v>34676</v>
      </c>
      <c r="H459" s="70">
        <v>8669</v>
      </c>
      <c r="I459" s="65">
        <v>265</v>
      </c>
      <c r="J459" s="66">
        <v>978</v>
      </c>
      <c r="K459" s="66">
        <v>1768</v>
      </c>
      <c r="L459" s="66">
        <v>1867</v>
      </c>
      <c r="M459" s="67">
        <v>437</v>
      </c>
      <c r="N459" s="65">
        <v>5562659</v>
      </c>
      <c r="O459" s="66">
        <v>1806778</v>
      </c>
      <c r="P459" s="66">
        <v>1377416</v>
      </c>
      <c r="Q459" s="66">
        <v>6299777</v>
      </c>
      <c r="R459" s="67">
        <v>2648293</v>
      </c>
      <c r="S459" s="95">
        <f t="shared" ref="S459:S522" si="196">N459/I459</f>
        <v>20991.166037735849</v>
      </c>
      <c r="T459" s="96">
        <f t="shared" ref="T459:T522" si="197">O459/J459</f>
        <v>1847.4212678936606</v>
      </c>
      <c r="U459" s="96">
        <f t="shared" ref="U459:U522" si="198">P459/K459</f>
        <v>779.08144796380088</v>
      </c>
      <c r="V459" s="96">
        <f t="shared" ref="V459:V522" si="199">Q459/L459</f>
        <v>3374.2779860739156</v>
      </c>
      <c r="W459" s="86">
        <f t="shared" ref="W459:W522" si="200">R459/M459</f>
        <v>6060.1670480549201</v>
      </c>
      <c r="X459" s="99">
        <f t="shared" ref="X459:X522" si="201">I459/$G459</f>
        <v>7.6421732610451034E-3</v>
      </c>
      <c r="Y459" s="100">
        <f t="shared" ref="Y459:Y522" si="202">J459/$G459</f>
        <v>2.8203945091706078E-2</v>
      </c>
      <c r="Z459" s="100">
        <f t="shared" ref="Z459:Z522" si="203">K459/$G459</f>
        <v>5.0986272926519784E-2</v>
      </c>
      <c r="AA459" s="100">
        <f t="shared" ref="AA459:AA522" si="204">L459/$G459</f>
        <v>5.3841273503287573E-2</v>
      </c>
      <c r="AB459" s="101">
        <f t="shared" ref="AB459:AB522" si="205">M459/$G459</f>
        <v>1.2602376283308341E-2</v>
      </c>
      <c r="AC459" s="99">
        <f t="shared" ref="AC459:AC522" si="206">I459/$G459+2.33*(I459*ABS(($G459-I459))/$G459^3)^0.5</f>
        <v>8.7318157094205123E-3</v>
      </c>
      <c r="AD459" s="100">
        <f t="shared" ref="AD459:AD522" si="207">J459/$G459+2.33*(J459*ABS(($G459-J459))/$G459^3)^0.5</f>
        <v>3.0275440237686385E-2</v>
      </c>
      <c r="AE459" s="100">
        <f t="shared" ref="AE459:AE522" si="208">K459/$G459+2.33*(K459*ABS(($G459-K459))/$G459^3)^0.5</f>
        <v>5.373862701129431E-2</v>
      </c>
      <c r="AF459" s="100">
        <f t="shared" ref="AF459:AF522" si="209">L459/$G459+2.33*(L459*ABS(($G459-L459))/$G459^3)^0.5</f>
        <v>5.6665380100584632E-2</v>
      </c>
      <c r="AG459" s="101">
        <f t="shared" ref="AG459:AG522" si="210">M459/$G459+2.33*(M459*ABS(($G459-M459))/$G459^3)^0.5</f>
        <v>1.3998145719300472E-2</v>
      </c>
      <c r="AH459" s="95">
        <f t="shared" ref="AH459:AH522" si="211">N459/$G459</f>
        <v>160.41812781174301</v>
      </c>
      <c r="AI459" s="96">
        <f t="shared" ref="AI459:AI522" si="212">O459/$G459</f>
        <v>52.104568000922825</v>
      </c>
      <c r="AJ459" s="96">
        <f t="shared" ref="AJ459:AJ522" si="213">P459/$G459</f>
        <v>39.722459337870575</v>
      </c>
      <c r="AK459" s="96">
        <f t="shared" ref="AK459:AK522" si="214">Q459/$G459</f>
        <v>181.67542392432807</v>
      </c>
      <c r="AL459" s="86">
        <f t="shared" ref="AL459:AL522" si="215">R459/$G459</f>
        <v>76.372505479294034</v>
      </c>
      <c r="AM459" s="95">
        <f t="shared" si="195"/>
        <v>160.95000004871366</v>
      </c>
      <c r="AN459" s="96">
        <f t="shared" ref="AN459:AN522" si="216">AI459*($AC$2171/$X$2171)</f>
        <v>52.277322623589676</v>
      </c>
      <c r="AO459" s="96">
        <f t="shared" ref="AO459:AO522" si="217">AJ459*($AC$2171/$X$2171)</f>
        <v>39.854160621224302</v>
      </c>
      <c r="AP459" s="96">
        <f t="shared" ref="AP459:AP522" si="218">AK459*($AC$2171/$X$2171)</f>
        <v>182.277775512913</v>
      </c>
      <c r="AQ459" s="86">
        <f t="shared" ref="AQ459:AQ522" si="219">AL459*($AC$2171/$X$2171)</f>
        <v>76.625721346393505</v>
      </c>
    </row>
    <row r="460" spans="1:43">
      <c r="A460" s="129" t="str">
        <f t="shared" ref="A460:A523" si="220">B460&amp;"_"&amp;C460</f>
        <v>2013_1</v>
      </c>
      <c r="B460" s="57">
        <v>2013</v>
      </c>
      <c r="C460" s="57">
        <v>1</v>
      </c>
      <c r="D460" s="81" t="str">
        <f t="shared" ref="D460:D523" si="221">E460&amp;"_"&amp;F460</f>
        <v>MML_Personal</v>
      </c>
      <c r="E460" s="68" t="s">
        <v>30</v>
      </c>
      <c r="F460" s="69" t="s">
        <v>13</v>
      </c>
      <c r="G460" s="84">
        <f t="shared" ref="G460:G523" si="222">H460*4</f>
        <v>111548</v>
      </c>
      <c r="H460" s="70">
        <v>27887</v>
      </c>
      <c r="I460" s="65">
        <v>669</v>
      </c>
      <c r="J460" s="66">
        <v>3263</v>
      </c>
      <c r="K460" s="66">
        <v>6333</v>
      </c>
      <c r="L460" s="66">
        <v>4794</v>
      </c>
      <c r="M460" s="67">
        <v>1129</v>
      </c>
      <c r="N460" s="65">
        <v>10056921</v>
      </c>
      <c r="O460" s="66">
        <v>9563808</v>
      </c>
      <c r="P460" s="66">
        <v>3238852</v>
      </c>
      <c r="Q460" s="66">
        <v>15558898</v>
      </c>
      <c r="R460" s="67">
        <v>2387475</v>
      </c>
      <c r="S460" s="95">
        <f t="shared" si="196"/>
        <v>15032.766816143498</v>
      </c>
      <c r="T460" s="96">
        <f t="shared" si="197"/>
        <v>2930.9862090101133</v>
      </c>
      <c r="U460" s="96">
        <f t="shared" si="198"/>
        <v>511.42460129480497</v>
      </c>
      <c r="V460" s="96">
        <f t="shared" si="199"/>
        <v>3245.4939507717982</v>
      </c>
      <c r="W460" s="86">
        <f t="shared" si="200"/>
        <v>2114.6811337466784</v>
      </c>
      <c r="X460" s="99">
        <f t="shared" si="201"/>
        <v>5.9974181518270163E-3</v>
      </c>
      <c r="Y460" s="100">
        <f t="shared" si="202"/>
        <v>2.9251981209882739E-2</v>
      </c>
      <c r="Z460" s="100">
        <f t="shared" si="203"/>
        <v>5.6773765553842295E-2</v>
      </c>
      <c r="AA460" s="100">
        <f t="shared" si="204"/>
        <v>4.2977014379459964E-2</v>
      </c>
      <c r="AB460" s="101">
        <f t="shared" si="205"/>
        <v>1.012120342812063E-2</v>
      </c>
      <c r="AC460" s="99">
        <f t="shared" si="206"/>
        <v>6.536061062322622E-3</v>
      </c>
      <c r="AD460" s="100">
        <f t="shared" si="207"/>
        <v>3.0427571326812793E-2</v>
      </c>
      <c r="AE460" s="100">
        <f t="shared" si="208"/>
        <v>5.838814943536054E-2</v>
      </c>
      <c r="AF460" s="100">
        <f t="shared" si="209"/>
        <v>4.4391844614744984E-2</v>
      </c>
      <c r="AG460" s="101">
        <f t="shared" si="210"/>
        <v>1.0819487466364556E-2</v>
      </c>
      <c r="AH460" s="95">
        <f t="shared" si="211"/>
        <v>90.157788575321831</v>
      </c>
      <c r="AI460" s="96">
        <f t="shared" si="212"/>
        <v>85.737153512389284</v>
      </c>
      <c r="AJ460" s="96">
        <f t="shared" si="213"/>
        <v>29.035500412378529</v>
      </c>
      <c r="AK460" s="96">
        <f t="shared" si="214"/>
        <v>139.48164019076989</v>
      </c>
      <c r="AL460" s="86">
        <f t="shared" si="215"/>
        <v>21.403117940258902</v>
      </c>
      <c r="AM460" s="95">
        <f t="shared" ref="AM460:AM523" si="223">AH460*($AC$2171/$X$2171)</f>
        <v>90.456710058473391</v>
      </c>
      <c r="AN460" s="96">
        <f t="shared" si="216"/>
        <v>86.021418216460916</v>
      </c>
      <c r="AO460" s="96">
        <f t="shared" si="217"/>
        <v>29.131768688081241</v>
      </c>
      <c r="AP460" s="96">
        <f t="shared" si="218"/>
        <v>139.94409672854761</v>
      </c>
      <c r="AQ460" s="86">
        <f t="shared" si="219"/>
        <v>21.474080769537096</v>
      </c>
    </row>
    <row r="461" spans="1:43">
      <c r="A461" s="129" t="str">
        <f t="shared" si="220"/>
        <v>2013_1</v>
      </c>
      <c r="B461" s="57">
        <v>2013</v>
      </c>
      <c r="C461" s="57">
        <v>1</v>
      </c>
      <c r="D461" s="81" t="str">
        <f t="shared" si="221"/>
        <v>LMH_Personal</v>
      </c>
      <c r="E461" s="68" t="s">
        <v>31</v>
      </c>
      <c r="F461" s="69" t="s">
        <v>13</v>
      </c>
      <c r="G461" s="84">
        <f t="shared" si="222"/>
        <v>78392</v>
      </c>
      <c r="H461" s="70">
        <v>19598</v>
      </c>
      <c r="I461" s="65">
        <v>306</v>
      </c>
      <c r="J461" s="66">
        <v>2563</v>
      </c>
      <c r="K461" s="66">
        <v>3927</v>
      </c>
      <c r="L461" s="66">
        <v>4562</v>
      </c>
      <c r="M461" s="67">
        <v>888</v>
      </c>
      <c r="N461" s="65">
        <v>9833923</v>
      </c>
      <c r="O461" s="66">
        <v>8539454</v>
      </c>
      <c r="P461" s="66">
        <v>2649084</v>
      </c>
      <c r="Q461" s="66">
        <v>15856982</v>
      </c>
      <c r="R461" s="67">
        <v>7284564</v>
      </c>
      <c r="S461" s="95">
        <f t="shared" si="196"/>
        <v>32137.003267973858</v>
      </c>
      <c r="T461" s="96">
        <f t="shared" si="197"/>
        <v>3331.8197424892705</v>
      </c>
      <c r="U461" s="96">
        <f t="shared" si="198"/>
        <v>674.58212375859432</v>
      </c>
      <c r="V461" s="96">
        <f t="shared" si="199"/>
        <v>3475.8838228846998</v>
      </c>
      <c r="W461" s="86">
        <f t="shared" si="200"/>
        <v>8203.3378378378384</v>
      </c>
      <c r="X461" s="99">
        <f t="shared" si="201"/>
        <v>3.9034595366874169E-3</v>
      </c>
      <c r="Y461" s="100">
        <f t="shared" si="202"/>
        <v>3.2694662720685781E-2</v>
      </c>
      <c r="Z461" s="100">
        <f t="shared" si="203"/>
        <v>5.0094397387488519E-2</v>
      </c>
      <c r="AA461" s="100">
        <f t="shared" si="204"/>
        <v>5.8194713746300641E-2</v>
      </c>
      <c r="AB461" s="101">
        <f t="shared" si="205"/>
        <v>1.1327686498622308E-2</v>
      </c>
      <c r="AC461" s="99">
        <f t="shared" si="206"/>
        <v>4.4223737967064598E-3</v>
      </c>
      <c r="AD461" s="100">
        <f t="shared" si="207"/>
        <v>3.417458964541769E-2</v>
      </c>
      <c r="AE461" s="100">
        <f t="shared" si="208"/>
        <v>5.1909724322603289E-2</v>
      </c>
      <c r="AF461" s="100">
        <f t="shared" si="209"/>
        <v>6.0142953400718305E-2</v>
      </c>
      <c r="AG461" s="101">
        <f t="shared" si="210"/>
        <v>1.2208363886243872E-2</v>
      </c>
      <c r="AH461" s="95">
        <f t="shared" si="211"/>
        <v>125.44549188692724</v>
      </c>
      <c r="AI461" s="96">
        <f t="shared" si="212"/>
        <v>108.93272272680886</v>
      </c>
      <c r="AJ461" s="96">
        <f t="shared" si="213"/>
        <v>33.792784978058982</v>
      </c>
      <c r="AK461" s="96">
        <f t="shared" si="214"/>
        <v>202.27806408817227</v>
      </c>
      <c r="AL461" s="86">
        <f t="shared" si="215"/>
        <v>92.924839269313196</v>
      </c>
      <c r="AM461" s="95">
        <f t="shared" si="223"/>
        <v>125.8614110557763</v>
      </c>
      <c r="AN461" s="96">
        <f t="shared" si="216"/>
        <v>109.29389319866479</v>
      </c>
      <c r="AO461" s="96">
        <f t="shared" si="217"/>
        <v>33.904826206721374</v>
      </c>
      <c r="AP461" s="96">
        <f t="shared" si="218"/>
        <v>202.94872449235629</v>
      </c>
      <c r="AQ461" s="86">
        <f t="shared" si="219"/>
        <v>93.232935011399832</v>
      </c>
    </row>
    <row r="462" spans="1:43">
      <c r="A462" s="129" t="str">
        <f t="shared" si="220"/>
        <v>2013_1</v>
      </c>
      <c r="B462" s="57">
        <v>2013</v>
      </c>
      <c r="C462" s="57">
        <v>1</v>
      </c>
      <c r="D462" s="81" t="str">
        <f t="shared" si="221"/>
        <v>SSL_Personal</v>
      </c>
      <c r="E462" s="68" t="s">
        <v>32</v>
      </c>
      <c r="F462" s="69" t="s">
        <v>13</v>
      </c>
      <c r="G462" s="84">
        <f t="shared" si="222"/>
        <v>61632</v>
      </c>
      <c r="H462" s="70">
        <v>15408</v>
      </c>
      <c r="I462" s="65">
        <v>536</v>
      </c>
      <c r="J462" s="66">
        <v>1604</v>
      </c>
      <c r="K462" s="66">
        <v>3647</v>
      </c>
      <c r="L462" s="66">
        <v>2311</v>
      </c>
      <c r="M462" s="67">
        <v>578</v>
      </c>
      <c r="N462" s="65">
        <v>6281336</v>
      </c>
      <c r="O462" s="66">
        <v>4473837</v>
      </c>
      <c r="P462" s="66">
        <v>2867163</v>
      </c>
      <c r="Q462" s="66">
        <v>6658416</v>
      </c>
      <c r="R462" s="67">
        <v>1464430</v>
      </c>
      <c r="S462" s="95">
        <f t="shared" si="196"/>
        <v>11718.910447761195</v>
      </c>
      <c r="T462" s="96">
        <f t="shared" si="197"/>
        <v>2789.1751870324188</v>
      </c>
      <c r="U462" s="96">
        <f t="shared" si="198"/>
        <v>786.17027693995067</v>
      </c>
      <c r="V462" s="96">
        <f t="shared" si="199"/>
        <v>2881.1839030722631</v>
      </c>
      <c r="W462" s="86">
        <f t="shared" si="200"/>
        <v>2533.6159169550174</v>
      </c>
      <c r="X462" s="99">
        <f t="shared" si="201"/>
        <v>8.6967808930425751E-3</v>
      </c>
      <c r="Y462" s="100">
        <f t="shared" si="202"/>
        <v>2.6025441329179649E-2</v>
      </c>
      <c r="Z462" s="100">
        <f t="shared" si="203"/>
        <v>5.9173805815160956E-2</v>
      </c>
      <c r="AA462" s="100">
        <f t="shared" si="204"/>
        <v>3.7496754932502596E-2</v>
      </c>
      <c r="AB462" s="101">
        <f t="shared" si="205"/>
        <v>9.3782450674974038E-3</v>
      </c>
      <c r="AC462" s="99">
        <f t="shared" si="206"/>
        <v>9.5682165235230973E-3</v>
      </c>
      <c r="AD462" s="100">
        <f t="shared" si="207"/>
        <v>2.7519699530874422E-2</v>
      </c>
      <c r="AE462" s="100">
        <f t="shared" si="208"/>
        <v>6.138828825987408E-2</v>
      </c>
      <c r="AF462" s="100">
        <f t="shared" si="209"/>
        <v>3.9279752430945621E-2</v>
      </c>
      <c r="AG462" s="101">
        <f t="shared" si="210"/>
        <v>1.0282867826458281E-2</v>
      </c>
      <c r="AH462" s="95">
        <f t="shared" si="211"/>
        <v>101.91679646936656</v>
      </c>
      <c r="AI462" s="96">
        <f t="shared" si="212"/>
        <v>72.589515186915889</v>
      </c>
      <c r="AJ462" s="96">
        <f t="shared" si="213"/>
        <v>46.520687305295951</v>
      </c>
      <c r="AK462" s="96">
        <f t="shared" si="214"/>
        <v>108.03504672897196</v>
      </c>
      <c r="AL462" s="86">
        <f t="shared" si="215"/>
        <v>23.760870976116305</v>
      </c>
      <c r="AM462" s="95">
        <f t="shared" si="223"/>
        <v>102.25470537818177</v>
      </c>
      <c r="AN462" s="96">
        <f t="shared" si="216"/>
        <v>72.830188409760055</v>
      </c>
      <c r="AO462" s="96">
        <f t="shared" si="217"/>
        <v>46.67492836495672</v>
      </c>
      <c r="AP462" s="96">
        <f t="shared" si="218"/>
        <v>108.3932409228501</v>
      </c>
      <c r="AQ462" s="86">
        <f t="shared" si="219"/>
        <v>23.839651022803228</v>
      </c>
    </row>
    <row r="463" spans="1:43">
      <c r="A463" s="129" t="str">
        <f t="shared" si="220"/>
        <v>2013_1</v>
      </c>
      <c r="B463" s="57">
        <v>2013</v>
      </c>
      <c r="C463" s="57">
        <v>1</v>
      </c>
      <c r="D463" s="81" t="str">
        <f t="shared" si="221"/>
        <v>SSH_Personal</v>
      </c>
      <c r="E463" s="68" t="s">
        <v>33</v>
      </c>
      <c r="F463" s="69" t="s">
        <v>13</v>
      </c>
      <c r="G463" s="84">
        <f t="shared" si="222"/>
        <v>57064</v>
      </c>
      <c r="H463" s="70">
        <v>14266</v>
      </c>
      <c r="I463" s="65">
        <v>389</v>
      </c>
      <c r="J463" s="66">
        <v>1917</v>
      </c>
      <c r="K463" s="66">
        <v>2375</v>
      </c>
      <c r="L463" s="66">
        <v>2688</v>
      </c>
      <c r="M463" s="67">
        <v>437</v>
      </c>
      <c r="N463" s="65">
        <v>5313107</v>
      </c>
      <c r="O463" s="66">
        <v>7237156</v>
      </c>
      <c r="P463" s="66">
        <v>2183273</v>
      </c>
      <c r="Q463" s="66">
        <v>10566868</v>
      </c>
      <c r="R463" s="67">
        <v>1690810</v>
      </c>
      <c r="S463" s="95">
        <f t="shared" si="196"/>
        <v>13658.372750642673</v>
      </c>
      <c r="T463" s="96">
        <f t="shared" si="197"/>
        <v>3775.2509128847155</v>
      </c>
      <c r="U463" s="96">
        <f t="shared" si="198"/>
        <v>919.27284210526318</v>
      </c>
      <c r="V463" s="96">
        <f t="shared" si="199"/>
        <v>3931.1264880952381</v>
      </c>
      <c r="W463" s="86">
        <f t="shared" si="200"/>
        <v>3869.1304347826085</v>
      </c>
      <c r="X463" s="99">
        <f t="shared" si="201"/>
        <v>6.8169073321183229E-3</v>
      </c>
      <c r="Y463" s="100">
        <f t="shared" si="202"/>
        <v>3.3593859526146082E-2</v>
      </c>
      <c r="Z463" s="100">
        <f t="shared" si="203"/>
        <v>4.1619935511005186E-2</v>
      </c>
      <c r="AA463" s="100">
        <f t="shared" si="204"/>
        <v>4.7105004906771344E-2</v>
      </c>
      <c r="AB463" s="101">
        <f t="shared" si="205"/>
        <v>7.6580681340249548E-3</v>
      </c>
      <c r="AC463" s="99">
        <f t="shared" si="206"/>
        <v>7.6194777899748064E-3</v>
      </c>
      <c r="AD463" s="100">
        <f t="shared" si="207"/>
        <v>3.5351316117301607E-2</v>
      </c>
      <c r="AE463" s="100">
        <f t="shared" si="208"/>
        <v>4.3567959957164948E-2</v>
      </c>
      <c r="AF463" s="100">
        <f t="shared" si="209"/>
        <v>4.9171483283003768E-2</v>
      </c>
      <c r="AG463" s="101">
        <f t="shared" si="210"/>
        <v>8.5083542741510379E-3</v>
      </c>
      <c r="AH463" s="95">
        <f t="shared" si="211"/>
        <v>93.107861348661146</v>
      </c>
      <c r="AI463" s="96">
        <f t="shared" si="212"/>
        <v>126.8252488434039</v>
      </c>
      <c r="AJ463" s="96">
        <f t="shared" si="213"/>
        <v>38.260076405439506</v>
      </c>
      <c r="AK463" s="96">
        <f t="shared" si="214"/>
        <v>185.175732510865</v>
      </c>
      <c r="AL463" s="86">
        <f t="shared" si="215"/>
        <v>29.630064488994812</v>
      </c>
      <c r="AM463" s="95">
        <f t="shared" si="223"/>
        <v>93.41656390722224</v>
      </c>
      <c r="AN463" s="96">
        <f t="shared" si="216"/>
        <v>127.24574264748233</v>
      </c>
      <c r="AO463" s="96">
        <f t="shared" si="217"/>
        <v>38.386929104084075</v>
      </c>
      <c r="AP463" s="96">
        <f t="shared" si="218"/>
        <v>185.78968950205251</v>
      </c>
      <c r="AQ463" s="86">
        <f t="shared" si="219"/>
        <v>29.728304063887748</v>
      </c>
    </row>
    <row r="464" spans="1:43">
      <c r="A464" s="129" t="str">
        <f t="shared" si="220"/>
        <v>2013_1</v>
      </c>
      <c r="B464" s="57">
        <v>2013</v>
      </c>
      <c r="C464" s="57">
        <v>1</v>
      </c>
      <c r="D464" s="81" t="str">
        <f t="shared" si="221"/>
        <v>MMH_Personal</v>
      </c>
      <c r="E464" s="68" t="s">
        <v>34</v>
      </c>
      <c r="F464" s="69" t="s">
        <v>13</v>
      </c>
      <c r="G464" s="84">
        <f t="shared" si="222"/>
        <v>98920</v>
      </c>
      <c r="H464" s="70">
        <v>24730</v>
      </c>
      <c r="I464" s="65">
        <v>987</v>
      </c>
      <c r="J464" s="66">
        <v>3487</v>
      </c>
      <c r="K464" s="66">
        <v>3316</v>
      </c>
      <c r="L464" s="66">
        <v>5750</v>
      </c>
      <c r="M464" s="67">
        <v>1343</v>
      </c>
      <c r="N464" s="65">
        <v>11005382</v>
      </c>
      <c r="O464" s="66">
        <v>10146635</v>
      </c>
      <c r="P464" s="66">
        <v>3840365</v>
      </c>
      <c r="Q464" s="66">
        <v>16071910</v>
      </c>
      <c r="R464" s="67">
        <v>3819621</v>
      </c>
      <c r="S464" s="95">
        <f t="shared" si="196"/>
        <v>11150.33637284701</v>
      </c>
      <c r="T464" s="96">
        <f t="shared" si="197"/>
        <v>2909.8465729853742</v>
      </c>
      <c r="U464" s="96">
        <f t="shared" si="198"/>
        <v>1158.1317852834741</v>
      </c>
      <c r="V464" s="96">
        <f t="shared" si="199"/>
        <v>2795.1147826086958</v>
      </c>
      <c r="W464" s="86">
        <f t="shared" si="200"/>
        <v>2844.096053611318</v>
      </c>
      <c r="X464" s="99">
        <f t="shared" si="201"/>
        <v>9.9777598059037614E-3</v>
      </c>
      <c r="Y464" s="100">
        <f t="shared" si="202"/>
        <v>3.5250707642539424E-2</v>
      </c>
      <c r="Z464" s="100">
        <f t="shared" si="203"/>
        <v>3.3522038010513545E-2</v>
      </c>
      <c r="AA464" s="100">
        <f t="shared" si="204"/>
        <v>5.8127780024262027E-2</v>
      </c>
      <c r="AB464" s="101">
        <f t="shared" si="205"/>
        <v>1.3576627577840679E-2</v>
      </c>
      <c r="AC464" s="99">
        <f t="shared" si="206"/>
        <v>1.0714056524676229E-2</v>
      </c>
      <c r="AD464" s="100">
        <f t="shared" si="207"/>
        <v>3.661687851398375E-2</v>
      </c>
      <c r="AE464" s="100">
        <f t="shared" si="208"/>
        <v>3.4855482840997425E-2</v>
      </c>
      <c r="AF464" s="100">
        <f t="shared" si="209"/>
        <v>5.9861191748163914E-2</v>
      </c>
      <c r="AG464" s="101">
        <f t="shared" si="210"/>
        <v>1.4433944698388572E-2</v>
      </c>
      <c r="AH464" s="95">
        <f t="shared" si="211"/>
        <v>111.25537808329963</v>
      </c>
      <c r="AI464" s="96">
        <f t="shared" si="212"/>
        <v>102.57415082895268</v>
      </c>
      <c r="AJ464" s="96">
        <f t="shared" si="213"/>
        <v>38.822937727456534</v>
      </c>
      <c r="AK464" s="96">
        <f t="shared" si="214"/>
        <v>162.47381722604123</v>
      </c>
      <c r="AL464" s="86">
        <f t="shared" si="215"/>
        <v>38.613232915487259</v>
      </c>
      <c r="AM464" s="95">
        <f t="shared" si="223"/>
        <v>111.62424940491</v>
      </c>
      <c r="AN464" s="96">
        <f t="shared" si="216"/>
        <v>102.91423922046404</v>
      </c>
      <c r="AO464" s="96">
        <f t="shared" si="217"/>
        <v>38.951656613635699</v>
      </c>
      <c r="AP464" s="96">
        <f t="shared" si="218"/>
        <v>163.01250517730935</v>
      </c>
      <c r="AQ464" s="86">
        <f t="shared" si="219"/>
        <v>38.74125651760491</v>
      </c>
    </row>
    <row r="465" spans="1:43">
      <c r="A465" s="129" t="str">
        <f t="shared" si="220"/>
        <v>2013_1</v>
      </c>
      <c r="B465" s="57">
        <v>2013</v>
      </c>
      <c r="C465" s="57">
        <v>1</v>
      </c>
      <c r="D465" s="81" t="str">
        <f t="shared" si="221"/>
        <v>SYA_Personal</v>
      </c>
      <c r="E465" s="68" t="s">
        <v>35</v>
      </c>
      <c r="F465" s="69" t="s">
        <v>13</v>
      </c>
      <c r="G465" s="84">
        <f t="shared" si="222"/>
        <v>27536</v>
      </c>
      <c r="H465" s="70">
        <v>6884</v>
      </c>
      <c r="I465" s="65">
        <v>285</v>
      </c>
      <c r="J465" s="66">
        <v>989</v>
      </c>
      <c r="K465" s="66">
        <v>1179</v>
      </c>
      <c r="L465" s="66">
        <v>1245</v>
      </c>
      <c r="M465" s="67">
        <v>202</v>
      </c>
      <c r="N465" s="65">
        <v>4537441</v>
      </c>
      <c r="O465" s="66">
        <v>3639938</v>
      </c>
      <c r="P465" s="66">
        <v>994920</v>
      </c>
      <c r="Q465" s="66">
        <v>4192786</v>
      </c>
      <c r="R465" s="67">
        <v>1128324</v>
      </c>
      <c r="S465" s="95">
        <f t="shared" si="196"/>
        <v>15920.845614035088</v>
      </c>
      <c r="T465" s="96">
        <f t="shared" si="197"/>
        <v>3680.4226491405461</v>
      </c>
      <c r="U465" s="96">
        <f t="shared" si="198"/>
        <v>843.86768447837153</v>
      </c>
      <c r="V465" s="96">
        <f t="shared" si="199"/>
        <v>3367.6995983935744</v>
      </c>
      <c r="W465" s="86">
        <f t="shared" si="200"/>
        <v>5585.7623762376234</v>
      </c>
      <c r="X465" s="99">
        <f t="shared" si="201"/>
        <v>1.0350087158628705E-2</v>
      </c>
      <c r="Y465" s="100">
        <f t="shared" si="202"/>
        <v>3.5916618245206276E-2</v>
      </c>
      <c r="Z465" s="100">
        <f t="shared" si="203"/>
        <v>4.2816676350958746E-2</v>
      </c>
      <c r="AA465" s="100">
        <f t="shared" si="204"/>
        <v>4.5213538640325394E-2</v>
      </c>
      <c r="AB465" s="101">
        <f t="shared" si="205"/>
        <v>7.3358512492736781E-3</v>
      </c>
      <c r="AC465" s="99">
        <f t="shared" si="206"/>
        <v>1.1771166393289628E-2</v>
      </c>
      <c r="AD465" s="100">
        <f t="shared" si="207"/>
        <v>3.8529444384905957E-2</v>
      </c>
      <c r="AE465" s="100">
        <f t="shared" si="208"/>
        <v>4.5659235643791048E-2</v>
      </c>
      <c r="AF465" s="100">
        <f t="shared" si="209"/>
        <v>4.8130917757069569E-2</v>
      </c>
      <c r="AG465" s="101">
        <f t="shared" si="210"/>
        <v>8.5340584393076933E-3</v>
      </c>
      <c r="AH465" s="95">
        <f t="shared" si="211"/>
        <v>164.7821397443347</v>
      </c>
      <c r="AI465" s="96">
        <f t="shared" si="212"/>
        <v>132.18833527019174</v>
      </c>
      <c r="AJ465" s="96">
        <f t="shared" si="213"/>
        <v>36.131609529343407</v>
      </c>
      <c r="AK465" s="96">
        <f t="shared" si="214"/>
        <v>152.26561592097619</v>
      </c>
      <c r="AL465" s="86">
        <f t="shared" si="215"/>
        <v>40.97632190586868</v>
      </c>
      <c r="AM465" s="95">
        <f t="shared" si="223"/>
        <v>165.32848102430202</v>
      </c>
      <c r="AN465" s="96">
        <f t="shared" si="216"/>
        <v>132.62661058571027</v>
      </c>
      <c r="AO465" s="96">
        <f t="shared" si="217"/>
        <v>36.251405217323722</v>
      </c>
      <c r="AP465" s="96">
        <f t="shared" si="218"/>
        <v>152.7704582031941</v>
      </c>
      <c r="AQ465" s="86">
        <f t="shared" si="219"/>
        <v>41.11218041694967</v>
      </c>
    </row>
    <row r="466" spans="1:43">
      <c r="A466" s="129" t="str">
        <f t="shared" si="220"/>
        <v>2013_1</v>
      </c>
      <c r="B466" s="57">
        <v>2013</v>
      </c>
      <c r="C466" s="57">
        <v>1</v>
      </c>
      <c r="D466" s="81" t="str">
        <f t="shared" si="221"/>
        <v>LSH_Personal</v>
      </c>
      <c r="E466" s="68" t="s">
        <v>36</v>
      </c>
      <c r="F466" s="69" t="s">
        <v>13</v>
      </c>
      <c r="G466" s="84">
        <f t="shared" si="222"/>
        <v>51588</v>
      </c>
      <c r="H466" s="70">
        <v>12897</v>
      </c>
      <c r="I466" s="65">
        <v>561</v>
      </c>
      <c r="J466" s="66">
        <v>2213</v>
      </c>
      <c r="K466" s="66">
        <v>2287</v>
      </c>
      <c r="L466" s="66">
        <v>4101</v>
      </c>
      <c r="M466" s="67">
        <v>836</v>
      </c>
      <c r="N466" s="65">
        <v>10052375</v>
      </c>
      <c r="O466" s="66">
        <v>6536583</v>
      </c>
      <c r="P466" s="66">
        <v>2566274</v>
      </c>
      <c r="Q466" s="66">
        <v>13006255</v>
      </c>
      <c r="R466" s="67">
        <v>5062562</v>
      </c>
      <c r="S466" s="95">
        <f t="shared" si="196"/>
        <v>17918.67201426025</v>
      </c>
      <c r="T466" s="96">
        <f t="shared" si="197"/>
        <v>2953.7202892001806</v>
      </c>
      <c r="U466" s="96">
        <f t="shared" si="198"/>
        <v>1122.113686051596</v>
      </c>
      <c r="V466" s="96">
        <f t="shared" si="199"/>
        <v>3171.4837844428189</v>
      </c>
      <c r="W466" s="86">
        <f t="shared" si="200"/>
        <v>6055.696172248804</v>
      </c>
      <c r="X466" s="99">
        <f t="shared" si="201"/>
        <v>1.0874622005117469E-2</v>
      </c>
      <c r="Y466" s="100">
        <f t="shared" si="202"/>
        <v>4.2897573079010626E-2</v>
      </c>
      <c r="Z466" s="100">
        <f t="shared" si="203"/>
        <v>4.4332015197332715E-2</v>
      </c>
      <c r="AA466" s="100">
        <f t="shared" si="204"/>
        <v>7.9495231449174225E-2</v>
      </c>
      <c r="AB466" s="101">
        <f t="shared" si="205"/>
        <v>1.620531906644956E-2</v>
      </c>
      <c r="AC466" s="99">
        <f t="shared" si="206"/>
        <v>1.1938555135527809E-2</v>
      </c>
      <c r="AD466" s="100">
        <f t="shared" si="207"/>
        <v>4.4976202861588488E-2</v>
      </c>
      <c r="AE466" s="100">
        <f t="shared" si="208"/>
        <v>4.6443528543434157E-2</v>
      </c>
      <c r="AF466" s="100">
        <f t="shared" si="209"/>
        <v>8.2270245176600046E-2</v>
      </c>
      <c r="AG466" s="101">
        <f t="shared" si="210"/>
        <v>1.7500595916561144E-2</v>
      </c>
      <c r="AH466" s="95">
        <f t="shared" si="211"/>
        <v>194.85878498875707</v>
      </c>
      <c r="AI466" s="96">
        <f t="shared" si="212"/>
        <v>126.70743196092114</v>
      </c>
      <c r="AJ466" s="96">
        <f t="shared" si="213"/>
        <v>49.745560983174379</v>
      </c>
      <c r="AK466" s="96">
        <f t="shared" si="214"/>
        <v>252.11783748158487</v>
      </c>
      <c r="AL466" s="86">
        <f t="shared" si="215"/>
        <v>98.134488640769177</v>
      </c>
      <c r="AM466" s="95">
        <f t="shared" si="223"/>
        <v>195.50484649863193</v>
      </c>
      <c r="AN466" s="96">
        <f t="shared" si="216"/>
        <v>127.1275351387674</v>
      </c>
      <c r="AO466" s="96">
        <f t="shared" si="217"/>
        <v>49.910494230809149</v>
      </c>
      <c r="AP466" s="96">
        <f t="shared" si="218"/>
        <v>252.95374349813494</v>
      </c>
      <c r="AQ466" s="86">
        <f t="shared" si="219"/>
        <v>98.459857168062982</v>
      </c>
    </row>
    <row r="467" spans="1:43">
      <c r="A467" s="129" t="str">
        <f t="shared" si="220"/>
        <v>2013_1</v>
      </c>
      <c r="B467" s="57">
        <v>2013</v>
      </c>
      <c r="C467" s="57">
        <v>1</v>
      </c>
      <c r="D467" s="81" t="str">
        <f t="shared" si="221"/>
        <v>SYH_Personal</v>
      </c>
      <c r="E467" s="68" t="s">
        <v>37</v>
      </c>
      <c r="F467" s="69" t="s">
        <v>13</v>
      </c>
      <c r="G467" s="84">
        <f t="shared" si="222"/>
        <v>27084</v>
      </c>
      <c r="H467" s="70">
        <v>6771</v>
      </c>
      <c r="I467" s="65">
        <v>297</v>
      </c>
      <c r="J467" s="66">
        <v>1148</v>
      </c>
      <c r="K467" s="66">
        <v>754</v>
      </c>
      <c r="L467" s="66">
        <v>1987</v>
      </c>
      <c r="M467" s="67">
        <v>51</v>
      </c>
      <c r="N467" s="65">
        <v>3241930</v>
      </c>
      <c r="O467" s="66">
        <v>2685389</v>
      </c>
      <c r="P467" s="66">
        <v>1298374</v>
      </c>
      <c r="Q467" s="66">
        <v>4830319</v>
      </c>
      <c r="R467" s="67">
        <v>264958</v>
      </c>
      <c r="S467" s="95">
        <f t="shared" si="196"/>
        <v>10915.589225589225</v>
      </c>
      <c r="T467" s="96">
        <f t="shared" si="197"/>
        <v>2339.189024390244</v>
      </c>
      <c r="U467" s="96">
        <f t="shared" si="198"/>
        <v>1721.9814323607427</v>
      </c>
      <c r="V467" s="96">
        <f t="shared" si="199"/>
        <v>2430.9607448414695</v>
      </c>
      <c r="W467" s="86">
        <f t="shared" si="200"/>
        <v>5195.2549019607841</v>
      </c>
      <c r="X467" s="99">
        <f t="shared" si="201"/>
        <v>1.0965883916703589E-2</v>
      </c>
      <c r="Y467" s="100">
        <f t="shared" si="202"/>
        <v>4.2386648944025995E-2</v>
      </c>
      <c r="Z467" s="100">
        <f t="shared" si="203"/>
        <v>2.7839314724560627E-2</v>
      </c>
      <c r="AA467" s="100">
        <f t="shared" si="204"/>
        <v>7.3364347954511883E-2</v>
      </c>
      <c r="AB467" s="101">
        <f t="shared" si="205"/>
        <v>1.8830305715551617E-3</v>
      </c>
      <c r="AC467" s="99">
        <f t="shared" si="206"/>
        <v>1.24403234838967E-2</v>
      </c>
      <c r="AD467" s="100">
        <f t="shared" si="207"/>
        <v>4.5239040591945508E-2</v>
      </c>
      <c r="AE467" s="100">
        <f t="shared" si="208"/>
        <v>3.0168466640865279E-2</v>
      </c>
      <c r="AF467" s="100">
        <f t="shared" si="209"/>
        <v>7.7055794230444841E-2</v>
      </c>
      <c r="AG467" s="101">
        <f t="shared" si="210"/>
        <v>2.4968193208648923E-3</v>
      </c>
      <c r="AH467" s="95">
        <f t="shared" si="211"/>
        <v>119.69908433023187</v>
      </c>
      <c r="AI467" s="96">
        <f t="shared" si="212"/>
        <v>99.150383990547923</v>
      </c>
      <c r="AJ467" s="96">
        <f t="shared" si="213"/>
        <v>47.938783045340422</v>
      </c>
      <c r="AK467" s="96">
        <f t="shared" si="214"/>
        <v>178.34584994830897</v>
      </c>
      <c r="AL467" s="86">
        <f t="shared" si="215"/>
        <v>9.7828238074139708</v>
      </c>
      <c r="AM467" s="95">
        <f t="shared" si="223"/>
        <v>120.09595107225476</v>
      </c>
      <c r="AN467" s="96">
        <f t="shared" si="216"/>
        <v>99.479120756454066</v>
      </c>
      <c r="AO467" s="96">
        <f t="shared" si="217"/>
        <v>48.097725853885713</v>
      </c>
      <c r="AP467" s="96">
        <f t="shared" si="218"/>
        <v>178.93716221120832</v>
      </c>
      <c r="AQ467" s="86">
        <f t="shared" si="219"/>
        <v>9.8152591216350995</v>
      </c>
    </row>
    <row r="468" spans="1:43">
      <c r="A468" s="129" t="str">
        <f t="shared" si="220"/>
        <v>2013_1</v>
      </c>
      <c r="B468" s="57">
        <v>2013</v>
      </c>
      <c r="C468" s="57">
        <v>1</v>
      </c>
      <c r="D468" s="81" t="str">
        <f t="shared" si="221"/>
        <v>MSH_Personal</v>
      </c>
      <c r="E468" s="68" t="s">
        <v>38</v>
      </c>
      <c r="F468" s="69" t="s">
        <v>13</v>
      </c>
      <c r="G468" s="84">
        <f t="shared" si="222"/>
        <v>70208</v>
      </c>
      <c r="H468" s="70">
        <v>17552</v>
      </c>
      <c r="I468" s="65">
        <v>843</v>
      </c>
      <c r="J468" s="66">
        <v>2986</v>
      </c>
      <c r="K468" s="66">
        <v>2996</v>
      </c>
      <c r="L468" s="66">
        <v>3723</v>
      </c>
      <c r="M468" s="67">
        <v>506</v>
      </c>
      <c r="N468" s="65">
        <v>12350652</v>
      </c>
      <c r="O468" s="66">
        <v>8068961</v>
      </c>
      <c r="P468" s="66">
        <v>2594927</v>
      </c>
      <c r="Q468" s="66">
        <v>10867980</v>
      </c>
      <c r="R468" s="67">
        <v>2766856</v>
      </c>
      <c r="S468" s="95">
        <f t="shared" si="196"/>
        <v>14650.832740213524</v>
      </c>
      <c r="T468" s="96">
        <f t="shared" si="197"/>
        <v>2702.2642330877429</v>
      </c>
      <c r="U468" s="96">
        <f t="shared" si="198"/>
        <v>866.13050734312412</v>
      </c>
      <c r="V468" s="96">
        <f t="shared" si="199"/>
        <v>2919.1458501208704</v>
      </c>
      <c r="W468" s="86">
        <f t="shared" si="200"/>
        <v>5468.094861660079</v>
      </c>
      <c r="X468" s="99">
        <f t="shared" si="201"/>
        <v>1.2007178669097538E-2</v>
      </c>
      <c r="Y468" s="100">
        <f t="shared" si="202"/>
        <v>4.253076572470374E-2</v>
      </c>
      <c r="Z468" s="100">
        <f t="shared" si="203"/>
        <v>4.267319963536919E-2</v>
      </c>
      <c r="AA468" s="100">
        <f t="shared" si="204"/>
        <v>5.3028144940747493E-2</v>
      </c>
      <c r="AB468" s="101">
        <f t="shared" si="205"/>
        <v>7.2071558796718326E-3</v>
      </c>
      <c r="AC468" s="99">
        <f t="shared" si="206"/>
        <v>1.2964945960249075E-2</v>
      </c>
      <c r="AD468" s="100">
        <f t="shared" si="207"/>
        <v>4.4305268304820865E-2</v>
      </c>
      <c r="AE468" s="100">
        <f t="shared" si="208"/>
        <v>4.4450538888612501E-2</v>
      </c>
      <c r="AF468" s="100">
        <f t="shared" si="209"/>
        <v>5.4998680940212229E-2</v>
      </c>
      <c r="AG468" s="101">
        <f t="shared" si="210"/>
        <v>7.9509862337375746E-3</v>
      </c>
      <c r="AH468" s="95">
        <f t="shared" si="211"/>
        <v>175.91516636280767</v>
      </c>
      <c r="AI468" s="96">
        <f t="shared" si="212"/>
        <v>114.929367023701</v>
      </c>
      <c r="AJ468" s="96">
        <f t="shared" si="213"/>
        <v>36.960560050136735</v>
      </c>
      <c r="AK468" s="96">
        <f t="shared" si="214"/>
        <v>154.79688924339106</v>
      </c>
      <c r="AL468" s="86">
        <f t="shared" si="215"/>
        <v>39.409412032816775</v>
      </c>
      <c r="AM468" s="95">
        <f t="shared" si="223"/>
        <v>176.49841960436308</v>
      </c>
      <c r="AN468" s="96">
        <f t="shared" si="216"/>
        <v>115.31041959155202</v>
      </c>
      <c r="AO468" s="96">
        <f t="shared" si="217"/>
        <v>37.083104154233396</v>
      </c>
      <c r="AP468" s="96">
        <f t="shared" si="218"/>
        <v>155.31012405594666</v>
      </c>
      <c r="AQ468" s="86">
        <f t="shared" si="219"/>
        <v>39.540075396250302</v>
      </c>
    </row>
    <row r="469" spans="1:43">
      <c r="A469" s="129" t="str">
        <f t="shared" si="220"/>
        <v>2013_1</v>
      </c>
      <c r="B469" s="57">
        <v>2013</v>
      </c>
      <c r="C469" s="57">
        <v>1</v>
      </c>
      <c r="D469" s="81" t="str">
        <f t="shared" si="221"/>
        <v>SMH_Personal</v>
      </c>
      <c r="E469" s="68" t="s">
        <v>39</v>
      </c>
      <c r="F469" s="69" t="s">
        <v>13</v>
      </c>
      <c r="G469" s="84">
        <f t="shared" si="222"/>
        <v>45516</v>
      </c>
      <c r="H469" s="70">
        <v>11379</v>
      </c>
      <c r="I469" s="65">
        <v>427</v>
      </c>
      <c r="J469" s="66">
        <v>1963</v>
      </c>
      <c r="K469" s="66">
        <v>3772</v>
      </c>
      <c r="L469" s="66">
        <v>3683</v>
      </c>
      <c r="M469" s="67">
        <v>666</v>
      </c>
      <c r="N469" s="65">
        <v>5146873</v>
      </c>
      <c r="O469" s="66">
        <v>6534640</v>
      </c>
      <c r="P469" s="66">
        <v>2372035</v>
      </c>
      <c r="Q469" s="66">
        <v>12575313</v>
      </c>
      <c r="R469" s="67">
        <v>1748381</v>
      </c>
      <c r="S469" s="95">
        <f t="shared" si="196"/>
        <v>12053.566744730679</v>
      </c>
      <c r="T469" s="96">
        <f t="shared" si="197"/>
        <v>3328.9047376464596</v>
      </c>
      <c r="U469" s="96">
        <f t="shared" si="198"/>
        <v>628.85339342523855</v>
      </c>
      <c r="V469" s="96">
        <f t="shared" si="199"/>
        <v>3414.4211240836275</v>
      </c>
      <c r="W469" s="86">
        <f t="shared" si="200"/>
        <v>2625.1966966966966</v>
      </c>
      <c r="X469" s="99">
        <f t="shared" si="201"/>
        <v>9.3813164601458821E-3</v>
      </c>
      <c r="Y469" s="100">
        <f t="shared" si="202"/>
        <v>4.3127691361279551E-2</v>
      </c>
      <c r="Z469" s="100">
        <f t="shared" si="203"/>
        <v>8.2871957113981903E-2</v>
      </c>
      <c r="AA469" s="100">
        <f t="shared" si="204"/>
        <v>8.0916600755778181E-2</v>
      </c>
      <c r="AB469" s="101">
        <f t="shared" si="205"/>
        <v>1.4632217242288427E-2</v>
      </c>
      <c r="AC469" s="99">
        <f t="shared" si="206"/>
        <v>1.0434148340487628E-2</v>
      </c>
      <c r="AD469" s="100">
        <f t="shared" si="207"/>
        <v>4.5346291191075278E-2</v>
      </c>
      <c r="AE469" s="100">
        <f t="shared" si="208"/>
        <v>8.588283166451402E-2</v>
      </c>
      <c r="AF469" s="100">
        <f t="shared" si="209"/>
        <v>8.3894912490277668E-2</v>
      </c>
      <c r="AG469" s="101">
        <f t="shared" si="210"/>
        <v>1.5943595944683676E-2</v>
      </c>
      <c r="AH469" s="95">
        <f t="shared" si="211"/>
        <v>113.07832410580895</v>
      </c>
      <c r="AI469" s="96">
        <f t="shared" si="212"/>
        <v>143.56797609631778</v>
      </c>
      <c r="AJ469" s="96">
        <f t="shared" si="213"/>
        <v>52.114311450918358</v>
      </c>
      <c r="AK469" s="96">
        <f t="shared" si="214"/>
        <v>276.28335090957029</v>
      </c>
      <c r="AL469" s="86">
        <f t="shared" si="215"/>
        <v>38.412448369804025</v>
      </c>
      <c r="AM469" s="95">
        <f t="shared" si="223"/>
        <v>113.45323947239163</v>
      </c>
      <c r="AN469" s="96">
        <f t="shared" si="216"/>
        <v>144.04398103195265</v>
      </c>
      <c r="AO469" s="96">
        <f t="shared" si="217"/>
        <v>52.287098378354095</v>
      </c>
      <c r="AP469" s="96">
        <f t="shared" si="218"/>
        <v>277.19937857982501</v>
      </c>
      <c r="AQ469" s="86">
        <f t="shared" si="219"/>
        <v>38.539806263333013</v>
      </c>
    </row>
    <row r="470" spans="1:43">
      <c r="A470" s="129" t="str">
        <f t="shared" si="220"/>
        <v>2013_2</v>
      </c>
      <c r="B470" s="57">
        <v>2013</v>
      </c>
      <c r="C470" s="57">
        <v>2</v>
      </c>
      <c r="D470" s="81" t="str">
        <f t="shared" si="221"/>
        <v>SML_Personal</v>
      </c>
      <c r="E470" s="68" t="s">
        <v>12</v>
      </c>
      <c r="F470" s="69" t="s">
        <v>13</v>
      </c>
      <c r="G470" s="84">
        <f t="shared" si="222"/>
        <v>77344</v>
      </c>
      <c r="H470" s="70">
        <v>19336</v>
      </c>
      <c r="I470" s="65">
        <v>116</v>
      </c>
      <c r="J470" s="66">
        <v>2257</v>
      </c>
      <c r="K470" s="66">
        <v>1160</v>
      </c>
      <c r="L470" s="66">
        <v>3440</v>
      </c>
      <c r="M470" s="67">
        <v>481</v>
      </c>
      <c r="N470" s="65">
        <v>1458625</v>
      </c>
      <c r="O470" s="66">
        <v>3582465</v>
      </c>
      <c r="P470" s="66">
        <v>1501331</v>
      </c>
      <c r="Q470" s="66">
        <v>5734037</v>
      </c>
      <c r="R470" s="67">
        <v>1776816</v>
      </c>
      <c r="S470" s="95">
        <f t="shared" si="196"/>
        <v>12574.353448275862</v>
      </c>
      <c r="T470" s="96">
        <f t="shared" si="197"/>
        <v>1587.2684980062029</v>
      </c>
      <c r="U470" s="96">
        <f t="shared" si="198"/>
        <v>1294.2508620689655</v>
      </c>
      <c r="V470" s="96">
        <f t="shared" si="199"/>
        <v>1666.8712209302325</v>
      </c>
      <c r="W470" s="86">
        <f t="shared" si="200"/>
        <v>3694.0041580041579</v>
      </c>
      <c r="X470" s="99">
        <f t="shared" si="201"/>
        <v>1.4997931319817956E-3</v>
      </c>
      <c r="Y470" s="100">
        <f t="shared" si="202"/>
        <v>2.9181319817956144E-2</v>
      </c>
      <c r="Z470" s="100">
        <f t="shared" si="203"/>
        <v>1.4997931319817956E-2</v>
      </c>
      <c r="AA470" s="100">
        <f t="shared" si="204"/>
        <v>4.4476623913942907E-2</v>
      </c>
      <c r="AB470" s="101">
        <f t="shared" si="205"/>
        <v>6.2189697972693421E-3</v>
      </c>
      <c r="AC470" s="99">
        <f t="shared" si="206"/>
        <v>1.8240075815141113E-3</v>
      </c>
      <c r="AD470" s="100">
        <f t="shared" si="207"/>
        <v>3.0591465993807011E-2</v>
      </c>
      <c r="AE470" s="100">
        <f t="shared" si="208"/>
        <v>1.6016233932877471E-2</v>
      </c>
      <c r="AF470" s="100">
        <f t="shared" si="209"/>
        <v>4.6203770393344168E-2</v>
      </c>
      <c r="AG470" s="101">
        <f t="shared" si="210"/>
        <v>6.8776084009747399E-3</v>
      </c>
      <c r="AH470" s="95">
        <f t="shared" si="211"/>
        <v>18.858928940835746</v>
      </c>
      <c r="AI470" s="96">
        <f t="shared" si="212"/>
        <v>46.318589677285892</v>
      </c>
      <c r="AJ470" s="96">
        <f t="shared" si="213"/>
        <v>19.411085539925526</v>
      </c>
      <c r="AK470" s="96">
        <f t="shared" si="214"/>
        <v>74.136804406288789</v>
      </c>
      <c r="AL470" s="86">
        <f t="shared" si="215"/>
        <v>22.972900289615225</v>
      </c>
      <c r="AM470" s="95">
        <f t="shared" si="223"/>
        <v>18.921456417371342</v>
      </c>
      <c r="AN470" s="96">
        <f t="shared" si="216"/>
        <v>46.472160674784966</v>
      </c>
      <c r="AO470" s="96">
        <f t="shared" si="217"/>
        <v>19.475443712090861</v>
      </c>
      <c r="AP470" s="96">
        <f t="shared" si="218"/>
        <v>74.38260772377734</v>
      </c>
      <c r="AQ470" s="86">
        <f t="shared" si="219"/>
        <v>23.049067790342328</v>
      </c>
    </row>
    <row r="471" spans="1:43">
      <c r="A471" s="129" t="str">
        <f t="shared" si="220"/>
        <v>2013_2</v>
      </c>
      <c r="B471" s="57">
        <v>2013</v>
      </c>
      <c r="C471" s="57">
        <v>2</v>
      </c>
      <c r="D471" s="81" t="str">
        <f t="shared" si="221"/>
        <v>LSL_Personal</v>
      </c>
      <c r="E471" s="68" t="s">
        <v>14</v>
      </c>
      <c r="F471" s="69" t="s">
        <v>13</v>
      </c>
      <c r="G471" s="84">
        <f t="shared" si="222"/>
        <v>20472</v>
      </c>
      <c r="H471" s="70">
        <v>5118</v>
      </c>
      <c r="I471" s="65">
        <v>22</v>
      </c>
      <c r="J471" s="66">
        <v>458</v>
      </c>
      <c r="K471" s="66">
        <v>828</v>
      </c>
      <c r="L471" s="66">
        <v>716</v>
      </c>
      <c r="M471" s="67">
        <v>103</v>
      </c>
      <c r="N471" s="65">
        <v>523799</v>
      </c>
      <c r="O471" s="66">
        <v>1312981</v>
      </c>
      <c r="P471" s="66">
        <v>1070323</v>
      </c>
      <c r="Q471" s="66">
        <v>1960859</v>
      </c>
      <c r="R471" s="67">
        <v>664779</v>
      </c>
      <c r="S471" s="95">
        <f t="shared" si="196"/>
        <v>23809.045454545456</v>
      </c>
      <c r="T471" s="96">
        <f t="shared" si="197"/>
        <v>2866.7707423580787</v>
      </c>
      <c r="U471" s="96">
        <f t="shared" si="198"/>
        <v>1292.6606280193237</v>
      </c>
      <c r="V471" s="96">
        <f t="shared" si="199"/>
        <v>2738.6298882681563</v>
      </c>
      <c r="W471" s="86">
        <f t="shared" si="200"/>
        <v>6454.1650485436894</v>
      </c>
      <c r="X471" s="99">
        <f t="shared" si="201"/>
        <v>1.0746385306760454E-3</v>
      </c>
      <c r="Y471" s="100">
        <f t="shared" si="202"/>
        <v>2.2372020320437672E-2</v>
      </c>
      <c r="Z471" s="100">
        <f t="shared" si="203"/>
        <v>4.0445486518171161E-2</v>
      </c>
      <c r="AA471" s="100">
        <f t="shared" si="204"/>
        <v>3.4974599452911294E-2</v>
      </c>
      <c r="AB471" s="101">
        <f t="shared" si="205"/>
        <v>5.0312622118014851E-3</v>
      </c>
      <c r="AC471" s="99">
        <f t="shared" si="206"/>
        <v>1.6081865454119536E-3</v>
      </c>
      <c r="AD471" s="100">
        <f t="shared" si="207"/>
        <v>2.4780345899798408E-2</v>
      </c>
      <c r="AE471" s="100">
        <f t="shared" si="208"/>
        <v>4.3653569864916766E-2</v>
      </c>
      <c r="AF471" s="100">
        <f t="shared" si="209"/>
        <v>3.7966323495522078E-2</v>
      </c>
      <c r="AG471" s="101">
        <f t="shared" si="210"/>
        <v>6.1834386192571424E-3</v>
      </c>
      <c r="AH471" s="95">
        <f t="shared" si="211"/>
        <v>25.586117624071903</v>
      </c>
      <c r="AI471" s="96">
        <f t="shared" si="212"/>
        <v>64.135453302071127</v>
      </c>
      <c r="AJ471" s="96">
        <f t="shared" si="213"/>
        <v>52.282288003126219</v>
      </c>
      <c r="AK471" s="96">
        <f t="shared" si="214"/>
        <v>95.782483391949981</v>
      </c>
      <c r="AL471" s="86">
        <f t="shared" si="215"/>
        <v>32.472596717467759</v>
      </c>
      <c r="AM471" s="95">
        <f t="shared" si="223"/>
        <v>25.670949343539913</v>
      </c>
      <c r="AN471" s="96">
        <f t="shared" si="216"/>
        <v>64.348096770002201</v>
      </c>
      <c r="AO471" s="96">
        <f t="shared" si="217"/>
        <v>52.455631863034618</v>
      </c>
      <c r="AP471" s="96">
        <f t="shared" si="218"/>
        <v>96.1000537588356</v>
      </c>
      <c r="AQ471" s="86">
        <f t="shared" si="219"/>
        <v>32.580260813115565</v>
      </c>
    </row>
    <row r="472" spans="1:43">
      <c r="A472" s="129" t="str">
        <f t="shared" si="220"/>
        <v>2013_2</v>
      </c>
      <c r="B472" s="57">
        <v>2013</v>
      </c>
      <c r="C472" s="57">
        <v>2</v>
      </c>
      <c r="D472" s="81" t="str">
        <f t="shared" si="221"/>
        <v>MYA_Personal</v>
      </c>
      <c r="E472" s="68" t="s">
        <v>15</v>
      </c>
      <c r="F472" s="69" t="s">
        <v>13</v>
      </c>
      <c r="G472" s="84">
        <f t="shared" si="222"/>
        <v>19940</v>
      </c>
      <c r="H472" s="70">
        <v>4985</v>
      </c>
      <c r="I472" s="65">
        <v>90</v>
      </c>
      <c r="J472" s="66">
        <v>621</v>
      </c>
      <c r="K472" s="66">
        <v>1356</v>
      </c>
      <c r="L472" s="66">
        <v>1551</v>
      </c>
      <c r="M472" s="67">
        <v>108</v>
      </c>
      <c r="N472" s="65">
        <v>841463</v>
      </c>
      <c r="O472" s="66">
        <v>2178091</v>
      </c>
      <c r="P472" s="66">
        <v>1303083</v>
      </c>
      <c r="Q472" s="66">
        <v>4711354</v>
      </c>
      <c r="R472" s="67">
        <v>601570</v>
      </c>
      <c r="S472" s="95">
        <f t="shared" si="196"/>
        <v>9349.5888888888894</v>
      </c>
      <c r="T472" s="96">
        <f t="shared" si="197"/>
        <v>3507.3929146537844</v>
      </c>
      <c r="U472" s="96">
        <f t="shared" si="198"/>
        <v>960.97566371681421</v>
      </c>
      <c r="V472" s="96">
        <f t="shared" si="199"/>
        <v>3037.6234687298515</v>
      </c>
      <c r="W472" s="86">
        <f t="shared" si="200"/>
        <v>5570.0925925925922</v>
      </c>
      <c r="X472" s="99">
        <f t="shared" si="201"/>
        <v>4.5135406218655971E-3</v>
      </c>
      <c r="Y472" s="100">
        <f t="shared" si="202"/>
        <v>3.1143430290872617E-2</v>
      </c>
      <c r="Z472" s="100">
        <f t="shared" si="203"/>
        <v>6.8004012036108327E-2</v>
      </c>
      <c r="AA472" s="100">
        <f t="shared" si="204"/>
        <v>7.7783350050150454E-2</v>
      </c>
      <c r="AB472" s="101">
        <f t="shared" si="205"/>
        <v>5.416248746238716E-3</v>
      </c>
      <c r="AC472" s="99">
        <f t="shared" si="206"/>
        <v>5.619577735876278E-3</v>
      </c>
      <c r="AD472" s="100">
        <f t="shared" si="207"/>
        <v>3.4009629101133837E-2</v>
      </c>
      <c r="AE472" s="100">
        <f t="shared" si="208"/>
        <v>7.2158022949957504E-2</v>
      </c>
      <c r="AF472" s="100">
        <f t="shared" si="209"/>
        <v>8.2202646601939211E-2</v>
      </c>
      <c r="AG472" s="101">
        <f t="shared" si="210"/>
        <v>6.6273022338199893E-3</v>
      </c>
      <c r="AH472" s="95">
        <f t="shared" si="211"/>
        <v>42.199749247743227</v>
      </c>
      <c r="AI472" s="96">
        <f t="shared" si="212"/>
        <v>109.23224674022066</v>
      </c>
      <c r="AJ472" s="96">
        <f t="shared" si="213"/>
        <v>65.350200601805412</v>
      </c>
      <c r="AK472" s="96">
        <f t="shared" si="214"/>
        <v>236.27652958876629</v>
      </c>
      <c r="AL472" s="86">
        <f t="shared" si="215"/>
        <v>30.169007021063191</v>
      </c>
      <c r="AM472" s="95">
        <f t="shared" si="223"/>
        <v>42.339664077433405</v>
      </c>
      <c r="AN472" s="96">
        <f t="shared" si="216"/>
        <v>109.59441029502308</v>
      </c>
      <c r="AO472" s="96">
        <f t="shared" si="217"/>
        <v>65.566871609344858</v>
      </c>
      <c r="AP472" s="96">
        <f t="shared" si="218"/>
        <v>237.05991316299372</v>
      </c>
      <c r="AQ472" s="86">
        <f t="shared" si="219"/>
        <v>30.269033479857839</v>
      </c>
    </row>
    <row r="473" spans="1:43">
      <c r="A473" s="129" t="str">
        <f t="shared" si="220"/>
        <v>2013_2</v>
      </c>
      <c r="B473" s="57">
        <v>2013</v>
      </c>
      <c r="C473" s="57">
        <v>2</v>
      </c>
      <c r="D473" s="81" t="str">
        <f t="shared" si="221"/>
        <v>SMA_Personal</v>
      </c>
      <c r="E473" s="68" t="s">
        <v>16</v>
      </c>
      <c r="F473" s="69" t="s">
        <v>13</v>
      </c>
      <c r="G473" s="84">
        <f t="shared" si="222"/>
        <v>80748</v>
      </c>
      <c r="H473" s="70">
        <v>20187</v>
      </c>
      <c r="I473" s="65">
        <v>103</v>
      </c>
      <c r="J473" s="66">
        <v>1865</v>
      </c>
      <c r="K473" s="66">
        <v>5535</v>
      </c>
      <c r="L473" s="66">
        <v>2919</v>
      </c>
      <c r="M473" s="67">
        <v>521</v>
      </c>
      <c r="N473" s="65">
        <v>1666323</v>
      </c>
      <c r="O473" s="66">
        <v>7469236</v>
      </c>
      <c r="P473" s="66">
        <v>4663777</v>
      </c>
      <c r="Q473" s="66">
        <v>9533717</v>
      </c>
      <c r="R473" s="67">
        <v>3035675</v>
      </c>
      <c r="S473" s="95">
        <f t="shared" si="196"/>
        <v>16177.893203883496</v>
      </c>
      <c r="T473" s="96">
        <f t="shared" si="197"/>
        <v>4004.9522788203753</v>
      </c>
      <c r="U473" s="96">
        <f t="shared" si="198"/>
        <v>842.59747064137309</v>
      </c>
      <c r="V473" s="96">
        <f t="shared" si="199"/>
        <v>3266.0900993490923</v>
      </c>
      <c r="W473" s="86">
        <f t="shared" si="200"/>
        <v>5826.6314779270633</v>
      </c>
      <c r="X473" s="99">
        <f t="shared" si="201"/>
        <v>1.2755733888145837E-3</v>
      </c>
      <c r="Y473" s="100">
        <f t="shared" si="202"/>
        <v>2.309654728290484E-2</v>
      </c>
      <c r="Z473" s="100">
        <f t="shared" si="203"/>
        <v>6.8546589389210877E-2</v>
      </c>
      <c r="AA473" s="100">
        <f t="shared" si="204"/>
        <v>3.6149502154852131E-2</v>
      </c>
      <c r="AB473" s="101">
        <f t="shared" si="205"/>
        <v>6.4521721900232826E-3</v>
      </c>
      <c r="AC473" s="99">
        <f t="shared" si="206"/>
        <v>1.5682348893458315E-3</v>
      </c>
      <c r="AD473" s="100">
        <f t="shared" si="207"/>
        <v>2.432820316995624E-2</v>
      </c>
      <c r="AE473" s="100">
        <f t="shared" si="208"/>
        <v>7.061846428342794E-2</v>
      </c>
      <c r="AF473" s="100">
        <f t="shared" si="209"/>
        <v>3.7680046905484314E-2</v>
      </c>
      <c r="AG473" s="101">
        <f t="shared" si="210"/>
        <v>7.108676221593788E-3</v>
      </c>
      <c r="AH473" s="95">
        <f t="shared" si="211"/>
        <v>20.636090057958093</v>
      </c>
      <c r="AI473" s="96">
        <f t="shared" si="212"/>
        <v>92.500569673552292</v>
      </c>
      <c r="AJ473" s="96">
        <f t="shared" si="213"/>
        <v>57.757182840441871</v>
      </c>
      <c r="AK473" s="96">
        <f t="shared" si="214"/>
        <v>118.06753108436122</v>
      </c>
      <c r="AL473" s="86">
        <f t="shared" si="215"/>
        <v>37.594429583395254</v>
      </c>
      <c r="AM473" s="95">
        <f t="shared" si="223"/>
        <v>20.70450977791851</v>
      </c>
      <c r="AN473" s="96">
        <f t="shared" si="216"/>
        <v>92.807258734099534</v>
      </c>
      <c r="AO473" s="96">
        <f t="shared" si="217"/>
        <v>57.948678916711501</v>
      </c>
      <c r="AP473" s="96">
        <f t="shared" si="218"/>
        <v>118.45898835124277</v>
      </c>
      <c r="AQ473" s="86">
        <f t="shared" si="219"/>
        <v>37.719075305377629</v>
      </c>
    </row>
    <row r="474" spans="1:43">
      <c r="A474" s="129" t="str">
        <f t="shared" si="220"/>
        <v>2013_2</v>
      </c>
      <c r="B474" s="57">
        <v>2013</v>
      </c>
      <c r="C474" s="57">
        <v>2</v>
      </c>
      <c r="D474" s="81" t="str">
        <f t="shared" si="221"/>
        <v>MSL_Personal</v>
      </c>
      <c r="E474" s="68" t="s">
        <v>17</v>
      </c>
      <c r="F474" s="69" t="s">
        <v>13</v>
      </c>
      <c r="G474" s="84">
        <f t="shared" si="222"/>
        <v>66144</v>
      </c>
      <c r="H474" s="70">
        <v>16536</v>
      </c>
      <c r="I474" s="65">
        <v>164</v>
      </c>
      <c r="J474" s="66">
        <v>1389</v>
      </c>
      <c r="K474" s="66">
        <v>4946</v>
      </c>
      <c r="L474" s="66">
        <v>2019</v>
      </c>
      <c r="M474" s="67">
        <v>407</v>
      </c>
      <c r="N474" s="65">
        <v>3203037</v>
      </c>
      <c r="O474" s="66">
        <v>4206607</v>
      </c>
      <c r="P474" s="66">
        <v>6877648</v>
      </c>
      <c r="Q474" s="66">
        <v>6692624</v>
      </c>
      <c r="R474" s="67">
        <v>1299899</v>
      </c>
      <c r="S474" s="95">
        <f t="shared" si="196"/>
        <v>19530.713414634145</v>
      </c>
      <c r="T474" s="96">
        <f t="shared" si="197"/>
        <v>3028.5147588192945</v>
      </c>
      <c r="U474" s="96">
        <f t="shared" si="198"/>
        <v>1390.5475131419328</v>
      </c>
      <c r="V474" s="96">
        <f t="shared" si="199"/>
        <v>3314.8211986131751</v>
      </c>
      <c r="W474" s="86">
        <f t="shared" si="200"/>
        <v>3193.8550368550368</v>
      </c>
      <c r="X474" s="99">
        <f t="shared" si="201"/>
        <v>2.479438800193517E-3</v>
      </c>
      <c r="Y474" s="100">
        <f t="shared" si="202"/>
        <v>2.0999637155297533E-2</v>
      </c>
      <c r="Z474" s="100">
        <f t="shared" si="203"/>
        <v>7.47762457668118E-2</v>
      </c>
      <c r="AA474" s="100">
        <f t="shared" si="204"/>
        <v>3.0524310595065312E-2</v>
      </c>
      <c r="AB474" s="101">
        <f t="shared" si="205"/>
        <v>6.153241412675375E-3</v>
      </c>
      <c r="AC474" s="99">
        <f t="shared" si="206"/>
        <v>2.9299943237189588E-3</v>
      </c>
      <c r="AD474" s="100">
        <f t="shared" si="207"/>
        <v>2.2298633758228693E-2</v>
      </c>
      <c r="AE474" s="100">
        <f t="shared" si="208"/>
        <v>7.7159201140492004E-2</v>
      </c>
      <c r="AF474" s="100">
        <f t="shared" si="209"/>
        <v>3.2082793658945945E-2</v>
      </c>
      <c r="AG474" s="101">
        <f t="shared" si="210"/>
        <v>6.8617129112431745E-3</v>
      </c>
      <c r="AH474" s="95">
        <f t="shared" si="211"/>
        <v>48.425208635703918</v>
      </c>
      <c r="AI474" s="96">
        <f t="shared" si="212"/>
        <v>63.597711054668601</v>
      </c>
      <c r="AJ474" s="96">
        <f t="shared" si="213"/>
        <v>103.97992259313014</v>
      </c>
      <c r="AK474" s="96">
        <f t="shared" si="214"/>
        <v>101.18263183357523</v>
      </c>
      <c r="AL474" s="86">
        <f t="shared" si="215"/>
        <v>19.652561078858248</v>
      </c>
      <c r="AM474" s="95">
        <f t="shared" si="223"/>
        <v>48.585764206287983</v>
      </c>
      <c r="AN474" s="96">
        <f t="shared" si="216"/>
        <v>63.808571618286166</v>
      </c>
      <c r="AO474" s="96">
        <f t="shared" si="217"/>
        <v>104.32467187292815</v>
      </c>
      <c r="AP474" s="96">
        <f t="shared" si="218"/>
        <v>101.51810659238214</v>
      </c>
      <c r="AQ474" s="86">
        <f t="shared" si="219"/>
        <v>19.717719872105612</v>
      </c>
    </row>
    <row r="475" spans="1:43">
      <c r="A475" s="129" t="str">
        <f t="shared" si="220"/>
        <v>2013_2</v>
      </c>
      <c r="B475" s="57">
        <v>2013</v>
      </c>
      <c r="C475" s="57">
        <v>2</v>
      </c>
      <c r="D475" s="81" t="str">
        <f t="shared" si="221"/>
        <v>LYL_Personal</v>
      </c>
      <c r="E475" s="68" t="s">
        <v>18</v>
      </c>
      <c r="F475" s="69" t="s">
        <v>13</v>
      </c>
      <c r="G475" s="84">
        <f t="shared" si="222"/>
        <v>16092</v>
      </c>
      <c r="H475" s="70">
        <v>4023</v>
      </c>
      <c r="I475" s="65">
        <v>75</v>
      </c>
      <c r="J475" s="66">
        <v>361</v>
      </c>
      <c r="K475" s="66">
        <v>594</v>
      </c>
      <c r="L475" s="66">
        <v>497</v>
      </c>
      <c r="M475" s="67">
        <v>141</v>
      </c>
      <c r="N475" s="65">
        <v>1434434</v>
      </c>
      <c r="O475" s="66">
        <v>1109739</v>
      </c>
      <c r="P475" s="66">
        <v>722101</v>
      </c>
      <c r="Q475" s="66">
        <v>1681184</v>
      </c>
      <c r="R475" s="67">
        <v>824652</v>
      </c>
      <c r="S475" s="95">
        <f t="shared" si="196"/>
        <v>19125.786666666667</v>
      </c>
      <c r="T475" s="96">
        <f t="shared" si="197"/>
        <v>3074.0692520775624</v>
      </c>
      <c r="U475" s="96">
        <f t="shared" si="198"/>
        <v>1215.6582491582492</v>
      </c>
      <c r="V475" s="96">
        <f t="shared" si="199"/>
        <v>3382.6639839034206</v>
      </c>
      <c r="W475" s="86">
        <f t="shared" si="200"/>
        <v>5848.5957446808507</v>
      </c>
      <c r="X475" s="99">
        <f t="shared" si="201"/>
        <v>4.660700969425802E-3</v>
      </c>
      <c r="Y475" s="100">
        <f t="shared" si="202"/>
        <v>2.2433507332836191E-2</v>
      </c>
      <c r="Z475" s="100">
        <f t="shared" si="203"/>
        <v>3.6912751677852351E-2</v>
      </c>
      <c r="AA475" s="100">
        <f t="shared" si="204"/>
        <v>3.0884911757394978E-2</v>
      </c>
      <c r="AB475" s="101">
        <f t="shared" si="205"/>
        <v>8.7621178225205064E-3</v>
      </c>
      <c r="AC475" s="99">
        <f t="shared" si="206"/>
        <v>5.91171478157132E-3</v>
      </c>
      <c r="AD475" s="100">
        <f t="shared" si="207"/>
        <v>2.5153530804429503E-2</v>
      </c>
      <c r="AE475" s="100">
        <f t="shared" si="208"/>
        <v>4.037590672806906E-2</v>
      </c>
      <c r="AF475" s="100">
        <f t="shared" si="209"/>
        <v>3.4062603526714301E-2</v>
      </c>
      <c r="AG475" s="101">
        <f t="shared" si="210"/>
        <v>1.0473883834666934E-2</v>
      </c>
      <c r="AH475" s="95">
        <f t="shared" si="211"/>
        <v>89.139572458364398</v>
      </c>
      <c r="AI475" s="96">
        <f t="shared" si="212"/>
        <v>68.962155108128258</v>
      </c>
      <c r="AJ475" s="96">
        <f t="shared" si="213"/>
        <v>44.873291076311212</v>
      </c>
      <c r="AK475" s="96">
        <f t="shared" si="214"/>
        <v>104.47327864777529</v>
      </c>
      <c r="AL475" s="86">
        <f t="shared" si="215"/>
        <v>51.246085011185684</v>
      </c>
      <c r="AM475" s="95">
        <f t="shared" si="223"/>
        <v>89.435118008314191</v>
      </c>
      <c r="AN475" s="96">
        <f t="shared" si="216"/>
        <v>69.190801684447365</v>
      </c>
      <c r="AO475" s="96">
        <f t="shared" si="217"/>
        <v>45.02207013283406</v>
      </c>
      <c r="AP475" s="96">
        <f t="shared" si="218"/>
        <v>104.81966366782277</v>
      </c>
      <c r="AQ475" s="86">
        <f t="shared" si="219"/>
        <v>51.41599330174293</v>
      </c>
    </row>
    <row r="476" spans="1:43">
      <c r="A476" s="129" t="str">
        <f t="shared" si="220"/>
        <v>2013_2</v>
      </c>
      <c r="B476" s="57">
        <v>2013</v>
      </c>
      <c r="C476" s="57">
        <v>2</v>
      </c>
      <c r="D476" s="81" t="str">
        <f t="shared" si="221"/>
        <v>LSA_Personal</v>
      </c>
      <c r="E476" s="68" t="s">
        <v>19</v>
      </c>
      <c r="F476" s="69" t="s">
        <v>13</v>
      </c>
      <c r="G476" s="84">
        <f t="shared" si="222"/>
        <v>103096</v>
      </c>
      <c r="H476" s="70">
        <v>25774</v>
      </c>
      <c r="I476" s="65">
        <v>363</v>
      </c>
      <c r="J476" s="66">
        <v>3023</v>
      </c>
      <c r="K476" s="66">
        <v>1995</v>
      </c>
      <c r="L476" s="66">
        <v>4523</v>
      </c>
      <c r="M476" s="67">
        <v>851</v>
      </c>
      <c r="N476" s="65">
        <v>9513342</v>
      </c>
      <c r="O476" s="66">
        <v>8020558</v>
      </c>
      <c r="P476" s="66">
        <v>1658005</v>
      </c>
      <c r="Q476" s="66">
        <v>11406058</v>
      </c>
      <c r="R476" s="67">
        <v>7048359</v>
      </c>
      <c r="S476" s="95">
        <f t="shared" si="196"/>
        <v>26207.553719008265</v>
      </c>
      <c r="T476" s="96">
        <f t="shared" si="197"/>
        <v>2653.1782997022824</v>
      </c>
      <c r="U476" s="96">
        <f t="shared" si="198"/>
        <v>831.0802005012531</v>
      </c>
      <c r="V476" s="96">
        <f t="shared" si="199"/>
        <v>2521.7904045987175</v>
      </c>
      <c r="W476" s="86">
        <f t="shared" si="200"/>
        <v>8282.4430082256167</v>
      </c>
      <c r="X476" s="99">
        <f t="shared" si="201"/>
        <v>3.5209901451074728E-3</v>
      </c>
      <c r="Y476" s="100">
        <f t="shared" si="202"/>
        <v>2.932218514782339E-2</v>
      </c>
      <c r="Z476" s="100">
        <f t="shared" si="203"/>
        <v>1.9350896252036936E-2</v>
      </c>
      <c r="AA476" s="100">
        <f t="shared" si="204"/>
        <v>4.3871731201986501E-2</v>
      </c>
      <c r="AB476" s="101">
        <f t="shared" si="205"/>
        <v>8.254442461395204E-3</v>
      </c>
      <c r="AC476" s="99">
        <f t="shared" si="206"/>
        <v>3.950824867811775E-3</v>
      </c>
      <c r="AD476" s="100">
        <f t="shared" si="207"/>
        <v>3.0546436890815994E-2</v>
      </c>
      <c r="AE476" s="100">
        <f t="shared" si="208"/>
        <v>2.0350533369242457E-2</v>
      </c>
      <c r="AF476" s="100">
        <f t="shared" si="209"/>
        <v>4.5357959337973354E-2</v>
      </c>
      <c r="AG476" s="101">
        <f t="shared" si="210"/>
        <v>8.9110094111404196E-3</v>
      </c>
      <c r="AH476" s="95">
        <f t="shared" si="211"/>
        <v>92.27653837200279</v>
      </c>
      <c r="AI476" s="96">
        <f t="shared" si="212"/>
        <v>77.796985334057581</v>
      </c>
      <c r="AJ476" s="96">
        <f t="shared" si="213"/>
        <v>16.082146737021805</v>
      </c>
      <c r="AK476" s="96">
        <f t="shared" si="214"/>
        <v>110.63531077830372</v>
      </c>
      <c r="AL476" s="86">
        <f t="shared" si="215"/>
        <v>68.366949251183357</v>
      </c>
      <c r="AM476" s="95">
        <f t="shared" si="223"/>
        <v>92.58248464848235</v>
      </c>
      <c r="AN476" s="96">
        <f t="shared" si="216"/>
        <v>78.054924116810085</v>
      </c>
      <c r="AO476" s="96">
        <f t="shared" si="217"/>
        <v>16.135467689441523</v>
      </c>
      <c r="AP476" s="96">
        <f t="shared" si="218"/>
        <v>111.00212624382675</v>
      </c>
      <c r="AQ476" s="86">
        <f t="shared" si="219"/>
        <v>68.593622400465833</v>
      </c>
    </row>
    <row r="477" spans="1:43">
      <c r="A477" s="129" t="str">
        <f t="shared" si="220"/>
        <v>2013_2</v>
      </c>
      <c r="B477" s="57">
        <v>2013</v>
      </c>
      <c r="C477" s="57">
        <v>2</v>
      </c>
      <c r="D477" s="81" t="str">
        <f t="shared" si="221"/>
        <v>LMA_Personal</v>
      </c>
      <c r="E477" s="68" t="s">
        <v>20</v>
      </c>
      <c r="F477" s="69" t="s">
        <v>13</v>
      </c>
      <c r="G477" s="84">
        <f t="shared" si="222"/>
        <v>123496</v>
      </c>
      <c r="H477" s="70">
        <v>30874</v>
      </c>
      <c r="I477" s="65">
        <v>852</v>
      </c>
      <c r="J477" s="66">
        <v>2927</v>
      </c>
      <c r="K477" s="66">
        <v>4492</v>
      </c>
      <c r="L477" s="66">
        <v>4928</v>
      </c>
      <c r="M477" s="67">
        <v>1788</v>
      </c>
      <c r="N477" s="65">
        <v>11950683</v>
      </c>
      <c r="O477" s="66">
        <v>7536789</v>
      </c>
      <c r="P477" s="66">
        <v>3965697</v>
      </c>
      <c r="Q477" s="66">
        <v>15656252</v>
      </c>
      <c r="R477" s="67">
        <v>10061987</v>
      </c>
      <c r="S477" s="95">
        <f t="shared" si="196"/>
        <v>14026.62323943662</v>
      </c>
      <c r="T477" s="96">
        <f t="shared" si="197"/>
        <v>2574.9193713700033</v>
      </c>
      <c r="U477" s="96">
        <f t="shared" si="198"/>
        <v>882.83548530721282</v>
      </c>
      <c r="V477" s="96">
        <f t="shared" si="199"/>
        <v>3176.9991883116882</v>
      </c>
      <c r="W477" s="86">
        <f t="shared" si="200"/>
        <v>5627.5095078299773</v>
      </c>
      <c r="X477" s="99">
        <f t="shared" si="201"/>
        <v>6.8990088747813696E-3</v>
      </c>
      <c r="Y477" s="100">
        <f t="shared" si="202"/>
        <v>2.3701172507611584E-2</v>
      </c>
      <c r="Z477" s="100">
        <f t="shared" si="203"/>
        <v>3.6373647729481116E-2</v>
      </c>
      <c r="AA477" s="100">
        <f t="shared" si="204"/>
        <v>3.9904126449439657E-2</v>
      </c>
      <c r="AB477" s="101">
        <f t="shared" si="205"/>
        <v>1.4478201723132734E-2</v>
      </c>
      <c r="AC477" s="99">
        <f t="shared" si="206"/>
        <v>7.4478157392982702E-3</v>
      </c>
      <c r="AD477" s="100">
        <f t="shared" si="207"/>
        <v>2.4709741878430364E-2</v>
      </c>
      <c r="AE477" s="100">
        <f t="shared" si="208"/>
        <v>3.76149491081239E-2</v>
      </c>
      <c r="AF477" s="100">
        <f t="shared" si="209"/>
        <v>4.1201890325014118E-2</v>
      </c>
      <c r="AG477" s="101">
        <f t="shared" si="210"/>
        <v>1.5270192099533245E-2</v>
      </c>
      <c r="AH477" s="95">
        <f t="shared" si="211"/>
        <v>96.769798212087835</v>
      </c>
      <c r="AI477" s="96">
        <f t="shared" si="212"/>
        <v>61.028608214031223</v>
      </c>
      <c r="AJ477" s="96">
        <f t="shared" si="213"/>
        <v>32.111946945650061</v>
      </c>
      <c r="AK477" s="96">
        <f t="shared" si="214"/>
        <v>126.77537734015677</v>
      </c>
      <c r="AL477" s="86">
        <f t="shared" si="215"/>
        <v>81.476217853209818</v>
      </c>
      <c r="AM477" s="95">
        <f t="shared" si="223"/>
        <v>97.090642057782517</v>
      </c>
      <c r="AN477" s="96">
        <f t="shared" si="216"/>
        <v>61.230950822144031</v>
      </c>
      <c r="AO477" s="96">
        <f t="shared" si="217"/>
        <v>32.218415293638195</v>
      </c>
      <c r="AP477" s="96">
        <f t="shared" si="218"/>
        <v>127.19570579342133</v>
      </c>
      <c r="AQ477" s="86">
        <f t="shared" si="219"/>
        <v>81.746355267482286</v>
      </c>
    </row>
    <row r="478" spans="1:43">
      <c r="A478" s="129" t="str">
        <f t="shared" si="220"/>
        <v>2013_2</v>
      </c>
      <c r="B478" s="57">
        <v>2013</v>
      </c>
      <c r="C478" s="57">
        <v>2</v>
      </c>
      <c r="D478" s="81" t="str">
        <f t="shared" si="221"/>
        <v>SYL_Personal</v>
      </c>
      <c r="E478" s="68" t="s">
        <v>21</v>
      </c>
      <c r="F478" s="69" t="s">
        <v>13</v>
      </c>
      <c r="G478" s="84">
        <f t="shared" si="222"/>
        <v>12040</v>
      </c>
      <c r="H478" s="70">
        <v>3010</v>
      </c>
      <c r="I478" s="65">
        <v>104</v>
      </c>
      <c r="J478" s="66">
        <v>283</v>
      </c>
      <c r="K478" s="66">
        <v>381</v>
      </c>
      <c r="L478" s="66">
        <v>347</v>
      </c>
      <c r="M478" s="67">
        <v>115</v>
      </c>
      <c r="N478" s="65">
        <v>1204635</v>
      </c>
      <c r="O478" s="66">
        <v>810734</v>
      </c>
      <c r="P478" s="66">
        <v>282021</v>
      </c>
      <c r="Q478" s="66">
        <v>992257</v>
      </c>
      <c r="R478" s="67">
        <v>439557</v>
      </c>
      <c r="S478" s="95">
        <f t="shared" si="196"/>
        <v>11583.028846153846</v>
      </c>
      <c r="T478" s="96">
        <f t="shared" si="197"/>
        <v>2864.7844522968198</v>
      </c>
      <c r="U478" s="96">
        <f t="shared" si="198"/>
        <v>740.2125984251968</v>
      </c>
      <c r="V478" s="96">
        <f t="shared" si="199"/>
        <v>2859.5302593659944</v>
      </c>
      <c r="W478" s="86">
        <f t="shared" si="200"/>
        <v>3822.2347826086957</v>
      </c>
      <c r="X478" s="99">
        <f t="shared" si="201"/>
        <v>8.6378737541528243E-3</v>
      </c>
      <c r="Y478" s="100">
        <f t="shared" si="202"/>
        <v>2.3504983388704319E-2</v>
      </c>
      <c r="Z478" s="100">
        <f t="shared" si="203"/>
        <v>3.1644518272425252E-2</v>
      </c>
      <c r="AA478" s="100">
        <f t="shared" si="204"/>
        <v>2.8820598006644518E-2</v>
      </c>
      <c r="AB478" s="101">
        <f t="shared" si="205"/>
        <v>9.5514950166112958E-3</v>
      </c>
      <c r="AC478" s="99">
        <f t="shared" si="206"/>
        <v>1.0602872444945996E-2</v>
      </c>
      <c r="AD478" s="100">
        <f t="shared" si="207"/>
        <v>2.672203232693025E-2</v>
      </c>
      <c r="AE478" s="100">
        <f t="shared" si="208"/>
        <v>3.5361661792210133E-2</v>
      </c>
      <c r="AF478" s="100">
        <f t="shared" si="209"/>
        <v>3.2373178304070035E-2</v>
      </c>
      <c r="AG478" s="101">
        <f t="shared" si="210"/>
        <v>1.1616848087270771E-2</v>
      </c>
      <c r="AH478" s="95">
        <f t="shared" si="211"/>
        <v>100.05274086378738</v>
      </c>
      <c r="AI478" s="96">
        <f t="shared" si="212"/>
        <v>67.336710963455147</v>
      </c>
      <c r="AJ478" s="96">
        <f t="shared" si="213"/>
        <v>23.423671096345515</v>
      </c>
      <c r="AK478" s="96">
        <f t="shared" si="214"/>
        <v>82.413372093023256</v>
      </c>
      <c r="AL478" s="86">
        <f t="shared" si="215"/>
        <v>36.508056478405315</v>
      </c>
      <c r="AM478" s="95">
        <f t="shared" si="223"/>
        <v>100.38446942728686</v>
      </c>
      <c r="AN478" s="96">
        <f t="shared" si="216"/>
        <v>67.55996831958393</v>
      </c>
      <c r="AO478" s="96">
        <f t="shared" si="217"/>
        <v>23.501333144357311</v>
      </c>
      <c r="AP478" s="96">
        <f t="shared" si="218"/>
        <v>82.686616676845176</v>
      </c>
      <c r="AQ478" s="86">
        <f t="shared" si="219"/>
        <v>36.629100290170825</v>
      </c>
    </row>
    <row r="479" spans="1:43">
      <c r="A479" s="129" t="str">
        <f t="shared" si="220"/>
        <v>2013_2</v>
      </c>
      <c r="B479" s="57">
        <v>2013</v>
      </c>
      <c r="C479" s="57">
        <v>2</v>
      </c>
      <c r="D479" s="81" t="str">
        <f t="shared" si="221"/>
        <v>MYL_Personal</v>
      </c>
      <c r="E479" s="68" t="s">
        <v>22</v>
      </c>
      <c r="F479" s="69" t="s">
        <v>13</v>
      </c>
      <c r="G479" s="84">
        <f t="shared" si="222"/>
        <v>12440</v>
      </c>
      <c r="H479" s="70">
        <v>3110</v>
      </c>
      <c r="I479" s="65">
        <v>98</v>
      </c>
      <c r="J479" s="66">
        <v>323</v>
      </c>
      <c r="K479" s="66">
        <v>558</v>
      </c>
      <c r="L479" s="66">
        <v>411</v>
      </c>
      <c r="M479" s="67">
        <v>112</v>
      </c>
      <c r="N479" s="65">
        <v>1335215</v>
      </c>
      <c r="O479" s="66">
        <v>981514</v>
      </c>
      <c r="P479" s="66">
        <v>348931</v>
      </c>
      <c r="Q479" s="66">
        <v>1278916</v>
      </c>
      <c r="R479" s="67">
        <v>541081</v>
      </c>
      <c r="S479" s="95">
        <f t="shared" si="196"/>
        <v>13624.642857142857</v>
      </c>
      <c r="T479" s="96">
        <f t="shared" si="197"/>
        <v>3038.7430340557275</v>
      </c>
      <c r="U479" s="96">
        <f t="shared" si="198"/>
        <v>625.3243727598566</v>
      </c>
      <c r="V479" s="96">
        <f t="shared" si="199"/>
        <v>3111.7177615571777</v>
      </c>
      <c r="W479" s="86">
        <f t="shared" si="200"/>
        <v>4831.0803571428569</v>
      </c>
      <c r="X479" s="99">
        <f t="shared" si="201"/>
        <v>7.8778135048231512E-3</v>
      </c>
      <c r="Y479" s="100">
        <f t="shared" si="202"/>
        <v>2.5964630225080387E-2</v>
      </c>
      <c r="Z479" s="100">
        <f t="shared" si="203"/>
        <v>4.4855305466237942E-2</v>
      </c>
      <c r="AA479" s="100">
        <f t="shared" si="204"/>
        <v>3.3038585209003213E-2</v>
      </c>
      <c r="AB479" s="101">
        <f t="shared" si="205"/>
        <v>9.0032154340836008E-3</v>
      </c>
      <c r="AC479" s="99">
        <f t="shared" si="206"/>
        <v>9.7246615300874036E-3</v>
      </c>
      <c r="AD479" s="100">
        <f t="shared" si="207"/>
        <v>2.9286817922239906E-2</v>
      </c>
      <c r="AE479" s="100">
        <f t="shared" si="208"/>
        <v>4.9179320786160448E-2</v>
      </c>
      <c r="AF479" s="100">
        <f t="shared" si="209"/>
        <v>3.6772470947534587E-2</v>
      </c>
      <c r="AG479" s="101">
        <f t="shared" si="210"/>
        <v>1.0976458905914742E-2</v>
      </c>
      <c r="AH479" s="95">
        <f t="shared" si="211"/>
        <v>107.33239549839229</v>
      </c>
      <c r="AI479" s="96">
        <f t="shared" si="212"/>
        <v>78.899839228295818</v>
      </c>
      <c r="AJ479" s="96">
        <f t="shared" si="213"/>
        <v>28.04911575562701</v>
      </c>
      <c r="AK479" s="96">
        <f t="shared" si="214"/>
        <v>102.80675241157556</v>
      </c>
      <c r="AL479" s="86">
        <f t="shared" si="215"/>
        <v>43.495257234726687</v>
      </c>
      <c r="AM479" s="95">
        <f t="shared" si="223"/>
        <v>107.68826002612286</v>
      </c>
      <c r="AN479" s="96">
        <f t="shared" si="216"/>
        <v>79.161434563931607</v>
      </c>
      <c r="AO479" s="96">
        <f t="shared" si="217"/>
        <v>28.142113636511777</v>
      </c>
      <c r="AP479" s="96">
        <f t="shared" si="218"/>
        <v>103.14761200223853</v>
      </c>
      <c r="AQ479" s="86">
        <f t="shared" si="219"/>
        <v>43.639467369071333</v>
      </c>
    </row>
    <row r="480" spans="1:43">
      <c r="A480" s="129" t="str">
        <f t="shared" si="220"/>
        <v>2013_2</v>
      </c>
      <c r="B480" s="57">
        <v>2013</v>
      </c>
      <c r="C480" s="57">
        <v>2</v>
      </c>
      <c r="D480" s="81" t="str">
        <f t="shared" si="221"/>
        <v>MYH_Personal</v>
      </c>
      <c r="E480" s="68" t="s">
        <v>23</v>
      </c>
      <c r="F480" s="69" t="s">
        <v>13</v>
      </c>
      <c r="G480" s="84">
        <f t="shared" si="222"/>
        <v>35496</v>
      </c>
      <c r="H480" s="70">
        <v>8874</v>
      </c>
      <c r="I480" s="65">
        <v>248</v>
      </c>
      <c r="J480" s="66">
        <v>913</v>
      </c>
      <c r="K480" s="66">
        <v>620</v>
      </c>
      <c r="L480" s="66">
        <v>1065</v>
      </c>
      <c r="M480" s="67">
        <v>160</v>
      </c>
      <c r="N480" s="65">
        <v>4391849</v>
      </c>
      <c r="O480" s="66">
        <v>4276144</v>
      </c>
      <c r="P480" s="66">
        <v>701710</v>
      </c>
      <c r="Q480" s="66">
        <v>3397755</v>
      </c>
      <c r="R480" s="67">
        <v>946380</v>
      </c>
      <c r="S480" s="95">
        <f t="shared" si="196"/>
        <v>17709.068548387098</v>
      </c>
      <c r="T480" s="96">
        <f t="shared" si="197"/>
        <v>4683.6188389923327</v>
      </c>
      <c r="U480" s="96">
        <f t="shared" si="198"/>
        <v>1131.7903225806451</v>
      </c>
      <c r="V480" s="96">
        <f t="shared" si="199"/>
        <v>3190.3802816901407</v>
      </c>
      <c r="W480" s="86">
        <f t="shared" si="200"/>
        <v>5914.875</v>
      </c>
      <c r="X480" s="99">
        <f t="shared" si="201"/>
        <v>6.9867027270678382E-3</v>
      </c>
      <c r="Y480" s="100">
        <f t="shared" si="202"/>
        <v>2.572120802343926E-2</v>
      </c>
      <c r="Z480" s="100">
        <f t="shared" si="203"/>
        <v>1.7466756817669595E-2</v>
      </c>
      <c r="AA480" s="100">
        <f t="shared" si="204"/>
        <v>3.0003380662609873E-2</v>
      </c>
      <c r="AB480" s="101">
        <f t="shared" si="205"/>
        <v>4.50755014649538E-3</v>
      </c>
      <c r="AC480" s="99">
        <f t="shared" si="206"/>
        <v>8.0168038907391624E-3</v>
      </c>
      <c r="AD480" s="100">
        <f t="shared" si="207"/>
        <v>2.7678941280896058E-2</v>
      </c>
      <c r="AE480" s="100">
        <f t="shared" si="208"/>
        <v>1.9086872316480302E-2</v>
      </c>
      <c r="AF480" s="100">
        <f t="shared" si="209"/>
        <v>3.2113157011783605E-2</v>
      </c>
      <c r="AG480" s="101">
        <f t="shared" si="210"/>
        <v>5.335979506081107E-3</v>
      </c>
      <c r="AH480" s="95">
        <f t="shared" si="211"/>
        <v>123.72799752084742</v>
      </c>
      <c r="AI480" s="96">
        <f t="shared" si="212"/>
        <v>120.46833446022087</v>
      </c>
      <c r="AJ480" s="96">
        <f t="shared" si="213"/>
        <v>19.768706333107957</v>
      </c>
      <c r="AK480" s="96">
        <f t="shared" si="214"/>
        <v>95.722194050033806</v>
      </c>
      <c r="AL480" s="86">
        <f t="shared" si="215"/>
        <v>26.661595672751858</v>
      </c>
      <c r="AM480" s="95">
        <f t="shared" si="223"/>
        <v>124.13822227359195</v>
      </c>
      <c r="AN480" s="96">
        <f t="shared" si="216"/>
        <v>120.86775167950596</v>
      </c>
      <c r="AO480" s="96">
        <f t="shared" si="217"/>
        <v>19.834250210242249</v>
      </c>
      <c r="AP480" s="96">
        <f t="shared" si="218"/>
        <v>96.039564525376079</v>
      </c>
      <c r="AQ480" s="86">
        <f t="shared" si="219"/>
        <v>26.749993179474508</v>
      </c>
    </row>
    <row r="481" spans="1:43">
      <c r="A481" s="129" t="str">
        <f t="shared" si="220"/>
        <v>2013_2</v>
      </c>
      <c r="B481" s="57">
        <v>2013</v>
      </c>
      <c r="C481" s="57">
        <v>2</v>
      </c>
      <c r="D481" s="81" t="str">
        <f t="shared" si="221"/>
        <v>LML_Personal</v>
      </c>
      <c r="E481" s="68" t="s">
        <v>24</v>
      </c>
      <c r="F481" s="69" t="s">
        <v>13</v>
      </c>
      <c r="G481" s="84">
        <f t="shared" si="222"/>
        <v>98744</v>
      </c>
      <c r="H481" s="70">
        <v>24686</v>
      </c>
      <c r="I481" s="65">
        <v>185</v>
      </c>
      <c r="J481" s="66">
        <v>2089</v>
      </c>
      <c r="K481" s="66">
        <v>6621</v>
      </c>
      <c r="L481" s="66">
        <v>3059</v>
      </c>
      <c r="M481" s="67">
        <v>704</v>
      </c>
      <c r="N481" s="65">
        <v>2601035</v>
      </c>
      <c r="O481" s="66">
        <v>3962967</v>
      </c>
      <c r="P481" s="66">
        <v>5358411</v>
      </c>
      <c r="Q481" s="66">
        <v>5589694</v>
      </c>
      <c r="R481" s="67">
        <v>3703810</v>
      </c>
      <c r="S481" s="95">
        <f t="shared" si="196"/>
        <v>14059.648648648648</v>
      </c>
      <c r="T481" s="96">
        <f t="shared" si="197"/>
        <v>1897.0641455241741</v>
      </c>
      <c r="U481" s="96">
        <f t="shared" si="198"/>
        <v>809.30539193475306</v>
      </c>
      <c r="V481" s="96">
        <f t="shared" si="199"/>
        <v>1827.294540699575</v>
      </c>
      <c r="W481" s="86">
        <f t="shared" si="200"/>
        <v>5261.09375</v>
      </c>
      <c r="X481" s="99">
        <f t="shared" si="201"/>
        <v>1.8735315563477275E-3</v>
      </c>
      <c r="Y481" s="100">
        <f t="shared" si="202"/>
        <v>2.1155715790326501E-2</v>
      </c>
      <c r="Z481" s="100">
        <f t="shared" si="203"/>
        <v>6.7052175322044882E-2</v>
      </c>
      <c r="AA481" s="100">
        <f t="shared" si="204"/>
        <v>3.0979097464149719E-2</v>
      </c>
      <c r="AB481" s="101">
        <f t="shared" si="205"/>
        <v>7.1295471117232443E-3</v>
      </c>
      <c r="AC481" s="99">
        <f t="shared" si="206"/>
        <v>2.1941761010655461E-3</v>
      </c>
      <c r="AD481" s="100">
        <f t="shared" si="207"/>
        <v>2.2222732522149412E-2</v>
      </c>
      <c r="AE481" s="100">
        <f t="shared" si="208"/>
        <v>6.8906713068458733E-2</v>
      </c>
      <c r="AF481" s="100">
        <f t="shared" si="209"/>
        <v>3.2263796848927856E-2</v>
      </c>
      <c r="AG481" s="101">
        <f t="shared" si="210"/>
        <v>7.7533937338649045E-3</v>
      </c>
      <c r="AH481" s="95">
        <f t="shared" si="211"/>
        <v>26.341195414404925</v>
      </c>
      <c r="AI481" s="96">
        <f t="shared" si="212"/>
        <v>40.133749898728027</v>
      </c>
      <c r="AJ481" s="96">
        <f t="shared" si="213"/>
        <v>54.265687029085313</v>
      </c>
      <c r="AK481" s="96">
        <f t="shared" si="214"/>
        <v>56.607935672040831</v>
      </c>
      <c r="AL481" s="86">
        <f t="shared" si="215"/>
        <v>37.509215749817713</v>
      </c>
      <c r="AM481" s="95">
        <f t="shared" si="223"/>
        <v>26.428530622218734</v>
      </c>
      <c r="AN481" s="96">
        <f t="shared" si="216"/>
        <v>40.266814831150796</v>
      </c>
      <c r="AO481" s="96">
        <f t="shared" si="217"/>
        <v>54.445606921834468</v>
      </c>
      <c r="AP481" s="96">
        <f t="shared" si="218"/>
        <v>56.795621376810509</v>
      </c>
      <c r="AQ481" s="86">
        <f t="shared" si="219"/>
        <v>37.633578942182623</v>
      </c>
    </row>
    <row r="482" spans="1:43">
      <c r="A482" s="129" t="str">
        <f t="shared" si="220"/>
        <v>2013_2</v>
      </c>
      <c r="B482" s="57">
        <v>2013</v>
      </c>
      <c r="C482" s="57">
        <v>2</v>
      </c>
      <c r="D482" s="81" t="str">
        <f t="shared" si="221"/>
        <v>MSA_Personal</v>
      </c>
      <c r="E482" s="68" t="s">
        <v>25</v>
      </c>
      <c r="F482" s="69" t="s">
        <v>13</v>
      </c>
      <c r="G482" s="84">
        <f t="shared" si="222"/>
        <v>98016</v>
      </c>
      <c r="H482" s="70">
        <v>24504</v>
      </c>
      <c r="I482" s="65">
        <v>331</v>
      </c>
      <c r="J482" s="66">
        <v>2595</v>
      </c>
      <c r="K482" s="66">
        <v>3440</v>
      </c>
      <c r="L482" s="66">
        <v>4381</v>
      </c>
      <c r="M482" s="67">
        <v>978</v>
      </c>
      <c r="N482" s="65">
        <v>6366069</v>
      </c>
      <c r="O482" s="66">
        <v>7997819</v>
      </c>
      <c r="P482" s="66">
        <v>3860806</v>
      </c>
      <c r="Q482" s="66">
        <v>12765575</v>
      </c>
      <c r="R482" s="67">
        <v>3949808</v>
      </c>
      <c r="S482" s="95">
        <f t="shared" si="196"/>
        <v>19232.836858006041</v>
      </c>
      <c r="T482" s="96">
        <f t="shared" si="197"/>
        <v>3082.0111753371871</v>
      </c>
      <c r="U482" s="96">
        <f t="shared" si="198"/>
        <v>1122.3273255813954</v>
      </c>
      <c r="V482" s="96">
        <f t="shared" si="199"/>
        <v>2913.8495777219814</v>
      </c>
      <c r="W482" s="86">
        <f t="shared" si="200"/>
        <v>4038.6584867075667</v>
      </c>
      <c r="X482" s="99">
        <f t="shared" si="201"/>
        <v>3.3769996735226902E-3</v>
      </c>
      <c r="Y482" s="100">
        <f t="shared" si="202"/>
        <v>2.6475269343780607E-2</v>
      </c>
      <c r="Z482" s="100">
        <f t="shared" si="203"/>
        <v>3.5096310806398953E-2</v>
      </c>
      <c r="AA482" s="100">
        <f t="shared" si="204"/>
        <v>4.4696784198498207E-2</v>
      </c>
      <c r="AB482" s="101">
        <f t="shared" si="205"/>
        <v>9.977962781586679E-3</v>
      </c>
      <c r="AC482" s="99">
        <f t="shared" si="206"/>
        <v>3.808755687525923E-3</v>
      </c>
      <c r="AD482" s="100">
        <f t="shared" si="207"/>
        <v>2.7670085595620928E-2</v>
      </c>
      <c r="AE482" s="100">
        <f t="shared" si="208"/>
        <v>3.6465867928210584E-2</v>
      </c>
      <c r="AF482" s="100">
        <f t="shared" si="209"/>
        <v>4.6234642043163132E-2</v>
      </c>
      <c r="AG482" s="101">
        <f t="shared" si="210"/>
        <v>1.0717654581458944E-2</v>
      </c>
      <c r="AH482" s="95">
        <f t="shared" si="211"/>
        <v>64.949283790401566</v>
      </c>
      <c r="AI482" s="96">
        <f t="shared" si="212"/>
        <v>81.597075987593868</v>
      </c>
      <c r="AJ482" s="96">
        <f t="shared" si="213"/>
        <v>39.389548645119163</v>
      </c>
      <c r="AK482" s="96">
        <f t="shared" si="214"/>
        <v>130.23970576232452</v>
      </c>
      <c r="AL482" s="86">
        <f t="shared" si="215"/>
        <v>40.29758406790728</v>
      </c>
      <c r="AM482" s="95">
        <f t="shared" si="223"/>
        <v>65.164625543422034</v>
      </c>
      <c r="AN482" s="96">
        <f t="shared" si="216"/>
        <v>81.867614111481686</v>
      </c>
      <c r="AO482" s="96">
        <f t="shared" si="217"/>
        <v>39.520146150755991</v>
      </c>
      <c r="AP482" s="96">
        <f t="shared" si="218"/>
        <v>130.67152032462573</v>
      </c>
      <c r="AQ482" s="86">
        <f t="shared" si="219"/>
        <v>40.431192198578543</v>
      </c>
    </row>
    <row r="483" spans="1:43">
      <c r="A483" s="129" t="str">
        <f t="shared" si="220"/>
        <v>2013_2</v>
      </c>
      <c r="B483" s="57">
        <v>2013</v>
      </c>
      <c r="C483" s="57">
        <v>2</v>
      </c>
      <c r="D483" s="81" t="str">
        <f t="shared" si="221"/>
        <v>LYA_Personal</v>
      </c>
      <c r="E483" s="68" t="s">
        <v>26</v>
      </c>
      <c r="F483" s="69" t="s">
        <v>13</v>
      </c>
      <c r="G483" s="84">
        <f t="shared" si="222"/>
        <v>24868</v>
      </c>
      <c r="H483" s="70">
        <v>6217</v>
      </c>
      <c r="I483" s="65">
        <v>170</v>
      </c>
      <c r="J483" s="66">
        <v>707</v>
      </c>
      <c r="K483" s="66">
        <v>938</v>
      </c>
      <c r="L483" s="66">
        <v>923</v>
      </c>
      <c r="M483" s="67">
        <v>298</v>
      </c>
      <c r="N483" s="65">
        <v>3385399</v>
      </c>
      <c r="O483" s="66">
        <v>2093564</v>
      </c>
      <c r="P483" s="66">
        <v>864552</v>
      </c>
      <c r="Q483" s="66">
        <v>2967403</v>
      </c>
      <c r="R483" s="67">
        <v>2487371</v>
      </c>
      <c r="S483" s="95">
        <f t="shared" si="196"/>
        <v>19914.111764705882</v>
      </c>
      <c r="T483" s="96">
        <f t="shared" si="197"/>
        <v>2961.1937765205093</v>
      </c>
      <c r="U483" s="96">
        <f t="shared" si="198"/>
        <v>921.69722814498937</v>
      </c>
      <c r="V483" s="96">
        <f t="shared" si="199"/>
        <v>3214.9544962080172</v>
      </c>
      <c r="W483" s="86">
        <f t="shared" si="200"/>
        <v>8346.8825503355711</v>
      </c>
      <c r="X483" s="99">
        <f t="shared" si="201"/>
        <v>6.836094579379122E-3</v>
      </c>
      <c r="Y483" s="100">
        <f t="shared" si="202"/>
        <v>2.8430110986006112E-2</v>
      </c>
      <c r="Z483" s="100">
        <f t="shared" si="203"/>
        <v>3.771915714975068E-2</v>
      </c>
      <c r="AA483" s="100">
        <f t="shared" si="204"/>
        <v>3.7115972333923115E-2</v>
      </c>
      <c r="AB483" s="101">
        <f t="shared" si="205"/>
        <v>1.1983271674441048E-2</v>
      </c>
      <c r="AC483" s="99">
        <f t="shared" si="206"/>
        <v>8.0535413634531851E-3</v>
      </c>
      <c r="AD483" s="100">
        <f t="shared" si="207"/>
        <v>3.0885734552053963E-2</v>
      </c>
      <c r="AE483" s="100">
        <f t="shared" si="208"/>
        <v>4.0534085865953827E-2</v>
      </c>
      <c r="AF483" s="100">
        <f t="shared" si="209"/>
        <v>3.990917793464651E-2</v>
      </c>
      <c r="AG483" s="101">
        <f t="shared" si="210"/>
        <v>1.3590972901598029E-2</v>
      </c>
      <c r="AH483" s="95">
        <f t="shared" si="211"/>
        <v>136.13475148785588</v>
      </c>
      <c r="AI483" s="96">
        <f t="shared" si="212"/>
        <v>84.187067717548658</v>
      </c>
      <c r="AJ483" s="96">
        <f t="shared" si="213"/>
        <v>34.765642592890458</v>
      </c>
      <c r="AK483" s="96">
        <f t="shared" si="214"/>
        <v>119.32616213607849</v>
      </c>
      <c r="AL483" s="86">
        <f t="shared" si="215"/>
        <v>100.0229612353225</v>
      </c>
      <c r="AM483" s="95">
        <f t="shared" si="223"/>
        <v>136.58611129233049</v>
      </c>
      <c r="AN483" s="96">
        <f t="shared" si="216"/>
        <v>84.466193054826491</v>
      </c>
      <c r="AO483" s="96">
        <f t="shared" si="217"/>
        <v>34.880909366962918</v>
      </c>
      <c r="AP483" s="96">
        <f t="shared" si="218"/>
        <v>119.72179244077148</v>
      </c>
      <c r="AQ483" s="86">
        <f t="shared" si="219"/>
        <v>100.35459106336219</v>
      </c>
    </row>
    <row r="484" spans="1:43">
      <c r="A484" s="129" t="str">
        <f t="shared" si="220"/>
        <v>2013_2</v>
      </c>
      <c r="B484" s="57">
        <v>2013</v>
      </c>
      <c r="C484" s="57">
        <v>2</v>
      </c>
      <c r="D484" s="81" t="str">
        <f t="shared" si="221"/>
        <v>MMA_Personal</v>
      </c>
      <c r="E484" s="68" t="s">
        <v>27</v>
      </c>
      <c r="F484" s="69" t="s">
        <v>13</v>
      </c>
      <c r="G484" s="84">
        <f t="shared" si="222"/>
        <v>169756</v>
      </c>
      <c r="H484" s="70">
        <v>42439</v>
      </c>
      <c r="I484" s="65">
        <v>1108</v>
      </c>
      <c r="J484" s="66">
        <v>4469</v>
      </c>
      <c r="K484" s="66">
        <v>8263</v>
      </c>
      <c r="L484" s="66">
        <v>6761</v>
      </c>
      <c r="M484" s="67">
        <v>1528</v>
      </c>
      <c r="N484" s="65">
        <v>14270950</v>
      </c>
      <c r="O484" s="66">
        <v>13863960</v>
      </c>
      <c r="P484" s="66">
        <v>10603252</v>
      </c>
      <c r="Q484" s="66">
        <v>21769673</v>
      </c>
      <c r="R484" s="67">
        <v>14612941</v>
      </c>
      <c r="S484" s="95">
        <f t="shared" si="196"/>
        <v>12879.918772563176</v>
      </c>
      <c r="T484" s="96">
        <f t="shared" si="197"/>
        <v>3102.2510628776013</v>
      </c>
      <c r="U484" s="96">
        <f t="shared" si="198"/>
        <v>1283.220622050103</v>
      </c>
      <c r="V484" s="96">
        <f t="shared" si="199"/>
        <v>3219.889513385594</v>
      </c>
      <c r="W484" s="86">
        <f t="shared" si="200"/>
        <v>9563.4430628272257</v>
      </c>
      <c r="X484" s="99">
        <f t="shared" si="201"/>
        <v>6.527015245411061E-3</v>
      </c>
      <c r="Y484" s="100">
        <f t="shared" si="202"/>
        <v>2.6326020877023494E-2</v>
      </c>
      <c r="Z484" s="100">
        <f t="shared" si="203"/>
        <v>4.8675746365371475E-2</v>
      </c>
      <c r="AA484" s="100">
        <f t="shared" si="204"/>
        <v>3.9827752774570561E-2</v>
      </c>
      <c r="AB484" s="101">
        <f t="shared" si="205"/>
        <v>9.001154598364711E-3</v>
      </c>
      <c r="AC484" s="99">
        <f t="shared" si="206"/>
        <v>6.9824002220109163E-3</v>
      </c>
      <c r="AD484" s="100">
        <f t="shared" si="207"/>
        <v>2.7231425582019887E-2</v>
      </c>
      <c r="AE484" s="100">
        <f t="shared" si="208"/>
        <v>4.9892671744980792E-2</v>
      </c>
      <c r="AF484" s="100">
        <f t="shared" si="209"/>
        <v>4.0933639971531523E-2</v>
      </c>
      <c r="AG484" s="101">
        <f t="shared" si="210"/>
        <v>9.5352625443883773E-3</v>
      </c>
      <c r="AH484" s="95">
        <f t="shared" si="211"/>
        <v>84.067426188175972</v>
      </c>
      <c r="AI484" s="96">
        <f t="shared" si="212"/>
        <v>81.669926247084049</v>
      </c>
      <c r="AJ484" s="96">
        <f t="shared" si="213"/>
        <v>62.461721529725018</v>
      </c>
      <c r="AK484" s="96">
        <f t="shared" si="214"/>
        <v>128.24096350055373</v>
      </c>
      <c r="AL484" s="86">
        <f t="shared" si="215"/>
        <v>86.082029501166375</v>
      </c>
      <c r="AM484" s="95">
        <f t="shared" si="223"/>
        <v>84.346154849537371</v>
      </c>
      <c r="AN484" s="96">
        <f t="shared" si="216"/>
        <v>81.9407059087021</v>
      </c>
      <c r="AO484" s="96">
        <f t="shared" si="217"/>
        <v>62.668815678049945</v>
      </c>
      <c r="AP484" s="96">
        <f t="shared" si="218"/>
        <v>128.66615115894828</v>
      </c>
      <c r="AQ484" s="86">
        <f t="shared" si="219"/>
        <v>86.367437654336499</v>
      </c>
    </row>
    <row r="485" spans="1:43">
      <c r="A485" s="129" t="str">
        <f t="shared" si="220"/>
        <v>2013_2</v>
      </c>
      <c r="B485" s="57">
        <v>2013</v>
      </c>
      <c r="C485" s="57">
        <v>2</v>
      </c>
      <c r="D485" s="81" t="str">
        <f t="shared" si="221"/>
        <v>LYH_Personal</v>
      </c>
      <c r="E485" s="68" t="s">
        <v>28</v>
      </c>
      <c r="F485" s="69" t="s">
        <v>13</v>
      </c>
      <c r="G485" s="84">
        <f t="shared" si="222"/>
        <v>17932</v>
      </c>
      <c r="H485" s="70">
        <v>4483</v>
      </c>
      <c r="I485" s="65">
        <v>140</v>
      </c>
      <c r="J485" s="66">
        <v>529</v>
      </c>
      <c r="K485" s="66">
        <v>606</v>
      </c>
      <c r="L485" s="66">
        <v>803</v>
      </c>
      <c r="M485" s="67">
        <v>186</v>
      </c>
      <c r="N485" s="65">
        <v>2108517</v>
      </c>
      <c r="O485" s="66">
        <v>1659707</v>
      </c>
      <c r="P485" s="66">
        <v>615608</v>
      </c>
      <c r="Q485" s="66">
        <v>2380253</v>
      </c>
      <c r="R485" s="67">
        <v>1574003</v>
      </c>
      <c r="S485" s="95">
        <f t="shared" si="196"/>
        <v>15060.835714285715</v>
      </c>
      <c r="T485" s="96">
        <f t="shared" si="197"/>
        <v>3137.4423440453688</v>
      </c>
      <c r="U485" s="96">
        <f t="shared" si="198"/>
        <v>1015.8547854785479</v>
      </c>
      <c r="V485" s="96">
        <f t="shared" si="199"/>
        <v>2964.2004981320051</v>
      </c>
      <c r="W485" s="86">
        <f t="shared" si="200"/>
        <v>8462.3817204301067</v>
      </c>
      <c r="X485" s="99">
        <f t="shared" si="201"/>
        <v>7.8072719161275932E-3</v>
      </c>
      <c r="Y485" s="100">
        <f t="shared" si="202"/>
        <v>2.9500334597367835E-2</v>
      </c>
      <c r="Z485" s="100">
        <f t="shared" si="203"/>
        <v>3.379433415123801E-2</v>
      </c>
      <c r="AA485" s="100">
        <f t="shared" si="204"/>
        <v>4.4780281061788982E-2</v>
      </c>
      <c r="AB485" s="101">
        <f t="shared" si="205"/>
        <v>1.0372518402855231E-2</v>
      </c>
      <c r="AC485" s="99">
        <f t="shared" si="206"/>
        <v>9.3386739816501748E-3</v>
      </c>
      <c r="AD485" s="100">
        <f t="shared" si="207"/>
        <v>3.2444435713069875E-2</v>
      </c>
      <c r="AE485" s="100">
        <f t="shared" si="208"/>
        <v>3.6938448212406334E-2</v>
      </c>
      <c r="AF485" s="100">
        <f t="shared" si="209"/>
        <v>4.8378906147475344E-2</v>
      </c>
      <c r="AG485" s="101">
        <f t="shared" si="210"/>
        <v>1.2135385355650192E-2</v>
      </c>
      <c r="AH485" s="95">
        <f t="shared" si="211"/>
        <v>117.58403970555432</v>
      </c>
      <c r="AI485" s="96">
        <f t="shared" si="212"/>
        <v>92.555598929288422</v>
      </c>
      <c r="AJ485" s="96">
        <f t="shared" si="213"/>
        <v>34.33013606959625</v>
      </c>
      <c r="AK485" s="96">
        <f t="shared" si="214"/>
        <v>132.73773142984609</v>
      </c>
      <c r="AL485" s="86">
        <f t="shared" si="215"/>
        <v>87.776210127146996</v>
      </c>
      <c r="AM485" s="95">
        <f t="shared" si="223"/>
        <v>117.97389393888405</v>
      </c>
      <c r="AN485" s="96">
        <f t="shared" si="216"/>
        <v>92.862470441368714</v>
      </c>
      <c r="AO485" s="96">
        <f t="shared" si="217"/>
        <v>34.443958905680404</v>
      </c>
      <c r="AP485" s="96">
        <f t="shared" si="218"/>
        <v>133.17782828865529</v>
      </c>
      <c r="AQ485" s="86">
        <f t="shared" si="219"/>
        <v>88.067235398853938</v>
      </c>
    </row>
    <row r="486" spans="1:43">
      <c r="A486" s="129" t="str">
        <f t="shared" si="220"/>
        <v>2013_2</v>
      </c>
      <c r="B486" s="57">
        <v>2013</v>
      </c>
      <c r="C486" s="57">
        <v>2</v>
      </c>
      <c r="D486" s="81" t="str">
        <f t="shared" si="221"/>
        <v>SSA_Personal</v>
      </c>
      <c r="E486" s="68" t="s">
        <v>29</v>
      </c>
      <c r="F486" s="69" t="s">
        <v>13</v>
      </c>
      <c r="G486" s="84">
        <f t="shared" si="222"/>
        <v>35260</v>
      </c>
      <c r="H486" s="70">
        <v>8815</v>
      </c>
      <c r="I486" s="65">
        <v>249</v>
      </c>
      <c r="J486" s="66">
        <v>1034</v>
      </c>
      <c r="K486" s="66">
        <v>1055</v>
      </c>
      <c r="L486" s="66">
        <v>2332</v>
      </c>
      <c r="M486" s="67">
        <v>849</v>
      </c>
      <c r="N486" s="65">
        <v>4590571</v>
      </c>
      <c r="O486" s="66">
        <v>2065277</v>
      </c>
      <c r="P486" s="66">
        <v>839759</v>
      </c>
      <c r="Q486" s="66">
        <v>7440589</v>
      </c>
      <c r="R486" s="67">
        <v>5447481</v>
      </c>
      <c r="S486" s="95">
        <f t="shared" si="196"/>
        <v>18436.0281124498</v>
      </c>
      <c r="T486" s="96">
        <f t="shared" si="197"/>
        <v>1997.3665377176017</v>
      </c>
      <c r="U486" s="96">
        <f t="shared" si="198"/>
        <v>795.98009478672986</v>
      </c>
      <c r="V486" s="96">
        <f t="shared" si="199"/>
        <v>3190.6470840480274</v>
      </c>
      <c r="W486" s="86">
        <f t="shared" si="200"/>
        <v>6416.349823321555</v>
      </c>
      <c r="X486" s="99">
        <f t="shared" si="201"/>
        <v>7.0618264322178104E-3</v>
      </c>
      <c r="Y486" s="100">
        <f t="shared" si="202"/>
        <v>2.9325014180374361E-2</v>
      </c>
      <c r="Z486" s="100">
        <f t="shared" si="203"/>
        <v>2.9920589903573453E-2</v>
      </c>
      <c r="AA486" s="100">
        <f t="shared" si="204"/>
        <v>6.6137266023823027E-2</v>
      </c>
      <c r="AB486" s="101">
        <f t="shared" si="205"/>
        <v>2.4078275666477595E-2</v>
      </c>
      <c r="AC486" s="99">
        <f t="shared" si="206"/>
        <v>8.1008715124460916E-3</v>
      </c>
      <c r="AD486" s="100">
        <f t="shared" si="207"/>
        <v>3.1418503750076252E-2</v>
      </c>
      <c r="AE486" s="100">
        <f t="shared" si="208"/>
        <v>3.2034582618185058E-2</v>
      </c>
      <c r="AF486" s="100">
        <f t="shared" si="209"/>
        <v>6.9221017771762733E-2</v>
      </c>
      <c r="AG486" s="101">
        <f t="shared" si="210"/>
        <v>2.5980382697898617E-2</v>
      </c>
      <c r="AH486" s="95">
        <f t="shared" si="211"/>
        <v>130.19203062960861</v>
      </c>
      <c r="AI486" s="96">
        <f t="shared" si="212"/>
        <v>58.572802041973908</v>
      </c>
      <c r="AJ486" s="96">
        <f t="shared" si="213"/>
        <v>23.81619398752127</v>
      </c>
      <c r="AK486" s="96">
        <f t="shared" si="214"/>
        <v>211.02067498581962</v>
      </c>
      <c r="AL486" s="86">
        <f t="shared" si="215"/>
        <v>154.49463981849121</v>
      </c>
      <c r="AM486" s="95">
        <f t="shared" si="223"/>
        <v>130.62368712324368</v>
      </c>
      <c r="AN486" s="96">
        <f t="shared" si="216"/>
        <v>58.76700233387772</v>
      </c>
      <c r="AO486" s="96">
        <f t="shared" si="217"/>
        <v>23.895157459699025</v>
      </c>
      <c r="AP486" s="96">
        <f t="shared" si="218"/>
        <v>211.72032183984274</v>
      </c>
      <c r="AQ486" s="86">
        <f t="shared" si="219"/>
        <v>155.00687251189768</v>
      </c>
    </row>
    <row r="487" spans="1:43">
      <c r="A487" s="129" t="str">
        <f t="shared" si="220"/>
        <v>2013_2</v>
      </c>
      <c r="B487" s="57">
        <v>2013</v>
      </c>
      <c r="C487" s="57">
        <v>2</v>
      </c>
      <c r="D487" s="81" t="str">
        <f t="shared" si="221"/>
        <v>MML_Personal</v>
      </c>
      <c r="E487" s="68" t="s">
        <v>30</v>
      </c>
      <c r="F487" s="69" t="s">
        <v>13</v>
      </c>
      <c r="G487" s="84">
        <f t="shared" si="222"/>
        <v>114132</v>
      </c>
      <c r="H487" s="70">
        <v>28533</v>
      </c>
      <c r="I487" s="65">
        <v>625</v>
      </c>
      <c r="J487" s="66">
        <v>2902</v>
      </c>
      <c r="K487" s="66">
        <v>7909</v>
      </c>
      <c r="L487" s="66">
        <v>3698</v>
      </c>
      <c r="M487" s="67">
        <v>1053</v>
      </c>
      <c r="N487" s="65">
        <v>8856811</v>
      </c>
      <c r="O487" s="66">
        <v>8867085</v>
      </c>
      <c r="P487" s="66">
        <v>3950300</v>
      </c>
      <c r="Q487" s="66">
        <v>11406776</v>
      </c>
      <c r="R487" s="67">
        <v>2179085</v>
      </c>
      <c r="S487" s="95">
        <f t="shared" si="196"/>
        <v>14170.8976</v>
      </c>
      <c r="T487" s="96">
        <f t="shared" si="197"/>
        <v>3055.5082701585116</v>
      </c>
      <c r="U487" s="96">
        <f t="shared" si="198"/>
        <v>499.46895941332662</v>
      </c>
      <c r="V487" s="96">
        <f t="shared" si="199"/>
        <v>3084.5797728501893</v>
      </c>
      <c r="W487" s="86">
        <f t="shared" si="200"/>
        <v>2069.4064577397912</v>
      </c>
      <c r="X487" s="99">
        <f t="shared" si="201"/>
        <v>5.4761153751796167E-3</v>
      </c>
      <c r="Y487" s="100">
        <f t="shared" si="202"/>
        <v>2.5426698910033997E-2</v>
      </c>
      <c r="Z487" s="100">
        <f t="shared" si="203"/>
        <v>6.9296954403672936E-2</v>
      </c>
      <c r="AA487" s="100">
        <f t="shared" si="204"/>
        <v>3.2401079451862755E-2</v>
      </c>
      <c r="AB487" s="101">
        <f t="shared" si="205"/>
        <v>9.226159184102618E-3</v>
      </c>
      <c r="AC487" s="99">
        <f t="shared" si="206"/>
        <v>5.9850899764381125E-3</v>
      </c>
      <c r="AD487" s="100">
        <f t="shared" si="207"/>
        <v>2.6512385446257978E-2</v>
      </c>
      <c r="AE487" s="100">
        <f t="shared" si="208"/>
        <v>7.1048473386850872E-2</v>
      </c>
      <c r="AF487" s="100">
        <f t="shared" si="209"/>
        <v>3.3622259315005294E-2</v>
      </c>
      <c r="AG487" s="101">
        <f t="shared" si="210"/>
        <v>9.885560705209271E-3</v>
      </c>
      <c r="AH487" s="95">
        <f t="shared" si="211"/>
        <v>77.601470227455934</v>
      </c>
      <c r="AI487" s="96">
        <f t="shared" si="212"/>
        <v>77.691488802439281</v>
      </c>
      <c r="AJ487" s="96">
        <f t="shared" si="213"/>
        <v>34.611677706515266</v>
      </c>
      <c r="AK487" s="96">
        <f t="shared" si="214"/>
        <v>99.943714295727759</v>
      </c>
      <c r="AL487" s="86">
        <f t="shared" si="215"/>
        <v>19.092673395717238</v>
      </c>
      <c r="AM487" s="95">
        <f t="shared" si="223"/>
        <v>77.858760772639982</v>
      </c>
      <c r="AN487" s="96">
        <f t="shared" si="216"/>
        <v>77.949077807538671</v>
      </c>
      <c r="AO487" s="96">
        <f t="shared" si="217"/>
        <v>34.726434004311457</v>
      </c>
      <c r="AP487" s="96">
        <f t="shared" si="218"/>
        <v>100.27508137760772</v>
      </c>
      <c r="AQ487" s="86">
        <f t="shared" si="219"/>
        <v>19.1559758606397</v>
      </c>
    </row>
    <row r="488" spans="1:43">
      <c r="A488" s="129" t="str">
        <f t="shared" si="220"/>
        <v>2013_2</v>
      </c>
      <c r="B488" s="57">
        <v>2013</v>
      </c>
      <c r="C488" s="57">
        <v>2</v>
      </c>
      <c r="D488" s="81" t="str">
        <f t="shared" si="221"/>
        <v>LMH_Personal</v>
      </c>
      <c r="E488" s="68" t="s">
        <v>31</v>
      </c>
      <c r="F488" s="69" t="s">
        <v>13</v>
      </c>
      <c r="G488" s="84">
        <f t="shared" si="222"/>
        <v>80096</v>
      </c>
      <c r="H488" s="70">
        <v>20024</v>
      </c>
      <c r="I488" s="65">
        <v>300</v>
      </c>
      <c r="J488" s="66">
        <v>2571</v>
      </c>
      <c r="K488" s="66">
        <v>4127</v>
      </c>
      <c r="L488" s="66">
        <v>3905</v>
      </c>
      <c r="M488" s="67">
        <v>757</v>
      </c>
      <c r="N488" s="65">
        <v>10113059</v>
      </c>
      <c r="O488" s="66">
        <v>8886647</v>
      </c>
      <c r="P488" s="66">
        <v>3014674</v>
      </c>
      <c r="Q488" s="66">
        <v>13179278</v>
      </c>
      <c r="R488" s="67">
        <v>6371079</v>
      </c>
      <c r="S488" s="95">
        <f t="shared" si="196"/>
        <v>33710.196666666663</v>
      </c>
      <c r="T488" s="96">
        <f t="shared" si="197"/>
        <v>3456.4943601711398</v>
      </c>
      <c r="U488" s="96">
        <f t="shared" si="198"/>
        <v>730.47589047734436</v>
      </c>
      <c r="V488" s="96">
        <f t="shared" si="199"/>
        <v>3374.9751600512163</v>
      </c>
      <c r="W488" s="86">
        <f t="shared" si="200"/>
        <v>8416.2206076618222</v>
      </c>
      <c r="X488" s="99">
        <f t="shared" si="201"/>
        <v>3.7455053935277665E-3</v>
      </c>
      <c r="Y488" s="100">
        <f t="shared" si="202"/>
        <v>3.2098981222532963E-2</v>
      </c>
      <c r="Z488" s="100">
        <f t="shared" si="203"/>
        <v>5.1525669196963643E-2</v>
      </c>
      <c r="AA488" s="100">
        <f t="shared" si="204"/>
        <v>4.8753995205753096E-2</v>
      </c>
      <c r="AB488" s="101">
        <f t="shared" si="205"/>
        <v>9.4511586096683985E-3</v>
      </c>
      <c r="AC488" s="99">
        <f t="shared" si="206"/>
        <v>4.2484160836755262E-3</v>
      </c>
      <c r="AD488" s="100">
        <f t="shared" si="207"/>
        <v>3.3550128879347503E-2</v>
      </c>
      <c r="AE488" s="100">
        <f t="shared" si="208"/>
        <v>5.3345684830212077E-2</v>
      </c>
      <c r="AF488" s="100">
        <f t="shared" si="209"/>
        <v>5.0526967851213751E-2</v>
      </c>
      <c r="AG488" s="101">
        <f t="shared" si="210"/>
        <v>1.0247741510967398E-2</v>
      </c>
      <c r="AH488" s="95">
        <f t="shared" si="211"/>
        <v>126.26172343188175</v>
      </c>
      <c r="AI488" s="96">
        <f t="shared" si="212"/>
        <v>110.94994756292449</v>
      </c>
      <c r="AJ488" s="96">
        <f t="shared" si="213"/>
        <v>37.63825908909309</v>
      </c>
      <c r="AK488" s="96">
        <f t="shared" si="214"/>
        <v>164.54352277267279</v>
      </c>
      <c r="AL488" s="86">
        <f t="shared" si="215"/>
        <v>79.543035856971628</v>
      </c>
      <c r="AM488" s="95">
        <f t="shared" si="223"/>
        <v>126.68034884661226</v>
      </c>
      <c r="AN488" s="96">
        <f t="shared" si="216"/>
        <v>111.31780621834604</v>
      </c>
      <c r="AO488" s="96">
        <f t="shared" si="217"/>
        <v>37.763050129422957</v>
      </c>
      <c r="AP488" s="96">
        <f t="shared" si="218"/>
        <v>165.08907290924361</v>
      </c>
      <c r="AQ488" s="86">
        <f t="shared" si="219"/>
        <v>79.806763734823022</v>
      </c>
    </row>
    <row r="489" spans="1:43">
      <c r="A489" s="129" t="str">
        <f t="shared" si="220"/>
        <v>2013_2</v>
      </c>
      <c r="B489" s="57">
        <v>2013</v>
      </c>
      <c r="C489" s="57">
        <v>2</v>
      </c>
      <c r="D489" s="81" t="str">
        <f t="shared" si="221"/>
        <v>SSL_Personal</v>
      </c>
      <c r="E489" s="68" t="s">
        <v>32</v>
      </c>
      <c r="F489" s="69" t="s">
        <v>13</v>
      </c>
      <c r="G489" s="84">
        <f t="shared" si="222"/>
        <v>62704</v>
      </c>
      <c r="H489" s="70">
        <v>15676</v>
      </c>
      <c r="I489" s="65">
        <v>517</v>
      </c>
      <c r="J489" s="66">
        <v>1655</v>
      </c>
      <c r="K489" s="66">
        <v>3950</v>
      </c>
      <c r="L489" s="66">
        <v>2191</v>
      </c>
      <c r="M489" s="67">
        <v>550</v>
      </c>
      <c r="N489" s="65">
        <v>5819961</v>
      </c>
      <c r="O489" s="66">
        <v>4924630</v>
      </c>
      <c r="P489" s="66">
        <v>3240023</v>
      </c>
      <c r="Q489" s="66">
        <v>6723474</v>
      </c>
      <c r="R489" s="67">
        <v>1450272</v>
      </c>
      <c r="S489" s="95">
        <f t="shared" si="196"/>
        <v>11257.177949709865</v>
      </c>
      <c r="T489" s="96">
        <f t="shared" si="197"/>
        <v>2975.6072507552872</v>
      </c>
      <c r="U489" s="96">
        <f t="shared" si="198"/>
        <v>820.25898734177213</v>
      </c>
      <c r="V489" s="96">
        <f t="shared" si="199"/>
        <v>3068.6782291191239</v>
      </c>
      <c r="W489" s="86">
        <f t="shared" si="200"/>
        <v>2636.8581818181819</v>
      </c>
      <c r="X489" s="99">
        <f t="shared" si="201"/>
        <v>8.2450880326613938E-3</v>
      </c>
      <c r="Y489" s="100">
        <f t="shared" si="202"/>
        <v>2.6393850472059197E-2</v>
      </c>
      <c r="Z489" s="100">
        <f t="shared" si="203"/>
        <v>6.2994386323041593E-2</v>
      </c>
      <c r="AA489" s="100">
        <f t="shared" si="204"/>
        <v>3.4941949476907375E-2</v>
      </c>
      <c r="AB489" s="101">
        <f t="shared" si="205"/>
        <v>8.7713702475121207E-3</v>
      </c>
      <c r="AC489" s="99">
        <f t="shared" si="206"/>
        <v>9.0864989186088246E-3</v>
      </c>
      <c r="AD489" s="100">
        <f t="shared" si="207"/>
        <v>2.7885446877572793E-2</v>
      </c>
      <c r="AE489" s="100">
        <f t="shared" si="208"/>
        <v>6.5255020656099852E-2</v>
      </c>
      <c r="AF489" s="100">
        <f t="shared" si="209"/>
        <v>3.6650621004582669E-2</v>
      </c>
      <c r="AG489" s="101">
        <f t="shared" si="210"/>
        <v>9.6389890162338343E-3</v>
      </c>
      <c r="AH489" s="95">
        <f t="shared" si="211"/>
        <v>92.816423194692518</v>
      </c>
      <c r="AI489" s="96">
        <f t="shared" si="212"/>
        <v>78.537732840010207</v>
      </c>
      <c r="AJ489" s="96">
        <f t="shared" si="213"/>
        <v>51.671711533554479</v>
      </c>
      <c r="AK489" s="96">
        <f t="shared" si="214"/>
        <v>107.22559964276601</v>
      </c>
      <c r="AL489" s="86">
        <f t="shared" si="215"/>
        <v>23.128859402908905</v>
      </c>
      <c r="AM489" s="95">
        <f t="shared" si="223"/>
        <v>93.124159479273203</v>
      </c>
      <c r="AN489" s="96">
        <f t="shared" si="216"/>
        <v>78.798127598520537</v>
      </c>
      <c r="AO489" s="96">
        <f t="shared" si="217"/>
        <v>51.843031004591481</v>
      </c>
      <c r="AP489" s="96">
        <f t="shared" si="218"/>
        <v>107.58111008488665</v>
      </c>
      <c r="AQ489" s="86">
        <f t="shared" si="219"/>
        <v>23.205543991845396</v>
      </c>
    </row>
    <row r="490" spans="1:43">
      <c r="A490" s="129" t="str">
        <f t="shared" si="220"/>
        <v>2013_2</v>
      </c>
      <c r="B490" s="57">
        <v>2013</v>
      </c>
      <c r="C490" s="57">
        <v>2</v>
      </c>
      <c r="D490" s="81" t="str">
        <f t="shared" si="221"/>
        <v>SSH_Personal</v>
      </c>
      <c r="E490" s="68" t="s">
        <v>33</v>
      </c>
      <c r="F490" s="69" t="s">
        <v>13</v>
      </c>
      <c r="G490" s="84">
        <f t="shared" si="222"/>
        <v>58484</v>
      </c>
      <c r="H490" s="70">
        <v>14621</v>
      </c>
      <c r="I490" s="65">
        <v>395</v>
      </c>
      <c r="J490" s="66">
        <v>2000</v>
      </c>
      <c r="K490" s="66">
        <v>3689</v>
      </c>
      <c r="L490" s="66">
        <v>2522</v>
      </c>
      <c r="M490" s="67">
        <v>421</v>
      </c>
      <c r="N490" s="65">
        <v>5348803</v>
      </c>
      <c r="O490" s="66">
        <v>7692716</v>
      </c>
      <c r="P490" s="66">
        <v>6392647</v>
      </c>
      <c r="Q490" s="66">
        <v>9762434</v>
      </c>
      <c r="R490" s="67">
        <v>1760871</v>
      </c>
      <c r="S490" s="95">
        <f t="shared" si="196"/>
        <v>13541.273417721519</v>
      </c>
      <c r="T490" s="96">
        <f t="shared" si="197"/>
        <v>3846.3580000000002</v>
      </c>
      <c r="U490" s="96">
        <f t="shared" si="198"/>
        <v>1732.8942802927622</v>
      </c>
      <c r="V490" s="96">
        <f t="shared" si="199"/>
        <v>3870.9095955590801</v>
      </c>
      <c r="W490" s="86">
        <f t="shared" si="200"/>
        <v>4182.5914489311162</v>
      </c>
      <c r="X490" s="99">
        <f t="shared" si="201"/>
        <v>6.7539839956227343E-3</v>
      </c>
      <c r="Y490" s="100">
        <f t="shared" si="202"/>
        <v>3.419738731960878E-2</v>
      </c>
      <c r="Z490" s="100">
        <f t="shared" si="203"/>
        <v>6.3077080911018393E-2</v>
      </c>
      <c r="AA490" s="100">
        <f t="shared" si="204"/>
        <v>4.3122905410026675E-2</v>
      </c>
      <c r="AB490" s="101">
        <f t="shared" si="205"/>
        <v>7.1985500307776484E-3</v>
      </c>
      <c r="AC490" s="99">
        <f t="shared" si="206"/>
        <v>7.5431090209413494E-3</v>
      </c>
      <c r="AD490" s="100">
        <f t="shared" si="207"/>
        <v>3.5948354631047612E-2</v>
      </c>
      <c r="AE490" s="100">
        <f t="shared" si="208"/>
        <v>6.541928703207317E-2</v>
      </c>
      <c r="AF490" s="100">
        <f t="shared" si="209"/>
        <v>4.5080034504031335E-2</v>
      </c>
      <c r="AG490" s="101">
        <f t="shared" si="210"/>
        <v>8.0130500556195722E-3</v>
      </c>
      <c r="AH490" s="95">
        <f t="shared" si="211"/>
        <v>91.457543943642705</v>
      </c>
      <c r="AI490" s="96">
        <f t="shared" si="212"/>
        <v>131.53539429587579</v>
      </c>
      <c r="AJ490" s="96">
        <f t="shared" si="213"/>
        <v>109.30591272826756</v>
      </c>
      <c r="AK490" s="96">
        <f t="shared" si="214"/>
        <v>166.92486834005882</v>
      </c>
      <c r="AL490" s="86">
        <f t="shared" si="215"/>
        <v>30.108593803433418</v>
      </c>
      <c r="AM490" s="95">
        <f t="shared" si="223"/>
        <v>91.760774813798676</v>
      </c>
      <c r="AN490" s="96">
        <f t="shared" si="216"/>
        <v>131.97150476144029</v>
      </c>
      <c r="AO490" s="96">
        <f t="shared" si="217"/>
        <v>109.66832052537842</v>
      </c>
      <c r="AP490" s="96">
        <f t="shared" si="218"/>
        <v>167.4783139159494</v>
      </c>
      <c r="AQ490" s="86">
        <f t="shared" si="219"/>
        <v>30.2084199599702</v>
      </c>
    </row>
    <row r="491" spans="1:43">
      <c r="A491" s="129" t="str">
        <f t="shared" si="220"/>
        <v>2013_2</v>
      </c>
      <c r="B491" s="57">
        <v>2013</v>
      </c>
      <c r="C491" s="57">
        <v>2</v>
      </c>
      <c r="D491" s="81" t="str">
        <f t="shared" si="221"/>
        <v>MMH_Personal</v>
      </c>
      <c r="E491" s="68" t="s">
        <v>34</v>
      </c>
      <c r="F491" s="69" t="s">
        <v>13</v>
      </c>
      <c r="G491" s="84">
        <f t="shared" si="222"/>
        <v>100708</v>
      </c>
      <c r="H491" s="70">
        <v>25177</v>
      </c>
      <c r="I491" s="65">
        <v>974</v>
      </c>
      <c r="J491" s="66">
        <v>3625</v>
      </c>
      <c r="K491" s="66">
        <v>4003</v>
      </c>
      <c r="L491" s="66">
        <v>5378</v>
      </c>
      <c r="M491" s="67">
        <v>1133</v>
      </c>
      <c r="N491" s="65">
        <v>11015923</v>
      </c>
      <c r="O491" s="66">
        <v>10529764</v>
      </c>
      <c r="P491" s="66">
        <v>4047293</v>
      </c>
      <c r="Q491" s="66">
        <v>15046534</v>
      </c>
      <c r="R491" s="67">
        <v>3638879</v>
      </c>
      <c r="S491" s="95">
        <f t="shared" si="196"/>
        <v>11309.982546201232</v>
      </c>
      <c r="T491" s="96">
        <f t="shared" si="197"/>
        <v>2904.7624827586205</v>
      </c>
      <c r="U491" s="96">
        <f t="shared" si="198"/>
        <v>1011.0649512865351</v>
      </c>
      <c r="V491" s="96">
        <f t="shared" si="199"/>
        <v>2797.7936035701005</v>
      </c>
      <c r="W491" s="86">
        <f t="shared" si="200"/>
        <v>3211.7202118270079</v>
      </c>
      <c r="X491" s="99">
        <f t="shared" si="201"/>
        <v>9.6715255987607739E-3</v>
      </c>
      <c r="Y491" s="100">
        <f t="shared" si="202"/>
        <v>3.5995154307502879E-2</v>
      </c>
      <c r="Z491" s="100">
        <f t="shared" si="203"/>
        <v>3.9748580053223181E-2</v>
      </c>
      <c r="AA491" s="100">
        <f t="shared" si="204"/>
        <v>5.3401914445724272E-2</v>
      </c>
      <c r="AB491" s="101">
        <f t="shared" si="205"/>
        <v>1.1250347539420899E-2</v>
      </c>
      <c r="AC491" s="99">
        <f t="shared" si="206"/>
        <v>1.0390082328817121E-2</v>
      </c>
      <c r="AD491" s="100">
        <f t="shared" si="207"/>
        <v>3.7362837669518166E-2</v>
      </c>
      <c r="AE491" s="100">
        <f t="shared" si="208"/>
        <v>4.1183002999199136E-2</v>
      </c>
      <c r="AF491" s="100">
        <f t="shared" si="209"/>
        <v>5.5052679093652634E-2</v>
      </c>
      <c r="AG491" s="101">
        <f t="shared" si="210"/>
        <v>1.2024720315830706E-2</v>
      </c>
      <c r="AH491" s="95">
        <f t="shared" si="211"/>
        <v>109.38478571712277</v>
      </c>
      <c r="AI491" s="96">
        <f t="shared" si="212"/>
        <v>104.55737379354173</v>
      </c>
      <c r="AJ491" s="96">
        <f t="shared" si="213"/>
        <v>40.188396155221035</v>
      </c>
      <c r="AK491" s="96">
        <f t="shared" si="214"/>
        <v>149.4075346546451</v>
      </c>
      <c r="AL491" s="86">
        <f t="shared" si="215"/>
        <v>36.132968582436348</v>
      </c>
      <c r="AM491" s="95">
        <f t="shared" si="223"/>
        <v>109.74745502054586</v>
      </c>
      <c r="AN491" s="96">
        <f t="shared" si="216"/>
        <v>104.90403763415586</v>
      </c>
      <c r="AO491" s="96">
        <f t="shared" si="217"/>
        <v>40.321642269328692</v>
      </c>
      <c r="AP491" s="96">
        <f t="shared" si="218"/>
        <v>149.90290086269792</v>
      </c>
      <c r="AQ491" s="86">
        <f t="shared" si="219"/>
        <v>36.252768776407464</v>
      </c>
    </row>
    <row r="492" spans="1:43">
      <c r="A492" s="129" t="str">
        <f t="shared" si="220"/>
        <v>2013_2</v>
      </c>
      <c r="B492" s="57">
        <v>2013</v>
      </c>
      <c r="C492" s="57">
        <v>2</v>
      </c>
      <c r="D492" s="81" t="str">
        <f t="shared" si="221"/>
        <v>SYA_Personal</v>
      </c>
      <c r="E492" s="68" t="s">
        <v>35</v>
      </c>
      <c r="F492" s="69" t="s">
        <v>13</v>
      </c>
      <c r="G492" s="84">
        <f t="shared" si="222"/>
        <v>28472</v>
      </c>
      <c r="H492" s="70">
        <v>7118</v>
      </c>
      <c r="I492" s="65">
        <v>273</v>
      </c>
      <c r="J492" s="66">
        <v>1014</v>
      </c>
      <c r="K492" s="66">
        <v>2180</v>
      </c>
      <c r="L492" s="66">
        <v>1967</v>
      </c>
      <c r="M492" s="67">
        <v>365</v>
      </c>
      <c r="N492" s="65">
        <v>4103851</v>
      </c>
      <c r="O492" s="66">
        <v>4035058</v>
      </c>
      <c r="P492" s="66">
        <v>1879687</v>
      </c>
      <c r="Q492" s="66">
        <v>6248965</v>
      </c>
      <c r="R492" s="67">
        <v>2154810</v>
      </c>
      <c r="S492" s="95">
        <f t="shared" si="196"/>
        <v>15032.421245421245</v>
      </c>
      <c r="T492" s="96">
        <f t="shared" si="197"/>
        <v>3979.3471400394478</v>
      </c>
      <c r="U492" s="96">
        <f t="shared" si="198"/>
        <v>862.24174311926606</v>
      </c>
      <c r="V492" s="96">
        <f t="shared" si="199"/>
        <v>3176.9013726487037</v>
      </c>
      <c r="W492" s="86">
        <f t="shared" si="200"/>
        <v>5903.58904109589</v>
      </c>
      <c r="X492" s="99">
        <f t="shared" si="201"/>
        <v>9.5883675189660025E-3</v>
      </c>
      <c r="Y492" s="100">
        <f t="shared" si="202"/>
        <v>3.5613936499016577E-2</v>
      </c>
      <c r="Z492" s="100">
        <f t="shared" si="203"/>
        <v>7.656645125035122E-2</v>
      </c>
      <c r="AA492" s="100">
        <f t="shared" si="204"/>
        <v>6.9085417252037096E-2</v>
      </c>
      <c r="AB492" s="101">
        <f t="shared" si="205"/>
        <v>1.28196122506322E-2</v>
      </c>
      <c r="AC492" s="99">
        <f t="shared" si="206"/>
        <v>1.0934002088927546E-2</v>
      </c>
      <c r="AD492" s="100">
        <f t="shared" si="207"/>
        <v>3.8173007799895041E-2</v>
      </c>
      <c r="AE492" s="100">
        <f t="shared" si="208"/>
        <v>8.0238166701939131E-2</v>
      </c>
      <c r="AF492" s="100">
        <f t="shared" si="209"/>
        <v>7.258724712136326E-2</v>
      </c>
      <c r="AG492" s="101">
        <f t="shared" si="210"/>
        <v>1.4373009878393669E-2</v>
      </c>
      <c r="AH492" s="95">
        <f t="shared" si="211"/>
        <v>144.13637960101153</v>
      </c>
      <c r="AI492" s="96">
        <f t="shared" si="212"/>
        <v>141.72021635290812</v>
      </c>
      <c r="AJ492" s="96">
        <f t="shared" si="213"/>
        <v>66.018790390559147</v>
      </c>
      <c r="AK492" s="96">
        <f t="shared" si="214"/>
        <v>219.47755689800505</v>
      </c>
      <c r="AL492" s="86">
        <f t="shared" si="215"/>
        <v>75.681722393930883</v>
      </c>
      <c r="AM492" s="95">
        <f t="shared" si="223"/>
        <v>144.61426909949267</v>
      </c>
      <c r="AN492" s="96">
        <f t="shared" si="216"/>
        <v>142.19009497276113</v>
      </c>
      <c r="AO492" s="96">
        <f t="shared" si="217"/>
        <v>66.237678132275775</v>
      </c>
      <c r="AP492" s="96">
        <f t="shared" si="218"/>
        <v>220.20524285684621</v>
      </c>
      <c r="AQ492" s="86">
        <f t="shared" si="219"/>
        <v>75.932647944157281</v>
      </c>
    </row>
    <row r="493" spans="1:43">
      <c r="A493" s="129" t="str">
        <f t="shared" si="220"/>
        <v>2013_2</v>
      </c>
      <c r="B493" s="57">
        <v>2013</v>
      </c>
      <c r="C493" s="57">
        <v>2</v>
      </c>
      <c r="D493" s="81" t="str">
        <f t="shared" si="221"/>
        <v>LSH_Personal</v>
      </c>
      <c r="E493" s="68" t="s">
        <v>36</v>
      </c>
      <c r="F493" s="69" t="s">
        <v>13</v>
      </c>
      <c r="G493" s="84">
        <f t="shared" si="222"/>
        <v>52648</v>
      </c>
      <c r="H493" s="70">
        <v>13162</v>
      </c>
      <c r="I493" s="65">
        <v>517</v>
      </c>
      <c r="J493" s="66">
        <v>2318</v>
      </c>
      <c r="K493" s="66">
        <v>2886</v>
      </c>
      <c r="L493" s="66">
        <v>3226</v>
      </c>
      <c r="M493" s="67">
        <v>655</v>
      </c>
      <c r="N493" s="65">
        <v>8162332</v>
      </c>
      <c r="O493" s="66">
        <v>7401019</v>
      </c>
      <c r="P493" s="66">
        <v>3310389</v>
      </c>
      <c r="Q493" s="66">
        <v>10912378</v>
      </c>
      <c r="R493" s="67">
        <v>4204708</v>
      </c>
      <c r="S493" s="95">
        <f t="shared" si="196"/>
        <v>15787.876208897485</v>
      </c>
      <c r="T493" s="96">
        <f t="shared" si="197"/>
        <v>3192.846850733391</v>
      </c>
      <c r="U493" s="96">
        <f t="shared" si="198"/>
        <v>1147.0509355509355</v>
      </c>
      <c r="V493" s="96">
        <f t="shared" si="199"/>
        <v>3382.6342219466833</v>
      </c>
      <c r="W493" s="86">
        <f t="shared" si="200"/>
        <v>6419.4015267175573</v>
      </c>
      <c r="X493" s="99">
        <f t="shared" si="201"/>
        <v>9.819936179911868E-3</v>
      </c>
      <c r="Y493" s="100">
        <f t="shared" si="202"/>
        <v>4.4028263181887253E-2</v>
      </c>
      <c r="Z493" s="100">
        <f t="shared" si="203"/>
        <v>5.4816897128096037E-2</v>
      </c>
      <c r="AA493" s="100">
        <f t="shared" si="204"/>
        <v>6.1274882236742136E-2</v>
      </c>
      <c r="AB493" s="101">
        <f t="shared" si="205"/>
        <v>1.2441118371068228E-2</v>
      </c>
      <c r="AC493" s="99">
        <f t="shared" si="206"/>
        <v>1.0821264279861737E-2</v>
      </c>
      <c r="AD493" s="100">
        <f t="shared" si="207"/>
        <v>4.6111570240616823E-2</v>
      </c>
      <c r="AE493" s="100">
        <f t="shared" si="208"/>
        <v>5.7128324123624084E-2</v>
      </c>
      <c r="AF493" s="100">
        <f t="shared" si="209"/>
        <v>6.3710311073734816E-2</v>
      </c>
      <c r="AG493" s="101">
        <f t="shared" si="210"/>
        <v>1.3566697917879813E-2</v>
      </c>
      <c r="AH493" s="95">
        <f t="shared" si="211"/>
        <v>155.03593678772222</v>
      </c>
      <c r="AI493" s="96">
        <f t="shared" si="212"/>
        <v>140.57550144354963</v>
      </c>
      <c r="AJ493" s="96">
        <f t="shared" si="213"/>
        <v>62.877773134781947</v>
      </c>
      <c r="AK493" s="96">
        <f t="shared" si="214"/>
        <v>207.27051359975687</v>
      </c>
      <c r="AL493" s="86">
        <f t="shared" si="215"/>
        <v>79.864534265309217</v>
      </c>
      <c r="AM493" s="95">
        <f t="shared" si="223"/>
        <v>155.54996417125392</v>
      </c>
      <c r="AN493" s="96">
        <f t="shared" si="216"/>
        <v>141.0415847187752</v>
      </c>
      <c r="AO493" s="96">
        <f t="shared" si="217"/>
        <v>63.086246717594079</v>
      </c>
      <c r="AP493" s="96">
        <f t="shared" si="218"/>
        <v>207.95772665497796</v>
      </c>
      <c r="AQ493" s="86">
        <f t="shared" si="219"/>
        <v>80.129328083026365</v>
      </c>
    </row>
    <row r="494" spans="1:43">
      <c r="A494" s="129" t="str">
        <f t="shared" si="220"/>
        <v>2013_2</v>
      </c>
      <c r="B494" s="57">
        <v>2013</v>
      </c>
      <c r="C494" s="57">
        <v>2</v>
      </c>
      <c r="D494" s="81" t="str">
        <f t="shared" si="221"/>
        <v>SYH_Personal</v>
      </c>
      <c r="E494" s="68" t="s">
        <v>37</v>
      </c>
      <c r="F494" s="69" t="s">
        <v>13</v>
      </c>
      <c r="G494" s="84">
        <f t="shared" si="222"/>
        <v>27900</v>
      </c>
      <c r="H494" s="70">
        <v>6975</v>
      </c>
      <c r="I494" s="65">
        <v>293</v>
      </c>
      <c r="J494" s="66">
        <v>1258</v>
      </c>
      <c r="K494" s="66">
        <v>871</v>
      </c>
      <c r="L494" s="66">
        <v>1944</v>
      </c>
      <c r="M494" s="67">
        <v>38</v>
      </c>
      <c r="N494" s="65">
        <v>3329328</v>
      </c>
      <c r="O494" s="66">
        <v>3055564</v>
      </c>
      <c r="P494" s="66">
        <v>1224639</v>
      </c>
      <c r="Q494" s="66">
        <v>4870519</v>
      </c>
      <c r="R494" s="67">
        <v>263107</v>
      </c>
      <c r="S494" s="95">
        <f t="shared" si="196"/>
        <v>11362.894197952219</v>
      </c>
      <c r="T494" s="96">
        <f t="shared" si="197"/>
        <v>2428.9062003179652</v>
      </c>
      <c r="U494" s="96">
        <f t="shared" si="198"/>
        <v>1406.0149253731342</v>
      </c>
      <c r="V494" s="96">
        <f t="shared" si="199"/>
        <v>2505.4110082304528</v>
      </c>
      <c r="W494" s="86">
        <f t="shared" si="200"/>
        <v>6923.8684210526317</v>
      </c>
      <c r="X494" s="99">
        <f t="shared" si="201"/>
        <v>1.0501792114695341E-2</v>
      </c>
      <c r="Y494" s="100">
        <f t="shared" si="202"/>
        <v>4.5089605734767023E-2</v>
      </c>
      <c r="Z494" s="100">
        <f t="shared" si="203"/>
        <v>3.121863799283154E-2</v>
      </c>
      <c r="AA494" s="100">
        <f t="shared" si="204"/>
        <v>6.9677419354838704E-2</v>
      </c>
      <c r="AB494" s="101">
        <f t="shared" si="205"/>
        <v>1.3620071684587814E-3</v>
      </c>
      <c r="AC494" s="99">
        <f t="shared" si="206"/>
        <v>1.1923770627501166E-2</v>
      </c>
      <c r="AD494" s="100">
        <f t="shared" si="207"/>
        <v>4.7984104366810831E-2</v>
      </c>
      <c r="AE494" s="100">
        <f t="shared" si="208"/>
        <v>3.3644542395947823E-2</v>
      </c>
      <c r="AF494" s="100">
        <f t="shared" si="209"/>
        <v>7.3228958690655668E-2</v>
      </c>
      <c r="AG494" s="101">
        <f t="shared" si="210"/>
        <v>1.8764623649455857E-3</v>
      </c>
      <c r="AH494" s="95">
        <f t="shared" si="211"/>
        <v>119.33075268817204</v>
      </c>
      <c r="AI494" s="96">
        <f t="shared" si="212"/>
        <v>109.5184229390681</v>
      </c>
      <c r="AJ494" s="96">
        <f t="shared" si="213"/>
        <v>43.893870967741933</v>
      </c>
      <c r="AK494" s="96">
        <f t="shared" si="214"/>
        <v>174.57057347670252</v>
      </c>
      <c r="AL494" s="86">
        <f t="shared" si="215"/>
        <v>9.4303584229390687</v>
      </c>
      <c r="AM494" s="95">
        <f t="shared" si="223"/>
        <v>119.7263982130103</v>
      </c>
      <c r="AN494" s="96">
        <f t="shared" si="216"/>
        <v>109.88153532164408</v>
      </c>
      <c r="AO494" s="96">
        <f t="shared" si="217"/>
        <v>44.039402720663965</v>
      </c>
      <c r="AP494" s="96">
        <f t="shared" si="218"/>
        <v>175.14936867080468</v>
      </c>
      <c r="AQ494" s="86">
        <f t="shared" si="219"/>
        <v>9.4616251251395198</v>
      </c>
    </row>
    <row r="495" spans="1:43">
      <c r="A495" s="129" t="str">
        <f t="shared" si="220"/>
        <v>2013_2</v>
      </c>
      <c r="B495" s="57">
        <v>2013</v>
      </c>
      <c r="C495" s="57">
        <v>2</v>
      </c>
      <c r="D495" s="81" t="str">
        <f t="shared" si="221"/>
        <v>MSH_Personal</v>
      </c>
      <c r="E495" s="68" t="s">
        <v>38</v>
      </c>
      <c r="F495" s="69" t="s">
        <v>13</v>
      </c>
      <c r="G495" s="84">
        <f t="shared" si="222"/>
        <v>71744</v>
      </c>
      <c r="H495" s="70">
        <v>17936</v>
      </c>
      <c r="I495" s="65">
        <v>813</v>
      </c>
      <c r="J495" s="66">
        <v>3024</v>
      </c>
      <c r="K495" s="66">
        <v>3643</v>
      </c>
      <c r="L495" s="66">
        <v>4288</v>
      </c>
      <c r="M495" s="67">
        <v>339</v>
      </c>
      <c r="N495" s="65">
        <v>10488557</v>
      </c>
      <c r="O495" s="66">
        <v>8835886</v>
      </c>
      <c r="P495" s="66">
        <v>3224169</v>
      </c>
      <c r="Q495" s="66">
        <v>12067054</v>
      </c>
      <c r="R495" s="67">
        <v>1964222</v>
      </c>
      <c r="S495" s="95">
        <f t="shared" si="196"/>
        <v>12901.054120541205</v>
      </c>
      <c r="T495" s="96">
        <f t="shared" si="197"/>
        <v>2921.9199735449733</v>
      </c>
      <c r="U495" s="96">
        <f t="shared" si="198"/>
        <v>885.0312928904749</v>
      </c>
      <c r="V495" s="96">
        <f t="shared" si="199"/>
        <v>2814.1450559701493</v>
      </c>
      <c r="W495" s="86">
        <f t="shared" si="200"/>
        <v>5794.1651917404133</v>
      </c>
      <c r="X495" s="99">
        <f t="shared" si="201"/>
        <v>1.1331958073148974E-2</v>
      </c>
      <c r="Y495" s="100">
        <f t="shared" si="202"/>
        <v>4.2149866190900984E-2</v>
      </c>
      <c r="Z495" s="100">
        <f t="shared" si="203"/>
        <v>5.0777765388046389E-2</v>
      </c>
      <c r="AA495" s="100">
        <f t="shared" si="204"/>
        <v>5.9768064228367529E-2</v>
      </c>
      <c r="AB495" s="101">
        <f t="shared" si="205"/>
        <v>4.725133809099019E-3</v>
      </c>
      <c r="AC495" s="99">
        <f t="shared" si="206"/>
        <v>1.2252706223911634E-2</v>
      </c>
      <c r="AD495" s="100">
        <f t="shared" si="207"/>
        <v>4.38977397393122E-2</v>
      </c>
      <c r="AE495" s="100">
        <f t="shared" si="208"/>
        <v>5.2687547720646835E-2</v>
      </c>
      <c r="AF495" s="100">
        <f t="shared" si="209"/>
        <v>6.1830190341923282E-2</v>
      </c>
      <c r="AG495" s="101">
        <f t="shared" si="210"/>
        <v>5.3216767377601603E-3</v>
      </c>
      <c r="AH495" s="95">
        <f t="shared" si="211"/>
        <v>146.19420439339876</v>
      </c>
      <c r="AI495" s="96">
        <f t="shared" si="212"/>
        <v>123.15853590544157</v>
      </c>
      <c r="AJ495" s="96">
        <f t="shared" si="213"/>
        <v>44.939911351471899</v>
      </c>
      <c r="AK495" s="96">
        <f t="shared" si="214"/>
        <v>168.19600245316681</v>
      </c>
      <c r="AL495" s="86">
        <f t="shared" si="215"/>
        <v>27.378205842997325</v>
      </c>
      <c r="AM495" s="95">
        <f t="shared" si="223"/>
        <v>146.67891668610244</v>
      </c>
      <c r="AN495" s="96">
        <f t="shared" si="216"/>
        <v>123.56687258713461</v>
      </c>
      <c r="AO495" s="96">
        <f t="shared" si="217"/>
        <v>45.088911289981468</v>
      </c>
      <c r="AP495" s="96">
        <f t="shared" si="218"/>
        <v>168.75366252123138</v>
      </c>
      <c r="AQ495" s="86">
        <f t="shared" si="219"/>
        <v>27.468979297248371</v>
      </c>
    </row>
    <row r="496" spans="1:43">
      <c r="A496" s="129" t="str">
        <f t="shared" si="220"/>
        <v>2013_2</v>
      </c>
      <c r="B496" s="57">
        <v>2013</v>
      </c>
      <c r="C496" s="57">
        <v>2</v>
      </c>
      <c r="D496" s="81" t="str">
        <f t="shared" si="221"/>
        <v>SMH_Personal</v>
      </c>
      <c r="E496" s="68" t="s">
        <v>39</v>
      </c>
      <c r="F496" s="69" t="s">
        <v>13</v>
      </c>
      <c r="G496" s="84">
        <f t="shared" si="222"/>
        <v>46332</v>
      </c>
      <c r="H496" s="70">
        <v>11583</v>
      </c>
      <c r="I496" s="65">
        <v>414</v>
      </c>
      <c r="J496" s="66">
        <v>1887</v>
      </c>
      <c r="K496" s="66">
        <v>3986</v>
      </c>
      <c r="L496" s="66">
        <v>2957</v>
      </c>
      <c r="M496" s="67">
        <v>473</v>
      </c>
      <c r="N496" s="65">
        <v>5015211</v>
      </c>
      <c r="O496" s="66">
        <v>6234263</v>
      </c>
      <c r="P496" s="66">
        <v>2604561</v>
      </c>
      <c r="Q496" s="66">
        <v>10303865</v>
      </c>
      <c r="R496" s="67">
        <v>1379211</v>
      </c>
      <c r="S496" s="95">
        <f t="shared" si="196"/>
        <v>12114.036231884058</v>
      </c>
      <c r="T496" s="96">
        <f t="shared" si="197"/>
        <v>3303.7959724430311</v>
      </c>
      <c r="U496" s="96">
        <f t="shared" si="198"/>
        <v>653.42724535875561</v>
      </c>
      <c r="V496" s="96">
        <f t="shared" si="199"/>
        <v>3484.5671288468043</v>
      </c>
      <c r="W496" s="86">
        <f t="shared" si="200"/>
        <v>2915.879492600423</v>
      </c>
      <c r="X496" s="99">
        <f t="shared" si="201"/>
        <v>8.9355089355089359E-3</v>
      </c>
      <c r="Y496" s="100">
        <f t="shared" si="202"/>
        <v>4.072779072779073E-2</v>
      </c>
      <c r="Z496" s="100">
        <f t="shared" si="203"/>
        <v>8.6031252697919364E-2</v>
      </c>
      <c r="AA496" s="100">
        <f t="shared" si="204"/>
        <v>6.3821980488647151E-2</v>
      </c>
      <c r="AB496" s="101">
        <f t="shared" si="205"/>
        <v>1.0208926875593542E-2</v>
      </c>
      <c r="AC496" s="99">
        <f t="shared" si="206"/>
        <v>9.9541613101552361E-3</v>
      </c>
      <c r="AD496" s="100">
        <f t="shared" si="207"/>
        <v>4.2867386617256344E-2</v>
      </c>
      <c r="AE496" s="100">
        <f t="shared" si="208"/>
        <v>8.9066605615077774E-2</v>
      </c>
      <c r="AF496" s="100">
        <f t="shared" si="209"/>
        <v>6.6467919050138616E-2</v>
      </c>
      <c r="AG496" s="101">
        <f t="shared" si="210"/>
        <v>1.1297047920839388E-2</v>
      </c>
      <c r="AH496" s="95">
        <f t="shared" si="211"/>
        <v>108.245078995079</v>
      </c>
      <c r="AI496" s="96">
        <f t="shared" si="212"/>
        <v>134.55631097297763</v>
      </c>
      <c r="AJ496" s="96">
        <f t="shared" si="213"/>
        <v>56.215164465164463</v>
      </c>
      <c r="AK496" s="96">
        <f t="shared" si="214"/>
        <v>222.39197530864197</v>
      </c>
      <c r="AL496" s="86">
        <f t="shared" si="215"/>
        <v>29.76800051800052</v>
      </c>
      <c r="AM496" s="95">
        <f t="shared" si="223"/>
        <v>108.60396955870495</v>
      </c>
      <c r="AN496" s="96">
        <f t="shared" si="216"/>
        <v>135.00243739953524</v>
      </c>
      <c r="AO496" s="96">
        <f t="shared" si="217"/>
        <v>56.401547922468289</v>
      </c>
      <c r="AP496" s="96">
        <f t="shared" si="218"/>
        <v>223.12932412953421</v>
      </c>
      <c r="AQ496" s="86">
        <f t="shared" si="219"/>
        <v>29.866697424900174</v>
      </c>
    </row>
    <row r="497" spans="1:43">
      <c r="A497" s="129" t="str">
        <f t="shared" si="220"/>
        <v>2013_3</v>
      </c>
      <c r="B497" s="57">
        <v>2013</v>
      </c>
      <c r="C497" s="57">
        <v>3</v>
      </c>
      <c r="D497" s="81" t="str">
        <f t="shared" si="221"/>
        <v>SML_Personal</v>
      </c>
      <c r="E497" s="68" t="s">
        <v>12</v>
      </c>
      <c r="F497" s="69" t="s">
        <v>13</v>
      </c>
      <c r="G497" s="84">
        <f t="shared" si="222"/>
        <v>78664</v>
      </c>
      <c r="H497" s="70">
        <v>19666</v>
      </c>
      <c r="I497" s="65">
        <v>124</v>
      </c>
      <c r="J497" s="66">
        <v>2212</v>
      </c>
      <c r="K497" s="66">
        <v>1186</v>
      </c>
      <c r="L497" s="66">
        <v>3858</v>
      </c>
      <c r="M497" s="67">
        <v>519</v>
      </c>
      <c r="N497" s="65">
        <v>1989975</v>
      </c>
      <c r="O497" s="66">
        <v>3573023</v>
      </c>
      <c r="P497" s="66">
        <v>1618807</v>
      </c>
      <c r="Q497" s="66">
        <v>5627955</v>
      </c>
      <c r="R497" s="67">
        <v>1653614</v>
      </c>
      <c r="S497" s="95">
        <f t="shared" si="196"/>
        <v>16048.185483870968</v>
      </c>
      <c r="T497" s="96">
        <f t="shared" si="197"/>
        <v>1615.2906871609403</v>
      </c>
      <c r="U497" s="96">
        <f t="shared" si="198"/>
        <v>1364.9300168634063</v>
      </c>
      <c r="V497" s="96">
        <f t="shared" si="199"/>
        <v>1458.7752721617419</v>
      </c>
      <c r="W497" s="86">
        <f t="shared" si="200"/>
        <v>3186.1541425818882</v>
      </c>
      <c r="X497" s="99">
        <f t="shared" si="201"/>
        <v>1.5763246211735991E-3</v>
      </c>
      <c r="Y497" s="100">
        <f t="shared" si="202"/>
        <v>2.811959727448388E-2</v>
      </c>
      <c r="Z497" s="100">
        <f t="shared" si="203"/>
        <v>1.5076782263805552E-2</v>
      </c>
      <c r="AA497" s="100">
        <f t="shared" si="204"/>
        <v>4.9044035391030201E-2</v>
      </c>
      <c r="AB497" s="101">
        <f t="shared" si="205"/>
        <v>6.5976812773314349E-3</v>
      </c>
      <c r="AC497" s="99">
        <f t="shared" si="206"/>
        <v>1.905895001248803E-3</v>
      </c>
      <c r="AD497" s="100">
        <f t="shared" si="207"/>
        <v>2.949293980155903E-2</v>
      </c>
      <c r="AE497" s="100">
        <f t="shared" si="208"/>
        <v>1.6089115340300279E-2</v>
      </c>
      <c r="AF497" s="100">
        <f t="shared" si="209"/>
        <v>5.0838112933495425E-2</v>
      </c>
      <c r="AG497" s="101">
        <f t="shared" si="210"/>
        <v>7.270233726371836E-3</v>
      </c>
      <c r="AH497" s="95">
        <f t="shared" si="211"/>
        <v>25.297149903386554</v>
      </c>
      <c r="AI497" s="96">
        <f t="shared" si="212"/>
        <v>45.421323604189972</v>
      </c>
      <c r="AJ497" s="96">
        <f t="shared" si="213"/>
        <v>20.57875266958202</v>
      </c>
      <c r="AK497" s="96">
        <f t="shared" si="214"/>
        <v>71.544226075460188</v>
      </c>
      <c r="AL497" s="86">
        <f t="shared" si="215"/>
        <v>21.021229533204515</v>
      </c>
      <c r="AM497" s="95">
        <f t="shared" si="223"/>
        <v>25.381023539687096</v>
      </c>
      <c r="AN497" s="96">
        <f t="shared" si="216"/>
        <v>45.571919682831897</v>
      </c>
      <c r="AO497" s="96">
        <f t="shared" si="217"/>
        <v>20.646982285310244</v>
      </c>
      <c r="AP497" s="96">
        <f t="shared" si="218"/>
        <v>71.781433603587828</v>
      </c>
      <c r="AQ497" s="86">
        <f t="shared" si="219"/>
        <v>21.090926197342249</v>
      </c>
    </row>
    <row r="498" spans="1:43">
      <c r="A498" s="129" t="str">
        <f t="shared" si="220"/>
        <v>2013_3</v>
      </c>
      <c r="B498" s="57">
        <v>2013</v>
      </c>
      <c r="C498" s="57">
        <v>3</v>
      </c>
      <c r="D498" s="81" t="str">
        <f t="shared" si="221"/>
        <v>LSL_Personal</v>
      </c>
      <c r="E498" s="68" t="s">
        <v>14</v>
      </c>
      <c r="F498" s="69" t="s">
        <v>13</v>
      </c>
      <c r="G498" s="84">
        <f t="shared" si="222"/>
        <v>20496</v>
      </c>
      <c r="H498" s="70">
        <v>5124</v>
      </c>
      <c r="I498" s="65">
        <v>23</v>
      </c>
      <c r="J498" s="66">
        <v>380</v>
      </c>
      <c r="K498" s="66">
        <v>1363</v>
      </c>
      <c r="L498" s="66">
        <v>633</v>
      </c>
      <c r="M498" s="67">
        <v>83</v>
      </c>
      <c r="N498" s="65">
        <v>623731</v>
      </c>
      <c r="O498" s="66">
        <v>1137741</v>
      </c>
      <c r="P498" s="66">
        <v>2216931</v>
      </c>
      <c r="Q498" s="66">
        <v>1517892</v>
      </c>
      <c r="R498" s="67">
        <v>498587</v>
      </c>
      <c r="S498" s="95">
        <f t="shared" si="196"/>
        <v>27118.739130434784</v>
      </c>
      <c r="T498" s="96">
        <f t="shared" si="197"/>
        <v>2994.0552631578948</v>
      </c>
      <c r="U498" s="96">
        <f t="shared" si="198"/>
        <v>1626.5084372707263</v>
      </c>
      <c r="V498" s="96">
        <f t="shared" si="199"/>
        <v>2397.9336492890993</v>
      </c>
      <c r="W498" s="86">
        <f t="shared" si="200"/>
        <v>6007.0722891566265</v>
      </c>
      <c r="X498" s="99">
        <f t="shared" si="201"/>
        <v>1.1221701795472287E-3</v>
      </c>
      <c r="Y498" s="100">
        <f t="shared" si="202"/>
        <v>1.8540202966432474E-2</v>
      </c>
      <c r="Z498" s="100">
        <f t="shared" si="203"/>
        <v>6.6500780640124907E-2</v>
      </c>
      <c r="AA498" s="100">
        <f t="shared" si="204"/>
        <v>3.088407494145199E-2</v>
      </c>
      <c r="AB498" s="101">
        <f t="shared" si="205"/>
        <v>4.0495706479313038E-3</v>
      </c>
      <c r="AC498" s="99">
        <f t="shared" si="206"/>
        <v>1.6670577655800874E-3</v>
      </c>
      <c r="AD498" s="100">
        <f t="shared" si="207"/>
        <v>2.0735609054482785E-2</v>
      </c>
      <c r="AE498" s="100">
        <f t="shared" si="208"/>
        <v>7.0555788647048076E-2</v>
      </c>
      <c r="AF498" s="100">
        <f t="shared" si="209"/>
        <v>3.3699711067159861E-2</v>
      </c>
      <c r="AG498" s="101">
        <f t="shared" si="210"/>
        <v>5.0831521219479505E-3</v>
      </c>
      <c r="AH498" s="95">
        <f t="shared" si="211"/>
        <v>30.431840359094458</v>
      </c>
      <c r="AI498" s="96">
        <f t="shared" si="212"/>
        <v>55.510392271662766</v>
      </c>
      <c r="AJ498" s="96">
        <f t="shared" si="213"/>
        <v>108.16408079625293</v>
      </c>
      <c r="AK498" s="96">
        <f t="shared" si="214"/>
        <v>74.057962529274008</v>
      </c>
      <c r="AL498" s="86">
        <f t="shared" si="215"/>
        <v>24.326063622170178</v>
      </c>
      <c r="AM498" s="95">
        <f t="shared" si="223"/>
        <v>30.532738251544117</v>
      </c>
      <c r="AN498" s="96">
        <f t="shared" si="216"/>
        <v>55.694439030688002</v>
      </c>
      <c r="AO498" s="96">
        <f t="shared" si="217"/>
        <v>108.52270280735438</v>
      </c>
      <c r="AP498" s="96">
        <f t="shared" si="218"/>
        <v>74.303504443602776</v>
      </c>
      <c r="AQ498" s="86">
        <f t="shared" si="219"/>
        <v>24.406717585982783</v>
      </c>
    </row>
    <row r="499" spans="1:43">
      <c r="A499" s="129" t="str">
        <f t="shared" si="220"/>
        <v>2013_3</v>
      </c>
      <c r="B499" s="57">
        <v>2013</v>
      </c>
      <c r="C499" s="57">
        <v>3</v>
      </c>
      <c r="D499" s="81" t="str">
        <f t="shared" si="221"/>
        <v>MYA_Personal</v>
      </c>
      <c r="E499" s="68" t="s">
        <v>15</v>
      </c>
      <c r="F499" s="69" t="s">
        <v>13</v>
      </c>
      <c r="G499" s="84">
        <f t="shared" si="222"/>
        <v>20156</v>
      </c>
      <c r="H499" s="70">
        <v>5039</v>
      </c>
      <c r="I499" s="65">
        <v>94</v>
      </c>
      <c r="J499" s="66">
        <v>606</v>
      </c>
      <c r="K499" s="66">
        <v>730</v>
      </c>
      <c r="L499" s="66">
        <v>1675</v>
      </c>
      <c r="M499" s="67">
        <v>98</v>
      </c>
      <c r="N499" s="65">
        <v>1058271</v>
      </c>
      <c r="O499" s="66">
        <v>1965749</v>
      </c>
      <c r="P499" s="66">
        <v>697255</v>
      </c>
      <c r="Q499" s="66">
        <v>4380638</v>
      </c>
      <c r="R499" s="67">
        <v>556319</v>
      </c>
      <c r="S499" s="95">
        <f t="shared" si="196"/>
        <v>11258.202127659575</v>
      </c>
      <c r="T499" s="96">
        <f t="shared" si="197"/>
        <v>3243.8102310231025</v>
      </c>
      <c r="U499" s="96">
        <f t="shared" si="198"/>
        <v>955.14383561643831</v>
      </c>
      <c r="V499" s="96">
        <f t="shared" si="199"/>
        <v>2615.3062686567164</v>
      </c>
      <c r="W499" s="86">
        <f t="shared" si="200"/>
        <v>5676.7244897959181</v>
      </c>
      <c r="X499" s="99">
        <f t="shared" si="201"/>
        <v>4.6636237348680297E-3</v>
      </c>
      <c r="Y499" s="100">
        <f t="shared" si="202"/>
        <v>3.0065489184361978E-2</v>
      </c>
      <c r="Z499" s="100">
        <f t="shared" si="203"/>
        <v>3.6217503472911292E-2</v>
      </c>
      <c r="AA499" s="100">
        <f t="shared" si="204"/>
        <v>8.3101805913871798E-2</v>
      </c>
      <c r="AB499" s="101">
        <f t="shared" si="205"/>
        <v>4.8620758086922004E-3</v>
      </c>
      <c r="AC499" s="99">
        <f t="shared" si="206"/>
        <v>5.7817746828641133E-3</v>
      </c>
      <c r="AD499" s="100">
        <f t="shared" si="207"/>
        <v>3.2868076095820188E-2</v>
      </c>
      <c r="AE499" s="100">
        <f t="shared" si="208"/>
        <v>3.9283717871872896E-2</v>
      </c>
      <c r="AF499" s="100">
        <f t="shared" si="209"/>
        <v>8.7632028444880897E-2</v>
      </c>
      <c r="AG499" s="101">
        <f t="shared" si="210"/>
        <v>6.0036555361543337E-3</v>
      </c>
      <c r="AH499" s="95">
        <f t="shared" si="211"/>
        <v>52.504018654494942</v>
      </c>
      <c r="AI499" s="96">
        <f t="shared" si="212"/>
        <v>97.5267414169478</v>
      </c>
      <c r="AJ499" s="96">
        <f t="shared" si="213"/>
        <v>34.59292518356817</v>
      </c>
      <c r="AK499" s="96">
        <f t="shared" si="214"/>
        <v>217.33667394324272</v>
      </c>
      <c r="AL499" s="86">
        <f t="shared" si="215"/>
        <v>27.60066481444731</v>
      </c>
      <c r="AM499" s="95">
        <f t="shared" si="223"/>
        <v>52.678097670580243</v>
      </c>
      <c r="AN499" s="96">
        <f t="shared" si="216"/>
        <v>97.850094935839152</v>
      </c>
      <c r="AO499" s="96">
        <f t="shared" si="217"/>
        <v>34.707619306680833</v>
      </c>
      <c r="AP499" s="96">
        <f t="shared" si="218"/>
        <v>218.05726172545153</v>
      </c>
      <c r="AQ499" s="86">
        <f t="shared" si="219"/>
        <v>27.692175839647433</v>
      </c>
    </row>
    <row r="500" spans="1:43">
      <c r="A500" s="129" t="str">
        <f t="shared" si="220"/>
        <v>2013_3</v>
      </c>
      <c r="B500" s="57">
        <v>2013</v>
      </c>
      <c r="C500" s="57">
        <v>3</v>
      </c>
      <c r="D500" s="81" t="str">
        <f t="shared" si="221"/>
        <v>SMA_Personal</v>
      </c>
      <c r="E500" s="68" t="s">
        <v>16</v>
      </c>
      <c r="F500" s="69" t="s">
        <v>13</v>
      </c>
      <c r="G500" s="84">
        <f t="shared" si="222"/>
        <v>80888</v>
      </c>
      <c r="H500" s="70">
        <v>20222</v>
      </c>
      <c r="I500" s="65">
        <v>115</v>
      </c>
      <c r="J500" s="66">
        <v>1765</v>
      </c>
      <c r="K500" s="66">
        <v>698</v>
      </c>
      <c r="L500" s="66">
        <v>3276</v>
      </c>
      <c r="M500" s="67">
        <v>346</v>
      </c>
      <c r="N500" s="65">
        <v>2245004</v>
      </c>
      <c r="O500" s="66">
        <v>6532068</v>
      </c>
      <c r="P500" s="66">
        <v>584236</v>
      </c>
      <c r="Q500" s="66">
        <v>9634159</v>
      </c>
      <c r="R500" s="67">
        <v>2041914</v>
      </c>
      <c r="S500" s="95">
        <f t="shared" si="196"/>
        <v>19521.773913043478</v>
      </c>
      <c r="T500" s="96">
        <f t="shared" si="197"/>
        <v>3700.888385269122</v>
      </c>
      <c r="U500" s="96">
        <f t="shared" si="198"/>
        <v>837.01432664756442</v>
      </c>
      <c r="V500" s="96">
        <f t="shared" si="199"/>
        <v>2940.8299755799758</v>
      </c>
      <c r="W500" s="86">
        <f t="shared" si="200"/>
        <v>5901.4855491329481</v>
      </c>
      <c r="X500" s="99">
        <f t="shared" si="201"/>
        <v>1.4217189199881317E-3</v>
      </c>
      <c r="Y500" s="100">
        <f t="shared" si="202"/>
        <v>2.18202947285135E-2</v>
      </c>
      <c r="Z500" s="100">
        <f t="shared" si="203"/>
        <v>8.629215705667095E-3</v>
      </c>
      <c r="AA500" s="100">
        <f t="shared" si="204"/>
        <v>4.050044505983582E-2</v>
      </c>
      <c r="AB500" s="101">
        <f t="shared" si="205"/>
        <v>4.2775195331816833E-3</v>
      </c>
      <c r="AC500" s="99">
        <f t="shared" si="206"/>
        <v>1.730401272787619E-3</v>
      </c>
      <c r="AD500" s="100">
        <f t="shared" si="207"/>
        <v>2.3017182700354043E-2</v>
      </c>
      <c r="AE500" s="100">
        <f t="shared" si="208"/>
        <v>9.3869511333114983E-3</v>
      </c>
      <c r="AF500" s="100">
        <f t="shared" si="209"/>
        <v>4.2115421380734604E-2</v>
      </c>
      <c r="AG500" s="101">
        <f t="shared" si="210"/>
        <v>4.8121811768897073E-3</v>
      </c>
      <c r="AH500" s="95">
        <f t="shared" si="211"/>
        <v>27.754475323904657</v>
      </c>
      <c r="AI500" s="96">
        <f t="shared" si="212"/>
        <v>80.754475323904657</v>
      </c>
      <c r="AJ500" s="96">
        <f t="shared" si="213"/>
        <v>7.2227771733755315</v>
      </c>
      <c r="AK500" s="96">
        <f t="shared" si="214"/>
        <v>119.10492285629512</v>
      </c>
      <c r="AL500" s="86">
        <f t="shared" si="215"/>
        <v>25.243719711205618</v>
      </c>
      <c r="AM500" s="95">
        <f t="shared" si="223"/>
        <v>27.846496313538669</v>
      </c>
      <c r="AN500" s="96">
        <f t="shared" si="216"/>
        <v>81.022219774122405</v>
      </c>
      <c r="AO500" s="96">
        <f t="shared" si="217"/>
        <v>7.2467245582798858</v>
      </c>
      <c r="AP500" s="96">
        <f t="shared" si="218"/>
        <v>119.49981963397187</v>
      </c>
      <c r="AQ500" s="86">
        <f t="shared" si="219"/>
        <v>25.327416197727487</v>
      </c>
    </row>
    <row r="501" spans="1:43">
      <c r="A501" s="129" t="str">
        <f t="shared" si="220"/>
        <v>2013_3</v>
      </c>
      <c r="B501" s="57">
        <v>2013</v>
      </c>
      <c r="C501" s="57">
        <v>3</v>
      </c>
      <c r="D501" s="81" t="str">
        <f t="shared" si="221"/>
        <v>MSL_Personal</v>
      </c>
      <c r="E501" s="68" t="s">
        <v>17</v>
      </c>
      <c r="F501" s="69" t="s">
        <v>13</v>
      </c>
      <c r="G501" s="84">
        <f t="shared" si="222"/>
        <v>66816</v>
      </c>
      <c r="H501" s="70">
        <v>16704</v>
      </c>
      <c r="I501" s="65">
        <v>170</v>
      </c>
      <c r="J501" s="66">
        <v>1398</v>
      </c>
      <c r="K501" s="66">
        <v>4530</v>
      </c>
      <c r="L501" s="66">
        <v>2180</v>
      </c>
      <c r="M501" s="67">
        <v>411</v>
      </c>
      <c r="N501" s="65">
        <v>3704734</v>
      </c>
      <c r="O501" s="66">
        <v>4222126</v>
      </c>
      <c r="P501" s="66">
        <v>8050431</v>
      </c>
      <c r="Q501" s="66">
        <v>6230065</v>
      </c>
      <c r="R501" s="67">
        <v>1310282</v>
      </c>
      <c r="S501" s="95">
        <f t="shared" si="196"/>
        <v>21792.552941176469</v>
      </c>
      <c r="T501" s="96">
        <f t="shared" si="197"/>
        <v>3020.1187410586554</v>
      </c>
      <c r="U501" s="96">
        <f t="shared" si="198"/>
        <v>1777.1370860927152</v>
      </c>
      <c r="V501" s="96">
        <f t="shared" si="199"/>
        <v>2857.8279816513759</v>
      </c>
      <c r="W501" s="86">
        <f t="shared" si="200"/>
        <v>3188.0340632603406</v>
      </c>
      <c r="X501" s="99">
        <f t="shared" si="201"/>
        <v>2.5443007662835247E-3</v>
      </c>
      <c r="Y501" s="100">
        <f t="shared" si="202"/>
        <v>2.0923132183908046E-2</v>
      </c>
      <c r="Z501" s="100">
        <f t="shared" si="203"/>
        <v>6.7798132183908053E-2</v>
      </c>
      <c r="AA501" s="100">
        <f t="shared" si="204"/>
        <v>3.2626915708812258E-2</v>
      </c>
      <c r="AB501" s="101">
        <f t="shared" si="205"/>
        <v>6.151221264367816E-3</v>
      </c>
      <c r="AC501" s="99">
        <f t="shared" si="206"/>
        <v>2.9983957633373491E-3</v>
      </c>
      <c r="AD501" s="100">
        <f t="shared" si="207"/>
        <v>2.2213273932182767E-2</v>
      </c>
      <c r="AE501" s="100">
        <f t="shared" si="208"/>
        <v>7.0064234599678019E-2</v>
      </c>
      <c r="AF501" s="100">
        <f t="shared" si="209"/>
        <v>3.4228318919842834E-2</v>
      </c>
      <c r="AG501" s="101">
        <f t="shared" si="210"/>
        <v>6.8560060390069786E-3</v>
      </c>
      <c r="AH501" s="95">
        <f t="shared" si="211"/>
        <v>55.446809147509576</v>
      </c>
      <c r="AI501" s="96">
        <f t="shared" si="212"/>
        <v>63.190343630268202</v>
      </c>
      <c r="AJ501" s="96">
        <f t="shared" si="213"/>
        <v>120.48657507183908</v>
      </c>
      <c r="AK501" s="96">
        <f t="shared" si="214"/>
        <v>93.242112667624525</v>
      </c>
      <c r="AL501" s="86">
        <f t="shared" si="215"/>
        <v>19.61030292145594</v>
      </c>
      <c r="AM501" s="95">
        <f t="shared" si="223"/>
        <v>55.630645094334604</v>
      </c>
      <c r="AN501" s="96">
        <f t="shared" si="216"/>
        <v>63.399853552120774</v>
      </c>
      <c r="AO501" s="96">
        <f t="shared" si="217"/>
        <v>120.88605276854675</v>
      </c>
      <c r="AP501" s="96">
        <f t="shared" si="218"/>
        <v>93.551260341399882</v>
      </c>
      <c r="AQ501" s="86">
        <f t="shared" si="219"/>
        <v>19.675321606219217</v>
      </c>
    </row>
    <row r="502" spans="1:43">
      <c r="A502" s="129" t="str">
        <f t="shared" si="220"/>
        <v>2013_3</v>
      </c>
      <c r="B502" s="57">
        <v>2013</v>
      </c>
      <c r="C502" s="57">
        <v>3</v>
      </c>
      <c r="D502" s="81" t="str">
        <f t="shared" si="221"/>
        <v>LYL_Personal</v>
      </c>
      <c r="E502" s="68" t="s">
        <v>18</v>
      </c>
      <c r="F502" s="69" t="s">
        <v>13</v>
      </c>
      <c r="G502" s="84">
        <f t="shared" si="222"/>
        <v>16216</v>
      </c>
      <c r="H502" s="70">
        <v>4054</v>
      </c>
      <c r="I502" s="65">
        <v>83</v>
      </c>
      <c r="J502" s="66">
        <v>354</v>
      </c>
      <c r="K502" s="66">
        <v>621</v>
      </c>
      <c r="L502" s="66">
        <v>555</v>
      </c>
      <c r="M502" s="67">
        <v>135</v>
      </c>
      <c r="N502" s="65">
        <v>1612264</v>
      </c>
      <c r="O502" s="66">
        <v>1096731</v>
      </c>
      <c r="P502" s="66">
        <v>686633</v>
      </c>
      <c r="Q502" s="66">
        <v>1736559</v>
      </c>
      <c r="R502" s="67">
        <v>809420</v>
      </c>
      <c r="S502" s="95">
        <f t="shared" si="196"/>
        <v>19424.867469879518</v>
      </c>
      <c r="T502" s="96">
        <f t="shared" si="197"/>
        <v>3098.1101694915255</v>
      </c>
      <c r="U502" s="96">
        <f t="shared" si="198"/>
        <v>1105.6892109500805</v>
      </c>
      <c r="V502" s="96">
        <f t="shared" si="199"/>
        <v>3128.9351351351352</v>
      </c>
      <c r="W502" s="86">
        <f t="shared" si="200"/>
        <v>5995.7037037037035</v>
      </c>
      <c r="X502" s="99">
        <f t="shared" si="201"/>
        <v>5.1184015786877157E-3</v>
      </c>
      <c r="Y502" s="100">
        <f t="shared" si="202"/>
        <v>2.1830291070547608E-2</v>
      </c>
      <c r="Z502" s="100">
        <f t="shared" si="203"/>
        <v>3.8295510606808088E-2</v>
      </c>
      <c r="AA502" s="100">
        <f t="shared" si="204"/>
        <v>3.4225456339417856E-2</v>
      </c>
      <c r="AB502" s="101">
        <f t="shared" si="205"/>
        <v>8.3251110014800206E-3</v>
      </c>
      <c r="AC502" s="99">
        <f t="shared" si="206"/>
        <v>6.4240821162794481E-3</v>
      </c>
      <c r="AD502" s="100">
        <f t="shared" si="207"/>
        <v>2.4504041832128062E-2</v>
      </c>
      <c r="AE502" s="100">
        <f t="shared" si="208"/>
        <v>4.180689849775452E-2</v>
      </c>
      <c r="AF502" s="100">
        <f t="shared" si="209"/>
        <v>3.755202547567936E-2</v>
      </c>
      <c r="AG502" s="101">
        <f t="shared" si="210"/>
        <v>9.9876189398705514E-3</v>
      </c>
      <c r="AH502" s="95">
        <f t="shared" si="211"/>
        <v>99.424272323630987</v>
      </c>
      <c r="AI502" s="96">
        <f t="shared" si="212"/>
        <v>67.632646768623587</v>
      </c>
      <c r="AJ502" s="96">
        <f t="shared" si="213"/>
        <v>42.342932905772074</v>
      </c>
      <c r="AK502" s="96">
        <f t="shared" si="214"/>
        <v>107.08923285643809</v>
      </c>
      <c r="AL502" s="86">
        <f t="shared" si="215"/>
        <v>49.914898865318207</v>
      </c>
      <c r="AM502" s="95">
        <f t="shared" si="223"/>
        <v>99.753917176437184</v>
      </c>
      <c r="AN502" s="96">
        <f t="shared" si="216"/>
        <v>67.856885310861699</v>
      </c>
      <c r="AO502" s="96">
        <f t="shared" si="217"/>
        <v>42.483322466177121</v>
      </c>
      <c r="AP502" s="96">
        <f t="shared" si="218"/>
        <v>107.44429116943415</v>
      </c>
      <c r="AQ502" s="86">
        <f t="shared" si="219"/>
        <v>50.080393558965397</v>
      </c>
    </row>
    <row r="503" spans="1:43">
      <c r="A503" s="129" t="str">
        <f t="shared" si="220"/>
        <v>2013_3</v>
      </c>
      <c r="B503" s="57">
        <v>2013</v>
      </c>
      <c r="C503" s="57">
        <v>3</v>
      </c>
      <c r="D503" s="81" t="str">
        <f t="shared" si="221"/>
        <v>LSA_Personal</v>
      </c>
      <c r="E503" s="68" t="s">
        <v>19</v>
      </c>
      <c r="F503" s="69" t="s">
        <v>13</v>
      </c>
      <c r="G503" s="84">
        <f t="shared" si="222"/>
        <v>105452</v>
      </c>
      <c r="H503" s="70">
        <v>26363</v>
      </c>
      <c r="I503" s="65">
        <v>380</v>
      </c>
      <c r="J503" s="66">
        <v>3132</v>
      </c>
      <c r="K503" s="66">
        <v>2262</v>
      </c>
      <c r="L503" s="66">
        <v>5046</v>
      </c>
      <c r="M503" s="67">
        <v>862</v>
      </c>
      <c r="N503" s="65">
        <v>10019463</v>
      </c>
      <c r="O503" s="66">
        <v>8153082</v>
      </c>
      <c r="P503" s="66">
        <v>3465489</v>
      </c>
      <c r="Q503" s="66">
        <v>11424883</v>
      </c>
      <c r="R503" s="67">
        <v>7222908</v>
      </c>
      <c r="S503" s="95">
        <f t="shared" si="196"/>
        <v>26367.007894736842</v>
      </c>
      <c r="T503" s="96">
        <f t="shared" si="197"/>
        <v>2603.155172413793</v>
      </c>
      <c r="U503" s="96">
        <f t="shared" si="198"/>
        <v>1532.0464190981431</v>
      </c>
      <c r="V503" s="96">
        <f t="shared" si="199"/>
        <v>2264.1464526357513</v>
      </c>
      <c r="W503" s="86">
        <f t="shared" si="200"/>
        <v>8379.2436194895599</v>
      </c>
      <c r="X503" s="99">
        <f t="shared" si="201"/>
        <v>3.6035352577476008E-3</v>
      </c>
      <c r="Y503" s="100">
        <f t="shared" si="202"/>
        <v>2.9700716913856541E-2</v>
      </c>
      <c r="Z503" s="100">
        <f t="shared" si="203"/>
        <v>2.1450517771118612E-2</v>
      </c>
      <c r="AA503" s="100">
        <f t="shared" si="204"/>
        <v>4.7851155027879982E-2</v>
      </c>
      <c r="AB503" s="101">
        <f t="shared" si="205"/>
        <v>8.1743352425748209E-3</v>
      </c>
      <c r="AC503" s="99">
        <f t="shared" si="206"/>
        <v>4.0334763815936389E-3</v>
      </c>
      <c r="AD503" s="100">
        <f t="shared" si="207"/>
        <v>3.0918766117009062E-2</v>
      </c>
      <c r="AE503" s="100">
        <f t="shared" si="208"/>
        <v>2.2490052005061805E-2</v>
      </c>
      <c r="AF503" s="100">
        <f t="shared" si="209"/>
        <v>4.9382690801812963E-2</v>
      </c>
      <c r="AG503" s="101">
        <f t="shared" si="210"/>
        <v>8.8203945745029995E-3</v>
      </c>
      <c r="AH503" s="95">
        <f t="shared" si="211"/>
        <v>95.01444258999355</v>
      </c>
      <c r="AI503" s="96">
        <f t="shared" si="212"/>
        <v>77.315574858703485</v>
      </c>
      <c r="AJ503" s="96">
        <f t="shared" si="213"/>
        <v>32.863188939043354</v>
      </c>
      <c r="AK503" s="96">
        <f t="shared" si="214"/>
        <v>108.34202291089785</v>
      </c>
      <c r="AL503" s="86">
        <f t="shared" si="215"/>
        <v>68.4947464249137</v>
      </c>
      <c r="AM503" s="95">
        <f t="shared" si="223"/>
        <v>95.329466489188803</v>
      </c>
      <c r="AN503" s="96">
        <f t="shared" si="216"/>
        <v>77.571917507216554</v>
      </c>
      <c r="AO503" s="96">
        <f t="shared" si="217"/>
        <v>32.972148057650635</v>
      </c>
      <c r="AP503" s="96">
        <f t="shared" si="218"/>
        <v>108.70123489566286</v>
      </c>
      <c r="AQ503" s="86">
        <f t="shared" si="219"/>
        <v>68.721843290453165</v>
      </c>
    </row>
    <row r="504" spans="1:43">
      <c r="A504" s="129" t="str">
        <f t="shared" si="220"/>
        <v>2013_3</v>
      </c>
      <c r="B504" s="57">
        <v>2013</v>
      </c>
      <c r="C504" s="57">
        <v>3</v>
      </c>
      <c r="D504" s="81" t="str">
        <f t="shared" si="221"/>
        <v>LMA_Personal</v>
      </c>
      <c r="E504" s="68" t="s">
        <v>20</v>
      </c>
      <c r="F504" s="69" t="s">
        <v>13</v>
      </c>
      <c r="G504" s="84">
        <f t="shared" si="222"/>
        <v>125244</v>
      </c>
      <c r="H504" s="70">
        <v>31311</v>
      </c>
      <c r="I504" s="65">
        <v>921</v>
      </c>
      <c r="J504" s="66">
        <v>2790</v>
      </c>
      <c r="K504" s="66">
        <v>3476</v>
      </c>
      <c r="L504" s="66">
        <v>5382</v>
      </c>
      <c r="M504" s="67">
        <v>611</v>
      </c>
      <c r="N504" s="65">
        <v>15532121</v>
      </c>
      <c r="O504" s="66">
        <v>6637724</v>
      </c>
      <c r="P504" s="66">
        <v>3049612</v>
      </c>
      <c r="Q504" s="66">
        <v>14721828</v>
      </c>
      <c r="R504" s="67">
        <v>3481287</v>
      </c>
      <c r="S504" s="95">
        <f t="shared" si="196"/>
        <v>16864.409337676439</v>
      </c>
      <c r="T504" s="96">
        <f t="shared" si="197"/>
        <v>2379.1125448028674</v>
      </c>
      <c r="U504" s="96">
        <f t="shared" si="198"/>
        <v>877.33371691599541</v>
      </c>
      <c r="V504" s="96">
        <f t="shared" si="199"/>
        <v>2735.3823857302118</v>
      </c>
      <c r="W504" s="86">
        <f t="shared" si="200"/>
        <v>5697.6873977086743</v>
      </c>
      <c r="X504" s="99">
        <f t="shared" si="201"/>
        <v>7.3536456836255631E-3</v>
      </c>
      <c r="Y504" s="100">
        <f t="shared" si="202"/>
        <v>2.2276516240298937E-2</v>
      </c>
      <c r="Z504" s="100">
        <f t="shared" si="203"/>
        <v>2.7753824534508639E-2</v>
      </c>
      <c r="AA504" s="100">
        <f t="shared" si="204"/>
        <v>4.297211842483472E-2</v>
      </c>
      <c r="AB504" s="101">
        <f t="shared" si="205"/>
        <v>4.8784772124812366E-3</v>
      </c>
      <c r="AC504" s="99">
        <f t="shared" si="206"/>
        <v>7.9161502890969151E-3</v>
      </c>
      <c r="AD504" s="100">
        <f t="shared" si="207"/>
        <v>2.3248164587861254E-2</v>
      </c>
      <c r="AE504" s="100">
        <f t="shared" si="208"/>
        <v>2.8835325713245957E-2</v>
      </c>
      <c r="AF504" s="100">
        <f t="shared" si="209"/>
        <v>4.4307277873328929E-2</v>
      </c>
      <c r="AG504" s="101">
        <f t="shared" si="210"/>
        <v>5.3372077546629121E-3</v>
      </c>
      <c r="AH504" s="95">
        <f t="shared" si="211"/>
        <v>124.01489093289898</v>
      </c>
      <c r="AI504" s="96">
        <f t="shared" si="212"/>
        <v>52.998339241800004</v>
      </c>
      <c r="AJ504" s="96">
        <f t="shared" si="213"/>
        <v>24.349366037494811</v>
      </c>
      <c r="AK504" s="96">
        <f t="shared" si="214"/>
        <v>117.5451758168056</v>
      </c>
      <c r="AL504" s="86">
        <f t="shared" si="215"/>
        <v>27.796038133563286</v>
      </c>
      <c r="AM504" s="95">
        <f t="shared" si="223"/>
        <v>124.42606689136396</v>
      </c>
      <c r="AN504" s="96">
        <f t="shared" si="216"/>
        <v>53.174057196078493</v>
      </c>
      <c r="AO504" s="96">
        <f t="shared" si="217"/>
        <v>24.430097261327429</v>
      </c>
      <c r="AP504" s="96">
        <f t="shared" si="218"/>
        <v>117.93490119547452</v>
      </c>
      <c r="AQ504" s="86">
        <f t="shared" si="219"/>
        <v>27.888196926230219</v>
      </c>
    </row>
    <row r="505" spans="1:43">
      <c r="A505" s="129" t="str">
        <f t="shared" si="220"/>
        <v>2013_3</v>
      </c>
      <c r="B505" s="57">
        <v>2013</v>
      </c>
      <c r="C505" s="57">
        <v>3</v>
      </c>
      <c r="D505" s="81" t="str">
        <f t="shared" si="221"/>
        <v>SYL_Personal</v>
      </c>
      <c r="E505" s="68" t="s">
        <v>21</v>
      </c>
      <c r="F505" s="69" t="s">
        <v>13</v>
      </c>
      <c r="G505" s="84">
        <f t="shared" si="222"/>
        <v>12168</v>
      </c>
      <c r="H505" s="70">
        <v>3042</v>
      </c>
      <c r="I505" s="65">
        <v>108</v>
      </c>
      <c r="J505" s="66">
        <v>297</v>
      </c>
      <c r="K505" s="66">
        <v>434</v>
      </c>
      <c r="L505" s="66">
        <v>395</v>
      </c>
      <c r="M505" s="67">
        <v>142</v>
      </c>
      <c r="N505" s="65">
        <v>1312090</v>
      </c>
      <c r="O505" s="66">
        <v>825177</v>
      </c>
      <c r="P505" s="66">
        <v>371655</v>
      </c>
      <c r="Q505" s="66">
        <v>1031001</v>
      </c>
      <c r="R505" s="67">
        <v>585057</v>
      </c>
      <c r="S505" s="95">
        <f t="shared" si="196"/>
        <v>12148.981481481482</v>
      </c>
      <c r="T505" s="96">
        <f t="shared" si="197"/>
        <v>2778.3737373737372</v>
      </c>
      <c r="U505" s="96">
        <f t="shared" si="198"/>
        <v>856.34792626728108</v>
      </c>
      <c r="V505" s="96">
        <f t="shared" si="199"/>
        <v>2610.1291139240507</v>
      </c>
      <c r="W505" s="86">
        <f t="shared" si="200"/>
        <v>4120.1197183098593</v>
      </c>
      <c r="X505" s="99">
        <f t="shared" si="201"/>
        <v>8.8757396449704144E-3</v>
      </c>
      <c r="Y505" s="100">
        <f t="shared" si="202"/>
        <v>2.4408284023668639E-2</v>
      </c>
      <c r="Z505" s="100">
        <f t="shared" si="203"/>
        <v>3.5667324128862588E-2</v>
      </c>
      <c r="AA505" s="100">
        <f t="shared" si="204"/>
        <v>3.2462195923734387E-2</v>
      </c>
      <c r="AB505" s="101">
        <f t="shared" si="205"/>
        <v>1.1669953977646285E-2</v>
      </c>
      <c r="AC505" s="99">
        <f t="shared" si="206"/>
        <v>1.0856868169758062E-2</v>
      </c>
      <c r="AD505" s="100">
        <f t="shared" si="207"/>
        <v>2.7667769097463751E-2</v>
      </c>
      <c r="AE505" s="100">
        <f t="shared" si="208"/>
        <v>3.9584698035170236E-2</v>
      </c>
      <c r="AF505" s="100">
        <f t="shared" si="209"/>
        <v>3.6205621810475763E-2</v>
      </c>
      <c r="AG505" s="101">
        <f t="shared" si="210"/>
        <v>1.3938417977130853E-2</v>
      </c>
      <c r="AH505" s="95">
        <f t="shared" si="211"/>
        <v>107.83119658119658</v>
      </c>
      <c r="AI505" s="96">
        <f t="shared" si="212"/>
        <v>67.815335305719927</v>
      </c>
      <c r="AJ505" s="96">
        <f t="shared" si="213"/>
        <v>30.543639053254438</v>
      </c>
      <c r="AK505" s="96">
        <f t="shared" si="214"/>
        <v>84.730522682445766</v>
      </c>
      <c r="AL505" s="86">
        <f t="shared" si="215"/>
        <v>48.081607495069036</v>
      </c>
      <c r="AM505" s="95">
        <f t="shared" si="223"/>
        <v>108.18871490236891</v>
      </c>
      <c r="AN505" s="96">
        <f t="shared" si="216"/>
        <v>68.040179558560823</v>
      </c>
      <c r="AO505" s="96">
        <f t="shared" si="217"/>
        <v>30.644907618410258</v>
      </c>
      <c r="AP505" s="96">
        <f t="shared" si="218"/>
        <v>85.011449864763279</v>
      </c>
      <c r="AQ505" s="86">
        <f t="shared" si="219"/>
        <v>48.241023843360786</v>
      </c>
    </row>
    <row r="506" spans="1:43">
      <c r="A506" s="129" t="str">
        <f t="shared" si="220"/>
        <v>2013_3</v>
      </c>
      <c r="B506" s="57">
        <v>2013</v>
      </c>
      <c r="C506" s="57">
        <v>3</v>
      </c>
      <c r="D506" s="81" t="str">
        <f t="shared" si="221"/>
        <v>MYL_Personal</v>
      </c>
      <c r="E506" s="68" t="s">
        <v>22</v>
      </c>
      <c r="F506" s="69" t="s">
        <v>13</v>
      </c>
      <c r="G506" s="84">
        <f t="shared" si="222"/>
        <v>12544</v>
      </c>
      <c r="H506" s="70">
        <v>3136</v>
      </c>
      <c r="I506" s="65">
        <v>101</v>
      </c>
      <c r="J506" s="66">
        <v>321</v>
      </c>
      <c r="K506" s="66">
        <v>615</v>
      </c>
      <c r="L506" s="66">
        <v>451</v>
      </c>
      <c r="M506" s="67">
        <v>94</v>
      </c>
      <c r="N506" s="65">
        <v>1403381</v>
      </c>
      <c r="O506" s="66">
        <v>939932</v>
      </c>
      <c r="P506" s="66">
        <v>406295</v>
      </c>
      <c r="Q506" s="66">
        <v>1234497</v>
      </c>
      <c r="R506" s="67">
        <v>438368</v>
      </c>
      <c r="S506" s="95">
        <f t="shared" si="196"/>
        <v>13894.861386138615</v>
      </c>
      <c r="T506" s="96">
        <f t="shared" si="197"/>
        <v>2928.1370716510905</v>
      </c>
      <c r="U506" s="96">
        <f t="shared" si="198"/>
        <v>660.64227642276421</v>
      </c>
      <c r="V506" s="96">
        <f t="shared" si="199"/>
        <v>2737.2439024390242</v>
      </c>
      <c r="W506" s="86">
        <f t="shared" si="200"/>
        <v>4663.489361702128</v>
      </c>
      <c r="X506" s="99">
        <f t="shared" si="201"/>
        <v>8.0516581632653055E-3</v>
      </c>
      <c r="Y506" s="100">
        <f t="shared" si="202"/>
        <v>2.5589923469387755E-2</v>
      </c>
      <c r="Z506" s="100">
        <f t="shared" si="203"/>
        <v>4.9027423469387758E-2</v>
      </c>
      <c r="AA506" s="100">
        <f t="shared" si="204"/>
        <v>3.595344387755102E-2</v>
      </c>
      <c r="AB506" s="101">
        <f t="shared" si="205"/>
        <v>7.4936224489795915E-3</v>
      </c>
      <c r="AC506" s="99">
        <f t="shared" si="206"/>
        <v>9.9108537956516529E-3</v>
      </c>
      <c r="AD506" s="100">
        <f t="shared" si="207"/>
        <v>2.8874983234565582E-2</v>
      </c>
      <c r="AE506" s="100">
        <f t="shared" si="208"/>
        <v>5.351944087296797E-2</v>
      </c>
      <c r="AF506" s="100">
        <f t="shared" si="209"/>
        <v>3.9826529966722299E-2</v>
      </c>
      <c r="AG506" s="101">
        <f t="shared" si="210"/>
        <v>9.2877381856607041E-3</v>
      </c>
      <c r="AH506" s="95">
        <f t="shared" si="211"/>
        <v>111.87667410714286</v>
      </c>
      <c r="AI506" s="96">
        <f t="shared" si="212"/>
        <v>74.930803571428569</v>
      </c>
      <c r="AJ506" s="96">
        <f t="shared" si="213"/>
        <v>32.389588647959187</v>
      </c>
      <c r="AK506" s="96">
        <f t="shared" si="214"/>
        <v>98.41334502551021</v>
      </c>
      <c r="AL506" s="86">
        <f t="shared" si="215"/>
        <v>34.946428571428569</v>
      </c>
      <c r="AM506" s="95">
        <f t="shared" si="223"/>
        <v>112.24760535870335</v>
      </c>
      <c r="AN506" s="96">
        <f t="shared" si="216"/>
        <v>75.179239422520865</v>
      </c>
      <c r="AO506" s="96">
        <f t="shared" si="217"/>
        <v>32.496977527281892</v>
      </c>
      <c r="AP506" s="96">
        <f t="shared" si="218"/>
        <v>98.739638111463123</v>
      </c>
      <c r="AQ506" s="86">
        <f t="shared" si="219"/>
        <v>35.062294748100527</v>
      </c>
    </row>
    <row r="507" spans="1:43">
      <c r="A507" s="129" t="str">
        <f t="shared" si="220"/>
        <v>2013_3</v>
      </c>
      <c r="B507" s="57">
        <v>2013</v>
      </c>
      <c r="C507" s="57">
        <v>3</v>
      </c>
      <c r="D507" s="81" t="str">
        <f t="shared" si="221"/>
        <v>MYH_Personal</v>
      </c>
      <c r="E507" s="68" t="s">
        <v>23</v>
      </c>
      <c r="F507" s="69" t="s">
        <v>13</v>
      </c>
      <c r="G507" s="84">
        <f t="shared" si="222"/>
        <v>35828</v>
      </c>
      <c r="H507" s="70">
        <v>8957</v>
      </c>
      <c r="I507" s="65">
        <v>269</v>
      </c>
      <c r="J507" s="66">
        <v>946</v>
      </c>
      <c r="K507" s="66">
        <v>1935</v>
      </c>
      <c r="L507" s="66">
        <v>1862</v>
      </c>
      <c r="M507" s="67">
        <v>193</v>
      </c>
      <c r="N507" s="65">
        <v>5732444</v>
      </c>
      <c r="O507" s="66">
        <v>4092186</v>
      </c>
      <c r="P507" s="66">
        <v>2175196</v>
      </c>
      <c r="Q507" s="66">
        <v>5115168</v>
      </c>
      <c r="R507" s="67">
        <v>1161222</v>
      </c>
      <c r="S507" s="95">
        <f t="shared" si="196"/>
        <v>21310.200743494424</v>
      </c>
      <c r="T507" s="96">
        <f t="shared" si="197"/>
        <v>4325.7780126849893</v>
      </c>
      <c r="U507" s="96">
        <f t="shared" si="198"/>
        <v>1124.1322997416021</v>
      </c>
      <c r="V507" s="96">
        <f t="shared" si="199"/>
        <v>2747.1364124597208</v>
      </c>
      <c r="W507" s="86">
        <f t="shared" si="200"/>
        <v>6016.6943005181347</v>
      </c>
      <c r="X507" s="99">
        <f t="shared" si="201"/>
        <v>7.508094227978118E-3</v>
      </c>
      <c r="Y507" s="100">
        <f t="shared" si="202"/>
        <v>2.6403929887239032E-2</v>
      </c>
      <c r="Z507" s="100">
        <f t="shared" si="203"/>
        <v>5.4008038405716198E-2</v>
      </c>
      <c r="AA507" s="100">
        <f t="shared" si="204"/>
        <v>5.1970525845707265E-2</v>
      </c>
      <c r="AB507" s="101">
        <f t="shared" si="205"/>
        <v>5.3868482750921067E-3</v>
      </c>
      <c r="AC507" s="99">
        <f t="shared" si="206"/>
        <v>8.5707019858441008E-3</v>
      </c>
      <c r="AD507" s="100">
        <f t="shared" si="207"/>
        <v>2.8377571665584845E-2</v>
      </c>
      <c r="AE507" s="100">
        <f t="shared" si="208"/>
        <v>5.679042558296276E-2</v>
      </c>
      <c r="AF507" s="100">
        <f t="shared" si="209"/>
        <v>5.4702861905132447E-2</v>
      </c>
      <c r="AG507" s="101">
        <f t="shared" si="210"/>
        <v>6.2878779797149262E-3</v>
      </c>
      <c r="AH507" s="95">
        <f t="shared" si="211"/>
        <v>159.99899519928547</v>
      </c>
      <c r="AI507" s="96">
        <f t="shared" si="212"/>
        <v>114.21753935469465</v>
      </c>
      <c r="AJ507" s="96">
        <f t="shared" si="213"/>
        <v>60.71218041755052</v>
      </c>
      <c r="AK507" s="96">
        <f t="shared" si="214"/>
        <v>142.77012392542144</v>
      </c>
      <c r="AL507" s="86">
        <f t="shared" si="215"/>
        <v>32.411019314502624</v>
      </c>
      <c r="AM507" s="95">
        <f t="shared" si="223"/>
        <v>160.52947778657492</v>
      </c>
      <c r="AN507" s="96">
        <f t="shared" si="216"/>
        <v>114.59623183157704</v>
      </c>
      <c r="AO507" s="96">
        <f t="shared" si="217"/>
        <v>60.913473897598756</v>
      </c>
      <c r="AP507" s="96">
        <f t="shared" si="218"/>
        <v>143.24348355266946</v>
      </c>
      <c r="AQ507" s="86">
        <f t="shared" si="219"/>
        <v>32.518479247993021</v>
      </c>
    </row>
    <row r="508" spans="1:43">
      <c r="A508" s="129" t="str">
        <f t="shared" si="220"/>
        <v>2013_3</v>
      </c>
      <c r="B508" s="57">
        <v>2013</v>
      </c>
      <c r="C508" s="57">
        <v>3</v>
      </c>
      <c r="D508" s="81" t="str">
        <f t="shared" si="221"/>
        <v>LML_Personal</v>
      </c>
      <c r="E508" s="68" t="s">
        <v>24</v>
      </c>
      <c r="F508" s="69" t="s">
        <v>13</v>
      </c>
      <c r="G508" s="84">
        <f t="shared" si="222"/>
        <v>100024</v>
      </c>
      <c r="H508" s="70">
        <v>25006</v>
      </c>
      <c r="I508" s="65">
        <v>188</v>
      </c>
      <c r="J508" s="66">
        <v>1980</v>
      </c>
      <c r="K508" s="66">
        <v>9040</v>
      </c>
      <c r="L508" s="66">
        <v>3001</v>
      </c>
      <c r="M508" s="67">
        <v>765</v>
      </c>
      <c r="N508" s="65">
        <v>2983621</v>
      </c>
      <c r="O508" s="66">
        <v>3768832</v>
      </c>
      <c r="P508" s="66">
        <v>12410911</v>
      </c>
      <c r="Q508" s="66">
        <v>4973839</v>
      </c>
      <c r="R508" s="67">
        <v>4010660</v>
      </c>
      <c r="S508" s="95">
        <f t="shared" si="196"/>
        <v>15870.324468085106</v>
      </c>
      <c r="T508" s="96">
        <f t="shared" si="197"/>
        <v>1903.4505050505049</v>
      </c>
      <c r="U508" s="96">
        <f t="shared" si="198"/>
        <v>1372.8883849557521</v>
      </c>
      <c r="V508" s="96">
        <f t="shared" si="199"/>
        <v>1657.3938687104298</v>
      </c>
      <c r="W508" s="86">
        <f t="shared" si="200"/>
        <v>5242.6928104575163</v>
      </c>
      <c r="X508" s="99">
        <f t="shared" si="201"/>
        <v>1.879548908262017E-3</v>
      </c>
      <c r="Y508" s="100">
        <f t="shared" si="202"/>
        <v>1.9795249140206351E-2</v>
      </c>
      <c r="Z508" s="100">
        <f t="shared" si="203"/>
        <v>9.0378309205790611E-2</v>
      </c>
      <c r="AA508" s="100">
        <f t="shared" si="204"/>
        <v>3.0002799328161241E-2</v>
      </c>
      <c r="AB508" s="101">
        <f t="shared" si="205"/>
        <v>7.6481644405342721E-3</v>
      </c>
      <c r="AC508" s="99">
        <f t="shared" si="206"/>
        <v>2.1986454552228433E-3</v>
      </c>
      <c r="AD508" s="100">
        <f t="shared" si="207"/>
        <v>2.0821474398231798E-2</v>
      </c>
      <c r="AE508" s="100">
        <f t="shared" si="208"/>
        <v>9.2490661360624768E-2</v>
      </c>
      <c r="AF508" s="100">
        <f t="shared" si="209"/>
        <v>3.1259610235282925E-2</v>
      </c>
      <c r="AG508" s="101">
        <f t="shared" si="210"/>
        <v>8.2899874153231478E-3</v>
      </c>
      <c r="AH508" s="95">
        <f t="shared" si="211"/>
        <v>29.829051027753341</v>
      </c>
      <c r="AI508" s="96">
        <f t="shared" si="212"/>
        <v>37.679276973526356</v>
      </c>
      <c r="AJ508" s="96">
        <f t="shared" si="213"/>
        <v>124.07933096056946</v>
      </c>
      <c r="AK508" s="96">
        <f t="shared" si="214"/>
        <v>49.726455650643842</v>
      </c>
      <c r="AL508" s="86">
        <f t="shared" si="215"/>
        <v>40.096976725585861</v>
      </c>
      <c r="AM508" s="95">
        <f t="shared" si="223"/>
        <v>29.927950349876468</v>
      </c>
      <c r="AN508" s="96">
        <f t="shared" si="216"/>
        <v>37.8042040101694</v>
      </c>
      <c r="AO508" s="96">
        <f t="shared" si="217"/>
        <v>124.49072057232996</v>
      </c>
      <c r="AP508" s="96">
        <f t="shared" si="218"/>
        <v>49.89132555384186</v>
      </c>
      <c r="AQ508" s="86">
        <f t="shared" si="219"/>
        <v>40.229919735192759</v>
      </c>
    </row>
    <row r="509" spans="1:43">
      <c r="A509" s="129" t="str">
        <f t="shared" si="220"/>
        <v>2013_3</v>
      </c>
      <c r="B509" s="57">
        <v>2013</v>
      </c>
      <c r="C509" s="57">
        <v>3</v>
      </c>
      <c r="D509" s="81" t="str">
        <f t="shared" si="221"/>
        <v>MSA_Personal</v>
      </c>
      <c r="E509" s="68" t="s">
        <v>25</v>
      </c>
      <c r="F509" s="69" t="s">
        <v>13</v>
      </c>
      <c r="G509" s="84">
        <f t="shared" si="222"/>
        <v>98136</v>
      </c>
      <c r="H509" s="70">
        <v>24534</v>
      </c>
      <c r="I509" s="65">
        <v>339</v>
      </c>
      <c r="J509" s="66">
        <v>2554</v>
      </c>
      <c r="K509" s="66">
        <v>3555</v>
      </c>
      <c r="L509" s="66">
        <v>4674</v>
      </c>
      <c r="M509" s="67">
        <v>876</v>
      </c>
      <c r="N509" s="65">
        <v>7007273</v>
      </c>
      <c r="O509" s="66">
        <v>7848478</v>
      </c>
      <c r="P509" s="66">
        <v>4314941</v>
      </c>
      <c r="Q509" s="66">
        <v>12172294</v>
      </c>
      <c r="R509" s="67">
        <v>3653120</v>
      </c>
      <c r="S509" s="95">
        <f t="shared" si="196"/>
        <v>20670.421828908555</v>
      </c>
      <c r="T509" s="96">
        <f t="shared" si="197"/>
        <v>3073.0140955364136</v>
      </c>
      <c r="U509" s="96">
        <f t="shared" si="198"/>
        <v>1213.7668073136429</v>
      </c>
      <c r="V509" s="96">
        <f t="shared" si="199"/>
        <v>2604.2563115104836</v>
      </c>
      <c r="W509" s="86">
        <f t="shared" si="200"/>
        <v>4170.2283105022834</v>
      </c>
      <c r="X509" s="99">
        <f t="shared" si="201"/>
        <v>3.4543898263634139E-3</v>
      </c>
      <c r="Y509" s="100">
        <f t="shared" si="202"/>
        <v>2.6025108013369203E-2</v>
      </c>
      <c r="Z509" s="100">
        <f t="shared" si="203"/>
        <v>3.6225238444607483E-2</v>
      </c>
      <c r="AA509" s="100">
        <f t="shared" si="204"/>
        <v>4.7627781853753971E-2</v>
      </c>
      <c r="AB509" s="101">
        <f t="shared" si="205"/>
        <v>8.9263878698948394E-3</v>
      </c>
      <c r="AC509" s="99">
        <f t="shared" si="206"/>
        <v>3.8907810502544268E-3</v>
      </c>
      <c r="AD509" s="100">
        <f t="shared" si="207"/>
        <v>2.7209272127996693E-2</v>
      </c>
      <c r="AE509" s="100">
        <f t="shared" si="208"/>
        <v>3.7614983526789852E-2</v>
      </c>
      <c r="AF509" s="100">
        <f t="shared" si="209"/>
        <v>4.9211855182653017E-2</v>
      </c>
      <c r="AG509" s="101">
        <f t="shared" si="210"/>
        <v>9.6259601269503697E-3</v>
      </c>
      <c r="AH509" s="95">
        <f t="shared" si="211"/>
        <v>71.403694872421951</v>
      </c>
      <c r="AI509" s="96">
        <f t="shared" si="212"/>
        <v>79.975523762941222</v>
      </c>
      <c r="AJ509" s="96">
        <f t="shared" si="213"/>
        <v>43.968992011086655</v>
      </c>
      <c r="AK509" s="96">
        <f t="shared" si="214"/>
        <v>124.03495149588326</v>
      </c>
      <c r="AL509" s="86">
        <f t="shared" si="215"/>
        <v>37.225075405559629</v>
      </c>
      <c r="AM509" s="95">
        <f t="shared" si="223"/>
        <v>71.640436464147371</v>
      </c>
      <c r="AN509" s="96">
        <f t="shared" si="216"/>
        <v>80.240685570443503</v>
      </c>
      <c r="AO509" s="96">
        <f t="shared" si="217"/>
        <v>44.114772830606789</v>
      </c>
      <c r="AP509" s="96">
        <f t="shared" si="218"/>
        <v>124.44619396588691</v>
      </c>
      <c r="AQ509" s="86">
        <f t="shared" si="219"/>
        <v>37.348496520102188</v>
      </c>
    </row>
    <row r="510" spans="1:43">
      <c r="A510" s="129" t="str">
        <f t="shared" si="220"/>
        <v>2013_3</v>
      </c>
      <c r="B510" s="57">
        <v>2013</v>
      </c>
      <c r="C510" s="57">
        <v>3</v>
      </c>
      <c r="D510" s="81" t="str">
        <f t="shared" si="221"/>
        <v>LYA_Personal</v>
      </c>
      <c r="E510" s="68" t="s">
        <v>26</v>
      </c>
      <c r="F510" s="69" t="s">
        <v>13</v>
      </c>
      <c r="G510" s="84">
        <f t="shared" si="222"/>
        <v>25036</v>
      </c>
      <c r="H510" s="70">
        <v>6259</v>
      </c>
      <c r="I510" s="65">
        <v>184</v>
      </c>
      <c r="J510" s="66">
        <v>674</v>
      </c>
      <c r="K510" s="66">
        <v>963</v>
      </c>
      <c r="L510" s="66">
        <v>988</v>
      </c>
      <c r="M510" s="67">
        <v>242</v>
      </c>
      <c r="N510" s="65">
        <v>3763693</v>
      </c>
      <c r="O510" s="66">
        <v>1986499</v>
      </c>
      <c r="P510" s="66">
        <v>903173</v>
      </c>
      <c r="Q510" s="66">
        <v>2882405</v>
      </c>
      <c r="R510" s="67">
        <v>1994757</v>
      </c>
      <c r="S510" s="95">
        <f t="shared" si="196"/>
        <v>20454.853260869564</v>
      </c>
      <c r="T510" s="96">
        <f t="shared" si="197"/>
        <v>2947.3278931750742</v>
      </c>
      <c r="U510" s="96">
        <f t="shared" si="198"/>
        <v>937.87435098650053</v>
      </c>
      <c r="V510" s="96">
        <f t="shared" si="199"/>
        <v>2917.4139676113359</v>
      </c>
      <c r="W510" s="86">
        <f t="shared" si="200"/>
        <v>8242.7975206611573</v>
      </c>
      <c r="X510" s="99">
        <f t="shared" si="201"/>
        <v>7.3494168397507586E-3</v>
      </c>
      <c r="Y510" s="100">
        <f t="shared" si="202"/>
        <v>2.6921233423869626E-2</v>
      </c>
      <c r="Z510" s="100">
        <f t="shared" si="203"/>
        <v>3.8464610960217284E-2</v>
      </c>
      <c r="AA510" s="100">
        <f t="shared" si="204"/>
        <v>3.9463173030835595E-2</v>
      </c>
      <c r="AB510" s="101">
        <f t="shared" si="205"/>
        <v>9.6660808435852369E-3</v>
      </c>
      <c r="AC510" s="99">
        <f t="shared" si="206"/>
        <v>8.6071777426037031E-3</v>
      </c>
      <c r="AD510" s="100">
        <f t="shared" si="207"/>
        <v>2.9304622389717004E-2</v>
      </c>
      <c r="AE510" s="100">
        <f t="shared" si="208"/>
        <v>4.1296568634323183E-2</v>
      </c>
      <c r="AF510" s="100">
        <f t="shared" si="209"/>
        <v>4.2330164895625508E-2</v>
      </c>
      <c r="AG510" s="101">
        <f t="shared" si="210"/>
        <v>1.1106833696180289E-2</v>
      </c>
      <c r="AH510" s="95">
        <f t="shared" si="211"/>
        <v>150.33124301006549</v>
      </c>
      <c r="AI510" s="96">
        <f t="shared" si="212"/>
        <v>79.345702188848065</v>
      </c>
      <c r="AJ510" s="96">
        <f t="shared" si="213"/>
        <v>36.074972040262026</v>
      </c>
      <c r="AK510" s="96">
        <f t="shared" si="214"/>
        <v>115.13041220642275</v>
      </c>
      <c r="AL510" s="86">
        <f t="shared" si="215"/>
        <v>79.675547212014692</v>
      </c>
      <c r="AM510" s="95">
        <f t="shared" si="223"/>
        <v>150.82967180734067</v>
      </c>
      <c r="AN510" s="96">
        <f t="shared" si="216"/>
        <v>79.60877579962299</v>
      </c>
      <c r="AO510" s="96">
        <f t="shared" si="217"/>
        <v>36.194579944552146</v>
      </c>
      <c r="AP510" s="96">
        <f t="shared" si="218"/>
        <v>115.51213134701416</v>
      </c>
      <c r="AQ510" s="86">
        <f t="shared" si="219"/>
        <v>79.939714436165602</v>
      </c>
    </row>
    <row r="511" spans="1:43">
      <c r="A511" s="129" t="str">
        <f t="shared" si="220"/>
        <v>2013_3</v>
      </c>
      <c r="B511" s="57">
        <v>2013</v>
      </c>
      <c r="C511" s="57">
        <v>3</v>
      </c>
      <c r="D511" s="81" t="str">
        <f t="shared" si="221"/>
        <v>MMA_Personal</v>
      </c>
      <c r="E511" s="68" t="s">
        <v>27</v>
      </c>
      <c r="F511" s="69" t="s">
        <v>13</v>
      </c>
      <c r="G511" s="84">
        <f t="shared" si="222"/>
        <v>171668</v>
      </c>
      <c r="H511" s="70">
        <v>42917</v>
      </c>
      <c r="I511" s="65">
        <v>1159</v>
      </c>
      <c r="J511" s="66">
        <v>4455</v>
      </c>
      <c r="K511" s="66">
        <v>8201</v>
      </c>
      <c r="L511" s="66">
        <v>7442</v>
      </c>
      <c r="M511" s="67">
        <v>1506</v>
      </c>
      <c r="N511" s="65">
        <v>15590875</v>
      </c>
      <c r="O511" s="66">
        <v>13721541</v>
      </c>
      <c r="P511" s="66">
        <v>9105702</v>
      </c>
      <c r="Q511" s="66">
        <v>21548633</v>
      </c>
      <c r="R511" s="67">
        <v>14179909</v>
      </c>
      <c r="S511" s="95">
        <f t="shared" si="196"/>
        <v>13452.006039689388</v>
      </c>
      <c r="T511" s="96">
        <f t="shared" si="197"/>
        <v>3080.0316498316497</v>
      </c>
      <c r="U511" s="96">
        <f t="shared" si="198"/>
        <v>1110.3160590171931</v>
      </c>
      <c r="V511" s="96">
        <f t="shared" si="199"/>
        <v>2895.5432679387263</v>
      </c>
      <c r="W511" s="86">
        <f t="shared" si="200"/>
        <v>9415.6102257636121</v>
      </c>
      <c r="X511" s="99">
        <f t="shared" si="201"/>
        <v>6.7514038725912809E-3</v>
      </c>
      <c r="Y511" s="100">
        <f t="shared" si="202"/>
        <v>2.5951254747535943E-2</v>
      </c>
      <c r="Z511" s="100">
        <f t="shared" si="203"/>
        <v>4.7772444485868072E-2</v>
      </c>
      <c r="AA511" s="100">
        <f t="shared" si="204"/>
        <v>4.3351119602954541E-2</v>
      </c>
      <c r="AB511" s="101">
        <f t="shared" si="205"/>
        <v>8.7727473961367285E-3</v>
      </c>
      <c r="AC511" s="99">
        <f t="shared" si="206"/>
        <v>7.2119119704295983E-3</v>
      </c>
      <c r="AD511" s="100">
        <f t="shared" si="207"/>
        <v>2.6845343791971746E-2</v>
      </c>
      <c r="AE511" s="100">
        <f t="shared" si="208"/>
        <v>4.8971861905434497E-2</v>
      </c>
      <c r="AF511" s="100">
        <f t="shared" si="209"/>
        <v>4.449633634972467E-2</v>
      </c>
      <c r="AG511" s="101">
        <f t="shared" si="210"/>
        <v>9.2971510106547185E-3</v>
      </c>
      <c r="AH511" s="95">
        <f t="shared" si="211"/>
        <v>90.819925670480231</v>
      </c>
      <c r="AI511" s="96">
        <f t="shared" si="212"/>
        <v>79.930685975254562</v>
      </c>
      <c r="AJ511" s="96">
        <f t="shared" si="213"/>
        <v>53.042512291166673</v>
      </c>
      <c r="AK511" s="96">
        <f t="shared" si="214"/>
        <v>125.52504252394156</v>
      </c>
      <c r="AL511" s="86">
        <f t="shared" si="215"/>
        <v>82.600770091106085</v>
      </c>
      <c r="AM511" s="95">
        <f t="shared" si="223"/>
        <v>91.12104249366466</v>
      </c>
      <c r="AN511" s="96">
        <f t="shared" si="216"/>
        <v>80.195699121413128</v>
      </c>
      <c r="AO511" s="96">
        <f t="shared" si="217"/>
        <v>53.218376702824401</v>
      </c>
      <c r="AP511" s="96">
        <f t="shared" si="218"/>
        <v>125.9412254458704</v>
      </c>
      <c r="AQ511" s="86">
        <f t="shared" si="219"/>
        <v>82.874635999922901</v>
      </c>
    </row>
    <row r="512" spans="1:43">
      <c r="A512" s="129" t="str">
        <f t="shared" si="220"/>
        <v>2013_3</v>
      </c>
      <c r="B512" s="57">
        <v>2013</v>
      </c>
      <c r="C512" s="57">
        <v>3</v>
      </c>
      <c r="D512" s="81" t="str">
        <f t="shared" si="221"/>
        <v>LYH_Personal</v>
      </c>
      <c r="E512" s="68" t="s">
        <v>28</v>
      </c>
      <c r="F512" s="69" t="s">
        <v>13</v>
      </c>
      <c r="G512" s="84">
        <f t="shared" si="222"/>
        <v>18112</v>
      </c>
      <c r="H512" s="70">
        <v>4528</v>
      </c>
      <c r="I512" s="65">
        <v>144</v>
      </c>
      <c r="J512" s="66">
        <v>554</v>
      </c>
      <c r="K512" s="66">
        <v>674</v>
      </c>
      <c r="L512" s="66">
        <v>863</v>
      </c>
      <c r="M512" s="67">
        <v>213</v>
      </c>
      <c r="N512" s="65">
        <v>2423565</v>
      </c>
      <c r="O512" s="66">
        <v>1749727</v>
      </c>
      <c r="P512" s="66">
        <v>781025</v>
      </c>
      <c r="Q512" s="66">
        <v>2174386</v>
      </c>
      <c r="R512" s="67">
        <v>1829912</v>
      </c>
      <c r="S512" s="95">
        <f t="shared" si="196"/>
        <v>16830.3125</v>
      </c>
      <c r="T512" s="96">
        <f t="shared" si="197"/>
        <v>3158.3519855595669</v>
      </c>
      <c r="U512" s="96">
        <f t="shared" si="198"/>
        <v>1158.7908011869436</v>
      </c>
      <c r="V512" s="96">
        <f t="shared" si="199"/>
        <v>2519.5666280417149</v>
      </c>
      <c r="W512" s="86">
        <f t="shared" si="200"/>
        <v>8591.1361502347427</v>
      </c>
      <c r="X512" s="99">
        <f t="shared" si="201"/>
        <v>7.9505300353356883E-3</v>
      </c>
      <c r="Y512" s="100">
        <f t="shared" si="202"/>
        <v>3.0587455830388691E-2</v>
      </c>
      <c r="Z512" s="100">
        <f t="shared" si="203"/>
        <v>3.7212897526501768E-2</v>
      </c>
      <c r="AA512" s="100">
        <f t="shared" si="204"/>
        <v>4.7647968197879857E-2</v>
      </c>
      <c r="AB512" s="101">
        <f t="shared" si="205"/>
        <v>1.1760159010600707E-2</v>
      </c>
      <c r="AC512" s="99">
        <f t="shared" si="206"/>
        <v>9.4881089766619096E-3</v>
      </c>
      <c r="AD512" s="100">
        <f t="shared" si="207"/>
        <v>3.3568707993338782E-2</v>
      </c>
      <c r="AE512" s="100">
        <f t="shared" si="208"/>
        <v>4.0489959025845533E-2</v>
      </c>
      <c r="AF512" s="100">
        <f t="shared" si="209"/>
        <v>5.1335991579081287E-2</v>
      </c>
      <c r="AG512" s="101">
        <f t="shared" si="210"/>
        <v>1.3626583793493104E-2</v>
      </c>
      <c r="AH512" s="95">
        <f t="shared" si="211"/>
        <v>133.8099050353357</v>
      </c>
      <c r="AI512" s="96">
        <f t="shared" si="212"/>
        <v>96.605951855123678</v>
      </c>
      <c r="AJ512" s="96">
        <f t="shared" si="213"/>
        <v>43.121963339222617</v>
      </c>
      <c r="AK512" s="96">
        <f t="shared" si="214"/>
        <v>120.05223056537102</v>
      </c>
      <c r="AL512" s="86">
        <f t="shared" si="215"/>
        <v>101.03312720848056</v>
      </c>
      <c r="AM512" s="95">
        <f t="shared" si="223"/>
        <v>134.2535567253959</v>
      </c>
      <c r="AN512" s="96">
        <f t="shared" si="216"/>
        <v>96.926252462160818</v>
      </c>
      <c r="AO512" s="96">
        <f t="shared" si="217"/>
        <v>43.264935803847777</v>
      </c>
      <c r="AP512" s="96">
        <f t="shared" si="218"/>
        <v>120.45026817680015</v>
      </c>
      <c r="AQ512" s="86">
        <f t="shared" si="219"/>
        <v>101.36810627917248</v>
      </c>
    </row>
    <row r="513" spans="1:43">
      <c r="A513" s="129" t="str">
        <f t="shared" si="220"/>
        <v>2013_3</v>
      </c>
      <c r="B513" s="57">
        <v>2013</v>
      </c>
      <c r="C513" s="57">
        <v>3</v>
      </c>
      <c r="D513" s="81" t="str">
        <f t="shared" si="221"/>
        <v>SSA_Personal</v>
      </c>
      <c r="E513" s="68" t="s">
        <v>29</v>
      </c>
      <c r="F513" s="69" t="s">
        <v>13</v>
      </c>
      <c r="G513" s="84">
        <f t="shared" si="222"/>
        <v>35716</v>
      </c>
      <c r="H513" s="70">
        <v>8929</v>
      </c>
      <c r="I513" s="65">
        <v>268</v>
      </c>
      <c r="J513" s="66">
        <v>940</v>
      </c>
      <c r="K513" s="66">
        <v>1165</v>
      </c>
      <c r="L513" s="66">
        <v>1165</v>
      </c>
      <c r="M513" s="67">
        <v>346</v>
      </c>
      <c r="N513" s="65">
        <v>5949549</v>
      </c>
      <c r="O513" s="66">
        <v>1735401</v>
      </c>
      <c r="P513" s="66">
        <v>921852</v>
      </c>
      <c r="Q513" s="66">
        <v>3420981</v>
      </c>
      <c r="R513" s="67">
        <v>2246364</v>
      </c>
      <c r="S513" s="95">
        <f t="shared" si="196"/>
        <v>22199.809701492537</v>
      </c>
      <c r="T513" s="96">
        <f t="shared" si="197"/>
        <v>1846.1712765957448</v>
      </c>
      <c r="U513" s="96">
        <f t="shared" si="198"/>
        <v>791.28927038626614</v>
      </c>
      <c r="V513" s="96">
        <f t="shared" si="199"/>
        <v>2936.4643776824032</v>
      </c>
      <c r="W513" s="86">
        <f t="shared" si="200"/>
        <v>6492.3815028901736</v>
      </c>
      <c r="X513" s="99">
        <f t="shared" si="201"/>
        <v>7.5036398252883866E-3</v>
      </c>
      <c r="Y513" s="100">
        <f t="shared" si="202"/>
        <v>2.6318736700638369E-2</v>
      </c>
      <c r="Z513" s="100">
        <f t="shared" si="203"/>
        <v>3.2618434315152871E-2</v>
      </c>
      <c r="AA513" s="100">
        <f t="shared" si="204"/>
        <v>3.2618434315152871E-2</v>
      </c>
      <c r="AB513" s="101">
        <f t="shared" si="205"/>
        <v>9.6875349983200805E-3</v>
      </c>
      <c r="AC513" s="99">
        <f t="shared" si="206"/>
        <v>8.5675990029235472E-3</v>
      </c>
      <c r="AD513" s="100">
        <f t="shared" si="207"/>
        <v>2.8292365346342576E-2</v>
      </c>
      <c r="AE513" s="100">
        <f t="shared" si="208"/>
        <v>3.4808489070094907E-2</v>
      </c>
      <c r="AF513" s="100">
        <f t="shared" si="209"/>
        <v>3.4808489070094907E-2</v>
      </c>
      <c r="AG513" s="101">
        <f t="shared" si="210"/>
        <v>1.089511880014382E-2</v>
      </c>
      <c r="AH513" s="95">
        <f t="shared" si="211"/>
        <v>166.57937618994288</v>
      </c>
      <c r="AI513" s="96">
        <f t="shared" si="212"/>
        <v>48.588895733004819</v>
      </c>
      <c r="AJ513" s="96">
        <f t="shared" si="213"/>
        <v>25.810617090379662</v>
      </c>
      <c r="AK513" s="96">
        <f t="shared" si="214"/>
        <v>95.78287042221973</v>
      </c>
      <c r="AL513" s="86">
        <f t="shared" si="215"/>
        <v>62.895173031694476</v>
      </c>
      <c r="AM513" s="95">
        <f t="shared" si="223"/>
        <v>167.13167627382924</v>
      </c>
      <c r="AN513" s="96">
        <f t="shared" si="216"/>
        <v>48.749994014215126</v>
      </c>
      <c r="AO513" s="96">
        <f t="shared" si="217"/>
        <v>25.896193146132934</v>
      </c>
      <c r="AP513" s="96">
        <f t="shared" si="218"/>
        <v>96.100442072318529</v>
      </c>
      <c r="AQ513" s="86">
        <f t="shared" si="219"/>
        <v>63.103704304508483</v>
      </c>
    </row>
    <row r="514" spans="1:43">
      <c r="A514" s="129" t="str">
        <f t="shared" si="220"/>
        <v>2013_3</v>
      </c>
      <c r="B514" s="57">
        <v>2013</v>
      </c>
      <c r="C514" s="57">
        <v>3</v>
      </c>
      <c r="D514" s="81" t="str">
        <f t="shared" si="221"/>
        <v>MML_Personal</v>
      </c>
      <c r="E514" s="68" t="s">
        <v>30</v>
      </c>
      <c r="F514" s="69" t="s">
        <v>13</v>
      </c>
      <c r="G514" s="84">
        <f t="shared" si="222"/>
        <v>115848</v>
      </c>
      <c r="H514" s="70">
        <v>28962</v>
      </c>
      <c r="I514" s="65">
        <v>669</v>
      </c>
      <c r="J514" s="66">
        <v>2737</v>
      </c>
      <c r="K514" s="66">
        <v>11148</v>
      </c>
      <c r="L514" s="66">
        <v>3658</v>
      </c>
      <c r="M514" s="67">
        <v>886</v>
      </c>
      <c r="N514" s="65">
        <v>9428059</v>
      </c>
      <c r="O514" s="66">
        <v>8213591</v>
      </c>
      <c r="P514" s="66">
        <v>6182292</v>
      </c>
      <c r="Q514" s="66">
        <v>10630574</v>
      </c>
      <c r="R514" s="67">
        <v>2215606</v>
      </c>
      <c r="S514" s="95">
        <f t="shared" si="196"/>
        <v>14092.763826606875</v>
      </c>
      <c r="T514" s="96">
        <f t="shared" si="197"/>
        <v>3000.9466569236392</v>
      </c>
      <c r="U514" s="96">
        <f t="shared" si="198"/>
        <v>554.5651237890205</v>
      </c>
      <c r="V514" s="96">
        <f t="shared" si="199"/>
        <v>2906.1164570803717</v>
      </c>
      <c r="W514" s="86">
        <f t="shared" si="200"/>
        <v>2500.6839729119638</v>
      </c>
      <c r="X514" s="99">
        <f t="shared" si="201"/>
        <v>5.7748083695877356E-3</v>
      </c>
      <c r="Y514" s="100">
        <f t="shared" si="202"/>
        <v>2.3625785512050274E-2</v>
      </c>
      <c r="Z514" s="100">
        <f t="shared" si="203"/>
        <v>9.6229542158690701E-2</v>
      </c>
      <c r="AA514" s="100">
        <f t="shared" si="204"/>
        <v>3.1575858020854913E-2</v>
      </c>
      <c r="AB514" s="101">
        <f t="shared" si="205"/>
        <v>7.6479524894689597E-3</v>
      </c>
      <c r="AC514" s="99">
        <f t="shared" si="206"/>
        <v>6.2935162200243545E-3</v>
      </c>
      <c r="AD514" s="100">
        <f t="shared" si="207"/>
        <v>2.4665497209036821E-2</v>
      </c>
      <c r="AE514" s="100">
        <f t="shared" si="208"/>
        <v>9.824834975906982E-2</v>
      </c>
      <c r="AF514" s="100">
        <f t="shared" si="209"/>
        <v>3.277293487816299E-2</v>
      </c>
      <c r="AG514" s="101">
        <f t="shared" si="210"/>
        <v>8.2443243268852644E-3</v>
      </c>
      <c r="AH514" s="95">
        <f t="shared" si="211"/>
        <v>81.383010496512668</v>
      </c>
      <c r="AI514" s="96">
        <f t="shared" si="212"/>
        <v>70.899722049582209</v>
      </c>
      <c r="AJ514" s="96">
        <f t="shared" si="213"/>
        <v>53.365547959395066</v>
      </c>
      <c r="AK514" s="96">
        <f t="shared" si="214"/>
        <v>91.763120640839716</v>
      </c>
      <c r="AL514" s="86">
        <f t="shared" si="215"/>
        <v>19.125112216007182</v>
      </c>
      <c r="AM514" s="95">
        <f t="shared" si="223"/>
        <v>81.65283887834606</v>
      </c>
      <c r="AN514" s="96">
        <f t="shared" si="216"/>
        <v>71.134792700770475</v>
      </c>
      <c r="AO514" s="96">
        <f t="shared" si="217"/>
        <v>53.542483407760585</v>
      </c>
      <c r="AP514" s="96">
        <f t="shared" si="218"/>
        <v>92.067364661839179</v>
      </c>
      <c r="AQ514" s="86">
        <f t="shared" si="219"/>
        <v>19.188522233038299</v>
      </c>
    </row>
    <row r="515" spans="1:43">
      <c r="A515" s="129" t="str">
        <f t="shared" si="220"/>
        <v>2013_3</v>
      </c>
      <c r="B515" s="57">
        <v>2013</v>
      </c>
      <c r="C515" s="57">
        <v>3</v>
      </c>
      <c r="D515" s="81" t="str">
        <f t="shared" si="221"/>
        <v>LMH_Personal</v>
      </c>
      <c r="E515" s="68" t="s">
        <v>31</v>
      </c>
      <c r="F515" s="69" t="s">
        <v>13</v>
      </c>
      <c r="G515" s="84">
        <f t="shared" si="222"/>
        <v>80896</v>
      </c>
      <c r="H515" s="70">
        <v>20224</v>
      </c>
      <c r="I515" s="65">
        <v>291</v>
      </c>
      <c r="J515" s="66">
        <v>2591</v>
      </c>
      <c r="K515" s="66">
        <v>4265</v>
      </c>
      <c r="L515" s="66">
        <v>4314</v>
      </c>
      <c r="M515" s="67">
        <v>892</v>
      </c>
      <c r="N515" s="65">
        <v>9808417</v>
      </c>
      <c r="O515" s="66">
        <v>8816100</v>
      </c>
      <c r="P515" s="66">
        <v>3991454</v>
      </c>
      <c r="Q515" s="66">
        <v>13705696</v>
      </c>
      <c r="R515" s="67">
        <v>7542985</v>
      </c>
      <c r="S515" s="95">
        <f t="shared" si="196"/>
        <v>33705.900343642614</v>
      </c>
      <c r="T515" s="96">
        <f t="shared" si="197"/>
        <v>3402.5858741798534</v>
      </c>
      <c r="U515" s="96">
        <f t="shared" si="198"/>
        <v>935.8626025791325</v>
      </c>
      <c r="V515" s="96">
        <f t="shared" si="199"/>
        <v>3177.0273528048215</v>
      </c>
      <c r="W515" s="86">
        <f t="shared" si="200"/>
        <v>8456.2612107623318</v>
      </c>
      <c r="X515" s="99">
        <f t="shared" si="201"/>
        <v>3.5972112341772153E-3</v>
      </c>
      <c r="Y515" s="100">
        <f t="shared" si="202"/>
        <v>3.2028777689873417E-2</v>
      </c>
      <c r="Z515" s="100">
        <f t="shared" si="203"/>
        <v>5.272201344936709E-2</v>
      </c>
      <c r="AA515" s="100">
        <f t="shared" si="204"/>
        <v>5.332772943037975E-2</v>
      </c>
      <c r="AB515" s="101">
        <f t="shared" si="205"/>
        <v>1.1026503164556962E-2</v>
      </c>
      <c r="AC515" s="99">
        <f t="shared" si="206"/>
        <v>4.0876590838885762E-3</v>
      </c>
      <c r="AD515" s="100">
        <f t="shared" si="207"/>
        <v>3.3471204555233801E-2</v>
      </c>
      <c r="AE515" s="100">
        <f t="shared" si="208"/>
        <v>5.4552755315844852E-2</v>
      </c>
      <c r="AF515" s="100">
        <f t="shared" si="209"/>
        <v>5.5168369073827724E-2</v>
      </c>
      <c r="AG515" s="101">
        <f t="shared" si="210"/>
        <v>1.1881970885100287E-2</v>
      </c>
      <c r="AH515" s="95">
        <f t="shared" si="211"/>
        <v>121.24724337420886</v>
      </c>
      <c r="AI515" s="96">
        <f t="shared" si="212"/>
        <v>108.98066653481013</v>
      </c>
      <c r="AJ515" s="96">
        <f t="shared" si="213"/>
        <v>49.340560719936711</v>
      </c>
      <c r="AK515" s="96">
        <f t="shared" si="214"/>
        <v>169.42365506329114</v>
      </c>
      <c r="AL515" s="86">
        <f t="shared" si="215"/>
        <v>93.242991000791136</v>
      </c>
      <c r="AM515" s="95">
        <f t="shared" si="223"/>
        <v>121.64924309481179</v>
      </c>
      <c r="AN515" s="96">
        <f t="shared" si="216"/>
        <v>109.34199596613502</v>
      </c>
      <c r="AO515" s="96">
        <f t="shared" si="217"/>
        <v>49.504151174216886</v>
      </c>
      <c r="AP515" s="96">
        <f t="shared" si="218"/>
        <v>169.98538545899808</v>
      </c>
      <c r="AQ515" s="86">
        <f t="shared" si="219"/>
        <v>93.552141586712594</v>
      </c>
    </row>
    <row r="516" spans="1:43">
      <c r="A516" s="129" t="str">
        <f t="shared" si="220"/>
        <v>2013_3</v>
      </c>
      <c r="B516" s="57">
        <v>2013</v>
      </c>
      <c r="C516" s="57">
        <v>3</v>
      </c>
      <c r="D516" s="81" t="str">
        <f t="shared" si="221"/>
        <v>SSL_Personal</v>
      </c>
      <c r="E516" s="68" t="s">
        <v>32</v>
      </c>
      <c r="F516" s="69" t="s">
        <v>13</v>
      </c>
      <c r="G516" s="84">
        <f t="shared" si="222"/>
        <v>63972</v>
      </c>
      <c r="H516" s="70">
        <v>15993</v>
      </c>
      <c r="I516" s="65">
        <v>552</v>
      </c>
      <c r="J516" s="66">
        <v>1650</v>
      </c>
      <c r="K516" s="66">
        <v>4304</v>
      </c>
      <c r="L516" s="66">
        <v>2562</v>
      </c>
      <c r="M516" s="67">
        <v>499</v>
      </c>
      <c r="N516" s="65">
        <v>6549921</v>
      </c>
      <c r="O516" s="66">
        <v>4850999</v>
      </c>
      <c r="P516" s="66">
        <v>3502541</v>
      </c>
      <c r="Q516" s="66">
        <v>6671479</v>
      </c>
      <c r="R516" s="67">
        <v>1407531</v>
      </c>
      <c r="S516" s="95">
        <f t="shared" si="196"/>
        <v>11865.798913043478</v>
      </c>
      <c r="T516" s="96">
        <f t="shared" si="197"/>
        <v>2939.9993939393939</v>
      </c>
      <c r="U516" s="96">
        <f t="shared" si="198"/>
        <v>813.78740706319707</v>
      </c>
      <c r="V516" s="96">
        <f t="shared" si="199"/>
        <v>2604.0120999219362</v>
      </c>
      <c r="W516" s="86">
        <f t="shared" si="200"/>
        <v>2820.7034068136272</v>
      </c>
      <c r="X516" s="99">
        <f t="shared" si="201"/>
        <v>8.6287750891014814E-3</v>
      </c>
      <c r="Y516" s="100">
        <f t="shared" si="202"/>
        <v>2.5792534233727255E-2</v>
      </c>
      <c r="Z516" s="100">
        <f t="shared" si="203"/>
        <v>6.7279434752704315E-2</v>
      </c>
      <c r="AA516" s="100">
        <f t="shared" si="204"/>
        <v>4.004877133746014E-2</v>
      </c>
      <c r="AB516" s="101">
        <f t="shared" si="205"/>
        <v>7.8002876258363033E-3</v>
      </c>
      <c r="AC516" s="99">
        <f t="shared" si="206"/>
        <v>9.4808027335258876E-3</v>
      </c>
      <c r="AD516" s="100">
        <f t="shared" si="207"/>
        <v>2.7252806009693348E-2</v>
      </c>
      <c r="AE516" s="100">
        <f t="shared" si="208"/>
        <v>6.9587127047705949E-2</v>
      </c>
      <c r="AF516" s="100">
        <f t="shared" si="209"/>
        <v>4.1855030817868226E-2</v>
      </c>
      <c r="AG516" s="101">
        <f t="shared" si="210"/>
        <v>8.6107181941913226E-3</v>
      </c>
      <c r="AH516" s="95">
        <f t="shared" si="211"/>
        <v>102.38731007315701</v>
      </c>
      <c r="AI516" s="96">
        <f t="shared" si="212"/>
        <v>75.830035015319197</v>
      </c>
      <c r="AJ516" s="96">
        <f t="shared" si="213"/>
        <v>54.751156756080782</v>
      </c>
      <c r="AK516" s="96">
        <f t="shared" si="214"/>
        <v>104.28748514975301</v>
      </c>
      <c r="AL516" s="86">
        <f t="shared" si="215"/>
        <v>22.00229788032264</v>
      </c>
      <c r="AM516" s="95">
        <f t="shared" si="223"/>
        <v>102.72677898723089</v>
      </c>
      <c r="AN516" s="96">
        <f t="shared" si="216"/>
        <v>76.081452301528216</v>
      </c>
      <c r="AO516" s="96">
        <f t="shared" si="217"/>
        <v>54.932686241668357</v>
      </c>
      <c r="AP516" s="96">
        <f t="shared" si="218"/>
        <v>104.6332541645849</v>
      </c>
      <c r="AQ516" s="86">
        <f t="shared" si="219"/>
        <v>22.075247312857066</v>
      </c>
    </row>
    <row r="517" spans="1:43">
      <c r="A517" s="129" t="str">
        <f t="shared" si="220"/>
        <v>2013_3</v>
      </c>
      <c r="B517" s="57">
        <v>2013</v>
      </c>
      <c r="C517" s="57">
        <v>3</v>
      </c>
      <c r="D517" s="81" t="str">
        <f t="shared" si="221"/>
        <v>SSH_Personal</v>
      </c>
      <c r="E517" s="68" t="s">
        <v>33</v>
      </c>
      <c r="F517" s="69" t="s">
        <v>13</v>
      </c>
      <c r="G517" s="84">
        <f t="shared" si="222"/>
        <v>59036</v>
      </c>
      <c r="H517" s="70">
        <v>14759</v>
      </c>
      <c r="I517" s="65">
        <v>412</v>
      </c>
      <c r="J517" s="66">
        <v>1979</v>
      </c>
      <c r="K517" s="66">
        <v>3201</v>
      </c>
      <c r="L517" s="66">
        <v>2732</v>
      </c>
      <c r="M517" s="67">
        <v>403</v>
      </c>
      <c r="N517" s="65">
        <v>5906951</v>
      </c>
      <c r="O517" s="66">
        <v>7626818</v>
      </c>
      <c r="P517" s="66">
        <v>3461221</v>
      </c>
      <c r="Q517" s="66">
        <v>10424592</v>
      </c>
      <c r="R517" s="67">
        <v>1756217</v>
      </c>
      <c r="S517" s="95">
        <f t="shared" si="196"/>
        <v>14337.259708737864</v>
      </c>
      <c r="T517" s="96">
        <f t="shared" si="197"/>
        <v>3853.8746841839311</v>
      </c>
      <c r="U517" s="96">
        <f t="shared" si="198"/>
        <v>1081.2936582318025</v>
      </c>
      <c r="V517" s="96">
        <f t="shared" si="199"/>
        <v>3815.7364568081989</v>
      </c>
      <c r="W517" s="86">
        <f t="shared" si="200"/>
        <v>4357.8585607940449</v>
      </c>
      <c r="X517" s="99">
        <f t="shared" si="201"/>
        <v>6.9787926011247378E-3</v>
      </c>
      <c r="Y517" s="100">
        <f t="shared" si="202"/>
        <v>3.3521918829188972E-2</v>
      </c>
      <c r="Z517" s="100">
        <f t="shared" si="203"/>
        <v>5.4221153194660886E-2</v>
      </c>
      <c r="AA517" s="100">
        <f t="shared" si="204"/>
        <v>4.6276848024933939E-2</v>
      </c>
      <c r="AB517" s="101">
        <f t="shared" si="205"/>
        <v>6.8263432481875464E-3</v>
      </c>
      <c r="AC517" s="99">
        <f t="shared" si="206"/>
        <v>7.7770939567425043E-3</v>
      </c>
      <c r="AD517" s="100">
        <f t="shared" si="207"/>
        <v>3.5247986819087133E-2</v>
      </c>
      <c r="AE517" s="100">
        <f t="shared" si="208"/>
        <v>5.6392737189990869E-2</v>
      </c>
      <c r="AF517" s="100">
        <f t="shared" si="209"/>
        <v>4.8291455806758143E-2</v>
      </c>
      <c r="AG517" s="101">
        <f t="shared" si="210"/>
        <v>7.6159377505692948E-3</v>
      </c>
      <c r="AH517" s="95">
        <f t="shared" si="211"/>
        <v>100.05676197574361</v>
      </c>
      <c r="AI517" s="96">
        <f t="shared" si="212"/>
        <v>129.18927434108002</v>
      </c>
      <c r="AJ517" s="96">
        <f t="shared" si="213"/>
        <v>58.628989091401856</v>
      </c>
      <c r="AK517" s="96">
        <f t="shared" si="214"/>
        <v>176.58025611491294</v>
      </c>
      <c r="AL517" s="86">
        <f t="shared" si="215"/>
        <v>29.748238363032726</v>
      </c>
      <c r="AM517" s="95">
        <f t="shared" si="223"/>
        <v>100.38850387138854</v>
      </c>
      <c r="AN517" s="96">
        <f t="shared" si="216"/>
        <v>129.61760615914636</v>
      </c>
      <c r="AO517" s="96">
        <f t="shared" si="217"/>
        <v>58.823375673546522</v>
      </c>
      <c r="AP517" s="96">
        <f t="shared" si="218"/>
        <v>177.16571448614457</v>
      </c>
      <c r="AQ517" s="86">
        <f t="shared" si="219"/>
        <v>29.846869747776541</v>
      </c>
    </row>
    <row r="518" spans="1:43">
      <c r="A518" s="129" t="str">
        <f t="shared" si="220"/>
        <v>2013_3</v>
      </c>
      <c r="B518" s="57">
        <v>2013</v>
      </c>
      <c r="C518" s="57">
        <v>3</v>
      </c>
      <c r="D518" s="81" t="str">
        <f t="shared" si="221"/>
        <v>MMH_Personal</v>
      </c>
      <c r="E518" s="68" t="s">
        <v>34</v>
      </c>
      <c r="F518" s="69" t="s">
        <v>13</v>
      </c>
      <c r="G518" s="84">
        <f t="shared" si="222"/>
        <v>102052</v>
      </c>
      <c r="H518" s="70">
        <v>25513</v>
      </c>
      <c r="I518" s="65">
        <v>1049</v>
      </c>
      <c r="J518" s="66">
        <v>3705</v>
      </c>
      <c r="K518" s="66">
        <v>4478</v>
      </c>
      <c r="L518" s="66">
        <v>6031</v>
      </c>
      <c r="M518" s="67">
        <v>1255</v>
      </c>
      <c r="N518" s="65">
        <v>11842637</v>
      </c>
      <c r="O518" s="66">
        <v>10760244</v>
      </c>
      <c r="P518" s="66">
        <v>4422903</v>
      </c>
      <c r="Q518" s="66">
        <v>15491014</v>
      </c>
      <c r="R518" s="67">
        <v>3988123</v>
      </c>
      <c r="S518" s="95">
        <f t="shared" si="196"/>
        <v>11289.453765490944</v>
      </c>
      <c r="T518" s="96">
        <f t="shared" si="197"/>
        <v>2904.2493927125506</v>
      </c>
      <c r="U518" s="96">
        <f t="shared" si="198"/>
        <v>987.69606967396157</v>
      </c>
      <c r="V518" s="96">
        <f t="shared" si="199"/>
        <v>2568.5647487978777</v>
      </c>
      <c r="W518" s="86">
        <f t="shared" si="200"/>
        <v>3177.7872509960162</v>
      </c>
      <c r="X518" s="99">
        <f t="shared" si="201"/>
        <v>1.0279073413553875E-2</v>
      </c>
      <c r="Y518" s="100">
        <f t="shared" si="202"/>
        <v>3.6305020969701722E-2</v>
      </c>
      <c r="Z518" s="100">
        <f t="shared" si="203"/>
        <v>4.3879590796848666E-2</v>
      </c>
      <c r="AA518" s="100">
        <f t="shared" si="204"/>
        <v>5.9097322933406499E-2</v>
      </c>
      <c r="AB518" s="101">
        <f t="shared" si="205"/>
        <v>1.2297652177321365E-2</v>
      </c>
      <c r="AC518" s="99">
        <f t="shared" si="206"/>
        <v>1.1014735748557726E-2</v>
      </c>
      <c r="AD518" s="100">
        <f t="shared" si="207"/>
        <v>3.766928461082545E-2</v>
      </c>
      <c r="AE518" s="100">
        <f t="shared" si="208"/>
        <v>4.5373529365937339E-2</v>
      </c>
      <c r="AF518" s="100">
        <f t="shared" si="209"/>
        <v>6.0817215886174732E-2</v>
      </c>
      <c r="AG518" s="101">
        <f t="shared" si="210"/>
        <v>1.3101491609519388E-2</v>
      </c>
      <c r="AH518" s="95">
        <f t="shared" si="211"/>
        <v>116.04512405440364</v>
      </c>
      <c r="AI518" s="96">
        <f t="shared" si="212"/>
        <v>105.43883510367263</v>
      </c>
      <c r="AJ518" s="96">
        <f t="shared" si="213"/>
        <v>43.339699368949162</v>
      </c>
      <c r="AK518" s="96">
        <f t="shared" si="214"/>
        <v>151.79530043507231</v>
      </c>
      <c r="AL518" s="86">
        <f t="shared" si="215"/>
        <v>39.07932230627523</v>
      </c>
      <c r="AM518" s="95">
        <f t="shared" si="223"/>
        <v>116.42987595596419</v>
      </c>
      <c r="AN518" s="96">
        <f t="shared" si="216"/>
        <v>105.78842146186764</v>
      </c>
      <c r="AO518" s="96">
        <f t="shared" si="217"/>
        <v>43.4833937454354</v>
      </c>
      <c r="AP518" s="96">
        <f t="shared" si="218"/>
        <v>152.2985833688987</v>
      </c>
      <c r="AQ518" s="86">
        <f t="shared" si="219"/>
        <v>39.208891245009681</v>
      </c>
    </row>
    <row r="519" spans="1:43">
      <c r="A519" s="129" t="str">
        <f t="shared" si="220"/>
        <v>2013_3</v>
      </c>
      <c r="B519" s="57">
        <v>2013</v>
      </c>
      <c r="C519" s="57">
        <v>3</v>
      </c>
      <c r="D519" s="81" t="str">
        <f t="shared" si="221"/>
        <v>SYA_Personal</v>
      </c>
      <c r="E519" s="68" t="s">
        <v>35</v>
      </c>
      <c r="F519" s="69" t="s">
        <v>13</v>
      </c>
      <c r="G519" s="84">
        <f t="shared" si="222"/>
        <v>29008</v>
      </c>
      <c r="H519" s="70">
        <v>7252</v>
      </c>
      <c r="I519" s="65">
        <v>296</v>
      </c>
      <c r="J519" s="66">
        <v>1042</v>
      </c>
      <c r="K519" s="66">
        <v>1727</v>
      </c>
      <c r="L519" s="66">
        <v>1723</v>
      </c>
      <c r="M519" s="67">
        <v>141</v>
      </c>
      <c r="N519" s="65">
        <v>4989173</v>
      </c>
      <c r="O519" s="66">
        <v>3830699</v>
      </c>
      <c r="P519" s="66">
        <v>1480399</v>
      </c>
      <c r="Q519" s="66">
        <v>5010282</v>
      </c>
      <c r="R519" s="67">
        <v>845377</v>
      </c>
      <c r="S519" s="95">
        <f t="shared" si="196"/>
        <v>16855.31418918919</v>
      </c>
      <c r="T519" s="96">
        <f t="shared" si="197"/>
        <v>3676.2946257197696</v>
      </c>
      <c r="U519" s="96">
        <f t="shared" si="198"/>
        <v>857.20845396641573</v>
      </c>
      <c r="V519" s="96">
        <f t="shared" si="199"/>
        <v>2907.8827626233315</v>
      </c>
      <c r="W519" s="86">
        <f t="shared" si="200"/>
        <v>5995.5815602836883</v>
      </c>
      <c r="X519" s="99">
        <f t="shared" si="201"/>
        <v>1.020408163265306E-2</v>
      </c>
      <c r="Y519" s="100">
        <f t="shared" si="202"/>
        <v>3.5921125206839495E-2</v>
      </c>
      <c r="Z519" s="100">
        <f t="shared" si="203"/>
        <v>5.953530060672918E-2</v>
      </c>
      <c r="AA519" s="100">
        <f t="shared" si="204"/>
        <v>5.9397407611693327E-2</v>
      </c>
      <c r="AB519" s="101">
        <f t="shared" si="205"/>
        <v>4.8607280750137894E-3</v>
      </c>
      <c r="AC519" s="99">
        <f t="shared" si="206"/>
        <v>1.1578936384672124E-2</v>
      </c>
      <c r="AD519" s="100">
        <f t="shared" si="207"/>
        <v>3.8466948624668373E-2</v>
      </c>
      <c r="AE519" s="100">
        <f t="shared" si="208"/>
        <v>6.2772396408086142E-2</v>
      </c>
      <c r="AF519" s="100">
        <f t="shared" si="209"/>
        <v>6.2630989463082473E-2</v>
      </c>
      <c r="AG519" s="101">
        <f t="shared" si="210"/>
        <v>5.8121860777608832E-3</v>
      </c>
      <c r="AH519" s="95">
        <f t="shared" si="211"/>
        <v>171.99300193050192</v>
      </c>
      <c r="AI519" s="96">
        <f t="shared" si="212"/>
        <v>132.05663954771097</v>
      </c>
      <c r="AJ519" s="96">
        <f t="shared" si="213"/>
        <v>51.034162989520134</v>
      </c>
      <c r="AK519" s="96">
        <f t="shared" si="214"/>
        <v>172.72069773855489</v>
      </c>
      <c r="AL519" s="86">
        <f t="shared" si="215"/>
        <v>29.142891616105903</v>
      </c>
      <c r="AM519" s="95">
        <f t="shared" si="223"/>
        <v>172.56325109079273</v>
      </c>
      <c r="AN519" s="96">
        <f t="shared" si="216"/>
        <v>132.49447822118989</v>
      </c>
      <c r="AO519" s="96">
        <f t="shared" si="217"/>
        <v>51.203368644775097</v>
      </c>
      <c r="AP519" s="96">
        <f t="shared" si="218"/>
        <v>173.29335960121634</v>
      </c>
      <c r="AQ519" s="86">
        <f t="shared" si="219"/>
        <v>29.239515951317205</v>
      </c>
    </row>
    <row r="520" spans="1:43">
      <c r="A520" s="129" t="str">
        <f t="shared" si="220"/>
        <v>2013_3</v>
      </c>
      <c r="B520" s="57">
        <v>2013</v>
      </c>
      <c r="C520" s="57">
        <v>3</v>
      </c>
      <c r="D520" s="81" t="str">
        <f t="shared" si="221"/>
        <v>LSH_Personal</v>
      </c>
      <c r="E520" s="68" t="s">
        <v>36</v>
      </c>
      <c r="F520" s="69" t="s">
        <v>13</v>
      </c>
      <c r="G520" s="84">
        <f t="shared" si="222"/>
        <v>54132</v>
      </c>
      <c r="H520" s="70">
        <v>13533</v>
      </c>
      <c r="I520" s="65">
        <v>577</v>
      </c>
      <c r="J520" s="66">
        <v>2314</v>
      </c>
      <c r="K520" s="66">
        <v>4372</v>
      </c>
      <c r="L520" s="66">
        <v>3455</v>
      </c>
      <c r="M520" s="67">
        <v>1129</v>
      </c>
      <c r="N520" s="65">
        <v>10945394</v>
      </c>
      <c r="O520" s="66">
        <v>6827634</v>
      </c>
      <c r="P520" s="66">
        <v>4984496</v>
      </c>
      <c r="Q520" s="66">
        <v>10061176</v>
      </c>
      <c r="R520" s="67">
        <v>7334580</v>
      </c>
      <c r="S520" s="95">
        <f t="shared" si="196"/>
        <v>18969.487001733101</v>
      </c>
      <c r="T520" s="96">
        <f t="shared" si="197"/>
        <v>2950.5764909248055</v>
      </c>
      <c r="U520" s="96">
        <f t="shared" si="198"/>
        <v>1140.0951509606587</v>
      </c>
      <c r="V520" s="96">
        <f t="shared" si="199"/>
        <v>2912.062518089725</v>
      </c>
      <c r="W520" s="86">
        <f t="shared" si="200"/>
        <v>6496.5279007971658</v>
      </c>
      <c r="X520" s="99">
        <f t="shared" si="201"/>
        <v>1.0659129535210227E-2</v>
      </c>
      <c r="Y520" s="100">
        <f t="shared" si="202"/>
        <v>4.2747358309317966E-2</v>
      </c>
      <c r="Z520" s="100">
        <f t="shared" si="203"/>
        <v>8.0765536096948198E-2</v>
      </c>
      <c r="AA520" s="100">
        <f t="shared" si="204"/>
        <v>6.3825463681371458E-2</v>
      </c>
      <c r="AB520" s="101">
        <f t="shared" si="205"/>
        <v>2.0856425035099387E-2</v>
      </c>
      <c r="AC520" s="99">
        <f t="shared" si="206"/>
        <v>1.1687531102193725E-2</v>
      </c>
      <c r="AD520" s="100">
        <f t="shared" si="207"/>
        <v>4.4773159452859174E-2</v>
      </c>
      <c r="AE520" s="100">
        <f t="shared" si="208"/>
        <v>8.3494231591360435E-2</v>
      </c>
      <c r="AF520" s="100">
        <f t="shared" si="209"/>
        <v>6.6273423505328569E-2</v>
      </c>
      <c r="AG520" s="101">
        <f t="shared" si="210"/>
        <v>2.2287531712424698E-2</v>
      </c>
      <c r="AH520" s="95">
        <f t="shared" si="211"/>
        <v>202.19821916795979</v>
      </c>
      <c r="AI520" s="96">
        <f t="shared" si="212"/>
        <v>126.12935047661273</v>
      </c>
      <c r="AJ520" s="96">
        <f t="shared" si="213"/>
        <v>92.080396068868694</v>
      </c>
      <c r="AK520" s="96">
        <f t="shared" si="214"/>
        <v>185.86374048621886</v>
      </c>
      <c r="AL520" s="86">
        <f t="shared" si="215"/>
        <v>135.49434715140768</v>
      </c>
      <c r="AM520" s="95">
        <f t="shared" si="223"/>
        <v>202.86861484335722</v>
      </c>
      <c r="AN520" s="96">
        <f t="shared" si="216"/>
        <v>126.54753700391329</v>
      </c>
      <c r="AO520" s="96">
        <f t="shared" si="217"/>
        <v>92.385692028286485</v>
      </c>
      <c r="AP520" s="96">
        <f t="shared" si="218"/>
        <v>186.47997859329956</v>
      </c>
      <c r="AQ520" s="86">
        <f t="shared" si="219"/>
        <v>135.94358367161485</v>
      </c>
    </row>
    <row r="521" spans="1:43">
      <c r="A521" s="129" t="str">
        <f t="shared" si="220"/>
        <v>2013_3</v>
      </c>
      <c r="B521" s="57">
        <v>2013</v>
      </c>
      <c r="C521" s="57">
        <v>3</v>
      </c>
      <c r="D521" s="81" t="str">
        <f t="shared" si="221"/>
        <v>SYH_Personal</v>
      </c>
      <c r="E521" s="68" t="s">
        <v>37</v>
      </c>
      <c r="F521" s="69" t="s">
        <v>13</v>
      </c>
      <c r="G521" s="84">
        <f t="shared" si="222"/>
        <v>28532</v>
      </c>
      <c r="H521" s="70">
        <v>7133</v>
      </c>
      <c r="I521" s="65">
        <v>300</v>
      </c>
      <c r="J521" s="66">
        <v>1286</v>
      </c>
      <c r="K521" s="66">
        <v>1074</v>
      </c>
      <c r="L521" s="66">
        <v>2287</v>
      </c>
      <c r="M521" s="67">
        <v>58</v>
      </c>
      <c r="N521" s="65">
        <v>3024531</v>
      </c>
      <c r="O521" s="66">
        <v>3202240</v>
      </c>
      <c r="P521" s="66">
        <v>1488890</v>
      </c>
      <c r="Q521" s="66">
        <v>5006472</v>
      </c>
      <c r="R521" s="67">
        <v>390638</v>
      </c>
      <c r="S521" s="95">
        <f t="shared" si="196"/>
        <v>10081.77</v>
      </c>
      <c r="T521" s="96">
        <f t="shared" si="197"/>
        <v>2490.077760497667</v>
      </c>
      <c r="U521" s="96">
        <f t="shared" si="198"/>
        <v>1386.3035381750465</v>
      </c>
      <c r="V521" s="96">
        <f t="shared" si="199"/>
        <v>2189.1001311762134</v>
      </c>
      <c r="W521" s="86">
        <f t="shared" si="200"/>
        <v>6735.1379310344828</v>
      </c>
      <c r="X521" s="99">
        <f t="shared" si="201"/>
        <v>1.051451002383289E-2</v>
      </c>
      <c r="Y521" s="100">
        <f t="shared" si="202"/>
        <v>4.5072199635496989E-2</v>
      </c>
      <c r="Z521" s="100">
        <f t="shared" si="203"/>
        <v>3.7641945885321743E-2</v>
      </c>
      <c r="AA521" s="100">
        <f t="shared" si="204"/>
        <v>8.0155614748352727E-2</v>
      </c>
      <c r="AB521" s="101">
        <f t="shared" si="205"/>
        <v>2.0328052712743588E-3</v>
      </c>
      <c r="AC521" s="99">
        <f t="shared" si="206"/>
        <v>1.1921493665212099E-2</v>
      </c>
      <c r="AD521" s="100">
        <f t="shared" si="207"/>
        <v>4.7933934921012104E-2</v>
      </c>
      <c r="AE521" s="100">
        <f t="shared" si="208"/>
        <v>4.0267338075658007E-2</v>
      </c>
      <c r="AF521" s="100">
        <f t="shared" si="209"/>
        <v>8.3901150690012236E-2</v>
      </c>
      <c r="AG521" s="101">
        <f t="shared" si="210"/>
        <v>2.6540973766116692E-3</v>
      </c>
      <c r="AH521" s="95">
        <f t="shared" si="211"/>
        <v>106.00487172297771</v>
      </c>
      <c r="AI521" s="96">
        <f t="shared" si="212"/>
        <v>112.2332819290621</v>
      </c>
      <c r="AJ521" s="96">
        <f t="shared" si="213"/>
        <v>52.183162764615169</v>
      </c>
      <c r="AK521" s="96">
        <f t="shared" si="214"/>
        <v>175.46866676012897</v>
      </c>
      <c r="AL521" s="86">
        <f t="shared" si="215"/>
        <v>13.691223888966775</v>
      </c>
      <c r="AM521" s="95">
        <f t="shared" si="223"/>
        <v>106.35633479652294</v>
      </c>
      <c r="AN521" s="96">
        <f t="shared" si="216"/>
        <v>112.60539552704786</v>
      </c>
      <c r="AO521" s="96">
        <f t="shared" si="217"/>
        <v>52.356177971128432</v>
      </c>
      <c r="AP521" s="96">
        <f t="shared" si="218"/>
        <v>176.05043961573472</v>
      </c>
      <c r="AQ521" s="86">
        <f t="shared" si="219"/>
        <v>13.736617648238397</v>
      </c>
    </row>
    <row r="522" spans="1:43">
      <c r="A522" s="129" t="str">
        <f t="shared" si="220"/>
        <v>2013_3</v>
      </c>
      <c r="B522" s="57">
        <v>2013</v>
      </c>
      <c r="C522" s="57">
        <v>3</v>
      </c>
      <c r="D522" s="81" t="str">
        <f t="shared" si="221"/>
        <v>MSH_Personal</v>
      </c>
      <c r="E522" s="68" t="s">
        <v>38</v>
      </c>
      <c r="F522" s="69" t="s">
        <v>13</v>
      </c>
      <c r="G522" s="84">
        <f t="shared" si="222"/>
        <v>72400</v>
      </c>
      <c r="H522" s="70">
        <v>18100</v>
      </c>
      <c r="I522" s="65">
        <v>869</v>
      </c>
      <c r="J522" s="66">
        <v>3079</v>
      </c>
      <c r="K522" s="66">
        <v>6348</v>
      </c>
      <c r="L522" s="66">
        <v>4930</v>
      </c>
      <c r="M522" s="67">
        <v>1656</v>
      </c>
      <c r="N522" s="65">
        <v>13494145</v>
      </c>
      <c r="O522" s="66">
        <v>8311951</v>
      </c>
      <c r="P522" s="66">
        <v>5584111</v>
      </c>
      <c r="Q522" s="66">
        <v>13216475</v>
      </c>
      <c r="R522" s="67">
        <v>9722331</v>
      </c>
      <c r="S522" s="95">
        <f t="shared" si="196"/>
        <v>15528.360184119678</v>
      </c>
      <c r="T522" s="96">
        <f t="shared" si="197"/>
        <v>2699.5618707372523</v>
      </c>
      <c r="U522" s="96">
        <f t="shared" si="198"/>
        <v>879.66461877756774</v>
      </c>
      <c r="V522" s="96">
        <f t="shared" si="199"/>
        <v>2680.8265720081135</v>
      </c>
      <c r="W522" s="86">
        <f t="shared" si="200"/>
        <v>5870.972826086957</v>
      </c>
      <c r="X522" s="99">
        <f t="shared" si="201"/>
        <v>1.2002762430939227E-2</v>
      </c>
      <c r="Y522" s="100">
        <f t="shared" si="202"/>
        <v>4.2527624309392262E-2</v>
      </c>
      <c r="Z522" s="100">
        <f t="shared" si="203"/>
        <v>8.7679558011049721E-2</v>
      </c>
      <c r="AA522" s="100">
        <f t="shared" si="204"/>
        <v>6.8093922651933703E-2</v>
      </c>
      <c r="AB522" s="101">
        <f t="shared" si="205"/>
        <v>2.2872928176795579E-2</v>
      </c>
      <c r="AC522" s="99">
        <f t="shared" si="206"/>
        <v>1.2945748133806728E-2</v>
      </c>
      <c r="AD522" s="100">
        <f t="shared" si="207"/>
        <v>4.4274996122079094E-2</v>
      </c>
      <c r="AE522" s="100">
        <f t="shared" si="208"/>
        <v>9.0128674920880295E-2</v>
      </c>
      <c r="AF522" s="100">
        <f t="shared" si="209"/>
        <v>7.0275280348051528E-2</v>
      </c>
      <c r="AG522" s="101">
        <f t="shared" si="210"/>
        <v>2.4167490740702718E-2</v>
      </c>
      <c r="AH522" s="95">
        <f t="shared" si="211"/>
        <v>186.38321823204419</v>
      </c>
      <c r="AI522" s="96">
        <f t="shared" si="212"/>
        <v>114.80595303867403</v>
      </c>
      <c r="AJ522" s="96">
        <f t="shared" si="213"/>
        <v>77.128604972375697</v>
      </c>
      <c r="AK522" s="96">
        <f t="shared" si="214"/>
        <v>182.54799723756906</v>
      </c>
      <c r="AL522" s="86">
        <f t="shared" si="215"/>
        <v>134.28633977900552</v>
      </c>
      <c r="AM522" s="95">
        <f t="shared" si="223"/>
        <v>187.00117868680775</v>
      </c>
      <c r="AN522" s="96">
        <f t="shared" si="216"/>
        <v>115.18659642289234</v>
      </c>
      <c r="AO522" s="96">
        <f t="shared" si="217"/>
        <v>77.384327715314228</v>
      </c>
      <c r="AP522" s="96">
        <f t="shared" si="218"/>
        <v>183.15324187525241</v>
      </c>
      <c r="AQ522" s="86">
        <f t="shared" si="219"/>
        <v>134.7315711060827</v>
      </c>
    </row>
    <row r="523" spans="1:43">
      <c r="A523" s="129" t="str">
        <f t="shared" si="220"/>
        <v>2013_3</v>
      </c>
      <c r="B523" s="57">
        <v>2013</v>
      </c>
      <c r="C523" s="57">
        <v>3</v>
      </c>
      <c r="D523" s="81" t="str">
        <f t="shared" si="221"/>
        <v>SMH_Personal</v>
      </c>
      <c r="E523" s="68" t="s">
        <v>39</v>
      </c>
      <c r="F523" s="69" t="s">
        <v>13</v>
      </c>
      <c r="G523" s="84">
        <f t="shared" si="222"/>
        <v>46404</v>
      </c>
      <c r="H523" s="70">
        <v>11601</v>
      </c>
      <c r="I523" s="65">
        <v>438</v>
      </c>
      <c r="J523" s="66">
        <v>1827</v>
      </c>
      <c r="K523" s="66">
        <v>3588</v>
      </c>
      <c r="L523" s="66">
        <v>3056</v>
      </c>
      <c r="M523" s="67">
        <v>466</v>
      </c>
      <c r="N523" s="65">
        <v>5699512</v>
      </c>
      <c r="O523" s="66">
        <v>6163484</v>
      </c>
      <c r="P523" s="66">
        <v>2516701</v>
      </c>
      <c r="Q523" s="66">
        <v>9910101</v>
      </c>
      <c r="R523" s="67">
        <v>1342371</v>
      </c>
      <c r="S523" s="95">
        <f t="shared" ref="S523:S586" si="224">N523/I523</f>
        <v>13012.584474885845</v>
      </c>
      <c r="T523" s="96">
        <f t="shared" ref="T523:T586" si="225">O523/J523</f>
        <v>3373.5544608648056</v>
      </c>
      <c r="U523" s="96">
        <f t="shared" ref="U523:U586" si="226">P523/K523</f>
        <v>701.4216833890747</v>
      </c>
      <c r="V523" s="96">
        <f t="shared" ref="V523:V586" si="227">Q523/L523</f>
        <v>3242.8340968586385</v>
      </c>
      <c r="W523" s="86">
        <f t="shared" ref="W523:W586" si="228">R523/M523</f>
        <v>2880.6244635193134</v>
      </c>
      <c r="X523" s="99">
        <f t="shared" ref="X523:X586" si="229">I523/$G523</f>
        <v>9.4388414791828287E-3</v>
      </c>
      <c r="Y523" s="100">
        <f t="shared" ref="Y523:Y586" si="230">J523/$G523</f>
        <v>3.9371605896043445E-2</v>
      </c>
      <c r="Z523" s="100">
        <f t="shared" ref="Z523:Z586" si="231">K523/$G523</f>
        <v>7.7320920610292221E-2</v>
      </c>
      <c r="AA523" s="100">
        <f t="shared" ref="AA523:AA586" si="232">L523/$G523</f>
        <v>6.5856391690371524E-2</v>
      </c>
      <c r="AB523" s="101">
        <f t="shared" ref="AB523:AB586" si="233">M523/$G523</f>
        <v>1.0042237738126023E-2</v>
      </c>
      <c r="AC523" s="99">
        <f t="shared" ref="AC523:AC586" si="234">I523/$G523+2.33*(I523*ABS(($G523-I523))/$G523^3)^0.5</f>
        <v>1.0484712682552435E-2</v>
      </c>
      <c r="AD523" s="100">
        <f t="shared" ref="AD523:AD586" si="235">J523/$G523+2.33*(J523*ABS(($G523-J523))/$G523^3)^0.5</f>
        <v>4.1475129967729819E-2</v>
      </c>
      <c r="AE523" s="100">
        <f t="shared" ref="AE523:AE586" si="236">K523/$G523+2.33*(K523*ABS(($G523-K523))/$G523^3)^0.5</f>
        <v>8.0209950645405259E-2</v>
      </c>
      <c r="AF523" s="100">
        <f t="shared" ref="AF523:AF586" si="237">L523/$G523+2.33*(L523*ABS(($G523-L523))/$G523^3)^0.5</f>
        <v>6.8539165149261949E-2</v>
      </c>
      <c r="AG523" s="101">
        <f t="shared" ref="AG523:AG586" si="238">M523/$G523+2.33*(M523*ABS(($G523-M523))/$G523^3)^0.5</f>
        <v>1.1120692156079076E-2</v>
      </c>
      <c r="AH523" s="95">
        <f t="shared" ref="AH523:AH586" si="239">N523/$G523</f>
        <v>122.82372209292302</v>
      </c>
      <c r="AI523" s="96">
        <f t="shared" ref="AI523:AI586" si="240">O523/$G523</f>
        <v>132.82225670200845</v>
      </c>
      <c r="AJ523" s="96">
        <f t="shared" ref="AJ523:AJ586" si="241">P523/$G523</f>
        <v>54.23457029566417</v>
      </c>
      <c r="AK523" s="96">
        <f t="shared" ref="AK523:AK586" si="242">Q523/$G523</f>
        <v>213.56135246961469</v>
      </c>
      <c r="AL523" s="86">
        <f t="shared" ref="AL523:AL586" si="243">R523/$G523</f>
        <v>28.927915696922678</v>
      </c>
      <c r="AM523" s="95">
        <f t="shared" si="223"/>
        <v>123.23094868703517</v>
      </c>
      <c r="AN523" s="96">
        <f t="shared" ref="AN523:AN586" si="244">AI523*($AC$2171/$X$2171)</f>
        <v>133.26263380748426</v>
      </c>
      <c r="AO523" s="96">
        <f t="shared" ref="AO523:AO586" si="245">AJ523*($AC$2171/$X$2171)</f>
        <v>54.414387019732587</v>
      </c>
      <c r="AP523" s="96">
        <f t="shared" ref="AP523:AP586" si="246">AK523*($AC$2171/$X$2171)</f>
        <v>214.26942303382043</v>
      </c>
      <c r="AQ523" s="86">
        <f t="shared" ref="AQ523:AQ586" si="247">AL523*($AC$2171/$X$2171)</f>
        <v>29.023827271521508</v>
      </c>
    </row>
    <row r="524" spans="1:43">
      <c r="A524" s="129" t="str">
        <f t="shared" ref="A524:A587" si="248">B524&amp;"_"&amp;C524</f>
        <v>2013_4</v>
      </c>
      <c r="B524" s="57">
        <v>2013</v>
      </c>
      <c r="C524" s="57">
        <v>4</v>
      </c>
      <c r="D524" s="81" t="str">
        <f t="shared" ref="D524:D587" si="249">E524&amp;"_"&amp;F524</f>
        <v>SML_Personal</v>
      </c>
      <c r="E524" s="68" t="s">
        <v>12</v>
      </c>
      <c r="F524" s="69" t="s">
        <v>13</v>
      </c>
      <c r="G524" s="84">
        <f t="shared" ref="G524:G587" si="250">H524*4</f>
        <v>80592</v>
      </c>
      <c r="H524" s="70">
        <v>20148</v>
      </c>
      <c r="I524" s="65">
        <v>157</v>
      </c>
      <c r="J524" s="66">
        <v>2382</v>
      </c>
      <c r="K524" s="66">
        <v>1124</v>
      </c>
      <c r="L524" s="66">
        <v>3645</v>
      </c>
      <c r="M524" s="67">
        <v>586</v>
      </c>
      <c r="N524" s="65">
        <v>2541474</v>
      </c>
      <c r="O524" s="66">
        <v>4077720</v>
      </c>
      <c r="P524" s="66">
        <v>1721735</v>
      </c>
      <c r="Q524" s="66">
        <v>5723614</v>
      </c>
      <c r="R524" s="67">
        <v>1766467</v>
      </c>
      <c r="S524" s="95">
        <f t="shared" si="224"/>
        <v>16187.732484076432</v>
      </c>
      <c r="T524" s="96">
        <f t="shared" si="225"/>
        <v>1711.8891687657431</v>
      </c>
      <c r="U524" s="96">
        <f t="shared" si="226"/>
        <v>1531.7927046263346</v>
      </c>
      <c r="V524" s="96">
        <f t="shared" si="227"/>
        <v>1570.2644718792867</v>
      </c>
      <c r="W524" s="86">
        <f t="shared" si="228"/>
        <v>3014.4488054607509</v>
      </c>
      <c r="X524" s="99">
        <f t="shared" si="229"/>
        <v>1.9480841770895374E-3</v>
      </c>
      <c r="Y524" s="100">
        <f t="shared" si="230"/>
        <v>2.9556283502084574E-2</v>
      </c>
      <c r="Z524" s="100">
        <f t="shared" si="231"/>
        <v>1.394679372642446E-2</v>
      </c>
      <c r="AA524" s="100">
        <f t="shared" si="232"/>
        <v>4.5227814175104228E-2</v>
      </c>
      <c r="AB524" s="101">
        <f t="shared" si="233"/>
        <v>7.2711931705380191E-3</v>
      </c>
      <c r="AC524" s="99">
        <f t="shared" si="234"/>
        <v>2.3099856744829808E-3</v>
      </c>
      <c r="AD524" s="100">
        <f t="shared" si="235"/>
        <v>3.0946300279756114E-2</v>
      </c>
      <c r="AE524" s="100">
        <f t="shared" si="236"/>
        <v>1.4909286146355427E-2</v>
      </c>
      <c r="AF524" s="100">
        <f t="shared" si="237"/>
        <v>4.6933357017806668E-2</v>
      </c>
      <c r="AG524" s="101">
        <f t="shared" si="238"/>
        <v>7.9685067258659717E-3</v>
      </c>
      <c r="AH524" s="95">
        <f t="shared" si="239"/>
        <v>31.535065515187611</v>
      </c>
      <c r="AI524" s="96">
        <f t="shared" si="240"/>
        <v>50.597081596188204</v>
      </c>
      <c r="AJ524" s="96">
        <f t="shared" si="241"/>
        <v>21.363596883065316</v>
      </c>
      <c r="AK524" s="96">
        <f t="shared" si="242"/>
        <v>71.019629739924554</v>
      </c>
      <c r="AL524" s="86">
        <f t="shared" si="243"/>
        <v>21.9186395672027</v>
      </c>
      <c r="AM524" s="95">
        <f t="shared" ref="AM524:AM587" si="251">AH524*($AC$2171/$X$2171)</f>
        <v>31.639621191452964</v>
      </c>
      <c r="AN524" s="96">
        <f t="shared" si="244"/>
        <v>50.764838091914996</v>
      </c>
      <c r="AO524" s="96">
        <f t="shared" si="245"/>
        <v>21.434428678816417</v>
      </c>
      <c r="AP524" s="96">
        <f t="shared" si="246"/>
        <v>71.255097949495791</v>
      </c>
      <c r="AQ524" s="86">
        <f t="shared" si="247"/>
        <v>21.991311627505276</v>
      </c>
    </row>
    <row r="525" spans="1:43">
      <c r="A525" s="129" t="str">
        <f t="shared" si="248"/>
        <v>2013_4</v>
      </c>
      <c r="B525" s="57">
        <v>2013</v>
      </c>
      <c r="C525" s="57">
        <v>4</v>
      </c>
      <c r="D525" s="81" t="str">
        <f t="shared" si="249"/>
        <v>LSL_Personal</v>
      </c>
      <c r="E525" s="68" t="s">
        <v>14</v>
      </c>
      <c r="F525" s="69" t="s">
        <v>13</v>
      </c>
      <c r="G525" s="84">
        <f t="shared" si="250"/>
        <v>20776</v>
      </c>
      <c r="H525" s="70">
        <v>5194</v>
      </c>
      <c r="I525" s="65">
        <v>20</v>
      </c>
      <c r="J525" s="66">
        <v>380</v>
      </c>
      <c r="K525" s="66">
        <v>1052</v>
      </c>
      <c r="L525" s="66">
        <v>684</v>
      </c>
      <c r="M525" s="67">
        <v>103</v>
      </c>
      <c r="N525" s="65">
        <v>535261</v>
      </c>
      <c r="O525" s="66">
        <v>1145043</v>
      </c>
      <c r="P525" s="66">
        <v>1564448</v>
      </c>
      <c r="Q525" s="66">
        <v>2115968</v>
      </c>
      <c r="R525" s="67">
        <v>605009</v>
      </c>
      <c r="S525" s="95">
        <f t="shared" si="224"/>
        <v>26763.05</v>
      </c>
      <c r="T525" s="96">
        <f t="shared" si="225"/>
        <v>3013.2710526315791</v>
      </c>
      <c r="U525" s="96">
        <f t="shared" si="226"/>
        <v>1487.1178707224335</v>
      </c>
      <c r="V525" s="96">
        <f t="shared" si="227"/>
        <v>3093.5204678362575</v>
      </c>
      <c r="W525" s="86">
        <f t="shared" si="228"/>
        <v>5873.8737864077666</v>
      </c>
      <c r="X525" s="99">
        <f t="shared" si="229"/>
        <v>9.6264921062764726E-4</v>
      </c>
      <c r="Y525" s="100">
        <f t="shared" si="230"/>
        <v>1.8290335001925298E-2</v>
      </c>
      <c r="Z525" s="100">
        <f t="shared" si="231"/>
        <v>5.0635348479014249E-2</v>
      </c>
      <c r="AA525" s="100">
        <f t="shared" si="232"/>
        <v>3.2922603003465535E-2</v>
      </c>
      <c r="AB525" s="101">
        <f t="shared" si="233"/>
        <v>4.9576434347323832E-3</v>
      </c>
      <c r="AC525" s="99">
        <f t="shared" si="234"/>
        <v>1.463951681180178E-3</v>
      </c>
      <c r="AD525" s="100">
        <f t="shared" si="235"/>
        <v>2.045642908507703E-2</v>
      </c>
      <c r="AE525" s="100">
        <f t="shared" si="236"/>
        <v>5.4179549798547083E-2</v>
      </c>
      <c r="AF525" s="100">
        <f t="shared" si="237"/>
        <v>3.5806984173389754E-2</v>
      </c>
      <c r="AG525" s="101">
        <f t="shared" si="238"/>
        <v>6.0930028890948222E-3</v>
      </c>
      <c r="AH525" s="95">
        <f t="shared" si="239"/>
        <v>25.763428956488255</v>
      </c>
      <c r="AI525" s="96">
        <f t="shared" si="240"/>
        <v>55.113737004235659</v>
      </c>
      <c r="AJ525" s="96">
        <f t="shared" si="241"/>
        <v>75.300731613400075</v>
      </c>
      <c r="AK525" s="96">
        <f t="shared" si="242"/>
        <v>101.84674624566807</v>
      </c>
      <c r="AL525" s="86">
        <f t="shared" si="243"/>
        <v>29.120571813631113</v>
      </c>
      <c r="AM525" s="95">
        <f t="shared" si="251"/>
        <v>25.848848558238018</v>
      </c>
      <c r="AN525" s="96">
        <f t="shared" si="244"/>
        <v>55.296468638048609</v>
      </c>
      <c r="AO525" s="96">
        <f t="shared" si="245"/>
        <v>75.55039397459997</v>
      </c>
      <c r="AP525" s="96">
        <f t="shared" si="246"/>
        <v>102.1844229003753</v>
      </c>
      <c r="AQ525" s="86">
        <f t="shared" si="247"/>
        <v>29.217122146711652</v>
      </c>
    </row>
    <row r="526" spans="1:43">
      <c r="A526" s="129" t="str">
        <f t="shared" si="248"/>
        <v>2013_4</v>
      </c>
      <c r="B526" s="57">
        <v>2013</v>
      </c>
      <c r="C526" s="57">
        <v>4</v>
      </c>
      <c r="D526" s="81" t="str">
        <f t="shared" si="249"/>
        <v>MYA_Personal</v>
      </c>
      <c r="E526" s="68" t="s">
        <v>15</v>
      </c>
      <c r="F526" s="69" t="s">
        <v>13</v>
      </c>
      <c r="G526" s="84">
        <f t="shared" si="250"/>
        <v>20408</v>
      </c>
      <c r="H526" s="70">
        <v>5102</v>
      </c>
      <c r="I526" s="65">
        <v>98</v>
      </c>
      <c r="J526" s="66">
        <v>640</v>
      </c>
      <c r="K526" s="66">
        <v>253</v>
      </c>
      <c r="L526" s="66">
        <v>1768</v>
      </c>
      <c r="M526" s="67">
        <v>110</v>
      </c>
      <c r="N526" s="65">
        <v>1076075</v>
      </c>
      <c r="O526" s="66">
        <v>2162217</v>
      </c>
      <c r="P526" s="66">
        <v>249608</v>
      </c>
      <c r="Q526" s="66">
        <v>5085440</v>
      </c>
      <c r="R526" s="67">
        <v>525106</v>
      </c>
      <c r="S526" s="95">
        <f t="shared" si="224"/>
        <v>10980.357142857143</v>
      </c>
      <c r="T526" s="96">
        <f t="shared" si="225"/>
        <v>3378.4640625000002</v>
      </c>
      <c r="U526" s="96">
        <f t="shared" si="226"/>
        <v>986.59288537549412</v>
      </c>
      <c r="V526" s="96">
        <f t="shared" si="227"/>
        <v>2876.3800904977375</v>
      </c>
      <c r="W526" s="86">
        <f t="shared" si="228"/>
        <v>4773.6909090909094</v>
      </c>
      <c r="X526" s="99">
        <f t="shared" si="229"/>
        <v>4.8020384163073304E-3</v>
      </c>
      <c r="Y526" s="100">
        <f t="shared" si="230"/>
        <v>3.1360250882007057E-2</v>
      </c>
      <c r="Z526" s="100">
        <f t="shared" si="231"/>
        <v>1.2397099176793415E-2</v>
      </c>
      <c r="AA526" s="100">
        <f t="shared" si="232"/>
        <v>8.6632693061544488E-2</v>
      </c>
      <c r="AB526" s="101">
        <f t="shared" si="233"/>
        <v>5.3900431203449629E-3</v>
      </c>
      <c r="AC526" s="99">
        <f t="shared" si="234"/>
        <v>5.9295558149561724E-3</v>
      </c>
      <c r="AD526" s="100">
        <f t="shared" si="235"/>
        <v>3.4202921926619639E-2</v>
      </c>
      <c r="AE526" s="100">
        <f t="shared" si="236"/>
        <v>1.4201807056097525E-2</v>
      </c>
      <c r="AF526" s="100">
        <f t="shared" si="237"/>
        <v>9.1220650041349022E-2</v>
      </c>
      <c r="AG526" s="101">
        <f t="shared" si="238"/>
        <v>6.5842462892748361E-3</v>
      </c>
      <c r="AH526" s="95">
        <f t="shared" si="239"/>
        <v>52.728096824774596</v>
      </c>
      <c r="AI526" s="96">
        <f t="shared" si="240"/>
        <v>105.94948059584476</v>
      </c>
      <c r="AJ526" s="96">
        <f t="shared" si="241"/>
        <v>12.230889847118776</v>
      </c>
      <c r="AK526" s="96">
        <f t="shared" si="242"/>
        <v>249.18855350842807</v>
      </c>
      <c r="AL526" s="86">
        <f t="shared" si="243"/>
        <v>25.730399843198747</v>
      </c>
      <c r="AM526" s="95">
        <f t="shared" si="251"/>
        <v>52.902918780322594</v>
      </c>
      <c r="AN526" s="96">
        <f t="shared" si="244"/>
        <v>106.30076001805894</v>
      </c>
      <c r="AO526" s="96">
        <f t="shared" si="245"/>
        <v>12.271441814853763</v>
      </c>
      <c r="AP526" s="96">
        <f t="shared" si="246"/>
        <v>250.01474737560463</v>
      </c>
      <c r="AQ526" s="86">
        <f t="shared" si="247"/>
        <v>25.81570993570158</v>
      </c>
    </row>
    <row r="527" spans="1:43">
      <c r="A527" s="129" t="str">
        <f t="shared" si="248"/>
        <v>2013_4</v>
      </c>
      <c r="B527" s="57">
        <v>2013</v>
      </c>
      <c r="C527" s="57">
        <v>4</v>
      </c>
      <c r="D527" s="81" t="str">
        <f t="shared" si="249"/>
        <v>SMA_Personal</v>
      </c>
      <c r="E527" s="68" t="s">
        <v>16</v>
      </c>
      <c r="F527" s="69" t="s">
        <v>13</v>
      </c>
      <c r="G527" s="84">
        <f t="shared" si="250"/>
        <v>82648</v>
      </c>
      <c r="H527" s="70">
        <v>20662</v>
      </c>
      <c r="I527" s="65">
        <v>124</v>
      </c>
      <c r="J527" s="66">
        <v>1953</v>
      </c>
      <c r="K527" s="66">
        <v>880</v>
      </c>
      <c r="L527" s="66">
        <v>2616</v>
      </c>
      <c r="M527" s="67">
        <v>378</v>
      </c>
      <c r="N527" s="65">
        <v>2352194</v>
      </c>
      <c r="O527" s="66">
        <v>7529402</v>
      </c>
      <c r="P527" s="66">
        <v>762975</v>
      </c>
      <c r="Q527" s="66">
        <v>8461730</v>
      </c>
      <c r="R527" s="67">
        <v>1879961</v>
      </c>
      <c r="S527" s="95">
        <f t="shared" si="224"/>
        <v>18969.306451612902</v>
      </c>
      <c r="T527" s="96">
        <f t="shared" si="225"/>
        <v>3855.3005632360473</v>
      </c>
      <c r="U527" s="96">
        <f t="shared" si="226"/>
        <v>867.0170454545455</v>
      </c>
      <c r="V527" s="96">
        <f t="shared" si="227"/>
        <v>3234.6062691131497</v>
      </c>
      <c r="W527" s="86">
        <f t="shared" si="228"/>
        <v>4973.4417989417989</v>
      </c>
      <c r="X527" s="99">
        <f t="shared" si="229"/>
        <v>1.5003387861775241E-3</v>
      </c>
      <c r="Y527" s="100">
        <f t="shared" si="230"/>
        <v>2.3630335882296002E-2</v>
      </c>
      <c r="Z527" s="100">
        <f t="shared" si="231"/>
        <v>1.0647565579324364E-2</v>
      </c>
      <c r="AA527" s="100">
        <f t="shared" si="232"/>
        <v>3.1652308585809696E-2</v>
      </c>
      <c r="AB527" s="101">
        <f t="shared" si="233"/>
        <v>4.5736133965734197E-3</v>
      </c>
      <c r="AC527" s="99">
        <f t="shared" si="234"/>
        <v>1.8140343492071688E-3</v>
      </c>
      <c r="AD527" s="100">
        <f t="shared" si="235"/>
        <v>2.48614032878379E-2</v>
      </c>
      <c r="AE527" s="100">
        <f t="shared" si="236"/>
        <v>1.1479406770397931E-2</v>
      </c>
      <c r="AF527" s="100">
        <f t="shared" si="237"/>
        <v>3.3071229215860289E-2</v>
      </c>
      <c r="AG527" s="101">
        <f t="shared" si="238"/>
        <v>5.1204707380063004E-3</v>
      </c>
      <c r="AH527" s="95">
        <f t="shared" si="239"/>
        <v>28.460386216242377</v>
      </c>
      <c r="AI527" s="96">
        <f t="shared" si="240"/>
        <v>91.102047236472757</v>
      </c>
      <c r="AJ527" s="96">
        <f t="shared" si="241"/>
        <v>9.2316208498693246</v>
      </c>
      <c r="AK527" s="96">
        <f t="shared" si="242"/>
        <v>102.38275578356404</v>
      </c>
      <c r="AL527" s="86">
        <f t="shared" si="243"/>
        <v>22.74660003871842</v>
      </c>
      <c r="AM527" s="95">
        <f t="shared" si="251"/>
        <v>28.554747679553092</v>
      </c>
      <c r="AN527" s="96">
        <f t="shared" si="244"/>
        <v>91.404099444145515</v>
      </c>
      <c r="AO527" s="96">
        <f t="shared" si="245"/>
        <v>9.2622286302945334</v>
      </c>
      <c r="AP527" s="96">
        <f t="shared" si="246"/>
        <v>102.7222095977223</v>
      </c>
      <c r="AQ527" s="86">
        <f t="shared" si="247"/>
        <v>22.822017232592341</v>
      </c>
    </row>
    <row r="528" spans="1:43">
      <c r="A528" s="129" t="str">
        <f t="shared" si="248"/>
        <v>2013_4</v>
      </c>
      <c r="B528" s="57">
        <v>2013</v>
      </c>
      <c r="C528" s="57">
        <v>4</v>
      </c>
      <c r="D528" s="81" t="str">
        <f t="shared" si="249"/>
        <v>MSL_Personal</v>
      </c>
      <c r="E528" s="68" t="s">
        <v>17</v>
      </c>
      <c r="F528" s="69" t="s">
        <v>13</v>
      </c>
      <c r="G528" s="84">
        <f t="shared" si="250"/>
        <v>68212</v>
      </c>
      <c r="H528" s="70">
        <v>17053</v>
      </c>
      <c r="I528" s="65">
        <v>184</v>
      </c>
      <c r="J528" s="66">
        <v>1535</v>
      </c>
      <c r="K528" s="66">
        <v>2471</v>
      </c>
      <c r="L528" s="66">
        <v>2266</v>
      </c>
      <c r="M528" s="67">
        <v>471</v>
      </c>
      <c r="N528" s="65">
        <v>3884334</v>
      </c>
      <c r="O528" s="66">
        <v>5002516</v>
      </c>
      <c r="P528" s="66">
        <v>4031461</v>
      </c>
      <c r="Q528" s="66">
        <v>7355999</v>
      </c>
      <c r="R528" s="67">
        <v>1357804</v>
      </c>
      <c r="S528" s="95">
        <f t="shared" si="224"/>
        <v>21110.510869565216</v>
      </c>
      <c r="T528" s="96">
        <f t="shared" si="225"/>
        <v>3258.9680781758957</v>
      </c>
      <c r="U528" s="96">
        <f t="shared" si="226"/>
        <v>1631.5099150141643</v>
      </c>
      <c r="V528" s="96">
        <f t="shared" si="227"/>
        <v>3246.2484554280672</v>
      </c>
      <c r="W528" s="86">
        <f t="shared" si="228"/>
        <v>2882.8110403397027</v>
      </c>
      <c r="X528" s="99">
        <f t="shared" si="229"/>
        <v>2.6974725854688325E-3</v>
      </c>
      <c r="Y528" s="100">
        <f t="shared" si="230"/>
        <v>2.2503371840731836E-2</v>
      </c>
      <c r="Z528" s="100">
        <f t="shared" si="231"/>
        <v>3.6225297601595027E-2</v>
      </c>
      <c r="AA528" s="100">
        <f t="shared" si="232"/>
        <v>3.3219961297132471E-2</v>
      </c>
      <c r="AB528" s="101">
        <f t="shared" si="233"/>
        <v>6.9049434117164138E-3</v>
      </c>
      <c r="AC528" s="99">
        <f t="shared" si="234"/>
        <v>3.1601917732677607E-3</v>
      </c>
      <c r="AD528" s="100">
        <f t="shared" si="235"/>
        <v>2.382651538305559E-2</v>
      </c>
      <c r="AE528" s="100">
        <f t="shared" si="236"/>
        <v>3.7892234928419082E-2</v>
      </c>
      <c r="AF528" s="100">
        <f t="shared" si="237"/>
        <v>3.481874211084493E-2</v>
      </c>
      <c r="AG528" s="101">
        <f t="shared" si="238"/>
        <v>7.6436993778672196E-3</v>
      </c>
      <c r="AH528" s="95">
        <f t="shared" si="239"/>
        <v>56.945024335893976</v>
      </c>
      <c r="AI528" s="96">
        <f t="shared" si="240"/>
        <v>73.337770480267395</v>
      </c>
      <c r="AJ528" s="96">
        <f t="shared" si="241"/>
        <v>59.101932211341115</v>
      </c>
      <c r="AK528" s="96">
        <f t="shared" si="242"/>
        <v>107.84024805019645</v>
      </c>
      <c r="AL528" s="86">
        <f t="shared" si="243"/>
        <v>19.905647100216971</v>
      </c>
      <c r="AM528" s="95">
        <f t="shared" si="251"/>
        <v>57.133827670598286</v>
      </c>
      <c r="AN528" s="96">
        <f t="shared" si="244"/>
        <v>73.580924571216244</v>
      </c>
      <c r="AO528" s="96">
        <f t="shared" si="245"/>
        <v>59.297886853895122</v>
      </c>
      <c r="AP528" s="96">
        <f t="shared" si="246"/>
        <v>108.19779638184909</v>
      </c>
      <c r="AQ528" s="86">
        <f t="shared" si="247"/>
        <v>19.971645009530345</v>
      </c>
    </row>
    <row r="529" spans="1:43">
      <c r="A529" s="129" t="str">
        <f t="shared" si="248"/>
        <v>2013_4</v>
      </c>
      <c r="B529" s="57">
        <v>2013</v>
      </c>
      <c r="C529" s="57">
        <v>4</v>
      </c>
      <c r="D529" s="81" t="str">
        <f t="shared" si="249"/>
        <v>LYL_Personal</v>
      </c>
      <c r="E529" s="68" t="s">
        <v>18</v>
      </c>
      <c r="F529" s="69" t="s">
        <v>13</v>
      </c>
      <c r="G529" s="84">
        <f t="shared" si="250"/>
        <v>16440</v>
      </c>
      <c r="H529" s="70">
        <v>4110</v>
      </c>
      <c r="I529" s="65">
        <v>89</v>
      </c>
      <c r="J529" s="66">
        <v>379</v>
      </c>
      <c r="K529" s="66">
        <v>668</v>
      </c>
      <c r="L529" s="66">
        <v>547</v>
      </c>
      <c r="M529" s="67">
        <v>159</v>
      </c>
      <c r="N529" s="65">
        <v>1840313</v>
      </c>
      <c r="O529" s="66">
        <v>1198335</v>
      </c>
      <c r="P529" s="66">
        <v>1043319</v>
      </c>
      <c r="Q529" s="66">
        <v>1841503</v>
      </c>
      <c r="R529" s="67">
        <v>883706</v>
      </c>
      <c r="S529" s="95">
        <f t="shared" si="224"/>
        <v>20677.674157303372</v>
      </c>
      <c r="T529" s="96">
        <f t="shared" si="225"/>
        <v>3161.8337730870712</v>
      </c>
      <c r="U529" s="96">
        <f t="shared" si="226"/>
        <v>1561.8547904191616</v>
      </c>
      <c r="V529" s="96">
        <f t="shared" si="227"/>
        <v>3366.5502742230346</v>
      </c>
      <c r="W529" s="86">
        <f t="shared" si="228"/>
        <v>5557.8993710691821</v>
      </c>
      <c r="X529" s="99">
        <f t="shared" si="229"/>
        <v>5.4136253041362527E-3</v>
      </c>
      <c r="Y529" s="100">
        <f t="shared" si="230"/>
        <v>2.3053527980535279E-2</v>
      </c>
      <c r="Z529" s="100">
        <f t="shared" si="231"/>
        <v>4.0632603406326032E-2</v>
      </c>
      <c r="AA529" s="100">
        <f t="shared" si="232"/>
        <v>3.3272506082725063E-2</v>
      </c>
      <c r="AB529" s="101">
        <f t="shared" si="233"/>
        <v>9.6715328467153281E-3</v>
      </c>
      <c r="AC529" s="99">
        <f t="shared" si="234"/>
        <v>6.7470557401066895E-3</v>
      </c>
      <c r="AD529" s="100">
        <f t="shared" si="235"/>
        <v>2.5780678428785772E-2</v>
      </c>
      <c r="AE529" s="100">
        <f t="shared" si="236"/>
        <v>4.4220457857447742E-2</v>
      </c>
      <c r="AF529" s="100">
        <f t="shared" si="237"/>
        <v>3.6531621990627323E-2</v>
      </c>
      <c r="AG529" s="101">
        <f t="shared" si="238"/>
        <v>1.144998547471157E-2</v>
      </c>
      <c r="AH529" s="95">
        <f t="shared" si="239"/>
        <v>111.94118004866181</v>
      </c>
      <c r="AI529" s="96">
        <f t="shared" si="240"/>
        <v>72.891423357664237</v>
      </c>
      <c r="AJ529" s="96">
        <f t="shared" si="241"/>
        <v>63.46222627737226</v>
      </c>
      <c r="AK529" s="96">
        <f t="shared" si="242"/>
        <v>112.01356447688565</v>
      </c>
      <c r="AL529" s="86">
        <f t="shared" si="243"/>
        <v>53.75340632603406</v>
      </c>
      <c r="AM529" s="95">
        <f t="shared" si="251"/>
        <v>112.31232517205763</v>
      </c>
      <c r="AN529" s="96">
        <f t="shared" si="244"/>
        <v>73.133097568216755</v>
      </c>
      <c r="AO529" s="96">
        <f t="shared" si="245"/>
        <v>63.672637636198829</v>
      </c>
      <c r="AP529" s="96">
        <f t="shared" si="246"/>
        <v>112.38494959353089</v>
      </c>
      <c r="AQ529" s="86">
        <f t="shared" si="247"/>
        <v>53.931627733161882</v>
      </c>
    </row>
    <row r="530" spans="1:43">
      <c r="A530" s="129" t="str">
        <f t="shared" si="248"/>
        <v>2013_4</v>
      </c>
      <c r="B530" s="57">
        <v>2013</v>
      </c>
      <c r="C530" s="57">
        <v>4</v>
      </c>
      <c r="D530" s="81" t="str">
        <f t="shared" si="249"/>
        <v>LSA_Personal</v>
      </c>
      <c r="E530" s="68" t="s">
        <v>19</v>
      </c>
      <c r="F530" s="69" t="s">
        <v>13</v>
      </c>
      <c r="G530" s="84">
        <f t="shared" si="250"/>
        <v>106508</v>
      </c>
      <c r="H530" s="70">
        <v>26627</v>
      </c>
      <c r="I530" s="65">
        <v>399</v>
      </c>
      <c r="J530" s="66">
        <v>3147</v>
      </c>
      <c r="K530" s="66">
        <v>2325</v>
      </c>
      <c r="L530" s="66">
        <v>5024</v>
      </c>
      <c r="M530" s="67">
        <v>975</v>
      </c>
      <c r="N530" s="65">
        <v>10950644</v>
      </c>
      <c r="O530" s="66">
        <v>8438215</v>
      </c>
      <c r="P530" s="66">
        <v>4133649</v>
      </c>
      <c r="Q530" s="66">
        <v>11962272</v>
      </c>
      <c r="R530" s="67">
        <v>8485917</v>
      </c>
      <c r="S530" s="95">
        <f t="shared" si="224"/>
        <v>27445.223057644111</v>
      </c>
      <c r="T530" s="96">
        <f t="shared" si="225"/>
        <v>2681.3520813473151</v>
      </c>
      <c r="U530" s="96">
        <f t="shared" si="226"/>
        <v>1777.9135483870969</v>
      </c>
      <c r="V530" s="96">
        <f t="shared" si="227"/>
        <v>2381.0254777070063</v>
      </c>
      <c r="W530" s="86">
        <f t="shared" si="228"/>
        <v>8703.504615384616</v>
      </c>
      <c r="X530" s="99">
        <f t="shared" si="229"/>
        <v>3.746197468734743E-3</v>
      </c>
      <c r="Y530" s="100">
        <f t="shared" si="230"/>
        <v>2.9547076275960493E-2</v>
      </c>
      <c r="Z530" s="100">
        <f t="shared" si="231"/>
        <v>2.1829346152401698E-2</v>
      </c>
      <c r="AA530" s="100">
        <f t="shared" si="232"/>
        <v>4.7170165621361775E-2</v>
      </c>
      <c r="AB530" s="101">
        <f t="shared" si="233"/>
        <v>9.154241934878132E-3</v>
      </c>
      <c r="AC530" s="99">
        <f t="shared" si="234"/>
        <v>4.1823567668566146E-3</v>
      </c>
      <c r="AD530" s="100">
        <f t="shared" si="235"/>
        <v>3.0756028947418426E-2</v>
      </c>
      <c r="AE530" s="100">
        <f t="shared" si="236"/>
        <v>2.2872605980549725E-2</v>
      </c>
      <c r="AF530" s="100">
        <f t="shared" si="237"/>
        <v>4.868374840892363E-2</v>
      </c>
      <c r="AG530" s="101">
        <f t="shared" si="238"/>
        <v>9.8341951419119965E-3</v>
      </c>
      <c r="AH530" s="95">
        <f t="shared" si="239"/>
        <v>102.81522514740676</v>
      </c>
      <c r="AI530" s="96">
        <f t="shared" si="240"/>
        <v>79.226114470274538</v>
      </c>
      <c r="AJ530" s="96">
        <f t="shared" si="241"/>
        <v>38.810690276786723</v>
      </c>
      <c r="AK530" s="96">
        <f t="shared" si="242"/>
        <v>112.31336613212153</v>
      </c>
      <c r="AL530" s="86">
        <f t="shared" si="243"/>
        <v>79.673986930559209</v>
      </c>
      <c r="AM530" s="95">
        <f t="shared" si="251"/>
        <v>103.15611282973882</v>
      </c>
      <c r="AN530" s="96">
        <f t="shared" si="244"/>
        <v>79.488791583544725</v>
      </c>
      <c r="AO530" s="96">
        <f t="shared" si="245"/>
        <v>38.93936855609013</v>
      </c>
      <c r="AP530" s="96">
        <f t="shared" si="246"/>
        <v>112.68574525224503</v>
      </c>
      <c r="AQ530" s="86">
        <f t="shared" si="247"/>
        <v>79.938148981539243</v>
      </c>
    </row>
    <row r="531" spans="1:43">
      <c r="A531" s="129" t="str">
        <f t="shared" si="248"/>
        <v>2013_4</v>
      </c>
      <c r="B531" s="57">
        <v>2013</v>
      </c>
      <c r="C531" s="57">
        <v>4</v>
      </c>
      <c r="D531" s="81" t="str">
        <f t="shared" si="249"/>
        <v>LMA_Personal</v>
      </c>
      <c r="E531" s="68" t="s">
        <v>20</v>
      </c>
      <c r="F531" s="69" t="s">
        <v>13</v>
      </c>
      <c r="G531" s="84">
        <f t="shared" si="250"/>
        <v>127624</v>
      </c>
      <c r="H531" s="70">
        <v>31906</v>
      </c>
      <c r="I531" s="65">
        <v>948</v>
      </c>
      <c r="J531" s="66">
        <v>3053</v>
      </c>
      <c r="K531" s="66">
        <v>8519</v>
      </c>
      <c r="L531" s="66">
        <v>7916</v>
      </c>
      <c r="M531" s="67">
        <v>689</v>
      </c>
      <c r="N531" s="65">
        <v>15562577</v>
      </c>
      <c r="O531" s="66">
        <v>7571394</v>
      </c>
      <c r="P531" s="66">
        <v>7737084</v>
      </c>
      <c r="Q531" s="66">
        <v>23815558</v>
      </c>
      <c r="R531" s="67">
        <v>3308787</v>
      </c>
      <c r="S531" s="95">
        <f t="shared" si="224"/>
        <v>16416.220464135022</v>
      </c>
      <c r="T531" s="96">
        <f t="shared" si="225"/>
        <v>2479.9849328529317</v>
      </c>
      <c r="U531" s="96">
        <f t="shared" si="226"/>
        <v>908.21504871463787</v>
      </c>
      <c r="V531" s="96">
        <f t="shared" si="227"/>
        <v>3008.5343607882769</v>
      </c>
      <c r="W531" s="86">
        <f t="shared" si="228"/>
        <v>4802.303338171263</v>
      </c>
      <c r="X531" s="99">
        <f t="shared" si="229"/>
        <v>7.4280699554942643E-3</v>
      </c>
      <c r="Y531" s="100">
        <f t="shared" si="230"/>
        <v>2.3921832884097036E-2</v>
      </c>
      <c r="Z531" s="100">
        <f t="shared" si="231"/>
        <v>6.6750767880649403E-2</v>
      </c>
      <c r="AA531" s="100">
        <f t="shared" si="232"/>
        <v>6.2025951231743245E-2</v>
      </c>
      <c r="AB531" s="101">
        <f t="shared" si="233"/>
        <v>5.3986710963455148E-3</v>
      </c>
      <c r="AC531" s="99">
        <f t="shared" si="234"/>
        <v>7.9880966542618288E-3</v>
      </c>
      <c r="AD531" s="100">
        <f t="shared" si="235"/>
        <v>2.4918452131441525E-2</v>
      </c>
      <c r="AE531" s="100">
        <f t="shared" si="236"/>
        <v>6.8378626556888047E-2</v>
      </c>
      <c r="AF531" s="100">
        <f t="shared" si="237"/>
        <v>6.3599107528706594E-2</v>
      </c>
      <c r="AG531" s="101">
        <f t="shared" si="238"/>
        <v>5.8765938388056528E-3</v>
      </c>
      <c r="AH531" s="95">
        <f t="shared" si="239"/>
        <v>121.94083401241146</v>
      </c>
      <c r="AI531" s="96">
        <f t="shared" si="240"/>
        <v>59.325785118786435</v>
      </c>
      <c r="AJ531" s="96">
        <f t="shared" si="241"/>
        <v>60.624051902463485</v>
      </c>
      <c r="AK531" s="96">
        <f t="shared" si="242"/>
        <v>186.60720554127749</v>
      </c>
      <c r="AL531" s="86">
        <f t="shared" si="243"/>
        <v>25.926056227668777</v>
      </c>
      <c r="AM531" s="95">
        <f t="shared" si="251"/>
        <v>122.34513335843275</v>
      </c>
      <c r="AN531" s="96">
        <f t="shared" si="244"/>
        <v>59.52248195393588</v>
      </c>
      <c r="AO531" s="96">
        <f t="shared" si="245"/>
        <v>60.825053189159881</v>
      </c>
      <c r="AP531" s="96">
        <f t="shared" si="246"/>
        <v>187.2259086342506</v>
      </c>
      <c r="AQ531" s="86">
        <f t="shared" si="247"/>
        <v>26.012015026152071</v>
      </c>
    </row>
    <row r="532" spans="1:43">
      <c r="A532" s="129" t="str">
        <f t="shared" si="248"/>
        <v>2013_4</v>
      </c>
      <c r="B532" s="57">
        <v>2013</v>
      </c>
      <c r="C532" s="57">
        <v>4</v>
      </c>
      <c r="D532" s="81" t="str">
        <f t="shared" si="249"/>
        <v>SYL_Personal</v>
      </c>
      <c r="E532" s="68" t="s">
        <v>21</v>
      </c>
      <c r="F532" s="69" t="s">
        <v>13</v>
      </c>
      <c r="G532" s="84">
        <f t="shared" si="250"/>
        <v>12264</v>
      </c>
      <c r="H532" s="70">
        <v>3066</v>
      </c>
      <c r="I532" s="65">
        <v>125</v>
      </c>
      <c r="J532" s="66">
        <v>329</v>
      </c>
      <c r="K532" s="66">
        <v>403</v>
      </c>
      <c r="L532" s="66">
        <v>407</v>
      </c>
      <c r="M532" s="67">
        <v>153</v>
      </c>
      <c r="N532" s="65">
        <v>1488552</v>
      </c>
      <c r="O532" s="66">
        <v>925227</v>
      </c>
      <c r="P532" s="66">
        <v>386202</v>
      </c>
      <c r="Q532" s="66">
        <v>1212659</v>
      </c>
      <c r="R532" s="67">
        <v>580298</v>
      </c>
      <c r="S532" s="95">
        <f t="shared" si="224"/>
        <v>11908.415999999999</v>
      </c>
      <c r="T532" s="96">
        <f t="shared" si="225"/>
        <v>2812.2401215805471</v>
      </c>
      <c r="U532" s="96">
        <f t="shared" si="226"/>
        <v>958.31761786600498</v>
      </c>
      <c r="V532" s="96">
        <f t="shared" si="227"/>
        <v>2979.5061425061426</v>
      </c>
      <c r="W532" s="86">
        <f t="shared" si="228"/>
        <v>3792.7973856209151</v>
      </c>
      <c r="X532" s="99">
        <f t="shared" si="229"/>
        <v>1.0192433137638617E-2</v>
      </c>
      <c r="Y532" s="100">
        <f t="shared" si="230"/>
        <v>2.6826484018264839E-2</v>
      </c>
      <c r="Z532" s="100">
        <f t="shared" si="231"/>
        <v>3.28604044357469E-2</v>
      </c>
      <c r="AA532" s="100">
        <f t="shared" si="232"/>
        <v>3.3186562296151335E-2</v>
      </c>
      <c r="AB532" s="101">
        <f t="shared" si="233"/>
        <v>1.2475538160469667E-2</v>
      </c>
      <c r="AC532" s="99">
        <f t="shared" si="234"/>
        <v>1.2305699160372319E-2</v>
      </c>
      <c r="AD532" s="100">
        <f t="shared" si="235"/>
        <v>3.0225998291153494E-2</v>
      </c>
      <c r="AE532" s="100">
        <f t="shared" si="236"/>
        <v>3.6611178327107537E-2</v>
      </c>
      <c r="AF532" s="100">
        <f t="shared" si="237"/>
        <v>3.6955268849080618E-2</v>
      </c>
      <c r="AG532" s="101">
        <f t="shared" si="238"/>
        <v>1.4810842174068152E-2</v>
      </c>
      <c r="AH532" s="95">
        <f t="shared" si="239"/>
        <v>121.37573385518591</v>
      </c>
      <c r="AI532" s="96">
        <f t="shared" si="240"/>
        <v>75.442514677103716</v>
      </c>
      <c r="AJ532" s="96">
        <f t="shared" si="241"/>
        <v>31.490704500978474</v>
      </c>
      <c r="AK532" s="96">
        <f t="shared" si="242"/>
        <v>98.879566210045667</v>
      </c>
      <c r="AL532" s="86">
        <f t="shared" si="243"/>
        <v>47.317188519243317</v>
      </c>
      <c r="AM532" s="95">
        <f t="shared" si="251"/>
        <v>121.77815959073166</v>
      </c>
      <c r="AN532" s="96">
        <f t="shared" si="244"/>
        <v>75.692647125296176</v>
      </c>
      <c r="AO532" s="96">
        <f t="shared" si="245"/>
        <v>31.595113096660207</v>
      </c>
      <c r="AP532" s="96">
        <f t="shared" si="246"/>
        <v>99.207405069582421</v>
      </c>
      <c r="AQ532" s="86">
        <f t="shared" si="247"/>
        <v>47.474070408143213</v>
      </c>
    </row>
    <row r="533" spans="1:43">
      <c r="A533" s="129" t="str">
        <f t="shared" si="248"/>
        <v>2013_4</v>
      </c>
      <c r="B533" s="57">
        <v>2013</v>
      </c>
      <c r="C533" s="57">
        <v>4</v>
      </c>
      <c r="D533" s="81" t="str">
        <f t="shared" si="249"/>
        <v>MYL_Personal</v>
      </c>
      <c r="E533" s="68" t="s">
        <v>22</v>
      </c>
      <c r="F533" s="69" t="s">
        <v>13</v>
      </c>
      <c r="G533" s="84">
        <f t="shared" si="250"/>
        <v>12696</v>
      </c>
      <c r="H533" s="70">
        <v>3174</v>
      </c>
      <c r="I533" s="65">
        <v>109</v>
      </c>
      <c r="J533" s="66">
        <v>351</v>
      </c>
      <c r="K533" s="66">
        <v>602</v>
      </c>
      <c r="L533" s="66">
        <v>467</v>
      </c>
      <c r="M533" s="67">
        <v>104</v>
      </c>
      <c r="N533" s="65">
        <v>1620395</v>
      </c>
      <c r="O533" s="66">
        <v>1054738</v>
      </c>
      <c r="P533" s="66">
        <v>443636</v>
      </c>
      <c r="Q533" s="66">
        <v>1439763</v>
      </c>
      <c r="R533" s="67">
        <v>488162</v>
      </c>
      <c r="S533" s="95">
        <f t="shared" si="224"/>
        <v>14866.009174311926</v>
      </c>
      <c r="T533" s="96">
        <f t="shared" si="225"/>
        <v>3004.9515669515667</v>
      </c>
      <c r="U533" s="96">
        <f t="shared" si="226"/>
        <v>736.93687707641197</v>
      </c>
      <c r="V533" s="96">
        <f t="shared" si="227"/>
        <v>3083.0042826552462</v>
      </c>
      <c r="W533" s="86">
        <f t="shared" si="228"/>
        <v>4693.8653846153848</v>
      </c>
      <c r="X533" s="99">
        <f t="shared" si="229"/>
        <v>8.5853812224322614E-3</v>
      </c>
      <c r="Y533" s="100">
        <f t="shared" si="230"/>
        <v>2.7646502835538753E-2</v>
      </c>
      <c r="Z533" s="100">
        <f t="shared" si="231"/>
        <v>4.7416509136735979E-2</v>
      </c>
      <c r="AA533" s="100">
        <f t="shared" si="232"/>
        <v>3.6783238815374923E-2</v>
      </c>
      <c r="AB533" s="101">
        <f t="shared" si="233"/>
        <v>8.1915563957151855E-3</v>
      </c>
      <c r="AC533" s="99">
        <f t="shared" si="234"/>
        <v>1.0493168355856038E-2</v>
      </c>
      <c r="AD533" s="100">
        <f t="shared" si="235"/>
        <v>3.1036931848471998E-2</v>
      </c>
      <c r="AE533" s="100">
        <f t="shared" si="236"/>
        <v>5.1811305719678256E-2</v>
      </c>
      <c r="AF533" s="100">
        <f t="shared" si="237"/>
        <v>4.0675567109128674E-2</v>
      </c>
      <c r="AG533" s="101">
        <f t="shared" si="238"/>
        <v>1.0055443388336917E-2</v>
      </c>
      <c r="AH533" s="95">
        <f t="shared" si="239"/>
        <v>127.63035601764335</v>
      </c>
      <c r="AI533" s="96">
        <f t="shared" si="240"/>
        <v>83.076402016383113</v>
      </c>
      <c r="AJ533" s="96">
        <f t="shared" si="241"/>
        <v>34.942974165091364</v>
      </c>
      <c r="AK533" s="96">
        <f t="shared" si="242"/>
        <v>113.40288279773156</v>
      </c>
      <c r="AL533" s="86">
        <f t="shared" si="243"/>
        <v>38.450063011972276</v>
      </c>
      <c r="AM533" s="95">
        <f t="shared" si="251"/>
        <v>128.05351918434062</v>
      </c>
      <c r="AN533" s="96">
        <f t="shared" si="244"/>
        <v>83.351844900442828</v>
      </c>
      <c r="AO533" s="96">
        <f t="shared" si="245"/>
        <v>35.058828888551325</v>
      </c>
      <c r="AP533" s="96">
        <f t="shared" si="246"/>
        <v>113.77887425066345</v>
      </c>
      <c r="AQ533" s="86">
        <f t="shared" si="247"/>
        <v>38.577545618238815</v>
      </c>
    </row>
    <row r="534" spans="1:43">
      <c r="A534" s="129" t="str">
        <f t="shared" si="248"/>
        <v>2013_4</v>
      </c>
      <c r="B534" s="57">
        <v>2013</v>
      </c>
      <c r="C534" s="57">
        <v>4</v>
      </c>
      <c r="D534" s="81" t="str">
        <f t="shared" si="249"/>
        <v>MYH_Personal</v>
      </c>
      <c r="E534" s="68" t="s">
        <v>23</v>
      </c>
      <c r="F534" s="69" t="s">
        <v>13</v>
      </c>
      <c r="G534" s="84">
        <f t="shared" si="250"/>
        <v>36888</v>
      </c>
      <c r="H534" s="70">
        <v>9222</v>
      </c>
      <c r="I534" s="65">
        <v>288</v>
      </c>
      <c r="J534" s="66">
        <v>1021</v>
      </c>
      <c r="K534" s="66">
        <v>445</v>
      </c>
      <c r="L534" s="66">
        <v>2327</v>
      </c>
      <c r="M534" s="67">
        <v>227</v>
      </c>
      <c r="N534" s="65">
        <v>5974462</v>
      </c>
      <c r="O534" s="66">
        <v>4603179</v>
      </c>
      <c r="P534" s="66">
        <v>518427</v>
      </c>
      <c r="Q534" s="66">
        <v>7030333</v>
      </c>
      <c r="R534" s="67">
        <v>1146059</v>
      </c>
      <c r="S534" s="95">
        <f t="shared" si="224"/>
        <v>20744.659722222223</v>
      </c>
      <c r="T534" s="96">
        <f t="shared" si="225"/>
        <v>4508.5004897159652</v>
      </c>
      <c r="U534" s="96">
        <f t="shared" si="226"/>
        <v>1165.0044943820226</v>
      </c>
      <c r="V534" s="96">
        <f t="shared" si="227"/>
        <v>3021.2002578427159</v>
      </c>
      <c r="W534" s="86">
        <f t="shared" si="228"/>
        <v>5048.7180616740088</v>
      </c>
      <c r="X534" s="99">
        <f t="shared" si="229"/>
        <v>7.8074170461938843E-3</v>
      </c>
      <c r="Y534" s="100">
        <f t="shared" si="230"/>
        <v>2.7678377792235958E-2</v>
      </c>
      <c r="Z534" s="100">
        <f t="shared" si="231"/>
        <v>1.2063543699848189E-2</v>
      </c>
      <c r="AA534" s="100">
        <f t="shared" si="232"/>
        <v>6.3082845369767951E-2</v>
      </c>
      <c r="AB534" s="101">
        <f t="shared" si="233"/>
        <v>6.1537627412708738E-3</v>
      </c>
      <c r="AC534" s="99">
        <f t="shared" si="234"/>
        <v>8.8751558933398578E-3</v>
      </c>
      <c r="AD534" s="100">
        <f t="shared" si="235"/>
        <v>2.9668540823525186E-2</v>
      </c>
      <c r="AE534" s="100">
        <f t="shared" si="236"/>
        <v>1.338793196263198E-2</v>
      </c>
      <c r="AF534" s="100">
        <f t="shared" si="237"/>
        <v>6.6032149770612017E-2</v>
      </c>
      <c r="AG534" s="101">
        <f t="shared" si="238"/>
        <v>7.1024942826626502E-3</v>
      </c>
      <c r="AH534" s="95">
        <f t="shared" si="239"/>
        <v>161.96220993276947</v>
      </c>
      <c r="AI534" s="96">
        <f t="shared" si="240"/>
        <v>124.78797983083929</v>
      </c>
      <c r="AJ534" s="96">
        <f t="shared" si="241"/>
        <v>14.054082628497072</v>
      </c>
      <c r="AK534" s="96">
        <f t="shared" si="242"/>
        <v>190.58590869659511</v>
      </c>
      <c r="AL534" s="86">
        <f t="shared" si="243"/>
        <v>31.068613099110824</v>
      </c>
      <c r="AM534" s="95">
        <f t="shared" si="251"/>
        <v>162.49920163113129</v>
      </c>
      <c r="AN534" s="96">
        <f t="shared" si="244"/>
        <v>125.20171899414362</v>
      </c>
      <c r="AO534" s="96">
        <f t="shared" si="245"/>
        <v>14.100679459342532</v>
      </c>
      <c r="AP534" s="96">
        <f t="shared" si="246"/>
        <v>191.21780332706044</v>
      </c>
      <c r="AQ534" s="86">
        <f t="shared" si="247"/>
        <v>31.171622235135597</v>
      </c>
    </row>
    <row r="535" spans="1:43">
      <c r="A535" s="129" t="str">
        <f t="shared" si="248"/>
        <v>2013_4</v>
      </c>
      <c r="B535" s="57">
        <v>2013</v>
      </c>
      <c r="C535" s="57">
        <v>4</v>
      </c>
      <c r="D535" s="81" t="str">
        <f t="shared" si="249"/>
        <v>LML_Personal</v>
      </c>
      <c r="E535" s="68" t="s">
        <v>24</v>
      </c>
      <c r="F535" s="69" t="s">
        <v>13</v>
      </c>
      <c r="G535" s="84">
        <f t="shared" si="250"/>
        <v>99796</v>
      </c>
      <c r="H535" s="70">
        <v>24949</v>
      </c>
      <c r="I535" s="65">
        <v>195</v>
      </c>
      <c r="J535" s="66">
        <v>2223</v>
      </c>
      <c r="K535" s="66">
        <v>7013</v>
      </c>
      <c r="L535" s="66">
        <v>3331</v>
      </c>
      <c r="M535" s="67">
        <v>838</v>
      </c>
      <c r="N535" s="65">
        <v>3183018</v>
      </c>
      <c r="O535" s="66">
        <v>4299593</v>
      </c>
      <c r="P535" s="66">
        <v>7656254</v>
      </c>
      <c r="Q535" s="66">
        <v>6360517</v>
      </c>
      <c r="R535" s="67">
        <v>4002694</v>
      </c>
      <c r="S535" s="95">
        <f t="shared" si="224"/>
        <v>16323.16923076923</v>
      </c>
      <c r="T535" s="96">
        <f t="shared" si="225"/>
        <v>1934.1399010346379</v>
      </c>
      <c r="U535" s="96">
        <f t="shared" si="226"/>
        <v>1091.7230856979895</v>
      </c>
      <c r="V535" s="96">
        <f t="shared" si="227"/>
        <v>1909.4917442209546</v>
      </c>
      <c r="W535" s="86">
        <f t="shared" si="228"/>
        <v>4776.4844868735081</v>
      </c>
      <c r="X535" s="99">
        <f t="shared" si="229"/>
        <v>1.9539861317086856E-3</v>
      </c>
      <c r="Y535" s="100">
        <f t="shared" si="230"/>
        <v>2.2275441901479016E-2</v>
      </c>
      <c r="Z535" s="100">
        <f t="shared" si="231"/>
        <v>7.0273357649605198E-2</v>
      </c>
      <c r="AA535" s="100">
        <f t="shared" si="232"/>
        <v>3.3378091306264783E-2</v>
      </c>
      <c r="AB535" s="101">
        <f t="shared" si="233"/>
        <v>8.3971301454968134E-3</v>
      </c>
      <c r="AC535" s="99">
        <f t="shared" si="234"/>
        <v>2.2796993431434768E-3</v>
      </c>
      <c r="AD535" s="100">
        <f t="shared" si="235"/>
        <v>2.3363922719271575E-2</v>
      </c>
      <c r="AE535" s="100">
        <f t="shared" si="236"/>
        <v>7.2158622386459384E-2</v>
      </c>
      <c r="AF535" s="100">
        <f t="shared" si="237"/>
        <v>3.4702916017489219E-2</v>
      </c>
      <c r="AG535" s="101">
        <f t="shared" si="238"/>
        <v>9.070158999289181E-3</v>
      </c>
      <c r="AH535" s="95">
        <f t="shared" si="239"/>
        <v>31.895246302457011</v>
      </c>
      <c r="AI535" s="96">
        <f t="shared" si="240"/>
        <v>43.083820994829452</v>
      </c>
      <c r="AJ535" s="96">
        <f t="shared" si="241"/>
        <v>76.71904685558539</v>
      </c>
      <c r="AK535" s="96">
        <f t="shared" si="242"/>
        <v>63.735189787165815</v>
      </c>
      <c r="AL535" s="86">
        <f t="shared" si="243"/>
        <v>40.108761874223418</v>
      </c>
      <c r="AM535" s="95">
        <f t="shared" si="251"/>
        <v>32.000996171446417</v>
      </c>
      <c r="AN535" s="96">
        <f t="shared" si="244"/>
        <v>43.226666997100807</v>
      </c>
      <c r="AO535" s="96">
        <f t="shared" si="245"/>
        <v>76.973411693437271</v>
      </c>
      <c r="AP535" s="96">
        <f t="shared" si="246"/>
        <v>63.946506166606611</v>
      </c>
      <c r="AQ535" s="86">
        <f t="shared" si="247"/>
        <v>40.24174395792658</v>
      </c>
    </row>
    <row r="536" spans="1:43">
      <c r="A536" s="129" t="str">
        <f t="shared" si="248"/>
        <v>2013_4</v>
      </c>
      <c r="B536" s="57">
        <v>2013</v>
      </c>
      <c r="C536" s="57">
        <v>4</v>
      </c>
      <c r="D536" s="81" t="str">
        <f t="shared" si="249"/>
        <v>MSA_Personal</v>
      </c>
      <c r="E536" s="68" t="s">
        <v>25</v>
      </c>
      <c r="F536" s="69" t="s">
        <v>13</v>
      </c>
      <c r="G536" s="84">
        <f t="shared" si="250"/>
        <v>96028</v>
      </c>
      <c r="H536" s="70">
        <v>24007</v>
      </c>
      <c r="I536" s="65">
        <v>375</v>
      </c>
      <c r="J536" s="66">
        <v>2686</v>
      </c>
      <c r="K536" s="66">
        <v>3976</v>
      </c>
      <c r="L536" s="66">
        <v>4696</v>
      </c>
      <c r="M536" s="67">
        <v>979</v>
      </c>
      <c r="N536" s="65">
        <v>7966551</v>
      </c>
      <c r="O536" s="66">
        <v>8503237</v>
      </c>
      <c r="P536" s="66">
        <v>6491884</v>
      </c>
      <c r="Q536" s="66">
        <v>13212779</v>
      </c>
      <c r="R536" s="67">
        <v>4089201</v>
      </c>
      <c r="S536" s="95">
        <f t="shared" si="224"/>
        <v>21244.135999999999</v>
      </c>
      <c r="T536" s="96">
        <f t="shared" si="225"/>
        <v>3165.7620997766194</v>
      </c>
      <c r="U536" s="96">
        <f t="shared" si="226"/>
        <v>1632.7676056338028</v>
      </c>
      <c r="V536" s="96">
        <f t="shared" si="227"/>
        <v>2813.6241482112437</v>
      </c>
      <c r="W536" s="86">
        <f t="shared" si="228"/>
        <v>4176.9162410623085</v>
      </c>
      <c r="X536" s="99">
        <f t="shared" si="229"/>
        <v>3.9051110092889574E-3</v>
      </c>
      <c r="Y536" s="100">
        <f t="shared" si="230"/>
        <v>2.7971008455867037E-2</v>
      </c>
      <c r="Z536" s="100">
        <f t="shared" si="231"/>
        <v>4.1404590327821053E-2</v>
      </c>
      <c r="AA536" s="100">
        <f t="shared" si="232"/>
        <v>4.8902403465655851E-2</v>
      </c>
      <c r="AB536" s="101">
        <f t="shared" si="233"/>
        <v>1.0194943141583705E-2</v>
      </c>
      <c r="AC536" s="99">
        <f t="shared" si="234"/>
        <v>4.3740582955064805E-3</v>
      </c>
      <c r="AD536" s="100">
        <f t="shared" si="235"/>
        <v>2.9210805654031259E-2</v>
      </c>
      <c r="AE536" s="100">
        <f t="shared" si="236"/>
        <v>4.2902545778474792E-2</v>
      </c>
      <c r="AF536" s="100">
        <f t="shared" si="237"/>
        <v>5.052396944208884E-2</v>
      </c>
      <c r="AG536" s="101">
        <f t="shared" si="238"/>
        <v>1.0950251372241265E-2</v>
      </c>
      <c r="AH536" s="95">
        <f t="shared" si="239"/>
        <v>82.960709376431879</v>
      </c>
      <c r="AI536" s="96">
        <f t="shared" si="240"/>
        <v>88.549558462115215</v>
      </c>
      <c r="AJ536" s="96">
        <f t="shared" si="241"/>
        <v>67.604073811804895</v>
      </c>
      <c r="AK536" s="96">
        <f t="shared" si="242"/>
        <v>137.59298329653851</v>
      </c>
      <c r="AL536" s="86">
        <f t="shared" si="243"/>
        <v>42.583423584787774</v>
      </c>
      <c r="AM536" s="95">
        <f t="shared" si="251"/>
        <v>83.235768677264119</v>
      </c>
      <c r="AN536" s="96">
        <f t="shared" si="244"/>
        <v>88.843147798834551</v>
      </c>
      <c r="AO536" s="96">
        <f t="shared" si="245"/>
        <v>67.828217619347711</v>
      </c>
      <c r="AP536" s="96">
        <f t="shared" si="246"/>
        <v>138.04917792251791</v>
      </c>
      <c r="AQ536" s="86">
        <f t="shared" si="247"/>
        <v>42.724610500935363</v>
      </c>
    </row>
    <row r="537" spans="1:43">
      <c r="A537" s="129" t="str">
        <f t="shared" si="248"/>
        <v>2013_4</v>
      </c>
      <c r="B537" s="57">
        <v>2013</v>
      </c>
      <c r="C537" s="57">
        <v>4</v>
      </c>
      <c r="D537" s="81" t="str">
        <f t="shared" si="249"/>
        <v>LYA_Personal</v>
      </c>
      <c r="E537" s="68" t="s">
        <v>26</v>
      </c>
      <c r="F537" s="69" t="s">
        <v>13</v>
      </c>
      <c r="G537" s="84">
        <f t="shared" si="250"/>
        <v>25340</v>
      </c>
      <c r="H537" s="70">
        <v>6335</v>
      </c>
      <c r="I537" s="65">
        <v>194</v>
      </c>
      <c r="J537" s="66">
        <v>743</v>
      </c>
      <c r="K537" s="66">
        <v>889</v>
      </c>
      <c r="L537" s="66">
        <v>992</v>
      </c>
      <c r="M537" s="67">
        <v>287</v>
      </c>
      <c r="N537" s="65">
        <v>4200518</v>
      </c>
      <c r="O537" s="66">
        <v>2222107</v>
      </c>
      <c r="P537" s="66">
        <v>779363</v>
      </c>
      <c r="Q537" s="66">
        <v>2982181</v>
      </c>
      <c r="R537" s="67">
        <v>2321787</v>
      </c>
      <c r="S537" s="95">
        <f t="shared" si="224"/>
        <v>21652.154639175256</v>
      </c>
      <c r="T537" s="96">
        <f t="shared" si="225"/>
        <v>2990.7227456258411</v>
      </c>
      <c r="U537" s="96">
        <f t="shared" si="226"/>
        <v>876.67379077615294</v>
      </c>
      <c r="V537" s="96">
        <f t="shared" si="227"/>
        <v>3006.2308467741937</v>
      </c>
      <c r="W537" s="86">
        <f t="shared" si="228"/>
        <v>8089.8501742160279</v>
      </c>
      <c r="X537" s="99">
        <f t="shared" si="229"/>
        <v>7.6558800315706397E-3</v>
      </c>
      <c r="Y537" s="100">
        <f t="shared" si="230"/>
        <v>2.9321231254932911E-2</v>
      </c>
      <c r="Z537" s="100">
        <f t="shared" si="231"/>
        <v>3.5082872928176793E-2</v>
      </c>
      <c r="AA537" s="100">
        <f t="shared" si="232"/>
        <v>3.9147592738752957E-2</v>
      </c>
      <c r="AB537" s="101">
        <f t="shared" si="233"/>
        <v>1.1325966850828728E-2</v>
      </c>
      <c r="AC537" s="99">
        <f t="shared" si="234"/>
        <v>8.9316762947956249E-3</v>
      </c>
      <c r="AD537" s="100">
        <f t="shared" si="235"/>
        <v>3.1790574616403125E-2</v>
      </c>
      <c r="AE537" s="100">
        <f t="shared" si="236"/>
        <v>3.7775927776004241E-2</v>
      </c>
      <c r="AF537" s="100">
        <f t="shared" si="237"/>
        <v>4.1986384184120693E-2</v>
      </c>
      <c r="AG537" s="101">
        <f t="shared" si="238"/>
        <v>1.2874843465660332E-2</v>
      </c>
      <c r="AH537" s="95">
        <f t="shared" si="239"/>
        <v>165.76629834254143</v>
      </c>
      <c r="AI537" s="96">
        <f t="shared" si="240"/>
        <v>87.691673243883187</v>
      </c>
      <c r="AJ537" s="96">
        <f t="shared" si="241"/>
        <v>30.756235201262825</v>
      </c>
      <c r="AK537" s="96">
        <f t="shared" si="242"/>
        <v>117.68670086819257</v>
      </c>
      <c r="AL537" s="86">
        <f t="shared" si="243"/>
        <v>91.625374901341758</v>
      </c>
      <c r="AM537" s="95">
        <f t="shared" si="251"/>
        <v>166.31590263674724</v>
      </c>
      <c r="AN537" s="96">
        <f t="shared" si="244"/>
        <v>87.982418230426461</v>
      </c>
      <c r="AO537" s="96">
        <f t="shared" si="245"/>
        <v>30.858208636811757</v>
      </c>
      <c r="AP537" s="96">
        <f t="shared" si="246"/>
        <v>118.07689547840469</v>
      </c>
      <c r="AQ537" s="86">
        <f t="shared" si="247"/>
        <v>91.929162221246401</v>
      </c>
    </row>
    <row r="538" spans="1:43">
      <c r="A538" s="129" t="str">
        <f t="shared" si="248"/>
        <v>2013_4</v>
      </c>
      <c r="B538" s="57">
        <v>2013</v>
      </c>
      <c r="C538" s="57">
        <v>4</v>
      </c>
      <c r="D538" s="81" t="str">
        <f t="shared" si="249"/>
        <v>MMA_Personal</v>
      </c>
      <c r="E538" s="68" t="s">
        <v>27</v>
      </c>
      <c r="F538" s="69" t="s">
        <v>13</v>
      </c>
      <c r="G538" s="84">
        <f t="shared" si="250"/>
        <v>174356</v>
      </c>
      <c r="H538" s="70">
        <v>43589</v>
      </c>
      <c r="I538" s="65">
        <v>1229</v>
      </c>
      <c r="J538" s="66">
        <v>4734</v>
      </c>
      <c r="K538" s="66">
        <v>7676</v>
      </c>
      <c r="L538" s="66">
        <v>7506</v>
      </c>
      <c r="M538" s="67">
        <v>1752</v>
      </c>
      <c r="N538" s="65">
        <v>17396364</v>
      </c>
      <c r="O538" s="66">
        <v>14968701</v>
      </c>
      <c r="P538" s="66">
        <v>9260076</v>
      </c>
      <c r="Q538" s="66">
        <v>23494480</v>
      </c>
      <c r="R538" s="67">
        <v>17876212</v>
      </c>
      <c r="S538" s="95">
        <f t="shared" si="224"/>
        <v>14154.893409275834</v>
      </c>
      <c r="T538" s="96">
        <f t="shared" si="225"/>
        <v>3161.9562737642586</v>
      </c>
      <c r="U538" s="96">
        <f t="shared" si="226"/>
        <v>1206.3673788431474</v>
      </c>
      <c r="V538" s="96">
        <f t="shared" si="227"/>
        <v>3130.0932587263524</v>
      </c>
      <c r="W538" s="86">
        <f t="shared" si="228"/>
        <v>10203.317351598174</v>
      </c>
      <c r="X538" s="99">
        <f t="shared" si="229"/>
        <v>7.0487967147674869E-3</v>
      </c>
      <c r="Y538" s="100">
        <f t="shared" si="230"/>
        <v>2.7151345522953039E-2</v>
      </c>
      <c r="Z538" s="100">
        <f t="shared" si="231"/>
        <v>4.4024868659524194E-2</v>
      </c>
      <c r="AA538" s="100">
        <f t="shared" si="232"/>
        <v>4.304985202688752E-2</v>
      </c>
      <c r="AB538" s="101">
        <f t="shared" si="233"/>
        <v>1.0048406708114433E-2</v>
      </c>
      <c r="AC538" s="99">
        <f t="shared" si="234"/>
        <v>7.5156268880341255E-3</v>
      </c>
      <c r="AD538" s="100">
        <f t="shared" si="235"/>
        <v>2.8058237984838929E-2</v>
      </c>
      <c r="AE538" s="100">
        <f t="shared" si="236"/>
        <v>4.5169616424705572E-2</v>
      </c>
      <c r="AF538" s="100">
        <f t="shared" si="237"/>
        <v>4.4182429608683155E-2</v>
      </c>
      <c r="AG538" s="101">
        <f t="shared" si="238"/>
        <v>1.0604942441664707E-2</v>
      </c>
      <c r="AH538" s="95">
        <f t="shared" si="239"/>
        <v>99.77496616118745</v>
      </c>
      <c r="AI538" s="96">
        <f t="shared" si="240"/>
        <v>85.851367317442481</v>
      </c>
      <c r="AJ538" s="96">
        <f t="shared" si="241"/>
        <v>53.110165408704027</v>
      </c>
      <c r="AK538" s="96">
        <f t="shared" si="242"/>
        <v>134.75005161852761</v>
      </c>
      <c r="AL538" s="86">
        <f t="shared" si="243"/>
        <v>102.52708252081948</v>
      </c>
      <c r="AM538" s="95">
        <f t="shared" si="251"/>
        <v>100.10577375238499</v>
      </c>
      <c r="AN538" s="96">
        <f t="shared" si="244"/>
        <v>86.136010701609777</v>
      </c>
      <c r="AO538" s="96">
        <f t="shared" si="245"/>
        <v>53.286254126775582</v>
      </c>
      <c r="AP538" s="96">
        <f t="shared" si="246"/>
        <v>135.19682039936242</v>
      </c>
      <c r="AQ538" s="86">
        <f t="shared" si="247"/>
        <v>102.86701485561406</v>
      </c>
    </row>
    <row r="539" spans="1:43">
      <c r="A539" s="129" t="str">
        <f t="shared" si="248"/>
        <v>2013_4</v>
      </c>
      <c r="B539" s="57">
        <v>2013</v>
      </c>
      <c r="C539" s="57">
        <v>4</v>
      </c>
      <c r="D539" s="81" t="str">
        <f t="shared" si="249"/>
        <v>LYH_Personal</v>
      </c>
      <c r="E539" s="68" t="s">
        <v>28</v>
      </c>
      <c r="F539" s="69" t="s">
        <v>13</v>
      </c>
      <c r="G539" s="84">
        <f t="shared" si="250"/>
        <v>18352</v>
      </c>
      <c r="H539" s="70">
        <v>4588</v>
      </c>
      <c r="I539" s="65">
        <v>165</v>
      </c>
      <c r="J539" s="66">
        <v>545</v>
      </c>
      <c r="K539" s="66">
        <v>702</v>
      </c>
      <c r="L539" s="66">
        <v>865</v>
      </c>
      <c r="M539" s="67">
        <v>256</v>
      </c>
      <c r="N539" s="65">
        <v>2749579</v>
      </c>
      <c r="O539" s="66">
        <v>1707512</v>
      </c>
      <c r="P539" s="66">
        <v>977042</v>
      </c>
      <c r="Q539" s="66">
        <v>2344982</v>
      </c>
      <c r="R539" s="67">
        <v>1910338</v>
      </c>
      <c r="S539" s="95">
        <f t="shared" si="224"/>
        <v>16664.115151515151</v>
      </c>
      <c r="T539" s="96">
        <f t="shared" si="225"/>
        <v>3133.0495412844039</v>
      </c>
      <c r="U539" s="96">
        <f t="shared" si="226"/>
        <v>1391.7977207977208</v>
      </c>
      <c r="V539" s="96">
        <f t="shared" si="227"/>
        <v>2710.9618497109827</v>
      </c>
      <c r="W539" s="86">
        <f t="shared" si="228"/>
        <v>7462.2578125</v>
      </c>
      <c r="X539" s="99">
        <f t="shared" si="229"/>
        <v>8.9908456843940717E-3</v>
      </c>
      <c r="Y539" s="100">
        <f t="shared" si="230"/>
        <v>2.9697035745422842E-2</v>
      </c>
      <c r="Z539" s="100">
        <f t="shared" si="231"/>
        <v>3.8251961639058411E-2</v>
      </c>
      <c r="AA539" s="100">
        <f t="shared" si="232"/>
        <v>4.7133827375762861E-2</v>
      </c>
      <c r="AB539" s="101">
        <f t="shared" si="233"/>
        <v>1.3949433304272014E-2</v>
      </c>
      <c r="AC539" s="99">
        <f t="shared" si="234"/>
        <v>1.0614349545015186E-2</v>
      </c>
      <c r="AD539" s="100">
        <f t="shared" si="235"/>
        <v>3.2616643111416391E-2</v>
      </c>
      <c r="AE539" s="100">
        <f t="shared" si="236"/>
        <v>4.1550881238305269E-2</v>
      </c>
      <c r="AF539" s="100">
        <f t="shared" si="237"/>
        <v>5.0778818951697065E-2</v>
      </c>
      <c r="AG539" s="101">
        <f t="shared" si="238"/>
        <v>1.5966601428131007E-2</v>
      </c>
      <c r="AH539" s="95">
        <f t="shared" si="239"/>
        <v>149.82448779424587</v>
      </c>
      <c r="AI539" s="96">
        <f t="shared" si="240"/>
        <v>93.042284219703575</v>
      </c>
      <c r="AJ539" s="96">
        <f t="shared" si="241"/>
        <v>53.238993025283349</v>
      </c>
      <c r="AK539" s="96">
        <f t="shared" si="242"/>
        <v>127.77800784655624</v>
      </c>
      <c r="AL539" s="86">
        <f t="shared" si="243"/>
        <v>104.09426765475152</v>
      </c>
      <c r="AM539" s="95">
        <f t="shared" si="251"/>
        <v>150.32123642585702</v>
      </c>
      <c r="AN539" s="96">
        <f t="shared" si="244"/>
        <v>93.350769354867765</v>
      </c>
      <c r="AO539" s="96">
        <f t="shared" si="245"/>
        <v>53.41550887608328</v>
      </c>
      <c r="AP539" s="96">
        <f t="shared" si="246"/>
        <v>128.20166055835421</v>
      </c>
      <c r="AQ539" s="86">
        <f t="shared" si="247"/>
        <v>104.4393960498312</v>
      </c>
    </row>
    <row r="540" spans="1:43">
      <c r="A540" s="129" t="str">
        <f t="shared" si="248"/>
        <v>2013_4</v>
      </c>
      <c r="B540" s="57">
        <v>2013</v>
      </c>
      <c r="C540" s="57">
        <v>4</v>
      </c>
      <c r="D540" s="81" t="str">
        <f t="shared" si="249"/>
        <v>SSA_Personal</v>
      </c>
      <c r="E540" s="68" t="s">
        <v>29</v>
      </c>
      <c r="F540" s="69" t="s">
        <v>13</v>
      </c>
      <c r="G540" s="84">
        <f t="shared" si="250"/>
        <v>36004</v>
      </c>
      <c r="H540" s="70">
        <v>9001</v>
      </c>
      <c r="I540" s="65">
        <v>281</v>
      </c>
      <c r="J540" s="66">
        <v>1075</v>
      </c>
      <c r="K540" s="66">
        <v>2454</v>
      </c>
      <c r="L540" s="66">
        <v>2700</v>
      </c>
      <c r="M540" s="67">
        <v>170</v>
      </c>
      <c r="N540" s="65">
        <v>6071868</v>
      </c>
      <c r="O540" s="66">
        <v>2067135</v>
      </c>
      <c r="P540" s="66">
        <v>2009925</v>
      </c>
      <c r="Q540" s="66">
        <v>8714912</v>
      </c>
      <c r="R540" s="67">
        <v>931100</v>
      </c>
      <c r="S540" s="95">
        <f t="shared" si="224"/>
        <v>21608.071174377223</v>
      </c>
      <c r="T540" s="96">
        <f t="shared" si="225"/>
        <v>1922.9162790697674</v>
      </c>
      <c r="U540" s="96">
        <f t="shared" si="226"/>
        <v>819.04034229828846</v>
      </c>
      <c r="V540" s="96">
        <f t="shared" si="227"/>
        <v>3227.7451851851852</v>
      </c>
      <c r="W540" s="86">
        <f t="shared" si="228"/>
        <v>5477.0588235294117</v>
      </c>
      <c r="X540" s="99">
        <f t="shared" si="229"/>
        <v>7.804688367959116E-3</v>
      </c>
      <c r="Y540" s="100">
        <f t="shared" si="230"/>
        <v>2.985779357849128E-2</v>
      </c>
      <c r="Z540" s="100">
        <f t="shared" si="231"/>
        <v>6.8159093434062887E-2</v>
      </c>
      <c r="AA540" s="100">
        <f t="shared" si="232"/>
        <v>7.4991667592489722E-2</v>
      </c>
      <c r="AB540" s="101">
        <f t="shared" si="233"/>
        <v>4.7216975891567602E-3</v>
      </c>
      <c r="AC540" s="99">
        <f t="shared" si="234"/>
        <v>8.8852683384092815E-3</v>
      </c>
      <c r="AD540" s="100">
        <f t="shared" si="235"/>
        <v>3.1947701247781408E-2</v>
      </c>
      <c r="AE540" s="100">
        <f t="shared" si="236"/>
        <v>7.1253756223379372E-2</v>
      </c>
      <c r="AF540" s="100">
        <f t="shared" si="237"/>
        <v>7.8225815461700987E-2</v>
      </c>
      <c r="AG540" s="101">
        <f t="shared" si="238"/>
        <v>5.5634839734422974E-3</v>
      </c>
      <c r="AH540" s="95">
        <f t="shared" si="239"/>
        <v>168.64426174869459</v>
      </c>
      <c r="AI540" s="96">
        <f t="shared" si="240"/>
        <v>57.414037329185646</v>
      </c>
      <c r="AJ540" s="96">
        <f t="shared" si="241"/>
        <v>55.825047216975889</v>
      </c>
      <c r="AK540" s="96">
        <f t="shared" si="242"/>
        <v>242.05399400066659</v>
      </c>
      <c r="AL540" s="86">
        <f t="shared" si="243"/>
        <v>25.861015442728586</v>
      </c>
      <c r="AM540" s="95">
        <f t="shared" si="251"/>
        <v>169.20340803703556</v>
      </c>
      <c r="AN540" s="96">
        <f t="shared" si="244"/>
        <v>57.604395693819015</v>
      </c>
      <c r="AO540" s="96">
        <f t="shared" si="245"/>
        <v>56.010137226112072</v>
      </c>
      <c r="AP540" s="96">
        <f t="shared" si="246"/>
        <v>242.8565329718725</v>
      </c>
      <c r="AQ540" s="86">
        <f t="shared" si="247"/>
        <v>25.946758596083413</v>
      </c>
    </row>
    <row r="541" spans="1:43">
      <c r="A541" s="129" t="str">
        <f t="shared" si="248"/>
        <v>2013_4</v>
      </c>
      <c r="B541" s="57">
        <v>2013</v>
      </c>
      <c r="C541" s="57">
        <v>4</v>
      </c>
      <c r="D541" s="81" t="str">
        <f t="shared" si="249"/>
        <v>MML_Personal</v>
      </c>
      <c r="E541" s="68" t="s">
        <v>30</v>
      </c>
      <c r="F541" s="69" t="s">
        <v>13</v>
      </c>
      <c r="G541" s="84">
        <f t="shared" si="250"/>
        <v>117140</v>
      </c>
      <c r="H541" s="70">
        <v>29285</v>
      </c>
      <c r="I541" s="65">
        <v>738</v>
      </c>
      <c r="J541" s="66">
        <v>3163</v>
      </c>
      <c r="K541" s="66">
        <v>8091</v>
      </c>
      <c r="L541" s="66">
        <v>4199</v>
      </c>
      <c r="M541" s="67">
        <v>1002</v>
      </c>
      <c r="N541" s="65">
        <v>11918255</v>
      </c>
      <c r="O541" s="66">
        <v>9949885</v>
      </c>
      <c r="P541" s="66">
        <v>5003018</v>
      </c>
      <c r="Q541" s="66">
        <v>13379500</v>
      </c>
      <c r="R541" s="67">
        <v>2166014</v>
      </c>
      <c r="S541" s="95">
        <f t="shared" si="224"/>
        <v>16149.39701897019</v>
      </c>
      <c r="T541" s="96">
        <f t="shared" si="225"/>
        <v>3145.7113499841921</v>
      </c>
      <c r="U541" s="96">
        <f t="shared" si="226"/>
        <v>618.34359164503769</v>
      </c>
      <c r="V541" s="96">
        <f t="shared" si="227"/>
        <v>3186.3538937842345</v>
      </c>
      <c r="W541" s="86">
        <f t="shared" si="228"/>
        <v>2161.690618762475</v>
      </c>
      <c r="X541" s="99">
        <f t="shared" si="229"/>
        <v>6.3001536622844462E-3</v>
      </c>
      <c r="Y541" s="100">
        <f t="shared" si="230"/>
        <v>2.7001878094587674E-2</v>
      </c>
      <c r="Z541" s="100">
        <f t="shared" si="231"/>
        <v>6.9071196858459957E-2</v>
      </c>
      <c r="AA541" s="100">
        <f t="shared" si="232"/>
        <v>3.5845996243810824E-2</v>
      </c>
      <c r="AB541" s="101">
        <f t="shared" si="233"/>
        <v>8.5538671674918899E-3</v>
      </c>
      <c r="AC541" s="99">
        <f t="shared" si="234"/>
        <v>6.8388034506852522E-3</v>
      </c>
      <c r="AD541" s="100">
        <f t="shared" si="235"/>
        <v>2.8105337341264462E-2</v>
      </c>
      <c r="AE541" s="100">
        <f t="shared" si="236"/>
        <v>7.0797472075700307E-2</v>
      </c>
      <c r="AF541" s="100">
        <f t="shared" si="237"/>
        <v>3.7111597342514346E-2</v>
      </c>
      <c r="AG541" s="101">
        <f t="shared" si="238"/>
        <v>9.1807972705168165E-3</v>
      </c>
      <c r="AH541" s="95">
        <f t="shared" si="239"/>
        <v>101.74368277275056</v>
      </c>
      <c r="AI541" s="96">
        <f t="shared" si="240"/>
        <v>84.94011439303398</v>
      </c>
      <c r="AJ541" s="96">
        <f t="shared" si="241"/>
        <v>42.709731944681579</v>
      </c>
      <c r="AK541" s="96">
        <f t="shared" si="242"/>
        <v>114.21802970804166</v>
      </c>
      <c r="AL541" s="86">
        <f t="shared" si="243"/>
        <v>18.490814410107564</v>
      </c>
      <c r="AM541" s="95">
        <f t="shared" si="251"/>
        <v>102.08101771670079</v>
      </c>
      <c r="AN541" s="96">
        <f t="shared" si="244"/>
        <v>85.2217364844212</v>
      </c>
      <c r="AO541" s="96">
        <f t="shared" si="245"/>
        <v>42.851337640868813</v>
      </c>
      <c r="AP541" s="96">
        <f t="shared" si="246"/>
        <v>114.5967238107087</v>
      </c>
      <c r="AQ541" s="86">
        <f t="shared" si="247"/>
        <v>18.552121389299185</v>
      </c>
    </row>
    <row r="542" spans="1:43">
      <c r="A542" s="129" t="str">
        <f t="shared" si="248"/>
        <v>2013_4</v>
      </c>
      <c r="B542" s="57">
        <v>2013</v>
      </c>
      <c r="C542" s="57">
        <v>4</v>
      </c>
      <c r="D542" s="81" t="str">
        <f t="shared" si="249"/>
        <v>LMH_Personal</v>
      </c>
      <c r="E542" s="68" t="s">
        <v>31</v>
      </c>
      <c r="F542" s="69" t="s">
        <v>13</v>
      </c>
      <c r="G542" s="84">
        <f t="shared" si="250"/>
        <v>82080</v>
      </c>
      <c r="H542" s="70">
        <v>20520</v>
      </c>
      <c r="I542" s="65">
        <v>320</v>
      </c>
      <c r="J542" s="66">
        <v>2678</v>
      </c>
      <c r="K542" s="66">
        <v>4100</v>
      </c>
      <c r="L542" s="66">
        <v>4303</v>
      </c>
      <c r="M542" s="67">
        <v>997</v>
      </c>
      <c r="N542" s="65">
        <v>11456617</v>
      </c>
      <c r="O542" s="66">
        <v>9522496</v>
      </c>
      <c r="P542" s="66">
        <v>4955426</v>
      </c>
      <c r="Q542" s="66">
        <v>14293408</v>
      </c>
      <c r="R542" s="67">
        <v>8081112</v>
      </c>
      <c r="S542" s="95">
        <f t="shared" si="224"/>
        <v>35801.928124999999</v>
      </c>
      <c r="T542" s="96">
        <f t="shared" si="225"/>
        <v>3555.8237490664674</v>
      </c>
      <c r="U542" s="96">
        <f t="shared" si="226"/>
        <v>1208.6404878048781</v>
      </c>
      <c r="V542" s="96">
        <f t="shared" si="227"/>
        <v>3321.7308854287708</v>
      </c>
      <c r="W542" s="86">
        <f t="shared" si="228"/>
        <v>8105.4282848545636</v>
      </c>
      <c r="X542" s="99">
        <f t="shared" si="229"/>
        <v>3.8986354775828458E-3</v>
      </c>
      <c r="Y542" s="100">
        <f t="shared" si="230"/>
        <v>3.2626705653021441E-2</v>
      </c>
      <c r="Z542" s="100">
        <f t="shared" si="231"/>
        <v>4.9951267056530212E-2</v>
      </c>
      <c r="AA542" s="100">
        <f t="shared" si="232"/>
        <v>5.2424463937621832E-2</v>
      </c>
      <c r="AB542" s="101">
        <f t="shared" si="233"/>
        <v>1.2146686159844055E-2</v>
      </c>
      <c r="AC542" s="99">
        <f t="shared" si="234"/>
        <v>4.4054456578292243E-3</v>
      </c>
      <c r="AD542" s="100">
        <f t="shared" si="235"/>
        <v>3.4071549479260027E-2</v>
      </c>
      <c r="AE542" s="100">
        <f t="shared" si="236"/>
        <v>5.1722939552772074E-2</v>
      </c>
      <c r="AF542" s="100">
        <f t="shared" si="237"/>
        <v>5.4237102296365462E-2</v>
      </c>
      <c r="AG542" s="101">
        <f t="shared" si="238"/>
        <v>1.3037552156957363E-2</v>
      </c>
      <c r="AH542" s="95">
        <f t="shared" si="239"/>
        <v>139.57866715399609</v>
      </c>
      <c r="AI542" s="96">
        <f t="shared" si="240"/>
        <v>116.01481481481481</v>
      </c>
      <c r="AJ542" s="96">
        <f t="shared" si="241"/>
        <v>60.373123781676412</v>
      </c>
      <c r="AK542" s="96">
        <f t="shared" si="242"/>
        <v>174.13996101364523</v>
      </c>
      <c r="AL542" s="86">
        <f t="shared" si="243"/>
        <v>98.454093567251462</v>
      </c>
      <c r="AM542" s="95">
        <f t="shared" si="251"/>
        <v>140.0414453882596</v>
      </c>
      <c r="AN542" s="96">
        <f t="shared" si="244"/>
        <v>116.3994662249703</v>
      </c>
      <c r="AO542" s="96">
        <f t="shared" si="245"/>
        <v>60.573293106905972</v>
      </c>
      <c r="AP542" s="96">
        <f t="shared" si="246"/>
        <v>174.71732849619684</v>
      </c>
      <c r="AQ542" s="86">
        <f t="shared" si="247"/>
        <v>98.780521756501898</v>
      </c>
    </row>
    <row r="543" spans="1:43">
      <c r="A543" s="129" t="str">
        <f t="shared" si="248"/>
        <v>2013_4</v>
      </c>
      <c r="B543" s="57">
        <v>2013</v>
      </c>
      <c r="C543" s="57">
        <v>4</v>
      </c>
      <c r="D543" s="81" t="str">
        <f t="shared" si="249"/>
        <v>SSL_Personal</v>
      </c>
      <c r="E543" s="68" t="s">
        <v>32</v>
      </c>
      <c r="F543" s="69" t="s">
        <v>13</v>
      </c>
      <c r="G543" s="84">
        <f t="shared" si="250"/>
        <v>64724</v>
      </c>
      <c r="H543" s="70">
        <v>16181</v>
      </c>
      <c r="I543" s="65">
        <v>592</v>
      </c>
      <c r="J543" s="66">
        <v>1733</v>
      </c>
      <c r="K543" s="66">
        <v>4000</v>
      </c>
      <c r="L543" s="66">
        <v>2393</v>
      </c>
      <c r="M543" s="67">
        <v>592</v>
      </c>
      <c r="N543" s="65">
        <v>7534413</v>
      </c>
      <c r="O543" s="66">
        <v>5178121</v>
      </c>
      <c r="P543" s="66">
        <v>3908901</v>
      </c>
      <c r="Q543" s="66">
        <v>6573723</v>
      </c>
      <c r="R543" s="67">
        <v>1308353</v>
      </c>
      <c r="S543" s="95">
        <f t="shared" si="224"/>
        <v>12727.048986486487</v>
      </c>
      <c r="T543" s="96">
        <f t="shared" si="225"/>
        <v>2987.9521061742644</v>
      </c>
      <c r="U543" s="96">
        <f t="shared" si="226"/>
        <v>977.22524999999996</v>
      </c>
      <c r="V543" s="96">
        <f t="shared" si="227"/>
        <v>2747.0635185959045</v>
      </c>
      <c r="W543" s="86">
        <f t="shared" si="228"/>
        <v>2210.0557432432433</v>
      </c>
      <c r="X543" s="99">
        <f t="shared" si="229"/>
        <v>9.1465298807243064E-3</v>
      </c>
      <c r="Y543" s="100">
        <f t="shared" si="230"/>
        <v>2.6775230208268958E-2</v>
      </c>
      <c r="Z543" s="100">
        <f t="shared" si="231"/>
        <v>6.1800877572461527E-2</v>
      </c>
      <c r="AA543" s="100">
        <f t="shared" si="232"/>
        <v>3.6972375007725107E-2</v>
      </c>
      <c r="AB543" s="101">
        <f t="shared" si="233"/>
        <v>9.1465298807243064E-3</v>
      </c>
      <c r="AC543" s="99">
        <f t="shared" si="234"/>
        <v>1.001840873036519E-2</v>
      </c>
      <c r="AD543" s="100">
        <f t="shared" si="235"/>
        <v>2.8253645445840175E-2</v>
      </c>
      <c r="AE543" s="100">
        <f t="shared" si="236"/>
        <v>6.400617960969987E-2</v>
      </c>
      <c r="AF543" s="100">
        <f t="shared" si="237"/>
        <v>3.8700524443001719E-2</v>
      </c>
      <c r="AG543" s="101">
        <f t="shared" si="238"/>
        <v>1.001840873036519E-2</v>
      </c>
      <c r="AH543" s="95">
        <f t="shared" si="239"/>
        <v>116.40833384834065</v>
      </c>
      <c r="AI543" s="96">
        <f t="shared" si="240"/>
        <v>80.003105494098023</v>
      </c>
      <c r="AJ543" s="96">
        <f t="shared" si="241"/>
        <v>60.393378035968112</v>
      </c>
      <c r="AK543" s="96">
        <f t="shared" si="242"/>
        <v>101.56546257956863</v>
      </c>
      <c r="AL543" s="86">
        <f t="shared" si="243"/>
        <v>20.214340893640689</v>
      </c>
      <c r="AM543" s="95">
        <f t="shared" si="251"/>
        <v>116.79428998540891</v>
      </c>
      <c r="AN543" s="96">
        <f t="shared" si="244"/>
        <v>80.268358749850265</v>
      </c>
      <c r="AO543" s="96">
        <f t="shared" si="245"/>
        <v>60.593614514927026</v>
      </c>
      <c r="AP543" s="96">
        <f t="shared" si="246"/>
        <v>101.90220662787561</v>
      </c>
      <c r="AQ543" s="86">
        <f t="shared" si="247"/>
        <v>20.281362288645404</v>
      </c>
    </row>
    <row r="544" spans="1:43">
      <c r="A544" s="129" t="str">
        <f t="shared" si="248"/>
        <v>2013_4</v>
      </c>
      <c r="B544" s="57">
        <v>2013</v>
      </c>
      <c r="C544" s="57">
        <v>4</v>
      </c>
      <c r="D544" s="81" t="str">
        <f t="shared" si="249"/>
        <v>SSH_Personal</v>
      </c>
      <c r="E544" s="68" t="s">
        <v>33</v>
      </c>
      <c r="F544" s="69" t="s">
        <v>13</v>
      </c>
      <c r="G544" s="84">
        <f t="shared" si="250"/>
        <v>60168</v>
      </c>
      <c r="H544" s="70">
        <v>15042</v>
      </c>
      <c r="I544" s="65">
        <v>442</v>
      </c>
      <c r="J544" s="66">
        <v>2112</v>
      </c>
      <c r="K544" s="66">
        <v>3014</v>
      </c>
      <c r="L544" s="66">
        <v>2807</v>
      </c>
      <c r="M544" s="67">
        <v>456</v>
      </c>
      <c r="N544" s="65">
        <v>6830704</v>
      </c>
      <c r="O544" s="66">
        <v>8245407</v>
      </c>
      <c r="P544" s="66">
        <v>3275713</v>
      </c>
      <c r="Q544" s="66">
        <v>11437943</v>
      </c>
      <c r="R544" s="67">
        <v>1767228</v>
      </c>
      <c r="S544" s="95">
        <f t="shared" si="224"/>
        <v>15454.081447963801</v>
      </c>
      <c r="T544" s="96">
        <f t="shared" si="225"/>
        <v>3904.075284090909</v>
      </c>
      <c r="U544" s="96">
        <f t="shared" si="226"/>
        <v>1086.8324485733244</v>
      </c>
      <c r="V544" s="96">
        <f t="shared" si="227"/>
        <v>4074.7926612041324</v>
      </c>
      <c r="W544" s="86">
        <f t="shared" si="228"/>
        <v>3875.5</v>
      </c>
      <c r="X544" s="99">
        <f t="shared" si="229"/>
        <v>7.3460975934051325E-3</v>
      </c>
      <c r="Y544" s="100">
        <f t="shared" si="230"/>
        <v>3.5101715197447148E-2</v>
      </c>
      <c r="Z544" s="100">
        <f t="shared" si="231"/>
        <v>5.00930727296902E-2</v>
      </c>
      <c r="AA544" s="100">
        <f t="shared" si="232"/>
        <v>4.6652705757213135E-2</v>
      </c>
      <c r="AB544" s="101">
        <f t="shared" si="233"/>
        <v>7.578779417630634E-3</v>
      </c>
      <c r="AC544" s="99">
        <f t="shared" si="234"/>
        <v>8.1572461639131191E-3</v>
      </c>
      <c r="AD544" s="100">
        <f t="shared" si="235"/>
        <v>3.6849862681483152E-2</v>
      </c>
      <c r="AE544" s="100">
        <f t="shared" si="236"/>
        <v>5.2165133539656669E-2</v>
      </c>
      <c r="AF544" s="100">
        <f t="shared" si="237"/>
        <v>4.8655964841455498E-2</v>
      </c>
      <c r="AG544" s="101">
        <f t="shared" si="238"/>
        <v>8.4025775209496754E-3</v>
      </c>
      <c r="AH544" s="95">
        <f t="shared" si="239"/>
        <v>113.52719053317378</v>
      </c>
      <c r="AI544" s="96">
        <f t="shared" si="240"/>
        <v>137.03973873155167</v>
      </c>
      <c r="AJ544" s="96">
        <f t="shared" si="241"/>
        <v>54.442776891370826</v>
      </c>
      <c r="AK544" s="96">
        <f t="shared" si="242"/>
        <v>190.10010304480787</v>
      </c>
      <c r="AL544" s="86">
        <f t="shared" si="243"/>
        <v>29.371559633027523</v>
      </c>
      <c r="AM544" s="95">
        <f t="shared" si="251"/>
        <v>113.90359413300092</v>
      </c>
      <c r="AN544" s="96">
        <f t="shared" si="244"/>
        <v>137.49409905471015</v>
      </c>
      <c r="AO544" s="96">
        <f t="shared" si="245"/>
        <v>54.623283932109317</v>
      </c>
      <c r="AP544" s="96">
        <f t="shared" si="246"/>
        <v>190.73038696866371</v>
      </c>
      <c r="AQ544" s="86">
        <f t="shared" si="247"/>
        <v>29.468942125507848</v>
      </c>
    </row>
    <row r="545" spans="1:43">
      <c r="A545" s="129" t="str">
        <f t="shared" si="248"/>
        <v>2013_4</v>
      </c>
      <c r="B545" s="57">
        <v>2013</v>
      </c>
      <c r="C545" s="57">
        <v>4</v>
      </c>
      <c r="D545" s="81" t="str">
        <f t="shared" si="249"/>
        <v>MMH_Personal</v>
      </c>
      <c r="E545" s="68" t="s">
        <v>34</v>
      </c>
      <c r="F545" s="69" t="s">
        <v>13</v>
      </c>
      <c r="G545" s="84">
        <f t="shared" si="250"/>
        <v>103668</v>
      </c>
      <c r="H545" s="70">
        <v>25917</v>
      </c>
      <c r="I545" s="65">
        <v>1127</v>
      </c>
      <c r="J545" s="66">
        <v>3771</v>
      </c>
      <c r="K545" s="66">
        <v>4587</v>
      </c>
      <c r="L545" s="66">
        <v>5886</v>
      </c>
      <c r="M545" s="67">
        <v>1485</v>
      </c>
      <c r="N545" s="65">
        <v>13541295</v>
      </c>
      <c r="O545" s="66">
        <v>11440534</v>
      </c>
      <c r="P545" s="66">
        <v>6178467</v>
      </c>
      <c r="Q545" s="66">
        <v>15877431</v>
      </c>
      <c r="R545" s="67">
        <v>4170618</v>
      </c>
      <c r="S545" s="95">
        <f t="shared" si="224"/>
        <v>12015.346051464065</v>
      </c>
      <c r="T545" s="96">
        <f t="shared" si="225"/>
        <v>3033.8196764783879</v>
      </c>
      <c r="U545" s="96">
        <f t="shared" si="226"/>
        <v>1346.95160235448</v>
      </c>
      <c r="V545" s="96">
        <f t="shared" si="227"/>
        <v>2697.4908256880735</v>
      </c>
      <c r="W545" s="86">
        <f t="shared" si="228"/>
        <v>2808.4969696969697</v>
      </c>
      <c r="X545" s="99">
        <f t="shared" si="229"/>
        <v>1.0871242813597254E-2</v>
      </c>
      <c r="Y545" s="100">
        <f t="shared" si="230"/>
        <v>3.6375737932631089E-2</v>
      </c>
      <c r="Z545" s="100">
        <f t="shared" si="231"/>
        <v>4.4247019330941079E-2</v>
      </c>
      <c r="AA545" s="100">
        <f t="shared" si="232"/>
        <v>5.677740479222132E-2</v>
      </c>
      <c r="AB545" s="101">
        <f t="shared" si="233"/>
        <v>1.4324574603542077E-2</v>
      </c>
      <c r="AC545" s="99">
        <f t="shared" si="234"/>
        <v>1.1621654472983103E-2</v>
      </c>
      <c r="AD545" s="100">
        <f t="shared" si="235"/>
        <v>3.7730594529343534E-2</v>
      </c>
      <c r="AE545" s="100">
        <f t="shared" si="236"/>
        <v>4.5735175131849527E-2</v>
      </c>
      <c r="AF545" s="100">
        <f t="shared" si="237"/>
        <v>5.8452071658575862E-2</v>
      </c>
      <c r="AG545" s="101">
        <f t="shared" si="238"/>
        <v>1.5184461621494604E-2</v>
      </c>
      <c r="AH545" s="95">
        <f t="shared" si="239"/>
        <v>130.62174441486283</v>
      </c>
      <c r="AI545" s="96">
        <f t="shared" si="240"/>
        <v>110.35742948643747</v>
      </c>
      <c r="AJ545" s="96">
        <f t="shared" si="241"/>
        <v>59.598593587220741</v>
      </c>
      <c r="AK545" s="96">
        <f t="shared" si="242"/>
        <v>153.15652853339506</v>
      </c>
      <c r="AL545" s="86">
        <f t="shared" si="243"/>
        <v>40.230524366246094</v>
      </c>
      <c r="AM545" s="95">
        <f t="shared" si="251"/>
        <v>131.05482564044897</v>
      </c>
      <c r="AN545" s="96">
        <f t="shared" si="244"/>
        <v>110.72332362625789</v>
      </c>
      <c r="AO545" s="96">
        <f t="shared" si="245"/>
        <v>59.796194928939052</v>
      </c>
      <c r="AP545" s="96">
        <f t="shared" si="246"/>
        <v>153.6643246693362</v>
      </c>
      <c r="AQ545" s="86">
        <f t="shared" si="247"/>
        <v>40.363910157995818</v>
      </c>
    </row>
    <row r="546" spans="1:43">
      <c r="A546" s="129" t="str">
        <f t="shared" si="248"/>
        <v>2013_4</v>
      </c>
      <c r="B546" s="57">
        <v>2013</v>
      </c>
      <c r="C546" s="57">
        <v>4</v>
      </c>
      <c r="D546" s="81" t="str">
        <f t="shared" si="249"/>
        <v>SYA_Personal</v>
      </c>
      <c r="E546" s="68" t="s">
        <v>35</v>
      </c>
      <c r="F546" s="69" t="s">
        <v>13</v>
      </c>
      <c r="G546" s="84">
        <f t="shared" si="250"/>
        <v>29424</v>
      </c>
      <c r="H546" s="70">
        <v>7356</v>
      </c>
      <c r="I546" s="65">
        <v>309</v>
      </c>
      <c r="J546" s="66">
        <v>1092</v>
      </c>
      <c r="K546" s="66">
        <v>1004</v>
      </c>
      <c r="L546" s="66">
        <v>1538</v>
      </c>
      <c r="M546" s="67">
        <v>790</v>
      </c>
      <c r="N546" s="65">
        <v>5071700</v>
      </c>
      <c r="O546" s="66">
        <v>4184295</v>
      </c>
      <c r="P546" s="66">
        <v>890649</v>
      </c>
      <c r="Q546" s="66">
        <v>4919052</v>
      </c>
      <c r="R546" s="67">
        <v>3976708</v>
      </c>
      <c r="S546" s="95">
        <f t="shared" si="224"/>
        <v>16413.268608414241</v>
      </c>
      <c r="T546" s="96">
        <f t="shared" si="225"/>
        <v>3831.7719780219782</v>
      </c>
      <c r="U546" s="96">
        <f t="shared" si="226"/>
        <v>887.10059760956176</v>
      </c>
      <c r="V546" s="96">
        <f t="shared" si="227"/>
        <v>3198.3433029908974</v>
      </c>
      <c r="W546" s="86">
        <f t="shared" si="228"/>
        <v>5033.8075949367085</v>
      </c>
      <c r="X546" s="99">
        <f t="shared" si="229"/>
        <v>1.050163132137031E-2</v>
      </c>
      <c r="Y546" s="100">
        <f t="shared" si="230"/>
        <v>3.7112561174551389E-2</v>
      </c>
      <c r="Z546" s="100">
        <f t="shared" si="231"/>
        <v>3.4121805328983144E-2</v>
      </c>
      <c r="AA546" s="100">
        <f t="shared" si="232"/>
        <v>5.2270255573681347E-2</v>
      </c>
      <c r="AB546" s="101">
        <f t="shared" si="233"/>
        <v>2.6848830886351278E-2</v>
      </c>
      <c r="AC546" s="99">
        <f t="shared" si="234"/>
        <v>1.1886284446190951E-2</v>
      </c>
      <c r="AD546" s="100">
        <f t="shared" si="235"/>
        <v>3.9680314432563438E-2</v>
      </c>
      <c r="AE546" s="100">
        <f t="shared" si="236"/>
        <v>3.6587743858541265E-2</v>
      </c>
      <c r="AF546" s="100">
        <f t="shared" si="237"/>
        <v>5.5293509547808435E-2</v>
      </c>
      <c r="AG546" s="101">
        <f t="shared" si="238"/>
        <v>2.9044454582032527E-2</v>
      </c>
      <c r="AH546" s="95">
        <f t="shared" si="239"/>
        <v>172.36609570418705</v>
      </c>
      <c r="AI546" s="96">
        <f t="shared" si="240"/>
        <v>142.20687194127242</v>
      </c>
      <c r="AJ546" s="96">
        <f t="shared" si="241"/>
        <v>30.269473898858074</v>
      </c>
      <c r="AK546" s="96">
        <f t="shared" si="242"/>
        <v>167.17822185970635</v>
      </c>
      <c r="AL546" s="86">
        <f t="shared" si="243"/>
        <v>135.15184883088637</v>
      </c>
      <c r="AM546" s="95">
        <f t="shared" si="251"/>
        <v>172.93758187068607</v>
      </c>
      <c r="AN546" s="96">
        <f t="shared" si="244"/>
        <v>142.67836408573109</v>
      </c>
      <c r="AO546" s="96">
        <f t="shared" si="245"/>
        <v>30.369833459302537</v>
      </c>
      <c r="AP546" s="96">
        <f t="shared" si="246"/>
        <v>167.7325074385634</v>
      </c>
      <c r="AQ546" s="86">
        <f t="shared" si="247"/>
        <v>135.5999497852421</v>
      </c>
    </row>
    <row r="547" spans="1:43">
      <c r="A547" s="129" t="str">
        <f t="shared" si="248"/>
        <v>2013_4</v>
      </c>
      <c r="B547" s="57">
        <v>2013</v>
      </c>
      <c r="C547" s="57">
        <v>4</v>
      </c>
      <c r="D547" s="81" t="str">
        <f t="shared" si="249"/>
        <v>LSH_Personal</v>
      </c>
      <c r="E547" s="68" t="s">
        <v>36</v>
      </c>
      <c r="F547" s="69" t="s">
        <v>13</v>
      </c>
      <c r="G547" s="84">
        <f t="shared" si="250"/>
        <v>54548</v>
      </c>
      <c r="H547" s="70">
        <v>13637</v>
      </c>
      <c r="I547" s="65">
        <v>622</v>
      </c>
      <c r="J547" s="66">
        <v>2422</v>
      </c>
      <c r="K547" s="66">
        <v>3023</v>
      </c>
      <c r="L547" s="66">
        <v>3023</v>
      </c>
      <c r="M547" s="67">
        <v>1890</v>
      </c>
      <c r="N547" s="65">
        <v>11490682</v>
      </c>
      <c r="O547" s="66">
        <v>7447577</v>
      </c>
      <c r="P547" s="66">
        <v>3567313</v>
      </c>
      <c r="Q547" s="66">
        <v>9684144</v>
      </c>
      <c r="R547" s="67">
        <v>10341485</v>
      </c>
      <c r="S547" s="95">
        <f t="shared" si="224"/>
        <v>18473.765273311896</v>
      </c>
      <c r="T547" s="96">
        <f t="shared" si="225"/>
        <v>3074.9698596201488</v>
      </c>
      <c r="U547" s="96">
        <f t="shared" si="226"/>
        <v>1180.0572279192854</v>
      </c>
      <c r="V547" s="96">
        <f t="shared" si="227"/>
        <v>3203.4879259014224</v>
      </c>
      <c r="W547" s="86">
        <f t="shared" si="228"/>
        <v>5471.6851851851852</v>
      </c>
      <c r="X547" s="99">
        <f t="shared" si="229"/>
        <v>1.1402801202610545E-2</v>
      </c>
      <c r="Y547" s="100">
        <f t="shared" si="230"/>
        <v>4.4401261274473858E-2</v>
      </c>
      <c r="Z547" s="100">
        <f t="shared" si="231"/>
        <v>5.5419080442912667E-2</v>
      </c>
      <c r="AA547" s="100">
        <f t="shared" si="232"/>
        <v>5.5419080442912667E-2</v>
      </c>
      <c r="AB547" s="101">
        <f t="shared" si="233"/>
        <v>3.4648383075456479E-2</v>
      </c>
      <c r="AC547" s="99">
        <f t="shared" si="234"/>
        <v>1.2462010951470858E-2</v>
      </c>
      <c r="AD547" s="100">
        <f t="shared" si="235"/>
        <v>4.6456214507287583E-2</v>
      </c>
      <c r="AE547" s="100">
        <f t="shared" si="236"/>
        <v>5.7701606515774301E-2</v>
      </c>
      <c r="AF547" s="100">
        <f t="shared" si="237"/>
        <v>5.7701606515774301E-2</v>
      </c>
      <c r="AG547" s="101">
        <f t="shared" si="238"/>
        <v>3.6472912011607565E-2</v>
      </c>
      <c r="AH547" s="95">
        <f t="shared" si="239"/>
        <v>210.65267287526581</v>
      </c>
      <c r="AI547" s="96">
        <f t="shared" si="240"/>
        <v>136.53254014812643</v>
      </c>
      <c r="AJ547" s="96">
        <f t="shared" si="241"/>
        <v>65.397686441299399</v>
      </c>
      <c r="AK547" s="96">
        <f t="shared" si="242"/>
        <v>177.53435506343038</v>
      </c>
      <c r="AL547" s="86">
        <f t="shared" si="243"/>
        <v>189.58504436459631</v>
      </c>
      <c r="AM547" s="95">
        <f t="shared" si="251"/>
        <v>211.35109960467818</v>
      </c>
      <c r="AN547" s="96">
        <f t="shared" si="244"/>
        <v>136.98521883561921</v>
      </c>
      <c r="AO547" s="96">
        <f t="shared" si="245"/>
        <v>65.614514889896299</v>
      </c>
      <c r="AP547" s="96">
        <f t="shared" si="246"/>
        <v>178.12297678501997</v>
      </c>
      <c r="AQ547" s="86">
        <f t="shared" si="247"/>
        <v>190.21362059234477</v>
      </c>
    </row>
    <row r="548" spans="1:43">
      <c r="A548" s="129" t="str">
        <f t="shared" si="248"/>
        <v>2013_4</v>
      </c>
      <c r="B548" s="57">
        <v>2013</v>
      </c>
      <c r="C548" s="57">
        <v>4</v>
      </c>
      <c r="D548" s="81" t="str">
        <f t="shared" si="249"/>
        <v>SYH_Personal</v>
      </c>
      <c r="E548" s="68" t="s">
        <v>37</v>
      </c>
      <c r="F548" s="69" t="s">
        <v>13</v>
      </c>
      <c r="G548" s="84">
        <f t="shared" si="250"/>
        <v>28632</v>
      </c>
      <c r="H548" s="70">
        <v>7158</v>
      </c>
      <c r="I548" s="65">
        <v>341</v>
      </c>
      <c r="J548" s="66">
        <v>1278</v>
      </c>
      <c r="K548" s="66">
        <v>954</v>
      </c>
      <c r="L548" s="66">
        <v>2107</v>
      </c>
      <c r="M548" s="67">
        <v>60</v>
      </c>
      <c r="N548" s="65">
        <v>4290581</v>
      </c>
      <c r="O548" s="66">
        <v>3217757</v>
      </c>
      <c r="P548" s="66">
        <v>1543867</v>
      </c>
      <c r="Q548" s="66">
        <v>4871137</v>
      </c>
      <c r="R548" s="67">
        <v>394085</v>
      </c>
      <c r="S548" s="95">
        <f t="shared" si="224"/>
        <v>12582.348973607039</v>
      </c>
      <c r="T548" s="96">
        <f t="shared" si="225"/>
        <v>2517.806729264476</v>
      </c>
      <c r="U548" s="96">
        <f t="shared" si="226"/>
        <v>1618.3092243186584</v>
      </c>
      <c r="V548" s="96">
        <f t="shared" si="227"/>
        <v>2311.8827717133363</v>
      </c>
      <c r="W548" s="86">
        <f t="shared" si="228"/>
        <v>6568.083333333333</v>
      </c>
      <c r="X548" s="99">
        <f t="shared" si="229"/>
        <v>1.1909751327186364E-2</v>
      </c>
      <c r="Y548" s="100">
        <f t="shared" si="230"/>
        <v>4.463537300922045E-2</v>
      </c>
      <c r="Z548" s="100">
        <f t="shared" si="231"/>
        <v>3.3319362950544842E-2</v>
      </c>
      <c r="AA548" s="100">
        <f t="shared" si="232"/>
        <v>7.3588991338362678E-2</v>
      </c>
      <c r="AB548" s="101">
        <f t="shared" si="233"/>
        <v>2.0955574182732607E-3</v>
      </c>
      <c r="AC548" s="99">
        <f t="shared" si="234"/>
        <v>1.3403507564741266E-2</v>
      </c>
      <c r="AD548" s="100">
        <f t="shared" si="235"/>
        <v>4.747887961273288E-2</v>
      </c>
      <c r="AE548" s="100">
        <f t="shared" si="236"/>
        <v>3.579063144669789E-2</v>
      </c>
      <c r="AF548" s="100">
        <f t="shared" si="237"/>
        <v>7.718431801417748E-2</v>
      </c>
      <c r="AG548" s="101">
        <f t="shared" si="238"/>
        <v>2.7252438550760764E-3</v>
      </c>
      <c r="AH548" s="95">
        <f t="shared" si="239"/>
        <v>149.85264738753841</v>
      </c>
      <c r="AI548" s="96">
        <f t="shared" si="240"/>
        <v>112.3832425258452</v>
      </c>
      <c r="AJ548" s="96">
        <f t="shared" si="241"/>
        <v>53.921032411288067</v>
      </c>
      <c r="AK548" s="96">
        <f t="shared" si="242"/>
        <v>170.12912126292261</v>
      </c>
      <c r="AL548" s="86">
        <f t="shared" si="243"/>
        <v>13.763795753003633</v>
      </c>
      <c r="AM548" s="95">
        <f t="shared" si="251"/>
        <v>150.3494893833228</v>
      </c>
      <c r="AN548" s="96">
        <f t="shared" si="244"/>
        <v>112.75585332373697</v>
      </c>
      <c r="AO548" s="96">
        <f t="shared" si="245"/>
        <v>54.099809588902396</v>
      </c>
      <c r="AP548" s="96">
        <f t="shared" si="246"/>
        <v>170.69319065791112</v>
      </c>
      <c r="AQ548" s="86">
        <f t="shared" si="247"/>
        <v>13.809430126975059</v>
      </c>
    </row>
    <row r="549" spans="1:43">
      <c r="A549" s="129" t="str">
        <f t="shared" si="248"/>
        <v>2013_4</v>
      </c>
      <c r="B549" s="57">
        <v>2013</v>
      </c>
      <c r="C549" s="57">
        <v>4</v>
      </c>
      <c r="D549" s="81" t="str">
        <f t="shared" si="249"/>
        <v>MSH_Personal</v>
      </c>
      <c r="E549" s="68" t="s">
        <v>38</v>
      </c>
      <c r="F549" s="69" t="s">
        <v>13</v>
      </c>
      <c r="G549" s="84">
        <f t="shared" si="250"/>
        <v>73528</v>
      </c>
      <c r="H549" s="70">
        <v>18382</v>
      </c>
      <c r="I549" s="65">
        <v>921</v>
      </c>
      <c r="J549" s="66">
        <v>3198</v>
      </c>
      <c r="K549" s="66">
        <v>6303</v>
      </c>
      <c r="L549" s="66">
        <v>3441</v>
      </c>
      <c r="M549" s="67">
        <v>381</v>
      </c>
      <c r="N549" s="65">
        <v>13920332</v>
      </c>
      <c r="O549" s="66">
        <v>8999419</v>
      </c>
      <c r="P549" s="66">
        <v>5739523</v>
      </c>
      <c r="Q549" s="66">
        <v>10146447</v>
      </c>
      <c r="R549" s="67">
        <v>1880861</v>
      </c>
      <c r="S549" s="95">
        <f t="shared" si="224"/>
        <v>15114.366992399566</v>
      </c>
      <c r="T549" s="96">
        <f t="shared" si="225"/>
        <v>2814.0772357723577</v>
      </c>
      <c r="U549" s="96">
        <f t="shared" si="226"/>
        <v>910.60177693161984</v>
      </c>
      <c r="V549" s="96">
        <f t="shared" si="227"/>
        <v>2948.6913687881429</v>
      </c>
      <c r="W549" s="86">
        <f t="shared" si="228"/>
        <v>4936.6430446194227</v>
      </c>
      <c r="X549" s="99">
        <f t="shared" si="229"/>
        <v>1.2525840496137525E-2</v>
      </c>
      <c r="Y549" s="100">
        <f t="shared" si="230"/>
        <v>4.3493635077793497E-2</v>
      </c>
      <c r="Z549" s="100">
        <f t="shared" si="231"/>
        <v>8.5722445870960728E-2</v>
      </c>
      <c r="AA549" s="100">
        <f t="shared" si="232"/>
        <v>4.6798498531171802E-2</v>
      </c>
      <c r="AB549" s="101">
        <f t="shared" si="233"/>
        <v>5.181699488630182E-3</v>
      </c>
      <c r="AC549" s="99">
        <f t="shared" si="234"/>
        <v>1.3481483869999577E-2</v>
      </c>
      <c r="AD549" s="100">
        <f t="shared" si="235"/>
        <v>4.5246249292683588E-2</v>
      </c>
      <c r="AE549" s="100">
        <f t="shared" si="236"/>
        <v>8.8128003969708574E-2</v>
      </c>
      <c r="AF549" s="100">
        <f t="shared" si="237"/>
        <v>4.8613336526816292E-2</v>
      </c>
      <c r="AG549" s="101">
        <f t="shared" si="238"/>
        <v>5.7986318312787206E-3</v>
      </c>
      <c r="AH549" s="95">
        <f t="shared" si="239"/>
        <v>189.32015014688281</v>
      </c>
      <c r="AI549" s="96">
        <f t="shared" si="240"/>
        <v>122.39444837340876</v>
      </c>
      <c r="AJ549" s="96">
        <f t="shared" si="241"/>
        <v>78.059011533021433</v>
      </c>
      <c r="AK549" s="96">
        <f t="shared" si="242"/>
        <v>137.99432869111087</v>
      </c>
      <c r="AL549" s="86">
        <f t="shared" si="243"/>
        <v>25.580200739854206</v>
      </c>
      <c r="AM549" s="95">
        <f t="shared" si="251"/>
        <v>189.94784810805345</v>
      </c>
      <c r="AN549" s="96">
        <f t="shared" si="244"/>
        <v>122.80025169462411</v>
      </c>
      <c r="AO549" s="96">
        <f t="shared" si="245"/>
        <v>78.317819073329517</v>
      </c>
      <c r="AP549" s="96">
        <f t="shared" si="246"/>
        <v>138.45185399259259</v>
      </c>
      <c r="AQ549" s="86">
        <f t="shared" si="247"/>
        <v>25.665012841673715</v>
      </c>
    </row>
    <row r="550" spans="1:43">
      <c r="A550" s="129" t="str">
        <f t="shared" si="248"/>
        <v>2013_4</v>
      </c>
      <c r="B550" s="57">
        <v>2013</v>
      </c>
      <c r="C550" s="57">
        <v>4</v>
      </c>
      <c r="D550" s="81" t="str">
        <f t="shared" si="249"/>
        <v>SMH_Personal</v>
      </c>
      <c r="E550" s="68" t="s">
        <v>39</v>
      </c>
      <c r="F550" s="69" t="s">
        <v>13</v>
      </c>
      <c r="G550" s="84">
        <f t="shared" si="250"/>
        <v>47280</v>
      </c>
      <c r="H550" s="70">
        <v>11820</v>
      </c>
      <c r="I550" s="65">
        <v>436</v>
      </c>
      <c r="J550" s="66">
        <v>1972</v>
      </c>
      <c r="K550" s="66">
        <v>3358</v>
      </c>
      <c r="L550" s="66">
        <v>3011</v>
      </c>
      <c r="M550" s="67">
        <v>465</v>
      </c>
      <c r="N550" s="65">
        <v>6148094</v>
      </c>
      <c r="O550" s="66">
        <v>6900110</v>
      </c>
      <c r="P550" s="66">
        <v>2443377</v>
      </c>
      <c r="Q550" s="66">
        <v>10314468</v>
      </c>
      <c r="R550" s="67">
        <v>1180992</v>
      </c>
      <c r="S550" s="95">
        <f t="shared" si="224"/>
        <v>14101.133027522936</v>
      </c>
      <c r="T550" s="96">
        <f t="shared" si="225"/>
        <v>3499.0415821501015</v>
      </c>
      <c r="U550" s="96">
        <f t="shared" si="226"/>
        <v>727.62864800476473</v>
      </c>
      <c r="V550" s="96">
        <f t="shared" si="227"/>
        <v>3425.5954832281632</v>
      </c>
      <c r="W550" s="86">
        <f t="shared" si="228"/>
        <v>2539.7677419354841</v>
      </c>
      <c r="X550" s="99">
        <f t="shared" si="229"/>
        <v>9.2216582064297802E-3</v>
      </c>
      <c r="Y550" s="100">
        <f t="shared" si="230"/>
        <v>4.1708967851099829E-2</v>
      </c>
      <c r="Z550" s="100">
        <f t="shared" si="231"/>
        <v>7.1023688663282569E-2</v>
      </c>
      <c r="AA550" s="100">
        <f t="shared" si="232"/>
        <v>6.3684433164128598E-2</v>
      </c>
      <c r="AB550" s="101">
        <f t="shared" si="233"/>
        <v>9.8350253807106599E-3</v>
      </c>
      <c r="AC550" s="99">
        <f t="shared" si="234"/>
        <v>1.0245917586810772E-2</v>
      </c>
      <c r="AD550" s="100">
        <f t="shared" si="235"/>
        <v>4.3851269491974432E-2</v>
      </c>
      <c r="AE550" s="100">
        <f t="shared" si="236"/>
        <v>7.377614931351402E-2</v>
      </c>
      <c r="AF550" s="100">
        <f t="shared" si="237"/>
        <v>6.6301079049205722E-2</v>
      </c>
      <c r="AG550" s="101">
        <f t="shared" si="238"/>
        <v>1.089247262438975E-2</v>
      </c>
      <c r="AH550" s="95">
        <f t="shared" si="239"/>
        <v>130.03582910321489</v>
      </c>
      <c r="AI550" s="96">
        <f t="shared" si="240"/>
        <v>145.94141285956007</v>
      </c>
      <c r="AJ550" s="96">
        <f t="shared" si="241"/>
        <v>51.678870558375635</v>
      </c>
      <c r="AK550" s="96">
        <f t="shared" si="242"/>
        <v>218.15710659898477</v>
      </c>
      <c r="AL550" s="86">
        <f t="shared" si="243"/>
        <v>24.978680203045684</v>
      </c>
      <c r="AM550" s="95">
        <f t="shared" si="251"/>
        <v>130.46696770491099</v>
      </c>
      <c r="AN550" s="96">
        <f t="shared" si="244"/>
        <v>146.425287012582</v>
      </c>
      <c r="AO550" s="96">
        <f t="shared" si="245"/>
        <v>51.850213765424257</v>
      </c>
      <c r="AP550" s="96">
        <f t="shared" si="246"/>
        <v>218.88041455601325</v>
      </c>
      <c r="AQ550" s="86">
        <f t="shared" si="247"/>
        <v>25.061497941273867</v>
      </c>
    </row>
    <row r="551" spans="1:43">
      <c r="A551" s="129" t="str">
        <f t="shared" si="248"/>
        <v>2014_1</v>
      </c>
      <c r="B551" s="57">
        <v>2014</v>
      </c>
      <c r="C551" s="57">
        <v>1</v>
      </c>
      <c r="D551" s="81" t="str">
        <f t="shared" si="249"/>
        <v>SML_Personal</v>
      </c>
      <c r="E551" s="68" t="s">
        <v>12</v>
      </c>
      <c r="F551" s="69" t="s">
        <v>13</v>
      </c>
      <c r="G551" s="84">
        <f t="shared" si="250"/>
        <v>81328</v>
      </c>
      <c r="H551" s="70">
        <v>20332</v>
      </c>
      <c r="I551" s="65">
        <v>130</v>
      </c>
      <c r="J551" s="66">
        <v>2339</v>
      </c>
      <c r="K551" s="66">
        <v>1247</v>
      </c>
      <c r="L551" s="66">
        <v>4023</v>
      </c>
      <c r="M551" s="67">
        <v>527</v>
      </c>
      <c r="N551" s="65">
        <v>1651476</v>
      </c>
      <c r="O551" s="66">
        <v>3723890</v>
      </c>
      <c r="P551" s="66">
        <v>1853166</v>
      </c>
      <c r="Q551" s="66">
        <v>7118869</v>
      </c>
      <c r="R551" s="67">
        <v>1681551</v>
      </c>
      <c r="S551" s="95">
        <f t="shared" si="224"/>
        <v>12703.661538461538</v>
      </c>
      <c r="T551" s="96">
        <f t="shared" si="225"/>
        <v>1592.0863616930312</v>
      </c>
      <c r="U551" s="96">
        <f t="shared" si="226"/>
        <v>1486.0994386527666</v>
      </c>
      <c r="V551" s="96">
        <f t="shared" si="227"/>
        <v>1769.5423813074819</v>
      </c>
      <c r="W551" s="86">
        <f t="shared" si="228"/>
        <v>3190.7988614800761</v>
      </c>
      <c r="X551" s="99">
        <f t="shared" si="229"/>
        <v>1.59846547314578E-3</v>
      </c>
      <c r="Y551" s="100">
        <f t="shared" si="230"/>
        <v>2.8760082628369075E-2</v>
      </c>
      <c r="Z551" s="100">
        <f t="shared" si="231"/>
        <v>1.533297265394452E-2</v>
      </c>
      <c r="AA551" s="100">
        <f t="shared" si="232"/>
        <v>4.9466358449734411E-2</v>
      </c>
      <c r="AB551" s="101">
        <f t="shared" si="233"/>
        <v>6.479933110367893E-3</v>
      </c>
      <c r="AC551" s="99">
        <f t="shared" si="234"/>
        <v>1.9248579385505108E-3</v>
      </c>
      <c r="AD551" s="100">
        <f t="shared" si="235"/>
        <v>3.0125590478670493E-2</v>
      </c>
      <c r="AE551" s="100">
        <f t="shared" si="236"/>
        <v>1.6336880279463565E-2</v>
      </c>
      <c r="AF551" s="100">
        <f t="shared" si="237"/>
        <v>5.1237994834708089E-2</v>
      </c>
      <c r="AG551" s="101">
        <f t="shared" si="238"/>
        <v>7.1354885990961578E-3</v>
      </c>
      <c r="AH551" s="95">
        <f t="shared" si="239"/>
        <v>20.30636435176077</v>
      </c>
      <c r="AI551" s="96">
        <f t="shared" si="240"/>
        <v>45.788535313791066</v>
      </c>
      <c r="AJ551" s="96">
        <f t="shared" si="241"/>
        <v>22.786322053905174</v>
      </c>
      <c r="AK551" s="96">
        <f t="shared" si="242"/>
        <v>87.532817725752508</v>
      </c>
      <c r="AL551" s="86">
        <f t="shared" si="243"/>
        <v>20.67616319102892</v>
      </c>
      <c r="AM551" s="95">
        <f t="shared" si="251"/>
        <v>20.373690853945028</v>
      </c>
      <c r="AN551" s="96">
        <f t="shared" si="244"/>
        <v>45.940348896440128</v>
      </c>
      <c r="AO551" s="96">
        <f t="shared" si="245"/>
        <v>22.86187094758985</v>
      </c>
      <c r="AP551" s="96">
        <f t="shared" si="246"/>
        <v>87.823036020949019</v>
      </c>
      <c r="AQ551" s="86">
        <f t="shared" si="247"/>
        <v>20.744715774944424</v>
      </c>
    </row>
    <row r="552" spans="1:43">
      <c r="A552" s="129" t="str">
        <f t="shared" si="248"/>
        <v>2014_1</v>
      </c>
      <c r="B552" s="57">
        <v>2014</v>
      </c>
      <c r="C552" s="57">
        <v>1</v>
      </c>
      <c r="D552" s="81" t="str">
        <f t="shared" si="249"/>
        <v>LSL_Personal</v>
      </c>
      <c r="E552" s="68" t="s">
        <v>14</v>
      </c>
      <c r="F552" s="69" t="s">
        <v>13</v>
      </c>
      <c r="G552" s="84">
        <f t="shared" si="250"/>
        <v>20796</v>
      </c>
      <c r="H552" s="70">
        <v>5199</v>
      </c>
      <c r="I552" s="65">
        <v>24</v>
      </c>
      <c r="J552" s="66">
        <v>500</v>
      </c>
      <c r="K552" s="66">
        <v>592</v>
      </c>
      <c r="L552" s="66">
        <v>820</v>
      </c>
      <c r="M552" s="67">
        <v>105</v>
      </c>
      <c r="N552" s="65">
        <v>466349</v>
      </c>
      <c r="O552" s="66">
        <v>1459954</v>
      </c>
      <c r="P552" s="66">
        <v>694782</v>
      </c>
      <c r="Q552" s="66">
        <v>2576328</v>
      </c>
      <c r="R552" s="67">
        <v>606866</v>
      </c>
      <c r="S552" s="95">
        <f t="shared" si="224"/>
        <v>19431.208333333332</v>
      </c>
      <c r="T552" s="96">
        <f t="shared" si="225"/>
        <v>2919.9079999999999</v>
      </c>
      <c r="U552" s="96">
        <f t="shared" si="226"/>
        <v>1173.6182432432433</v>
      </c>
      <c r="V552" s="96">
        <f t="shared" si="227"/>
        <v>3141.8634146341465</v>
      </c>
      <c r="W552" s="86">
        <f t="shared" si="228"/>
        <v>5779.6761904761906</v>
      </c>
      <c r="X552" s="99">
        <f t="shared" si="229"/>
        <v>1.1540680900173109E-3</v>
      </c>
      <c r="Y552" s="100">
        <f t="shared" si="230"/>
        <v>2.4043085208693981E-2</v>
      </c>
      <c r="Z552" s="100">
        <f t="shared" si="231"/>
        <v>2.8467012887093673E-2</v>
      </c>
      <c r="AA552" s="100">
        <f t="shared" si="232"/>
        <v>3.943065974225813E-2</v>
      </c>
      <c r="AB552" s="101">
        <f t="shared" si="233"/>
        <v>5.0490478938257357E-3</v>
      </c>
      <c r="AC552" s="99">
        <f t="shared" si="234"/>
        <v>1.7026367414068827E-3</v>
      </c>
      <c r="AD552" s="100">
        <f t="shared" si="235"/>
        <v>2.6518092240511458E-2</v>
      </c>
      <c r="AE552" s="100">
        <f t="shared" si="236"/>
        <v>3.1154000975399068E-2</v>
      </c>
      <c r="AF552" s="100">
        <f t="shared" si="237"/>
        <v>4.2575129330096322E-2</v>
      </c>
      <c r="AG552" s="101">
        <f t="shared" si="238"/>
        <v>6.194222206351338E-3</v>
      </c>
      <c r="AH552" s="95">
        <f t="shared" si="239"/>
        <v>22.424937487978458</v>
      </c>
      <c r="AI552" s="96">
        <f t="shared" si="240"/>
        <v>70.203596845547224</v>
      </c>
      <c r="AJ552" s="96">
        <f t="shared" si="241"/>
        <v>33.409405654933643</v>
      </c>
      <c r="AK552" s="96">
        <f t="shared" si="242"/>
        <v>123.88574725908829</v>
      </c>
      <c r="AL552" s="86">
        <f t="shared" si="243"/>
        <v>29.181861896518562</v>
      </c>
      <c r="AM552" s="95">
        <f t="shared" si="251"/>
        <v>22.499288197766411</v>
      </c>
      <c r="AN552" s="96">
        <f t="shared" si="244"/>
        <v>70.436359467870346</v>
      </c>
      <c r="AO552" s="96">
        <f t="shared" si="245"/>
        <v>33.520175775268186</v>
      </c>
      <c r="AP552" s="96">
        <f t="shared" si="246"/>
        <v>124.29649503692545</v>
      </c>
      <c r="AQ552" s="86">
        <f t="shared" si="247"/>
        <v>29.278615439136168</v>
      </c>
    </row>
    <row r="553" spans="1:43">
      <c r="A553" s="129" t="str">
        <f t="shared" si="248"/>
        <v>2014_1</v>
      </c>
      <c r="B553" s="57">
        <v>2014</v>
      </c>
      <c r="C553" s="57">
        <v>1</v>
      </c>
      <c r="D553" s="81" t="str">
        <f t="shared" si="249"/>
        <v>MYA_Personal</v>
      </c>
      <c r="E553" s="68" t="s">
        <v>15</v>
      </c>
      <c r="F553" s="69" t="s">
        <v>13</v>
      </c>
      <c r="G553" s="84">
        <f t="shared" si="250"/>
        <v>20548</v>
      </c>
      <c r="H553" s="70">
        <v>5137</v>
      </c>
      <c r="I553" s="65">
        <v>95</v>
      </c>
      <c r="J553" s="66">
        <v>615</v>
      </c>
      <c r="K553" s="66">
        <v>562</v>
      </c>
      <c r="L553" s="66">
        <v>1388</v>
      </c>
      <c r="M553" s="67">
        <v>156</v>
      </c>
      <c r="N553" s="65">
        <v>1037332</v>
      </c>
      <c r="O553" s="66">
        <v>2012041</v>
      </c>
      <c r="P553" s="66">
        <v>561587</v>
      </c>
      <c r="Q553" s="66">
        <v>4178163</v>
      </c>
      <c r="R553" s="67">
        <v>824955</v>
      </c>
      <c r="S553" s="95">
        <f t="shared" si="224"/>
        <v>10919.284210526315</v>
      </c>
      <c r="T553" s="96">
        <f t="shared" si="225"/>
        <v>3271.611382113821</v>
      </c>
      <c r="U553" s="96">
        <f t="shared" si="226"/>
        <v>999.26512455516013</v>
      </c>
      <c r="V553" s="96">
        <f t="shared" si="227"/>
        <v>3010.2038904899136</v>
      </c>
      <c r="W553" s="86">
        <f t="shared" si="228"/>
        <v>5288.1730769230771</v>
      </c>
      <c r="X553" s="99">
        <f t="shared" si="229"/>
        <v>4.623321004477321E-3</v>
      </c>
      <c r="Y553" s="100">
        <f t="shared" si="230"/>
        <v>2.99299201868795E-2</v>
      </c>
      <c r="Z553" s="100">
        <f t="shared" si="231"/>
        <v>2.7350593731750049E-2</v>
      </c>
      <c r="AA553" s="100">
        <f t="shared" si="232"/>
        <v>6.7549153202258128E-2</v>
      </c>
      <c r="AB553" s="101">
        <f t="shared" si="233"/>
        <v>7.5919797547206545E-3</v>
      </c>
      <c r="AC553" s="99">
        <f t="shared" si="234"/>
        <v>5.7259817073599117E-3</v>
      </c>
      <c r="AD553" s="100">
        <f t="shared" si="235"/>
        <v>3.2699573923190638E-2</v>
      </c>
      <c r="AE553" s="100">
        <f t="shared" si="236"/>
        <v>3.0001733868718461E-2</v>
      </c>
      <c r="AF553" s="100">
        <f t="shared" si="237"/>
        <v>7.162853234310107E-2</v>
      </c>
      <c r="AG553" s="101">
        <f t="shared" si="238"/>
        <v>9.0028718356359901E-3</v>
      </c>
      <c r="AH553" s="95">
        <f t="shared" si="239"/>
        <v>50.483356044383882</v>
      </c>
      <c r="AI553" s="96">
        <f t="shared" si="240"/>
        <v>97.919067549153198</v>
      </c>
      <c r="AJ553" s="96">
        <f t="shared" si="241"/>
        <v>27.330494452014793</v>
      </c>
      <c r="AK553" s="96">
        <f t="shared" si="242"/>
        <v>203.33672376873662</v>
      </c>
      <c r="AL553" s="86">
        <f t="shared" si="243"/>
        <v>40.147702939458831</v>
      </c>
      <c r="AM553" s="95">
        <f t="shared" si="251"/>
        <v>50.650735478836715</v>
      </c>
      <c r="AN553" s="96">
        <f t="shared" si="244"/>
        <v>98.24372183984886</v>
      </c>
      <c r="AO553" s="96">
        <f t="shared" si="245"/>
        <v>27.421109717384091</v>
      </c>
      <c r="AP553" s="96">
        <f t="shared" si="246"/>
        <v>204.01089419825365</v>
      </c>
      <c r="AQ553" s="86">
        <f t="shared" si="247"/>
        <v>40.280814133704297</v>
      </c>
    </row>
    <row r="554" spans="1:43">
      <c r="A554" s="129" t="str">
        <f t="shared" si="248"/>
        <v>2014_1</v>
      </c>
      <c r="B554" s="57">
        <v>2014</v>
      </c>
      <c r="C554" s="57">
        <v>1</v>
      </c>
      <c r="D554" s="81" t="str">
        <f t="shared" si="249"/>
        <v>SMA_Personal</v>
      </c>
      <c r="E554" s="68" t="s">
        <v>16</v>
      </c>
      <c r="F554" s="69" t="s">
        <v>13</v>
      </c>
      <c r="G554" s="84">
        <f t="shared" si="250"/>
        <v>82772</v>
      </c>
      <c r="H554" s="70">
        <v>20693</v>
      </c>
      <c r="I554" s="65">
        <v>118</v>
      </c>
      <c r="J554" s="66">
        <v>1763</v>
      </c>
      <c r="K554" s="66">
        <v>2309</v>
      </c>
      <c r="L554" s="66">
        <v>3011</v>
      </c>
      <c r="M554" s="67">
        <v>577</v>
      </c>
      <c r="N554" s="65">
        <v>2214400</v>
      </c>
      <c r="O554" s="66">
        <v>6582641</v>
      </c>
      <c r="P554" s="66">
        <v>2022723</v>
      </c>
      <c r="Q554" s="66">
        <v>10189134</v>
      </c>
      <c r="R554" s="67">
        <v>3191513</v>
      </c>
      <c r="S554" s="95">
        <f t="shared" si="224"/>
        <v>18766.101694915254</v>
      </c>
      <c r="T554" s="96">
        <f t="shared" si="225"/>
        <v>3733.7725467952355</v>
      </c>
      <c r="U554" s="96">
        <f t="shared" si="226"/>
        <v>876.01689042875705</v>
      </c>
      <c r="V554" s="96">
        <f t="shared" si="227"/>
        <v>3383.97010959814</v>
      </c>
      <c r="W554" s="86">
        <f t="shared" si="228"/>
        <v>5531.218370883882</v>
      </c>
      <c r="X554" s="99">
        <f t="shared" si="229"/>
        <v>1.4256028608708258E-3</v>
      </c>
      <c r="Y554" s="100">
        <f t="shared" si="230"/>
        <v>2.129947325182429E-2</v>
      </c>
      <c r="Z554" s="100">
        <f t="shared" si="231"/>
        <v>2.7895906828396076E-2</v>
      </c>
      <c r="AA554" s="100">
        <f t="shared" si="232"/>
        <v>3.6377035712559805E-2</v>
      </c>
      <c r="AB554" s="101">
        <f t="shared" si="233"/>
        <v>6.9709563620548014E-3</v>
      </c>
      <c r="AC554" s="99">
        <f t="shared" si="234"/>
        <v>1.7311679179826556E-3</v>
      </c>
      <c r="AD554" s="100">
        <f t="shared" si="235"/>
        <v>2.246876676163519E-2</v>
      </c>
      <c r="AE554" s="100">
        <f t="shared" si="236"/>
        <v>2.9229553619363993E-2</v>
      </c>
      <c r="AF554" s="100">
        <f t="shared" si="237"/>
        <v>3.7893322743190773E-2</v>
      </c>
      <c r="AG554" s="101">
        <f t="shared" si="238"/>
        <v>7.6447724157990187E-3</v>
      </c>
      <c r="AH554" s="95">
        <f t="shared" si="239"/>
        <v>26.753008263664039</v>
      </c>
      <c r="AI554" s="96">
        <f t="shared" si="240"/>
        <v>79.527388488860964</v>
      </c>
      <c r="AJ554" s="96">
        <f t="shared" si="241"/>
        <v>24.437285555501859</v>
      </c>
      <c r="AK554" s="96">
        <f t="shared" si="242"/>
        <v>123.09880152708645</v>
      </c>
      <c r="AL554" s="86">
        <f t="shared" si="243"/>
        <v>38.557881892427389</v>
      </c>
      <c r="AM554" s="95">
        <f t="shared" si="251"/>
        <v>26.841708852213408</v>
      </c>
      <c r="AN554" s="96">
        <f t="shared" si="244"/>
        <v>79.791064487284558</v>
      </c>
      <c r="AO554" s="96">
        <f t="shared" si="245"/>
        <v>24.518308279748762</v>
      </c>
      <c r="AP554" s="96">
        <f t="shared" si="246"/>
        <v>123.50694015723835</v>
      </c>
      <c r="AQ554" s="86">
        <f t="shared" si="247"/>
        <v>38.685721976180531</v>
      </c>
    </row>
    <row r="555" spans="1:43">
      <c r="A555" s="129" t="str">
        <f t="shared" si="248"/>
        <v>2014_1</v>
      </c>
      <c r="B555" s="57">
        <v>2014</v>
      </c>
      <c r="C555" s="57">
        <v>1</v>
      </c>
      <c r="D555" s="81" t="str">
        <f t="shared" si="249"/>
        <v>MSL_Personal</v>
      </c>
      <c r="E555" s="68" t="s">
        <v>17</v>
      </c>
      <c r="F555" s="69" t="s">
        <v>13</v>
      </c>
      <c r="G555" s="84">
        <f t="shared" si="250"/>
        <v>68312</v>
      </c>
      <c r="H555" s="70">
        <v>17078</v>
      </c>
      <c r="I555" s="65">
        <v>183</v>
      </c>
      <c r="J555" s="66">
        <v>1430</v>
      </c>
      <c r="K555" s="66">
        <v>1988</v>
      </c>
      <c r="L555" s="66">
        <v>2323</v>
      </c>
      <c r="M555" s="67">
        <v>480</v>
      </c>
      <c r="N555" s="65">
        <v>3828721</v>
      </c>
      <c r="O555" s="66">
        <v>4244819</v>
      </c>
      <c r="P555" s="66">
        <v>2587760</v>
      </c>
      <c r="Q555" s="66">
        <v>7860895</v>
      </c>
      <c r="R555" s="67">
        <v>1316678</v>
      </c>
      <c r="S555" s="95">
        <f t="shared" si="224"/>
        <v>20921.97267759563</v>
      </c>
      <c r="T555" s="96">
        <f t="shared" si="225"/>
        <v>2968.4048951048953</v>
      </c>
      <c r="U555" s="96">
        <f t="shared" si="226"/>
        <v>1301.6901408450703</v>
      </c>
      <c r="V555" s="96">
        <f t="shared" si="227"/>
        <v>3383.9410245372364</v>
      </c>
      <c r="W555" s="86">
        <f t="shared" si="228"/>
        <v>2743.0791666666669</v>
      </c>
      <c r="X555" s="99">
        <f t="shared" si="229"/>
        <v>2.6788851153530858E-3</v>
      </c>
      <c r="Y555" s="100">
        <f t="shared" si="230"/>
        <v>2.093336456259515E-2</v>
      </c>
      <c r="Z555" s="100">
        <f t="shared" si="231"/>
        <v>2.9101768356950462E-2</v>
      </c>
      <c r="AA555" s="100">
        <f t="shared" si="232"/>
        <v>3.4005738376859114E-2</v>
      </c>
      <c r="AB555" s="101">
        <f t="shared" si="233"/>
        <v>7.0265839091228485E-3</v>
      </c>
      <c r="AC555" s="99">
        <f t="shared" si="234"/>
        <v>3.1396739766240754E-3</v>
      </c>
      <c r="AD555" s="100">
        <f t="shared" si="235"/>
        <v>2.2209606656401055E-2</v>
      </c>
      <c r="AE555" s="100">
        <f t="shared" si="236"/>
        <v>3.0600258758823308E-2</v>
      </c>
      <c r="AF555" s="100">
        <f t="shared" si="237"/>
        <v>3.5621475854245133E-2</v>
      </c>
      <c r="AG555" s="101">
        <f t="shared" si="238"/>
        <v>7.7712273184572097E-3</v>
      </c>
      <c r="AH555" s="95">
        <f t="shared" si="239"/>
        <v>56.047561189834873</v>
      </c>
      <c r="AI555" s="96">
        <f t="shared" si="240"/>
        <v>62.138701838622787</v>
      </c>
      <c r="AJ555" s="96">
        <f t="shared" si="241"/>
        <v>37.881484951399464</v>
      </c>
      <c r="AK555" s="96">
        <f t="shared" si="242"/>
        <v>115.07341316313385</v>
      </c>
      <c r="AL555" s="86">
        <f t="shared" si="243"/>
        <v>19.274475933950111</v>
      </c>
      <c r="AM555" s="95">
        <f t="shared" si="251"/>
        <v>56.233388952279341</v>
      </c>
      <c r="AN555" s="96">
        <f t="shared" si="244"/>
        <v>62.344725003212673</v>
      </c>
      <c r="AO555" s="96">
        <f t="shared" si="245"/>
        <v>38.007082416073253</v>
      </c>
      <c r="AP555" s="96">
        <f t="shared" si="246"/>
        <v>115.45494332128872</v>
      </c>
      <c r="AQ555" s="86">
        <f t="shared" si="247"/>
        <v>19.338381171913351</v>
      </c>
    </row>
    <row r="556" spans="1:43">
      <c r="A556" s="129" t="str">
        <f t="shared" si="248"/>
        <v>2014_1</v>
      </c>
      <c r="B556" s="57">
        <v>2014</v>
      </c>
      <c r="C556" s="57">
        <v>1</v>
      </c>
      <c r="D556" s="81" t="str">
        <f t="shared" si="249"/>
        <v>LYL_Personal</v>
      </c>
      <c r="E556" s="68" t="s">
        <v>18</v>
      </c>
      <c r="F556" s="69" t="s">
        <v>13</v>
      </c>
      <c r="G556" s="84">
        <f t="shared" si="250"/>
        <v>16608</v>
      </c>
      <c r="H556" s="70">
        <v>4152</v>
      </c>
      <c r="I556" s="65">
        <v>82</v>
      </c>
      <c r="J556" s="66">
        <v>361</v>
      </c>
      <c r="K556" s="66">
        <v>591</v>
      </c>
      <c r="L556" s="66">
        <v>583</v>
      </c>
      <c r="M556" s="67">
        <v>156</v>
      </c>
      <c r="N556" s="65">
        <v>1561945</v>
      </c>
      <c r="O556" s="66">
        <v>1068728</v>
      </c>
      <c r="P556" s="66">
        <v>696329</v>
      </c>
      <c r="Q556" s="66">
        <v>2062985</v>
      </c>
      <c r="R556" s="67">
        <v>904161</v>
      </c>
      <c r="S556" s="95">
        <f t="shared" si="224"/>
        <v>19048.109756097561</v>
      </c>
      <c r="T556" s="96">
        <f t="shared" si="225"/>
        <v>2960.465373961219</v>
      </c>
      <c r="U556" s="96">
        <f t="shared" si="226"/>
        <v>1178.2216582064298</v>
      </c>
      <c r="V556" s="96">
        <f t="shared" si="227"/>
        <v>3538.5677530017151</v>
      </c>
      <c r="W556" s="86">
        <f t="shared" si="228"/>
        <v>5795.9038461538457</v>
      </c>
      <c r="X556" s="99">
        <f t="shared" si="229"/>
        <v>4.9373795761078997E-3</v>
      </c>
      <c r="Y556" s="100">
        <f t="shared" si="230"/>
        <v>2.1736512524084779E-2</v>
      </c>
      <c r="Z556" s="100">
        <f t="shared" si="231"/>
        <v>3.5585260115606934E-2</v>
      </c>
      <c r="AA556" s="100">
        <f t="shared" si="232"/>
        <v>3.5103564547206166E-2</v>
      </c>
      <c r="AB556" s="101">
        <f t="shared" si="233"/>
        <v>9.3930635838150294E-3</v>
      </c>
      <c r="AC556" s="99">
        <f t="shared" si="234"/>
        <v>6.2046541375564727E-3</v>
      </c>
      <c r="AD556" s="100">
        <f t="shared" si="235"/>
        <v>2.4372965975649332E-2</v>
      </c>
      <c r="AE556" s="100">
        <f t="shared" si="236"/>
        <v>3.8934638745097297E-2</v>
      </c>
      <c r="AF556" s="100">
        <f t="shared" si="237"/>
        <v>3.8431027380549355E-2</v>
      </c>
      <c r="AG556" s="101">
        <f t="shared" si="238"/>
        <v>1.1137084006914872E-2</v>
      </c>
      <c r="AH556" s="95">
        <f t="shared" si="239"/>
        <v>94.047748073217733</v>
      </c>
      <c r="AI556" s="96">
        <f t="shared" si="240"/>
        <v>64.350192678227359</v>
      </c>
      <c r="AJ556" s="96">
        <f t="shared" si="241"/>
        <v>41.927324181117534</v>
      </c>
      <c r="AK556" s="96">
        <f t="shared" si="242"/>
        <v>124.21634152215799</v>
      </c>
      <c r="AL556" s="86">
        <f t="shared" si="243"/>
        <v>54.441293352601157</v>
      </c>
      <c r="AM556" s="95">
        <f t="shared" si="251"/>
        <v>94.359566860982511</v>
      </c>
      <c r="AN556" s="96">
        <f t="shared" si="244"/>
        <v>64.563548122503747</v>
      </c>
      <c r="AO556" s="96">
        <f t="shared" si="245"/>
        <v>42.066335775421727</v>
      </c>
      <c r="AP556" s="96">
        <f t="shared" si="246"/>
        <v>124.62818539750376</v>
      </c>
      <c r="AQ556" s="86">
        <f t="shared" si="247"/>
        <v>54.621795474611979</v>
      </c>
    </row>
    <row r="557" spans="1:43">
      <c r="A557" s="129" t="str">
        <f t="shared" si="248"/>
        <v>2014_1</v>
      </c>
      <c r="B557" s="57">
        <v>2014</v>
      </c>
      <c r="C557" s="57">
        <v>1</v>
      </c>
      <c r="D557" s="81" t="str">
        <f t="shared" si="249"/>
        <v>LSA_Personal</v>
      </c>
      <c r="E557" s="68" t="s">
        <v>19</v>
      </c>
      <c r="F557" s="69" t="s">
        <v>13</v>
      </c>
      <c r="G557" s="84">
        <f t="shared" si="250"/>
        <v>107156</v>
      </c>
      <c r="H557" s="70">
        <v>26789</v>
      </c>
      <c r="I557" s="65">
        <v>369</v>
      </c>
      <c r="J557" s="66">
        <v>3022</v>
      </c>
      <c r="K557" s="66">
        <v>2596</v>
      </c>
      <c r="L557" s="66">
        <v>5187</v>
      </c>
      <c r="M557" s="67">
        <v>856</v>
      </c>
      <c r="N557" s="65">
        <v>9292259</v>
      </c>
      <c r="O557" s="66">
        <v>7794640</v>
      </c>
      <c r="P557" s="66">
        <v>2103668</v>
      </c>
      <c r="Q557" s="66">
        <v>14058634</v>
      </c>
      <c r="R557" s="67">
        <v>8134134</v>
      </c>
      <c r="S557" s="95">
        <f t="shared" si="224"/>
        <v>25182.273712737126</v>
      </c>
      <c r="T557" s="96">
        <f t="shared" si="225"/>
        <v>2579.2984778292521</v>
      </c>
      <c r="U557" s="96">
        <f t="shared" si="226"/>
        <v>810.34976887519258</v>
      </c>
      <c r="V557" s="96">
        <f t="shared" si="227"/>
        <v>2710.3593599383071</v>
      </c>
      <c r="W557" s="86">
        <f t="shared" si="228"/>
        <v>9502.4929906542056</v>
      </c>
      <c r="X557" s="99">
        <f t="shared" si="229"/>
        <v>3.4435775878158947E-3</v>
      </c>
      <c r="Y557" s="100">
        <f t="shared" si="230"/>
        <v>2.8201873903467841E-2</v>
      </c>
      <c r="Z557" s="100">
        <f t="shared" si="231"/>
        <v>2.4226361566314532E-2</v>
      </c>
      <c r="AA557" s="100">
        <f t="shared" si="232"/>
        <v>4.8406062189704731E-2</v>
      </c>
      <c r="AB557" s="101">
        <f t="shared" si="233"/>
        <v>7.9883534286460858E-3</v>
      </c>
      <c r="AC557" s="99">
        <f t="shared" si="234"/>
        <v>3.8605463848685588E-3</v>
      </c>
      <c r="AD557" s="100">
        <f t="shared" si="235"/>
        <v>2.9380224934379161E-2</v>
      </c>
      <c r="AE557" s="100">
        <f t="shared" si="236"/>
        <v>2.5320736940767533E-2</v>
      </c>
      <c r="AF557" s="100">
        <f t="shared" si="237"/>
        <v>4.9933710502677787E-2</v>
      </c>
      <c r="AG557" s="101">
        <f t="shared" si="238"/>
        <v>8.6219819171312884E-3</v>
      </c>
      <c r="AH557" s="95">
        <f t="shared" si="239"/>
        <v>86.717113367426933</v>
      </c>
      <c r="AI557" s="96">
        <f t="shared" si="240"/>
        <v>72.741050431147116</v>
      </c>
      <c r="AJ557" s="96">
        <f t="shared" si="241"/>
        <v>19.631826495949831</v>
      </c>
      <c r="AK557" s="96">
        <f t="shared" si="242"/>
        <v>131.19782373362202</v>
      </c>
      <c r="AL557" s="86">
        <f t="shared" si="243"/>
        <v>75.909272462577917</v>
      </c>
      <c r="AM557" s="95">
        <f t="shared" si="251"/>
        <v>87.004627164648753</v>
      </c>
      <c r="AN557" s="96">
        <f t="shared" si="244"/>
        <v>72.982226074699142</v>
      </c>
      <c r="AO557" s="96">
        <f t="shared" si="245"/>
        <v>19.696916542920544</v>
      </c>
      <c r="AP557" s="96">
        <f t="shared" si="246"/>
        <v>131.6328149714999</v>
      </c>
      <c r="AQ557" s="86">
        <f t="shared" si="247"/>
        <v>76.160952463474487</v>
      </c>
    </row>
    <row r="558" spans="1:43">
      <c r="A558" s="129" t="str">
        <f t="shared" si="248"/>
        <v>2014_1</v>
      </c>
      <c r="B558" s="57">
        <v>2014</v>
      </c>
      <c r="C558" s="57">
        <v>1</v>
      </c>
      <c r="D558" s="81" t="str">
        <f t="shared" si="249"/>
        <v>LMA_Personal</v>
      </c>
      <c r="E558" s="68" t="s">
        <v>20</v>
      </c>
      <c r="F558" s="69" t="s">
        <v>13</v>
      </c>
      <c r="G558" s="84">
        <f t="shared" si="250"/>
        <v>128592</v>
      </c>
      <c r="H558" s="70">
        <v>32148</v>
      </c>
      <c r="I558" s="65">
        <v>907</v>
      </c>
      <c r="J558" s="66">
        <v>2903</v>
      </c>
      <c r="K558" s="66">
        <v>3636</v>
      </c>
      <c r="L558" s="66">
        <v>4851</v>
      </c>
      <c r="M558" s="67">
        <v>849</v>
      </c>
      <c r="N558" s="65">
        <v>14729428</v>
      </c>
      <c r="O558" s="66">
        <v>6969718</v>
      </c>
      <c r="P558" s="66">
        <v>3336593</v>
      </c>
      <c r="Q558" s="66">
        <v>15269254</v>
      </c>
      <c r="R558" s="67">
        <v>4530101</v>
      </c>
      <c r="S558" s="95">
        <f t="shared" si="224"/>
        <v>16239.722160970232</v>
      </c>
      <c r="T558" s="96">
        <f t="shared" si="225"/>
        <v>2400.8673785738893</v>
      </c>
      <c r="U558" s="96">
        <f t="shared" si="226"/>
        <v>917.65484048404835</v>
      </c>
      <c r="V558" s="96">
        <f t="shared" si="227"/>
        <v>3147.6507936507937</v>
      </c>
      <c r="W558" s="86">
        <f t="shared" si="228"/>
        <v>5335.8080094228508</v>
      </c>
      <c r="X558" s="99">
        <f t="shared" si="229"/>
        <v>7.0533159138982211E-3</v>
      </c>
      <c r="Y558" s="100">
        <f t="shared" si="230"/>
        <v>2.2575276844593754E-2</v>
      </c>
      <c r="Z558" s="100">
        <f t="shared" si="231"/>
        <v>2.8275475923852184E-2</v>
      </c>
      <c r="AA558" s="100">
        <f t="shared" si="232"/>
        <v>3.7723964165733481E-2</v>
      </c>
      <c r="AB558" s="101">
        <f t="shared" si="233"/>
        <v>6.6022769690182908E-3</v>
      </c>
      <c r="AC558" s="99">
        <f t="shared" si="234"/>
        <v>7.597077568584857E-3</v>
      </c>
      <c r="AD558" s="100">
        <f t="shared" si="235"/>
        <v>2.3540454252930387E-2</v>
      </c>
      <c r="AE558" s="100">
        <f t="shared" si="236"/>
        <v>2.9352500191643576E-2</v>
      </c>
      <c r="AF558" s="100">
        <f t="shared" si="237"/>
        <v>3.8961926532340929E-2</v>
      </c>
      <c r="AG558" s="101">
        <f t="shared" si="238"/>
        <v>7.1284849070338933E-3</v>
      </c>
      <c r="AH558" s="95">
        <f t="shared" si="239"/>
        <v>114.54389075525694</v>
      </c>
      <c r="AI558" s="96">
        <f t="shared" si="240"/>
        <v>54.200245738459621</v>
      </c>
      <c r="AJ558" s="96">
        <f t="shared" si="241"/>
        <v>25.947127348513128</v>
      </c>
      <c r="AK558" s="96">
        <f t="shared" si="242"/>
        <v>118.7418657459251</v>
      </c>
      <c r="AL558" s="86">
        <f t="shared" si="243"/>
        <v>35.228482331715817</v>
      </c>
      <c r="AM558" s="95">
        <f t="shared" si="251"/>
        <v>114.92366526228032</v>
      </c>
      <c r="AN558" s="96">
        <f t="shared" si="244"/>
        <v>54.379948658188887</v>
      </c>
      <c r="AO558" s="96">
        <f t="shared" si="245"/>
        <v>26.033156009077047</v>
      </c>
      <c r="AP558" s="96">
        <f t="shared" si="246"/>
        <v>119.13555879432215</v>
      </c>
      <c r="AQ558" s="86">
        <f t="shared" si="247"/>
        <v>35.345283668063786</v>
      </c>
    </row>
    <row r="559" spans="1:43">
      <c r="A559" s="129" t="str">
        <f t="shared" si="248"/>
        <v>2014_1</v>
      </c>
      <c r="B559" s="57">
        <v>2014</v>
      </c>
      <c r="C559" s="57">
        <v>1</v>
      </c>
      <c r="D559" s="81" t="str">
        <f t="shared" si="249"/>
        <v>SYL_Personal</v>
      </c>
      <c r="E559" s="68" t="s">
        <v>21</v>
      </c>
      <c r="F559" s="69" t="s">
        <v>13</v>
      </c>
      <c r="G559" s="84">
        <f t="shared" si="250"/>
        <v>12276</v>
      </c>
      <c r="H559" s="70">
        <v>3069</v>
      </c>
      <c r="I559" s="65">
        <v>110</v>
      </c>
      <c r="J559" s="66">
        <v>293</v>
      </c>
      <c r="K559" s="66">
        <v>392</v>
      </c>
      <c r="L559" s="66">
        <v>395</v>
      </c>
      <c r="M559" s="67">
        <v>144</v>
      </c>
      <c r="N559" s="65">
        <v>1243647</v>
      </c>
      <c r="O559" s="66">
        <v>825460</v>
      </c>
      <c r="P559" s="66">
        <v>304180</v>
      </c>
      <c r="Q559" s="66">
        <v>1233755</v>
      </c>
      <c r="R559" s="67">
        <v>572552</v>
      </c>
      <c r="S559" s="95">
        <f t="shared" si="224"/>
        <v>11305.881818181819</v>
      </c>
      <c r="T559" s="96">
        <f t="shared" si="225"/>
        <v>2817.2696245733787</v>
      </c>
      <c r="U559" s="96">
        <f t="shared" si="226"/>
        <v>775.96938775510205</v>
      </c>
      <c r="V559" s="96">
        <f t="shared" si="227"/>
        <v>3123.4303797468356</v>
      </c>
      <c r="W559" s="86">
        <f t="shared" si="228"/>
        <v>3976.0555555555557</v>
      </c>
      <c r="X559" s="99">
        <f t="shared" si="229"/>
        <v>8.9605734767025085E-3</v>
      </c>
      <c r="Y559" s="100">
        <f t="shared" si="230"/>
        <v>2.3867709351580318E-2</v>
      </c>
      <c r="Z559" s="100">
        <f t="shared" si="231"/>
        <v>3.1932225480612579E-2</v>
      </c>
      <c r="AA559" s="100">
        <f t="shared" si="232"/>
        <v>3.217660475724992E-2</v>
      </c>
      <c r="AB559" s="101">
        <f t="shared" si="233"/>
        <v>1.1730205278592375E-2</v>
      </c>
      <c r="AC559" s="99">
        <f t="shared" si="234"/>
        <v>1.0942286895028502E-2</v>
      </c>
      <c r="AD559" s="100">
        <f t="shared" si="235"/>
        <v>2.7077577484786675E-2</v>
      </c>
      <c r="AE559" s="100">
        <f t="shared" si="236"/>
        <v>3.5629612876939082E-2</v>
      </c>
      <c r="AF559" s="100">
        <f t="shared" si="237"/>
        <v>3.5887644856868371E-2</v>
      </c>
      <c r="AG559" s="101">
        <f t="shared" si="238"/>
        <v>1.3994422286150785E-2</v>
      </c>
      <c r="AH559" s="95">
        <f t="shared" si="239"/>
        <v>101.30718475073314</v>
      </c>
      <c r="AI559" s="96">
        <f t="shared" si="240"/>
        <v>67.241772564353212</v>
      </c>
      <c r="AJ559" s="96">
        <f t="shared" si="241"/>
        <v>24.778429455848812</v>
      </c>
      <c r="AK559" s="96">
        <f t="shared" si="242"/>
        <v>100.50138481590095</v>
      </c>
      <c r="AL559" s="86">
        <f t="shared" si="243"/>
        <v>46.639947865754316</v>
      </c>
      <c r="AM559" s="95">
        <f t="shared" si="251"/>
        <v>101.64307246934438</v>
      </c>
      <c r="AN559" s="96">
        <f t="shared" si="244"/>
        <v>67.464715148707796</v>
      </c>
      <c r="AO559" s="96">
        <f t="shared" si="245"/>
        <v>24.860583255316961</v>
      </c>
      <c r="AP559" s="96">
        <f t="shared" si="246"/>
        <v>100.83460087501997</v>
      </c>
      <c r="AQ559" s="86">
        <f t="shared" si="247"/>
        <v>46.794584338214989</v>
      </c>
    </row>
    <row r="560" spans="1:43">
      <c r="A560" s="129" t="str">
        <f t="shared" si="248"/>
        <v>2014_1</v>
      </c>
      <c r="B560" s="57">
        <v>2014</v>
      </c>
      <c r="C560" s="57">
        <v>1</v>
      </c>
      <c r="D560" s="81" t="str">
        <f t="shared" si="249"/>
        <v>MYL_Personal</v>
      </c>
      <c r="E560" s="68" t="s">
        <v>22</v>
      </c>
      <c r="F560" s="69" t="s">
        <v>13</v>
      </c>
      <c r="G560" s="84">
        <f t="shared" si="250"/>
        <v>12764</v>
      </c>
      <c r="H560" s="70">
        <v>3191</v>
      </c>
      <c r="I560" s="65">
        <v>102</v>
      </c>
      <c r="J560" s="66">
        <v>330</v>
      </c>
      <c r="K560" s="66">
        <v>557</v>
      </c>
      <c r="L560" s="66">
        <v>472</v>
      </c>
      <c r="M560" s="67">
        <v>112</v>
      </c>
      <c r="N560" s="65">
        <v>1483674</v>
      </c>
      <c r="O560" s="66">
        <v>1005399</v>
      </c>
      <c r="P560" s="66">
        <v>372442</v>
      </c>
      <c r="Q560" s="66">
        <v>1534378</v>
      </c>
      <c r="R560" s="67">
        <v>525939</v>
      </c>
      <c r="S560" s="95">
        <f t="shared" si="224"/>
        <v>14545.823529411764</v>
      </c>
      <c r="T560" s="96">
        <f t="shared" si="225"/>
        <v>3046.6636363636362</v>
      </c>
      <c r="U560" s="96">
        <f t="shared" si="226"/>
        <v>668.65709156193896</v>
      </c>
      <c r="V560" s="96">
        <f t="shared" si="227"/>
        <v>3250.8008474576272</v>
      </c>
      <c r="W560" s="86">
        <f t="shared" si="228"/>
        <v>4695.8839285714284</v>
      </c>
      <c r="X560" s="99">
        <f t="shared" si="229"/>
        <v>7.9912253212159196E-3</v>
      </c>
      <c r="Y560" s="100">
        <f t="shared" si="230"/>
        <v>2.5853964274522093E-2</v>
      </c>
      <c r="Z560" s="100">
        <f t="shared" si="231"/>
        <v>4.3638357881541835E-2</v>
      </c>
      <c r="AA560" s="100">
        <f t="shared" si="232"/>
        <v>3.6979003447195236E-2</v>
      </c>
      <c r="AB560" s="101">
        <f t="shared" si="233"/>
        <v>8.7746787840802254E-3</v>
      </c>
      <c r="AC560" s="99">
        <f t="shared" si="234"/>
        <v>9.8274548547643229E-3</v>
      </c>
      <c r="AD560" s="100">
        <f t="shared" si="235"/>
        <v>2.9126904917858177E-2</v>
      </c>
      <c r="AE560" s="100">
        <f t="shared" si="236"/>
        <v>4.7851516380802851E-2</v>
      </c>
      <c r="AF560" s="100">
        <f t="shared" si="237"/>
        <v>4.0870870559290819E-2</v>
      </c>
      <c r="AG560" s="101">
        <f t="shared" si="238"/>
        <v>1.0698055395729622E-2</v>
      </c>
      <c r="AH560" s="95">
        <f t="shared" si="239"/>
        <v>116.23895330617361</v>
      </c>
      <c r="AI560" s="96">
        <f t="shared" si="240"/>
        <v>78.76833281103103</v>
      </c>
      <c r="AJ560" s="96">
        <f t="shared" si="241"/>
        <v>29.17909746161078</v>
      </c>
      <c r="AK560" s="96">
        <f t="shared" si="242"/>
        <v>120.21137574428079</v>
      </c>
      <c r="AL560" s="86">
        <f t="shared" si="243"/>
        <v>41.204873080539016</v>
      </c>
      <c r="AM560" s="95">
        <f t="shared" si="251"/>
        <v>116.62434785578857</v>
      </c>
      <c r="AN560" s="96">
        <f t="shared" si="244"/>
        <v>79.029492132275678</v>
      </c>
      <c r="AO560" s="96">
        <f t="shared" si="245"/>
        <v>29.275841838642187</v>
      </c>
      <c r="AP560" s="96">
        <f t="shared" si="246"/>
        <v>120.60994100743771</v>
      </c>
      <c r="AQ560" s="86">
        <f t="shared" si="247"/>
        <v>41.341489361494226</v>
      </c>
    </row>
    <row r="561" spans="1:43">
      <c r="A561" s="129" t="str">
        <f t="shared" si="248"/>
        <v>2014_1</v>
      </c>
      <c r="B561" s="57">
        <v>2014</v>
      </c>
      <c r="C561" s="57">
        <v>1</v>
      </c>
      <c r="D561" s="81" t="str">
        <f t="shared" si="249"/>
        <v>MYH_Personal</v>
      </c>
      <c r="E561" s="68" t="s">
        <v>23</v>
      </c>
      <c r="F561" s="69" t="s">
        <v>13</v>
      </c>
      <c r="G561" s="84">
        <f t="shared" si="250"/>
        <v>37116</v>
      </c>
      <c r="H561" s="70">
        <v>9279</v>
      </c>
      <c r="I561" s="65">
        <v>276</v>
      </c>
      <c r="J561" s="66">
        <v>946</v>
      </c>
      <c r="K561" s="66">
        <v>1645</v>
      </c>
      <c r="L561" s="66">
        <v>1645</v>
      </c>
      <c r="M561" s="67">
        <v>256</v>
      </c>
      <c r="N561" s="65">
        <v>5661104</v>
      </c>
      <c r="O561" s="66">
        <v>4131888</v>
      </c>
      <c r="P561" s="66">
        <v>1934438</v>
      </c>
      <c r="Q561" s="66">
        <v>5200320</v>
      </c>
      <c r="R561" s="67">
        <v>1438663</v>
      </c>
      <c r="S561" s="95">
        <f t="shared" si="224"/>
        <v>20511.246376811596</v>
      </c>
      <c r="T561" s="96">
        <f t="shared" si="225"/>
        <v>4367.7463002114164</v>
      </c>
      <c r="U561" s="96">
        <f t="shared" si="226"/>
        <v>1175.9501519756839</v>
      </c>
      <c r="V561" s="96">
        <f t="shared" si="227"/>
        <v>3161.288753799392</v>
      </c>
      <c r="W561" s="86">
        <f t="shared" si="228"/>
        <v>5619.77734375</v>
      </c>
      <c r="X561" s="99">
        <f t="shared" si="229"/>
        <v>7.4361461364371162E-3</v>
      </c>
      <c r="Y561" s="100">
        <f t="shared" si="230"/>
        <v>2.548766030822287E-2</v>
      </c>
      <c r="Z561" s="100">
        <f t="shared" si="231"/>
        <v>4.4320508675503828E-2</v>
      </c>
      <c r="AA561" s="100">
        <f t="shared" si="232"/>
        <v>4.4320508675503828E-2</v>
      </c>
      <c r="AB561" s="101">
        <f t="shared" si="233"/>
        <v>6.8972949671300783E-3</v>
      </c>
      <c r="AC561" s="99">
        <f t="shared" si="234"/>
        <v>8.4751771809494208E-3</v>
      </c>
      <c r="AD561" s="100">
        <f t="shared" si="235"/>
        <v>2.7393709015945494E-2</v>
      </c>
      <c r="AE561" s="100">
        <f t="shared" si="236"/>
        <v>4.6809559927451283E-2</v>
      </c>
      <c r="AF561" s="100">
        <f t="shared" si="237"/>
        <v>4.6809559927451283E-2</v>
      </c>
      <c r="AG561" s="101">
        <f t="shared" si="238"/>
        <v>7.8982436675637466E-3</v>
      </c>
      <c r="AH561" s="95">
        <f t="shared" si="239"/>
        <v>152.52462549843733</v>
      </c>
      <c r="AI561" s="96">
        <f t="shared" si="240"/>
        <v>111.32363401228581</v>
      </c>
      <c r="AJ561" s="96">
        <f t="shared" si="241"/>
        <v>52.118708912598343</v>
      </c>
      <c r="AK561" s="96">
        <f t="shared" si="242"/>
        <v>140.10992563853864</v>
      </c>
      <c r="AL561" s="86">
        <f t="shared" si="243"/>
        <v>38.761261989438516</v>
      </c>
      <c r="AM561" s="95">
        <f t="shared" si="251"/>
        <v>153.03032653649063</v>
      </c>
      <c r="AN561" s="96">
        <f t="shared" si="244"/>
        <v>111.69273163895367</v>
      </c>
      <c r="AO561" s="96">
        <f t="shared" si="245"/>
        <v>52.291510419980952</v>
      </c>
      <c r="AP561" s="96">
        <f t="shared" si="246"/>
        <v>140.57446527996004</v>
      </c>
      <c r="AQ561" s="86">
        <f t="shared" si="247"/>
        <v>38.889776387426764</v>
      </c>
    </row>
    <row r="562" spans="1:43">
      <c r="A562" s="129" t="str">
        <f t="shared" si="248"/>
        <v>2014_1</v>
      </c>
      <c r="B562" s="57">
        <v>2014</v>
      </c>
      <c r="C562" s="57">
        <v>1</v>
      </c>
      <c r="D562" s="81" t="str">
        <f t="shared" si="249"/>
        <v>LML_Personal</v>
      </c>
      <c r="E562" s="68" t="s">
        <v>24</v>
      </c>
      <c r="F562" s="69" t="s">
        <v>13</v>
      </c>
      <c r="G562" s="84">
        <f t="shared" si="250"/>
        <v>102092</v>
      </c>
      <c r="H562" s="70">
        <v>25523</v>
      </c>
      <c r="I562" s="65">
        <v>184</v>
      </c>
      <c r="J562" s="66">
        <v>2346</v>
      </c>
      <c r="K562" s="66">
        <v>4627</v>
      </c>
      <c r="L562" s="66">
        <v>3892</v>
      </c>
      <c r="M562" s="67">
        <v>850</v>
      </c>
      <c r="N562" s="65">
        <v>2942465</v>
      </c>
      <c r="O562" s="66">
        <v>4333165</v>
      </c>
      <c r="P562" s="66">
        <v>4053668</v>
      </c>
      <c r="Q562" s="66">
        <v>7897160</v>
      </c>
      <c r="R562" s="67">
        <v>4064032</v>
      </c>
      <c r="S562" s="95">
        <f t="shared" si="224"/>
        <v>15991.657608695652</v>
      </c>
      <c r="T562" s="96">
        <f t="shared" si="225"/>
        <v>1847.0439045183291</v>
      </c>
      <c r="U562" s="96">
        <f t="shared" si="226"/>
        <v>876.0899070672142</v>
      </c>
      <c r="V562" s="96">
        <f t="shared" si="227"/>
        <v>2029.0750256937308</v>
      </c>
      <c r="W562" s="86">
        <f t="shared" si="228"/>
        <v>4781.2141176470586</v>
      </c>
      <c r="X562" s="99">
        <f t="shared" si="229"/>
        <v>1.8022959683422796E-3</v>
      </c>
      <c r="Y562" s="100">
        <f t="shared" si="230"/>
        <v>2.2979273596364064E-2</v>
      </c>
      <c r="Z562" s="100">
        <f t="shared" si="231"/>
        <v>4.5321866551737651E-2</v>
      </c>
      <c r="AA562" s="100">
        <f t="shared" si="232"/>
        <v>3.8122477765152998E-2</v>
      </c>
      <c r="AB562" s="101">
        <f t="shared" si="233"/>
        <v>8.3258237667985738E-3</v>
      </c>
      <c r="AC562" s="99">
        <f t="shared" si="234"/>
        <v>2.1115970252524739E-3</v>
      </c>
      <c r="AD562" s="100">
        <f t="shared" si="235"/>
        <v>2.4071921159635315E-2</v>
      </c>
      <c r="AE562" s="100">
        <f t="shared" si="236"/>
        <v>4.6838715890694951E-2</v>
      </c>
      <c r="AF562" s="100">
        <f t="shared" si="237"/>
        <v>3.9518879928656471E-2</v>
      </c>
      <c r="AG562" s="101">
        <f t="shared" si="238"/>
        <v>8.9884340539927148E-3</v>
      </c>
      <c r="AH562" s="95">
        <f t="shared" si="239"/>
        <v>28.821700035262314</v>
      </c>
      <c r="AI562" s="96">
        <f t="shared" si="240"/>
        <v>42.443727226423228</v>
      </c>
      <c r="AJ562" s="96">
        <f t="shared" si="241"/>
        <v>39.706029855424518</v>
      </c>
      <c r="AK562" s="96">
        <f t="shared" si="242"/>
        <v>77.353367550836495</v>
      </c>
      <c r="AL562" s="86">
        <f t="shared" si="243"/>
        <v>39.807546134858754</v>
      </c>
      <c r="AM562" s="95">
        <f t="shared" si="251"/>
        <v>28.917259447905764</v>
      </c>
      <c r="AN562" s="96">
        <f t="shared" si="244"/>
        <v>42.584450974126987</v>
      </c>
      <c r="AO562" s="96">
        <f t="shared" si="245"/>
        <v>39.837676666221434</v>
      </c>
      <c r="AP562" s="96">
        <f t="shared" si="246"/>
        <v>77.609835502418363</v>
      </c>
      <c r="AQ562" s="86">
        <f t="shared" si="247"/>
        <v>39.93952952663544</v>
      </c>
    </row>
    <row r="563" spans="1:43">
      <c r="A563" s="129" t="str">
        <f t="shared" si="248"/>
        <v>2014_1</v>
      </c>
      <c r="B563" s="57">
        <v>2014</v>
      </c>
      <c r="C563" s="57">
        <v>1</v>
      </c>
      <c r="D563" s="81" t="str">
        <f t="shared" si="249"/>
        <v>MSA_Personal</v>
      </c>
      <c r="E563" s="68" t="s">
        <v>25</v>
      </c>
      <c r="F563" s="69" t="s">
        <v>13</v>
      </c>
      <c r="G563" s="84">
        <f t="shared" si="250"/>
        <v>99768</v>
      </c>
      <c r="H563" s="70">
        <v>24942</v>
      </c>
      <c r="I563" s="65">
        <v>366</v>
      </c>
      <c r="J563" s="66">
        <v>2645</v>
      </c>
      <c r="K563" s="66">
        <v>3614</v>
      </c>
      <c r="L563" s="66">
        <v>5196</v>
      </c>
      <c r="M563" s="67">
        <v>1072</v>
      </c>
      <c r="N563" s="65">
        <v>6858993</v>
      </c>
      <c r="O563" s="66">
        <v>8155681</v>
      </c>
      <c r="P563" s="66">
        <v>4441123</v>
      </c>
      <c r="Q563" s="66">
        <v>16106382</v>
      </c>
      <c r="R563" s="67">
        <v>4224437</v>
      </c>
      <c r="S563" s="95">
        <f t="shared" si="224"/>
        <v>18740.418032786885</v>
      </c>
      <c r="T563" s="96">
        <f t="shared" si="225"/>
        <v>3083.4332703213609</v>
      </c>
      <c r="U563" s="96">
        <f t="shared" si="226"/>
        <v>1228.8663530713891</v>
      </c>
      <c r="V563" s="96">
        <f t="shared" si="227"/>
        <v>3099.7655889145499</v>
      </c>
      <c r="W563" s="86">
        <f t="shared" si="228"/>
        <v>3940.7061567164178</v>
      </c>
      <c r="X563" s="99">
        <f t="shared" si="229"/>
        <v>3.6685109453933125E-3</v>
      </c>
      <c r="Y563" s="100">
        <f t="shared" si="230"/>
        <v>2.6511506695533638E-2</v>
      </c>
      <c r="Z563" s="100">
        <f t="shared" si="231"/>
        <v>3.622403977227167E-2</v>
      </c>
      <c r="AA563" s="100">
        <f t="shared" si="232"/>
        <v>5.2080827519846044E-2</v>
      </c>
      <c r="AB563" s="101">
        <f t="shared" si="233"/>
        <v>1.0744928233501724E-2</v>
      </c>
      <c r="AC563" s="99">
        <f t="shared" si="234"/>
        <v>4.1144824658152371E-3</v>
      </c>
      <c r="AD563" s="100">
        <f t="shared" si="235"/>
        <v>2.7696573694290016E-2</v>
      </c>
      <c r="AE563" s="100">
        <f t="shared" si="236"/>
        <v>3.7602349348629327E-2</v>
      </c>
      <c r="AF563" s="100">
        <f t="shared" si="237"/>
        <v>5.3719849884748996E-2</v>
      </c>
      <c r="AG563" s="101">
        <f t="shared" si="238"/>
        <v>1.1505457953762848E-2</v>
      </c>
      <c r="AH563" s="95">
        <f t="shared" si="239"/>
        <v>68.749428674524893</v>
      </c>
      <c r="AI563" s="96">
        <f t="shared" si="240"/>
        <v>81.746461791355941</v>
      </c>
      <c r="AJ563" s="96">
        <f t="shared" si="241"/>
        <v>44.514503648464441</v>
      </c>
      <c r="AK563" s="96">
        <f t="shared" si="242"/>
        <v>161.43835698821266</v>
      </c>
      <c r="AL563" s="86">
        <f t="shared" si="243"/>
        <v>42.342604843236309</v>
      </c>
      <c r="AM563" s="95">
        <f t="shared" si="251"/>
        <v>68.977369948484181</v>
      </c>
      <c r="AN563" s="96">
        <f t="shared" si="244"/>
        <v>82.017495209402227</v>
      </c>
      <c r="AO563" s="96">
        <f t="shared" si="245"/>
        <v>44.662093131997942</v>
      </c>
      <c r="AP563" s="96">
        <f t="shared" si="246"/>
        <v>161.97361183275837</v>
      </c>
      <c r="AQ563" s="86">
        <f t="shared" si="247"/>
        <v>42.482993315937883</v>
      </c>
    </row>
    <row r="564" spans="1:43">
      <c r="A564" s="129" t="str">
        <f t="shared" si="248"/>
        <v>2014_1</v>
      </c>
      <c r="B564" s="57">
        <v>2014</v>
      </c>
      <c r="C564" s="57">
        <v>1</v>
      </c>
      <c r="D564" s="81" t="str">
        <f t="shared" si="249"/>
        <v>LYA_Personal</v>
      </c>
      <c r="E564" s="68" t="s">
        <v>26</v>
      </c>
      <c r="F564" s="69" t="s">
        <v>13</v>
      </c>
      <c r="G564" s="84">
        <f t="shared" si="250"/>
        <v>25372</v>
      </c>
      <c r="H564" s="70">
        <v>6343</v>
      </c>
      <c r="I564" s="65">
        <v>176</v>
      </c>
      <c r="J564" s="66">
        <v>687</v>
      </c>
      <c r="K564" s="66">
        <v>886</v>
      </c>
      <c r="L564" s="66">
        <v>962</v>
      </c>
      <c r="M564" s="67">
        <v>300</v>
      </c>
      <c r="N564" s="65">
        <v>3456381</v>
      </c>
      <c r="O564" s="66">
        <v>1981625</v>
      </c>
      <c r="P564" s="66">
        <v>698154</v>
      </c>
      <c r="Q564" s="66">
        <v>2982804</v>
      </c>
      <c r="R564" s="67">
        <v>2467182</v>
      </c>
      <c r="S564" s="95">
        <f t="shared" si="224"/>
        <v>19638.528409090908</v>
      </c>
      <c r="T564" s="96">
        <f t="shared" si="225"/>
        <v>2884.4614264919942</v>
      </c>
      <c r="U564" s="96">
        <f t="shared" si="226"/>
        <v>787.98419864559821</v>
      </c>
      <c r="V564" s="96">
        <f t="shared" si="227"/>
        <v>3100.6278586278586</v>
      </c>
      <c r="W564" s="86">
        <f t="shared" si="228"/>
        <v>8223.94</v>
      </c>
      <c r="X564" s="99">
        <f t="shared" si="229"/>
        <v>6.9367807031373166E-3</v>
      </c>
      <c r="Y564" s="100">
        <f t="shared" si="230"/>
        <v>2.7077092858268956E-2</v>
      </c>
      <c r="Z564" s="100">
        <f t="shared" si="231"/>
        <v>3.4920384676020808E-2</v>
      </c>
      <c r="AA564" s="100">
        <f t="shared" si="232"/>
        <v>3.7915812706921015E-2</v>
      </c>
      <c r="AB564" s="101">
        <f t="shared" si="233"/>
        <v>1.1824058016711336E-2</v>
      </c>
      <c r="AC564" s="99">
        <f t="shared" si="234"/>
        <v>8.1508570572539855E-3</v>
      </c>
      <c r="AD564" s="100">
        <f t="shared" si="235"/>
        <v>2.9451301061736313E-2</v>
      </c>
      <c r="AE564" s="100">
        <f t="shared" si="236"/>
        <v>3.7605726960391689E-2</v>
      </c>
      <c r="AF564" s="100">
        <f t="shared" si="237"/>
        <v>4.0709612576015027E-2</v>
      </c>
      <c r="AG564" s="101">
        <f t="shared" si="238"/>
        <v>1.3405229538946505E-2</v>
      </c>
      <c r="AH564" s="95">
        <f t="shared" si="239"/>
        <v>136.22816490619581</v>
      </c>
      <c r="AI564" s="96">
        <f t="shared" si="240"/>
        <v>78.102829891218661</v>
      </c>
      <c r="AJ564" s="96">
        <f t="shared" si="241"/>
        <v>27.516711335330285</v>
      </c>
      <c r="AK564" s="96">
        <f t="shared" si="242"/>
        <v>117.56282516159546</v>
      </c>
      <c r="AL564" s="86">
        <f t="shared" si="243"/>
        <v>97.240343685953022</v>
      </c>
      <c r="AM564" s="95">
        <f t="shared" si="251"/>
        <v>136.67983442631447</v>
      </c>
      <c r="AN564" s="96">
        <f t="shared" si="244"/>
        <v>78.361782712914291</v>
      </c>
      <c r="AO564" s="96">
        <f t="shared" si="245"/>
        <v>27.607944009664777</v>
      </c>
      <c r="AP564" s="96">
        <f t="shared" si="246"/>
        <v>117.95260905731992</v>
      </c>
      <c r="AQ564" s="86">
        <f t="shared" si="247"/>
        <v>97.562747642572788</v>
      </c>
    </row>
    <row r="565" spans="1:43">
      <c r="A565" s="129" t="str">
        <f t="shared" si="248"/>
        <v>2014_1</v>
      </c>
      <c r="B565" s="57">
        <v>2014</v>
      </c>
      <c r="C565" s="57">
        <v>1</v>
      </c>
      <c r="D565" s="81" t="str">
        <f t="shared" si="249"/>
        <v>MMA_Personal</v>
      </c>
      <c r="E565" s="68" t="s">
        <v>27</v>
      </c>
      <c r="F565" s="69" t="s">
        <v>13</v>
      </c>
      <c r="G565" s="84">
        <f t="shared" si="250"/>
        <v>175776</v>
      </c>
      <c r="H565" s="70">
        <v>43944</v>
      </c>
      <c r="I565" s="65">
        <v>1164</v>
      </c>
      <c r="J565" s="66">
        <v>4588</v>
      </c>
      <c r="K565" s="66">
        <v>7220</v>
      </c>
      <c r="L565" s="66">
        <v>7770</v>
      </c>
      <c r="M565" s="67">
        <v>1769</v>
      </c>
      <c r="N565" s="65">
        <v>15416269</v>
      </c>
      <c r="O565" s="66">
        <v>13951703</v>
      </c>
      <c r="P565" s="66">
        <v>7597765</v>
      </c>
      <c r="Q565" s="66">
        <v>25996480</v>
      </c>
      <c r="R565" s="67">
        <v>17769422</v>
      </c>
      <c r="S565" s="95">
        <f t="shared" si="224"/>
        <v>13244.21735395189</v>
      </c>
      <c r="T565" s="96">
        <f t="shared" si="225"/>
        <v>3040.9117262423715</v>
      </c>
      <c r="U565" s="96">
        <f t="shared" si="226"/>
        <v>1052.3220221606648</v>
      </c>
      <c r="V565" s="96">
        <f t="shared" si="227"/>
        <v>3345.7503217503217</v>
      </c>
      <c r="W565" s="86">
        <f t="shared" si="228"/>
        <v>10044.896551724138</v>
      </c>
      <c r="X565" s="99">
        <f t="shared" si="229"/>
        <v>6.6220644456581107E-3</v>
      </c>
      <c r="Y565" s="100">
        <f t="shared" si="230"/>
        <v>2.6101401784088839E-2</v>
      </c>
      <c r="Z565" s="100">
        <f t="shared" si="231"/>
        <v>4.1075004551247039E-2</v>
      </c>
      <c r="AA565" s="100">
        <f t="shared" si="232"/>
        <v>4.4203986892408523E-2</v>
      </c>
      <c r="AB565" s="101">
        <f t="shared" si="233"/>
        <v>1.0063945020935737E-2</v>
      </c>
      <c r="AC565" s="99">
        <f t="shared" si="234"/>
        <v>7.0728085848936065E-3</v>
      </c>
      <c r="AD565" s="100">
        <f t="shared" si="235"/>
        <v>2.6987465430621433E-2</v>
      </c>
      <c r="AE565" s="100">
        <f t="shared" si="236"/>
        <v>4.2177958200747538E-2</v>
      </c>
      <c r="AF565" s="100">
        <f t="shared" si="237"/>
        <v>4.5346311310800996E-2</v>
      </c>
      <c r="AG565" s="101">
        <f t="shared" si="238"/>
        <v>1.0618652257035186E-2</v>
      </c>
      <c r="AH565" s="95">
        <f t="shared" si="239"/>
        <v>87.704060850172951</v>
      </c>
      <c r="AI565" s="96">
        <f t="shared" si="240"/>
        <v>79.372058756599301</v>
      </c>
      <c r="AJ565" s="96">
        <f t="shared" si="241"/>
        <v>43.224131849626801</v>
      </c>
      <c r="AK565" s="96">
        <f t="shared" si="242"/>
        <v>147.8955033679228</v>
      </c>
      <c r="AL565" s="86">
        <f t="shared" si="243"/>
        <v>101.09128663753869</v>
      </c>
      <c r="AM565" s="95">
        <f t="shared" si="251"/>
        <v>87.994846908283122</v>
      </c>
      <c r="AN565" s="96">
        <f t="shared" si="244"/>
        <v>79.635219753549592</v>
      </c>
      <c r="AO565" s="96">
        <f t="shared" si="245"/>
        <v>43.367443057727634</v>
      </c>
      <c r="AP565" s="96">
        <f t="shared" si="246"/>
        <v>148.3858563803112</v>
      </c>
      <c r="AQ565" s="86">
        <f t="shared" si="247"/>
        <v>101.42645853796908</v>
      </c>
    </row>
    <row r="566" spans="1:43">
      <c r="A566" s="129" t="str">
        <f t="shared" si="248"/>
        <v>2014_1</v>
      </c>
      <c r="B566" s="57">
        <v>2014</v>
      </c>
      <c r="C566" s="57">
        <v>1</v>
      </c>
      <c r="D566" s="81" t="str">
        <f t="shared" si="249"/>
        <v>LYH_Personal</v>
      </c>
      <c r="E566" s="68" t="s">
        <v>28</v>
      </c>
      <c r="F566" s="69" t="s">
        <v>13</v>
      </c>
      <c r="G566" s="84">
        <f t="shared" si="250"/>
        <v>18532</v>
      </c>
      <c r="H566" s="70">
        <v>4633</v>
      </c>
      <c r="I566" s="65">
        <v>149</v>
      </c>
      <c r="J566" s="66">
        <v>533</v>
      </c>
      <c r="K566" s="66">
        <v>580</v>
      </c>
      <c r="L566" s="66">
        <v>896</v>
      </c>
      <c r="M566" s="67">
        <v>242</v>
      </c>
      <c r="N566" s="65">
        <v>2553109</v>
      </c>
      <c r="O566" s="66">
        <v>1629910</v>
      </c>
      <c r="P566" s="66">
        <v>714330</v>
      </c>
      <c r="Q566" s="66">
        <v>2765857</v>
      </c>
      <c r="R566" s="67">
        <v>1727548</v>
      </c>
      <c r="S566" s="95">
        <f t="shared" si="224"/>
        <v>17134.959731543626</v>
      </c>
      <c r="T566" s="96">
        <f t="shared" si="225"/>
        <v>3057.9924953095683</v>
      </c>
      <c r="U566" s="96">
        <f t="shared" si="226"/>
        <v>1231.6034482758621</v>
      </c>
      <c r="V566" s="96">
        <f t="shared" si="227"/>
        <v>3086.8939732142858</v>
      </c>
      <c r="W566" s="86">
        <f t="shared" si="228"/>
        <v>7138.6280991735539</v>
      </c>
      <c r="X566" s="99">
        <f t="shared" si="229"/>
        <v>8.0401467731491469E-3</v>
      </c>
      <c r="Y566" s="100">
        <f t="shared" si="230"/>
        <v>2.8761061946902654E-2</v>
      </c>
      <c r="Z566" s="100">
        <f t="shared" si="231"/>
        <v>3.1297215627023527E-2</v>
      </c>
      <c r="AA566" s="100">
        <f t="shared" si="232"/>
        <v>4.8348802072091517E-2</v>
      </c>
      <c r="AB566" s="101">
        <f t="shared" si="233"/>
        <v>1.3058493416792575E-2</v>
      </c>
      <c r="AC566" s="99">
        <f t="shared" si="234"/>
        <v>9.5686762262833704E-3</v>
      </c>
      <c r="AD566" s="100">
        <f t="shared" si="235"/>
        <v>3.162168264538931E-2</v>
      </c>
      <c r="AE566" s="100">
        <f t="shared" si="236"/>
        <v>3.4277398402492304E-2</v>
      </c>
      <c r="AF566" s="100">
        <f t="shared" si="237"/>
        <v>5.2020158367150265E-2</v>
      </c>
      <c r="AG566" s="101">
        <f t="shared" si="238"/>
        <v>1.5001557031907385E-2</v>
      </c>
      <c r="AH566" s="95">
        <f t="shared" si="239"/>
        <v>137.76759119361105</v>
      </c>
      <c r="AI566" s="96">
        <f t="shared" si="240"/>
        <v>87.951111590761926</v>
      </c>
      <c r="AJ566" s="96">
        <f t="shared" si="241"/>
        <v>38.545758687675374</v>
      </c>
      <c r="AK566" s="96">
        <f t="shared" si="242"/>
        <v>149.24762572846967</v>
      </c>
      <c r="AL566" s="86">
        <f t="shared" si="243"/>
        <v>93.219728037988347</v>
      </c>
      <c r="AM566" s="95">
        <f t="shared" si="251"/>
        <v>138.22436473853233</v>
      </c>
      <c r="AN566" s="96">
        <f t="shared" si="244"/>
        <v>88.242716754741465</v>
      </c>
      <c r="AO566" s="96">
        <f t="shared" si="245"/>
        <v>38.673558576494699</v>
      </c>
      <c r="AP566" s="96">
        <f t="shared" si="246"/>
        <v>149.74246175256238</v>
      </c>
      <c r="AQ566" s="86">
        <f t="shared" si="247"/>
        <v>93.528801494696097</v>
      </c>
    </row>
    <row r="567" spans="1:43">
      <c r="A567" s="129" t="str">
        <f t="shared" si="248"/>
        <v>2014_1</v>
      </c>
      <c r="B567" s="57">
        <v>2014</v>
      </c>
      <c r="C567" s="57">
        <v>1</v>
      </c>
      <c r="D567" s="81" t="str">
        <f t="shared" si="249"/>
        <v>SSA_Personal</v>
      </c>
      <c r="E567" s="68" t="s">
        <v>29</v>
      </c>
      <c r="F567" s="69" t="s">
        <v>13</v>
      </c>
      <c r="G567" s="84">
        <f t="shared" si="250"/>
        <v>36824</v>
      </c>
      <c r="H567" s="70">
        <v>9206</v>
      </c>
      <c r="I567" s="65">
        <v>273</v>
      </c>
      <c r="J567" s="66">
        <v>1008</v>
      </c>
      <c r="K567" s="66">
        <v>1925</v>
      </c>
      <c r="L567" s="66">
        <v>1925</v>
      </c>
      <c r="M567" s="67">
        <v>373</v>
      </c>
      <c r="N567" s="65">
        <v>5849012</v>
      </c>
      <c r="O567" s="66">
        <v>1877400</v>
      </c>
      <c r="P567" s="66">
        <v>1592610</v>
      </c>
      <c r="Q567" s="66">
        <v>6484391</v>
      </c>
      <c r="R567" s="67">
        <v>2269053</v>
      </c>
      <c r="S567" s="95">
        <f t="shared" si="224"/>
        <v>21424.952380952382</v>
      </c>
      <c r="T567" s="96">
        <f t="shared" si="225"/>
        <v>1862.5</v>
      </c>
      <c r="U567" s="96">
        <f t="shared" si="226"/>
        <v>827.32987012987007</v>
      </c>
      <c r="V567" s="96">
        <f t="shared" si="227"/>
        <v>3368.5148051948054</v>
      </c>
      <c r="W567" s="86">
        <f t="shared" si="228"/>
        <v>6083.2520107238606</v>
      </c>
      <c r="X567" s="99">
        <f t="shared" si="229"/>
        <v>7.4136432761242668E-3</v>
      </c>
      <c r="Y567" s="100">
        <f t="shared" si="230"/>
        <v>2.737345209645883E-2</v>
      </c>
      <c r="Z567" s="100">
        <f t="shared" si="231"/>
        <v>5.2275689767542904E-2</v>
      </c>
      <c r="AA567" s="100">
        <f t="shared" si="232"/>
        <v>5.2275689767542904E-2</v>
      </c>
      <c r="AB567" s="101">
        <f t="shared" si="233"/>
        <v>1.0129263523788833E-2</v>
      </c>
      <c r="AC567" s="99">
        <f t="shared" si="234"/>
        <v>8.4552180027639527E-3</v>
      </c>
      <c r="AD567" s="100">
        <f t="shared" si="235"/>
        <v>2.9354651939663187E-2</v>
      </c>
      <c r="AE567" s="100">
        <f t="shared" si="236"/>
        <v>5.497828705493292E-2</v>
      </c>
      <c r="AF567" s="100">
        <f t="shared" si="237"/>
        <v>5.497828705493292E-2</v>
      </c>
      <c r="AG567" s="101">
        <f t="shared" si="238"/>
        <v>1.1345081660930541E-2</v>
      </c>
      <c r="AH567" s="95">
        <f t="shared" si="239"/>
        <v>158.83695416033021</v>
      </c>
      <c r="AI567" s="96">
        <f t="shared" si="240"/>
        <v>50.983054529654574</v>
      </c>
      <c r="AJ567" s="96">
        <f t="shared" si="241"/>
        <v>43.249239626330656</v>
      </c>
      <c r="AK567" s="96">
        <f t="shared" si="242"/>
        <v>176.09143493373887</v>
      </c>
      <c r="AL567" s="86">
        <f t="shared" si="243"/>
        <v>61.618862698240278</v>
      </c>
      <c r="AM567" s="95">
        <f t="shared" si="251"/>
        <v>159.36358395756858</v>
      </c>
      <c r="AN567" s="96">
        <f t="shared" si="244"/>
        <v>51.152090732920243</v>
      </c>
      <c r="AO567" s="96">
        <f t="shared" si="245"/>
        <v>43.392634080193943</v>
      </c>
      <c r="AP567" s="96">
        <f t="shared" si="246"/>
        <v>176.67527260026176</v>
      </c>
      <c r="AQ567" s="86">
        <f t="shared" si="247"/>
        <v>61.823162316930258</v>
      </c>
    </row>
    <row r="568" spans="1:43">
      <c r="A568" s="129" t="str">
        <f t="shared" si="248"/>
        <v>2014_1</v>
      </c>
      <c r="B568" s="57">
        <v>2014</v>
      </c>
      <c r="C568" s="57">
        <v>1</v>
      </c>
      <c r="D568" s="81" t="str">
        <f t="shared" si="249"/>
        <v>MML_Personal</v>
      </c>
      <c r="E568" s="68" t="s">
        <v>30</v>
      </c>
      <c r="F568" s="69" t="s">
        <v>13</v>
      </c>
      <c r="G568" s="84">
        <f t="shared" si="250"/>
        <v>117336</v>
      </c>
      <c r="H568" s="70">
        <v>29334</v>
      </c>
      <c r="I568" s="65">
        <v>681</v>
      </c>
      <c r="J568" s="66">
        <v>3337</v>
      </c>
      <c r="K568" s="66">
        <v>7045</v>
      </c>
      <c r="L568" s="66">
        <v>4700</v>
      </c>
      <c r="M568" s="67">
        <v>1084</v>
      </c>
      <c r="N568" s="65">
        <v>10438708</v>
      </c>
      <c r="O568" s="66">
        <v>9859292</v>
      </c>
      <c r="P568" s="66">
        <v>3827457</v>
      </c>
      <c r="Q568" s="66">
        <v>16119149</v>
      </c>
      <c r="R568" s="67">
        <v>2301411</v>
      </c>
      <c r="S568" s="95">
        <f t="shared" si="224"/>
        <v>15328.499265785609</v>
      </c>
      <c r="T568" s="96">
        <f t="shared" si="225"/>
        <v>2954.5376086305064</v>
      </c>
      <c r="U568" s="96">
        <f t="shared" si="226"/>
        <v>543.28701206529456</v>
      </c>
      <c r="V568" s="96">
        <f t="shared" si="227"/>
        <v>3429.6061702127658</v>
      </c>
      <c r="W568" s="86">
        <f t="shared" si="228"/>
        <v>2123.0728782287824</v>
      </c>
      <c r="X568" s="99">
        <f t="shared" si="229"/>
        <v>5.8038453671507466E-3</v>
      </c>
      <c r="Y568" s="100">
        <f t="shared" si="230"/>
        <v>2.8439694552396536E-2</v>
      </c>
      <c r="Z568" s="100">
        <f t="shared" si="231"/>
        <v>6.0041249062521306E-2</v>
      </c>
      <c r="AA568" s="100">
        <f t="shared" si="232"/>
        <v>4.0055907820276813E-2</v>
      </c>
      <c r="AB568" s="101">
        <f t="shared" si="233"/>
        <v>9.238426399400014E-3</v>
      </c>
      <c r="AC568" s="99">
        <f t="shared" si="234"/>
        <v>6.3205403416642788E-3</v>
      </c>
      <c r="AD568" s="100">
        <f t="shared" si="235"/>
        <v>2.9570369128090818E-2</v>
      </c>
      <c r="AE568" s="100">
        <f t="shared" si="236"/>
        <v>6.165716788054959E-2</v>
      </c>
      <c r="AF568" s="100">
        <f t="shared" si="237"/>
        <v>4.1389725719328294E-2</v>
      </c>
      <c r="AG568" s="101">
        <f t="shared" si="238"/>
        <v>9.8891909093855868E-3</v>
      </c>
      <c r="AH568" s="95">
        <f t="shared" si="239"/>
        <v>88.964239449103431</v>
      </c>
      <c r="AI568" s="96">
        <f t="shared" si="240"/>
        <v>84.026147133019705</v>
      </c>
      <c r="AJ568" s="96">
        <f t="shared" si="241"/>
        <v>32.619630803845368</v>
      </c>
      <c r="AK568" s="96">
        <f t="shared" si="242"/>
        <v>137.37598861389515</v>
      </c>
      <c r="AL568" s="86">
        <f t="shared" si="243"/>
        <v>19.613852526078954</v>
      </c>
      <c r="AM568" s="95">
        <f t="shared" si="251"/>
        <v>89.259203675975073</v>
      </c>
      <c r="AN568" s="96">
        <f t="shared" si="244"/>
        <v>84.304738932146734</v>
      </c>
      <c r="AO568" s="96">
        <f t="shared" si="245"/>
        <v>32.727782396445662</v>
      </c>
      <c r="AP568" s="96">
        <f t="shared" si="246"/>
        <v>137.83146378597715</v>
      </c>
      <c r="AQ568" s="86">
        <f t="shared" si="247"/>
        <v>19.678882979687668</v>
      </c>
    </row>
    <row r="569" spans="1:43">
      <c r="A569" s="129" t="str">
        <f t="shared" si="248"/>
        <v>2014_1</v>
      </c>
      <c r="B569" s="57">
        <v>2014</v>
      </c>
      <c r="C569" s="57">
        <v>1</v>
      </c>
      <c r="D569" s="81" t="str">
        <f t="shared" si="249"/>
        <v>LMH_Personal</v>
      </c>
      <c r="E569" s="68" t="s">
        <v>31</v>
      </c>
      <c r="F569" s="69" t="s">
        <v>13</v>
      </c>
      <c r="G569" s="84">
        <f t="shared" si="250"/>
        <v>82212</v>
      </c>
      <c r="H569" s="70">
        <v>20553</v>
      </c>
      <c r="I569" s="65">
        <v>310</v>
      </c>
      <c r="J569" s="66">
        <v>2611</v>
      </c>
      <c r="K569" s="66">
        <v>4320</v>
      </c>
      <c r="L569" s="66">
        <v>4687</v>
      </c>
      <c r="M569" s="67">
        <v>970</v>
      </c>
      <c r="N569" s="65">
        <v>10184670</v>
      </c>
      <c r="O569" s="66">
        <v>8768600</v>
      </c>
      <c r="P569" s="66">
        <v>1718772</v>
      </c>
      <c r="Q569" s="66">
        <v>17214492</v>
      </c>
      <c r="R569" s="67">
        <v>7799457</v>
      </c>
      <c r="S569" s="95">
        <f t="shared" si="224"/>
        <v>32853.774193548386</v>
      </c>
      <c r="T569" s="96">
        <f t="shared" si="225"/>
        <v>3358.330141708158</v>
      </c>
      <c r="U569" s="96">
        <f t="shared" si="226"/>
        <v>397.86388888888888</v>
      </c>
      <c r="V569" s="96">
        <f t="shared" si="227"/>
        <v>3672.8167271175594</v>
      </c>
      <c r="W569" s="86">
        <f t="shared" si="228"/>
        <v>8040.6773195876285</v>
      </c>
      <c r="X569" s="99">
        <f t="shared" si="229"/>
        <v>3.770739064856712E-3</v>
      </c>
      <c r="Y569" s="100">
        <f t="shared" si="230"/>
        <v>3.1759353865615722E-2</v>
      </c>
      <c r="Z569" s="100">
        <f t="shared" si="231"/>
        <v>5.2547073419938695E-2</v>
      </c>
      <c r="AA569" s="100">
        <f t="shared" si="232"/>
        <v>5.7011141925752934E-2</v>
      </c>
      <c r="AB569" s="101">
        <f t="shared" si="233"/>
        <v>1.1798764170680679E-2</v>
      </c>
      <c r="AC569" s="99">
        <f t="shared" si="234"/>
        <v>4.2687985337675682E-3</v>
      </c>
      <c r="AD569" s="100">
        <f t="shared" si="235"/>
        <v>3.3184356930489302E-2</v>
      </c>
      <c r="AE569" s="100">
        <f t="shared" si="236"/>
        <v>5.436025543094191E-2</v>
      </c>
      <c r="AF569" s="100">
        <f t="shared" si="237"/>
        <v>5.8895317914012812E-2</v>
      </c>
      <c r="AG569" s="101">
        <f t="shared" si="238"/>
        <v>1.2676228096666384E-2</v>
      </c>
      <c r="AH569" s="95">
        <f t="shared" si="239"/>
        <v>123.88300977959422</v>
      </c>
      <c r="AI569" s="96">
        <f t="shared" si="240"/>
        <v>106.65839536807279</v>
      </c>
      <c r="AJ569" s="96">
        <f t="shared" si="241"/>
        <v>20.906582980586776</v>
      </c>
      <c r="AK569" s="96">
        <f t="shared" si="242"/>
        <v>209.39147569697855</v>
      </c>
      <c r="AL569" s="86">
        <f t="shared" si="243"/>
        <v>94.870055466355282</v>
      </c>
      <c r="AM569" s="95">
        <f t="shared" si="251"/>
        <v>124.29374848121685</v>
      </c>
      <c r="AN569" s="96">
        <f t="shared" si="244"/>
        <v>107.01202522343857</v>
      </c>
      <c r="AO569" s="96">
        <f t="shared" si="245"/>
        <v>20.975899529838284</v>
      </c>
      <c r="AP569" s="96">
        <f t="shared" si="246"/>
        <v>210.08572088049192</v>
      </c>
      <c r="AQ569" s="86">
        <f t="shared" si="247"/>
        <v>95.184600644700936</v>
      </c>
    </row>
    <row r="570" spans="1:43">
      <c r="A570" s="129" t="str">
        <f t="shared" si="248"/>
        <v>2014_1</v>
      </c>
      <c r="B570" s="57">
        <v>2014</v>
      </c>
      <c r="C570" s="57">
        <v>1</v>
      </c>
      <c r="D570" s="81" t="str">
        <f t="shared" si="249"/>
        <v>SSL_Personal</v>
      </c>
      <c r="E570" s="68" t="s">
        <v>32</v>
      </c>
      <c r="F570" s="69" t="s">
        <v>13</v>
      </c>
      <c r="G570" s="84">
        <f t="shared" si="250"/>
        <v>65508</v>
      </c>
      <c r="H570" s="70">
        <v>16377</v>
      </c>
      <c r="I570" s="65">
        <v>556</v>
      </c>
      <c r="J570" s="66">
        <v>1655</v>
      </c>
      <c r="K570" s="66">
        <v>4123</v>
      </c>
      <c r="L570" s="66">
        <v>2402</v>
      </c>
      <c r="M570" s="67">
        <v>572</v>
      </c>
      <c r="N570" s="65">
        <v>6639447</v>
      </c>
      <c r="O570" s="66">
        <v>4653966</v>
      </c>
      <c r="P570" s="66">
        <v>3442925</v>
      </c>
      <c r="Q570" s="66">
        <v>7312864</v>
      </c>
      <c r="R570" s="67">
        <v>1455554</v>
      </c>
      <c r="S570" s="95">
        <f t="shared" si="224"/>
        <v>11941.451438848921</v>
      </c>
      <c r="T570" s="96">
        <f t="shared" si="225"/>
        <v>2812.0640483383686</v>
      </c>
      <c r="U570" s="96">
        <f t="shared" si="226"/>
        <v>835.05335920446282</v>
      </c>
      <c r="V570" s="96">
        <f t="shared" si="227"/>
        <v>3044.489592006661</v>
      </c>
      <c r="W570" s="86">
        <f t="shared" si="228"/>
        <v>2544.6748251748254</v>
      </c>
      <c r="X570" s="99">
        <f t="shared" si="229"/>
        <v>8.4875129755144409E-3</v>
      </c>
      <c r="Y570" s="100">
        <f t="shared" si="230"/>
        <v>2.52640898821518E-2</v>
      </c>
      <c r="Z570" s="100">
        <f t="shared" si="231"/>
        <v>6.2938877694327405E-2</v>
      </c>
      <c r="AA570" s="100">
        <f t="shared" si="232"/>
        <v>3.6667277279110948E-2</v>
      </c>
      <c r="AB570" s="101">
        <f t="shared" si="233"/>
        <v>8.7317579532270873E-3</v>
      </c>
      <c r="AC570" s="99">
        <f t="shared" si="234"/>
        <v>9.3226314100698024E-3</v>
      </c>
      <c r="AD570" s="100">
        <f t="shared" si="235"/>
        <v>2.6692668227755841E-2</v>
      </c>
      <c r="AE570" s="100">
        <f t="shared" si="236"/>
        <v>6.5149691703966131E-2</v>
      </c>
      <c r="AF570" s="100">
        <f t="shared" si="237"/>
        <v>3.8378223026216074E-2</v>
      </c>
      <c r="AG570" s="101">
        <f t="shared" si="238"/>
        <v>9.5787029198734653E-3</v>
      </c>
      <c r="AH570" s="95">
        <f t="shared" si="239"/>
        <v>101.3532240337058</v>
      </c>
      <c r="AI570" s="96">
        <f t="shared" si="240"/>
        <v>71.044238871588206</v>
      </c>
      <c r="AJ570" s="96">
        <f t="shared" si="241"/>
        <v>52.557321243206935</v>
      </c>
      <c r="AK570" s="96">
        <f t="shared" si="242"/>
        <v>111.63314404347561</v>
      </c>
      <c r="AL570" s="86">
        <f t="shared" si="243"/>
        <v>22.219484643097026</v>
      </c>
      <c r="AM570" s="95">
        <f t="shared" si="251"/>
        <v>101.68926439726282</v>
      </c>
      <c r="AN570" s="96">
        <f t="shared" si="244"/>
        <v>71.279788673645811</v>
      </c>
      <c r="AO570" s="96">
        <f t="shared" si="245"/>
        <v>52.731576985996888</v>
      </c>
      <c r="AP570" s="96">
        <f t="shared" si="246"/>
        <v>112.00326786210132</v>
      </c>
      <c r="AQ570" s="86">
        <f t="shared" si="247"/>
        <v>22.293154166377636</v>
      </c>
    </row>
    <row r="571" spans="1:43">
      <c r="A571" s="129" t="str">
        <f t="shared" si="248"/>
        <v>2014_1</v>
      </c>
      <c r="B571" s="57">
        <v>2014</v>
      </c>
      <c r="C571" s="57">
        <v>1</v>
      </c>
      <c r="D571" s="81" t="str">
        <f t="shared" si="249"/>
        <v>SSH_Personal</v>
      </c>
      <c r="E571" s="68" t="s">
        <v>33</v>
      </c>
      <c r="F571" s="69" t="s">
        <v>13</v>
      </c>
      <c r="G571" s="84">
        <f t="shared" si="250"/>
        <v>61148</v>
      </c>
      <c r="H571" s="70">
        <v>15287</v>
      </c>
      <c r="I571" s="65">
        <v>405</v>
      </c>
      <c r="J571" s="66">
        <v>1995</v>
      </c>
      <c r="K571" s="66">
        <v>2808</v>
      </c>
      <c r="L571" s="66">
        <v>2737</v>
      </c>
      <c r="M571" s="67">
        <v>441</v>
      </c>
      <c r="N571" s="65">
        <v>5635036</v>
      </c>
      <c r="O571" s="66">
        <v>7591135</v>
      </c>
      <c r="P571" s="66">
        <v>2742234</v>
      </c>
      <c r="Q571" s="66">
        <v>11716424</v>
      </c>
      <c r="R571" s="67">
        <v>1716353</v>
      </c>
      <c r="S571" s="95">
        <f t="shared" si="224"/>
        <v>13913.669135802469</v>
      </c>
      <c r="T571" s="96">
        <f t="shared" si="225"/>
        <v>3805.0802005012533</v>
      </c>
      <c r="U571" s="96">
        <f t="shared" si="226"/>
        <v>976.57905982905982</v>
      </c>
      <c r="V571" s="96">
        <f t="shared" si="227"/>
        <v>4280.754110339788</v>
      </c>
      <c r="W571" s="86">
        <f t="shared" si="228"/>
        <v>3891.956916099773</v>
      </c>
      <c r="X571" s="99">
        <f t="shared" si="229"/>
        <v>6.6232746778308368E-3</v>
      </c>
      <c r="Y571" s="100">
        <f t="shared" si="230"/>
        <v>3.2625760450055601E-2</v>
      </c>
      <c r="Z571" s="100">
        <f t="shared" si="231"/>
        <v>4.5921371099627135E-2</v>
      </c>
      <c r="AA571" s="100">
        <f t="shared" si="232"/>
        <v>4.4760253810427163E-2</v>
      </c>
      <c r="AB571" s="101">
        <f t="shared" si="233"/>
        <v>7.212010204749133E-3</v>
      </c>
      <c r="AC571" s="99">
        <f t="shared" si="234"/>
        <v>7.3875646577538975E-3</v>
      </c>
      <c r="AD571" s="100">
        <f t="shared" si="235"/>
        <v>3.429971003209329E-2</v>
      </c>
      <c r="AE571" s="100">
        <f t="shared" si="236"/>
        <v>4.7893631703791087E-2</v>
      </c>
      <c r="AF571" s="100">
        <f t="shared" si="237"/>
        <v>4.670860506318035E-2</v>
      </c>
      <c r="AG571" s="101">
        <f t="shared" si="238"/>
        <v>8.0093091988767268E-3</v>
      </c>
      <c r="AH571" s="95">
        <f t="shared" si="239"/>
        <v>92.154052462876948</v>
      </c>
      <c r="AI571" s="96">
        <f t="shared" si="240"/>
        <v>124.14363511480343</v>
      </c>
      <c r="AJ571" s="96">
        <f t="shared" si="241"/>
        <v>44.845849414535223</v>
      </c>
      <c r="AK571" s="96">
        <f t="shared" si="242"/>
        <v>191.60764047883822</v>
      </c>
      <c r="AL571" s="86">
        <f t="shared" si="243"/>
        <v>28.068832995355532</v>
      </c>
      <c r="AM571" s="95">
        <f t="shared" si="251"/>
        <v>92.459592632793786</v>
      </c>
      <c r="AN571" s="96">
        <f t="shared" si="244"/>
        <v>124.55523792936604</v>
      </c>
      <c r="AO571" s="96">
        <f t="shared" si="245"/>
        <v>44.994537487213329</v>
      </c>
      <c r="AP571" s="96">
        <f t="shared" si="246"/>
        <v>192.24292269882363</v>
      </c>
      <c r="AQ571" s="86">
        <f t="shared" si="247"/>
        <v>28.161896249478001</v>
      </c>
    </row>
    <row r="572" spans="1:43">
      <c r="A572" s="129" t="str">
        <f t="shared" si="248"/>
        <v>2014_1</v>
      </c>
      <c r="B572" s="57">
        <v>2014</v>
      </c>
      <c r="C572" s="57">
        <v>1</v>
      </c>
      <c r="D572" s="81" t="str">
        <f t="shared" si="249"/>
        <v>MMH_Personal</v>
      </c>
      <c r="E572" s="68" t="s">
        <v>34</v>
      </c>
      <c r="F572" s="69" t="s">
        <v>13</v>
      </c>
      <c r="G572" s="84">
        <f t="shared" si="250"/>
        <v>104864</v>
      </c>
      <c r="H572" s="70">
        <v>26216</v>
      </c>
      <c r="I572" s="65">
        <v>1021</v>
      </c>
      <c r="J572" s="66">
        <v>3588</v>
      </c>
      <c r="K572" s="66">
        <v>3786</v>
      </c>
      <c r="L572" s="66">
        <v>6002</v>
      </c>
      <c r="M572" s="67">
        <v>1408</v>
      </c>
      <c r="N572" s="65">
        <v>11616971</v>
      </c>
      <c r="O572" s="66">
        <v>10523680</v>
      </c>
      <c r="P572" s="66">
        <v>4657028</v>
      </c>
      <c r="Q572" s="66">
        <v>17728524</v>
      </c>
      <c r="R572" s="67">
        <v>4021430</v>
      </c>
      <c r="S572" s="95">
        <f t="shared" si="224"/>
        <v>11378.032321253673</v>
      </c>
      <c r="T572" s="96">
        <f t="shared" si="225"/>
        <v>2933.0211817168338</v>
      </c>
      <c r="U572" s="96">
        <f t="shared" si="226"/>
        <v>1230.0655044902271</v>
      </c>
      <c r="V572" s="96">
        <f t="shared" si="227"/>
        <v>2953.7694101966013</v>
      </c>
      <c r="W572" s="86">
        <f t="shared" si="228"/>
        <v>2856.1292613636365</v>
      </c>
      <c r="X572" s="99">
        <f t="shared" si="229"/>
        <v>9.7364205065608792E-3</v>
      </c>
      <c r="Y572" s="100">
        <f t="shared" si="230"/>
        <v>3.4215746109246263E-2</v>
      </c>
      <c r="Z572" s="100">
        <f t="shared" si="231"/>
        <v>3.6103906011595972E-2</v>
      </c>
      <c r="AA572" s="100">
        <f t="shared" si="232"/>
        <v>5.7236039060115956E-2</v>
      </c>
      <c r="AB572" s="101">
        <f t="shared" si="233"/>
        <v>1.3426914861153494E-2</v>
      </c>
      <c r="AC572" s="99">
        <f t="shared" si="234"/>
        <v>1.0442929631994651E-2</v>
      </c>
      <c r="AD572" s="100">
        <f t="shared" si="235"/>
        <v>3.552371007294302E-2</v>
      </c>
      <c r="AE572" s="100">
        <f t="shared" si="236"/>
        <v>3.7446160658977233E-2</v>
      </c>
      <c r="AF572" s="100">
        <f t="shared" si="237"/>
        <v>5.8907433615321435E-2</v>
      </c>
      <c r="AG572" s="101">
        <f t="shared" si="238"/>
        <v>1.4255039031158224E-2</v>
      </c>
      <c r="AH572" s="95">
        <f t="shared" si="239"/>
        <v>110.78130721696674</v>
      </c>
      <c r="AI572" s="96">
        <f t="shared" si="240"/>
        <v>100.35550808666463</v>
      </c>
      <c r="AJ572" s="96">
        <f t="shared" si="241"/>
        <v>44.410169362221545</v>
      </c>
      <c r="AK572" s="96">
        <f t="shared" si="242"/>
        <v>169.06206133658836</v>
      </c>
      <c r="AL572" s="86">
        <f t="shared" si="243"/>
        <v>38.349004424778762</v>
      </c>
      <c r="AM572" s="95">
        <f t="shared" si="251"/>
        <v>111.14860673908288</v>
      </c>
      <c r="AN572" s="96">
        <f t="shared" si="244"/>
        <v>100.68824048609157</v>
      </c>
      <c r="AO572" s="96">
        <f t="shared" si="245"/>
        <v>44.557412921569458</v>
      </c>
      <c r="AP572" s="96">
        <f t="shared" si="246"/>
        <v>169.62259285491828</v>
      </c>
      <c r="AQ572" s="86">
        <f t="shared" si="247"/>
        <v>38.476151967561087</v>
      </c>
    </row>
    <row r="573" spans="1:43">
      <c r="A573" s="129" t="str">
        <f t="shared" si="248"/>
        <v>2014_1</v>
      </c>
      <c r="B573" s="57">
        <v>2014</v>
      </c>
      <c r="C573" s="57">
        <v>1</v>
      </c>
      <c r="D573" s="81" t="str">
        <f t="shared" si="249"/>
        <v>SYA_Personal</v>
      </c>
      <c r="E573" s="68" t="s">
        <v>35</v>
      </c>
      <c r="F573" s="69" t="s">
        <v>13</v>
      </c>
      <c r="G573" s="84">
        <f t="shared" si="250"/>
        <v>29484</v>
      </c>
      <c r="H573" s="70">
        <v>7371</v>
      </c>
      <c r="I573" s="65">
        <v>296</v>
      </c>
      <c r="J573" s="66">
        <v>1028</v>
      </c>
      <c r="K573" s="66">
        <v>1300</v>
      </c>
      <c r="L573" s="66">
        <v>1515</v>
      </c>
      <c r="M573" s="67">
        <v>197</v>
      </c>
      <c r="N573" s="65">
        <v>4813502</v>
      </c>
      <c r="O573" s="66">
        <v>3814160</v>
      </c>
      <c r="P573" s="66">
        <v>1165425</v>
      </c>
      <c r="Q573" s="66">
        <v>5068521</v>
      </c>
      <c r="R573" s="67">
        <v>1101672</v>
      </c>
      <c r="S573" s="95">
        <f t="shared" si="224"/>
        <v>16261.831081081082</v>
      </c>
      <c r="T573" s="96">
        <f t="shared" si="225"/>
        <v>3710.2723735408558</v>
      </c>
      <c r="U573" s="96">
        <f t="shared" si="226"/>
        <v>896.48076923076928</v>
      </c>
      <c r="V573" s="96">
        <f t="shared" si="227"/>
        <v>3345.5584158415841</v>
      </c>
      <c r="W573" s="86">
        <f t="shared" si="228"/>
        <v>5592.243654822335</v>
      </c>
      <c r="X573" s="99">
        <f t="shared" si="229"/>
        <v>1.0039343372676706E-2</v>
      </c>
      <c r="Y573" s="100">
        <f t="shared" si="230"/>
        <v>3.4866368199701535E-2</v>
      </c>
      <c r="Z573" s="100">
        <f t="shared" si="231"/>
        <v>4.4091710758377423E-2</v>
      </c>
      <c r="AA573" s="100">
        <f t="shared" si="232"/>
        <v>5.1383801383801386E-2</v>
      </c>
      <c r="AB573" s="101">
        <f t="shared" si="233"/>
        <v>6.6815900149233484E-3</v>
      </c>
      <c r="AC573" s="99">
        <f t="shared" si="234"/>
        <v>1.139211455036024E-2</v>
      </c>
      <c r="AD573" s="100">
        <f t="shared" si="235"/>
        <v>3.7355568247506007E-2</v>
      </c>
      <c r="AE573" s="100">
        <f t="shared" si="236"/>
        <v>4.6877506745601261E-2</v>
      </c>
      <c r="AF573" s="100">
        <f t="shared" si="237"/>
        <v>5.437965854660029E-2</v>
      </c>
      <c r="AG573" s="101">
        <f t="shared" si="238"/>
        <v>7.7870597925361615E-3</v>
      </c>
      <c r="AH573" s="95">
        <f t="shared" si="239"/>
        <v>163.25810609143943</v>
      </c>
      <c r="AI573" s="96">
        <f t="shared" si="240"/>
        <v>129.36372269705603</v>
      </c>
      <c r="AJ573" s="96">
        <f t="shared" si="241"/>
        <v>39.527370777370777</v>
      </c>
      <c r="AK573" s="96">
        <f t="shared" si="242"/>
        <v>171.90750915750917</v>
      </c>
      <c r="AL573" s="86">
        <f t="shared" si="243"/>
        <v>37.365079365079367</v>
      </c>
      <c r="AM573" s="95">
        <f t="shared" si="251"/>
        <v>163.79939438145331</v>
      </c>
      <c r="AN573" s="96">
        <f t="shared" si="244"/>
        <v>129.79263290509985</v>
      </c>
      <c r="AO573" s="96">
        <f t="shared" si="245"/>
        <v>39.658425237385423</v>
      </c>
      <c r="AP573" s="96">
        <f t="shared" si="246"/>
        <v>172.47747486334856</v>
      </c>
      <c r="AQ573" s="86">
        <f t="shared" si="247"/>
        <v>37.488964667928762</v>
      </c>
    </row>
    <row r="574" spans="1:43">
      <c r="A574" s="129" t="str">
        <f t="shared" si="248"/>
        <v>2014_1</v>
      </c>
      <c r="B574" s="57">
        <v>2014</v>
      </c>
      <c r="C574" s="57">
        <v>1</v>
      </c>
      <c r="D574" s="81" t="str">
        <f t="shared" si="249"/>
        <v>LSH_Personal</v>
      </c>
      <c r="E574" s="68" t="s">
        <v>36</v>
      </c>
      <c r="F574" s="69" t="s">
        <v>13</v>
      </c>
      <c r="G574" s="84">
        <f t="shared" si="250"/>
        <v>55232</v>
      </c>
      <c r="H574" s="70">
        <v>13808</v>
      </c>
      <c r="I574" s="65">
        <v>584</v>
      </c>
      <c r="J574" s="66">
        <v>2299</v>
      </c>
      <c r="K574" s="66">
        <v>2601</v>
      </c>
      <c r="L574" s="66">
        <v>4134</v>
      </c>
      <c r="M574" s="67">
        <v>800</v>
      </c>
      <c r="N574" s="65">
        <v>10678262</v>
      </c>
      <c r="O574" s="66">
        <v>6845189</v>
      </c>
      <c r="P574" s="66">
        <v>3101510</v>
      </c>
      <c r="Q574" s="66">
        <v>13854242</v>
      </c>
      <c r="R574" s="67">
        <v>4863874</v>
      </c>
      <c r="S574" s="95">
        <f t="shared" si="224"/>
        <v>18284.695205479453</v>
      </c>
      <c r="T574" s="96">
        <f t="shared" si="225"/>
        <v>2977.463679860809</v>
      </c>
      <c r="U574" s="96">
        <f t="shared" si="226"/>
        <v>1192.4298346789697</v>
      </c>
      <c r="V574" s="96">
        <f t="shared" si="227"/>
        <v>3351.2922109337205</v>
      </c>
      <c r="W574" s="86">
        <f t="shared" si="228"/>
        <v>6079.8424999999997</v>
      </c>
      <c r="X574" s="99">
        <f t="shared" si="229"/>
        <v>1.0573580533024334E-2</v>
      </c>
      <c r="Y574" s="100">
        <f t="shared" si="230"/>
        <v>4.1624420625724218E-2</v>
      </c>
      <c r="Z574" s="100">
        <f t="shared" si="231"/>
        <v>4.709226535341831E-2</v>
      </c>
      <c r="AA574" s="100">
        <f t="shared" si="232"/>
        <v>7.4847914252607187E-2</v>
      </c>
      <c r="AB574" s="101">
        <f t="shared" si="233"/>
        <v>1.4484356894553883E-2</v>
      </c>
      <c r="AC574" s="99">
        <f t="shared" si="234"/>
        <v>1.1587639771971574E-2</v>
      </c>
      <c r="AD574" s="100">
        <f t="shared" si="235"/>
        <v>4.3604590761581768E-2</v>
      </c>
      <c r="AE574" s="100">
        <f t="shared" si="236"/>
        <v>4.9192465833730603E-2</v>
      </c>
      <c r="AF574" s="100">
        <f t="shared" si="237"/>
        <v>7.7456811374206444E-2</v>
      </c>
      <c r="AG574" s="101">
        <f t="shared" si="238"/>
        <v>1.5668875552601505E-2</v>
      </c>
      <c r="AH574" s="95">
        <f t="shared" si="239"/>
        <v>193.33469727694091</v>
      </c>
      <c r="AI574" s="96">
        <f t="shared" si="240"/>
        <v>123.935200608343</v>
      </c>
      <c r="AJ574" s="96">
        <f t="shared" si="241"/>
        <v>56.154222190034766</v>
      </c>
      <c r="AK574" s="96">
        <f t="shared" si="242"/>
        <v>250.83723203939746</v>
      </c>
      <c r="AL574" s="86">
        <f t="shared" si="243"/>
        <v>88.062608632676714</v>
      </c>
      <c r="AM574" s="95">
        <f t="shared" si="251"/>
        <v>193.97570561762797</v>
      </c>
      <c r="AN574" s="96">
        <f t="shared" si="244"/>
        <v>124.346112350589</v>
      </c>
      <c r="AO574" s="96">
        <f t="shared" si="245"/>
        <v>56.340403590971015</v>
      </c>
      <c r="AP574" s="96">
        <f t="shared" si="246"/>
        <v>251.66889216123161</v>
      </c>
      <c r="AQ574" s="86">
        <f t="shared" si="247"/>
        <v>88.354583469223229</v>
      </c>
    </row>
    <row r="575" spans="1:43">
      <c r="A575" s="129" t="str">
        <f t="shared" si="248"/>
        <v>2014_1</v>
      </c>
      <c r="B575" s="57">
        <v>2014</v>
      </c>
      <c r="C575" s="57">
        <v>1</v>
      </c>
      <c r="D575" s="81" t="str">
        <f t="shared" si="249"/>
        <v>SYH_Personal</v>
      </c>
      <c r="E575" s="68" t="s">
        <v>37</v>
      </c>
      <c r="F575" s="69" t="s">
        <v>13</v>
      </c>
      <c r="G575" s="84">
        <f t="shared" si="250"/>
        <v>28920</v>
      </c>
      <c r="H575" s="70">
        <v>7230</v>
      </c>
      <c r="I575" s="65">
        <v>308</v>
      </c>
      <c r="J575" s="66">
        <v>1190</v>
      </c>
      <c r="K575" s="66">
        <v>891</v>
      </c>
      <c r="L575" s="66">
        <v>2029</v>
      </c>
      <c r="M575" s="67">
        <v>59</v>
      </c>
      <c r="N575" s="65">
        <v>3124239</v>
      </c>
      <c r="O575" s="66">
        <v>2806428</v>
      </c>
      <c r="P575" s="66">
        <v>1631377</v>
      </c>
      <c r="Q575" s="66">
        <v>5213480</v>
      </c>
      <c r="R575" s="67">
        <v>307837</v>
      </c>
      <c r="S575" s="95">
        <f t="shared" si="224"/>
        <v>10143.633116883117</v>
      </c>
      <c r="T575" s="96">
        <f t="shared" si="225"/>
        <v>2358.3428571428572</v>
      </c>
      <c r="U575" s="96">
        <f t="shared" si="226"/>
        <v>1830.9506172839506</v>
      </c>
      <c r="V575" s="96">
        <f t="shared" si="227"/>
        <v>2569.4825036964021</v>
      </c>
      <c r="W575" s="86">
        <f t="shared" si="228"/>
        <v>5217.5762711864409</v>
      </c>
      <c r="X575" s="99">
        <f t="shared" si="229"/>
        <v>1.0650069156293223E-2</v>
      </c>
      <c r="Y575" s="100">
        <f t="shared" si="230"/>
        <v>4.1147994467496542E-2</v>
      </c>
      <c r="Z575" s="100">
        <f t="shared" si="231"/>
        <v>3.0809128630705396E-2</v>
      </c>
      <c r="AA575" s="100">
        <f t="shared" si="232"/>
        <v>7.0159059474412172E-2</v>
      </c>
      <c r="AB575" s="101">
        <f t="shared" si="233"/>
        <v>2.0401106500691564E-3</v>
      </c>
      <c r="AC575" s="99">
        <f t="shared" si="234"/>
        <v>1.2056466231410184E-2</v>
      </c>
      <c r="AD575" s="100">
        <f t="shared" si="235"/>
        <v>4.3869485474631098E-2</v>
      </c>
      <c r="AE575" s="100">
        <f t="shared" si="236"/>
        <v>3.3176689437263741E-2</v>
      </c>
      <c r="AF575" s="100">
        <f t="shared" si="237"/>
        <v>7.3658535221123367E-2</v>
      </c>
      <c r="AG575" s="101">
        <f t="shared" si="238"/>
        <v>2.6583265653809807E-3</v>
      </c>
      <c r="AH575" s="95">
        <f t="shared" si="239"/>
        <v>108.03039419087136</v>
      </c>
      <c r="AI575" s="96">
        <f t="shared" si="240"/>
        <v>97.041078838174272</v>
      </c>
      <c r="AJ575" s="96">
        <f t="shared" si="241"/>
        <v>56.409993084370676</v>
      </c>
      <c r="AK575" s="96">
        <f t="shared" si="242"/>
        <v>180.27247579529737</v>
      </c>
      <c r="AL575" s="86">
        <f t="shared" si="243"/>
        <v>10.644432918395575</v>
      </c>
      <c r="AM575" s="95">
        <f t="shared" si="251"/>
        <v>108.38857295908731</v>
      </c>
      <c r="AN575" s="96">
        <f t="shared" si="244"/>
        <v>97.362822124819999</v>
      </c>
      <c r="AO575" s="96">
        <f t="shared" si="245"/>
        <v>56.59702250316861</v>
      </c>
      <c r="AP575" s="96">
        <f t="shared" si="246"/>
        <v>180.87017585746241</v>
      </c>
      <c r="AQ575" s="86">
        <f t="shared" si="247"/>
        <v>10.679724929496933</v>
      </c>
    </row>
    <row r="576" spans="1:43">
      <c r="A576" s="129" t="str">
        <f t="shared" si="248"/>
        <v>2014_1</v>
      </c>
      <c r="B576" s="57">
        <v>2014</v>
      </c>
      <c r="C576" s="57">
        <v>1</v>
      </c>
      <c r="D576" s="81" t="str">
        <f t="shared" si="249"/>
        <v>MSH_Personal</v>
      </c>
      <c r="E576" s="68" t="s">
        <v>38</v>
      </c>
      <c r="F576" s="69" t="s">
        <v>13</v>
      </c>
      <c r="G576" s="84">
        <f t="shared" si="250"/>
        <v>73644</v>
      </c>
      <c r="H576" s="70">
        <v>18411</v>
      </c>
      <c r="I576" s="65">
        <v>856</v>
      </c>
      <c r="J576" s="66">
        <v>3043</v>
      </c>
      <c r="K576" s="66">
        <v>3281</v>
      </c>
      <c r="L576" s="66">
        <v>4093</v>
      </c>
      <c r="M576" s="67">
        <v>541</v>
      </c>
      <c r="N576" s="65">
        <v>12803866</v>
      </c>
      <c r="O576" s="66">
        <v>8291130</v>
      </c>
      <c r="P576" s="66">
        <v>3018559</v>
      </c>
      <c r="Q576" s="66">
        <v>12625450</v>
      </c>
      <c r="R576" s="67">
        <v>2974558</v>
      </c>
      <c r="S576" s="95">
        <f t="shared" si="224"/>
        <v>14957.787383177571</v>
      </c>
      <c r="T576" s="96">
        <f t="shared" si="225"/>
        <v>2724.6565888925402</v>
      </c>
      <c r="U576" s="96">
        <f t="shared" si="226"/>
        <v>920.01188661993297</v>
      </c>
      <c r="V576" s="96">
        <f t="shared" si="227"/>
        <v>3084.6445150256536</v>
      </c>
      <c r="W576" s="86">
        <f t="shared" si="228"/>
        <v>5498.2587800369683</v>
      </c>
      <c r="X576" s="99">
        <f t="shared" si="229"/>
        <v>1.1623485959480746E-2</v>
      </c>
      <c r="Y576" s="100">
        <f t="shared" si="230"/>
        <v>4.1320406278855033E-2</v>
      </c>
      <c r="Z576" s="100">
        <f t="shared" si="231"/>
        <v>4.4552169898430284E-2</v>
      </c>
      <c r="AA576" s="100">
        <f t="shared" si="232"/>
        <v>5.5578186953451743E-2</v>
      </c>
      <c r="AB576" s="101">
        <f t="shared" si="233"/>
        <v>7.3461517571017324E-3</v>
      </c>
      <c r="AC576" s="99">
        <f t="shared" si="234"/>
        <v>1.2543758879332796E-2</v>
      </c>
      <c r="AD576" s="100">
        <f t="shared" si="235"/>
        <v>4.302926543392515E-2</v>
      </c>
      <c r="AE576" s="100">
        <f t="shared" si="236"/>
        <v>4.6323604632884714E-2</v>
      </c>
      <c r="AF576" s="100">
        <f t="shared" si="237"/>
        <v>5.7545268791854981E-2</v>
      </c>
      <c r="AG576" s="101">
        <f t="shared" si="238"/>
        <v>8.0793410253448151E-3</v>
      </c>
      <c r="AH576" s="95">
        <f t="shared" si="239"/>
        <v>173.86163163326273</v>
      </c>
      <c r="AI576" s="96">
        <f t="shared" si="240"/>
        <v>112.58391722339906</v>
      </c>
      <c r="AJ576" s="96">
        <f t="shared" si="241"/>
        <v>40.988525881266632</v>
      </c>
      <c r="AK576" s="96">
        <f t="shared" si="242"/>
        <v>171.43894954103524</v>
      </c>
      <c r="AL576" s="86">
        <f t="shared" si="243"/>
        <v>40.391043397968609</v>
      </c>
      <c r="AM576" s="95">
        <f t="shared" si="251"/>
        <v>174.4380763044577</v>
      </c>
      <c r="AN576" s="96">
        <f t="shared" si="244"/>
        <v>112.95719336567394</v>
      </c>
      <c r="AO576" s="96">
        <f t="shared" si="245"/>
        <v>41.124424855079511</v>
      </c>
      <c r="AP576" s="96">
        <f t="shared" si="246"/>
        <v>172.00736172013319</v>
      </c>
      <c r="AQ576" s="86">
        <f t="shared" si="247"/>
        <v>40.524961396505951</v>
      </c>
    </row>
    <row r="577" spans="1:43">
      <c r="A577" s="129" t="str">
        <f t="shared" si="248"/>
        <v>2014_1</v>
      </c>
      <c r="B577" s="57">
        <v>2014</v>
      </c>
      <c r="C577" s="57">
        <v>1</v>
      </c>
      <c r="D577" s="81" t="str">
        <f t="shared" si="249"/>
        <v>SMH_Personal</v>
      </c>
      <c r="E577" s="68" t="s">
        <v>39</v>
      </c>
      <c r="F577" s="69" t="s">
        <v>13</v>
      </c>
      <c r="G577" s="84">
        <f t="shared" si="250"/>
        <v>47340</v>
      </c>
      <c r="H577" s="70">
        <v>11835</v>
      </c>
      <c r="I577" s="65">
        <v>430</v>
      </c>
      <c r="J577" s="66">
        <v>1981</v>
      </c>
      <c r="K577" s="66">
        <v>4071</v>
      </c>
      <c r="L577" s="66">
        <v>3658</v>
      </c>
      <c r="M577" s="67">
        <v>629</v>
      </c>
      <c r="N577" s="65">
        <v>5174711</v>
      </c>
      <c r="O577" s="66">
        <v>6649796</v>
      </c>
      <c r="P577" s="66">
        <v>2719269</v>
      </c>
      <c r="Q577" s="66">
        <v>13198757</v>
      </c>
      <c r="R577" s="67">
        <v>1658545</v>
      </c>
      <c r="S577" s="95">
        <f t="shared" si="224"/>
        <v>12034.211627906976</v>
      </c>
      <c r="T577" s="96">
        <f t="shared" si="225"/>
        <v>3356.7874810701665</v>
      </c>
      <c r="U577" s="96">
        <f t="shared" si="226"/>
        <v>667.96094325718502</v>
      </c>
      <c r="V577" s="96">
        <f t="shared" si="227"/>
        <v>3608.1894477856754</v>
      </c>
      <c r="W577" s="86">
        <f t="shared" si="228"/>
        <v>2636.7965023847378</v>
      </c>
      <c r="X577" s="99">
        <f t="shared" si="229"/>
        <v>9.0832277144064222E-3</v>
      </c>
      <c r="Y577" s="100">
        <f t="shared" si="230"/>
        <v>4.1846218842416558E-2</v>
      </c>
      <c r="Z577" s="100">
        <f t="shared" si="231"/>
        <v>8.5994930291508231E-2</v>
      </c>
      <c r="AA577" s="100">
        <f t="shared" si="232"/>
        <v>7.727080692860161E-2</v>
      </c>
      <c r="AB577" s="101">
        <f t="shared" si="233"/>
        <v>1.3286861005492184E-2</v>
      </c>
      <c r="AC577" s="99">
        <f t="shared" si="234"/>
        <v>1.0099196780528804E-2</v>
      </c>
      <c r="AD577" s="100">
        <f t="shared" si="235"/>
        <v>4.3990528561833497E-2</v>
      </c>
      <c r="AE577" s="100">
        <f t="shared" si="236"/>
        <v>8.8997219470455149E-2</v>
      </c>
      <c r="AF577" s="100">
        <f t="shared" si="237"/>
        <v>8.0130284197148571E-2</v>
      </c>
      <c r="AG577" s="101">
        <f t="shared" si="238"/>
        <v>1.4513024679782932E-2</v>
      </c>
      <c r="AH577" s="95">
        <f t="shared" si="239"/>
        <v>109.30948457963667</v>
      </c>
      <c r="AI577" s="96">
        <f t="shared" si="240"/>
        <v>140.46886354034643</v>
      </c>
      <c r="AJ577" s="96">
        <f t="shared" si="241"/>
        <v>57.441254752851712</v>
      </c>
      <c r="AK577" s="96">
        <f t="shared" si="242"/>
        <v>278.80771018166456</v>
      </c>
      <c r="AL577" s="86">
        <f t="shared" si="243"/>
        <v>35.034748626953949</v>
      </c>
      <c r="AM577" s="95">
        <f t="shared" si="251"/>
        <v>109.67190421935288</v>
      </c>
      <c r="AN577" s="96">
        <f t="shared" si="244"/>
        <v>140.93459325365916</v>
      </c>
      <c r="AO577" s="96">
        <f t="shared" si="245"/>
        <v>57.631703357860076</v>
      </c>
      <c r="AP577" s="96">
        <f t="shared" si="246"/>
        <v>279.7321074584674</v>
      </c>
      <c r="AQ577" s="86">
        <f t="shared" si="247"/>
        <v>35.150907632037153</v>
      </c>
    </row>
    <row r="578" spans="1:43">
      <c r="A578" s="129" t="str">
        <f t="shared" si="248"/>
        <v>2014_2</v>
      </c>
      <c r="B578" s="57">
        <v>2014</v>
      </c>
      <c r="C578" s="57">
        <v>2</v>
      </c>
      <c r="D578" s="81" t="str">
        <f t="shared" si="249"/>
        <v>SML_Personal</v>
      </c>
      <c r="E578" s="68" t="s">
        <v>12</v>
      </c>
      <c r="F578" s="69" t="s">
        <v>13</v>
      </c>
      <c r="G578" s="84">
        <f t="shared" si="250"/>
        <v>82084</v>
      </c>
      <c r="H578" s="70">
        <v>20521</v>
      </c>
      <c r="I578" s="65">
        <v>131</v>
      </c>
      <c r="J578" s="66">
        <v>2291</v>
      </c>
      <c r="K578" s="66">
        <v>1317</v>
      </c>
      <c r="L578" s="66">
        <v>3815</v>
      </c>
      <c r="M578" s="67">
        <v>536</v>
      </c>
      <c r="N578" s="65">
        <v>1893470</v>
      </c>
      <c r="O578" s="66">
        <v>3737811</v>
      </c>
      <c r="P578" s="66">
        <v>1660899</v>
      </c>
      <c r="Q578" s="66">
        <v>6032774</v>
      </c>
      <c r="R578" s="67">
        <v>1791274</v>
      </c>
      <c r="S578" s="95">
        <f t="shared" si="224"/>
        <v>14453.969465648855</v>
      </c>
      <c r="T578" s="96">
        <f t="shared" si="225"/>
        <v>1631.5194238323877</v>
      </c>
      <c r="U578" s="96">
        <f t="shared" si="226"/>
        <v>1261.1230068337129</v>
      </c>
      <c r="V578" s="96">
        <f t="shared" si="227"/>
        <v>1581.3300131061599</v>
      </c>
      <c r="W578" s="86">
        <f t="shared" si="228"/>
        <v>3341.9291044776119</v>
      </c>
      <c r="X578" s="99">
        <f t="shared" si="229"/>
        <v>1.5959261244578725E-3</v>
      </c>
      <c r="Y578" s="100">
        <f t="shared" si="230"/>
        <v>2.7910433214755618E-2</v>
      </c>
      <c r="Z578" s="100">
        <f t="shared" si="231"/>
        <v>1.6044539739778763E-2</v>
      </c>
      <c r="AA578" s="100">
        <f t="shared" si="232"/>
        <v>4.6476779884021248E-2</v>
      </c>
      <c r="AB578" s="101">
        <f t="shared" si="233"/>
        <v>6.5298962038886996E-3</v>
      </c>
      <c r="AC578" s="99">
        <f t="shared" si="234"/>
        <v>1.9205543137561811E-3</v>
      </c>
      <c r="AD578" s="100">
        <f t="shared" si="235"/>
        <v>2.9249996065153525E-2</v>
      </c>
      <c r="AE578" s="100">
        <f t="shared" si="236"/>
        <v>1.7066368252378943E-2</v>
      </c>
      <c r="AF578" s="100">
        <f t="shared" si="237"/>
        <v>4.8188805731433429E-2</v>
      </c>
      <c r="AG578" s="101">
        <f t="shared" si="238"/>
        <v>7.184920192824993E-3</v>
      </c>
      <c r="AH578" s="95">
        <f t="shared" si="239"/>
        <v>23.067467472345403</v>
      </c>
      <c r="AI578" s="96">
        <f t="shared" si="240"/>
        <v>45.536413917450417</v>
      </c>
      <c r="AJ578" s="96">
        <f t="shared" si="241"/>
        <v>20.234138199892794</v>
      </c>
      <c r="AK578" s="96">
        <f t="shared" si="242"/>
        <v>73.495126943131424</v>
      </c>
      <c r="AL578" s="86">
        <f t="shared" si="243"/>
        <v>21.82245017299352</v>
      </c>
      <c r="AM578" s="95">
        <f t="shared" si="251"/>
        <v>23.143948514065091</v>
      </c>
      <c r="AN578" s="96">
        <f t="shared" si="244"/>
        <v>45.687391582283396</v>
      </c>
      <c r="AO578" s="96">
        <f t="shared" si="245"/>
        <v>20.301225233598732</v>
      </c>
      <c r="AP578" s="96">
        <f t="shared" si="246"/>
        <v>73.738802755253843</v>
      </c>
      <c r="AQ578" s="86">
        <f t="shared" si="247"/>
        <v>21.894803313801344</v>
      </c>
    </row>
    <row r="579" spans="1:43">
      <c r="A579" s="129" t="str">
        <f t="shared" si="248"/>
        <v>2014_2</v>
      </c>
      <c r="B579" s="57">
        <v>2014</v>
      </c>
      <c r="C579" s="57">
        <v>2</v>
      </c>
      <c r="D579" s="81" t="str">
        <f t="shared" si="249"/>
        <v>LSL_Personal</v>
      </c>
      <c r="E579" s="68" t="s">
        <v>14</v>
      </c>
      <c r="F579" s="69" t="s">
        <v>13</v>
      </c>
      <c r="G579" s="84">
        <f t="shared" si="250"/>
        <v>21244</v>
      </c>
      <c r="H579" s="70">
        <v>5311</v>
      </c>
      <c r="I579" s="65">
        <v>23</v>
      </c>
      <c r="J579" s="66">
        <v>455</v>
      </c>
      <c r="K579" s="66">
        <v>878</v>
      </c>
      <c r="L579" s="66">
        <v>762</v>
      </c>
      <c r="M579" s="67">
        <v>113</v>
      </c>
      <c r="N579" s="65">
        <v>590895</v>
      </c>
      <c r="O579" s="66">
        <v>1269041</v>
      </c>
      <c r="P579" s="66">
        <v>1106443</v>
      </c>
      <c r="Q579" s="66">
        <v>1979642</v>
      </c>
      <c r="R579" s="67">
        <v>637719</v>
      </c>
      <c r="S579" s="95">
        <f t="shared" si="224"/>
        <v>25691.08695652174</v>
      </c>
      <c r="T579" s="96">
        <f t="shared" si="225"/>
        <v>2789.1010989010988</v>
      </c>
      <c r="U579" s="96">
        <f t="shared" si="226"/>
        <v>1260.1856492027334</v>
      </c>
      <c r="V579" s="96">
        <f t="shared" si="227"/>
        <v>2597.9553805774276</v>
      </c>
      <c r="W579" s="86">
        <f t="shared" si="228"/>
        <v>5643.5309734513276</v>
      </c>
      <c r="X579" s="99">
        <f t="shared" si="229"/>
        <v>1.0826586330257954E-3</v>
      </c>
      <c r="Y579" s="100">
        <f t="shared" si="230"/>
        <v>2.1417812088119E-2</v>
      </c>
      <c r="Z579" s="100">
        <f t="shared" si="231"/>
        <v>4.1329316512897757E-2</v>
      </c>
      <c r="AA579" s="100">
        <f t="shared" si="232"/>
        <v>3.5868951233289398E-2</v>
      </c>
      <c r="AB579" s="101">
        <f t="shared" si="233"/>
        <v>5.3191489361702126E-3</v>
      </c>
      <c r="AC579" s="99">
        <f t="shared" si="234"/>
        <v>1.6083711561759584E-3</v>
      </c>
      <c r="AD579" s="100">
        <f t="shared" si="235"/>
        <v>2.373213513297287E-2</v>
      </c>
      <c r="AE579" s="100">
        <f t="shared" si="236"/>
        <v>4.4511327021514911E-2</v>
      </c>
      <c r="AF579" s="100">
        <f t="shared" si="237"/>
        <v>3.8841747510662217E-2</v>
      </c>
      <c r="AG579" s="101">
        <f t="shared" si="238"/>
        <v>6.4819374380924739E-3</v>
      </c>
      <c r="AH579" s="95">
        <f t="shared" si="239"/>
        <v>27.814677085294672</v>
      </c>
      <c r="AI579" s="96">
        <f t="shared" si="240"/>
        <v>59.736443231029938</v>
      </c>
      <c r="AJ579" s="96">
        <f t="shared" si="241"/>
        <v>52.082611560911317</v>
      </c>
      <c r="AK579" s="96">
        <f t="shared" si="242"/>
        <v>93.185934852193554</v>
      </c>
      <c r="AL579" s="86">
        <f t="shared" si="243"/>
        <v>30.018781773677272</v>
      </c>
      <c r="AM579" s="95">
        <f t="shared" si="251"/>
        <v>27.906897676095564</v>
      </c>
      <c r="AN579" s="96">
        <f t="shared" si="244"/>
        <v>59.934501618341649</v>
      </c>
      <c r="AO579" s="96">
        <f t="shared" si="245"/>
        <v>52.255293386189095</v>
      </c>
      <c r="AP579" s="96">
        <f t="shared" si="246"/>
        <v>93.494896266343716</v>
      </c>
      <c r="AQ579" s="86">
        <f t="shared" si="247"/>
        <v>30.118310155107057</v>
      </c>
    </row>
    <row r="580" spans="1:43">
      <c r="A580" s="129" t="str">
        <f t="shared" si="248"/>
        <v>2014_2</v>
      </c>
      <c r="B580" s="57">
        <v>2014</v>
      </c>
      <c r="C580" s="57">
        <v>2</v>
      </c>
      <c r="D580" s="81" t="str">
        <f t="shared" si="249"/>
        <v>MYA_Personal</v>
      </c>
      <c r="E580" s="68" t="s">
        <v>15</v>
      </c>
      <c r="F580" s="69" t="s">
        <v>13</v>
      </c>
      <c r="G580" s="84">
        <f t="shared" si="250"/>
        <v>20836</v>
      </c>
      <c r="H580" s="70">
        <v>5209</v>
      </c>
      <c r="I580" s="65">
        <v>98</v>
      </c>
      <c r="J580" s="66">
        <v>633</v>
      </c>
      <c r="K580" s="66">
        <v>1508</v>
      </c>
      <c r="L580" s="66">
        <v>1665</v>
      </c>
      <c r="M580" s="67">
        <v>113</v>
      </c>
      <c r="N580" s="65">
        <v>966133</v>
      </c>
      <c r="O580" s="66">
        <v>2159734</v>
      </c>
      <c r="P580" s="66">
        <v>1411311</v>
      </c>
      <c r="Q580" s="66">
        <v>4797589</v>
      </c>
      <c r="R580" s="67">
        <v>569896</v>
      </c>
      <c r="S580" s="95">
        <f t="shared" si="224"/>
        <v>9858.5</v>
      </c>
      <c r="T580" s="96">
        <f t="shared" si="225"/>
        <v>3411.9020537124802</v>
      </c>
      <c r="U580" s="96">
        <f t="shared" si="226"/>
        <v>935.88262599469499</v>
      </c>
      <c r="V580" s="96">
        <f t="shared" si="227"/>
        <v>2881.4348348348349</v>
      </c>
      <c r="W580" s="86">
        <f t="shared" si="228"/>
        <v>5043.3274336283184</v>
      </c>
      <c r="X580" s="99">
        <f t="shared" si="229"/>
        <v>4.7033979650604723E-3</v>
      </c>
      <c r="Y580" s="100">
        <f t="shared" si="230"/>
        <v>3.0380111345747744E-2</v>
      </c>
      <c r="Z580" s="100">
        <f t="shared" si="231"/>
        <v>7.2374736033787676E-2</v>
      </c>
      <c r="AA580" s="100">
        <f t="shared" si="232"/>
        <v>7.9909771549241698E-2</v>
      </c>
      <c r="AB580" s="101">
        <f t="shared" si="233"/>
        <v>5.4233058168554425E-3</v>
      </c>
      <c r="AC580" s="99">
        <f t="shared" si="234"/>
        <v>5.8078093394259324E-3</v>
      </c>
      <c r="AD580" s="100">
        <f t="shared" si="235"/>
        <v>3.315052223021335E-2</v>
      </c>
      <c r="AE580" s="100">
        <f t="shared" si="236"/>
        <v>7.6557164551435339E-2</v>
      </c>
      <c r="AF580" s="100">
        <f t="shared" si="237"/>
        <v>8.4286644097324781E-2</v>
      </c>
      <c r="AG580" s="101">
        <f t="shared" si="238"/>
        <v>6.6088013805611755E-3</v>
      </c>
      <c r="AH580" s="95">
        <f t="shared" si="239"/>
        <v>46.368448838548666</v>
      </c>
      <c r="AI580" s="96">
        <f t="shared" si="240"/>
        <v>103.65396429257055</v>
      </c>
      <c r="AJ580" s="96">
        <f t="shared" si="241"/>
        <v>67.734258014974088</v>
      </c>
      <c r="AK580" s="96">
        <f t="shared" si="242"/>
        <v>230.25479938567864</v>
      </c>
      <c r="AL580" s="86">
        <f t="shared" si="243"/>
        <v>27.351507007103091</v>
      </c>
      <c r="AM580" s="95">
        <f t="shared" si="251"/>
        <v>46.522185145941307</v>
      </c>
      <c r="AN580" s="96">
        <f t="shared" si="244"/>
        <v>103.99763284556515</v>
      </c>
      <c r="AO580" s="96">
        <f t="shared" si="245"/>
        <v>67.958833453058304</v>
      </c>
      <c r="AP580" s="96">
        <f t="shared" si="246"/>
        <v>231.01821769066103</v>
      </c>
      <c r="AQ580" s="86">
        <f t="shared" si="247"/>
        <v>27.442191940376084</v>
      </c>
    </row>
    <row r="581" spans="1:43">
      <c r="A581" s="129" t="str">
        <f t="shared" si="248"/>
        <v>2014_2</v>
      </c>
      <c r="B581" s="57">
        <v>2014</v>
      </c>
      <c r="C581" s="57">
        <v>2</v>
      </c>
      <c r="D581" s="81" t="str">
        <f t="shared" si="249"/>
        <v>SMA_Personal</v>
      </c>
      <c r="E581" s="68" t="s">
        <v>16</v>
      </c>
      <c r="F581" s="69" t="s">
        <v>13</v>
      </c>
      <c r="G581" s="84">
        <f t="shared" si="250"/>
        <v>83948</v>
      </c>
      <c r="H581" s="70">
        <v>20987</v>
      </c>
      <c r="I581" s="65">
        <v>115</v>
      </c>
      <c r="J581" s="66">
        <v>1863</v>
      </c>
      <c r="K581" s="66">
        <v>6043</v>
      </c>
      <c r="L581" s="66">
        <v>3165</v>
      </c>
      <c r="M581" s="67">
        <v>453</v>
      </c>
      <c r="N581" s="65">
        <v>1957349</v>
      </c>
      <c r="O581" s="66">
        <v>7256093</v>
      </c>
      <c r="P581" s="66">
        <v>4960775</v>
      </c>
      <c r="Q581" s="66">
        <v>10254388</v>
      </c>
      <c r="R581" s="67">
        <v>2388318</v>
      </c>
      <c r="S581" s="95">
        <f t="shared" si="224"/>
        <v>17020.426086956522</v>
      </c>
      <c r="T581" s="96">
        <f t="shared" si="225"/>
        <v>3894.8432635534086</v>
      </c>
      <c r="U581" s="96">
        <f t="shared" si="226"/>
        <v>820.91262617905011</v>
      </c>
      <c r="V581" s="96">
        <f t="shared" si="227"/>
        <v>3239.933017377567</v>
      </c>
      <c r="W581" s="86">
        <f t="shared" si="228"/>
        <v>5272.2251655629143</v>
      </c>
      <c r="X581" s="99">
        <f t="shared" si="229"/>
        <v>1.3698956496879021E-3</v>
      </c>
      <c r="Y581" s="100">
        <f t="shared" si="230"/>
        <v>2.2192309524944012E-2</v>
      </c>
      <c r="Z581" s="100">
        <f t="shared" si="231"/>
        <v>7.1985038357078188E-2</v>
      </c>
      <c r="AA581" s="100">
        <f t="shared" si="232"/>
        <v>3.7701910706627914E-2</v>
      </c>
      <c r="AB581" s="101">
        <f t="shared" si="233"/>
        <v>5.3961976461619097E-3</v>
      </c>
      <c r="AC581" s="99">
        <f t="shared" si="234"/>
        <v>1.667333897719646E-3</v>
      </c>
      <c r="AD581" s="100">
        <f t="shared" si="235"/>
        <v>2.3376928593115805E-2</v>
      </c>
      <c r="AE581" s="100">
        <f t="shared" si="236"/>
        <v>7.4063535124139671E-2</v>
      </c>
      <c r="AF581" s="100">
        <f t="shared" si="237"/>
        <v>3.9233658403821058E-2</v>
      </c>
      <c r="AG581" s="101">
        <f t="shared" si="238"/>
        <v>5.9853392948733576E-3</v>
      </c>
      <c r="AH581" s="95">
        <f t="shared" si="239"/>
        <v>23.316207652356219</v>
      </c>
      <c r="AI581" s="96">
        <f t="shared" si="240"/>
        <v>86.435567255920333</v>
      </c>
      <c r="AJ581" s="96">
        <f t="shared" si="241"/>
        <v>59.093426883308716</v>
      </c>
      <c r="AK581" s="96">
        <f t="shared" si="242"/>
        <v>122.15166531662457</v>
      </c>
      <c r="AL581" s="86">
        <f t="shared" si="243"/>
        <v>28.44996902844618</v>
      </c>
      <c r="AM581" s="95">
        <f t="shared" si="251"/>
        <v>23.393513401344165</v>
      </c>
      <c r="AN581" s="96">
        <f t="shared" si="244"/>
        <v>86.722147576594466</v>
      </c>
      <c r="AO581" s="96">
        <f t="shared" si="245"/>
        <v>59.289353326133003</v>
      </c>
      <c r="AP581" s="96">
        <f t="shared" si="246"/>
        <v>122.55666368163408</v>
      </c>
      <c r="AQ581" s="86">
        <f t="shared" si="247"/>
        <v>28.544295953185401</v>
      </c>
    </row>
    <row r="582" spans="1:43">
      <c r="A582" s="129" t="str">
        <f t="shared" si="248"/>
        <v>2014_2</v>
      </c>
      <c r="B582" s="57">
        <v>2014</v>
      </c>
      <c r="C582" s="57">
        <v>2</v>
      </c>
      <c r="D582" s="81" t="str">
        <f t="shared" si="249"/>
        <v>MSL_Personal</v>
      </c>
      <c r="E582" s="68" t="s">
        <v>17</v>
      </c>
      <c r="F582" s="69" t="s">
        <v>13</v>
      </c>
      <c r="G582" s="84">
        <f t="shared" si="250"/>
        <v>68376</v>
      </c>
      <c r="H582" s="70">
        <v>17094</v>
      </c>
      <c r="I582" s="65">
        <v>179</v>
      </c>
      <c r="J582" s="66">
        <v>1398</v>
      </c>
      <c r="K582" s="66">
        <v>5478</v>
      </c>
      <c r="L582" s="66">
        <v>2152</v>
      </c>
      <c r="M582" s="67">
        <v>449</v>
      </c>
      <c r="N582" s="65">
        <v>3698437</v>
      </c>
      <c r="O582" s="66">
        <v>4118493</v>
      </c>
      <c r="P582" s="66">
        <v>12758566</v>
      </c>
      <c r="Q582" s="66">
        <v>6766269</v>
      </c>
      <c r="R582" s="67">
        <v>1298639</v>
      </c>
      <c r="S582" s="95">
        <f t="shared" si="224"/>
        <v>20661.659217877095</v>
      </c>
      <c r="T582" s="96">
        <f t="shared" si="225"/>
        <v>2945.9892703862661</v>
      </c>
      <c r="U582" s="96">
        <f t="shared" si="226"/>
        <v>2329.0554947060973</v>
      </c>
      <c r="V582" s="96">
        <f t="shared" si="227"/>
        <v>3144.1770446096652</v>
      </c>
      <c r="W582" s="86">
        <f t="shared" si="228"/>
        <v>2892.2917594654787</v>
      </c>
      <c r="X582" s="99">
        <f t="shared" si="229"/>
        <v>2.6178776178776178E-3</v>
      </c>
      <c r="Y582" s="100">
        <f t="shared" si="230"/>
        <v>2.0445770445770447E-2</v>
      </c>
      <c r="Z582" s="100">
        <f t="shared" si="231"/>
        <v>8.0115830115830122E-2</v>
      </c>
      <c r="AA582" s="100">
        <f t="shared" si="232"/>
        <v>3.1473031473031474E-2</v>
      </c>
      <c r="AB582" s="101">
        <f t="shared" si="233"/>
        <v>6.566631566631567E-3</v>
      </c>
      <c r="AC582" s="99">
        <f t="shared" si="234"/>
        <v>3.0731900778561421E-3</v>
      </c>
      <c r="AD582" s="100">
        <f t="shared" si="235"/>
        <v>2.1706784880301221E-2</v>
      </c>
      <c r="AE582" s="100">
        <f t="shared" si="236"/>
        <v>8.2534796408303621E-2</v>
      </c>
      <c r="AF582" s="100">
        <f t="shared" si="237"/>
        <v>3.3028743548134121E-2</v>
      </c>
      <c r="AG582" s="101">
        <f t="shared" si="238"/>
        <v>7.2863204132975019E-3</v>
      </c>
      <c r="AH582" s="95">
        <f t="shared" si="239"/>
        <v>54.089695214695212</v>
      </c>
      <c r="AI582" s="96">
        <f t="shared" si="240"/>
        <v>60.233020358020354</v>
      </c>
      <c r="AJ582" s="96">
        <f t="shared" si="241"/>
        <v>186.59421434421435</v>
      </c>
      <c r="AK582" s="96">
        <f t="shared" si="242"/>
        <v>98.956783081783087</v>
      </c>
      <c r="AL582" s="86">
        <f t="shared" si="243"/>
        <v>18.992614367614369</v>
      </c>
      <c r="AM582" s="95">
        <f t="shared" si="251"/>
        <v>54.26903160007344</v>
      </c>
      <c r="AN582" s="96">
        <f t="shared" si="244"/>
        <v>60.432725165166055</v>
      </c>
      <c r="AO582" s="96">
        <f t="shared" si="245"/>
        <v>187.21287436439303</v>
      </c>
      <c r="AP582" s="96">
        <f t="shared" si="246"/>
        <v>99.28487795671451</v>
      </c>
      <c r="AQ582" s="86">
        <f t="shared" si="247"/>
        <v>19.05558508312776</v>
      </c>
    </row>
    <row r="583" spans="1:43">
      <c r="A583" s="129" t="str">
        <f t="shared" si="248"/>
        <v>2014_2</v>
      </c>
      <c r="B583" s="57">
        <v>2014</v>
      </c>
      <c r="C583" s="57">
        <v>2</v>
      </c>
      <c r="D583" s="81" t="str">
        <f t="shared" si="249"/>
        <v>LYL_Personal</v>
      </c>
      <c r="E583" s="68" t="s">
        <v>18</v>
      </c>
      <c r="F583" s="69" t="s">
        <v>13</v>
      </c>
      <c r="G583" s="84">
        <f t="shared" si="250"/>
        <v>16864</v>
      </c>
      <c r="H583" s="70">
        <v>4216</v>
      </c>
      <c r="I583" s="65">
        <v>81</v>
      </c>
      <c r="J583" s="66">
        <v>366</v>
      </c>
      <c r="K583" s="66">
        <v>657</v>
      </c>
      <c r="L583" s="66">
        <v>546</v>
      </c>
      <c r="M583" s="67">
        <v>155</v>
      </c>
      <c r="N583" s="65">
        <v>1626259</v>
      </c>
      <c r="O583" s="66">
        <v>1094694</v>
      </c>
      <c r="P583" s="66">
        <v>778988</v>
      </c>
      <c r="Q583" s="66">
        <v>1750869</v>
      </c>
      <c r="R583" s="67">
        <v>835062</v>
      </c>
      <c r="S583" s="95">
        <f t="shared" si="224"/>
        <v>20077.271604938273</v>
      </c>
      <c r="T583" s="96">
        <f t="shared" si="225"/>
        <v>2990.967213114754</v>
      </c>
      <c r="U583" s="96">
        <f t="shared" si="226"/>
        <v>1185.6742770167427</v>
      </c>
      <c r="V583" s="96">
        <f t="shared" si="227"/>
        <v>3206.7197802197802</v>
      </c>
      <c r="W583" s="86">
        <f t="shared" si="228"/>
        <v>5387.4967741935479</v>
      </c>
      <c r="X583" s="99">
        <f t="shared" si="229"/>
        <v>4.803130929791271E-3</v>
      </c>
      <c r="Y583" s="100">
        <f t="shared" si="230"/>
        <v>2.1703036053130929E-2</v>
      </c>
      <c r="Z583" s="100">
        <f t="shared" si="231"/>
        <v>3.895872865275142E-2</v>
      </c>
      <c r="AA583" s="100">
        <f t="shared" si="232"/>
        <v>3.2376660341555979E-2</v>
      </c>
      <c r="AB583" s="101">
        <f t="shared" si="233"/>
        <v>9.1911764705882356E-3</v>
      </c>
      <c r="AC583" s="99">
        <f t="shared" si="234"/>
        <v>6.0436182728962774E-3</v>
      </c>
      <c r="AD583" s="100">
        <f t="shared" si="235"/>
        <v>2.4317431166235193E-2</v>
      </c>
      <c r="AE583" s="100">
        <f t="shared" si="236"/>
        <v>4.2430483348373287E-2</v>
      </c>
      <c r="AF583" s="100">
        <f t="shared" si="237"/>
        <v>3.5552399443967923E-2</v>
      </c>
      <c r="AG583" s="101">
        <f t="shared" si="238"/>
        <v>1.0903382844056668E-2</v>
      </c>
      <c r="AH583" s="95">
        <f t="shared" si="239"/>
        <v>96.433764231499055</v>
      </c>
      <c r="AI583" s="96">
        <f t="shared" si="240"/>
        <v>64.913069259962043</v>
      </c>
      <c r="AJ583" s="96">
        <f t="shared" si="241"/>
        <v>46.192362428842507</v>
      </c>
      <c r="AK583" s="96">
        <f t="shared" si="242"/>
        <v>103.82287713472486</v>
      </c>
      <c r="AL583" s="86">
        <f t="shared" si="243"/>
        <v>49.517433586337759</v>
      </c>
      <c r="AM583" s="95">
        <f t="shared" si="251"/>
        <v>96.753493944100484</v>
      </c>
      <c r="AN583" s="96">
        <f t="shared" si="244"/>
        <v>65.128290942367187</v>
      </c>
      <c r="AO583" s="96">
        <f t="shared" si="245"/>
        <v>46.345514915229948</v>
      </c>
      <c r="AP583" s="96">
        <f t="shared" si="246"/>
        <v>104.16710572449608</v>
      </c>
      <c r="AQ583" s="86">
        <f t="shared" si="247"/>
        <v>49.681610469149398</v>
      </c>
    </row>
    <row r="584" spans="1:43">
      <c r="A584" s="129" t="str">
        <f t="shared" si="248"/>
        <v>2014_2</v>
      </c>
      <c r="B584" s="57">
        <v>2014</v>
      </c>
      <c r="C584" s="57">
        <v>2</v>
      </c>
      <c r="D584" s="81" t="str">
        <f t="shared" si="249"/>
        <v>LSA_Personal</v>
      </c>
      <c r="E584" s="68" t="s">
        <v>19</v>
      </c>
      <c r="F584" s="69" t="s">
        <v>13</v>
      </c>
      <c r="G584" s="84">
        <f t="shared" si="250"/>
        <v>107924</v>
      </c>
      <c r="H584" s="70">
        <v>26981</v>
      </c>
      <c r="I584" s="65">
        <v>390</v>
      </c>
      <c r="J584" s="66">
        <v>3064</v>
      </c>
      <c r="K584" s="66">
        <v>2210</v>
      </c>
      <c r="L584" s="66">
        <v>4941</v>
      </c>
      <c r="M584" s="67">
        <v>952</v>
      </c>
      <c r="N584" s="65">
        <v>10761169</v>
      </c>
      <c r="O584" s="66">
        <v>7904271</v>
      </c>
      <c r="P584" s="66">
        <v>1789561</v>
      </c>
      <c r="Q584" s="66">
        <v>11816754</v>
      </c>
      <c r="R584" s="67">
        <v>8083265</v>
      </c>
      <c r="S584" s="95">
        <f t="shared" si="224"/>
        <v>27592.741025641026</v>
      </c>
      <c r="T584" s="96">
        <f t="shared" si="225"/>
        <v>2579.7229112271539</v>
      </c>
      <c r="U584" s="96">
        <f t="shared" si="226"/>
        <v>809.75610859728511</v>
      </c>
      <c r="V584" s="96">
        <f t="shared" si="227"/>
        <v>2391.5713418336368</v>
      </c>
      <c r="W584" s="86">
        <f t="shared" si="228"/>
        <v>8490.8245798319331</v>
      </c>
      <c r="X584" s="99">
        <f t="shared" si="229"/>
        <v>3.6136540528520071E-3</v>
      </c>
      <c r="Y584" s="100">
        <f t="shared" si="230"/>
        <v>2.8390348763944997E-2</v>
      </c>
      <c r="Z584" s="100">
        <f t="shared" si="231"/>
        <v>2.0477372966161374E-2</v>
      </c>
      <c r="AA584" s="100">
        <f t="shared" si="232"/>
        <v>4.5782217115748119E-2</v>
      </c>
      <c r="AB584" s="101">
        <f t="shared" si="233"/>
        <v>8.8210222008079757E-3</v>
      </c>
      <c r="AC584" s="99">
        <f t="shared" si="234"/>
        <v>4.0392368601734245E-3</v>
      </c>
      <c r="AD584" s="100">
        <f t="shared" si="235"/>
        <v>2.9568302349060029E-2</v>
      </c>
      <c r="AE584" s="100">
        <f t="shared" si="236"/>
        <v>2.1481852889643167E-2</v>
      </c>
      <c r="AF584" s="100">
        <f t="shared" si="237"/>
        <v>4.7264629613153503E-2</v>
      </c>
      <c r="AG584" s="101">
        <f t="shared" si="238"/>
        <v>9.4842037014761342E-3</v>
      </c>
      <c r="AH584" s="95">
        <f t="shared" si="239"/>
        <v>99.710620436603534</v>
      </c>
      <c r="AI584" s="96">
        <f t="shared" si="240"/>
        <v>73.239233164078428</v>
      </c>
      <c r="AJ584" s="96">
        <f t="shared" si="241"/>
        <v>16.581677847374078</v>
      </c>
      <c r="AK584" s="96">
        <f t="shared" si="242"/>
        <v>109.49143841962862</v>
      </c>
      <c r="AL584" s="86">
        <f t="shared" si="243"/>
        <v>74.897752121863533</v>
      </c>
      <c r="AM584" s="95">
        <f t="shared" si="251"/>
        <v>100.04121468717092</v>
      </c>
      <c r="AN584" s="96">
        <f t="shared" si="244"/>
        <v>73.482060550910333</v>
      </c>
      <c r="AO584" s="96">
        <f t="shared" si="245"/>
        <v>16.636655013668896</v>
      </c>
      <c r="AP584" s="96">
        <f t="shared" si="246"/>
        <v>109.85446133403218</v>
      </c>
      <c r="AQ584" s="86">
        <f t="shared" si="247"/>
        <v>75.14607838965216</v>
      </c>
    </row>
    <row r="585" spans="1:43">
      <c r="A585" s="129" t="str">
        <f t="shared" si="248"/>
        <v>2014_2</v>
      </c>
      <c r="B585" s="57">
        <v>2014</v>
      </c>
      <c r="C585" s="57">
        <v>2</v>
      </c>
      <c r="D585" s="81" t="str">
        <f t="shared" si="249"/>
        <v>LMA_Personal</v>
      </c>
      <c r="E585" s="68" t="s">
        <v>20</v>
      </c>
      <c r="F585" s="69" t="s">
        <v>13</v>
      </c>
      <c r="G585" s="84">
        <f t="shared" si="250"/>
        <v>130328</v>
      </c>
      <c r="H585" s="70">
        <v>32582</v>
      </c>
      <c r="I585" s="65">
        <v>926</v>
      </c>
      <c r="J585" s="66">
        <v>3011</v>
      </c>
      <c r="K585" s="66">
        <v>4903</v>
      </c>
      <c r="L585" s="66">
        <v>7171</v>
      </c>
      <c r="M585" s="67">
        <v>2359</v>
      </c>
      <c r="N585" s="65">
        <v>13676267</v>
      </c>
      <c r="O585" s="66">
        <v>7540126</v>
      </c>
      <c r="P585" s="66">
        <v>4216872</v>
      </c>
      <c r="Q585" s="66">
        <v>21609868</v>
      </c>
      <c r="R585" s="67">
        <v>12018319</v>
      </c>
      <c r="S585" s="95">
        <f t="shared" si="224"/>
        <v>14769.186825053996</v>
      </c>
      <c r="T585" s="96">
        <f t="shared" si="225"/>
        <v>2504.1932912653601</v>
      </c>
      <c r="U585" s="96">
        <f t="shared" si="226"/>
        <v>860.05955537426064</v>
      </c>
      <c r="V585" s="96">
        <f t="shared" si="227"/>
        <v>3013.5082973086041</v>
      </c>
      <c r="W585" s="86">
        <f t="shared" si="228"/>
        <v>5094.6668079694782</v>
      </c>
      <c r="X585" s="99">
        <f t="shared" si="229"/>
        <v>7.1051500828678412E-3</v>
      </c>
      <c r="Y585" s="100">
        <f t="shared" si="230"/>
        <v>2.310324719170094E-2</v>
      </c>
      <c r="Z585" s="100">
        <f t="shared" si="231"/>
        <v>3.7620465287582103E-2</v>
      </c>
      <c r="AA585" s="100">
        <f t="shared" si="232"/>
        <v>5.5022711926830767E-2</v>
      </c>
      <c r="AB585" s="101">
        <f t="shared" si="233"/>
        <v>1.8100484930329629E-2</v>
      </c>
      <c r="AC585" s="99">
        <f t="shared" si="234"/>
        <v>7.6472449719295985E-3</v>
      </c>
      <c r="AD585" s="100">
        <f t="shared" si="235"/>
        <v>2.4072859011749218E-2</v>
      </c>
      <c r="AE585" s="100">
        <f t="shared" si="236"/>
        <v>3.8848533037250187E-2</v>
      </c>
      <c r="AF585" s="100">
        <f t="shared" si="237"/>
        <v>5.6494410053042898E-2</v>
      </c>
      <c r="AG585" s="101">
        <f t="shared" si="238"/>
        <v>1.8960915206417846E-2</v>
      </c>
      <c r="AH585" s="95">
        <f t="shared" si="239"/>
        <v>104.93728899392302</v>
      </c>
      <c r="AI585" s="96">
        <f t="shared" si="240"/>
        <v>57.854996623902771</v>
      </c>
      <c r="AJ585" s="96">
        <f t="shared" si="241"/>
        <v>32.355840648210666</v>
      </c>
      <c r="AK585" s="96">
        <f t="shared" si="242"/>
        <v>165.81139893192559</v>
      </c>
      <c r="AL585" s="86">
        <f t="shared" si="243"/>
        <v>92.215939782702108</v>
      </c>
      <c r="AM585" s="95">
        <f t="shared" si="251"/>
        <v>105.28521245743789</v>
      </c>
      <c r="AN585" s="96">
        <f t="shared" si="244"/>
        <v>58.046817005389805</v>
      </c>
      <c r="AO585" s="96">
        <f t="shared" si="245"/>
        <v>32.463117634791793</v>
      </c>
      <c r="AP585" s="96">
        <f t="shared" si="246"/>
        <v>166.36115275880388</v>
      </c>
      <c r="AQ585" s="86">
        <f t="shared" si="247"/>
        <v>92.521685142317168</v>
      </c>
    </row>
    <row r="586" spans="1:43">
      <c r="A586" s="129" t="str">
        <f t="shared" si="248"/>
        <v>2014_2</v>
      </c>
      <c r="B586" s="57">
        <v>2014</v>
      </c>
      <c r="C586" s="57">
        <v>2</v>
      </c>
      <c r="D586" s="81" t="str">
        <f t="shared" si="249"/>
        <v>SYL_Personal</v>
      </c>
      <c r="E586" s="68" t="s">
        <v>21</v>
      </c>
      <c r="F586" s="69" t="s">
        <v>13</v>
      </c>
      <c r="G586" s="84">
        <f t="shared" si="250"/>
        <v>12420</v>
      </c>
      <c r="H586" s="70">
        <v>3105</v>
      </c>
      <c r="I586" s="65">
        <v>113</v>
      </c>
      <c r="J586" s="66">
        <v>285</v>
      </c>
      <c r="K586" s="66">
        <v>415</v>
      </c>
      <c r="L586" s="66">
        <v>371</v>
      </c>
      <c r="M586" s="67">
        <v>138</v>
      </c>
      <c r="N586" s="65">
        <v>1379455</v>
      </c>
      <c r="O586" s="66">
        <v>794674</v>
      </c>
      <c r="P586" s="66">
        <v>299601</v>
      </c>
      <c r="Q586" s="66">
        <v>1006177</v>
      </c>
      <c r="R586" s="67">
        <v>480361</v>
      </c>
      <c r="S586" s="95">
        <f t="shared" si="224"/>
        <v>12207.566371681416</v>
      </c>
      <c r="T586" s="96">
        <f t="shared" si="225"/>
        <v>2788.3298245614037</v>
      </c>
      <c r="U586" s="96">
        <f t="shared" si="226"/>
        <v>721.9301204819277</v>
      </c>
      <c r="V586" s="96">
        <f t="shared" si="227"/>
        <v>2712.0673854447441</v>
      </c>
      <c r="W586" s="86">
        <f t="shared" si="228"/>
        <v>3480.876811594203</v>
      </c>
      <c r="X586" s="99">
        <f t="shared" si="229"/>
        <v>9.0982286634460549E-3</v>
      </c>
      <c r="Y586" s="100">
        <f t="shared" si="230"/>
        <v>2.2946859903381644E-2</v>
      </c>
      <c r="Z586" s="100">
        <f t="shared" si="231"/>
        <v>3.3413848631239938E-2</v>
      </c>
      <c r="AA586" s="100">
        <f t="shared" si="232"/>
        <v>2.9871175523349437E-2</v>
      </c>
      <c r="AB586" s="101">
        <f t="shared" si="233"/>
        <v>1.1111111111111112E-2</v>
      </c>
      <c r="AC586" s="99">
        <f t="shared" si="234"/>
        <v>1.1083358191168402E-2</v>
      </c>
      <c r="AD586" s="100">
        <f t="shared" si="235"/>
        <v>2.6077375325326967E-2</v>
      </c>
      <c r="AE586" s="100">
        <f t="shared" si="236"/>
        <v>3.7171172728470508E-2</v>
      </c>
      <c r="AF586" s="100">
        <f t="shared" si="237"/>
        <v>3.3430241052495029E-2</v>
      </c>
      <c r="AG586" s="101">
        <f t="shared" si="238"/>
        <v>1.3302642104564432E-2</v>
      </c>
      <c r="AH586" s="95">
        <f t="shared" si="239"/>
        <v>111.06723027375202</v>
      </c>
      <c r="AI586" s="96">
        <f t="shared" si="240"/>
        <v>63.983413848631237</v>
      </c>
      <c r="AJ586" s="96">
        <f t="shared" si="241"/>
        <v>24.122463768115942</v>
      </c>
      <c r="AK586" s="96">
        <f t="shared" si="242"/>
        <v>81.012640901771334</v>
      </c>
      <c r="AL586" s="86">
        <f t="shared" si="243"/>
        <v>38.676409017713368</v>
      </c>
      <c r="AM586" s="95">
        <f t="shared" si="251"/>
        <v>111.43547778433984</v>
      </c>
      <c r="AN586" s="96">
        <f t="shared" si="244"/>
        <v>64.195553224130165</v>
      </c>
      <c r="AO586" s="96">
        <f t="shared" si="245"/>
        <v>24.202442689080833</v>
      </c>
      <c r="AP586" s="96">
        <f t="shared" si="246"/>
        <v>81.281241309512595</v>
      </c>
      <c r="AQ586" s="86">
        <f t="shared" si="247"/>
        <v>38.804642082534968</v>
      </c>
    </row>
    <row r="587" spans="1:43">
      <c r="A587" s="129" t="str">
        <f t="shared" si="248"/>
        <v>2014_2</v>
      </c>
      <c r="B587" s="57">
        <v>2014</v>
      </c>
      <c r="C587" s="57">
        <v>2</v>
      </c>
      <c r="D587" s="81" t="str">
        <f t="shared" si="249"/>
        <v>MYL_Personal</v>
      </c>
      <c r="E587" s="68" t="s">
        <v>22</v>
      </c>
      <c r="F587" s="69" t="s">
        <v>13</v>
      </c>
      <c r="G587" s="84">
        <f t="shared" si="250"/>
        <v>12932</v>
      </c>
      <c r="H587" s="70">
        <v>3233</v>
      </c>
      <c r="I587" s="65">
        <v>105</v>
      </c>
      <c r="J587" s="66">
        <v>327</v>
      </c>
      <c r="K587" s="66">
        <v>593</v>
      </c>
      <c r="L587" s="66">
        <v>446</v>
      </c>
      <c r="M587" s="67">
        <v>112</v>
      </c>
      <c r="N587" s="65">
        <v>1506249</v>
      </c>
      <c r="O587" s="66">
        <v>966099</v>
      </c>
      <c r="P587" s="66">
        <v>361439</v>
      </c>
      <c r="Q587" s="66">
        <v>1314616</v>
      </c>
      <c r="R587" s="67">
        <v>488444</v>
      </c>
      <c r="S587" s="95">
        <f t="shared" ref="S587:S650" si="252">N587/I587</f>
        <v>14345.228571428572</v>
      </c>
      <c r="T587" s="96">
        <f t="shared" ref="T587:T650" si="253">O587/J587</f>
        <v>2954.4311926605506</v>
      </c>
      <c r="U587" s="96">
        <f t="shared" ref="U587:U650" si="254">P587/K587</f>
        <v>609.50927487352442</v>
      </c>
      <c r="V587" s="96">
        <f t="shared" ref="V587:V650" si="255">Q587/L587</f>
        <v>2947.5695067264573</v>
      </c>
      <c r="W587" s="86">
        <f t="shared" ref="W587:W650" si="256">R587/M587</f>
        <v>4361.1071428571431</v>
      </c>
      <c r="X587" s="99">
        <f t="shared" ref="X587:X650" si="257">I587/$G587</f>
        <v>8.1193937519331884E-3</v>
      </c>
      <c r="Y587" s="100">
        <f t="shared" ref="Y587:Y650" si="258">J587/$G587</f>
        <v>2.5286111970306217E-2</v>
      </c>
      <c r="Z587" s="100">
        <f t="shared" ref="Z587:Z650" si="259">K587/$G587</f>
        <v>4.5855242808536964E-2</v>
      </c>
      <c r="AA587" s="100">
        <f t="shared" ref="AA587:AA650" si="260">L587/$G587</f>
        <v>3.4488091555830498E-2</v>
      </c>
      <c r="AB587" s="101">
        <f t="shared" ref="AB587:AB650" si="261">M587/$G587</f>
        <v>8.6606866687287346E-3</v>
      </c>
      <c r="AC587" s="99">
        <f t="shared" ref="AC587:AC650" si="262">I587/$G587+2.33*(I587*ABS(($G587-I587))/$G587^3)^0.5</f>
        <v>9.9581094082412808E-3</v>
      </c>
      <c r="AD587" s="100">
        <f t="shared" ref="AD587:AD650" si="263">J587/$G587+2.33*(J587*ABS(($G587-J587))/$G587^3)^0.5</f>
        <v>2.8502753601331015E-2</v>
      </c>
      <c r="AE587" s="100">
        <f t="shared" ref="AE587:AE650" si="264">K587/$G587+2.33*(K587*ABS(($G587-K587))/$G587^3)^0.5</f>
        <v>5.0140971809846724E-2</v>
      </c>
      <c r="AF587" s="100">
        <f t="shared" ref="AF587:AF650" si="265">L587/$G587+2.33*(L587*ABS(($G587-L587))/$G587^3)^0.5</f>
        <v>3.822692803842008E-2</v>
      </c>
      <c r="AG587" s="101">
        <f t="shared" ref="AG587:AG650" si="266">M587/$G587+2.33*(M587*ABS(($G587-M587))/$G587^3)^0.5</f>
        <v>1.0559185792546352E-2</v>
      </c>
      <c r="AH587" s="95">
        <f t="shared" ref="AH587:AH650" si="267">N587/$G587</f>
        <v>116.47455923291061</v>
      </c>
      <c r="AI587" s="96">
        <f t="shared" ref="AI587:AI650" si="268">O587/$G587</f>
        <v>74.706077946180017</v>
      </c>
      <c r="AJ587" s="96">
        <f t="shared" ref="AJ587:AJ650" si="269">P587/$G587</f>
        <v>27.94919579338076</v>
      </c>
      <c r="AK587" s="96">
        <f t="shared" ref="AK587:AK650" si="270">Q587/$G587</f>
        <v>101.6560470151562</v>
      </c>
      <c r="AL587" s="86">
        <f t="shared" ref="AL587:AL650" si="271">R587/$G587</f>
        <v>37.770182493040522</v>
      </c>
      <c r="AM587" s="95">
        <f t="shared" si="251"/>
        <v>116.86073494269122</v>
      </c>
      <c r="AN587" s="96">
        <f t="shared" ref="AN587:AN650" si="272">AI587*($AC$2171/$X$2171)</f>
        <v>74.953768711148726</v>
      </c>
      <c r="AO587" s="96">
        <f t="shared" ref="AO587:AO650" si="273">AJ587*($AC$2171/$X$2171)</f>
        <v>28.041862385934447</v>
      </c>
      <c r="AP587" s="96">
        <f t="shared" ref="AP587:AP650" si="274">AK587*($AC$2171/$X$2171)</f>
        <v>101.99309139951029</v>
      </c>
      <c r="AQ587" s="86">
        <f t="shared" ref="AQ587:AQ650" si="275">AL587*($AC$2171/$X$2171)</f>
        <v>37.895410930296308</v>
      </c>
    </row>
    <row r="588" spans="1:43">
      <c r="A588" s="129" t="str">
        <f t="shared" ref="A588:A651" si="276">B588&amp;"_"&amp;C588</f>
        <v>2014_2</v>
      </c>
      <c r="B588" s="57">
        <v>2014</v>
      </c>
      <c r="C588" s="57">
        <v>2</v>
      </c>
      <c r="D588" s="81" t="str">
        <f t="shared" ref="D588:D651" si="277">E588&amp;"_"&amp;F588</f>
        <v>MYH_Personal</v>
      </c>
      <c r="E588" s="68" t="s">
        <v>23</v>
      </c>
      <c r="F588" s="69" t="s">
        <v>13</v>
      </c>
      <c r="G588" s="84">
        <f t="shared" ref="G588:G651" si="278">H588*4</f>
        <v>37620</v>
      </c>
      <c r="H588" s="70">
        <v>9405</v>
      </c>
      <c r="I588" s="65">
        <v>274</v>
      </c>
      <c r="J588" s="66">
        <v>930</v>
      </c>
      <c r="K588" s="66">
        <v>466</v>
      </c>
      <c r="L588" s="66">
        <v>1174</v>
      </c>
      <c r="M588" s="67">
        <v>203</v>
      </c>
      <c r="N588" s="65">
        <v>5110329</v>
      </c>
      <c r="O588" s="66">
        <v>4235632</v>
      </c>
      <c r="P588" s="66">
        <v>513621</v>
      </c>
      <c r="Q588" s="66">
        <v>3554197</v>
      </c>
      <c r="R588" s="67">
        <v>1087648</v>
      </c>
      <c r="S588" s="95">
        <f t="shared" si="252"/>
        <v>18650.835766423359</v>
      </c>
      <c r="T588" s="96">
        <f t="shared" si="253"/>
        <v>4554.4430107526878</v>
      </c>
      <c r="U588" s="96">
        <f t="shared" si="254"/>
        <v>1102.1909871244636</v>
      </c>
      <c r="V588" s="96">
        <f t="shared" si="255"/>
        <v>3027.4250425894379</v>
      </c>
      <c r="W588" s="86">
        <f t="shared" si="256"/>
        <v>5357.8719211822663</v>
      </c>
      <c r="X588" s="99">
        <f t="shared" si="257"/>
        <v>7.2833599149388622E-3</v>
      </c>
      <c r="Y588" s="100">
        <f t="shared" si="258"/>
        <v>2.4720893141945772E-2</v>
      </c>
      <c r="Z588" s="100">
        <f t="shared" si="259"/>
        <v>1.2387028176501861E-2</v>
      </c>
      <c r="AA588" s="100">
        <f t="shared" si="260"/>
        <v>3.1206804891015419E-2</v>
      </c>
      <c r="AB588" s="101">
        <f t="shared" si="261"/>
        <v>5.396065922381712E-3</v>
      </c>
      <c r="AC588" s="99">
        <f t="shared" si="262"/>
        <v>8.3048286116380633E-3</v>
      </c>
      <c r="AD588" s="100">
        <f t="shared" si="263"/>
        <v>2.6586168978926145E-2</v>
      </c>
      <c r="AE588" s="100">
        <f t="shared" si="264"/>
        <v>1.3715717608994954E-2</v>
      </c>
      <c r="AF588" s="100">
        <f t="shared" si="265"/>
        <v>3.329555611829587E-2</v>
      </c>
      <c r="AG588" s="101">
        <f t="shared" si="266"/>
        <v>6.2761217743214576E-3</v>
      </c>
      <c r="AH588" s="95">
        <f t="shared" si="267"/>
        <v>135.84074960127592</v>
      </c>
      <c r="AI588" s="96">
        <f t="shared" si="268"/>
        <v>112.58989898989898</v>
      </c>
      <c r="AJ588" s="96">
        <f t="shared" si="269"/>
        <v>13.652870813397129</v>
      </c>
      <c r="AK588" s="96">
        <f t="shared" si="270"/>
        <v>94.476262626262624</v>
      </c>
      <c r="AL588" s="86">
        <f t="shared" si="271"/>
        <v>28.911430090377458</v>
      </c>
      <c r="AM588" s="95">
        <f t="shared" ref="AM588:AM651" si="279">AH588*($AC$2171/$X$2171)</f>
        <v>136.2911346316198</v>
      </c>
      <c r="AN588" s="96">
        <f t="shared" si="272"/>
        <v>112.96319496494198</v>
      </c>
      <c r="AO588" s="96">
        <f t="shared" si="273"/>
        <v>13.698137411627938</v>
      </c>
      <c r="AP588" s="96">
        <f t="shared" si="274"/>
        <v>94.789502169879697</v>
      </c>
      <c r="AQ588" s="86">
        <f t="shared" si="275"/>
        <v>29.007287006337947</v>
      </c>
    </row>
    <row r="589" spans="1:43">
      <c r="A589" s="129" t="str">
        <f t="shared" si="276"/>
        <v>2014_2</v>
      </c>
      <c r="B589" s="57">
        <v>2014</v>
      </c>
      <c r="C589" s="57">
        <v>2</v>
      </c>
      <c r="D589" s="81" t="str">
        <f t="shared" si="277"/>
        <v>LML_Personal</v>
      </c>
      <c r="E589" s="68" t="s">
        <v>24</v>
      </c>
      <c r="F589" s="69" t="s">
        <v>13</v>
      </c>
      <c r="G589" s="84">
        <f t="shared" si="278"/>
        <v>104120</v>
      </c>
      <c r="H589" s="70">
        <v>26030</v>
      </c>
      <c r="I589" s="65">
        <v>199</v>
      </c>
      <c r="J589" s="66">
        <v>2113</v>
      </c>
      <c r="K589" s="66">
        <v>7150</v>
      </c>
      <c r="L589" s="66">
        <v>3312</v>
      </c>
      <c r="M589" s="67">
        <v>864</v>
      </c>
      <c r="N589" s="65">
        <v>2945757</v>
      </c>
      <c r="O589" s="66">
        <v>3898368</v>
      </c>
      <c r="P589" s="66">
        <v>5637435</v>
      </c>
      <c r="Q589" s="66">
        <v>5741684</v>
      </c>
      <c r="R589" s="67">
        <v>4117643</v>
      </c>
      <c r="S589" s="95">
        <f t="shared" si="252"/>
        <v>14802.798994974873</v>
      </c>
      <c r="T589" s="96">
        <f t="shared" si="253"/>
        <v>1844.9446284902981</v>
      </c>
      <c r="U589" s="96">
        <f t="shared" si="254"/>
        <v>788.45244755244755</v>
      </c>
      <c r="V589" s="96">
        <f t="shared" si="255"/>
        <v>1733.6002415458938</v>
      </c>
      <c r="W589" s="86">
        <f t="shared" si="256"/>
        <v>4765.7905092592591</v>
      </c>
      <c r="X589" s="99">
        <f t="shared" si="257"/>
        <v>1.911256242796773E-3</v>
      </c>
      <c r="Y589" s="100">
        <f t="shared" si="258"/>
        <v>2.0293891663465232E-2</v>
      </c>
      <c r="Z589" s="100">
        <f t="shared" si="259"/>
        <v>6.8670764502497122E-2</v>
      </c>
      <c r="AA589" s="100">
        <f t="shared" si="260"/>
        <v>3.1809450633883983E-2</v>
      </c>
      <c r="AB589" s="101">
        <f t="shared" si="261"/>
        <v>8.2981175566653863E-3</v>
      </c>
      <c r="AC589" s="99">
        <f t="shared" si="262"/>
        <v>2.2266353204082566E-3</v>
      </c>
      <c r="AD589" s="100">
        <f t="shared" si="263"/>
        <v>2.1312059603804993E-2</v>
      </c>
      <c r="AE589" s="100">
        <f t="shared" si="264"/>
        <v>7.0496872256507553E-2</v>
      </c>
      <c r="AF589" s="100">
        <f t="shared" si="265"/>
        <v>3.3076656997583602E-2</v>
      </c>
      <c r="AG589" s="101">
        <f t="shared" si="266"/>
        <v>8.9531596390839234E-3</v>
      </c>
      <c r="AH589" s="95">
        <f t="shared" si="267"/>
        <v>28.291941990011527</v>
      </c>
      <c r="AI589" s="96">
        <f t="shared" si="268"/>
        <v>37.44110641567422</v>
      </c>
      <c r="AJ589" s="96">
        <f t="shared" si="269"/>
        <v>54.143632347291586</v>
      </c>
      <c r="AK589" s="96">
        <f t="shared" si="270"/>
        <v>55.144871302343446</v>
      </c>
      <c r="AL589" s="86">
        <f t="shared" si="271"/>
        <v>39.547089896273533</v>
      </c>
      <c r="AM589" s="95">
        <f t="shared" si="279"/>
        <v>28.385744970259058</v>
      </c>
      <c r="AN589" s="96">
        <f t="shared" si="272"/>
        <v>37.565243789022261</v>
      </c>
      <c r="AO589" s="96">
        <f t="shared" si="273"/>
        <v>54.323147563228183</v>
      </c>
      <c r="AP589" s="96">
        <f t="shared" si="274"/>
        <v>55.327706163073501</v>
      </c>
      <c r="AQ589" s="86">
        <f t="shared" si="275"/>
        <v>39.678209735756354</v>
      </c>
    </row>
    <row r="590" spans="1:43">
      <c r="A590" s="129" t="str">
        <f t="shared" si="276"/>
        <v>2014_2</v>
      </c>
      <c r="B590" s="57">
        <v>2014</v>
      </c>
      <c r="C590" s="57">
        <v>2</v>
      </c>
      <c r="D590" s="81" t="str">
        <f t="shared" si="277"/>
        <v>MSA_Personal</v>
      </c>
      <c r="E590" s="68" t="s">
        <v>25</v>
      </c>
      <c r="F590" s="69" t="s">
        <v>13</v>
      </c>
      <c r="G590" s="84">
        <f t="shared" si="278"/>
        <v>102388</v>
      </c>
      <c r="H590" s="70">
        <v>25597</v>
      </c>
      <c r="I590" s="65">
        <v>360</v>
      </c>
      <c r="J590" s="66">
        <v>2608</v>
      </c>
      <c r="K590" s="66">
        <v>3815</v>
      </c>
      <c r="L590" s="66">
        <v>4632</v>
      </c>
      <c r="M590" s="67">
        <v>1059</v>
      </c>
      <c r="N590" s="65">
        <v>7298439</v>
      </c>
      <c r="O590" s="66">
        <v>7817636</v>
      </c>
      <c r="P590" s="66">
        <v>4171475</v>
      </c>
      <c r="Q590" s="66">
        <v>12533159</v>
      </c>
      <c r="R590" s="67">
        <v>4255252</v>
      </c>
      <c r="S590" s="95">
        <f t="shared" si="252"/>
        <v>20273.441666666666</v>
      </c>
      <c r="T590" s="96">
        <f t="shared" si="253"/>
        <v>2997.5598159509204</v>
      </c>
      <c r="U590" s="96">
        <f t="shared" si="254"/>
        <v>1093.440366972477</v>
      </c>
      <c r="V590" s="96">
        <f t="shared" si="255"/>
        <v>2705.7769861830743</v>
      </c>
      <c r="W590" s="86">
        <f t="shared" si="256"/>
        <v>4018.1794145420208</v>
      </c>
      <c r="X590" s="99">
        <f t="shared" si="257"/>
        <v>3.5160370355901082E-3</v>
      </c>
      <c r="Y590" s="100">
        <f t="shared" si="258"/>
        <v>2.5471734968941673E-2</v>
      </c>
      <c r="Z590" s="100">
        <f t="shared" si="259"/>
        <v>3.7260225807711843E-2</v>
      </c>
      <c r="AA590" s="100">
        <f t="shared" si="260"/>
        <v>4.5239676524592723E-2</v>
      </c>
      <c r="AB590" s="101">
        <f t="shared" si="261"/>
        <v>1.0343008946360902E-2</v>
      </c>
      <c r="AC590" s="99">
        <f t="shared" si="262"/>
        <v>3.9470529128588757E-3</v>
      </c>
      <c r="AD590" s="100">
        <f t="shared" si="263"/>
        <v>2.6618984462622383E-2</v>
      </c>
      <c r="AE590" s="100">
        <f t="shared" si="264"/>
        <v>3.8639366553547522E-2</v>
      </c>
      <c r="AF590" s="100">
        <f t="shared" si="265"/>
        <v>4.6753022820421902E-2</v>
      </c>
      <c r="AG590" s="101">
        <f t="shared" si="266"/>
        <v>1.1079720006260951E-2</v>
      </c>
      <c r="AH590" s="95">
        <f t="shared" si="267"/>
        <v>71.282171738875647</v>
      </c>
      <c r="AI590" s="96">
        <f t="shared" si="268"/>
        <v>76.353049185451425</v>
      </c>
      <c r="AJ590" s="96">
        <f t="shared" si="269"/>
        <v>40.7418349806618</v>
      </c>
      <c r="AK590" s="96">
        <f t="shared" si="270"/>
        <v>122.40847560260968</v>
      </c>
      <c r="AL590" s="86">
        <f t="shared" si="271"/>
        <v>41.560065632691334</v>
      </c>
      <c r="AM590" s="95">
        <f t="shared" si="279"/>
        <v>71.518510416156403</v>
      </c>
      <c r="AN590" s="96">
        <f t="shared" si="272"/>
        <v>76.606200544488942</v>
      </c>
      <c r="AO590" s="96">
        <f t="shared" si="273"/>
        <v>40.876916041668096</v>
      </c>
      <c r="AP590" s="96">
        <f t="shared" si="274"/>
        <v>122.81432543162234</v>
      </c>
      <c r="AQ590" s="86">
        <f t="shared" si="275"/>
        <v>41.697859567692539</v>
      </c>
    </row>
    <row r="591" spans="1:43">
      <c r="A591" s="129" t="str">
        <f t="shared" si="276"/>
        <v>2014_2</v>
      </c>
      <c r="B591" s="57">
        <v>2014</v>
      </c>
      <c r="C591" s="57">
        <v>2</v>
      </c>
      <c r="D591" s="81" t="str">
        <f t="shared" si="277"/>
        <v>LYA_Personal</v>
      </c>
      <c r="E591" s="68" t="s">
        <v>26</v>
      </c>
      <c r="F591" s="69" t="s">
        <v>13</v>
      </c>
      <c r="G591" s="84">
        <f t="shared" si="278"/>
        <v>25528</v>
      </c>
      <c r="H591" s="70">
        <v>6382</v>
      </c>
      <c r="I591" s="65">
        <v>182</v>
      </c>
      <c r="J591" s="66">
        <v>697</v>
      </c>
      <c r="K591" s="66">
        <v>995</v>
      </c>
      <c r="L591" s="66">
        <v>979</v>
      </c>
      <c r="M591" s="67">
        <v>291</v>
      </c>
      <c r="N591" s="65">
        <v>3826195</v>
      </c>
      <c r="O591" s="66">
        <v>2008541</v>
      </c>
      <c r="P591" s="66">
        <v>892956</v>
      </c>
      <c r="Q591" s="66">
        <v>2984930</v>
      </c>
      <c r="R591" s="67">
        <v>2458470</v>
      </c>
      <c r="S591" s="95">
        <f t="shared" si="252"/>
        <v>21023.04945054945</v>
      </c>
      <c r="T591" s="96">
        <f t="shared" si="253"/>
        <v>2881.6944045911046</v>
      </c>
      <c r="U591" s="96">
        <f t="shared" si="254"/>
        <v>897.44321608040207</v>
      </c>
      <c r="V591" s="96">
        <f t="shared" si="255"/>
        <v>3048.9581205311542</v>
      </c>
      <c r="W591" s="86">
        <f t="shared" si="256"/>
        <v>8448.350515463917</v>
      </c>
      <c r="X591" s="99">
        <f t="shared" si="257"/>
        <v>7.1294265120651831E-3</v>
      </c>
      <c r="Y591" s="100">
        <f t="shared" si="258"/>
        <v>2.7303353180821058E-2</v>
      </c>
      <c r="Z591" s="100">
        <f t="shared" si="259"/>
        <v>3.8976809777499219E-2</v>
      </c>
      <c r="AA591" s="100">
        <f t="shared" si="260"/>
        <v>3.8350047007207774E-2</v>
      </c>
      <c r="AB591" s="101">
        <f t="shared" si="261"/>
        <v>1.139924788467565E-2</v>
      </c>
      <c r="AC591" s="99">
        <f t="shared" si="262"/>
        <v>8.3563603481848787E-3</v>
      </c>
      <c r="AD591" s="100">
        <f t="shared" si="263"/>
        <v>2.9679888255148768E-2</v>
      </c>
      <c r="AE591" s="100">
        <f t="shared" si="264"/>
        <v>4.1799203542462124E-2</v>
      </c>
      <c r="AF591" s="100">
        <f t="shared" si="265"/>
        <v>4.1150568971105368E-2</v>
      </c>
      <c r="AG591" s="101">
        <f t="shared" si="266"/>
        <v>1.2947337482968644E-2</v>
      </c>
      <c r="AH591" s="95">
        <f t="shared" si="267"/>
        <v>149.88228611720464</v>
      </c>
      <c r="AI591" s="96">
        <f t="shared" si="268"/>
        <v>78.679920087746794</v>
      </c>
      <c r="AJ591" s="96">
        <f t="shared" si="269"/>
        <v>34.979473519272958</v>
      </c>
      <c r="AK591" s="96">
        <f t="shared" si="270"/>
        <v>116.92768724537763</v>
      </c>
      <c r="AL591" s="86">
        <f t="shared" si="271"/>
        <v>96.304841742400498</v>
      </c>
      <c r="AM591" s="95">
        <f t="shared" si="279"/>
        <v>150.37922638129365</v>
      </c>
      <c r="AN591" s="96">
        <f t="shared" si="272"/>
        <v>78.940786273336812</v>
      </c>
      <c r="AO591" s="96">
        <f t="shared" si="273"/>
        <v>35.095449257691897</v>
      </c>
      <c r="AP591" s="96">
        <f t="shared" si="274"/>
        <v>117.31536531784576</v>
      </c>
      <c r="AQ591" s="86">
        <f t="shared" si="275"/>
        <v>96.62414400772019</v>
      </c>
    </row>
    <row r="592" spans="1:43">
      <c r="A592" s="129" t="str">
        <f t="shared" si="276"/>
        <v>2014_2</v>
      </c>
      <c r="B592" s="57">
        <v>2014</v>
      </c>
      <c r="C592" s="57">
        <v>2</v>
      </c>
      <c r="D592" s="81" t="str">
        <f t="shared" si="277"/>
        <v>MMA_Personal</v>
      </c>
      <c r="E592" s="68" t="s">
        <v>27</v>
      </c>
      <c r="F592" s="69" t="s">
        <v>13</v>
      </c>
      <c r="G592" s="84">
        <f t="shared" si="278"/>
        <v>177732</v>
      </c>
      <c r="H592" s="70">
        <v>44433</v>
      </c>
      <c r="I592" s="65">
        <v>1204</v>
      </c>
      <c r="J592" s="66">
        <v>4581</v>
      </c>
      <c r="K592" s="66">
        <v>8929</v>
      </c>
      <c r="L592" s="66">
        <v>7395</v>
      </c>
      <c r="M592" s="67">
        <v>1704</v>
      </c>
      <c r="N592" s="65">
        <v>16332308</v>
      </c>
      <c r="O592" s="66">
        <v>13819989</v>
      </c>
      <c r="P592" s="66">
        <v>11162761</v>
      </c>
      <c r="Q592" s="66">
        <v>22586941</v>
      </c>
      <c r="R592" s="67">
        <v>17681674</v>
      </c>
      <c r="S592" s="95">
        <f t="shared" si="252"/>
        <v>13565.039867109635</v>
      </c>
      <c r="T592" s="96">
        <f t="shared" si="253"/>
        <v>3016.8061558611657</v>
      </c>
      <c r="U592" s="96">
        <f t="shared" si="254"/>
        <v>1250.1692238772539</v>
      </c>
      <c r="V592" s="96">
        <f t="shared" si="255"/>
        <v>3054.3530764029751</v>
      </c>
      <c r="W592" s="86">
        <f t="shared" si="256"/>
        <v>10376.56924882629</v>
      </c>
      <c r="X592" s="99">
        <f t="shared" si="257"/>
        <v>6.7742443679247406E-3</v>
      </c>
      <c r="Y592" s="100">
        <f t="shared" si="258"/>
        <v>2.5774762001215312E-2</v>
      </c>
      <c r="Z592" s="100">
        <f t="shared" si="259"/>
        <v>5.0238561429568111E-2</v>
      </c>
      <c r="AA592" s="100">
        <f t="shared" si="260"/>
        <v>4.1607588954155693E-2</v>
      </c>
      <c r="AB592" s="101">
        <f t="shared" si="261"/>
        <v>9.5874687732091009E-3</v>
      </c>
      <c r="AC592" s="99">
        <f t="shared" si="262"/>
        <v>7.2275880033034409E-3</v>
      </c>
      <c r="AD592" s="100">
        <f t="shared" si="263"/>
        <v>2.6650552293570943E-2</v>
      </c>
      <c r="AE592" s="100">
        <f t="shared" si="264"/>
        <v>5.144581631317386E-2</v>
      </c>
      <c r="AF592" s="100">
        <f t="shared" si="265"/>
        <v>4.2711238185802629E-2</v>
      </c>
      <c r="AG592" s="101">
        <f t="shared" si="266"/>
        <v>1.0126027604157905E-2</v>
      </c>
      <c r="AH592" s="95">
        <f t="shared" si="267"/>
        <v>91.892894920442018</v>
      </c>
      <c r="AI592" s="96">
        <f t="shared" si="268"/>
        <v>77.757460671122814</v>
      </c>
      <c r="AJ592" s="96">
        <f t="shared" si="269"/>
        <v>62.806703351112908</v>
      </c>
      <c r="AK592" s="96">
        <f t="shared" si="270"/>
        <v>127.08426732383589</v>
      </c>
      <c r="AL592" s="86">
        <f t="shared" si="271"/>
        <v>99.485033646163885</v>
      </c>
      <c r="AM592" s="95">
        <f t="shared" si="279"/>
        <v>92.197569212866128</v>
      </c>
      <c r="AN592" s="96">
        <f t="shared" si="272"/>
        <v>78.015268408393268</v>
      </c>
      <c r="AO592" s="96">
        <f t="shared" si="273"/>
        <v>63.014941299428266</v>
      </c>
      <c r="AP592" s="96">
        <f t="shared" si="274"/>
        <v>127.50561991326784</v>
      </c>
      <c r="AQ592" s="86">
        <f t="shared" si="275"/>
        <v>99.814879955382636</v>
      </c>
    </row>
    <row r="593" spans="1:43">
      <c r="A593" s="129" t="str">
        <f t="shared" si="276"/>
        <v>2014_2</v>
      </c>
      <c r="B593" s="57">
        <v>2014</v>
      </c>
      <c r="C593" s="57">
        <v>2</v>
      </c>
      <c r="D593" s="81" t="str">
        <f t="shared" si="277"/>
        <v>LYH_Personal</v>
      </c>
      <c r="E593" s="68" t="s">
        <v>28</v>
      </c>
      <c r="F593" s="69" t="s">
        <v>13</v>
      </c>
      <c r="G593" s="84">
        <f t="shared" si="278"/>
        <v>18764</v>
      </c>
      <c r="H593" s="70">
        <v>4691</v>
      </c>
      <c r="I593" s="65">
        <v>152</v>
      </c>
      <c r="J593" s="66">
        <v>542</v>
      </c>
      <c r="K593" s="66">
        <v>650</v>
      </c>
      <c r="L593" s="66">
        <v>861</v>
      </c>
      <c r="M593" s="67">
        <v>227</v>
      </c>
      <c r="N593" s="65">
        <v>2411148</v>
      </c>
      <c r="O593" s="66">
        <v>1653802</v>
      </c>
      <c r="P593" s="66">
        <v>643095</v>
      </c>
      <c r="Q593" s="66">
        <v>2421885</v>
      </c>
      <c r="R593" s="67">
        <v>1739196</v>
      </c>
      <c r="S593" s="95">
        <f t="shared" si="252"/>
        <v>15862.815789473685</v>
      </c>
      <c r="T593" s="96">
        <f t="shared" si="253"/>
        <v>3051.2952029520297</v>
      </c>
      <c r="U593" s="96">
        <f t="shared" si="254"/>
        <v>989.37692307692305</v>
      </c>
      <c r="V593" s="96">
        <f t="shared" si="255"/>
        <v>2812.8745644599303</v>
      </c>
      <c r="W593" s="86">
        <f t="shared" si="256"/>
        <v>7661.6563876651981</v>
      </c>
      <c r="X593" s="99">
        <f t="shared" si="257"/>
        <v>8.1006182050735454E-3</v>
      </c>
      <c r="Y593" s="100">
        <f t="shared" si="258"/>
        <v>2.8885099125985931E-2</v>
      </c>
      <c r="Z593" s="100">
        <f t="shared" si="259"/>
        <v>3.4640801534853972E-2</v>
      </c>
      <c r="AA593" s="100">
        <f t="shared" si="260"/>
        <v>4.5885738648475803E-2</v>
      </c>
      <c r="AB593" s="101">
        <f t="shared" si="261"/>
        <v>1.2097633766787465E-2</v>
      </c>
      <c r="AC593" s="99">
        <f t="shared" si="262"/>
        <v>9.6253241741285425E-3</v>
      </c>
      <c r="AD593" s="100">
        <f t="shared" si="263"/>
        <v>3.1733922008387289E-2</v>
      </c>
      <c r="AE593" s="100">
        <f t="shared" si="264"/>
        <v>3.7751311840973356E-2</v>
      </c>
      <c r="AF593" s="100">
        <f t="shared" si="265"/>
        <v>4.9444773707818898E-2</v>
      </c>
      <c r="AG593" s="101">
        <f t="shared" si="266"/>
        <v>1.3957151987391064E-2</v>
      </c>
      <c r="AH593" s="95">
        <f t="shared" si="267"/>
        <v>128.49861436793861</v>
      </c>
      <c r="AI593" s="96">
        <f t="shared" si="268"/>
        <v>88.136964399914731</v>
      </c>
      <c r="AJ593" s="96">
        <f t="shared" si="269"/>
        <v>34.272809635472179</v>
      </c>
      <c r="AK593" s="96">
        <f t="shared" si="270"/>
        <v>129.07082711575356</v>
      </c>
      <c r="AL593" s="86">
        <f t="shared" si="271"/>
        <v>92.687913024941381</v>
      </c>
      <c r="AM593" s="95">
        <f t="shared" si="279"/>
        <v>128.92465627731502</v>
      </c>
      <c r="AN593" s="96">
        <f t="shared" si="272"/>
        <v>88.429185765758106</v>
      </c>
      <c r="AO593" s="96">
        <f t="shared" si="273"/>
        <v>34.386442403643365</v>
      </c>
      <c r="AP593" s="96">
        <f t="shared" si="274"/>
        <v>129.49876621766273</v>
      </c>
      <c r="AQ593" s="86">
        <f t="shared" si="275"/>
        <v>92.995223229300393</v>
      </c>
    </row>
    <row r="594" spans="1:43">
      <c r="A594" s="129" t="str">
        <f t="shared" si="276"/>
        <v>2014_2</v>
      </c>
      <c r="B594" s="57">
        <v>2014</v>
      </c>
      <c r="C594" s="57">
        <v>2</v>
      </c>
      <c r="D594" s="81" t="str">
        <f t="shared" si="277"/>
        <v>SSA_Personal</v>
      </c>
      <c r="E594" s="68" t="s">
        <v>29</v>
      </c>
      <c r="F594" s="69" t="s">
        <v>13</v>
      </c>
      <c r="G594" s="84">
        <f t="shared" si="278"/>
        <v>37332</v>
      </c>
      <c r="H594" s="70">
        <v>9333</v>
      </c>
      <c r="I594" s="65">
        <v>272</v>
      </c>
      <c r="J594" s="66">
        <v>1048</v>
      </c>
      <c r="K594" s="66">
        <v>744</v>
      </c>
      <c r="L594" s="66">
        <v>2565</v>
      </c>
      <c r="M594" s="67">
        <v>1114</v>
      </c>
      <c r="N594" s="65">
        <v>5279684</v>
      </c>
      <c r="O594" s="66">
        <v>2036194</v>
      </c>
      <c r="P594" s="66">
        <v>576694</v>
      </c>
      <c r="Q594" s="66">
        <v>8271859</v>
      </c>
      <c r="R594" s="67">
        <v>6472335</v>
      </c>
      <c r="S594" s="95">
        <f t="shared" si="252"/>
        <v>19410.602941176472</v>
      </c>
      <c r="T594" s="96">
        <f t="shared" si="253"/>
        <v>1942.9332061068703</v>
      </c>
      <c r="U594" s="96">
        <f t="shared" si="254"/>
        <v>775.1263440860215</v>
      </c>
      <c r="V594" s="96">
        <f t="shared" si="255"/>
        <v>3224.8962962962964</v>
      </c>
      <c r="W594" s="86">
        <f t="shared" si="256"/>
        <v>5809.9955116696592</v>
      </c>
      <c r="X594" s="99">
        <f t="shared" si="257"/>
        <v>7.2859744990892532E-3</v>
      </c>
      <c r="Y594" s="100">
        <f t="shared" si="258"/>
        <v>2.8072431158255653E-2</v>
      </c>
      <c r="Z594" s="100">
        <f t="shared" si="259"/>
        <v>1.9929283188685309E-2</v>
      </c>
      <c r="AA594" s="100">
        <f t="shared" si="260"/>
        <v>6.8707810993249754E-2</v>
      </c>
      <c r="AB594" s="101">
        <f t="shared" si="261"/>
        <v>2.9840351441122896E-2</v>
      </c>
      <c r="AC594" s="99">
        <f t="shared" si="262"/>
        <v>8.3115583997721253E-3</v>
      </c>
      <c r="AD594" s="100">
        <f t="shared" si="263"/>
        <v>3.0064352825744024E-2</v>
      </c>
      <c r="AE594" s="100">
        <f t="shared" si="264"/>
        <v>2.1614632152141294E-2</v>
      </c>
      <c r="AF594" s="100">
        <f t="shared" si="265"/>
        <v>7.1758242857204446E-2</v>
      </c>
      <c r="AG594" s="101">
        <f t="shared" si="266"/>
        <v>3.1892169570916153E-2</v>
      </c>
      <c r="AH594" s="95">
        <f t="shared" si="267"/>
        <v>141.42515804135863</v>
      </c>
      <c r="AI594" s="96">
        <f t="shared" si="268"/>
        <v>54.542858673524051</v>
      </c>
      <c r="AJ594" s="96">
        <f t="shared" si="269"/>
        <v>15.447712418300654</v>
      </c>
      <c r="AK594" s="96">
        <f t="shared" si="270"/>
        <v>221.57556519875709</v>
      </c>
      <c r="AL594" s="86">
        <f t="shared" si="271"/>
        <v>173.37230793956928</v>
      </c>
      <c r="AM594" s="95">
        <f t="shared" si="279"/>
        <v>141.89405838446484</v>
      </c>
      <c r="AN594" s="96">
        <f t="shared" si="272"/>
        <v>54.723697539113516</v>
      </c>
      <c r="AO594" s="96">
        <f t="shared" si="273"/>
        <v>15.498929880267564</v>
      </c>
      <c r="AP594" s="96">
        <f t="shared" si="274"/>
        <v>222.31020718172923</v>
      </c>
      <c r="AQ594" s="86">
        <f t="shared" si="275"/>
        <v>173.94713023995666</v>
      </c>
    </row>
    <row r="595" spans="1:43">
      <c r="A595" s="129" t="str">
        <f t="shared" si="276"/>
        <v>2014_2</v>
      </c>
      <c r="B595" s="57">
        <v>2014</v>
      </c>
      <c r="C595" s="57">
        <v>2</v>
      </c>
      <c r="D595" s="81" t="str">
        <f t="shared" si="277"/>
        <v>MML_Personal</v>
      </c>
      <c r="E595" s="68" t="s">
        <v>30</v>
      </c>
      <c r="F595" s="69" t="s">
        <v>13</v>
      </c>
      <c r="G595" s="84">
        <f t="shared" si="278"/>
        <v>118816</v>
      </c>
      <c r="H595" s="70">
        <v>29704</v>
      </c>
      <c r="I595" s="65">
        <v>685</v>
      </c>
      <c r="J595" s="66">
        <v>2951</v>
      </c>
      <c r="K595" s="66">
        <v>8519</v>
      </c>
      <c r="L595" s="66">
        <v>3937</v>
      </c>
      <c r="M595" s="67">
        <v>1101</v>
      </c>
      <c r="N595" s="65">
        <v>10229973</v>
      </c>
      <c r="O595" s="66">
        <v>8768299</v>
      </c>
      <c r="P595" s="66">
        <v>4145192</v>
      </c>
      <c r="Q595" s="66">
        <v>11517982</v>
      </c>
      <c r="R595" s="67">
        <v>2062766</v>
      </c>
      <c r="S595" s="95">
        <f t="shared" si="252"/>
        <v>14934.267153284671</v>
      </c>
      <c r="T595" s="96">
        <f t="shared" si="253"/>
        <v>2971.297526262284</v>
      </c>
      <c r="U595" s="96">
        <f t="shared" si="254"/>
        <v>486.58199319168915</v>
      </c>
      <c r="V595" s="96">
        <f t="shared" si="255"/>
        <v>2925.5732791465584</v>
      </c>
      <c r="W595" s="86">
        <f t="shared" si="256"/>
        <v>1873.5386012715712</v>
      </c>
      <c r="X595" s="99">
        <f t="shared" si="257"/>
        <v>5.7652168058173981E-3</v>
      </c>
      <c r="Y595" s="100">
        <f t="shared" si="258"/>
        <v>2.4836722326959333E-2</v>
      </c>
      <c r="Z595" s="100">
        <f t="shared" si="259"/>
        <v>7.1699097764610822E-2</v>
      </c>
      <c r="AA595" s="100">
        <f t="shared" si="260"/>
        <v>3.3135267977376787E-2</v>
      </c>
      <c r="AB595" s="101">
        <f t="shared" si="261"/>
        <v>9.2664287638028545E-3</v>
      </c>
      <c r="AC595" s="99">
        <f t="shared" si="262"/>
        <v>6.2769820117963473E-3</v>
      </c>
      <c r="AD595" s="100">
        <f t="shared" si="263"/>
        <v>2.5888694537564434E-2</v>
      </c>
      <c r="AE595" s="100">
        <f t="shared" si="264"/>
        <v>7.3442990180203616E-2</v>
      </c>
      <c r="AF595" s="100">
        <f t="shared" si="265"/>
        <v>3.4345159852629752E-2</v>
      </c>
      <c r="AG595" s="101">
        <f t="shared" si="266"/>
        <v>9.9140977372150219E-3</v>
      </c>
      <c r="AH595" s="95">
        <f t="shared" si="267"/>
        <v>86.099287974683548</v>
      </c>
      <c r="AI595" s="96">
        <f t="shared" si="268"/>
        <v>73.797291610557494</v>
      </c>
      <c r="AJ595" s="96">
        <f t="shared" si="269"/>
        <v>34.887489900350118</v>
      </c>
      <c r="AK595" s="96">
        <f t="shared" si="270"/>
        <v>96.939654591974147</v>
      </c>
      <c r="AL595" s="86">
        <f t="shared" si="271"/>
        <v>17.361011984917855</v>
      </c>
      <c r="AM595" s="95">
        <f t="shared" si="279"/>
        <v>86.384753348961041</v>
      </c>
      <c r="AN595" s="96">
        <f t="shared" si="272"/>
        <v>74.041969260812479</v>
      </c>
      <c r="AO595" s="96">
        <f t="shared" si="273"/>
        <v>35.003160663677853</v>
      </c>
      <c r="AP595" s="96">
        <f t="shared" si="274"/>
        <v>97.261061602779691</v>
      </c>
      <c r="AQ595" s="86">
        <f t="shared" si="275"/>
        <v>17.418573062374943</v>
      </c>
    </row>
    <row r="596" spans="1:43">
      <c r="A596" s="129" t="str">
        <f t="shared" si="276"/>
        <v>2014_2</v>
      </c>
      <c r="B596" s="57">
        <v>2014</v>
      </c>
      <c r="C596" s="57">
        <v>2</v>
      </c>
      <c r="D596" s="81" t="str">
        <f t="shared" si="277"/>
        <v>LMH_Personal</v>
      </c>
      <c r="E596" s="68" t="s">
        <v>31</v>
      </c>
      <c r="F596" s="69" t="s">
        <v>13</v>
      </c>
      <c r="G596" s="84">
        <f t="shared" si="278"/>
        <v>82864</v>
      </c>
      <c r="H596" s="70">
        <v>20716</v>
      </c>
      <c r="I596" s="65">
        <v>320</v>
      </c>
      <c r="J596" s="66">
        <v>2579</v>
      </c>
      <c r="K596" s="66">
        <v>4402</v>
      </c>
      <c r="L596" s="66">
        <v>4213</v>
      </c>
      <c r="M596" s="67">
        <v>921</v>
      </c>
      <c r="N596" s="65">
        <v>11342899</v>
      </c>
      <c r="O596" s="66">
        <v>8668958</v>
      </c>
      <c r="P596" s="66">
        <v>3132575</v>
      </c>
      <c r="Q596" s="66">
        <v>13487773</v>
      </c>
      <c r="R596" s="67">
        <v>7853885</v>
      </c>
      <c r="S596" s="95">
        <f t="shared" si="252"/>
        <v>35446.559374999997</v>
      </c>
      <c r="T596" s="96">
        <f t="shared" si="253"/>
        <v>3361.3640946103142</v>
      </c>
      <c r="U596" s="96">
        <f t="shared" si="254"/>
        <v>711.62539754656973</v>
      </c>
      <c r="V596" s="96">
        <f t="shared" si="255"/>
        <v>3201.465226679326</v>
      </c>
      <c r="W596" s="86">
        <f t="shared" si="256"/>
        <v>8527.5624321389787</v>
      </c>
      <c r="X596" s="99">
        <f t="shared" si="257"/>
        <v>3.8617493724657269E-3</v>
      </c>
      <c r="Y596" s="100">
        <f t="shared" si="258"/>
        <v>3.1123286348715969E-2</v>
      </c>
      <c r="Z596" s="100">
        <f t="shared" si="259"/>
        <v>5.3123189804981659E-2</v>
      </c>
      <c r="AA596" s="100">
        <f t="shared" si="260"/>
        <v>5.0842344081869086E-2</v>
      </c>
      <c r="AB596" s="101">
        <f t="shared" si="261"/>
        <v>1.111459741262792E-2</v>
      </c>
      <c r="AC596" s="99">
        <f t="shared" si="262"/>
        <v>4.3637737715105105E-3</v>
      </c>
      <c r="AD596" s="100">
        <f t="shared" si="263"/>
        <v>3.2528848187343078E-2</v>
      </c>
      <c r="AE596" s="100">
        <f t="shared" si="264"/>
        <v>5.4938545728629218E-2</v>
      </c>
      <c r="AF596" s="100">
        <f t="shared" si="265"/>
        <v>5.2620438974383503E-2</v>
      </c>
      <c r="AG596" s="101">
        <f t="shared" si="266"/>
        <v>1.1963177478568112E-2</v>
      </c>
      <c r="AH596" s="95">
        <f t="shared" si="267"/>
        <v>136.88572842247538</v>
      </c>
      <c r="AI596" s="96">
        <f t="shared" si="268"/>
        <v>104.6166972388492</v>
      </c>
      <c r="AJ596" s="96">
        <f t="shared" si="269"/>
        <v>37.803811063911951</v>
      </c>
      <c r="AK596" s="96">
        <f t="shared" si="270"/>
        <v>162.76999662096929</v>
      </c>
      <c r="AL596" s="86">
        <f t="shared" si="271"/>
        <v>94.780423344274951</v>
      </c>
      <c r="AM596" s="95">
        <f t="shared" si="279"/>
        <v>137.33957811875695</v>
      </c>
      <c r="AN596" s="96">
        <f t="shared" si="272"/>
        <v>104.96355776854074</v>
      </c>
      <c r="AO596" s="96">
        <f t="shared" si="273"/>
        <v>37.92915099793845</v>
      </c>
      <c r="AP596" s="96">
        <f t="shared" si="274"/>
        <v>163.30966656597761</v>
      </c>
      <c r="AQ596" s="86">
        <f t="shared" si="275"/>
        <v>95.094671344004155</v>
      </c>
    </row>
    <row r="597" spans="1:43">
      <c r="A597" s="129" t="str">
        <f t="shared" si="276"/>
        <v>2014_2</v>
      </c>
      <c r="B597" s="57">
        <v>2014</v>
      </c>
      <c r="C597" s="57">
        <v>2</v>
      </c>
      <c r="D597" s="81" t="str">
        <f t="shared" si="277"/>
        <v>SSL_Personal</v>
      </c>
      <c r="E597" s="68" t="s">
        <v>32</v>
      </c>
      <c r="F597" s="69" t="s">
        <v>13</v>
      </c>
      <c r="G597" s="84">
        <f t="shared" si="278"/>
        <v>66256</v>
      </c>
      <c r="H597" s="70">
        <v>16564</v>
      </c>
      <c r="I597" s="65">
        <v>572</v>
      </c>
      <c r="J597" s="66">
        <v>1688</v>
      </c>
      <c r="K597" s="66">
        <v>4439</v>
      </c>
      <c r="L597" s="66">
        <v>2415</v>
      </c>
      <c r="M597" s="67">
        <v>601</v>
      </c>
      <c r="N597" s="65">
        <v>6777867</v>
      </c>
      <c r="O597" s="66">
        <v>4882297</v>
      </c>
      <c r="P597" s="66">
        <v>3547279</v>
      </c>
      <c r="Q597" s="66">
        <v>7029235</v>
      </c>
      <c r="R597" s="67">
        <v>1434031</v>
      </c>
      <c r="S597" s="95">
        <f t="shared" si="252"/>
        <v>11849.417832167832</v>
      </c>
      <c r="T597" s="96">
        <f t="shared" si="253"/>
        <v>2892.3560426540284</v>
      </c>
      <c r="U597" s="96">
        <f t="shared" si="254"/>
        <v>799.11669294886235</v>
      </c>
      <c r="V597" s="96">
        <f t="shared" si="255"/>
        <v>2910.6563146997928</v>
      </c>
      <c r="W597" s="86">
        <f t="shared" si="256"/>
        <v>2386.0748752079867</v>
      </c>
      <c r="X597" s="99">
        <f t="shared" si="257"/>
        <v>8.6331803912098534E-3</v>
      </c>
      <c r="Y597" s="100">
        <f t="shared" si="258"/>
        <v>2.5476937937696207E-2</v>
      </c>
      <c r="Z597" s="100">
        <f t="shared" si="259"/>
        <v>6.6997705868147794E-2</v>
      </c>
      <c r="AA597" s="100">
        <f t="shared" si="260"/>
        <v>3.6449529099251386E-2</v>
      </c>
      <c r="AB597" s="101">
        <f t="shared" si="261"/>
        <v>9.0708765998551068E-3</v>
      </c>
      <c r="AC597" s="99">
        <f t="shared" si="262"/>
        <v>9.4706053718730809E-3</v>
      </c>
      <c r="AD597" s="100">
        <f t="shared" si="263"/>
        <v>2.6903244858711855E-2</v>
      </c>
      <c r="AE597" s="100">
        <f t="shared" si="264"/>
        <v>6.9260862624592717E-2</v>
      </c>
      <c r="AF597" s="100">
        <f t="shared" si="265"/>
        <v>3.8145922246466527E-2</v>
      </c>
      <c r="AG597" s="101">
        <f t="shared" si="266"/>
        <v>9.9290780422507316E-3</v>
      </c>
      <c r="AH597" s="95">
        <f t="shared" si="267"/>
        <v>102.29816167592369</v>
      </c>
      <c r="AI597" s="96">
        <f t="shared" si="268"/>
        <v>73.688375392417285</v>
      </c>
      <c r="AJ597" s="96">
        <f t="shared" si="269"/>
        <v>53.538985148514854</v>
      </c>
      <c r="AK597" s="96">
        <f t="shared" si="270"/>
        <v>106.09205204056991</v>
      </c>
      <c r="AL597" s="86">
        <f t="shared" si="271"/>
        <v>21.643790751026323</v>
      </c>
      <c r="AM597" s="95">
        <f t="shared" si="279"/>
        <v>102.63733501518875</v>
      </c>
      <c r="AN597" s="96">
        <f t="shared" si="272"/>
        <v>73.93269192692199</v>
      </c>
      <c r="AO597" s="96">
        <f t="shared" si="273"/>
        <v>53.716495634296713</v>
      </c>
      <c r="AP597" s="96">
        <f t="shared" si="274"/>
        <v>106.4438041636831</v>
      </c>
      <c r="AQ597" s="86">
        <f t="shared" si="275"/>
        <v>21.715551539911619</v>
      </c>
    </row>
    <row r="598" spans="1:43">
      <c r="A598" s="129" t="str">
        <f t="shared" si="276"/>
        <v>2014_2</v>
      </c>
      <c r="B598" s="57">
        <v>2014</v>
      </c>
      <c r="C598" s="57">
        <v>2</v>
      </c>
      <c r="D598" s="81" t="str">
        <f t="shared" si="277"/>
        <v>SSH_Personal</v>
      </c>
      <c r="E598" s="68" t="s">
        <v>33</v>
      </c>
      <c r="F598" s="69" t="s">
        <v>13</v>
      </c>
      <c r="G598" s="84">
        <f t="shared" si="278"/>
        <v>62316</v>
      </c>
      <c r="H598" s="70">
        <v>15579</v>
      </c>
      <c r="I598" s="65">
        <v>437</v>
      </c>
      <c r="J598" s="66">
        <v>2060</v>
      </c>
      <c r="K598" s="66">
        <v>4123</v>
      </c>
      <c r="L598" s="66">
        <v>2769</v>
      </c>
      <c r="M598" s="67">
        <v>465</v>
      </c>
      <c r="N598" s="65">
        <v>6236802</v>
      </c>
      <c r="O598" s="66">
        <v>7705178</v>
      </c>
      <c r="P598" s="66">
        <v>6960358</v>
      </c>
      <c r="Q598" s="66">
        <v>11143087</v>
      </c>
      <c r="R598" s="67">
        <v>1759376</v>
      </c>
      <c r="S598" s="95">
        <f t="shared" si="252"/>
        <v>14271.858123569795</v>
      </c>
      <c r="T598" s="96">
        <f t="shared" si="253"/>
        <v>3740.3776699029127</v>
      </c>
      <c r="U598" s="96">
        <f t="shared" si="254"/>
        <v>1688.1780257094349</v>
      </c>
      <c r="V598" s="96">
        <f t="shared" si="255"/>
        <v>4024.2278801011194</v>
      </c>
      <c r="W598" s="86">
        <f t="shared" si="256"/>
        <v>3783.6043010752687</v>
      </c>
      <c r="X598" s="99">
        <f t="shared" si="257"/>
        <v>7.0126452275499065E-3</v>
      </c>
      <c r="Y598" s="100">
        <f t="shared" si="258"/>
        <v>3.3057320752294755E-2</v>
      </c>
      <c r="Z598" s="100">
        <f t="shared" si="259"/>
        <v>6.6162783233840422E-2</v>
      </c>
      <c r="AA598" s="100">
        <f t="shared" si="260"/>
        <v>4.443481609859426E-2</v>
      </c>
      <c r="AB598" s="101">
        <f t="shared" si="261"/>
        <v>7.4619680338917777E-3</v>
      </c>
      <c r="AC598" s="99">
        <f t="shared" si="262"/>
        <v>7.7915223179752359E-3</v>
      </c>
      <c r="AD598" s="100">
        <f t="shared" si="263"/>
        <v>3.4726067097010517E-2</v>
      </c>
      <c r="AE598" s="100">
        <f t="shared" si="264"/>
        <v>6.848283998770259E-2</v>
      </c>
      <c r="AF598" s="100">
        <f t="shared" si="265"/>
        <v>4.6358120339202148E-2</v>
      </c>
      <c r="AG598" s="101">
        <f t="shared" si="266"/>
        <v>8.2652285266628066E-3</v>
      </c>
      <c r="AH598" s="95">
        <f t="shared" si="267"/>
        <v>100.08347775852108</v>
      </c>
      <c r="AI598" s="96">
        <f t="shared" si="268"/>
        <v>123.64686436870146</v>
      </c>
      <c r="AJ598" s="96">
        <f t="shared" si="269"/>
        <v>111.69455677514603</v>
      </c>
      <c r="AK598" s="96">
        <f t="shared" si="270"/>
        <v>178.81582579112907</v>
      </c>
      <c r="AL598" s="86">
        <f t="shared" si="271"/>
        <v>28.233134347519098</v>
      </c>
      <c r="AM598" s="95">
        <f t="shared" si="279"/>
        <v>100.41530823133209</v>
      </c>
      <c r="AN598" s="96">
        <f t="shared" si="272"/>
        <v>124.05682012147875</v>
      </c>
      <c r="AO598" s="96">
        <f t="shared" si="273"/>
        <v>112.06488420995538</v>
      </c>
      <c r="AP598" s="96">
        <f t="shared" si="274"/>
        <v>179.40869627632071</v>
      </c>
      <c r="AQ598" s="86">
        <f t="shared" si="275"/>
        <v>28.326742348852527</v>
      </c>
    </row>
    <row r="599" spans="1:43">
      <c r="A599" s="129" t="str">
        <f t="shared" si="276"/>
        <v>2014_2</v>
      </c>
      <c r="B599" s="57">
        <v>2014</v>
      </c>
      <c r="C599" s="57">
        <v>2</v>
      </c>
      <c r="D599" s="81" t="str">
        <f t="shared" si="277"/>
        <v>MMH_Personal</v>
      </c>
      <c r="E599" s="68" t="s">
        <v>34</v>
      </c>
      <c r="F599" s="69" t="s">
        <v>13</v>
      </c>
      <c r="G599" s="84">
        <f t="shared" si="278"/>
        <v>105624</v>
      </c>
      <c r="H599" s="70">
        <v>26406</v>
      </c>
      <c r="I599" s="65">
        <v>1056</v>
      </c>
      <c r="J599" s="66">
        <v>3707</v>
      </c>
      <c r="K599" s="66">
        <v>4369</v>
      </c>
      <c r="L599" s="66">
        <v>5897</v>
      </c>
      <c r="M599" s="67">
        <v>1312</v>
      </c>
      <c r="N599" s="65">
        <v>12565092</v>
      </c>
      <c r="O599" s="66">
        <v>10470986</v>
      </c>
      <c r="P599" s="66">
        <v>4303852</v>
      </c>
      <c r="Q599" s="66">
        <v>15650066</v>
      </c>
      <c r="R599" s="67">
        <v>3814440</v>
      </c>
      <c r="S599" s="95">
        <f t="shared" si="252"/>
        <v>11898.761363636364</v>
      </c>
      <c r="T599" s="96">
        <f t="shared" si="253"/>
        <v>2824.6522794712705</v>
      </c>
      <c r="U599" s="96">
        <f t="shared" si="254"/>
        <v>985.08857862211028</v>
      </c>
      <c r="V599" s="96">
        <f t="shared" si="255"/>
        <v>2653.9030015261997</v>
      </c>
      <c r="W599" s="86">
        <f t="shared" si="256"/>
        <v>2907.3475609756097</v>
      </c>
      <c r="X599" s="99">
        <f t="shared" si="257"/>
        <v>9.9977277891388321E-3</v>
      </c>
      <c r="Y599" s="100">
        <f t="shared" si="258"/>
        <v>3.5096190259789439E-2</v>
      </c>
      <c r="Z599" s="100">
        <f t="shared" si="259"/>
        <v>4.1363705218510946E-2</v>
      </c>
      <c r="AA599" s="100">
        <f t="shared" si="260"/>
        <v>5.583011436794668E-2</v>
      </c>
      <c r="AB599" s="101">
        <f t="shared" si="261"/>
        <v>1.242141937438461E-2</v>
      </c>
      <c r="AC599" s="99">
        <f t="shared" si="262"/>
        <v>1.0710980392559945E-2</v>
      </c>
      <c r="AD599" s="100">
        <f t="shared" si="263"/>
        <v>3.6415499530872836E-2</v>
      </c>
      <c r="AE599" s="100">
        <f t="shared" si="264"/>
        <v>4.2791320759300401E-2</v>
      </c>
      <c r="AF599" s="100">
        <f t="shared" si="265"/>
        <v>5.7476129967868161E-2</v>
      </c>
      <c r="AG599" s="101">
        <f t="shared" si="266"/>
        <v>1.321546610016616E-2</v>
      </c>
      <c r="AH599" s="95">
        <f t="shared" si="267"/>
        <v>118.96057714155873</v>
      </c>
      <c r="AI599" s="96">
        <f t="shared" si="268"/>
        <v>99.134533818071645</v>
      </c>
      <c r="AJ599" s="96">
        <f t="shared" si="269"/>
        <v>40.746913580246911</v>
      </c>
      <c r="AK599" s="96">
        <f t="shared" si="270"/>
        <v>148.1677080966447</v>
      </c>
      <c r="AL599" s="86">
        <f t="shared" si="271"/>
        <v>36.113383321972279</v>
      </c>
      <c r="AM599" s="95">
        <f t="shared" si="279"/>
        <v>119.35499533567861</v>
      </c>
      <c r="AN599" s="96">
        <f t="shared" si="272"/>
        <v>99.46321803214461</v>
      </c>
      <c r="AO599" s="96">
        <f t="shared" si="273"/>
        <v>40.882011479538001</v>
      </c>
      <c r="AP599" s="96">
        <f t="shared" si="274"/>
        <v>148.65896361388062</v>
      </c>
      <c r="AQ599" s="86">
        <f t="shared" si="275"/>
        <v>36.23311858028783</v>
      </c>
    </row>
    <row r="600" spans="1:43">
      <c r="A600" s="129" t="str">
        <f t="shared" si="276"/>
        <v>2014_2</v>
      </c>
      <c r="B600" s="57">
        <v>2014</v>
      </c>
      <c r="C600" s="57">
        <v>2</v>
      </c>
      <c r="D600" s="81" t="str">
        <f t="shared" si="277"/>
        <v>SYA_Personal</v>
      </c>
      <c r="E600" s="68" t="s">
        <v>35</v>
      </c>
      <c r="F600" s="69" t="s">
        <v>13</v>
      </c>
      <c r="G600" s="84">
        <f t="shared" si="278"/>
        <v>29900</v>
      </c>
      <c r="H600" s="70">
        <v>7475</v>
      </c>
      <c r="I600" s="65">
        <v>298</v>
      </c>
      <c r="J600" s="66">
        <v>1035</v>
      </c>
      <c r="K600" s="66">
        <v>2347</v>
      </c>
      <c r="L600" s="66">
        <v>2162</v>
      </c>
      <c r="M600" s="67">
        <v>382</v>
      </c>
      <c r="N600" s="65">
        <v>4400946</v>
      </c>
      <c r="O600" s="66">
        <v>4004734</v>
      </c>
      <c r="P600" s="66">
        <v>1971587</v>
      </c>
      <c r="Q600" s="66">
        <v>6927382</v>
      </c>
      <c r="R600" s="67">
        <v>2040540</v>
      </c>
      <c r="S600" s="95">
        <f t="shared" si="252"/>
        <v>14768.275167785236</v>
      </c>
      <c r="T600" s="96">
        <f t="shared" si="253"/>
        <v>3869.3082125603864</v>
      </c>
      <c r="U600" s="96">
        <f t="shared" si="254"/>
        <v>840.04559011504045</v>
      </c>
      <c r="V600" s="96">
        <f t="shared" si="255"/>
        <v>3204.1544865864939</v>
      </c>
      <c r="W600" s="86">
        <f t="shared" si="256"/>
        <v>5341.7277486910998</v>
      </c>
      <c r="X600" s="99">
        <f t="shared" si="257"/>
        <v>9.9665551839464885E-3</v>
      </c>
      <c r="Y600" s="100">
        <f t="shared" si="258"/>
        <v>3.4615384615384617E-2</v>
      </c>
      <c r="Z600" s="100">
        <f t="shared" si="259"/>
        <v>7.8494983277591968E-2</v>
      </c>
      <c r="AA600" s="100">
        <f t="shared" si="260"/>
        <v>7.2307692307692309E-2</v>
      </c>
      <c r="AB600" s="101">
        <f t="shared" si="261"/>
        <v>1.2775919732441472E-2</v>
      </c>
      <c r="AC600" s="99">
        <f t="shared" si="262"/>
        <v>1.1305053403159862E-2</v>
      </c>
      <c r="AD600" s="100">
        <f t="shared" si="263"/>
        <v>3.7078615347594275E-2</v>
      </c>
      <c r="AE600" s="100">
        <f t="shared" si="264"/>
        <v>8.2118999469745907E-2</v>
      </c>
      <c r="AF600" s="100">
        <f t="shared" si="265"/>
        <v>7.5797604943563315E-2</v>
      </c>
      <c r="AG600" s="101">
        <f t="shared" si="266"/>
        <v>1.4289217126472843E-2</v>
      </c>
      <c r="AH600" s="95">
        <f t="shared" si="267"/>
        <v>147.18882943143814</v>
      </c>
      <c r="AI600" s="96">
        <f t="shared" si="268"/>
        <v>133.93759197324414</v>
      </c>
      <c r="AJ600" s="96">
        <f t="shared" si="269"/>
        <v>65.939364548494979</v>
      </c>
      <c r="AK600" s="96">
        <f t="shared" si="270"/>
        <v>231.68501672240802</v>
      </c>
      <c r="AL600" s="86">
        <f t="shared" si="271"/>
        <v>68.245484949832772</v>
      </c>
      <c r="AM600" s="95">
        <f t="shared" si="279"/>
        <v>147.67683944024876</v>
      </c>
      <c r="AN600" s="96">
        <f t="shared" si="272"/>
        <v>134.38166701407039</v>
      </c>
      <c r="AO600" s="96">
        <f t="shared" si="273"/>
        <v>66.157988950894122</v>
      </c>
      <c r="AP600" s="96">
        <f t="shared" si="274"/>
        <v>232.45317696587713</v>
      </c>
      <c r="AQ600" s="86">
        <f t="shared" si="275"/>
        <v>68.471755379730894</v>
      </c>
    </row>
    <row r="601" spans="1:43">
      <c r="A601" s="129" t="str">
        <f t="shared" si="276"/>
        <v>2014_2</v>
      </c>
      <c r="B601" s="57">
        <v>2014</v>
      </c>
      <c r="C601" s="57">
        <v>2</v>
      </c>
      <c r="D601" s="81" t="str">
        <f t="shared" si="277"/>
        <v>LSH_Personal</v>
      </c>
      <c r="E601" s="68" t="s">
        <v>36</v>
      </c>
      <c r="F601" s="69" t="s">
        <v>13</v>
      </c>
      <c r="G601" s="84">
        <f t="shared" si="278"/>
        <v>56000</v>
      </c>
      <c r="H601" s="70">
        <v>14000</v>
      </c>
      <c r="I601" s="65">
        <v>576</v>
      </c>
      <c r="J601" s="66">
        <v>2356</v>
      </c>
      <c r="K601" s="66">
        <v>3181</v>
      </c>
      <c r="L601" s="66">
        <v>3522</v>
      </c>
      <c r="M601" s="67">
        <v>882</v>
      </c>
      <c r="N601" s="65">
        <v>9573213</v>
      </c>
      <c r="O601" s="66">
        <v>7316943</v>
      </c>
      <c r="P601" s="66">
        <v>3554788</v>
      </c>
      <c r="Q601" s="66">
        <v>11299348</v>
      </c>
      <c r="R601" s="67">
        <v>5120178</v>
      </c>
      <c r="S601" s="95">
        <f t="shared" si="252"/>
        <v>16620.161458333332</v>
      </c>
      <c r="T601" s="96">
        <f t="shared" si="253"/>
        <v>3105.6634125636674</v>
      </c>
      <c r="U601" s="96">
        <f t="shared" si="254"/>
        <v>1117.5064445143037</v>
      </c>
      <c r="V601" s="96">
        <f t="shared" si="255"/>
        <v>3208.2191936399772</v>
      </c>
      <c r="W601" s="86">
        <f t="shared" si="256"/>
        <v>5805.1904761904761</v>
      </c>
      <c r="X601" s="99">
        <f t="shared" si="257"/>
        <v>1.0285714285714285E-2</v>
      </c>
      <c r="Y601" s="100">
        <f t="shared" si="258"/>
        <v>4.2071428571428572E-2</v>
      </c>
      <c r="Z601" s="100">
        <f t="shared" si="259"/>
        <v>5.6803571428571425E-2</v>
      </c>
      <c r="AA601" s="100">
        <f t="shared" si="260"/>
        <v>6.2892857142857139E-2</v>
      </c>
      <c r="AB601" s="101">
        <f t="shared" si="261"/>
        <v>1.575E-2</v>
      </c>
      <c r="AC601" s="99">
        <f t="shared" si="262"/>
        <v>1.1279136930129701E-2</v>
      </c>
      <c r="AD601" s="100">
        <f t="shared" si="263"/>
        <v>4.4048043633820408E-2</v>
      </c>
      <c r="AE601" s="100">
        <f t="shared" si="264"/>
        <v>5.9082605418558976E-2</v>
      </c>
      <c r="AF601" s="100">
        <f t="shared" si="265"/>
        <v>6.5283183464988334E-2</v>
      </c>
      <c r="AG601" s="101">
        <f t="shared" si="266"/>
        <v>1.6975899585827181E-2</v>
      </c>
      <c r="AH601" s="95">
        <f t="shared" si="267"/>
        <v>170.95023214285715</v>
      </c>
      <c r="AI601" s="96">
        <f t="shared" si="268"/>
        <v>130.65969642857144</v>
      </c>
      <c r="AJ601" s="96">
        <f t="shared" si="269"/>
        <v>63.478357142857142</v>
      </c>
      <c r="AK601" s="96">
        <f t="shared" si="270"/>
        <v>201.77407142857143</v>
      </c>
      <c r="AL601" s="86">
        <f t="shared" si="271"/>
        <v>91.431749999999994</v>
      </c>
      <c r="AM601" s="95">
        <f t="shared" si="279"/>
        <v>171.51702396134274</v>
      </c>
      <c r="AN601" s="96">
        <f t="shared" si="272"/>
        <v>131.09290348546293</v>
      </c>
      <c r="AO601" s="96">
        <f t="shared" si="273"/>
        <v>63.688821984164946</v>
      </c>
      <c r="AP601" s="96">
        <f t="shared" si="274"/>
        <v>202.44306082644877</v>
      </c>
      <c r="AQ601" s="86">
        <f t="shared" si="275"/>
        <v>91.734895349381645</v>
      </c>
    </row>
    <row r="602" spans="1:43">
      <c r="A602" s="129" t="str">
        <f t="shared" si="276"/>
        <v>2014_2</v>
      </c>
      <c r="B602" s="57">
        <v>2014</v>
      </c>
      <c r="C602" s="57">
        <v>2</v>
      </c>
      <c r="D602" s="81" t="str">
        <f t="shared" si="277"/>
        <v>SYH_Personal</v>
      </c>
      <c r="E602" s="68" t="s">
        <v>37</v>
      </c>
      <c r="F602" s="69" t="s">
        <v>13</v>
      </c>
      <c r="G602" s="84">
        <f t="shared" si="278"/>
        <v>29212</v>
      </c>
      <c r="H602" s="70">
        <v>7303</v>
      </c>
      <c r="I602" s="65">
        <v>316</v>
      </c>
      <c r="J602" s="66">
        <v>1277</v>
      </c>
      <c r="K602" s="66">
        <v>957</v>
      </c>
      <c r="L602" s="66">
        <v>2103</v>
      </c>
      <c r="M602" s="67">
        <v>48</v>
      </c>
      <c r="N602" s="65">
        <v>4118230</v>
      </c>
      <c r="O602" s="66">
        <v>3016810</v>
      </c>
      <c r="P602" s="66">
        <v>1311316</v>
      </c>
      <c r="Q602" s="66">
        <v>4996765</v>
      </c>
      <c r="R602" s="67">
        <v>367719</v>
      </c>
      <c r="S602" s="95">
        <f t="shared" si="252"/>
        <v>13032.373417721519</v>
      </c>
      <c r="T602" s="96">
        <f t="shared" si="253"/>
        <v>2362.419733750979</v>
      </c>
      <c r="U602" s="96">
        <f t="shared" si="254"/>
        <v>1370.2361546499478</v>
      </c>
      <c r="V602" s="96">
        <f t="shared" si="255"/>
        <v>2376.0175939134569</v>
      </c>
      <c r="W602" s="86">
        <f t="shared" si="256"/>
        <v>7660.8125</v>
      </c>
      <c r="X602" s="99">
        <f t="shared" si="257"/>
        <v>1.0817472271669177E-2</v>
      </c>
      <c r="Y602" s="100">
        <f t="shared" si="258"/>
        <v>4.3714911680131453E-2</v>
      </c>
      <c r="Z602" s="100">
        <f t="shared" si="259"/>
        <v>3.2760509379706967E-2</v>
      </c>
      <c r="AA602" s="100">
        <f t="shared" si="260"/>
        <v>7.1990962618102144E-2</v>
      </c>
      <c r="AB602" s="101">
        <f t="shared" si="261"/>
        <v>1.6431603450636724E-3</v>
      </c>
      <c r="AC602" s="99">
        <f t="shared" si="262"/>
        <v>1.2227658238907551E-2</v>
      </c>
      <c r="AD602" s="100">
        <f t="shared" si="263"/>
        <v>4.6502212031552588E-2</v>
      </c>
      <c r="AE602" s="100">
        <f t="shared" si="264"/>
        <v>3.5187217859820846E-2</v>
      </c>
      <c r="AF602" s="100">
        <f t="shared" si="265"/>
        <v>7.5514593180443401E-2</v>
      </c>
      <c r="AG602" s="101">
        <f t="shared" si="266"/>
        <v>2.195311705483355E-3</v>
      </c>
      <c r="AH602" s="95">
        <f t="shared" si="267"/>
        <v>140.977338080241</v>
      </c>
      <c r="AI602" s="96">
        <f t="shared" si="268"/>
        <v>103.2729700123237</v>
      </c>
      <c r="AJ602" s="96">
        <f t="shared" si="269"/>
        <v>44.889634396823226</v>
      </c>
      <c r="AK602" s="96">
        <f t="shared" si="270"/>
        <v>171.0517937833767</v>
      </c>
      <c r="AL602" s="86">
        <f t="shared" si="271"/>
        <v>12.587943310968095</v>
      </c>
      <c r="AM602" s="95">
        <f t="shared" si="279"/>
        <v>141.44475365970032</v>
      </c>
      <c r="AN602" s="96">
        <f t="shared" si="272"/>
        <v>103.61537536468835</v>
      </c>
      <c r="AO602" s="96">
        <f t="shared" si="273"/>
        <v>45.038467640229804</v>
      </c>
      <c r="AP602" s="96">
        <f t="shared" si="274"/>
        <v>171.61892233323843</v>
      </c>
      <c r="AQ602" s="86">
        <f t="shared" si="275"/>
        <v>12.629679102670647</v>
      </c>
    </row>
    <row r="603" spans="1:43">
      <c r="A603" s="129" t="str">
        <f t="shared" si="276"/>
        <v>2014_2</v>
      </c>
      <c r="B603" s="57">
        <v>2014</v>
      </c>
      <c r="C603" s="57">
        <v>2</v>
      </c>
      <c r="D603" s="81" t="str">
        <f t="shared" si="277"/>
        <v>MSH_Personal</v>
      </c>
      <c r="E603" s="68" t="s">
        <v>38</v>
      </c>
      <c r="F603" s="69" t="s">
        <v>13</v>
      </c>
      <c r="G603" s="84">
        <f t="shared" si="278"/>
        <v>74648</v>
      </c>
      <c r="H603" s="70">
        <v>18662</v>
      </c>
      <c r="I603" s="65">
        <v>888</v>
      </c>
      <c r="J603" s="66">
        <v>3074</v>
      </c>
      <c r="K603" s="66">
        <v>3900</v>
      </c>
      <c r="L603" s="66">
        <v>4043</v>
      </c>
      <c r="M603" s="67">
        <v>403</v>
      </c>
      <c r="N603" s="65">
        <v>12068840</v>
      </c>
      <c r="O603" s="66">
        <v>8734011</v>
      </c>
      <c r="P603" s="66">
        <v>3363194</v>
      </c>
      <c r="Q603" s="66">
        <v>11941339</v>
      </c>
      <c r="R603" s="67">
        <v>2111662</v>
      </c>
      <c r="S603" s="95">
        <f t="shared" si="252"/>
        <v>13591.036036036036</v>
      </c>
      <c r="T603" s="96">
        <f t="shared" si="253"/>
        <v>2841.2527651268706</v>
      </c>
      <c r="U603" s="96">
        <f t="shared" si="254"/>
        <v>862.35743589743595</v>
      </c>
      <c r="V603" s="96">
        <f t="shared" si="255"/>
        <v>2953.5837249567153</v>
      </c>
      <c r="W603" s="86">
        <f t="shared" si="256"/>
        <v>5239.8560794044661</v>
      </c>
      <c r="X603" s="99">
        <f t="shared" si="257"/>
        <v>1.18958311006323E-2</v>
      </c>
      <c r="Y603" s="100">
        <f t="shared" si="258"/>
        <v>4.1179937841603259E-2</v>
      </c>
      <c r="Z603" s="100">
        <f t="shared" si="259"/>
        <v>5.2245204158182401E-2</v>
      </c>
      <c r="AA603" s="100">
        <f t="shared" si="260"/>
        <v>5.4160861643982428E-2</v>
      </c>
      <c r="AB603" s="101">
        <f t="shared" si="261"/>
        <v>5.3986710963455148E-3</v>
      </c>
      <c r="AC603" s="99">
        <f t="shared" si="262"/>
        <v>1.2820413439302862E-2</v>
      </c>
      <c r="AD603" s="100">
        <f t="shared" si="263"/>
        <v>4.2874502842901147E-2</v>
      </c>
      <c r="AE603" s="100">
        <f t="shared" si="264"/>
        <v>5.4142862585624001E-2</v>
      </c>
      <c r="AF603" s="100">
        <f t="shared" si="265"/>
        <v>5.6091043619415276E-2</v>
      </c>
      <c r="AG603" s="101">
        <f t="shared" si="266"/>
        <v>6.0235772268786006E-3</v>
      </c>
      <c r="AH603" s="95">
        <f t="shared" si="267"/>
        <v>161.67666916729183</v>
      </c>
      <c r="AI603" s="96">
        <f t="shared" si="268"/>
        <v>117.00261226020791</v>
      </c>
      <c r="AJ603" s="96">
        <f t="shared" si="269"/>
        <v>45.054040295788234</v>
      </c>
      <c r="AK603" s="96">
        <f t="shared" si="270"/>
        <v>159.96863948129891</v>
      </c>
      <c r="AL603" s="86">
        <f t="shared" si="271"/>
        <v>28.288259564891224</v>
      </c>
      <c r="AM603" s="95">
        <f t="shared" si="279"/>
        <v>162.21271414468293</v>
      </c>
      <c r="AN603" s="96">
        <f t="shared" si="272"/>
        <v>117.39053874933435</v>
      </c>
      <c r="AO603" s="96">
        <f t="shared" si="273"/>
        <v>45.203418633034559</v>
      </c>
      <c r="AP603" s="96">
        <f t="shared" si="274"/>
        <v>160.49902142308244</v>
      </c>
      <c r="AQ603" s="86">
        <f t="shared" si="275"/>
        <v>28.382050335922049</v>
      </c>
    </row>
    <row r="604" spans="1:43">
      <c r="A604" s="129" t="str">
        <f t="shared" si="276"/>
        <v>2014_2</v>
      </c>
      <c r="B604" s="57">
        <v>2014</v>
      </c>
      <c r="C604" s="57">
        <v>2</v>
      </c>
      <c r="D604" s="81" t="str">
        <f t="shared" si="277"/>
        <v>SMH_Personal</v>
      </c>
      <c r="E604" s="68" t="s">
        <v>39</v>
      </c>
      <c r="F604" s="69" t="s">
        <v>13</v>
      </c>
      <c r="G604" s="84">
        <f t="shared" si="278"/>
        <v>49168</v>
      </c>
      <c r="H604" s="70">
        <v>12292</v>
      </c>
      <c r="I604" s="65">
        <v>459</v>
      </c>
      <c r="J604" s="66">
        <v>1929</v>
      </c>
      <c r="K604" s="66">
        <v>4347</v>
      </c>
      <c r="L604" s="66">
        <v>3241</v>
      </c>
      <c r="M604" s="67">
        <v>502</v>
      </c>
      <c r="N604" s="65">
        <v>5859628</v>
      </c>
      <c r="O604" s="66">
        <v>6197240</v>
      </c>
      <c r="P604" s="66">
        <v>2767563</v>
      </c>
      <c r="Q604" s="66">
        <v>10710398</v>
      </c>
      <c r="R604" s="67">
        <v>1325801</v>
      </c>
      <c r="S604" s="95">
        <f t="shared" si="252"/>
        <v>12766.074074074075</v>
      </c>
      <c r="T604" s="96">
        <f t="shared" si="253"/>
        <v>3212.6697770865735</v>
      </c>
      <c r="U604" s="96">
        <f t="shared" si="254"/>
        <v>636.66045548654245</v>
      </c>
      <c r="V604" s="96">
        <f t="shared" si="255"/>
        <v>3304.6584387534713</v>
      </c>
      <c r="W604" s="86">
        <f t="shared" si="256"/>
        <v>2641.0378486055779</v>
      </c>
      <c r="X604" s="99">
        <f t="shared" si="257"/>
        <v>9.3353400585746826E-3</v>
      </c>
      <c r="Y604" s="100">
        <f t="shared" si="258"/>
        <v>3.9232834363813862E-2</v>
      </c>
      <c r="Z604" s="100">
        <f t="shared" si="259"/>
        <v>8.8411161731207291E-2</v>
      </c>
      <c r="AA604" s="100">
        <f t="shared" si="260"/>
        <v>6.5916856492027331E-2</v>
      </c>
      <c r="AB604" s="101">
        <f t="shared" si="261"/>
        <v>1.0209892613081679E-2</v>
      </c>
      <c r="AC604" s="99">
        <f t="shared" si="262"/>
        <v>1.0345855737245809E-2</v>
      </c>
      <c r="AD604" s="100">
        <f t="shared" si="263"/>
        <v>4.1272920799208863E-2</v>
      </c>
      <c r="AE604" s="100">
        <f t="shared" si="264"/>
        <v>9.1394260945209443E-2</v>
      </c>
      <c r="AF604" s="100">
        <f t="shared" si="265"/>
        <v>6.8524244483749053E-2</v>
      </c>
      <c r="AG604" s="101">
        <f t="shared" si="266"/>
        <v>1.1266215746994166E-2</v>
      </c>
      <c r="AH604" s="95">
        <f t="shared" si="267"/>
        <v>119.17564269443541</v>
      </c>
      <c r="AI604" s="96">
        <f t="shared" si="268"/>
        <v>126.04214123006834</v>
      </c>
      <c r="AJ604" s="96">
        <f t="shared" si="269"/>
        <v>56.287890497884803</v>
      </c>
      <c r="AK604" s="96">
        <f t="shared" si="270"/>
        <v>217.83269606247967</v>
      </c>
      <c r="AL604" s="86">
        <f t="shared" si="271"/>
        <v>26.964712821347216</v>
      </c>
      <c r="AM604" s="95">
        <f t="shared" si="279"/>
        <v>119.57077394635159</v>
      </c>
      <c r="AN604" s="96">
        <f t="shared" si="272"/>
        <v>126.46003861188592</v>
      </c>
      <c r="AO604" s="96">
        <f t="shared" si="273"/>
        <v>56.474515081040408</v>
      </c>
      <c r="AP604" s="96">
        <f t="shared" si="274"/>
        <v>218.55492842437371</v>
      </c>
      <c r="AQ604" s="86">
        <f t="shared" si="275"/>
        <v>27.054115324188988</v>
      </c>
    </row>
    <row r="605" spans="1:43">
      <c r="A605" s="129" t="str">
        <f t="shared" si="276"/>
        <v>2014_3</v>
      </c>
      <c r="B605" s="57">
        <v>2014</v>
      </c>
      <c r="C605" s="57">
        <v>3</v>
      </c>
      <c r="D605" s="81" t="str">
        <f t="shared" si="277"/>
        <v>SML_Personal</v>
      </c>
      <c r="E605" s="68" t="s">
        <v>12</v>
      </c>
      <c r="F605" s="69" t="s">
        <v>13</v>
      </c>
      <c r="G605" s="84">
        <f t="shared" si="278"/>
        <v>82560</v>
      </c>
      <c r="H605" s="70">
        <v>20640</v>
      </c>
      <c r="I605" s="65">
        <v>126</v>
      </c>
      <c r="J605" s="66">
        <v>2311</v>
      </c>
      <c r="K605" s="66">
        <v>1239</v>
      </c>
      <c r="L605" s="66">
        <v>3941</v>
      </c>
      <c r="M605" s="67">
        <v>587</v>
      </c>
      <c r="N605" s="65">
        <v>2380805</v>
      </c>
      <c r="O605" s="66">
        <v>3697757</v>
      </c>
      <c r="P605" s="66">
        <v>1765033</v>
      </c>
      <c r="Q605" s="66">
        <v>6196347</v>
      </c>
      <c r="R605" s="67">
        <v>1712043</v>
      </c>
      <c r="S605" s="95">
        <f t="shared" si="252"/>
        <v>18895.277777777777</v>
      </c>
      <c r="T605" s="96">
        <f t="shared" si="253"/>
        <v>1600.0679359584594</v>
      </c>
      <c r="U605" s="96">
        <f t="shared" si="254"/>
        <v>1424.5625504439063</v>
      </c>
      <c r="V605" s="96">
        <f t="shared" si="255"/>
        <v>1572.2778482618626</v>
      </c>
      <c r="W605" s="86">
        <f t="shared" si="256"/>
        <v>2916.5979557069845</v>
      </c>
      <c r="X605" s="99">
        <f t="shared" si="257"/>
        <v>1.5261627906976744E-3</v>
      </c>
      <c r="Y605" s="100">
        <f t="shared" si="258"/>
        <v>2.7991763565891472E-2</v>
      </c>
      <c r="Z605" s="100">
        <f t="shared" si="259"/>
        <v>1.5007267441860464E-2</v>
      </c>
      <c r="AA605" s="100">
        <f t="shared" si="260"/>
        <v>4.7734980620155042E-2</v>
      </c>
      <c r="AB605" s="101">
        <f t="shared" si="261"/>
        <v>7.1099806201550386E-3</v>
      </c>
      <c r="AC605" s="99">
        <f t="shared" si="262"/>
        <v>1.8427109949242424E-3</v>
      </c>
      <c r="AD605" s="100">
        <f t="shared" si="263"/>
        <v>2.9329347925698003E-2</v>
      </c>
      <c r="AE605" s="100">
        <f t="shared" si="264"/>
        <v>1.5993180010277237E-2</v>
      </c>
      <c r="AF605" s="100">
        <f t="shared" si="265"/>
        <v>4.9463874630733928E-2</v>
      </c>
      <c r="AG605" s="101">
        <f t="shared" si="266"/>
        <v>7.7913080283627534E-3</v>
      </c>
      <c r="AH605" s="95">
        <f t="shared" si="267"/>
        <v>28.837269864341085</v>
      </c>
      <c r="AI605" s="96">
        <f t="shared" si="268"/>
        <v>44.788723352713177</v>
      </c>
      <c r="AJ605" s="96">
        <f t="shared" si="269"/>
        <v>21.378791182170541</v>
      </c>
      <c r="AK605" s="96">
        <f t="shared" si="270"/>
        <v>75.052652616279076</v>
      </c>
      <c r="AL605" s="86">
        <f t="shared" si="271"/>
        <v>20.736954941860464</v>
      </c>
      <c r="AM605" s="95">
        <f t="shared" si="279"/>
        <v>28.932880899328808</v>
      </c>
      <c r="AN605" s="96">
        <f t="shared" si="272"/>
        <v>44.937222021820091</v>
      </c>
      <c r="AO605" s="96">
        <f t="shared" si="273"/>
        <v>21.449673355182394</v>
      </c>
      <c r="AP605" s="96">
        <f t="shared" si="274"/>
        <v>75.301492462387031</v>
      </c>
      <c r="AQ605" s="86">
        <f t="shared" si="275"/>
        <v>20.805709083074667</v>
      </c>
    </row>
    <row r="606" spans="1:43">
      <c r="A606" s="129" t="str">
        <f t="shared" si="276"/>
        <v>2014_3</v>
      </c>
      <c r="B606" s="57">
        <v>2014</v>
      </c>
      <c r="C606" s="57">
        <v>3</v>
      </c>
      <c r="D606" s="81" t="str">
        <f t="shared" si="277"/>
        <v>LSL_Personal</v>
      </c>
      <c r="E606" s="68" t="s">
        <v>14</v>
      </c>
      <c r="F606" s="69" t="s">
        <v>13</v>
      </c>
      <c r="G606" s="84">
        <f t="shared" si="278"/>
        <v>21584</v>
      </c>
      <c r="H606" s="70">
        <v>5396</v>
      </c>
      <c r="I606" s="65">
        <v>24</v>
      </c>
      <c r="J606" s="66">
        <v>398</v>
      </c>
      <c r="K606" s="66">
        <v>1442</v>
      </c>
      <c r="L606" s="66">
        <v>656</v>
      </c>
      <c r="M606" s="67">
        <v>93</v>
      </c>
      <c r="N606" s="65">
        <v>722226</v>
      </c>
      <c r="O606" s="66">
        <v>1181966</v>
      </c>
      <c r="P606" s="66">
        <v>2445345</v>
      </c>
      <c r="Q606" s="66">
        <v>1693604</v>
      </c>
      <c r="R606" s="67">
        <v>535996</v>
      </c>
      <c r="S606" s="95">
        <f t="shared" si="252"/>
        <v>30092.75</v>
      </c>
      <c r="T606" s="96">
        <f t="shared" si="253"/>
        <v>2969.7638190954772</v>
      </c>
      <c r="U606" s="96">
        <f t="shared" si="254"/>
        <v>1695.8009708737864</v>
      </c>
      <c r="V606" s="96">
        <f t="shared" si="255"/>
        <v>2581.7134146341464</v>
      </c>
      <c r="W606" s="86">
        <f t="shared" si="256"/>
        <v>5763.3978494623652</v>
      </c>
      <c r="X606" s="99">
        <f t="shared" si="257"/>
        <v>1.111934766493699E-3</v>
      </c>
      <c r="Y606" s="100">
        <f t="shared" si="258"/>
        <v>1.8439584877687175E-2</v>
      </c>
      <c r="Z606" s="100">
        <f t="shared" si="259"/>
        <v>6.6808747220163084E-2</v>
      </c>
      <c r="AA606" s="100">
        <f t="shared" si="260"/>
        <v>3.039288361749444E-2</v>
      </c>
      <c r="AB606" s="101">
        <f t="shared" si="261"/>
        <v>4.3087472201630839E-3</v>
      </c>
      <c r="AC606" s="99">
        <f t="shared" si="262"/>
        <v>1.6404871329977646E-3</v>
      </c>
      <c r="AD606" s="100">
        <f t="shared" si="263"/>
        <v>2.0573239114964781E-2</v>
      </c>
      <c r="AE606" s="100">
        <f t="shared" si="264"/>
        <v>7.0768717701041345E-2</v>
      </c>
      <c r="AF606" s="100">
        <f t="shared" si="265"/>
        <v>3.3115420710894787E-2</v>
      </c>
      <c r="AG606" s="101">
        <f t="shared" si="266"/>
        <v>5.3475373366214801E-3</v>
      </c>
      <c r="AH606" s="95">
        <f t="shared" si="267"/>
        <v>33.461174944403261</v>
      </c>
      <c r="AI606" s="96">
        <f t="shared" si="268"/>
        <v>54.761212008895477</v>
      </c>
      <c r="AJ606" s="96">
        <f t="shared" si="269"/>
        <v>113.29433839881393</v>
      </c>
      <c r="AK606" s="96">
        <f t="shared" si="270"/>
        <v>78.465715344699774</v>
      </c>
      <c r="AL606" s="86">
        <f t="shared" si="271"/>
        <v>24.833024462564865</v>
      </c>
      <c r="AM606" s="95">
        <f t="shared" si="279"/>
        <v>33.5721167077321</v>
      </c>
      <c r="AN606" s="96">
        <f t="shared" si="272"/>
        <v>54.942774833045725</v>
      </c>
      <c r="AO606" s="96">
        <f t="shared" si="273"/>
        <v>113.66996996877592</v>
      </c>
      <c r="AP606" s="96">
        <f t="shared" si="274"/>
        <v>78.725871326540329</v>
      </c>
      <c r="AQ606" s="86">
        <f t="shared" si="275"/>
        <v>24.915359273797367</v>
      </c>
    </row>
    <row r="607" spans="1:43">
      <c r="A607" s="129" t="str">
        <f t="shared" si="276"/>
        <v>2014_3</v>
      </c>
      <c r="B607" s="57">
        <v>2014</v>
      </c>
      <c r="C607" s="57">
        <v>3</v>
      </c>
      <c r="D607" s="81" t="str">
        <f t="shared" si="277"/>
        <v>MYA_Personal</v>
      </c>
      <c r="E607" s="68" t="s">
        <v>15</v>
      </c>
      <c r="F607" s="69" t="s">
        <v>13</v>
      </c>
      <c r="G607" s="84">
        <f t="shared" si="278"/>
        <v>20992</v>
      </c>
      <c r="H607" s="70">
        <v>5248</v>
      </c>
      <c r="I607" s="65">
        <v>97</v>
      </c>
      <c r="J607" s="66">
        <v>631</v>
      </c>
      <c r="K607" s="66">
        <v>758</v>
      </c>
      <c r="L607" s="66">
        <v>1715</v>
      </c>
      <c r="M607" s="67">
        <v>113</v>
      </c>
      <c r="N607" s="65">
        <v>1115490</v>
      </c>
      <c r="O607" s="66">
        <v>2027879</v>
      </c>
      <c r="P607" s="66">
        <v>754540</v>
      </c>
      <c r="Q607" s="66">
        <v>4833092</v>
      </c>
      <c r="R607" s="67">
        <v>587270</v>
      </c>
      <c r="S607" s="95">
        <f t="shared" si="252"/>
        <v>11499.896907216495</v>
      </c>
      <c r="T607" s="96">
        <f t="shared" si="253"/>
        <v>3213.7543581616483</v>
      </c>
      <c r="U607" s="96">
        <f t="shared" si="254"/>
        <v>995.43535620052774</v>
      </c>
      <c r="V607" s="96">
        <f t="shared" si="255"/>
        <v>2818.1294460641398</v>
      </c>
      <c r="W607" s="86">
        <f t="shared" si="256"/>
        <v>5197.0796460176989</v>
      </c>
      <c r="X607" s="99">
        <f t="shared" si="257"/>
        <v>4.6208079268292681E-3</v>
      </c>
      <c r="Y607" s="100">
        <f t="shared" si="258"/>
        <v>3.005907012195122E-2</v>
      </c>
      <c r="Z607" s="100">
        <f t="shared" si="259"/>
        <v>3.6108993902439025E-2</v>
      </c>
      <c r="AA607" s="100">
        <f t="shared" si="260"/>
        <v>8.1697789634146339E-2</v>
      </c>
      <c r="AB607" s="101">
        <f t="shared" si="261"/>
        <v>5.3830030487804874E-3</v>
      </c>
      <c r="AC607" s="99">
        <f t="shared" si="262"/>
        <v>5.7114500053085963E-3</v>
      </c>
      <c r="AD607" s="100">
        <f t="shared" si="263"/>
        <v>3.2804999895422661E-2</v>
      </c>
      <c r="AE607" s="100">
        <f t="shared" si="264"/>
        <v>3.9109197103760561E-2</v>
      </c>
      <c r="AF607" s="100">
        <f t="shared" si="265"/>
        <v>8.6102597609205314E-2</v>
      </c>
      <c r="AG607" s="101">
        <f t="shared" si="266"/>
        <v>6.5597125587637407E-3</v>
      </c>
      <c r="AH607" s="95">
        <f t="shared" si="267"/>
        <v>53.138814786585364</v>
      </c>
      <c r="AI607" s="96">
        <f t="shared" si="268"/>
        <v>96.602467606707322</v>
      </c>
      <c r="AJ607" s="96">
        <f t="shared" si="269"/>
        <v>35.944169207317074</v>
      </c>
      <c r="AK607" s="96">
        <f t="shared" si="270"/>
        <v>230.23494664634146</v>
      </c>
      <c r="AL607" s="86">
        <f t="shared" si="271"/>
        <v>27.975895579268293</v>
      </c>
      <c r="AM607" s="95">
        <f t="shared" si="279"/>
        <v>53.314998492729082</v>
      </c>
      <c r="AN607" s="96">
        <f t="shared" si="272"/>
        <v>96.922756661589943</v>
      </c>
      <c r="AO607" s="96">
        <f t="shared" si="273"/>
        <v>36.063343429975887</v>
      </c>
      <c r="AP607" s="96">
        <f t="shared" si="274"/>
        <v>230.99829912883217</v>
      </c>
      <c r="AQ607" s="86">
        <f t="shared" si="275"/>
        <v>28.068650695949771</v>
      </c>
    </row>
    <row r="608" spans="1:43">
      <c r="A608" s="129" t="str">
        <f t="shared" si="276"/>
        <v>2014_3</v>
      </c>
      <c r="B608" s="57">
        <v>2014</v>
      </c>
      <c r="C608" s="57">
        <v>3</v>
      </c>
      <c r="D608" s="81" t="str">
        <f t="shared" si="277"/>
        <v>SMA_Personal</v>
      </c>
      <c r="E608" s="68" t="s">
        <v>16</v>
      </c>
      <c r="F608" s="69" t="s">
        <v>13</v>
      </c>
      <c r="G608" s="84">
        <f t="shared" si="278"/>
        <v>84588</v>
      </c>
      <c r="H608" s="70">
        <v>21147</v>
      </c>
      <c r="I608" s="65">
        <v>121</v>
      </c>
      <c r="J608" s="66">
        <v>1840</v>
      </c>
      <c r="K608" s="66">
        <v>1048</v>
      </c>
      <c r="L608" s="66">
        <v>3339</v>
      </c>
      <c r="M608" s="67">
        <v>457</v>
      </c>
      <c r="N608" s="65">
        <v>2403893</v>
      </c>
      <c r="O608" s="66">
        <v>6745564</v>
      </c>
      <c r="P608" s="66">
        <v>915334</v>
      </c>
      <c r="Q608" s="66">
        <v>10584606</v>
      </c>
      <c r="R608" s="67">
        <v>2473197</v>
      </c>
      <c r="S608" s="95">
        <f t="shared" si="252"/>
        <v>19866.884297520661</v>
      </c>
      <c r="T608" s="96">
        <f t="shared" si="253"/>
        <v>3666.0673913043479</v>
      </c>
      <c r="U608" s="96">
        <f t="shared" si="254"/>
        <v>873.41030534351148</v>
      </c>
      <c r="V608" s="96">
        <f t="shared" si="255"/>
        <v>3169.9928122192273</v>
      </c>
      <c r="W608" s="86">
        <f t="shared" si="256"/>
        <v>5411.809628008753</v>
      </c>
      <c r="X608" s="99">
        <f t="shared" si="257"/>
        <v>1.4304629498273988E-3</v>
      </c>
      <c r="Y608" s="100">
        <f t="shared" si="258"/>
        <v>2.175249444365631E-2</v>
      </c>
      <c r="Z608" s="100">
        <f t="shared" si="259"/>
        <v>1.2389464226604247E-2</v>
      </c>
      <c r="AA608" s="100">
        <f t="shared" si="260"/>
        <v>3.9473684210526314E-2</v>
      </c>
      <c r="AB608" s="101">
        <f t="shared" si="261"/>
        <v>5.4026575873646378E-3</v>
      </c>
      <c r="AC608" s="99">
        <f t="shared" si="262"/>
        <v>1.7332442197121821E-3</v>
      </c>
      <c r="AD608" s="100">
        <f t="shared" si="263"/>
        <v>2.2921133645306666E-2</v>
      </c>
      <c r="AE608" s="100">
        <f t="shared" si="264"/>
        <v>1.3275641611866167E-2</v>
      </c>
      <c r="AF608" s="100">
        <f t="shared" si="265"/>
        <v>4.1033631801863958E-2</v>
      </c>
      <c r="AG608" s="101">
        <f t="shared" si="266"/>
        <v>5.9899155467275575E-3</v>
      </c>
      <c r="AH608" s="95">
        <f t="shared" si="267"/>
        <v>28.418841916111031</v>
      </c>
      <c r="AI608" s="96">
        <f t="shared" si="268"/>
        <v>79.746110559417417</v>
      </c>
      <c r="AJ608" s="96">
        <f t="shared" si="269"/>
        <v>10.821085733200928</v>
      </c>
      <c r="AK608" s="96">
        <f t="shared" si="270"/>
        <v>125.13129521918003</v>
      </c>
      <c r="AL608" s="86">
        <f t="shared" si="271"/>
        <v>29.238154348134486</v>
      </c>
      <c r="AM608" s="95">
        <f t="shared" si="279"/>
        <v>28.513065637757848</v>
      </c>
      <c r="AN608" s="96">
        <f t="shared" si="272"/>
        <v>80.010511738956936</v>
      </c>
      <c r="AO608" s="96">
        <f t="shared" si="273"/>
        <v>10.856963443244538</v>
      </c>
      <c r="AP608" s="96">
        <f t="shared" si="274"/>
        <v>125.54617265735438</v>
      </c>
      <c r="AQ608" s="86">
        <f t="shared" si="275"/>
        <v>29.335094530457802</v>
      </c>
    </row>
    <row r="609" spans="1:43">
      <c r="A609" s="129" t="str">
        <f t="shared" si="276"/>
        <v>2014_3</v>
      </c>
      <c r="B609" s="57">
        <v>2014</v>
      </c>
      <c r="C609" s="57">
        <v>3</v>
      </c>
      <c r="D609" s="81" t="str">
        <f t="shared" si="277"/>
        <v>MSL_Personal</v>
      </c>
      <c r="E609" s="68" t="s">
        <v>17</v>
      </c>
      <c r="F609" s="69" t="s">
        <v>13</v>
      </c>
      <c r="G609" s="84">
        <f t="shared" si="278"/>
        <v>68252</v>
      </c>
      <c r="H609" s="70">
        <v>17063</v>
      </c>
      <c r="I609" s="65">
        <v>172</v>
      </c>
      <c r="J609" s="66">
        <v>1428</v>
      </c>
      <c r="K609" s="66">
        <v>4607</v>
      </c>
      <c r="L609" s="66">
        <v>2180</v>
      </c>
      <c r="M609" s="67">
        <v>442</v>
      </c>
      <c r="N609" s="65">
        <v>3819896</v>
      </c>
      <c r="O609" s="66">
        <v>4272295</v>
      </c>
      <c r="P609" s="66">
        <v>10462046</v>
      </c>
      <c r="Q609" s="66">
        <v>6716991</v>
      </c>
      <c r="R609" s="67">
        <v>1291433</v>
      </c>
      <c r="S609" s="95">
        <f t="shared" si="252"/>
        <v>22208.697674418603</v>
      </c>
      <c r="T609" s="96">
        <f t="shared" si="253"/>
        <v>2991.8032212885155</v>
      </c>
      <c r="U609" s="96">
        <f t="shared" si="254"/>
        <v>2270.9021054916429</v>
      </c>
      <c r="V609" s="96">
        <f t="shared" si="255"/>
        <v>3081.1885321100917</v>
      </c>
      <c r="W609" s="86">
        <f t="shared" si="256"/>
        <v>2921.794117647059</v>
      </c>
      <c r="X609" s="99">
        <f t="shared" si="257"/>
        <v>2.5200726718630955E-3</v>
      </c>
      <c r="Y609" s="100">
        <f t="shared" si="258"/>
        <v>2.0922463810584307E-2</v>
      </c>
      <c r="Z609" s="100">
        <f t="shared" si="259"/>
        <v>6.7499853484146985E-2</v>
      </c>
      <c r="AA609" s="100">
        <f t="shared" si="260"/>
        <v>3.1940455957334586E-2</v>
      </c>
      <c r="AB609" s="101">
        <f t="shared" si="261"/>
        <v>6.4760007032760945E-3</v>
      </c>
      <c r="AC609" s="99">
        <f t="shared" si="262"/>
        <v>2.9672263885040765E-3</v>
      </c>
      <c r="AD609" s="100">
        <f t="shared" si="263"/>
        <v>2.2198941374452309E-2</v>
      </c>
      <c r="AE609" s="100">
        <f t="shared" si="264"/>
        <v>6.973741044276674E-2</v>
      </c>
      <c r="AF609" s="100">
        <f t="shared" si="265"/>
        <v>3.3508722297378946E-2</v>
      </c>
      <c r="AG609" s="101">
        <f t="shared" si="266"/>
        <v>7.1913873916831699E-3</v>
      </c>
      <c r="AH609" s="95">
        <f t="shared" si="267"/>
        <v>55.967532086971808</v>
      </c>
      <c r="AI609" s="96">
        <f t="shared" si="268"/>
        <v>62.595894625798515</v>
      </c>
      <c r="AJ609" s="96">
        <f t="shared" si="269"/>
        <v>153.28555939752681</v>
      </c>
      <c r="AK609" s="96">
        <f t="shared" si="270"/>
        <v>98.414566606106774</v>
      </c>
      <c r="AL609" s="86">
        <f t="shared" si="271"/>
        <v>18.921540760710307</v>
      </c>
      <c r="AM609" s="95">
        <f t="shared" si="279"/>
        <v>56.153094509965285</v>
      </c>
      <c r="AN609" s="96">
        <f t="shared" si="272"/>
        <v>62.803433629986827</v>
      </c>
      <c r="AO609" s="96">
        <f t="shared" si="273"/>
        <v>153.79378334007112</v>
      </c>
      <c r="AP609" s="96">
        <f t="shared" si="274"/>
        <v>98.740863742255343</v>
      </c>
      <c r="AQ609" s="86">
        <f t="shared" si="275"/>
        <v>18.984275829050841</v>
      </c>
    </row>
    <row r="610" spans="1:43">
      <c r="A610" s="129" t="str">
        <f t="shared" si="276"/>
        <v>2014_3</v>
      </c>
      <c r="B610" s="57">
        <v>2014</v>
      </c>
      <c r="C610" s="57">
        <v>3</v>
      </c>
      <c r="D610" s="81" t="str">
        <f t="shared" si="277"/>
        <v>LYL_Personal</v>
      </c>
      <c r="E610" s="68" t="s">
        <v>18</v>
      </c>
      <c r="F610" s="69" t="s">
        <v>13</v>
      </c>
      <c r="G610" s="84">
        <f t="shared" si="278"/>
        <v>17008</v>
      </c>
      <c r="H610" s="70">
        <v>4252</v>
      </c>
      <c r="I610" s="65">
        <v>85</v>
      </c>
      <c r="J610" s="66">
        <v>370</v>
      </c>
      <c r="K610" s="66">
        <v>651</v>
      </c>
      <c r="L610" s="66">
        <v>565</v>
      </c>
      <c r="M610" s="67">
        <v>152</v>
      </c>
      <c r="N610" s="65">
        <v>1694853</v>
      </c>
      <c r="O610" s="66">
        <v>1135906</v>
      </c>
      <c r="P610" s="66">
        <v>749826</v>
      </c>
      <c r="Q610" s="66">
        <v>1908187</v>
      </c>
      <c r="R610" s="67">
        <v>888520</v>
      </c>
      <c r="S610" s="95">
        <f t="shared" si="252"/>
        <v>19939.447058823531</v>
      </c>
      <c r="T610" s="96">
        <f t="shared" si="253"/>
        <v>3070.0162162162164</v>
      </c>
      <c r="U610" s="96">
        <f t="shared" si="254"/>
        <v>1151.8064516129032</v>
      </c>
      <c r="V610" s="96">
        <f t="shared" si="255"/>
        <v>3377.3221238938054</v>
      </c>
      <c r="W610" s="86">
        <f t="shared" si="256"/>
        <v>5845.5263157894733</v>
      </c>
      <c r="X610" s="99">
        <f t="shared" si="257"/>
        <v>4.9976481655691438E-3</v>
      </c>
      <c r="Y610" s="100">
        <f t="shared" si="258"/>
        <v>2.1754468485418628E-2</v>
      </c>
      <c r="Z610" s="100">
        <f t="shared" si="259"/>
        <v>3.8276105362182504E-2</v>
      </c>
      <c r="AA610" s="100">
        <f t="shared" si="260"/>
        <v>3.3219661335841956E-2</v>
      </c>
      <c r="AB610" s="101">
        <f t="shared" si="261"/>
        <v>8.9369708372530575E-3</v>
      </c>
      <c r="AC610" s="99">
        <f t="shared" si="262"/>
        <v>6.2575136856041248E-3</v>
      </c>
      <c r="AD610" s="100">
        <f t="shared" si="263"/>
        <v>2.4360786898719445E-2</v>
      </c>
      <c r="AE610" s="100">
        <f t="shared" si="264"/>
        <v>4.1703928227207962E-2</v>
      </c>
      <c r="AF610" s="100">
        <f t="shared" si="265"/>
        <v>3.6421436286515577E-2</v>
      </c>
      <c r="AG610" s="101">
        <f t="shared" si="266"/>
        <v>1.0618386565366254E-2</v>
      </c>
      <c r="AH610" s="95">
        <f t="shared" si="267"/>
        <v>99.650341015992481</v>
      </c>
      <c r="AI610" s="96">
        <f t="shared" si="268"/>
        <v>66.786571025399809</v>
      </c>
      <c r="AJ610" s="96">
        <f t="shared" si="269"/>
        <v>44.086665098777047</v>
      </c>
      <c r="AK610" s="96">
        <f t="shared" si="270"/>
        <v>112.19349717779868</v>
      </c>
      <c r="AL610" s="86">
        <f t="shared" si="271"/>
        <v>52.241298212605834</v>
      </c>
      <c r="AM610" s="95">
        <f t="shared" si="279"/>
        <v>99.98073540791097</v>
      </c>
      <c r="AN610" s="96">
        <f t="shared" si="272"/>
        <v>67.008004372213108</v>
      </c>
      <c r="AO610" s="96">
        <f t="shared" si="273"/>
        <v>44.232836067772396</v>
      </c>
      <c r="AP610" s="96">
        <f t="shared" si="274"/>
        <v>112.5654788679699</v>
      </c>
      <c r="AQ610" s="86">
        <f t="shared" si="275"/>
        <v>52.414506169347462</v>
      </c>
    </row>
    <row r="611" spans="1:43">
      <c r="A611" s="129" t="str">
        <f t="shared" si="276"/>
        <v>2014_3</v>
      </c>
      <c r="B611" s="57">
        <v>2014</v>
      </c>
      <c r="C611" s="57">
        <v>3</v>
      </c>
      <c r="D611" s="81" t="str">
        <f t="shared" si="277"/>
        <v>LSA_Personal</v>
      </c>
      <c r="E611" s="68" t="s">
        <v>19</v>
      </c>
      <c r="F611" s="69" t="s">
        <v>13</v>
      </c>
      <c r="G611" s="84">
        <f t="shared" si="278"/>
        <v>108536</v>
      </c>
      <c r="H611" s="70">
        <v>27134</v>
      </c>
      <c r="I611" s="65">
        <v>380</v>
      </c>
      <c r="J611" s="66">
        <v>3217</v>
      </c>
      <c r="K611" s="66">
        <v>2324</v>
      </c>
      <c r="L611" s="66">
        <v>5061</v>
      </c>
      <c r="M611" s="67">
        <v>941</v>
      </c>
      <c r="N611" s="65">
        <v>10266426</v>
      </c>
      <c r="O611" s="66">
        <v>8295674</v>
      </c>
      <c r="P611" s="66">
        <v>3714842</v>
      </c>
      <c r="Q611" s="66">
        <v>12350877</v>
      </c>
      <c r="R611" s="67">
        <v>8073006</v>
      </c>
      <c r="S611" s="95">
        <f t="shared" si="252"/>
        <v>27016.910526315791</v>
      </c>
      <c r="T611" s="96">
        <f t="shared" si="253"/>
        <v>2578.698787690395</v>
      </c>
      <c r="U611" s="96">
        <f t="shared" si="254"/>
        <v>1598.4690189328744</v>
      </c>
      <c r="V611" s="96">
        <f t="shared" si="255"/>
        <v>2440.402489626556</v>
      </c>
      <c r="W611" s="86">
        <f t="shared" si="256"/>
        <v>8579.1774707757704</v>
      </c>
      <c r="X611" s="99">
        <f t="shared" si="257"/>
        <v>3.5011424780717918E-3</v>
      </c>
      <c r="Y611" s="100">
        <f t="shared" si="258"/>
        <v>2.9639935136728829E-2</v>
      </c>
      <c r="Z611" s="100">
        <f t="shared" si="259"/>
        <v>2.1412250313260116E-2</v>
      </c>
      <c r="AA611" s="100">
        <f t="shared" si="260"/>
        <v>4.662968968821405E-2</v>
      </c>
      <c r="AB611" s="101">
        <f t="shared" si="261"/>
        <v>8.6699343996462005E-3</v>
      </c>
      <c r="AC611" s="99">
        <f t="shared" si="262"/>
        <v>3.9188884874717675E-3</v>
      </c>
      <c r="AD611" s="100">
        <f t="shared" si="263"/>
        <v>3.0839362898992778E-2</v>
      </c>
      <c r="AE611" s="100">
        <f t="shared" si="264"/>
        <v>2.2436014795321067E-2</v>
      </c>
      <c r="AF611" s="100">
        <f t="shared" si="265"/>
        <v>4.8120873187101218E-2</v>
      </c>
      <c r="AG611" s="101">
        <f t="shared" si="266"/>
        <v>9.3256055268154097E-3</v>
      </c>
      <c r="AH611" s="95">
        <f t="shared" si="267"/>
        <v>94.590053069949136</v>
      </c>
      <c r="AI611" s="96">
        <f t="shared" si="268"/>
        <v>76.432464804304558</v>
      </c>
      <c r="AJ611" s="96">
        <f t="shared" si="269"/>
        <v>34.226818751382027</v>
      </c>
      <c r="AK611" s="96">
        <f t="shared" si="270"/>
        <v>113.79521080563131</v>
      </c>
      <c r="AL611" s="86">
        <f t="shared" si="271"/>
        <v>74.380905874548532</v>
      </c>
      <c r="AM611" s="95">
        <f t="shared" si="279"/>
        <v>94.903669889991605</v>
      </c>
      <c r="AN611" s="96">
        <f t="shared" si="272"/>
        <v>76.685879468764128</v>
      </c>
      <c r="AO611" s="96">
        <f t="shared" si="273"/>
        <v>34.340299035075709</v>
      </c>
      <c r="AP611" s="96">
        <f t="shared" si="274"/>
        <v>114.17250303658643</v>
      </c>
      <c r="AQ611" s="86">
        <f t="shared" si="275"/>
        <v>74.627518519484937</v>
      </c>
    </row>
    <row r="612" spans="1:43">
      <c r="A612" s="129" t="str">
        <f t="shared" si="276"/>
        <v>2014_3</v>
      </c>
      <c r="B612" s="57">
        <v>2014</v>
      </c>
      <c r="C612" s="57">
        <v>3</v>
      </c>
      <c r="D612" s="81" t="str">
        <f t="shared" si="277"/>
        <v>LMA_Personal</v>
      </c>
      <c r="E612" s="68" t="s">
        <v>20</v>
      </c>
      <c r="F612" s="69" t="s">
        <v>13</v>
      </c>
      <c r="G612" s="84">
        <f t="shared" si="278"/>
        <v>131272</v>
      </c>
      <c r="H612" s="70">
        <v>32818</v>
      </c>
      <c r="I612" s="65">
        <v>953</v>
      </c>
      <c r="J612" s="66">
        <v>2923</v>
      </c>
      <c r="K612" s="66">
        <v>3647</v>
      </c>
      <c r="L612" s="66">
        <v>5489</v>
      </c>
      <c r="M612" s="67">
        <v>708</v>
      </c>
      <c r="N612" s="65">
        <v>16463153</v>
      </c>
      <c r="O612" s="66">
        <v>6890818</v>
      </c>
      <c r="P612" s="66">
        <v>3338337</v>
      </c>
      <c r="Q612" s="66">
        <v>16183298</v>
      </c>
      <c r="R612" s="67">
        <v>3699313</v>
      </c>
      <c r="S612" s="95">
        <f t="shared" si="252"/>
        <v>17275.081846799581</v>
      </c>
      <c r="T612" s="96">
        <f t="shared" si="253"/>
        <v>2357.4471433458775</v>
      </c>
      <c r="U612" s="96">
        <f t="shared" si="254"/>
        <v>915.36523169728548</v>
      </c>
      <c r="V612" s="96">
        <f t="shared" si="255"/>
        <v>2948.3144470759703</v>
      </c>
      <c r="W612" s="86">
        <f t="shared" si="256"/>
        <v>5225.0183615819205</v>
      </c>
      <c r="X612" s="99">
        <f t="shared" si="257"/>
        <v>7.2597355110000606E-3</v>
      </c>
      <c r="Y612" s="100">
        <f t="shared" si="258"/>
        <v>2.2266743860076786E-2</v>
      </c>
      <c r="Z612" s="100">
        <f t="shared" si="259"/>
        <v>2.7782009872630874E-2</v>
      </c>
      <c r="AA612" s="100">
        <f t="shared" si="260"/>
        <v>4.1813943567554392E-2</v>
      </c>
      <c r="AB612" s="101">
        <f t="shared" si="261"/>
        <v>5.3933816807849354E-3</v>
      </c>
      <c r="AC612" s="99">
        <f t="shared" si="262"/>
        <v>7.8056794988352416E-3</v>
      </c>
      <c r="AD612" s="100">
        <f t="shared" si="263"/>
        <v>2.3215617583949497E-2</v>
      </c>
      <c r="AE612" s="100">
        <f t="shared" si="264"/>
        <v>2.8838908970548006E-2</v>
      </c>
      <c r="AF612" s="100">
        <f t="shared" si="265"/>
        <v>4.3101171211046674E-2</v>
      </c>
      <c r="AG612" s="101">
        <f t="shared" si="266"/>
        <v>5.8643873345529058E-3</v>
      </c>
      <c r="AH612" s="95">
        <f t="shared" si="267"/>
        <v>125.41252513864343</v>
      </c>
      <c r="AI612" s="96">
        <f t="shared" si="268"/>
        <v>52.492671704552379</v>
      </c>
      <c r="AJ612" s="96">
        <f t="shared" si="269"/>
        <v>25.430685904077031</v>
      </c>
      <c r="AK612" s="96">
        <f t="shared" si="270"/>
        <v>123.28065390943995</v>
      </c>
      <c r="AL612" s="86">
        <f t="shared" si="271"/>
        <v>28.180518313120849</v>
      </c>
      <c r="AM612" s="95">
        <f t="shared" si="279"/>
        <v>125.82833500501904</v>
      </c>
      <c r="AN612" s="96">
        <f t="shared" si="272"/>
        <v>52.666713099405399</v>
      </c>
      <c r="AO612" s="96">
        <f t="shared" si="273"/>
        <v>25.515002283927643</v>
      </c>
      <c r="AP612" s="96">
        <f t="shared" si="274"/>
        <v>123.68939547789265</v>
      </c>
      <c r="AQ612" s="86">
        <f t="shared" si="275"/>
        <v>28.273951864045852</v>
      </c>
    </row>
    <row r="613" spans="1:43">
      <c r="A613" s="129" t="str">
        <f t="shared" si="276"/>
        <v>2014_3</v>
      </c>
      <c r="B613" s="57">
        <v>2014</v>
      </c>
      <c r="C613" s="57">
        <v>3</v>
      </c>
      <c r="D613" s="81" t="str">
        <f t="shared" si="277"/>
        <v>SYL_Personal</v>
      </c>
      <c r="E613" s="68" t="s">
        <v>21</v>
      </c>
      <c r="F613" s="69" t="s">
        <v>13</v>
      </c>
      <c r="G613" s="84">
        <f t="shared" si="278"/>
        <v>12520</v>
      </c>
      <c r="H613" s="70">
        <v>3130</v>
      </c>
      <c r="I613" s="65">
        <v>108</v>
      </c>
      <c r="J613" s="66">
        <v>305</v>
      </c>
      <c r="K613" s="66">
        <v>446</v>
      </c>
      <c r="L613" s="66">
        <v>398</v>
      </c>
      <c r="M613" s="67">
        <v>148</v>
      </c>
      <c r="N613" s="65">
        <v>1351677</v>
      </c>
      <c r="O613" s="66">
        <v>839464</v>
      </c>
      <c r="P613" s="66">
        <v>397939</v>
      </c>
      <c r="Q613" s="66">
        <v>1120350</v>
      </c>
      <c r="R613" s="67">
        <v>556998</v>
      </c>
      <c r="S613" s="95">
        <f t="shared" si="252"/>
        <v>12515.527777777777</v>
      </c>
      <c r="T613" s="96">
        <f t="shared" si="253"/>
        <v>2752.3409836065575</v>
      </c>
      <c r="U613" s="96">
        <f t="shared" si="254"/>
        <v>892.23991031390131</v>
      </c>
      <c r="V613" s="96">
        <f t="shared" si="255"/>
        <v>2814.9497487437184</v>
      </c>
      <c r="W613" s="86">
        <f t="shared" si="256"/>
        <v>3763.5</v>
      </c>
      <c r="X613" s="99">
        <f t="shared" si="257"/>
        <v>8.626198083067093E-3</v>
      </c>
      <c r="Y613" s="100">
        <f t="shared" si="258"/>
        <v>2.4361022364217253E-2</v>
      </c>
      <c r="Z613" s="100">
        <f t="shared" si="259"/>
        <v>3.5623003194888182E-2</v>
      </c>
      <c r="AA613" s="100">
        <f t="shared" si="260"/>
        <v>3.1789137380191693E-2</v>
      </c>
      <c r="AB613" s="101">
        <f t="shared" si="261"/>
        <v>1.1821086261980831E-2</v>
      </c>
      <c r="AC613" s="99">
        <f t="shared" si="262"/>
        <v>1.0551869521144673E-2</v>
      </c>
      <c r="AD613" s="100">
        <f t="shared" si="263"/>
        <v>2.7571325796059677E-2</v>
      </c>
      <c r="AE613" s="100">
        <f t="shared" si="264"/>
        <v>3.9482604484391323E-2</v>
      </c>
      <c r="AF613" s="100">
        <f t="shared" si="265"/>
        <v>3.5442376534087827E-2</v>
      </c>
      <c r="AG613" s="101">
        <f t="shared" si="266"/>
        <v>1.407169624573072E-2</v>
      </c>
      <c r="AH613" s="95">
        <f t="shared" si="267"/>
        <v>107.96142172523962</v>
      </c>
      <c r="AI613" s="96">
        <f t="shared" si="268"/>
        <v>67.04984025559105</v>
      </c>
      <c r="AJ613" s="96">
        <f t="shared" si="269"/>
        <v>31.784265175718851</v>
      </c>
      <c r="AK613" s="96">
        <f t="shared" si="270"/>
        <v>89.484824281150154</v>
      </c>
      <c r="AL613" s="86">
        <f t="shared" si="271"/>
        <v>44.488658146964859</v>
      </c>
      <c r="AM613" s="95">
        <f t="shared" si="279"/>
        <v>108.31937181269433</v>
      </c>
      <c r="AN613" s="96">
        <f t="shared" si="272"/>
        <v>67.272146481275939</v>
      </c>
      <c r="AO613" s="96">
        <f t="shared" si="273"/>
        <v>31.889647082677126</v>
      </c>
      <c r="AP613" s="96">
        <f t="shared" si="274"/>
        <v>89.781514526289996</v>
      </c>
      <c r="AQ613" s="86">
        <f t="shared" si="275"/>
        <v>44.63616193878206</v>
      </c>
    </row>
    <row r="614" spans="1:43">
      <c r="A614" s="129" t="str">
        <f t="shared" si="276"/>
        <v>2014_3</v>
      </c>
      <c r="B614" s="57">
        <v>2014</v>
      </c>
      <c r="C614" s="57">
        <v>3</v>
      </c>
      <c r="D614" s="81" t="str">
        <f t="shared" si="277"/>
        <v>MYL_Personal</v>
      </c>
      <c r="E614" s="68" t="s">
        <v>22</v>
      </c>
      <c r="F614" s="69" t="s">
        <v>13</v>
      </c>
      <c r="G614" s="84">
        <f t="shared" si="278"/>
        <v>13036</v>
      </c>
      <c r="H614" s="70">
        <v>3259</v>
      </c>
      <c r="I614" s="65">
        <v>103</v>
      </c>
      <c r="J614" s="66">
        <v>333</v>
      </c>
      <c r="K614" s="66">
        <v>642</v>
      </c>
      <c r="L614" s="66">
        <v>457</v>
      </c>
      <c r="M614" s="67">
        <v>111</v>
      </c>
      <c r="N614" s="65">
        <v>1470345</v>
      </c>
      <c r="O614" s="66">
        <v>965287</v>
      </c>
      <c r="P614" s="66">
        <v>442256</v>
      </c>
      <c r="Q614" s="66">
        <v>1348418</v>
      </c>
      <c r="R614" s="67">
        <v>472659</v>
      </c>
      <c r="S614" s="95">
        <f t="shared" si="252"/>
        <v>14275.194174757282</v>
      </c>
      <c r="T614" s="96">
        <f t="shared" si="253"/>
        <v>2898.7597597597596</v>
      </c>
      <c r="U614" s="96">
        <f t="shared" si="254"/>
        <v>688.87227414330221</v>
      </c>
      <c r="V614" s="96">
        <f t="shared" si="255"/>
        <v>2950.5864332603937</v>
      </c>
      <c r="W614" s="86">
        <f t="shared" si="256"/>
        <v>4258.1891891891892</v>
      </c>
      <c r="X614" s="99">
        <f t="shared" si="257"/>
        <v>7.9011966861000302E-3</v>
      </c>
      <c r="Y614" s="100">
        <f t="shared" si="258"/>
        <v>2.5544645596808836E-2</v>
      </c>
      <c r="Z614" s="100">
        <f t="shared" si="259"/>
        <v>4.9248235655108927E-2</v>
      </c>
      <c r="AA614" s="100">
        <f t="shared" si="260"/>
        <v>3.5056765879104022E-2</v>
      </c>
      <c r="AB614" s="101">
        <f t="shared" si="261"/>
        <v>8.5148818656029454E-3</v>
      </c>
      <c r="AC614" s="99">
        <f t="shared" si="262"/>
        <v>9.7079865457303429E-3</v>
      </c>
      <c r="AD614" s="100">
        <f t="shared" si="263"/>
        <v>2.8764340048019494E-2</v>
      </c>
      <c r="AE614" s="100">
        <f t="shared" si="264"/>
        <v>5.3664068783163002E-2</v>
      </c>
      <c r="AF614" s="100">
        <f t="shared" si="265"/>
        <v>3.8810128736073313E-2</v>
      </c>
      <c r="AG614" s="101">
        <f t="shared" si="266"/>
        <v>1.0389946137102616E-2</v>
      </c>
      <c r="AH614" s="95">
        <f t="shared" si="267"/>
        <v>112.79111690702669</v>
      </c>
      <c r="AI614" s="96">
        <f t="shared" si="268"/>
        <v>74.047790733353793</v>
      </c>
      <c r="AJ614" s="96">
        <f t="shared" si="269"/>
        <v>33.925744093280144</v>
      </c>
      <c r="AK614" s="96">
        <f t="shared" si="270"/>
        <v>103.4380177968702</v>
      </c>
      <c r="AL614" s="86">
        <f t="shared" si="271"/>
        <v>36.25797790733354</v>
      </c>
      <c r="AM614" s="95">
        <f t="shared" si="279"/>
        <v>113.1650800275174</v>
      </c>
      <c r="AN614" s="96">
        <f t="shared" si="272"/>
        <v>74.293298922716914</v>
      </c>
      <c r="AO614" s="96">
        <f t="shared" si="273"/>
        <v>34.038226152807496</v>
      </c>
      <c r="AP614" s="96">
        <f t="shared" si="274"/>
        <v>103.78097037126999</v>
      </c>
      <c r="AQ614" s="86">
        <f t="shared" si="275"/>
        <v>36.378192574345718</v>
      </c>
    </row>
    <row r="615" spans="1:43">
      <c r="A615" s="129" t="str">
        <f t="shared" si="276"/>
        <v>2014_3</v>
      </c>
      <c r="B615" s="57">
        <v>2014</v>
      </c>
      <c r="C615" s="57">
        <v>3</v>
      </c>
      <c r="D615" s="81" t="str">
        <f t="shared" si="277"/>
        <v>MYH_Personal</v>
      </c>
      <c r="E615" s="68" t="s">
        <v>23</v>
      </c>
      <c r="F615" s="69" t="s">
        <v>13</v>
      </c>
      <c r="G615" s="84">
        <f t="shared" si="278"/>
        <v>37892</v>
      </c>
      <c r="H615" s="70">
        <v>9473</v>
      </c>
      <c r="I615" s="65">
        <v>279</v>
      </c>
      <c r="J615" s="66">
        <v>997</v>
      </c>
      <c r="K615" s="66">
        <v>2033</v>
      </c>
      <c r="L615" s="66">
        <v>1920</v>
      </c>
      <c r="M615" s="67">
        <v>205</v>
      </c>
      <c r="N615" s="65">
        <v>6084329</v>
      </c>
      <c r="O615" s="66">
        <v>4274165</v>
      </c>
      <c r="P615" s="66">
        <v>2384498</v>
      </c>
      <c r="Q615" s="66">
        <v>5685562</v>
      </c>
      <c r="R615" s="67">
        <v>1125271</v>
      </c>
      <c r="S615" s="95">
        <f t="shared" si="252"/>
        <v>21807.630824372758</v>
      </c>
      <c r="T615" s="96">
        <f t="shared" si="253"/>
        <v>4287.0260782347041</v>
      </c>
      <c r="U615" s="96">
        <f t="shared" si="254"/>
        <v>1172.8962124938514</v>
      </c>
      <c r="V615" s="96">
        <f t="shared" si="255"/>
        <v>2961.2302083333334</v>
      </c>
      <c r="W615" s="86">
        <f t="shared" si="256"/>
        <v>5489.1268292682926</v>
      </c>
      <c r="X615" s="99">
        <f t="shared" si="257"/>
        <v>7.3630317745170485E-3</v>
      </c>
      <c r="Y615" s="100">
        <f t="shared" si="258"/>
        <v>2.6311622506069884E-2</v>
      </c>
      <c r="Z615" s="100">
        <f t="shared" si="259"/>
        <v>5.3652486012878711E-2</v>
      </c>
      <c r="AA615" s="100">
        <f t="shared" si="260"/>
        <v>5.0670326190224851E-2</v>
      </c>
      <c r="AB615" s="101">
        <f t="shared" si="261"/>
        <v>5.4101129526021325E-3</v>
      </c>
      <c r="AC615" s="99">
        <f t="shared" si="262"/>
        <v>8.3863382366955539E-3</v>
      </c>
      <c r="AD615" s="100">
        <f t="shared" si="263"/>
        <v>2.8227492186567615E-2</v>
      </c>
      <c r="AE615" s="100">
        <f t="shared" si="264"/>
        <v>5.6349619272233635E-2</v>
      </c>
      <c r="AF615" s="100">
        <f t="shared" si="265"/>
        <v>5.3295557255653249E-2</v>
      </c>
      <c r="AG615" s="101">
        <f t="shared" si="266"/>
        <v>6.2881388839902104E-3</v>
      </c>
      <c r="AH615" s="95">
        <f t="shared" si="267"/>
        <v>160.57027868679404</v>
      </c>
      <c r="AI615" s="96">
        <f t="shared" si="268"/>
        <v>112.79861184418874</v>
      </c>
      <c r="AJ615" s="96">
        <f t="shared" si="269"/>
        <v>62.928797635384775</v>
      </c>
      <c r="AK615" s="96">
        <f t="shared" si="270"/>
        <v>150.0465005805975</v>
      </c>
      <c r="AL615" s="86">
        <f t="shared" si="271"/>
        <v>29.696796157500263</v>
      </c>
      <c r="AM615" s="95">
        <f t="shared" si="279"/>
        <v>161.1026553856193</v>
      </c>
      <c r="AN615" s="96">
        <f t="shared" si="272"/>
        <v>113.17259981442088</v>
      </c>
      <c r="AO615" s="96">
        <f t="shared" si="273"/>
        <v>63.137440391816163</v>
      </c>
      <c r="AP615" s="96">
        <f t="shared" si="274"/>
        <v>150.54398530381454</v>
      </c>
      <c r="AQ615" s="86">
        <f t="shared" si="275"/>
        <v>29.795256983708676</v>
      </c>
    </row>
    <row r="616" spans="1:43">
      <c r="A616" s="129" t="str">
        <f t="shared" si="276"/>
        <v>2014_3</v>
      </c>
      <c r="B616" s="57">
        <v>2014</v>
      </c>
      <c r="C616" s="57">
        <v>3</v>
      </c>
      <c r="D616" s="81" t="str">
        <f t="shared" si="277"/>
        <v>LML_Personal</v>
      </c>
      <c r="E616" s="68" t="s">
        <v>24</v>
      </c>
      <c r="F616" s="69" t="s">
        <v>13</v>
      </c>
      <c r="G616" s="84">
        <f t="shared" si="278"/>
        <v>105264</v>
      </c>
      <c r="H616" s="70">
        <v>26316</v>
      </c>
      <c r="I616" s="65">
        <v>194</v>
      </c>
      <c r="J616" s="66">
        <v>2076</v>
      </c>
      <c r="K616" s="66">
        <v>10343</v>
      </c>
      <c r="L616" s="66">
        <v>3099</v>
      </c>
      <c r="M616" s="67">
        <v>808</v>
      </c>
      <c r="N616" s="65">
        <v>3158617</v>
      </c>
      <c r="O616" s="66">
        <v>3913078</v>
      </c>
      <c r="P616" s="66">
        <v>14813829</v>
      </c>
      <c r="Q616" s="66">
        <v>5537042</v>
      </c>
      <c r="R616" s="67">
        <v>3880838</v>
      </c>
      <c r="S616" s="95">
        <f t="shared" si="252"/>
        <v>16281.530927835052</v>
      </c>
      <c r="T616" s="96">
        <f t="shared" si="253"/>
        <v>1884.9123314065509</v>
      </c>
      <c r="U616" s="96">
        <f t="shared" si="254"/>
        <v>1432.2565019820167</v>
      </c>
      <c r="V616" s="96">
        <f t="shared" si="255"/>
        <v>1786.7189415940627</v>
      </c>
      <c r="W616" s="86">
        <f t="shared" si="256"/>
        <v>4803.0173267326736</v>
      </c>
      <c r="X616" s="99">
        <f t="shared" si="257"/>
        <v>1.842985256117951E-3</v>
      </c>
      <c r="Y616" s="100">
        <f t="shared" si="258"/>
        <v>1.9721842225262198E-2</v>
      </c>
      <c r="Z616" s="100">
        <f t="shared" si="259"/>
        <v>9.8257713938288499E-2</v>
      </c>
      <c r="AA616" s="100">
        <f t="shared" si="260"/>
        <v>2.9440264477884177E-2</v>
      </c>
      <c r="AB616" s="101">
        <f t="shared" si="261"/>
        <v>7.6759385924912603E-3</v>
      </c>
      <c r="AC616" s="99">
        <f t="shared" si="262"/>
        <v>2.1510034347998344E-3</v>
      </c>
      <c r="AD616" s="100">
        <f t="shared" si="263"/>
        <v>2.072037974853851E-2</v>
      </c>
      <c r="AE616" s="100">
        <f t="shared" si="264"/>
        <v>0.10039538329756656</v>
      </c>
      <c r="AF616" s="100">
        <f t="shared" si="265"/>
        <v>3.065420658360396E-2</v>
      </c>
      <c r="AG616" s="101">
        <f t="shared" si="266"/>
        <v>8.3027090144193356E-3</v>
      </c>
      <c r="AH616" s="95">
        <f t="shared" si="267"/>
        <v>30.006621447028422</v>
      </c>
      <c r="AI616" s="96">
        <f t="shared" si="268"/>
        <v>37.173943608451133</v>
      </c>
      <c r="AJ616" s="96">
        <f t="shared" si="269"/>
        <v>140.73024965800275</v>
      </c>
      <c r="AK616" s="96">
        <f t="shared" si="270"/>
        <v>52.601478188174497</v>
      </c>
      <c r="AL616" s="86">
        <f t="shared" si="271"/>
        <v>36.867666058671531</v>
      </c>
      <c r="AM616" s="95">
        <f t="shared" si="279"/>
        <v>30.106109510445368</v>
      </c>
      <c r="AN616" s="96">
        <f t="shared" si="272"/>
        <v>37.297195193628902</v>
      </c>
      <c r="AO616" s="96">
        <f t="shared" si="273"/>
        <v>141.19684600665781</v>
      </c>
      <c r="AP616" s="96">
        <f t="shared" si="274"/>
        <v>52.775880334948951</v>
      </c>
      <c r="AQ616" s="86">
        <f t="shared" si="275"/>
        <v>36.989902169303143</v>
      </c>
    </row>
    <row r="617" spans="1:43">
      <c r="A617" s="129" t="str">
        <f t="shared" si="276"/>
        <v>2014_3</v>
      </c>
      <c r="B617" s="57">
        <v>2014</v>
      </c>
      <c r="C617" s="57">
        <v>3</v>
      </c>
      <c r="D617" s="81" t="str">
        <f t="shared" si="277"/>
        <v>MSA_Personal</v>
      </c>
      <c r="E617" s="68" t="s">
        <v>25</v>
      </c>
      <c r="F617" s="69" t="s">
        <v>13</v>
      </c>
      <c r="G617" s="84">
        <f t="shared" si="278"/>
        <v>102168</v>
      </c>
      <c r="H617" s="70">
        <v>25542</v>
      </c>
      <c r="I617" s="65">
        <v>347</v>
      </c>
      <c r="J617" s="66">
        <v>2648</v>
      </c>
      <c r="K617" s="66">
        <v>3689</v>
      </c>
      <c r="L617" s="66">
        <v>4728</v>
      </c>
      <c r="M617" s="67">
        <v>987</v>
      </c>
      <c r="N617" s="65">
        <v>7344092</v>
      </c>
      <c r="O617" s="66">
        <v>8062384</v>
      </c>
      <c r="P617" s="66">
        <v>4670613</v>
      </c>
      <c r="Q617" s="66">
        <v>12946135</v>
      </c>
      <c r="R617" s="67">
        <v>4133244</v>
      </c>
      <c r="S617" s="95">
        <f t="shared" si="252"/>
        <v>21164.530259365994</v>
      </c>
      <c r="T617" s="96">
        <f t="shared" si="253"/>
        <v>3044.7069486404835</v>
      </c>
      <c r="U617" s="96">
        <f t="shared" si="254"/>
        <v>1266.0918948224451</v>
      </c>
      <c r="V617" s="96">
        <f t="shared" si="255"/>
        <v>2738.1842216582063</v>
      </c>
      <c r="W617" s="86">
        <f t="shared" si="256"/>
        <v>4187.6838905775076</v>
      </c>
      <c r="X617" s="99">
        <f t="shared" si="257"/>
        <v>3.3963667684597915E-3</v>
      </c>
      <c r="Y617" s="100">
        <f t="shared" si="258"/>
        <v>2.5918095685537546E-2</v>
      </c>
      <c r="Z617" s="100">
        <f t="shared" si="259"/>
        <v>3.610719599091692E-2</v>
      </c>
      <c r="AA617" s="100">
        <f t="shared" si="260"/>
        <v>4.6276720695325346E-2</v>
      </c>
      <c r="AB617" s="101">
        <f t="shared" si="261"/>
        <v>9.6605590791637302E-3</v>
      </c>
      <c r="AC617" s="99">
        <f t="shared" si="262"/>
        <v>3.8204655254674602E-3</v>
      </c>
      <c r="AD617" s="100">
        <f t="shared" si="263"/>
        <v>2.7076333546557318E-2</v>
      </c>
      <c r="AE617" s="100">
        <f t="shared" si="264"/>
        <v>3.7467104608211024E-2</v>
      </c>
      <c r="AF617" s="100">
        <f t="shared" si="265"/>
        <v>4.7808128847928823E-2</v>
      </c>
      <c r="AG617" s="101">
        <f t="shared" si="266"/>
        <v>1.0373562548749105E-2</v>
      </c>
      <c r="AH617" s="95">
        <f t="shared" si="267"/>
        <v>71.882507242972366</v>
      </c>
      <c r="AI617" s="96">
        <f t="shared" si="268"/>
        <v>78.9130060292851</v>
      </c>
      <c r="AJ617" s="96">
        <f t="shared" si="269"/>
        <v>45.715028188865396</v>
      </c>
      <c r="AK617" s="96">
        <f t="shared" si="270"/>
        <v>126.71418643802365</v>
      </c>
      <c r="AL617" s="86">
        <f t="shared" si="271"/>
        <v>40.455367629786231</v>
      </c>
      <c r="AM617" s="95">
        <f t="shared" si="279"/>
        <v>72.120836354824647</v>
      </c>
      <c r="AN617" s="96">
        <f t="shared" si="272"/>
        <v>79.174645019936634</v>
      </c>
      <c r="AO617" s="96">
        <f t="shared" si="273"/>
        <v>45.86659805592258</v>
      </c>
      <c r="AP617" s="96">
        <f t="shared" si="274"/>
        <v>127.1343120105886</v>
      </c>
      <c r="AQ617" s="86">
        <f t="shared" si="275"/>
        <v>40.589498897693652</v>
      </c>
    </row>
    <row r="618" spans="1:43">
      <c r="A618" s="129" t="str">
        <f t="shared" si="276"/>
        <v>2014_3</v>
      </c>
      <c r="B618" s="57">
        <v>2014</v>
      </c>
      <c r="C618" s="57">
        <v>3</v>
      </c>
      <c r="D618" s="81" t="str">
        <f t="shared" si="277"/>
        <v>LYA_Personal</v>
      </c>
      <c r="E618" s="68" t="s">
        <v>26</v>
      </c>
      <c r="F618" s="69" t="s">
        <v>13</v>
      </c>
      <c r="G618" s="84">
        <f t="shared" si="278"/>
        <v>25656</v>
      </c>
      <c r="H618" s="70">
        <v>6414</v>
      </c>
      <c r="I618" s="65">
        <v>185</v>
      </c>
      <c r="J618" s="66">
        <v>688</v>
      </c>
      <c r="K618" s="66">
        <v>991</v>
      </c>
      <c r="L618" s="66">
        <v>991</v>
      </c>
      <c r="M618" s="67">
        <v>285</v>
      </c>
      <c r="N618" s="65">
        <v>3881516</v>
      </c>
      <c r="O618" s="66">
        <v>2008805</v>
      </c>
      <c r="P618" s="66">
        <v>968858</v>
      </c>
      <c r="Q618" s="66">
        <v>3117899</v>
      </c>
      <c r="R618" s="67">
        <v>2412708</v>
      </c>
      <c r="S618" s="95">
        <f t="shared" si="252"/>
        <v>20981.167567567569</v>
      </c>
      <c r="T618" s="96">
        <f t="shared" si="253"/>
        <v>2919.7747093023254</v>
      </c>
      <c r="U618" s="96">
        <f t="shared" si="254"/>
        <v>977.65691220988901</v>
      </c>
      <c r="V618" s="96">
        <f t="shared" si="255"/>
        <v>3146.214934409687</v>
      </c>
      <c r="W618" s="86">
        <f t="shared" si="256"/>
        <v>8465.6421052631576</v>
      </c>
      <c r="X618" s="99">
        <f t="shared" si="257"/>
        <v>7.2107888992828184E-3</v>
      </c>
      <c r="Y618" s="100">
        <f t="shared" si="258"/>
        <v>2.6816339257873401E-2</v>
      </c>
      <c r="Z618" s="100">
        <f t="shared" si="259"/>
        <v>3.8626442157779856E-2</v>
      </c>
      <c r="AA618" s="100">
        <f t="shared" si="260"/>
        <v>3.8626442157779856E-2</v>
      </c>
      <c r="AB618" s="101">
        <f t="shared" si="261"/>
        <v>1.1108512628624882E-2</v>
      </c>
      <c r="AC618" s="99">
        <f t="shared" si="262"/>
        <v>8.4415715415724121E-3</v>
      </c>
      <c r="AD618" s="100">
        <f t="shared" si="263"/>
        <v>2.9166289126530624E-2</v>
      </c>
      <c r="AE618" s="100">
        <f t="shared" si="264"/>
        <v>4.1429615069858164E-2</v>
      </c>
      <c r="AF618" s="100">
        <f t="shared" si="265"/>
        <v>4.1429615069858164E-2</v>
      </c>
      <c r="AG618" s="101">
        <f t="shared" si="266"/>
        <v>1.2633140038568724E-2</v>
      </c>
      <c r="AH618" s="95">
        <f t="shared" si="267"/>
        <v>151.29077019020892</v>
      </c>
      <c r="AI618" s="96">
        <f t="shared" si="268"/>
        <v>78.297669161209853</v>
      </c>
      <c r="AJ618" s="96">
        <f t="shared" si="269"/>
        <v>37.763408169628939</v>
      </c>
      <c r="AK618" s="96">
        <f t="shared" si="270"/>
        <v>121.52708917991893</v>
      </c>
      <c r="AL618" s="86">
        <f t="shared" si="271"/>
        <v>94.040692235734326</v>
      </c>
      <c r="AM618" s="95">
        <f t="shared" si="279"/>
        <v>151.79238033534483</v>
      </c>
      <c r="AN618" s="96">
        <f t="shared" si="272"/>
        <v>78.557267979712663</v>
      </c>
      <c r="AO618" s="96">
        <f t="shared" si="273"/>
        <v>37.888614146364851</v>
      </c>
      <c r="AP618" s="96">
        <f t="shared" si="274"/>
        <v>121.93001673964278</v>
      </c>
      <c r="AQ618" s="86">
        <f t="shared" si="275"/>
        <v>94.35248762960893</v>
      </c>
    </row>
    <row r="619" spans="1:43">
      <c r="A619" s="129" t="str">
        <f t="shared" si="276"/>
        <v>2014_3</v>
      </c>
      <c r="B619" s="57">
        <v>2014</v>
      </c>
      <c r="C619" s="57">
        <v>3</v>
      </c>
      <c r="D619" s="81" t="str">
        <f t="shared" si="277"/>
        <v>MMA_Personal</v>
      </c>
      <c r="E619" s="68" t="s">
        <v>27</v>
      </c>
      <c r="F619" s="69" t="s">
        <v>13</v>
      </c>
      <c r="G619" s="84">
        <f t="shared" si="278"/>
        <v>178696</v>
      </c>
      <c r="H619" s="70">
        <v>44674</v>
      </c>
      <c r="I619" s="65">
        <v>1189</v>
      </c>
      <c r="J619" s="66">
        <v>4627</v>
      </c>
      <c r="K619" s="66">
        <v>8561</v>
      </c>
      <c r="L619" s="66">
        <v>7544</v>
      </c>
      <c r="M619" s="67">
        <v>1673</v>
      </c>
      <c r="N619" s="65">
        <v>16368163</v>
      </c>
      <c r="O619" s="66">
        <v>14119162</v>
      </c>
      <c r="P619" s="66">
        <v>9914778</v>
      </c>
      <c r="Q619" s="66">
        <v>23546231</v>
      </c>
      <c r="R619" s="67">
        <v>17486105</v>
      </c>
      <c r="S619" s="95">
        <f t="shared" si="252"/>
        <v>13766.32716568545</v>
      </c>
      <c r="T619" s="96">
        <f t="shared" si="253"/>
        <v>3051.4722282256321</v>
      </c>
      <c r="U619" s="96">
        <f t="shared" si="254"/>
        <v>1158.1331620137835</v>
      </c>
      <c r="V619" s="96">
        <f t="shared" si="255"/>
        <v>3121.1865058324497</v>
      </c>
      <c r="W619" s="86">
        <f t="shared" si="256"/>
        <v>10451.94560669456</v>
      </c>
      <c r="X619" s="99">
        <f t="shared" si="257"/>
        <v>6.6537583381832835E-3</v>
      </c>
      <c r="Y619" s="100">
        <f t="shared" si="258"/>
        <v>2.5893136947665308E-2</v>
      </c>
      <c r="Z619" s="100">
        <f t="shared" si="259"/>
        <v>4.7908179254152305E-2</v>
      </c>
      <c r="AA619" s="100">
        <f t="shared" si="260"/>
        <v>4.2216949456059451E-2</v>
      </c>
      <c r="AB619" s="101">
        <f t="shared" si="261"/>
        <v>9.3622688812284548E-3</v>
      </c>
      <c r="AC619" s="99">
        <f t="shared" si="262"/>
        <v>7.1018659731755095E-3</v>
      </c>
      <c r="AD619" s="100">
        <f t="shared" si="263"/>
        <v>2.6768511951304318E-2</v>
      </c>
      <c r="AE619" s="100">
        <f t="shared" si="264"/>
        <v>4.9085358930324265E-2</v>
      </c>
      <c r="AF619" s="100">
        <f t="shared" si="265"/>
        <v>4.3325295826273043E-2</v>
      </c>
      <c r="AG619" s="101">
        <f t="shared" si="266"/>
        <v>9.893087922090817E-3</v>
      </c>
      <c r="AH619" s="95">
        <f t="shared" si="267"/>
        <v>91.59781416483861</v>
      </c>
      <c r="AI619" s="96">
        <f t="shared" si="268"/>
        <v>79.0121882974437</v>
      </c>
      <c r="AJ619" s="96">
        <f t="shared" si="269"/>
        <v>55.484051125934549</v>
      </c>
      <c r="AK619" s="96">
        <f t="shared" si="270"/>
        <v>131.76697295966335</v>
      </c>
      <c r="AL619" s="86">
        <f t="shared" si="271"/>
        <v>97.853925101848944</v>
      </c>
      <c r="AM619" s="95">
        <f t="shared" si="279"/>
        <v>91.901510106101853</v>
      </c>
      <c r="AN619" s="96">
        <f t="shared" si="272"/>
        <v>79.274156130574283</v>
      </c>
      <c r="AO619" s="96">
        <f t="shared" si="273"/>
        <v>55.668010549916708</v>
      </c>
      <c r="AP619" s="96">
        <f t="shared" si="274"/>
        <v>132.20385123285422</v>
      </c>
      <c r="AQ619" s="86">
        <f t="shared" si="275"/>
        <v>98.178363410350812</v>
      </c>
    </row>
    <row r="620" spans="1:43">
      <c r="A620" s="129" t="str">
        <f t="shared" si="276"/>
        <v>2014_3</v>
      </c>
      <c r="B620" s="57">
        <v>2014</v>
      </c>
      <c r="C620" s="57">
        <v>3</v>
      </c>
      <c r="D620" s="81" t="str">
        <f t="shared" si="277"/>
        <v>LYH_Personal</v>
      </c>
      <c r="E620" s="68" t="s">
        <v>28</v>
      </c>
      <c r="F620" s="69" t="s">
        <v>13</v>
      </c>
      <c r="G620" s="84">
        <f t="shared" si="278"/>
        <v>18892</v>
      </c>
      <c r="H620" s="70">
        <v>4723</v>
      </c>
      <c r="I620" s="65">
        <v>148</v>
      </c>
      <c r="J620" s="66">
        <v>578</v>
      </c>
      <c r="K620" s="66">
        <v>706</v>
      </c>
      <c r="L620" s="66">
        <v>885</v>
      </c>
      <c r="M620" s="67">
        <v>224</v>
      </c>
      <c r="N620" s="65">
        <v>2540824</v>
      </c>
      <c r="O620" s="66">
        <v>1806494</v>
      </c>
      <c r="P620" s="66">
        <v>853670</v>
      </c>
      <c r="Q620" s="66">
        <v>2404594</v>
      </c>
      <c r="R620" s="67">
        <v>1760972</v>
      </c>
      <c r="S620" s="95">
        <f t="shared" si="252"/>
        <v>17167.72972972973</v>
      </c>
      <c r="T620" s="96">
        <f t="shared" si="253"/>
        <v>3125.4221453287196</v>
      </c>
      <c r="U620" s="96">
        <f t="shared" si="254"/>
        <v>1209.1643059490084</v>
      </c>
      <c r="V620" s="96">
        <f t="shared" si="255"/>
        <v>2717.0553672316382</v>
      </c>
      <c r="W620" s="86">
        <f t="shared" si="256"/>
        <v>7861.4821428571431</v>
      </c>
      <c r="X620" s="99">
        <f t="shared" si="257"/>
        <v>7.83400381113699E-3</v>
      </c>
      <c r="Y620" s="100">
        <f t="shared" si="258"/>
        <v>3.0594960829980946E-2</v>
      </c>
      <c r="Z620" s="100">
        <f t="shared" si="259"/>
        <v>3.7370315477450775E-2</v>
      </c>
      <c r="AA620" s="100">
        <f t="shared" si="260"/>
        <v>4.6845225492271859E-2</v>
      </c>
      <c r="AB620" s="101">
        <f t="shared" si="261"/>
        <v>1.1856870633072199E-2</v>
      </c>
      <c r="AC620" s="99">
        <f t="shared" si="262"/>
        <v>9.3285213331608524E-3</v>
      </c>
      <c r="AD620" s="100">
        <f t="shared" si="263"/>
        <v>3.3514367122729385E-2</v>
      </c>
      <c r="AE620" s="100">
        <f t="shared" si="264"/>
        <v>4.0585530035177647E-2</v>
      </c>
      <c r="AF620" s="100">
        <f t="shared" si="265"/>
        <v>5.0427272932543614E-2</v>
      </c>
      <c r="AG620" s="101">
        <f t="shared" si="266"/>
        <v>1.3691768606223212E-2</v>
      </c>
      <c r="AH620" s="95">
        <f t="shared" si="267"/>
        <v>134.4920601312725</v>
      </c>
      <c r="AI620" s="96">
        <f t="shared" si="268"/>
        <v>95.622168113487191</v>
      </c>
      <c r="AJ620" s="96">
        <f t="shared" si="269"/>
        <v>45.186851577387252</v>
      </c>
      <c r="AK620" s="96">
        <f t="shared" si="270"/>
        <v>127.28107135295363</v>
      </c>
      <c r="AL620" s="86">
        <f t="shared" si="271"/>
        <v>93.212576752064365</v>
      </c>
      <c r="AM620" s="95">
        <f t="shared" si="279"/>
        <v>134.93797353178766</v>
      </c>
      <c r="AN620" s="96">
        <f t="shared" si="272"/>
        <v>95.939206949136661</v>
      </c>
      <c r="AO620" s="96">
        <f t="shared" si="273"/>
        <v>45.33667025535069</v>
      </c>
      <c r="AP620" s="96">
        <f t="shared" si="274"/>
        <v>127.70307645342433</v>
      </c>
      <c r="AQ620" s="86">
        <f t="shared" si="275"/>
        <v>93.521626498419081</v>
      </c>
    </row>
    <row r="621" spans="1:43">
      <c r="A621" s="129" t="str">
        <f t="shared" si="276"/>
        <v>2014_3</v>
      </c>
      <c r="B621" s="57">
        <v>2014</v>
      </c>
      <c r="C621" s="57">
        <v>3</v>
      </c>
      <c r="D621" s="81" t="str">
        <f t="shared" si="277"/>
        <v>SSA_Personal</v>
      </c>
      <c r="E621" s="68" t="s">
        <v>29</v>
      </c>
      <c r="F621" s="69" t="s">
        <v>13</v>
      </c>
      <c r="G621" s="84">
        <f t="shared" si="278"/>
        <v>37608</v>
      </c>
      <c r="H621" s="70">
        <v>9402</v>
      </c>
      <c r="I621" s="65">
        <v>277</v>
      </c>
      <c r="J621" s="66">
        <v>987</v>
      </c>
      <c r="K621" s="66">
        <v>1234</v>
      </c>
      <c r="L621" s="66">
        <v>1200</v>
      </c>
      <c r="M621" s="67">
        <v>452</v>
      </c>
      <c r="N621" s="65">
        <v>6286816</v>
      </c>
      <c r="O621" s="66">
        <v>1804424</v>
      </c>
      <c r="P621" s="66">
        <v>1018016</v>
      </c>
      <c r="Q621" s="66">
        <v>3785013</v>
      </c>
      <c r="R621" s="67">
        <v>2689688</v>
      </c>
      <c r="S621" s="95">
        <f t="shared" si="252"/>
        <v>22696.086642599279</v>
      </c>
      <c r="T621" s="96">
        <f t="shared" si="253"/>
        <v>1828.1904761904761</v>
      </c>
      <c r="U621" s="96">
        <f t="shared" si="254"/>
        <v>824.97244732576985</v>
      </c>
      <c r="V621" s="96">
        <f t="shared" si="255"/>
        <v>3154.1774999999998</v>
      </c>
      <c r="W621" s="86">
        <f t="shared" si="256"/>
        <v>5950.6371681415931</v>
      </c>
      <c r="X621" s="99">
        <f t="shared" si="257"/>
        <v>7.3654541586896409E-3</v>
      </c>
      <c r="Y621" s="100">
        <f t="shared" si="258"/>
        <v>2.6244416081684749E-2</v>
      </c>
      <c r="Z621" s="100">
        <f t="shared" si="259"/>
        <v>3.2812167623909809E-2</v>
      </c>
      <c r="AA621" s="100">
        <f t="shared" si="260"/>
        <v>3.1908104658583278E-2</v>
      </c>
      <c r="AB621" s="101">
        <f t="shared" si="261"/>
        <v>1.2018719421399702E-2</v>
      </c>
      <c r="AC621" s="99">
        <f t="shared" si="262"/>
        <v>8.3927848437620103E-3</v>
      </c>
      <c r="AD621" s="100">
        <f t="shared" si="263"/>
        <v>2.8165114769771848E-2</v>
      </c>
      <c r="AE621" s="100">
        <f t="shared" si="264"/>
        <v>3.4952536735217497E-2</v>
      </c>
      <c r="AF621" s="100">
        <f t="shared" si="265"/>
        <v>3.4019767598446826E-2</v>
      </c>
      <c r="AG621" s="101">
        <f t="shared" si="266"/>
        <v>1.3327959399778901E-2</v>
      </c>
      <c r="AH621" s="95">
        <f t="shared" si="267"/>
        <v>167.16698574771326</v>
      </c>
      <c r="AI621" s="96">
        <f t="shared" si="268"/>
        <v>47.979791533716231</v>
      </c>
      <c r="AJ621" s="96">
        <f t="shared" si="269"/>
        <v>27.069134226760262</v>
      </c>
      <c r="AK621" s="96">
        <f t="shared" si="270"/>
        <v>100.64382578174856</v>
      </c>
      <c r="AL621" s="86">
        <f t="shared" si="271"/>
        <v>71.519038502446293</v>
      </c>
      <c r="AM621" s="95">
        <f t="shared" si="279"/>
        <v>167.72123407282535</v>
      </c>
      <c r="AN621" s="96">
        <f t="shared" si="272"/>
        <v>48.138870307421719</v>
      </c>
      <c r="AO621" s="96">
        <f t="shared" si="273"/>
        <v>27.158882942634452</v>
      </c>
      <c r="AP621" s="96">
        <f t="shared" si="274"/>
        <v>100.97751410915905</v>
      </c>
      <c r="AQ621" s="86">
        <f t="shared" si="275"/>
        <v>71.756162520243876</v>
      </c>
    </row>
    <row r="622" spans="1:43">
      <c r="A622" s="129" t="str">
        <f t="shared" si="276"/>
        <v>2014_3</v>
      </c>
      <c r="B622" s="57">
        <v>2014</v>
      </c>
      <c r="C622" s="57">
        <v>3</v>
      </c>
      <c r="D622" s="81" t="str">
        <f t="shared" si="277"/>
        <v>MML_Personal</v>
      </c>
      <c r="E622" s="68" t="s">
        <v>30</v>
      </c>
      <c r="F622" s="69" t="s">
        <v>13</v>
      </c>
      <c r="G622" s="84">
        <f t="shared" si="278"/>
        <v>119672</v>
      </c>
      <c r="H622" s="70">
        <v>29918</v>
      </c>
      <c r="I622" s="65">
        <v>675</v>
      </c>
      <c r="J622" s="66">
        <v>2824</v>
      </c>
      <c r="K622" s="66">
        <v>9263</v>
      </c>
      <c r="L622" s="66">
        <v>3724</v>
      </c>
      <c r="M622" s="67">
        <v>1012</v>
      </c>
      <c r="N622" s="65">
        <v>9728521</v>
      </c>
      <c r="O622" s="66">
        <v>8395299</v>
      </c>
      <c r="P622" s="66">
        <v>5358657</v>
      </c>
      <c r="Q622" s="66">
        <v>11664590</v>
      </c>
      <c r="R622" s="67">
        <v>2318731</v>
      </c>
      <c r="S622" s="95">
        <f t="shared" si="252"/>
        <v>14412.623703703704</v>
      </c>
      <c r="T622" s="96">
        <f t="shared" si="253"/>
        <v>2972.8395892351273</v>
      </c>
      <c r="U622" s="96">
        <f t="shared" si="254"/>
        <v>578.50124149843464</v>
      </c>
      <c r="V622" s="96">
        <f t="shared" si="255"/>
        <v>3132.2744360902257</v>
      </c>
      <c r="W622" s="86">
        <f t="shared" si="256"/>
        <v>2291.236166007905</v>
      </c>
      <c r="X622" s="99">
        <f t="shared" si="257"/>
        <v>5.6404171401831672E-3</v>
      </c>
      <c r="Y622" s="100">
        <f t="shared" si="258"/>
        <v>2.3597834079818171E-2</v>
      </c>
      <c r="Z622" s="100">
        <f t="shared" si="259"/>
        <v>7.7403235510395074E-2</v>
      </c>
      <c r="AA622" s="100">
        <f t="shared" si="260"/>
        <v>3.1118390266729058E-2</v>
      </c>
      <c r="AB622" s="101">
        <f t="shared" si="261"/>
        <v>8.4564476235042454E-3</v>
      </c>
      <c r="AC622" s="99">
        <f t="shared" si="262"/>
        <v>6.1448309753849078E-3</v>
      </c>
      <c r="AD622" s="100">
        <f t="shared" si="263"/>
        <v>2.4620208759448644E-2</v>
      </c>
      <c r="AE622" s="100">
        <f t="shared" si="264"/>
        <v>7.9203122209044255E-2</v>
      </c>
      <c r="AF622" s="100">
        <f t="shared" si="265"/>
        <v>3.2287899256119593E-2</v>
      </c>
      <c r="AG622" s="101">
        <f t="shared" si="266"/>
        <v>9.0731981452015689E-3</v>
      </c>
      <c r="AH622" s="95">
        <f t="shared" si="267"/>
        <v>81.293209773380568</v>
      </c>
      <c r="AI622" s="96">
        <f t="shared" si="268"/>
        <v>70.152575372685334</v>
      </c>
      <c r="AJ622" s="96">
        <f t="shared" si="269"/>
        <v>44.777867838759278</v>
      </c>
      <c r="AK622" s="96">
        <f t="shared" si="270"/>
        <v>97.471338324754328</v>
      </c>
      <c r="AL622" s="86">
        <f t="shared" si="271"/>
        <v>19.375718630924528</v>
      </c>
      <c r="AM622" s="95">
        <f t="shared" si="279"/>
        <v>81.562740417594497</v>
      </c>
      <c r="AN622" s="96">
        <f t="shared" si="272"/>
        <v>70.385168831427791</v>
      </c>
      <c r="AO622" s="96">
        <f t="shared" si="273"/>
        <v>44.926330516008107</v>
      </c>
      <c r="AP622" s="96">
        <f t="shared" si="274"/>
        <v>97.794508152644028</v>
      </c>
      <c r="AQ622" s="86">
        <f t="shared" si="275"/>
        <v>19.439959542794771</v>
      </c>
    </row>
    <row r="623" spans="1:43">
      <c r="A623" s="129" t="str">
        <f t="shared" si="276"/>
        <v>2014_3</v>
      </c>
      <c r="B623" s="57">
        <v>2014</v>
      </c>
      <c r="C623" s="57">
        <v>3</v>
      </c>
      <c r="D623" s="81" t="str">
        <f t="shared" si="277"/>
        <v>LMH_Personal</v>
      </c>
      <c r="E623" s="68" t="s">
        <v>31</v>
      </c>
      <c r="F623" s="69" t="s">
        <v>13</v>
      </c>
      <c r="G623" s="84">
        <f t="shared" si="278"/>
        <v>83388</v>
      </c>
      <c r="H623" s="70">
        <v>20847</v>
      </c>
      <c r="I623" s="65">
        <v>293</v>
      </c>
      <c r="J623" s="66">
        <v>2667</v>
      </c>
      <c r="K623" s="66">
        <v>4407</v>
      </c>
      <c r="L623" s="66">
        <v>4336</v>
      </c>
      <c r="M623" s="67">
        <v>923</v>
      </c>
      <c r="N623" s="65">
        <v>10087338</v>
      </c>
      <c r="O623" s="66">
        <v>8990465</v>
      </c>
      <c r="P623" s="66">
        <v>4302582</v>
      </c>
      <c r="Q623" s="66">
        <v>14850298</v>
      </c>
      <c r="R623" s="67">
        <v>7992106</v>
      </c>
      <c r="S623" s="95">
        <f t="shared" si="252"/>
        <v>34427.774744027301</v>
      </c>
      <c r="T623" s="96">
        <f t="shared" si="253"/>
        <v>3371.0029996250469</v>
      </c>
      <c r="U623" s="96">
        <f t="shared" si="254"/>
        <v>976.30633083730424</v>
      </c>
      <c r="V623" s="96">
        <f t="shared" si="255"/>
        <v>3424.8842250922507</v>
      </c>
      <c r="W623" s="86">
        <f t="shared" si="256"/>
        <v>8658.836403033587</v>
      </c>
      <c r="X623" s="99">
        <f t="shared" si="257"/>
        <v>3.5136950160694585E-3</v>
      </c>
      <c r="Y623" s="100">
        <f t="shared" si="258"/>
        <v>3.1983019139444527E-2</v>
      </c>
      <c r="Z623" s="100">
        <f t="shared" si="259"/>
        <v>5.2849330838969637E-2</v>
      </c>
      <c r="AA623" s="100">
        <f t="shared" si="260"/>
        <v>5.1997889384563727E-2</v>
      </c>
      <c r="AB623" s="101">
        <f t="shared" si="261"/>
        <v>1.1068738907276826E-2</v>
      </c>
      <c r="AC623" s="99">
        <f t="shared" si="262"/>
        <v>3.9911383572551577E-3</v>
      </c>
      <c r="AD623" s="100">
        <f t="shared" si="263"/>
        <v>3.3402747830504238E-2</v>
      </c>
      <c r="AE623" s="100">
        <f t="shared" si="264"/>
        <v>5.4654564503471642E-2</v>
      </c>
      <c r="AF623" s="100">
        <f t="shared" si="265"/>
        <v>5.3789326848122453E-2</v>
      </c>
      <c r="AG623" s="101">
        <f t="shared" si="266"/>
        <v>1.1912921255013599E-2</v>
      </c>
      <c r="AH623" s="95">
        <f t="shared" si="267"/>
        <v>120.96870053245071</v>
      </c>
      <c r="AI623" s="96">
        <f t="shared" si="268"/>
        <v>107.81485345613278</v>
      </c>
      <c r="AJ623" s="96">
        <f t="shared" si="269"/>
        <v>51.597136278601241</v>
      </c>
      <c r="AK623" s="96">
        <f t="shared" si="270"/>
        <v>178.08675109128413</v>
      </c>
      <c r="AL623" s="86">
        <f t="shared" si="271"/>
        <v>95.842399386002782</v>
      </c>
      <c r="AM623" s="95">
        <f t="shared" si="279"/>
        <v>121.36977673395789</v>
      </c>
      <c r="AN623" s="96">
        <f t="shared" si="272"/>
        <v>108.17231759106939</v>
      </c>
      <c r="AO623" s="96">
        <f t="shared" si="273"/>
        <v>51.768208492621746</v>
      </c>
      <c r="AP623" s="96">
        <f t="shared" si="274"/>
        <v>178.6772043023384</v>
      </c>
      <c r="AQ623" s="86">
        <f t="shared" si="275"/>
        <v>96.160168406583111</v>
      </c>
    </row>
    <row r="624" spans="1:43">
      <c r="A624" s="129" t="str">
        <f t="shared" si="276"/>
        <v>2014_3</v>
      </c>
      <c r="B624" s="57">
        <v>2014</v>
      </c>
      <c r="C624" s="57">
        <v>3</v>
      </c>
      <c r="D624" s="81" t="str">
        <f t="shared" si="277"/>
        <v>SSL_Personal</v>
      </c>
      <c r="E624" s="68" t="s">
        <v>32</v>
      </c>
      <c r="F624" s="69" t="s">
        <v>13</v>
      </c>
      <c r="G624" s="84">
        <f t="shared" si="278"/>
        <v>66528</v>
      </c>
      <c r="H624" s="70">
        <v>16632</v>
      </c>
      <c r="I624" s="65">
        <v>563</v>
      </c>
      <c r="J624" s="66">
        <v>1712</v>
      </c>
      <c r="K624" s="66">
        <v>4464</v>
      </c>
      <c r="L624" s="66">
        <v>2597</v>
      </c>
      <c r="M624" s="67">
        <v>560</v>
      </c>
      <c r="N624" s="65">
        <v>6845139</v>
      </c>
      <c r="O624" s="66">
        <v>4984207</v>
      </c>
      <c r="P624" s="66">
        <v>3789420</v>
      </c>
      <c r="Q624" s="66">
        <v>7288503</v>
      </c>
      <c r="R624" s="67">
        <v>1448131</v>
      </c>
      <c r="S624" s="95">
        <f t="shared" si="252"/>
        <v>12158.328596802841</v>
      </c>
      <c r="T624" s="96">
        <f t="shared" si="253"/>
        <v>2911.3358644859813</v>
      </c>
      <c r="U624" s="96">
        <f t="shared" si="254"/>
        <v>848.88440860215053</v>
      </c>
      <c r="V624" s="96">
        <f t="shared" si="255"/>
        <v>2806.5086638428957</v>
      </c>
      <c r="W624" s="86">
        <f t="shared" si="256"/>
        <v>2585.9482142857141</v>
      </c>
      <c r="X624" s="99">
        <f t="shared" si="257"/>
        <v>8.4626022126022132E-3</v>
      </c>
      <c r="Y624" s="100">
        <f t="shared" si="258"/>
        <v>2.5733525733525733E-2</v>
      </c>
      <c r="Z624" s="100">
        <f t="shared" si="259"/>
        <v>6.7099567099567103E-2</v>
      </c>
      <c r="AA624" s="100">
        <f t="shared" si="260"/>
        <v>3.9036195286195285E-2</v>
      </c>
      <c r="AB624" s="101">
        <f t="shared" si="261"/>
        <v>8.4175084175084174E-3</v>
      </c>
      <c r="AC624" s="99">
        <f t="shared" si="262"/>
        <v>9.2900873467254216E-3</v>
      </c>
      <c r="AD624" s="100">
        <f t="shared" si="263"/>
        <v>2.7163875378908148E-2</v>
      </c>
      <c r="AE624" s="100">
        <f t="shared" si="264"/>
        <v>6.9359685513469396E-2</v>
      </c>
      <c r="AF624" s="100">
        <f t="shared" si="265"/>
        <v>4.0785804041036405E-2</v>
      </c>
      <c r="AG624" s="101">
        <f t="shared" si="266"/>
        <v>9.2428047055604767E-3</v>
      </c>
      <c r="AH624" s="95">
        <f t="shared" si="267"/>
        <v>102.89109848484848</v>
      </c>
      <c r="AI624" s="96">
        <f t="shared" si="268"/>
        <v>74.918936387686387</v>
      </c>
      <c r="AJ624" s="96">
        <f t="shared" si="269"/>
        <v>56.959776334776336</v>
      </c>
      <c r="AK624" s="96">
        <f t="shared" si="270"/>
        <v>109.55542027417027</v>
      </c>
      <c r="AL624" s="86">
        <f t="shared" si="271"/>
        <v>21.76724086099086</v>
      </c>
      <c r="AM624" s="95">
        <f t="shared" si="279"/>
        <v>103.23223772803755</v>
      </c>
      <c r="AN624" s="96">
        <f t="shared" si="272"/>
        <v>75.167332892692002</v>
      </c>
      <c r="AO624" s="96">
        <f t="shared" si="273"/>
        <v>57.148628580278654</v>
      </c>
      <c r="AP624" s="96">
        <f t="shared" si="274"/>
        <v>109.91865532277939</v>
      </c>
      <c r="AQ624" s="86">
        <f t="shared" si="275"/>
        <v>21.839410953282428</v>
      </c>
    </row>
    <row r="625" spans="1:43">
      <c r="A625" s="129" t="str">
        <f t="shared" si="276"/>
        <v>2014_3</v>
      </c>
      <c r="B625" s="57">
        <v>2014</v>
      </c>
      <c r="C625" s="57">
        <v>3</v>
      </c>
      <c r="D625" s="81" t="str">
        <f t="shared" si="277"/>
        <v>SSH_Personal</v>
      </c>
      <c r="E625" s="68" t="s">
        <v>33</v>
      </c>
      <c r="F625" s="69" t="s">
        <v>13</v>
      </c>
      <c r="G625" s="84">
        <f t="shared" si="278"/>
        <v>62900</v>
      </c>
      <c r="H625" s="70">
        <v>15725</v>
      </c>
      <c r="I625" s="65">
        <v>433</v>
      </c>
      <c r="J625" s="66">
        <v>2104</v>
      </c>
      <c r="K625" s="66">
        <v>3410</v>
      </c>
      <c r="L625" s="66">
        <v>2855</v>
      </c>
      <c r="M625" s="67">
        <v>462</v>
      </c>
      <c r="N625" s="65">
        <v>6360383</v>
      </c>
      <c r="O625" s="66">
        <v>8033878</v>
      </c>
      <c r="P625" s="66">
        <v>3846061</v>
      </c>
      <c r="Q625" s="66">
        <v>11741484</v>
      </c>
      <c r="R625" s="67">
        <v>1844605</v>
      </c>
      <c r="S625" s="95">
        <f t="shared" si="252"/>
        <v>14689.10623556582</v>
      </c>
      <c r="T625" s="96">
        <f t="shared" si="253"/>
        <v>3818.3830798479089</v>
      </c>
      <c r="U625" s="96">
        <f t="shared" si="254"/>
        <v>1127.8771260997069</v>
      </c>
      <c r="V625" s="96">
        <f t="shared" si="255"/>
        <v>4112.603852889667</v>
      </c>
      <c r="W625" s="86">
        <f t="shared" si="256"/>
        <v>3992.651515151515</v>
      </c>
      <c r="X625" s="99">
        <f t="shared" si="257"/>
        <v>6.8839427662957071E-3</v>
      </c>
      <c r="Y625" s="100">
        <f t="shared" si="258"/>
        <v>3.3449920508744041E-2</v>
      </c>
      <c r="Z625" s="100">
        <f t="shared" si="259"/>
        <v>5.4213036565977743E-2</v>
      </c>
      <c r="AA625" s="100">
        <f t="shared" si="260"/>
        <v>4.5389507154213034E-2</v>
      </c>
      <c r="AB625" s="101">
        <f t="shared" si="261"/>
        <v>7.3449920508744035E-3</v>
      </c>
      <c r="AC625" s="99">
        <f t="shared" si="262"/>
        <v>7.6520984099723811E-3</v>
      </c>
      <c r="AD625" s="100">
        <f t="shared" si="263"/>
        <v>3.5120396829239023E-2</v>
      </c>
      <c r="AE625" s="100">
        <f t="shared" si="264"/>
        <v>5.6316713895784812E-2</v>
      </c>
      <c r="AF625" s="100">
        <f t="shared" si="265"/>
        <v>4.732335113812805E-2</v>
      </c>
      <c r="AG625" s="101">
        <f t="shared" si="266"/>
        <v>8.1382700913852305E-3</v>
      </c>
      <c r="AH625" s="95">
        <f t="shared" si="267"/>
        <v>101.1189666136725</v>
      </c>
      <c r="AI625" s="96">
        <f t="shared" si="268"/>
        <v>127.72461049284578</v>
      </c>
      <c r="AJ625" s="96">
        <f t="shared" si="269"/>
        <v>61.145643879173292</v>
      </c>
      <c r="AK625" s="96">
        <f t="shared" si="270"/>
        <v>186.66906200317965</v>
      </c>
      <c r="AL625" s="86">
        <f t="shared" si="271"/>
        <v>29.325993640699522</v>
      </c>
      <c r="AM625" s="95">
        <f t="shared" si="279"/>
        <v>101.45423028808771</v>
      </c>
      <c r="AN625" s="96">
        <f t="shared" si="272"/>
        <v>128.14808616374225</v>
      </c>
      <c r="AO625" s="96">
        <f t="shared" si="273"/>
        <v>61.348374523363276</v>
      </c>
      <c r="AP625" s="96">
        <f t="shared" si="274"/>
        <v>187.28797018354038</v>
      </c>
      <c r="AQ625" s="86">
        <f t="shared" si="275"/>
        <v>29.4232250574467</v>
      </c>
    </row>
    <row r="626" spans="1:43">
      <c r="A626" s="129" t="str">
        <f t="shared" si="276"/>
        <v>2014_3</v>
      </c>
      <c r="B626" s="57">
        <v>2014</v>
      </c>
      <c r="C626" s="57">
        <v>3</v>
      </c>
      <c r="D626" s="81" t="str">
        <f t="shared" si="277"/>
        <v>MMH_Personal</v>
      </c>
      <c r="E626" s="68" t="s">
        <v>34</v>
      </c>
      <c r="F626" s="69" t="s">
        <v>13</v>
      </c>
      <c r="G626" s="84">
        <f t="shared" si="278"/>
        <v>105792</v>
      </c>
      <c r="H626" s="70">
        <v>26448</v>
      </c>
      <c r="I626" s="65">
        <v>1073</v>
      </c>
      <c r="J626" s="66">
        <v>3839</v>
      </c>
      <c r="K626" s="66">
        <v>4643</v>
      </c>
      <c r="L626" s="66">
        <v>6085</v>
      </c>
      <c r="M626" s="67">
        <v>1354</v>
      </c>
      <c r="N626" s="65">
        <v>12397865</v>
      </c>
      <c r="O626" s="66">
        <v>11045993</v>
      </c>
      <c r="P626" s="66">
        <v>4783864</v>
      </c>
      <c r="Q626" s="66">
        <v>16845908</v>
      </c>
      <c r="R626" s="67">
        <v>3941648</v>
      </c>
      <c r="S626" s="95">
        <f t="shared" si="252"/>
        <v>11554.394221808016</v>
      </c>
      <c r="T626" s="96">
        <f t="shared" si="253"/>
        <v>2877.3099765563948</v>
      </c>
      <c r="U626" s="96">
        <f t="shared" si="254"/>
        <v>1030.3390049536938</v>
      </c>
      <c r="V626" s="96">
        <f t="shared" si="255"/>
        <v>2768.4318816762529</v>
      </c>
      <c r="W626" s="86">
        <f t="shared" si="256"/>
        <v>2911.1137370753322</v>
      </c>
      <c r="X626" s="99">
        <f t="shared" si="257"/>
        <v>1.0142543859649123E-2</v>
      </c>
      <c r="Y626" s="100">
        <f t="shared" si="258"/>
        <v>3.6288188142770718E-2</v>
      </c>
      <c r="Z626" s="100">
        <f t="shared" si="259"/>
        <v>4.3888006654567456E-2</v>
      </c>
      <c r="AA626" s="100">
        <f t="shared" si="260"/>
        <v>5.751852692075015E-2</v>
      </c>
      <c r="AB626" s="101">
        <f t="shared" si="261"/>
        <v>1.2798699334543254E-2</v>
      </c>
      <c r="AC626" s="99">
        <f t="shared" si="262"/>
        <v>1.0860320439656134E-2</v>
      </c>
      <c r="AD626" s="100">
        <f t="shared" si="263"/>
        <v>3.7627820844454471E-2</v>
      </c>
      <c r="AE626" s="100">
        <f t="shared" si="264"/>
        <v>4.5355434710967063E-2</v>
      </c>
      <c r="AF626" s="100">
        <f t="shared" si="265"/>
        <v>5.9186426102573866E-2</v>
      </c>
      <c r="AG626" s="101">
        <f t="shared" si="266"/>
        <v>1.3603920691291529E-2</v>
      </c>
      <c r="AH626" s="95">
        <f t="shared" si="267"/>
        <v>117.19095016636419</v>
      </c>
      <c r="AI626" s="96">
        <f t="shared" si="268"/>
        <v>104.41236577434967</v>
      </c>
      <c r="AJ626" s="96">
        <f t="shared" si="269"/>
        <v>45.219525105868115</v>
      </c>
      <c r="AK626" s="96">
        <f t="shared" si="270"/>
        <v>159.23612371445856</v>
      </c>
      <c r="AL626" s="86">
        <f t="shared" si="271"/>
        <v>37.25846944948578</v>
      </c>
      <c r="AM626" s="95">
        <f t="shared" si="279"/>
        <v>117.57950109678551</v>
      </c>
      <c r="AN626" s="96">
        <f t="shared" si="272"/>
        <v>104.758548835512</v>
      </c>
      <c r="AO626" s="96">
        <f t="shared" si="273"/>
        <v>45.369452114123895</v>
      </c>
      <c r="AP626" s="96">
        <f t="shared" si="274"/>
        <v>159.76407697311978</v>
      </c>
      <c r="AQ626" s="86">
        <f t="shared" si="275"/>
        <v>37.38200128321629</v>
      </c>
    </row>
    <row r="627" spans="1:43">
      <c r="A627" s="129" t="str">
        <f t="shared" si="276"/>
        <v>2014_3</v>
      </c>
      <c r="B627" s="57">
        <v>2014</v>
      </c>
      <c r="C627" s="57">
        <v>3</v>
      </c>
      <c r="D627" s="81" t="str">
        <f t="shared" si="277"/>
        <v>SYA_Personal</v>
      </c>
      <c r="E627" s="68" t="s">
        <v>35</v>
      </c>
      <c r="F627" s="69" t="s">
        <v>13</v>
      </c>
      <c r="G627" s="84">
        <f t="shared" si="278"/>
        <v>30128</v>
      </c>
      <c r="H627" s="70">
        <v>7532</v>
      </c>
      <c r="I627" s="65">
        <v>303</v>
      </c>
      <c r="J627" s="66">
        <v>1079</v>
      </c>
      <c r="K627" s="66">
        <v>1800</v>
      </c>
      <c r="L627" s="66">
        <v>1741</v>
      </c>
      <c r="M627" s="67">
        <v>163</v>
      </c>
      <c r="N627" s="65">
        <v>5227333</v>
      </c>
      <c r="O627" s="66">
        <v>3930506</v>
      </c>
      <c r="P627" s="66">
        <v>1609378</v>
      </c>
      <c r="Q627" s="66">
        <v>5455768</v>
      </c>
      <c r="R627" s="67">
        <v>892450</v>
      </c>
      <c r="S627" s="95">
        <f t="shared" si="252"/>
        <v>17251.924092409241</v>
      </c>
      <c r="T627" s="96">
        <f t="shared" si="253"/>
        <v>3642.7303058387397</v>
      </c>
      <c r="U627" s="96">
        <f t="shared" si="254"/>
        <v>894.09888888888884</v>
      </c>
      <c r="V627" s="96">
        <f t="shared" si="255"/>
        <v>3133.6978747846065</v>
      </c>
      <c r="W627" s="86">
        <f t="shared" si="256"/>
        <v>5475.1533742331285</v>
      </c>
      <c r="X627" s="99">
        <f t="shared" si="257"/>
        <v>1.0057089750398301E-2</v>
      </c>
      <c r="Y627" s="100">
        <f t="shared" si="258"/>
        <v>3.5813860860329262E-2</v>
      </c>
      <c r="Z627" s="100">
        <f t="shared" si="259"/>
        <v>5.9745087626128519E-2</v>
      </c>
      <c r="AA627" s="100">
        <f t="shared" si="260"/>
        <v>5.7786776420605417E-2</v>
      </c>
      <c r="AB627" s="101">
        <f t="shared" si="261"/>
        <v>5.4102496016994158E-3</v>
      </c>
      <c r="AC627" s="99">
        <f t="shared" si="262"/>
        <v>1.1396495032946433E-2</v>
      </c>
      <c r="AD627" s="100">
        <f t="shared" si="263"/>
        <v>3.8308322229963929E-2</v>
      </c>
      <c r="AE627" s="100">
        <f t="shared" si="264"/>
        <v>6.2926681021582387E-2</v>
      </c>
      <c r="AF627" s="100">
        <f t="shared" si="265"/>
        <v>6.0919049381307336E-2</v>
      </c>
      <c r="AG627" s="101">
        <f t="shared" si="266"/>
        <v>6.3949438705575229E-3</v>
      </c>
      <c r="AH627" s="95">
        <f t="shared" si="267"/>
        <v>173.50414896441848</v>
      </c>
      <c r="AI627" s="96">
        <f t="shared" si="268"/>
        <v>130.46023632501328</v>
      </c>
      <c r="AJ627" s="96">
        <f t="shared" si="269"/>
        <v>53.418016463090815</v>
      </c>
      <c r="AK627" s="96">
        <f t="shared" si="270"/>
        <v>181.08629845990441</v>
      </c>
      <c r="AL627" s="86">
        <f t="shared" si="271"/>
        <v>29.621946362187998</v>
      </c>
      <c r="AM627" s="95">
        <f t="shared" si="279"/>
        <v>174.07940838860083</v>
      </c>
      <c r="AN627" s="96">
        <f t="shared" si="272"/>
        <v>130.89278206455299</v>
      </c>
      <c r="AO627" s="96">
        <f t="shared" si="273"/>
        <v>53.595125872721262</v>
      </c>
      <c r="AP627" s="96">
        <f t="shared" si="274"/>
        <v>181.68669678121901</v>
      </c>
      <c r="AQ627" s="86">
        <f t="shared" si="275"/>
        <v>29.720159021131199</v>
      </c>
    </row>
    <row r="628" spans="1:43">
      <c r="A628" s="129" t="str">
        <f t="shared" si="276"/>
        <v>2014_3</v>
      </c>
      <c r="B628" s="57">
        <v>2014</v>
      </c>
      <c r="C628" s="57">
        <v>3</v>
      </c>
      <c r="D628" s="81" t="str">
        <f t="shared" si="277"/>
        <v>LSH_Personal</v>
      </c>
      <c r="E628" s="68" t="s">
        <v>36</v>
      </c>
      <c r="F628" s="69" t="s">
        <v>13</v>
      </c>
      <c r="G628" s="84">
        <f t="shared" si="278"/>
        <v>56420</v>
      </c>
      <c r="H628" s="70">
        <v>14105</v>
      </c>
      <c r="I628" s="65">
        <v>591</v>
      </c>
      <c r="J628" s="66">
        <v>2402</v>
      </c>
      <c r="K628" s="66">
        <v>4567</v>
      </c>
      <c r="L628" s="66">
        <v>3542</v>
      </c>
      <c r="M628" s="67">
        <v>1323</v>
      </c>
      <c r="N628" s="65">
        <v>11477552</v>
      </c>
      <c r="O628" s="66">
        <v>7020410</v>
      </c>
      <c r="P628" s="66">
        <v>5431367</v>
      </c>
      <c r="Q628" s="66">
        <v>11118530</v>
      </c>
      <c r="R628" s="67">
        <v>7874456</v>
      </c>
      <c r="S628" s="95">
        <f t="shared" si="252"/>
        <v>19420.561759729273</v>
      </c>
      <c r="T628" s="96">
        <f t="shared" si="253"/>
        <v>2922.7352206494588</v>
      </c>
      <c r="U628" s="96">
        <f t="shared" si="254"/>
        <v>1189.2636303919421</v>
      </c>
      <c r="V628" s="96">
        <f t="shared" si="255"/>
        <v>3139.0542066629023</v>
      </c>
      <c r="W628" s="86">
        <f t="shared" si="256"/>
        <v>5951.9697656840517</v>
      </c>
      <c r="X628" s="99">
        <f t="shared" si="257"/>
        <v>1.0475008862105636E-2</v>
      </c>
      <c r="Y628" s="100">
        <f t="shared" si="258"/>
        <v>4.257355547678128E-2</v>
      </c>
      <c r="Z628" s="100">
        <f t="shared" si="259"/>
        <v>8.0946472881956749E-2</v>
      </c>
      <c r="AA628" s="100">
        <f t="shared" si="260"/>
        <v>6.2779156327543426E-2</v>
      </c>
      <c r="AB628" s="101">
        <f t="shared" si="261"/>
        <v>2.3449131513647643E-2</v>
      </c>
      <c r="AC628" s="99">
        <f t="shared" si="262"/>
        <v>1.1473697164875727E-2</v>
      </c>
      <c r="AD628" s="100">
        <f t="shared" si="263"/>
        <v>4.4553997121483974E-2</v>
      </c>
      <c r="AE628" s="100">
        <f t="shared" si="264"/>
        <v>8.3621996247589883E-2</v>
      </c>
      <c r="AF628" s="100">
        <f t="shared" si="265"/>
        <v>6.5158559777677649E-2</v>
      </c>
      <c r="AG628" s="101">
        <f t="shared" si="266"/>
        <v>2.4933528953323805E-2</v>
      </c>
      <c r="AH628" s="95">
        <f t="shared" si="267"/>
        <v>203.43055654023397</v>
      </c>
      <c r="AI628" s="96">
        <f t="shared" si="268"/>
        <v>124.43123006026232</v>
      </c>
      <c r="AJ628" s="96">
        <f t="shared" si="269"/>
        <v>96.266696207018782</v>
      </c>
      <c r="AK628" s="96">
        <f t="shared" si="270"/>
        <v>197.06717476072313</v>
      </c>
      <c r="AL628" s="86">
        <f t="shared" si="271"/>
        <v>139.56852180077988</v>
      </c>
      <c r="AM628" s="95">
        <f t="shared" si="279"/>
        <v>204.10503807577598</v>
      </c>
      <c r="AN628" s="96">
        <f t="shared" si="272"/>
        <v>124.84378640650536</v>
      </c>
      <c r="AO628" s="96">
        <f t="shared" si="273"/>
        <v>96.585871999404844</v>
      </c>
      <c r="AP628" s="96">
        <f t="shared" si="274"/>
        <v>197.72055826858002</v>
      </c>
      <c r="AQ628" s="86">
        <f t="shared" si="275"/>
        <v>140.0312663977495</v>
      </c>
    </row>
    <row r="629" spans="1:43">
      <c r="A629" s="129" t="str">
        <f t="shared" si="276"/>
        <v>2014_3</v>
      </c>
      <c r="B629" s="57">
        <v>2014</v>
      </c>
      <c r="C629" s="57">
        <v>3</v>
      </c>
      <c r="D629" s="81" t="str">
        <f t="shared" si="277"/>
        <v>SYH_Personal</v>
      </c>
      <c r="E629" s="68" t="s">
        <v>37</v>
      </c>
      <c r="F629" s="69" t="s">
        <v>13</v>
      </c>
      <c r="G629" s="84">
        <f t="shared" si="278"/>
        <v>29200</v>
      </c>
      <c r="H629" s="70">
        <v>7300</v>
      </c>
      <c r="I629" s="65">
        <v>301</v>
      </c>
      <c r="J629" s="66">
        <v>1313</v>
      </c>
      <c r="K629" s="66">
        <v>1098</v>
      </c>
      <c r="L629" s="66">
        <v>2294</v>
      </c>
      <c r="M629" s="67">
        <v>58</v>
      </c>
      <c r="N629" s="65">
        <v>3107228</v>
      </c>
      <c r="O629" s="66">
        <v>3237583</v>
      </c>
      <c r="P629" s="66">
        <v>1587359</v>
      </c>
      <c r="Q629" s="66">
        <v>5412884</v>
      </c>
      <c r="R629" s="67">
        <v>358696</v>
      </c>
      <c r="S629" s="95">
        <f t="shared" si="252"/>
        <v>10323.016611295681</v>
      </c>
      <c r="T629" s="96">
        <f t="shared" si="253"/>
        <v>2465.790555978675</v>
      </c>
      <c r="U629" s="96">
        <f t="shared" si="254"/>
        <v>1445.6821493624773</v>
      </c>
      <c r="V629" s="96">
        <f t="shared" si="255"/>
        <v>2359.583260680035</v>
      </c>
      <c r="W629" s="86">
        <f t="shared" si="256"/>
        <v>6184.4137931034484</v>
      </c>
      <c r="X629" s="99">
        <f t="shared" si="257"/>
        <v>1.0308219178082192E-2</v>
      </c>
      <c r="Y629" s="100">
        <f t="shared" si="258"/>
        <v>4.4965753424657535E-2</v>
      </c>
      <c r="Z629" s="100">
        <f t="shared" si="259"/>
        <v>3.7602739726027394E-2</v>
      </c>
      <c r="AA629" s="100">
        <f t="shared" si="260"/>
        <v>7.8561643835616438E-2</v>
      </c>
      <c r="AB629" s="101">
        <f t="shared" si="261"/>
        <v>1.9863013698630137E-3</v>
      </c>
      <c r="AC629" s="99">
        <f t="shared" si="262"/>
        <v>1.1685448622630323E-2</v>
      </c>
      <c r="AD629" s="100">
        <f t="shared" si="263"/>
        <v>4.7791380902618752E-2</v>
      </c>
      <c r="AE629" s="100">
        <f t="shared" si="264"/>
        <v>4.0196628972111376E-2</v>
      </c>
      <c r="AF629" s="100">
        <f t="shared" si="265"/>
        <v>8.2230265442429784E-2</v>
      </c>
      <c r="AG629" s="101">
        <f t="shared" si="266"/>
        <v>2.5933944987932989E-3</v>
      </c>
      <c r="AH629" s="95">
        <f t="shared" si="267"/>
        <v>106.41191780821917</v>
      </c>
      <c r="AI629" s="96">
        <f t="shared" si="268"/>
        <v>110.8761301369863</v>
      </c>
      <c r="AJ629" s="96">
        <f t="shared" si="269"/>
        <v>54.361609589041095</v>
      </c>
      <c r="AK629" s="96">
        <f t="shared" si="270"/>
        <v>185.37273972602739</v>
      </c>
      <c r="AL629" s="86">
        <f t="shared" si="271"/>
        <v>12.284109589041096</v>
      </c>
      <c r="AM629" s="95">
        <f t="shared" si="279"/>
        <v>106.76473045811753</v>
      </c>
      <c r="AN629" s="96">
        <f t="shared" si="272"/>
        <v>111.24374404800147</v>
      </c>
      <c r="AO629" s="96">
        <f t="shared" si="273"/>
        <v>54.541847516586159</v>
      </c>
      <c r="AP629" s="96">
        <f t="shared" si="274"/>
        <v>185.98734990192449</v>
      </c>
      <c r="AQ629" s="86">
        <f t="shared" si="275"/>
        <v>12.324838008799137</v>
      </c>
    </row>
    <row r="630" spans="1:43">
      <c r="A630" s="129" t="str">
        <f t="shared" si="276"/>
        <v>2014_3</v>
      </c>
      <c r="B630" s="57">
        <v>2014</v>
      </c>
      <c r="C630" s="57">
        <v>3</v>
      </c>
      <c r="D630" s="81" t="str">
        <f t="shared" si="277"/>
        <v>MSH_Personal</v>
      </c>
      <c r="E630" s="68" t="s">
        <v>38</v>
      </c>
      <c r="F630" s="69" t="s">
        <v>13</v>
      </c>
      <c r="G630" s="84">
        <f t="shared" si="278"/>
        <v>75192</v>
      </c>
      <c r="H630" s="70">
        <v>18798</v>
      </c>
      <c r="I630" s="65">
        <v>883</v>
      </c>
      <c r="J630" s="66">
        <v>3195</v>
      </c>
      <c r="K630" s="66">
        <v>6615</v>
      </c>
      <c r="L630" s="66">
        <v>5047</v>
      </c>
      <c r="M630" s="67">
        <v>1754</v>
      </c>
      <c r="N630" s="65">
        <v>14034022</v>
      </c>
      <c r="O630" s="66">
        <v>8546182</v>
      </c>
      <c r="P630" s="66">
        <v>6070648</v>
      </c>
      <c r="Q630" s="66">
        <v>14583156</v>
      </c>
      <c r="R630" s="67">
        <v>9432056</v>
      </c>
      <c r="S630" s="95">
        <f t="shared" si="252"/>
        <v>15893.569648924122</v>
      </c>
      <c r="T630" s="96">
        <f t="shared" si="253"/>
        <v>2674.8613458528953</v>
      </c>
      <c r="U630" s="96">
        <f t="shared" si="254"/>
        <v>917.70944822373394</v>
      </c>
      <c r="V630" s="96">
        <f t="shared" si="255"/>
        <v>2889.4701803051316</v>
      </c>
      <c r="W630" s="86">
        <f t="shared" si="256"/>
        <v>5377.4549600912196</v>
      </c>
      <c r="X630" s="99">
        <f t="shared" si="257"/>
        <v>1.1743270560697947E-2</v>
      </c>
      <c r="Y630" s="100">
        <f t="shared" si="258"/>
        <v>4.2491222470475584E-2</v>
      </c>
      <c r="Z630" s="100">
        <f t="shared" si="259"/>
        <v>8.7974784551548044E-2</v>
      </c>
      <c r="AA630" s="100">
        <f t="shared" si="260"/>
        <v>6.7121502287477389E-2</v>
      </c>
      <c r="AB630" s="101">
        <f t="shared" si="261"/>
        <v>2.3326949675497394E-2</v>
      </c>
      <c r="AC630" s="99">
        <f t="shared" si="262"/>
        <v>1.2658646570790468E-2</v>
      </c>
      <c r="AD630" s="100">
        <f t="shared" si="263"/>
        <v>4.4205144644767047E-2</v>
      </c>
      <c r="AE630" s="100">
        <f t="shared" si="264"/>
        <v>9.0381654539383155E-2</v>
      </c>
      <c r="AF630" s="100">
        <f t="shared" si="265"/>
        <v>6.9247748134124598E-2</v>
      </c>
      <c r="AG630" s="101">
        <f t="shared" si="266"/>
        <v>2.4609497832887382E-2</v>
      </c>
      <c r="AH630" s="95">
        <f t="shared" si="267"/>
        <v>186.64248856261304</v>
      </c>
      <c r="AI630" s="96">
        <f t="shared" si="268"/>
        <v>113.6581285243111</v>
      </c>
      <c r="AJ630" s="96">
        <f t="shared" si="269"/>
        <v>80.735290988403023</v>
      </c>
      <c r="AK630" s="96">
        <f t="shared" si="270"/>
        <v>193.94557931694862</v>
      </c>
      <c r="AL630" s="86">
        <f t="shared" si="271"/>
        <v>125.43962123630173</v>
      </c>
      <c r="AM630" s="95">
        <f t="shared" si="279"/>
        <v>187.26130863774858</v>
      </c>
      <c r="AN630" s="96">
        <f t="shared" si="272"/>
        <v>114.03496625389154</v>
      </c>
      <c r="AO630" s="96">
        <f t="shared" si="273"/>
        <v>81.002971832246743</v>
      </c>
      <c r="AP630" s="96">
        <f t="shared" si="274"/>
        <v>194.58861305963717</v>
      </c>
      <c r="AQ630" s="86">
        <f t="shared" si="275"/>
        <v>125.85552094079148</v>
      </c>
    </row>
    <row r="631" spans="1:43">
      <c r="A631" s="129" t="str">
        <f t="shared" si="276"/>
        <v>2014_3</v>
      </c>
      <c r="B631" s="57">
        <v>2014</v>
      </c>
      <c r="C631" s="57">
        <v>3</v>
      </c>
      <c r="D631" s="81" t="str">
        <f t="shared" si="277"/>
        <v>SMH_Personal</v>
      </c>
      <c r="E631" s="68" t="s">
        <v>39</v>
      </c>
      <c r="F631" s="69" t="s">
        <v>13</v>
      </c>
      <c r="G631" s="84">
        <f t="shared" si="278"/>
        <v>50976</v>
      </c>
      <c r="H631" s="70">
        <v>12744</v>
      </c>
      <c r="I631" s="65">
        <v>473</v>
      </c>
      <c r="J631" s="66">
        <v>2001</v>
      </c>
      <c r="K631" s="66">
        <v>3954</v>
      </c>
      <c r="L631" s="66">
        <v>3290</v>
      </c>
      <c r="M631" s="67">
        <v>569</v>
      </c>
      <c r="N631" s="65">
        <v>6288010</v>
      </c>
      <c r="O631" s="66">
        <v>6687420</v>
      </c>
      <c r="P631" s="66">
        <v>2893385</v>
      </c>
      <c r="Q631" s="66">
        <v>11500666</v>
      </c>
      <c r="R631" s="67">
        <v>1499110</v>
      </c>
      <c r="S631" s="95">
        <f t="shared" si="252"/>
        <v>13293.890063424948</v>
      </c>
      <c r="T631" s="96">
        <f t="shared" si="253"/>
        <v>3342.0389805097452</v>
      </c>
      <c r="U631" s="96">
        <f t="shared" si="254"/>
        <v>731.76150733434497</v>
      </c>
      <c r="V631" s="96">
        <f t="shared" si="255"/>
        <v>3495.643161094225</v>
      </c>
      <c r="W631" s="86">
        <f t="shared" si="256"/>
        <v>2634.6397188049209</v>
      </c>
      <c r="X631" s="99">
        <f t="shared" si="257"/>
        <v>9.2788763339610794E-3</v>
      </c>
      <c r="Y631" s="100">
        <f t="shared" si="258"/>
        <v>3.925376647834275E-2</v>
      </c>
      <c r="Z631" s="100">
        <f t="shared" si="259"/>
        <v>7.7565913370998121E-2</v>
      </c>
      <c r="AA631" s="100">
        <f t="shared" si="260"/>
        <v>6.4540175768989322E-2</v>
      </c>
      <c r="AB631" s="101">
        <f t="shared" si="261"/>
        <v>1.1162115505335845E-2</v>
      </c>
      <c r="AC631" s="99">
        <f t="shared" si="262"/>
        <v>1.0268332248166853E-2</v>
      </c>
      <c r="AD631" s="100">
        <f t="shared" si="263"/>
        <v>4.1257860333813789E-2</v>
      </c>
      <c r="AE631" s="100">
        <f t="shared" si="264"/>
        <v>8.0326339762581356E-2</v>
      </c>
      <c r="AF631" s="100">
        <f t="shared" si="265"/>
        <v>6.7075892207228913E-2</v>
      </c>
      <c r="AG631" s="101">
        <f t="shared" si="266"/>
        <v>1.2246314121210404E-2</v>
      </c>
      <c r="AH631" s="95">
        <f t="shared" si="267"/>
        <v>123.3523618957941</v>
      </c>
      <c r="AI631" s="96">
        <f t="shared" si="268"/>
        <v>131.18761770244822</v>
      </c>
      <c r="AJ631" s="96">
        <f t="shared" si="269"/>
        <v>56.759749686126803</v>
      </c>
      <c r="AK631" s="96">
        <f t="shared" si="270"/>
        <v>225.60942404268675</v>
      </c>
      <c r="AL631" s="86">
        <f t="shared" si="271"/>
        <v>29.408152856246076</v>
      </c>
      <c r="AM631" s="95">
        <f t="shared" si="279"/>
        <v>123.76134121472819</v>
      </c>
      <c r="AN631" s="96">
        <f t="shared" si="272"/>
        <v>131.62257510185219</v>
      </c>
      <c r="AO631" s="96">
        <f t="shared" si="273"/>
        <v>56.947938735876107</v>
      </c>
      <c r="AP631" s="96">
        <f t="shared" si="274"/>
        <v>226.35744043387703</v>
      </c>
      <c r="AQ631" s="86">
        <f t="shared" si="275"/>
        <v>29.505656674911645</v>
      </c>
    </row>
    <row r="632" spans="1:43">
      <c r="A632" s="129" t="str">
        <f t="shared" si="276"/>
        <v>2014_4</v>
      </c>
      <c r="B632" s="57">
        <v>2014</v>
      </c>
      <c r="C632" s="57">
        <v>4</v>
      </c>
      <c r="D632" s="81" t="str">
        <f t="shared" si="277"/>
        <v>SML_Personal</v>
      </c>
      <c r="E632" s="68" t="s">
        <v>12</v>
      </c>
      <c r="F632" s="69" t="s">
        <v>13</v>
      </c>
      <c r="G632" s="84">
        <f t="shared" si="278"/>
        <v>83192</v>
      </c>
      <c r="H632" s="70">
        <v>20798</v>
      </c>
      <c r="I632" s="65">
        <v>153</v>
      </c>
      <c r="J632" s="66">
        <v>2268</v>
      </c>
      <c r="K632" s="66">
        <v>1168</v>
      </c>
      <c r="L632" s="66">
        <v>3715</v>
      </c>
      <c r="M632" s="67">
        <v>585</v>
      </c>
      <c r="N632" s="65">
        <v>2430298</v>
      </c>
      <c r="O632" s="66">
        <v>3830679</v>
      </c>
      <c r="P632" s="66">
        <v>1878974</v>
      </c>
      <c r="Q632" s="66">
        <v>6122654</v>
      </c>
      <c r="R632" s="67">
        <v>1792927</v>
      </c>
      <c r="S632" s="95">
        <f t="shared" si="252"/>
        <v>15884.300653594772</v>
      </c>
      <c r="T632" s="96">
        <f t="shared" si="253"/>
        <v>1689.0119047619048</v>
      </c>
      <c r="U632" s="96">
        <f t="shared" si="254"/>
        <v>1608.7106164383561</v>
      </c>
      <c r="V632" s="96">
        <f t="shared" si="255"/>
        <v>1648.0899057873487</v>
      </c>
      <c r="W632" s="86">
        <f t="shared" si="256"/>
        <v>3064.8324786324788</v>
      </c>
      <c r="X632" s="99">
        <f t="shared" si="257"/>
        <v>1.8391191460717378E-3</v>
      </c>
      <c r="Y632" s="100">
        <f t="shared" si="258"/>
        <v>2.7262236753533994E-2</v>
      </c>
      <c r="Z632" s="100">
        <f t="shared" si="259"/>
        <v>1.4039811520338494E-2</v>
      </c>
      <c r="AA632" s="100">
        <f t="shared" si="260"/>
        <v>4.4655736128473893E-2</v>
      </c>
      <c r="AB632" s="101">
        <f t="shared" si="261"/>
        <v>7.0319261467448792E-3</v>
      </c>
      <c r="AC632" s="99">
        <f t="shared" si="262"/>
        <v>2.1852340844354902E-3</v>
      </c>
      <c r="AD632" s="100">
        <f t="shared" si="263"/>
        <v>2.8577745588164234E-2</v>
      </c>
      <c r="AE632" s="100">
        <f t="shared" si="264"/>
        <v>1.499025318611533E-2</v>
      </c>
      <c r="AF632" s="100">
        <f t="shared" si="265"/>
        <v>4.6324264958268288E-2</v>
      </c>
      <c r="AG632" s="101">
        <f t="shared" si="266"/>
        <v>7.7069512616777013E-3</v>
      </c>
      <c r="AH632" s="95">
        <f t="shared" si="267"/>
        <v>29.213121453985959</v>
      </c>
      <c r="AI632" s="96">
        <f t="shared" si="268"/>
        <v>46.046242427156457</v>
      </c>
      <c r="AJ632" s="96">
        <f t="shared" si="269"/>
        <v>22.585993845562072</v>
      </c>
      <c r="AK632" s="96">
        <f t="shared" si="270"/>
        <v>73.59666794884123</v>
      </c>
      <c r="AL632" s="86">
        <f t="shared" si="271"/>
        <v>21.551675641888643</v>
      </c>
      <c r="AM632" s="95">
        <f t="shared" si="279"/>
        <v>29.309978638822706</v>
      </c>
      <c r="AN632" s="96">
        <f t="shared" si="272"/>
        <v>46.198910447273022</v>
      </c>
      <c r="AO632" s="96">
        <f t="shared" si="273"/>
        <v>22.660878543661415</v>
      </c>
      <c r="AP632" s="96">
        <f t="shared" si="274"/>
        <v>73.840680423924297</v>
      </c>
      <c r="AQ632" s="86">
        <f t="shared" si="275"/>
        <v>21.623131019722056</v>
      </c>
    </row>
    <row r="633" spans="1:43">
      <c r="A633" s="129" t="str">
        <f t="shared" si="276"/>
        <v>2014_4</v>
      </c>
      <c r="B633" s="57">
        <v>2014</v>
      </c>
      <c r="C633" s="57">
        <v>4</v>
      </c>
      <c r="D633" s="81" t="str">
        <f t="shared" si="277"/>
        <v>LSL_Personal</v>
      </c>
      <c r="E633" s="68" t="s">
        <v>14</v>
      </c>
      <c r="F633" s="69" t="s">
        <v>13</v>
      </c>
      <c r="G633" s="84">
        <f t="shared" si="278"/>
        <v>21556</v>
      </c>
      <c r="H633" s="70">
        <v>5389</v>
      </c>
      <c r="I633" s="65">
        <v>21</v>
      </c>
      <c r="J633" s="66">
        <v>402</v>
      </c>
      <c r="K633" s="66">
        <v>1022</v>
      </c>
      <c r="L633" s="66">
        <v>690</v>
      </c>
      <c r="M633" s="67">
        <v>102</v>
      </c>
      <c r="N633" s="65">
        <v>715782</v>
      </c>
      <c r="O633" s="66">
        <v>1196554</v>
      </c>
      <c r="P633" s="66">
        <v>1596701</v>
      </c>
      <c r="Q633" s="66">
        <v>2239584</v>
      </c>
      <c r="R633" s="67">
        <v>612882</v>
      </c>
      <c r="S633" s="95">
        <f t="shared" si="252"/>
        <v>34084.857142857145</v>
      </c>
      <c r="T633" s="96">
        <f t="shared" si="253"/>
        <v>2976.5024875621889</v>
      </c>
      <c r="U633" s="96">
        <f t="shared" si="254"/>
        <v>1562.3297455968689</v>
      </c>
      <c r="V633" s="96">
        <f t="shared" si="255"/>
        <v>3245.7739130434784</v>
      </c>
      <c r="W633" s="86">
        <f t="shared" si="256"/>
        <v>6008.6470588235297</v>
      </c>
      <c r="X633" s="99">
        <f t="shared" si="257"/>
        <v>9.7420671738727039E-4</v>
      </c>
      <c r="Y633" s="100">
        <f t="shared" si="258"/>
        <v>1.8649100018556318E-2</v>
      </c>
      <c r="Z633" s="100">
        <f t="shared" si="259"/>
        <v>4.7411393579513822E-2</v>
      </c>
      <c r="AA633" s="100">
        <f t="shared" si="260"/>
        <v>3.200964928558174E-2</v>
      </c>
      <c r="AB633" s="101">
        <f t="shared" si="261"/>
        <v>4.7318611987381704E-3</v>
      </c>
      <c r="AC633" s="99">
        <f t="shared" si="262"/>
        <v>1.4692985295903145E-3</v>
      </c>
      <c r="AD633" s="100">
        <f t="shared" si="263"/>
        <v>2.0796005551210178E-2</v>
      </c>
      <c r="AE633" s="100">
        <f t="shared" si="264"/>
        <v>5.0784001731222654E-2</v>
      </c>
      <c r="AF633" s="100">
        <f t="shared" si="265"/>
        <v>3.4803143688453109E-2</v>
      </c>
      <c r="AG633" s="101">
        <f t="shared" si="266"/>
        <v>5.8209364340848137E-3</v>
      </c>
      <c r="AH633" s="95">
        <f t="shared" si="267"/>
        <v>33.205696789756914</v>
      </c>
      <c r="AI633" s="96">
        <f t="shared" si="268"/>
        <v>55.50909259602895</v>
      </c>
      <c r="AJ633" s="96">
        <f t="shared" si="269"/>
        <v>74.07223046947486</v>
      </c>
      <c r="AK633" s="96">
        <f t="shared" si="270"/>
        <v>103.89608461681202</v>
      </c>
      <c r="AL633" s="86">
        <f t="shared" si="271"/>
        <v>28.432083874559286</v>
      </c>
      <c r="AM633" s="95">
        <f t="shared" si="279"/>
        <v>33.315791505813337</v>
      </c>
      <c r="AN633" s="96">
        <f t="shared" si="272"/>
        <v>55.693135045931541</v>
      </c>
      <c r="AO633" s="96">
        <f t="shared" si="273"/>
        <v>74.31781968968717</v>
      </c>
      <c r="AP633" s="96">
        <f t="shared" si="274"/>
        <v>104.2405559286982</v>
      </c>
      <c r="AQ633" s="86">
        <f t="shared" si="275"/>
        <v>28.526351500409184</v>
      </c>
    </row>
    <row r="634" spans="1:43">
      <c r="A634" s="129" t="str">
        <f t="shared" si="276"/>
        <v>2014_4</v>
      </c>
      <c r="B634" s="57">
        <v>2014</v>
      </c>
      <c r="C634" s="57">
        <v>4</v>
      </c>
      <c r="D634" s="81" t="str">
        <f t="shared" si="277"/>
        <v>MYA_Personal</v>
      </c>
      <c r="E634" s="68" t="s">
        <v>15</v>
      </c>
      <c r="F634" s="69" t="s">
        <v>13</v>
      </c>
      <c r="G634" s="84">
        <f t="shared" si="278"/>
        <v>21048</v>
      </c>
      <c r="H634" s="70">
        <v>5262</v>
      </c>
      <c r="I634" s="65">
        <v>97</v>
      </c>
      <c r="J634" s="66">
        <v>628</v>
      </c>
      <c r="K634" s="66">
        <v>261</v>
      </c>
      <c r="L634" s="66">
        <v>1776</v>
      </c>
      <c r="M634" s="67">
        <v>114</v>
      </c>
      <c r="N634" s="65">
        <v>1046120</v>
      </c>
      <c r="O634" s="66">
        <v>2093710</v>
      </c>
      <c r="P634" s="66">
        <v>270581</v>
      </c>
      <c r="Q634" s="66">
        <v>5361172</v>
      </c>
      <c r="R634" s="67">
        <v>551085</v>
      </c>
      <c r="S634" s="95">
        <f t="shared" si="252"/>
        <v>10784.742268041236</v>
      </c>
      <c r="T634" s="96">
        <f t="shared" si="253"/>
        <v>3333.9331210191081</v>
      </c>
      <c r="U634" s="96">
        <f t="shared" si="254"/>
        <v>1036.7088122605364</v>
      </c>
      <c r="V634" s="96">
        <f t="shared" si="255"/>
        <v>3018.6779279279281</v>
      </c>
      <c r="W634" s="86">
        <f t="shared" si="256"/>
        <v>4834.0789473684208</v>
      </c>
      <c r="X634" s="99">
        <f t="shared" si="257"/>
        <v>4.6085138730520715E-3</v>
      </c>
      <c r="Y634" s="100">
        <f t="shared" si="258"/>
        <v>2.98365640440897E-2</v>
      </c>
      <c r="Z634" s="100">
        <f t="shared" si="259"/>
        <v>1.2400228050171038E-2</v>
      </c>
      <c r="AA634" s="100">
        <f t="shared" si="260"/>
        <v>8.4378563283922459E-2</v>
      </c>
      <c r="AB634" s="101">
        <f t="shared" si="261"/>
        <v>5.4161915621436718E-3</v>
      </c>
      <c r="AC634" s="99">
        <f t="shared" si="262"/>
        <v>5.6962609226066403E-3</v>
      </c>
      <c r="AD634" s="100">
        <f t="shared" si="263"/>
        <v>3.2568983437906963E-2</v>
      </c>
      <c r="AE634" s="100">
        <f t="shared" si="264"/>
        <v>1.4177507953473506E-2</v>
      </c>
      <c r="AF634" s="100">
        <f t="shared" si="265"/>
        <v>8.8842566950314103E-2</v>
      </c>
      <c r="AG634" s="101">
        <f t="shared" si="266"/>
        <v>6.5949320578248894E-3</v>
      </c>
      <c r="AH634" s="95">
        <f t="shared" si="267"/>
        <v>49.701634359559101</v>
      </c>
      <c r="AI634" s="96">
        <f t="shared" si="268"/>
        <v>99.47310908399848</v>
      </c>
      <c r="AJ634" s="96">
        <f t="shared" si="269"/>
        <v>12.855425693652604</v>
      </c>
      <c r="AK634" s="96">
        <f t="shared" si="270"/>
        <v>254.71170657544658</v>
      </c>
      <c r="AL634" s="86">
        <f t="shared" si="271"/>
        <v>26.182297605473202</v>
      </c>
      <c r="AM634" s="95">
        <f t="shared" si="279"/>
        <v>49.866421966848336</v>
      </c>
      <c r="AN634" s="96">
        <f t="shared" si="272"/>
        <v>99.802915856890252</v>
      </c>
      <c r="AO634" s="96">
        <f t="shared" si="273"/>
        <v>12.898048333089694</v>
      </c>
      <c r="AP634" s="96">
        <f t="shared" si="274"/>
        <v>255.55621266093013</v>
      </c>
      <c r="AQ634" s="86">
        <f t="shared" si="275"/>
        <v>26.269105981723527</v>
      </c>
    </row>
    <row r="635" spans="1:43">
      <c r="A635" s="129" t="str">
        <f t="shared" si="276"/>
        <v>2014_4</v>
      </c>
      <c r="B635" s="57">
        <v>2014</v>
      </c>
      <c r="C635" s="57">
        <v>4</v>
      </c>
      <c r="D635" s="81" t="str">
        <f t="shared" si="277"/>
        <v>SMA_Personal</v>
      </c>
      <c r="E635" s="68" t="s">
        <v>16</v>
      </c>
      <c r="F635" s="69" t="s">
        <v>13</v>
      </c>
      <c r="G635" s="84">
        <f t="shared" si="278"/>
        <v>84808</v>
      </c>
      <c r="H635" s="70">
        <v>21202</v>
      </c>
      <c r="I635" s="65">
        <v>122</v>
      </c>
      <c r="J635" s="66">
        <v>1862</v>
      </c>
      <c r="K635" s="66">
        <v>2666</v>
      </c>
      <c r="L635" s="66">
        <v>2646</v>
      </c>
      <c r="M635" s="67">
        <v>458</v>
      </c>
      <c r="N635" s="65">
        <v>2276600</v>
      </c>
      <c r="O635" s="66">
        <v>7082806</v>
      </c>
      <c r="P635" s="66">
        <v>2427145</v>
      </c>
      <c r="Q635" s="66">
        <v>8980501</v>
      </c>
      <c r="R635" s="67">
        <v>2316483</v>
      </c>
      <c r="S635" s="95">
        <f t="shared" si="252"/>
        <v>18660.655737704918</v>
      </c>
      <c r="T635" s="96">
        <f t="shared" si="253"/>
        <v>3803.8700322234158</v>
      </c>
      <c r="U635" s="96">
        <f t="shared" si="254"/>
        <v>910.40697674418607</v>
      </c>
      <c r="V635" s="96">
        <f t="shared" si="255"/>
        <v>3393.991307634165</v>
      </c>
      <c r="W635" s="86">
        <f t="shared" si="256"/>
        <v>5057.8231441048038</v>
      </c>
      <c r="X635" s="99">
        <f t="shared" si="257"/>
        <v>1.438543533628903E-3</v>
      </c>
      <c r="Y635" s="100">
        <f t="shared" si="258"/>
        <v>2.1955475898500141E-2</v>
      </c>
      <c r="Z635" s="100">
        <f t="shared" si="259"/>
        <v>3.1435713611923405E-2</v>
      </c>
      <c r="AA635" s="100">
        <f t="shared" si="260"/>
        <v>3.1199886803131779E-2</v>
      </c>
      <c r="AB635" s="101">
        <f t="shared" si="261"/>
        <v>5.4004339213281766E-3</v>
      </c>
      <c r="AC635" s="99">
        <f t="shared" si="262"/>
        <v>1.7417834821242286E-3</v>
      </c>
      <c r="AD635" s="100">
        <f t="shared" si="263"/>
        <v>2.312790948415187E-2</v>
      </c>
      <c r="AE635" s="100">
        <f t="shared" si="264"/>
        <v>3.2831803552264442E-2</v>
      </c>
      <c r="AF635" s="100">
        <f t="shared" si="265"/>
        <v>3.2590899550387215E-2</v>
      </c>
      <c r="AG635" s="101">
        <f t="shared" si="266"/>
        <v>5.9868096305538653E-3</v>
      </c>
      <c r="AH635" s="95">
        <f t="shared" si="267"/>
        <v>26.844165644750497</v>
      </c>
      <c r="AI635" s="96">
        <f t="shared" si="268"/>
        <v>83.515776813508154</v>
      </c>
      <c r="AJ635" s="96">
        <f t="shared" si="269"/>
        <v>28.619292991227244</v>
      </c>
      <c r="AK635" s="96">
        <f t="shared" si="270"/>
        <v>105.89214460899915</v>
      </c>
      <c r="AL635" s="86">
        <f t="shared" si="271"/>
        <v>27.31443967550231</v>
      </c>
      <c r="AM635" s="95">
        <f t="shared" si="279"/>
        <v>26.933168468968962</v>
      </c>
      <c r="AN635" s="96">
        <f t="shared" si="272"/>
        <v>83.792676460961147</v>
      </c>
      <c r="AO635" s="96">
        <f t="shared" si="273"/>
        <v>28.714181315828725</v>
      </c>
      <c r="AP635" s="96">
        <f t="shared" si="274"/>
        <v>106.24323393162796</v>
      </c>
      <c r="AQ635" s="86">
        <f t="shared" si="275"/>
        <v>27.405001710666181</v>
      </c>
    </row>
    <row r="636" spans="1:43">
      <c r="A636" s="129" t="str">
        <f t="shared" si="276"/>
        <v>2014_4</v>
      </c>
      <c r="B636" s="57">
        <v>2014</v>
      </c>
      <c r="C636" s="57">
        <v>4</v>
      </c>
      <c r="D636" s="81" t="str">
        <f t="shared" si="277"/>
        <v>MSL_Personal</v>
      </c>
      <c r="E636" s="68" t="s">
        <v>17</v>
      </c>
      <c r="F636" s="69" t="s">
        <v>13</v>
      </c>
      <c r="G636" s="84">
        <f t="shared" si="278"/>
        <v>68340</v>
      </c>
      <c r="H636" s="70">
        <v>17085</v>
      </c>
      <c r="I636" s="65">
        <v>173</v>
      </c>
      <c r="J636" s="66">
        <v>1462</v>
      </c>
      <c r="K636" s="66">
        <v>2505</v>
      </c>
      <c r="L636" s="66">
        <v>2218</v>
      </c>
      <c r="M636" s="67">
        <v>446</v>
      </c>
      <c r="N636" s="65">
        <v>3587649</v>
      </c>
      <c r="O636" s="66">
        <v>4701993</v>
      </c>
      <c r="P636" s="66">
        <v>4291872</v>
      </c>
      <c r="Q636" s="66">
        <v>7553434</v>
      </c>
      <c r="R636" s="67">
        <v>1309222</v>
      </c>
      <c r="S636" s="95">
        <f t="shared" si="252"/>
        <v>20737.855491329479</v>
      </c>
      <c r="T636" s="96">
        <f t="shared" si="253"/>
        <v>3216.137482900137</v>
      </c>
      <c r="U636" s="96">
        <f t="shared" si="254"/>
        <v>1713.3221556886228</v>
      </c>
      <c r="V636" s="96">
        <f t="shared" si="255"/>
        <v>3405.5157799819658</v>
      </c>
      <c r="W636" s="86">
        <f t="shared" si="256"/>
        <v>2935.4753363228701</v>
      </c>
      <c r="X636" s="99">
        <f t="shared" si="257"/>
        <v>2.5314603453321627E-3</v>
      </c>
      <c r="Y636" s="100">
        <f t="shared" si="258"/>
        <v>2.1393034825870648E-2</v>
      </c>
      <c r="Z636" s="100">
        <f t="shared" si="259"/>
        <v>3.6654960491659352E-2</v>
      </c>
      <c r="AA636" s="100">
        <f t="shared" si="260"/>
        <v>3.2455370207784606E-2</v>
      </c>
      <c r="AB636" s="101">
        <f t="shared" si="261"/>
        <v>6.5261925665788707E-3</v>
      </c>
      <c r="AC636" s="99">
        <f t="shared" si="262"/>
        <v>2.979332025041955E-3</v>
      </c>
      <c r="AD636" s="100">
        <f t="shared" si="263"/>
        <v>2.268264598991275E-2</v>
      </c>
      <c r="AE636" s="100">
        <f t="shared" si="264"/>
        <v>3.8329809823699733E-2</v>
      </c>
      <c r="AF636" s="100">
        <f t="shared" si="265"/>
        <v>3.4034788708487557E-2</v>
      </c>
      <c r="AG636" s="101">
        <f t="shared" si="266"/>
        <v>7.2438655319115733E-3</v>
      </c>
      <c r="AH636" s="95">
        <f t="shared" si="267"/>
        <v>52.497058823529414</v>
      </c>
      <c r="AI636" s="96">
        <f t="shared" si="268"/>
        <v>68.802941176470583</v>
      </c>
      <c r="AJ636" s="96">
        <f t="shared" si="269"/>
        <v>62.801755926251097</v>
      </c>
      <c r="AK636" s="96">
        <f t="shared" si="270"/>
        <v>110.52727538776705</v>
      </c>
      <c r="AL636" s="86">
        <f t="shared" si="271"/>
        <v>19.157477319285924</v>
      </c>
      <c r="AM636" s="95">
        <f t="shared" si="279"/>
        <v>52.671114764037689</v>
      </c>
      <c r="AN636" s="96">
        <f t="shared" si="272"/>
        <v>69.031059873109612</v>
      </c>
      <c r="AO636" s="96">
        <f t="shared" si="273"/>
        <v>63.009977471196308</v>
      </c>
      <c r="AP636" s="96">
        <f t="shared" si="274"/>
        <v>110.89373265795631</v>
      </c>
      <c r="AQ636" s="86">
        <f t="shared" si="275"/>
        <v>19.220994644014215</v>
      </c>
    </row>
    <row r="637" spans="1:43">
      <c r="A637" s="129" t="str">
        <f t="shared" si="276"/>
        <v>2014_4</v>
      </c>
      <c r="B637" s="57">
        <v>2014</v>
      </c>
      <c r="C637" s="57">
        <v>4</v>
      </c>
      <c r="D637" s="81" t="str">
        <f t="shared" si="277"/>
        <v>LYL_Personal</v>
      </c>
      <c r="E637" s="68" t="s">
        <v>18</v>
      </c>
      <c r="F637" s="69" t="s">
        <v>13</v>
      </c>
      <c r="G637" s="84">
        <f t="shared" si="278"/>
        <v>17048</v>
      </c>
      <c r="H637" s="70">
        <v>4262</v>
      </c>
      <c r="I637" s="65">
        <v>89</v>
      </c>
      <c r="J637" s="66">
        <v>369</v>
      </c>
      <c r="K637" s="66">
        <v>684</v>
      </c>
      <c r="L637" s="66">
        <v>562</v>
      </c>
      <c r="M637" s="67">
        <v>158</v>
      </c>
      <c r="N637" s="65">
        <v>1806912</v>
      </c>
      <c r="O637" s="66">
        <v>1151056</v>
      </c>
      <c r="P637" s="66">
        <v>1121925</v>
      </c>
      <c r="Q637" s="66">
        <v>1982888</v>
      </c>
      <c r="R637" s="67">
        <v>891752</v>
      </c>
      <c r="S637" s="95">
        <f t="shared" si="252"/>
        <v>20302.382022471909</v>
      </c>
      <c r="T637" s="96">
        <f t="shared" si="253"/>
        <v>3119.3929539295391</v>
      </c>
      <c r="U637" s="96">
        <f t="shared" si="254"/>
        <v>1640.2412280701753</v>
      </c>
      <c r="V637" s="96">
        <f t="shared" si="255"/>
        <v>3528.2704626334521</v>
      </c>
      <c r="W637" s="86">
        <f t="shared" si="256"/>
        <v>5644</v>
      </c>
      <c r="X637" s="99">
        <f t="shared" si="257"/>
        <v>5.220553730642891E-3</v>
      </c>
      <c r="Y637" s="100">
        <f t="shared" si="258"/>
        <v>2.164476771468794E-2</v>
      </c>
      <c r="Z637" s="100">
        <f t="shared" si="259"/>
        <v>4.0122008446738619E-2</v>
      </c>
      <c r="AA637" s="100">
        <f t="shared" si="260"/>
        <v>3.2965743782261851E-2</v>
      </c>
      <c r="AB637" s="101">
        <f t="shared" si="261"/>
        <v>9.2679493195682774E-3</v>
      </c>
      <c r="AC637" s="99">
        <f t="shared" si="262"/>
        <v>6.5065534960950426E-3</v>
      </c>
      <c r="AD637" s="100">
        <f t="shared" si="263"/>
        <v>2.4241600307777819E-2</v>
      </c>
      <c r="AE637" s="100">
        <f t="shared" si="264"/>
        <v>4.3624027884168436E-2</v>
      </c>
      <c r="AF637" s="100">
        <f t="shared" si="265"/>
        <v>3.6151933057909355E-2</v>
      </c>
      <c r="AG637" s="101">
        <f t="shared" si="266"/>
        <v>1.0977921851703046E-2</v>
      </c>
      <c r="AH637" s="95">
        <f t="shared" si="267"/>
        <v>105.98967620835289</v>
      </c>
      <c r="AI637" s="96">
        <f t="shared" si="268"/>
        <v>67.518535898639144</v>
      </c>
      <c r="AJ637" s="96">
        <f t="shared" si="269"/>
        <v>65.809772407320509</v>
      </c>
      <c r="AK637" s="96">
        <f t="shared" si="270"/>
        <v>116.31206006569685</v>
      </c>
      <c r="AL637" s="86">
        <f t="shared" si="271"/>
        <v>52.308305959643363</v>
      </c>
      <c r="AM637" s="95">
        <f t="shared" si="279"/>
        <v>106.34108890060726</v>
      </c>
      <c r="AN637" s="96">
        <f t="shared" si="272"/>
        <v>67.742396102066621</v>
      </c>
      <c r="AO637" s="96">
        <f t="shared" si="273"/>
        <v>66.027967142181694</v>
      </c>
      <c r="AP637" s="96">
        <f t="shared" si="274"/>
        <v>116.69769700347739</v>
      </c>
      <c r="AQ637" s="86">
        <f t="shared" si="275"/>
        <v>52.48173608304905</v>
      </c>
    </row>
    <row r="638" spans="1:43">
      <c r="A638" s="129" t="str">
        <f t="shared" si="276"/>
        <v>2014_4</v>
      </c>
      <c r="B638" s="57">
        <v>2014</v>
      </c>
      <c r="C638" s="57">
        <v>4</v>
      </c>
      <c r="D638" s="81" t="str">
        <f t="shared" si="277"/>
        <v>LSA_Personal</v>
      </c>
      <c r="E638" s="68" t="s">
        <v>19</v>
      </c>
      <c r="F638" s="69" t="s">
        <v>13</v>
      </c>
      <c r="G638" s="84">
        <f t="shared" si="278"/>
        <v>108676</v>
      </c>
      <c r="H638" s="70">
        <v>27169</v>
      </c>
      <c r="I638" s="65">
        <v>389</v>
      </c>
      <c r="J638" s="66">
        <v>3020</v>
      </c>
      <c r="K638" s="66">
        <v>2351</v>
      </c>
      <c r="L638" s="66">
        <v>5055</v>
      </c>
      <c r="M638" s="67">
        <v>935</v>
      </c>
      <c r="N638" s="65">
        <v>10493335</v>
      </c>
      <c r="O638" s="66">
        <v>7985800</v>
      </c>
      <c r="P638" s="66">
        <v>4391073</v>
      </c>
      <c r="Q638" s="66">
        <v>12630525</v>
      </c>
      <c r="R638" s="67">
        <v>8285614</v>
      </c>
      <c r="S638" s="95">
        <f t="shared" si="252"/>
        <v>26975.154241645243</v>
      </c>
      <c r="T638" s="96">
        <f t="shared" si="253"/>
        <v>2644.3046357615895</v>
      </c>
      <c r="U638" s="96">
        <f t="shared" si="254"/>
        <v>1867.7469162058699</v>
      </c>
      <c r="V638" s="96">
        <f t="shared" si="255"/>
        <v>2498.6201780415431</v>
      </c>
      <c r="W638" s="86">
        <f t="shared" si="256"/>
        <v>8861.6192513368987</v>
      </c>
      <c r="X638" s="99">
        <f t="shared" si="257"/>
        <v>3.5794471640472596E-3</v>
      </c>
      <c r="Y638" s="100">
        <f t="shared" si="258"/>
        <v>2.7789024255585409E-2</v>
      </c>
      <c r="Z638" s="100">
        <f t="shared" si="259"/>
        <v>2.1633111266516986E-2</v>
      </c>
      <c r="AA638" s="100">
        <f t="shared" si="260"/>
        <v>4.6514409805292797E-2</v>
      </c>
      <c r="AB638" s="101">
        <f t="shared" si="261"/>
        <v>8.60355552283853E-3</v>
      </c>
      <c r="AC638" s="99">
        <f t="shared" si="262"/>
        <v>4.0015501409783613E-3</v>
      </c>
      <c r="AD638" s="100">
        <f t="shared" si="263"/>
        <v>2.895075640285311E-2</v>
      </c>
      <c r="AE638" s="100">
        <f t="shared" si="264"/>
        <v>2.2661363031425123E-2</v>
      </c>
      <c r="AF638" s="100">
        <f t="shared" si="265"/>
        <v>4.8002879246631908E-2</v>
      </c>
      <c r="AG638" s="101">
        <f t="shared" si="266"/>
        <v>9.2563128566305226E-3</v>
      </c>
      <c r="AH638" s="95">
        <f t="shared" si="267"/>
        <v>96.556139349994481</v>
      </c>
      <c r="AI638" s="96">
        <f t="shared" si="268"/>
        <v>73.482645662335756</v>
      </c>
      <c r="AJ638" s="96">
        <f t="shared" si="269"/>
        <v>40.405176855975562</v>
      </c>
      <c r="AK638" s="96">
        <f t="shared" si="270"/>
        <v>116.22184290919799</v>
      </c>
      <c r="AL638" s="86">
        <f t="shared" si="271"/>
        <v>76.241433251131809</v>
      </c>
      <c r="AM638" s="95">
        <f t="shared" si="279"/>
        <v>96.876274801828202</v>
      </c>
      <c r="AN638" s="96">
        <f t="shared" si="272"/>
        <v>73.726280092309992</v>
      </c>
      <c r="AO638" s="96">
        <f t="shared" si="273"/>
        <v>40.53914171451575</v>
      </c>
      <c r="AP638" s="96">
        <f t="shared" si="274"/>
        <v>116.60718072865882</v>
      </c>
      <c r="AQ638" s="86">
        <f t="shared" si="275"/>
        <v>76.494214543410166</v>
      </c>
    </row>
    <row r="639" spans="1:43">
      <c r="A639" s="129" t="str">
        <f t="shared" si="276"/>
        <v>2014_4</v>
      </c>
      <c r="B639" s="57">
        <v>2014</v>
      </c>
      <c r="C639" s="57">
        <v>4</v>
      </c>
      <c r="D639" s="81" t="str">
        <f t="shared" si="277"/>
        <v>LMA_Personal</v>
      </c>
      <c r="E639" s="68" t="s">
        <v>20</v>
      </c>
      <c r="F639" s="69" t="s">
        <v>13</v>
      </c>
      <c r="G639" s="84">
        <f t="shared" si="278"/>
        <v>131600</v>
      </c>
      <c r="H639" s="70">
        <v>32900</v>
      </c>
      <c r="I639" s="65">
        <v>937</v>
      </c>
      <c r="J639" s="66">
        <v>2990</v>
      </c>
      <c r="K639" s="66">
        <v>8376</v>
      </c>
      <c r="L639" s="66">
        <v>8064</v>
      </c>
      <c r="M639" s="67">
        <v>711</v>
      </c>
      <c r="N639" s="65">
        <v>15132433</v>
      </c>
      <c r="O639" s="66">
        <v>7313641</v>
      </c>
      <c r="P639" s="66">
        <v>7989539</v>
      </c>
      <c r="Q639" s="66">
        <v>25458857</v>
      </c>
      <c r="R639" s="67">
        <v>3472911</v>
      </c>
      <c r="S639" s="95">
        <f t="shared" si="252"/>
        <v>16149.875133404483</v>
      </c>
      <c r="T639" s="96">
        <f t="shared" si="253"/>
        <v>2446.033779264214</v>
      </c>
      <c r="U639" s="96">
        <f t="shared" si="254"/>
        <v>953.86091212989493</v>
      </c>
      <c r="V639" s="96">
        <f t="shared" si="255"/>
        <v>3157.1003224206347</v>
      </c>
      <c r="W639" s="86">
        <f t="shared" si="256"/>
        <v>4884.5443037974683</v>
      </c>
      <c r="X639" s="99">
        <f t="shared" si="257"/>
        <v>7.1200607902735559E-3</v>
      </c>
      <c r="Y639" s="100">
        <f t="shared" si="258"/>
        <v>2.2720364741641338E-2</v>
      </c>
      <c r="Z639" s="100">
        <f t="shared" si="259"/>
        <v>6.3647416413373861E-2</v>
      </c>
      <c r="AA639" s="100">
        <f t="shared" si="260"/>
        <v>6.1276595744680848E-2</v>
      </c>
      <c r="AB639" s="101">
        <f t="shared" si="261"/>
        <v>5.4027355623100307E-3</v>
      </c>
      <c r="AC639" s="99">
        <f t="shared" si="262"/>
        <v>7.6600911739776864E-3</v>
      </c>
      <c r="AD639" s="100">
        <f t="shared" si="263"/>
        <v>2.3677437710506517E-2</v>
      </c>
      <c r="AE639" s="100">
        <f t="shared" si="264"/>
        <v>6.5215387581645107E-2</v>
      </c>
      <c r="AF639" s="100">
        <f t="shared" si="265"/>
        <v>6.2817033357427235E-2</v>
      </c>
      <c r="AG639" s="101">
        <f t="shared" si="266"/>
        <v>5.873559420998385E-3</v>
      </c>
      <c r="AH639" s="95">
        <f t="shared" si="267"/>
        <v>114.98809270516718</v>
      </c>
      <c r="AI639" s="96">
        <f t="shared" si="268"/>
        <v>55.574779635258359</v>
      </c>
      <c r="AJ639" s="96">
        <f t="shared" si="269"/>
        <v>60.710782674772034</v>
      </c>
      <c r="AK639" s="96">
        <f t="shared" si="270"/>
        <v>193.45636018237082</v>
      </c>
      <c r="AL639" s="86">
        <f t="shared" si="271"/>
        <v>26.38990121580547</v>
      </c>
      <c r="AM639" s="95">
        <f t="shared" si="279"/>
        <v>115.36933998018748</v>
      </c>
      <c r="AN639" s="96">
        <f t="shared" si="272"/>
        <v>55.759039872969424</v>
      </c>
      <c r="AO639" s="96">
        <f t="shared" si="273"/>
        <v>60.912071520552381</v>
      </c>
      <c r="AP639" s="96">
        <f t="shared" si="274"/>
        <v>194.0977719009214</v>
      </c>
      <c r="AQ639" s="86">
        <f t="shared" si="275"/>
        <v>26.477397909505552</v>
      </c>
    </row>
    <row r="640" spans="1:43">
      <c r="A640" s="129" t="str">
        <f t="shared" si="276"/>
        <v>2014_4</v>
      </c>
      <c r="B640" s="57">
        <v>2014</v>
      </c>
      <c r="C640" s="57">
        <v>4</v>
      </c>
      <c r="D640" s="81" t="str">
        <f t="shared" si="277"/>
        <v>SYL_Personal</v>
      </c>
      <c r="E640" s="68" t="s">
        <v>21</v>
      </c>
      <c r="F640" s="69" t="s">
        <v>13</v>
      </c>
      <c r="G640" s="84">
        <f t="shared" si="278"/>
        <v>12532</v>
      </c>
      <c r="H640" s="70">
        <v>3133</v>
      </c>
      <c r="I640" s="65">
        <v>120</v>
      </c>
      <c r="J640" s="66">
        <v>321</v>
      </c>
      <c r="K640" s="66">
        <v>407</v>
      </c>
      <c r="L640" s="66">
        <v>408</v>
      </c>
      <c r="M640" s="67">
        <v>139</v>
      </c>
      <c r="N640" s="65">
        <v>1406471</v>
      </c>
      <c r="O640" s="66">
        <v>890182</v>
      </c>
      <c r="P640" s="66">
        <v>409418</v>
      </c>
      <c r="Q640" s="66">
        <v>1273437</v>
      </c>
      <c r="R640" s="67">
        <v>537731</v>
      </c>
      <c r="S640" s="95">
        <f t="shared" si="252"/>
        <v>11720.591666666667</v>
      </c>
      <c r="T640" s="96">
        <f t="shared" si="253"/>
        <v>2773.1526479750778</v>
      </c>
      <c r="U640" s="96">
        <f t="shared" si="254"/>
        <v>1005.941031941032</v>
      </c>
      <c r="V640" s="96">
        <f t="shared" si="255"/>
        <v>3121.169117647059</v>
      </c>
      <c r="W640" s="86">
        <f t="shared" si="256"/>
        <v>3868.5683453237411</v>
      </c>
      <c r="X640" s="99">
        <f t="shared" si="257"/>
        <v>9.5754867539099911E-3</v>
      </c>
      <c r="Y640" s="100">
        <f t="shared" si="258"/>
        <v>2.5614427066709224E-2</v>
      </c>
      <c r="Z640" s="100">
        <f t="shared" si="259"/>
        <v>3.247685924034472E-2</v>
      </c>
      <c r="AA640" s="100">
        <f t="shared" si="260"/>
        <v>3.255665496329397E-2</v>
      </c>
      <c r="AB640" s="101">
        <f t="shared" si="261"/>
        <v>1.1091605489945739E-2</v>
      </c>
      <c r="AC640" s="99">
        <f t="shared" si="262"/>
        <v>1.1602407875057853E-2</v>
      </c>
      <c r="AD640" s="100">
        <f t="shared" si="263"/>
        <v>2.8902591091822881E-2</v>
      </c>
      <c r="AE640" s="100">
        <f t="shared" si="264"/>
        <v>3.6166324454277407E-2</v>
      </c>
      <c r="AF640" s="100">
        <f t="shared" si="265"/>
        <v>3.6250497576261455E-2</v>
      </c>
      <c r="AG640" s="101">
        <f t="shared" si="266"/>
        <v>1.3271427165061191E-2</v>
      </c>
      <c r="AH640" s="95">
        <f t="shared" si="267"/>
        <v>112.23037025215449</v>
      </c>
      <c r="AI640" s="96">
        <f t="shared" si="268"/>
        <v>71.032716246409194</v>
      </c>
      <c r="AJ640" s="96">
        <f t="shared" si="269"/>
        <v>32.669805298436003</v>
      </c>
      <c r="AK640" s="96">
        <f t="shared" si="270"/>
        <v>101.61482604532397</v>
      </c>
      <c r="AL640" s="86">
        <f t="shared" si="271"/>
        <v>42.908633897223112</v>
      </c>
      <c r="AM640" s="95">
        <f t="shared" si="279"/>
        <v>112.60247419636775</v>
      </c>
      <c r="AN640" s="96">
        <f t="shared" si="272"/>
        <v>71.268227844776774</v>
      </c>
      <c r="AO640" s="96">
        <f t="shared" si="273"/>
        <v>32.778123246429175</v>
      </c>
      <c r="AP640" s="96">
        <f t="shared" si="274"/>
        <v>101.95173376002772</v>
      </c>
      <c r="AQ640" s="86">
        <f t="shared" si="275"/>
        <v>43.05089906019181</v>
      </c>
    </row>
    <row r="641" spans="1:43">
      <c r="A641" s="129" t="str">
        <f t="shared" si="276"/>
        <v>2014_4</v>
      </c>
      <c r="B641" s="57">
        <v>2014</v>
      </c>
      <c r="C641" s="57">
        <v>4</v>
      </c>
      <c r="D641" s="81" t="str">
        <f t="shared" si="277"/>
        <v>MYL_Personal</v>
      </c>
      <c r="E641" s="68" t="s">
        <v>22</v>
      </c>
      <c r="F641" s="69" t="s">
        <v>13</v>
      </c>
      <c r="G641" s="84">
        <f t="shared" si="278"/>
        <v>13068</v>
      </c>
      <c r="H641" s="70">
        <v>3267</v>
      </c>
      <c r="I641" s="65">
        <v>108</v>
      </c>
      <c r="J641" s="66">
        <v>343</v>
      </c>
      <c r="K641" s="66">
        <v>579</v>
      </c>
      <c r="L641" s="66">
        <v>475</v>
      </c>
      <c r="M641" s="67">
        <v>110</v>
      </c>
      <c r="N641" s="65">
        <v>1581163</v>
      </c>
      <c r="O641" s="66">
        <v>1016815</v>
      </c>
      <c r="P641" s="66">
        <v>448693</v>
      </c>
      <c r="Q641" s="66">
        <v>1533964</v>
      </c>
      <c r="R641" s="67">
        <v>526025</v>
      </c>
      <c r="S641" s="95">
        <f t="shared" si="252"/>
        <v>14640.398148148148</v>
      </c>
      <c r="T641" s="96">
        <f t="shared" si="253"/>
        <v>2964.4752186588921</v>
      </c>
      <c r="U641" s="96">
        <f t="shared" si="254"/>
        <v>774.94473229706387</v>
      </c>
      <c r="V641" s="96">
        <f t="shared" si="255"/>
        <v>3229.3978947368423</v>
      </c>
      <c r="W641" s="86">
        <f t="shared" si="256"/>
        <v>4782.045454545455</v>
      </c>
      <c r="X641" s="99">
        <f t="shared" si="257"/>
        <v>8.2644628099173556E-3</v>
      </c>
      <c r="Y641" s="100">
        <f t="shared" si="258"/>
        <v>2.6247321701867155E-2</v>
      </c>
      <c r="Z641" s="100">
        <f t="shared" si="259"/>
        <v>4.4306703397612487E-2</v>
      </c>
      <c r="AA641" s="100">
        <f t="shared" si="260"/>
        <v>3.6348331802877255E-2</v>
      </c>
      <c r="AB641" s="101">
        <f t="shared" si="261"/>
        <v>8.4175084175084174E-3</v>
      </c>
      <c r="AC641" s="99">
        <f t="shared" si="262"/>
        <v>1.0109718744851571E-2</v>
      </c>
      <c r="AD641" s="100">
        <f t="shared" si="263"/>
        <v>2.9505825172107439E-2</v>
      </c>
      <c r="AE641" s="100">
        <f t="shared" si="264"/>
        <v>4.8500866806235297E-2</v>
      </c>
      <c r="AF641" s="100">
        <f t="shared" si="265"/>
        <v>4.0162972508837366E-2</v>
      </c>
      <c r="AG641" s="101">
        <f t="shared" si="266"/>
        <v>1.027962798041273E-2</v>
      </c>
      <c r="AH641" s="95">
        <f t="shared" si="267"/>
        <v>120.99502601775329</v>
      </c>
      <c r="AI641" s="96">
        <f t="shared" si="268"/>
        <v>77.80953474135292</v>
      </c>
      <c r="AJ641" s="96">
        <f t="shared" si="269"/>
        <v>34.335246403428222</v>
      </c>
      <c r="AK641" s="96">
        <f t="shared" si="270"/>
        <v>117.38322620140802</v>
      </c>
      <c r="AL641" s="86">
        <f t="shared" si="271"/>
        <v>40.252907866544227</v>
      </c>
      <c r="AM641" s="95">
        <f t="shared" si="279"/>
        <v>121.39618950238082</v>
      </c>
      <c r="AN641" s="96">
        <f t="shared" si="272"/>
        <v>78.067515132129543</v>
      </c>
      <c r="AO641" s="96">
        <f t="shared" si="273"/>
        <v>34.449086183013236</v>
      </c>
      <c r="AP641" s="96">
        <f t="shared" si="274"/>
        <v>117.77241463013624</v>
      </c>
      <c r="AQ641" s="86">
        <f t="shared" si="275"/>
        <v>40.386367871617203</v>
      </c>
    </row>
    <row r="642" spans="1:43">
      <c r="A642" s="129" t="str">
        <f t="shared" si="276"/>
        <v>2014_4</v>
      </c>
      <c r="B642" s="57">
        <v>2014</v>
      </c>
      <c r="C642" s="57">
        <v>4</v>
      </c>
      <c r="D642" s="81" t="str">
        <f t="shared" si="277"/>
        <v>MYH_Personal</v>
      </c>
      <c r="E642" s="68" t="s">
        <v>23</v>
      </c>
      <c r="F642" s="69" t="s">
        <v>13</v>
      </c>
      <c r="G642" s="84">
        <f t="shared" si="278"/>
        <v>37988</v>
      </c>
      <c r="H642" s="70">
        <v>9497</v>
      </c>
      <c r="I642" s="65">
        <v>282</v>
      </c>
      <c r="J642" s="66">
        <v>974</v>
      </c>
      <c r="K642" s="66">
        <v>469</v>
      </c>
      <c r="L642" s="66">
        <v>2358</v>
      </c>
      <c r="M642" s="67">
        <v>205</v>
      </c>
      <c r="N642" s="65">
        <v>5760933</v>
      </c>
      <c r="O642" s="66">
        <v>4334053</v>
      </c>
      <c r="P642" s="66">
        <v>573739</v>
      </c>
      <c r="Q642" s="66">
        <v>7476621</v>
      </c>
      <c r="R642" s="67">
        <v>1053476</v>
      </c>
      <c r="S642" s="95">
        <f t="shared" si="252"/>
        <v>20428.840425531915</v>
      </c>
      <c r="T642" s="96">
        <f t="shared" si="253"/>
        <v>4449.7464065708418</v>
      </c>
      <c r="U642" s="96">
        <f t="shared" si="254"/>
        <v>1223.3240938166311</v>
      </c>
      <c r="V642" s="96">
        <f t="shared" si="255"/>
        <v>3170.7468193384225</v>
      </c>
      <c r="W642" s="86">
        <f t="shared" si="256"/>
        <v>5138.9073170731708</v>
      </c>
      <c r="X642" s="99">
        <f t="shared" si="257"/>
        <v>7.4233968621669998E-3</v>
      </c>
      <c r="Y642" s="100">
        <f t="shared" si="258"/>
        <v>2.563967568705907E-2</v>
      </c>
      <c r="Z642" s="100">
        <f t="shared" si="259"/>
        <v>1.2346004001263558E-2</v>
      </c>
      <c r="AA642" s="100">
        <f t="shared" si="260"/>
        <v>6.2072233336843211E-2</v>
      </c>
      <c r="AB642" s="101">
        <f t="shared" si="261"/>
        <v>5.3964409813625352E-3</v>
      </c>
      <c r="AC642" s="99">
        <f t="shared" si="262"/>
        <v>8.4495591802223134E-3</v>
      </c>
      <c r="AD642" s="100">
        <f t="shared" si="263"/>
        <v>2.7529183820898282E-2</v>
      </c>
      <c r="AE642" s="100">
        <f t="shared" si="264"/>
        <v>1.3666078148137764E-2</v>
      </c>
      <c r="AF642" s="100">
        <f t="shared" si="265"/>
        <v>6.4956703749666778E-2</v>
      </c>
      <c r="AG642" s="101">
        <f t="shared" si="266"/>
        <v>6.2722540608306666E-3</v>
      </c>
      <c r="AH642" s="95">
        <f t="shared" si="267"/>
        <v>151.65138991260397</v>
      </c>
      <c r="AI642" s="96">
        <f t="shared" si="268"/>
        <v>114.09005475413288</v>
      </c>
      <c r="AJ642" s="96">
        <f t="shared" si="269"/>
        <v>15.103164157102244</v>
      </c>
      <c r="AK642" s="96">
        <f t="shared" si="270"/>
        <v>196.815336422028</v>
      </c>
      <c r="AL642" s="86">
        <f t="shared" si="271"/>
        <v>27.731810045277456</v>
      </c>
      <c r="AM642" s="95">
        <f t="shared" si="279"/>
        <v>152.15419570576958</v>
      </c>
      <c r="AN642" s="96">
        <f t="shared" si="272"/>
        <v>114.46832455110618</v>
      </c>
      <c r="AO642" s="96">
        <f t="shared" si="273"/>
        <v>15.15323925656357</v>
      </c>
      <c r="AP642" s="96">
        <f t="shared" si="274"/>
        <v>197.46788495055691</v>
      </c>
      <c r="AQ642" s="86">
        <f t="shared" si="275"/>
        <v>27.82375588734174</v>
      </c>
    </row>
    <row r="643" spans="1:43">
      <c r="A643" s="129" t="str">
        <f t="shared" si="276"/>
        <v>2014_4</v>
      </c>
      <c r="B643" s="57">
        <v>2014</v>
      </c>
      <c r="C643" s="57">
        <v>4</v>
      </c>
      <c r="D643" s="81" t="str">
        <f t="shared" si="277"/>
        <v>LML_Personal</v>
      </c>
      <c r="E643" s="68" t="s">
        <v>24</v>
      </c>
      <c r="F643" s="69" t="s">
        <v>13</v>
      </c>
      <c r="G643" s="84">
        <f t="shared" si="278"/>
        <v>103936</v>
      </c>
      <c r="H643" s="70">
        <v>25984</v>
      </c>
      <c r="I643" s="65">
        <v>195</v>
      </c>
      <c r="J643" s="66">
        <v>2147</v>
      </c>
      <c r="K643" s="66">
        <v>6843</v>
      </c>
      <c r="L643" s="66">
        <v>3380</v>
      </c>
      <c r="M643" s="67">
        <v>781</v>
      </c>
      <c r="N643" s="65">
        <v>3139193</v>
      </c>
      <c r="O643" s="66">
        <v>4096536</v>
      </c>
      <c r="P643" s="66">
        <v>7846116</v>
      </c>
      <c r="Q643" s="66">
        <v>6772934</v>
      </c>
      <c r="R643" s="67">
        <v>3791948</v>
      </c>
      <c r="S643" s="95">
        <f t="shared" si="252"/>
        <v>16098.42564102564</v>
      </c>
      <c r="T643" s="96">
        <f t="shared" si="253"/>
        <v>1908.0279459711226</v>
      </c>
      <c r="U643" s="96">
        <f t="shared" si="254"/>
        <v>1146.5900920648837</v>
      </c>
      <c r="V643" s="96">
        <f t="shared" si="255"/>
        <v>2003.8266272189348</v>
      </c>
      <c r="W643" s="86">
        <f t="shared" si="256"/>
        <v>4855.2471190781052</v>
      </c>
      <c r="X643" s="99">
        <f t="shared" si="257"/>
        <v>1.8761545566502464E-3</v>
      </c>
      <c r="Y643" s="100">
        <f t="shared" si="258"/>
        <v>2.0656942733990147E-2</v>
      </c>
      <c r="Z643" s="100">
        <f t="shared" si="259"/>
        <v>6.5838592980295568E-2</v>
      </c>
      <c r="AA643" s="100">
        <f t="shared" si="260"/>
        <v>3.2520012315270935E-2</v>
      </c>
      <c r="AB643" s="101">
        <f t="shared" si="261"/>
        <v>7.5142395320197041E-3</v>
      </c>
      <c r="AC643" s="99">
        <f t="shared" si="262"/>
        <v>2.1889060869478474E-3</v>
      </c>
      <c r="AD643" s="100">
        <f t="shared" si="263"/>
        <v>2.1684895995459225E-2</v>
      </c>
      <c r="AE643" s="100">
        <f t="shared" si="264"/>
        <v>6.7630948480055755E-2</v>
      </c>
      <c r="AF643" s="100">
        <f t="shared" si="265"/>
        <v>3.3801956945336303E-2</v>
      </c>
      <c r="AG643" s="101">
        <f t="shared" si="266"/>
        <v>8.1383731579424447E-3</v>
      </c>
      <c r="AH643" s="95">
        <f t="shared" si="267"/>
        <v>30.20313462130542</v>
      </c>
      <c r="AI643" s="96">
        <f t="shared" si="268"/>
        <v>39.414024014778327</v>
      </c>
      <c r="AJ643" s="96">
        <f t="shared" si="269"/>
        <v>75.489878386699502</v>
      </c>
      <c r="AK643" s="96">
        <f t="shared" si="270"/>
        <v>65.164466594827587</v>
      </c>
      <c r="AL643" s="86">
        <f t="shared" si="271"/>
        <v>36.48348983990148</v>
      </c>
      <c r="AM643" s="95">
        <f t="shared" si="279"/>
        <v>30.303274231421124</v>
      </c>
      <c r="AN643" s="96">
        <f t="shared" si="272"/>
        <v>39.544702669408657</v>
      </c>
      <c r="AO643" s="96">
        <f t="shared" si="273"/>
        <v>75.740167871023203</v>
      </c>
      <c r="AP643" s="96">
        <f t="shared" si="274"/>
        <v>65.380521794396202</v>
      </c>
      <c r="AQ643" s="86">
        <f t="shared" si="275"/>
        <v>36.604452200068259</v>
      </c>
    </row>
    <row r="644" spans="1:43">
      <c r="A644" s="129" t="str">
        <f t="shared" si="276"/>
        <v>2014_4</v>
      </c>
      <c r="B644" s="57">
        <v>2014</v>
      </c>
      <c r="C644" s="57">
        <v>4</v>
      </c>
      <c r="D644" s="81" t="str">
        <f t="shared" si="277"/>
        <v>MSA_Personal</v>
      </c>
      <c r="E644" s="68" t="s">
        <v>25</v>
      </c>
      <c r="F644" s="69" t="s">
        <v>13</v>
      </c>
      <c r="G644" s="84">
        <f t="shared" si="278"/>
        <v>99672</v>
      </c>
      <c r="H644" s="70">
        <v>24918</v>
      </c>
      <c r="I644" s="65">
        <v>369</v>
      </c>
      <c r="J644" s="66">
        <v>2592</v>
      </c>
      <c r="K644" s="66">
        <v>4111</v>
      </c>
      <c r="L644" s="66">
        <v>4819</v>
      </c>
      <c r="M644" s="67">
        <v>989</v>
      </c>
      <c r="N644" s="65">
        <v>7723028</v>
      </c>
      <c r="O644" s="66">
        <v>8092491</v>
      </c>
      <c r="P644" s="66">
        <v>7050537</v>
      </c>
      <c r="Q644" s="66">
        <v>14040727</v>
      </c>
      <c r="R644" s="67">
        <v>4201600</v>
      </c>
      <c r="S644" s="95">
        <f t="shared" si="252"/>
        <v>20929.615176151761</v>
      </c>
      <c r="T644" s="96">
        <f t="shared" si="253"/>
        <v>3122.1030092592591</v>
      </c>
      <c r="U644" s="96">
        <f t="shared" si="254"/>
        <v>1715.0418389686208</v>
      </c>
      <c r="V644" s="96">
        <f t="shared" si="255"/>
        <v>2913.6183855571694</v>
      </c>
      <c r="W644" s="86">
        <f t="shared" si="256"/>
        <v>4248.3316481294232</v>
      </c>
      <c r="X644" s="99">
        <f t="shared" si="257"/>
        <v>3.7021430291355648E-3</v>
      </c>
      <c r="Y644" s="100">
        <f t="shared" si="258"/>
        <v>2.6005297375391284E-2</v>
      </c>
      <c r="Z644" s="100">
        <f t="shared" si="259"/>
        <v>4.1245284533269123E-2</v>
      </c>
      <c r="AA644" s="100">
        <f t="shared" si="260"/>
        <v>4.8348583353399151E-2</v>
      </c>
      <c r="AB644" s="101">
        <f t="shared" si="261"/>
        <v>9.9225459507183561E-3</v>
      </c>
      <c r="AC644" s="99">
        <f t="shared" si="262"/>
        <v>4.1503623047298398E-3</v>
      </c>
      <c r="AD644" s="100">
        <f t="shared" si="263"/>
        <v>2.7179866401764192E-2</v>
      </c>
      <c r="AE644" s="100">
        <f t="shared" si="264"/>
        <v>4.2712893116624615E-2</v>
      </c>
      <c r="AF644" s="100">
        <f t="shared" si="265"/>
        <v>4.9931653505421766E-2</v>
      </c>
      <c r="AG644" s="101">
        <f t="shared" si="266"/>
        <v>1.0654047886024252E-2</v>
      </c>
      <c r="AH644" s="95">
        <f t="shared" si="267"/>
        <v>77.48442892688017</v>
      </c>
      <c r="AI644" s="96">
        <f t="shared" si="268"/>
        <v>81.191217192391036</v>
      </c>
      <c r="AJ644" s="96">
        <f t="shared" si="269"/>
        <v>70.737388634721881</v>
      </c>
      <c r="AK644" s="96">
        <f t="shared" si="270"/>
        <v>140.86932137410707</v>
      </c>
      <c r="AL644" s="86">
        <f t="shared" si="271"/>
        <v>42.154265992455251</v>
      </c>
      <c r="AM644" s="95">
        <f t="shared" si="279"/>
        <v>77.741331417302547</v>
      </c>
      <c r="AN644" s="96">
        <f t="shared" si="272"/>
        <v>81.460409676429776</v>
      </c>
      <c r="AO644" s="96">
        <f t="shared" si="273"/>
        <v>70.971921063468116</v>
      </c>
      <c r="AP644" s="96">
        <f t="shared" si="274"/>
        <v>141.33637882018144</v>
      </c>
      <c r="AQ644" s="86">
        <f t="shared" si="275"/>
        <v>42.294030020729998</v>
      </c>
    </row>
    <row r="645" spans="1:43">
      <c r="A645" s="129" t="str">
        <f t="shared" si="276"/>
        <v>2014_4</v>
      </c>
      <c r="B645" s="57">
        <v>2014</v>
      </c>
      <c r="C645" s="57">
        <v>4</v>
      </c>
      <c r="D645" s="81" t="str">
        <f t="shared" si="277"/>
        <v>LYA_Personal</v>
      </c>
      <c r="E645" s="68" t="s">
        <v>26</v>
      </c>
      <c r="F645" s="69" t="s">
        <v>13</v>
      </c>
      <c r="G645" s="84">
        <f t="shared" si="278"/>
        <v>25824</v>
      </c>
      <c r="H645" s="70">
        <v>6456</v>
      </c>
      <c r="I645" s="65">
        <v>188</v>
      </c>
      <c r="J645" s="66">
        <v>704</v>
      </c>
      <c r="K645" s="66">
        <v>862</v>
      </c>
      <c r="L645" s="66">
        <v>990</v>
      </c>
      <c r="M645" s="67">
        <v>305</v>
      </c>
      <c r="N645" s="65">
        <v>4005529</v>
      </c>
      <c r="O645" s="66">
        <v>2075534</v>
      </c>
      <c r="P645" s="66">
        <v>793409</v>
      </c>
      <c r="Q645" s="66">
        <v>3123758</v>
      </c>
      <c r="R645" s="67">
        <v>2512554</v>
      </c>
      <c r="S645" s="95">
        <f t="shared" si="252"/>
        <v>21306.005319148935</v>
      </c>
      <c r="T645" s="96">
        <f t="shared" si="253"/>
        <v>2948.2017045454545</v>
      </c>
      <c r="U645" s="96">
        <f t="shared" si="254"/>
        <v>920.42807424593968</v>
      </c>
      <c r="V645" s="96">
        <f t="shared" si="255"/>
        <v>3155.3111111111111</v>
      </c>
      <c r="W645" s="86">
        <f t="shared" si="256"/>
        <v>8237.881967213114</v>
      </c>
      <c r="X645" s="99">
        <f t="shared" si="257"/>
        <v>7.2800495662949192E-3</v>
      </c>
      <c r="Y645" s="100">
        <f t="shared" si="258"/>
        <v>2.7261462205700124E-2</v>
      </c>
      <c r="Z645" s="100">
        <f t="shared" si="259"/>
        <v>3.3379801734820323E-2</v>
      </c>
      <c r="AA645" s="100">
        <f t="shared" si="260"/>
        <v>3.8336431226765798E-2</v>
      </c>
      <c r="AB645" s="101">
        <f t="shared" si="261"/>
        <v>1.1810718711276333E-2</v>
      </c>
      <c r="AC645" s="99">
        <f t="shared" si="262"/>
        <v>8.5126567870548245E-3</v>
      </c>
      <c r="AD645" s="100">
        <f t="shared" si="263"/>
        <v>2.9622575348055021E-2</v>
      </c>
      <c r="AE645" s="100">
        <f t="shared" si="264"/>
        <v>3.5984239438069318E-2</v>
      </c>
      <c r="AF645" s="100">
        <f t="shared" si="265"/>
        <v>4.1120382227504595E-2</v>
      </c>
      <c r="AG645" s="101">
        <f t="shared" si="266"/>
        <v>1.3377117710869961E-2</v>
      </c>
      <c r="AH645" s="95">
        <f t="shared" si="267"/>
        <v>155.10877478314745</v>
      </c>
      <c r="AI645" s="96">
        <f t="shared" si="268"/>
        <v>80.372289343246592</v>
      </c>
      <c r="AJ645" s="96">
        <f t="shared" si="269"/>
        <v>30.723706629491947</v>
      </c>
      <c r="AK645" s="96">
        <f t="shared" si="270"/>
        <v>120.96336741016108</v>
      </c>
      <c r="AL645" s="86">
        <f t="shared" si="271"/>
        <v>97.295306691449809</v>
      </c>
      <c r="AM645" s="95">
        <f t="shared" si="279"/>
        <v>155.62304366374744</v>
      </c>
      <c r="AN645" s="96">
        <f t="shared" si="272"/>
        <v>80.638766641707591</v>
      </c>
      <c r="AO645" s="96">
        <f t="shared" si="273"/>
        <v>30.82557221535787</v>
      </c>
      <c r="AP645" s="96">
        <f t="shared" si="274"/>
        <v>121.36442592950402</v>
      </c>
      <c r="AQ645" s="86">
        <f t="shared" si="275"/>
        <v>97.617892879947505</v>
      </c>
    </row>
    <row r="646" spans="1:43">
      <c r="A646" s="129" t="str">
        <f t="shared" si="276"/>
        <v>2014_4</v>
      </c>
      <c r="B646" s="57">
        <v>2014</v>
      </c>
      <c r="C646" s="57">
        <v>4</v>
      </c>
      <c r="D646" s="81" t="str">
        <f t="shared" si="277"/>
        <v>MMA_Personal</v>
      </c>
      <c r="E646" s="68" t="s">
        <v>27</v>
      </c>
      <c r="F646" s="69" t="s">
        <v>13</v>
      </c>
      <c r="G646" s="84">
        <f t="shared" si="278"/>
        <v>179172</v>
      </c>
      <c r="H646" s="70">
        <v>44793</v>
      </c>
      <c r="I646" s="65">
        <v>1213</v>
      </c>
      <c r="J646" s="66">
        <v>4651</v>
      </c>
      <c r="K646" s="66">
        <v>7488</v>
      </c>
      <c r="L646" s="66">
        <v>7618</v>
      </c>
      <c r="M646" s="67">
        <v>1713</v>
      </c>
      <c r="N646" s="65">
        <v>16879641</v>
      </c>
      <c r="O646" s="66">
        <v>14506414</v>
      </c>
      <c r="P646" s="66">
        <v>9487776</v>
      </c>
      <c r="Q646" s="66">
        <v>25023018</v>
      </c>
      <c r="R646" s="67">
        <v>17779173</v>
      </c>
      <c r="S646" s="95">
        <f t="shared" si="252"/>
        <v>13915.615004122012</v>
      </c>
      <c r="T646" s="96">
        <f t="shared" si="253"/>
        <v>3118.9881745861103</v>
      </c>
      <c r="U646" s="96">
        <f t="shared" si="254"/>
        <v>1267.0641025641025</v>
      </c>
      <c r="V646" s="96">
        <f t="shared" si="255"/>
        <v>3284.7227618797583</v>
      </c>
      <c r="W646" s="86">
        <f t="shared" si="256"/>
        <v>10378.968476357268</v>
      </c>
      <c r="X646" s="99">
        <f t="shared" si="257"/>
        <v>6.770031031634407E-3</v>
      </c>
      <c r="Y646" s="100">
        <f t="shared" si="258"/>
        <v>2.5958297055343468E-2</v>
      </c>
      <c r="Z646" s="100">
        <f t="shared" si="259"/>
        <v>4.1792244323889893E-2</v>
      </c>
      <c r="AA646" s="100">
        <f t="shared" si="260"/>
        <v>4.2517804121179649E-2</v>
      </c>
      <c r="AB646" s="101">
        <f t="shared" si="261"/>
        <v>9.5606456365950037E-3</v>
      </c>
      <c r="AC646" s="99">
        <f t="shared" si="262"/>
        <v>7.2214097587778607E-3</v>
      </c>
      <c r="AD646" s="100">
        <f t="shared" si="263"/>
        <v>2.6833578506230776E-2</v>
      </c>
      <c r="AE646" s="100">
        <f t="shared" si="264"/>
        <v>4.2893779925808111E-2</v>
      </c>
      <c r="AF646" s="100">
        <f t="shared" si="265"/>
        <v>4.3628439790556861E-2</v>
      </c>
      <c r="AG646" s="101">
        <f t="shared" si="266"/>
        <v>1.0096292301473736E-2</v>
      </c>
      <c r="AH646" s="95">
        <f t="shared" si="267"/>
        <v>94.209145402183381</v>
      </c>
      <c r="AI646" s="96">
        <f t="shared" si="268"/>
        <v>80.963621548009741</v>
      </c>
      <c r="AJ646" s="96">
        <f t="shared" si="269"/>
        <v>52.953452548389258</v>
      </c>
      <c r="AK646" s="96">
        <f t="shared" si="270"/>
        <v>139.65919898198379</v>
      </c>
      <c r="AL646" s="86">
        <f t="shared" si="271"/>
        <v>99.229639675842208</v>
      </c>
      <c r="AM646" s="95">
        <f t="shared" si="279"/>
        <v>94.521499308762785</v>
      </c>
      <c r="AN646" s="96">
        <f t="shared" si="272"/>
        <v>81.232059430270283</v>
      </c>
      <c r="AO646" s="96">
        <f t="shared" si="273"/>
        <v>53.129021679175295</v>
      </c>
      <c r="AP646" s="96">
        <f t="shared" si="274"/>
        <v>140.12224422250205</v>
      </c>
      <c r="AQ646" s="86">
        <f t="shared" si="275"/>
        <v>99.55863921690478</v>
      </c>
    </row>
    <row r="647" spans="1:43">
      <c r="A647" s="129" t="str">
        <f t="shared" si="276"/>
        <v>2014_4</v>
      </c>
      <c r="B647" s="57">
        <v>2014</v>
      </c>
      <c r="C647" s="57">
        <v>4</v>
      </c>
      <c r="D647" s="81" t="str">
        <f t="shared" si="277"/>
        <v>LYH_Personal</v>
      </c>
      <c r="E647" s="68" t="s">
        <v>28</v>
      </c>
      <c r="F647" s="69" t="s">
        <v>13</v>
      </c>
      <c r="G647" s="84">
        <f t="shared" si="278"/>
        <v>19060</v>
      </c>
      <c r="H647" s="70">
        <v>4765</v>
      </c>
      <c r="I647" s="65">
        <v>163</v>
      </c>
      <c r="J647" s="66">
        <v>543</v>
      </c>
      <c r="K647" s="66">
        <v>683</v>
      </c>
      <c r="L647" s="66">
        <v>873</v>
      </c>
      <c r="M647" s="67">
        <v>238</v>
      </c>
      <c r="N647" s="65">
        <v>2827532</v>
      </c>
      <c r="O647" s="66">
        <v>1677449</v>
      </c>
      <c r="P647" s="66">
        <v>997706</v>
      </c>
      <c r="Q647" s="66">
        <v>2484338</v>
      </c>
      <c r="R647" s="67">
        <v>1803955</v>
      </c>
      <c r="S647" s="95">
        <f t="shared" si="252"/>
        <v>17346.822085889569</v>
      </c>
      <c r="T647" s="96">
        <f t="shared" si="253"/>
        <v>3089.2246777163905</v>
      </c>
      <c r="U647" s="96">
        <f t="shared" si="254"/>
        <v>1460.770131771596</v>
      </c>
      <c r="V647" s="96">
        <f t="shared" si="255"/>
        <v>2845.7479954180985</v>
      </c>
      <c r="W647" s="86">
        <f t="shared" si="256"/>
        <v>7579.6428571428569</v>
      </c>
      <c r="X647" s="99">
        <f t="shared" si="257"/>
        <v>8.5519412381951723E-3</v>
      </c>
      <c r="Y647" s="100">
        <f t="shared" si="258"/>
        <v>2.8488982161594963E-2</v>
      </c>
      <c r="Z647" s="100">
        <f t="shared" si="259"/>
        <v>3.5834207764952782E-2</v>
      </c>
      <c r="AA647" s="100">
        <f t="shared" si="260"/>
        <v>4.5802728226652677E-2</v>
      </c>
      <c r="AB647" s="101">
        <f t="shared" si="261"/>
        <v>1.248688352570829E-2</v>
      </c>
      <c r="AC647" s="99">
        <f t="shared" si="262"/>
        <v>1.0105979868551837E-2</v>
      </c>
      <c r="AD647" s="100">
        <f t="shared" si="263"/>
        <v>3.1296721615347287E-2</v>
      </c>
      <c r="AE647" s="100">
        <f t="shared" si="264"/>
        <v>3.8971241839771478E-2</v>
      </c>
      <c r="AF647" s="100">
        <f t="shared" si="265"/>
        <v>4.9330977264918141E-2</v>
      </c>
      <c r="AG647" s="101">
        <f t="shared" si="266"/>
        <v>1.4360984298038297E-2</v>
      </c>
      <c r="AH647" s="95">
        <f t="shared" si="267"/>
        <v>148.34900314795382</v>
      </c>
      <c r="AI647" s="96">
        <f t="shared" si="268"/>
        <v>88.008866736621201</v>
      </c>
      <c r="AJ647" s="96">
        <f t="shared" si="269"/>
        <v>52.345540398740816</v>
      </c>
      <c r="AK647" s="96">
        <f t="shared" si="270"/>
        <v>130.3430220356768</v>
      </c>
      <c r="AL647" s="86">
        <f t="shared" si="271"/>
        <v>94.646117523609661</v>
      </c>
      <c r="AM647" s="95">
        <f t="shared" si="279"/>
        <v>148.84085975563886</v>
      </c>
      <c r="AN647" s="96">
        <f t="shared" si="272"/>
        <v>88.300663389923315</v>
      </c>
      <c r="AO647" s="96">
        <f t="shared" si="273"/>
        <v>52.519093974306713</v>
      </c>
      <c r="AP647" s="96">
        <f t="shared" si="274"/>
        <v>130.77517914690418</v>
      </c>
      <c r="AQ647" s="86">
        <f t="shared" si="275"/>
        <v>94.959920227422188</v>
      </c>
    </row>
    <row r="648" spans="1:43">
      <c r="A648" s="129" t="str">
        <f t="shared" si="276"/>
        <v>2014_4</v>
      </c>
      <c r="B648" s="57">
        <v>2014</v>
      </c>
      <c r="C648" s="57">
        <v>4</v>
      </c>
      <c r="D648" s="81" t="str">
        <f t="shared" si="277"/>
        <v>SSA_Personal</v>
      </c>
      <c r="E648" s="68" t="s">
        <v>29</v>
      </c>
      <c r="F648" s="69" t="s">
        <v>13</v>
      </c>
      <c r="G648" s="84">
        <f t="shared" si="278"/>
        <v>37704</v>
      </c>
      <c r="H648" s="70">
        <v>9426</v>
      </c>
      <c r="I648" s="65">
        <v>283</v>
      </c>
      <c r="J648" s="66">
        <v>1037</v>
      </c>
      <c r="K648" s="66">
        <v>2408</v>
      </c>
      <c r="L648" s="66">
        <v>2779</v>
      </c>
      <c r="M648" s="67">
        <v>203</v>
      </c>
      <c r="N648" s="65">
        <v>6012755</v>
      </c>
      <c r="O648" s="66">
        <v>1967128</v>
      </c>
      <c r="P648" s="66">
        <v>2070711</v>
      </c>
      <c r="Q648" s="66">
        <v>9389545</v>
      </c>
      <c r="R648" s="67">
        <v>1131822</v>
      </c>
      <c r="S648" s="95">
        <f t="shared" si="252"/>
        <v>21246.484098939931</v>
      </c>
      <c r="T648" s="96">
        <f t="shared" si="253"/>
        <v>1896.9411764705883</v>
      </c>
      <c r="U648" s="96">
        <f t="shared" si="254"/>
        <v>859.9298172757475</v>
      </c>
      <c r="V648" s="96">
        <f t="shared" si="255"/>
        <v>3378.7495501979129</v>
      </c>
      <c r="W648" s="86">
        <f t="shared" si="256"/>
        <v>5575.4778325123152</v>
      </c>
      <c r="X648" s="99">
        <f t="shared" si="257"/>
        <v>7.5058349246764269E-3</v>
      </c>
      <c r="Y648" s="100">
        <f t="shared" si="258"/>
        <v>2.7503713133884999E-2</v>
      </c>
      <c r="Z648" s="100">
        <f t="shared" si="259"/>
        <v>6.3865902821981749E-2</v>
      </c>
      <c r="AA648" s="100">
        <f t="shared" si="260"/>
        <v>7.3705707617228944E-2</v>
      </c>
      <c r="AB648" s="101">
        <f t="shared" si="261"/>
        <v>5.3840441332484619E-3</v>
      </c>
      <c r="AC648" s="99">
        <f t="shared" si="262"/>
        <v>8.5415151714117281E-3</v>
      </c>
      <c r="AD648" s="100">
        <f t="shared" si="263"/>
        <v>2.9466177810344763E-2</v>
      </c>
      <c r="AE648" s="100">
        <f t="shared" si="264"/>
        <v>6.6799941046894962E-2</v>
      </c>
      <c r="AF648" s="100">
        <f t="shared" si="265"/>
        <v>7.6841066521609602E-2</v>
      </c>
      <c r="AG648" s="101">
        <f t="shared" si="266"/>
        <v>6.2621446328227767E-3</v>
      </c>
      <c r="AH648" s="95">
        <f t="shared" si="267"/>
        <v>159.47260237640569</v>
      </c>
      <c r="AI648" s="96">
        <f t="shared" si="268"/>
        <v>52.172925949501376</v>
      </c>
      <c r="AJ648" s="96">
        <f t="shared" si="269"/>
        <v>54.920194143857415</v>
      </c>
      <c r="AK648" s="96">
        <f t="shared" si="270"/>
        <v>249.03312645873118</v>
      </c>
      <c r="AL648" s="86">
        <f t="shared" si="271"/>
        <v>30.01861871419478</v>
      </c>
      <c r="AM648" s="95">
        <f t="shared" si="279"/>
        <v>160.00133968881846</v>
      </c>
      <c r="AN648" s="96">
        <f t="shared" si="272"/>
        <v>52.345907215475442</v>
      </c>
      <c r="AO648" s="96">
        <f t="shared" si="273"/>
        <v>55.102284079157215</v>
      </c>
      <c r="AP648" s="96">
        <f t="shared" si="274"/>
        <v>249.85880500177487</v>
      </c>
      <c r="AQ648" s="86">
        <f t="shared" si="275"/>
        <v>30.118146554994819</v>
      </c>
    </row>
    <row r="649" spans="1:43">
      <c r="A649" s="129" t="str">
        <f t="shared" si="276"/>
        <v>2014_4</v>
      </c>
      <c r="B649" s="57">
        <v>2014</v>
      </c>
      <c r="C649" s="57">
        <v>4</v>
      </c>
      <c r="D649" s="81" t="str">
        <f t="shared" si="277"/>
        <v>MML_Personal</v>
      </c>
      <c r="E649" s="68" t="s">
        <v>30</v>
      </c>
      <c r="F649" s="69" t="s">
        <v>13</v>
      </c>
      <c r="G649" s="84">
        <f t="shared" si="278"/>
        <v>120148</v>
      </c>
      <c r="H649" s="70">
        <v>30037</v>
      </c>
      <c r="I649" s="65">
        <v>713</v>
      </c>
      <c r="J649" s="66">
        <v>3100</v>
      </c>
      <c r="K649" s="66">
        <v>7908</v>
      </c>
      <c r="L649" s="66">
        <v>4180</v>
      </c>
      <c r="M649" s="67">
        <v>1025</v>
      </c>
      <c r="N649" s="65">
        <v>11326856</v>
      </c>
      <c r="O649" s="66">
        <v>9621688</v>
      </c>
      <c r="P649" s="66">
        <v>5135414</v>
      </c>
      <c r="Q649" s="66">
        <v>13973983</v>
      </c>
      <c r="R649" s="67">
        <v>2254930</v>
      </c>
      <c r="S649" s="95">
        <f t="shared" si="252"/>
        <v>15886.193548387097</v>
      </c>
      <c r="T649" s="96">
        <f t="shared" si="253"/>
        <v>3103.7703225806454</v>
      </c>
      <c r="U649" s="96">
        <f t="shared" si="254"/>
        <v>649.39479008598892</v>
      </c>
      <c r="V649" s="96">
        <f t="shared" si="255"/>
        <v>3343.0581339712917</v>
      </c>
      <c r="W649" s="86">
        <f t="shared" si="256"/>
        <v>2199.9317073170732</v>
      </c>
      <c r="X649" s="99">
        <f t="shared" si="257"/>
        <v>5.93434763791324E-3</v>
      </c>
      <c r="Y649" s="100">
        <f t="shared" si="258"/>
        <v>2.5801511469188E-2</v>
      </c>
      <c r="Z649" s="100">
        <f t="shared" si="259"/>
        <v>6.5818823451077008E-2</v>
      </c>
      <c r="AA649" s="100">
        <f t="shared" si="260"/>
        <v>3.4790425142324465E-2</v>
      </c>
      <c r="AB649" s="101">
        <f t="shared" si="261"/>
        <v>8.5311449212637745E-3</v>
      </c>
      <c r="AC649" s="99">
        <f t="shared" si="262"/>
        <v>6.4506352137009698E-3</v>
      </c>
      <c r="AD649" s="100">
        <f t="shared" si="263"/>
        <v>2.6867233510042682E-2</v>
      </c>
      <c r="AE649" s="100">
        <f t="shared" si="264"/>
        <v>6.7485641757270093E-2</v>
      </c>
      <c r="AF649" s="100">
        <f t="shared" si="265"/>
        <v>3.6022219829926864E-2</v>
      </c>
      <c r="AG649" s="101">
        <f t="shared" si="266"/>
        <v>9.149361782740624E-3</v>
      </c>
      <c r="AH649" s="95">
        <f t="shared" si="267"/>
        <v>94.274195159303531</v>
      </c>
      <c r="AI649" s="96">
        <f t="shared" si="268"/>
        <v>80.081965575789866</v>
      </c>
      <c r="AJ649" s="96">
        <f t="shared" si="269"/>
        <v>42.74240103871891</v>
      </c>
      <c r="AK649" s="96">
        <f t="shared" si="270"/>
        <v>116.30641375636715</v>
      </c>
      <c r="AL649" s="86">
        <f t="shared" si="271"/>
        <v>18.767936212005193</v>
      </c>
      <c r="AM649" s="95">
        <f t="shared" si="279"/>
        <v>94.586764740758994</v>
      </c>
      <c r="AN649" s="96">
        <f t="shared" si="272"/>
        <v>80.347480295060166</v>
      </c>
      <c r="AO649" s="96">
        <f t="shared" si="273"/>
        <v>42.884115050495922</v>
      </c>
      <c r="AP649" s="96">
        <f t="shared" si="274"/>
        <v>116.69203197360022</v>
      </c>
      <c r="AQ649" s="86">
        <f t="shared" si="275"/>
        <v>18.830161998782334</v>
      </c>
    </row>
    <row r="650" spans="1:43">
      <c r="A650" s="129" t="str">
        <f t="shared" si="276"/>
        <v>2014_4</v>
      </c>
      <c r="B650" s="57">
        <v>2014</v>
      </c>
      <c r="C650" s="57">
        <v>4</v>
      </c>
      <c r="D650" s="81" t="str">
        <f t="shared" si="277"/>
        <v>LMH_Personal</v>
      </c>
      <c r="E650" s="68" t="s">
        <v>31</v>
      </c>
      <c r="F650" s="69" t="s">
        <v>13</v>
      </c>
      <c r="G650" s="84">
        <f t="shared" si="278"/>
        <v>83448</v>
      </c>
      <c r="H650" s="70">
        <v>20862</v>
      </c>
      <c r="I650" s="65">
        <v>315</v>
      </c>
      <c r="J650" s="66">
        <v>2569</v>
      </c>
      <c r="K650" s="66">
        <v>3954</v>
      </c>
      <c r="L650" s="66">
        <v>4312</v>
      </c>
      <c r="M650" s="67">
        <v>902</v>
      </c>
      <c r="N650" s="65">
        <v>11084182</v>
      </c>
      <c r="O650" s="66">
        <v>9011849</v>
      </c>
      <c r="P650" s="66">
        <v>5019628</v>
      </c>
      <c r="Q650" s="66">
        <v>15029750</v>
      </c>
      <c r="R650" s="67">
        <v>8356504</v>
      </c>
      <c r="S650" s="95">
        <f t="shared" si="252"/>
        <v>35187.879365079367</v>
      </c>
      <c r="T650" s="96">
        <f t="shared" si="253"/>
        <v>3507.9209809264307</v>
      </c>
      <c r="U650" s="96">
        <f t="shared" si="254"/>
        <v>1269.5063227111787</v>
      </c>
      <c r="V650" s="96">
        <f t="shared" si="255"/>
        <v>3485.5635435992581</v>
      </c>
      <c r="W650" s="86">
        <f t="shared" si="256"/>
        <v>9264.4168514412413</v>
      </c>
      <c r="X650" s="99">
        <f t="shared" si="257"/>
        <v>3.7748058671268334E-3</v>
      </c>
      <c r="Y650" s="100">
        <f t="shared" si="258"/>
        <v>3.0785638960789952E-2</v>
      </c>
      <c r="Z650" s="100">
        <f t="shared" si="259"/>
        <v>4.7382801265458727E-2</v>
      </c>
      <c r="AA650" s="100">
        <f t="shared" si="260"/>
        <v>5.1672898092225097E-2</v>
      </c>
      <c r="AB650" s="101">
        <f t="shared" si="261"/>
        <v>1.0809126641740965E-2</v>
      </c>
      <c r="AC650" s="99">
        <f t="shared" si="262"/>
        <v>4.2694285466880304E-3</v>
      </c>
      <c r="AD650" s="100">
        <f t="shared" si="263"/>
        <v>3.217889829409764E-2</v>
      </c>
      <c r="AE650" s="100">
        <f t="shared" si="264"/>
        <v>4.9096433133965063E-2</v>
      </c>
      <c r="AF650" s="100">
        <f t="shared" si="265"/>
        <v>5.3458392300837855E-2</v>
      </c>
      <c r="AG650" s="101">
        <f t="shared" si="266"/>
        <v>1.1643159782246006E-2</v>
      </c>
      <c r="AH650" s="95">
        <f t="shared" si="267"/>
        <v>132.82741347905284</v>
      </c>
      <c r="AI650" s="96">
        <f t="shared" si="268"/>
        <v>107.99358882178123</v>
      </c>
      <c r="AJ650" s="96">
        <f t="shared" si="269"/>
        <v>60.15276579426709</v>
      </c>
      <c r="AK650" s="96">
        <f t="shared" si="270"/>
        <v>180.10916978237944</v>
      </c>
      <c r="AL650" s="86">
        <f t="shared" si="271"/>
        <v>100.14025500910746</v>
      </c>
      <c r="AM650" s="95">
        <f t="shared" si="279"/>
        <v>133.26780768201371</v>
      </c>
      <c r="AN650" s="96">
        <f t="shared" si="272"/>
        <v>108.35164556043445</v>
      </c>
      <c r="AO650" s="96">
        <f t="shared" si="273"/>
        <v>60.352204514437879</v>
      </c>
      <c r="AP650" s="96">
        <f t="shared" si="274"/>
        <v>180.70632839741762</v>
      </c>
      <c r="AQ650" s="86">
        <f t="shared" si="275"/>
        <v>100.4722737289931</v>
      </c>
    </row>
    <row r="651" spans="1:43">
      <c r="A651" s="129" t="str">
        <f t="shared" si="276"/>
        <v>2014_4</v>
      </c>
      <c r="B651" s="57">
        <v>2014</v>
      </c>
      <c r="C651" s="57">
        <v>4</v>
      </c>
      <c r="D651" s="81" t="str">
        <f t="shared" si="277"/>
        <v>SSL_Personal</v>
      </c>
      <c r="E651" s="68" t="s">
        <v>32</v>
      </c>
      <c r="F651" s="69" t="s">
        <v>13</v>
      </c>
      <c r="G651" s="84">
        <f t="shared" si="278"/>
        <v>67036</v>
      </c>
      <c r="H651" s="70">
        <v>16759</v>
      </c>
      <c r="I651" s="65">
        <v>579</v>
      </c>
      <c r="J651" s="66">
        <v>1682</v>
      </c>
      <c r="K651" s="66">
        <v>4137</v>
      </c>
      <c r="L651" s="66">
        <v>2441</v>
      </c>
      <c r="M651" s="67">
        <v>595</v>
      </c>
      <c r="N651" s="65">
        <v>7246451</v>
      </c>
      <c r="O651" s="66">
        <v>4958966</v>
      </c>
      <c r="P651" s="66">
        <v>4246154</v>
      </c>
      <c r="Q651" s="66">
        <v>7037704</v>
      </c>
      <c r="R651" s="67">
        <v>1336473</v>
      </c>
      <c r="S651" s="95">
        <f t="shared" ref="S651:S714" si="280">N651/I651</f>
        <v>12515.459412780656</v>
      </c>
      <c r="T651" s="96">
        <f t="shared" ref="T651:T714" si="281">O651/J651</f>
        <v>2948.2556480380499</v>
      </c>
      <c r="U651" s="96">
        <f t="shared" ref="U651:U714" si="282">P651/K651</f>
        <v>1026.3848199178149</v>
      </c>
      <c r="V651" s="96">
        <f t="shared" ref="V651:V714" si="283">Q651/L651</f>
        <v>2883.1233101188036</v>
      </c>
      <c r="W651" s="86">
        <f t="shared" ref="W651:W714" si="284">R651/M651</f>
        <v>2246.1731092436976</v>
      </c>
      <c r="X651" s="99">
        <f t="shared" ref="X651:X714" si="285">I651/$G651</f>
        <v>8.637150187958709E-3</v>
      </c>
      <c r="Y651" s="100">
        <f t="shared" ref="Y651:Y714" si="286">J651/$G651</f>
        <v>2.5090995882809237E-2</v>
      </c>
      <c r="Z651" s="100">
        <f t="shared" ref="Z651:Z714" si="287">K651/$G651</f>
        <v>6.1713109374067668E-2</v>
      </c>
      <c r="AA651" s="100">
        <f t="shared" ref="AA651:AA714" si="288">L651/$G651</f>
        <v>3.6413270481532312E-2</v>
      </c>
      <c r="AB651" s="101">
        <f t="shared" ref="AB651:AB714" si="289">M651/$G651</f>
        <v>8.8758279133599859E-3</v>
      </c>
      <c r="AC651" s="99">
        <f t="shared" ref="AC651:AC714" si="290">I651/$G651+2.33*(I651*ABS(($G651-I651))/$G651^3)^0.5</f>
        <v>9.469878692023561E-3</v>
      </c>
      <c r="AD651" s="100">
        <f t="shared" ref="AD651:AD714" si="291">J651/$G651+2.33*(J651*ABS(($G651-J651))/$G651^3)^0.5</f>
        <v>2.649847793387082E-2</v>
      </c>
      <c r="AE651" s="100">
        <f t="shared" ref="AE651:AE714" si="292">K651/$G651+2.33*(K651*ABS(($G651-K651))/$G651^3)^0.5</f>
        <v>6.3878610497997632E-2</v>
      </c>
      <c r="AF651" s="100">
        <f t="shared" ref="AF651:AF714" si="293">L651/$G651+2.33*(L651*ABS(($G651-L651))/$G651^3)^0.5</f>
        <v>3.8098958203599285E-2</v>
      </c>
      <c r="AG651" s="101">
        <f t="shared" ref="AG651:AG714" si="294">M651/$G651+2.33*(M651*ABS(($G651-M651))/$G651^3)^0.5</f>
        <v>9.7198821335396195E-3</v>
      </c>
      <c r="AH651" s="95">
        <f t="shared" ref="AH651:AH714" si="295">N651/$G651</f>
        <v>108.09790261948804</v>
      </c>
      <c r="AI651" s="96">
        <f t="shared" ref="AI651:AI714" si="296">O651/$G651</f>
        <v>73.974670326391788</v>
      </c>
      <c r="AJ651" s="96">
        <f t="shared" ref="AJ651:AJ714" si="297">P651/$G651</f>
        <v>63.341398651470854</v>
      </c>
      <c r="AK651" s="96">
        <f t="shared" ref="AK651:AK714" si="298">Q651/$G651</f>
        <v>104.98394892296676</v>
      </c>
      <c r="AL651" s="86">
        <f t="shared" ref="AL651:AL714" si="299">R651/$G651</f>
        <v>19.936645981263798</v>
      </c>
      <c r="AM651" s="95">
        <f t="shared" si="279"/>
        <v>108.45630521439635</v>
      </c>
      <c r="AN651" s="96">
        <f t="shared" ref="AN651:AN714" si="300">AI651*($AC$2171/$X$2171)</f>
        <v>74.219936082340752</v>
      </c>
      <c r="AO651" s="96">
        <f t="shared" ref="AO651:AO714" si="301">AJ651*($AC$2171/$X$2171)</f>
        <v>63.551409401834071</v>
      </c>
      <c r="AP651" s="96">
        <f t="shared" ref="AP651:AP714" si="302">AK651*($AC$2171/$X$2171)</f>
        <v>105.33202708920243</v>
      </c>
      <c r="AQ651" s="86">
        <f t="shared" ref="AQ651:AQ714" si="303">AL651*($AC$2171/$X$2171)</f>
        <v>20.002746668513996</v>
      </c>
    </row>
    <row r="652" spans="1:43">
      <c r="A652" s="129" t="str">
        <f t="shared" ref="A652:A715" si="304">B652&amp;"_"&amp;C652</f>
        <v>2014_4</v>
      </c>
      <c r="B652" s="57">
        <v>2014</v>
      </c>
      <c r="C652" s="57">
        <v>4</v>
      </c>
      <c r="D652" s="81" t="str">
        <f t="shared" ref="D652:D715" si="305">E652&amp;"_"&amp;F652</f>
        <v>SSH_Personal</v>
      </c>
      <c r="E652" s="68" t="s">
        <v>33</v>
      </c>
      <c r="F652" s="69" t="s">
        <v>13</v>
      </c>
      <c r="G652" s="84">
        <f t="shared" ref="G652:G715" si="306">H652*4</f>
        <v>63508</v>
      </c>
      <c r="H652" s="70">
        <v>15877</v>
      </c>
      <c r="I652" s="65">
        <v>444</v>
      </c>
      <c r="J652" s="66">
        <v>2089</v>
      </c>
      <c r="K652" s="66">
        <v>3105</v>
      </c>
      <c r="L652" s="66">
        <v>2890</v>
      </c>
      <c r="M652" s="67">
        <v>464</v>
      </c>
      <c r="N652" s="65">
        <v>6561548</v>
      </c>
      <c r="O652" s="66">
        <v>8045218</v>
      </c>
      <c r="P652" s="66">
        <v>3543388</v>
      </c>
      <c r="Q652" s="66">
        <v>12358616</v>
      </c>
      <c r="R652" s="67">
        <v>1829592</v>
      </c>
      <c r="S652" s="95">
        <f t="shared" si="280"/>
        <v>14778.261261261261</v>
      </c>
      <c r="T652" s="96">
        <f t="shared" si="281"/>
        <v>3851.2292963140258</v>
      </c>
      <c r="U652" s="96">
        <f t="shared" si="282"/>
        <v>1141.1877616747181</v>
      </c>
      <c r="V652" s="96">
        <f t="shared" si="283"/>
        <v>4276.3377162629758</v>
      </c>
      <c r="W652" s="86">
        <f t="shared" si="284"/>
        <v>3943.0862068965516</v>
      </c>
      <c r="X652" s="99">
        <f t="shared" si="285"/>
        <v>6.9912451974554384E-3</v>
      </c>
      <c r="Y652" s="100">
        <f t="shared" si="286"/>
        <v>3.2893493733073001E-2</v>
      </c>
      <c r="Z652" s="100">
        <f t="shared" si="287"/>
        <v>4.8891478238962019E-2</v>
      </c>
      <c r="AA652" s="100">
        <f t="shared" si="288"/>
        <v>4.5506077974428419E-2</v>
      </c>
      <c r="AB652" s="101">
        <f t="shared" si="289"/>
        <v>7.3061661522957734E-3</v>
      </c>
      <c r="AC652" s="99">
        <f t="shared" si="290"/>
        <v>7.7616083623132485E-3</v>
      </c>
      <c r="AD652" s="100">
        <f t="shared" si="291"/>
        <v>3.4542543860507598E-2</v>
      </c>
      <c r="AE652" s="100">
        <f t="shared" si="292"/>
        <v>5.0885240281603725E-2</v>
      </c>
      <c r="AF652" s="100">
        <f t="shared" si="293"/>
        <v>4.7432994893060548E-2</v>
      </c>
      <c r="AG652" s="101">
        <f t="shared" si="294"/>
        <v>8.0935638440336848E-3</v>
      </c>
      <c r="AH652" s="95">
        <f t="shared" si="295"/>
        <v>103.31844806953454</v>
      </c>
      <c r="AI652" s="96">
        <f t="shared" si="296"/>
        <v>126.68038672293254</v>
      </c>
      <c r="AJ652" s="96">
        <f t="shared" si="297"/>
        <v>55.79435661648926</v>
      </c>
      <c r="AK652" s="96">
        <f t="shared" si="298"/>
        <v>194.59935756125213</v>
      </c>
      <c r="AL652" s="86">
        <f t="shared" si="299"/>
        <v>28.808842980411917</v>
      </c>
      <c r="AM652" s="95">
        <f t="shared" ref="AM652:AM715" si="307">AH652*($AC$2171/$X$2171)</f>
        <v>103.66100420608021</v>
      </c>
      <c r="AN652" s="96">
        <f t="shared" si="300"/>
        <v>127.10040023129179</v>
      </c>
      <c r="AO652" s="96">
        <f t="shared" si="301"/>
        <v>55.979344869804216</v>
      </c>
      <c r="AP652" s="96">
        <f t="shared" si="302"/>
        <v>195.24455892989431</v>
      </c>
      <c r="AQ652" s="86">
        <f t="shared" si="303"/>
        <v>28.904359765014402</v>
      </c>
    </row>
    <row r="653" spans="1:43">
      <c r="A653" s="129" t="str">
        <f t="shared" si="304"/>
        <v>2014_4</v>
      </c>
      <c r="B653" s="57">
        <v>2014</v>
      </c>
      <c r="C653" s="57">
        <v>4</v>
      </c>
      <c r="D653" s="81" t="str">
        <f t="shared" si="305"/>
        <v>MMH_Personal</v>
      </c>
      <c r="E653" s="68" t="s">
        <v>34</v>
      </c>
      <c r="F653" s="69" t="s">
        <v>13</v>
      </c>
      <c r="G653" s="84">
        <f t="shared" si="306"/>
        <v>106128</v>
      </c>
      <c r="H653" s="70">
        <v>26532</v>
      </c>
      <c r="I653" s="65">
        <v>1106</v>
      </c>
      <c r="J653" s="66">
        <v>3674</v>
      </c>
      <c r="K653" s="66">
        <v>4524</v>
      </c>
      <c r="L653" s="66">
        <v>5953</v>
      </c>
      <c r="M653" s="67">
        <v>1411</v>
      </c>
      <c r="N653" s="65">
        <v>13060223</v>
      </c>
      <c r="O653" s="66">
        <v>10995953</v>
      </c>
      <c r="P653" s="66">
        <v>6399673</v>
      </c>
      <c r="Q653" s="66">
        <v>16851207</v>
      </c>
      <c r="R653" s="67">
        <v>4030651</v>
      </c>
      <c r="S653" s="95">
        <f t="shared" si="280"/>
        <v>11808.519891500904</v>
      </c>
      <c r="T653" s="96">
        <f t="shared" si="281"/>
        <v>2992.9104518236254</v>
      </c>
      <c r="U653" s="96">
        <f t="shared" si="282"/>
        <v>1414.6049955791334</v>
      </c>
      <c r="V653" s="96">
        <f t="shared" si="283"/>
        <v>2830.7083823282378</v>
      </c>
      <c r="W653" s="86">
        <f t="shared" si="284"/>
        <v>2856.5917788802267</v>
      </c>
      <c r="X653" s="99">
        <f t="shared" si="285"/>
        <v>1.0421377958691391E-2</v>
      </c>
      <c r="Y653" s="100">
        <f t="shared" si="286"/>
        <v>3.4618573797678277E-2</v>
      </c>
      <c r="Z653" s="100">
        <f t="shared" si="287"/>
        <v>4.2627770239710538E-2</v>
      </c>
      <c r="AA653" s="100">
        <f t="shared" si="288"/>
        <v>5.6092642846374191E-2</v>
      </c>
      <c r="AB653" s="101">
        <f t="shared" si="289"/>
        <v>1.3295266093773557E-2</v>
      </c>
      <c r="AC653" s="99">
        <f t="shared" si="290"/>
        <v>1.1147699052074429E-2</v>
      </c>
      <c r="AD653" s="100">
        <f t="shared" si="291"/>
        <v>3.5926083699429852E-2</v>
      </c>
      <c r="AE653" s="100">
        <f t="shared" si="292"/>
        <v>4.4072636507797538E-2</v>
      </c>
      <c r="AF653" s="100">
        <f t="shared" si="293"/>
        <v>5.7738372778014933E-2</v>
      </c>
      <c r="AG653" s="101">
        <f t="shared" si="294"/>
        <v>1.4114453097850577E-2</v>
      </c>
      <c r="AH653" s="95">
        <f t="shared" si="295"/>
        <v>123.06104892205639</v>
      </c>
      <c r="AI653" s="96">
        <f t="shared" si="296"/>
        <v>103.61029134629881</v>
      </c>
      <c r="AJ653" s="96">
        <f t="shared" si="297"/>
        <v>60.301456731494042</v>
      </c>
      <c r="AK653" s="96">
        <f t="shared" si="298"/>
        <v>158.78191429217549</v>
      </c>
      <c r="AL653" s="86">
        <f t="shared" si="299"/>
        <v>37.979147821498564</v>
      </c>
      <c r="AM653" s="95">
        <f t="shared" si="307"/>
        <v>123.46906238204976</v>
      </c>
      <c r="AN653" s="96">
        <f t="shared" si="300"/>
        <v>103.95381510002449</v>
      </c>
      <c r="AO653" s="96">
        <f t="shared" si="301"/>
        <v>60.501388441967606</v>
      </c>
      <c r="AP653" s="96">
        <f t="shared" si="302"/>
        <v>159.30836160269496</v>
      </c>
      <c r="AQ653" s="86">
        <f t="shared" si="303"/>
        <v>38.105069091030927</v>
      </c>
    </row>
    <row r="654" spans="1:43">
      <c r="A654" s="129" t="str">
        <f t="shared" si="304"/>
        <v>2014_4</v>
      </c>
      <c r="B654" s="57">
        <v>2014</v>
      </c>
      <c r="C654" s="57">
        <v>4</v>
      </c>
      <c r="D654" s="81" t="str">
        <f t="shared" si="305"/>
        <v>SYA_Personal</v>
      </c>
      <c r="E654" s="68" t="s">
        <v>35</v>
      </c>
      <c r="F654" s="69" t="s">
        <v>13</v>
      </c>
      <c r="G654" s="84">
        <f t="shared" si="306"/>
        <v>30204</v>
      </c>
      <c r="H654" s="70">
        <v>7551</v>
      </c>
      <c r="I654" s="65">
        <v>304</v>
      </c>
      <c r="J654" s="66">
        <v>1061</v>
      </c>
      <c r="K654" s="66">
        <v>968</v>
      </c>
      <c r="L654" s="66">
        <v>2112</v>
      </c>
      <c r="M654" s="67">
        <v>808</v>
      </c>
      <c r="N654" s="65">
        <v>4899383</v>
      </c>
      <c r="O654" s="66">
        <v>4008550</v>
      </c>
      <c r="P654" s="66">
        <v>901761</v>
      </c>
      <c r="Q654" s="66">
        <v>7089025</v>
      </c>
      <c r="R654" s="67">
        <v>4135284</v>
      </c>
      <c r="S654" s="95">
        <f t="shared" si="280"/>
        <v>16116.391447368422</v>
      </c>
      <c r="T654" s="96">
        <f t="shared" si="281"/>
        <v>3778.0867106503297</v>
      </c>
      <c r="U654" s="96">
        <f t="shared" si="282"/>
        <v>931.57128099173553</v>
      </c>
      <c r="V654" s="96">
        <f t="shared" si="283"/>
        <v>3356.545928030303</v>
      </c>
      <c r="W654" s="86">
        <f t="shared" si="284"/>
        <v>5117.9257425742571</v>
      </c>
      <c r="X654" s="99">
        <f t="shared" si="285"/>
        <v>1.0064892067275857E-2</v>
      </c>
      <c r="Y654" s="100">
        <f t="shared" si="286"/>
        <v>3.5127797642696329E-2</v>
      </c>
      <c r="Z654" s="100">
        <f t="shared" si="287"/>
        <v>3.204873526685207E-2</v>
      </c>
      <c r="AA654" s="100">
        <f t="shared" si="288"/>
        <v>6.9924513309495437E-2</v>
      </c>
      <c r="AB654" s="101">
        <f t="shared" si="289"/>
        <v>2.6751423652496359E-2</v>
      </c>
      <c r="AC654" s="99">
        <f t="shared" si="290"/>
        <v>1.1403124695934602E-2</v>
      </c>
      <c r="AD654" s="100">
        <f t="shared" si="291"/>
        <v>3.7596018675070259E-2</v>
      </c>
      <c r="AE654" s="100">
        <f t="shared" si="292"/>
        <v>3.4410060912548376E-2</v>
      </c>
      <c r="AF654" s="100">
        <f t="shared" si="293"/>
        <v>7.3343500828698519E-2</v>
      </c>
      <c r="AG654" s="101">
        <f t="shared" si="294"/>
        <v>2.8914685188609349E-2</v>
      </c>
      <c r="AH654" s="95">
        <f t="shared" si="295"/>
        <v>162.20974043173089</v>
      </c>
      <c r="AI654" s="96">
        <f t="shared" si="296"/>
        <v>132.715865448285</v>
      </c>
      <c r="AJ654" s="96">
        <f t="shared" si="297"/>
        <v>29.855681366706396</v>
      </c>
      <c r="AK654" s="96">
        <f t="shared" si="298"/>
        <v>234.70484041848761</v>
      </c>
      <c r="AL654" s="86">
        <f t="shared" si="299"/>
        <v>136.91179976162098</v>
      </c>
      <c r="AM654" s="95">
        <f t="shared" si="307"/>
        <v>162.74755282661872</v>
      </c>
      <c r="AN654" s="96">
        <f t="shared" si="300"/>
        <v>133.15588980962346</v>
      </c>
      <c r="AO654" s="96">
        <f t="shared" si="301"/>
        <v>29.954668982703435</v>
      </c>
      <c r="AP654" s="96">
        <f t="shared" si="302"/>
        <v>235.48301299913084</v>
      </c>
      <c r="AQ654" s="86">
        <f t="shared" si="303"/>
        <v>137.36573589839193</v>
      </c>
    </row>
    <row r="655" spans="1:43">
      <c r="A655" s="129" t="str">
        <f t="shared" si="304"/>
        <v>2014_4</v>
      </c>
      <c r="B655" s="57">
        <v>2014</v>
      </c>
      <c r="C655" s="57">
        <v>4</v>
      </c>
      <c r="D655" s="81" t="str">
        <f t="shared" si="305"/>
        <v>LSH_Personal</v>
      </c>
      <c r="E655" s="68" t="s">
        <v>36</v>
      </c>
      <c r="F655" s="69" t="s">
        <v>13</v>
      </c>
      <c r="G655" s="84">
        <f t="shared" si="306"/>
        <v>56564</v>
      </c>
      <c r="H655" s="70">
        <v>14141</v>
      </c>
      <c r="I655" s="65">
        <v>610</v>
      </c>
      <c r="J655" s="66">
        <v>2314</v>
      </c>
      <c r="K655" s="66">
        <v>2997</v>
      </c>
      <c r="L655" s="66">
        <v>3049</v>
      </c>
      <c r="M655" s="67">
        <v>1987</v>
      </c>
      <c r="N655" s="65">
        <v>11086265</v>
      </c>
      <c r="O655" s="66">
        <v>7019215</v>
      </c>
      <c r="P655" s="66">
        <v>3714498</v>
      </c>
      <c r="Q655" s="66">
        <v>10247729</v>
      </c>
      <c r="R655" s="67">
        <v>11058923</v>
      </c>
      <c r="S655" s="95">
        <f t="shared" si="280"/>
        <v>18174.204918032789</v>
      </c>
      <c r="T655" s="96">
        <f t="shared" si="281"/>
        <v>3033.3686257562663</v>
      </c>
      <c r="U655" s="96">
        <f t="shared" si="282"/>
        <v>1239.4054054054054</v>
      </c>
      <c r="V655" s="96">
        <f t="shared" si="283"/>
        <v>3361.013119055428</v>
      </c>
      <c r="W655" s="86">
        <f t="shared" si="284"/>
        <v>5565.6381479617512</v>
      </c>
      <c r="X655" s="99">
        <f t="shared" si="285"/>
        <v>1.0784244395728733E-2</v>
      </c>
      <c r="Y655" s="100">
        <f t="shared" si="286"/>
        <v>4.0909412347075881E-2</v>
      </c>
      <c r="Z655" s="100">
        <f t="shared" si="287"/>
        <v>5.2984230252457395E-2</v>
      </c>
      <c r="AA655" s="100">
        <f t="shared" si="288"/>
        <v>5.3903542889470336E-2</v>
      </c>
      <c r="AB655" s="101">
        <f t="shared" si="289"/>
        <v>3.5128350187398343E-2</v>
      </c>
      <c r="AC655" s="99">
        <f t="shared" si="290"/>
        <v>1.1796117930885339E-2</v>
      </c>
      <c r="AD655" s="100">
        <f t="shared" si="291"/>
        <v>4.2849973347981241E-2</v>
      </c>
      <c r="AE655" s="100">
        <f t="shared" si="292"/>
        <v>5.5178741365076202E-2</v>
      </c>
      <c r="AF655" s="100">
        <f t="shared" si="293"/>
        <v>5.6115935644941287E-2</v>
      </c>
      <c r="AG655" s="101">
        <f t="shared" si="294"/>
        <v>3.693198875763596E-2</v>
      </c>
      <c r="AH655" s="95">
        <f t="shared" si="295"/>
        <v>195.99506753412064</v>
      </c>
      <c r="AI655" s="96">
        <f t="shared" si="296"/>
        <v>124.09332791174599</v>
      </c>
      <c r="AJ655" s="96">
        <f t="shared" si="297"/>
        <v>65.668941376140296</v>
      </c>
      <c r="AK655" s="96">
        <f t="shared" si="298"/>
        <v>181.17051481507673</v>
      </c>
      <c r="AL655" s="86">
        <f t="shared" si="299"/>
        <v>195.51168587794356</v>
      </c>
      <c r="AM655" s="95">
        <f t="shared" si="307"/>
        <v>196.64489643080819</v>
      </c>
      <c r="AN655" s="96">
        <f t="shared" si="300"/>
        <v>124.50476393091589</v>
      </c>
      <c r="AO655" s="96">
        <f t="shared" si="301"/>
        <v>65.886669180507965</v>
      </c>
      <c r="AP655" s="96">
        <f t="shared" si="302"/>
        <v>181.77119235883225</v>
      </c>
      <c r="AQ655" s="86">
        <f t="shared" si="303"/>
        <v>196.15991210486871</v>
      </c>
    </row>
    <row r="656" spans="1:43">
      <c r="A656" s="129" t="str">
        <f t="shared" si="304"/>
        <v>2014_4</v>
      </c>
      <c r="B656" s="57">
        <v>2014</v>
      </c>
      <c r="C656" s="57">
        <v>4</v>
      </c>
      <c r="D656" s="81" t="str">
        <f t="shared" si="305"/>
        <v>SYH_Personal</v>
      </c>
      <c r="E656" s="68" t="s">
        <v>37</v>
      </c>
      <c r="F656" s="69" t="s">
        <v>13</v>
      </c>
      <c r="G656" s="84">
        <f t="shared" si="306"/>
        <v>29216</v>
      </c>
      <c r="H656" s="70">
        <v>7304</v>
      </c>
      <c r="I656" s="65">
        <v>334</v>
      </c>
      <c r="J656" s="66">
        <v>1230</v>
      </c>
      <c r="K656" s="66">
        <v>952</v>
      </c>
      <c r="L656" s="66">
        <v>2102</v>
      </c>
      <c r="M656" s="67">
        <v>53</v>
      </c>
      <c r="N656" s="65">
        <v>4131135</v>
      </c>
      <c r="O656" s="66">
        <v>3054859</v>
      </c>
      <c r="P656" s="66">
        <v>1618124</v>
      </c>
      <c r="Q656" s="66">
        <v>5100896</v>
      </c>
      <c r="R656" s="67">
        <v>353197</v>
      </c>
      <c r="S656" s="95">
        <f t="shared" si="280"/>
        <v>12368.667664670658</v>
      </c>
      <c r="T656" s="96">
        <f t="shared" si="281"/>
        <v>2483.6252032520324</v>
      </c>
      <c r="U656" s="96">
        <f t="shared" si="282"/>
        <v>1699.7100840336134</v>
      </c>
      <c r="V656" s="96">
        <f t="shared" si="283"/>
        <v>2426.6869647954331</v>
      </c>
      <c r="W656" s="86">
        <f t="shared" si="284"/>
        <v>6664.0943396226412</v>
      </c>
      <c r="X656" s="99">
        <f t="shared" si="285"/>
        <v>1.1432092004381162E-2</v>
      </c>
      <c r="Y656" s="100">
        <f t="shared" si="286"/>
        <v>4.2100219058050385E-2</v>
      </c>
      <c r="Z656" s="100">
        <f t="shared" si="287"/>
        <v>3.2584884994523548E-2</v>
      </c>
      <c r="AA656" s="100">
        <f t="shared" si="288"/>
        <v>7.1946878422782037E-2</v>
      </c>
      <c r="AB656" s="101">
        <f t="shared" si="289"/>
        <v>1.8140744797371304E-3</v>
      </c>
      <c r="AC656" s="99">
        <f t="shared" si="290"/>
        <v>1.288123636958945E-2</v>
      </c>
      <c r="AD656" s="100">
        <f t="shared" si="291"/>
        <v>4.4837678906244668E-2</v>
      </c>
      <c r="AE656" s="100">
        <f t="shared" si="292"/>
        <v>3.5005134129925293E-2</v>
      </c>
      <c r="AF656" s="100">
        <f t="shared" si="293"/>
        <v>7.5469272473616941E-2</v>
      </c>
      <c r="AG656" s="101">
        <f t="shared" si="294"/>
        <v>2.3941423636788472E-3</v>
      </c>
      <c r="AH656" s="95">
        <f t="shared" si="295"/>
        <v>141.39974671412924</v>
      </c>
      <c r="AI656" s="96">
        <f t="shared" si="296"/>
        <v>104.56116511500548</v>
      </c>
      <c r="AJ656" s="96">
        <f t="shared" si="297"/>
        <v>55.384857612267254</v>
      </c>
      <c r="AK656" s="96">
        <f t="shared" si="298"/>
        <v>174.59255202628697</v>
      </c>
      <c r="AL656" s="86">
        <f t="shared" si="299"/>
        <v>12.089163472070098</v>
      </c>
      <c r="AM656" s="95">
        <f t="shared" si="307"/>
        <v>141.86856280504</v>
      </c>
      <c r="AN656" s="96">
        <f t="shared" si="300"/>
        <v>104.90784152588617</v>
      </c>
      <c r="AO656" s="96">
        <f t="shared" si="301"/>
        <v>55.568488156485465</v>
      </c>
      <c r="AP656" s="96">
        <f t="shared" si="302"/>
        <v>175.17142009108329</v>
      </c>
      <c r="AQ656" s="86">
        <f t="shared" si="303"/>
        <v>12.129245540765847</v>
      </c>
    </row>
    <row r="657" spans="1:43">
      <c r="A657" s="129" t="str">
        <f t="shared" si="304"/>
        <v>2014_4</v>
      </c>
      <c r="B657" s="57">
        <v>2014</v>
      </c>
      <c r="C657" s="57">
        <v>4</v>
      </c>
      <c r="D657" s="81" t="str">
        <f t="shared" si="305"/>
        <v>MSH_Personal</v>
      </c>
      <c r="E657" s="68" t="s">
        <v>38</v>
      </c>
      <c r="F657" s="69" t="s">
        <v>13</v>
      </c>
      <c r="G657" s="84">
        <f t="shared" si="306"/>
        <v>75380</v>
      </c>
      <c r="H657" s="70">
        <v>18845</v>
      </c>
      <c r="I657" s="65">
        <v>894</v>
      </c>
      <c r="J657" s="66">
        <v>3123</v>
      </c>
      <c r="K657" s="66">
        <v>6112</v>
      </c>
      <c r="L657" s="66">
        <v>3415</v>
      </c>
      <c r="M657" s="67">
        <v>408</v>
      </c>
      <c r="N657" s="65">
        <v>13287627</v>
      </c>
      <c r="O657" s="66">
        <v>8668376</v>
      </c>
      <c r="P657" s="66">
        <v>5844668</v>
      </c>
      <c r="Q657" s="66">
        <v>10565387</v>
      </c>
      <c r="R657" s="67">
        <v>2049697</v>
      </c>
      <c r="S657" s="95">
        <f t="shared" si="280"/>
        <v>14863.117449664429</v>
      </c>
      <c r="T657" s="96">
        <f t="shared" si="281"/>
        <v>2775.656740313801</v>
      </c>
      <c r="U657" s="96">
        <f t="shared" si="282"/>
        <v>956.26112565445021</v>
      </c>
      <c r="V657" s="96">
        <f t="shared" si="283"/>
        <v>3093.81756954612</v>
      </c>
      <c r="W657" s="86">
        <f t="shared" si="284"/>
        <v>5023.7671568627447</v>
      </c>
      <c r="X657" s="99">
        <f t="shared" si="285"/>
        <v>1.1859909790395331E-2</v>
      </c>
      <c r="Y657" s="100">
        <f t="shared" si="286"/>
        <v>4.1430087556381001E-2</v>
      </c>
      <c r="Z657" s="100">
        <f t="shared" si="287"/>
        <v>8.1082515256036089E-2</v>
      </c>
      <c r="AA657" s="100">
        <f t="shared" si="288"/>
        <v>4.5303794109843462E-2</v>
      </c>
      <c r="AB657" s="101">
        <f t="shared" si="289"/>
        <v>5.4125762801804193E-3</v>
      </c>
      <c r="AC657" s="99">
        <f t="shared" si="290"/>
        <v>1.2778618443893964E-2</v>
      </c>
      <c r="AD657" s="100">
        <f t="shared" si="291"/>
        <v>4.3121298096620159E-2</v>
      </c>
      <c r="AE657" s="100">
        <f t="shared" si="292"/>
        <v>8.3399001461117409E-2</v>
      </c>
      <c r="AF657" s="100">
        <f t="shared" si="293"/>
        <v>4.7068725146099055E-2</v>
      </c>
      <c r="AG657" s="101">
        <f t="shared" si="294"/>
        <v>6.0352368305040503E-3</v>
      </c>
      <c r="AH657" s="95">
        <f t="shared" si="295"/>
        <v>176.27523215707083</v>
      </c>
      <c r="AI657" s="96">
        <f t="shared" si="296"/>
        <v>114.99570177765986</v>
      </c>
      <c r="AJ657" s="96">
        <f t="shared" si="297"/>
        <v>77.536057309631204</v>
      </c>
      <c r="AK657" s="96">
        <f t="shared" si="298"/>
        <v>140.16167418413372</v>
      </c>
      <c r="AL657" s="86">
        <f t="shared" si="299"/>
        <v>27.191522950384716</v>
      </c>
      <c r="AM657" s="95">
        <f t="shared" si="307"/>
        <v>176.85967921008674</v>
      </c>
      <c r="AN657" s="96">
        <f t="shared" si="300"/>
        <v>115.37697428084148</v>
      </c>
      <c r="AO657" s="96">
        <f t="shared" si="301"/>
        <v>77.793130975866447</v>
      </c>
      <c r="AP657" s="96">
        <f t="shared" si="302"/>
        <v>140.62638539977235</v>
      </c>
      <c r="AQ657" s="86">
        <f t="shared" si="303"/>
        <v>27.281677450599503</v>
      </c>
    </row>
    <row r="658" spans="1:43">
      <c r="A658" s="129" t="str">
        <f t="shared" si="304"/>
        <v>2014_4</v>
      </c>
      <c r="B658" s="57">
        <v>2014</v>
      </c>
      <c r="C658" s="57">
        <v>4</v>
      </c>
      <c r="D658" s="81" t="str">
        <f t="shared" si="305"/>
        <v>SMH_Personal</v>
      </c>
      <c r="E658" s="68" t="s">
        <v>39</v>
      </c>
      <c r="F658" s="69" t="s">
        <v>13</v>
      </c>
      <c r="G658" s="84">
        <f t="shared" si="306"/>
        <v>52336</v>
      </c>
      <c r="H658" s="70">
        <v>13084</v>
      </c>
      <c r="I658" s="65">
        <v>457</v>
      </c>
      <c r="J658" s="66">
        <v>2035</v>
      </c>
      <c r="K658" s="66">
        <v>3504</v>
      </c>
      <c r="L658" s="66">
        <v>3258</v>
      </c>
      <c r="M658" s="67">
        <v>511</v>
      </c>
      <c r="N658" s="65">
        <v>6333307</v>
      </c>
      <c r="O658" s="66">
        <v>7025045</v>
      </c>
      <c r="P658" s="66">
        <v>2677661</v>
      </c>
      <c r="Q658" s="66">
        <v>11713415</v>
      </c>
      <c r="R658" s="67">
        <v>1321464</v>
      </c>
      <c r="S658" s="95">
        <f t="shared" si="280"/>
        <v>13858.439824945295</v>
      </c>
      <c r="T658" s="96">
        <f t="shared" si="281"/>
        <v>3452.1105651105649</v>
      </c>
      <c r="U658" s="96">
        <f t="shared" si="282"/>
        <v>764.17265981735159</v>
      </c>
      <c r="V658" s="96">
        <f t="shared" si="283"/>
        <v>3595.2777777777778</v>
      </c>
      <c r="W658" s="86">
        <f t="shared" si="284"/>
        <v>2586.0352250489236</v>
      </c>
      <c r="X658" s="99">
        <f t="shared" si="285"/>
        <v>8.7320391317639873E-3</v>
      </c>
      <c r="Y658" s="100">
        <f t="shared" si="286"/>
        <v>3.8883369000305715E-2</v>
      </c>
      <c r="Z658" s="100">
        <f t="shared" si="287"/>
        <v>6.6952002445735251E-2</v>
      </c>
      <c r="AA658" s="100">
        <f t="shared" si="288"/>
        <v>6.2251605013757261E-2</v>
      </c>
      <c r="AB658" s="101">
        <f t="shared" si="289"/>
        <v>9.7638336900030577E-3</v>
      </c>
      <c r="AC658" s="99">
        <f t="shared" si="290"/>
        <v>9.6796041712130521E-3</v>
      </c>
      <c r="AD658" s="100">
        <f t="shared" si="291"/>
        <v>4.0852278013887848E-2</v>
      </c>
      <c r="AE658" s="100">
        <f t="shared" si="292"/>
        <v>6.9497598186036957E-2</v>
      </c>
      <c r="AF658" s="100">
        <f t="shared" si="293"/>
        <v>6.4712392439700478E-2</v>
      </c>
      <c r="AG658" s="101">
        <f t="shared" si="294"/>
        <v>1.0765297445895796E-2</v>
      </c>
      <c r="AH658" s="95">
        <f t="shared" si="295"/>
        <v>121.01243885661877</v>
      </c>
      <c r="AI658" s="96">
        <f t="shared" si="296"/>
        <v>134.22968893304801</v>
      </c>
      <c r="AJ658" s="96">
        <f t="shared" si="297"/>
        <v>51.162889789055335</v>
      </c>
      <c r="AK658" s="96">
        <f t="shared" si="298"/>
        <v>223.81181213696118</v>
      </c>
      <c r="AL658" s="86">
        <f t="shared" si="299"/>
        <v>25.249617853867321</v>
      </c>
      <c r="AM658" s="95">
        <f t="shared" si="307"/>
        <v>121.4136600741577</v>
      </c>
      <c r="AN658" s="96">
        <f t="shared" si="300"/>
        <v>134.6747324321498</v>
      </c>
      <c r="AO658" s="96">
        <f t="shared" si="301"/>
        <v>51.332522242776037</v>
      </c>
      <c r="AP658" s="96">
        <f t="shared" si="302"/>
        <v>224.55386847938053</v>
      </c>
      <c r="AQ658" s="86">
        <f t="shared" si="303"/>
        <v>25.333333895899369</v>
      </c>
    </row>
    <row r="659" spans="1:43">
      <c r="A659" s="129" t="str">
        <f t="shared" si="304"/>
        <v>2015_1</v>
      </c>
      <c r="B659" s="57">
        <v>2015</v>
      </c>
      <c r="C659" s="57">
        <v>1</v>
      </c>
      <c r="D659" s="81" t="str">
        <f t="shared" si="305"/>
        <v>SML_Personal</v>
      </c>
      <c r="E659" s="68" t="s">
        <v>12</v>
      </c>
      <c r="F659" s="69" t="s">
        <v>13</v>
      </c>
      <c r="G659" s="84">
        <f t="shared" si="306"/>
        <v>83784</v>
      </c>
      <c r="H659" s="70">
        <v>20946</v>
      </c>
      <c r="I659" s="65">
        <v>112</v>
      </c>
      <c r="J659" s="66">
        <v>2339</v>
      </c>
      <c r="K659" s="66">
        <v>1212</v>
      </c>
      <c r="L659" s="66">
        <v>3899</v>
      </c>
      <c r="M659" s="67">
        <v>529</v>
      </c>
      <c r="N659" s="65">
        <v>1616202</v>
      </c>
      <c r="O659" s="66">
        <v>3840046</v>
      </c>
      <c r="P659" s="66">
        <v>1761074</v>
      </c>
      <c r="Q659" s="66">
        <v>6549596</v>
      </c>
      <c r="R659" s="67">
        <v>1720085</v>
      </c>
      <c r="S659" s="95">
        <f t="shared" si="280"/>
        <v>14430.375</v>
      </c>
      <c r="T659" s="96">
        <f t="shared" si="281"/>
        <v>1641.7469003847798</v>
      </c>
      <c r="U659" s="96">
        <f t="shared" si="282"/>
        <v>1453.0313531353136</v>
      </c>
      <c r="V659" s="96">
        <f t="shared" si="283"/>
        <v>1679.8143113618876</v>
      </c>
      <c r="W659" s="86">
        <f t="shared" si="284"/>
        <v>3251.5784499054821</v>
      </c>
      <c r="X659" s="99">
        <f t="shared" si="285"/>
        <v>1.3367707438174353E-3</v>
      </c>
      <c r="Y659" s="100">
        <f t="shared" si="286"/>
        <v>2.7917024730258762E-2</v>
      </c>
      <c r="Z659" s="100">
        <f t="shared" si="287"/>
        <v>1.4465769120595818E-2</v>
      </c>
      <c r="AA659" s="100">
        <f t="shared" si="288"/>
        <v>4.6536331519144464E-2</v>
      </c>
      <c r="AB659" s="101">
        <f t="shared" si="289"/>
        <v>6.3138546739234221E-3</v>
      </c>
      <c r="AC659" s="99">
        <f t="shared" si="290"/>
        <v>1.6308831685305611E-3</v>
      </c>
      <c r="AD659" s="100">
        <f t="shared" si="291"/>
        <v>2.9243079951756411E-2</v>
      </c>
      <c r="AE659" s="100">
        <f t="shared" si="292"/>
        <v>1.5426898819374365E-2</v>
      </c>
      <c r="AF659" s="100">
        <f t="shared" si="293"/>
        <v>4.8231931966962766E-2</v>
      </c>
      <c r="AG659" s="101">
        <f t="shared" si="294"/>
        <v>6.9514531697408245E-3</v>
      </c>
      <c r="AH659" s="95">
        <f t="shared" si="295"/>
        <v>19.290103122314523</v>
      </c>
      <c r="AI659" s="96">
        <f t="shared" si="296"/>
        <v>45.832688818867567</v>
      </c>
      <c r="AJ659" s="96">
        <f t="shared" si="297"/>
        <v>21.019216079442376</v>
      </c>
      <c r="AK659" s="96">
        <f t="shared" si="298"/>
        <v>78.17239568414017</v>
      </c>
      <c r="AL659" s="86">
        <f t="shared" si="299"/>
        <v>20.529993793564405</v>
      </c>
      <c r="AM659" s="95">
        <f t="shared" si="307"/>
        <v>19.354060172798867</v>
      </c>
      <c r="AN659" s="96">
        <f t="shared" si="300"/>
        <v>45.984648794096039</v>
      </c>
      <c r="AO659" s="96">
        <f t="shared" si="301"/>
        <v>21.088906067899678</v>
      </c>
      <c r="AP659" s="96">
        <f t="shared" si="302"/>
        <v>78.43157915379561</v>
      </c>
      <c r="AQ659" s="86">
        <f t="shared" si="303"/>
        <v>20.598061747435494</v>
      </c>
    </row>
    <row r="660" spans="1:43">
      <c r="A660" s="129" t="str">
        <f t="shared" si="304"/>
        <v>2015_1</v>
      </c>
      <c r="B660" s="57">
        <v>2015</v>
      </c>
      <c r="C660" s="57">
        <v>1</v>
      </c>
      <c r="D660" s="81" t="str">
        <f t="shared" si="305"/>
        <v>LSL_Personal</v>
      </c>
      <c r="E660" s="68" t="s">
        <v>14</v>
      </c>
      <c r="F660" s="69" t="s">
        <v>13</v>
      </c>
      <c r="G660" s="84">
        <f t="shared" si="306"/>
        <v>21492</v>
      </c>
      <c r="H660" s="70">
        <v>5373</v>
      </c>
      <c r="I660" s="65">
        <v>24</v>
      </c>
      <c r="J660" s="66">
        <v>538</v>
      </c>
      <c r="K660" s="66">
        <v>645</v>
      </c>
      <c r="L660" s="66">
        <v>934</v>
      </c>
      <c r="M660" s="67">
        <v>110</v>
      </c>
      <c r="N660" s="65">
        <v>695441</v>
      </c>
      <c r="O660" s="66">
        <v>1543977</v>
      </c>
      <c r="P660" s="66">
        <v>816780</v>
      </c>
      <c r="Q660" s="66">
        <v>2867755</v>
      </c>
      <c r="R660" s="67">
        <v>661027</v>
      </c>
      <c r="S660" s="95">
        <f t="shared" si="280"/>
        <v>28976.708333333332</v>
      </c>
      <c r="T660" s="96">
        <f t="shared" si="281"/>
        <v>2869.8457249070634</v>
      </c>
      <c r="U660" s="96">
        <f t="shared" si="282"/>
        <v>1266.3255813953488</v>
      </c>
      <c r="V660" s="96">
        <f t="shared" si="283"/>
        <v>3070.4014989293364</v>
      </c>
      <c r="W660" s="86">
        <f t="shared" si="284"/>
        <v>6009.3363636363638</v>
      </c>
      <c r="X660" s="99">
        <f t="shared" si="285"/>
        <v>1.1166945840312675E-3</v>
      </c>
      <c r="Y660" s="100">
        <f t="shared" si="286"/>
        <v>2.5032570258700912E-2</v>
      </c>
      <c r="Z660" s="100">
        <f t="shared" si="287"/>
        <v>3.0011166945840311E-2</v>
      </c>
      <c r="AA660" s="100">
        <f t="shared" si="288"/>
        <v>4.3458030895216826E-2</v>
      </c>
      <c r="AB660" s="101">
        <f t="shared" si="289"/>
        <v>5.1181835101433088E-3</v>
      </c>
      <c r="AC660" s="99">
        <f t="shared" si="290"/>
        <v>1.6475082401691803E-3</v>
      </c>
      <c r="AD660" s="100">
        <f t="shared" si="291"/>
        <v>2.7515504860565091E-2</v>
      </c>
      <c r="AE660" s="100">
        <f t="shared" si="292"/>
        <v>3.2722871145413883E-2</v>
      </c>
      <c r="AF660" s="100">
        <f t="shared" si="293"/>
        <v>4.669847505638023E-2</v>
      </c>
      <c r="AG660" s="101">
        <f t="shared" si="294"/>
        <v>6.2523091746976029E-3</v>
      </c>
      <c r="AH660" s="95">
        <f t="shared" si="295"/>
        <v>32.35813325888703</v>
      </c>
      <c r="AI660" s="96">
        <f t="shared" si="296"/>
        <v>71.839614740368503</v>
      </c>
      <c r="AJ660" s="96">
        <f t="shared" si="297"/>
        <v>38.00390843104411</v>
      </c>
      <c r="AK660" s="96">
        <f t="shared" si="298"/>
        <v>133.43360320119115</v>
      </c>
      <c r="AL660" s="86">
        <f t="shared" si="299"/>
        <v>30.756886283268194</v>
      </c>
      <c r="AM660" s="95">
        <f t="shared" si="307"/>
        <v>32.465417846703659</v>
      </c>
      <c r="AN660" s="96">
        <f t="shared" si="300"/>
        <v>72.077801640541722</v>
      </c>
      <c r="AO660" s="96">
        <f t="shared" si="301"/>
        <v>38.129911795293367</v>
      </c>
      <c r="AP660" s="96">
        <f t="shared" si="302"/>
        <v>133.87600724860002</v>
      </c>
      <c r="AQ660" s="86">
        <f t="shared" si="303"/>
        <v>30.8588618775036</v>
      </c>
    </row>
    <row r="661" spans="1:43">
      <c r="A661" s="129" t="str">
        <f t="shared" si="304"/>
        <v>2015_1</v>
      </c>
      <c r="B661" s="57">
        <v>2015</v>
      </c>
      <c r="C661" s="57">
        <v>1</v>
      </c>
      <c r="D661" s="81" t="str">
        <f t="shared" si="305"/>
        <v>MYA_Personal</v>
      </c>
      <c r="E661" s="68" t="s">
        <v>15</v>
      </c>
      <c r="F661" s="69" t="s">
        <v>13</v>
      </c>
      <c r="G661" s="84">
        <f t="shared" si="306"/>
        <v>21056</v>
      </c>
      <c r="H661" s="70">
        <v>5264</v>
      </c>
      <c r="I661" s="65">
        <v>99</v>
      </c>
      <c r="J661" s="66">
        <v>630</v>
      </c>
      <c r="K661" s="66">
        <v>260</v>
      </c>
      <c r="L661" s="66">
        <v>1259</v>
      </c>
      <c r="M661" s="67">
        <v>114</v>
      </c>
      <c r="N661" s="65">
        <v>1068269</v>
      </c>
      <c r="O661" s="66">
        <v>2041199</v>
      </c>
      <c r="P661" s="66">
        <v>263490</v>
      </c>
      <c r="Q661" s="66">
        <v>3623459</v>
      </c>
      <c r="R661" s="67">
        <v>623746</v>
      </c>
      <c r="S661" s="95">
        <f t="shared" si="280"/>
        <v>10790.595959595959</v>
      </c>
      <c r="T661" s="96">
        <f t="shared" si="281"/>
        <v>3239.9984126984127</v>
      </c>
      <c r="U661" s="96">
        <f t="shared" si="282"/>
        <v>1013.4230769230769</v>
      </c>
      <c r="V661" s="96">
        <f t="shared" si="283"/>
        <v>2878.0452740270057</v>
      </c>
      <c r="W661" s="86">
        <f t="shared" si="284"/>
        <v>5471.4561403508769</v>
      </c>
      <c r="X661" s="99">
        <f t="shared" si="285"/>
        <v>4.7017477203647419E-3</v>
      </c>
      <c r="Y661" s="100">
        <f t="shared" si="286"/>
        <v>2.9920212765957448E-2</v>
      </c>
      <c r="Z661" s="100">
        <f t="shared" si="287"/>
        <v>1.2348024316109422E-2</v>
      </c>
      <c r="AA661" s="100">
        <f t="shared" si="288"/>
        <v>5.979293313069909E-2</v>
      </c>
      <c r="AB661" s="101">
        <f t="shared" si="289"/>
        <v>5.4141337386018236E-3</v>
      </c>
      <c r="AC661" s="99">
        <f t="shared" si="290"/>
        <v>5.8001824788796123E-3</v>
      </c>
      <c r="AD661" s="100">
        <f t="shared" si="291"/>
        <v>3.2655821940880306E-2</v>
      </c>
      <c r="AE661" s="100">
        <f t="shared" si="292"/>
        <v>1.4121269101931656E-2</v>
      </c>
      <c r="AF661" s="100">
        <f t="shared" si="293"/>
        <v>6.3600124170827471E-2</v>
      </c>
      <c r="AG661" s="101">
        <f t="shared" si="294"/>
        <v>6.59242760351131E-3</v>
      </c>
      <c r="AH661" s="95">
        <f t="shared" si="295"/>
        <v>50.734659954407292</v>
      </c>
      <c r="AI661" s="96">
        <f t="shared" si="296"/>
        <v>96.941441869300917</v>
      </c>
      <c r="AJ661" s="96">
        <f t="shared" si="297"/>
        <v>12.513772796352583</v>
      </c>
      <c r="AK661" s="96">
        <f t="shared" si="298"/>
        <v>172.08676861702128</v>
      </c>
      <c r="AL661" s="86">
        <f t="shared" si="299"/>
        <v>29.623195288753799</v>
      </c>
      <c r="AM661" s="95">
        <f t="shared" si="307"/>
        <v>50.902872596270079</v>
      </c>
      <c r="AN661" s="96">
        <f t="shared" si="300"/>
        <v>97.262854805890555</v>
      </c>
      <c r="AO661" s="96">
        <f t="shared" si="301"/>
        <v>12.555262672970201</v>
      </c>
      <c r="AP661" s="96">
        <f t="shared" si="302"/>
        <v>172.65732866422988</v>
      </c>
      <c r="AQ661" s="86">
        <f t="shared" si="303"/>
        <v>29.721412088559227</v>
      </c>
    </row>
    <row r="662" spans="1:43">
      <c r="A662" s="129" t="str">
        <f t="shared" si="304"/>
        <v>2015_1</v>
      </c>
      <c r="B662" s="57">
        <v>2015</v>
      </c>
      <c r="C662" s="57">
        <v>1</v>
      </c>
      <c r="D662" s="81" t="str">
        <f t="shared" si="305"/>
        <v>SMA_Personal</v>
      </c>
      <c r="E662" s="68" t="s">
        <v>16</v>
      </c>
      <c r="F662" s="69" t="s">
        <v>13</v>
      </c>
      <c r="G662" s="84">
        <f t="shared" si="306"/>
        <v>84856</v>
      </c>
      <c r="H662" s="70">
        <v>21214</v>
      </c>
      <c r="I662" s="65">
        <v>115</v>
      </c>
      <c r="J662" s="66">
        <v>1877</v>
      </c>
      <c r="K662" s="66">
        <v>1052</v>
      </c>
      <c r="L662" s="66">
        <v>3606</v>
      </c>
      <c r="M662" s="67">
        <v>2058</v>
      </c>
      <c r="N662" s="65">
        <v>2143661</v>
      </c>
      <c r="O662" s="66">
        <v>6940090</v>
      </c>
      <c r="P662" s="66">
        <v>933739</v>
      </c>
      <c r="Q662" s="66">
        <v>11673018</v>
      </c>
      <c r="R662" s="67">
        <v>11766469</v>
      </c>
      <c r="S662" s="95">
        <f t="shared" si="280"/>
        <v>18640.53043478261</v>
      </c>
      <c r="T662" s="96">
        <f t="shared" si="281"/>
        <v>3697.437400106553</v>
      </c>
      <c r="U662" s="96">
        <f t="shared" si="282"/>
        <v>887.58460076045628</v>
      </c>
      <c r="V662" s="96">
        <f t="shared" si="283"/>
        <v>3237.1098169717138</v>
      </c>
      <c r="W662" s="86">
        <f t="shared" si="284"/>
        <v>5717.4290573372209</v>
      </c>
      <c r="X662" s="99">
        <f t="shared" si="285"/>
        <v>1.3552371075704723E-3</v>
      </c>
      <c r="Y662" s="100">
        <f t="shared" si="286"/>
        <v>2.2119826529650232E-2</v>
      </c>
      <c r="Z662" s="100">
        <f t="shared" si="287"/>
        <v>1.2397473366644669E-2</v>
      </c>
      <c r="AA662" s="100">
        <f t="shared" si="288"/>
        <v>4.249552182520977E-2</v>
      </c>
      <c r="AB662" s="101">
        <f t="shared" si="289"/>
        <v>2.4252851890261148E-2</v>
      </c>
      <c r="AC662" s="99">
        <f t="shared" si="290"/>
        <v>1.649494782964625E-3</v>
      </c>
      <c r="AD662" s="100">
        <f t="shared" si="291"/>
        <v>2.3296208397626358E-2</v>
      </c>
      <c r="AE662" s="100">
        <f t="shared" si="292"/>
        <v>1.3282532587886638E-2</v>
      </c>
      <c r="AF662" s="100">
        <f t="shared" si="293"/>
        <v>4.4108975993182337E-2</v>
      </c>
      <c r="AG662" s="101">
        <f t="shared" si="294"/>
        <v>2.5483303944610101E-2</v>
      </c>
      <c r="AH662" s="95">
        <f t="shared" si="295"/>
        <v>25.262338550014142</v>
      </c>
      <c r="AI662" s="96">
        <f t="shared" si="296"/>
        <v>81.786673894597911</v>
      </c>
      <c r="AJ662" s="96">
        <f t="shared" si="297"/>
        <v>11.003806448571698</v>
      </c>
      <c r="AK662" s="96">
        <f t="shared" si="298"/>
        <v>137.56267087772227</v>
      </c>
      <c r="AL662" s="86">
        <f t="shared" si="299"/>
        <v>138.66396012067503</v>
      </c>
      <c r="AM662" s="95">
        <f t="shared" si="307"/>
        <v>25.346096767984832</v>
      </c>
      <c r="AN662" s="96">
        <f t="shared" si="300"/>
        <v>82.05784063736003</v>
      </c>
      <c r="AO662" s="96">
        <f t="shared" si="301"/>
        <v>11.040289975906353</v>
      </c>
      <c r="AP662" s="96">
        <f t="shared" si="302"/>
        <v>138.01876500175578</v>
      </c>
      <c r="AQ662" s="86">
        <f t="shared" si="303"/>
        <v>139.12370560993259</v>
      </c>
    </row>
    <row r="663" spans="1:43">
      <c r="A663" s="129" t="str">
        <f t="shared" si="304"/>
        <v>2015_1</v>
      </c>
      <c r="B663" s="57">
        <v>2015</v>
      </c>
      <c r="C663" s="57">
        <v>1</v>
      </c>
      <c r="D663" s="81" t="str">
        <f t="shared" si="305"/>
        <v>MSL_Personal</v>
      </c>
      <c r="E663" s="68" t="s">
        <v>17</v>
      </c>
      <c r="F663" s="69" t="s">
        <v>13</v>
      </c>
      <c r="G663" s="84">
        <f t="shared" si="306"/>
        <v>68108</v>
      </c>
      <c r="H663" s="70">
        <v>17027</v>
      </c>
      <c r="I663" s="65">
        <v>167</v>
      </c>
      <c r="J663" s="66">
        <v>1499</v>
      </c>
      <c r="K663" s="66">
        <v>2191</v>
      </c>
      <c r="L663" s="66">
        <v>2486</v>
      </c>
      <c r="M663" s="67">
        <v>443</v>
      </c>
      <c r="N663" s="65">
        <v>3491140</v>
      </c>
      <c r="O663" s="66">
        <v>4597952</v>
      </c>
      <c r="P663" s="66">
        <v>2788166</v>
      </c>
      <c r="Q663" s="66">
        <v>8720663</v>
      </c>
      <c r="R663" s="67">
        <v>1300917</v>
      </c>
      <c r="S663" s="95">
        <f t="shared" si="280"/>
        <v>20905.029940119759</v>
      </c>
      <c r="T663" s="96">
        <f t="shared" si="281"/>
        <v>3067.3462308205471</v>
      </c>
      <c r="U663" s="96">
        <f t="shared" si="282"/>
        <v>1272.554084892743</v>
      </c>
      <c r="V663" s="96">
        <f t="shared" si="283"/>
        <v>3507.9094931617055</v>
      </c>
      <c r="W663" s="86">
        <f t="shared" si="284"/>
        <v>2936.6072234762978</v>
      </c>
      <c r="X663" s="99">
        <f t="shared" si="285"/>
        <v>2.4519880190286016E-3</v>
      </c>
      <c r="Y663" s="100">
        <f t="shared" si="286"/>
        <v>2.2009161919304635E-2</v>
      </c>
      <c r="Z663" s="100">
        <f t="shared" si="287"/>
        <v>3.2169495507135729E-2</v>
      </c>
      <c r="AA663" s="100">
        <f t="shared" si="288"/>
        <v>3.6500851588653314E-2</v>
      </c>
      <c r="AB663" s="101">
        <f t="shared" si="289"/>
        <v>6.5043754037704821E-3</v>
      </c>
      <c r="AC663" s="99">
        <f t="shared" si="290"/>
        <v>2.8935411137585593E-3</v>
      </c>
      <c r="AD663" s="100">
        <f t="shared" si="291"/>
        <v>2.3319025306992158E-2</v>
      </c>
      <c r="AE663" s="100">
        <f t="shared" si="292"/>
        <v>3.3744851232210743E-2</v>
      </c>
      <c r="AF663" s="100">
        <f t="shared" si="293"/>
        <v>3.8175154465246428E-2</v>
      </c>
      <c r="AG663" s="101">
        <f t="shared" si="294"/>
        <v>7.2220748913852037E-3</v>
      </c>
      <c r="AH663" s="95">
        <f t="shared" si="295"/>
        <v>51.258882950607855</v>
      </c>
      <c r="AI663" s="96">
        <f t="shared" si="296"/>
        <v>67.509719856698183</v>
      </c>
      <c r="AJ663" s="96">
        <f t="shared" si="297"/>
        <v>40.937422916544314</v>
      </c>
      <c r="AK663" s="96">
        <f t="shared" si="298"/>
        <v>128.0416837963235</v>
      </c>
      <c r="AL663" s="86">
        <f t="shared" si="299"/>
        <v>19.10079579491396</v>
      </c>
      <c r="AM663" s="95">
        <f t="shared" si="307"/>
        <v>51.428833673206682</v>
      </c>
      <c r="AN663" s="96">
        <f t="shared" si="300"/>
        <v>67.733550830212479</v>
      </c>
      <c r="AO663" s="96">
        <f t="shared" si="301"/>
        <v>41.073152456587245</v>
      </c>
      <c r="AP663" s="96">
        <f t="shared" si="302"/>
        <v>128.46621073548687</v>
      </c>
      <c r="AQ663" s="86">
        <f t="shared" si="303"/>
        <v>19.164125189951424</v>
      </c>
    </row>
    <row r="664" spans="1:43">
      <c r="A664" s="129" t="str">
        <f t="shared" si="304"/>
        <v>2015_1</v>
      </c>
      <c r="B664" s="57">
        <v>2015</v>
      </c>
      <c r="C664" s="57">
        <v>1</v>
      </c>
      <c r="D664" s="81" t="str">
        <f t="shared" si="305"/>
        <v>LYL_Personal</v>
      </c>
      <c r="E664" s="68" t="s">
        <v>18</v>
      </c>
      <c r="F664" s="69" t="s">
        <v>13</v>
      </c>
      <c r="G664" s="84">
        <f t="shared" si="306"/>
        <v>17068</v>
      </c>
      <c r="H664" s="70">
        <v>4267</v>
      </c>
      <c r="I664" s="65">
        <v>87</v>
      </c>
      <c r="J664" s="66">
        <v>369</v>
      </c>
      <c r="K664" s="66">
        <v>702</v>
      </c>
      <c r="L664" s="66">
        <v>641</v>
      </c>
      <c r="M664" s="67">
        <v>154</v>
      </c>
      <c r="N664" s="65">
        <v>1781072</v>
      </c>
      <c r="O664" s="66">
        <v>1143033</v>
      </c>
      <c r="P664" s="66">
        <v>839152</v>
      </c>
      <c r="Q664" s="66">
        <v>2396864</v>
      </c>
      <c r="R664" s="67">
        <v>881360</v>
      </c>
      <c r="S664" s="95">
        <f t="shared" si="280"/>
        <v>20472.091954022988</v>
      </c>
      <c r="T664" s="96">
        <f t="shared" si="281"/>
        <v>3097.6504065040649</v>
      </c>
      <c r="U664" s="96">
        <f t="shared" si="282"/>
        <v>1195.3732193732194</v>
      </c>
      <c r="V664" s="96">
        <f t="shared" si="283"/>
        <v>3739.2574102964118</v>
      </c>
      <c r="W664" s="86">
        <f t="shared" si="284"/>
        <v>5723.1168831168834</v>
      </c>
      <c r="X664" s="99">
        <f t="shared" si="285"/>
        <v>5.0972580267166631E-3</v>
      </c>
      <c r="Y664" s="100">
        <f t="shared" si="286"/>
        <v>2.1619404734005157E-2</v>
      </c>
      <c r="Z664" s="100">
        <f t="shared" si="287"/>
        <v>4.1129599250058588E-2</v>
      </c>
      <c r="AA664" s="100">
        <f t="shared" si="288"/>
        <v>3.7555659714084838E-2</v>
      </c>
      <c r="AB664" s="101">
        <f t="shared" si="289"/>
        <v>9.0227325990157019E-3</v>
      </c>
      <c r="AC664" s="99">
        <f t="shared" si="290"/>
        <v>6.3673150693210447E-3</v>
      </c>
      <c r="AD664" s="100">
        <f t="shared" si="291"/>
        <v>2.4213228022244418E-2</v>
      </c>
      <c r="AE664" s="100">
        <f t="shared" si="292"/>
        <v>4.4671381028117942E-2</v>
      </c>
      <c r="AF664" s="100">
        <f t="shared" si="293"/>
        <v>4.0946365544659684E-2</v>
      </c>
      <c r="AG664" s="101">
        <f t="shared" si="294"/>
        <v>1.0709151625274856E-2</v>
      </c>
      <c r="AH664" s="95">
        <f t="shared" si="295"/>
        <v>104.35153503632529</v>
      </c>
      <c r="AI664" s="96">
        <f t="shared" si="296"/>
        <v>66.969357862666982</v>
      </c>
      <c r="AJ664" s="96">
        <f t="shared" si="297"/>
        <v>49.165221467072882</v>
      </c>
      <c r="AK664" s="96">
        <f t="shared" si="298"/>
        <v>140.43027888446215</v>
      </c>
      <c r="AL664" s="86">
        <f t="shared" si="299"/>
        <v>51.63815326927584</v>
      </c>
      <c r="AM664" s="95">
        <f t="shared" si="307"/>
        <v>104.69751641092545</v>
      </c>
      <c r="AN664" s="96">
        <f t="shared" si="300"/>
        <v>67.191397246000918</v>
      </c>
      <c r="AO664" s="96">
        <f t="shared" si="301"/>
        <v>49.328230577574018</v>
      </c>
      <c r="AP664" s="96">
        <f t="shared" si="302"/>
        <v>140.89588066892097</v>
      </c>
      <c r="AQ664" s="86">
        <f t="shared" si="303"/>
        <v>51.809361476646231</v>
      </c>
    </row>
    <row r="665" spans="1:43">
      <c r="A665" s="129" t="str">
        <f t="shared" si="304"/>
        <v>2015_1</v>
      </c>
      <c r="B665" s="57">
        <v>2015</v>
      </c>
      <c r="C665" s="57">
        <v>1</v>
      </c>
      <c r="D665" s="81" t="str">
        <f t="shared" si="305"/>
        <v>LSA_Personal</v>
      </c>
      <c r="E665" s="68" t="s">
        <v>19</v>
      </c>
      <c r="F665" s="69" t="s">
        <v>13</v>
      </c>
      <c r="G665" s="84">
        <f t="shared" si="306"/>
        <v>108228</v>
      </c>
      <c r="H665" s="70">
        <v>27057</v>
      </c>
      <c r="I665" s="65">
        <v>354</v>
      </c>
      <c r="J665" s="66">
        <v>3087</v>
      </c>
      <c r="K665" s="66">
        <v>2158</v>
      </c>
      <c r="L665" s="66">
        <v>5968</v>
      </c>
      <c r="M665" s="67">
        <v>950</v>
      </c>
      <c r="N665" s="65">
        <v>9251457</v>
      </c>
      <c r="O665" s="66">
        <v>8072614</v>
      </c>
      <c r="P665" s="66">
        <v>3451598</v>
      </c>
      <c r="Q665" s="66">
        <v>14751901</v>
      </c>
      <c r="R665" s="67">
        <v>8526905</v>
      </c>
      <c r="S665" s="95">
        <f t="shared" si="280"/>
        <v>26134.0593220339</v>
      </c>
      <c r="T665" s="96">
        <f t="shared" si="281"/>
        <v>2615.0353093618401</v>
      </c>
      <c r="U665" s="96">
        <f t="shared" si="282"/>
        <v>1599.4430027803521</v>
      </c>
      <c r="V665" s="96">
        <f t="shared" si="283"/>
        <v>2471.8332774798928</v>
      </c>
      <c r="W665" s="86">
        <f t="shared" si="284"/>
        <v>8975.6894736842114</v>
      </c>
      <c r="X665" s="99">
        <f t="shared" si="285"/>
        <v>3.270872602284067E-3</v>
      </c>
      <c r="Y665" s="100">
        <f t="shared" si="286"/>
        <v>2.8523117862290719E-2</v>
      </c>
      <c r="Z665" s="100">
        <f t="shared" si="287"/>
        <v>1.9939387219573494E-2</v>
      </c>
      <c r="AA665" s="100">
        <f t="shared" si="288"/>
        <v>5.5142846583139296E-2</v>
      </c>
      <c r="AB665" s="101">
        <f t="shared" si="289"/>
        <v>8.7777654581069602E-3</v>
      </c>
      <c r="AC665" s="99">
        <f t="shared" si="290"/>
        <v>3.6752682696502229E-3</v>
      </c>
      <c r="AD665" s="100">
        <f t="shared" si="291"/>
        <v>2.9702082660296909E-2</v>
      </c>
      <c r="AE665" s="100">
        <f t="shared" si="292"/>
        <v>2.0929463089785629E-2</v>
      </c>
      <c r="AF665" s="100">
        <f t="shared" si="293"/>
        <v>5.6759488268629796E-2</v>
      </c>
      <c r="AG665" s="101">
        <f t="shared" si="294"/>
        <v>9.4384035457285523E-3</v>
      </c>
      <c r="AH665" s="95">
        <f t="shared" si="295"/>
        <v>85.481178622907194</v>
      </c>
      <c r="AI665" s="96">
        <f t="shared" si="296"/>
        <v>74.588960342979632</v>
      </c>
      <c r="AJ665" s="96">
        <f t="shared" si="297"/>
        <v>31.891913368074807</v>
      </c>
      <c r="AK665" s="96">
        <f t="shared" si="298"/>
        <v>136.30392319917212</v>
      </c>
      <c r="AL665" s="86">
        <f t="shared" si="299"/>
        <v>78.786497024799502</v>
      </c>
      <c r="AM665" s="95">
        <f t="shared" si="307"/>
        <v>85.764594632763689</v>
      </c>
      <c r="AN665" s="96">
        <f t="shared" si="300"/>
        <v>74.836262800202491</v>
      </c>
      <c r="AO665" s="96">
        <f t="shared" si="301"/>
        <v>31.997652186596977</v>
      </c>
      <c r="AP665" s="96">
        <f t="shared" si="302"/>
        <v>136.75584389871361</v>
      </c>
      <c r="AQ665" s="86">
        <f t="shared" si="303"/>
        <v>79.047716570166827</v>
      </c>
    </row>
    <row r="666" spans="1:43">
      <c r="A666" s="129" t="str">
        <f t="shared" si="304"/>
        <v>2015_1</v>
      </c>
      <c r="B666" s="57">
        <v>2015</v>
      </c>
      <c r="C666" s="57">
        <v>1</v>
      </c>
      <c r="D666" s="81" t="str">
        <f t="shared" si="305"/>
        <v>LMA_Personal</v>
      </c>
      <c r="E666" s="68" t="s">
        <v>20</v>
      </c>
      <c r="F666" s="69" t="s">
        <v>13</v>
      </c>
      <c r="G666" s="84">
        <f t="shared" si="306"/>
        <v>131664</v>
      </c>
      <c r="H666" s="70">
        <v>32916</v>
      </c>
      <c r="I666" s="65">
        <v>918</v>
      </c>
      <c r="J666" s="66">
        <v>2962</v>
      </c>
      <c r="K666" s="66">
        <v>5015</v>
      </c>
      <c r="L666" s="66">
        <v>4299</v>
      </c>
      <c r="M666" s="67">
        <v>4152</v>
      </c>
      <c r="N666" s="65">
        <v>14873972</v>
      </c>
      <c r="O666" s="66">
        <v>7043373</v>
      </c>
      <c r="P666" s="66">
        <v>4666018</v>
      </c>
      <c r="Q666" s="66">
        <v>12942596</v>
      </c>
      <c r="R666" s="67">
        <v>22917487</v>
      </c>
      <c r="S666" s="95">
        <f t="shared" si="280"/>
        <v>16202.583877995643</v>
      </c>
      <c r="T666" s="96">
        <f t="shared" si="281"/>
        <v>2377.911208642809</v>
      </c>
      <c r="U666" s="96">
        <f t="shared" si="282"/>
        <v>930.4123629112662</v>
      </c>
      <c r="V666" s="96">
        <f t="shared" si="283"/>
        <v>3010.6061874854618</v>
      </c>
      <c r="W666" s="86">
        <f t="shared" si="284"/>
        <v>5519.6259633911368</v>
      </c>
      <c r="X666" s="99">
        <f t="shared" si="285"/>
        <v>6.9722931097338679E-3</v>
      </c>
      <c r="Y666" s="100">
        <f t="shared" si="286"/>
        <v>2.2496658160165269E-2</v>
      </c>
      <c r="Z666" s="100">
        <f t="shared" si="287"/>
        <v>3.8089379025397982E-2</v>
      </c>
      <c r="AA666" s="100">
        <f t="shared" si="288"/>
        <v>3.2651294203426905E-2</v>
      </c>
      <c r="AB666" s="101">
        <f t="shared" si="289"/>
        <v>3.1534815895005466E-2</v>
      </c>
      <c r="AC666" s="99">
        <f t="shared" si="290"/>
        <v>7.5066001537150793E-3</v>
      </c>
      <c r="AD666" s="100">
        <f t="shared" si="291"/>
        <v>2.3448885241277001E-2</v>
      </c>
      <c r="AE666" s="100">
        <f t="shared" si="292"/>
        <v>3.9318491721528417E-2</v>
      </c>
      <c r="AF666" s="100">
        <f t="shared" si="293"/>
        <v>3.3792500412979154E-2</v>
      </c>
      <c r="AG666" s="101">
        <f t="shared" si="294"/>
        <v>3.2656988222207847E-2</v>
      </c>
      <c r="AH666" s="95">
        <f t="shared" si="295"/>
        <v>112.96916393243407</v>
      </c>
      <c r="AI666" s="96">
        <f t="shared" si="296"/>
        <v>53.495055596062706</v>
      </c>
      <c r="AJ666" s="96">
        <f t="shared" si="297"/>
        <v>35.43882914084336</v>
      </c>
      <c r="AK666" s="96">
        <f t="shared" si="298"/>
        <v>98.300188358245236</v>
      </c>
      <c r="AL666" s="86">
        <f t="shared" si="299"/>
        <v>174.0603885648317</v>
      </c>
      <c r="AM666" s="95">
        <f t="shared" si="307"/>
        <v>113.34371737442386</v>
      </c>
      <c r="AN666" s="96">
        <f t="shared" si="300"/>
        <v>53.67242043178836</v>
      </c>
      <c r="AO666" s="96">
        <f t="shared" si="301"/>
        <v>35.556327889818171</v>
      </c>
      <c r="AP666" s="96">
        <f t="shared" si="302"/>
        <v>98.626106269081916</v>
      </c>
      <c r="AQ666" s="86">
        <f t="shared" si="303"/>
        <v>174.63749222198572</v>
      </c>
    </row>
    <row r="667" spans="1:43">
      <c r="A667" s="129" t="str">
        <f t="shared" si="304"/>
        <v>2015_1</v>
      </c>
      <c r="B667" s="57">
        <v>2015</v>
      </c>
      <c r="C667" s="57">
        <v>1</v>
      </c>
      <c r="D667" s="81" t="str">
        <f t="shared" si="305"/>
        <v>SYL_Personal</v>
      </c>
      <c r="E667" s="68" t="s">
        <v>21</v>
      </c>
      <c r="F667" s="69" t="s">
        <v>13</v>
      </c>
      <c r="G667" s="84">
        <f t="shared" si="306"/>
        <v>12516</v>
      </c>
      <c r="H667" s="70">
        <v>3129</v>
      </c>
      <c r="I667" s="65">
        <v>113</v>
      </c>
      <c r="J667" s="66">
        <v>306</v>
      </c>
      <c r="K667" s="66">
        <v>388</v>
      </c>
      <c r="L667" s="66">
        <v>428</v>
      </c>
      <c r="M667" s="67">
        <v>145</v>
      </c>
      <c r="N667" s="65">
        <v>1317902</v>
      </c>
      <c r="O667" s="66">
        <v>880405</v>
      </c>
      <c r="P667" s="66">
        <v>341535</v>
      </c>
      <c r="Q667" s="66">
        <v>1365982</v>
      </c>
      <c r="R667" s="67">
        <v>557026</v>
      </c>
      <c r="S667" s="95">
        <f t="shared" si="280"/>
        <v>11662.849557522124</v>
      </c>
      <c r="T667" s="96">
        <f t="shared" si="281"/>
        <v>2877.1405228758172</v>
      </c>
      <c r="U667" s="96">
        <f t="shared" si="282"/>
        <v>880.2448453608248</v>
      </c>
      <c r="V667" s="96">
        <f t="shared" si="283"/>
        <v>3191.5467289719627</v>
      </c>
      <c r="W667" s="86">
        <f t="shared" si="284"/>
        <v>3841.5586206896551</v>
      </c>
      <c r="X667" s="99">
        <f t="shared" si="285"/>
        <v>9.0284435922019807E-3</v>
      </c>
      <c r="Y667" s="100">
        <f t="shared" si="286"/>
        <v>2.4448705656759349E-2</v>
      </c>
      <c r="Z667" s="100">
        <f t="shared" si="287"/>
        <v>3.1000319590923617E-2</v>
      </c>
      <c r="AA667" s="100">
        <f t="shared" si="288"/>
        <v>3.4196228827101313E-2</v>
      </c>
      <c r="AB667" s="101">
        <f t="shared" si="289"/>
        <v>1.1585170981144135E-2</v>
      </c>
      <c r="AC667" s="99">
        <f t="shared" si="290"/>
        <v>1.0998416179627039E-2</v>
      </c>
      <c r="AD667" s="100">
        <f t="shared" si="291"/>
        <v>2.7665150693793501E-2</v>
      </c>
      <c r="AE667" s="100">
        <f t="shared" si="292"/>
        <v>3.4609994130827534E-2</v>
      </c>
      <c r="AF667" s="100">
        <f t="shared" si="293"/>
        <v>3.7981148783730441E-2</v>
      </c>
      <c r="AG667" s="101">
        <f t="shared" si="294"/>
        <v>1.3813831881563349E-2</v>
      </c>
      <c r="AH667" s="95">
        <f t="shared" si="295"/>
        <v>105.29737935442634</v>
      </c>
      <c r="AI667" s="96">
        <f t="shared" si="296"/>
        <v>70.342361776925529</v>
      </c>
      <c r="AJ667" s="96">
        <f t="shared" si="297"/>
        <v>27.287871524448704</v>
      </c>
      <c r="AK667" s="96">
        <f t="shared" si="298"/>
        <v>109.13886225631192</v>
      </c>
      <c r="AL667" s="86">
        <f t="shared" si="299"/>
        <v>44.505113454777884</v>
      </c>
      <c r="AM667" s="95">
        <f t="shared" si="307"/>
        <v>105.64649671085198</v>
      </c>
      <c r="AN667" s="96">
        <f t="shared" si="300"/>
        <v>70.575584479511846</v>
      </c>
      <c r="AO667" s="96">
        <f t="shared" si="301"/>
        <v>27.378345471924941</v>
      </c>
      <c r="AP667" s="96">
        <f t="shared" si="302"/>
        <v>109.50071619140346</v>
      </c>
      <c r="AQ667" s="86">
        <f t="shared" si="303"/>
        <v>44.652671804776858</v>
      </c>
    </row>
    <row r="668" spans="1:43">
      <c r="A668" s="129" t="str">
        <f t="shared" si="304"/>
        <v>2015_1</v>
      </c>
      <c r="B668" s="57">
        <v>2015</v>
      </c>
      <c r="C668" s="57">
        <v>1</v>
      </c>
      <c r="D668" s="81" t="str">
        <f t="shared" si="305"/>
        <v>MYL_Personal</v>
      </c>
      <c r="E668" s="68" t="s">
        <v>22</v>
      </c>
      <c r="F668" s="69" t="s">
        <v>13</v>
      </c>
      <c r="G668" s="84">
        <f t="shared" si="306"/>
        <v>13056</v>
      </c>
      <c r="H668" s="70">
        <v>3264</v>
      </c>
      <c r="I668" s="65">
        <v>104</v>
      </c>
      <c r="J668" s="66">
        <v>342</v>
      </c>
      <c r="K668" s="66">
        <v>519</v>
      </c>
      <c r="L668" s="66">
        <v>506</v>
      </c>
      <c r="M668" s="67">
        <v>109</v>
      </c>
      <c r="N668" s="65">
        <v>1479578</v>
      </c>
      <c r="O668" s="66">
        <v>1052261</v>
      </c>
      <c r="P668" s="66">
        <v>366176</v>
      </c>
      <c r="Q668" s="66">
        <v>1703477</v>
      </c>
      <c r="R668" s="67">
        <v>512999</v>
      </c>
      <c r="S668" s="95">
        <f t="shared" si="280"/>
        <v>14226.711538461539</v>
      </c>
      <c r="T668" s="96">
        <f t="shared" si="281"/>
        <v>3076.7865497076023</v>
      </c>
      <c r="U668" s="96">
        <f t="shared" si="282"/>
        <v>705.54142581888243</v>
      </c>
      <c r="V668" s="96">
        <f t="shared" si="283"/>
        <v>3366.5553359683795</v>
      </c>
      <c r="W668" s="86">
        <f t="shared" si="284"/>
        <v>4706.4128440366976</v>
      </c>
      <c r="X668" s="99">
        <f t="shared" si="285"/>
        <v>7.9656862745098034E-3</v>
      </c>
      <c r="Y668" s="100">
        <f t="shared" si="286"/>
        <v>2.6194852941176471E-2</v>
      </c>
      <c r="Z668" s="100">
        <f t="shared" si="287"/>
        <v>3.9751838235294115E-2</v>
      </c>
      <c r="AA668" s="100">
        <f t="shared" si="288"/>
        <v>3.8756127450980393E-2</v>
      </c>
      <c r="AB668" s="101">
        <f t="shared" si="289"/>
        <v>8.3486519607843136E-3</v>
      </c>
      <c r="AC668" s="99">
        <f t="shared" si="290"/>
        <v>9.7783856971950349E-3</v>
      </c>
      <c r="AD668" s="100">
        <f t="shared" si="291"/>
        <v>2.9451681258611376E-2</v>
      </c>
      <c r="AE668" s="100">
        <f t="shared" si="292"/>
        <v>4.3735855399090404E-2</v>
      </c>
      <c r="AF668" s="100">
        <f t="shared" si="293"/>
        <v>4.2691971031495801E-2</v>
      </c>
      <c r="AG668" s="101">
        <f t="shared" si="294"/>
        <v>1.0204056145942036E-2</v>
      </c>
      <c r="AH668" s="95">
        <f t="shared" si="295"/>
        <v>113.32552083333333</v>
      </c>
      <c r="AI668" s="96">
        <f t="shared" si="296"/>
        <v>80.595971200980387</v>
      </c>
      <c r="AJ668" s="96">
        <f t="shared" si="297"/>
        <v>28.046568627450981</v>
      </c>
      <c r="AK668" s="96">
        <f t="shared" si="298"/>
        <v>130.47464767156862</v>
      </c>
      <c r="AL668" s="86">
        <f t="shared" si="299"/>
        <v>39.292202818627452</v>
      </c>
      <c r="AM668" s="95">
        <f t="shared" si="307"/>
        <v>113.70125578981046</v>
      </c>
      <c r="AN668" s="96">
        <f t="shared" si="300"/>
        <v>80.863190124915178</v>
      </c>
      <c r="AO668" s="96">
        <f t="shared" si="301"/>
        <v>28.139558063238056</v>
      </c>
      <c r="AP668" s="96">
        <f t="shared" si="302"/>
        <v>130.90724119246093</v>
      </c>
      <c r="AQ668" s="86">
        <f t="shared" si="303"/>
        <v>39.422477570575516</v>
      </c>
    </row>
    <row r="669" spans="1:43">
      <c r="A669" s="129" t="str">
        <f t="shared" si="304"/>
        <v>2015_1</v>
      </c>
      <c r="B669" s="57">
        <v>2015</v>
      </c>
      <c r="C669" s="57">
        <v>1</v>
      </c>
      <c r="D669" s="81" t="str">
        <f t="shared" si="305"/>
        <v>MYH_Personal</v>
      </c>
      <c r="E669" s="68" t="s">
        <v>23</v>
      </c>
      <c r="F669" s="69" t="s">
        <v>13</v>
      </c>
      <c r="G669" s="84">
        <f t="shared" si="306"/>
        <v>38008</v>
      </c>
      <c r="H669" s="70">
        <v>9502</v>
      </c>
      <c r="I669" s="65">
        <v>279</v>
      </c>
      <c r="J669" s="66">
        <v>1031</v>
      </c>
      <c r="K669" s="66">
        <v>2964</v>
      </c>
      <c r="L669" s="66">
        <v>1187</v>
      </c>
      <c r="M669" s="67">
        <v>671</v>
      </c>
      <c r="N669" s="65">
        <v>5725235</v>
      </c>
      <c r="O669" s="66">
        <v>4455881</v>
      </c>
      <c r="P669" s="66">
        <v>3533220</v>
      </c>
      <c r="Q669" s="66">
        <v>3589727</v>
      </c>
      <c r="R669" s="67">
        <v>3897295</v>
      </c>
      <c r="S669" s="95">
        <f t="shared" si="280"/>
        <v>20520.555555555555</v>
      </c>
      <c r="T669" s="96">
        <f t="shared" si="281"/>
        <v>4321.9020368574202</v>
      </c>
      <c r="U669" s="96">
        <f t="shared" si="282"/>
        <v>1192.0445344129555</v>
      </c>
      <c r="V669" s="96">
        <f t="shared" si="283"/>
        <v>3024.201347935973</v>
      </c>
      <c r="W669" s="86">
        <f t="shared" si="284"/>
        <v>5808.1892697466465</v>
      </c>
      <c r="X669" s="99">
        <f t="shared" si="285"/>
        <v>7.3405598821300782E-3</v>
      </c>
      <c r="Y669" s="100">
        <f t="shared" si="286"/>
        <v>2.7125868238265627E-2</v>
      </c>
      <c r="Z669" s="100">
        <f t="shared" si="287"/>
        <v>7.7983582403704482E-2</v>
      </c>
      <c r="AA669" s="100">
        <f t="shared" si="288"/>
        <v>3.1230267312144813E-2</v>
      </c>
      <c r="AB669" s="101">
        <f t="shared" si="289"/>
        <v>1.7654178067775205E-2</v>
      </c>
      <c r="AC669" s="99">
        <f t="shared" si="290"/>
        <v>8.3607547718724147E-3</v>
      </c>
      <c r="AD669" s="100">
        <f t="shared" si="291"/>
        <v>2.9067373465639999E-2</v>
      </c>
      <c r="AE669" s="100">
        <f t="shared" si="292"/>
        <v>8.1188296793203024E-2</v>
      </c>
      <c r="AF669" s="100">
        <f t="shared" si="293"/>
        <v>3.3309085672598562E-2</v>
      </c>
      <c r="AG669" s="101">
        <f t="shared" si="294"/>
        <v>1.9228068027436557E-2</v>
      </c>
      <c r="AH669" s="95">
        <f t="shared" si="295"/>
        <v>150.63236687013261</v>
      </c>
      <c r="AI669" s="96">
        <f t="shared" si="296"/>
        <v>117.23534519048621</v>
      </c>
      <c r="AJ669" s="96">
        <f t="shared" si="297"/>
        <v>92.959903178278253</v>
      </c>
      <c r="AK669" s="96">
        <f t="shared" si="298"/>
        <v>94.446616501789094</v>
      </c>
      <c r="AL669" s="86">
        <f t="shared" si="299"/>
        <v>102.53880761944853</v>
      </c>
      <c r="AM669" s="95">
        <f t="shared" si="307"/>
        <v>151.13179405470504</v>
      </c>
      <c r="AN669" s="96">
        <f t="shared" si="300"/>
        <v>117.62404331425228</v>
      </c>
      <c r="AO669" s="96">
        <f t="shared" si="301"/>
        <v>93.268115176052149</v>
      </c>
      <c r="AP669" s="96">
        <f t="shared" si="302"/>
        <v>94.759757752583809</v>
      </c>
      <c r="AQ669" s="86">
        <f t="shared" si="303"/>
        <v>102.87877882924136</v>
      </c>
    </row>
    <row r="670" spans="1:43">
      <c r="A670" s="129" t="str">
        <f t="shared" si="304"/>
        <v>2015_1</v>
      </c>
      <c r="B670" s="57">
        <v>2015</v>
      </c>
      <c r="C670" s="57">
        <v>1</v>
      </c>
      <c r="D670" s="81" t="str">
        <f t="shared" si="305"/>
        <v>LML_Personal</v>
      </c>
      <c r="E670" s="68" t="s">
        <v>24</v>
      </c>
      <c r="F670" s="69" t="s">
        <v>13</v>
      </c>
      <c r="G670" s="84">
        <f t="shared" si="306"/>
        <v>102672</v>
      </c>
      <c r="H670" s="70">
        <v>25668</v>
      </c>
      <c r="I670" s="65">
        <v>181</v>
      </c>
      <c r="J670" s="66">
        <v>2887</v>
      </c>
      <c r="K670" s="66">
        <v>4629</v>
      </c>
      <c r="L670" s="66">
        <v>4815</v>
      </c>
      <c r="M670" s="67">
        <v>907</v>
      </c>
      <c r="N670" s="65">
        <v>2866027</v>
      </c>
      <c r="O670" s="66">
        <v>5446597</v>
      </c>
      <c r="P670" s="66">
        <v>3854213</v>
      </c>
      <c r="Q670" s="66">
        <v>10105482</v>
      </c>
      <c r="R670" s="67">
        <v>4407951</v>
      </c>
      <c r="S670" s="95">
        <f t="shared" si="280"/>
        <v>15834.403314917126</v>
      </c>
      <c r="T670" s="96">
        <f t="shared" si="281"/>
        <v>1886.5940422583997</v>
      </c>
      <c r="U670" s="96">
        <f t="shared" si="282"/>
        <v>832.62324476128754</v>
      </c>
      <c r="V670" s="96">
        <f t="shared" si="283"/>
        <v>2098.7501557632399</v>
      </c>
      <c r="W670" s="86">
        <f t="shared" si="284"/>
        <v>4859.9239250275632</v>
      </c>
      <c r="X670" s="99">
        <f t="shared" si="285"/>
        <v>1.7628954340034285E-3</v>
      </c>
      <c r="Y670" s="100">
        <f t="shared" si="286"/>
        <v>2.8118669160043634E-2</v>
      </c>
      <c r="Z670" s="100">
        <f t="shared" si="287"/>
        <v>4.5085320243104257E-2</v>
      </c>
      <c r="AA670" s="100">
        <f t="shared" si="288"/>
        <v>4.6896914446002802E-2</v>
      </c>
      <c r="AB670" s="101">
        <f t="shared" si="289"/>
        <v>8.8339566775751908E-3</v>
      </c>
      <c r="AC670" s="99">
        <f t="shared" si="290"/>
        <v>2.0679377157275677E-3</v>
      </c>
      <c r="AD670" s="100">
        <f t="shared" si="291"/>
        <v>2.9320750652989572E-2</v>
      </c>
      <c r="AE670" s="100">
        <f t="shared" si="292"/>
        <v>4.6594113638584234E-2</v>
      </c>
      <c r="AF670" s="100">
        <f t="shared" si="293"/>
        <v>4.843426172165783E-2</v>
      </c>
      <c r="AG670" s="101">
        <f t="shared" si="294"/>
        <v>9.5143824423518895E-3</v>
      </c>
      <c r="AH670" s="95">
        <f t="shared" si="295"/>
        <v>27.914397304036154</v>
      </c>
      <c r="AI670" s="96">
        <f t="shared" si="296"/>
        <v>53.048513713573321</v>
      </c>
      <c r="AJ670" s="96">
        <f t="shared" si="297"/>
        <v>37.539085631915228</v>
      </c>
      <c r="AK670" s="96">
        <f t="shared" si="298"/>
        <v>98.424906498363725</v>
      </c>
      <c r="AL670" s="86">
        <f t="shared" si="299"/>
        <v>42.932357410004677</v>
      </c>
      <c r="AM670" s="95">
        <f t="shared" si="307"/>
        <v>28.006948520911148</v>
      </c>
      <c r="AN670" s="96">
        <f t="shared" si="300"/>
        <v>53.224398023169037</v>
      </c>
      <c r="AO670" s="96">
        <f t="shared" si="301"/>
        <v>37.663547858979179</v>
      </c>
      <c r="AP670" s="96">
        <f t="shared" si="302"/>
        <v>98.751237916807568</v>
      </c>
      <c r="AQ670" s="86">
        <f t="shared" si="303"/>
        <v>43.074701229157583</v>
      </c>
    </row>
    <row r="671" spans="1:43">
      <c r="A671" s="129" t="str">
        <f t="shared" si="304"/>
        <v>2015_1</v>
      </c>
      <c r="B671" s="57">
        <v>2015</v>
      </c>
      <c r="C671" s="57">
        <v>1</v>
      </c>
      <c r="D671" s="81" t="str">
        <f t="shared" si="305"/>
        <v>MSA_Personal</v>
      </c>
      <c r="E671" s="68" t="s">
        <v>25</v>
      </c>
      <c r="F671" s="69" t="s">
        <v>13</v>
      </c>
      <c r="G671" s="84">
        <f t="shared" si="306"/>
        <v>100816</v>
      </c>
      <c r="H671" s="70">
        <v>25204</v>
      </c>
      <c r="I671" s="65">
        <v>340</v>
      </c>
      <c r="J671" s="66">
        <v>2769</v>
      </c>
      <c r="K671" s="66">
        <v>4090</v>
      </c>
      <c r="L671" s="66">
        <v>5967</v>
      </c>
      <c r="M671" s="67">
        <v>1010</v>
      </c>
      <c r="N671" s="65">
        <v>7071437</v>
      </c>
      <c r="O671" s="66">
        <v>8588111</v>
      </c>
      <c r="P671" s="66">
        <v>5207995</v>
      </c>
      <c r="Q671" s="66">
        <v>18357986</v>
      </c>
      <c r="R671" s="67">
        <v>4304602</v>
      </c>
      <c r="S671" s="95">
        <f t="shared" si="280"/>
        <v>20798.344117647059</v>
      </c>
      <c r="T671" s="96">
        <f t="shared" si="281"/>
        <v>3101.520765619357</v>
      </c>
      <c r="U671" s="96">
        <f t="shared" si="282"/>
        <v>1273.3484107579461</v>
      </c>
      <c r="V671" s="96">
        <f t="shared" si="283"/>
        <v>3076.5855538796714</v>
      </c>
      <c r="W671" s="86">
        <f t="shared" si="284"/>
        <v>4261.9821782178215</v>
      </c>
      <c r="X671" s="99">
        <f t="shared" si="285"/>
        <v>3.3724805586414857E-3</v>
      </c>
      <c r="Y671" s="100">
        <f t="shared" si="286"/>
        <v>2.7465878431994922E-2</v>
      </c>
      <c r="Z671" s="100">
        <f t="shared" si="287"/>
        <v>4.0568957308363754E-2</v>
      </c>
      <c r="AA671" s="100">
        <f t="shared" si="288"/>
        <v>5.9187033804158073E-2</v>
      </c>
      <c r="AB671" s="101">
        <f t="shared" si="289"/>
        <v>1.0018251071258531E-2</v>
      </c>
      <c r="AC671" s="99">
        <f t="shared" si="290"/>
        <v>3.7979147150827199E-3</v>
      </c>
      <c r="AD671" s="100">
        <f t="shared" si="291"/>
        <v>2.8665213024956643E-2</v>
      </c>
      <c r="AE671" s="100">
        <f t="shared" si="292"/>
        <v>4.2016712049367202E-2</v>
      </c>
      <c r="AF671" s="100">
        <f t="shared" si="293"/>
        <v>6.0918667885212364E-2</v>
      </c>
      <c r="AG671" s="101">
        <f t="shared" si="294"/>
        <v>1.0749054774998398E-2</v>
      </c>
      <c r="AH671" s="95">
        <f t="shared" si="295"/>
        <v>70.142011188700209</v>
      </c>
      <c r="AI671" s="96">
        <f t="shared" si="296"/>
        <v>85.185992302809083</v>
      </c>
      <c r="AJ671" s="96">
        <f t="shared" si="297"/>
        <v>51.658417314711947</v>
      </c>
      <c r="AK671" s="96">
        <f t="shared" si="298"/>
        <v>182.09397317886049</v>
      </c>
      <c r="AL671" s="86">
        <f t="shared" si="299"/>
        <v>42.697607522615456</v>
      </c>
      <c r="AM671" s="95">
        <f t="shared" si="307"/>
        <v>70.374569621499873</v>
      </c>
      <c r="AN671" s="96">
        <f t="shared" si="300"/>
        <v>85.468429611501719</v>
      </c>
      <c r="AO671" s="96">
        <f t="shared" si="301"/>
        <v>51.829692708274592</v>
      </c>
      <c r="AP671" s="96">
        <f t="shared" si="302"/>
        <v>182.69771248298184</v>
      </c>
      <c r="AQ671" s="86">
        <f t="shared" si="303"/>
        <v>42.83917301983282</v>
      </c>
    </row>
    <row r="672" spans="1:43">
      <c r="A672" s="129" t="str">
        <f t="shared" si="304"/>
        <v>2015_1</v>
      </c>
      <c r="B672" s="57">
        <v>2015</v>
      </c>
      <c r="C672" s="57">
        <v>1</v>
      </c>
      <c r="D672" s="81" t="str">
        <f t="shared" si="305"/>
        <v>LYA_Personal</v>
      </c>
      <c r="E672" s="68" t="s">
        <v>26</v>
      </c>
      <c r="F672" s="69" t="s">
        <v>13</v>
      </c>
      <c r="G672" s="84">
        <f t="shared" si="306"/>
        <v>25928</v>
      </c>
      <c r="H672" s="70">
        <v>6482</v>
      </c>
      <c r="I672" s="65">
        <v>182</v>
      </c>
      <c r="J672" s="66">
        <v>718</v>
      </c>
      <c r="K672" s="66">
        <v>971</v>
      </c>
      <c r="L672" s="66">
        <v>1023</v>
      </c>
      <c r="M672" s="67">
        <v>306</v>
      </c>
      <c r="N672" s="65">
        <v>3808478</v>
      </c>
      <c r="O672" s="66">
        <v>2135503</v>
      </c>
      <c r="P672" s="66">
        <v>884081</v>
      </c>
      <c r="Q672" s="66">
        <v>3265816</v>
      </c>
      <c r="R672" s="67">
        <v>2433504</v>
      </c>
      <c r="S672" s="95">
        <f t="shared" si="280"/>
        <v>20925.703296703297</v>
      </c>
      <c r="T672" s="96">
        <f t="shared" si="281"/>
        <v>2974.2381615598888</v>
      </c>
      <c r="U672" s="96">
        <f t="shared" si="282"/>
        <v>910.48506694129765</v>
      </c>
      <c r="V672" s="96">
        <f t="shared" si="283"/>
        <v>3192.3910068426198</v>
      </c>
      <c r="W672" s="86">
        <f t="shared" si="284"/>
        <v>7952.6274509803925</v>
      </c>
      <c r="X672" s="99">
        <f t="shared" si="285"/>
        <v>7.0194384449244057E-3</v>
      </c>
      <c r="Y672" s="100">
        <f t="shared" si="286"/>
        <v>2.7692070348657821E-2</v>
      </c>
      <c r="Z672" s="100">
        <f t="shared" si="287"/>
        <v>3.7449861153964828E-2</v>
      </c>
      <c r="AA672" s="100">
        <f t="shared" si="288"/>
        <v>3.94554149953718E-2</v>
      </c>
      <c r="AB672" s="101">
        <f t="shared" si="289"/>
        <v>1.1801912989817958E-2</v>
      </c>
      <c r="AC672" s="99">
        <f t="shared" si="290"/>
        <v>8.2275108672548482E-3</v>
      </c>
      <c r="AD672" s="100">
        <f t="shared" si="291"/>
        <v>3.0066454796274407E-2</v>
      </c>
      <c r="AE672" s="100">
        <f t="shared" si="292"/>
        <v>4.0197174516182793E-2</v>
      </c>
      <c r="AF672" s="100">
        <f t="shared" si="293"/>
        <v>4.2272393181067271E-2</v>
      </c>
      <c r="AG672" s="101">
        <f t="shared" si="294"/>
        <v>1.3364591431074567E-2</v>
      </c>
      <c r="AH672" s="95">
        <f t="shared" si="295"/>
        <v>146.88668620796051</v>
      </c>
      <c r="AI672" s="96">
        <f t="shared" si="296"/>
        <v>82.362812403579142</v>
      </c>
      <c r="AJ672" s="96">
        <f t="shared" si="297"/>
        <v>34.097539339709968</v>
      </c>
      <c r="AK672" s="96">
        <f t="shared" si="298"/>
        <v>125.95711200246838</v>
      </c>
      <c r="AL672" s="86">
        <f t="shared" si="299"/>
        <v>93.856217216908362</v>
      </c>
      <c r="AM672" s="95">
        <f t="shared" si="307"/>
        <v>147.37369444973675</v>
      </c>
      <c r="AN672" s="96">
        <f t="shared" si="300"/>
        <v>82.635889354880391</v>
      </c>
      <c r="AO672" s="96">
        <f t="shared" si="301"/>
        <v>34.21059099273193</v>
      </c>
      <c r="AP672" s="96">
        <f t="shared" si="302"/>
        <v>126.37472746673645</v>
      </c>
      <c r="AQ672" s="86">
        <f t="shared" si="303"/>
        <v>94.167400977033921</v>
      </c>
    </row>
    <row r="673" spans="1:43">
      <c r="A673" s="129" t="str">
        <f t="shared" si="304"/>
        <v>2015_1</v>
      </c>
      <c r="B673" s="57">
        <v>2015</v>
      </c>
      <c r="C673" s="57">
        <v>1</v>
      </c>
      <c r="D673" s="81" t="str">
        <f t="shared" si="305"/>
        <v>MMA_Personal</v>
      </c>
      <c r="E673" s="68" t="s">
        <v>27</v>
      </c>
      <c r="F673" s="69" t="s">
        <v>13</v>
      </c>
      <c r="G673" s="84">
        <f t="shared" si="306"/>
        <v>179100</v>
      </c>
      <c r="H673" s="70">
        <v>44775</v>
      </c>
      <c r="I673" s="65">
        <v>1168</v>
      </c>
      <c r="J673" s="66">
        <v>4800</v>
      </c>
      <c r="K673" s="66">
        <v>7217</v>
      </c>
      <c r="L673" s="66">
        <v>8591</v>
      </c>
      <c r="M673" s="67">
        <v>1768</v>
      </c>
      <c r="N673" s="65">
        <v>15585451</v>
      </c>
      <c r="O673" s="66">
        <v>14898316</v>
      </c>
      <c r="P673" s="66">
        <v>7532960</v>
      </c>
      <c r="Q673" s="66">
        <v>28735980</v>
      </c>
      <c r="R673" s="67">
        <v>18159756</v>
      </c>
      <c r="S673" s="95">
        <f t="shared" si="280"/>
        <v>13343.708047945205</v>
      </c>
      <c r="T673" s="96">
        <f t="shared" si="281"/>
        <v>3103.8158333333336</v>
      </c>
      <c r="U673" s="96">
        <f t="shared" si="282"/>
        <v>1043.7799639739503</v>
      </c>
      <c r="V673" s="96">
        <f t="shared" si="283"/>
        <v>3344.8934931905483</v>
      </c>
      <c r="W673" s="86">
        <f t="shared" si="284"/>
        <v>10271.355203619909</v>
      </c>
      <c r="X673" s="99">
        <f t="shared" si="285"/>
        <v>6.5214963707426023E-3</v>
      </c>
      <c r="Y673" s="100">
        <f t="shared" si="286"/>
        <v>2.6800670016750419E-2</v>
      </c>
      <c r="Z673" s="100">
        <f t="shared" si="287"/>
        <v>4.0295924064768285E-2</v>
      </c>
      <c r="AA673" s="100">
        <f t="shared" si="288"/>
        <v>4.7967615857063092E-2</v>
      </c>
      <c r="AB673" s="101">
        <f t="shared" si="289"/>
        <v>9.8715801228364038E-3</v>
      </c>
      <c r="AC673" s="99">
        <f t="shared" si="290"/>
        <v>6.9646568198486461E-3</v>
      </c>
      <c r="AD673" s="100">
        <f t="shared" si="291"/>
        <v>2.7689833983166889E-2</v>
      </c>
      <c r="AE673" s="100">
        <f t="shared" si="292"/>
        <v>4.1378622121946207E-2</v>
      </c>
      <c r="AF673" s="100">
        <f t="shared" si="293"/>
        <v>4.9144159537481739E-2</v>
      </c>
      <c r="AG673" s="101">
        <f t="shared" si="294"/>
        <v>1.04158912702377E-2</v>
      </c>
      <c r="AH673" s="95">
        <f t="shared" si="295"/>
        <v>87.02094360692351</v>
      </c>
      <c r="AI673" s="96">
        <f t="shared" si="296"/>
        <v>83.184343941931886</v>
      </c>
      <c r="AJ673" s="96">
        <f t="shared" si="297"/>
        <v>42.060078168620883</v>
      </c>
      <c r="AK673" s="96">
        <f t="shared" si="298"/>
        <v>160.44656616415409</v>
      </c>
      <c r="AL673" s="86">
        <f t="shared" si="299"/>
        <v>101.39450586264657</v>
      </c>
      <c r="AM673" s="95">
        <f t="shared" si="307"/>
        <v>87.309464764543719</v>
      </c>
      <c r="AN673" s="96">
        <f t="shared" si="300"/>
        <v>83.460144711438758</v>
      </c>
      <c r="AO673" s="96">
        <f t="shared" si="301"/>
        <v>42.199529913681502</v>
      </c>
      <c r="AP673" s="96">
        <f t="shared" si="302"/>
        <v>160.97853268953415</v>
      </c>
      <c r="AQ673" s="86">
        <f t="shared" si="303"/>
        <v>101.73068309763454</v>
      </c>
    </row>
    <row r="674" spans="1:43">
      <c r="A674" s="129" t="str">
        <f t="shared" si="304"/>
        <v>2015_1</v>
      </c>
      <c r="B674" s="57">
        <v>2015</v>
      </c>
      <c r="C674" s="57">
        <v>1</v>
      </c>
      <c r="D674" s="81" t="str">
        <f t="shared" si="305"/>
        <v>LYH_Personal</v>
      </c>
      <c r="E674" s="68" t="s">
        <v>28</v>
      </c>
      <c r="F674" s="69" t="s">
        <v>13</v>
      </c>
      <c r="G674" s="84">
        <f t="shared" si="306"/>
        <v>19076</v>
      </c>
      <c r="H674" s="70">
        <v>4769</v>
      </c>
      <c r="I674" s="65">
        <v>155</v>
      </c>
      <c r="J674" s="66">
        <v>526</v>
      </c>
      <c r="K674" s="66">
        <v>689</v>
      </c>
      <c r="L674" s="66">
        <v>1013</v>
      </c>
      <c r="M674" s="67">
        <v>242</v>
      </c>
      <c r="N674" s="65">
        <v>2538755</v>
      </c>
      <c r="O674" s="66">
        <v>1598150</v>
      </c>
      <c r="P674" s="66">
        <v>716042</v>
      </c>
      <c r="Q674" s="66">
        <v>3102030</v>
      </c>
      <c r="R674" s="67">
        <v>1869672</v>
      </c>
      <c r="S674" s="95">
        <f t="shared" si="280"/>
        <v>16379.064516129032</v>
      </c>
      <c r="T674" s="96">
        <f t="shared" si="281"/>
        <v>3038.3079847908743</v>
      </c>
      <c r="U674" s="96">
        <f t="shared" si="282"/>
        <v>1039.2481857764876</v>
      </c>
      <c r="V674" s="96">
        <f t="shared" si="283"/>
        <v>3062.2211253701876</v>
      </c>
      <c r="W674" s="86">
        <f t="shared" si="284"/>
        <v>7725.9173553719011</v>
      </c>
      <c r="X674" s="99">
        <f t="shared" si="285"/>
        <v>8.1253931641853631E-3</v>
      </c>
      <c r="Y674" s="100">
        <f t="shared" si="286"/>
        <v>2.7573914866848397E-2</v>
      </c>
      <c r="Z674" s="100">
        <f t="shared" si="287"/>
        <v>3.6118683162088487E-2</v>
      </c>
      <c r="AA674" s="100">
        <f t="shared" si="288"/>
        <v>5.3103375969804988E-2</v>
      </c>
      <c r="AB674" s="101">
        <f t="shared" si="289"/>
        <v>1.2686097714405535E-2</v>
      </c>
      <c r="AC674" s="99">
        <f t="shared" si="290"/>
        <v>9.6398707226010745E-3</v>
      </c>
      <c r="AD674" s="100">
        <f t="shared" si="291"/>
        <v>3.033633531068837E-2</v>
      </c>
      <c r="AE674" s="100">
        <f t="shared" si="292"/>
        <v>3.9266358992896246E-2</v>
      </c>
      <c r="AF674" s="100">
        <f t="shared" si="293"/>
        <v>5.6886273818730404E-2</v>
      </c>
      <c r="AG674" s="101">
        <f t="shared" si="294"/>
        <v>1.4574106089257202E-2</v>
      </c>
      <c r="AH674" s="95">
        <f t="shared" si="295"/>
        <v>133.08633885510588</v>
      </c>
      <c r="AI674" s="96">
        <f t="shared" si="296"/>
        <v>83.778045711889291</v>
      </c>
      <c r="AJ674" s="96">
        <f t="shared" si="297"/>
        <v>37.536275948836234</v>
      </c>
      <c r="AK674" s="96">
        <f t="shared" si="298"/>
        <v>162.61427972321241</v>
      </c>
      <c r="AL674" s="86">
        <f t="shared" si="299"/>
        <v>98.011742503669538</v>
      </c>
      <c r="AM674" s="95">
        <f t="shared" si="307"/>
        <v>133.52759153472925</v>
      </c>
      <c r="AN674" s="96">
        <f t="shared" si="300"/>
        <v>84.055814921576768</v>
      </c>
      <c r="AO674" s="96">
        <f t="shared" si="301"/>
        <v>37.660728860292004</v>
      </c>
      <c r="AP674" s="96">
        <f t="shared" si="302"/>
        <v>163.15343338308591</v>
      </c>
      <c r="AQ674" s="86">
        <f t="shared" si="303"/>
        <v>98.336704061605147</v>
      </c>
    </row>
    <row r="675" spans="1:43">
      <c r="A675" s="129" t="str">
        <f t="shared" si="304"/>
        <v>2015_1</v>
      </c>
      <c r="B675" s="57">
        <v>2015</v>
      </c>
      <c r="C675" s="57">
        <v>1</v>
      </c>
      <c r="D675" s="81" t="str">
        <f t="shared" si="305"/>
        <v>SSA_Personal</v>
      </c>
      <c r="E675" s="68" t="s">
        <v>29</v>
      </c>
      <c r="F675" s="69" t="s">
        <v>13</v>
      </c>
      <c r="G675" s="84">
        <f t="shared" si="306"/>
        <v>37724</v>
      </c>
      <c r="H675" s="70">
        <v>9431</v>
      </c>
      <c r="I675" s="65">
        <v>286</v>
      </c>
      <c r="J675" s="66">
        <v>1020</v>
      </c>
      <c r="K675" s="66">
        <v>467</v>
      </c>
      <c r="L675" s="66">
        <v>2162</v>
      </c>
      <c r="M675" s="67">
        <v>1274</v>
      </c>
      <c r="N675" s="65">
        <v>6098144</v>
      </c>
      <c r="O675" s="66">
        <v>1880743</v>
      </c>
      <c r="P675" s="66">
        <v>391890</v>
      </c>
      <c r="Q675" s="66">
        <v>6967809</v>
      </c>
      <c r="R675" s="67">
        <v>8017869</v>
      </c>
      <c r="S675" s="95">
        <f t="shared" si="280"/>
        <v>21322.18181818182</v>
      </c>
      <c r="T675" s="96">
        <f t="shared" si="281"/>
        <v>1843.8656862745097</v>
      </c>
      <c r="U675" s="96">
        <f t="shared" si="282"/>
        <v>839.16488222698069</v>
      </c>
      <c r="V675" s="96">
        <f t="shared" si="283"/>
        <v>3222.8533765032375</v>
      </c>
      <c r="W675" s="86">
        <f t="shared" si="284"/>
        <v>6293.460753532182</v>
      </c>
      <c r="X675" s="99">
        <f t="shared" si="285"/>
        <v>7.5813805534937972E-3</v>
      </c>
      <c r="Y675" s="100">
        <f t="shared" si="286"/>
        <v>2.703849008588697E-2</v>
      </c>
      <c r="Z675" s="100">
        <f t="shared" si="287"/>
        <v>1.2379387127558053E-2</v>
      </c>
      <c r="AA675" s="100">
        <f t="shared" si="288"/>
        <v>5.7310995652634929E-2</v>
      </c>
      <c r="AB675" s="101">
        <f t="shared" si="289"/>
        <v>3.3771604283745094E-2</v>
      </c>
      <c r="AC675" s="99">
        <f t="shared" si="290"/>
        <v>8.6219442099045446E-3</v>
      </c>
      <c r="AD675" s="100">
        <f t="shared" si="291"/>
        <v>2.898423588172978E-2</v>
      </c>
      <c r="AE675" s="100">
        <f t="shared" si="292"/>
        <v>1.3705839613326205E-2</v>
      </c>
      <c r="AF675" s="100">
        <f t="shared" si="293"/>
        <v>6.0099364682163842E-2</v>
      </c>
      <c r="AG675" s="101">
        <f t="shared" si="294"/>
        <v>3.5938623672618616E-2</v>
      </c>
      <c r="AH675" s="95">
        <f t="shared" si="295"/>
        <v>161.65157459442264</v>
      </c>
      <c r="AI675" s="96">
        <f t="shared" si="296"/>
        <v>49.855344078040503</v>
      </c>
      <c r="AJ675" s="96">
        <f t="shared" si="297"/>
        <v>10.388346940939455</v>
      </c>
      <c r="AK675" s="96">
        <f t="shared" si="298"/>
        <v>184.70493584985687</v>
      </c>
      <c r="AL675" s="86">
        <f t="shared" si="299"/>
        <v>212.54026614356908</v>
      </c>
      <c r="AM675" s="95">
        <f t="shared" si="307"/>
        <v>162.1875363698291</v>
      </c>
      <c r="AN675" s="96">
        <f t="shared" si="300"/>
        <v>50.020641315587412</v>
      </c>
      <c r="AO675" s="96">
        <f t="shared" si="301"/>
        <v>10.422789889509387</v>
      </c>
      <c r="AP675" s="96">
        <f t="shared" si="302"/>
        <v>185.31733189729903</v>
      </c>
      <c r="AQ675" s="86">
        <f t="shared" si="303"/>
        <v>213.24495125828867</v>
      </c>
    </row>
    <row r="676" spans="1:43">
      <c r="A676" s="129" t="str">
        <f t="shared" si="304"/>
        <v>2015_1</v>
      </c>
      <c r="B676" s="57">
        <v>2015</v>
      </c>
      <c r="C676" s="57">
        <v>1</v>
      </c>
      <c r="D676" s="81" t="str">
        <f t="shared" si="305"/>
        <v>MML_Personal</v>
      </c>
      <c r="E676" s="68" t="s">
        <v>30</v>
      </c>
      <c r="F676" s="69" t="s">
        <v>13</v>
      </c>
      <c r="G676" s="84">
        <f t="shared" si="306"/>
        <v>120096</v>
      </c>
      <c r="H676" s="70">
        <v>30024</v>
      </c>
      <c r="I676" s="65">
        <v>687</v>
      </c>
      <c r="J676" s="66">
        <v>3226</v>
      </c>
      <c r="K676" s="66">
        <v>6799</v>
      </c>
      <c r="L676" s="66">
        <v>4356</v>
      </c>
      <c r="M676" s="67">
        <v>1084</v>
      </c>
      <c r="N676" s="65">
        <v>9345956</v>
      </c>
      <c r="O676" s="66">
        <v>9786481</v>
      </c>
      <c r="P676" s="66">
        <v>4173560</v>
      </c>
      <c r="Q676" s="66">
        <v>14455311</v>
      </c>
      <c r="R676" s="67">
        <v>2415676</v>
      </c>
      <c r="S676" s="95">
        <f t="shared" si="280"/>
        <v>13604.011644832606</v>
      </c>
      <c r="T676" s="96">
        <f t="shared" si="281"/>
        <v>3033.6270923744573</v>
      </c>
      <c r="U676" s="96">
        <f t="shared" si="282"/>
        <v>613.84909545521396</v>
      </c>
      <c r="V676" s="96">
        <f t="shared" si="283"/>
        <v>3318.4827823691462</v>
      </c>
      <c r="W676" s="86">
        <f t="shared" si="284"/>
        <v>2228.4833948339483</v>
      </c>
      <c r="X676" s="99">
        <f t="shared" si="285"/>
        <v>5.7204236610711428E-3</v>
      </c>
      <c r="Y676" s="100">
        <f t="shared" si="286"/>
        <v>2.6861843858246737E-2</v>
      </c>
      <c r="Z676" s="100">
        <f t="shared" si="287"/>
        <v>5.6613042899014122E-2</v>
      </c>
      <c r="AA676" s="100">
        <f t="shared" si="288"/>
        <v>3.6270983213429253E-2</v>
      </c>
      <c r="AB676" s="101">
        <f t="shared" si="289"/>
        <v>9.02611244337863E-3</v>
      </c>
      <c r="AC676" s="99">
        <f t="shared" si="290"/>
        <v>6.227484424683123E-3</v>
      </c>
      <c r="AD676" s="100">
        <f t="shared" si="291"/>
        <v>2.7948887075317813E-2</v>
      </c>
      <c r="AE676" s="100">
        <f t="shared" si="292"/>
        <v>5.8166841881324316E-2</v>
      </c>
      <c r="AF676" s="100">
        <f t="shared" si="293"/>
        <v>3.7528022298742199E-2</v>
      </c>
      <c r="AG676" s="101">
        <f t="shared" si="294"/>
        <v>9.6619894553980987E-3</v>
      </c>
      <c r="AH676" s="95">
        <f t="shared" si="295"/>
        <v>77.820710098587796</v>
      </c>
      <c r="AI676" s="96">
        <f t="shared" si="296"/>
        <v>81.488817279509732</v>
      </c>
      <c r="AJ676" s="96">
        <f t="shared" si="297"/>
        <v>34.751865174527047</v>
      </c>
      <c r="AK676" s="96">
        <f t="shared" si="298"/>
        <v>120.3646332933653</v>
      </c>
      <c r="AL676" s="86">
        <f t="shared" si="299"/>
        <v>20.114541699973355</v>
      </c>
      <c r="AM676" s="95">
        <f t="shared" si="307"/>
        <v>78.078727541674738</v>
      </c>
      <c r="AN676" s="96">
        <f t="shared" si="300"/>
        <v>81.75899646764617</v>
      </c>
      <c r="AO676" s="96">
        <f t="shared" si="301"/>
        <v>34.867086269059264</v>
      </c>
      <c r="AP676" s="96">
        <f t="shared" si="302"/>
        <v>120.76370668759554</v>
      </c>
      <c r="AQ676" s="86">
        <f t="shared" si="303"/>
        <v>20.181232207059679</v>
      </c>
    </row>
    <row r="677" spans="1:43">
      <c r="A677" s="129" t="str">
        <f t="shared" si="304"/>
        <v>2015_1</v>
      </c>
      <c r="B677" s="57">
        <v>2015</v>
      </c>
      <c r="C677" s="57">
        <v>1</v>
      </c>
      <c r="D677" s="81" t="str">
        <f t="shared" si="305"/>
        <v>LMH_Personal</v>
      </c>
      <c r="E677" s="68" t="s">
        <v>31</v>
      </c>
      <c r="F677" s="69" t="s">
        <v>13</v>
      </c>
      <c r="G677" s="84">
        <f t="shared" si="306"/>
        <v>82944</v>
      </c>
      <c r="H677" s="70">
        <v>20736</v>
      </c>
      <c r="I677" s="65">
        <v>289</v>
      </c>
      <c r="J677" s="66">
        <v>2639</v>
      </c>
      <c r="K677" s="66">
        <v>4541</v>
      </c>
      <c r="L677" s="66">
        <v>5200</v>
      </c>
      <c r="M677" s="67">
        <v>920</v>
      </c>
      <c r="N677" s="65">
        <v>10284467</v>
      </c>
      <c r="O677" s="66">
        <v>9016487</v>
      </c>
      <c r="P677" s="66">
        <v>4227345</v>
      </c>
      <c r="Q677" s="66">
        <v>18571599</v>
      </c>
      <c r="R677" s="67">
        <v>8474491</v>
      </c>
      <c r="S677" s="95">
        <f t="shared" si="280"/>
        <v>35586.391003460209</v>
      </c>
      <c r="T677" s="96">
        <f t="shared" si="281"/>
        <v>3416.6301629405079</v>
      </c>
      <c r="U677" s="96">
        <f t="shared" si="282"/>
        <v>930.92820964545251</v>
      </c>
      <c r="V677" s="96">
        <f t="shared" si="283"/>
        <v>3571.4613461538461</v>
      </c>
      <c r="W677" s="86">
        <f t="shared" si="284"/>
        <v>9211.4032608695652</v>
      </c>
      <c r="X677" s="99">
        <f t="shared" si="285"/>
        <v>3.4842785493827159E-3</v>
      </c>
      <c r="Y677" s="100">
        <f t="shared" si="286"/>
        <v>3.181664737654321E-2</v>
      </c>
      <c r="Z677" s="100">
        <f t="shared" si="287"/>
        <v>5.4747781635802469E-2</v>
      </c>
      <c r="AA677" s="100">
        <f t="shared" si="288"/>
        <v>6.2692901234567902E-2</v>
      </c>
      <c r="AB677" s="101">
        <f t="shared" si="289"/>
        <v>1.1091820987654322E-2</v>
      </c>
      <c r="AC677" s="99">
        <f t="shared" si="290"/>
        <v>3.9609969816892347E-3</v>
      </c>
      <c r="AD677" s="100">
        <f t="shared" si="291"/>
        <v>3.3236585586642851E-2</v>
      </c>
      <c r="AE677" s="100">
        <f t="shared" si="292"/>
        <v>5.6588216912666363E-2</v>
      </c>
      <c r="AF677" s="100">
        <f t="shared" si="293"/>
        <v>6.4654063689644992E-2</v>
      </c>
      <c r="AG677" s="101">
        <f t="shared" si="294"/>
        <v>1.1939131985786573E-2</v>
      </c>
      <c r="AH677" s="95">
        <f t="shared" si="295"/>
        <v>123.99289882330247</v>
      </c>
      <c r="AI677" s="96">
        <f t="shared" si="296"/>
        <v>108.70571711033951</v>
      </c>
      <c r="AJ677" s="96">
        <f t="shared" si="297"/>
        <v>50.966254340277779</v>
      </c>
      <c r="AK677" s="96">
        <f t="shared" si="298"/>
        <v>223.9052734375</v>
      </c>
      <c r="AL677" s="86">
        <f t="shared" si="299"/>
        <v>102.17123601466049</v>
      </c>
      <c r="AM677" s="95">
        <f t="shared" si="307"/>
        <v>124.40400186611456</v>
      </c>
      <c r="AN677" s="96">
        <f t="shared" si="300"/>
        <v>109.0661349366766</v>
      </c>
      <c r="AO677" s="96">
        <f t="shared" si="301"/>
        <v>51.135234841894096</v>
      </c>
      <c r="AP677" s="96">
        <f t="shared" si="302"/>
        <v>224.6476396543186</v>
      </c>
      <c r="AQ677" s="86">
        <f t="shared" si="303"/>
        <v>102.50998852720038</v>
      </c>
    </row>
    <row r="678" spans="1:43">
      <c r="A678" s="129" t="str">
        <f t="shared" si="304"/>
        <v>2015_1</v>
      </c>
      <c r="B678" s="57">
        <v>2015</v>
      </c>
      <c r="C678" s="57">
        <v>1</v>
      </c>
      <c r="D678" s="81" t="str">
        <f t="shared" si="305"/>
        <v>SSL_Personal</v>
      </c>
      <c r="E678" s="68" t="s">
        <v>32</v>
      </c>
      <c r="F678" s="69" t="s">
        <v>13</v>
      </c>
      <c r="G678" s="84">
        <f t="shared" si="306"/>
        <v>67084</v>
      </c>
      <c r="H678" s="70">
        <v>16771</v>
      </c>
      <c r="I678" s="65">
        <v>544</v>
      </c>
      <c r="J678" s="66">
        <v>1644</v>
      </c>
      <c r="K678" s="66">
        <v>4995</v>
      </c>
      <c r="L678" s="66">
        <v>2582</v>
      </c>
      <c r="M678" s="67">
        <v>531</v>
      </c>
      <c r="N678" s="65">
        <v>6492092</v>
      </c>
      <c r="O678" s="66">
        <v>4942315</v>
      </c>
      <c r="P678" s="66">
        <v>4306320</v>
      </c>
      <c r="Q678" s="66">
        <v>7915731</v>
      </c>
      <c r="R678" s="67">
        <v>1387555</v>
      </c>
      <c r="S678" s="95">
        <f t="shared" si="280"/>
        <v>11933.992647058823</v>
      </c>
      <c r="T678" s="96">
        <f t="shared" si="281"/>
        <v>3006.2743309002435</v>
      </c>
      <c r="U678" s="96">
        <f t="shared" si="282"/>
        <v>862.12612612612611</v>
      </c>
      <c r="V678" s="96">
        <f t="shared" si="283"/>
        <v>3065.7362509682416</v>
      </c>
      <c r="W678" s="86">
        <f t="shared" si="284"/>
        <v>2613.0979284369114</v>
      </c>
      <c r="X678" s="99">
        <f t="shared" si="285"/>
        <v>8.1092361815037865E-3</v>
      </c>
      <c r="Y678" s="100">
        <f t="shared" si="286"/>
        <v>2.4506588754397471E-2</v>
      </c>
      <c r="Z678" s="100">
        <f t="shared" si="287"/>
        <v>7.4458887365094512E-2</v>
      </c>
      <c r="AA678" s="100">
        <f t="shared" si="288"/>
        <v>3.848905849382863E-2</v>
      </c>
      <c r="AB678" s="101">
        <f t="shared" si="289"/>
        <v>7.9154492874604979E-3</v>
      </c>
      <c r="AC678" s="99">
        <f t="shared" si="290"/>
        <v>8.916040740742464E-3</v>
      </c>
      <c r="AD678" s="100">
        <f t="shared" si="291"/>
        <v>2.5897502014881089E-2</v>
      </c>
      <c r="AE678" s="100">
        <f t="shared" si="292"/>
        <v>7.6820466888429487E-2</v>
      </c>
      <c r="AF678" s="100">
        <f t="shared" si="293"/>
        <v>4.0219640584673588E-2</v>
      </c>
      <c r="AG678" s="101">
        <f t="shared" si="294"/>
        <v>8.7126332894071016E-3</v>
      </c>
      <c r="AH678" s="95">
        <f t="shared" si="295"/>
        <v>96.775564963329558</v>
      </c>
      <c r="AI678" s="96">
        <f t="shared" si="296"/>
        <v>73.673528710273686</v>
      </c>
      <c r="AJ678" s="96">
        <f t="shared" si="297"/>
        <v>64.192952119730492</v>
      </c>
      <c r="AK678" s="96">
        <f t="shared" si="298"/>
        <v>117.99730189016755</v>
      </c>
      <c r="AL678" s="86">
        <f t="shared" si="299"/>
        <v>20.683844135710451</v>
      </c>
      <c r="AM678" s="95">
        <f t="shared" si="307"/>
        <v>97.096427928901306</v>
      </c>
      <c r="AN678" s="96">
        <f t="shared" si="300"/>
        <v>73.917796020054539</v>
      </c>
      <c r="AO678" s="96">
        <f t="shared" si="301"/>
        <v>64.405786227118512</v>
      </c>
      <c r="AP678" s="96">
        <f t="shared" si="302"/>
        <v>118.38852630955782</v>
      </c>
      <c r="AQ678" s="86">
        <f t="shared" si="303"/>
        <v>20.752422186082182</v>
      </c>
    </row>
    <row r="679" spans="1:43">
      <c r="A679" s="129" t="str">
        <f t="shared" si="304"/>
        <v>2015_1</v>
      </c>
      <c r="B679" s="57">
        <v>2015</v>
      </c>
      <c r="C679" s="57">
        <v>1</v>
      </c>
      <c r="D679" s="81" t="str">
        <f t="shared" si="305"/>
        <v>SSH_Personal</v>
      </c>
      <c r="E679" s="68" t="s">
        <v>33</v>
      </c>
      <c r="F679" s="69" t="s">
        <v>13</v>
      </c>
      <c r="G679" s="84">
        <f t="shared" si="306"/>
        <v>63848</v>
      </c>
      <c r="H679" s="70">
        <v>15962</v>
      </c>
      <c r="I679" s="65">
        <v>423</v>
      </c>
      <c r="J679" s="66">
        <v>2112</v>
      </c>
      <c r="K679" s="66">
        <v>2989</v>
      </c>
      <c r="L679" s="66">
        <v>2981</v>
      </c>
      <c r="M679" s="67">
        <v>473</v>
      </c>
      <c r="N679" s="65">
        <v>6168965</v>
      </c>
      <c r="O679" s="66">
        <v>8184964</v>
      </c>
      <c r="P679" s="66">
        <v>2767695</v>
      </c>
      <c r="Q679" s="66">
        <v>13146388</v>
      </c>
      <c r="R679" s="67">
        <v>1800395</v>
      </c>
      <c r="S679" s="95">
        <f t="shared" si="280"/>
        <v>14583.841607565011</v>
      </c>
      <c r="T679" s="96">
        <f t="shared" si="281"/>
        <v>3875.4564393939395</v>
      </c>
      <c r="U679" s="96">
        <f t="shared" si="282"/>
        <v>925.96018735362998</v>
      </c>
      <c r="V679" s="96">
        <f t="shared" si="283"/>
        <v>4410.0597115062055</v>
      </c>
      <c r="W679" s="86">
        <f t="shared" si="284"/>
        <v>3806.3319238900635</v>
      </c>
      <c r="X679" s="99">
        <f t="shared" si="285"/>
        <v>6.6251096353840367E-3</v>
      </c>
      <c r="Y679" s="100">
        <f t="shared" si="286"/>
        <v>3.3078561583761434E-2</v>
      </c>
      <c r="Z679" s="100">
        <f t="shared" si="287"/>
        <v>4.6814308983836615E-2</v>
      </c>
      <c r="AA679" s="100">
        <f t="shared" si="288"/>
        <v>4.6689011402079941E-2</v>
      </c>
      <c r="AB679" s="101">
        <f t="shared" si="289"/>
        <v>7.4082195213632379E-3</v>
      </c>
      <c r="AC679" s="99">
        <f t="shared" si="290"/>
        <v>7.3731678492461039E-3</v>
      </c>
      <c r="AD679" s="100">
        <f t="shared" si="291"/>
        <v>3.4727677468225054E-2</v>
      </c>
      <c r="AE679" s="100">
        <f t="shared" si="292"/>
        <v>4.8762180638686661E-2</v>
      </c>
      <c r="AF679" s="100">
        <f t="shared" si="293"/>
        <v>4.8634402439773891E-2</v>
      </c>
      <c r="AG679" s="101">
        <f t="shared" si="294"/>
        <v>8.1989428116355338E-3</v>
      </c>
      <c r="AH679" s="95">
        <f t="shared" si="295"/>
        <v>96.619549555193586</v>
      </c>
      <c r="AI679" s="96">
        <f t="shared" si="296"/>
        <v>128.19452449567723</v>
      </c>
      <c r="AJ679" s="96">
        <f t="shared" si="297"/>
        <v>43.348186317504073</v>
      </c>
      <c r="AK679" s="96">
        <f t="shared" si="298"/>
        <v>205.90132815436661</v>
      </c>
      <c r="AL679" s="86">
        <f t="shared" si="299"/>
        <v>28.198142463350457</v>
      </c>
      <c r="AM679" s="95">
        <f t="shared" si="307"/>
        <v>96.939895245908318</v>
      </c>
      <c r="AN679" s="96">
        <f t="shared" si="300"/>
        <v>128.61955818383322</v>
      </c>
      <c r="AO679" s="96">
        <f t="shared" si="301"/>
        <v>43.491908832782194</v>
      </c>
      <c r="AP679" s="96">
        <f t="shared" si="302"/>
        <v>206.58400162459441</v>
      </c>
      <c r="AQ679" s="86">
        <f t="shared" si="303"/>
        <v>28.291634447797499</v>
      </c>
    </row>
    <row r="680" spans="1:43">
      <c r="A680" s="129" t="str">
        <f t="shared" si="304"/>
        <v>2015_1</v>
      </c>
      <c r="B680" s="57">
        <v>2015</v>
      </c>
      <c r="C680" s="57">
        <v>1</v>
      </c>
      <c r="D680" s="81" t="str">
        <f t="shared" si="305"/>
        <v>MMH_Personal</v>
      </c>
      <c r="E680" s="68" t="s">
        <v>34</v>
      </c>
      <c r="F680" s="69" t="s">
        <v>13</v>
      </c>
      <c r="G680" s="84">
        <f t="shared" si="306"/>
        <v>106100</v>
      </c>
      <c r="H680" s="70">
        <v>26525</v>
      </c>
      <c r="I680" s="65">
        <v>1018</v>
      </c>
      <c r="J680" s="66">
        <v>3599</v>
      </c>
      <c r="K680" s="66">
        <v>4354</v>
      </c>
      <c r="L680" s="66">
        <v>6659</v>
      </c>
      <c r="M680" s="67">
        <v>1299</v>
      </c>
      <c r="N680" s="65">
        <v>11582541</v>
      </c>
      <c r="O680" s="66">
        <v>10691414</v>
      </c>
      <c r="P680" s="66">
        <v>5078266</v>
      </c>
      <c r="Q680" s="66">
        <v>19294869</v>
      </c>
      <c r="R680" s="67">
        <v>3759534</v>
      </c>
      <c r="S680" s="95">
        <f t="shared" si="280"/>
        <v>11377.741650294696</v>
      </c>
      <c r="T680" s="96">
        <f t="shared" si="281"/>
        <v>2970.6624062239512</v>
      </c>
      <c r="U680" s="96">
        <f t="shared" si="282"/>
        <v>1166.3449701423979</v>
      </c>
      <c r="V680" s="96">
        <f t="shared" si="283"/>
        <v>2897.5625469289685</v>
      </c>
      <c r="W680" s="86">
        <f t="shared" si="284"/>
        <v>2894.1755196304848</v>
      </c>
      <c r="X680" s="99">
        <f t="shared" si="285"/>
        <v>9.5947219604147031E-3</v>
      </c>
      <c r="Y680" s="100">
        <f t="shared" si="286"/>
        <v>3.392082940622055E-2</v>
      </c>
      <c r="Z680" s="100">
        <f t="shared" si="287"/>
        <v>4.1036757775683316E-2</v>
      </c>
      <c r="AA680" s="100">
        <f t="shared" si="288"/>
        <v>6.2761545711592842E-2</v>
      </c>
      <c r="AB680" s="101">
        <f t="shared" si="289"/>
        <v>1.2243166823751178E-2</v>
      </c>
      <c r="AC680" s="99">
        <f t="shared" si="290"/>
        <v>1.0292023941680432E-2</v>
      </c>
      <c r="AD680" s="100">
        <f t="shared" si="291"/>
        <v>3.5215734143502743E-2</v>
      </c>
      <c r="AE680" s="100">
        <f t="shared" si="292"/>
        <v>4.2455768670271281E-2</v>
      </c>
      <c r="AF680" s="100">
        <f t="shared" si="293"/>
        <v>6.4496428322927346E-2</v>
      </c>
      <c r="AG680" s="101">
        <f t="shared" si="294"/>
        <v>1.3029796151404998E-2</v>
      </c>
      <c r="AH680" s="95">
        <f t="shared" si="295"/>
        <v>109.16626767200754</v>
      </c>
      <c r="AI680" s="96">
        <f t="shared" si="296"/>
        <v>100.76733270499528</v>
      </c>
      <c r="AJ680" s="96">
        <f t="shared" si="297"/>
        <v>47.863016022620172</v>
      </c>
      <c r="AK680" s="96">
        <f t="shared" si="298"/>
        <v>181.85550424128181</v>
      </c>
      <c r="AL680" s="86">
        <f t="shared" si="299"/>
        <v>35.433873704052779</v>
      </c>
      <c r="AM680" s="95">
        <f t="shared" si="307"/>
        <v>109.52821247076859</v>
      </c>
      <c r="AN680" s="96">
        <f t="shared" si="300"/>
        <v>101.10143052417858</v>
      </c>
      <c r="AO680" s="96">
        <f t="shared" si="301"/>
        <v>48.02170762279885</v>
      </c>
      <c r="AP680" s="96">
        <f t="shared" si="302"/>
        <v>182.45845289281914</v>
      </c>
      <c r="AQ680" s="86">
        <f t="shared" si="303"/>
        <v>35.551356023093597</v>
      </c>
    </row>
    <row r="681" spans="1:43">
      <c r="A681" s="129" t="str">
        <f t="shared" si="304"/>
        <v>2015_1</v>
      </c>
      <c r="B681" s="57">
        <v>2015</v>
      </c>
      <c r="C681" s="57">
        <v>1</v>
      </c>
      <c r="D681" s="81" t="str">
        <f t="shared" si="305"/>
        <v>SYA_Personal</v>
      </c>
      <c r="E681" s="68" t="s">
        <v>35</v>
      </c>
      <c r="F681" s="69" t="s">
        <v>13</v>
      </c>
      <c r="G681" s="84">
        <f t="shared" si="306"/>
        <v>30220</v>
      </c>
      <c r="H681" s="70">
        <v>7555</v>
      </c>
      <c r="I681" s="65">
        <v>301</v>
      </c>
      <c r="J681" s="66">
        <v>996</v>
      </c>
      <c r="K681" s="66">
        <v>493</v>
      </c>
      <c r="L681" s="66">
        <v>1641</v>
      </c>
      <c r="M681" s="67">
        <v>163</v>
      </c>
      <c r="N681" s="65">
        <v>4872467</v>
      </c>
      <c r="O681" s="66">
        <v>3658608</v>
      </c>
      <c r="P681" s="66">
        <v>447536</v>
      </c>
      <c r="Q681" s="66">
        <v>5252947</v>
      </c>
      <c r="R681" s="67">
        <v>943217</v>
      </c>
      <c r="S681" s="95">
        <f t="shared" si="280"/>
        <v>16187.598006644519</v>
      </c>
      <c r="T681" s="96">
        <f t="shared" si="281"/>
        <v>3673.3012048192772</v>
      </c>
      <c r="U681" s="96">
        <f t="shared" si="282"/>
        <v>907.78093306288031</v>
      </c>
      <c r="V681" s="96">
        <f t="shared" si="283"/>
        <v>3201.064594759293</v>
      </c>
      <c r="W681" s="86">
        <f t="shared" si="284"/>
        <v>5786.6073619631898</v>
      </c>
      <c r="X681" s="99">
        <f t="shared" si="285"/>
        <v>9.9602911978821981E-3</v>
      </c>
      <c r="Y681" s="100">
        <f t="shared" si="286"/>
        <v>3.2958305757776307E-2</v>
      </c>
      <c r="Z681" s="100">
        <f t="shared" si="287"/>
        <v>1.6313699536730644E-2</v>
      </c>
      <c r="AA681" s="100">
        <f t="shared" si="288"/>
        <v>5.43017868960953E-2</v>
      </c>
      <c r="AB681" s="101">
        <f t="shared" si="289"/>
        <v>5.3937789543348777E-3</v>
      </c>
      <c r="AC681" s="99">
        <f t="shared" si="290"/>
        <v>1.1291269622967792E-2</v>
      </c>
      <c r="AD681" s="100">
        <f t="shared" si="291"/>
        <v>3.5351146142637166E-2</v>
      </c>
      <c r="AE681" s="100">
        <f t="shared" si="292"/>
        <v>1.8011603930671752E-2</v>
      </c>
      <c r="AF681" s="100">
        <f t="shared" si="293"/>
        <v>5.7339117287992035E-2</v>
      </c>
      <c r="AG681" s="101">
        <f t="shared" si="294"/>
        <v>6.3754836061022703E-3</v>
      </c>
      <c r="AH681" s="95">
        <f t="shared" si="295"/>
        <v>161.2331899404368</v>
      </c>
      <c r="AI681" s="96">
        <f t="shared" si="296"/>
        <v>121.06578424884182</v>
      </c>
      <c r="AJ681" s="96">
        <f t="shared" si="297"/>
        <v>14.809265387160821</v>
      </c>
      <c r="AK681" s="96">
        <f t="shared" si="298"/>
        <v>173.82352746525478</v>
      </c>
      <c r="AL681" s="86">
        <f t="shared" si="299"/>
        <v>31.211681005956319</v>
      </c>
      <c r="AM681" s="95">
        <f t="shared" si="307"/>
        <v>161.76776454604604</v>
      </c>
      <c r="AN681" s="96">
        <f t="shared" si="300"/>
        <v>121.46718233500202</v>
      </c>
      <c r="AO681" s="96">
        <f t="shared" si="301"/>
        <v>14.858366054378461</v>
      </c>
      <c r="AP681" s="96">
        <f t="shared" si="302"/>
        <v>174.39984580067116</v>
      </c>
      <c r="AQ681" s="86">
        <f t="shared" si="303"/>
        <v>31.315164488918629</v>
      </c>
    </row>
    <row r="682" spans="1:43">
      <c r="A682" s="129" t="str">
        <f t="shared" si="304"/>
        <v>2015_1</v>
      </c>
      <c r="B682" s="57">
        <v>2015</v>
      </c>
      <c r="C682" s="57">
        <v>1</v>
      </c>
      <c r="D682" s="81" t="str">
        <f t="shared" si="305"/>
        <v>LSH_Personal</v>
      </c>
      <c r="E682" s="68" t="s">
        <v>36</v>
      </c>
      <c r="F682" s="69" t="s">
        <v>13</v>
      </c>
      <c r="G682" s="84">
        <f t="shared" si="306"/>
        <v>56592</v>
      </c>
      <c r="H682" s="70">
        <v>14148</v>
      </c>
      <c r="I682" s="65">
        <v>594</v>
      </c>
      <c r="J682" s="66">
        <v>2347</v>
      </c>
      <c r="K682" s="66">
        <v>699</v>
      </c>
      <c r="L682" s="66">
        <v>4185</v>
      </c>
      <c r="M682" s="67">
        <v>2173</v>
      </c>
      <c r="N682" s="65">
        <v>10836924</v>
      </c>
      <c r="O682" s="66">
        <v>6921238</v>
      </c>
      <c r="P682" s="66">
        <v>845421</v>
      </c>
      <c r="Q682" s="66">
        <v>13414361</v>
      </c>
      <c r="R682" s="67">
        <v>13673053</v>
      </c>
      <c r="S682" s="95">
        <f t="shared" si="280"/>
        <v>18243.979797979799</v>
      </c>
      <c r="T682" s="96">
        <f t="shared" si="281"/>
        <v>2948.9723050703024</v>
      </c>
      <c r="U682" s="96">
        <f t="shared" si="282"/>
        <v>1209.4721030042917</v>
      </c>
      <c r="V682" s="96">
        <f t="shared" si="283"/>
        <v>3205.343130227001</v>
      </c>
      <c r="W682" s="86">
        <f t="shared" si="284"/>
        <v>6292.2471237919926</v>
      </c>
      <c r="X682" s="99">
        <f t="shared" si="285"/>
        <v>1.049618320610687E-2</v>
      </c>
      <c r="Y682" s="100">
        <f t="shared" si="286"/>
        <v>4.1472292903590613E-2</v>
      </c>
      <c r="Z682" s="100">
        <f t="shared" si="287"/>
        <v>1.2351569126378286E-2</v>
      </c>
      <c r="AA682" s="100">
        <f t="shared" si="288"/>
        <v>7.3950381679389318E-2</v>
      </c>
      <c r="AB682" s="101">
        <f t="shared" si="289"/>
        <v>3.8397653378569409E-2</v>
      </c>
      <c r="AC682" s="99">
        <f t="shared" si="290"/>
        <v>1.1494349356138382E-2</v>
      </c>
      <c r="AD682" s="100">
        <f t="shared" si="291"/>
        <v>4.3425101862762744E-2</v>
      </c>
      <c r="AE682" s="100">
        <f t="shared" si="292"/>
        <v>1.3433353379701533E-2</v>
      </c>
      <c r="AF682" s="100">
        <f t="shared" si="293"/>
        <v>7.6513482786757167E-2</v>
      </c>
      <c r="AG682" s="101">
        <f t="shared" si="294"/>
        <v>4.0279691859543956E-2</v>
      </c>
      <c r="AH682" s="95">
        <f t="shared" si="295"/>
        <v>191.49215436810857</v>
      </c>
      <c r="AI682" s="96">
        <f t="shared" si="296"/>
        <v>122.30064320045236</v>
      </c>
      <c r="AJ682" s="96">
        <f t="shared" si="297"/>
        <v>14.93887828668363</v>
      </c>
      <c r="AK682" s="96">
        <f t="shared" si="298"/>
        <v>237.03634789369522</v>
      </c>
      <c r="AL682" s="86">
        <f t="shared" si="299"/>
        <v>241.60752403166526</v>
      </c>
      <c r="AM682" s="95">
        <f t="shared" si="307"/>
        <v>192.12705368962179</v>
      </c>
      <c r="AN682" s="96">
        <f t="shared" si="300"/>
        <v>122.70613550714671</v>
      </c>
      <c r="AO682" s="96">
        <f t="shared" si="301"/>
        <v>14.988408690264297</v>
      </c>
      <c r="AP682" s="96">
        <f t="shared" si="302"/>
        <v>237.82225067361998</v>
      </c>
      <c r="AQ682" s="86">
        <f t="shared" si="303"/>
        <v>242.40858271517305</v>
      </c>
    </row>
    <row r="683" spans="1:43">
      <c r="A683" s="129" t="str">
        <f t="shared" si="304"/>
        <v>2015_1</v>
      </c>
      <c r="B683" s="57">
        <v>2015</v>
      </c>
      <c r="C683" s="57">
        <v>1</v>
      </c>
      <c r="D683" s="81" t="str">
        <f t="shared" si="305"/>
        <v>SYH_Personal</v>
      </c>
      <c r="E683" s="68" t="s">
        <v>37</v>
      </c>
      <c r="F683" s="69" t="s">
        <v>13</v>
      </c>
      <c r="G683" s="84">
        <f t="shared" si="306"/>
        <v>29280</v>
      </c>
      <c r="H683" s="70">
        <v>7320</v>
      </c>
      <c r="I683" s="65">
        <v>307</v>
      </c>
      <c r="J683" s="66">
        <v>1140</v>
      </c>
      <c r="K683" s="66">
        <v>925</v>
      </c>
      <c r="L683" s="66">
        <v>2195</v>
      </c>
      <c r="M683" s="67">
        <v>53</v>
      </c>
      <c r="N683" s="65">
        <v>3709554</v>
      </c>
      <c r="O683" s="66">
        <v>2807088</v>
      </c>
      <c r="P683" s="66">
        <v>1535306</v>
      </c>
      <c r="Q683" s="66">
        <v>5584157</v>
      </c>
      <c r="R683" s="67">
        <v>320025</v>
      </c>
      <c r="S683" s="95">
        <f t="shared" si="280"/>
        <v>12083.237785016287</v>
      </c>
      <c r="T683" s="96">
        <f t="shared" si="281"/>
        <v>2462.3578947368419</v>
      </c>
      <c r="U683" s="96">
        <f t="shared" si="282"/>
        <v>1659.7902702702702</v>
      </c>
      <c r="V683" s="96">
        <f t="shared" si="283"/>
        <v>2544.0350797266515</v>
      </c>
      <c r="W683" s="86">
        <f t="shared" si="284"/>
        <v>6038.2075471698117</v>
      </c>
      <c r="X683" s="99">
        <f t="shared" si="285"/>
        <v>1.0484972677595628E-2</v>
      </c>
      <c r="Y683" s="100">
        <f t="shared" si="286"/>
        <v>3.8934426229508198E-2</v>
      </c>
      <c r="Z683" s="100">
        <f t="shared" si="287"/>
        <v>3.1591530054644809E-2</v>
      </c>
      <c r="AA683" s="100">
        <f t="shared" si="288"/>
        <v>7.4965846994535526E-2</v>
      </c>
      <c r="AB683" s="101">
        <f t="shared" si="289"/>
        <v>1.8101092896174863E-3</v>
      </c>
      <c r="AC683" s="99">
        <f t="shared" si="290"/>
        <v>1.1871936820377826E-2</v>
      </c>
      <c r="AD683" s="100">
        <f t="shared" si="291"/>
        <v>4.1568414184660021E-2</v>
      </c>
      <c r="AE683" s="100">
        <f t="shared" si="292"/>
        <v>3.3973218801162976E-2</v>
      </c>
      <c r="AF683" s="100">
        <f t="shared" si="293"/>
        <v>7.8551605148738685E-2</v>
      </c>
      <c r="AG683" s="101">
        <f t="shared" si="294"/>
        <v>2.3889104152264732E-3</v>
      </c>
      <c r="AH683" s="95">
        <f t="shared" si="295"/>
        <v>126.69241803278689</v>
      </c>
      <c r="AI683" s="96">
        <f t="shared" si="296"/>
        <v>95.870491803278682</v>
      </c>
      <c r="AJ683" s="96">
        <f t="shared" si="297"/>
        <v>52.435314207650272</v>
      </c>
      <c r="AK683" s="96">
        <f t="shared" si="298"/>
        <v>190.71574453551912</v>
      </c>
      <c r="AL683" s="86">
        <f t="shared" si="299"/>
        <v>10.929815573770492</v>
      </c>
      <c r="AM683" s="95">
        <f t="shared" si="307"/>
        <v>127.11247143139903</v>
      </c>
      <c r="AN683" s="96">
        <f t="shared" si="300"/>
        <v>96.188353965307684</v>
      </c>
      <c r="AO683" s="96">
        <f t="shared" si="301"/>
        <v>52.609165431600537</v>
      </c>
      <c r="AP683" s="96">
        <f t="shared" si="302"/>
        <v>191.3480696415113</v>
      </c>
      <c r="AQ683" s="86">
        <f t="shared" si="303"/>
        <v>10.966053781622662</v>
      </c>
    </row>
    <row r="684" spans="1:43">
      <c r="A684" s="129" t="str">
        <f t="shared" si="304"/>
        <v>2015_1</v>
      </c>
      <c r="B684" s="57">
        <v>2015</v>
      </c>
      <c r="C684" s="57">
        <v>1</v>
      </c>
      <c r="D684" s="81" t="str">
        <f t="shared" si="305"/>
        <v>MSH_Personal</v>
      </c>
      <c r="E684" s="68" t="s">
        <v>38</v>
      </c>
      <c r="F684" s="69" t="s">
        <v>13</v>
      </c>
      <c r="G684" s="84">
        <f t="shared" si="306"/>
        <v>75420</v>
      </c>
      <c r="H684" s="70">
        <v>18855</v>
      </c>
      <c r="I684" s="65">
        <v>862</v>
      </c>
      <c r="J684" s="66">
        <v>3058</v>
      </c>
      <c r="K684" s="66">
        <v>4950</v>
      </c>
      <c r="L684" s="66">
        <v>3196</v>
      </c>
      <c r="M684" s="67">
        <v>407</v>
      </c>
      <c r="N684" s="65">
        <v>12867666</v>
      </c>
      <c r="O684" s="66">
        <v>8249767</v>
      </c>
      <c r="P684" s="66">
        <v>4617606</v>
      </c>
      <c r="Q684" s="66">
        <v>9430222</v>
      </c>
      <c r="R684" s="67">
        <v>2313911</v>
      </c>
      <c r="S684" s="95">
        <f t="shared" si="280"/>
        <v>14927.686774941996</v>
      </c>
      <c r="T684" s="96">
        <f t="shared" si="281"/>
        <v>2697.7655330281232</v>
      </c>
      <c r="U684" s="96">
        <f t="shared" si="282"/>
        <v>932.84969696969699</v>
      </c>
      <c r="V684" s="96">
        <f t="shared" si="283"/>
        <v>2950.6326658322905</v>
      </c>
      <c r="W684" s="86">
        <f t="shared" si="284"/>
        <v>5685.2850122850123</v>
      </c>
      <c r="X684" s="99">
        <f t="shared" si="285"/>
        <v>1.1429329090426942E-2</v>
      </c>
      <c r="Y684" s="100">
        <f t="shared" si="286"/>
        <v>4.0546274197825513E-2</v>
      </c>
      <c r="Z684" s="100">
        <f t="shared" si="287"/>
        <v>6.5632458233890217E-2</v>
      </c>
      <c r="AA684" s="100">
        <f t="shared" si="288"/>
        <v>4.2376027578891542E-2</v>
      </c>
      <c r="AB684" s="101">
        <f t="shared" si="289"/>
        <v>5.3964465658976396E-3</v>
      </c>
      <c r="AC684" s="99">
        <f t="shared" si="290"/>
        <v>1.2331163676158028E-2</v>
      </c>
      <c r="AD684" s="100">
        <f t="shared" si="291"/>
        <v>4.2219675683905673E-2</v>
      </c>
      <c r="AE684" s="100">
        <f t="shared" si="292"/>
        <v>6.7733481511881147E-2</v>
      </c>
      <c r="AF684" s="100">
        <f t="shared" si="293"/>
        <v>4.4085138632395861E-2</v>
      </c>
      <c r="AG684" s="101">
        <f t="shared" si="294"/>
        <v>6.0180187924398342E-3</v>
      </c>
      <c r="AH684" s="95">
        <f t="shared" si="295"/>
        <v>170.61344470962609</v>
      </c>
      <c r="AI684" s="96">
        <f t="shared" si="296"/>
        <v>109.38434102360117</v>
      </c>
      <c r="AJ684" s="96">
        <f t="shared" si="297"/>
        <v>61.225218774860778</v>
      </c>
      <c r="AK684" s="96">
        <f t="shared" si="298"/>
        <v>125.0360912224874</v>
      </c>
      <c r="AL684" s="86">
        <f t="shared" si="299"/>
        <v>30.680336780694777</v>
      </c>
      <c r="AM684" s="95">
        <f t="shared" si="307"/>
        <v>171.17911989691831</v>
      </c>
      <c r="AN684" s="96">
        <f t="shared" si="300"/>
        <v>109.74700885262644</v>
      </c>
      <c r="AO684" s="96">
        <f t="shared" si="301"/>
        <v>61.428213252561065</v>
      </c>
      <c r="AP684" s="96">
        <f t="shared" si="302"/>
        <v>125.45065300828891</v>
      </c>
      <c r="AQ684" s="86">
        <f t="shared" si="303"/>
        <v>30.78205857222267</v>
      </c>
    </row>
    <row r="685" spans="1:43">
      <c r="A685" s="129" t="str">
        <f t="shared" si="304"/>
        <v>2015_1</v>
      </c>
      <c r="B685" s="57">
        <v>2015</v>
      </c>
      <c r="C685" s="57">
        <v>1</v>
      </c>
      <c r="D685" s="81" t="str">
        <f t="shared" si="305"/>
        <v>SMH_Personal</v>
      </c>
      <c r="E685" s="68" t="s">
        <v>39</v>
      </c>
      <c r="F685" s="69" t="s">
        <v>13</v>
      </c>
      <c r="G685" s="84">
        <f t="shared" si="306"/>
        <v>52796</v>
      </c>
      <c r="H685" s="70">
        <v>13199</v>
      </c>
      <c r="I685" s="65">
        <v>467</v>
      </c>
      <c r="J685" s="66">
        <v>2138</v>
      </c>
      <c r="K685" s="66">
        <v>4793</v>
      </c>
      <c r="L685" s="66">
        <v>4388</v>
      </c>
      <c r="M685" s="67">
        <v>582</v>
      </c>
      <c r="N685" s="65">
        <v>6036143</v>
      </c>
      <c r="O685" s="66">
        <v>7408704</v>
      </c>
      <c r="P685" s="66">
        <v>3022547</v>
      </c>
      <c r="Q685" s="66">
        <v>16699202</v>
      </c>
      <c r="R685" s="67">
        <v>1662035</v>
      </c>
      <c r="S685" s="95">
        <f t="shared" si="280"/>
        <v>12925.359743040684</v>
      </c>
      <c r="T685" s="96">
        <f t="shared" si="281"/>
        <v>3465.2497661365765</v>
      </c>
      <c r="U685" s="96">
        <f t="shared" si="282"/>
        <v>630.61694137283541</v>
      </c>
      <c r="V685" s="96">
        <f t="shared" si="283"/>
        <v>3805.6522333637195</v>
      </c>
      <c r="W685" s="86">
        <f t="shared" si="284"/>
        <v>2855.7302405498281</v>
      </c>
      <c r="X685" s="99">
        <f t="shared" si="285"/>
        <v>8.8453670732631263E-3</v>
      </c>
      <c r="Y685" s="100">
        <f t="shared" si="286"/>
        <v>4.0495492082733543E-2</v>
      </c>
      <c r="Z685" s="100">
        <f t="shared" si="287"/>
        <v>9.078339268126373E-2</v>
      </c>
      <c r="AA685" s="100">
        <f t="shared" si="288"/>
        <v>8.3112356996742173E-2</v>
      </c>
      <c r="AB685" s="101">
        <f t="shared" si="289"/>
        <v>1.1023562391090234E-2</v>
      </c>
      <c r="AC685" s="99">
        <f t="shared" si="290"/>
        <v>9.794843198474899E-3</v>
      </c>
      <c r="AD685" s="100">
        <f t="shared" si="291"/>
        <v>4.2494351547797828E-2</v>
      </c>
      <c r="AE685" s="100">
        <f t="shared" si="292"/>
        <v>9.369674021781764E-2</v>
      </c>
      <c r="AF685" s="100">
        <f t="shared" si="293"/>
        <v>8.5911636538438474E-2</v>
      </c>
      <c r="AG685" s="101">
        <f t="shared" si="294"/>
        <v>1.2082351256547642E-2</v>
      </c>
      <c r="AH685" s="95">
        <f t="shared" si="295"/>
        <v>114.32955148117281</v>
      </c>
      <c r="AI685" s="96">
        <f t="shared" si="296"/>
        <v>140.32699446927796</v>
      </c>
      <c r="AJ685" s="96">
        <f t="shared" si="297"/>
        <v>57.249545420107587</v>
      </c>
      <c r="AK685" s="96">
        <f t="shared" si="298"/>
        <v>316.29672702477461</v>
      </c>
      <c r="AL685" s="86">
        <f t="shared" si="299"/>
        <v>31.480320478824154</v>
      </c>
      <c r="AM685" s="95">
        <f t="shared" si="307"/>
        <v>114.7086153384041</v>
      </c>
      <c r="AN685" s="96">
        <f t="shared" si="300"/>
        <v>140.79225381043753</v>
      </c>
      <c r="AO685" s="96">
        <f t="shared" si="301"/>
        <v>57.439358405731497</v>
      </c>
      <c r="AP685" s="96">
        <f t="shared" si="302"/>
        <v>317.34542052371995</v>
      </c>
      <c r="AQ685" s="86">
        <f t="shared" si="303"/>
        <v>31.58469464589631</v>
      </c>
    </row>
    <row r="686" spans="1:43">
      <c r="A686" s="129" t="str">
        <f t="shared" si="304"/>
        <v>2015_2</v>
      </c>
      <c r="B686" s="57">
        <v>2015</v>
      </c>
      <c r="C686" s="57">
        <v>2</v>
      </c>
      <c r="D686" s="81" t="str">
        <f t="shared" si="305"/>
        <v>SML_Personal</v>
      </c>
      <c r="E686" s="68" t="s">
        <v>12</v>
      </c>
      <c r="F686" s="69" t="s">
        <v>13</v>
      </c>
      <c r="G686" s="84">
        <f t="shared" si="306"/>
        <v>84684</v>
      </c>
      <c r="H686" s="70">
        <v>21171</v>
      </c>
      <c r="I686" s="65">
        <v>132</v>
      </c>
      <c r="J686" s="66">
        <v>2364</v>
      </c>
      <c r="K686" s="66">
        <v>1296</v>
      </c>
      <c r="L686" s="66">
        <v>4013</v>
      </c>
      <c r="M686" s="67">
        <v>556</v>
      </c>
      <c r="N686" s="65">
        <v>1693992</v>
      </c>
      <c r="O686" s="66">
        <v>3875229</v>
      </c>
      <c r="P686" s="66">
        <v>1752422</v>
      </c>
      <c r="Q686" s="66">
        <v>6587268</v>
      </c>
      <c r="R686" s="67">
        <v>1740852</v>
      </c>
      <c r="S686" s="95">
        <f t="shared" si="280"/>
        <v>12833.272727272728</v>
      </c>
      <c r="T686" s="96">
        <f t="shared" si="281"/>
        <v>1639.2677664974619</v>
      </c>
      <c r="U686" s="96">
        <f t="shared" si="282"/>
        <v>1352.1774691358025</v>
      </c>
      <c r="V686" s="96">
        <f t="shared" si="283"/>
        <v>1641.482182905557</v>
      </c>
      <c r="W686" s="86">
        <f t="shared" si="284"/>
        <v>3131.0287769784172</v>
      </c>
      <c r="X686" s="99">
        <f t="shared" si="285"/>
        <v>1.5587360068017571E-3</v>
      </c>
      <c r="Y686" s="100">
        <f t="shared" si="286"/>
        <v>2.7915544849086014E-2</v>
      </c>
      <c r="Z686" s="100">
        <f t="shared" si="287"/>
        <v>1.5303953521326342E-2</v>
      </c>
      <c r="AA686" s="100">
        <f t="shared" si="288"/>
        <v>4.7387936327995844E-2</v>
      </c>
      <c r="AB686" s="101">
        <f t="shared" si="289"/>
        <v>6.5655849983467952E-3</v>
      </c>
      <c r="AC686" s="99">
        <f t="shared" si="290"/>
        <v>1.8746019363564796E-3</v>
      </c>
      <c r="AD686" s="100">
        <f t="shared" si="291"/>
        <v>2.9234500803344221E-2</v>
      </c>
      <c r="AE686" s="100">
        <f t="shared" si="292"/>
        <v>1.6286850851570431E-2</v>
      </c>
      <c r="AF686" s="100">
        <f t="shared" si="293"/>
        <v>4.9089104214968884E-2</v>
      </c>
      <c r="AG686" s="101">
        <f t="shared" si="294"/>
        <v>7.2122234915629885E-3</v>
      </c>
      <c r="AH686" s="95">
        <f t="shared" si="295"/>
        <v>20.003684285106985</v>
      </c>
      <c r="AI686" s="96">
        <f t="shared" si="296"/>
        <v>45.761052855320955</v>
      </c>
      <c r="AJ686" s="96">
        <f t="shared" si="297"/>
        <v>20.693661140239005</v>
      </c>
      <c r="AK686" s="96">
        <f t="shared" si="298"/>
        <v>77.78645316706816</v>
      </c>
      <c r="AL686" s="86">
        <f t="shared" si="299"/>
        <v>20.557035567521609</v>
      </c>
      <c r="AM686" s="95">
        <f t="shared" si="307"/>
        <v>20.070007240333467</v>
      </c>
      <c r="AN686" s="96">
        <f t="shared" si="300"/>
        <v>45.912775318862323</v>
      </c>
      <c r="AO686" s="96">
        <f t="shared" si="301"/>
        <v>20.762271739252402</v>
      </c>
      <c r="AP686" s="96">
        <f t="shared" si="302"/>
        <v>78.044357030031406</v>
      </c>
      <c r="AQ686" s="86">
        <f t="shared" si="303"/>
        <v>20.625193179394589</v>
      </c>
    </row>
    <row r="687" spans="1:43">
      <c r="A687" s="129" t="str">
        <f t="shared" si="304"/>
        <v>2015_2</v>
      </c>
      <c r="B687" s="57">
        <v>2015</v>
      </c>
      <c r="C687" s="57">
        <v>2</v>
      </c>
      <c r="D687" s="81" t="str">
        <f t="shared" si="305"/>
        <v>LSL_Personal</v>
      </c>
      <c r="E687" s="68" t="s">
        <v>14</v>
      </c>
      <c r="F687" s="69" t="s">
        <v>13</v>
      </c>
      <c r="G687" s="84">
        <f t="shared" si="306"/>
        <v>21972</v>
      </c>
      <c r="H687" s="70">
        <v>5493</v>
      </c>
      <c r="I687" s="65">
        <v>26</v>
      </c>
      <c r="J687" s="66">
        <v>415</v>
      </c>
      <c r="K687" s="66">
        <v>968</v>
      </c>
      <c r="L687" s="66">
        <v>721</v>
      </c>
      <c r="M687" s="67">
        <v>111</v>
      </c>
      <c r="N687" s="65">
        <v>490218</v>
      </c>
      <c r="O687" s="66">
        <v>1290870</v>
      </c>
      <c r="P687" s="66">
        <v>1253258</v>
      </c>
      <c r="Q687" s="66">
        <v>1937913</v>
      </c>
      <c r="R687" s="67">
        <v>562510</v>
      </c>
      <c r="S687" s="95">
        <f t="shared" si="280"/>
        <v>18854.538461538461</v>
      </c>
      <c r="T687" s="96">
        <f t="shared" si="281"/>
        <v>3110.5301204819275</v>
      </c>
      <c r="U687" s="96">
        <f t="shared" si="282"/>
        <v>1294.6880165289256</v>
      </c>
      <c r="V687" s="96">
        <f t="shared" si="283"/>
        <v>2687.8127600554785</v>
      </c>
      <c r="W687" s="86">
        <f t="shared" si="284"/>
        <v>5067.6576576576581</v>
      </c>
      <c r="X687" s="99">
        <f t="shared" si="285"/>
        <v>1.18332423083925E-3</v>
      </c>
      <c r="Y687" s="100">
        <f t="shared" si="286"/>
        <v>1.8887675223011106E-2</v>
      </c>
      <c r="Z687" s="100">
        <f t="shared" si="287"/>
        <v>4.4056071363553613E-2</v>
      </c>
      <c r="AA687" s="100">
        <f t="shared" si="288"/>
        <v>3.2814491170580738E-2</v>
      </c>
      <c r="AB687" s="101">
        <f t="shared" si="289"/>
        <v>5.0518842162752594E-3</v>
      </c>
      <c r="AC687" s="99">
        <f t="shared" si="290"/>
        <v>1.7237249233883335E-3</v>
      </c>
      <c r="AD687" s="100">
        <f t="shared" si="291"/>
        <v>2.102745828152339E-2</v>
      </c>
      <c r="AE687" s="100">
        <f t="shared" si="292"/>
        <v>4.728189202287586E-2</v>
      </c>
      <c r="AF687" s="100">
        <f t="shared" si="293"/>
        <v>3.5614818852366247E-2</v>
      </c>
      <c r="AG687" s="101">
        <f t="shared" si="294"/>
        <v>6.1663020080449495E-3</v>
      </c>
      <c r="AH687" s="95">
        <f t="shared" si="295"/>
        <v>22.311032222829056</v>
      </c>
      <c r="AI687" s="96">
        <f t="shared" si="296"/>
        <v>58.750682687056255</v>
      </c>
      <c r="AJ687" s="96">
        <f t="shared" si="297"/>
        <v>57.038867649736027</v>
      </c>
      <c r="AK687" s="96">
        <f t="shared" si="298"/>
        <v>88.199208083014753</v>
      </c>
      <c r="AL687" s="86">
        <f t="shared" si="299"/>
        <v>25.601219734207174</v>
      </c>
      <c r="AM687" s="95">
        <f t="shared" si="307"/>
        <v>22.385005275496809</v>
      </c>
      <c r="AN687" s="96">
        <f t="shared" si="300"/>
        <v>58.945472748819022</v>
      </c>
      <c r="AO687" s="96">
        <f t="shared" si="301"/>
        <v>57.227982125418848</v>
      </c>
      <c r="AP687" s="96">
        <f t="shared" si="302"/>
        <v>88.491635820091972</v>
      </c>
      <c r="AQ687" s="86">
        <f t="shared" si="303"/>
        <v>25.686101525279998</v>
      </c>
    </row>
    <row r="688" spans="1:43">
      <c r="A688" s="129" t="str">
        <f t="shared" si="304"/>
        <v>2015_2</v>
      </c>
      <c r="B688" s="57">
        <v>2015</v>
      </c>
      <c r="C688" s="57">
        <v>2</v>
      </c>
      <c r="D688" s="81" t="str">
        <f t="shared" si="305"/>
        <v>MYA_Personal</v>
      </c>
      <c r="E688" s="68" t="s">
        <v>15</v>
      </c>
      <c r="F688" s="69" t="s">
        <v>13</v>
      </c>
      <c r="G688" s="84">
        <f t="shared" si="306"/>
        <v>21356</v>
      </c>
      <c r="H688" s="70">
        <v>5339</v>
      </c>
      <c r="I688" s="65">
        <v>100</v>
      </c>
      <c r="J688" s="66">
        <v>654</v>
      </c>
      <c r="K688" s="66">
        <v>1229</v>
      </c>
      <c r="L688" s="66">
        <v>1809</v>
      </c>
      <c r="M688" s="67">
        <v>170</v>
      </c>
      <c r="N688" s="65">
        <v>989909</v>
      </c>
      <c r="O688" s="66">
        <v>2272963</v>
      </c>
      <c r="P688" s="66">
        <v>1138159</v>
      </c>
      <c r="Q688" s="66">
        <v>4961847</v>
      </c>
      <c r="R688" s="67">
        <v>860366</v>
      </c>
      <c r="S688" s="95">
        <f t="shared" si="280"/>
        <v>9899.09</v>
      </c>
      <c r="T688" s="96">
        <f t="shared" si="281"/>
        <v>3475.4785932721711</v>
      </c>
      <c r="U688" s="96">
        <f t="shared" si="282"/>
        <v>926.08543531326279</v>
      </c>
      <c r="V688" s="96">
        <f t="shared" si="283"/>
        <v>2742.8673300165838</v>
      </c>
      <c r="W688" s="86">
        <f t="shared" si="284"/>
        <v>5060.9764705882353</v>
      </c>
      <c r="X688" s="99">
        <f t="shared" si="285"/>
        <v>4.6825248173815318E-3</v>
      </c>
      <c r="Y688" s="100">
        <f t="shared" si="286"/>
        <v>3.0623712305675219E-2</v>
      </c>
      <c r="Z688" s="100">
        <f t="shared" si="287"/>
        <v>5.7548230005619032E-2</v>
      </c>
      <c r="AA688" s="100">
        <f t="shared" si="288"/>
        <v>8.4706873946431921E-2</v>
      </c>
      <c r="AB688" s="101">
        <f t="shared" si="289"/>
        <v>7.960292189548605E-3</v>
      </c>
      <c r="AC688" s="99">
        <f t="shared" si="290"/>
        <v>5.7709957190643767E-3</v>
      </c>
      <c r="AD688" s="100">
        <f t="shared" si="291"/>
        <v>3.3370790863353414E-2</v>
      </c>
      <c r="AE688" s="100">
        <f t="shared" si="292"/>
        <v>6.1261371658651718E-2</v>
      </c>
      <c r="AF688" s="100">
        <f t="shared" si="293"/>
        <v>8.9146387566011051E-2</v>
      </c>
      <c r="AG688" s="101">
        <f t="shared" si="294"/>
        <v>9.3771458529225034E-3</v>
      </c>
      <c r="AH688" s="95">
        <f t="shared" si="295"/>
        <v>46.352734594493349</v>
      </c>
      <c r="AI688" s="96">
        <f t="shared" si="296"/>
        <v>106.4320565648998</v>
      </c>
      <c r="AJ688" s="96">
        <f t="shared" si="297"/>
        <v>53.294577636261472</v>
      </c>
      <c r="AK688" s="96">
        <f t="shared" si="298"/>
        <v>232.33971717550102</v>
      </c>
      <c r="AL688" s="86">
        <f t="shared" si="299"/>
        <v>40.28685147031279</v>
      </c>
      <c r="AM688" s="95">
        <f t="shared" si="307"/>
        <v>46.506418800728518</v>
      </c>
      <c r="AN688" s="96">
        <f t="shared" si="300"/>
        <v>106.78493598559091</v>
      </c>
      <c r="AO688" s="96">
        <f t="shared" si="301"/>
        <v>53.471277779895296</v>
      </c>
      <c r="AP688" s="96">
        <f t="shared" si="302"/>
        <v>233.11004810254116</v>
      </c>
      <c r="AQ688" s="86">
        <f t="shared" si="303"/>
        <v>40.420424016659702</v>
      </c>
    </row>
    <row r="689" spans="1:43">
      <c r="A689" s="129" t="str">
        <f t="shared" si="304"/>
        <v>2015_2</v>
      </c>
      <c r="B689" s="57">
        <v>2015</v>
      </c>
      <c r="C689" s="57">
        <v>2</v>
      </c>
      <c r="D689" s="81" t="str">
        <f t="shared" si="305"/>
        <v>SMA_Personal</v>
      </c>
      <c r="E689" s="68" t="s">
        <v>16</v>
      </c>
      <c r="F689" s="69" t="s">
        <v>13</v>
      </c>
      <c r="G689" s="84">
        <f t="shared" si="306"/>
        <v>86072</v>
      </c>
      <c r="H689" s="70">
        <v>21518</v>
      </c>
      <c r="I689" s="65">
        <v>121</v>
      </c>
      <c r="J689" s="66">
        <v>1752</v>
      </c>
      <c r="K689" s="66">
        <v>1064</v>
      </c>
      <c r="L689" s="66">
        <v>2684</v>
      </c>
      <c r="M689" s="67">
        <v>742</v>
      </c>
      <c r="N689" s="65">
        <v>2070124</v>
      </c>
      <c r="O689" s="66">
        <v>6954363</v>
      </c>
      <c r="P689" s="66">
        <v>864424</v>
      </c>
      <c r="Q689" s="66">
        <v>8279394</v>
      </c>
      <c r="R689" s="67">
        <v>3923708</v>
      </c>
      <c r="S689" s="95">
        <f t="shared" si="280"/>
        <v>17108.462809917357</v>
      </c>
      <c r="T689" s="96">
        <f t="shared" si="281"/>
        <v>3969.3852739726026</v>
      </c>
      <c r="U689" s="96">
        <f t="shared" si="282"/>
        <v>812.42857142857144</v>
      </c>
      <c r="V689" s="96">
        <f t="shared" si="283"/>
        <v>3084.7220566318929</v>
      </c>
      <c r="W689" s="86">
        <f t="shared" si="284"/>
        <v>5288.0161725067383</v>
      </c>
      <c r="X689" s="99">
        <f t="shared" si="285"/>
        <v>1.4057997955200297E-3</v>
      </c>
      <c r="Y689" s="100">
        <f t="shared" si="286"/>
        <v>2.0355051584719768E-2</v>
      </c>
      <c r="Z689" s="100">
        <f t="shared" si="287"/>
        <v>1.2361743656473649E-2</v>
      </c>
      <c r="AA689" s="100">
        <f t="shared" si="288"/>
        <v>3.118319546426248E-2</v>
      </c>
      <c r="AB689" s="101">
        <f t="shared" si="289"/>
        <v>8.6206896551724137E-3</v>
      </c>
      <c r="AC689" s="99">
        <f t="shared" si="290"/>
        <v>1.7033643733116608E-3</v>
      </c>
      <c r="AD689" s="100">
        <f t="shared" si="291"/>
        <v>2.1476541645814095E-2</v>
      </c>
      <c r="AE689" s="100">
        <f t="shared" si="292"/>
        <v>1.3239277333891578E-2</v>
      </c>
      <c r="AF689" s="100">
        <f t="shared" si="293"/>
        <v>3.256359916167486E-2</v>
      </c>
      <c r="AG689" s="101">
        <f t="shared" si="294"/>
        <v>9.3548922325254937E-3</v>
      </c>
      <c r="AH689" s="95">
        <f t="shared" si="295"/>
        <v>24.05107351984385</v>
      </c>
      <c r="AI689" s="96">
        <f t="shared" si="296"/>
        <v>80.797042011339343</v>
      </c>
      <c r="AJ689" s="96">
        <f t="shared" si="297"/>
        <v>10.043033739195092</v>
      </c>
      <c r="AK689" s="96">
        <f t="shared" si="298"/>
        <v>96.191490844874053</v>
      </c>
      <c r="AL689" s="86">
        <f t="shared" si="299"/>
        <v>45.586346314713261</v>
      </c>
      <c r="AM689" s="95">
        <f t="shared" si="307"/>
        <v>24.130815743799715</v>
      </c>
      <c r="AN689" s="96">
        <f t="shared" si="300"/>
        <v>81.064927592983921</v>
      </c>
      <c r="AO689" s="96">
        <f t="shared" si="301"/>
        <v>10.076331789070764</v>
      </c>
      <c r="AP689" s="96">
        <f t="shared" si="302"/>
        <v>96.510417291099913</v>
      </c>
      <c r="AQ689" s="86">
        <f t="shared" si="303"/>
        <v>45.737489532256475</v>
      </c>
    </row>
    <row r="690" spans="1:43">
      <c r="A690" s="129" t="str">
        <f t="shared" si="304"/>
        <v>2015_2</v>
      </c>
      <c r="B690" s="57">
        <v>2015</v>
      </c>
      <c r="C690" s="57">
        <v>2</v>
      </c>
      <c r="D690" s="81" t="str">
        <f t="shared" si="305"/>
        <v>MSL_Personal</v>
      </c>
      <c r="E690" s="68" t="s">
        <v>17</v>
      </c>
      <c r="F690" s="69" t="s">
        <v>13</v>
      </c>
      <c r="G690" s="84">
        <f t="shared" si="306"/>
        <v>68392</v>
      </c>
      <c r="H690" s="70">
        <v>17098</v>
      </c>
      <c r="I690" s="65">
        <v>182</v>
      </c>
      <c r="J690" s="66">
        <v>1385</v>
      </c>
      <c r="K690" s="66">
        <v>4173</v>
      </c>
      <c r="L690" s="66">
        <v>2133</v>
      </c>
      <c r="M690" s="67">
        <v>419</v>
      </c>
      <c r="N690" s="65">
        <v>3790494</v>
      </c>
      <c r="O690" s="66">
        <v>4239782</v>
      </c>
      <c r="P690" s="66">
        <v>7793613</v>
      </c>
      <c r="Q690" s="66">
        <v>6322350</v>
      </c>
      <c r="R690" s="67">
        <v>1247100</v>
      </c>
      <c r="S690" s="95">
        <f t="shared" si="280"/>
        <v>20826.890109890111</v>
      </c>
      <c r="T690" s="96">
        <f t="shared" si="281"/>
        <v>3061.214440433213</v>
      </c>
      <c r="U690" s="96">
        <f t="shared" si="282"/>
        <v>1867.6283249460819</v>
      </c>
      <c r="V690" s="96">
        <f t="shared" si="283"/>
        <v>2964.0646976090015</v>
      </c>
      <c r="W690" s="86">
        <f t="shared" si="284"/>
        <v>2976.3723150357996</v>
      </c>
      <c r="X690" s="99">
        <f t="shared" si="285"/>
        <v>2.6611299567200842E-3</v>
      </c>
      <c r="Y690" s="100">
        <f t="shared" si="286"/>
        <v>2.0250906538776463E-2</v>
      </c>
      <c r="Z690" s="100">
        <f t="shared" si="287"/>
        <v>6.1015908293367643E-2</v>
      </c>
      <c r="AA690" s="100">
        <f t="shared" si="288"/>
        <v>3.1187858229032635E-2</v>
      </c>
      <c r="AB690" s="101">
        <f t="shared" si="289"/>
        <v>6.1264475377237103E-3</v>
      </c>
      <c r="AC690" s="99">
        <f t="shared" si="290"/>
        <v>3.1201246703488478E-3</v>
      </c>
      <c r="AD690" s="100">
        <f t="shared" si="291"/>
        <v>2.1505875367462832E-2</v>
      </c>
      <c r="AE690" s="100">
        <f t="shared" si="292"/>
        <v>6.314848139232182E-2</v>
      </c>
      <c r="AF690" s="100">
        <f t="shared" si="293"/>
        <v>3.2736552997123303E-2</v>
      </c>
      <c r="AG690" s="101">
        <f t="shared" si="294"/>
        <v>6.8216690393656425E-3</v>
      </c>
      <c r="AH690" s="95">
        <f t="shared" si="295"/>
        <v>55.423061176745819</v>
      </c>
      <c r="AI690" s="96">
        <f t="shared" si="296"/>
        <v>61.992367528365889</v>
      </c>
      <c r="AJ690" s="96">
        <f t="shared" si="297"/>
        <v>113.95503860100597</v>
      </c>
      <c r="AK690" s="96">
        <f t="shared" si="298"/>
        <v>92.442829570710018</v>
      </c>
      <c r="AL690" s="86">
        <f t="shared" si="299"/>
        <v>18.234588840800093</v>
      </c>
      <c r="AM690" s="95">
        <f t="shared" si="307"/>
        <v>55.606818386295295</v>
      </c>
      <c r="AN690" s="96">
        <f t="shared" si="300"/>
        <v>62.197905516136899</v>
      </c>
      <c r="AO690" s="96">
        <f t="shared" si="301"/>
        <v>114.33286074692903</v>
      </c>
      <c r="AP690" s="96">
        <f t="shared" si="302"/>
        <v>92.749327191810352</v>
      </c>
      <c r="AQ690" s="86">
        <f t="shared" si="303"/>
        <v>18.29504629463834</v>
      </c>
    </row>
    <row r="691" spans="1:43">
      <c r="A691" s="129" t="str">
        <f t="shared" si="304"/>
        <v>2015_2</v>
      </c>
      <c r="B691" s="57">
        <v>2015</v>
      </c>
      <c r="C691" s="57">
        <v>2</v>
      </c>
      <c r="D691" s="81" t="str">
        <f t="shared" si="305"/>
        <v>LYL_Personal</v>
      </c>
      <c r="E691" s="68" t="s">
        <v>18</v>
      </c>
      <c r="F691" s="69" t="s">
        <v>13</v>
      </c>
      <c r="G691" s="84">
        <f t="shared" si="306"/>
        <v>17224</v>
      </c>
      <c r="H691" s="70">
        <v>4306</v>
      </c>
      <c r="I691" s="65">
        <v>85</v>
      </c>
      <c r="J691" s="66">
        <v>377</v>
      </c>
      <c r="K691" s="66">
        <v>755</v>
      </c>
      <c r="L691" s="66">
        <v>566</v>
      </c>
      <c r="M691" s="67">
        <v>145</v>
      </c>
      <c r="N691" s="65">
        <v>1765656</v>
      </c>
      <c r="O691" s="66">
        <v>1140812</v>
      </c>
      <c r="P691" s="66">
        <v>824238</v>
      </c>
      <c r="Q691" s="66">
        <v>1826987</v>
      </c>
      <c r="R691" s="67">
        <v>795592</v>
      </c>
      <c r="S691" s="95">
        <f t="shared" si="280"/>
        <v>20772.423529411764</v>
      </c>
      <c r="T691" s="96">
        <f t="shared" si="281"/>
        <v>3026.026525198939</v>
      </c>
      <c r="U691" s="96">
        <f t="shared" si="282"/>
        <v>1091.7059602649006</v>
      </c>
      <c r="V691" s="96">
        <f t="shared" si="283"/>
        <v>3227.8922261484099</v>
      </c>
      <c r="W691" s="86">
        <f t="shared" si="284"/>
        <v>5486.8413793103446</v>
      </c>
      <c r="X691" s="99">
        <f t="shared" si="285"/>
        <v>4.9349744542498842E-3</v>
      </c>
      <c r="Y691" s="100">
        <f t="shared" si="286"/>
        <v>2.1888063167673014E-2</v>
      </c>
      <c r="Z691" s="100">
        <f t="shared" si="287"/>
        <v>4.3834184858337205E-2</v>
      </c>
      <c r="AA691" s="100">
        <f t="shared" si="288"/>
        <v>3.2861124013005109E-2</v>
      </c>
      <c r="AB691" s="101">
        <f t="shared" si="289"/>
        <v>8.4184858337203895E-3</v>
      </c>
      <c r="AC691" s="99">
        <f t="shared" si="290"/>
        <v>6.1790796334447147E-3</v>
      </c>
      <c r="AD691" s="100">
        <f t="shared" si="291"/>
        <v>2.4485750394218197E-2</v>
      </c>
      <c r="AE691" s="100">
        <f t="shared" si="292"/>
        <v>4.7468829750976688E-2</v>
      </c>
      <c r="AF691" s="100">
        <f t="shared" si="293"/>
        <v>3.6026130032038639E-2</v>
      </c>
      <c r="AG691" s="101">
        <f t="shared" si="294"/>
        <v>1.0040557790999691E-2</v>
      </c>
      <c r="AH691" s="95">
        <f t="shared" si="295"/>
        <v>102.51137947050627</v>
      </c>
      <c r="AI691" s="96">
        <f t="shared" si="296"/>
        <v>66.233859730608458</v>
      </c>
      <c r="AJ691" s="96">
        <f t="shared" si="297"/>
        <v>47.854040873200184</v>
      </c>
      <c r="AK691" s="96">
        <f t="shared" si="298"/>
        <v>106.07216674407803</v>
      </c>
      <c r="AL691" s="86">
        <f t="shared" si="299"/>
        <v>46.190896423594985</v>
      </c>
      <c r="AM691" s="95">
        <f t="shared" si="307"/>
        <v>102.85125974125665</v>
      </c>
      <c r="AN691" s="96">
        <f t="shared" si="300"/>
        <v>66.453460542677902</v>
      </c>
      <c r="AO691" s="96">
        <f t="shared" si="301"/>
        <v>48.01270271593895</v>
      </c>
      <c r="AP691" s="96">
        <f t="shared" si="302"/>
        <v>106.42385293675511</v>
      </c>
      <c r="AQ691" s="86">
        <f t="shared" si="303"/>
        <v>46.344044049387797</v>
      </c>
    </row>
    <row r="692" spans="1:43">
      <c r="A692" s="129" t="str">
        <f t="shared" si="304"/>
        <v>2015_2</v>
      </c>
      <c r="B692" s="57">
        <v>2015</v>
      </c>
      <c r="C692" s="57">
        <v>2</v>
      </c>
      <c r="D692" s="81" t="str">
        <f t="shared" si="305"/>
        <v>LSA_Personal</v>
      </c>
      <c r="E692" s="68" t="s">
        <v>19</v>
      </c>
      <c r="F692" s="69" t="s">
        <v>13</v>
      </c>
      <c r="G692" s="84">
        <f t="shared" si="306"/>
        <v>109060</v>
      </c>
      <c r="H692" s="70">
        <v>27265</v>
      </c>
      <c r="I692" s="65">
        <v>384</v>
      </c>
      <c r="J692" s="66">
        <v>3119</v>
      </c>
      <c r="K692" s="66">
        <v>2512</v>
      </c>
      <c r="L692" s="66">
        <v>5350</v>
      </c>
      <c r="M692" s="67">
        <v>944</v>
      </c>
      <c r="N692" s="65">
        <v>10749295</v>
      </c>
      <c r="O692" s="66">
        <v>8162541</v>
      </c>
      <c r="P692" s="66">
        <v>3953284</v>
      </c>
      <c r="Q692" s="66">
        <v>11786029</v>
      </c>
      <c r="R692" s="67">
        <v>8730302</v>
      </c>
      <c r="S692" s="95">
        <f t="shared" si="280"/>
        <v>27992.955729166668</v>
      </c>
      <c r="T692" s="96">
        <f t="shared" si="281"/>
        <v>2617.0378326386663</v>
      </c>
      <c r="U692" s="96">
        <f t="shared" si="282"/>
        <v>1573.7595541401274</v>
      </c>
      <c r="V692" s="96">
        <f t="shared" si="283"/>
        <v>2202.9960747663549</v>
      </c>
      <c r="W692" s="86">
        <f t="shared" si="284"/>
        <v>9248.2012711864409</v>
      </c>
      <c r="X692" s="99">
        <f t="shared" si="285"/>
        <v>3.5209976159911974E-3</v>
      </c>
      <c r="Y692" s="100">
        <f t="shared" si="286"/>
        <v>2.8598936365303501E-2</v>
      </c>
      <c r="Z692" s="100">
        <f t="shared" si="287"/>
        <v>2.3033192737942416E-2</v>
      </c>
      <c r="AA692" s="100">
        <f t="shared" si="288"/>
        <v>4.9055565743627363E-2</v>
      </c>
      <c r="AB692" s="101">
        <f t="shared" si="289"/>
        <v>8.6557858059783613E-3</v>
      </c>
      <c r="AC692" s="99">
        <f t="shared" si="290"/>
        <v>3.9389146910834777E-3</v>
      </c>
      <c r="AD692" s="100">
        <f t="shared" si="291"/>
        <v>2.9774909505590023E-2</v>
      </c>
      <c r="AE692" s="100">
        <f t="shared" si="292"/>
        <v>2.4091569143532634E-2</v>
      </c>
      <c r="AF692" s="100">
        <f t="shared" si="293"/>
        <v>5.0579425111300112E-2</v>
      </c>
      <c r="AG692" s="101">
        <f t="shared" si="294"/>
        <v>9.3093506198705118E-3</v>
      </c>
      <c r="AH692" s="95">
        <f t="shared" si="295"/>
        <v>98.563130386942973</v>
      </c>
      <c r="AI692" s="96">
        <f t="shared" si="296"/>
        <v>74.844498441225014</v>
      </c>
      <c r="AJ692" s="96">
        <f t="shared" si="297"/>
        <v>36.24870713368788</v>
      </c>
      <c r="AK692" s="96">
        <f t="shared" si="298"/>
        <v>108.06921877865395</v>
      </c>
      <c r="AL692" s="86">
        <f t="shared" si="299"/>
        <v>80.050449293966622</v>
      </c>
      <c r="AM692" s="95">
        <f t="shared" si="307"/>
        <v>98.889920091802594</v>
      </c>
      <c r="AN692" s="96">
        <f t="shared" si="300"/>
        <v>75.092648144465514</v>
      </c>
      <c r="AO692" s="96">
        <f t="shared" si="301"/>
        <v>36.368891063107093</v>
      </c>
      <c r="AP692" s="96">
        <f t="shared" si="302"/>
        <v>108.4275262712269</v>
      </c>
      <c r="AQ692" s="86">
        <f t="shared" si="303"/>
        <v>80.315859519838682</v>
      </c>
    </row>
    <row r="693" spans="1:43">
      <c r="A693" s="129" t="str">
        <f t="shared" si="304"/>
        <v>2015_2</v>
      </c>
      <c r="B693" s="57">
        <v>2015</v>
      </c>
      <c r="C693" s="57">
        <v>2</v>
      </c>
      <c r="D693" s="81" t="str">
        <f t="shared" si="305"/>
        <v>LMA_Personal</v>
      </c>
      <c r="E693" s="68" t="s">
        <v>20</v>
      </c>
      <c r="F693" s="69" t="s">
        <v>13</v>
      </c>
      <c r="G693" s="84">
        <f t="shared" si="306"/>
        <v>133460</v>
      </c>
      <c r="H693" s="70">
        <v>33365</v>
      </c>
      <c r="I693" s="65">
        <v>913</v>
      </c>
      <c r="J693" s="66">
        <v>2855</v>
      </c>
      <c r="K693" s="66">
        <v>4802</v>
      </c>
      <c r="L693" s="66">
        <v>4161</v>
      </c>
      <c r="M693" s="67">
        <v>720</v>
      </c>
      <c r="N693" s="65">
        <v>13479564</v>
      </c>
      <c r="O693" s="66">
        <v>7284767</v>
      </c>
      <c r="P693" s="66">
        <v>4086577</v>
      </c>
      <c r="Q693" s="66">
        <v>11940542</v>
      </c>
      <c r="R693" s="67">
        <v>3673136</v>
      </c>
      <c r="S693" s="95">
        <f t="shared" si="280"/>
        <v>14764.035049288061</v>
      </c>
      <c r="T693" s="96">
        <f t="shared" si="281"/>
        <v>2551.582136602452</v>
      </c>
      <c r="U693" s="96">
        <f t="shared" si="282"/>
        <v>851.01561849229483</v>
      </c>
      <c r="V693" s="96">
        <f t="shared" si="283"/>
        <v>2869.6327805815909</v>
      </c>
      <c r="W693" s="86">
        <f t="shared" si="284"/>
        <v>5101.5777777777776</v>
      </c>
      <c r="X693" s="99">
        <f t="shared" si="285"/>
        <v>6.8410010490034465E-3</v>
      </c>
      <c r="Y693" s="100">
        <f t="shared" si="286"/>
        <v>2.1392177431440132E-2</v>
      </c>
      <c r="Z693" s="100">
        <f t="shared" si="287"/>
        <v>3.5980818222688449E-2</v>
      </c>
      <c r="AA693" s="100">
        <f t="shared" si="288"/>
        <v>3.1177881013037614E-2</v>
      </c>
      <c r="AB693" s="101">
        <f t="shared" si="289"/>
        <v>5.3948748688745695E-3</v>
      </c>
      <c r="AC693" s="99">
        <f t="shared" si="290"/>
        <v>7.3667150946195954E-3</v>
      </c>
      <c r="AD693" s="100">
        <f t="shared" si="291"/>
        <v>2.231498723215081E-2</v>
      </c>
      <c r="AE693" s="100">
        <f t="shared" si="292"/>
        <v>3.7168660329356631E-2</v>
      </c>
      <c r="AF693" s="100">
        <f t="shared" si="293"/>
        <v>3.2286355447641746E-2</v>
      </c>
      <c r="AG693" s="101">
        <f t="shared" si="294"/>
        <v>5.8620679420769133E-3</v>
      </c>
      <c r="AH693" s="95">
        <f t="shared" si="295"/>
        <v>101.00077925970328</v>
      </c>
      <c r="AI693" s="96">
        <f t="shared" si="296"/>
        <v>54.58389779709276</v>
      </c>
      <c r="AJ693" s="96">
        <f t="shared" si="297"/>
        <v>30.620238273640041</v>
      </c>
      <c r="AK693" s="96">
        <f t="shared" si="298"/>
        <v>89.469069384085117</v>
      </c>
      <c r="AL693" s="86">
        <f t="shared" si="299"/>
        <v>27.522373744942303</v>
      </c>
      <c r="AM693" s="95">
        <f t="shared" si="307"/>
        <v>101.3356510795744</v>
      </c>
      <c r="AN693" s="96">
        <f t="shared" si="300"/>
        <v>54.764872729414542</v>
      </c>
      <c r="AO693" s="96">
        <f t="shared" si="301"/>
        <v>30.721760806344619</v>
      </c>
      <c r="AP693" s="96">
        <f t="shared" si="302"/>
        <v>89.765707393280934</v>
      </c>
      <c r="AQ693" s="86">
        <f t="shared" si="303"/>
        <v>27.61362519320533</v>
      </c>
    </row>
    <row r="694" spans="1:43">
      <c r="A694" s="129" t="str">
        <f t="shared" si="304"/>
        <v>2015_2</v>
      </c>
      <c r="B694" s="57">
        <v>2015</v>
      </c>
      <c r="C694" s="57">
        <v>2</v>
      </c>
      <c r="D694" s="81" t="str">
        <f t="shared" si="305"/>
        <v>SYL_Personal</v>
      </c>
      <c r="E694" s="68" t="s">
        <v>21</v>
      </c>
      <c r="F694" s="69" t="s">
        <v>13</v>
      </c>
      <c r="G694" s="84">
        <f t="shared" si="306"/>
        <v>12692</v>
      </c>
      <c r="H694" s="70">
        <v>3173</v>
      </c>
      <c r="I694" s="65">
        <v>108</v>
      </c>
      <c r="J694" s="66">
        <v>314</v>
      </c>
      <c r="K694" s="66">
        <v>431</v>
      </c>
      <c r="L694" s="66">
        <v>413</v>
      </c>
      <c r="M694" s="67">
        <v>142</v>
      </c>
      <c r="N694" s="65">
        <v>1339553</v>
      </c>
      <c r="O694" s="66">
        <v>876927</v>
      </c>
      <c r="P694" s="66">
        <v>339303</v>
      </c>
      <c r="Q694" s="66">
        <v>1162040</v>
      </c>
      <c r="R694" s="67">
        <v>553321</v>
      </c>
      <c r="S694" s="95">
        <f t="shared" si="280"/>
        <v>12403.268518518518</v>
      </c>
      <c r="T694" s="96">
        <f t="shared" si="281"/>
        <v>2792.7611464968154</v>
      </c>
      <c r="U694" s="96">
        <f t="shared" si="282"/>
        <v>787.24593967517399</v>
      </c>
      <c r="V694" s="96">
        <f t="shared" si="283"/>
        <v>2813.6561743341404</v>
      </c>
      <c r="W694" s="86">
        <f t="shared" si="284"/>
        <v>3896.6267605633802</v>
      </c>
      <c r="X694" s="99">
        <f t="shared" si="285"/>
        <v>8.5092971950835178E-3</v>
      </c>
      <c r="Y694" s="100">
        <f t="shared" si="286"/>
        <v>2.4739993696816894E-2</v>
      </c>
      <c r="Z694" s="100">
        <f t="shared" si="287"/>
        <v>3.3958398991490703E-2</v>
      </c>
      <c r="AA694" s="100">
        <f t="shared" si="288"/>
        <v>3.2540182792310114E-2</v>
      </c>
      <c r="AB694" s="101">
        <f t="shared" si="289"/>
        <v>1.1188150015757958E-2</v>
      </c>
      <c r="AC694" s="99">
        <f t="shared" si="290"/>
        <v>1.0408984228663522E-2</v>
      </c>
      <c r="AD694" s="100">
        <f t="shared" si="291"/>
        <v>2.7952551044911296E-2</v>
      </c>
      <c r="AE694" s="100">
        <f t="shared" si="292"/>
        <v>3.7704352708640344E-2</v>
      </c>
      <c r="AF694" s="100">
        <f t="shared" si="293"/>
        <v>3.6209771168008408E-2</v>
      </c>
      <c r="AG694" s="101">
        <f t="shared" si="294"/>
        <v>1.3363488589655489E-2</v>
      </c>
      <c r="AH694" s="95">
        <f t="shared" si="295"/>
        <v>105.54309801449732</v>
      </c>
      <c r="AI694" s="96">
        <f t="shared" si="296"/>
        <v>69.092893161046334</v>
      </c>
      <c r="AJ694" s="96">
        <f t="shared" si="297"/>
        <v>26.733611723920578</v>
      </c>
      <c r="AK694" s="96">
        <f t="shared" si="298"/>
        <v>91.556886227544908</v>
      </c>
      <c r="AL694" s="86">
        <f t="shared" si="299"/>
        <v>43.596044752600065</v>
      </c>
      <c r="AM694" s="95">
        <f t="shared" si="307"/>
        <v>105.89303006023007</v>
      </c>
      <c r="AN694" s="96">
        <f t="shared" si="300"/>
        <v>69.321973204216178</v>
      </c>
      <c r="AO694" s="96">
        <f t="shared" si="301"/>
        <v>26.822248002524905</v>
      </c>
      <c r="AP694" s="96">
        <f t="shared" si="302"/>
        <v>91.860446470718045</v>
      </c>
      <c r="AQ694" s="86">
        <f t="shared" si="303"/>
        <v>43.740589051688566</v>
      </c>
    </row>
    <row r="695" spans="1:43">
      <c r="A695" s="129" t="str">
        <f t="shared" si="304"/>
        <v>2015_2</v>
      </c>
      <c r="B695" s="57">
        <v>2015</v>
      </c>
      <c r="C695" s="57">
        <v>2</v>
      </c>
      <c r="D695" s="81" t="str">
        <f t="shared" si="305"/>
        <v>MYL_Personal</v>
      </c>
      <c r="E695" s="68" t="s">
        <v>22</v>
      </c>
      <c r="F695" s="69" t="s">
        <v>13</v>
      </c>
      <c r="G695" s="84">
        <f t="shared" si="306"/>
        <v>13240</v>
      </c>
      <c r="H695" s="70">
        <v>3310</v>
      </c>
      <c r="I695" s="65">
        <v>104</v>
      </c>
      <c r="J695" s="66">
        <v>345</v>
      </c>
      <c r="K695" s="66">
        <v>590</v>
      </c>
      <c r="L695" s="66">
        <v>490</v>
      </c>
      <c r="M695" s="67">
        <v>110</v>
      </c>
      <c r="N695" s="65">
        <v>1377042</v>
      </c>
      <c r="O695" s="66">
        <v>1032686</v>
      </c>
      <c r="P695" s="66">
        <v>397480</v>
      </c>
      <c r="Q695" s="66">
        <v>1469528</v>
      </c>
      <c r="R695" s="67">
        <v>513258</v>
      </c>
      <c r="S695" s="95">
        <f t="shared" si="280"/>
        <v>13240.788461538461</v>
      </c>
      <c r="T695" s="96">
        <f t="shared" si="281"/>
        <v>2993.2927536231882</v>
      </c>
      <c r="U695" s="96">
        <f t="shared" si="282"/>
        <v>673.69491525423734</v>
      </c>
      <c r="V695" s="96">
        <f t="shared" si="283"/>
        <v>2999.0367346938774</v>
      </c>
      <c r="W695" s="86">
        <f t="shared" si="284"/>
        <v>4665.9818181818182</v>
      </c>
      <c r="X695" s="99">
        <f t="shared" si="285"/>
        <v>7.8549848942598196E-3</v>
      </c>
      <c r="Y695" s="100">
        <f t="shared" si="286"/>
        <v>2.6057401812688823E-2</v>
      </c>
      <c r="Z695" s="100">
        <f t="shared" si="287"/>
        <v>4.4561933534743199E-2</v>
      </c>
      <c r="AA695" s="100">
        <f t="shared" si="288"/>
        <v>3.7009063444108758E-2</v>
      </c>
      <c r="AB695" s="101">
        <f t="shared" si="289"/>
        <v>8.3081570996978854E-3</v>
      </c>
      <c r="AC695" s="99">
        <f t="shared" si="290"/>
        <v>9.6425924552211717E-3</v>
      </c>
      <c r="AD695" s="100">
        <f t="shared" si="291"/>
        <v>2.9283251775865195E-2</v>
      </c>
      <c r="AE695" s="100">
        <f t="shared" si="292"/>
        <v>4.8740191136090197E-2</v>
      </c>
      <c r="AF695" s="100">
        <f t="shared" si="293"/>
        <v>4.0831823820070751E-2</v>
      </c>
      <c r="AG695" s="101">
        <f t="shared" si="294"/>
        <v>1.0146187325735811E-2</v>
      </c>
      <c r="AH695" s="95">
        <f t="shared" si="295"/>
        <v>104.00619335347432</v>
      </c>
      <c r="AI695" s="96">
        <f t="shared" si="296"/>
        <v>77.997432024169186</v>
      </c>
      <c r="AJ695" s="96">
        <f t="shared" si="297"/>
        <v>30.021148036253777</v>
      </c>
      <c r="AK695" s="96">
        <f t="shared" si="298"/>
        <v>110.99154078549849</v>
      </c>
      <c r="AL695" s="86">
        <f t="shared" si="299"/>
        <v>38.765709969788517</v>
      </c>
      <c r="AM695" s="95">
        <f t="shared" si="307"/>
        <v>104.35102973495006</v>
      </c>
      <c r="AN695" s="96">
        <f t="shared" si="300"/>
        <v>78.256035395337719</v>
      </c>
      <c r="AO695" s="96">
        <f t="shared" si="301"/>
        <v>30.120684263114669</v>
      </c>
      <c r="AP695" s="96">
        <f t="shared" si="302"/>
        <v>111.35953734478809</v>
      </c>
      <c r="AQ695" s="86">
        <f t="shared" si="303"/>
        <v>38.894239115220152</v>
      </c>
    </row>
    <row r="696" spans="1:43">
      <c r="A696" s="129" t="str">
        <f t="shared" si="304"/>
        <v>2015_2</v>
      </c>
      <c r="B696" s="57">
        <v>2015</v>
      </c>
      <c r="C696" s="57">
        <v>2</v>
      </c>
      <c r="D696" s="81" t="str">
        <f t="shared" si="305"/>
        <v>MYH_Personal</v>
      </c>
      <c r="E696" s="68" t="s">
        <v>23</v>
      </c>
      <c r="F696" s="69" t="s">
        <v>13</v>
      </c>
      <c r="G696" s="84">
        <f t="shared" si="306"/>
        <v>38528</v>
      </c>
      <c r="H696" s="70">
        <v>9632</v>
      </c>
      <c r="I696" s="65">
        <v>277</v>
      </c>
      <c r="J696" s="66">
        <v>953</v>
      </c>
      <c r="K696" s="66">
        <v>1833</v>
      </c>
      <c r="L696" s="66">
        <v>2579</v>
      </c>
      <c r="M696" s="67">
        <v>208</v>
      </c>
      <c r="N696" s="65">
        <v>5182372</v>
      </c>
      <c r="O696" s="66">
        <v>4422258</v>
      </c>
      <c r="P696" s="66">
        <v>1998450</v>
      </c>
      <c r="Q696" s="66">
        <v>7431314</v>
      </c>
      <c r="R696" s="67">
        <v>1116033</v>
      </c>
      <c r="S696" s="95">
        <f t="shared" si="280"/>
        <v>18708.924187725632</v>
      </c>
      <c r="T696" s="96">
        <f t="shared" si="281"/>
        <v>4640.3546694648476</v>
      </c>
      <c r="U696" s="96">
        <f t="shared" si="282"/>
        <v>1090.2618657937808</v>
      </c>
      <c r="V696" s="96">
        <f t="shared" si="283"/>
        <v>2881.471112834432</v>
      </c>
      <c r="W696" s="86">
        <f t="shared" si="284"/>
        <v>5365.5432692307695</v>
      </c>
      <c r="X696" s="99">
        <f t="shared" si="285"/>
        <v>7.1895764119601331E-3</v>
      </c>
      <c r="Y696" s="100">
        <f t="shared" si="286"/>
        <v>2.4735257475083056E-2</v>
      </c>
      <c r="Z696" s="100">
        <f t="shared" si="287"/>
        <v>4.7575789036544851E-2</v>
      </c>
      <c r="AA696" s="100">
        <f t="shared" si="288"/>
        <v>6.6938330564784057E-2</v>
      </c>
      <c r="AB696" s="101">
        <f t="shared" si="289"/>
        <v>5.3986710963455148E-3</v>
      </c>
      <c r="AC696" s="99">
        <f t="shared" si="290"/>
        <v>8.1924645726857426E-3</v>
      </c>
      <c r="AD696" s="100">
        <f t="shared" si="291"/>
        <v>2.6578944367529767E-2</v>
      </c>
      <c r="AE696" s="100">
        <f t="shared" si="292"/>
        <v>5.0102618322134605E-2</v>
      </c>
      <c r="AF696" s="100">
        <f t="shared" si="293"/>
        <v>6.990493950543461E-2</v>
      </c>
      <c r="AG696" s="101">
        <f t="shared" si="294"/>
        <v>6.2685036172695444E-3</v>
      </c>
      <c r="AH696" s="95">
        <f t="shared" si="295"/>
        <v>134.5092400332226</v>
      </c>
      <c r="AI696" s="96">
        <f t="shared" si="296"/>
        <v>114.78036752491694</v>
      </c>
      <c r="AJ696" s="96">
        <f t="shared" si="297"/>
        <v>51.870068521594682</v>
      </c>
      <c r="AK696" s="96">
        <f t="shared" si="298"/>
        <v>192.88086586378736</v>
      </c>
      <c r="AL696" s="86">
        <f t="shared" si="299"/>
        <v>28.966803363787374</v>
      </c>
      <c r="AM696" s="95">
        <f t="shared" si="307"/>
        <v>134.9552103943382</v>
      </c>
      <c r="AN696" s="96">
        <f t="shared" si="300"/>
        <v>115.16092607941792</v>
      </c>
      <c r="AO696" s="96">
        <f t="shared" si="301"/>
        <v>52.042045652563182</v>
      </c>
      <c r="AP696" s="96">
        <f t="shared" si="302"/>
        <v>193.52036950963591</v>
      </c>
      <c r="AQ696" s="86">
        <f t="shared" si="303"/>
        <v>29.06284387188423</v>
      </c>
    </row>
    <row r="697" spans="1:43">
      <c r="A697" s="129" t="str">
        <f t="shared" si="304"/>
        <v>2015_2</v>
      </c>
      <c r="B697" s="57">
        <v>2015</v>
      </c>
      <c r="C697" s="57">
        <v>2</v>
      </c>
      <c r="D697" s="81" t="str">
        <f t="shared" si="305"/>
        <v>LML_Personal</v>
      </c>
      <c r="E697" s="68" t="s">
        <v>24</v>
      </c>
      <c r="F697" s="69" t="s">
        <v>13</v>
      </c>
      <c r="G697" s="84">
        <f t="shared" si="306"/>
        <v>105160</v>
      </c>
      <c r="H697" s="70">
        <v>26290</v>
      </c>
      <c r="I697" s="65">
        <v>192</v>
      </c>
      <c r="J697" s="66">
        <v>2400</v>
      </c>
      <c r="K697" s="66">
        <v>7324</v>
      </c>
      <c r="L697" s="66">
        <v>3711</v>
      </c>
      <c r="M697" s="67">
        <v>902</v>
      </c>
      <c r="N697" s="65">
        <v>3087105</v>
      </c>
      <c r="O697" s="66">
        <v>4543024</v>
      </c>
      <c r="P697" s="66">
        <v>6087180</v>
      </c>
      <c r="Q697" s="66">
        <v>5956365</v>
      </c>
      <c r="R697" s="67">
        <v>4118555</v>
      </c>
      <c r="S697" s="95">
        <f t="shared" si="280"/>
        <v>16078.671875</v>
      </c>
      <c r="T697" s="96">
        <f t="shared" si="281"/>
        <v>1892.9266666666667</v>
      </c>
      <c r="U697" s="96">
        <f t="shared" si="282"/>
        <v>831.12779901693068</v>
      </c>
      <c r="V697" s="96">
        <f t="shared" si="283"/>
        <v>1605.0565885206145</v>
      </c>
      <c r="W697" s="86">
        <f t="shared" si="284"/>
        <v>4566.025498891353</v>
      </c>
      <c r="X697" s="99">
        <f t="shared" si="285"/>
        <v>1.8257892734880182E-3</v>
      </c>
      <c r="Y697" s="100">
        <f t="shared" si="286"/>
        <v>2.2822365918600228E-2</v>
      </c>
      <c r="Z697" s="100">
        <f t="shared" si="287"/>
        <v>6.9646253328261701E-2</v>
      </c>
      <c r="AA697" s="100">
        <f t="shared" si="288"/>
        <v>3.5289083301635604E-2</v>
      </c>
      <c r="AB697" s="101">
        <f t="shared" si="289"/>
        <v>8.5774058577405849E-3</v>
      </c>
      <c r="AC697" s="99">
        <f t="shared" si="290"/>
        <v>2.1325213046274908E-3</v>
      </c>
      <c r="AD697" s="100">
        <f t="shared" si="291"/>
        <v>2.3895360981122028E-2</v>
      </c>
      <c r="AE697" s="100">
        <f t="shared" si="292"/>
        <v>7.1475210630769628E-2</v>
      </c>
      <c r="AF697" s="100">
        <f t="shared" si="293"/>
        <v>3.6614796003318455E-2</v>
      </c>
      <c r="AG697" s="101">
        <f t="shared" si="294"/>
        <v>9.2399853937249251E-3</v>
      </c>
      <c r="AH697" s="95">
        <f t="shared" si="295"/>
        <v>29.356266641308483</v>
      </c>
      <c r="AI697" s="96">
        <f t="shared" si="296"/>
        <v>43.201065043742865</v>
      </c>
      <c r="AJ697" s="96">
        <f t="shared" si="297"/>
        <v>57.884937238493727</v>
      </c>
      <c r="AK697" s="96">
        <f t="shared" si="298"/>
        <v>56.64097565614302</v>
      </c>
      <c r="AL697" s="86">
        <f t="shared" si="299"/>
        <v>39.164653860783567</v>
      </c>
      <c r="AM697" s="95">
        <f t="shared" si="307"/>
        <v>29.453598429309043</v>
      </c>
      <c r="AN697" s="96">
        <f t="shared" si="300"/>
        <v>43.344299772995505</v>
      </c>
      <c r="AO697" s="96">
        <f t="shared" si="301"/>
        <v>58.076856889196002</v>
      </c>
      <c r="AP697" s="96">
        <f t="shared" si="302"/>
        <v>56.828770906202209</v>
      </c>
      <c r="AQ697" s="86">
        <f t="shared" si="303"/>
        <v>39.294505719443592</v>
      </c>
    </row>
    <row r="698" spans="1:43">
      <c r="A698" s="129" t="str">
        <f t="shared" si="304"/>
        <v>2015_2</v>
      </c>
      <c r="B698" s="57">
        <v>2015</v>
      </c>
      <c r="C698" s="57">
        <v>2</v>
      </c>
      <c r="D698" s="81" t="str">
        <f t="shared" si="305"/>
        <v>MSA_Personal</v>
      </c>
      <c r="E698" s="68" t="s">
        <v>25</v>
      </c>
      <c r="F698" s="69" t="s">
        <v>13</v>
      </c>
      <c r="G698" s="84">
        <f t="shared" si="306"/>
        <v>103576</v>
      </c>
      <c r="H698" s="70">
        <v>25894</v>
      </c>
      <c r="I698" s="65">
        <v>347</v>
      </c>
      <c r="J698" s="66">
        <v>2637</v>
      </c>
      <c r="K698" s="66">
        <v>6209</v>
      </c>
      <c r="L698" s="66">
        <v>4837</v>
      </c>
      <c r="M698" s="67">
        <v>989</v>
      </c>
      <c r="N698" s="65">
        <v>7374539</v>
      </c>
      <c r="O698" s="66">
        <v>8196474</v>
      </c>
      <c r="P698" s="66">
        <v>14859119</v>
      </c>
      <c r="Q698" s="66">
        <v>12648063</v>
      </c>
      <c r="R698" s="67">
        <v>4196808</v>
      </c>
      <c r="S698" s="95">
        <f t="shared" si="280"/>
        <v>21252.273775216137</v>
      </c>
      <c r="T698" s="96">
        <f t="shared" si="281"/>
        <v>3108.2571103526734</v>
      </c>
      <c r="U698" s="96">
        <f t="shared" si="282"/>
        <v>2393.1581575132873</v>
      </c>
      <c r="V698" s="96">
        <f t="shared" si="283"/>
        <v>2614.8569361174282</v>
      </c>
      <c r="W698" s="86">
        <f t="shared" si="284"/>
        <v>4243.4863498483319</v>
      </c>
      <c r="X698" s="99">
        <f t="shared" si="285"/>
        <v>3.3501969568239748E-3</v>
      </c>
      <c r="Y698" s="100">
        <f t="shared" si="286"/>
        <v>2.5459565922607553E-2</v>
      </c>
      <c r="Z698" s="100">
        <f t="shared" si="287"/>
        <v>5.9946319610720632E-2</v>
      </c>
      <c r="AA698" s="100">
        <f t="shared" si="288"/>
        <v>4.6700007723797017E-2</v>
      </c>
      <c r="AB698" s="101">
        <f t="shared" si="289"/>
        <v>9.5485440642619906E-3</v>
      </c>
      <c r="AC698" s="99">
        <f t="shared" si="290"/>
        <v>3.7685402550441537E-3</v>
      </c>
      <c r="AD698" s="100">
        <f t="shared" si="291"/>
        <v>2.6599951674033985E-2</v>
      </c>
      <c r="AE698" s="100">
        <f t="shared" si="292"/>
        <v>6.1664955762420662E-2</v>
      </c>
      <c r="AF698" s="100">
        <f t="shared" si="293"/>
        <v>4.8227572461194301E-2</v>
      </c>
      <c r="AG698" s="101">
        <f t="shared" si="294"/>
        <v>1.0252607076212721E-2</v>
      </c>
      <c r="AH698" s="95">
        <f t="shared" si="295"/>
        <v>71.199302927319067</v>
      </c>
      <c r="AI698" s="96">
        <f t="shared" si="296"/>
        <v>79.134876805437557</v>
      </c>
      <c r="AJ698" s="96">
        <f t="shared" si="297"/>
        <v>143.46102378929481</v>
      </c>
      <c r="AK698" s="96">
        <f t="shared" si="298"/>
        <v>122.1138391133081</v>
      </c>
      <c r="AL698" s="86">
        <f t="shared" si="299"/>
        <v>40.519116397621069</v>
      </c>
      <c r="AM698" s="95">
        <f t="shared" si="307"/>
        <v>71.435366849989606</v>
      </c>
      <c r="AN698" s="96">
        <f t="shared" si="300"/>
        <v>79.3972514168549</v>
      </c>
      <c r="AO698" s="96">
        <f t="shared" si="301"/>
        <v>143.93667412059938</v>
      </c>
      <c r="AP698" s="96">
        <f t="shared" si="302"/>
        <v>122.51871206414124</v>
      </c>
      <c r="AQ698" s="86">
        <f t="shared" si="303"/>
        <v>40.653459026926456</v>
      </c>
    </row>
    <row r="699" spans="1:43">
      <c r="A699" s="129" t="str">
        <f t="shared" si="304"/>
        <v>2015_2</v>
      </c>
      <c r="B699" s="57">
        <v>2015</v>
      </c>
      <c r="C699" s="57">
        <v>2</v>
      </c>
      <c r="D699" s="81" t="str">
        <f t="shared" si="305"/>
        <v>LYA_Personal</v>
      </c>
      <c r="E699" s="68" t="s">
        <v>26</v>
      </c>
      <c r="F699" s="69" t="s">
        <v>13</v>
      </c>
      <c r="G699" s="84">
        <f t="shared" si="306"/>
        <v>26092</v>
      </c>
      <c r="H699" s="70">
        <v>6523</v>
      </c>
      <c r="I699" s="65">
        <v>193</v>
      </c>
      <c r="J699" s="66">
        <v>738</v>
      </c>
      <c r="K699" s="66">
        <v>1051</v>
      </c>
      <c r="L699" s="66">
        <v>1047</v>
      </c>
      <c r="M699" s="67">
        <v>307</v>
      </c>
      <c r="N699" s="65">
        <v>4058564</v>
      </c>
      <c r="O699" s="66">
        <v>2264502</v>
      </c>
      <c r="P699" s="66">
        <v>1128827</v>
      </c>
      <c r="Q699" s="66">
        <v>3302816</v>
      </c>
      <c r="R699" s="67">
        <v>2623047</v>
      </c>
      <c r="S699" s="95">
        <f t="shared" si="280"/>
        <v>21028.829015544041</v>
      </c>
      <c r="T699" s="96">
        <f t="shared" si="281"/>
        <v>3068.4308943089432</v>
      </c>
      <c r="U699" s="96">
        <f t="shared" si="282"/>
        <v>1074.0504281636536</v>
      </c>
      <c r="V699" s="96">
        <f t="shared" si="283"/>
        <v>3154.5520534861507</v>
      </c>
      <c r="W699" s="86">
        <f t="shared" si="284"/>
        <v>8544.1270358306192</v>
      </c>
      <c r="X699" s="99">
        <f t="shared" si="285"/>
        <v>7.3969032653686956E-3</v>
      </c>
      <c r="Y699" s="100">
        <f t="shared" si="286"/>
        <v>2.8284531657212938E-2</v>
      </c>
      <c r="Z699" s="100">
        <f t="shared" si="287"/>
        <v>4.0280545761152843E-2</v>
      </c>
      <c r="AA699" s="100">
        <f t="shared" si="288"/>
        <v>4.0127242066533807E-2</v>
      </c>
      <c r="AB699" s="101">
        <f t="shared" si="289"/>
        <v>1.1766058562011345E-2</v>
      </c>
      <c r="AC699" s="99">
        <f t="shared" si="290"/>
        <v>8.6328934405111388E-3</v>
      </c>
      <c r="AD699" s="100">
        <f t="shared" si="291"/>
        <v>3.0675898978314318E-2</v>
      </c>
      <c r="AE699" s="100">
        <f t="shared" si="292"/>
        <v>4.3116649147187554E-2</v>
      </c>
      <c r="AF699" s="100">
        <f t="shared" si="293"/>
        <v>4.2958169422270827E-2</v>
      </c>
      <c r="AG699" s="101">
        <f t="shared" si="294"/>
        <v>1.3321478357624749E-2</v>
      </c>
      <c r="AH699" s="95">
        <f t="shared" si="295"/>
        <v>155.5482140119577</v>
      </c>
      <c r="AI699" s="96">
        <f t="shared" si="296"/>
        <v>86.789130768051507</v>
      </c>
      <c r="AJ699" s="96">
        <f t="shared" si="297"/>
        <v>43.263337421431856</v>
      </c>
      <c r="AK699" s="96">
        <f t="shared" si="298"/>
        <v>126.58347386172007</v>
      </c>
      <c r="AL699" s="86">
        <f t="shared" si="299"/>
        <v>100.53069906484747</v>
      </c>
      <c r="AM699" s="95">
        <f t="shared" si="307"/>
        <v>156.06393986957659</v>
      </c>
      <c r="AN699" s="96">
        <f t="shared" si="300"/>
        <v>87.076883341629184</v>
      </c>
      <c r="AO699" s="96">
        <f t="shared" si="301"/>
        <v>43.406778617056311</v>
      </c>
      <c r="AP699" s="96">
        <f t="shared" si="302"/>
        <v>127.00316605190295</v>
      </c>
      <c r="AQ699" s="86">
        <f t="shared" si="303"/>
        <v>100.86401231644327</v>
      </c>
    </row>
    <row r="700" spans="1:43">
      <c r="A700" s="129" t="str">
        <f t="shared" si="304"/>
        <v>2015_2</v>
      </c>
      <c r="B700" s="57">
        <v>2015</v>
      </c>
      <c r="C700" s="57">
        <v>2</v>
      </c>
      <c r="D700" s="81" t="str">
        <f t="shared" si="305"/>
        <v>MMA_Personal</v>
      </c>
      <c r="E700" s="68" t="s">
        <v>27</v>
      </c>
      <c r="F700" s="69" t="s">
        <v>13</v>
      </c>
      <c r="G700" s="84">
        <f t="shared" si="306"/>
        <v>181248</v>
      </c>
      <c r="H700" s="70">
        <v>45312</v>
      </c>
      <c r="I700" s="65">
        <v>1201</v>
      </c>
      <c r="J700" s="66">
        <v>4731</v>
      </c>
      <c r="K700" s="66">
        <v>9657</v>
      </c>
      <c r="L700" s="66">
        <v>7820</v>
      </c>
      <c r="M700" s="67">
        <v>1754</v>
      </c>
      <c r="N700" s="65">
        <v>16571162</v>
      </c>
      <c r="O700" s="66">
        <v>14836479</v>
      </c>
      <c r="P700" s="66">
        <v>12759512</v>
      </c>
      <c r="Q700" s="66">
        <v>23914832</v>
      </c>
      <c r="R700" s="67">
        <v>18478710</v>
      </c>
      <c r="S700" s="95">
        <f t="shared" si="280"/>
        <v>13797.803497085763</v>
      </c>
      <c r="T700" s="96">
        <f t="shared" si="281"/>
        <v>3136.013316423589</v>
      </c>
      <c r="U700" s="96">
        <f t="shared" si="282"/>
        <v>1321.2707880294088</v>
      </c>
      <c r="V700" s="96">
        <f t="shared" si="283"/>
        <v>3058.1626598465473</v>
      </c>
      <c r="W700" s="86">
        <f t="shared" si="284"/>
        <v>10535.18244013683</v>
      </c>
      <c r="X700" s="99">
        <f t="shared" si="285"/>
        <v>6.6262800141242938E-3</v>
      </c>
      <c r="Y700" s="100">
        <f t="shared" si="286"/>
        <v>2.6102356991525424E-2</v>
      </c>
      <c r="Z700" s="100">
        <f t="shared" si="287"/>
        <v>5.3280587923728813E-2</v>
      </c>
      <c r="AA700" s="100">
        <f t="shared" si="288"/>
        <v>4.3145303672316386E-2</v>
      </c>
      <c r="AB700" s="101">
        <f t="shared" si="289"/>
        <v>9.6773481638418087E-3</v>
      </c>
      <c r="AC700" s="99">
        <f t="shared" si="290"/>
        <v>7.0703081958494495E-3</v>
      </c>
      <c r="AD700" s="100">
        <f t="shared" si="291"/>
        <v>2.6974958238826768E-2</v>
      </c>
      <c r="AE700" s="100">
        <f t="shared" si="292"/>
        <v>5.4509765007429864E-2</v>
      </c>
      <c r="AF700" s="100">
        <f t="shared" si="293"/>
        <v>4.4257314640654841E-2</v>
      </c>
      <c r="AG700" s="101">
        <f t="shared" si="294"/>
        <v>1.0213127363268751E-2</v>
      </c>
      <c r="AH700" s="95">
        <f t="shared" si="295"/>
        <v>91.428109551553675</v>
      </c>
      <c r="AI700" s="96">
        <f t="shared" si="296"/>
        <v>81.857339115466104</v>
      </c>
      <c r="AJ700" s="96">
        <f t="shared" si="297"/>
        <v>70.398084392655363</v>
      </c>
      <c r="AK700" s="96">
        <f t="shared" si="298"/>
        <v>131.94535663841808</v>
      </c>
      <c r="AL700" s="86">
        <f t="shared" si="299"/>
        <v>101.95262844279661</v>
      </c>
      <c r="AM700" s="95">
        <f t="shared" si="307"/>
        <v>91.731242830893834</v>
      </c>
      <c r="AN700" s="96">
        <f t="shared" si="300"/>
        <v>82.128740151382075</v>
      </c>
      <c r="AO700" s="96">
        <f t="shared" si="301"/>
        <v>70.631491845635438</v>
      </c>
      <c r="AP700" s="96">
        <f t="shared" si="302"/>
        <v>132.38282634929465</v>
      </c>
      <c r="AQ700" s="86">
        <f t="shared" si="303"/>
        <v>102.29065615384522</v>
      </c>
    </row>
    <row r="701" spans="1:43">
      <c r="A701" s="129" t="str">
        <f t="shared" si="304"/>
        <v>2015_2</v>
      </c>
      <c r="B701" s="57">
        <v>2015</v>
      </c>
      <c r="C701" s="57">
        <v>2</v>
      </c>
      <c r="D701" s="81" t="str">
        <f t="shared" si="305"/>
        <v>LYH_Personal</v>
      </c>
      <c r="E701" s="68" t="s">
        <v>28</v>
      </c>
      <c r="F701" s="69" t="s">
        <v>13</v>
      </c>
      <c r="G701" s="84">
        <f t="shared" si="306"/>
        <v>19320</v>
      </c>
      <c r="H701" s="70">
        <v>4830</v>
      </c>
      <c r="I701" s="65">
        <v>161</v>
      </c>
      <c r="J701" s="66">
        <v>552</v>
      </c>
      <c r="K701" s="66">
        <v>1128</v>
      </c>
      <c r="L701" s="66">
        <v>914</v>
      </c>
      <c r="M701" s="67">
        <v>231</v>
      </c>
      <c r="N701" s="65">
        <v>2689425</v>
      </c>
      <c r="O701" s="66">
        <v>1727119</v>
      </c>
      <c r="P701" s="66">
        <v>2165883</v>
      </c>
      <c r="Q701" s="66">
        <v>2547850</v>
      </c>
      <c r="R701" s="67">
        <v>1679098</v>
      </c>
      <c r="S701" s="95">
        <f t="shared" si="280"/>
        <v>16704.503105590062</v>
      </c>
      <c r="T701" s="96">
        <f t="shared" si="281"/>
        <v>3128.838768115942</v>
      </c>
      <c r="U701" s="96">
        <f t="shared" si="282"/>
        <v>1920.1090425531916</v>
      </c>
      <c r="V701" s="96">
        <f t="shared" si="283"/>
        <v>2787.5820568927788</v>
      </c>
      <c r="W701" s="86">
        <f t="shared" si="284"/>
        <v>7268.8225108225106</v>
      </c>
      <c r="X701" s="99">
        <f t="shared" si="285"/>
        <v>8.3333333333333332E-3</v>
      </c>
      <c r="Y701" s="100">
        <f t="shared" si="286"/>
        <v>2.8571428571428571E-2</v>
      </c>
      <c r="Z701" s="100">
        <f t="shared" si="287"/>
        <v>5.8385093167701865E-2</v>
      </c>
      <c r="AA701" s="100">
        <f t="shared" si="288"/>
        <v>4.7308488612836437E-2</v>
      </c>
      <c r="AB701" s="101">
        <f t="shared" si="289"/>
        <v>1.1956521739130435E-2</v>
      </c>
      <c r="AC701" s="99">
        <f t="shared" si="290"/>
        <v>9.8571916676372072E-3</v>
      </c>
      <c r="AD701" s="100">
        <f t="shared" si="291"/>
        <v>3.1364125286340465E-2</v>
      </c>
      <c r="AE701" s="100">
        <f t="shared" si="292"/>
        <v>6.2315522673568477E-2</v>
      </c>
      <c r="AF701" s="100">
        <f t="shared" si="293"/>
        <v>5.0867243238240586E-2</v>
      </c>
      <c r="AG701" s="101">
        <f t="shared" si="294"/>
        <v>1.3778498430950177E-2</v>
      </c>
      <c r="AH701" s="95">
        <f t="shared" si="295"/>
        <v>139.20419254658384</v>
      </c>
      <c r="AI701" s="96">
        <f t="shared" si="296"/>
        <v>89.395393374741204</v>
      </c>
      <c r="AJ701" s="96">
        <f t="shared" si="297"/>
        <v>112.10574534161491</v>
      </c>
      <c r="AK701" s="96">
        <f t="shared" si="298"/>
        <v>131.87629399585921</v>
      </c>
      <c r="AL701" s="86">
        <f t="shared" si="299"/>
        <v>86.909834368530014</v>
      </c>
      <c r="AM701" s="95">
        <f t="shared" si="307"/>
        <v>139.66572919643386</v>
      </c>
      <c r="AN701" s="96">
        <f t="shared" si="300"/>
        <v>89.691787108402607</v>
      </c>
      <c r="AO701" s="96">
        <f t="shared" si="301"/>
        <v>112.47743608732713</v>
      </c>
      <c r="AP701" s="96">
        <f t="shared" si="302"/>
        <v>132.31353472698962</v>
      </c>
      <c r="AQ701" s="86">
        <f t="shared" si="303"/>
        <v>87.197987139360166</v>
      </c>
    </row>
    <row r="702" spans="1:43">
      <c r="A702" s="129" t="str">
        <f t="shared" si="304"/>
        <v>2015_2</v>
      </c>
      <c r="B702" s="57">
        <v>2015</v>
      </c>
      <c r="C702" s="57">
        <v>2</v>
      </c>
      <c r="D702" s="81" t="str">
        <f t="shared" si="305"/>
        <v>SSA_Personal</v>
      </c>
      <c r="E702" s="68" t="s">
        <v>29</v>
      </c>
      <c r="F702" s="69" t="s">
        <v>13</v>
      </c>
      <c r="G702" s="84">
        <f t="shared" si="306"/>
        <v>38252</v>
      </c>
      <c r="H702" s="70">
        <v>9563</v>
      </c>
      <c r="I702" s="65">
        <v>284</v>
      </c>
      <c r="J702" s="66">
        <v>1014</v>
      </c>
      <c r="K702" s="66">
        <v>1596</v>
      </c>
      <c r="L702" s="66">
        <v>1610</v>
      </c>
      <c r="M702" s="67">
        <v>600</v>
      </c>
      <c r="N702" s="65">
        <v>5523458</v>
      </c>
      <c r="O702" s="66">
        <v>2007103</v>
      </c>
      <c r="P702" s="66">
        <v>1224677</v>
      </c>
      <c r="Q702" s="66">
        <v>4945554</v>
      </c>
      <c r="R702" s="67">
        <v>3489144</v>
      </c>
      <c r="S702" s="95">
        <f t="shared" si="280"/>
        <v>19448.795774647886</v>
      </c>
      <c r="T702" s="96">
        <f t="shared" si="281"/>
        <v>1979.3915187376726</v>
      </c>
      <c r="U702" s="96">
        <f t="shared" si="282"/>
        <v>767.34147869674189</v>
      </c>
      <c r="V702" s="96">
        <f t="shared" si="283"/>
        <v>3071.7726708074533</v>
      </c>
      <c r="W702" s="86">
        <f t="shared" si="284"/>
        <v>5815.24</v>
      </c>
      <c r="X702" s="99">
        <f t="shared" si="285"/>
        <v>7.4244483948551713E-3</v>
      </c>
      <c r="Y702" s="100">
        <f t="shared" si="286"/>
        <v>2.6508417860504025E-2</v>
      </c>
      <c r="Z702" s="100">
        <f t="shared" si="287"/>
        <v>4.1723308585172016E-2</v>
      </c>
      <c r="AA702" s="100">
        <f t="shared" si="288"/>
        <v>4.2089302520129664E-2</v>
      </c>
      <c r="AB702" s="101">
        <f t="shared" si="289"/>
        <v>1.5685454355327828E-2</v>
      </c>
      <c r="AC702" s="99">
        <f t="shared" si="290"/>
        <v>8.4471353840914077E-3</v>
      </c>
      <c r="AD702" s="100">
        <f t="shared" si="291"/>
        <v>2.8422175122374996E-2</v>
      </c>
      <c r="AE702" s="100">
        <f t="shared" si="292"/>
        <v>4.4105428828646535E-2</v>
      </c>
      <c r="AF702" s="100">
        <f t="shared" si="293"/>
        <v>4.4481390912099891E-2</v>
      </c>
      <c r="AG702" s="101">
        <f t="shared" si="294"/>
        <v>1.7165735988412156E-2</v>
      </c>
      <c r="AH702" s="95">
        <f t="shared" si="295"/>
        <v>144.39658057095053</v>
      </c>
      <c r="AI702" s="96">
        <f t="shared" si="296"/>
        <v>52.470537488235912</v>
      </c>
      <c r="AJ702" s="96">
        <f t="shared" si="297"/>
        <v>32.016025305866357</v>
      </c>
      <c r="AK702" s="96">
        <f t="shared" si="298"/>
        <v>129.28876921468159</v>
      </c>
      <c r="AL702" s="86">
        <f t="shared" si="299"/>
        <v>91.21468158527658</v>
      </c>
      <c r="AM702" s="95">
        <f t="shared" si="307"/>
        <v>144.87533277537293</v>
      </c>
      <c r="AN702" s="96">
        <f t="shared" si="300"/>
        <v>52.644505496275947</v>
      </c>
      <c r="AO702" s="96">
        <f t="shared" si="301"/>
        <v>32.122175622109438</v>
      </c>
      <c r="AP702" s="96">
        <f t="shared" si="302"/>
        <v>129.7174309116819</v>
      </c>
      <c r="AQ702" s="86">
        <f t="shared" si="303"/>
        <v>91.517107236299381</v>
      </c>
    </row>
    <row r="703" spans="1:43">
      <c r="A703" s="129" t="str">
        <f t="shared" si="304"/>
        <v>2015_2</v>
      </c>
      <c r="B703" s="57">
        <v>2015</v>
      </c>
      <c r="C703" s="57">
        <v>2</v>
      </c>
      <c r="D703" s="81" t="str">
        <f t="shared" si="305"/>
        <v>MML_Personal</v>
      </c>
      <c r="E703" s="68" t="s">
        <v>30</v>
      </c>
      <c r="F703" s="69" t="s">
        <v>13</v>
      </c>
      <c r="G703" s="84">
        <f t="shared" si="306"/>
        <v>121412</v>
      </c>
      <c r="H703" s="70">
        <v>30353</v>
      </c>
      <c r="I703" s="65">
        <v>684</v>
      </c>
      <c r="J703" s="66">
        <v>2837</v>
      </c>
      <c r="K703" s="66">
        <v>8113</v>
      </c>
      <c r="L703" s="66">
        <v>3807</v>
      </c>
      <c r="M703" s="67">
        <v>1052</v>
      </c>
      <c r="N703" s="65">
        <v>9942376</v>
      </c>
      <c r="O703" s="66">
        <v>8743839</v>
      </c>
      <c r="P703" s="66">
        <v>4418325</v>
      </c>
      <c r="Q703" s="66">
        <v>11707828</v>
      </c>
      <c r="R703" s="67">
        <v>2322052</v>
      </c>
      <c r="S703" s="95">
        <f t="shared" si="280"/>
        <v>14535.637426900585</v>
      </c>
      <c r="T703" s="96">
        <f t="shared" si="281"/>
        <v>3082.0722594289741</v>
      </c>
      <c r="U703" s="96">
        <f t="shared" si="282"/>
        <v>544.5981757672871</v>
      </c>
      <c r="V703" s="96">
        <f t="shared" si="283"/>
        <v>3075.3422642500655</v>
      </c>
      <c r="W703" s="86">
        <f t="shared" si="284"/>
        <v>2207.2737642585553</v>
      </c>
      <c r="X703" s="99">
        <f t="shared" si="285"/>
        <v>5.6337100121898985E-3</v>
      </c>
      <c r="Y703" s="100">
        <f t="shared" si="286"/>
        <v>2.3366718281553719E-2</v>
      </c>
      <c r="Z703" s="100">
        <f t="shared" si="287"/>
        <v>6.6822060422363522E-2</v>
      </c>
      <c r="AA703" s="100">
        <f t="shared" si="288"/>
        <v>3.1356043883635887E-2</v>
      </c>
      <c r="AB703" s="101">
        <f t="shared" si="289"/>
        <v>8.6647118900932355E-3</v>
      </c>
      <c r="AC703" s="99">
        <f t="shared" si="290"/>
        <v>6.1342001857106476E-3</v>
      </c>
      <c r="AD703" s="100">
        <f t="shared" si="291"/>
        <v>2.4376877277378192E-2</v>
      </c>
      <c r="AE703" s="100">
        <f t="shared" si="292"/>
        <v>6.8491871267984242E-2</v>
      </c>
      <c r="AF703" s="100">
        <f t="shared" si="293"/>
        <v>3.2521424613945811E-2</v>
      </c>
      <c r="AG703" s="101">
        <f t="shared" si="294"/>
        <v>9.2844560752432647E-3</v>
      </c>
      <c r="AH703" s="95">
        <f t="shared" si="295"/>
        <v>81.889566105492037</v>
      </c>
      <c r="AI703" s="96">
        <f t="shared" si="296"/>
        <v>72.017914209468586</v>
      </c>
      <c r="AJ703" s="96">
        <f t="shared" si="297"/>
        <v>36.391172207030607</v>
      </c>
      <c r="AK703" s="96">
        <f t="shared" si="298"/>
        <v>96.430566995025202</v>
      </c>
      <c r="AL703" s="86">
        <f t="shared" si="299"/>
        <v>19.125391229861957</v>
      </c>
      <c r="AM703" s="95">
        <f t="shared" si="307"/>
        <v>82.161073991185589</v>
      </c>
      <c r="AN703" s="96">
        <f t="shared" si="300"/>
        <v>72.256692268127281</v>
      </c>
      <c r="AO703" s="96">
        <f t="shared" si="301"/>
        <v>36.511828484670573</v>
      </c>
      <c r="AP703" s="96">
        <f t="shared" si="302"/>
        <v>96.750286107070821</v>
      </c>
      <c r="AQ703" s="86">
        <f t="shared" si="303"/>
        <v>19.18880217197383</v>
      </c>
    </row>
    <row r="704" spans="1:43">
      <c r="A704" s="129" t="str">
        <f t="shared" si="304"/>
        <v>2015_2</v>
      </c>
      <c r="B704" s="57">
        <v>2015</v>
      </c>
      <c r="C704" s="57">
        <v>2</v>
      </c>
      <c r="D704" s="81" t="str">
        <f t="shared" si="305"/>
        <v>LMH_Personal</v>
      </c>
      <c r="E704" s="68" t="s">
        <v>31</v>
      </c>
      <c r="F704" s="69" t="s">
        <v>13</v>
      </c>
      <c r="G704" s="84">
        <f t="shared" si="306"/>
        <v>83536</v>
      </c>
      <c r="H704" s="70">
        <v>20884</v>
      </c>
      <c r="I704" s="65">
        <v>291</v>
      </c>
      <c r="J704" s="66">
        <v>2579</v>
      </c>
      <c r="K704" s="66">
        <v>5389</v>
      </c>
      <c r="L704" s="66">
        <v>4376</v>
      </c>
      <c r="M704" s="67">
        <v>928</v>
      </c>
      <c r="N704" s="65">
        <v>10478563</v>
      </c>
      <c r="O704" s="66">
        <v>9010328</v>
      </c>
      <c r="P704" s="66">
        <v>5098527</v>
      </c>
      <c r="Q704" s="66">
        <v>14023944</v>
      </c>
      <c r="R704" s="67">
        <v>8594863</v>
      </c>
      <c r="S704" s="95">
        <f t="shared" si="280"/>
        <v>36008.807560137458</v>
      </c>
      <c r="T704" s="96">
        <f t="shared" si="281"/>
        <v>3493.7293524621946</v>
      </c>
      <c r="U704" s="96">
        <f t="shared" si="282"/>
        <v>946.09890517721283</v>
      </c>
      <c r="V704" s="96">
        <f t="shared" si="283"/>
        <v>3204.7404021937841</v>
      </c>
      <c r="W704" s="86">
        <f t="shared" si="284"/>
        <v>9261.7058189655181</v>
      </c>
      <c r="X704" s="99">
        <f t="shared" si="285"/>
        <v>3.4835280597586668E-3</v>
      </c>
      <c r="Y704" s="100">
        <f t="shared" si="286"/>
        <v>3.0872917065696226E-2</v>
      </c>
      <c r="Z704" s="100">
        <f t="shared" si="287"/>
        <v>6.4511108982953452E-2</v>
      </c>
      <c r="AA704" s="100">
        <f t="shared" si="288"/>
        <v>5.2384600651216244E-2</v>
      </c>
      <c r="AB704" s="101">
        <f t="shared" si="289"/>
        <v>1.1108982953457192E-2</v>
      </c>
      <c r="AC704" s="99">
        <f t="shared" si="290"/>
        <v>3.9585033103417691E-3</v>
      </c>
      <c r="AD704" s="100">
        <f t="shared" si="291"/>
        <v>3.226735208656259E-2</v>
      </c>
      <c r="AE704" s="100">
        <f t="shared" si="292"/>
        <v>6.6491521461976968E-2</v>
      </c>
      <c r="AF704" s="100">
        <f t="shared" si="293"/>
        <v>5.418072730082521E-2</v>
      </c>
      <c r="AG704" s="101">
        <f t="shared" si="294"/>
        <v>1.1953931861791256E-2</v>
      </c>
      <c r="AH704" s="95">
        <f t="shared" si="295"/>
        <v>125.43769153418886</v>
      </c>
      <c r="AI704" s="96">
        <f t="shared" si="296"/>
        <v>107.86161654855391</v>
      </c>
      <c r="AJ704" s="96">
        <f t="shared" si="297"/>
        <v>61.033889580540126</v>
      </c>
      <c r="AK704" s="96">
        <f t="shared" si="298"/>
        <v>167.87904615973952</v>
      </c>
      <c r="AL704" s="86">
        <f t="shared" si="299"/>
        <v>102.88813206282322</v>
      </c>
      <c r="AM704" s="95">
        <f t="shared" si="307"/>
        <v>125.85358484067986</v>
      </c>
      <c r="AN704" s="96">
        <f t="shared" si="300"/>
        <v>108.21923572825331</v>
      </c>
      <c r="AO704" s="96">
        <f t="shared" si="301"/>
        <v>61.236249699218966</v>
      </c>
      <c r="AP704" s="96">
        <f t="shared" si="302"/>
        <v>168.43565534748834</v>
      </c>
      <c r="AQ704" s="86">
        <f t="shared" si="303"/>
        <v>103.22926147073032</v>
      </c>
    </row>
    <row r="705" spans="1:43">
      <c r="A705" s="129" t="str">
        <f t="shared" si="304"/>
        <v>2015_2</v>
      </c>
      <c r="B705" s="57">
        <v>2015</v>
      </c>
      <c r="C705" s="57">
        <v>2</v>
      </c>
      <c r="D705" s="81" t="str">
        <f t="shared" si="305"/>
        <v>SSL_Personal</v>
      </c>
      <c r="E705" s="68" t="s">
        <v>32</v>
      </c>
      <c r="F705" s="69" t="s">
        <v>13</v>
      </c>
      <c r="G705" s="84">
        <f t="shared" si="306"/>
        <v>67928</v>
      </c>
      <c r="H705" s="70">
        <v>16982</v>
      </c>
      <c r="I705" s="65">
        <v>563</v>
      </c>
      <c r="J705" s="66">
        <v>1750</v>
      </c>
      <c r="K705" s="66">
        <v>7600</v>
      </c>
      <c r="L705" s="66">
        <v>2609</v>
      </c>
      <c r="M705" s="67">
        <v>582</v>
      </c>
      <c r="N705" s="65">
        <v>6974173</v>
      </c>
      <c r="O705" s="66">
        <v>5221967</v>
      </c>
      <c r="P705" s="66">
        <v>9450118</v>
      </c>
      <c r="Q705" s="66">
        <v>7443991</v>
      </c>
      <c r="R705" s="67">
        <v>1570625</v>
      </c>
      <c r="S705" s="95">
        <f t="shared" si="280"/>
        <v>12387.51865008881</v>
      </c>
      <c r="T705" s="96">
        <f t="shared" si="281"/>
        <v>2983.9811428571429</v>
      </c>
      <c r="U705" s="96">
        <f t="shared" si="282"/>
        <v>1243.4365789473684</v>
      </c>
      <c r="V705" s="96">
        <f t="shared" si="283"/>
        <v>2853.1970103487924</v>
      </c>
      <c r="W705" s="86">
        <f t="shared" si="284"/>
        <v>2698.6683848797252</v>
      </c>
      <c r="X705" s="99">
        <f t="shared" si="285"/>
        <v>8.2881874926392651E-3</v>
      </c>
      <c r="Y705" s="100">
        <f t="shared" si="286"/>
        <v>2.5762572135201979E-2</v>
      </c>
      <c r="Z705" s="100">
        <f t="shared" si="287"/>
        <v>0.11188317041573431</v>
      </c>
      <c r="AA705" s="100">
        <f t="shared" si="288"/>
        <v>3.8408314686138263E-2</v>
      </c>
      <c r="AB705" s="101">
        <f t="shared" si="289"/>
        <v>8.5678954186786012E-3</v>
      </c>
      <c r="AC705" s="99">
        <f t="shared" si="290"/>
        <v>9.0986893859793423E-3</v>
      </c>
      <c r="AD705" s="100">
        <f t="shared" si="291"/>
        <v>2.7178882790726618E-2</v>
      </c>
      <c r="AE705" s="100">
        <f t="shared" si="292"/>
        <v>0.11470122200432624</v>
      </c>
      <c r="AF705" s="100">
        <f t="shared" si="293"/>
        <v>4.0126379258222745E-2</v>
      </c>
      <c r="AG705" s="101">
        <f t="shared" si="294"/>
        <v>9.3918439321501856E-3</v>
      </c>
      <c r="AH705" s="95">
        <f t="shared" si="295"/>
        <v>102.6700771405017</v>
      </c>
      <c r="AI705" s="96">
        <f t="shared" si="296"/>
        <v>76.875029442939578</v>
      </c>
      <c r="AJ705" s="96">
        <f t="shared" si="297"/>
        <v>139.11962666352608</v>
      </c>
      <c r="AK705" s="96">
        <f t="shared" si="298"/>
        <v>109.58648863502532</v>
      </c>
      <c r="AL705" s="86">
        <f t="shared" si="299"/>
        <v>23.121908491343774</v>
      </c>
      <c r="AM705" s="95">
        <f t="shared" si="307"/>
        <v>103.01048357924752</v>
      </c>
      <c r="AN705" s="96">
        <f t="shared" si="300"/>
        <v>77.129911446829965</v>
      </c>
      <c r="AO705" s="96">
        <f t="shared" si="301"/>
        <v>139.58088293206254</v>
      </c>
      <c r="AP705" s="96">
        <f t="shared" si="302"/>
        <v>109.94982669193413</v>
      </c>
      <c r="AQ705" s="86">
        <f t="shared" si="303"/>
        <v>23.198570034275839</v>
      </c>
    </row>
    <row r="706" spans="1:43">
      <c r="A706" s="129" t="str">
        <f t="shared" si="304"/>
        <v>2015_2</v>
      </c>
      <c r="B706" s="57">
        <v>2015</v>
      </c>
      <c r="C706" s="57">
        <v>2</v>
      </c>
      <c r="D706" s="81" t="str">
        <f t="shared" si="305"/>
        <v>SSH_Personal</v>
      </c>
      <c r="E706" s="68" t="s">
        <v>33</v>
      </c>
      <c r="F706" s="69" t="s">
        <v>13</v>
      </c>
      <c r="G706" s="84">
        <f t="shared" si="306"/>
        <v>64780</v>
      </c>
      <c r="H706" s="70">
        <v>16195</v>
      </c>
      <c r="I706" s="65">
        <v>454</v>
      </c>
      <c r="J706" s="66">
        <v>2165</v>
      </c>
      <c r="K706" s="66">
        <v>4618</v>
      </c>
      <c r="L706" s="66">
        <v>2985</v>
      </c>
      <c r="M706" s="67">
        <v>484</v>
      </c>
      <c r="N706" s="65">
        <v>6721737</v>
      </c>
      <c r="O706" s="66">
        <v>8464228</v>
      </c>
      <c r="P706" s="66">
        <v>8102599</v>
      </c>
      <c r="Q706" s="66">
        <v>12569760</v>
      </c>
      <c r="R706" s="67">
        <v>1890693</v>
      </c>
      <c r="S706" s="95">
        <f t="shared" si="280"/>
        <v>14805.588105726873</v>
      </c>
      <c r="T706" s="96">
        <f t="shared" si="281"/>
        <v>3909.5741339491915</v>
      </c>
      <c r="U706" s="96">
        <f t="shared" si="282"/>
        <v>1754.5688609787787</v>
      </c>
      <c r="V706" s="96">
        <f t="shared" si="283"/>
        <v>4210.9748743718592</v>
      </c>
      <c r="W706" s="86">
        <f t="shared" si="284"/>
        <v>3906.3904958677685</v>
      </c>
      <c r="X706" s="99">
        <f t="shared" si="285"/>
        <v>7.0083359061438718E-3</v>
      </c>
      <c r="Y706" s="100">
        <f t="shared" si="286"/>
        <v>3.3420808891633222E-2</v>
      </c>
      <c r="Z706" s="100">
        <f t="shared" si="287"/>
        <v>7.1287434393331281E-2</v>
      </c>
      <c r="AA706" s="100">
        <f t="shared" si="288"/>
        <v>4.6079036739734486E-2</v>
      </c>
      <c r="AB706" s="101">
        <f t="shared" si="289"/>
        <v>7.4714418030256248E-3</v>
      </c>
      <c r="AC706" s="99">
        <f t="shared" si="290"/>
        <v>7.7720234465734764E-3</v>
      </c>
      <c r="AD706" s="100">
        <f t="shared" si="291"/>
        <v>3.5066175382476146E-2</v>
      </c>
      <c r="AE706" s="100">
        <f t="shared" si="292"/>
        <v>7.3642931648343929E-2</v>
      </c>
      <c r="AF706" s="100">
        <f t="shared" si="293"/>
        <v>4.7998338853206125E-2</v>
      </c>
      <c r="AG706" s="101">
        <f t="shared" si="294"/>
        <v>8.2597738178730121E-3</v>
      </c>
      <c r="AH706" s="95">
        <f t="shared" si="295"/>
        <v>103.76253473294227</v>
      </c>
      <c r="AI706" s="96">
        <f t="shared" si="296"/>
        <v>130.6611299783884</v>
      </c>
      <c r="AJ706" s="96">
        <f t="shared" si="297"/>
        <v>125.07871256560666</v>
      </c>
      <c r="AK706" s="96">
        <f t="shared" si="298"/>
        <v>194.0376659462797</v>
      </c>
      <c r="AL706" s="86">
        <f t="shared" si="299"/>
        <v>29.186369249768447</v>
      </c>
      <c r="AM706" s="95">
        <f t="shared" si="307"/>
        <v>104.10656325524818</v>
      </c>
      <c r="AN706" s="96">
        <f t="shared" si="300"/>
        <v>131.09434178826734</v>
      </c>
      <c r="AO706" s="96">
        <f t="shared" si="301"/>
        <v>125.49341566404793</v>
      </c>
      <c r="AP706" s="96">
        <f t="shared" si="302"/>
        <v>194.68100500559427</v>
      </c>
      <c r="AQ706" s="86">
        <f t="shared" si="303"/>
        <v>29.283137736682487</v>
      </c>
    </row>
    <row r="707" spans="1:43">
      <c r="A707" s="129" t="str">
        <f t="shared" si="304"/>
        <v>2015_2</v>
      </c>
      <c r="B707" s="57">
        <v>2015</v>
      </c>
      <c r="C707" s="57">
        <v>2</v>
      </c>
      <c r="D707" s="81" t="str">
        <f t="shared" si="305"/>
        <v>MMH_Personal</v>
      </c>
      <c r="E707" s="68" t="s">
        <v>34</v>
      </c>
      <c r="F707" s="69" t="s">
        <v>13</v>
      </c>
      <c r="G707" s="84">
        <f t="shared" si="306"/>
        <v>106768</v>
      </c>
      <c r="H707" s="70">
        <v>26692</v>
      </c>
      <c r="I707" s="65">
        <v>1064</v>
      </c>
      <c r="J707" s="66">
        <v>3847</v>
      </c>
      <c r="K707" s="66">
        <v>4953</v>
      </c>
      <c r="L707" s="66">
        <v>6423</v>
      </c>
      <c r="M707" s="67">
        <v>1343</v>
      </c>
      <c r="N707" s="65">
        <v>12749365</v>
      </c>
      <c r="O707" s="66">
        <v>11117063</v>
      </c>
      <c r="P707" s="66">
        <v>5044864</v>
      </c>
      <c r="Q707" s="66">
        <v>17084697</v>
      </c>
      <c r="R707" s="67">
        <v>3947620</v>
      </c>
      <c r="S707" s="95">
        <f t="shared" si="280"/>
        <v>11982.485902255639</v>
      </c>
      <c r="T707" s="96">
        <f t="shared" si="281"/>
        <v>2889.8006238627504</v>
      </c>
      <c r="U707" s="96">
        <f t="shared" si="282"/>
        <v>1018.5471431455684</v>
      </c>
      <c r="V707" s="96">
        <f t="shared" si="283"/>
        <v>2659.9248014946288</v>
      </c>
      <c r="W707" s="86">
        <f t="shared" si="284"/>
        <v>2939.404318689501</v>
      </c>
      <c r="X707" s="99">
        <f t="shared" si="285"/>
        <v>9.965532743893302E-3</v>
      </c>
      <c r="Y707" s="100">
        <f t="shared" si="286"/>
        <v>3.6031395174584147E-2</v>
      </c>
      <c r="Z707" s="100">
        <f t="shared" si="287"/>
        <v>4.6390304210999551E-2</v>
      </c>
      <c r="AA707" s="100">
        <f t="shared" si="288"/>
        <v>6.0158474449273192E-2</v>
      </c>
      <c r="AB707" s="101">
        <f t="shared" si="289"/>
        <v>1.257867525850442E-2</v>
      </c>
      <c r="AC707" s="99">
        <f t="shared" si="290"/>
        <v>1.0673822213013261E-2</v>
      </c>
      <c r="AD707" s="100">
        <f t="shared" si="291"/>
        <v>3.7360341227324526E-2</v>
      </c>
      <c r="AE707" s="100">
        <f t="shared" si="292"/>
        <v>4.7890107516931256E-2</v>
      </c>
      <c r="AF707" s="100">
        <f t="shared" si="293"/>
        <v>6.1854026355386484E-2</v>
      </c>
      <c r="AG707" s="101">
        <f t="shared" si="294"/>
        <v>1.3373376828395822E-2</v>
      </c>
      <c r="AH707" s="95">
        <f t="shared" si="295"/>
        <v>119.41185561216844</v>
      </c>
      <c r="AI707" s="96">
        <f t="shared" si="296"/>
        <v>104.12354825415855</v>
      </c>
      <c r="AJ707" s="96">
        <f t="shared" si="297"/>
        <v>47.250711823767418</v>
      </c>
      <c r="AK707" s="96">
        <f t="shared" si="298"/>
        <v>160.01701820770268</v>
      </c>
      <c r="AL707" s="86">
        <f t="shared" si="299"/>
        <v>36.973812378240673</v>
      </c>
      <c r="AM707" s="95">
        <f t="shared" si="307"/>
        <v>119.80777003675138</v>
      </c>
      <c r="AN707" s="96">
        <f t="shared" si="300"/>
        <v>104.46877373014871</v>
      </c>
      <c r="AO707" s="96">
        <f t="shared" si="301"/>
        <v>47.407373306724352</v>
      </c>
      <c r="AP707" s="96">
        <f t="shared" si="302"/>
        <v>160.54756055094322</v>
      </c>
      <c r="AQ707" s="86">
        <f t="shared" si="303"/>
        <v>37.096400420921398</v>
      </c>
    </row>
    <row r="708" spans="1:43">
      <c r="A708" s="129" t="str">
        <f t="shared" si="304"/>
        <v>2015_2</v>
      </c>
      <c r="B708" s="57">
        <v>2015</v>
      </c>
      <c r="C708" s="57">
        <v>2</v>
      </c>
      <c r="D708" s="81" t="str">
        <f t="shared" si="305"/>
        <v>SYA_Personal</v>
      </c>
      <c r="E708" s="68" t="s">
        <v>35</v>
      </c>
      <c r="F708" s="69" t="s">
        <v>13</v>
      </c>
      <c r="G708" s="84">
        <f t="shared" si="306"/>
        <v>30652</v>
      </c>
      <c r="H708" s="70">
        <v>7663</v>
      </c>
      <c r="I708" s="65">
        <v>308</v>
      </c>
      <c r="J708" s="66">
        <v>1079</v>
      </c>
      <c r="K708" s="66">
        <v>380</v>
      </c>
      <c r="L708" s="66">
        <v>1962</v>
      </c>
      <c r="M708" s="67">
        <v>990</v>
      </c>
      <c r="N708" s="65">
        <v>4546863</v>
      </c>
      <c r="O708" s="66">
        <v>4252165</v>
      </c>
      <c r="P708" s="66">
        <v>315685</v>
      </c>
      <c r="Q708" s="66">
        <v>5984941</v>
      </c>
      <c r="R708" s="67">
        <v>5297189</v>
      </c>
      <c r="S708" s="95">
        <f t="shared" si="280"/>
        <v>14762.542207792209</v>
      </c>
      <c r="T708" s="96">
        <f t="shared" si="281"/>
        <v>3940.8387395736795</v>
      </c>
      <c r="U708" s="96">
        <f t="shared" si="282"/>
        <v>830.75</v>
      </c>
      <c r="V708" s="96">
        <f t="shared" si="283"/>
        <v>3050.428644240571</v>
      </c>
      <c r="W708" s="86">
        <f t="shared" si="284"/>
        <v>5350.6959595959597</v>
      </c>
      <c r="X708" s="99">
        <f t="shared" si="285"/>
        <v>1.0048283961894819E-2</v>
      </c>
      <c r="Y708" s="100">
        <f t="shared" si="286"/>
        <v>3.5201618165209447E-2</v>
      </c>
      <c r="Z708" s="100">
        <f t="shared" si="287"/>
        <v>1.2397233459480621E-2</v>
      </c>
      <c r="AA708" s="100">
        <f t="shared" si="288"/>
        <v>6.4008873809213107E-2</v>
      </c>
      <c r="AB708" s="101">
        <f t="shared" si="289"/>
        <v>3.2298055591804778E-2</v>
      </c>
      <c r="AC708" s="99">
        <f t="shared" si="290"/>
        <v>1.1375615668743504E-2</v>
      </c>
      <c r="AD708" s="100">
        <f t="shared" si="291"/>
        <v>3.7654214696367393E-2</v>
      </c>
      <c r="AE708" s="100">
        <f t="shared" si="292"/>
        <v>1.3869817371056905E-2</v>
      </c>
      <c r="AF708" s="100">
        <f t="shared" si="293"/>
        <v>6.7266359160131087E-2</v>
      </c>
      <c r="AG708" s="101">
        <f t="shared" si="294"/>
        <v>3.4650858283131719E-2</v>
      </c>
      <c r="AH708" s="95">
        <f t="shared" si="295"/>
        <v>148.33821610335377</v>
      </c>
      <c r="AI708" s="96">
        <f t="shared" si="296"/>
        <v>138.72390056113792</v>
      </c>
      <c r="AJ708" s="96">
        <f t="shared" si="297"/>
        <v>10.299001696463526</v>
      </c>
      <c r="AK708" s="96">
        <f t="shared" si="298"/>
        <v>195.2545021532037</v>
      </c>
      <c r="AL708" s="86">
        <f t="shared" si="299"/>
        <v>172.81707555787551</v>
      </c>
      <c r="AM708" s="95">
        <f t="shared" si="307"/>
        <v>148.83003694619339</v>
      </c>
      <c r="AN708" s="96">
        <f t="shared" si="300"/>
        <v>139.18384478514318</v>
      </c>
      <c r="AO708" s="96">
        <f t="shared" si="301"/>
        <v>10.333148417570325</v>
      </c>
      <c r="AP708" s="96">
        <f t="shared" si="302"/>
        <v>195.90187567797571</v>
      </c>
      <c r="AQ708" s="86">
        <f t="shared" si="303"/>
        <v>173.39005696476215</v>
      </c>
    </row>
    <row r="709" spans="1:43">
      <c r="A709" s="129" t="str">
        <f t="shared" si="304"/>
        <v>2015_2</v>
      </c>
      <c r="B709" s="57">
        <v>2015</v>
      </c>
      <c r="C709" s="57">
        <v>2</v>
      </c>
      <c r="D709" s="81" t="str">
        <f t="shared" si="305"/>
        <v>LSH_Personal</v>
      </c>
      <c r="E709" s="68" t="s">
        <v>36</v>
      </c>
      <c r="F709" s="69" t="s">
        <v>13</v>
      </c>
      <c r="G709" s="84">
        <f t="shared" si="306"/>
        <v>57388</v>
      </c>
      <c r="H709" s="70">
        <v>14347</v>
      </c>
      <c r="I709" s="65">
        <v>625</v>
      </c>
      <c r="J709" s="66">
        <v>2421</v>
      </c>
      <c r="K709" s="66">
        <v>2773</v>
      </c>
      <c r="L709" s="66">
        <v>4393</v>
      </c>
      <c r="M709" s="67">
        <v>310</v>
      </c>
      <c r="N709" s="65">
        <v>10387873</v>
      </c>
      <c r="O709" s="66">
        <v>7662418</v>
      </c>
      <c r="P709" s="66">
        <v>3066228</v>
      </c>
      <c r="Q709" s="66">
        <v>13421527</v>
      </c>
      <c r="R709" s="67">
        <v>1805232</v>
      </c>
      <c r="S709" s="95">
        <f t="shared" si="280"/>
        <v>16620.596799999999</v>
      </c>
      <c r="T709" s="96">
        <f t="shared" si="281"/>
        <v>3164.9805865344897</v>
      </c>
      <c r="U709" s="96">
        <f t="shared" si="282"/>
        <v>1105.7439596105301</v>
      </c>
      <c r="V709" s="96">
        <f t="shared" si="283"/>
        <v>3055.2076030047801</v>
      </c>
      <c r="W709" s="86">
        <f t="shared" si="284"/>
        <v>5823.3290322580642</v>
      </c>
      <c r="X709" s="99">
        <f t="shared" si="285"/>
        <v>1.0890778559977696E-2</v>
      </c>
      <c r="Y709" s="100">
        <f t="shared" si="286"/>
        <v>4.2186519829929603E-2</v>
      </c>
      <c r="Z709" s="100">
        <f t="shared" si="287"/>
        <v>4.8320206314909041E-2</v>
      </c>
      <c r="AA709" s="100">
        <f t="shared" si="288"/>
        <v>7.6549104342371221E-2</v>
      </c>
      <c r="AB709" s="101">
        <f t="shared" si="289"/>
        <v>5.4018261657489373E-3</v>
      </c>
      <c r="AC709" s="99">
        <f t="shared" si="290"/>
        <v>1.190025680834363E-2</v>
      </c>
      <c r="AD709" s="100">
        <f t="shared" si="291"/>
        <v>4.4141636589604155E-2</v>
      </c>
      <c r="AE709" s="100">
        <f t="shared" si="292"/>
        <v>5.0405922399594509E-2</v>
      </c>
      <c r="AF709" s="100">
        <f t="shared" si="293"/>
        <v>7.9135067519548158E-2</v>
      </c>
      <c r="AG709" s="101">
        <f t="shared" si="294"/>
        <v>6.1147440458956363E-3</v>
      </c>
      <c r="AH709" s="95">
        <f t="shared" si="295"/>
        <v>181.01123928347388</v>
      </c>
      <c r="AI709" s="96">
        <f t="shared" si="296"/>
        <v>133.51951627517948</v>
      </c>
      <c r="AJ709" s="96">
        <f t="shared" si="297"/>
        <v>53.429776259845262</v>
      </c>
      <c r="AK709" s="96">
        <f t="shared" si="298"/>
        <v>233.87340559001882</v>
      </c>
      <c r="AL709" s="86">
        <f t="shared" si="299"/>
        <v>31.456611138217049</v>
      </c>
      <c r="AM709" s="95">
        <f t="shared" si="307"/>
        <v>181.61138874331243</v>
      </c>
      <c r="AN709" s="96">
        <f t="shared" si="300"/>
        <v>133.96220517056329</v>
      </c>
      <c r="AO709" s="96">
        <f t="shared" si="301"/>
        <v>53.606924659516864</v>
      </c>
      <c r="AP709" s="96">
        <f t="shared" si="302"/>
        <v>234.6488215177317</v>
      </c>
      <c r="AQ709" s="86">
        <f t="shared" si="303"/>
        <v>31.560906696093362</v>
      </c>
    </row>
    <row r="710" spans="1:43">
      <c r="A710" s="129" t="str">
        <f t="shared" si="304"/>
        <v>2015_2</v>
      </c>
      <c r="B710" s="57">
        <v>2015</v>
      </c>
      <c r="C710" s="57">
        <v>2</v>
      </c>
      <c r="D710" s="81" t="str">
        <f t="shared" si="305"/>
        <v>SYH_Personal</v>
      </c>
      <c r="E710" s="68" t="s">
        <v>37</v>
      </c>
      <c r="F710" s="69" t="s">
        <v>13</v>
      </c>
      <c r="G710" s="84">
        <f t="shared" si="306"/>
        <v>29656</v>
      </c>
      <c r="H710" s="70">
        <v>7414</v>
      </c>
      <c r="I710" s="65">
        <v>301</v>
      </c>
      <c r="J710" s="66">
        <v>1348</v>
      </c>
      <c r="K710" s="66">
        <v>1054</v>
      </c>
      <c r="L710" s="66">
        <v>2458</v>
      </c>
      <c r="M710" s="67">
        <v>54</v>
      </c>
      <c r="N710" s="65">
        <v>3369014</v>
      </c>
      <c r="O710" s="66">
        <v>3302546</v>
      </c>
      <c r="P710" s="66">
        <v>1399624</v>
      </c>
      <c r="Q710" s="66">
        <v>5752108</v>
      </c>
      <c r="R710" s="67">
        <v>284254</v>
      </c>
      <c r="S710" s="95">
        <f t="shared" si="280"/>
        <v>11192.737541528239</v>
      </c>
      <c r="T710" s="96">
        <f t="shared" si="281"/>
        <v>2449.9599406528191</v>
      </c>
      <c r="U710" s="96">
        <f t="shared" si="282"/>
        <v>1327.9165085388995</v>
      </c>
      <c r="V710" s="96">
        <f t="shared" si="283"/>
        <v>2340.1578519121235</v>
      </c>
      <c r="W710" s="86">
        <f t="shared" si="284"/>
        <v>5263.9629629629626</v>
      </c>
      <c r="X710" s="99">
        <f t="shared" si="285"/>
        <v>1.0149716752090639E-2</v>
      </c>
      <c r="Y710" s="100">
        <f t="shared" si="286"/>
        <v>4.5454545454545456E-2</v>
      </c>
      <c r="Z710" s="100">
        <f t="shared" si="287"/>
        <v>3.5540868626922038E-2</v>
      </c>
      <c r="AA710" s="100">
        <f t="shared" si="288"/>
        <v>8.288373347720529E-2</v>
      </c>
      <c r="AB710" s="101">
        <f t="shared" si="289"/>
        <v>1.8208794173185864E-3</v>
      </c>
      <c r="AC710" s="99">
        <f t="shared" si="290"/>
        <v>1.1505878066589679E-2</v>
      </c>
      <c r="AD710" s="100">
        <f t="shared" si="291"/>
        <v>4.8272841433838892E-2</v>
      </c>
      <c r="AE710" s="100">
        <f t="shared" si="292"/>
        <v>3.8045856155921202E-2</v>
      </c>
      <c r="AF710" s="100">
        <f t="shared" si="293"/>
        <v>8.6614056885229884E-2</v>
      </c>
      <c r="AG710" s="101">
        <f t="shared" si="294"/>
        <v>2.3977049403638376E-3</v>
      </c>
      <c r="AH710" s="95">
        <f t="shared" si="295"/>
        <v>113.60311572700297</v>
      </c>
      <c r="AI710" s="96">
        <f t="shared" si="296"/>
        <v>111.36181548421905</v>
      </c>
      <c r="AJ710" s="96">
        <f t="shared" si="297"/>
        <v>47.195306177502026</v>
      </c>
      <c r="AK710" s="96">
        <f t="shared" si="298"/>
        <v>193.96101969247371</v>
      </c>
      <c r="AL710" s="86">
        <f t="shared" si="299"/>
        <v>9.5850418127866206</v>
      </c>
      <c r="AM710" s="95">
        <f t="shared" si="307"/>
        <v>113.9797710596189</v>
      </c>
      <c r="AN710" s="96">
        <f t="shared" si="300"/>
        <v>111.73103970296953</v>
      </c>
      <c r="AO710" s="96">
        <f t="shared" si="301"/>
        <v>47.351783960989195</v>
      </c>
      <c r="AP710" s="96">
        <f t="shared" si="302"/>
        <v>194.60410462829847</v>
      </c>
      <c r="AQ710" s="86">
        <f t="shared" si="303"/>
        <v>9.6168213734881807</v>
      </c>
    </row>
    <row r="711" spans="1:43">
      <c r="A711" s="129" t="str">
        <f t="shared" si="304"/>
        <v>2015_2</v>
      </c>
      <c r="B711" s="57">
        <v>2015</v>
      </c>
      <c r="C711" s="57">
        <v>2</v>
      </c>
      <c r="D711" s="81" t="str">
        <f t="shared" si="305"/>
        <v>MSH_Personal</v>
      </c>
      <c r="E711" s="68" t="s">
        <v>38</v>
      </c>
      <c r="F711" s="69" t="s">
        <v>13</v>
      </c>
      <c r="G711" s="84">
        <f t="shared" si="306"/>
        <v>76456</v>
      </c>
      <c r="H711" s="70">
        <v>19114</v>
      </c>
      <c r="I711" s="65">
        <v>907</v>
      </c>
      <c r="J711" s="66">
        <v>3188</v>
      </c>
      <c r="K711" s="66">
        <v>5047</v>
      </c>
      <c r="L711" s="66">
        <v>6176</v>
      </c>
      <c r="M711" s="67">
        <v>443</v>
      </c>
      <c r="N711" s="65">
        <v>12325384</v>
      </c>
      <c r="O711" s="66">
        <v>9232094</v>
      </c>
      <c r="P711" s="66">
        <v>4305967</v>
      </c>
      <c r="Q711" s="66">
        <v>17368168</v>
      </c>
      <c r="R711" s="67">
        <v>2326792</v>
      </c>
      <c r="S711" s="95">
        <f t="shared" si="280"/>
        <v>13589.177508269018</v>
      </c>
      <c r="T711" s="96">
        <f t="shared" si="281"/>
        <v>2895.8889585947304</v>
      </c>
      <c r="U711" s="96">
        <f t="shared" si="282"/>
        <v>853.17356845650886</v>
      </c>
      <c r="V711" s="96">
        <f t="shared" si="283"/>
        <v>2812.2033678756475</v>
      </c>
      <c r="W711" s="86">
        <f t="shared" si="284"/>
        <v>5252.3521444695261</v>
      </c>
      <c r="X711" s="99">
        <f t="shared" si="285"/>
        <v>1.1863032332321858E-2</v>
      </c>
      <c r="Y711" s="100">
        <f t="shared" si="286"/>
        <v>4.169718530919745E-2</v>
      </c>
      <c r="Z711" s="100">
        <f t="shared" si="287"/>
        <v>6.6011823794077634E-2</v>
      </c>
      <c r="AA711" s="100">
        <f t="shared" si="288"/>
        <v>8.0778486972899452E-2</v>
      </c>
      <c r="AB711" s="101">
        <f t="shared" si="289"/>
        <v>5.7941822747724185E-3</v>
      </c>
      <c r="AC711" s="99">
        <f t="shared" si="290"/>
        <v>1.2775372015043616E-2</v>
      </c>
      <c r="AD711" s="100">
        <f t="shared" si="291"/>
        <v>4.338162275050763E-2</v>
      </c>
      <c r="AE711" s="100">
        <f t="shared" si="292"/>
        <v>6.8104161056912166E-2</v>
      </c>
      <c r="AF711" s="100">
        <f t="shared" si="293"/>
        <v>8.3074678349458406E-2</v>
      </c>
      <c r="AG711" s="101">
        <f t="shared" si="294"/>
        <v>6.4337467919138719E-3</v>
      </c>
      <c r="AH711" s="95">
        <f t="shared" si="295"/>
        <v>161.20885215025635</v>
      </c>
      <c r="AI711" s="96">
        <f t="shared" si="296"/>
        <v>120.75041854138328</v>
      </c>
      <c r="AJ711" s="96">
        <f t="shared" si="297"/>
        <v>56.319543266715499</v>
      </c>
      <c r="AK711" s="96">
        <f t="shared" si="298"/>
        <v>227.16553311708697</v>
      </c>
      <c r="AL711" s="86">
        <f t="shared" si="299"/>
        <v>30.433085696348225</v>
      </c>
      <c r="AM711" s="95">
        <f t="shared" si="307"/>
        <v>161.74334606302193</v>
      </c>
      <c r="AN711" s="96">
        <f t="shared" si="300"/>
        <v>121.15077102087436</v>
      </c>
      <c r="AO711" s="96">
        <f t="shared" si="301"/>
        <v>56.506272795797067</v>
      </c>
      <c r="AP711" s="96">
        <f t="shared" si="302"/>
        <v>227.91870884547725</v>
      </c>
      <c r="AQ711" s="86">
        <f t="shared" si="303"/>
        <v>30.533987717759619</v>
      </c>
    </row>
    <row r="712" spans="1:43">
      <c r="A712" s="129" t="str">
        <f t="shared" si="304"/>
        <v>2015_2</v>
      </c>
      <c r="B712" s="57">
        <v>2015</v>
      </c>
      <c r="C712" s="57">
        <v>2</v>
      </c>
      <c r="D712" s="81" t="str">
        <f t="shared" si="305"/>
        <v>SMH_Personal</v>
      </c>
      <c r="E712" s="68" t="s">
        <v>39</v>
      </c>
      <c r="F712" s="69" t="s">
        <v>13</v>
      </c>
      <c r="G712" s="84">
        <f t="shared" si="306"/>
        <v>54676</v>
      </c>
      <c r="H712" s="70">
        <v>13669</v>
      </c>
      <c r="I712" s="65">
        <v>468</v>
      </c>
      <c r="J712" s="66">
        <v>2173</v>
      </c>
      <c r="K712" s="66">
        <v>5385</v>
      </c>
      <c r="L712" s="66">
        <v>3672</v>
      </c>
      <c r="M712" s="67">
        <v>578</v>
      </c>
      <c r="N712" s="65">
        <v>6232308</v>
      </c>
      <c r="O712" s="66">
        <v>7676773</v>
      </c>
      <c r="P712" s="66">
        <v>3334140</v>
      </c>
      <c r="Q712" s="66">
        <v>12093480</v>
      </c>
      <c r="R712" s="67">
        <v>1678860</v>
      </c>
      <c r="S712" s="95">
        <f t="shared" si="280"/>
        <v>13316.897435897436</v>
      </c>
      <c r="T712" s="96">
        <f t="shared" si="281"/>
        <v>3532.7993557294062</v>
      </c>
      <c r="U712" s="96">
        <f t="shared" si="282"/>
        <v>619.15320334261844</v>
      </c>
      <c r="V712" s="96">
        <f t="shared" si="283"/>
        <v>3293.4313725490197</v>
      </c>
      <c r="W712" s="86">
        <f t="shared" si="284"/>
        <v>2904.6020761245672</v>
      </c>
      <c r="X712" s="99">
        <f t="shared" si="285"/>
        <v>8.5595142292779289E-3</v>
      </c>
      <c r="Y712" s="100">
        <f t="shared" si="286"/>
        <v>3.974321457312166E-2</v>
      </c>
      <c r="Z712" s="100">
        <f t="shared" si="287"/>
        <v>9.8489282317653082E-2</v>
      </c>
      <c r="AA712" s="100">
        <f t="shared" si="288"/>
        <v>6.7159265491257586E-2</v>
      </c>
      <c r="AB712" s="101">
        <f t="shared" si="289"/>
        <v>1.0571365864364621E-2</v>
      </c>
      <c r="AC712" s="99">
        <f t="shared" si="290"/>
        <v>9.4774566440052679E-3</v>
      </c>
      <c r="AD712" s="100">
        <f t="shared" si="291"/>
        <v>4.1689841568117253E-2</v>
      </c>
      <c r="AE712" s="100">
        <f t="shared" si="292"/>
        <v>0.1014584688849549</v>
      </c>
      <c r="AF712" s="100">
        <f t="shared" si="293"/>
        <v>6.9653367852767045E-2</v>
      </c>
      <c r="AG712" s="101">
        <f t="shared" si="294"/>
        <v>1.1590462441133841E-2</v>
      </c>
      <c r="AH712" s="95">
        <f t="shared" si="295"/>
        <v>113.98617309239886</v>
      </c>
      <c r="AI712" s="96">
        <f t="shared" si="296"/>
        <v>140.40480283853975</v>
      </c>
      <c r="AJ712" s="96">
        <f t="shared" si="297"/>
        <v>60.979954641890409</v>
      </c>
      <c r="AK712" s="96">
        <f t="shared" si="298"/>
        <v>221.18443192625648</v>
      </c>
      <c r="AL712" s="86">
        <f t="shared" si="299"/>
        <v>30.70561123710586</v>
      </c>
      <c r="AM712" s="95">
        <f t="shared" si="307"/>
        <v>114.36409846587986</v>
      </c>
      <c r="AN712" s="96">
        <f t="shared" si="300"/>
        <v>140.87032015622592</v>
      </c>
      <c r="AO712" s="96">
        <f t="shared" si="301"/>
        <v>61.182135937284983</v>
      </c>
      <c r="AP712" s="96">
        <f t="shared" si="302"/>
        <v>221.9177770923948</v>
      </c>
      <c r="AQ712" s="86">
        <f t="shared" si="303"/>
        <v>30.807416827028938</v>
      </c>
    </row>
    <row r="713" spans="1:43">
      <c r="A713" s="129" t="str">
        <f t="shared" si="304"/>
        <v>2015_3</v>
      </c>
      <c r="B713" s="57">
        <v>2015</v>
      </c>
      <c r="C713" s="57">
        <v>3</v>
      </c>
      <c r="D713" s="81" t="str">
        <f t="shared" si="305"/>
        <v>SML_Personal</v>
      </c>
      <c r="E713" s="68" t="s">
        <v>12</v>
      </c>
      <c r="F713" s="69" t="s">
        <v>13</v>
      </c>
      <c r="G713" s="84">
        <f t="shared" si="306"/>
        <v>85368</v>
      </c>
      <c r="H713" s="70">
        <v>21342</v>
      </c>
      <c r="I713" s="65">
        <v>141</v>
      </c>
      <c r="J713" s="66">
        <v>2378</v>
      </c>
      <c r="K713" s="66">
        <v>1347</v>
      </c>
      <c r="L713" s="66">
        <v>4261</v>
      </c>
      <c r="M713" s="67">
        <v>566</v>
      </c>
      <c r="N713" s="65">
        <v>2491288</v>
      </c>
      <c r="O713" s="66">
        <v>4133179</v>
      </c>
      <c r="P713" s="66">
        <v>2030454</v>
      </c>
      <c r="Q713" s="66">
        <v>6869482</v>
      </c>
      <c r="R713" s="67">
        <v>1884770</v>
      </c>
      <c r="S713" s="95">
        <f t="shared" si="280"/>
        <v>17668.709219858156</v>
      </c>
      <c r="T713" s="96">
        <f t="shared" si="281"/>
        <v>1738.0904121110177</v>
      </c>
      <c r="U713" s="96">
        <f t="shared" si="282"/>
        <v>1507.3897550111358</v>
      </c>
      <c r="V713" s="96">
        <f t="shared" si="283"/>
        <v>1612.1760150199484</v>
      </c>
      <c r="W713" s="86">
        <f t="shared" si="284"/>
        <v>3329.9823321554773</v>
      </c>
      <c r="X713" s="99">
        <f t="shared" si="285"/>
        <v>1.6516727579420861E-3</v>
      </c>
      <c r="Y713" s="100">
        <f t="shared" si="286"/>
        <v>2.7855871052384969E-2</v>
      </c>
      <c r="Z713" s="100">
        <f t="shared" si="287"/>
        <v>1.5778746134382907E-2</v>
      </c>
      <c r="AA713" s="100">
        <f t="shared" si="288"/>
        <v>4.9913316465186021E-2</v>
      </c>
      <c r="AB713" s="101">
        <f t="shared" si="289"/>
        <v>6.6301190141505014E-3</v>
      </c>
      <c r="AC713" s="99">
        <f t="shared" si="290"/>
        <v>1.9754985360561721E-3</v>
      </c>
      <c r="AD713" s="100">
        <f t="shared" si="291"/>
        <v>2.9168167847249214E-2</v>
      </c>
      <c r="AE713" s="100">
        <f t="shared" si="292"/>
        <v>1.6772527803339113E-2</v>
      </c>
      <c r="AF713" s="100">
        <f t="shared" si="293"/>
        <v>5.1649910067575307E-2</v>
      </c>
      <c r="AG713" s="101">
        <f t="shared" si="294"/>
        <v>7.2772981737777376E-3</v>
      </c>
      <c r="AH713" s="95">
        <f t="shared" si="295"/>
        <v>29.182925686439884</v>
      </c>
      <c r="AI713" s="96">
        <f t="shared" si="296"/>
        <v>48.41602239715116</v>
      </c>
      <c r="AJ713" s="96">
        <f t="shared" si="297"/>
        <v>23.784720269890357</v>
      </c>
      <c r="AK713" s="96">
        <f t="shared" si="298"/>
        <v>80.469051635273175</v>
      </c>
      <c r="AL713" s="86">
        <f t="shared" si="299"/>
        <v>22.078179177209257</v>
      </c>
      <c r="AM713" s="95">
        <f t="shared" si="307"/>
        <v>29.279682756092324</v>
      </c>
      <c r="AN713" s="96">
        <f t="shared" si="300"/>
        <v>48.576547510421484</v>
      </c>
      <c r="AO713" s="96">
        <f t="shared" si="301"/>
        <v>23.863579389793024</v>
      </c>
      <c r="AP713" s="96">
        <f t="shared" si="302"/>
        <v>80.735849752692829</v>
      </c>
      <c r="AQ713" s="86">
        <f t="shared" si="303"/>
        <v>22.151380196990523</v>
      </c>
    </row>
    <row r="714" spans="1:43">
      <c r="A714" s="129" t="str">
        <f t="shared" si="304"/>
        <v>2015_3</v>
      </c>
      <c r="B714" s="57">
        <v>2015</v>
      </c>
      <c r="C714" s="57">
        <v>3</v>
      </c>
      <c r="D714" s="81" t="str">
        <f t="shared" si="305"/>
        <v>LSL_Personal</v>
      </c>
      <c r="E714" s="68" t="s">
        <v>14</v>
      </c>
      <c r="F714" s="69" t="s">
        <v>13</v>
      </c>
      <c r="G714" s="84">
        <f t="shared" si="306"/>
        <v>22244</v>
      </c>
      <c r="H714" s="70">
        <v>5561</v>
      </c>
      <c r="I714" s="65">
        <v>22</v>
      </c>
      <c r="J714" s="66">
        <v>382</v>
      </c>
      <c r="K714" s="66">
        <v>1333</v>
      </c>
      <c r="L714" s="66">
        <v>687</v>
      </c>
      <c r="M714" s="67">
        <v>96</v>
      </c>
      <c r="N714" s="65">
        <v>470356</v>
      </c>
      <c r="O714" s="66">
        <v>1218313</v>
      </c>
      <c r="P714" s="66">
        <v>2608515</v>
      </c>
      <c r="Q714" s="66">
        <v>2091833</v>
      </c>
      <c r="R714" s="67">
        <v>533258</v>
      </c>
      <c r="S714" s="95">
        <f t="shared" si="280"/>
        <v>21379.81818181818</v>
      </c>
      <c r="T714" s="96">
        <f t="shared" si="281"/>
        <v>3189.3010471204188</v>
      </c>
      <c r="U714" s="96">
        <f t="shared" si="282"/>
        <v>1956.8754688672168</v>
      </c>
      <c r="V714" s="96">
        <f t="shared" si="283"/>
        <v>3044.8806404657935</v>
      </c>
      <c r="W714" s="86">
        <f t="shared" si="284"/>
        <v>5554.770833333333</v>
      </c>
      <c r="X714" s="99">
        <f t="shared" si="285"/>
        <v>9.8903074986513213E-4</v>
      </c>
      <c r="Y714" s="100">
        <f t="shared" si="286"/>
        <v>1.7173170293112751E-2</v>
      </c>
      <c r="Z714" s="100">
        <f t="shared" si="287"/>
        <v>5.9926272253191873E-2</v>
      </c>
      <c r="AA714" s="100">
        <f t="shared" si="288"/>
        <v>3.0884732961697536E-2</v>
      </c>
      <c r="AB714" s="101">
        <f t="shared" si="289"/>
        <v>4.3157705448660317E-3</v>
      </c>
      <c r="AC714" s="99">
        <f t="shared" si="290"/>
        <v>1.4800963400799971E-3</v>
      </c>
      <c r="AD714" s="100">
        <f t="shared" si="291"/>
        <v>1.9202783208565822E-2</v>
      </c>
      <c r="AE714" s="100">
        <f t="shared" si="292"/>
        <v>6.3634266632341688E-2</v>
      </c>
      <c r="AF714" s="100">
        <f t="shared" si="293"/>
        <v>3.3587503155114759E-2</v>
      </c>
      <c r="AG714" s="101">
        <f t="shared" si="294"/>
        <v>5.3398637046225142E-3</v>
      </c>
      <c r="AH714" s="95">
        <f t="shared" si="295"/>
        <v>21.145297608343824</v>
      </c>
      <c r="AI714" s="96">
        <f t="shared" si="296"/>
        <v>54.770409998201764</v>
      </c>
      <c r="AJ714" s="96">
        <f t="shared" si="297"/>
        <v>117.26825211292933</v>
      </c>
      <c r="AK714" s="96">
        <f t="shared" si="298"/>
        <v>94.040325481028589</v>
      </c>
      <c r="AL714" s="86">
        <f t="shared" si="299"/>
        <v>23.973116345980937</v>
      </c>
      <c r="AM714" s="95">
        <f t="shared" si="307"/>
        <v>21.215405624774224</v>
      </c>
      <c r="AN714" s="96">
        <f t="shared" si="300"/>
        <v>54.952003318625806</v>
      </c>
      <c r="AO714" s="96">
        <f t="shared" si="301"/>
        <v>117.65705934081406</v>
      </c>
      <c r="AP714" s="96">
        <f t="shared" si="302"/>
        <v>94.35211965891439</v>
      </c>
      <c r="AQ714" s="86">
        <f t="shared" si="303"/>
        <v>24.052600100043058</v>
      </c>
    </row>
    <row r="715" spans="1:43">
      <c r="A715" s="129" t="str">
        <f t="shared" si="304"/>
        <v>2015_3</v>
      </c>
      <c r="B715" s="57">
        <v>2015</v>
      </c>
      <c r="C715" s="57">
        <v>3</v>
      </c>
      <c r="D715" s="81" t="str">
        <f t="shared" si="305"/>
        <v>MYA_Personal</v>
      </c>
      <c r="E715" s="68" t="s">
        <v>15</v>
      </c>
      <c r="F715" s="69" t="s">
        <v>13</v>
      </c>
      <c r="G715" s="84">
        <f t="shared" si="306"/>
        <v>21532</v>
      </c>
      <c r="H715" s="70">
        <v>5383</v>
      </c>
      <c r="I715" s="65">
        <v>94</v>
      </c>
      <c r="J715" s="66">
        <v>630</v>
      </c>
      <c r="K715" s="66">
        <v>502</v>
      </c>
      <c r="L715" s="66">
        <v>1205</v>
      </c>
      <c r="M715" s="67">
        <v>116</v>
      </c>
      <c r="N715" s="65">
        <v>1153433</v>
      </c>
      <c r="O715" s="66">
        <v>2133871</v>
      </c>
      <c r="P715" s="66">
        <v>482894</v>
      </c>
      <c r="Q715" s="66">
        <v>3468446</v>
      </c>
      <c r="R715" s="67">
        <v>612169</v>
      </c>
      <c r="S715" s="95">
        <f t="shared" ref="S715:S778" si="308">N715/I715</f>
        <v>12270.563829787234</v>
      </c>
      <c r="T715" s="96">
        <f t="shared" ref="T715:T778" si="309">O715/J715</f>
        <v>3387.0968253968254</v>
      </c>
      <c r="U715" s="96">
        <f t="shared" ref="U715:U778" si="310">P715/K715</f>
        <v>961.9402390438247</v>
      </c>
      <c r="V715" s="96">
        <f t="shared" ref="V715:V778" si="311">Q715/L715</f>
        <v>2878.3784232365147</v>
      </c>
      <c r="W715" s="86">
        <f t="shared" ref="W715:W778" si="312">R715/M715</f>
        <v>5277.3189655172409</v>
      </c>
      <c r="X715" s="99">
        <f t="shared" ref="X715:X778" si="313">I715/$G715</f>
        <v>4.3655953929035854E-3</v>
      </c>
      <c r="Y715" s="100">
        <f t="shared" ref="Y715:Y778" si="314">J715/$G715</f>
        <v>2.9258777633289986E-2</v>
      </c>
      <c r="Z715" s="100">
        <f t="shared" ref="Z715:Z778" si="315">K715/$G715</f>
        <v>2.331413709827234E-2</v>
      </c>
      <c r="AA715" s="100">
        <f t="shared" ref="AA715:AA778" si="316">L715/$G715</f>
        <v>5.5963217536689577E-2</v>
      </c>
      <c r="AB715" s="101">
        <f t="shared" ref="AB715:AB778" si="317">M715/$G715</f>
        <v>5.3873304848597436E-3</v>
      </c>
      <c r="AC715" s="99">
        <f t="shared" ref="AC715:AC778" si="318">I715/$G715+2.33*(I715*ABS(($G715-I715))/$G715^3)^0.5</f>
        <v>5.4124477238748116E-3</v>
      </c>
      <c r="AD715" s="100">
        <f t="shared" ref="AD715:AD778" si="319">J715/$G715+2.33*(J715*ABS(($G715-J715))/$G715^3)^0.5</f>
        <v>3.1934823548605641E-2</v>
      </c>
      <c r="AE715" s="100">
        <f t="shared" ref="AE715:AE778" si="320">K715/$G715+2.33*(K715*ABS(($G715-K715))/$G715^3)^0.5</f>
        <v>2.5710214588512293E-2</v>
      </c>
      <c r="AF715" s="100">
        <f t="shared" ref="AF715:AF778" si="321">L715/$G715+2.33*(L715*ABS(($G715-L715))/$G715^3)^0.5</f>
        <v>5.9612937401493885E-2</v>
      </c>
      <c r="AG715" s="101">
        <f t="shared" ref="AG715:AG778" si="322">M715/$G715+2.33*(M715*ABS(($G715-M715))/$G715^3)^0.5</f>
        <v>6.5496553752277583E-3</v>
      </c>
      <c r="AH715" s="95">
        <f t="shared" ref="AH715:AH778" si="323">N715/$G715</f>
        <v>53.568316923648524</v>
      </c>
      <c r="AI715" s="96">
        <f t="shared" ref="AI715:AI778" si="324">O715/$G715</f>
        <v>99.102312836708151</v>
      </c>
      <c r="AJ715" s="96">
        <f t="shared" ref="AJ715:AJ778" si="325">P715/$G715</f>
        <v>22.426806613412595</v>
      </c>
      <c r="AK715" s="96">
        <f t="shared" ref="AK715:AK778" si="326">Q715/$G715</f>
        <v>161.0833178524986</v>
      </c>
      <c r="AL715" s="86">
        <f t="shared" ref="AL715:AL778" si="327">R715/$G715</f>
        <v>28.430661341259519</v>
      </c>
      <c r="AM715" s="95">
        <f t="shared" si="307"/>
        <v>53.745924660015881</v>
      </c>
      <c r="AN715" s="96">
        <f t="shared" ref="AN715:AN778" si="328">AI715*($AC$2171/$X$2171)</f>
        <v>99.430890220925491</v>
      </c>
      <c r="AO715" s="96">
        <f t="shared" ref="AO715:AO778" si="329">AJ715*($AC$2171/$X$2171)</f>
        <v>22.501163520355071</v>
      </c>
      <c r="AP715" s="96">
        <f t="shared" ref="AP715:AP778" si="330">AK715*($AC$2171/$X$2171)</f>
        <v>161.61739555165616</v>
      </c>
      <c r="AQ715" s="86">
        <f t="shared" ref="AQ715:AQ778" si="331">AL715*($AC$2171/$X$2171)</f>
        <v>28.52492425064764</v>
      </c>
    </row>
    <row r="716" spans="1:43">
      <c r="A716" s="129" t="str">
        <f t="shared" ref="A716:A779" si="332">B716&amp;"_"&amp;C716</f>
        <v>2015_3</v>
      </c>
      <c r="B716" s="57">
        <v>2015</v>
      </c>
      <c r="C716" s="57">
        <v>3</v>
      </c>
      <c r="D716" s="81" t="str">
        <f t="shared" ref="D716:D779" si="333">E716&amp;"_"&amp;F716</f>
        <v>SMA_Personal</v>
      </c>
      <c r="E716" s="68" t="s">
        <v>16</v>
      </c>
      <c r="F716" s="69" t="s">
        <v>13</v>
      </c>
      <c r="G716" s="84">
        <f t="shared" ref="G716:G779" si="334">H716*4</f>
        <v>86792</v>
      </c>
      <c r="H716" s="70">
        <v>21698</v>
      </c>
      <c r="I716" s="65">
        <v>153</v>
      </c>
      <c r="J716" s="66">
        <v>1872</v>
      </c>
      <c r="K716" s="66">
        <v>1334</v>
      </c>
      <c r="L716" s="66">
        <v>5227</v>
      </c>
      <c r="M716" s="67">
        <v>2810</v>
      </c>
      <c r="N716" s="65">
        <v>3248524</v>
      </c>
      <c r="O716" s="66">
        <v>7237848</v>
      </c>
      <c r="P716" s="66">
        <v>1124400</v>
      </c>
      <c r="Q716" s="66">
        <v>16920865</v>
      </c>
      <c r="R716" s="67">
        <v>15422307</v>
      </c>
      <c r="S716" s="95">
        <f t="shared" si="308"/>
        <v>21232.183006535946</v>
      </c>
      <c r="T716" s="96">
        <f t="shared" si="309"/>
        <v>3866.3717948717949</v>
      </c>
      <c r="U716" s="96">
        <f t="shared" si="310"/>
        <v>842.87856071964018</v>
      </c>
      <c r="V716" s="96">
        <f t="shared" si="311"/>
        <v>3237.2039410751863</v>
      </c>
      <c r="W716" s="86">
        <f t="shared" si="312"/>
        <v>5488.3654804270464</v>
      </c>
      <c r="X716" s="99">
        <f t="shared" si="313"/>
        <v>1.7628352843580054E-3</v>
      </c>
      <c r="Y716" s="100">
        <f t="shared" si="314"/>
        <v>2.1568808185086184E-2</v>
      </c>
      <c r="Z716" s="100">
        <f t="shared" si="315"/>
        <v>1.537008019172274E-2</v>
      </c>
      <c r="AA716" s="100">
        <f t="shared" si="316"/>
        <v>6.0224444649276433E-2</v>
      </c>
      <c r="AB716" s="101">
        <f t="shared" si="317"/>
        <v>3.2376255876117616E-2</v>
      </c>
      <c r="AC716" s="99">
        <f t="shared" si="318"/>
        <v>2.0946065791019016E-3</v>
      </c>
      <c r="AD716" s="100">
        <f t="shared" si="319"/>
        <v>2.271774009548751E-2</v>
      </c>
      <c r="AE716" s="100">
        <f t="shared" si="320"/>
        <v>1.6343030486238051E-2</v>
      </c>
      <c r="AF716" s="100">
        <f t="shared" si="321"/>
        <v>6.2105989378324948E-2</v>
      </c>
      <c r="AG716" s="101">
        <f t="shared" si="322"/>
        <v>3.3776109555657151E-2</v>
      </c>
      <c r="AH716" s="95">
        <f t="shared" si="323"/>
        <v>37.428841367868003</v>
      </c>
      <c r="AI716" s="96">
        <f t="shared" si="324"/>
        <v>83.393031615817122</v>
      </c>
      <c r="AJ716" s="96">
        <f t="shared" si="325"/>
        <v>12.955111070144714</v>
      </c>
      <c r="AK716" s="96">
        <f t="shared" si="326"/>
        <v>194.9588095677021</v>
      </c>
      <c r="AL716" s="86">
        <f t="shared" si="327"/>
        <v>177.69272513595723</v>
      </c>
      <c r="AM716" s="95">
        <f t="shared" ref="AM716:AM779" si="335">AH716*($AC$2171/$X$2171)</f>
        <v>37.552938075996337</v>
      </c>
      <c r="AN716" s="96">
        <f t="shared" si="328"/>
        <v>83.66952429702657</v>
      </c>
      <c r="AO716" s="96">
        <f t="shared" si="329"/>
        <v>12.99806422013514</v>
      </c>
      <c r="AP716" s="96">
        <f t="shared" si="330"/>
        <v>195.60520271276857</v>
      </c>
      <c r="AQ716" s="86">
        <f t="shared" si="331"/>
        <v>178.28187193938075</v>
      </c>
    </row>
    <row r="717" spans="1:43">
      <c r="A717" s="129" t="str">
        <f t="shared" si="332"/>
        <v>2015_3</v>
      </c>
      <c r="B717" s="57">
        <v>2015</v>
      </c>
      <c r="C717" s="57">
        <v>3</v>
      </c>
      <c r="D717" s="81" t="str">
        <f t="shared" si="333"/>
        <v>MSL_Personal</v>
      </c>
      <c r="E717" s="68" t="s">
        <v>17</v>
      </c>
      <c r="F717" s="69" t="s">
        <v>13</v>
      </c>
      <c r="G717" s="84">
        <f t="shared" si="334"/>
        <v>68512</v>
      </c>
      <c r="H717" s="70">
        <v>17128</v>
      </c>
      <c r="I717" s="65">
        <v>164</v>
      </c>
      <c r="J717" s="66">
        <v>1429</v>
      </c>
      <c r="K717" s="66">
        <v>3386</v>
      </c>
      <c r="L717" s="66">
        <v>2243</v>
      </c>
      <c r="M717" s="67">
        <v>384</v>
      </c>
      <c r="N717" s="65">
        <v>3314051</v>
      </c>
      <c r="O717" s="66">
        <v>4365876</v>
      </c>
      <c r="P717" s="66">
        <v>6295328</v>
      </c>
      <c r="Q717" s="66">
        <v>7019603</v>
      </c>
      <c r="R717" s="67">
        <v>1280244</v>
      </c>
      <c r="S717" s="95">
        <f t="shared" si="308"/>
        <v>20207.628048780487</v>
      </c>
      <c r="T717" s="96">
        <f t="shared" si="309"/>
        <v>3055.1966410076975</v>
      </c>
      <c r="U717" s="96">
        <f t="shared" si="310"/>
        <v>1859.2226816302423</v>
      </c>
      <c r="V717" s="96">
        <f t="shared" si="311"/>
        <v>3129.5599643334817</v>
      </c>
      <c r="W717" s="86">
        <f t="shared" si="312"/>
        <v>3333.96875</v>
      </c>
      <c r="X717" s="99">
        <f t="shared" si="313"/>
        <v>2.3937412424100885E-3</v>
      </c>
      <c r="Y717" s="100">
        <f t="shared" si="314"/>
        <v>2.0857659971975712E-2</v>
      </c>
      <c r="Z717" s="100">
        <f t="shared" si="315"/>
        <v>4.9421999065857078E-2</v>
      </c>
      <c r="AA717" s="100">
        <f t="shared" si="316"/>
        <v>3.273879028491359E-2</v>
      </c>
      <c r="AB717" s="101">
        <f t="shared" si="317"/>
        <v>5.6048575432041106E-3</v>
      </c>
      <c r="AC717" s="99">
        <f t="shared" si="318"/>
        <v>2.8287427699436613E-3</v>
      </c>
      <c r="AD717" s="100">
        <f t="shared" si="319"/>
        <v>2.2129780629888136E-2</v>
      </c>
      <c r="AE717" s="100">
        <f t="shared" si="320"/>
        <v>5.1351418425708027E-2</v>
      </c>
      <c r="AF717" s="100">
        <f t="shared" si="321"/>
        <v>3.4322865496501133E-2</v>
      </c>
      <c r="AG717" s="101">
        <f t="shared" si="322"/>
        <v>6.2694178296743373E-3</v>
      </c>
      <c r="AH717" s="95">
        <f t="shared" si="323"/>
        <v>48.371832671648761</v>
      </c>
      <c r="AI717" s="96">
        <f t="shared" si="324"/>
        <v>63.724252685660908</v>
      </c>
      <c r="AJ717" s="96">
        <f t="shared" si="325"/>
        <v>91.886501634750118</v>
      </c>
      <c r="AK717" s="96">
        <f t="shared" si="326"/>
        <v>102.45800735637553</v>
      </c>
      <c r="AL717" s="86">
        <f t="shared" si="327"/>
        <v>18.686419897244278</v>
      </c>
      <c r="AM717" s="95">
        <f t="shared" si="335"/>
        <v>48.532211272249512</v>
      </c>
      <c r="AN717" s="96">
        <f t="shared" si="328"/>
        <v>63.935532802737079</v>
      </c>
      <c r="AO717" s="96">
        <f t="shared" si="329"/>
        <v>92.191154729999013</v>
      </c>
      <c r="AP717" s="96">
        <f t="shared" si="330"/>
        <v>102.79771066990716</v>
      </c>
      <c r="AQ717" s="86">
        <f t="shared" si="331"/>
        <v>18.748375413664366</v>
      </c>
    </row>
    <row r="718" spans="1:43">
      <c r="A718" s="129" t="str">
        <f t="shared" si="332"/>
        <v>2015_3</v>
      </c>
      <c r="B718" s="57">
        <v>2015</v>
      </c>
      <c r="C718" s="57">
        <v>3</v>
      </c>
      <c r="D718" s="81" t="str">
        <f t="shared" si="333"/>
        <v>LYL_Personal</v>
      </c>
      <c r="E718" s="68" t="s">
        <v>18</v>
      </c>
      <c r="F718" s="69" t="s">
        <v>13</v>
      </c>
      <c r="G718" s="84">
        <f t="shared" si="334"/>
        <v>17336</v>
      </c>
      <c r="H718" s="70">
        <v>4334</v>
      </c>
      <c r="I718" s="65">
        <v>88</v>
      </c>
      <c r="J718" s="66">
        <v>373</v>
      </c>
      <c r="K718" s="66">
        <v>710</v>
      </c>
      <c r="L718" s="66">
        <v>571</v>
      </c>
      <c r="M718" s="67">
        <v>143</v>
      </c>
      <c r="N718" s="65">
        <v>1730218</v>
      </c>
      <c r="O718" s="66">
        <v>1183271</v>
      </c>
      <c r="P718" s="66">
        <v>804102</v>
      </c>
      <c r="Q718" s="66">
        <v>2011246</v>
      </c>
      <c r="R718" s="67">
        <v>870499</v>
      </c>
      <c r="S718" s="95">
        <f t="shared" si="308"/>
        <v>19661.56818181818</v>
      </c>
      <c r="T718" s="96">
        <f t="shared" si="309"/>
        <v>3172.3083109919571</v>
      </c>
      <c r="U718" s="96">
        <f t="shared" si="310"/>
        <v>1132.5380281690141</v>
      </c>
      <c r="V718" s="96">
        <f t="shared" si="311"/>
        <v>3522.3222416812609</v>
      </c>
      <c r="W718" s="86">
        <f t="shared" si="312"/>
        <v>6087.4055944055945</v>
      </c>
      <c r="X718" s="99">
        <f t="shared" si="313"/>
        <v>5.076142131979695E-3</v>
      </c>
      <c r="Y718" s="100">
        <f t="shared" si="314"/>
        <v>2.1515920627595754E-2</v>
      </c>
      <c r="Z718" s="100">
        <f t="shared" si="315"/>
        <v>4.0955237655745269E-2</v>
      </c>
      <c r="AA718" s="100">
        <f t="shared" si="316"/>
        <v>3.2937240424550068E-2</v>
      </c>
      <c r="AB718" s="101">
        <f t="shared" si="317"/>
        <v>8.2487309644670055E-3</v>
      </c>
      <c r="AC718" s="99">
        <f t="shared" si="318"/>
        <v>6.3337443115735609E-3</v>
      </c>
      <c r="AD718" s="100">
        <f t="shared" si="319"/>
        <v>2.4083585386749991E-2</v>
      </c>
      <c r="AE718" s="100">
        <f t="shared" si="320"/>
        <v>4.4462398113926556E-2</v>
      </c>
      <c r="AF718" s="100">
        <f t="shared" si="321"/>
        <v>3.6095533343202972E-2</v>
      </c>
      <c r="AG718" s="101">
        <f t="shared" si="322"/>
        <v>9.8493074190531375E-3</v>
      </c>
      <c r="AH718" s="95">
        <f t="shared" si="323"/>
        <v>99.804914628518688</v>
      </c>
      <c r="AI718" s="96">
        <f t="shared" si="324"/>
        <v>68.255133825565295</v>
      </c>
      <c r="AJ718" s="96">
        <f t="shared" si="325"/>
        <v>46.383364097831105</v>
      </c>
      <c r="AK718" s="96">
        <f t="shared" si="326"/>
        <v>116.01557452699585</v>
      </c>
      <c r="AL718" s="86">
        <f t="shared" si="327"/>
        <v>50.213371019843102</v>
      </c>
      <c r="AM718" s="95">
        <f t="shared" si="335"/>
        <v>100.13582151496752</v>
      </c>
      <c r="AN718" s="96">
        <f t="shared" si="328"/>
        <v>68.48143624666784</v>
      </c>
      <c r="AO718" s="96">
        <f t="shared" si="329"/>
        <v>46.537149857317644</v>
      </c>
      <c r="AP718" s="96">
        <f t="shared" si="330"/>
        <v>116.40022845600518</v>
      </c>
      <c r="AQ718" s="86">
        <f t="shared" si="331"/>
        <v>50.379855308959748</v>
      </c>
    </row>
    <row r="719" spans="1:43">
      <c r="A719" s="129" t="str">
        <f t="shared" si="332"/>
        <v>2015_3</v>
      </c>
      <c r="B719" s="57">
        <v>2015</v>
      </c>
      <c r="C719" s="57">
        <v>3</v>
      </c>
      <c r="D719" s="81" t="str">
        <f t="shared" si="333"/>
        <v>LSA_Personal</v>
      </c>
      <c r="E719" s="68" t="s">
        <v>19</v>
      </c>
      <c r="F719" s="69" t="s">
        <v>13</v>
      </c>
      <c r="G719" s="84">
        <f t="shared" si="334"/>
        <v>109700</v>
      </c>
      <c r="H719" s="70">
        <v>27425</v>
      </c>
      <c r="I719" s="65">
        <v>351</v>
      </c>
      <c r="J719" s="66">
        <v>3169</v>
      </c>
      <c r="K719" s="66">
        <v>2448</v>
      </c>
      <c r="L719" s="66">
        <v>5224</v>
      </c>
      <c r="M719" s="67">
        <v>903</v>
      </c>
      <c r="N719" s="65">
        <v>10062771</v>
      </c>
      <c r="O719" s="66">
        <v>8538663</v>
      </c>
      <c r="P719" s="66">
        <v>4518459</v>
      </c>
      <c r="Q719" s="66">
        <v>12755567</v>
      </c>
      <c r="R719" s="67">
        <v>8631721</v>
      </c>
      <c r="S719" s="95">
        <f t="shared" si="308"/>
        <v>28668.863247863246</v>
      </c>
      <c r="T719" s="96">
        <f t="shared" si="309"/>
        <v>2694.4345219312086</v>
      </c>
      <c r="U719" s="96">
        <f t="shared" si="310"/>
        <v>1845.7757352941176</v>
      </c>
      <c r="V719" s="96">
        <f t="shared" si="311"/>
        <v>2441.7241577335376</v>
      </c>
      <c r="W719" s="86">
        <f t="shared" si="312"/>
        <v>9558.937984496124</v>
      </c>
      <c r="X719" s="99">
        <f t="shared" si="313"/>
        <v>3.1996353691886963E-3</v>
      </c>
      <c r="Y719" s="100">
        <f t="shared" si="314"/>
        <v>2.8887876025524156E-2</v>
      </c>
      <c r="Z719" s="100">
        <f t="shared" si="315"/>
        <v>2.2315405651777576E-2</v>
      </c>
      <c r="AA719" s="100">
        <f t="shared" si="316"/>
        <v>4.7620783956244306E-2</v>
      </c>
      <c r="AB719" s="101">
        <f t="shared" si="317"/>
        <v>8.2315405651777578E-3</v>
      </c>
      <c r="AC719" s="99">
        <f t="shared" si="318"/>
        <v>3.5969247398145703E-3</v>
      </c>
      <c r="AD719" s="100">
        <f t="shared" si="319"/>
        <v>3.0066146787629918E-2</v>
      </c>
      <c r="AE719" s="100">
        <f t="shared" si="320"/>
        <v>2.3354498572851816E-2</v>
      </c>
      <c r="AF719" s="100">
        <f t="shared" si="321"/>
        <v>4.9118935796750626E-2</v>
      </c>
      <c r="AG719" s="101">
        <f t="shared" si="322"/>
        <v>8.8671616788511196E-3</v>
      </c>
      <c r="AH719" s="95">
        <f t="shared" si="323"/>
        <v>91.729908842297178</v>
      </c>
      <c r="AI719" s="96">
        <f t="shared" si="324"/>
        <v>77.836490428441209</v>
      </c>
      <c r="AJ719" s="96">
        <f t="shared" si="325"/>
        <v>41.189234275296265</v>
      </c>
      <c r="AK719" s="96">
        <f t="shared" si="326"/>
        <v>116.27681859617138</v>
      </c>
      <c r="AL719" s="86">
        <f t="shared" si="327"/>
        <v>78.684785779398354</v>
      </c>
      <c r="AM719" s="95">
        <f t="shared" si="335"/>
        <v>92.034042748350004</v>
      </c>
      <c r="AN719" s="96">
        <f t="shared" si="328"/>
        <v>78.094560191795523</v>
      </c>
      <c r="AO719" s="96">
        <f t="shared" si="329"/>
        <v>41.325798705214176</v>
      </c>
      <c r="AP719" s="96">
        <f t="shared" si="330"/>
        <v>116.66233868955604</v>
      </c>
      <c r="AQ719" s="86">
        <f t="shared" si="331"/>
        <v>78.945668097369037</v>
      </c>
    </row>
    <row r="720" spans="1:43">
      <c r="A720" s="129" t="str">
        <f t="shared" si="332"/>
        <v>2015_3</v>
      </c>
      <c r="B720" s="57">
        <v>2015</v>
      </c>
      <c r="C720" s="57">
        <v>3</v>
      </c>
      <c r="D720" s="81" t="str">
        <f t="shared" si="333"/>
        <v>LMA_Personal</v>
      </c>
      <c r="E720" s="68" t="s">
        <v>20</v>
      </c>
      <c r="F720" s="69" t="s">
        <v>13</v>
      </c>
      <c r="G720" s="84">
        <f t="shared" si="334"/>
        <v>134520</v>
      </c>
      <c r="H720" s="70">
        <v>33630</v>
      </c>
      <c r="I720" s="65">
        <v>916</v>
      </c>
      <c r="J720" s="66">
        <v>2956</v>
      </c>
      <c r="K720" s="66">
        <v>1663</v>
      </c>
      <c r="L720" s="66">
        <v>4217</v>
      </c>
      <c r="M720" s="67">
        <v>1261</v>
      </c>
      <c r="N720" s="65">
        <v>16869010</v>
      </c>
      <c r="O720" s="66">
        <v>7348535</v>
      </c>
      <c r="P720" s="66">
        <v>1468417</v>
      </c>
      <c r="Q720" s="66">
        <v>12697810</v>
      </c>
      <c r="R720" s="67">
        <v>6684451</v>
      </c>
      <c r="S720" s="95">
        <f t="shared" si="308"/>
        <v>18415.94978165939</v>
      </c>
      <c r="T720" s="96">
        <f t="shared" si="309"/>
        <v>2485.9725981055481</v>
      </c>
      <c r="U720" s="96">
        <f t="shared" si="310"/>
        <v>882.99278412507522</v>
      </c>
      <c r="V720" s="96">
        <f t="shared" si="311"/>
        <v>3011.1003082760258</v>
      </c>
      <c r="W720" s="86">
        <f t="shared" si="312"/>
        <v>5300.912767644726</v>
      </c>
      <c r="X720" s="99">
        <f t="shared" si="313"/>
        <v>6.8093963722866491E-3</v>
      </c>
      <c r="Y720" s="100">
        <f t="shared" si="314"/>
        <v>2.1974427594409752E-2</v>
      </c>
      <c r="Z720" s="100">
        <f t="shared" si="315"/>
        <v>1.2362473981564079E-2</v>
      </c>
      <c r="AA720" s="100">
        <f t="shared" si="316"/>
        <v>3.1348498364555458E-2</v>
      </c>
      <c r="AB720" s="101">
        <f t="shared" si="317"/>
        <v>9.3740707701457024E-3</v>
      </c>
      <c r="AC720" s="99">
        <f t="shared" si="318"/>
        <v>7.3318323778648791E-3</v>
      </c>
      <c r="AD720" s="100">
        <f t="shared" si="319"/>
        <v>2.2905742132466874E-2</v>
      </c>
      <c r="AE720" s="100">
        <f t="shared" si="320"/>
        <v>1.3064436588938971E-2</v>
      </c>
      <c r="AF720" s="100">
        <f t="shared" si="321"/>
        <v>3.2455516258519057E-2</v>
      </c>
      <c r="AG720" s="101">
        <f t="shared" si="322"/>
        <v>9.9862540323442696E-3</v>
      </c>
      <c r="AH720" s="95">
        <f t="shared" si="323"/>
        <v>125.40150163544455</v>
      </c>
      <c r="AI720" s="96">
        <f t="shared" si="324"/>
        <v>54.627824858757059</v>
      </c>
      <c r="AJ720" s="96">
        <f t="shared" si="325"/>
        <v>10.91597531965507</v>
      </c>
      <c r="AK720" s="96">
        <f t="shared" si="326"/>
        <v>94.393473089503416</v>
      </c>
      <c r="AL720" s="86">
        <f t="shared" si="327"/>
        <v>49.691131430270595</v>
      </c>
      <c r="AM720" s="95">
        <f t="shared" si="335"/>
        <v>125.81727495298753</v>
      </c>
      <c r="AN720" s="96">
        <f t="shared" si="328"/>
        <v>54.80894543287674</v>
      </c>
      <c r="AO720" s="96">
        <f t="shared" si="329"/>
        <v>10.952167639632739</v>
      </c>
      <c r="AP720" s="96">
        <f t="shared" si="330"/>
        <v>94.706438141348812</v>
      </c>
      <c r="AQ720" s="86">
        <f t="shared" si="331"/>
        <v>49.855884214709249</v>
      </c>
    </row>
    <row r="721" spans="1:43">
      <c r="A721" s="129" t="str">
        <f t="shared" si="332"/>
        <v>2015_3</v>
      </c>
      <c r="B721" s="57">
        <v>2015</v>
      </c>
      <c r="C721" s="57">
        <v>3</v>
      </c>
      <c r="D721" s="81" t="str">
        <f t="shared" si="333"/>
        <v>SYL_Personal</v>
      </c>
      <c r="E721" s="68" t="s">
        <v>21</v>
      </c>
      <c r="F721" s="69" t="s">
        <v>13</v>
      </c>
      <c r="G721" s="84">
        <f t="shared" si="334"/>
        <v>12856</v>
      </c>
      <c r="H721" s="70">
        <v>3214</v>
      </c>
      <c r="I721" s="65">
        <v>109</v>
      </c>
      <c r="J721" s="66">
        <v>322</v>
      </c>
      <c r="K721" s="66">
        <v>454</v>
      </c>
      <c r="L721" s="66">
        <v>423</v>
      </c>
      <c r="M721" s="67">
        <v>134</v>
      </c>
      <c r="N721" s="65">
        <v>1319537</v>
      </c>
      <c r="O721" s="66">
        <v>921092</v>
      </c>
      <c r="P721" s="66">
        <v>433579</v>
      </c>
      <c r="Q721" s="66">
        <v>1200917</v>
      </c>
      <c r="R721" s="67">
        <v>525903</v>
      </c>
      <c r="S721" s="95">
        <f t="shared" si="308"/>
        <v>12105.844036697248</v>
      </c>
      <c r="T721" s="96">
        <f t="shared" si="309"/>
        <v>2860.5341614906833</v>
      </c>
      <c r="U721" s="96">
        <f t="shared" si="310"/>
        <v>955.0198237885462</v>
      </c>
      <c r="V721" s="96">
        <f t="shared" si="311"/>
        <v>2839.0472813238771</v>
      </c>
      <c r="W721" s="86">
        <f t="shared" si="312"/>
        <v>3924.6492537313434</v>
      </c>
      <c r="X721" s="99">
        <f t="shared" si="313"/>
        <v>8.4785314250155567E-3</v>
      </c>
      <c r="Y721" s="100">
        <f t="shared" si="314"/>
        <v>2.5046670815183573E-2</v>
      </c>
      <c r="Z721" s="100">
        <f t="shared" si="315"/>
        <v>3.5314250155569382E-2</v>
      </c>
      <c r="AA721" s="100">
        <f t="shared" si="316"/>
        <v>3.290292470441817E-2</v>
      </c>
      <c r="AB721" s="101">
        <f t="shared" si="317"/>
        <v>1.0423148724331052E-2</v>
      </c>
      <c r="AC721" s="99">
        <f t="shared" si="318"/>
        <v>1.0362676620666263E-2</v>
      </c>
      <c r="AD721" s="100">
        <f t="shared" si="319"/>
        <v>2.8257889679556378E-2</v>
      </c>
      <c r="AE721" s="100">
        <f t="shared" si="320"/>
        <v>3.9107145986816083E-2</v>
      </c>
      <c r="AF721" s="100">
        <f t="shared" si="321"/>
        <v>3.6568610831327411E-2</v>
      </c>
      <c r="AG721" s="101">
        <f t="shared" si="322"/>
        <v>1.2510171652100187E-2</v>
      </c>
      <c r="AH721" s="95">
        <f t="shared" si="323"/>
        <v>102.63977909147479</v>
      </c>
      <c r="AI721" s="96">
        <f t="shared" si="324"/>
        <v>71.646857498444305</v>
      </c>
      <c r="AJ721" s="96">
        <f t="shared" si="325"/>
        <v>33.725808960796513</v>
      </c>
      <c r="AK721" s="96">
        <f t="shared" si="326"/>
        <v>93.412958929682645</v>
      </c>
      <c r="AL721" s="86">
        <f t="shared" si="327"/>
        <v>40.907202862476666</v>
      </c>
      <c r="AM721" s="95">
        <f t="shared" si="335"/>
        <v>102.98008507591828</v>
      </c>
      <c r="AN721" s="96">
        <f t="shared" si="328"/>
        <v>71.884405304851413</v>
      </c>
      <c r="AO721" s="96">
        <f t="shared" si="329"/>
        <v>33.837628127996084</v>
      </c>
      <c r="AP721" s="96">
        <f t="shared" si="330"/>
        <v>93.72267305055982</v>
      </c>
      <c r="AQ721" s="86">
        <f t="shared" si="331"/>
        <v>41.042832206812427</v>
      </c>
    </row>
    <row r="722" spans="1:43">
      <c r="A722" s="129" t="str">
        <f t="shared" si="332"/>
        <v>2015_3</v>
      </c>
      <c r="B722" s="57">
        <v>2015</v>
      </c>
      <c r="C722" s="57">
        <v>3</v>
      </c>
      <c r="D722" s="81" t="str">
        <f t="shared" si="333"/>
        <v>MYL_Personal</v>
      </c>
      <c r="E722" s="68" t="s">
        <v>22</v>
      </c>
      <c r="F722" s="69" t="s">
        <v>13</v>
      </c>
      <c r="G722" s="84">
        <f t="shared" si="334"/>
        <v>13392</v>
      </c>
      <c r="H722" s="70">
        <v>3348</v>
      </c>
      <c r="I722" s="65">
        <v>99</v>
      </c>
      <c r="J722" s="66">
        <v>350</v>
      </c>
      <c r="K722" s="66">
        <v>643</v>
      </c>
      <c r="L722" s="66">
        <v>506</v>
      </c>
      <c r="M722" s="67">
        <v>105</v>
      </c>
      <c r="N722" s="65">
        <v>1422626</v>
      </c>
      <c r="O722" s="66">
        <v>1078400</v>
      </c>
      <c r="P722" s="66">
        <v>516644</v>
      </c>
      <c r="Q722" s="66">
        <v>1518867</v>
      </c>
      <c r="R722" s="67">
        <v>441574</v>
      </c>
      <c r="S722" s="95">
        <f t="shared" si="308"/>
        <v>14369.959595959595</v>
      </c>
      <c r="T722" s="96">
        <f t="shared" si="309"/>
        <v>3081.1428571428573</v>
      </c>
      <c r="U722" s="96">
        <f t="shared" si="310"/>
        <v>803.48989113530331</v>
      </c>
      <c r="V722" s="96">
        <f t="shared" si="311"/>
        <v>3001.713438735178</v>
      </c>
      <c r="W722" s="86">
        <f t="shared" si="312"/>
        <v>4205.4666666666662</v>
      </c>
      <c r="X722" s="99">
        <f t="shared" si="313"/>
        <v>7.3924731182795703E-3</v>
      </c>
      <c r="Y722" s="100">
        <f t="shared" si="314"/>
        <v>2.6135005973715653E-2</v>
      </c>
      <c r="Z722" s="100">
        <f t="shared" si="315"/>
        <v>4.8013739545997608E-2</v>
      </c>
      <c r="AA722" s="100">
        <f t="shared" si="316"/>
        <v>3.7783751493428913E-2</v>
      </c>
      <c r="AB722" s="101">
        <f t="shared" si="317"/>
        <v>7.8405017921146947E-3</v>
      </c>
      <c r="AC722" s="99">
        <f t="shared" si="318"/>
        <v>9.117186209063953E-3</v>
      </c>
      <c r="AD722" s="100">
        <f t="shared" si="319"/>
        <v>2.9347141643750897E-2</v>
      </c>
      <c r="AE722" s="100">
        <f t="shared" si="320"/>
        <v>5.2318324735210794E-2</v>
      </c>
      <c r="AF722" s="100">
        <f t="shared" si="321"/>
        <v>4.1622786585658836E-2</v>
      </c>
      <c r="AG722" s="101">
        <f t="shared" si="322"/>
        <v>9.616309256215894E-3</v>
      </c>
      <c r="AH722" s="95">
        <f t="shared" si="323"/>
        <v>106.22954002389486</v>
      </c>
      <c r="AI722" s="96">
        <f t="shared" si="324"/>
        <v>80.525686977299884</v>
      </c>
      <c r="AJ722" s="96">
        <f t="shared" si="325"/>
        <v>38.578554360812426</v>
      </c>
      <c r="AK722" s="96">
        <f t="shared" si="326"/>
        <v>113.41599462365592</v>
      </c>
      <c r="AL722" s="86">
        <f t="shared" si="327"/>
        <v>32.972968936678612</v>
      </c>
      <c r="AM722" s="95">
        <f t="shared" si="335"/>
        <v>106.58174799350273</v>
      </c>
      <c r="AN722" s="96">
        <f t="shared" si="328"/>
        <v>80.792672871291089</v>
      </c>
      <c r="AO722" s="96">
        <f t="shared" si="329"/>
        <v>38.706462984899218</v>
      </c>
      <c r="AP722" s="96">
        <f t="shared" si="330"/>
        <v>113.79202954933169</v>
      </c>
      <c r="AQ722" s="86">
        <f t="shared" si="331"/>
        <v>33.082292034929054</v>
      </c>
    </row>
    <row r="723" spans="1:43">
      <c r="A723" s="129" t="str">
        <f t="shared" si="332"/>
        <v>2015_3</v>
      </c>
      <c r="B723" s="57">
        <v>2015</v>
      </c>
      <c r="C723" s="57">
        <v>3</v>
      </c>
      <c r="D723" s="81" t="str">
        <f t="shared" si="333"/>
        <v>MYH_Personal</v>
      </c>
      <c r="E723" s="68" t="s">
        <v>23</v>
      </c>
      <c r="F723" s="69" t="s">
        <v>13</v>
      </c>
      <c r="G723" s="84">
        <f t="shared" si="334"/>
        <v>38836</v>
      </c>
      <c r="H723" s="70">
        <v>9709</v>
      </c>
      <c r="I723" s="65">
        <v>303</v>
      </c>
      <c r="J723" s="66">
        <v>968</v>
      </c>
      <c r="K723" s="66">
        <v>480</v>
      </c>
      <c r="L723" s="66">
        <v>1211</v>
      </c>
      <c r="M723" s="67">
        <v>680</v>
      </c>
      <c r="N723" s="65">
        <v>7056125</v>
      </c>
      <c r="O723" s="66">
        <v>4374670</v>
      </c>
      <c r="P723" s="66">
        <v>543423</v>
      </c>
      <c r="Q723" s="66">
        <v>3660578</v>
      </c>
      <c r="R723" s="67">
        <v>3791322</v>
      </c>
      <c r="S723" s="95">
        <f t="shared" si="308"/>
        <v>23287.541254125412</v>
      </c>
      <c r="T723" s="96">
        <f t="shared" si="309"/>
        <v>4519.2871900826449</v>
      </c>
      <c r="U723" s="96">
        <f t="shared" si="310"/>
        <v>1132.1312499999999</v>
      </c>
      <c r="V723" s="96">
        <f t="shared" si="311"/>
        <v>3022.7729149463253</v>
      </c>
      <c r="W723" s="86">
        <f t="shared" si="312"/>
        <v>5575.4735294117645</v>
      </c>
      <c r="X723" s="99">
        <f t="shared" si="313"/>
        <v>7.8020393449376862E-3</v>
      </c>
      <c r="Y723" s="100">
        <f t="shared" si="314"/>
        <v>2.4925327016170562E-2</v>
      </c>
      <c r="Z723" s="100">
        <f t="shared" si="315"/>
        <v>1.2359666289010196E-2</v>
      </c>
      <c r="AA723" s="100">
        <f t="shared" si="316"/>
        <v>3.1182408074981974E-2</v>
      </c>
      <c r="AB723" s="101">
        <f t="shared" si="317"/>
        <v>1.7509527242764444E-2</v>
      </c>
      <c r="AC723" s="99">
        <f t="shared" si="318"/>
        <v>8.8422993653983709E-3</v>
      </c>
      <c r="AD723" s="100">
        <f t="shared" si="319"/>
        <v>2.6768550713548916E-2</v>
      </c>
      <c r="AE723" s="100">
        <f t="shared" si="320"/>
        <v>1.3665961865104806E-2</v>
      </c>
      <c r="AF723" s="100">
        <f t="shared" si="321"/>
        <v>3.3237420766040748E-2</v>
      </c>
      <c r="AG723" s="101">
        <f t="shared" si="322"/>
        <v>1.9060271061752794E-2</v>
      </c>
      <c r="AH723" s="95">
        <f t="shared" si="323"/>
        <v>181.69031311154598</v>
      </c>
      <c r="AI723" s="96">
        <f t="shared" si="324"/>
        <v>112.64471109280049</v>
      </c>
      <c r="AJ723" s="96">
        <f t="shared" si="325"/>
        <v>13.992764445359976</v>
      </c>
      <c r="AK723" s="96">
        <f t="shared" si="326"/>
        <v>94.257338551859107</v>
      </c>
      <c r="AL723" s="86">
        <f t="shared" si="327"/>
        <v>97.623905654547329</v>
      </c>
      <c r="AM723" s="95">
        <f t="shared" si="335"/>
        <v>182.29271406578189</v>
      </c>
      <c r="AN723" s="96">
        <f t="shared" si="328"/>
        <v>113.01818879939827</v>
      </c>
      <c r="AO723" s="96">
        <f t="shared" si="329"/>
        <v>14.039157973500952</v>
      </c>
      <c r="AP723" s="96">
        <f t="shared" si="330"/>
        <v>94.569852244609024</v>
      </c>
      <c r="AQ723" s="86">
        <f t="shared" si="331"/>
        <v>97.947581325062757</v>
      </c>
    </row>
    <row r="724" spans="1:43">
      <c r="A724" s="129" t="str">
        <f t="shared" si="332"/>
        <v>2015_3</v>
      </c>
      <c r="B724" s="57">
        <v>2015</v>
      </c>
      <c r="C724" s="57">
        <v>3</v>
      </c>
      <c r="D724" s="81" t="str">
        <f t="shared" si="333"/>
        <v>LML_Personal</v>
      </c>
      <c r="E724" s="68" t="s">
        <v>24</v>
      </c>
      <c r="F724" s="69" t="s">
        <v>13</v>
      </c>
      <c r="G724" s="84">
        <f t="shared" si="334"/>
        <v>106468</v>
      </c>
      <c r="H724" s="70">
        <v>26617</v>
      </c>
      <c r="I724" s="65">
        <v>199</v>
      </c>
      <c r="J724" s="66">
        <v>2131</v>
      </c>
      <c r="K724" s="66">
        <v>8191</v>
      </c>
      <c r="L724" s="66">
        <v>3224</v>
      </c>
      <c r="M724" s="67">
        <v>786</v>
      </c>
      <c r="N724" s="65">
        <v>3307129</v>
      </c>
      <c r="O724" s="66">
        <v>4223877</v>
      </c>
      <c r="P724" s="66">
        <v>7663432</v>
      </c>
      <c r="Q724" s="66">
        <v>5715603</v>
      </c>
      <c r="R724" s="67">
        <v>3679478</v>
      </c>
      <c r="S724" s="95">
        <f t="shared" si="308"/>
        <v>16618.738693467338</v>
      </c>
      <c r="T724" s="96">
        <f t="shared" si="309"/>
        <v>1982.1102768653213</v>
      </c>
      <c r="U724" s="96">
        <f t="shared" si="310"/>
        <v>935.59174703943347</v>
      </c>
      <c r="V724" s="96">
        <f t="shared" si="311"/>
        <v>1772.8297146401985</v>
      </c>
      <c r="W724" s="86">
        <f t="shared" si="312"/>
        <v>4681.2697201017809</v>
      </c>
      <c r="X724" s="99">
        <f t="shared" si="313"/>
        <v>1.8691062103167149E-3</v>
      </c>
      <c r="Y724" s="100">
        <f t="shared" si="314"/>
        <v>2.0015403689371453E-2</v>
      </c>
      <c r="Z724" s="100">
        <f t="shared" si="315"/>
        <v>7.6933914415599047E-2</v>
      </c>
      <c r="AA724" s="100">
        <f t="shared" si="316"/>
        <v>3.0281399105834616E-2</v>
      </c>
      <c r="AB724" s="101">
        <f t="shared" si="317"/>
        <v>7.3824999060750646E-3</v>
      </c>
      <c r="AC724" s="99">
        <f t="shared" si="318"/>
        <v>2.17753656427083E-3</v>
      </c>
      <c r="AD724" s="100">
        <f t="shared" si="319"/>
        <v>2.1015491593600097E-2</v>
      </c>
      <c r="AE724" s="100">
        <f t="shared" si="320"/>
        <v>7.8836839475651663E-2</v>
      </c>
      <c r="AF724" s="100">
        <f t="shared" si="321"/>
        <v>3.1505049078322508E-2</v>
      </c>
      <c r="AG724" s="101">
        <f t="shared" si="322"/>
        <v>7.9937783229884832E-3</v>
      </c>
      <c r="AH724" s="95">
        <f t="shared" si="323"/>
        <v>31.062187699590488</v>
      </c>
      <c r="AI724" s="96">
        <f t="shared" si="324"/>
        <v>39.67273734831123</v>
      </c>
      <c r="AJ724" s="96">
        <f t="shared" si="325"/>
        <v>71.978735394672583</v>
      </c>
      <c r="AK724" s="96">
        <f t="shared" si="326"/>
        <v>53.683764135702745</v>
      </c>
      <c r="AL724" s="86">
        <f t="shared" si="327"/>
        <v>34.559473268963444</v>
      </c>
      <c r="AM724" s="95">
        <f t="shared" si="335"/>
        <v>31.165175531965463</v>
      </c>
      <c r="AN724" s="96">
        <f t="shared" si="328"/>
        <v>39.804273776569246</v>
      </c>
      <c r="AO724" s="96">
        <f t="shared" si="329"/>
        <v>72.217383554521518</v>
      </c>
      <c r="AP724" s="96">
        <f t="shared" si="330"/>
        <v>53.861754641572311</v>
      </c>
      <c r="AQ724" s="86">
        <f t="shared" si="331"/>
        <v>34.674056481015775</v>
      </c>
    </row>
    <row r="725" spans="1:43">
      <c r="A725" s="129" t="str">
        <f t="shared" si="332"/>
        <v>2015_3</v>
      </c>
      <c r="B725" s="57">
        <v>2015</v>
      </c>
      <c r="C725" s="57">
        <v>3</v>
      </c>
      <c r="D725" s="81" t="str">
        <f t="shared" si="333"/>
        <v>MSA_Personal</v>
      </c>
      <c r="E725" s="68" t="s">
        <v>25</v>
      </c>
      <c r="F725" s="69" t="s">
        <v>13</v>
      </c>
      <c r="G725" s="84">
        <f t="shared" si="334"/>
        <v>103620</v>
      </c>
      <c r="H725" s="70">
        <v>25905</v>
      </c>
      <c r="I725" s="65">
        <v>335</v>
      </c>
      <c r="J725" s="66">
        <v>2621</v>
      </c>
      <c r="K725" s="66">
        <v>4578</v>
      </c>
      <c r="L725" s="66">
        <v>4815</v>
      </c>
      <c r="M725" s="67">
        <v>928</v>
      </c>
      <c r="N725" s="65">
        <v>7476787</v>
      </c>
      <c r="O725" s="66">
        <v>8304452</v>
      </c>
      <c r="P725" s="66">
        <v>6689462</v>
      </c>
      <c r="Q725" s="66">
        <v>13901685</v>
      </c>
      <c r="R725" s="67">
        <v>3844896</v>
      </c>
      <c r="S725" s="95">
        <f t="shared" si="308"/>
        <v>22318.767164179106</v>
      </c>
      <c r="T725" s="96">
        <f t="shared" si="309"/>
        <v>3168.4288439526899</v>
      </c>
      <c r="U725" s="96">
        <f t="shared" si="310"/>
        <v>1461.2193097422455</v>
      </c>
      <c r="V725" s="96">
        <f t="shared" si="311"/>
        <v>2887.1619937694704</v>
      </c>
      <c r="W725" s="86">
        <f t="shared" si="312"/>
        <v>4143.2068965517237</v>
      </c>
      <c r="X725" s="99">
        <f t="shared" si="313"/>
        <v>3.232966608762787E-3</v>
      </c>
      <c r="Y725" s="100">
        <f t="shared" si="314"/>
        <v>2.5294344721096314E-2</v>
      </c>
      <c r="Z725" s="100">
        <f t="shared" si="315"/>
        <v>4.4180660104226985E-2</v>
      </c>
      <c r="AA725" s="100">
        <f t="shared" si="316"/>
        <v>4.6467863346844239E-2</v>
      </c>
      <c r="AB725" s="101">
        <f t="shared" si="317"/>
        <v>8.9558000386025863E-3</v>
      </c>
      <c r="AC725" s="99">
        <f t="shared" si="318"/>
        <v>3.6438622833349634E-3</v>
      </c>
      <c r="AD725" s="100">
        <f t="shared" si="319"/>
        <v>2.6430879124324347E-2</v>
      </c>
      <c r="AE725" s="100">
        <f t="shared" si="320"/>
        <v>4.5668095575813472E-2</v>
      </c>
      <c r="AF725" s="100">
        <f t="shared" si="321"/>
        <v>4.7991488543392302E-2</v>
      </c>
      <c r="AG725" s="101">
        <f t="shared" si="322"/>
        <v>9.6377191047270511E-3</v>
      </c>
      <c r="AH725" s="95">
        <f t="shared" si="323"/>
        <v>72.155828990542361</v>
      </c>
      <c r="AI725" s="96">
        <f t="shared" si="324"/>
        <v>80.143331403204016</v>
      </c>
      <c r="AJ725" s="96">
        <f t="shared" si="325"/>
        <v>64.557633661455313</v>
      </c>
      <c r="AK725" s="96">
        <f t="shared" si="326"/>
        <v>134.16024898668212</v>
      </c>
      <c r="AL725" s="86">
        <f t="shared" si="327"/>
        <v>37.105732484076434</v>
      </c>
      <c r="AM725" s="95">
        <f t="shared" si="335"/>
        <v>72.395064310759466</v>
      </c>
      <c r="AN725" s="96">
        <f t="shared" si="328"/>
        <v>80.409049583145162</v>
      </c>
      <c r="AO725" s="96">
        <f t="shared" si="329"/>
        <v>64.771676883985279</v>
      </c>
      <c r="AP725" s="96">
        <f t="shared" si="330"/>
        <v>134.60506225507299</v>
      </c>
      <c r="AQ725" s="86">
        <f t="shared" si="331"/>
        <v>37.228757912748065</v>
      </c>
    </row>
    <row r="726" spans="1:43">
      <c r="A726" s="129" t="str">
        <f t="shared" si="332"/>
        <v>2015_3</v>
      </c>
      <c r="B726" s="57">
        <v>2015</v>
      </c>
      <c r="C726" s="57">
        <v>3</v>
      </c>
      <c r="D726" s="81" t="str">
        <f t="shared" si="333"/>
        <v>LYA_Personal</v>
      </c>
      <c r="E726" s="68" t="s">
        <v>26</v>
      </c>
      <c r="F726" s="69" t="s">
        <v>13</v>
      </c>
      <c r="G726" s="84">
        <f t="shared" si="334"/>
        <v>26244</v>
      </c>
      <c r="H726" s="70">
        <v>6561</v>
      </c>
      <c r="I726" s="65">
        <v>196</v>
      </c>
      <c r="J726" s="66">
        <v>717</v>
      </c>
      <c r="K726" s="66">
        <v>1015</v>
      </c>
      <c r="L726" s="66">
        <v>1063</v>
      </c>
      <c r="M726" s="67">
        <v>344</v>
      </c>
      <c r="N726" s="65">
        <v>4176827</v>
      </c>
      <c r="O726" s="66">
        <v>2201085</v>
      </c>
      <c r="P726" s="66">
        <v>928362</v>
      </c>
      <c r="Q726" s="66">
        <v>3351548</v>
      </c>
      <c r="R726" s="67">
        <v>2611381</v>
      </c>
      <c r="S726" s="95">
        <f t="shared" si="308"/>
        <v>21310.341836734693</v>
      </c>
      <c r="T726" s="96">
        <f t="shared" si="309"/>
        <v>3069.8535564853555</v>
      </c>
      <c r="U726" s="96">
        <f t="shared" si="310"/>
        <v>914.64236453201966</v>
      </c>
      <c r="V726" s="96">
        <f t="shared" si="311"/>
        <v>3152.914393226717</v>
      </c>
      <c r="W726" s="86">
        <f t="shared" si="312"/>
        <v>7591.2238372093025</v>
      </c>
      <c r="X726" s="99">
        <f t="shared" si="313"/>
        <v>7.4683737235177565E-3</v>
      </c>
      <c r="Y726" s="100">
        <f t="shared" si="314"/>
        <v>2.732053040695016E-2</v>
      </c>
      <c r="Z726" s="100">
        <f t="shared" si="315"/>
        <v>3.8675506782502665E-2</v>
      </c>
      <c r="AA726" s="100">
        <f t="shared" si="316"/>
        <v>4.0504496265813136E-2</v>
      </c>
      <c r="AB726" s="101">
        <f t="shared" si="317"/>
        <v>1.3107757963725042E-2</v>
      </c>
      <c r="AC726" s="99">
        <f t="shared" si="318"/>
        <v>8.706674384324431E-3</v>
      </c>
      <c r="AD726" s="100">
        <f t="shared" si="319"/>
        <v>2.9665138957172488E-2</v>
      </c>
      <c r="AE726" s="100">
        <f t="shared" si="320"/>
        <v>4.144878804195231E-2</v>
      </c>
      <c r="AF726" s="100">
        <f t="shared" si="321"/>
        <v>4.3339894053539767E-2</v>
      </c>
      <c r="AG726" s="101">
        <f t="shared" si="322"/>
        <v>1.4743594789390808E-2</v>
      </c>
      <c r="AH726" s="95">
        <f t="shared" si="323"/>
        <v>159.15359701265052</v>
      </c>
      <c r="AI726" s="96">
        <f t="shared" si="324"/>
        <v>83.870027434842257</v>
      </c>
      <c r="AJ726" s="96">
        <f t="shared" si="325"/>
        <v>35.374256973022405</v>
      </c>
      <c r="AK726" s="96">
        <f t="shared" si="326"/>
        <v>127.70720926688004</v>
      </c>
      <c r="AL726" s="86">
        <f t="shared" si="327"/>
        <v>99.503924706599605</v>
      </c>
      <c r="AM726" s="95">
        <f t="shared" si="335"/>
        <v>159.68127665097907</v>
      </c>
      <c r="AN726" s="96">
        <f t="shared" si="328"/>
        <v>84.148101613334774</v>
      </c>
      <c r="AO726" s="96">
        <f t="shared" si="329"/>
        <v>35.491541630586141</v>
      </c>
      <c r="AP726" s="96">
        <f t="shared" si="330"/>
        <v>128.13062724336811</v>
      </c>
      <c r="AQ726" s="86">
        <f t="shared" si="331"/>
        <v>99.833833649828051</v>
      </c>
    </row>
    <row r="727" spans="1:43">
      <c r="A727" s="129" t="str">
        <f t="shared" si="332"/>
        <v>2015_3</v>
      </c>
      <c r="B727" s="57">
        <v>2015</v>
      </c>
      <c r="C727" s="57">
        <v>3</v>
      </c>
      <c r="D727" s="81" t="str">
        <f t="shared" si="333"/>
        <v>MMA_Personal</v>
      </c>
      <c r="E727" s="68" t="s">
        <v>27</v>
      </c>
      <c r="F727" s="69" t="s">
        <v>13</v>
      </c>
      <c r="G727" s="84">
        <f t="shared" si="334"/>
        <v>182428</v>
      </c>
      <c r="H727" s="70">
        <v>45607</v>
      </c>
      <c r="I727" s="65">
        <v>1197</v>
      </c>
      <c r="J727" s="66">
        <v>4740</v>
      </c>
      <c r="K727" s="66">
        <v>8937</v>
      </c>
      <c r="L727" s="66">
        <v>7877</v>
      </c>
      <c r="M727" s="67">
        <v>1750</v>
      </c>
      <c r="N727" s="65">
        <v>16807454</v>
      </c>
      <c r="O727" s="66">
        <v>15099491</v>
      </c>
      <c r="P727" s="66">
        <v>11566146</v>
      </c>
      <c r="Q727" s="66">
        <v>25225964</v>
      </c>
      <c r="R727" s="67">
        <v>18362905</v>
      </c>
      <c r="S727" s="95">
        <f t="shared" si="308"/>
        <v>14041.314954051797</v>
      </c>
      <c r="T727" s="96">
        <f t="shared" si="309"/>
        <v>3185.546624472574</v>
      </c>
      <c r="U727" s="96">
        <f t="shared" si="310"/>
        <v>1294.1866398120173</v>
      </c>
      <c r="V727" s="96">
        <f t="shared" si="311"/>
        <v>3202.4836866827472</v>
      </c>
      <c r="W727" s="86">
        <f t="shared" si="312"/>
        <v>10493.088571428572</v>
      </c>
      <c r="X727" s="99">
        <f t="shared" si="313"/>
        <v>6.5614927533054141E-3</v>
      </c>
      <c r="Y727" s="100">
        <f t="shared" si="314"/>
        <v>2.5982853509329707E-2</v>
      </c>
      <c r="Z727" s="100">
        <f t="shared" si="315"/>
        <v>4.8989190255881776E-2</v>
      </c>
      <c r="AA727" s="100">
        <f t="shared" si="316"/>
        <v>4.317867871160129E-2</v>
      </c>
      <c r="AB727" s="101">
        <f t="shared" si="317"/>
        <v>9.5928256627272127E-3</v>
      </c>
      <c r="AC727" s="99">
        <f t="shared" si="318"/>
        <v>7.0019279263181852E-3</v>
      </c>
      <c r="AD727" s="100">
        <f t="shared" si="319"/>
        <v>2.6850687979257486E-2</v>
      </c>
      <c r="AE727" s="100">
        <f t="shared" si="320"/>
        <v>5.0166668874836409E-2</v>
      </c>
      <c r="AF727" s="100">
        <f t="shared" si="321"/>
        <v>4.4287496715671774E-2</v>
      </c>
      <c r="AG727" s="101">
        <f t="shared" si="322"/>
        <v>1.0124554650885582E-2</v>
      </c>
      <c r="AH727" s="95">
        <f t="shared" si="323"/>
        <v>92.131986317889798</v>
      </c>
      <c r="AI727" s="96">
        <f t="shared" si="324"/>
        <v>82.769591290810624</v>
      </c>
      <c r="AJ727" s="96">
        <f t="shared" si="325"/>
        <v>63.401155524371262</v>
      </c>
      <c r="AK727" s="96">
        <f t="shared" si="326"/>
        <v>138.27901418641875</v>
      </c>
      <c r="AL727" s="86">
        <f t="shared" si="327"/>
        <v>100.65836932926963</v>
      </c>
      <c r="AM727" s="95">
        <f t="shared" si="335"/>
        <v>92.437453326686651</v>
      </c>
      <c r="AN727" s="96">
        <f t="shared" si="328"/>
        <v>83.044016932560112</v>
      </c>
      <c r="AO727" s="96">
        <f t="shared" si="329"/>
        <v>63.61136440085712</v>
      </c>
      <c r="AP727" s="96">
        <f t="shared" si="330"/>
        <v>138.73748337319131</v>
      </c>
      <c r="AQ727" s="86">
        <f t="shared" si="331"/>
        <v>100.99210587634992</v>
      </c>
    </row>
    <row r="728" spans="1:43">
      <c r="A728" s="129" t="str">
        <f t="shared" si="332"/>
        <v>2015_3</v>
      </c>
      <c r="B728" s="57">
        <v>2015</v>
      </c>
      <c r="C728" s="57">
        <v>3</v>
      </c>
      <c r="D728" s="81" t="str">
        <f t="shared" si="333"/>
        <v>LYH_Personal</v>
      </c>
      <c r="E728" s="68" t="s">
        <v>28</v>
      </c>
      <c r="F728" s="69" t="s">
        <v>13</v>
      </c>
      <c r="G728" s="84">
        <f t="shared" si="334"/>
        <v>19476</v>
      </c>
      <c r="H728" s="70">
        <v>4869</v>
      </c>
      <c r="I728" s="65">
        <v>155</v>
      </c>
      <c r="J728" s="66">
        <v>570</v>
      </c>
      <c r="K728" s="66">
        <v>795</v>
      </c>
      <c r="L728" s="66">
        <v>933</v>
      </c>
      <c r="M728" s="67">
        <v>236</v>
      </c>
      <c r="N728" s="65">
        <v>2822156</v>
      </c>
      <c r="O728" s="66">
        <v>1807334</v>
      </c>
      <c r="P728" s="66">
        <v>1303182</v>
      </c>
      <c r="Q728" s="66">
        <v>2601560</v>
      </c>
      <c r="R728" s="67">
        <v>1845571</v>
      </c>
      <c r="S728" s="95">
        <f t="shared" si="308"/>
        <v>18207.45806451613</v>
      </c>
      <c r="T728" s="96">
        <f t="shared" si="309"/>
        <v>3170.7614035087718</v>
      </c>
      <c r="U728" s="96">
        <f t="shared" si="310"/>
        <v>1639.222641509434</v>
      </c>
      <c r="V728" s="96">
        <f t="shared" si="311"/>
        <v>2788.3815648445875</v>
      </c>
      <c r="W728" s="86">
        <f t="shared" si="312"/>
        <v>7820.2161016949149</v>
      </c>
      <c r="X728" s="99">
        <f t="shared" si="313"/>
        <v>7.9585130416923392E-3</v>
      </c>
      <c r="Y728" s="100">
        <f t="shared" si="314"/>
        <v>2.9266789895255701E-2</v>
      </c>
      <c r="Z728" s="100">
        <f t="shared" si="315"/>
        <v>4.0819470117067158E-2</v>
      </c>
      <c r="AA728" s="100">
        <f t="shared" si="316"/>
        <v>4.7905113986444856E-2</v>
      </c>
      <c r="AB728" s="101">
        <f t="shared" si="317"/>
        <v>1.2117477921544465E-2</v>
      </c>
      <c r="AC728" s="99">
        <f t="shared" si="318"/>
        <v>9.4420108927661655E-3</v>
      </c>
      <c r="AD728" s="100">
        <f t="shared" si="319"/>
        <v>3.208091581844031E-2</v>
      </c>
      <c r="AE728" s="100">
        <f t="shared" si="320"/>
        <v>4.4123088672610875E-2</v>
      </c>
      <c r="AF728" s="100">
        <f t="shared" si="321"/>
        <v>5.1470750703553274E-2</v>
      </c>
      <c r="AG728" s="101">
        <f t="shared" si="322"/>
        <v>1.3944167737588853E-2</v>
      </c>
      <c r="AH728" s="95">
        <f t="shared" si="323"/>
        <v>144.90429246251796</v>
      </c>
      <c r="AI728" s="96">
        <f t="shared" si="324"/>
        <v>92.798007804477308</v>
      </c>
      <c r="AJ728" s="96">
        <f t="shared" si="325"/>
        <v>66.912199630314234</v>
      </c>
      <c r="AK728" s="96">
        <f t="shared" si="326"/>
        <v>133.57773670158144</v>
      </c>
      <c r="AL728" s="86">
        <f t="shared" si="327"/>
        <v>94.761295953994662</v>
      </c>
      <c r="AM728" s="95">
        <f t="shared" si="335"/>
        <v>145.38472800449819</v>
      </c>
      <c r="AN728" s="96">
        <f t="shared" si="328"/>
        <v>93.105683032150509</v>
      </c>
      <c r="AO728" s="96">
        <f t="shared" si="329"/>
        <v>67.134049503414403</v>
      </c>
      <c r="AP728" s="96">
        <f t="shared" si="330"/>
        <v>134.02061862894269</v>
      </c>
      <c r="AQ728" s="86">
        <f t="shared" si="331"/>
        <v>95.075480536153833</v>
      </c>
    </row>
    <row r="729" spans="1:43">
      <c r="A729" s="129" t="str">
        <f t="shared" si="332"/>
        <v>2015_3</v>
      </c>
      <c r="B729" s="57">
        <v>2015</v>
      </c>
      <c r="C729" s="57">
        <v>3</v>
      </c>
      <c r="D729" s="81" t="str">
        <f t="shared" si="333"/>
        <v>SSA_Personal</v>
      </c>
      <c r="E729" s="68" t="s">
        <v>29</v>
      </c>
      <c r="F729" s="69" t="s">
        <v>13</v>
      </c>
      <c r="G729" s="84">
        <f t="shared" si="334"/>
        <v>38560</v>
      </c>
      <c r="H729" s="70">
        <v>9640</v>
      </c>
      <c r="I729" s="65">
        <v>281</v>
      </c>
      <c r="J729" s="66">
        <v>1051</v>
      </c>
      <c r="K729" s="66">
        <v>1735</v>
      </c>
      <c r="L729" s="66">
        <v>1460</v>
      </c>
      <c r="M729" s="67">
        <v>208</v>
      </c>
      <c r="N729" s="65">
        <v>6803162</v>
      </c>
      <c r="O729" s="66">
        <v>2026330</v>
      </c>
      <c r="P729" s="66">
        <v>1381702</v>
      </c>
      <c r="Q729" s="66">
        <v>4706454</v>
      </c>
      <c r="R729" s="67">
        <v>1257295</v>
      </c>
      <c r="S729" s="95">
        <f t="shared" si="308"/>
        <v>24210.540925266905</v>
      </c>
      <c r="T729" s="96">
        <f t="shared" si="309"/>
        <v>1928.0019029495718</v>
      </c>
      <c r="U729" s="96">
        <f t="shared" si="310"/>
        <v>796.37002881844376</v>
      </c>
      <c r="V729" s="96">
        <f t="shared" si="311"/>
        <v>3223.5986301369862</v>
      </c>
      <c r="W729" s="86">
        <f t="shared" si="312"/>
        <v>6044.6875</v>
      </c>
      <c r="X729" s="99">
        <f t="shared" si="313"/>
        <v>7.2873443983402491E-3</v>
      </c>
      <c r="Y729" s="100">
        <f t="shared" si="314"/>
        <v>2.7256224066390042E-2</v>
      </c>
      <c r="Z729" s="100">
        <f t="shared" si="315"/>
        <v>4.4994813278008298E-2</v>
      </c>
      <c r="AA729" s="100">
        <f t="shared" si="316"/>
        <v>3.7863070539419084E-2</v>
      </c>
      <c r="AB729" s="101">
        <f t="shared" si="317"/>
        <v>5.3941908713692945E-3</v>
      </c>
      <c r="AC729" s="99">
        <f t="shared" si="318"/>
        <v>8.2965597194416367E-3</v>
      </c>
      <c r="AD729" s="100">
        <f t="shared" si="319"/>
        <v>2.9188279060978411E-2</v>
      </c>
      <c r="AE729" s="100">
        <f t="shared" si="320"/>
        <v>4.7454453013737255E-2</v>
      </c>
      <c r="AF729" s="100">
        <f t="shared" si="321"/>
        <v>4.0127786630827479E-2</v>
      </c>
      <c r="AG729" s="101">
        <f t="shared" si="322"/>
        <v>6.2633034970500769E-3</v>
      </c>
      <c r="AH729" s="95">
        <f t="shared" si="323"/>
        <v>176.43054979253111</v>
      </c>
      <c r="AI729" s="96">
        <f t="shared" si="324"/>
        <v>52.550051867219914</v>
      </c>
      <c r="AJ729" s="96">
        <f t="shared" si="325"/>
        <v>35.832520746887965</v>
      </c>
      <c r="AK729" s="96">
        <f t="shared" si="326"/>
        <v>122.05534232365146</v>
      </c>
      <c r="AL729" s="86">
        <f t="shared" si="327"/>
        <v>32.606198132780086</v>
      </c>
      <c r="AM729" s="95">
        <f t="shared" si="335"/>
        <v>177.01551180691291</v>
      </c>
      <c r="AN729" s="96">
        <f t="shared" si="328"/>
        <v>52.724283508124877</v>
      </c>
      <c r="AO729" s="96">
        <f t="shared" si="329"/>
        <v>35.95132479494611</v>
      </c>
      <c r="AP729" s="96">
        <f t="shared" si="330"/>
        <v>122.46002132621457</v>
      </c>
      <c r="AQ729" s="86">
        <f t="shared" si="331"/>
        <v>32.714305188862561</v>
      </c>
    </row>
    <row r="730" spans="1:43">
      <c r="A730" s="129" t="str">
        <f t="shared" si="332"/>
        <v>2015_3</v>
      </c>
      <c r="B730" s="57">
        <v>2015</v>
      </c>
      <c r="C730" s="57">
        <v>3</v>
      </c>
      <c r="D730" s="81" t="str">
        <f t="shared" si="333"/>
        <v>MML_Personal</v>
      </c>
      <c r="E730" s="68" t="s">
        <v>30</v>
      </c>
      <c r="F730" s="69" t="s">
        <v>13</v>
      </c>
      <c r="G730" s="84">
        <f t="shared" si="334"/>
        <v>122324</v>
      </c>
      <c r="H730" s="70">
        <v>30581</v>
      </c>
      <c r="I730" s="65">
        <v>663</v>
      </c>
      <c r="J730" s="66">
        <v>2930</v>
      </c>
      <c r="K730" s="66">
        <v>9174</v>
      </c>
      <c r="L730" s="66">
        <v>4083</v>
      </c>
      <c r="M730" s="67">
        <v>1003</v>
      </c>
      <c r="N730" s="65">
        <v>9903082</v>
      </c>
      <c r="O730" s="66">
        <v>9308758</v>
      </c>
      <c r="P730" s="66">
        <v>5248927</v>
      </c>
      <c r="Q730" s="66">
        <v>12584290</v>
      </c>
      <c r="R730" s="67">
        <v>2213533</v>
      </c>
      <c r="S730" s="95">
        <f t="shared" si="308"/>
        <v>14936.775263951735</v>
      </c>
      <c r="T730" s="96">
        <f t="shared" si="309"/>
        <v>3177.0505119453924</v>
      </c>
      <c r="U730" s="96">
        <f t="shared" si="310"/>
        <v>572.1524961848703</v>
      </c>
      <c r="V730" s="96">
        <f t="shared" si="311"/>
        <v>3082.1185402890032</v>
      </c>
      <c r="W730" s="86">
        <f t="shared" si="312"/>
        <v>2206.912263210369</v>
      </c>
      <c r="X730" s="99">
        <f t="shared" si="313"/>
        <v>5.42003204604166E-3</v>
      </c>
      <c r="Y730" s="100">
        <f t="shared" si="314"/>
        <v>2.395278113861548E-2</v>
      </c>
      <c r="Z730" s="100">
        <f t="shared" si="315"/>
        <v>7.4997547496811742E-2</v>
      </c>
      <c r="AA730" s="100">
        <f t="shared" si="316"/>
        <v>3.3378568392138909E-2</v>
      </c>
      <c r="AB730" s="101">
        <f t="shared" si="317"/>
        <v>8.1995356593963578E-3</v>
      </c>
      <c r="AC730" s="99">
        <f t="shared" si="318"/>
        <v>5.9091581769336017E-3</v>
      </c>
      <c r="AD730" s="100">
        <f t="shared" si="319"/>
        <v>2.4971404122603513E-2</v>
      </c>
      <c r="AE730" s="100">
        <f t="shared" si="320"/>
        <v>7.6752215905063273E-2</v>
      </c>
      <c r="AF730" s="100">
        <f t="shared" si="321"/>
        <v>3.4575204620034848E-2</v>
      </c>
      <c r="AG730" s="101">
        <f t="shared" si="322"/>
        <v>8.8003037634820924E-3</v>
      </c>
      <c r="AH730" s="95">
        <f t="shared" si="323"/>
        <v>80.957800595140768</v>
      </c>
      <c r="AI730" s="96">
        <f t="shared" si="324"/>
        <v>76.099195578954252</v>
      </c>
      <c r="AJ730" s="96">
        <f t="shared" si="325"/>
        <v>42.910034008044214</v>
      </c>
      <c r="AK730" s="96">
        <f t="shared" si="326"/>
        <v>102.87670448971583</v>
      </c>
      <c r="AL730" s="86">
        <f t="shared" si="327"/>
        <v>18.095655799352539</v>
      </c>
      <c r="AM730" s="95">
        <f t="shared" si="335"/>
        <v>81.226219177816745</v>
      </c>
      <c r="AN730" s="96">
        <f t="shared" si="328"/>
        <v>76.351505276968837</v>
      </c>
      <c r="AO730" s="96">
        <f t="shared" si="329"/>
        <v>43.052303813132127</v>
      </c>
      <c r="AP730" s="96">
        <f t="shared" si="330"/>
        <v>103.21779600908157</v>
      </c>
      <c r="AQ730" s="86">
        <f t="shared" si="331"/>
        <v>18.155652615552434</v>
      </c>
    </row>
    <row r="731" spans="1:43">
      <c r="A731" s="129" t="str">
        <f t="shared" si="332"/>
        <v>2015_3</v>
      </c>
      <c r="B731" s="57">
        <v>2015</v>
      </c>
      <c r="C731" s="57">
        <v>3</v>
      </c>
      <c r="D731" s="81" t="str">
        <f t="shared" si="333"/>
        <v>LMH_Personal</v>
      </c>
      <c r="E731" s="68" t="s">
        <v>31</v>
      </c>
      <c r="F731" s="69" t="s">
        <v>13</v>
      </c>
      <c r="G731" s="84">
        <f t="shared" si="334"/>
        <v>84104</v>
      </c>
      <c r="H731" s="70">
        <v>21026</v>
      </c>
      <c r="I731" s="65">
        <v>272</v>
      </c>
      <c r="J731" s="66">
        <v>2611</v>
      </c>
      <c r="K731" s="66">
        <v>4899</v>
      </c>
      <c r="L731" s="66">
        <v>4374</v>
      </c>
      <c r="M731" s="67">
        <v>853</v>
      </c>
      <c r="N731" s="65">
        <v>10005116</v>
      </c>
      <c r="O731" s="66">
        <v>9255342</v>
      </c>
      <c r="P731" s="66">
        <v>6212251</v>
      </c>
      <c r="Q731" s="66">
        <v>15229382</v>
      </c>
      <c r="R731" s="67">
        <v>8293487</v>
      </c>
      <c r="S731" s="95">
        <f t="shared" si="308"/>
        <v>36783.51470588235</v>
      </c>
      <c r="T731" s="96">
        <f t="shared" si="309"/>
        <v>3544.7499042512445</v>
      </c>
      <c r="U731" s="96">
        <f t="shared" si="310"/>
        <v>1268.0651153296592</v>
      </c>
      <c r="V731" s="96">
        <f t="shared" si="311"/>
        <v>3481.7974394147232</v>
      </c>
      <c r="W731" s="86">
        <f t="shared" si="312"/>
        <v>9722.7280187573269</v>
      </c>
      <c r="X731" s="99">
        <f t="shared" si="313"/>
        <v>3.234091125273471E-3</v>
      </c>
      <c r="Y731" s="100">
        <f t="shared" si="314"/>
        <v>3.1044896794444974E-2</v>
      </c>
      <c r="Z731" s="100">
        <f t="shared" si="315"/>
        <v>5.8249310377627699E-2</v>
      </c>
      <c r="AA731" s="100">
        <f t="shared" si="316"/>
        <v>5.2007038904213827E-2</v>
      </c>
      <c r="AB731" s="101">
        <f t="shared" si="317"/>
        <v>1.0142204889184818E-2</v>
      </c>
      <c r="AC731" s="99">
        <f t="shared" si="318"/>
        <v>3.6902543914908497E-3</v>
      </c>
      <c r="AD731" s="100">
        <f t="shared" si="319"/>
        <v>3.2438356878307817E-2</v>
      </c>
      <c r="AE731" s="100">
        <f t="shared" si="320"/>
        <v>6.0131056209790354E-2</v>
      </c>
      <c r="AF731" s="100">
        <f t="shared" si="321"/>
        <v>5.3790982896207963E-2</v>
      </c>
      <c r="AG731" s="101">
        <f t="shared" si="322"/>
        <v>1.094721287553037E-2</v>
      </c>
      <c r="AH731" s="95">
        <f t="shared" si="323"/>
        <v>118.96123846666032</v>
      </c>
      <c r="AI731" s="96">
        <f t="shared" si="324"/>
        <v>110.0463949395986</v>
      </c>
      <c r="AJ731" s="96">
        <f t="shared" si="325"/>
        <v>73.86391848187958</v>
      </c>
      <c r="AK731" s="96">
        <f t="shared" si="326"/>
        <v>181.07797488823363</v>
      </c>
      <c r="AL731" s="86">
        <f t="shared" si="327"/>
        <v>98.609899648054792</v>
      </c>
      <c r="AM731" s="95">
        <f t="shared" si="335"/>
        <v>119.35565885342804</v>
      </c>
      <c r="AN731" s="96">
        <f t="shared" si="328"/>
        <v>110.41125783287315</v>
      </c>
      <c r="AO731" s="96">
        <f t="shared" si="329"/>
        <v>74.108817035991109</v>
      </c>
      <c r="AP731" s="96">
        <f t="shared" si="330"/>
        <v>181.67834561243845</v>
      </c>
      <c r="AQ731" s="86">
        <f t="shared" si="331"/>
        <v>98.936844418129724</v>
      </c>
    </row>
    <row r="732" spans="1:43">
      <c r="A732" s="129" t="str">
        <f t="shared" si="332"/>
        <v>2015_3</v>
      </c>
      <c r="B732" s="57">
        <v>2015</v>
      </c>
      <c r="C732" s="57">
        <v>3</v>
      </c>
      <c r="D732" s="81" t="str">
        <f t="shared" si="333"/>
        <v>SSL_Personal</v>
      </c>
      <c r="E732" s="68" t="s">
        <v>32</v>
      </c>
      <c r="F732" s="69" t="s">
        <v>13</v>
      </c>
      <c r="G732" s="84">
        <f t="shared" si="334"/>
        <v>68424</v>
      </c>
      <c r="H732" s="70">
        <v>17106</v>
      </c>
      <c r="I732" s="65">
        <v>575</v>
      </c>
      <c r="J732" s="66">
        <v>1747</v>
      </c>
      <c r="K732" s="66">
        <v>5367</v>
      </c>
      <c r="L732" s="66">
        <v>2788</v>
      </c>
      <c r="M732" s="67">
        <v>505</v>
      </c>
      <c r="N732" s="65">
        <v>7360311</v>
      </c>
      <c r="O732" s="66">
        <v>5255807</v>
      </c>
      <c r="P732" s="66">
        <v>5740253</v>
      </c>
      <c r="Q732" s="66">
        <v>7619148</v>
      </c>
      <c r="R732" s="67">
        <v>1415677</v>
      </c>
      <c r="S732" s="95">
        <f t="shared" si="308"/>
        <v>12800.540869565217</v>
      </c>
      <c r="T732" s="96">
        <f t="shared" si="309"/>
        <v>3008.4756725815682</v>
      </c>
      <c r="U732" s="96">
        <f t="shared" si="310"/>
        <v>1069.5459288242967</v>
      </c>
      <c r="V732" s="96">
        <f t="shared" si="311"/>
        <v>2732.8364418938309</v>
      </c>
      <c r="W732" s="86">
        <f t="shared" si="312"/>
        <v>2803.3207920792079</v>
      </c>
      <c r="X732" s="99">
        <f t="shared" si="313"/>
        <v>8.4034841576055182E-3</v>
      </c>
      <c r="Y732" s="100">
        <f t="shared" si="314"/>
        <v>2.5531977084064073E-2</v>
      </c>
      <c r="Z732" s="100">
        <f t="shared" si="315"/>
        <v>7.8437390389337072E-2</v>
      </c>
      <c r="AA732" s="100">
        <f t="shared" si="316"/>
        <v>4.0745937098094237E-2</v>
      </c>
      <c r="AB732" s="101">
        <f t="shared" si="317"/>
        <v>7.3804513036361515E-3</v>
      </c>
      <c r="AC732" s="99">
        <f t="shared" si="318"/>
        <v>9.2165933678172423E-3</v>
      </c>
      <c r="AD732" s="100">
        <f t="shared" si="319"/>
        <v>2.6936981569358868E-2</v>
      </c>
      <c r="AE732" s="100">
        <f t="shared" si="320"/>
        <v>8.0832225863298565E-2</v>
      </c>
      <c r="AF732" s="100">
        <f t="shared" si="321"/>
        <v>4.2506942427843607E-2</v>
      </c>
      <c r="AG732" s="101">
        <f t="shared" si="322"/>
        <v>8.1428542448172461E-3</v>
      </c>
      <c r="AH732" s="95">
        <f t="shared" si="323"/>
        <v>107.56914240617327</v>
      </c>
      <c r="AI732" s="96">
        <f t="shared" si="324"/>
        <v>76.812331930316844</v>
      </c>
      <c r="AJ732" s="96">
        <f t="shared" si="325"/>
        <v>83.892391558517474</v>
      </c>
      <c r="AK732" s="96">
        <f t="shared" si="326"/>
        <v>111.35198176078569</v>
      </c>
      <c r="AL732" s="86">
        <f t="shared" si="327"/>
        <v>20.689772594411316</v>
      </c>
      <c r="AM732" s="95">
        <f t="shared" si="335"/>
        <v>107.92579187703436</v>
      </c>
      <c r="AN732" s="96">
        <f t="shared" si="328"/>
        <v>77.067006058284804</v>
      </c>
      <c r="AO732" s="96">
        <f t="shared" si="329"/>
        <v>84.170539886089344</v>
      </c>
      <c r="AP732" s="96">
        <f t="shared" si="330"/>
        <v>111.72117337546234</v>
      </c>
      <c r="AQ732" s="86">
        <f t="shared" si="331"/>
        <v>20.758370300807176</v>
      </c>
    </row>
    <row r="733" spans="1:43">
      <c r="A733" s="129" t="str">
        <f t="shared" si="332"/>
        <v>2015_3</v>
      </c>
      <c r="B733" s="57">
        <v>2015</v>
      </c>
      <c r="C733" s="57">
        <v>3</v>
      </c>
      <c r="D733" s="81" t="str">
        <f t="shared" si="333"/>
        <v>SSH_Personal</v>
      </c>
      <c r="E733" s="68" t="s">
        <v>33</v>
      </c>
      <c r="F733" s="69" t="s">
        <v>13</v>
      </c>
      <c r="G733" s="84">
        <f t="shared" si="334"/>
        <v>65460</v>
      </c>
      <c r="H733" s="70">
        <v>16365</v>
      </c>
      <c r="I733" s="65">
        <v>465</v>
      </c>
      <c r="J733" s="66">
        <v>2205</v>
      </c>
      <c r="K733" s="66">
        <v>3483</v>
      </c>
      <c r="L733" s="66">
        <v>3094</v>
      </c>
      <c r="M733" s="67">
        <v>461</v>
      </c>
      <c r="N733" s="65">
        <v>6914849</v>
      </c>
      <c r="O733" s="66">
        <v>8652216</v>
      </c>
      <c r="P733" s="66">
        <v>4564455</v>
      </c>
      <c r="Q733" s="66">
        <v>12892687</v>
      </c>
      <c r="R733" s="67">
        <v>1805731</v>
      </c>
      <c r="S733" s="95">
        <f t="shared" si="308"/>
        <v>14870.643010752688</v>
      </c>
      <c r="T733" s="96">
        <f t="shared" si="309"/>
        <v>3923.9074829931974</v>
      </c>
      <c r="U733" s="96">
        <f t="shared" si="310"/>
        <v>1310.495262704565</v>
      </c>
      <c r="V733" s="96">
        <f t="shared" si="311"/>
        <v>4166.9964447317388</v>
      </c>
      <c r="W733" s="86">
        <f t="shared" si="312"/>
        <v>3916.9869848156181</v>
      </c>
      <c r="X733" s="99">
        <f t="shared" si="313"/>
        <v>7.1035747021081577E-3</v>
      </c>
      <c r="Y733" s="100">
        <f t="shared" si="314"/>
        <v>3.3684692942254811E-2</v>
      </c>
      <c r="Z733" s="100">
        <f t="shared" si="315"/>
        <v>5.320806599450046E-2</v>
      </c>
      <c r="AA733" s="100">
        <f t="shared" si="316"/>
        <v>4.726550565230675E-2</v>
      </c>
      <c r="AB733" s="101">
        <f t="shared" si="317"/>
        <v>7.0424686831652922E-3</v>
      </c>
      <c r="AC733" s="99">
        <f t="shared" si="318"/>
        <v>7.8683931767916607E-3</v>
      </c>
      <c r="AD733" s="100">
        <f t="shared" si="319"/>
        <v>3.5327715955566559E-2</v>
      </c>
      <c r="AE733" s="100">
        <f t="shared" si="320"/>
        <v>5.5252080304693488E-2</v>
      </c>
      <c r="AF733" s="100">
        <f t="shared" si="321"/>
        <v>4.9198034650840695E-2</v>
      </c>
      <c r="AG733" s="101">
        <f t="shared" si="322"/>
        <v>7.8040139440299881E-3</v>
      </c>
      <c r="AH733" s="95">
        <f t="shared" si="323"/>
        <v>105.63472349526428</v>
      </c>
      <c r="AI733" s="96">
        <f t="shared" si="324"/>
        <v>132.17561869844181</v>
      </c>
      <c r="AJ733" s="96">
        <f t="shared" si="325"/>
        <v>69.728918423464705</v>
      </c>
      <c r="AK733" s="96">
        <f t="shared" si="326"/>
        <v>196.95519401161013</v>
      </c>
      <c r="AL733" s="86">
        <f t="shared" si="327"/>
        <v>27.585258172930033</v>
      </c>
      <c r="AM733" s="95">
        <f t="shared" si="335"/>
        <v>105.98495932866795</v>
      </c>
      <c r="AN733" s="96">
        <f t="shared" si="328"/>
        <v>132.6138518516963</v>
      </c>
      <c r="AO733" s="96">
        <f t="shared" si="329"/>
        <v>69.960107231920034</v>
      </c>
      <c r="AP733" s="96">
        <f t="shared" si="330"/>
        <v>197.60820624315093</v>
      </c>
      <c r="AQ733" s="86">
        <f t="shared" si="331"/>
        <v>27.676718116840281</v>
      </c>
    </row>
    <row r="734" spans="1:43">
      <c r="A734" s="129" t="str">
        <f t="shared" si="332"/>
        <v>2015_3</v>
      </c>
      <c r="B734" s="57">
        <v>2015</v>
      </c>
      <c r="C734" s="57">
        <v>3</v>
      </c>
      <c r="D734" s="81" t="str">
        <f t="shared" si="333"/>
        <v>MMH_Personal</v>
      </c>
      <c r="E734" s="68" t="s">
        <v>34</v>
      </c>
      <c r="F734" s="69" t="s">
        <v>13</v>
      </c>
      <c r="G734" s="84">
        <f t="shared" si="334"/>
        <v>106948</v>
      </c>
      <c r="H734" s="70">
        <v>26737</v>
      </c>
      <c r="I734" s="65">
        <v>1087</v>
      </c>
      <c r="J734" s="66">
        <v>3948</v>
      </c>
      <c r="K734" s="66">
        <v>4682</v>
      </c>
      <c r="L734" s="66">
        <v>6428</v>
      </c>
      <c r="M734" s="67">
        <v>1384</v>
      </c>
      <c r="N734" s="65">
        <v>13079454</v>
      </c>
      <c r="O734" s="66">
        <v>11787773</v>
      </c>
      <c r="P734" s="66">
        <v>5366351</v>
      </c>
      <c r="Q734" s="66">
        <v>17937737</v>
      </c>
      <c r="R734" s="67">
        <v>4017443</v>
      </c>
      <c r="S734" s="95">
        <f t="shared" si="308"/>
        <v>12032.616375344985</v>
      </c>
      <c r="T734" s="96">
        <f t="shared" si="309"/>
        <v>2985.7581053698077</v>
      </c>
      <c r="U734" s="96">
        <f t="shared" si="310"/>
        <v>1146.166381888082</v>
      </c>
      <c r="V734" s="96">
        <f t="shared" si="311"/>
        <v>2790.5626944617297</v>
      </c>
      <c r="W734" s="86">
        <f t="shared" si="312"/>
        <v>2902.7767341040462</v>
      </c>
      <c r="X734" s="99">
        <f t="shared" si="313"/>
        <v>1.0163817930209073E-2</v>
      </c>
      <c r="Y734" s="100">
        <f t="shared" si="314"/>
        <v>3.6915136327935069E-2</v>
      </c>
      <c r="Z734" s="100">
        <f t="shared" si="315"/>
        <v>4.3778284773908813E-2</v>
      </c>
      <c r="AA734" s="100">
        <f t="shared" si="316"/>
        <v>6.0103975763922651E-2</v>
      </c>
      <c r="AB734" s="101">
        <f t="shared" si="317"/>
        <v>1.2940868459438232E-2</v>
      </c>
      <c r="AC734" s="99">
        <f t="shared" si="318"/>
        <v>1.0878445370235067E-2</v>
      </c>
      <c r="AD734" s="100">
        <f t="shared" si="319"/>
        <v>3.825853249331141E-2</v>
      </c>
      <c r="AE734" s="100">
        <f t="shared" si="320"/>
        <v>4.5236018693401145E-2</v>
      </c>
      <c r="AF734" s="100">
        <f t="shared" si="321"/>
        <v>6.179738176293572E-2</v>
      </c>
      <c r="AG734" s="101">
        <f t="shared" si="322"/>
        <v>1.3746103905422519E-2</v>
      </c>
      <c r="AH734" s="95">
        <f t="shared" si="323"/>
        <v>122.29732206305869</v>
      </c>
      <c r="AI734" s="96">
        <f t="shared" si="324"/>
        <v>110.21966750196357</v>
      </c>
      <c r="AJ734" s="96">
        <f t="shared" si="325"/>
        <v>50.177198264577179</v>
      </c>
      <c r="AK734" s="96">
        <f t="shared" si="326"/>
        <v>167.72391255563451</v>
      </c>
      <c r="AL734" s="86">
        <f t="shared" si="327"/>
        <v>37.564451883158171</v>
      </c>
      <c r="AM734" s="95">
        <f t="shared" si="335"/>
        <v>122.70280335839915</v>
      </c>
      <c r="AN734" s="96">
        <f t="shared" si="328"/>
        <v>110.58510488682836</v>
      </c>
      <c r="AO734" s="96">
        <f t="shared" si="329"/>
        <v>50.343562621585633</v>
      </c>
      <c r="AP734" s="96">
        <f t="shared" si="330"/>
        <v>168.28000739218018</v>
      </c>
      <c r="AQ734" s="86">
        <f t="shared" si="331"/>
        <v>37.688998212966474</v>
      </c>
    </row>
    <row r="735" spans="1:43">
      <c r="A735" s="129" t="str">
        <f t="shared" si="332"/>
        <v>2015_3</v>
      </c>
      <c r="B735" s="57">
        <v>2015</v>
      </c>
      <c r="C735" s="57">
        <v>3</v>
      </c>
      <c r="D735" s="81" t="str">
        <f t="shared" si="333"/>
        <v>SYA_Personal</v>
      </c>
      <c r="E735" s="68" t="s">
        <v>35</v>
      </c>
      <c r="F735" s="69" t="s">
        <v>13</v>
      </c>
      <c r="G735" s="84">
        <f t="shared" si="334"/>
        <v>30904</v>
      </c>
      <c r="H735" s="70">
        <v>7726</v>
      </c>
      <c r="I735" s="65">
        <v>305</v>
      </c>
      <c r="J735" s="66">
        <v>1124</v>
      </c>
      <c r="K735" s="66">
        <v>2645</v>
      </c>
      <c r="L735" s="66">
        <v>1540</v>
      </c>
      <c r="M735" s="67">
        <v>167</v>
      </c>
      <c r="N735" s="65">
        <v>5613464</v>
      </c>
      <c r="O735" s="66">
        <v>4318254</v>
      </c>
      <c r="P735" s="66">
        <v>2281647</v>
      </c>
      <c r="Q735" s="66">
        <v>4928747</v>
      </c>
      <c r="R735" s="67">
        <v>928224</v>
      </c>
      <c r="S735" s="95">
        <f t="shared" si="308"/>
        <v>18404.8</v>
      </c>
      <c r="T735" s="96">
        <f t="shared" si="309"/>
        <v>3841.8629893238435</v>
      </c>
      <c r="U735" s="96">
        <f t="shared" si="310"/>
        <v>862.62646502835537</v>
      </c>
      <c r="V735" s="96">
        <f t="shared" si="311"/>
        <v>3200.4850649350651</v>
      </c>
      <c r="W735" s="86">
        <f t="shared" si="312"/>
        <v>5558.2275449101799</v>
      </c>
      <c r="X735" s="99">
        <f t="shared" si="313"/>
        <v>9.869272586073001E-3</v>
      </c>
      <c r="Y735" s="100">
        <f t="shared" si="314"/>
        <v>3.6370696349987054E-2</v>
      </c>
      <c r="Z735" s="100">
        <f t="shared" si="315"/>
        <v>8.5587626197256017E-2</v>
      </c>
      <c r="AA735" s="100">
        <f t="shared" si="316"/>
        <v>4.9831736991975149E-2</v>
      </c>
      <c r="AB735" s="101">
        <f t="shared" si="317"/>
        <v>5.403831219259643E-3</v>
      </c>
      <c r="AC735" s="99">
        <f t="shared" si="318"/>
        <v>1.1179472042160086E-2</v>
      </c>
      <c r="AD735" s="100">
        <f t="shared" si="319"/>
        <v>3.8851996950468065E-2</v>
      </c>
      <c r="AE735" s="100">
        <f t="shared" si="320"/>
        <v>8.9295501423068857E-2</v>
      </c>
      <c r="AF735" s="100">
        <f t="shared" si="321"/>
        <v>5.2715780756825641E-2</v>
      </c>
      <c r="AG735" s="101">
        <f t="shared" si="322"/>
        <v>6.3755102989725594E-3</v>
      </c>
      <c r="AH735" s="95">
        <f t="shared" si="323"/>
        <v>181.64198809215637</v>
      </c>
      <c r="AI735" s="96">
        <f t="shared" si="324"/>
        <v>139.73123220295108</v>
      </c>
      <c r="AJ735" s="96">
        <f t="shared" si="325"/>
        <v>73.830151436707226</v>
      </c>
      <c r="AK735" s="96">
        <f t="shared" si="326"/>
        <v>159.48573000258867</v>
      </c>
      <c r="AL735" s="86">
        <f t="shared" si="327"/>
        <v>30.035723530934508</v>
      </c>
      <c r="AM735" s="95">
        <f t="shared" si="335"/>
        <v>182.24422882300286</v>
      </c>
      <c r="AN735" s="96">
        <f t="shared" si="328"/>
        <v>140.19451627227812</v>
      </c>
      <c r="AO735" s="96">
        <f t="shared" si="329"/>
        <v>74.074938034931378</v>
      </c>
      <c r="AP735" s="96">
        <f t="shared" si="330"/>
        <v>160.01451084013166</v>
      </c>
      <c r="AQ735" s="86">
        <f t="shared" si="331"/>
        <v>30.135308083387194</v>
      </c>
    </row>
    <row r="736" spans="1:43">
      <c r="A736" s="129" t="str">
        <f t="shared" si="332"/>
        <v>2015_3</v>
      </c>
      <c r="B736" s="57">
        <v>2015</v>
      </c>
      <c r="C736" s="57">
        <v>3</v>
      </c>
      <c r="D736" s="81" t="str">
        <f t="shared" si="333"/>
        <v>LSH_Personal</v>
      </c>
      <c r="E736" s="68" t="s">
        <v>36</v>
      </c>
      <c r="F736" s="69" t="s">
        <v>13</v>
      </c>
      <c r="G736" s="84">
        <f t="shared" si="334"/>
        <v>57856</v>
      </c>
      <c r="H736" s="70">
        <v>14464</v>
      </c>
      <c r="I736" s="65">
        <v>610</v>
      </c>
      <c r="J736" s="66">
        <v>2397</v>
      </c>
      <c r="K736" s="66">
        <v>4831</v>
      </c>
      <c r="L736" s="66">
        <v>4386</v>
      </c>
      <c r="M736" s="67">
        <v>2213</v>
      </c>
      <c r="N736" s="65">
        <v>12646664</v>
      </c>
      <c r="O736" s="66">
        <v>7389097</v>
      </c>
      <c r="P736" s="66">
        <v>5543581</v>
      </c>
      <c r="Q736" s="66">
        <v>14059399</v>
      </c>
      <c r="R736" s="67">
        <v>13367962</v>
      </c>
      <c r="S736" s="95">
        <f t="shared" si="308"/>
        <v>20732.236065573772</v>
      </c>
      <c r="T736" s="96">
        <f t="shared" si="309"/>
        <v>3082.6437213183144</v>
      </c>
      <c r="U736" s="96">
        <f t="shared" si="310"/>
        <v>1147.5017594700889</v>
      </c>
      <c r="V736" s="96">
        <f t="shared" si="311"/>
        <v>3205.517327861377</v>
      </c>
      <c r="W736" s="86">
        <f t="shared" si="312"/>
        <v>6040.6516041572522</v>
      </c>
      <c r="X736" s="99">
        <f t="shared" si="313"/>
        <v>1.054341814159292E-2</v>
      </c>
      <c r="Y736" s="100">
        <f t="shared" si="314"/>
        <v>4.1430448008849555E-2</v>
      </c>
      <c r="Z736" s="100">
        <f t="shared" si="315"/>
        <v>8.3500414823008851E-2</v>
      </c>
      <c r="AA736" s="100">
        <f t="shared" si="316"/>
        <v>7.5808904867256638E-2</v>
      </c>
      <c r="AB736" s="101">
        <f t="shared" si="317"/>
        <v>3.8250138274336286E-2</v>
      </c>
      <c r="AC736" s="99">
        <f t="shared" si="318"/>
        <v>1.1532815633164474E-2</v>
      </c>
      <c r="AD736" s="100">
        <f t="shared" si="319"/>
        <v>4.3360874854756558E-2</v>
      </c>
      <c r="AE736" s="100">
        <f t="shared" si="320"/>
        <v>8.6180151816434653E-2</v>
      </c>
      <c r="AF736" s="100">
        <f t="shared" si="321"/>
        <v>7.837293261074274E-2</v>
      </c>
      <c r="AG736" s="101">
        <f t="shared" si="322"/>
        <v>4.0108068028177395E-2</v>
      </c>
      <c r="AH736" s="95">
        <f t="shared" si="323"/>
        <v>218.58863384955751</v>
      </c>
      <c r="AI736" s="96">
        <f t="shared" si="324"/>
        <v>127.71531042588495</v>
      </c>
      <c r="AJ736" s="96">
        <f t="shared" si="325"/>
        <v>95.816872925884951</v>
      </c>
      <c r="AK736" s="96">
        <f t="shared" si="326"/>
        <v>243.00675815818585</v>
      </c>
      <c r="AL736" s="86">
        <f t="shared" si="327"/>
        <v>231.05575912610618</v>
      </c>
      <c r="AM736" s="95">
        <f t="shared" si="335"/>
        <v>219.31337255114838</v>
      </c>
      <c r="AN736" s="96">
        <f t="shared" si="328"/>
        <v>128.13875526206539</v>
      </c>
      <c r="AO736" s="96">
        <f t="shared" si="329"/>
        <v>96.134557312542483</v>
      </c>
      <c r="AP736" s="96">
        <f t="shared" si="330"/>
        <v>243.81245605420079</v>
      </c>
      <c r="AQ736" s="86">
        <f t="shared" si="331"/>
        <v>231.82183304273718</v>
      </c>
    </row>
    <row r="737" spans="1:43">
      <c r="A737" s="129" t="str">
        <f t="shared" si="332"/>
        <v>2015_3</v>
      </c>
      <c r="B737" s="57">
        <v>2015</v>
      </c>
      <c r="C737" s="57">
        <v>3</v>
      </c>
      <c r="D737" s="81" t="str">
        <f t="shared" si="333"/>
        <v>SYH_Personal</v>
      </c>
      <c r="E737" s="68" t="s">
        <v>37</v>
      </c>
      <c r="F737" s="69" t="s">
        <v>13</v>
      </c>
      <c r="G737" s="84">
        <f t="shared" si="334"/>
        <v>29688</v>
      </c>
      <c r="H737" s="70">
        <v>7422</v>
      </c>
      <c r="I737" s="65">
        <v>331</v>
      </c>
      <c r="J737" s="66">
        <v>1364</v>
      </c>
      <c r="K737" s="66">
        <v>1195</v>
      </c>
      <c r="L737" s="66">
        <v>2392</v>
      </c>
      <c r="M737" s="67">
        <v>43</v>
      </c>
      <c r="N737" s="65">
        <v>4015030</v>
      </c>
      <c r="O737" s="66">
        <v>3479201</v>
      </c>
      <c r="P737" s="66">
        <v>1854551</v>
      </c>
      <c r="Q737" s="66">
        <v>5380443</v>
      </c>
      <c r="R737" s="67">
        <v>240377</v>
      </c>
      <c r="S737" s="95">
        <f t="shared" si="308"/>
        <v>12130</v>
      </c>
      <c r="T737" s="96">
        <f t="shared" si="309"/>
        <v>2550.733870967742</v>
      </c>
      <c r="U737" s="96">
        <f t="shared" si="310"/>
        <v>1551.9255230125523</v>
      </c>
      <c r="V737" s="96">
        <f t="shared" si="311"/>
        <v>2249.3490802675587</v>
      </c>
      <c r="W737" s="86">
        <f t="shared" si="312"/>
        <v>5590.1627906976746</v>
      </c>
      <c r="X737" s="99">
        <f t="shared" si="313"/>
        <v>1.1149285906763676E-2</v>
      </c>
      <c r="Y737" s="100">
        <f t="shared" si="314"/>
        <v>4.5944489355968739E-2</v>
      </c>
      <c r="Z737" s="100">
        <f t="shared" si="315"/>
        <v>4.0251953651306925E-2</v>
      </c>
      <c r="AA737" s="100">
        <f t="shared" si="316"/>
        <v>8.0571274589059549E-2</v>
      </c>
      <c r="AB737" s="101">
        <f t="shared" si="317"/>
        <v>1.4483966585825923E-3</v>
      </c>
      <c r="AC737" s="99">
        <f t="shared" si="318"/>
        <v>1.2569174735566976E-2</v>
      </c>
      <c r="AD737" s="100">
        <f t="shared" si="319"/>
        <v>4.8775679169294116E-2</v>
      </c>
      <c r="AE737" s="100">
        <f t="shared" si="320"/>
        <v>4.2909847002173762E-2</v>
      </c>
      <c r="AF737" s="100">
        <f t="shared" si="321"/>
        <v>8.4251840517023766E-2</v>
      </c>
      <c r="AG737" s="101">
        <f t="shared" si="322"/>
        <v>1.9626705351553329E-3</v>
      </c>
      <c r="AH737" s="95">
        <f t="shared" si="323"/>
        <v>135.24083804904339</v>
      </c>
      <c r="AI737" s="96">
        <f t="shared" si="324"/>
        <v>117.19216518458636</v>
      </c>
      <c r="AJ737" s="96">
        <f t="shared" si="325"/>
        <v>62.468034222581515</v>
      </c>
      <c r="AK737" s="96">
        <f t="shared" si="326"/>
        <v>181.23292239288602</v>
      </c>
      <c r="AL737" s="86">
        <f t="shared" si="327"/>
        <v>8.096773106979251</v>
      </c>
      <c r="AM737" s="95">
        <f t="shared" si="335"/>
        <v>135.68923405044382</v>
      </c>
      <c r="AN737" s="96">
        <f t="shared" si="328"/>
        <v>117.58072014344555</v>
      </c>
      <c r="AO737" s="96">
        <f t="shared" si="329"/>
        <v>62.67514930087313</v>
      </c>
      <c r="AP737" s="96">
        <f t="shared" si="330"/>
        <v>181.83380685127437</v>
      </c>
      <c r="AQ737" s="86">
        <f t="shared" si="331"/>
        <v>8.1236182577324545</v>
      </c>
    </row>
    <row r="738" spans="1:43">
      <c r="A738" s="129" t="str">
        <f t="shared" si="332"/>
        <v>2015_3</v>
      </c>
      <c r="B738" s="57">
        <v>2015</v>
      </c>
      <c r="C738" s="57">
        <v>3</v>
      </c>
      <c r="D738" s="81" t="str">
        <f t="shared" si="333"/>
        <v>MSH_Personal</v>
      </c>
      <c r="E738" s="68" t="s">
        <v>38</v>
      </c>
      <c r="F738" s="69" t="s">
        <v>13</v>
      </c>
      <c r="G738" s="84">
        <f t="shared" si="334"/>
        <v>77068</v>
      </c>
      <c r="H738" s="70">
        <v>19267</v>
      </c>
      <c r="I738" s="65">
        <v>899</v>
      </c>
      <c r="J738" s="66">
        <v>3176</v>
      </c>
      <c r="K738" s="66">
        <v>2305</v>
      </c>
      <c r="L738" s="66">
        <v>5653</v>
      </c>
      <c r="M738" s="67">
        <v>486</v>
      </c>
      <c r="N738" s="65">
        <v>15239834</v>
      </c>
      <c r="O738" s="66">
        <v>8957970</v>
      </c>
      <c r="P738" s="66">
        <v>2041200</v>
      </c>
      <c r="Q738" s="66">
        <v>16681229</v>
      </c>
      <c r="R738" s="67">
        <v>2654211</v>
      </c>
      <c r="S738" s="95">
        <f t="shared" si="308"/>
        <v>16951.984427141269</v>
      </c>
      <c r="T738" s="96">
        <f t="shared" si="309"/>
        <v>2820.5195214105793</v>
      </c>
      <c r="U738" s="96">
        <f t="shared" si="310"/>
        <v>885.55314533622561</v>
      </c>
      <c r="V738" s="96">
        <f t="shared" si="311"/>
        <v>2950.8630815496199</v>
      </c>
      <c r="W738" s="86">
        <f t="shared" si="312"/>
        <v>5461.3395061728397</v>
      </c>
      <c r="X738" s="99">
        <f t="shared" si="313"/>
        <v>1.166502309648622E-2</v>
      </c>
      <c r="Y738" s="100">
        <f t="shared" si="314"/>
        <v>4.1210359682358436E-2</v>
      </c>
      <c r="Z738" s="100">
        <f t="shared" si="315"/>
        <v>2.9908652099444648E-2</v>
      </c>
      <c r="AA738" s="100">
        <f t="shared" si="316"/>
        <v>7.3350807079462288E-2</v>
      </c>
      <c r="AB738" s="101">
        <f t="shared" si="317"/>
        <v>6.3061192712928838E-3</v>
      </c>
      <c r="AC738" s="99">
        <f t="shared" si="318"/>
        <v>1.2566207694744673E-2</v>
      </c>
      <c r="AD738" s="100">
        <f t="shared" si="319"/>
        <v>4.2878696544191262E-2</v>
      </c>
      <c r="AE738" s="100">
        <f t="shared" si="320"/>
        <v>3.1338281966957995E-2</v>
      </c>
      <c r="AF738" s="100">
        <f t="shared" si="321"/>
        <v>7.5538966707510202E-2</v>
      </c>
      <c r="AG738" s="101">
        <f t="shared" si="322"/>
        <v>6.9705141476836706E-3</v>
      </c>
      <c r="AH738" s="95">
        <f t="shared" si="323"/>
        <v>197.74528987387762</v>
      </c>
      <c r="AI738" s="96">
        <f t="shared" si="324"/>
        <v>116.23462396844346</v>
      </c>
      <c r="AJ738" s="96">
        <f t="shared" si="325"/>
        <v>26.485700939430114</v>
      </c>
      <c r="AK738" s="96">
        <f t="shared" si="326"/>
        <v>216.44818861265375</v>
      </c>
      <c r="AL738" s="86">
        <f t="shared" si="327"/>
        <v>34.439858306949709</v>
      </c>
      <c r="AM738" s="95">
        <f t="shared" si="335"/>
        <v>198.40092169747712</v>
      </c>
      <c r="AN738" s="96">
        <f t="shared" si="328"/>
        <v>116.62000416397902</v>
      </c>
      <c r="AO738" s="96">
        <f t="shared" si="329"/>
        <v>26.573515260657711</v>
      </c>
      <c r="AP738" s="96">
        <f t="shared" si="330"/>
        <v>217.16583058888202</v>
      </c>
      <c r="AQ738" s="86">
        <f t="shared" si="331"/>
        <v>34.554044931170672</v>
      </c>
    </row>
    <row r="739" spans="1:43">
      <c r="A739" s="129" t="str">
        <f t="shared" si="332"/>
        <v>2015_3</v>
      </c>
      <c r="B739" s="57">
        <v>2015</v>
      </c>
      <c r="C739" s="57">
        <v>3</v>
      </c>
      <c r="D739" s="81" t="str">
        <f t="shared" si="333"/>
        <v>SMH_Personal</v>
      </c>
      <c r="E739" s="68" t="s">
        <v>39</v>
      </c>
      <c r="F739" s="69" t="s">
        <v>13</v>
      </c>
      <c r="G739" s="84">
        <f t="shared" si="334"/>
        <v>56176</v>
      </c>
      <c r="H739" s="70">
        <v>14044</v>
      </c>
      <c r="I739" s="65">
        <v>457</v>
      </c>
      <c r="J739" s="66">
        <v>2208</v>
      </c>
      <c r="K739" s="66">
        <v>4860</v>
      </c>
      <c r="L739" s="66">
        <v>3755</v>
      </c>
      <c r="M739" s="67">
        <v>599</v>
      </c>
      <c r="N739" s="65">
        <v>6074502</v>
      </c>
      <c r="O739" s="66">
        <v>7833700</v>
      </c>
      <c r="P739" s="66">
        <v>3805324</v>
      </c>
      <c r="Q739" s="66">
        <v>13361015</v>
      </c>
      <c r="R739" s="67">
        <v>1616531</v>
      </c>
      <c r="S739" s="95">
        <f t="shared" si="308"/>
        <v>13292.126914660832</v>
      </c>
      <c r="T739" s="96">
        <f t="shared" si="309"/>
        <v>3547.871376811594</v>
      </c>
      <c r="U739" s="96">
        <f t="shared" si="310"/>
        <v>782.9884773662551</v>
      </c>
      <c r="V739" s="96">
        <f t="shared" si="311"/>
        <v>3558.1930758988015</v>
      </c>
      <c r="W739" s="86">
        <f t="shared" si="312"/>
        <v>2698.7161936560933</v>
      </c>
      <c r="X739" s="99">
        <f t="shared" si="313"/>
        <v>8.1351466818570216E-3</v>
      </c>
      <c r="Y739" s="100">
        <f t="shared" si="314"/>
        <v>3.9305041298775274E-2</v>
      </c>
      <c r="Z739" s="100">
        <f t="shared" si="315"/>
        <v>8.651381372828254E-2</v>
      </c>
      <c r="AA739" s="100">
        <f t="shared" si="316"/>
        <v>6.684349188265451E-2</v>
      </c>
      <c r="AB739" s="101">
        <f t="shared" si="317"/>
        <v>1.0662916547992025E-2</v>
      </c>
      <c r="AC739" s="99">
        <f t="shared" si="318"/>
        <v>9.0182051500486641E-3</v>
      </c>
      <c r="AD739" s="100">
        <f t="shared" si="319"/>
        <v>4.1215322928481166E-2</v>
      </c>
      <c r="AE739" s="100">
        <f t="shared" si="320"/>
        <v>8.9277407693821531E-2</v>
      </c>
      <c r="AF739" s="100">
        <f t="shared" si="321"/>
        <v>6.9298694419896376E-2</v>
      </c>
      <c r="AG739" s="101">
        <f t="shared" si="322"/>
        <v>1.1672612613977923E-2</v>
      </c>
      <c r="AH739" s="95">
        <f t="shared" si="323"/>
        <v>108.13340216462547</v>
      </c>
      <c r="AI739" s="96">
        <f t="shared" si="324"/>
        <v>139.44923098832243</v>
      </c>
      <c r="AJ739" s="96">
        <f t="shared" si="325"/>
        <v>67.739319282255764</v>
      </c>
      <c r="AK739" s="96">
        <f t="shared" si="326"/>
        <v>237.84204998575905</v>
      </c>
      <c r="AL739" s="86">
        <f t="shared" si="327"/>
        <v>28.77618555966961</v>
      </c>
      <c r="AM739" s="95">
        <f t="shared" si="335"/>
        <v>108.49192245958889</v>
      </c>
      <c r="AN739" s="96">
        <f t="shared" si="328"/>
        <v>139.91158007219053</v>
      </c>
      <c r="AO739" s="96">
        <f t="shared" si="329"/>
        <v>67.963911501158876</v>
      </c>
      <c r="AP739" s="96">
        <f t="shared" si="330"/>
        <v>238.63062410077467</v>
      </c>
      <c r="AQ739" s="86">
        <f t="shared" si="331"/>
        <v>28.871594067385555</v>
      </c>
    </row>
    <row r="740" spans="1:43">
      <c r="A740" s="129" t="str">
        <f t="shared" si="332"/>
        <v>2015_4</v>
      </c>
      <c r="B740" s="57">
        <v>2015</v>
      </c>
      <c r="C740" s="57">
        <v>4</v>
      </c>
      <c r="D740" s="81" t="str">
        <f t="shared" si="333"/>
        <v>SML_Personal</v>
      </c>
      <c r="E740" s="68" t="s">
        <v>12</v>
      </c>
      <c r="F740" s="69" t="s">
        <v>13</v>
      </c>
      <c r="G740" s="84">
        <f t="shared" si="334"/>
        <v>86344</v>
      </c>
      <c r="H740" s="70">
        <v>21586</v>
      </c>
      <c r="I740" s="65">
        <v>131</v>
      </c>
      <c r="J740" s="66">
        <v>2472</v>
      </c>
      <c r="K740" s="66">
        <v>1252</v>
      </c>
      <c r="L740" s="66">
        <v>4281</v>
      </c>
      <c r="M740" s="67">
        <v>566</v>
      </c>
      <c r="N740" s="65">
        <v>2036914</v>
      </c>
      <c r="O740" s="66">
        <v>4309914</v>
      </c>
      <c r="P740" s="66">
        <v>1971626</v>
      </c>
      <c r="Q740" s="66">
        <v>6804727</v>
      </c>
      <c r="R740" s="67">
        <v>1854617</v>
      </c>
      <c r="S740" s="95">
        <f t="shared" si="308"/>
        <v>15548.961832061068</v>
      </c>
      <c r="T740" s="96">
        <f t="shared" si="309"/>
        <v>1743.4927184466019</v>
      </c>
      <c r="U740" s="96">
        <f t="shared" si="310"/>
        <v>1574.7811501597444</v>
      </c>
      <c r="V740" s="96">
        <f t="shared" si="311"/>
        <v>1589.518103246905</v>
      </c>
      <c r="W740" s="86">
        <f t="shared" si="312"/>
        <v>3276.7084805653712</v>
      </c>
      <c r="X740" s="99">
        <f t="shared" si="313"/>
        <v>1.5171870656907256E-3</v>
      </c>
      <c r="Y740" s="100">
        <f t="shared" si="314"/>
        <v>2.8629667377003613E-2</v>
      </c>
      <c r="Z740" s="100">
        <f t="shared" si="315"/>
        <v>1.4500138978967849E-2</v>
      </c>
      <c r="AA740" s="100">
        <f t="shared" si="316"/>
        <v>4.9580746780320581E-2</v>
      </c>
      <c r="AB740" s="101">
        <f t="shared" si="317"/>
        <v>6.5551746502362646E-3</v>
      </c>
      <c r="AC740" s="99">
        <f t="shared" si="318"/>
        <v>1.8258110698805056E-3</v>
      </c>
      <c r="AD740" s="100">
        <f t="shared" si="319"/>
        <v>2.9951999072348121E-2</v>
      </c>
      <c r="AE740" s="100">
        <f t="shared" si="320"/>
        <v>1.5448020823729721E-2</v>
      </c>
      <c r="AF740" s="100">
        <f t="shared" si="321"/>
        <v>5.1302036534400457E-2</v>
      </c>
      <c r="AG740" s="101">
        <f t="shared" si="322"/>
        <v>7.1950624774772317E-3</v>
      </c>
      <c r="AH740" s="95">
        <f t="shared" si="323"/>
        <v>23.590683776521821</v>
      </c>
      <c r="AI740" s="96">
        <f t="shared" si="324"/>
        <v>49.915616603354025</v>
      </c>
      <c r="AJ740" s="96">
        <f t="shared" si="325"/>
        <v>22.834545538775131</v>
      </c>
      <c r="AK740" s="96">
        <f t="shared" si="326"/>
        <v>78.809494579820253</v>
      </c>
      <c r="AL740" s="86">
        <f t="shared" si="327"/>
        <v>21.479396368016307</v>
      </c>
      <c r="AM740" s="95">
        <f t="shared" si="335"/>
        <v>23.6688995612529</v>
      </c>
      <c r="AN740" s="96">
        <f t="shared" si="328"/>
        <v>50.081113676688226</v>
      </c>
      <c r="AO740" s="96">
        <f t="shared" si="329"/>
        <v>22.910254319207784</v>
      </c>
      <c r="AP740" s="96">
        <f t="shared" si="330"/>
        <v>79.070790374431979</v>
      </c>
      <c r="AQ740" s="86">
        <f t="shared" si="331"/>
        <v>21.550612101243431</v>
      </c>
    </row>
    <row r="741" spans="1:43">
      <c r="A741" s="129" t="str">
        <f t="shared" si="332"/>
        <v>2015_4</v>
      </c>
      <c r="B741" s="57">
        <v>2015</v>
      </c>
      <c r="C741" s="57">
        <v>4</v>
      </c>
      <c r="D741" s="81" t="str">
        <f t="shared" si="333"/>
        <v>LSL_Personal</v>
      </c>
      <c r="E741" s="68" t="s">
        <v>14</v>
      </c>
      <c r="F741" s="69" t="s">
        <v>13</v>
      </c>
      <c r="G741" s="84">
        <f t="shared" si="334"/>
        <v>22164</v>
      </c>
      <c r="H741" s="70">
        <v>5541</v>
      </c>
      <c r="I741" s="65">
        <v>24</v>
      </c>
      <c r="J741" s="66">
        <v>408</v>
      </c>
      <c r="K741" s="66">
        <v>983</v>
      </c>
      <c r="L741" s="66">
        <v>706</v>
      </c>
      <c r="M741" s="67">
        <v>94</v>
      </c>
      <c r="N741" s="65">
        <v>697044</v>
      </c>
      <c r="O741" s="66">
        <v>1316100</v>
      </c>
      <c r="P741" s="66">
        <v>1656106</v>
      </c>
      <c r="Q741" s="66">
        <v>2304068</v>
      </c>
      <c r="R741" s="67">
        <v>559514</v>
      </c>
      <c r="S741" s="95">
        <f t="shared" si="308"/>
        <v>29043.5</v>
      </c>
      <c r="T741" s="96">
        <f t="shared" si="309"/>
        <v>3225.7352941176468</v>
      </c>
      <c r="U741" s="96">
        <f t="shared" si="310"/>
        <v>1684.7466937945067</v>
      </c>
      <c r="V741" s="96">
        <f t="shared" si="311"/>
        <v>3263.5524079320112</v>
      </c>
      <c r="W741" s="86">
        <f t="shared" si="312"/>
        <v>5952.2765957446809</v>
      </c>
      <c r="X741" s="99">
        <f t="shared" si="313"/>
        <v>1.0828370330265296E-3</v>
      </c>
      <c r="Y741" s="100">
        <f t="shared" si="314"/>
        <v>1.8408229561451002E-2</v>
      </c>
      <c r="Z741" s="100">
        <f t="shared" si="315"/>
        <v>4.4351200144378274E-2</v>
      </c>
      <c r="AA741" s="100">
        <f t="shared" si="316"/>
        <v>3.1853456054863741E-2</v>
      </c>
      <c r="AB741" s="101">
        <f t="shared" si="317"/>
        <v>4.2411117126872405E-3</v>
      </c>
      <c r="AC741" s="99">
        <f t="shared" si="318"/>
        <v>1.5975654412397305E-3</v>
      </c>
      <c r="AD741" s="100">
        <f t="shared" si="319"/>
        <v>2.0512024061555612E-2</v>
      </c>
      <c r="AE741" s="100">
        <f t="shared" si="320"/>
        <v>4.7573260696298331E-2</v>
      </c>
      <c r="AF741" s="100">
        <f t="shared" si="321"/>
        <v>3.4601860737451667E-2</v>
      </c>
      <c r="AG741" s="101">
        <f t="shared" si="322"/>
        <v>5.2581769301807569E-3</v>
      </c>
      <c r="AH741" s="95">
        <f t="shared" si="323"/>
        <v>31.44937736870601</v>
      </c>
      <c r="AI741" s="96">
        <f t="shared" si="324"/>
        <v>59.380075798592308</v>
      </c>
      <c r="AJ741" s="96">
        <f t="shared" si="325"/>
        <v>74.720537809059735</v>
      </c>
      <c r="AK741" s="96">
        <f t="shared" si="326"/>
        <v>103.95542320880708</v>
      </c>
      <c r="AL741" s="86">
        <f t="shared" si="327"/>
        <v>25.244269987366902</v>
      </c>
      <c r="AM741" s="95">
        <f t="shared" si="335"/>
        <v>31.553648942751916</v>
      </c>
      <c r="AN741" s="96">
        <f t="shared" si="328"/>
        <v>59.57695263649898</v>
      </c>
      <c r="AO741" s="96">
        <f t="shared" si="329"/>
        <v>74.968276516238717</v>
      </c>
      <c r="AP741" s="96">
        <f t="shared" si="330"/>
        <v>104.30009125999007</v>
      </c>
      <c r="AQ741" s="86">
        <f t="shared" si="331"/>
        <v>25.327968298349738</v>
      </c>
    </row>
    <row r="742" spans="1:43">
      <c r="A742" s="129" t="str">
        <f t="shared" si="332"/>
        <v>2015_4</v>
      </c>
      <c r="B742" s="57">
        <v>2015</v>
      </c>
      <c r="C742" s="57">
        <v>4</v>
      </c>
      <c r="D742" s="81" t="str">
        <f t="shared" si="333"/>
        <v>MYA_Personal</v>
      </c>
      <c r="E742" s="68" t="s">
        <v>15</v>
      </c>
      <c r="F742" s="69" t="s">
        <v>13</v>
      </c>
      <c r="G742" s="84">
        <f t="shared" si="334"/>
        <v>21588</v>
      </c>
      <c r="H742" s="70">
        <v>5397</v>
      </c>
      <c r="I742" s="65">
        <v>105</v>
      </c>
      <c r="J742" s="66">
        <v>664</v>
      </c>
      <c r="K742" s="66">
        <v>933</v>
      </c>
      <c r="L742" s="66">
        <v>1856</v>
      </c>
      <c r="M742" s="67">
        <v>431</v>
      </c>
      <c r="N742" s="65">
        <v>1051769</v>
      </c>
      <c r="O742" s="66">
        <v>2444564</v>
      </c>
      <c r="P742" s="66">
        <v>988189</v>
      </c>
      <c r="Q742" s="66">
        <v>5302600</v>
      </c>
      <c r="R742" s="67">
        <v>2290485</v>
      </c>
      <c r="S742" s="95">
        <f t="shared" si="308"/>
        <v>10016.847619047619</v>
      </c>
      <c r="T742" s="96">
        <f t="shared" si="309"/>
        <v>3681.5722891566265</v>
      </c>
      <c r="U742" s="96">
        <f t="shared" si="310"/>
        <v>1059.1521972132905</v>
      </c>
      <c r="V742" s="96">
        <f t="shared" si="311"/>
        <v>2857.0043103448274</v>
      </c>
      <c r="W742" s="86">
        <f t="shared" si="312"/>
        <v>5314.3503480278423</v>
      </c>
      <c r="X742" s="99">
        <f t="shared" si="313"/>
        <v>4.8638132295719845E-3</v>
      </c>
      <c r="Y742" s="100">
        <f t="shared" si="314"/>
        <v>3.0757828423198071E-2</v>
      </c>
      <c r="Z742" s="100">
        <f t="shared" si="315"/>
        <v>4.3218454697053918E-2</v>
      </c>
      <c r="AA742" s="100">
        <f t="shared" si="316"/>
        <v>8.5973689086529553E-2</v>
      </c>
      <c r="AB742" s="101">
        <f t="shared" si="317"/>
        <v>1.9964795256624049E-2</v>
      </c>
      <c r="AC742" s="99">
        <f t="shared" si="318"/>
        <v>5.9670771622740218E-3</v>
      </c>
      <c r="AD742" s="100">
        <f t="shared" si="319"/>
        <v>3.3495893098449268E-2</v>
      </c>
      <c r="AE742" s="100">
        <f t="shared" si="320"/>
        <v>4.6443165172915392E-2</v>
      </c>
      <c r="AF742" s="100">
        <f t="shared" si="321"/>
        <v>9.041909933378095E-2</v>
      </c>
      <c r="AG742" s="101">
        <f t="shared" si="322"/>
        <v>2.2183006922849458E-2</v>
      </c>
      <c r="AH742" s="95">
        <f t="shared" si="323"/>
        <v>48.720075968130445</v>
      </c>
      <c r="AI742" s="96">
        <f t="shared" si="324"/>
        <v>113.23716879748008</v>
      </c>
      <c r="AJ742" s="96">
        <f t="shared" si="325"/>
        <v>45.774921252547713</v>
      </c>
      <c r="AK742" s="96">
        <f t="shared" si="326"/>
        <v>245.62720029646098</v>
      </c>
      <c r="AL742" s="86">
        <f t="shared" si="327"/>
        <v>106.09991662034463</v>
      </c>
      <c r="AM742" s="95">
        <f t="shared" si="335"/>
        <v>48.881609182262949</v>
      </c>
      <c r="AN742" s="96">
        <f t="shared" si="328"/>
        <v>113.61261081951402</v>
      </c>
      <c r="AO742" s="96">
        <f t="shared" si="329"/>
        <v>45.926689697273105</v>
      </c>
      <c r="AP742" s="96">
        <f t="shared" si="330"/>
        <v>246.44158636532117</v>
      </c>
      <c r="AQ742" s="86">
        <f t="shared" si="331"/>
        <v>106.45169481876299</v>
      </c>
    </row>
    <row r="743" spans="1:43">
      <c r="A743" s="129" t="str">
        <f t="shared" si="332"/>
        <v>2015_4</v>
      </c>
      <c r="B743" s="57">
        <v>2015</v>
      </c>
      <c r="C743" s="57">
        <v>4</v>
      </c>
      <c r="D743" s="81" t="str">
        <f t="shared" si="333"/>
        <v>SMA_Personal</v>
      </c>
      <c r="E743" s="68" t="s">
        <v>16</v>
      </c>
      <c r="F743" s="69" t="s">
        <v>13</v>
      </c>
      <c r="G743" s="84">
        <f t="shared" si="334"/>
        <v>87016</v>
      </c>
      <c r="H743" s="70">
        <v>21754</v>
      </c>
      <c r="I743" s="65">
        <v>134</v>
      </c>
      <c r="J743" s="66">
        <v>1904</v>
      </c>
      <c r="K743" s="66">
        <v>3269</v>
      </c>
      <c r="L743" s="66">
        <v>2714</v>
      </c>
      <c r="M743" s="67">
        <v>470</v>
      </c>
      <c r="N743" s="65">
        <v>2331228</v>
      </c>
      <c r="O743" s="66">
        <v>7999142</v>
      </c>
      <c r="P743" s="66">
        <v>3037194</v>
      </c>
      <c r="Q743" s="66">
        <v>8719134</v>
      </c>
      <c r="R743" s="67">
        <v>2609180</v>
      </c>
      <c r="S743" s="95">
        <f t="shared" si="308"/>
        <v>17397.223880597016</v>
      </c>
      <c r="T743" s="96">
        <f t="shared" si="309"/>
        <v>4201.2300420168067</v>
      </c>
      <c r="U743" s="96">
        <f t="shared" si="310"/>
        <v>929.0896298562252</v>
      </c>
      <c r="V743" s="96">
        <f t="shared" si="311"/>
        <v>3212.650700073692</v>
      </c>
      <c r="W743" s="86">
        <f t="shared" si="312"/>
        <v>5551.4468085106382</v>
      </c>
      <c r="X743" s="99">
        <f t="shared" si="313"/>
        <v>1.5399466764732922E-3</v>
      </c>
      <c r="Y743" s="100">
        <f t="shared" si="314"/>
        <v>2.1881033373172751E-2</v>
      </c>
      <c r="Z743" s="100">
        <f t="shared" si="315"/>
        <v>3.7567803622322329E-2</v>
      </c>
      <c r="AA743" s="100">
        <f t="shared" si="316"/>
        <v>3.1189666268272503E-2</v>
      </c>
      <c r="AB743" s="101">
        <f t="shared" si="317"/>
        <v>5.4013055070331892E-3</v>
      </c>
      <c r="AC743" s="99">
        <f t="shared" si="318"/>
        <v>1.8496704570683349E-3</v>
      </c>
      <c r="AD743" s="100">
        <f t="shared" si="319"/>
        <v>2.3036576390858925E-2</v>
      </c>
      <c r="AE743" s="100">
        <f t="shared" si="320"/>
        <v>3.9069732395407938E-2</v>
      </c>
      <c r="AF743" s="100">
        <f t="shared" si="321"/>
        <v>3.2562699688956351E-2</v>
      </c>
      <c r="AG743" s="101">
        <f t="shared" si="322"/>
        <v>5.9802403349286035E-3</v>
      </c>
      <c r="AH743" s="95">
        <f t="shared" si="323"/>
        <v>26.790797094787166</v>
      </c>
      <c r="AI743" s="96">
        <f t="shared" si="324"/>
        <v>91.9272547577457</v>
      </c>
      <c r="AJ743" s="96">
        <f t="shared" si="325"/>
        <v>34.903856761974808</v>
      </c>
      <c r="AK743" s="96">
        <f t="shared" si="326"/>
        <v>100.20150317183047</v>
      </c>
      <c r="AL743" s="86">
        <f t="shared" si="327"/>
        <v>29.985060218810332</v>
      </c>
      <c r="AM743" s="95">
        <f t="shared" si="335"/>
        <v>26.879622973604011</v>
      </c>
      <c r="AN743" s="96">
        <f t="shared" si="328"/>
        <v>92.232042971481434</v>
      </c>
      <c r="AO743" s="96">
        <f t="shared" si="329"/>
        <v>35.019581790237702</v>
      </c>
      <c r="AP743" s="96">
        <f t="shared" si="330"/>
        <v>100.53372496226531</v>
      </c>
      <c r="AQ743" s="86">
        <f t="shared" si="331"/>
        <v>30.084476795177526</v>
      </c>
    </row>
    <row r="744" spans="1:43">
      <c r="A744" s="129" t="str">
        <f t="shared" si="332"/>
        <v>2015_4</v>
      </c>
      <c r="B744" s="57">
        <v>2015</v>
      </c>
      <c r="C744" s="57">
        <v>4</v>
      </c>
      <c r="D744" s="81" t="str">
        <f t="shared" si="333"/>
        <v>MSL_Personal</v>
      </c>
      <c r="E744" s="68" t="s">
        <v>17</v>
      </c>
      <c r="F744" s="69" t="s">
        <v>13</v>
      </c>
      <c r="G744" s="84">
        <f t="shared" si="334"/>
        <v>68560</v>
      </c>
      <c r="H744" s="70">
        <v>17140</v>
      </c>
      <c r="I744" s="65">
        <v>172</v>
      </c>
      <c r="J744" s="66">
        <v>1419</v>
      </c>
      <c r="K744" s="66">
        <v>2937</v>
      </c>
      <c r="L744" s="66">
        <v>2194</v>
      </c>
      <c r="M744" s="67">
        <v>407</v>
      </c>
      <c r="N744" s="65">
        <v>4274701</v>
      </c>
      <c r="O744" s="66">
        <v>4656851</v>
      </c>
      <c r="P744" s="66">
        <v>6114164</v>
      </c>
      <c r="Q744" s="66">
        <v>7675052</v>
      </c>
      <c r="R744" s="67">
        <v>1359041</v>
      </c>
      <c r="S744" s="95">
        <f t="shared" si="308"/>
        <v>24852.912790697676</v>
      </c>
      <c r="T744" s="96">
        <f t="shared" si="309"/>
        <v>3281.7836504580691</v>
      </c>
      <c r="U744" s="96">
        <f t="shared" si="310"/>
        <v>2081.7718760640109</v>
      </c>
      <c r="V744" s="96">
        <f t="shared" si="311"/>
        <v>3498.2005469462169</v>
      </c>
      <c r="W744" s="86">
        <f t="shared" si="312"/>
        <v>3339.1670761670762</v>
      </c>
      <c r="X744" s="99">
        <f t="shared" si="313"/>
        <v>2.5087514585764295E-3</v>
      </c>
      <c r="Y744" s="100">
        <f t="shared" si="314"/>
        <v>2.0697199533255543E-2</v>
      </c>
      <c r="Z744" s="100">
        <f t="shared" si="315"/>
        <v>4.2838389731621934E-2</v>
      </c>
      <c r="AA744" s="100">
        <f t="shared" si="316"/>
        <v>3.2001166861143522E-2</v>
      </c>
      <c r="AB744" s="101">
        <f t="shared" si="317"/>
        <v>5.9364060676779466E-3</v>
      </c>
      <c r="AC744" s="99">
        <f t="shared" si="318"/>
        <v>2.9538989011226582E-3</v>
      </c>
      <c r="AD744" s="100">
        <f t="shared" si="319"/>
        <v>2.1964077572929529E-2</v>
      </c>
      <c r="AE744" s="100">
        <f t="shared" si="320"/>
        <v>4.4640285731625415E-2</v>
      </c>
      <c r="AF744" s="100">
        <f t="shared" si="321"/>
        <v>3.3567343856654094E-2</v>
      </c>
      <c r="AG744" s="101">
        <f t="shared" si="322"/>
        <v>6.6199861515989977E-3</v>
      </c>
      <c r="AH744" s="95">
        <f t="shared" si="323"/>
        <v>62.349781213535586</v>
      </c>
      <c r="AI744" s="96">
        <f t="shared" si="324"/>
        <v>67.923731038506418</v>
      </c>
      <c r="AJ744" s="96">
        <f t="shared" si="325"/>
        <v>89.179754959159865</v>
      </c>
      <c r="AK744" s="96">
        <f t="shared" si="326"/>
        <v>111.94649941656942</v>
      </c>
      <c r="AL744" s="86">
        <f t="shared" si="327"/>
        <v>19.822651691948657</v>
      </c>
      <c r="AM744" s="95">
        <f t="shared" si="335"/>
        <v>62.556504219601273</v>
      </c>
      <c r="AN744" s="96">
        <f t="shared" si="328"/>
        <v>68.148934681409159</v>
      </c>
      <c r="AO744" s="96">
        <f t="shared" si="329"/>
        <v>89.475433735677484</v>
      </c>
      <c r="AP744" s="96">
        <f t="shared" si="330"/>
        <v>112.31766217652631</v>
      </c>
      <c r="AQ744" s="86">
        <f t="shared" si="331"/>
        <v>19.888374426915739</v>
      </c>
    </row>
    <row r="745" spans="1:43">
      <c r="A745" s="129" t="str">
        <f t="shared" si="332"/>
        <v>2015_4</v>
      </c>
      <c r="B745" s="57">
        <v>2015</v>
      </c>
      <c r="C745" s="57">
        <v>4</v>
      </c>
      <c r="D745" s="81" t="str">
        <f t="shared" si="333"/>
        <v>LYL_Personal</v>
      </c>
      <c r="E745" s="68" t="s">
        <v>18</v>
      </c>
      <c r="F745" s="69" t="s">
        <v>13</v>
      </c>
      <c r="G745" s="84">
        <f t="shared" si="334"/>
        <v>17352</v>
      </c>
      <c r="H745" s="70">
        <v>4338</v>
      </c>
      <c r="I745" s="65">
        <v>91</v>
      </c>
      <c r="J745" s="66">
        <v>388</v>
      </c>
      <c r="K745" s="66">
        <v>801</v>
      </c>
      <c r="L745" s="66">
        <v>588</v>
      </c>
      <c r="M745" s="67">
        <v>154</v>
      </c>
      <c r="N745" s="65">
        <v>1708543</v>
      </c>
      <c r="O745" s="66">
        <v>1267893</v>
      </c>
      <c r="P745" s="66">
        <v>1383052</v>
      </c>
      <c r="Q745" s="66">
        <v>2193500</v>
      </c>
      <c r="R745" s="67">
        <v>878733</v>
      </c>
      <c r="S745" s="95">
        <f t="shared" si="308"/>
        <v>18775.197802197803</v>
      </c>
      <c r="T745" s="96">
        <f t="shared" si="309"/>
        <v>3267.7654639175257</v>
      </c>
      <c r="U745" s="96">
        <f t="shared" si="310"/>
        <v>1726.6566791510611</v>
      </c>
      <c r="V745" s="96">
        <f t="shared" si="311"/>
        <v>3730.4421768707484</v>
      </c>
      <c r="W745" s="86">
        <f t="shared" si="312"/>
        <v>5706.0584415584417</v>
      </c>
      <c r="X745" s="99">
        <f t="shared" si="313"/>
        <v>5.2443522360534804E-3</v>
      </c>
      <c r="Y745" s="100">
        <f t="shared" si="314"/>
        <v>2.2360534808667589E-2</v>
      </c>
      <c r="Z745" s="100">
        <f t="shared" si="315"/>
        <v>4.6161825726141081E-2</v>
      </c>
      <c r="AA745" s="100">
        <f t="shared" si="316"/>
        <v>3.3886583679114797E-2</v>
      </c>
      <c r="AB745" s="101">
        <f t="shared" si="317"/>
        <v>8.8750576302443519E-3</v>
      </c>
      <c r="AC745" s="99">
        <f t="shared" si="318"/>
        <v>6.5219239417847593E-3</v>
      </c>
      <c r="AD745" s="100">
        <f t="shared" si="319"/>
        <v>2.4975775152311079E-2</v>
      </c>
      <c r="AE745" s="100">
        <f t="shared" si="320"/>
        <v>4.9873415674426456E-2</v>
      </c>
      <c r="AF745" s="100">
        <f t="shared" si="321"/>
        <v>3.7087019345459701E-2</v>
      </c>
      <c r="AG745" s="101">
        <f t="shared" si="322"/>
        <v>1.053399864767739E-2</v>
      </c>
      <c r="AH745" s="95">
        <f t="shared" si="323"/>
        <v>98.463750576302445</v>
      </c>
      <c r="AI745" s="96">
        <f t="shared" si="324"/>
        <v>73.068983402489621</v>
      </c>
      <c r="AJ745" s="96">
        <f t="shared" si="325"/>
        <v>79.705624711848785</v>
      </c>
      <c r="AK745" s="96">
        <f t="shared" si="326"/>
        <v>126.41194098662979</v>
      </c>
      <c r="AL745" s="86">
        <f t="shared" si="327"/>
        <v>50.641597510373444</v>
      </c>
      <c r="AM745" s="95">
        <f t="shared" si="335"/>
        <v>98.790210783723623</v>
      </c>
      <c r="AN745" s="96">
        <f t="shared" si="328"/>
        <v>73.311246319939087</v>
      </c>
      <c r="AO745" s="96">
        <f t="shared" si="329"/>
        <v>79.969891659063023</v>
      </c>
      <c r="AP745" s="96">
        <f t="shared" si="330"/>
        <v>126.83106445321994</v>
      </c>
      <c r="AQ745" s="86">
        <f t="shared" si="331"/>
        <v>50.809501600260461</v>
      </c>
    </row>
    <row r="746" spans="1:43">
      <c r="A746" s="129" t="str">
        <f t="shared" si="332"/>
        <v>2015_4</v>
      </c>
      <c r="B746" s="57">
        <v>2015</v>
      </c>
      <c r="C746" s="57">
        <v>4</v>
      </c>
      <c r="D746" s="81" t="str">
        <f t="shared" si="333"/>
        <v>LSA_Personal</v>
      </c>
      <c r="E746" s="68" t="s">
        <v>19</v>
      </c>
      <c r="F746" s="69" t="s">
        <v>13</v>
      </c>
      <c r="G746" s="84">
        <f t="shared" si="334"/>
        <v>110060</v>
      </c>
      <c r="H746" s="70">
        <v>27515</v>
      </c>
      <c r="I746" s="65">
        <v>372</v>
      </c>
      <c r="J746" s="66">
        <v>3100</v>
      </c>
      <c r="K746" s="66">
        <v>2359</v>
      </c>
      <c r="L746" s="66">
        <v>5188</v>
      </c>
      <c r="M746" s="67">
        <v>922</v>
      </c>
      <c r="N746" s="65">
        <v>11208157</v>
      </c>
      <c r="O746" s="66">
        <v>8352952</v>
      </c>
      <c r="P746" s="66">
        <v>4445092</v>
      </c>
      <c r="Q746" s="66">
        <v>13144033</v>
      </c>
      <c r="R746" s="67">
        <v>8602108</v>
      </c>
      <c r="S746" s="95">
        <f t="shared" si="308"/>
        <v>30129.454301075268</v>
      </c>
      <c r="T746" s="96">
        <f t="shared" si="309"/>
        <v>2694.5006451612903</v>
      </c>
      <c r="U746" s="96">
        <f t="shared" si="310"/>
        <v>1884.3119966087324</v>
      </c>
      <c r="V746" s="96">
        <f t="shared" si="311"/>
        <v>2533.545296838859</v>
      </c>
      <c r="W746" s="86">
        <f t="shared" si="312"/>
        <v>9329.8351409978313</v>
      </c>
      <c r="X746" s="99">
        <f t="shared" si="313"/>
        <v>3.379974559331274E-3</v>
      </c>
      <c r="Y746" s="100">
        <f t="shared" si="314"/>
        <v>2.8166454661093947E-2</v>
      </c>
      <c r="Z746" s="100">
        <f t="shared" si="315"/>
        <v>2.1433763401780846E-2</v>
      </c>
      <c r="AA746" s="100">
        <f t="shared" si="316"/>
        <v>4.7137924768308193E-2</v>
      </c>
      <c r="AB746" s="101">
        <f t="shared" si="317"/>
        <v>8.37724877339633E-3</v>
      </c>
      <c r="AC746" s="99">
        <f t="shared" si="318"/>
        <v>3.7876013195277322E-3</v>
      </c>
      <c r="AD746" s="100">
        <f t="shared" si="319"/>
        <v>2.9328446833114346E-2</v>
      </c>
      <c r="AE746" s="100">
        <f t="shared" si="320"/>
        <v>2.2450914556860456E-2</v>
      </c>
      <c r="AF746" s="100">
        <f t="shared" si="321"/>
        <v>4.8626399331284709E-2</v>
      </c>
      <c r="AG746" s="101">
        <f t="shared" si="322"/>
        <v>9.0173742530802459E-3</v>
      </c>
      <c r="AH746" s="95">
        <f t="shared" si="323"/>
        <v>101.83678902416864</v>
      </c>
      <c r="AI746" s="96">
        <f t="shared" si="324"/>
        <v>75.894530256223874</v>
      </c>
      <c r="AJ746" s="96">
        <f t="shared" si="325"/>
        <v>40.387897510448845</v>
      </c>
      <c r="AK746" s="96">
        <f t="shared" si="326"/>
        <v>119.42606759949119</v>
      </c>
      <c r="AL746" s="86">
        <f t="shared" si="327"/>
        <v>78.158349990914047</v>
      </c>
      <c r="AM746" s="95">
        <f t="shared" si="335"/>
        <v>102.17443266533964</v>
      </c>
      <c r="AN746" s="96">
        <f t="shared" si="328"/>
        <v>76.146161378789927</v>
      </c>
      <c r="AO746" s="96">
        <f t="shared" si="329"/>
        <v>40.521805078679741</v>
      </c>
      <c r="AP746" s="96">
        <f t="shared" si="330"/>
        <v>119.82202914444383</v>
      </c>
      <c r="AQ746" s="86">
        <f t="shared" si="331"/>
        <v>78.41748689155402</v>
      </c>
    </row>
    <row r="747" spans="1:43">
      <c r="A747" s="129" t="str">
        <f t="shared" si="332"/>
        <v>2015_4</v>
      </c>
      <c r="B747" s="57">
        <v>2015</v>
      </c>
      <c r="C747" s="57">
        <v>4</v>
      </c>
      <c r="D747" s="81" t="str">
        <f t="shared" si="333"/>
        <v>LMA_Personal</v>
      </c>
      <c r="E747" s="68" t="s">
        <v>20</v>
      </c>
      <c r="F747" s="69" t="s">
        <v>13</v>
      </c>
      <c r="G747" s="84">
        <f t="shared" si="334"/>
        <v>134856</v>
      </c>
      <c r="H747" s="70">
        <v>33714</v>
      </c>
      <c r="I747" s="65">
        <v>902</v>
      </c>
      <c r="J747" s="66">
        <v>2953</v>
      </c>
      <c r="K747" s="66">
        <v>1670</v>
      </c>
      <c r="L747" s="66">
        <v>5197</v>
      </c>
      <c r="M747" s="67">
        <v>1315</v>
      </c>
      <c r="N747" s="65">
        <v>13549377</v>
      </c>
      <c r="O747" s="66">
        <v>7978375</v>
      </c>
      <c r="P747" s="66">
        <v>1625448</v>
      </c>
      <c r="Q747" s="66">
        <v>15525648</v>
      </c>
      <c r="R747" s="67">
        <v>7044759</v>
      </c>
      <c r="S747" s="95">
        <f t="shared" si="308"/>
        <v>15021.482261640798</v>
      </c>
      <c r="T747" s="96">
        <f t="shared" si="309"/>
        <v>2701.7863189976297</v>
      </c>
      <c r="U747" s="96">
        <f t="shared" si="310"/>
        <v>973.32215568862273</v>
      </c>
      <c r="V747" s="96">
        <f t="shared" si="311"/>
        <v>2987.4250529151432</v>
      </c>
      <c r="W747" s="86">
        <f t="shared" si="312"/>
        <v>5357.231178707224</v>
      </c>
      <c r="X747" s="99">
        <f t="shared" si="313"/>
        <v>6.6886160052203828E-3</v>
      </c>
      <c r="Y747" s="100">
        <f t="shared" si="314"/>
        <v>2.1897431334163848E-2</v>
      </c>
      <c r="Z747" s="100">
        <f t="shared" si="315"/>
        <v>1.2383579521860354E-2</v>
      </c>
      <c r="AA747" s="100">
        <f t="shared" si="316"/>
        <v>3.8537402859346266E-2</v>
      </c>
      <c r="AB747" s="101">
        <f t="shared" si="317"/>
        <v>9.751141958830159E-3</v>
      </c>
      <c r="AC747" s="99">
        <f t="shared" si="318"/>
        <v>7.2057839784433024E-3</v>
      </c>
      <c r="AD747" s="100">
        <f t="shared" si="319"/>
        <v>2.2825990476767546E-2</v>
      </c>
      <c r="AE747" s="100">
        <f t="shared" si="320"/>
        <v>1.3085257802496409E-2</v>
      </c>
      <c r="AF747" s="100">
        <f t="shared" si="321"/>
        <v>3.9758719297897288E-2</v>
      </c>
      <c r="AG747" s="101">
        <f t="shared" si="322"/>
        <v>1.0374619334561698E-2</v>
      </c>
      <c r="AH747" s="95">
        <f t="shared" si="323"/>
        <v>100.47292667734472</v>
      </c>
      <c r="AI747" s="96">
        <f t="shared" si="324"/>
        <v>59.1621803998339</v>
      </c>
      <c r="AJ747" s="96">
        <f t="shared" si="325"/>
        <v>12.053212315358605</v>
      </c>
      <c r="AK747" s="96">
        <f t="shared" si="326"/>
        <v>115.12760277629471</v>
      </c>
      <c r="AL747" s="86">
        <f t="shared" si="327"/>
        <v>52.239121729845166</v>
      </c>
      <c r="AM747" s="95">
        <f t="shared" si="335"/>
        <v>100.80604838245263</v>
      </c>
      <c r="AN747" s="96">
        <f t="shared" si="328"/>
        <v>59.358334797485568</v>
      </c>
      <c r="AO747" s="96">
        <f t="shared" si="329"/>
        <v>12.093175186664366</v>
      </c>
      <c r="AP747" s="96">
        <f t="shared" si="330"/>
        <v>115.50931260211661</v>
      </c>
      <c r="AQ747" s="86">
        <f t="shared" si="331"/>
        <v>52.412322470377688</v>
      </c>
    </row>
    <row r="748" spans="1:43">
      <c r="A748" s="129" t="str">
        <f t="shared" si="332"/>
        <v>2015_4</v>
      </c>
      <c r="B748" s="57">
        <v>2015</v>
      </c>
      <c r="C748" s="57">
        <v>4</v>
      </c>
      <c r="D748" s="81" t="str">
        <f t="shared" si="333"/>
        <v>SYL_Personal</v>
      </c>
      <c r="E748" s="68" t="s">
        <v>21</v>
      </c>
      <c r="F748" s="69" t="s">
        <v>13</v>
      </c>
      <c r="G748" s="84">
        <f t="shared" si="334"/>
        <v>12904</v>
      </c>
      <c r="H748" s="70">
        <v>3226</v>
      </c>
      <c r="I748" s="65">
        <v>110</v>
      </c>
      <c r="J748" s="66">
        <v>328</v>
      </c>
      <c r="K748" s="66">
        <v>428</v>
      </c>
      <c r="L748" s="66">
        <v>445</v>
      </c>
      <c r="M748" s="67">
        <v>141</v>
      </c>
      <c r="N748" s="65">
        <v>1298354</v>
      </c>
      <c r="O748" s="66">
        <v>970502</v>
      </c>
      <c r="P748" s="66">
        <v>485227</v>
      </c>
      <c r="Q748" s="66">
        <v>1389152</v>
      </c>
      <c r="R748" s="67">
        <v>567219</v>
      </c>
      <c r="S748" s="95">
        <f t="shared" si="308"/>
        <v>11803.218181818182</v>
      </c>
      <c r="T748" s="96">
        <f t="shared" si="309"/>
        <v>2958.8475609756097</v>
      </c>
      <c r="U748" s="96">
        <f t="shared" si="310"/>
        <v>1133.7079439252336</v>
      </c>
      <c r="V748" s="96">
        <f t="shared" si="311"/>
        <v>3121.6898876404493</v>
      </c>
      <c r="W748" s="86">
        <f t="shared" si="312"/>
        <v>4022.8297872340427</v>
      </c>
      <c r="X748" s="99">
        <f t="shared" si="313"/>
        <v>8.5244885306881586E-3</v>
      </c>
      <c r="Y748" s="100">
        <f t="shared" si="314"/>
        <v>2.5418474891506511E-2</v>
      </c>
      <c r="Z748" s="100">
        <f t="shared" si="315"/>
        <v>3.3168009919404835E-2</v>
      </c>
      <c r="AA748" s="100">
        <f t="shared" si="316"/>
        <v>3.448543087414755E-2</v>
      </c>
      <c r="AB748" s="101">
        <f t="shared" si="317"/>
        <v>1.0926844389336639E-2</v>
      </c>
      <c r="AC748" s="99">
        <f t="shared" si="318"/>
        <v>1.041017248345451E-2</v>
      </c>
      <c r="AD748" s="100">
        <f t="shared" si="319"/>
        <v>2.8646802317601836E-2</v>
      </c>
      <c r="AE748" s="100">
        <f t="shared" si="320"/>
        <v>3.684107782156916E-2</v>
      </c>
      <c r="AF748" s="100">
        <f t="shared" si="321"/>
        <v>3.8228182329092947E-2</v>
      </c>
      <c r="AG748" s="101">
        <f t="shared" si="322"/>
        <v>1.3059178873560348E-2</v>
      </c>
      <c r="AH748" s="95">
        <f t="shared" si="323"/>
        <v>100.61639801611904</v>
      </c>
      <c r="AI748" s="96">
        <f t="shared" si="324"/>
        <v>75.209392436453811</v>
      </c>
      <c r="AJ748" s="96">
        <f t="shared" si="325"/>
        <v>37.602836329820214</v>
      </c>
      <c r="AK748" s="96">
        <f t="shared" si="326"/>
        <v>107.65282083075016</v>
      </c>
      <c r="AL748" s="86">
        <f t="shared" si="327"/>
        <v>43.956835089894604</v>
      </c>
      <c r="AM748" s="95">
        <f t="shared" si="335"/>
        <v>100.94999540575797</v>
      </c>
      <c r="AN748" s="96">
        <f t="shared" si="328"/>
        <v>75.458751959233709</v>
      </c>
      <c r="AO748" s="96">
        <f t="shared" si="329"/>
        <v>37.727509924681343</v>
      </c>
      <c r="AP748" s="96">
        <f t="shared" si="330"/>
        <v>108.00974774052338</v>
      </c>
      <c r="AQ748" s="86">
        <f t="shared" si="331"/>
        <v>44.102575602692809</v>
      </c>
    </row>
    <row r="749" spans="1:43">
      <c r="A749" s="129" t="str">
        <f t="shared" si="332"/>
        <v>2015_4</v>
      </c>
      <c r="B749" s="57">
        <v>2015</v>
      </c>
      <c r="C749" s="57">
        <v>4</v>
      </c>
      <c r="D749" s="81" t="str">
        <f t="shared" si="333"/>
        <v>MYL_Personal</v>
      </c>
      <c r="E749" s="68" t="s">
        <v>22</v>
      </c>
      <c r="F749" s="69" t="s">
        <v>13</v>
      </c>
      <c r="G749" s="84">
        <f t="shared" si="334"/>
        <v>13464</v>
      </c>
      <c r="H749" s="70">
        <v>3366</v>
      </c>
      <c r="I749" s="65">
        <v>109</v>
      </c>
      <c r="J749" s="66">
        <v>368</v>
      </c>
      <c r="K749" s="66">
        <v>555</v>
      </c>
      <c r="L749" s="66">
        <v>527</v>
      </c>
      <c r="M749" s="67">
        <v>109</v>
      </c>
      <c r="N749" s="65">
        <v>1546225</v>
      </c>
      <c r="O749" s="66">
        <v>1115868</v>
      </c>
      <c r="P749" s="66">
        <v>491439</v>
      </c>
      <c r="Q749" s="66">
        <v>1693877</v>
      </c>
      <c r="R749" s="67">
        <v>445087</v>
      </c>
      <c r="S749" s="95">
        <f t="shared" si="308"/>
        <v>14185.550458715596</v>
      </c>
      <c r="T749" s="96">
        <f t="shared" si="309"/>
        <v>3032.25</v>
      </c>
      <c r="U749" s="96">
        <f t="shared" si="310"/>
        <v>885.47567567567569</v>
      </c>
      <c r="V749" s="96">
        <f t="shared" si="311"/>
        <v>3214.1878557874761</v>
      </c>
      <c r="W749" s="86">
        <f t="shared" si="312"/>
        <v>4083.3669724770643</v>
      </c>
      <c r="X749" s="99">
        <f t="shared" si="313"/>
        <v>8.0956625074272131E-3</v>
      </c>
      <c r="Y749" s="100">
        <f t="shared" si="314"/>
        <v>2.7332144979203804E-2</v>
      </c>
      <c r="Z749" s="100">
        <f t="shared" si="315"/>
        <v>4.1221033868092692E-2</v>
      </c>
      <c r="AA749" s="100">
        <f t="shared" si="316"/>
        <v>3.9141414141414144E-2</v>
      </c>
      <c r="AB749" s="101">
        <f t="shared" si="317"/>
        <v>8.0956625074272131E-3</v>
      </c>
      <c r="AC749" s="99">
        <f t="shared" si="318"/>
        <v>9.8950718114999923E-3</v>
      </c>
      <c r="AD749" s="100">
        <f t="shared" si="319"/>
        <v>3.0606215346126005E-2</v>
      </c>
      <c r="AE749" s="100">
        <f t="shared" si="320"/>
        <v>4.5213006530695397E-2</v>
      </c>
      <c r="AF749" s="100">
        <f t="shared" si="321"/>
        <v>4.3035601684994346E-2</v>
      </c>
      <c r="AG749" s="101">
        <f t="shared" si="322"/>
        <v>9.8950718114999923E-3</v>
      </c>
      <c r="AH749" s="95">
        <f t="shared" si="323"/>
        <v>114.84142899584076</v>
      </c>
      <c r="AI749" s="96">
        <f t="shared" si="324"/>
        <v>82.877896613190728</v>
      </c>
      <c r="AJ749" s="96">
        <f t="shared" si="325"/>
        <v>36.500222816399287</v>
      </c>
      <c r="AK749" s="96">
        <f t="shared" si="326"/>
        <v>125.80785799168152</v>
      </c>
      <c r="AL749" s="86">
        <f t="shared" si="327"/>
        <v>33.057560903149138</v>
      </c>
      <c r="AM749" s="95">
        <f t="shared" si="335"/>
        <v>115.22219000190738</v>
      </c>
      <c r="AN749" s="96">
        <f t="shared" si="328"/>
        <v>83.15268134524301</v>
      </c>
      <c r="AO749" s="96">
        <f t="shared" si="329"/>
        <v>36.621240655368631</v>
      </c>
      <c r="AP749" s="96">
        <f t="shared" si="330"/>
        <v>126.2249785987556</v>
      </c>
      <c r="AQ749" s="86">
        <f t="shared" si="331"/>
        <v>33.167164469193651</v>
      </c>
    </row>
    <row r="750" spans="1:43">
      <c r="A750" s="129" t="str">
        <f t="shared" si="332"/>
        <v>2015_4</v>
      </c>
      <c r="B750" s="57">
        <v>2015</v>
      </c>
      <c r="C750" s="57">
        <v>4</v>
      </c>
      <c r="D750" s="81" t="str">
        <f t="shared" si="333"/>
        <v>MYH_Personal</v>
      </c>
      <c r="E750" s="68" t="s">
        <v>23</v>
      </c>
      <c r="F750" s="69" t="s">
        <v>13</v>
      </c>
      <c r="G750" s="84">
        <f t="shared" si="334"/>
        <v>38932</v>
      </c>
      <c r="H750" s="70">
        <v>9733</v>
      </c>
      <c r="I750" s="65">
        <v>278</v>
      </c>
      <c r="J750" s="66">
        <v>1027</v>
      </c>
      <c r="K750" s="66">
        <v>1176</v>
      </c>
      <c r="L750" s="66">
        <v>1905</v>
      </c>
      <c r="M750" s="67">
        <v>210</v>
      </c>
      <c r="N750" s="65">
        <v>5273316</v>
      </c>
      <c r="O750" s="66">
        <v>5047829</v>
      </c>
      <c r="P750" s="66">
        <v>1467248</v>
      </c>
      <c r="Q750" s="66">
        <v>5715977</v>
      </c>
      <c r="R750" s="67">
        <v>1184276</v>
      </c>
      <c r="S750" s="95">
        <f t="shared" si="308"/>
        <v>18968.762589928057</v>
      </c>
      <c r="T750" s="96">
        <f t="shared" si="309"/>
        <v>4915.1207400194744</v>
      </c>
      <c r="U750" s="96">
        <f t="shared" si="310"/>
        <v>1247.6598639455783</v>
      </c>
      <c r="V750" s="96">
        <f t="shared" si="311"/>
        <v>3000.5128608923883</v>
      </c>
      <c r="W750" s="86">
        <f t="shared" si="312"/>
        <v>5639.4095238095242</v>
      </c>
      <c r="X750" s="99">
        <f t="shared" si="313"/>
        <v>7.1406555019007502E-3</v>
      </c>
      <c r="Y750" s="100">
        <f t="shared" si="314"/>
        <v>2.6379328059180109E-2</v>
      </c>
      <c r="Z750" s="100">
        <f t="shared" si="315"/>
        <v>3.0206513921709647E-2</v>
      </c>
      <c r="AA750" s="100">
        <f t="shared" si="316"/>
        <v>4.8931470255830681E-2</v>
      </c>
      <c r="AB750" s="101">
        <f t="shared" si="317"/>
        <v>5.3940203431624371E-3</v>
      </c>
      <c r="AC750" s="99">
        <f t="shared" si="318"/>
        <v>8.1349509886384282E-3</v>
      </c>
      <c r="AD750" s="100">
        <f t="shared" si="319"/>
        <v>2.8271799443131407E-2</v>
      </c>
      <c r="AE750" s="100">
        <f t="shared" si="320"/>
        <v>3.2227635778082631E-2</v>
      </c>
      <c r="AF750" s="100">
        <f t="shared" si="321"/>
        <v>5.1478902267840819E-2</v>
      </c>
      <c r="AG750" s="101">
        <f t="shared" si="322"/>
        <v>6.2589571659767071E-3</v>
      </c>
      <c r="AH750" s="95">
        <f t="shared" si="323"/>
        <v>135.4493989520189</v>
      </c>
      <c r="AI750" s="96">
        <f t="shared" si="324"/>
        <v>129.65758245145381</v>
      </c>
      <c r="AJ750" s="96">
        <f t="shared" si="325"/>
        <v>37.687455049830476</v>
      </c>
      <c r="AK750" s="96">
        <f t="shared" si="326"/>
        <v>146.81950580499333</v>
      </c>
      <c r="AL750" s="86">
        <f t="shared" si="327"/>
        <v>30.419089694852563</v>
      </c>
      <c r="AM750" s="95">
        <f t="shared" si="335"/>
        <v>135.89848644480827</v>
      </c>
      <c r="AN750" s="96">
        <f t="shared" si="328"/>
        <v>130.08746696238381</v>
      </c>
      <c r="AO750" s="96">
        <f t="shared" si="329"/>
        <v>37.812409201188032</v>
      </c>
      <c r="AP750" s="96">
        <f t="shared" si="330"/>
        <v>147.30629130765837</v>
      </c>
      <c r="AQ750" s="86">
        <f t="shared" si="331"/>
        <v>30.519945312003255</v>
      </c>
    </row>
    <row r="751" spans="1:43">
      <c r="A751" s="129" t="str">
        <f t="shared" si="332"/>
        <v>2015_4</v>
      </c>
      <c r="B751" s="57">
        <v>2015</v>
      </c>
      <c r="C751" s="57">
        <v>4</v>
      </c>
      <c r="D751" s="81" t="str">
        <f t="shared" si="333"/>
        <v>LML_Personal</v>
      </c>
      <c r="E751" s="68" t="s">
        <v>24</v>
      </c>
      <c r="F751" s="69" t="s">
        <v>13</v>
      </c>
      <c r="G751" s="84">
        <f t="shared" si="334"/>
        <v>104992</v>
      </c>
      <c r="H751" s="70">
        <v>26248</v>
      </c>
      <c r="I751" s="65">
        <v>209</v>
      </c>
      <c r="J751" s="66">
        <v>2148</v>
      </c>
      <c r="K751" s="66">
        <v>6576</v>
      </c>
      <c r="L751" s="66">
        <v>3394</v>
      </c>
      <c r="M751" s="67">
        <v>759</v>
      </c>
      <c r="N751" s="65">
        <v>3135110</v>
      </c>
      <c r="O751" s="66">
        <v>4372764</v>
      </c>
      <c r="P751" s="66">
        <v>7020539</v>
      </c>
      <c r="Q751" s="66">
        <v>6945635</v>
      </c>
      <c r="R751" s="67">
        <v>3752901</v>
      </c>
      <c r="S751" s="95">
        <f t="shared" si="308"/>
        <v>15000.526315789473</v>
      </c>
      <c r="T751" s="96">
        <f t="shared" si="309"/>
        <v>2035.7374301675977</v>
      </c>
      <c r="U751" s="96">
        <f t="shared" si="310"/>
        <v>1067.6002128953771</v>
      </c>
      <c r="V751" s="96">
        <f t="shared" si="311"/>
        <v>2046.4451974071892</v>
      </c>
      <c r="W751" s="86">
        <f t="shared" si="312"/>
        <v>4944.533596837945</v>
      </c>
      <c r="X751" s="99">
        <f t="shared" si="313"/>
        <v>1.9906278573605606E-3</v>
      </c>
      <c r="Y751" s="100">
        <f t="shared" si="314"/>
        <v>2.0458701615361171E-2</v>
      </c>
      <c r="Z751" s="100">
        <f t="shared" si="315"/>
        <v>6.2633343492837543E-2</v>
      </c>
      <c r="AA751" s="100">
        <f t="shared" si="316"/>
        <v>3.2326272477903081E-2</v>
      </c>
      <c r="AB751" s="101">
        <f t="shared" si="317"/>
        <v>7.2291222188357205E-3</v>
      </c>
      <c r="AC751" s="99">
        <f t="shared" si="318"/>
        <v>2.3111368101747863E-3</v>
      </c>
      <c r="AD751" s="100">
        <f t="shared" si="319"/>
        <v>2.1476655786645593E-2</v>
      </c>
      <c r="AE751" s="100">
        <f t="shared" si="320"/>
        <v>6.4375693353932506E-2</v>
      </c>
      <c r="AF751" s="100">
        <f t="shared" si="321"/>
        <v>3.3598076242959511E-2</v>
      </c>
      <c r="AG751" s="101">
        <f t="shared" si="322"/>
        <v>7.8383014868862681E-3</v>
      </c>
      <c r="AH751" s="95">
        <f t="shared" si="323"/>
        <v>29.860465559280708</v>
      </c>
      <c r="AI751" s="96">
        <f t="shared" si="324"/>
        <v>41.648544651021027</v>
      </c>
      <c r="AJ751" s="96">
        <f t="shared" si="325"/>
        <v>66.867370847302652</v>
      </c>
      <c r="AK751" s="96">
        <f t="shared" si="326"/>
        <v>66.153945062480958</v>
      </c>
      <c r="AL751" s="86">
        <f t="shared" si="327"/>
        <v>35.744637686680889</v>
      </c>
      <c r="AM751" s="95">
        <f t="shared" si="335"/>
        <v>29.959469037445206</v>
      </c>
      <c r="AN751" s="96">
        <f t="shared" si="328"/>
        <v>41.786631941480536</v>
      </c>
      <c r="AO751" s="96">
        <f t="shared" si="329"/>
        <v>67.089072088914435</v>
      </c>
      <c r="AP751" s="96">
        <f t="shared" si="330"/>
        <v>66.373280914512009</v>
      </c>
      <c r="AQ751" s="86">
        <f t="shared" si="331"/>
        <v>35.863150355201938</v>
      </c>
    </row>
    <row r="752" spans="1:43">
      <c r="A752" s="129" t="str">
        <f t="shared" si="332"/>
        <v>2015_4</v>
      </c>
      <c r="B752" s="57">
        <v>2015</v>
      </c>
      <c r="C752" s="57">
        <v>4</v>
      </c>
      <c r="D752" s="81" t="str">
        <f t="shared" si="333"/>
        <v>MSA_Personal</v>
      </c>
      <c r="E752" s="68" t="s">
        <v>25</v>
      </c>
      <c r="F752" s="69" t="s">
        <v>13</v>
      </c>
      <c r="G752" s="84">
        <f t="shared" si="334"/>
        <v>100784</v>
      </c>
      <c r="H752" s="70">
        <v>25196</v>
      </c>
      <c r="I752" s="65">
        <v>367</v>
      </c>
      <c r="J752" s="66">
        <v>2594</v>
      </c>
      <c r="K752" s="66">
        <v>4328</v>
      </c>
      <c r="L752" s="66">
        <v>4848</v>
      </c>
      <c r="M752" s="67">
        <v>951</v>
      </c>
      <c r="N752" s="65">
        <v>9131141</v>
      </c>
      <c r="O752" s="66">
        <v>8324175</v>
      </c>
      <c r="P752" s="66">
        <v>7828524</v>
      </c>
      <c r="Q752" s="66">
        <v>14760307</v>
      </c>
      <c r="R752" s="67">
        <v>3954332</v>
      </c>
      <c r="S752" s="95">
        <f t="shared" si="308"/>
        <v>24880.4931880109</v>
      </c>
      <c r="T752" s="96">
        <f t="shared" si="309"/>
        <v>3209.0111796453352</v>
      </c>
      <c r="U752" s="96">
        <f t="shared" si="310"/>
        <v>1808.8086876155269</v>
      </c>
      <c r="V752" s="96">
        <f t="shared" si="311"/>
        <v>3044.6177805280527</v>
      </c>
      <c r="W752" s="86">
        <f t="shared" si="312"/>
        <v>4158.0778128286011</v>
      </c>
      <c r="X752" s="99">
        <f t="shared" si="313"/>
        <v>3.6414510239720591E-3</v>
      </c>
      <c r="Y752" s="100">
        <f t="shared" si="314"/>
        <v>2.5738212414668993E-2</v>
      </c>
      <c r="Z752" s="100">
        <f t="shared" si="315"/>
        <v>4.294332433719638E-2</v>
      </c>
      <c r="AA752" s="100">
        <f t="shared" si="316"/>
        <v>4.8102873471979682E-2</v>
      </c>
      <c r="AB752" s="101">
        <f t="shared" si="317"/>
        <v>9.4360215907286875E-3</v>
      </c>
      <c r="AC752" s="99">
        <f t="shared" si="318"/>
        <v>4.0835354217656442E-3</v>
      </c>
      <c r="AD752" s="100">
        <f t="shared" si="319"/>
        <v>2.6900429218608139E-2</v>
      </c>
      <c r="AE752" s="100">
        <f t="shared" si="320"/>
        <v>4.443123475487986E-2</v>
      </c>
      <c r="AF752" s="100">
        <f t="shared" si="321"/>
        <v>4.9673383245822614E-2</v>
      </c>
      <c r="AG752" s="101">
        <f t="shared" si="322"/>
        <v>1.0145592584654309E-2</v>
      </c>
      <c r="AH752" s="95">
        <f t="shared" si="323"/>
        <v>90.601097396412129</v>
      </c>
      <c r="AI752" s="96">
        <f t="shared" si="324"/>
        <v>82.59421138275917</v>
      </c>
      <c r="AJ752" s="96">
        <f t="shared" si="325"/>
        <v>77.676258136212098</v>
      </c>
      <c r="AK752" s="96">
        <f t="shared" si="326"/>
        <v>146.45486386728052</v>
      </c>
      <c r="AL752" s="86">
        <f t="shared" si="327"/>
        <v>39.2357120177806</v>
      </c>
      <c r="AM752" s="95">
        <f t="shared" si="335"/>
        <v>90.90148868635896</v>
      </c>
      <c r="AN752" s="96">
        <f t="shared" si="328"/>
        <v>82.868055545935832</v>
      </c>
      <c r="AO752" s="96">
        <f t="shared" si="329"/>
        <v>77.933796643474196</v>
      </c>
      <c r="AP752" s="96">
        <f t="shared" si="330"/>
        <v>146.94044038611221</v>
      </c>
      <c r="AQ752" s="86">
        <f t="shared" si="331"/>
        <v>39.365799472388737</v>
      </c>
    </row>
    <row r="753" spans="1:43">
      <c r="A753" s="129" t="str">
        <f t="shared" si="332"/>
        <v>2015_4</v>
      </c>
      <c r="B753" s="57">
        <v>2015</v>
      </c>
      <c r="C753" s="57">
        <v>4</v>
      </c>
      <c r="D753" s="81" t="str">
        <f t="shared" si="333"/>
        <v>LYA_Personal</v>
      </c>
      <c r="E753" s="68" t="s">
        <v>26</v>
      </c>
      <c r="F753" s="69" t="s">
        <v>13</v>
      </c>
      <c r="G753" s="84">
        <f t="shared" si="334"/>
        <v>26492</v>
      </c>
      <c r="H753" s="70">
        <v>6623</v>
      </c>
      <c r="I753" s="65">
        <v>192</v>
      </c>
      <c r="J753" s="66">
        <v>745</v>
      </c>
      <c r="K753" s="66">
        <v>924</v>
      </c>
      <c r="L753" s="66">
        <v>1076</v>
      </c>
      <c r="M753" s="67">
        <v>317</v>
      </c>
      <c r="N753" s="65">
        <v>4071950</v>
      </c>
      <c r="O753" s="66">
        <v>2312921</v>
      </c>
      <c r="P753" s="66">
        <v>892113</v>
      </c>
      <c r="Q753" s="66">
        <v>3554471</v>
      </c>
      <c r="R753" s="67">
        <v>2648095</v>
      </c>
      <c r="S753" s="95">
        <f t="shared" si="308"/>
        <v>21208.072916666668</v>
      </c>
      <c r="T753" s="96">
        <f t="shared" si="309"/>
        <v>3104.5919463087248</v>
      </c>
      <c r="U753" s="96">
        <f t="shared" si="310"/>
        <v>965.49025974025972</v>
      </c>
      <c r="V753" s="96">
        <f t="shared" si="311"/>
        <v>3303.4117100371745</v>
      </c>
      <c r="W753" s="86">
        <f t="shared" si="312"/>
        <v>8353.6119873817042</v>
      </c>
      <c r="X753" s="99">
        <f t="shared" si="313"/>
        <v>7.247470934621773E-3</v>
      </c>
      <c r="Y753" s="100">
        <f t="shared" si="314"/>
        <v>2.8121697116110525E-2</v>
      </c>
      <c r="Z753" s="100">
        <f t="shared" si="315"/>
        <v>3.4878453872867282E-2</v>
      </c>
      <c r="AA753" s="100">
        <f t="shared" si="316"/>
        <v>4.0616035029442853E-2</v>
      </c>
      <c r="AB753" s="101">
        <f t="shared" si="317"/>
        <v>1.1965876491016155E-2</v>
      </c>
      <c r="AC753" s="99">
        <f t="shared" si="318"/>
        <v>8.46173261576969E-3</v>
      </c>
      <c r="AD753" s="100">
        <f t="shared" si="319"/>
        <v>3.0488299264035405E-2</v>
      </c>
      <c r="AE753" s="100">
        <f t="shared" si="320"/>
        <v>3.7504897996891967E-2</v>
      </c>
      <c r="AF753" s="100">
        <f t="shared" si="321"/>
        <v>4.3441848805642558E-2</v>
      </c>
      <c r="AG753" s="101">
        <f t="shared" si="322"/>
        <v>1.3522403918439134E-2</v>
      </c>
      <c r="AH753" s="95">
        <f t="shared" si="323"/>
        <v>153.70489204288086</v>
      </c>
      <c r="AI753" s="96">
        <f t="shared" si="324"/>
        <v>87.306394383210019</v>
      </c>
      <c r="AJ753" s="96">
        <f t="shared" si="325"/>
        <v>33.6748074890533</v>
      </c>
      <c r="AK753" s="96">
        <f t="shared" si="326"/>
        <v>134.17148573154159</v>
      </c>
      <c r="AL753" s="86">
        <f t="shared" si="327"/>
        <v>99.958289294881467</v>
      </c>
      <c r="AM753" s="95">
        <f t="shared" si="335"/>
        <v>154.21450629832285</v>
      </c>
      <c r="AN753" s="96">
        <f t="shared" si="328"/>
        <v>87.595861963438438</v>
      </c>
      <c r="AO753" s="96">
        <f t="shared" si="329"/>
        <v>33.786457558986655</v>
      </c>
      <c r="AP753" s="96">
        <f t="shared" si="330"/>
        <v>134.61633625577571</v>
      </c>
      <c r="AQ753" s="86">
        <f t="shared" si="331"/>
        <v>100.28970470071029</v>
      </c>
    </row>
    <row r="754" spans="1:43">
      <c r="A754" s="129" t="str">
        <f t="shared" si="332"/>
        <v>2015_4</v>
      </c>
      <c r="B754" s="57">
        <v>2015</v>
      </c>
      <c r="C754" s="57">
        <v>4</v>
      </c>
      <c r="D754" s="81" t="str">
        <f t="shared" si="333"/>
        <v>MMA_Personal</v>
      </c>
      <c r="E754" s="68" t="s">
        <v>27</v>
      </c>
      <c r="F754" s="69" t="s">
        <v>13</v>
      </c>
      <c r="G754" s="84">
        <f t="shared" si="334"/>
        <v>182980</v>
      </c>
      <c r="H754" s="70">
        <v>45745</v>
      </c>
      <c r="I754" s="65">
        <v>1251</v>
      </c>
      <c r="J754" s="66">
        <v>4825</v>
      </c>
      <c r="K754" s="66">
        <v>7846</v>
      </c>
      <c r="L754" s="66">
        <v>7985</v>
      </c>
      <c r="M754" s="67">
        <v>1696</v>
      </c>
      <c r="N754" s="65">
        <v>17811229</v>
      </c>
      <c r="O754" s="66">
        <v>15582902</v>
      </c>
      <c r="P754" s="66">
        <v>10895024</v>
      </c>
      <c r="Q754" s="66">
        <v>26985425</v>
      </c>
      <c r="R754" s="67">
        <v>18961099</v>
      </c>
      <c r="S754" s="95">
        <f t="shared" si="308"/>
        <v>14237.593125499601</v>
      </c>
      <c r="T754" s="96">
        <f t="shared" si="309"/>
        <v>3229.616994818653</v>
      </c>
      <c r="U754" s="96">
        <f t="shared" si="310"/>
        <v>1388.6087178179964</v>
      </c>
      <c r="V754" s="96">
        <f t="shared" si="311"/>
        <v>3379.5147150907951</v>
      </c>
      <c r="W754" s="86">
        <f t="shared" si="312"/>
        <v>11179.893278301886</v>
      </c>
      <c r="X754" s="99">
        <f t="shared" si="313"/>
        <v>6.8368127664225602E-3</v>
      </c>
      <c r="Y754" s="100">
        <f t="shared" si="314"/>
        <v>2.6369002076729698E-2</v>
      </c>
      <c r="Z754" s="100">
        <f t="shared" si="315"/>
        <v>4.2879003169745328E-2</v>
      </c>
      <c r="AA754" s="100">
        <f t="shared" si="316"/>
        <v>4.3638649032681165E-2</v>
      </c>
      <c r="AB754" s="101">
        <f t="shared" si="317"/>
        <v>9.2687725434473719E-3</v>
      </c>
      <c r="AC754" s="99">
        <f t="shared" si="318"/>
        <v>7.2856524622545993E-3</v>
      </c>
      <c r="AD754" s="100">
        <f t="shared" si="319"/>
        <v>2.7241768746877521E-2</v>
      </c>
      <c r="AE754" s="100">
        <f t="shared" si="320"/>
        <v>4.3982471495303287E-2</v>
      </c>
      <c r="AF754" s="100">
        <f t="shared" si="321"/>
        <v>4.4751407138153759E-2</v>
      </c>
      <c r="AG754" s="101">
        <f t="shared" si="322"/>
        <v>9.7907396648255467E-3</v>
      </c>
      <c r="AH754" s="95">
        <f t="shared" si="323"/>
        <v>97.339758443545747</v>
      </c>
      <c r="AI754" s="96">
        <f t="shared" si="324"/>
        <v>85.161777243414576</v>
      </c>
      <c r="AJ754" s="96">
        <f t="shared" si="325"/>
        <v>59.542157612853863</v>
      </c>
      <c r="AK754" s="96">
        <f t="shared" si="326"/>
        <v>147.47745655262869</v>
      </c>
      <c r="AL754" s="86">
        <f t="shared" si="327"/>
        <v>103.62388785659635</v>
      </c>
      <c r="AM754" s="95">
        <f t="shared" si="335"/>
        <v>97.662492013471876</v>
      </c>
      <c r="AN754" s="96">
        <f t="shared" si="328"/>
        <v>85.444134266182019</v>
      </c>
      <c r="AO754" s="96">
        <f t="shared" si="329"/>
        <v>59.739571839011468</v>
      </c>
      <c r="AP754" s="96">
        <f t="shared" si="330"/>
        <v>147.96642351533654</v>
      </c>
      <c r="AQ754" s="86">
        <f t="shared" si="331"/>
        <v>103.96745669005489</v>
      </c>
    </row>
    <row r="755" spans="1:43">
      <c r="A755" s="129" t="str">
        <f t="shared" si="332"/>
        <v>2015_4</v>
      </c>
      <c r="B755" s="57">
        <v>2015</v>
      </c>
      <c r="C755" s="57">
        <v>4</v>
      </c>
      <c r="D755" s="81" t="str">
        <f t="shared" si="333"/>
        <v>LYH_Personal</v>
      </c>
      <c r="E755" s="68" t="s">
        <v>28</v>
      </c>
      <c r="F755" s="69" t="s">
        <v>13</v>
      </c>
      <c r="G755" s="84">
        <f t="shared" si="334"/>
        <v>19580</v>
      </c>
      <c r="H755" s="70">
        <v>4895</v>
      </c>
      <c r="I755" s="65">
        <v>156</v>
      </c>
      <c r="J755" s="66">
        <v>564</v>
      </c>
      <c r="K755" s="66">
        <v>741</v>
      </c>
      <c r="L755" s="66">
        <v>896</v>
      </c>
      <c r="M755" s="67">
        <v>230</v>
      </c>
      <c r="N755" s="65">
        <v>2854258</v>
      </c>
      <c r="O755" s="66">
        <v>1784990</v>
      </c>
      <c r="P755" s="66">
        <v>1187379</v>
      </c>
      <c r="Q755" s="66">
        <v>2654759</v>
      </c>
      <c r="R755" s="67">
        <v>1497905</v>
      </c>
      <c r="S755" s="95">
        <f t="shared" si="308"/>
        <v>18296.525641025641</v>
      </c>
      <c r="T755" s="96">
        <f t="shared" si="309"/>
        <v>3164.8758865248228</v>
      </c>
      <c r="U755" s="96">
        <f t="shared" si="310"/>
        <v>1602.4008097165993</v>
      </c>
      <c r="V755" s="96">
        <f t="shared" si="311"/>
        <v>2962.9006696428573</v>
      </c>
      <c r="W755" s="86">
        <f t="shared" si="312"/>
        <v>6512.630434782609</v>
      </c>
      <c r="X755" s="99">
        <f t="shared" si="313"/>
        <v>7.9673135852911126E-3</v>
      </c>
      <c r="Y755" s="100">
        <f t="shared" si="314"/>
        <v>2.8804902962206332E-2</v>
      </c>
      <c r="Z755" s="100">
        <f t="shared" si="315"/>
        <v>3.7844739530132787E-2</v>
      </c>
      <c r="AA755" s="100">
        <f t="shared" si="316"/>
        <v>4.5760980592441269E-2</v>
      </c>
      <c r="AB755" s="101">
        <f t="shared" si="317"/>
        <v>1.1746680286006129E-2</v>
      </c>
      <c r="AC755" s="99">
        <f t="shared" si="318"/>
        <v>9.4476776141658378E-3</v>
      </c>
      <c r="AD755" s="100">
        <f t="shared" si="319"/>
        <v>3.1589972391235711E-2</v>
      </c>
      <c r="AE755" s="100">
        <f t="shared" si="320"/>
        <v>4.1022161666710667E-2</v>
      </c>
      <c r="AF755" s="100">
        <f t="shared" si="321"/>
        <v>4.9240552564655246E-2</v>
      </c>
      <c r="AG755" s="101">
        <f t="shared" si="322"/>
        <v>1.3540758169698269E-2</v>
      </c>
      <c r="AH755" s="95">
        <f t="shared" si="323"/>
        <v>145.7741573033708</v>
      </c>
      <c r="AI755" s="96">
        <f t="shared" si="324"/>
        <v>91.163942798774258</v>
      </c>
      <c r="AJ755" s="96">
        <f t="shared" si="325"/>
        <v>60.642441266598567</v>
      </c>
      <c r="AK755" s="96">
        <f t="shared" si="326"/>
        <v>135.58524004085803</v>
      </c>
      <c r="AL755" s="86">
        <f t="shared" si="327"/>
        <v>76.501787538304399</v>
      </c>
      <c r="AM755" s="95">
        <f t="shared" si="335"/>
        <v>146.25747691440904</v>
      </c>
      <c r="AN755" s="96">
        <f t="shared" si="328"/>
        <v>91.466200223473479</v>
      </c>
      <c r="AO755" s="96">
        <f t="shared" si="329"/>
        <v>60.84350352391202</v>
      </c>
      <c r="AP755" s="96">
        <f t="shared" si="330"/>
        <v>136.03477791980248</v>
      </c>
      <c r="AQ755" s="86">
        <f t="shared" si="331"/>
        <v>76.755432044852938</v>
      </c>
    </row>
    <row r="756" spans="1:43">
      <c r="A756" s="129" t="str">
        <f t="shared" si="332"/>
        <v>2015_4</v>
      </c>
      <c r="B756" s="57">
        <v>2015</v>
      </c>
      <c r="C756" s="57">
        <v>4</v>
      </c>
      <c r="D756" s="81" t="str">
        <f t="shared" si="333"/>
        <v>SSA_Personal</v>
      </c>
      <c r="E756" s="68" t="s">
        <v>29</v>
      </c>
      <c r="F756" s="69" t="s">
        <v>13</v>
      </c>
      <c r="G756" s="84">
        <f t="shared" si="334"/>
        <v>38660</v>
      </c>
      <c r="H756" s="70">
        <v>9665</v>
      </c>
      <c r="I756" s="65">
        <v>278</v>
      </c>
      <c r="J756" s="66">
        <v>1059</v>
      </c>
      <c r="K756" s="66">
        <v>832</v>
      </c>
      <c r="L756" s="66">
        <v>3043</v>
      </c>
      <c r="M756" s="67">
        <v>1218</v>
      </c>
      <c r="N756" s="65">
        <v>5504043</v>
      </c>
      <c r="O756" s="66">
        <v>2220018</v>
      </c>
      <c r="P756" s="66">
        <v>729944</v>
      </c>
      <c r="Q756" s="66">
        <v>9731004</v>
      </c>
      <c r="R756" s="67">
        <v>7442330</v>
      </c>
      <c r="S756" s="95">
        <f t="shared" si="308"/>
        <v>19798.715827338128</v>
      </c>
      <c r="T756" s="96">
        <f t="shared" si="309"/>
        <v>2096.3342776203967</v>
      </c>
      <c r="U756" s="96">
        <f t="shared" si="310"/>
        <v>877.33653846153845</v>
      </c>
      <c r="V756" s="96">
        <f t="shared" si="311"/>
        <v>3197.8324022346369</v>
      </c>
      <c r="W756" s="86">
        <f t="shared" si="312"/>
        <v>6110.2873563218391</v>
      </c>
      <c r="X756" s="99">
        <f t="shared" si="313"/>
        <v>7.19089498189343E-3</v>
      </c>
      <c r="Y756" s="100">
        <f t="shared" si="314"/>
        <v>2.7392653905845835E-2</v>
      </c>
      <c r="Z756" s="100">
        <f t="shared" si="315"/>
        <v>2.1520951888256597E-2</v>
      </c>
      <c r="AA756" s="100">
        <f t="shared" si="316"/>
        <v>7.8711846870150023E-2</v>
      </c>
      <c r="AB756" s="101">
        <f t="shared" si="317"/>
        <v>3.1505431971029486E-2</v>
      </c>
      <c r="AC756" s="99">
        <f t="shared" si="318"/>
        <v>8.1921606958347357E-3</v>
      </c>
      <c r="AD756" s="100">
        <f t="shared" si="319"/>
        <v>2.9326895971866565E-2</v>
      </c>
      <c r="AE756" s="100">
        <f t="shared" si="320"/>
        <v>2.3240567977347238E-2</v>
      </c>
      <c r="AF756" s="100">
        <f t="shared" si="321"/>
        <v>8.1902964334756356E-2</v>
      </c>
      <c r="AG756" s="101">
        <f t="shared" si="322"/>
        <v>3.3575412737212935E-2</v>
      </c>
      <c r="AH756" s="95">
        <f t="shared" si="323"/>
        <v>142.37048629073979</v>
      </c>
      <c r="AI756" s="96">
        <f t="shared" si="324"/>
        <v>57.424159337816867</v>
      </c>
      <c r="AJ756" s="96">
        <f t="shared" si="325"/>
        <v>18.881117434040352</v>
      </c>
      <c r="AK756" s="96">
        <f t="shared" si="326"/>
        <v>251.70729436109673</v>
      </c>
      <c r="AL756" s="86">
        <f t="shared" si="327"/>
        <v>192.50724262803931</v>
      </c>
      <c r="AM756" s="95">
        <f t="shared" si="335"/>
        <v>142.84252090462655</v>
      </c>
      <c r="AN756" s="96">
        <f t="shared" si="328"/>
        <v>57.614551262344285</v>
      </c>
      <c r="AO756" s="96">
        <f t="shared" si="329"/>
        <v>18.943718477345968</v>
      </c>
      <c r="AP756" s="96">
        <f t="shared" si="330"/>
        <v>252.54183920674393</v>
      </c>
      <c r="AQ756" s="86">
        <f t="shared" si="331"/>
        <v>193.14550751222862</v>
      </c>
    </row>
    <row r="757" spans="1:43">
      <c r="A757" s="129" t="str">
        <f t="shared" si="332"/>
        <v>2015_4</v>
      </c>
      <c r="B757" s="57">
        <v>2015</v>
      </c>
      <c r="C757" s="57">
        <v>4</v>
      </c>
      <c r="D757" s="81" t="str">
        <f t="shared" si="333"/>
        <v>MML_Personal</v>
      </c>
      <c r="E757" s="68" t="s">
        <v>30</v>
      </c>
      <c r="F757" s="69" t="s">
        <v>13</v>
      </c>
      <c r="G757" s="84">
        <f t="shared" si="334"/>
        <v>122756</v>
      </c>
      <c r="H757" s="70">
        <v>30689</v>
      </c>
      <c r="I757" s="65">
        <v>641</v>
      </c>
      <c r="J757" s="66">
        <v>3042</v>
      </c>
      <c r="K757" s="66">
        <v>7538</v>
      </c>
      <c r="L757" s="66">
        <v>4048</v>
      </c>
      <c r="M757" s="67">
        <v>980</v>
      </c>
      <c r="N757" s="65">
        <v>9972025</v>
      </c>
      <c r="O757" s="66">
        <v>9728530</v>
      </c>
      <c r="P757" s="66">
        <v>5150613</v>
      </c>
      <c r="Q757" s="66">
        <v>13740123</v>
      </c>
      <c r="R757" s="67">
        <v>2228403</v>
      </c>
      <c r="S757" s="95">
        <f t="shared" si="308"/>
        <v>15556.981279251169</v>
      </c>
      <c r="T757" s="96">
        <f t="shared" si="309"/>
        <v>3198.070348454964</v>
      </c>
      <c r="U757" s="96">
        <f t="shared" si="310"/>
        <v>683.2864154948262</v>
      </c>
      <c r="V757" s="96">
        <f t="shared" si="311"/>
        <v>3394.2991600790515</v>
      </c>
      <c r="W757" s="86">
        <f t="shared" si="312"/>
        <v>2273.8806122448977</v>
      </c>
      <c r="X757" s="99">
        <f t="shared" si="313"/>
        <v>5.2217406888461666E-3</v>
      </c>
      <c r="Y757" s="100">
        <f t="shared" si="314"/>
        <v>2.4780866108377594E-2</v>
      </c>
      <c r="Z757" s="100">
        <f t="shared" si="315"/>
        <v>6.1406367102219035E-2</v>
      </c>
      <c r="AA757" s="100">
        <f t="shared" si="316"/>
        <v>3.2975984880576105E-2</v>
      </c>
      <c r="AB757" s="101">
        <f t="shared" si="317"/>
        <v>7.98331649776793E-3</v>
      </c>
      <c r="AC757" s="99">
        <f t="shared" si="318"/>
        <v>5.7010383943111569E-3</v>
      </c>
      <c r="AD757" s="100">
        <f t="shared" si="319"/>
        <v>2.5814683667233367E-2</v>
      </c>
      <c r="AE757" s="100">
        <f t="shared" si="320"/>
        <v>6.3002908047175038E-2</v>
      </c>
      <c r="AF757" s="100">
        <f t="shared" si="321"/>
        <v>3.4163535345922147E-2</v>
      </c>
      <c r="AG757" s="101">
        <f t="shared" si="322"/>
        <v>8.5751311569614123E-3</v>
      </c>
      <c r="AH757" s="95">
        <f t="shared" si="323"/>
        <v>81.234522141483922</v>
      </c>
      <c r="AI757" s="96">
        <f t="shared" si="324"/>
        <v>79.250953110234931</v>
      </c>
      <c r="AJ757" s="96">
        <f t="shared" si="325"/>
        <v>41.958136465834663</v>
      </c>
      <c r="AK757" s="96">
        <f t="shared" si="326"/>
        <v>111.93035778291896</v>
      </c>
      <c r="AL757" s="86">
        <f t="shared" si="327"/>
        <v>18.153108605689336</v>
      </c>
      <c r="AM757" s="95">
        <f t="shared" si="335"/>
        <v>81.503858204683311</v>
      </c>
      <c r="AN757" s="96">
        <f t="shared" si="328"/>
        <v>79.513712576934751</v>
      </c>
      <c r="AO757" s="96">
        <f t="shared" si="329"/>
        <v>42.09725021940865</v>
      </c>
      <c r="AP757" s="96">
        <f t="shared" si="330"/>
        <v>112.30146702469237</v>
      </c>
      <c r="AQ757" s="86">
        <f t="shared" si="331"/>
        <v>18.213295908793945</v>
      </c>
    </row>
    <row r="758" spans="1:43">
      <c r="A758" s="129" t="str">
        <f t="shared" si="332"/>
        <v>2015_4</v>
      </c>
      <c r="B758" s="57">
        <v>2015</v>
      </c>
      <c r="C758" s="57">
        <v>4</v>
      </c>
      <c r="D758" s="81" t="str">
        <f t="shared" si="333"/>
        <v>LMH_Personal</v>
      </c>
      <c r="E758" s="68" t="s">
        <v>31</v>
      </c>
      <c r="F758" s="69" t="s">
        <v>13</v>
      </c>
      <c r="G758" s="84">
        <f t="shared" si="334"/>
        <v>84200</v>
      </c>
      <c r="H758" s="70">
        <v>21050</v>
      </c>
      <c r="I758" s="65">
        <v>310</v>
      </c>
      <c r="J758" s="66">
        <v>2558</v>
      </c>
      <c r="K758" s="66">
        <v>4102</v>
      </c>
      <c r="L758" s="66">
        <v>4353</v>
      </c>
      <c r="M758" s="67">
        <v>843</v>
      </c>
      <c r="N758" s="65">
        <v>11579703</v>
      </c>
      <c r="O758" s="66">
        <v>9254821</v>
      </c>
      <c r="P758" s="66">
        <v>5299284</v>
      </c>
      <c r="Q758" s="66">
        <v>16292133</v>
      </c>
      <c r="R758" s="67">
        <v>8675302</v>
      </c>
      <c r="S758" s="95">
        <f t="shared" si="308"/>
        <v>37353.880645161291</v>
      </c>
      <c r="T758" s="96">
        <f t="shared" si="309"/>
        <v>3617.9910086004693</v>
      </c>
      <c r="U758" s="96">
        <f t="shared" si="310"/>
        <v>1291.878108239883</v>
      </c>
      <c r="V758" s="96">
        <f t="shared" si="311"/>
        <v>3742.7367332873882</v>
      </c>
      <c r="W758" s="86">
        <f t="shared" si="312"/>
        <v>10290.986951364175</v>
      </c>
      <c r="X758" s="99">
        <f t="shared" si="313"/>
        <v>3.6817102137767219E-3</v>
      </c>
      <c r="Y758" s="100">
        <f t="shared" si="314"/>
        <v>3.0380047505938243E-2</v>
      </c>
      <c r="Z758" s="100">
        <f t="shared" si="315"/>
        <v>4.8717339667458434E-2</v>
      </c>
      <c r="AA758" s="100">
        <f t="shared" si="316"/>
        <v>5.1698337292161521E-2</v>
      </c>
      <c r="AB758" s="101">
        <f t="shared" si="317"/>
        <v>1.001187648456057E-2</v>
      </c>
      <c r="AC758" s="99">
        <f t="shared" si="318"/>
        <v>4.1680320026670648E-3</v>
      </c>
      <c r="AD758" s="100">
        <f t="shared" si="319"/>
        <v>3.1758192371532656E-2</v>
      </c>
      <c r="AE758" s="100">
        <f t="shared" si="320"/>
        <v>5.044594738597153E-2</v>
      </c>
      <c r="AF758" s="100">
        <f t="shared" si="321"/>
        <v>5.3476254032406738E-2</v>
      </c>
      <c r="AG758" s="101">
        <f t="shared" si="322"/>
        <v>1.0811292066495653E-2</v>
      </c>
      <c r="AH758" s="95">
        <f t="shared" si="323"/>
        <v>137.52616389548695</v>
      </c>
      <c r="AI758" s="96">
        <f t="shared" si="324"/>
        <v>109.91473871733967</v>
      </c>
      <c r="AJ758" s="96">
        <f t="shared" si="325"/>
        <v>62.936864608076007</v>
      </c>
      <c r="AK758" s="96">
        <f t="shared" si="326"/>
        <v>193.49326603325414</v>
      </c>
      <c r="AL758" s="86">
        <f t="shared" si="327"/>
        <v>103.03209026128266</v>
      </c>
      <c r="AM758" s="95">
        <f t="shared" si="335"/>
        <v>137.98213697927036</v>
      </c>
      <c r="AN758" s="96">
        <f t="shared" si="328"/>
        <v>110.27916509953909</v>
      </c>
      <c r="AO758" s="96">
        <f t="shared" si="329"/>
        <v>63.145534110853767</v>
      </c>
      <c r="AP758" s="96">
        <f t="shared" si="330"/>
        <v>194.13480011451855</v>
      </c>
      <c r="AQ758" s="86">
        <f t="shared" si="331"/>
        <v>103.37369696792207</v>
      </c>
    </row>
    <row r="759" spans="1:43">
      <c r="A759" s="129" t="str">
        <f t="shared" si="332"/>
        <v>2015_4</v>
      </c>
      <c r="B759" s="57">
        <v>2015</v>
      </c>
      <c r="C759" s="57">
        <v>4</v>
      </c>
      <c r="D759" s="81" t="str">
        <f t="shared" si="333"/>
        <v>SSL_Personal</v>
      </c>
      <c r="E759" s="68" t="s">
        <v>32</v>
      </c>
      <c r="F759" s="69" t="s">
        <v>13</v>
      </c>
      <c r="G759" s="84">
        <f t="shared" si="334"/>
        <v>68788</v>
      </c>
      <c r="H759" s="70">
        <v>17197</v>
      </c>
      <c r="I759" s="65">
        <v>614</v>
      </c>
      <c r="J759" s="66">
        <v>1828</v>
      </c>
      <c r="K759" s="66">
        <v>4625</v>
      </c>
      <c r="L759" s="66">
        <v>2747</v>
      </c>
      <c r="M759" s="67">
        <v>516</v>
      </c>
      <c r="N759" s="65">
        <v>7683978</v>
      </c>
      <c r="O759" s="66">
        <v>5680963</v>
      </c>
      <c r="P759" s="66">
        <v>4697848</v>
      </c>
      <c r="Q759" s="66">
        <v>8227265</v>
      </c>
      <c r="R759" s="67">
        <v>1552582</v>
      </c>
      <c r="S759" s="95">
        <f t="shared" si="308"/>
        <v>12514.622149837134</v>
      </c>
      <c r="T759" s="96">
        <f t="shared" si="309"/>
        <v>3107.7478118161926</v>
      </c>
      <c r="U759" s="96">
        <f t="shared" si="310"/>
        <v>1015.750918918919</v>
      </c>
      <c r="V759" s="96">
        <f t="shared" si="311"/>
        <v>2995</v>
      </c>
      <c r="W759" s="86">
        <f t="shared" si="312"/>
        <v>3008.8798449612405</v>
      </c>
      <c r="X759" s="99">
        <f t="shared" si="313"/>
        <v>8.925975460836193E-3</v>
      </c>
      <c r="Y759" s="100">
        <f t="shared" si="314"/>
        <v>2.6574402512066057E-2</v>
      </c>
      <c r="Z759" s="100">
        <f t="shared" si="315"/>
        <v>6.7235564342617904E-2</v>
      </c>
      <c r="AA759" s="100">
        <f t="shared" si="316"/>
        <v>3.9934290864685702E-2</v>
      </c>
      <c r="AB759" s="101">
        <f t="shared" si="317"/>
        <v>7.5013083677385592E-3</v>
      </c>
      <c r="AC759" s="99">
        <f t="shared" si="318"/>
        <v>9.7615409049060294E-3</v>
      </c>
      <c r="AD759" s="100">
        <f t="shared" si="319"/>
        <v>2.8003239602555546E-2</v>
      </c>
      <c r="AE759" s="100">
        <f t="shared" si="320"/>
        <v>6.9460334223958281E-2</v>
      </c>
      <c r="AF759" s="100">
        <f t="shared" si="321"/>
        <v>4.1673785313898024E-2</v>
      </c>
      <c r="AG759" s="101">
        <f t="shared" si="322"/>
        <v>8.2678452583769147E-3</v>
      </c>
      <c r="AH759" s="95">
        <f t="shared" si="323"/>
        <v>111.70521021108333</v>
      </c>
      <c r="AI759" s="96">
        <f t="shared" si="324"/>
        <v>82.586541257196018</v>
      </c>
      <c r="AJ759" s="96">
        <f t="shared" si="325"/>
        <v>68.294586265046235</v>
      </c>
      <c r="AK759" s="96">
        <f t="shared" si="326"/>
        <v>119.60320113973367</v>
      </c>
      <c r="AL759" s="86">
        <f t="shared" si="327"/>
        <v>22.570535558527649</v>
      </c>
      <c r="AM759" s="95">
        <f t="shared" si="335"/>
        <v>112.07557296775363</v>
      </c>
      <c r="AN759" s="96">
        <f t="shared" si="328"/>
        <v>82.860359989787639</v>
      </c>
      <c r="AO759" s="96">
        <f t="shared" si="329"/>
        <v>68.521019492171305</v>
      </c>
      <c r="AP759" s="96">
        <f t="shared" si="330"/>
        <v>119.99974997749155</v>
      </c>
      <c r="AQ759" s="86">
        <f t="shared" si="331"/>
        <v>22.645369004104495</v>
      </c>
    </row>
    <row r="760" spans="1:43">
      <c r="A760" s="129" t="str">
        <f t="shared" si="332"/>
        <v>2015_4</v>
      </c>
      <c r="B760" s="57">
        <v>2015</v>
      </c>
      <c r="C760" s="57">
        <v>4</v>
      </c>
      <c r="D760" s="81" t="str">
        <f t="shared" si="333"/>
        <v>SSH_Personal</v>
      </c>
      <c r="E760" s="68" t="s">
        <v>33</v>
      </c>
      <c r="F760" s="69" t="s">
        <v>13</v>
      </c>
      <c r="G760" s="84">
        <f t="shared" si="334"/>
        <v>66292</v>
      </c>
      <c r="H760" s="70">
        <v>16573</v>
      </c>
      <c r="I760" s="65">
        <v>477</v>
      </c>
      <c r="J760" s="66">
        <v>2234</v>
      </c>
      <c r="K760" s="66">
        <v>3092</v>
      </c>
      <c r="L760" s="66">
        <v>3118</v>
      </c>
      <c r="M760" s="67">
        <v>439</v>
      </c>
      <c r="N760" s="65">
        <v>7173835</v>
      </c>
      <c r="O760" s="66">
        <v>8906257</v>
      </c>
      <c r="P760" s="66">
        <v>3802865</v>
      </c>
      <c r="Q760" s="66">
        <v>13630785</v>
      </c>
      <c r="R760" s="67">
        <v>1811595</v>
      </c>
      <c r="S760" s="95">
        <f t="shared" si="308"/>
        <v>15039.486373165619</v>
      </c>
      <c r="T760" s="96">
        <f t="shared" si="309"/>
        <v>3986.686213070725</v>
      </c>
      <c r="U760" s="96">
        <f t="shared" si="310"/>
        <v>1229.9045924967659</v>
      </c>
      <c r="V760" s="96">
        <f t="shared" si="311"/>
        <v>4371.6436818473385</v>
      </c>
      <c r="W760" s="86">
        <f t="shared" si="312"/>
        <v>4126.6400911161727</v>
      </c>
      <c r="X760" s="99">
        <f t="shared" si="313"/>
        <v>7.1954383636034513E-3</v>
      </c>
      <c r="Y760" s="100">
        <f t="shared" si="314"/>
        <v>3.3699390575031678E-2</v>
      </c>
      <c r="Z760" s="100">
        <f t="shared" si="315"/>
        <v>4.6642128763651723E-2</v>
      </c>
      <c r="AA760" s="100">
        <f t="shared" si="316"/>
        <v>4.7034332951185663E-2</v>
      </c>
      <c r="AB760" s="101">
        <f t="shared" si="317"/>
        <v>6.6222168587461534E-3</v>
      </c>
      <c r="AC760" s="99">
        <f t="shared" si="318"/>
        <v>7.9603052703264062E-3</v>
      </c>
      <c r="AD760" s="100">
        <f t="shared" si="319"/>
        <v>3.5332414360655692E-2</v>
      </c>
      <c r="AE760" s="100">
        <f t="shared" si="320"/>
        <v>4.8550410616272535E-2</v>
      </c>
      <c r="AF760" s="100">
        <f t="shared" si="321"/>
        <v>4.8950226971529419E-2</v>
      </c>
      <c r="AG760" s="101">
        <f t="shared" si="322"/>
        <v>7.3561969512552089E-3</v>
      </c>
      <c r="AH760" s="95">
        <f t="shared" si="323"/>
        <v>108.21569721836723</v>
      </c>
      <c r="AI760" s="96">
        <f t="shared" si="324"/>
        <v>134.34889579436432</v>
      </c>
      <c r="AJ760" s="96">
        <f t="shared" si="325"/>
        <v>57.365368370240752</v>
      </c>
      <c r="AK760" s="96">
        <f t="shared" si="326"/>
        <v>205.61734447595487</v>
      </c>
      <c r="AL760" s="86">
        <f t="shared" si="327"/>
        <v>27.327505581367284</v>
      </c>
      <c r="AM760" s="95">
        <f t="shared" si="335"/>
        <v>108.57449036562559</v>
      </c>
      <c r="AN760" s="96">
        <f t="shared" si="328"/>
        <v>134.79433452822451</v>
      </c>
      <c r="AO760" s="96">
        <f t="shared" si="329"/>
        <v>57.555565371140368</v>
      </c>
      <c r="AP760" s="96">
        <f t="shared" si="330"/>
        <v>206.29907638779173</v>
      </c>
      <c r="AQ760" s="86">
        <f t="shared" si="331"/>
        <v>27.418110937025386</v>
      </c>
    </row>
    <row r="761" spans="1:43">
      <c r="A761" s="129" t="str">
        <f t="shared" si="332"/>
        <v>2015_4</v>
      </c>
      <c r="B761" s="57">
        <v>2015</v>
      </c>
      <c r="C761" s="57">
        <v>4</v>
      </c>
      <c r="D761" s="81" t="str">
        <f t="shared" si="333"/>
        <v>MMH_Personal</v>
      </c>
      <c r="E761" s="68" t="s">
        <v>34</v>
      </c>
      <c r="F761" s="69" t="s">
        <v>13</v>
      </c>
      <c r="G761" s="84">
        <f t="shared" si="334"/>
        <v>107104</v>
      </c>
      <c r="H761" s="70">
        <v>26776</v>
      </c>
      <c r="I761" s="65">
        <v>1143</v>
      </c>
      <c r="J761" s="66">
        <v>3952</v>
      </c>
      <c r="K761" s="66">
        <v>4257</v>
      </c>
      <c r="L761" s="66">
        <v>6364</v>
      </c>
      <c r="M761" s="67">
        <v>1331</v>
      </c>
      <c r="N761" s="65">
        <v>14553056</v>
      </c>
      <c r="O761" s="66">
        <v>11967757</v>
      </c>
      <c r="P761" s="66">
        <v>6513048</v>
      </c>
      <c r="Q761" s="66">
        <v>18082183</v>
      </c>
      <c r="R761" s="67">
        <v>4018591</v>
      </c>
      <c r="S761" s="95">
        <f t="shared" si="308"/>
        <v>12732.332458442695</v>
      </c>
      <c r="T761" s="96">
        <f t="shared" si="309"/>
        <v>3028.2785931174089</v>
      </c>
      <c r="U761" s="96">
        <f t="shared" si="310"/>
        <v>1529.9619450317125</v>
      </c>
      <c r="V761" s="96">
        <f t="shared" si="311"/>
        <v>2841.3235386549341</v>
      </c>
      <c r="W761" s="86">
        <f t="shared" si="312"/>
        <v>3019.2268970698724</v>
      </c>
      <c r="X761" s="99">
        <f t="shared" si="313"/>
        <v>1.0671870331640274E-2</v>
      </c>
      <c r="Y761" s="100">
        <f t="shared" si="314"/>
        <v>3.6898715267403646E-2</v>
      </c>
      <c r="Z761" s="100">
        <f t="shared" si="315"/>
        <v>3.97464146997311E-2</v>
      </c>
      <c r="AA761" s="100">
        <f t="shared" si="316"/>
        <v>5.9418882581416192E-2</v>
      </c>
      <c r="AB761" s="101">
        <f t="shared" si="317"/>
        <v>1.2427173588288019E-2</v>
      </c>
      <c r="AC761" s="99">
        <f t="shared" si="318"/>
        <v>1.140341950574352E-2</v>
      </c>
      <c r="AD761" s="100">
        <f t="shared" si="319"/>
        <v>3.8240845562070483E-2</v>
      </c>
      <c r="AE761" s="100">
        <f t="shared" si="320"/>
        <v>4.1137311871767231E-2</v>
      </c>
      <c r="AF761" s="100">
        <f t="shared" si="321"/>
        <v>6.1101996237760983E-2</v>
      </c>
      <c r="AG761" s="101">
        <f t="shared" si="322"/>
        <v>1.3215895350393827E-2</v>
      </c>
      <c r="AH761" s="95">
        <f t="shared" si="323"/>
        <v>135.87780101583508</v>
      </c>
      <c r="AI761" s="96">
        <f t="shared" si="324"/>
        <v>111.73958955781296</v>
      </c>
      <c r="AJ761" s="96">
        <f t="shared" si="325"/>
        <v>60.810501942037646</v>
      </c>
      <c r="AK761" s="96">
        <f t="shared" si="326"/>
        <v>168.82826971915148</v>
      </c>
      <c r="AL761" s="86">
        <f t="shared" si="327"/>
        <v>37.520456752315503</v>
      </c>
      <c r="AM761" s="95">
        <f t="shared" si="335"/>
        <v>136.32830889151452</v>
      </c>
      <c r="AN761" s="96">
        <f t="shared" si="328"/>
        <v>112.1100663004791</v>
      </c>
      <c r="AO761" s="96">
        <f t="shared" si="329"/>
        <v>61.012121410737443</v>
      </c>
      <c r="AP761" s="96">
        <f t="shared" si="330"/>
        <v>169.38802609272534</v>
      </c>
      <c r="AQ761" s="86">
        <f t="shared" si="331"/>
        <v>37.64485721464002</v>
      </c>
    </row>
    <row r="762" spans="1:43">
      <c r="A762" s="129" t="str">
        <f t="shared" si="332"/>
        <v>2015_4</v>
      </c>
      <c r="B762" s="57">
        <v>2015</v>
      </c>
      <c r="C762" s="57">
        <v>4</v>
      </c>
      <c r="D762" s="81" t="str">
        <f t="shared" si="333"/>
        <v>SYA_Personal</v>
      </c>
      <c r="E762" s="68" t="s">
        <v>35</v>
      </c>
      <c r="F762" s="69" t="s">
        <v>13</v>
      </c>
      <c r="G762" s="84">
        <f t="shared" si="334"/>
        <v>30984</v>
      </c>
      <c r="H762" s="70">
        <v>7746</v>
      </c>
      <c r="I762" s="65">
        <v>311</v>
      </c>
      <c r="J762" s="66">
        <v>1057</v>
      </c>
      <c r="K762" s="66">
        <v>1718</v>
      </c>
      <c r="L762" s="66">
        <v>1286</v>
      </c>
      <c r="M762" s="67">
        <v>183</v>
      </c>
      <c r="N762" s="65">
        <v>4674769</v>
      </c>
      <c r="O762" s="66">
        <v>4412423</v>
      </c>
      <c r="P762" s="66">
        <v>1633299</v>
      </c>
      <c r="Q762" s="66">
        <v>4083881</v>
      </c>
      <c r="R762" s="67">
        <v>1028705</v>
      </c>
      <c r="S762" s="95">
        <f t="shared" si="308"/>
        <v>15031.411575562701</v>
      </c>
      <c r="T762" s="96">
        <f t="shared" si="309"/>
        <v>4174.4777672658465</v>
      </c>
      <c r="U762" s="96">
        <f t="shared" si="310"/>
        <v>950.69790454016299</v>
      </c>
      <c r="V762" s="96">
        <f t="shared" si="311"/>
        <v>3175.6461897356144</v>
      </c>
      <c r="W762" s="86">
        <f t="shared" si="312"/>
        <v>5621.3387978142073</v>
      </c>
      <c r="X762" s="99">
        <f t="shared" si="313"/>
        <v>1.003743867802737E-2</v>
      </c>
      <c r="Y762" s="100">
        <f t="shared" si="314"/>
        <v>3.41143816163181E-2</v>
      </c>
      <c r="Z762" s="100">
        <f t="shared" si="315"/>
        <v>5.5447973147430933E-2</v>
      </c>
      <c r="AA762" s="100">
        <f t="shared" si="316"/>
        <v>4.1505293054479732E-2</v>
      </c>
      <c r="AB762" s="101">
        <f t="shared" si="317"/>
        <v>5.9062742060418281E-3</v>
      </c>
      <c r="AC762" s="99">
        <f t="shared" si="318"/>
        <v>1.1356934492297634E-2</v>
      </c>
      <c r="AD762" s="100">
        <f t="shared" si="319"/>
        <v>3.6517188019022338E-2</v>
      </c>
      <c r="AE762" s="100">
        <f t="shared" si="320"/>
        <v>5.8477277849323592E-2</v>
      </c>
      <c r="AF762" s="100">
        <f t="shared" si="321"/>
        <v>4.4145474537581511E-2</v>
      </c>
      <c r="AG762" s="101">
        <f t="shared" si="322"/>
        <v>6.9205537070150163E-3</v>
      </c>
      <c r="AH762" s="95">
        <f t="shared" si="323"/>
        <v>150.87687193390136</v>
      </c>
      <c r="AI762" s="96">
        <f t="shared" si="324"/>
        <v>142.40972760134264</v>
      </c>
      <c r="AJ762" s="96">
        <f t="shared" si="325"/>
        <v>52.714271882261812</v>
      </c>
      <c r="AK762" s="96">
        <f t="shared" si="326"/>
        <v>131.80612574231861</v>
      </c>
      <c r="AL762" s="86">
        <f t="shared" si="327"/>
        <v>33.201168344952237</v>
      </c>
      <c r="AM762" s="95">
        <f t="shared" si="335"/>
        <v>151.3771097840575</v>
      </c>
      <c r="AN762" s="96">
        <f t="shared" si="328"/>
        <v>142.88189232124634</v>
      </c>
      <c r="AO762" s="96">
        <f t="shared" si="329"/>
        <v>52.889048000701493</v>
      </c>
      <c r="AP762" s="96">
        <f t="shared" si="330"/>
        <v>132.24313382800872</v>
      </c>
      <c r="AQ762" s="86">
        <f t="shared" si="331"/>
        <v>33.311248046782396</v>
      </c>
    </row>
    <row r="763" spans="1:43">
      <c r="A763" s="129" t="str">
        <f t="shared" si="332"/>
        <v>2015_4</v>
      </c>
      <c r="B763" s="57">
        <v>2015</v>
      </c>
      <c r="C763" s="57">
        <v>4</v>
      </c>
      <c r="D763" s="81" t="str">
        <f t="shared" si="333"/>
        <v>LSH_Personal</v>
      </c>
      <c r="E763" s="68" t="s">
        <v>36</v>
      </c>
      <c r="F763" s="69" t="s">
        <v>13</v>
      </c>
      <c r="G763" s="84">
        <f t="shared" si="334"/>
        <v>58004</v>
      </c>
      <c r="H763" s="70">
        <v>14501</v>
      </c>
      <c r="I763" s="65">
        <v>582</v>
      </c>
      <c r="J763" s="66">
        <v>2439</v>
      </c>
      <c r="K763" s="66">
        <v>2467</v>
      </c>
      <c r="L763" s="66">
        <v>5586</v>
      </c>
      <c r="M763" s="67">
        <v>1770</v>
      </c>
      <c r="N763" s="65">
        <v>9843162</v>
      </c>
      <c r="O763" s="66">
        <v>8170017</v>
      </c>
      <c r="P763" s="66">
        <v>3119269</v>
      </c>
      <c r="Q763" s="66">
        <v>17769096</v>
      </c>
      <c r="R763" s="67">
        <v>10810341</v>
      </c>
      <c r="S763" s="95">
        <f t="shared" si="308"/>
        <v>16912.649484536083</v>
      </c>
      <c r="T763" s="96">
        <f t="shared" si="309"/>
        <v>3349.7404674046738</v>
      </c>
      <c r="U763" s="96">
        <f t="shared" si="310"/>
        <v>1264.397648966356</v>
      </c>
      <c r="V763" s="96">
        <f t="shared" si="311"/>
        <v>3181.0053705692803</v>
      </c>
      <c r="W763" s="86">
        <f t="shared" si="312"/>
        <v>6107.5372881355934</v>
      </c>
      <c r="X763" s="99">
        <f t="shared" si="313"/>
        <v>1.0033790773050135E-2</v>
      </c>
      <c r="Y763" s="100">
        <f t="shared" si="314"/>
        <v>4.2048824219019378E-2</v>
      </c>
      <c r="Z763" s="100">
        <f t="shared" si="315"/>
        <v>4.2531549548307013E-2</v>
      </c>
      <c r="AA763" s="100">
        <f t="shared" si="316"/>
        <v>9.6303703192883255E-2</v>
      </c>
      <c r="AB763" s="101">
        <f t="shared" si="317"/>
        <v>3.0515136887111233E-2</v>
      </c>
      <c r="AC763" s="99">
        <f t="shared" si="318"/>
        <v>1.0997996385195743E-2</v>
      </c>
      <c r="AD763" s="100">
        <f t="shared" si="319"/>
        <v>4.3990494863567563E-2</v>
      </c>
      <c r="AE763" s="100">
        <f t="shared" si="320"/>
        <v>4.4483841608816833E-2</v>
      </c>
      <c r="AF763" s="100">
        <f t="shared" si="321"/>
        <v>9.9157740817819862E-2</v>
      </c>
      <c r="AG763" s="101">
        <f t="shared" si="322"/>
        <v>3.2179143801916041E-2</v>
      </c>
      <c r="AH763" s="95">
        <f t="shared" si="323"/>
        <v>169.69798634576927</v>
      </c>
      <c r="AI763" s="96">
        <f t="shared" si="324"/>
        <v>140.85264809323496</v>
      </c>
      <c r="AJ763" s="96">
        <f t="shared" si="325"/>
        <v>53.776791255775464</v>
      </c>
      <c r="AK763" s="96">
        <f t="shared" si="326"/>
        <v>306.34259706227158</v>
      </c>
      <c r="AL763" s="86">
        <f t="shared" si="327"/>
        <v>186.37233639059374</v>
      </c>
      <c r="AM763" s="95">
        <f t="shared" si="335"/>
        <v>170.26062629699135</v>
      </c>
      <c r="AN763" s="96">
        <f t="shared" si="328"/>
        <v>141.31965025842982</v>
      </c>
      <c r="AO763" s="96">
        <f t="shared" si="329"/>
        <v>53.955090196502901</v>
      </c>
      <c r="AP763" s="96">
        <f t="shared" si="330"/>
        <v>307.35828727510165</v>
      </c>
      <c r="AQ763" s="86">
        <f t="shared" si="331"/>
        <v>186.99026076620945</v>
      </c>
    </row>
    <row r="764" spans="1:43">
      <c r="A764" s="129" t="str">
        <f t="shared" si="332"/>
        <v>2015_4</v>
      </c>
      <c r="B764" s="57">
        <v>2015</v>
      </c>
      <c r="C764" s="57">
        <v>4</v>
      </c>
      <c r="D764" s="81" t="str">
        <f t="shared" si="333"/>
        <v>SYH_Personal</v>
      </c>
      <c r="E764" s="68" t="s">
        <v>37</v>
      </c>
      <c r="F764" s="69" t="s">
        <v>13</v>
      </c>
      <c r="G764" s="84">
        <f t="shared" si="334"/>
        <v>29860</v>
      </c>
      <c r="H764" s="70">
        <v>7465</v>
      </c>
      <c r="I764" s="65">
        <v>344</v>
      </c>
      <c r="J764" s="66">
        <v>1357</v>
      </c>
      <c r="K764" s="66">
        <v>1174</v>
      </c>
      <c r="L764" s="66">
        <v>2415</v>
      </c>
      <c r="M764" s="67">
        <v>55</v>
      </c>
      <c r="N764" s="65">
        <v>3972017</v>
      </c>
      <c r="O764" s="66">
        <v>3436531</v>
      </c>
      <c r="P764" s="66">
        <v>2101844</v>
      </c>
      <c r="Q764" s="66">
        <v>5654088</v>
      </c>
      <c r="R764" s="67">
        <v>231665</v>
      </c>
      <c r="S764" s="95">
        <f t="shared" si="308"/>
        <v>11546.561046511628</v>
      </c>
      <c r="T764" s="96">
        <f t="shared" si="309"/>
        <v>2532.4473102431834</v>
      </c>
      <c r="U764" s="96">
        <f t="shared" si="310"/>
        <v>1790.3270868824532</v>
      </c>
      <c r="V764" s="96">
        <f t="shared" si="311"/>
        <v>2341.2372670807454</v>
      </c>
      <c r="W764" s="86">
        <f t="shared" si="312"/>
        <v>4212.090909090909</v>
      </c>
      <c r="X764" s="99">
        <f t="shared" si="313"/>
        <v>1.1520428667113196E-2</v>
      </c>
      <c r="Y764" s="100">
        <f t="shared" si="314"/>
        <v>4.5445411922304085E-2</v>
      </c>
      <c r="Z764" s="100">
        <f t="shared" si="315"/>
        <v>3.9316811788345611E-2</v>
      </c>
      <c r="AA764" s="100">
        <f t="shared" si="316"/>
        <v>8.0877427997320825E-2</v>
      </c>
      <c r="AB764" s="101">
        <f t="shared" si="317"/>
        <v>1.841929002009377E-3</v>
      </c>
      <c r="AC764" s="99">
        <f t="shared" si="318"/>
        <v>1.2959323947397374E-2</v>
      </c>
      <c r="AD764" s="100">
        <f t="shared" si="319"/>
        <v>4.825379550897807E-2</v>
      </c>
      <c r="AE764" s="100">
        <f t="shared" si="320"/>
        <v>4.1937348579849966E-2</v>
      </c>
      <c r="AF764" s="100">
        <f t="shared" si="321"/>
        <v>8.4553731864223131E-2</v>
      </c>
      <c r="AG764" s="101">
        <f t="shared" si="322"/>
        <v>2.4200877799947147E-3</v>
      </c>
      <c r="AH764" s="95">
        <f t="shared" si="323"/>
        <v>133.02133288680508</v>
      </c>
      <c r="AI764" s="96">
        <f t="shared" si="324"/>
        <v>115.08811118553248</v>
      </c>
      <c r="AJ764" s="96">
        <f t="shared" si="325"/>
        <v>70.389953114534492</v>
      </c>
      <c r="AK764" s="96">
        <f t="shared" si="326"/>
        <v>189.35324849296717</v>
      </c>
      <c r="AL764" s="86">
        <f t="shared" si="327"/>
        <v>7.7583724045545877</v>
      </c>
      <c r="AM764" s="95">
        <f t="shared" si="335"/>
        <v>133.46237003673585</v>
      </c>
      <c r="AN764" s="96">
        <f t="shared" si="328"/>
        <v>115.46969007552433</v>
      </c>
      <c r="AO764" s="96">
        <f t="shared" si="329"/>
        <v>70.623333607961158</v>
      </c>
      <c r="AP764" s="96">
        <f t="shared" si="330"/>
        <v>189.98105619292863</v>
      </c>
      <c r="AQ764" s="86">
        <f t="shared" si="331"/>
        <v>7.784095575260733</v>
      </c>
    </row>
    <row r="765" spans="1:43">
      <c r="A765" s="129" t="str">
        <f t="shared" si="332"/>
        <v>2015_4</v>
      </c>
      <c r="B765" s="57">
        <v>2015</v>
      </c>
      <c r="C765" s="57">
        <v>4</v>
      </c>
      <c r="D765" s="81" t="str">
        <f t="shared" si="333"/>
        <v>MSH_Personal</v>
      </c>
      <c r="E765" s="68" t="s">
        <v>38</v>
      </c>
      <c r="F765" s="69" t="s">
        <v>13</v>
      </c>
      <c r="G765" s="84">
        <f t="shared" si="334"/>
        <v>77264</v>
      </c>
      <c r="H765" s="70">
        <v>19316</v>
      </c>
      <c r="I765" s="65">
        <v>895</v>
      </c>
      <c r="J765" s="66">
        <v>3266</v>
      </c>
      <c r="K765" s="66">
        <v>2844</v>
      </c>
      <c r="L765" s="66">
        <v>5308</v>
      </c>
      <c r="M765" s="67">
        <v>417</v>
      </c>
      <c r="N765" s="65">
        <v>12380501</v>
      </c>
      <c r="O765" s="66">
        <v>10011951</v>
      </c>
      <c r="P765" s="66">
        <v>2775771</v>
      </c>
      <c r="Q765" s="66">
        <v>15541162</v>
      </c>
      <c r="R765" s="67">
        <v>2299086</v>
      </c>
      <c r="S765" s="95">
        <f t="shared" si="308"/>
        <v>13832.962011173184</v>
      </c>
      <c r="T765" s="96">
        <f t="shared" si="309"/>
        <v>3065.5085731781996</v>
      </c>
      <c r="U765" s="96">
        <f t="shared" si="310"/>
        <v>976.00949367088606</v>
      </c>
      <c r="V765" s="96">
        <f t="shared" si="311"/>
        <v>2927.8752825923134</v>
      </c>
      <c r="W765" s="86">
        <f t="shared" si="312"/>
        <v>5513.3956834532373</v>
      </c>
      <c r="X765" s="99">
        <f t="shared" si="313"/>
        <v>1.158366121350176E-2</v>
      </c>
      <c r="Y765" s="100">
        <f t="shared" si="314"/>
        <v>4.2270656450610893E-2</v>
      </c>
      <c r="Z765" s="100">
        <f t="shared" si="315"/>
        <v>3.6808863118658108E-2</v>
      </c>
      <c r="AA765" s="100">
        <f t="shared" si="316"/>
        <v>6.869952371091323E-2</v>
      </c>
      <c r="AB765" s="101">
        <f t="shared" si="317"/>
        <v>5.3970801408159035E-3</v>
      </c>
      <c r="AC765" s="99">
        <f t="shared" si="318"/>
        <v>1.2480594638188545E-2</v>
      </c>
      <c r="AD765" s="100">
        <f t="shared" si="319"/>
        <v>4.3957241398436882E-2</v>
      </c>
      <c r="AE765" s="100">
        <f t="shared" si="320"/>
        <v>3.8387200228682E-2</v>
      </c>
      <c r="AF765" s="100">
        <f t="shared" si="321"/>
        <v>7.0819783625007932E-2</v>
      </c>
      <c r="AG765" s="101">
        <f t="shared" si="322"/>
        <v>6.0112261377046512E-3</v>
      </c>
      <c r="AH765" s="95">
        <f t="shared" si="323"/>
        <v>160.23634551667013</v>
      </c>
      <c r="AI765" s="96">
        <f t="shared" si="324"/>
        <v>129.58105974321805</v>
      </c>
      <c r="AJ765" s="96">
        <f t="shared" si="325"/>
        <v>35.925799855042449</v>
      </c>
      <c r="AK765" s="96">
        <f t="shared" si="326"/>
        <v>201.14363739904744</v>
      </c>
      <c r="AL765" s="86">
        <f t="shared" si="327"/>
        <v>29.756238351625594</v>
      </c>
      <c r="AM765" s="95">
        <f t="shared" si="335"/>
        <v>160.76761504771693</v>
      </c>
      <c r="AN765" s="96">
        <f t="shared" si="328"/>
        <v>130.01069054027818</v>
      </c>
      <c r="AO765" s="96">
        <f t="shared" si="329"/>
        <v>36.044913173434274</v>
      </c>
      <c r="AP765" s="96">
        <f t="shared" si="330"/>
        <v>201.81053656957877</v>
      </c>
      <c r="AQ765" s="86">
        <f t="shared" si="331"/>
        <v>29.854896260627523</v>
      </c>
    </row>
    <row r="766" spans="1:43">
      <c r="A766" s="129" t="str">
        <f t="shared" si="332"/>
        <v>2015_4</v>
      </c>
      <c r="B766" s="57">
        <v>2015</v>
      </c>
      <c r="C766" s="57">
        <v>4</v>
      </c>
      <c r="D766" s="81" t="str">
        <f t="shared" si="333"/>
        <v>SMH_Personal</v>
      </c>
      <c r="E766" s="68" t="s">
        <v>39</v>
      </c>
      <c r="F766" s="69" t="s">
        <v>13</v>
      </c>
      <c r="G766" s="84">
        <f t="shared" si="334"/>
        <v>57288</v>
      </c>
      <c r="H766" s="70">
        <v>14322</v>
      </c>
      <c r="I766" s="65">
        <v>489</v>
      </c>
      <c r="J766" s="66">
        <v>2265</v>
      </c>
      <c r="K766" s="66">
        <v>3986</v>
      </c>
      <c r="L766" s="66">
        <v>3871</v>
      </c>
      <c r="M766" s="67">
        <v>567</v>
      </c>
      <c r="N766" s="65">
        <v>6707744</v>
      </c>
      <c r="O766" s="66">
        <v>8088189</v>
      </c>
      <c r="P766" s="66">
        <v>3263623</v>
      </c>
      <c r="Q766" s="66">
        <v>14414907</v>
      </c>
      <c r="R766" s="67">
        <v>1708000</v>
      </c>
      <c r="S766" s="95">
        <f t="shared" si="308"/>
        <v>13717.267893660532</v>
      </c>
      <c r="T766" s="96">
        <f t="shared" si="309"/>
        <v>3570.9443708609269</v>
      </c>
      <c r="U766" s="96">
        <f t="shared" si="310"/>
        <v>818.77145007526337</v>
      </c>
      <c r="V766" s="96">
        <f t="shared" si="311"/>
        <v>3723.8199431671401</v>
      </c>
      <c r="W766" s="86">
        <f t="shared" si="312"/>
        <v>3012.3456790123455</v>
      </c>
      <c r="X766" s="99">
        <f t="shared" si="313"/>
        <v>8.5358190196899875E-3</v>
      </c>
      <c r="Y766" s="100">
        <f t="shared" si="314"/>
        <v>3.9537075827398405E-2</v>
      </c>
      <c r="Z766" s="100">
        <f t="shared" si="315"/>
        <v>6.9578271191174421E-2</v>
      </c>
      <c r="AA766" s="100">
        <f t="shared" si="316"/>
        <v>6.7570869990224824E-2</v>
      </c>
      <c r="AB766" s="101">
        <f t="shared" si="317"/>
        <v>9.8973607038123166E-3</v>
      </c>
      <c r="AC766" s="99">
        <f t="shared" si="318"/>
        <v>9.4313594642566022E-3</v>
      </c>
      <c r="AD766" s="100">
        <f t="shared" si="319"/>
        <v>4.1434072922799298E-2</v>
      </c>
      <c r="AE766" s="100">
        <f t="shared" si="320"/>
        <v>7.2055127598345342E-2</v>
      </c>
      <c r="AF766" s="100">
        <f t="shared" si="321"/>
        <v>7.0014366721466187E-2</v>
      </c>
      <c r="AG766" s="101">
        <f t="shared" si="322"/>
        <v>1.0861020851089212E-2</v>
      </c>
      <c r="AH766" s="95">
        <f t="shared" si="323"/>
        <v>117.08811618489038</v>
      </c>
      <c r="AI766" s="96">
        <f t="shared" si="324"/>
        <v>141.18469836614997</v>
      </c>
      <c r="AJ766" s="96">
        <f t="shared" si="325"/>
        <v>56.968701996927805</v>
      </c>
      <c r="AK766" s="96">
        <f t="shared" si="326"/>
        <v>251.62175324675326</v>
      </c>
      <c r="AL766" s="86">
        <f t="shared" si="327"/>
        <v>29.814271749755619</v>
      </c>
      <c r="AM766" s="95">
        <f t="shared" si="335"/>
        <v>117.47632616544207</v>
      </c>
      <c r="AN766" s="96">
        <f t="shared" si="328"/>
        <v>141.65280145630791</v>
      </c>
      <c r="AO766" s="96">
        <f t="shared" si="329"/>
        <v>57.157583835793162</v>
      </c>
      <c r="AP766" s="96">
        <f t="shared" si="330"/>
        <v>252.45601447767152</v>
      </c>
      <c r="AQ766" s="86">
        <f t="shared" si="331"/>
        <v>29.913122070635829</v>
      </c>
    </row>
    <row r="767" spans="1:43">
      <c r="A767" s="129" t="str">
        <f t="shared" si="332"/>
        <v>2016_1</v>
      </c>
      <c r="B767" s="57">
        <v>2016</v>
      </c>
      <c r="C767" s="57">
        <v>1</v>
      </c>
      <c r="D767" s="81" t="str">
        <f t="shared" si="333"/>
        <v>SML_Personal</v>
      </c>
      <c r="E767" s="68" t="s">
        <v>12</v>
      </c>
      <c r="F767" s="69" t="s">
        <v>13</v>
      </c>
      <c r="G767" s="84">
        <f t="shared" si="334"/>
        <v>87684</v>
      </c>
      <c r="H767" s="70">
        <v>21921</v>
      </c>
      <c r="I767" s="65">
        <v>120</v>
      </c>
      <c r="J767" s="66">
        <v>2418</v>
      </c>
      <c r="K767" s="66">
        <v>1371</v>
      </c>
      <c r="L767" s="66">
        <v>4242</v>
      </c>
      <c r="M767" s="67">
        <v>560</v>
      </c>
      <c r="N767" s="65">
        <v>1661978</v>
      </c>
      <c r="O767" s="66">
        <v>4217523</v>
      </c>
      <c r="P767" s="66">
        <v>2363096</v>
      </c>
      <c r="Q767" s="66">
        <v>6875472</v>
      </c>
      <c r="R767" s="67">
        <v>1803808</v>
      </c>
      <c r="S767" s="95">
        <f t="shared" si="308"/>
        <v>13849.816666666668</v>
      </c>
      <c r="T767" s="96">
        <f t="shared" si="309"/>
        <v>1744.2196029776676</v>
      </c>
      <c r="U767" s="96">
        <f t="shared" si="310"/>
        <v>1723.6294675419401</v>
      </c>
      <c r="V767" s="96">
        <f t="shared" si="311"/>
        <v>1620.8090523338049</v>
      </c>
      <c r="W767" s="86">
        <f t="shared" si="312"/>
        <v>3221.0857142857144</v>
      </c>
      <c r="X767" s="99">
        <f t="shared" si="313"/>
        <v>1.3685507048036129E-3</v>
      </c>
      <c r="Y767" s="100">
        <f t="shared" si="314"/>
        <v>2.7576296701792801E-2</v>
      </c>
      <c r="Z767" s="100">
        <f t="shared" si="315"/>
        <v>1.563569180238128E-2</v>
      </c>
      <c r="AA767" s="100">
        <f t="shared" si="316"/>
        <v>4.8378267414807719E-2</v>
      </c>
      <c r="AB767" s="101">
        <f t="shared" si="317"/>
        <v>6.3865699557501942E-3</v>
      </c>
      <c r="AC767" s="99">
        <f t="shared" si="318"/>
        <v>1.6594407171678508E-3</v>
      </c>
      <c r="AD767" s="100">
        <f t="shared" si="319"/>
        <v>2.8864817651785071E-2</v>
      </c>
      <c r="AE767" s="100">
        <f t="shared" si="320"/>
        <v>1.6611877014059456E-2</v>
      </c>
      <c r="AF767" s="100">
        <f t="shared" si="321"/>
        <v>5.0066580846310008E-2</v>
      </c>
      <c r="AG767" s="101">
        <f t="shared" si="322"/>
        <v>7.0133834068177754E-3</v>
      </c>
      <c r="AH767" s="95">
        <f t="shared" si="323"/>
        <v>18.954176360567491</v>
      </c>
      <c r="AI767" s="96">
        <f t="shared" si="324"/>
        <v>48.099117284795405</v>
      </c>
      <c r="AJ767" s="96">
        <f t="shared" si="325"/>
        <v>26.950139135988323</v>
      </c>
      <c r="AK767" s="96">
        <f t="shared" si="326"/>
        <v>78.411933762145893</v>
      </c>
      <c r="AL767" s="86">
        <f t="shared" si="327"/>
        <v>20.571689247753294</v>
      </c>
      <c r="AM767" s="95">
        <f t="shared" si="335"/>
        <v>19.017019633446612</v>
      </c>
      <c r="AN767" s="96">
        <f t="shared" si="328"/>
        <v>48.258591687442717</v>
      </c>
      <c r="AO767" s="96">
        <f t="shared" si="329"/>
        <v>27.039493319237174</v>
      </c>
      <c r="AP767" s="96">
        <f t="shared" si="330"/>
        <v>78.671911429159991</v>
      </c>
      <c r="AQ767" s="86">
        <f t="shared" si="331"/>
        <v>20.639895444445152</v>
      </c>
    </row>
    <row r="768" spans="1:43">
      <c r="A768" s="129" t="str">
        <f t="shared" si="332"/>
        <v>2016_1</v>
      </c>
      <c r="B768" s="57">
        <v>2016</v>
      </c>
      <c r="C768" s="57">
        <v>1</v>
      </c>
      <c r="D768" s="81" t="str">
        <f t="shared" si="333"/>
        <v>LSL_Personal</v>
      </c>
      <c r="E768" s="68" t="s">
        <v>14</v>
      </c>
      <c r="F768" s="69" t="s">
        <v>13</v>
      </c>
      <c r="G768" s="84">
        <f t="shared" si="334"/>
        <v>22380</v>
      </c>
      <c r="H768" s="70">
        <v>5595</v>
      </c>
      <c r="I768" s="65">
        <v>23</v>
      </c>
      <c r="J768" s="66">
        <v>498</v>
      </c>
      <c r="K768" s="66">
        <v>667</v>
      </c>
      <c r="L768" s="66">
        <v>815</v>
      </c>
      <c r="M768" s="67">
        <v>110</v>
      </c>
      <c r="N768" s="65">
        <v>388160</v>
      </c>
      <c r="O768" s="66">
        <v>1596143</v>
      </c>
      <c r="P768" s="66">
        <v>1019676</v>
      </c>
      <c r="Q768" s="66">
        <v>2937167</v>
      </c>
      <c r="R768" s="67">
        <v>624297</v>
      </c>
      <c r="S768" s="95">
        <f t="shared" si="308"/>
        <v>16876.521739130436</v>
      </c>
      <c r="T768" s="96">
        <f t="shared" si="309"/>
        <v>3205.1064257028111</v>
      </c>
      <c r="U768" s="96">
        <f t="shared" si="310"/>
        <v>1528.7496251874063</v>
      </c>
      <c r="V768" s="96">
        <f t="shared" si="311"/>
        <v>3603.8858895705521</v>
      </c>
      <c r="W768" s="86">
        <f t="shared" si="312"/>
        <v>5675.4272727272728</v>
      </c>
      <c r="X768" s="99">
        <f t="shared" si="313"/>
        <v>1.0277033065236819E-3</v>
      </c>
      <c r="Y768" s="100">
        <f t="shared" si="314"/>
        <v>2.2252010723860589E-2</v>
      </c>
      <c r="Z768" s="100">
        <f t="shared" si="315"/>
        <v>2.9803395889186773E-2</v>
      </c>
      <c r="AA768" s="100">
        <f t="shared" si="316"/>
        <v>3.6416443252904378E-2</v>
      </c>
      <c r="AB768" s="101">
        <f t="shared" si="317"/>
        <v>4.9151027703306528E-3</v>
      </c>
      <c r="AC768" s="99">
        <f t="shared" si="318"/>
        <v>1.5267445954973695E-3</v>
      </c>
      <c r="AD768" s="100">
        <f t="shared" si="319"/>
        <v>2.4549343855703995E-2</v>
      </c>
      <c r="AE768" s="100">
        <f t="shared" si="320"/>
        <v>3.2451826695281995E-2</v>
      </c>
      <c r="AF768" s="100">
        <f t="shared" si="321"/>
        <v>3.9334000143961302E-2</v>
      </c>
      <c r="AG768" s="101">
        <f t="shared" si="322"/>
        <v>6.0043394279357303E-3</v>
      </c>
      <c r="AH768" s="95">
        <f t="shared" si="323"/>
        <v>17.344057193923145</v>
      </c>
      <c r="AI768" s="96">
        <f t="shared" si="324"/>
        <v>71.32006255585344</v>
      </c>
      <c r="AJ768" s="96">
        <f t="shared" si="325"/>
        <v>45.561930294906169</v>
      </c>
      <c r="AK768" s="96">
        <f t="shared" si="326"/>
        <v>131.24070598748884</v>
      </c>
      <c r="AL768" s="86">
        <f t="shared" si="327"/>
        <v>27.895308310991958</v>
      </c>
      <c r="AM768" s="95">
        <f t="shared" si="335"/>
        <v>17.401562057143494</v>
      </c>
      <c r="AN768" s="96">
        <f t="shared" si="328"/>
        <v>71.556526861539538</v>
      </c>
      <c r="AO768" s="96">
        <f t="shared" si="329"/>
        <v>45.712992560232507</v>
      </c>
      <c r="AP768" s="96">
        <f t="shared" si="330"/>
        <v>131.67583940306571</v>
      </c>
      <c r="AQ768" s="86">
        <f t="shared" si="331"/>
        <v>27.987796237604371</v>
      </c>
    </row>
    <row r="769" spans="1:43">
      <c r="A769" s="129" t="str">
        <f t="shared" si="332"/>
        <v>2016_1</v>
      </c>
      <c r="B769" s="57">
        <v>2016</v>
      </c>
      <c r="C769" s="57">
        <v>1</v>
      </c>
      <c r="D769" s="81" t="str">
        <f t="shared" si="333"/>
        <v>MYA_Personal</v>
      </c>
      <c r="E769" s="68" t="s">
        <v>15</v>
      </c>
      <c r="F769" s="69" t="s">
        <v>13</v>
      </c>
      <c r="G769" s="84">
        <f t="shared" si="334"/>
        <v>21732</v>
      </c>
      <c r="H769" s="70">
        <v>5433</v>
      </c>
      <c r="I769" s="65">
        <v>100</v>
      </c>
      <c r="J769" s="66">
        <v>650</v>
      </c>
      <c r="K769" s="66">
        <v>494</v>
      </c>
      <c r="L769" s="66">
        <v>1180</v>
      </c>
      <c r="M769" s="67">
        <v>319</v>
      </c>
      <c r="N769" s="65">
        <v>1009788</v>
      </c>
      <c r="O769" s="66">
        <v>2154294</v>
      </c>
      <c r="P769" s="66">
        <v>543228</v>
      </c>
      <c r="Q769" s="66">
        <v>3351848</v>
      </c>
      <c r="R769" s="67">
        <v>1781021</v>
      </c>
      <c r="S769" s="95">
        <f t="shared" si="308"/>
        <v>10097.879999999999</v>
      </c>
      <c r="T769" s="96">
        <f t="shared" si="309"/>
        <v>3314.2984615384617</v>
      </c>
      <c r="U769" s="96">
        <f t="shared" si="310"/>
        <v>1099.6518218623482</v>
      </c>
      <c r="V769" s="96">
        <f t="shared" si="311"/>
        <v>2840.5491525423727</v>
      </c>
      <c r="W769" s="86">
        <f t="shared" si="312"/>
        <v>5583.1379310344828</v>
      </c>
      <c r="X769" s="99">
        <f t="shared" si="313"/>
        <v>4.6015092950487764E-3</v>
      </c>
      <c r="Y769" s="100">
        <f t="shared" si="314"/>
        <v>2.9909810417817043E-2</v>
      </c>
      <c r="Z769" s="100">
        <f t="shared" si="315"/>
        <v>2.2731455917540954E-2</v>
      </c>
      <c r="AA769" s="100">
        <f t="shared" si="316"/>
        <v>5.4297809681575555E-2</v>
      </c>
      <c r="AB769" s="101">
        <f t="shared" si="317"/>
        <v>1.4678814651205595E-2</v>
      </c>
      <c r="AC769" s="99">
        <f t="shared" si="318"/>
        <v>5.6711913586172469E-3</v>
      </c>
      <c r="AD769" s="100">
        <f t="shared" si="319"/>
        <v>3.2602082571567027E-2</v>
      </c>
      <c r="AE769" s="100">
        <f t="shared" si="320"/>
        <v>2.5087192136499722E-2</v>
      </c>
      <c r="AF769" s="100">
        <f t="shared" si="321"/>
        <v>5.7879387780992032E-2</v>
      </c>
      <c r="AG769" s="101">
        <f t="shared" si="322"/>
        <v>1.6579632391192405E-2</v>
      </c>
      <c r="AH769" s="95">
        <f t="shared" si="323"/>
        <v>46.465488680287137</v>
      </c>
      <c r="AI769" s="96">
        <f t="shared" si="324"/>
        <v>99.130038652678081</v>
      </c>
      <c r="AJ769" s="96">
        <f t="shared" si="325"/>
        <v>24.996686913307563</v>
      </c>
      <c r="AK769" s="96">
        <f t="shared" si="326"/>
        <v>154.23559727590649</v>
      </c>
      <c r="AL769" s="86">
        <f t="shared" si="327"/>
        <v>81.953846861770657</v>
      </c>
      <c r="AM769" s="95">
        <f t="shared" si="335"/>
        <v>46.619546726864769</v>
      </c>
      <c r="AN769" s="96">
        <f t="shared" si="328"/>
        <v>99.458707962863897</v>
      </c>
      <c r="AO769" s="96">
        <f t="shared" si="329"/>
        <v>25.079564353449726</v>
      </c>
      <c r="AP769" s="96">
        <f t="shared" si="330"/>
        <v>154.74697110418049</v>
      </c>
      <c r="AQ769" s="86">
        <f t="shared" si="331"/>
        <v>82.225567872689524</v>
      </c>
    </row>
    <row r="770" spans="1:43">
      <c r="A770" s="129" t="str">
        <f t="shared" si="332"/>
        <v>2016_1</v>
      </c>
      <c r="B770" s="57">
        <v>2016</v>
      </c>
      <c r="C770" s="57">
        <v>1</v>
      </c>
      <c r="D770" s="81" t="str">
        <f t="shared" si="333"/>
        <v>SMA_Personal</v>
      </c>
      <c r="E770" s="68" t="s">
        <v>16</v>
      </c>
      <c r="F770" s="69" t="s">
        <v>13</v>
      </c>
      <c r="G770" s="84">
        <f t="shared" si="334"/>
        <v>87596</v>
      </c>
      <c r="H770" s="70">
        <v>21899</v>
      </c>
      <c r="I770" s="65">
        <v>124</v>
      </c>
      <c r="J770" s="66">
        <v>1886</v>
      </c>
      <c r="K770" s="66">
        <v>5541</v>
      </c>
      <c r="L770" s="66">
        <v>3296</v>
      </c>
      <c r="M770" s="67">
        <v>2466</v>
      </c>
      <c r="N770" s="65">
        <v>2153673</v>
      </c>
      <c r="O770" s="66">
        <v>7129845</v>
      </c>
      <c r="P770" s="66">
        <v>5346137</v>
      </c>
      <c r="Q770" s="66">
        <v>10531763</v>
      </c>
      <c r="R770" s="67">
        <v>14346779</v>
      </c>
      <c r="S770" s="95">
        <f t="shared" si="308"/>
        <v>17368.330645161292</v>
      </c>
      <c r="T770" s="96">
        <f t="shared" si="309"/>
        <v>3780.4056203605514</v>
      </c>
      <c r="U770" s="96">
        <f t="shared" si="310"/>
        <v>964.83252120555858</v>
      </c>
      <c r="V770" s="96">
        <f t="shared" si="311"/>
        <v>3195.3164441747572</v>
      </c>
      <c r="W770" s="86">
        <f t="shared" si="312"/>
        <v>5817.8341443633417</v>
      </c>
      <c r="X770" s="99">
        <f t="shared" si="313"/>
        <v>1.4155897529567561E-3</v>
      </c>
      <c r="Y770" s="100">
        <f t="shared" si="314"/>
        <v>2.1530663500616467E-2</v>
      </c>
      <c r="Z770" s="100">
        <f t="shared" si="315"/>
        <v>6.3256313073656326E-2</v>
      </c>
      <c r="AA770" s="100">
        <f t="shared" si="316"/>
        <v>3.762728891730216E-2</v>
      </c>
      <c r="AB770" s="101">
        <f t="shared" si="317"/>
        <v>2.8151970409607745E-2</v>
      </c>
      <c r="AC770" s="99">
        <f t="shared" si="318"/>
        <v>1.7115782813780455E-3</v>
      </c>
      <c r="AD770" s="100">
        <f t="shared" si="319"/>
        <v>2.2673321068679784E-2</v>
      </c>
      <c r="AE770" s="100">
        <f t="shared" si="320"/>
        <v>6.5172668711141107E-2</v>
      </c>
      <c r="AF770" s="100">
        <f t="shared" si="321"/>
        <v>3.9125375441737512E-2</v>
      </c>
      <c r="AG770" s="101">
        <f t="shared" si="322"/>
        <v>2.945413943762841E-2</v>
      </c>
      <c r="AH770" s="95">
        <f t="shared" si="323"/>
        <v>24.586430887255126</v>
      </c>
      <c r="AI770" s="96">
        <f t="shared" si="324"/>
        <v>81.394641307822269</v>
      </c>
      <c r="AJ770" s="96">
        <f t="shared" si="325"/>
        <v>61.031748025023973</v>
      </c>
      <c r="AK770" s="96">
        <f t="shared" si="326"/>
        <v>120.23109502717018</v>
      </c>
      <c r="AL770" s="86">
        <f t="shared" si="327"/>
        <v>163.78349468012237</v>
      </c>
      <c r="AM770" s="95">
        <f t="shared" si="335"/>
        <v>24.667948108366662</v>
      </c>
      <c r="AN770" s="96">
        <f t="shared" si="328"/>
        <v>81.664508252040818</v>
      </c>
      <c r="AO770" s="96">
        <f t="shared" si="329"/>
        <v>61.234101043296278</v>
      </c>
      <c r="AP770" s="96">
        <f t="shared" si="330"/>
        <v>120.629725670339</v>
      </c>
      <c r="AQ770" s="86">
        <f t="shared" si="331"/>
        <v>164.32652491543726</v>
      </c>
    </row>
    <row r="771" spans="1:43">
      <c r="A771" s="129" t="str">
        <f t="shared" si="332"/>
        <v>2016_1</v>
      </c>
      <c r="B771" s="57">
        <v>2016</v>
      </c>
      <c r="C771" s="57">
        <v>1</v>
      </c>
      <c r="D771" s="81" t="str">
        <f t="shared" si="333"/>
        <v>MSL_Personal</v>
      </c>
      <c r="E771" s="68" t="s">
        <v>17</v>
      </c>
      <c r="F771" s="69" t="s">
        <v>13</v>
      </c>
      <c r="G771" s="84">
        <f t="shared" si="334"/>
        <v>68788</v>
      </c>
      <c r="H771" s="70">
        <v>17197</v>
      </c>
      <c r="I771" s="65">
        <v>177</v>
      </c>
      <c r="J771" s="66">
        <v>1444</v>
      </c>
      <c r="K771" s="66">
        <v>2076</v>
      </c>
      <c r="L771" s="66">
        <v>2387</v>
      </c>
      <c r="M771" s="67">
        <v>413</v>
      </c>
      <c r="N771" s="65">
        <v>3564475</v>
      </c>
      <c r="O771" s="66">
        <v>4757084</v>
      </c>
      <c r="P771" s="66">
        <v>3038293</v>
      </c>
      <c r="Q771" s="66">
        <v>8480140</v>
      </c>
      <c r="R771" s="67">
        <v>1296612</v>
      </c>
      <c r="S771" s="95">
        <f t="shared" si="308"/>
        <v>20138.276836158191</v>
      </c>
      <c r="T771" s="96">
        <f t="shared" si="309"/>
        <v>3294.3795013850417</v>
      </c>
      <c r="U771" s="96">
        <f t="shared" si="310"/>
        <v>1463.5322736030828</v>
      </c>
      <c r="V771" s="96">
        <f t="shared" si="311"/>
        <v>3552.6351068286554</v>
      </c>
      <c r="W771" s="86">
        <f t="shared" si="312"/>
        <v>3139.4963680387409</v>
      </c>
      <c r="X771" s="99">
        <f t="shared" si="313"/>
        <v>2.5731232191661337E-3</v>
      </c>
      <c r="Y771" s="100">
        <f t="shared" si="314"/>
        <v>2.0992033494214107E-2</v>
      </c>
      <c r="Z771" s="100">
        <f t="shared" si="315"/>
        <v>3.0179682502762109E-2</v>
      </c>
      <c r="AA771" s="100">
        <f t="shared" si="316"/>
        <v>3.4700819910449494E-2</v>
      </c>
      <c r="AB771" s="101">
        <f t="shared" si="317"/>
        <v>6.0039541780543115E-3</v>
      </c>
      <c r="AC771" s="99">
        <f t="shared" si="318"/>
        <v>3.0231832078335477E-3</v>
      </c>
      <c r="AD771" s="100">
        <f t="shared" si="319"/>
        <v>2.2265595070953145E-2</v>
      </c>
      <c r="AE771" s="100">
        <f t="shared" si="320"/>
        <v>3.1699538887136246E-2</v>
      </c>
      <c r="AF771" s="100">
        <f t="shared" si="321"/>
        <v>3.6326744565377059E-2</v>
      </c>
      <c r="AG771" s="101">
        <f t="shared" si="322"/>
        <v>6.6902487952967427E-3</v>
      </c>
      <c r="AH771" s="95">
        <f t="shared" si="323"/>
        <v>51.818267721114147</v>
      </c>
      <c r="AI771" s="96">
        <f t="shared" si="324"/>
        <v>69.155724835727156</v>
      </c>
      <c r="AJ771" s="96">
        <f t="shared" si="325"/>
        <v>44.168939349886607</v>
      </c>
      <c r="AK771" s="96">
        <f t="shared" si="326"/>
        <v>123.27935104960167</v>
      </c>
      <c r="AL771" s="86">
        <f t="shared" si="327"/>
        <v>18.849392335872537</v>
      </c>
      <c r="AM771" s="95">
        <f t="shared" si="335"/>
        <v>51.990073104612428</v>
      </c>
      <c r="AN771" s="96">
        <f t="shared" si="328"/>
        <v>69.385013199638678</v>
      </c>
      <c r="AO771" s="96">
        <f t="shared" si="329"/>
        <v>44.315383102205011</v>
      </c>
      <c r="AP771" s="96">
        <f t="shared" si="330"/>
        <v>123.68808829837438</v>
      </c>
      <c r="AQ771" s="86">
        <f t="shared" si="331"/>
        <v>18.911888193441595</v>
      </c>
    </row>
    <row r="772" spans="1:43">
      <c r="A772" s="129" t="str">
        <f t="shared" si="332"/>
        <v>2016_1</v>
      </c>
      <c r="B772" s="57">
        <v>2016</v>
      </c>
      <c r="C772" s="57">
        <v>1</v>
      </c>
      <c r="D772" s="81" t="str">
        <f t="shared" si="333"/>
        <v>LYL_Personal</v>
      </c>
      <c r="E772" s="68" t="s">
        <v>18</v>
      </c>
      <c r="F772" s="69" t="s">
        <v>13</v>
      </c>
      <c r="G772" s="84">
        <f t="shared" si="334"/>
        <v>17412</v>
      </c>
      <c r="H772" s="70">
        <v>4353</v>
      </c>
      <c r="I772" s="65">
        <v>83</v>
      </c>
      <c r="J772" s="66">
        <v>380</v>
      </c>
      <c r="K772" s="66">
        <v>626</v>
      </c>
      <c r="L772" s="66">
        <v>631</v>
      </c>
      <c r="M772" s="67">
        <v>163</v>
      </c>
      <c r="N772" s="65">
        <v>1634943</v>
      </c>
      <c r="O772" s="66">
        <v>1243714</v>
      </c>
      <c r="P772" s="66">
        <v>797560</v>
      </c>
      <c r="Q772" s="66">
        <v>2315933</v>
      </c>
      <c r="R772" s="67">
        <v>902562</v>
      </c>
      <c r="S772" s="95">
        <f t="shared" si="308"/>
        <v>19698.108433734938</v>
      </c>
      <c r="T772" s="96">
        <f t="shared" si="309"/>
        <v>3272.9315789473685</v>
      </c>
      <c r="U772" s="96">
        <f t="shared" si="310"/>
        <v>1274.0575079872206</v>
      </c>
      <c r="V772" s="96">
        <f t="shared" si="311"/>
        <v>3670.258320126783</v>
      </c>
      <c r="W772" s="86">
        <f t="shared" si="312"/>
        <v>5537.19018404908</v>
      </c>
      <c r="X772" s="99">
        <f t="shared" si="313"/>
        <v>4.7668274753043874E-3</v>
      </c>
      <c r="Y772" s="100">
        <f t="shared" si="314"/>
        <v>2.1824029405008039E-2</v>
      </c>
      <c r="Z772" s="100">
        <f t="shared" si="315"/>
        <v>3.5952216861934297E-2</v>
      </c>
      <c r="AA772" s="100">
        <f t="shared" si="316"/>
        <v>3.6239375143579139E-2</v>
      </c>
      <c r="AB772" s="101">
        <f t="shared" si="317"/>
        <v>9.3613599816218702E-3</v>
      </c>
      <c r="AC772" s="99">
        <f t="shared" si="318"/>
        <v>5.9830379244118596E-3</v>
      </c>
      <c r="AD772" s="100">
        <f t="shared" si="319"/>
        <v>2.4403957226040923E-2</v>
      </c>
      <c r="AE772" s="100">
        <f t="shared" si="320"/>
        <v>3.923954993651859E-2</v>
      </c>
      <c r="AF772" s="100">
        <f t="shared" si="321"/>
        <v>3.9539318852164967E-2</v>
      </c>
      <c r="AG772" s="101">
        <f t="shared" si="322"/>
        <v>1.1061789739451313E-2</v>
      </c>
      <c r="AH772" s="95">
        <f t="shared" si="323"/>
        <v>93.897484493452794</v>
      </c>
      <c r="AI772" s="96">
        <f t="shared" si="324"/>
        <v>71.428555019526769</v>
      </c>
      <c r="AJ772" s="96">
        <f t="shared" si="325"/>
        <v>45.805191821732137</v>
      </c>
      <c r="AK772" s="96">
        <f t="shared" si="326"/>
        <v>133.00786813691707</v>
      </c>
      <c r="AL772" s="86">
        <f t="shared" si="327"/>
        <v>51.835630599586494</v>
      </c>
      <c r="AM772" s="95">
        <f t="shared" si="335"/>
        <v>94.208805076760299</v>
      </c>
      <c r="AN772" s="96">
        <f t="shared" si="328"/>
        <v>71.665379035989545</v>
      </c>
      <c r="AO772" s="96">
        <f t="shared" si="329"/>
        <v>45.957060629649433</v>
      </c>
      <c r="AP772" s="96">
        <f t="shared" si="330"/>
        <v>133.4488606439715</v>
      </c>
      <c r="AQ772" s="86">
        <f t="shared" si="331"/>
        <v>52.007493550350638</v>
      </c>
    </row>
    <row r="773" spans="1:43">
      <c r="A773" s="129" t="str">
        <f t="shared" si="332"/>
        <v>2016_1</v>
      </c>
      <c r="B773" s="57">
        <v>2016</v>
      </c>
      <c r="C773" s="57">
        <v>1</v>
      </c>
      <c r="D773" s="81" t="str">
        <f t="shared" si="333"/>
        <v>LSA_Personal</v>
      </c>
      <c r="E773" s="68" t="s">
        <v>19</v>
      </c>
      <c r="F773" s="69" t="s">
        <v>13</v>
      </c>
      <c r="G773" s="84">
        <f t="shared" si="334"/>
        <v>110148</v>
      </c>
      <c r="H773" s="70">
        <v>27537</v>
      </c>
      <c r="I773" s="65">
        <v>359</v>
      </c>
      <c r="J773" s="66">
        <v>3084</v>
      </c>
      <c r="K773" s="66">
        <v>2098</v>
      </c>
      <c r="L773" s="66">
        <v>5877</v>
      </c>
      <c r="M773" s="67">
        <v>913</v>
      </c>
      <c r="N773" s="65">
        <v>10206949</v>
      </c>
      <c r="O773" s="66">
        <v>8452774</v>
      </c>
      <c r="P773" s="66">
        <v>3085851</v>
      </c>
      <c r="Q773" s="66">
        <v>15792821</v>
      </c>
      <c r="R773" s="67">
        <v>8494128</v>
      </c>
      <c r="S773" s="95">
        <f t="shared" si="308"/>
        <v>28431.612813370473</v>
      </c>
      <c r="T773" s="96">
        <f t="shared" si="309"/>
        <v>2740.8476005188068</v>
      </c>
      <c r="U773" s="96">
        <f t="shared" si="310"/>
        <v>1470.8536701620592</v>
      </c>
      <c r="V773" s="96">
        <f t="shared" si="311"/>
        <v>2687.2249446996766</v>
      </c>
      <c r="W773" s="86">
        <f t="shared" si="312"/>
        <v>9303.5355969331868</v>
      </c>
      <c r="X773" s="99">
        <f t="shared" si="313"/>
        <v>3.25925118930893E-3</v>
      </c>
      <c r="Y773" s="100">
        <f t="shared" si="314"/>
        <v>2.7998692668046627E-2</v>
      </c>
      <c r="Z773" s="100">
        <f t="shared" si="315"/>
        <v>1.9047100265097868E-2</v>
      </c>
      <c r="AA773" s="100">
        <f t="shared" si="316"/>
        <v>5.335548534698769E-2</v>
      </c>
      <c r="AB773" s="101">
        <f t="shared" si="317"/>
        <v>8.2888477321422082E-3</v>
      </c>
      <c r="AC773" s="99">
        <f t="shared" si="318"/>
        <v>3.659396411909445E-3</v>
      </c>
      <c r="AD773" s="100">
        <f t="shared" si="319"/>
        <v>2.9156856276027762E-2</v>
      </c>
      <c r="AE773" s="100">
        <f t="shared" si="320"/>
        <v>2.0006735365519692E-2</v>
      </c>
      <c r="AF773" s="100">
        <f t="shared" si="321"/>
        <v>5.4933280479148534E-2</v>
      </c>
      <c r="AG773" s="101">
        <f t="shared" si="322"/>
        <v>8.9253607532904303E-3</v>
      </c>
      <c r="AH773" s="95">
        <f t="shared" si="323"/>
        <v>92.665767875948717</v>
      </c>
      <c r="AI773" s="96">
        <f t="shared" si="324"/>
        <v>76.740149616879108</v>
      </c>
      <c r="AJ773" s="96">
        <f t="shared" si="325"/>
        <v>28.01549733086393</v>
      </c>
      <c r="AK773" s="96">
        <f t="shared" si="326"/>
        <v>143.37819116098339</v>
      </c>
      <c r="AL773" s="86">
        <f t="shared" si="327"/>
        <v>77.115589933543959</v>
      </c>
      <c r="AM773" s="95">
        <f t="shared" si="335"/>
        <v>92.973004657247046</v>
      </c>
      <c r="AN773" s="96">
        <f t="shared" si="328"/>
        <v>76.994584421716695</v>
      </c>
      <c r="AO773" s="96">
        <f t="shared" si="329"/>
        <v>28.108383748617779</v>
      </c>
      <c r="AP773" s="96">
        <f t="shared" si="330"/>
        <v>143.85356685764461</v>
      </c>
      <c r="AQ773" s="86">
        <f t="shared" si="331"/>
        <v>77.371269524639786</v>
      </c>
    </row>
    <row r="774" spans="1:43">
      <c r="A774" s="129" t="str">
        <f t="shared" si="332"/>
        <v>2016_1</v>
      </c>
      <c r="B774" s="57">
        <v>2016</v>
      </c>
      <c r="C774" s="57">
        <v>1</v>
      </c>
      <c r="D774" s="81" t="str">
        <f t="shared" si="333"/>
        <v>LMA_Personal</v>
      </c>
      <c r="E774" s="68" t="s">
        <v>20</v>
      </c>
      <c r="F774" s="69" t="s">
        <v>13</v>
      </c>
      <c r="G774" s="84">
        <f t="shared" si="334"/>
        <v>135712</v>
      </c>
      <c r="H774" s="70">
        <v>33928</v>
      </c>
      <c r="I774" s="65">
        <v>976</v>
      </c>
      <c r="J774" s="66">
        <v>2992</v>
      </c>
      <c r="K774" s="66">
        <v>2439</v>
      </c>
      <c r="L774" s="66">
        <v>6148</v>
      </c>
      <c r="M774" s="67">
        <v>1309</v>
      </c>
      <c r="N774" s="65">
        <v>14724204</v>
      </c>
      <c r="O774" s="66">
        <v>7271430</v>
      </c>
      <c r="P774" s="66">
        <v>2465325</v>
      </c>
      <c r="Q774" s="66">
        <v>18268024</v>
      </c>
      <c r="R774" s="67">
        <v>7355545</v>
      </c>
      <c r="S774" s="95">
        <f t="shared" si="308"/>
        <v>15086.274590163934</v>
      </c>
      <c r="T774" s="96">
        <f t="shared" si="309"/>
        <v>2430.2907754010694</v>
      </c>
      <c r="U774" s="96">
        <f t="shared" si="310"/>
        <v>1010.7933579335794</v>
      </c>
      <c r="V774" s="96">
        <f t="shared" si="311"/>
        <v>2971.3767078724791</v>
      </c>
      <c r="W774" s="86">
        <f t="shared" si="312"/>
        <v>5619.2093200916734</v>
      </c>
      <c r="X774" s="99">
        <f t="shared" si="313"/>
        <v>7.1917000707380331E-3</v>
      </c>
      <c r="Y774" s="100">
        <f t="shared" si="314"/>
        <v>2.2046687102098561E-2</v>
      </c>
      <c r="Z774" s="100">
        <f t="shared" si="315"/>
        <v>1.7971881631690639E-2</v>
      </c>
      <c r="AA774" s="100">
        <f t="shared" si="316"/>
        <v>4.5301815609526057E-2</v>
      </c>
      <c r="AB774" s="101">
        <f t="shared" si="317"/>
        <v>9.6454256071681205E-3</v>
      </c>
      <c r="AC774" s="99">
        <f t="shared" si="318"/>
        <v>7.7261355463223678E-3</v>
      </c>
      <c r="AD774" s="100">
        <f t="shared" si="319"/>
        <v>2.2975391550886636E-2</v>
      </c>
      <c r="AE774" s="100">
        <f t="shared" si="320"/>
        <v>1.881212584838713E-2</v>
      </c>
      <c r="AF774" s="100">
        <f t="shared" si="321"/>
        <v>4.6617154460448028E-2</v>
      </c>
      <c r="AG774" s="101">
        <f t="shared" si="322"/>
        <v>1.0263588383074592E-2</v>
      </c>
      <c r="AH774" s="95">
        <f t="shared" si="323"/>
        <v>108.49596203725537</v>
      </c>
      <c r="AI774" s="96">
        <f t="shared" si="324"/>
        <v>53.57986029238387</v>
      </c>
      <c r="AJ774" s="96">
        <f t="shared" si="325"/>
        <v>18.165858582881395</v>
      </c>
      <c r="AK774" s="96">
        <f t="shared" si="326"/>
        <v>134.6087597264796</v>
      </c>
      <c r="AL774" s="86">
        <f t="shared" si="327"/>
        <v>54.199665468049986</v>
      </c>
      <c r="AM774" s="95">
        <f t="shared" si="335"/>
        <v>108.85568441288837</v>
      </c>
      <c r="AN774" s="96">
        <f t="shared" si="328"/>
        <v>53.757506301217283</v>
      </c>
      <c r="AO774" s="96">
        <f t="shared" si="329"/>
        <v>18.22608815900703</v>
      </c>
      <c r="AP774" s="96">
        <f t="shared" si="330"/>
        <v>135.05506004881966</v>
      </c>
      <c r="AQ774" s="86">
        <f t="shared" si="331"/>
        <v>54.379366463871243</v>
      </c>
    </row>
    <row r="775" spans="1:43">
      <c r="A775" s="129" t="str">
        <f t="shared" si="332"/>
        <v>2016_1</v>
      </c>
      <c r="B775" s="57">
        <v>2016</v>
      </c>
      <c r="C775" s="57">
        <v>1</v>
      </c>
      <c r="D775" s="81" t="str">
        <f t="shared" si="333"/>
        <v>SYL_Personal</v>
      </c>
      <c r="E775" s="68" t="s">
        <v>21</v>
      </c>
      <c r="F775" s="69" t="s">
        <v>13</v>
      </c>
      <c r="G775" s="84">
        <f t="shared" si="334"/>
        <v>12980</v>
      </c>
      <c r="H775" s="70">
        <v>3245</v>
      </c>
      <c r="I775" s="65">
        <v>113</v>
      </c>
      <c r="J775" s="66">
        <v>331</v>
      </c>
      <c r="K775" s="66">
        <v>390</v>
      </c>
      <c r="L775" s="66">
        <v>444</v>
      </c>
      <c r="M775" s="67">
        <v>143</v>
      </c>
      <c r="N775" s="65">
        <v>1242954</v>
      </c>
      <c r="O775" s="66">
        <v>993292</v>
      </c>
      <c r="P775" s="66">
        <v>373902</v>
      </c>
      <c r="Q775" s="66">
        <v>1418958</v>
      </c>
      <c r="R775" s="67">
        <v>617655</v>
      </c>
      <c r="S775" s="95">
        <f t="shared" si="308"/>
        <v>10999.592920353982</v>
      </c>
      <c r="T775" s="96">
        <f t="shared" si="309"/>
        <v>3000.8821752265862</v>
      </c>
      <c r="U775" s="96">
        <f t="shared" si="310"/>
        <v>958.72307692307697</v>
      </c>
      <c r="V775" s="96">
        <f t="shared" si="311"/>
        <v>3195.8513513513512</v>
      </c>
      <c r="W775" s="86">
        <f t="shared" si="312"/>
        <v>4319.265734265734</v>
      </c>
      <c r="X775" s="99">
        <f t="shared" si="313"/>
        <v>8.7057010785824337E-3</v>
      </c>
      <c r="Y775" s="100">
        <f t="shared" si="314"/>
        <v>2.5500770416024655E-2</v>
      </c>
      <c r="Z775" s="100">
        <f t="shared" si="315"/>
        <v>3.0046224961479198E-2</v>
      </c>
      <c r="AA775" s="100">
        <f t="shared" si="316"/>
        <v>3.4206471494607087E-2</v>
      </c>
      <c r="AB775" s="101">
        <f t="shared" si="317"/>
        <v>1.1016949152542373E-2</v>
      </c>
      <c r="AC775" s="99">
        <f t="shared" si="318"/>
        <v>1.0605561758493502E-2</v>
      </c>
      <c r="AD775" s="100">
        <f t="shared" si="319"/>
        <v>2.8724703177112541E-2</v>
      </c>
      <c r="AE775" s="100">
        <f t="shared" si="320"/>
        <v>3.353754009476443E-2</v>
      </c>
      <c r="AF775" s="100">
        <f t="shared" si="321"/>
        <v>3.7923662341777679E-2</v>
      </c>
      <c r="AG775" s="101">
        <f t="shared" si="322"/>
        <v>1.3151682683093897E-2</v>
      </c>
      <c r="AH775" s="95">
        <f t="shared" si="323"/>
        <v>95.759167950693381</v>
      </c>
      <c r="AI775" s="96">
        <f t="shared" si="324"/>
        <v>76.524807395993832</v>
      </c>
      <c r="AJ775" s="96">
        <f t="shared" si="325"/>
        <v>28.806009244992296</v>
      </c>
      <c r="AK775" s="96">
        <f t="shared" si="326"/>
        <v>109.31879815100154</v>
      </c>
      <c r="AL775" s="86">
        <f t="shared" si="327"/>
        <v>47.585130970724194</v>
      </c>
      <c r="AM775" s="95">
        <f t="shared" si="335"/>
        <v>96.076661014371027</v>
      </c>
      <c r="AN775" s="96">
        <f t="shared" si="328"/>
        <v>76.778528225732103</v>
      </c>
      <c r="AO775" s="96">
        <f t="shared" si="329"/>
        <v>28.901516634240171</v>
      </c>
      <c r="AP775" s="96">
        <f t="shared" si="330"/>
        <v>109.68124867020813</v>
      </c>
      <c r="AQ775" s="86">
        <f t="shared" si="331"/>
        <v>47.742901232733743</v>
      </c>
    </row>
    <row r="776" spans="1:43">
      <c r="A776" s="129" t="str">
        <f t="shared" si="332"/>
        <v>2016_1</v>
      </c>
      <c r="B776" s="57">
        <v>2016</v>
      </c>
      <c r="C776" s="57">
        <v>1</v>
      </c>
      <c r="D776" s="81" t="str">
        <f t="shared" si="333"/>
        <v>MYL_Personal</v>
      </c>
      <c r="E776" s="68" t="s">
        <v>22</v>
      </c>
      <c r="F776" s="69" t="s">
        <v>13</v>
      </c>
      <c r="G776" s="84">
        <f t="shared" si="334"/>
        <v>13560</v>
      </c>
      <c r="H776" s="70">
        <v>3390</v>
      </c>
      <c r="I776" s="65">
        <v>111</v>
      </c>
      <c r="J776" s="66">
        <v>369</v>
      </c>
      <c r="K776" s="66">
        <v>514</v>
      </c>
      <c r="L776" s="66">
        <v>527</v>
      </c>
      <c r="M776" s="67">
        <v>114</v>
      </c>
      <c r="N776" s="65">
        <v>1561816</v>
      </c>
      <c r="O776" s="66">
        <v>1169231</v>
      </c>
      <c r="P776" s="66">
        <v>428919</v>
      </c>
      <c r="Q776" s="66">
        <v>1770458</v>
      </c>
      <c r="R776" s="67">
        <v>525818</v>
      </c>
      <c r="S776" s="95">
        <f t="shared" si="308"/>
        <v>14070.414414414414</v>
      </c>
      <c r="T776" s="96">
        <f t="shared" si="309"/>
        <v>3168.6476964769649</v>
      </c>
      <c r="U776" s="96">
        <f t="shared" si="310"/>
        <v>834.47276264591437</v>
      </c>
      <c r="V776" s="96">
        <f t="shared" si="311"/>
        <v>3359.5028462998102</v>
      </c>
      <c r="W776" s="86">
        <f t="shared" si="312"/>
        <v>4612.4385964912281</v>
      </c>
      <c r="X776" s="99">
        <f t="shared" si="313"/>
        <v>8.1858407079646017E-3</v>
      </c>
      <c r="Y776" s="100">
        <f t="shared" si="314"/>
        <v>2.7212389380530975E-2</v>
      </c>
      <c r="Z776" s="100">
        <f t="shared" si="315"/>
        <v>3.7905604719764015E-2</v>
      </c>
      <c r="AA776" s="100">
        <f t="shared" si="316"/>
        <v>3.8864306784660768E-2</v>
      </c>
      <c r="AB776" s="101">
        <f t="shared" si="317"/>
        <v>8.407079646017699E-3</v>
      </c>
      <c r="AC776" s="99">
        <f t="shared" si="318"/>
        <v>9.9887458314893221E-3</v>
      </c>
      <c r="AD776" s="100">
        <f t="shared" si="319"/>
        <v>3.0467894854880561E-2</v>
      </c>
      <c r="AE776" s="100">
        <f t="shared" si="320"/>
        <v>4.1726689144770852E-2</v>
      </c>
      <c r="AF776" s="100">
        <f t="shared" si="321"/>
        <v>4.273148237646849E-2</v>
      </c>
      <c r="AG776" s="101">
        <f t="shared" si="322"/>
        <v>1.0233982128172728E-2</v>
      </c>
      <c r="AH776" s="95">
        <f t="shared" si="323"/>
        <v>115.17817109144542</v>
      </c>
      <c r="AI776" s="96">
        <f t="shared" si="324"/>
        <v>86.226474926253687</v>
      </c>
      <c r="AJ776" s="96">
        <f t="shared" si="325"/>
        <v>31.631194690265488</v>
      </c>
      <c r="AK776" s="96">
        <f t="shared" si="326"/>
        <v>130.56474926253688</v>
      </c>
      <c r="AL776" s="86">
        <f t="shared" si="327"/>
        <v>38.777138643067843</v>
      </c>
      <c r="AM776" s="95">
        <f t="shared" si="335"/>
        <v>115.56004857838684</v>
      </c>
      <c r="AN776" s="96">
        <f t="shared" si="328"/>
        <v>86.512361993574032</v>
      </c>
      <c r="AO776" s="96">
        <f t="shared" si="329"/>
        <v>31.736069086366836</v>
      </c>
      <c r="AP776" s="96">
        <f t="shared" si="330"/>
        <v>130.9976415185871</v>
      </c>
      <c r="AQ776" s="86">
        <f t="shared" si="331"/>
        <v>38.905705680688513</v>
      </c>
    </row>
    <row r="777" spans="1:43">
      <c r="A777" s="129" t="str">
        <f t="shared" si="332"/>
        <v>2016_1</v>
      </c>
      <c r="B777" s="57">
        <v>2016</v>
      </c>
      <c r="C777" s="57">
        <v>1</v>
      </c>
      <c r="D777" s="81" t="str">
        <f t="shared" si="333"/>
        <v>MYH_Personal</v>
      </c>
      <c r="E777" s="68" t="s">
        <v>23</v>
      </c>
      <c r="F777" s="69" t="s">
        <v>13</v>
      </c>
      <c r="G777" s="84">
        <f t="shared" si="334"/>
        <v>39180</v>
      </c>
      <c r="H777" s="70">
        <v>9795</v>
      </c>
      <c r="I777" s="65">
        <v>282</v>
      </c>
      <c r="J777" s="66">
        <v>976</v>
      </c>
      <c r="K777" s="66">
        <v>1989</v>
      </c>
      <c r="L777" s="66">
        <v>2251</v>
      </c>
      <c r="M777" s="67">
        <v>211</v>
      </c>
      <c r="N777" s="65">
        <v>5384646</v>
      </c>
      <c r="O777" s="66">
        <v>4314856</v>
      </c>
      <c r="P777" s="66">
        <v>2577125</v>
      </c>
      <c r="Q777" s="66">
        <v>6717282</v>
      </c>
      <c r="R777" s="67">
        <v>1250088</v>
      </c>
      <c r="S777" s="95">
        <f t="shared" si="308"/>
        <v>19094.489361702126</v>
      </c>
      <c r="T777" s="96">
        <f t="shared" si="309"/>
        <v>4420.9590163934427</v>
      </c>
      <c r="U777" s="96">
        <f t="shared" si="310"/>
        <v>1295.6887883358472</v>
      </c>
      <c r="V777" s="96">
        <f t="shared" si="311"/>
        <v>2984.1323856063973</v>
      </c>
      <c r="W777" s="86">
        <f t="shared" si="312"/>
        <v>5924.5876777251187</v>
      </c>
      <c r="X777" s="99">
        <f t="shared" si="313"/>
        <v>7.1975497702909648E-3</v>
      </c>
      <c r="Y777" s="100">
        <f t="shared" si="314"/>
        <v>2.4910668708524757E-2</v>
      </c>
      <c r="Z777" s="100">
        <f t="shared" si="315"/>
        <v>5.0765696784073507E-2</v>
      </c>
      <c r="AA777" s="100">
        <f t="shared" si="316"/>
        <v>5.7452782031648802E-2</v>
      </c>
      <c r="AB777" s="101">
        <f t="shared" si="317"/>
        <v>5.3854007146503322E-3</v>
      </c>
      <c r="AC777" s="99">
        <f t="shared" si="318"/>
        <v>8.1926056349462227E-3</v>
      </c>
      <c r="AD777" s="100">
        <f t="shared" si="319"/>
        <v>2.6745256928600362E-2</v>
      </c>
      <c r="AE777" s="100">
        <f t="shared" si="320"/>
        <v>5.3349715132015939E-2</v>
      </c>
      <c r="AF777" s="100">
        <f t="shared" si="321"/>
        <v>6.0192026509528693E-2</v>
      </c>
      <c r="AG777" s="101">
        <f t="shared" si="322"/>
        <v>6.246910335663429E-3</v>
      </c>
      <c r="AH777" s="95">
        <f t="shared" si="323"/>
        <v>137.43353751914242</v>
      </c>
      <c r="AI777" s="96">
        <f t="shared" si="324"/>
        <v>110.12904543134252</v>
      </c>
      <c r="AJ777" s="96">
        <f t="shared" si="325"/>
        <v>65.776544155181213</v>
      </c>
      <c r="AK777" s="96">
        <f t="shared" si="326"/>
        <v>171.44670750382849</v>
      </c>
      <c r="AL777" s="86">
        <f t="shared" si="327"/>
        <v>31.906278713629401</v>
      </c>
      <c r="AM777" s="95">
        <f t="shared" si="335"/>
        <v>137.88920349674862</v>
      </c>
      <c r="AN777" s="96">
        <f t="shared" si="328"/>
        <v>110.49418235537986</v>
      </c>
      <c r="AO777" s="96">
        <f t="shared" si="329"/>
        <v>65.994628720543247</v>
      </c>
      <c r="AP777" s="96">
        <f t="shared" si="330"/>
        <v>172.01514540473909</v>
      </c>
      <c r="AQ777" s="86">
        <f t="shared" si="331"/>
        <v>32.012065160986161</v>
      </c>
    </row>
    <row r="778" spans="1:43">
      <c r="A778" s="129" t="str">
        <f t="shared" si="332"/>
        <v>2016_1</v>
      </c>
      <c r="B778" s="57">
        <v>2016</v>
      </c>
      <c r="C778" s="57">
        <v>1</v>
      </c>
      <c r="D778" s="81" t="str">
        <f t="shared" si="333"/>
        <v>LML_Personal</v>
      </c>
      <c r="E778" s="68" t="s">
        <v>24</v>
      </c>
      <c r="F778" s="69" t="s">
        <v>13</v>
      </c>
      <c r="G778" s="84">
        <f t="shared" si="334"/>
        <v>104804</v>
      </c>
      <c r="H778" s="70">
        <v>26201</v>
      </c>
      <c r="I778" s="65">
        <v>193</v>
      </c>
      <c r="J778" s="66">
        <v>2375</v>
      </c>
      <c r="K778" s="66">
        <v>4940</v>
      </c>
      <c r="L778" s="66">
        <v>3843</v>
      </c>
      <c r="M778" s="67">
        <v>842</v>
      </c>
      <c r="N778" s="65">
        <v>2899118</v>
      </c>
      <c r="O778" s="66">
        <v>4962305</v>
      </c>
      <c r="P778" s="66">
        <v>4734584</v>
      </c>
      <c r="Q778" s="66">
        <v>8681987</v>
      </c>
      <c r="R778" s="67">
        <v>4055263</v>
      </c>
      <c r="S778" s="95">
        <f t="shared" si="308"/>
        <v>15021.336787564767</v>
      </c>
      <c r="T778" s="96">
        <f t="shared" si="309"/>
        <v>2089.3915789473685</v>
      </c>
      <c r="U778" s="96">
        <f t="shared" si="310"/>
        <v>958.41781376518213</v>
      </c>
      <c r="V778" s="96">
        <f t="shared" si="311"/>
        <v>2259.1691386937287</v>
      </c>
      <c r="W778" s="86">
        <f t="shared" si="312"/>
        <v>4816.2268408551072</v>
      </c>
      <c r="X778" s="99">
        <f t="shared" si="313"/>
        <v>1.8415327659249646E-3</v>
      </c>
      <c r="Y778" s="100">
        <f t="shared" si="314"/>
        <v>2.2661348803480783E-2</v>
      </c>
      <c r="Z778" s="100">
        <f t="shared" si="315"/>
        <v>4.7135605511240027E-2</v>
      </c>
      <c r="AA778" s="100">
        <f t="shared" si="316"/>
        <v>3.6668447769169117E-2</v>
      </c>
      <c r="AB778" s="101">
        <f t="shared" si="317"/>
        <v>8.0340445021182399E-3</v>
      </c>
      <c r="AC778" s="99">
        <f t="shared" si="318"/>
        <v>2.1501047298855087E-3</v>
      </c>
      <c r="AD778" s="100">
        <f t="shared" si="319"/>
        <v>2.3732454691542827E-2</v>
      </c>
      <c r="AE778" s="100">
        <f t="shared" si="320"/>
        <v>4.8660911890321804E-2</v>
      </c>
      <c r="AF778" s="100">
        <f t="shared" si="321"/>
        <v>3.8021146701793358E-2</v>
      </c>
      <c r="AG778" s="101">
        <f t="shared" si="322"/>
        <v>8.6765583495197699E-3</v>
      </c>
      <c r="AH778" s="95">
        <f t="shared" si="323"/>
        <v>27.66228388229457</v>
      </c>
      <c r="AI778" s="96">
        <f t="shared" si="324"/>
        <v>47.348431357581774</v>
      </c>
      <c r="AJ778" s="96">
        <f t="shared" si="325"/>
        <v>45.175603984580739</v>
      </c>
      <c r="AK778" s="96">
        <f t="shared" si="326"/>
        <v>82.840225563909769</v>
      </c>
      <c r="AL778" s="86">
        <f t="shared" si="327"/>
        <v>38.693780771726267</v>
      </c>
      <c r="AM778" s="95">
        <f t="shared" si="335"/>
        <v>27.753999207793562</v>
      </c>
      <c r="AN778" s="96">
        <f t="shared" si="328"/>
        <v>47.505416833267923</v>
      </c>
      <c r="AO778" s="96">
        <f t="shared" si="329"/>
        <v>45.325385370734153</v>
      </c>
      <c r="AP778" s="96">
        <f t="shared" si="330"/>
        <v>83.114885396204627</v>
      </c>
      <c r="AQ778" s="86">
        <f t="shared" si="331"/>
        <v>38.822071433240914</v>
      </c>
    </row>
    <row r="779" spans="1:43">
      <c r="A779" s="129" t="str">
        <f t="shared" si="332"/>
        <v>2016_1</v>
      </c>
      <c r="B779" s="57">
        <v>2016</v>
      </c>
      <c r="C779" s="57">
        <v>1</v>
      </c>
      <c r="D779" s="81" t="str">
        <f t="shared" si="333"/>
        <v>MSA_Personal</v>
      </c>
      <c r="E779" s="68" t="s">
        <v>25</v>
      </c>
      <c r="F779" s="69" t="s">
        <v>13</v>
      </c>
      <c r="G779" s="84">
        <f t="shared" si="334"/>
        <v>102036</v>
      </c>
      <c r="H779" s="70">
        <v>25509</v>
      </c>
      <c r="I779" s="65">
        <v>340</v>
      </c>
      <c r="J779" s="66">
        <v>2750</v>
      </c>
      <c r="K779" s="66">
        <v>3877</v>
      </c>
      <c r="L779" s="66">
        <v>5864</v>
      </c>
      <c r="M779" s="67">
        <v>1005</v>
      </c>
      <c r="N779" s="65">
        <v>7430233</v>
      </c>
      <c r="O779" s="66">
        <v>9068456</v>
      </c>
      <c r="P779" s="66">
        <v>5281345</v>
      </c>
      <c r="Q779" s="66">
        <v>19524497</v>
      </c>
      <c r="R779" s="67">
        <v>4374974</v>
      </c>
      <c r="S779" s="95">
        <f t="shared" ref="S779:S842" si="336">N779/I779</f>
        <v>21853.626470588235</v>
      </c>
      <c r="T779" s="96">
        <f t="shared" ref="T779:T842" si="337">O779/J779</f>
        <v>3297.6203636363634</v>
      </c>
      <c r="U779" s="96">
        <f t="shared" ref="U779:U842" si="338">P779/K779</f>
        <v>1362.224658240908</v>
      </c>
      <c r="V779" s="96">
        <f t="shared" ref="V779:V842" si="339">Q779/L779</f>
        <v>3329.5526944065487</v>
      </c>
      <c r="W779" s="86">
        <f t="shared" ref="W779:W842" si="340">R779/M779</f>
        <v>4353.2079601990054</v>
      </c>
      <c r="X779" s="99">
        <f t="shared" ref="X779:X842" si="341">I779/$G779</f>
        <v>3.3321572778235134E-3</v>
      </c>
      <c r="Y779" s="100">
        <f t="shared" ref="Y779:Y842" si="342">J779/$G779</f>
        <v>2.6951272100043121E-2</v>
      </c>
      <c r="Z779" s="100">
        <f t="shared" ref="Z779:Z842" si="343">K779/$G779</f>
        <v>3.7996393429769883E-2</v>
      </c>
      <c r="AA779" s="100">
        <f t="shared" ref="AA779:AA842" si="344">L779/$G779</f>
        <v>5.7469912579873772E-2</v>
      </c>
      <c r="AB779" s="101">
        <f t="shared" ref="AB779:AB842" si="345">M779/$G779</f>
        <v>9.8494648947430319E-3</v>
      </c>
      <c r="AC779" s="99">
        <f t="shared" ref="AC779:AC842" si="346">I779/$G779+2.33*(I779*ABS(($G779-I779))/$G779^3)^0.5</f>
        <v>3.7525132068823995E-3</v>
      </c>
      <c r="AD779" s="100">
        <f t="shared" ref="AD779:AD842" si="347">J779/$G779+2.33*(J779*ABS(($G779-J779))/$G779^3)^0.5</f>
        <v>2.813250663982169E-2</v>
      </c>
      <c r="AE779" s="100">
        <f t="shared" ref="AE779:AE842" si="348">K779/$G779+2.33*(K779*ABS(($G779-K779))/$G779^3)^0.5</f>
        <v>3.9390958382199248E-2</v>
      </c>
      <c r="AF779" s="100">
        <f t="shared" ref="AF779:AF842" si="349">L779/$G779+2.33*(L779*ABS(($G779-L779))/$G779^3)^0.5</f>
        <v>5.9167558398211813E-2</v>
      </c>
      <c r="AG779" s="101">
        <f t="shared" ref="AG779:AG842" si="350">M779/$G779+2.33*(M779*ABS(($G779-M779))/$G779^3)^0.5</f>
        <v>1.0569802586754839E-2</v>
      </c>
      <c r="AH779" s="95">
        <f t="shared" ref="AH779:AH842" si="351">N779/$G779</f>
        <v>72.819720490807171</v>
      </c>
      <c r="AI779" s="96">
        <f t="shared" ref="AI779:AI842" si="352">O779/$G779</f>
        <v>88.875063703006788</v>
      </c>
      <c r="AJ779" s="96">
        <f t="shared" ref="AJ779:AJ842" si="353">P779/$G779</f>
        <v>51.759624054255362</v>
      </c>
      <c r="AK779" s="96">
        <f t="shared" ref="AK779:AK842" si="354">Q779/$G779</f>
        <v>191.34910227762751</v>
      </c>
      <c r="AL779" s="86">
        <f t="shared" ref="AL779:AL842" si="355">R779/$G779</f>
        <v>42.876768983496021</v>
      </c>
      <c r="AM779" s="95">
        <f t="shared" si="335"/>
        <v>73.06115696785217</v>
      </c>
      <c r="AN779" s="96">
        <f t="shared" ref="AN779:AN842" si="356">AI779*($AC$2171/$X$2171)</f>
        <v>89.169732264393446</v>
      </c>
      <c r="AO779" s="96">
        <f t="shared" ref="AO779:AO842" si="357">AJ779*($AC$2171/$X$2171)</f>
        <v>51.931235002506817</v>
      </c>
      <c r="AP779" s="96">
        <f t="shared" ref="AP779:AP842" si="358">AK779*($AC$2171/$X$2171)</f>
        <v>191.98352730464291</v>
      </c>
      <c r="AQ779" s="86">
        <f t="shared" ref="AQ779:AQ842" si="359">AL779*($AC$2171/$X$2171)</f>
        <v>43.018928497164502</v>
      </c>
    </row>
    <row r="780" spans="1:43">
      <c r="A780" s="129" t="str">
        <f t="shared" ref="A780:A843" si="360">B780&amp;"_"&amp;C780</f>
        <v>2016_1</v>
      </c>
      <c r="B780" s="57">
        <v>2016</v>
      </c>
      <c r="C780" s="57">
        <v>1</v>
      </c>
      <c r="D780" s="81" t="str">
        <f t="shared" ref="D780:D843" si="361">E780&amp;"_"&amp;F780</f>
        <v>LYA_Personal</v>
      </c>
      <c r="E780" s="68" t="s">
        <v>26</v>
      </c>
      <c r="F780" s="69" t="s">
        <v>13</v>
      </c>
      <c r="G780" s="84">
        <f t="shared" ref="G780:G843" si="362">H780*4</f>
        <v>26828</v>
      </c>
      <c r="H780" s="70">
        <v>6707</v>
      </c>
      <c r="I780" s="65">
        <v>189</v>
      </c>
      <c r="J780" s="66">
        <v>764</v>
      </c>
      <c r="K780" s="66">
        <v>1042</v>
      </c>
      <c r="L780" s="66">
        <v>1118</v>
      </c>
      <c r="M780" s="67">
        <v>386</v>
      </c>
      <c r="N780" s="65">
        <v>4135084</v>
      </c>
      <c r="O780" s="66">
        <v>2423822</v>
      </c>
      <c r="P780" s="66">
        <v>904199</v>
      </c>
      <c r="Q780" s="66">
        <v>3850735</v>
      </c>
      <c r="R780" s="67">
        <v>2742960</v>
      </c>
      <c r="S780" s="95">
        <f t="shared" si="336"/>
        <v>21878.751322751323</v>
      </c>
      <c r="T780" s="96">
        <f t="shared" si="337"/>
        <v>3172.5418848167537</v>
      </c>
      <c r="U780" s="96">
        <f t="shared" si="338"/>
        <v>867.75335892514397</v>
      </c>
      <c r="V780" s="96">
        <f t="shared" si="339"/>
        <v>3444.3067978533095</v>
      </c>
      <c r="W780" s="86">
        <f t="shared" si="340"/>
        <v>7106.1139896373061</v>
      </c>
      <c r="X780" s="99">
        <f t="shared" si="341"/>
        <v>7.0448784851647531E-3</v>
      </c>
      <c r="Y780" s="100">
        <f t="shared" si="342"/>
        <v>2.8477709855374983E-2</v>
      </c>
      <c r="Z780" s="100">
        <f t="shared" si="343"/>
        <v>3.8840017891754883E-2</v>
      </c>
      <c r="AA780" s="100">
        <f t="shared" si="344"/>
        <v>4.1672879081556584E-2</v>
      </c>
      <c r="AB780" s="101">
        <f t="shared" si="345"/>
        <v>1.4387952885045475E-2</v>
      </c>
      <c r="AC780" s="99">
        <f t="shared" si="346"/>
        <v>8.2346493659924969E-3</v>
      </c>
      <c r="AD780" s="100">
        <f t="shared" si="347"/>
        <v>3.0843851216689588E-2</v>
      </c>
      <c r="AE780" s="100">
        <f t="shared" si="348"/>
        <v>4.1588540560249909E-2</v>
      </c>
      <c r="AF780" s="100">
        <f t="shared" si="349"/>
        <v>4.4515673241732695E-2</v>
      </c>
      <c r="AG780" s="101">
        <f t="shared" si="350"/>
        <v>1.6081956283666671E-2</v>
      </c>
      <c r="AH780" s="95">
        <f t="shared" si="351"/>
        <v>154.13314447592069</v>
      </c>
      <c r="AI780" s="96">
        <f t="shared" si="352"/>
        <v>90.34672729983599</v>
      </c>
      <c r="AJ780" s="96">
        <f t="shared" si="353"/>
        <v>33.703555986282986</v>
      </c>
      <c r="AK780" s="96">
        <f t="shared" si="354"/>
        <v>143.53418070672433</v>
      </c>
      <c r="AL780" s="86">
        <f t="shared" si="355"/>
        <v>102.24243327866408</v>
      </c>
      <c r="AM780" s="95">
        <f t="shared" ref="AM780:AM843" si="363">AH780*($AC$2171/$X$2171)</f>
        <v>154.64417861814638</v>
      </c>
      <c r="AN780" s="96">
        <f t="shared" si="356"/>
        <v>90.646275216317932</v>
      </c>
      <c r="AO780" s="96">
        <f t="shared" si="357"/>
        <v>33.81530137292237</v>
      </c>
      <c r="AP780" s="96">
        <f t="shared" si="358"/>
        <v>144.01007359249485</v>
      </c>
      <c r="AQ780" s="86">
        <f t="shared" si="359"/>
        <v>102.58142184836652</v>
      </c>
    </row>
    <row r="781" spans="1:43">
      <c r="A781" s="129" t="str">
        <f t="shared" si="360"/>
        <v>2016_1</v>
      </c>
      <c r="B781" s="57">
        <v>2016</v>
      </c>
      <c r="C781" s="57">
        <v>1</v>
      </c>
      <c r="D781" s="81" t="str">
        <f t="shared" si="361"/>
        <v>MMA_Personal</v>
      </c>
      <c r="E781" s="68" t="s">
        <v>27</v>
      </c>
      <c r="F781" s="69" t="s">
        <v>13</v>
      </c>
      <c r="G781" s="84">
        <f t="shared" si="362"/>
        <v>183940</v>
      </c>
      <c r="H781" s="70">
        <v>45985</v>
      </c>
      <c r="I781" s="65">
        <v>1230</v>
      </c>
      <c r="J781" s="66">
        <v>4921</v>
      </c>
      <c r="K781" s="66">
        <v>7282</v>
      </c>
      <c r="L781" s="66">
        <v>8727</v>
      </c>
      <c r="M781" s="67">
        <v>1899</v>
      </c>
      <c r="N781" s="65">
        <v>17051374</v>
      </c>
      <c r="O781" s="66">
        <v>16212616</v>
      </c>
      <c r="P781" s="66">
        <v>8009565</v>
      </c>
      <c r="Q781" s="66">
        <v>30675340</v>
      </c>
      <c r="R781" s="67">
        <v>19820885</v>
      </c>
      <c r="S781" s="95">
        <f t="shared" si="336"/>
        <v>13862.905691056911</v>
      </c>
      <c r="T781" s="96">
        <f t="shared" si="337"/>
        <v>3294.5775248933141</v>
      </c>
      <c r="U781" s="96">
        <f t="shared" si="338"/>
        <v>1099.9127986816809</v>
      </c>
      <c r="V781" s="96">
        <f t="shared" si="339"/>
        <v>3514.9925518505788</v>
      </c>
      <c r="W781" s="86">
        <f t="shared" si="340"/>
        <v>10437.538177988416</v>
      </c>
      <c r="X781" s="99">
        <f t="shared" si="341"/>
        <v>6.6869631401543983E-3</v>
      </c>
      <c r="Y781" s="100">
        <f t="shared" si="342"/>
        <v>2.6753289116016092E-2</v>
      </c>
      <c r="Z781" s="100">
        <f t="shared" si="343"/>
        <v>3.9588996411873439E-2</v>
      </c>
      <c r="AA781" s="100">
        <f t="shared" si="344"/>
        <v>4.7444818962705228E-2</v>
      </c>
      <c r="AB781" s="101">
        <f t="shared" si="345"/>
        <v>1.0324018701750572E-2</v>
      </c>
      <c r="AC781" s="99">
        <f t="shared" si="346"/>
        <v>7.1297302598922908E-3</v>
      </c>
      <c r="AD781" s="100">
        <f t="shared" si="347"/>
        <v>2.7629922274499098E-2</v>
      </c>
      <c r="AE781" s="100">
        <f t="shared" si="348"/>
        <v>4.0648332188373937E-2</v>
      </c>
      <c r="AF781" s="100">
        <f t="shared" si="349"/>
        <v>4.8599753313568375E-2</v>
      </c>
      <c r="AG781" s="101">
        <f t="shared" si="350"/>
        <v>1.0873165854819086E-2</v>
      </c>
      <c r="AH781" s="95">
        <f t="shared" si="351"/>
        <v>92.700739371534198</v>
      </c>
      <c r="AI781" s="96">
        <f t="shared" si="352"/>
        <v>88.140785038599546</v>
      </c>
      <c r="AJ781" s="96">
        <f t="shared" si="353"/>
        <v>43.544443840382733</v>
      </c>
      <c r="AK781" s="96">
        <f t="shared" si="354"/>
        <v>166.76818527780799</v>
      </c>
      <c r="AL781" s="86">
        <f t="shared" si="355"/>
        <v>107.75733934978797</v>
      </c>
      <c r="AM781" s="95">
        <f t="shared" si="363"/>
        <v>93.008092102119804</v>
      </c>
      <c r="AN781" s="96">
        <f t="shared" si="356"/>
        <v>88.433019071911815</v>
      </c>
      <c r="AO781" s="96">
        <f t="shared" si="357"/>
        <v>43.688817054737946</v>
      </c>
      <c r="AP781" s="96">
        <f t="shared" si="358"/>
        <v>167.32111136520962</v>
      </c>
      <c r="AQ781" s="86">
        <f t="shared" si="359"/>
        <v>108.11461279457743</v>
      </c>
    </row>
    <row r="782" spans="1:43">
      <c r="A782" s="129" t="str">
        <f t="shared" si="360"/>
        <v>2016_1</v>
      </c>
      <c r="B782" s="57">
        <v>2016</v>
      </c>
      <c r="C782" s="57">
        <v>1</v>
      </c>
      <c r="D782" s="81" t="str">
        <f t="shared" si="361"/>
        <v>LYH_Personal</v>
      </c>
      <c r="E782" s="68" t="s">
        <v>28</v>
      </c>
      <c r="F782" s="69" t="s">
        <v>13</v>
      </c>
      <c r="G782" s="84">
        <f t="shared" si="362"/>
        <v>19668</v>
      </c>
      <c r="H782" s="70">
        <v>4917</v>
      </c>
      <c r="I782" s="65">
        <v>157</v>
      </c>
      <c r="J782" s="66">
        <v>565</v>
      </c>
      <c r="K782" s="66">
        <v>636</v>
      </c>
      <c r="L782" s="66">
        <v>1079</v>
      </c>
      <c r="M782" s="67">
        <v>223</v>
      </c>
      <c r="N782" s="65">
        <v>2595296</v>
      </c>
      <c r="O782" s="66">
        <v>1793265</v>
      </c>
      <c r="P782" s="66">
        <v>809927</v>
      </c>
      <c r="Q782" s="66">
        <v>3358299</v>
      </c>
      <c r="R782" s="67">
        <v>1666932</v>
      </c>
      <c r="S782" s="95">
        <f t="shared" si="336"/>
        <v>16530.547770700636</v>
      </c>
      <c r="T782" s="96">
        <f t="shared" si="337"/>
        <v>3173.9203539823011</v>
      </c>
      <c r="U782" s="96">
        <f t="shared" si="338"/>
        <v>1273.4701257861636</v>
      </c>
      <c r="V782" s="96">
        <f t="shared" si="339"/>
        <v>3112.4179796107505</v>
      </c>
      <c r="W782" s="86">
        <f t="shared" si="340"/>
        <v>7475.0313901345289</v>
      </c>
      <c r="X782" s="99">
        <f t="shared" si="341"/>
        <v>7.9825096603620086E-3</v>
      </c>
      <c r="Y782" s="100">
        <f t="shared" si="342"/>
        <v>2.8726865975188122E-2</v>
      </c>
      <c r="Z782" s="100">
        <f t="shared" si="343"/>
        <v>3.2336790726052472E-2</v>
      </c>
      <c r="AA782" s="100">
        <f t="shared" si="344"/>
        <v>5.4860687411022985E-2</v>
      </c>
      <c r="AB782" s="101">
        <f t="shared" si="345"/>
        <v>1.1338214358348586E-2</v>
      </c>
      <c r="AC782" s="99">
        <f t="shared" si="346"/>
        <v>9.4609547944826573E-3</v>
      </c>
      <c r="AD782" s="100">
        <f t="shared" si="347"/>
        <v>3.1502042629037441E-2</v>
      </c>
      <c r="AE782" s="100">
        <f t="shared" si="348"/>
        <v>3.5275701452305221E-2</v>
      </c>
      <c r="AF782" s="100">
        <f t="shared" si="349"/>
        <v>5.8643844348983135E-2</v>
      </c>
      <c r="AG782" s="101">
        <f t="shared" si="350"/>
        <v>1.3097239419055625E-2</v>
      </c>
      <c r="AH782" s="95">
        <f t="shared" si="351"/>
        <v>131.95525727069352</v>
      </c>
      <c r="AI782" s="96">
        <f t="shared" si="352"/>
        <v>91.176784624771201</v>
      </c>
      <c r="AJ782" s="96">
        <f t="shared" si="353"/>
        <v>41.179936953426889</v>
      </c>
      <c r="AK782" s="96">
        <f t="shared" si="354"/>
        <v>170.74938987187309</v>
      </c>
      <c r="AL782" s="86">
        <f t="shared" si="355"/>
        <v>84.753508236729715</v>
      </c>
      <c r="AM782" s="95">
        <f t="shared" si="363"/>
        <v>132.39275980748266</v>
      </c>
      <c r="AN782" s="96">
        <f t="shared" si="356"/>
        <v>91.47908462701956</v>
      </c>
      <c r="AO782" s="96">
        <f t="shared" si="357"/>
        <v>41.31647055773022</v>
      </c>
      <c r="AP782" s="96">
        <f t="shared" si="358"/>
        <v>171.31551579037966</v>
      </c>
      <c r="AQ782" s="86">
        <f t="shared" si="359"/>
        <v>85.034511628502742</v>
      </c>
    </row>
    <row r="783" spans="1:43">
      <c r="A783" s="129" t="str">
        <f t="shared" si="360"/>
        <v>2016_1</v>
      </c>
      <c r="B783" s="57">
        <v>2016</v>
      </c>
      <c r="C783" s="57">
        <v>1</v>
      </c>
      <c r="D783" s="81" t="str">
        <f t="shared" si="361"/>
        <v>SSA_Personal</v>
      </c>
      <c r="E783" s="68" t="s">
        <v>29</v>
      </c>
      <c r="F783" s="69" t="s">
        <v>13</v>
      </c>
      <c r="G783" s="84">
        <f t="shared" si="362"/>
        <v>38912</v>
      </c>
      <c r="H783" s="70">
        <v>9728</v>
      </c>
      <c r="I783" s="65">
        <v>289</v>
      </c>
      <c r="J783" s="66">
        <v>1046</v>
      </c>
      <c r="K783" s="66">
        <v>3642</v>
      </c>
      <c r="L783" s="66">
        <v>2793</v>
      </c>
      <c r="M783" s="67">
        <v>210</v>
      </c>
      <c r="N783" s="65">
        <v>5739586</v>
      </c>
      <c r="O783" s="66">
        <v>1972186</v>
      </c>
      <c r="P783" s="66">
        <v>3319889</v>
      </c>
      <c r="Q783" s="66">
        <v>8883192</v>
      </c>
      <c r="R783" s="67">
        <v>1347879</v>
      </c>
      <c r="S783" s="95">
        <f t="shared" si="336"/>
        <v>19860.159169550174</v>
      </c>
      <c r="T783" s="96">
        <f t="shared" si="337"/>
        <v>1885.4550669216062</v>
      </c>
      <c r="U783" s="96">
        <f t="shared" si="338"/>
        <v>911.55656232839101</v>
      </c>
      <c r="V783" s="96">
        <f t="shared" si="339"/>
        <v>3180.5198711063372</v>
      </c>
      <c r="W783" s="86">
        <f t="shared" si="340"/>
        <v>6418.471428571429</v>
      </c>
      <c r="X783" s="99">
        <f t="shared" si="341"/>
        <v>7.4270148026315793E-3</v>
      </c>
      <c r="Y783" s="100">
        <f t="shared" si="342"/>
        <v>2.6881167763157895E-2</v>
      </c>
      <c r="Z783" s="100">
        <f t="shared" si="343"/>
        <v>9.3595805921052627E-2</v>
      </c>
      <c r="AA783" s="100">
        <f t="shared" si="344"/>
        <v>7.177734375E-2</v>
      </c>
      <c r="AB783" s="101">
        <f t="shared" si="345"/>
        <v>5.3967927631578946E-3</v>
      </c>
      <c r="AC783" s="99">
        <f t="shared" si="346"/>
        <v>8.4411655489109831E-3</v>
      </c>
      <c r="AD783" s="100">
        <f t="shared" si="347"/>
        <v>2.8791553859457558E-2</v>
      </c>
      <c r="AE783" s="100">
        <f t="shared" si="348"/>
        <v>9.7036161184565262E-2</v>
      </c>
      <c r="AF783" s="100">
        <f t="shared" si="349"/>
        <v>7.4826178725404632E-2</v>
      </c>
      <c r="AG783" s="101">
        <f t="shared" si="350"/>
        <v>6.2621729403210431E-3</v>
      </c>
      <c r="AH783" s="95">
        <f t="shared" si="351"/>
        <v>147.50169613486841</v>
      </c>
      <c r="AI783" s="96">
        <f t="shared" si="352"/>
        <v>50.683233963815788</v>
      </c>
      <c r="AJ783" s="96">
        <f t="shared" si="353"/>
        <v>85.31787109375</v>
      </c>
      <c r="AK783" s="96">
        <f t="shared" si="354"/>
        <v>228.28926809210526</v>
      </c>
      <c r="AL783" s="86">
        <f t="shared" si="355"/>
        <v>34.63916015625</v>
      </c>
      <c r="AM783" s="95">
        <f t="shared" si="363"/>
        <v>147.99074346480785</v>
      </c>
      <c r="AN783" s="96">
        <f t="shared" si="356"/>
        <v>50.851276100904414</v>
      </c>
      <c r="AO783" s="96">
        <f t="shared" si="357"/>
        <v>85.60074565145247</v>
      </c>
      <c r="AP783" s="96">
        <f t="shared" si="358"/>
        <v>229.04616960537459</v>
      </c>
      <c r="AQ783" s="86">
        <f t="shared" si="359"/>
        <v>34.754007573124916</v>
      </c>
    </row>
    <row r="784" spans="1:43">
      <c r="A784" s="129" t="str">
        <f t="shared" si="360"/>
        <v>2016_1</v>
      </c>
      <c r="B784" s="57">
        <v>2016</v>
      </c>
      <c r="C784" s="57">
        <v>1</v>
      </c>
      <c r="D784" s="81" t="str">
        <f t="shared" si="361"/>
        <v>MML_Personal</v>
      </c>
      <c r="E784" s="68" t="s">
        <v>30</v>
      </c>
      <c r="F784" s="69" t="s">
        <v>13</v>
      </c>
      <c r="G784" s="84">
        <f t="shared" si="362"/>
        <v>123508</v>
      </c>
      <c r="H784" s="70">
        <v>30877</v>
      </c>
      <c r="I784" s="65">
        <v>661</v>
      </c>
      <c r="J784" s="66">
        <v>3207</v>
      </c>
      <c r="K784" s="66">
        <v>6715</v>
      </c>
      <c r="L784" s="66">
        <v>4447</v>
      </c>
      <c r="M784" s="67">
        <v>1112</v>
      </c>
      <c r="N784" s="65">
        <v>10110144</v>
      </c>
      <c r="O784" s="66">
        <v>10496725</v>
      </c>
      <c r="P784" s="66">
        <v>4499628</v>
      </c>
      <c r="Q784" s="66">
        <v>15384841</v>
      </c>
      <c r="R784" s="67">
        <v>2610394</v>
      </c>
      <c r="S784" s="95">
        <f t="shared" si="336"/>
        <v>15295.225416036308</v>
      </c>
      <c r="T784" s="96">
        <f t="shared" si="337"/>
        <v>3273.0667290302463</v>
      </c>
      <c r="U784" s="96">
        <f t="shared" si="338"/>
        <v>670.08607594936711</v>
      </c>
      <c r="V784" s="96">
        <f t="shared" si="339"/>
        <v>3459.5999550258603</v>
      </c>
      <c r="W784" s="86">
        <f t="shared" si="340"/>
        <v>2347.4766187050359</v>
      </c>
      <c r="X784" s="99">
        <f t="shared" si="341"/>
        <v>5.3518800401593418E-3</v>
      </c>
      <c r="Y784" s="100">
        <f t="shared" si="342"/>
        <v>2.5965929332512874E-2</v>
      </c>
      <c r="Z784" s="100">
        <f t="shared" si="343"/>
        <v>5.4368947760468959E-2</v>
      </c>
      <c r="AA784" s="100">
        <f t="shared" si="344"/>
        <v>3.6005764808757328E-2</v>
      </c>
      <c r="AB784" s="101">
        <f t="shared" si="345"/>
        <v>9.0034653625676066E-3</v>
      </c>
      <c r="AC784" s="99">
        <f t="shared" si="346"/>
        <v>5.8356025467756921E-3</v>
      </c>
      <c r="AD784" s="100">
        <f t="shared" si="347"/>
        <v>2.7020309882660583E-2</v>
      </c>
      <c r="AE784" s="100">
        <f t="shared" si="348"/>
        <v>5.5872244456224109E-2</v>
      </c>
      <c r="AF784" s="100">
        <f t="shared" si="349"/>
        <v>3.7240948688274489E-2</v>
      </c>
      <c r="AG784" s="101">
        <f t="shared" si="350"/>
        <v>9.6297176042471205E-3</v>
      </c>
      <c r="AH784" s="95">
        <f t="shared" si="351"/>
        <v>81.85821161382259</v>
      </c>
      <c r="AI784" s="96">
        <f t="shared" si="352"/>
        <v>84.988219386598445</v>
      </c>
      <c r="AJ784" s="96">
        <f t="shared" si="353"/>
        <v>36.431874858308774</v>
      </c>
      <c r="AK784" s="96">
        <f t="shared" si="354"/>
        <v>124.56554231304855</v>
      </c>
      <c r="AL784" s="86">
        <f t="shared" si="355"/>
        <v>21.135424425948116</v>
      </c>
      <c r="AM784" s="95">
        <f t="shared" si="363"/>
        <v>82.129615542539142</v>
      </c>
      <c r="AN784" s="96">
        <f t="shared" si="356"/>
        <v>85.27000097187134</v>
      </c>
      <c r="AO784" s="96">
        <f t="shared" si="357"/>
        <v>36.552666087094735</v>
      </c>
      <c r="AP784" s="96">
        <f t="shared" si="358"/>
        <v>124.9785439765342</v>
      </c>
      <c r="AQ784" s="86">
        <f t="shared" si="359"/>
        <v>21.205499707477053</v>
      </c>
    </row>
    <row r="785" spans="1:43">
      <c r="A785" s="129" t="str">
        <f t="shared" si="360"/>
        <v>2016_1</v>
      </c>
      <c r="B785" s="57">
        <v>2016</v>
      </c>
      <c r="C785" s="57">
        <v>1</v>
      </c>
      <c r="D785" s="81" t="str">
        <f t="shared" si="361"/>
        <v>LMH_Personal</v>
      </c>
      <c r="E785" s="68" t="s">
        <v>31</v>
      </c>
      <c r="F785" s="69" t="s">
        <v>13</v>
      </c>
      <c r="G785" s="84">
        <f t="shared" si="362"/>
        <v>84120</v>
      </c>
      <c r="H785" s="70">
        <v>21030</v>
      </c>
      <c r="I785" s="65">
        <v>286</v>
      </c>
      <c r="J785" s="66">
        <v>2702</v>
      </c>
      <c r="K785" s="66">
        <v>4317</v>
      </c>
      <c r="L785" s="66">
        <v>5348</v>
      </c>
      <c r="M785" s="67">
        <v>848</v>
      </c>
      <c r="N785" s="65">
        <v>10970005</v>
      </c>
      <c r="O785" s="66">
        <v>9656354</v>
      </c>
      <c r="P785" s="66">
        <v>4001076</v>
      </c>
      <c r="Q785" s="66">
        <v>20619914</v>
      </c>
      <c r="R785" s="67">
        <v>8987009</v>
      </c>
      <c r="S785" s="95">
        <f t="shared" si="336"/>
        <v>38356.660839160839</v>
      </c>
      <c r="T785" s="96">
        <f t="shared" si="337"/>
        <v>3573.780162842339</v>
      </c>
      <c r="U785" s="96">
        <f t="shared" si="338"/>
        <v>926.81862404447531</v>
      </c>
      <c r="V785" s="96">
        <f t="shared" si="339"/>
        <v>3855.6308900523559</v>
      </c>
      <c r="W785" s="86">
        <f t="shared" si="340"/>
        <v>10597.887971698114</v>
      </c>
      <c r="X785" s="99">
        <f t="shared" si="341"/>
        <v>3.3999048977650975E-3</v>
      </c>
      <c r="Y785" s="100">
        <f t="shared" si="342"/>
        <v>3.2120779838326202E-2</v>
      </c>
      <c r="Z785" s="100">
        <f t="shared" si="343"/>
        <v>5.1319543509272467E-2</v>
      </c>
      <c r="AA785" s="100">
        <f t="shared" si="344"/>
        <v>6.3575844032334766E-2</v>
      </c>
      <c r="AB785" s="101">
        <f t="shared" si="345"/>
        <v>1.0080836899667142E-2</v>
      </c>
      <c r="AC785" s="99">
        <f t="shared" si="346"/>
        <v>3.8675324975862542E-3</v>
      </c>
      <c r="AD785" s="100">
        <f t="shared" si="347"/>
        <v>3.353725809477822E-2</v>
      </c>
      <c r="AE785" s="100">
        <f t="shared" si="348"/>
        <v>5.3092130910825937E-2</v>
      </c>
      <c r="AF785" s="100">
        <f t="shared" si="349"/>
        <v>6.5535991114448633E-2</v>
      </c>
      <c r="AG785" s="101">
        <f t="shared" si="350"/>
        <v>1.0883354283856287E-2</v>
      </c>
      <c r="AH785" s="95">
        <f t="shared" si="351"/>
        <v>130.40899904897765</v>
      </c>
      <c r="AI785" s="96">
        <f t="shared" si="352"/>
        <v>114.79260580123633</v>
      </c>
      <c r="AJ785" s="96">
        <f t="shared" si="353"/>
        <v>47.563908701854494</v>
      </c>
      <c r="AK785" s="96">
        <f t="shared" si="354"/>
        <v>245.12498811222065</v>
      </c>
      <c r="AL785" s="86">
        <f t="shared" si="355"/>
        <v>106.83558012363291</v>
      </c>
      <c r="AM785" s="95">
        <f t="shared" si="363"/>
        <v>130.84137490943328</v>
      </c>
      <c r="AN785" s="96">
        <f t="shared" si="356"/>
        <v>115.17320493219518</v>
      </c>
      <c r="AO785" s="96">
        <f t="shared" si="357"/>
        <v>47.721608600646547</v>
      </c>
      <c r="AP785" s="96">
        <f t="shared" si="358"/>
        <v>245.93770907800607</v>
      </c>
      <c r="AQ785" s="86">
        <f t="shared" si="359"/>
        <v>107.1897974416102</v>
      </c>
    </row>
    <row r="786" spans="1:43">
      <c r="A786" s="129" t="str">
        <f t="shared" si="360"/>
        <v>2016_1</v>
      </c>
      <c r="B786" s="57">
        <v>2016</v>
      </c>
      <c r="C786" s="57">
        <v>1</v>
      </c>
      <c r="D786" s="81" t="str">
        <f t="shared" si="361"/>
        <v>SSL_Personal</v>
      </c>
      <c r="E786" s="68" t="s">
        <v>32</v>
      </c>
      <c r="F786" s="69" t="s">
        <v>13</v>
      </c>
      <c r="G786" s="84">
        <f t="shared" si="362"/>
        <v>68968</v>
      </c>
      <c r="H786" s="70">
        <v>17242</v>
      </c>
      <c r="I786" s="65">
        <v>587</v>
      </c>
      <c r="J786" s="66">
        <v>1780</v>
      </c>
      <c r="K786" s="66">
        <v>4617</v>
      </c>
      <c r="L786" s="66">
        <v>2758</v>
      </c>
      <c r="M786" s="67">
        <v>645</v>
      </c>
      <c r="N786" s="65">
        <v>7513939</v>
      </c>
      <c r="O786" s="66">
        <v>5616833</v>
      </c>
      <c r="P786" s="66">
        <v>4043190</v>
      </c>
      <c r="Q786" s="66">
        <v>8338482</v>
      </c>
      <c r="R786" s="67">
        <v>1676516</v>
      </c>
      <c r="S786" s="95">
        <f t="shared" si="336"/>
        <v>12800.577512776832</v>
      </c>
      <c r="T786" s="96">
        <f t="shared" si="337"/>
        <v>3155.5241573033709</v>
      </c>
      <c r="U786" s="96">
        <f t="shared" si="338"/>
        <v>875.71799870045481</v>
      </c>
      <c r="V786" s="96">
        <f t="shared" si="339"/>
        <v>3023.3799854967369</v>
      </c>
      <c r="W786" s="86">
        <f t="shared" si="340"/>
        <v>2599.2496124031009</v>
      </c>
      <c r="X786" s="99">
        <f t="shared" si="341"/>
        <v>8.5111935970305069E-3</v>
      </c>
      <c r="Y786" s="100">
        <f t="shared" si="342"/>
        <v>2.5809070873448556E-2</v>
      </c>
      <c r="Z786" s="100">
        <f t="shared" si="343"/>
        <v>6.6944090012759541E-2</v>
      </c>
      <c r="AA786" s="100">
        <f t="shared" si="344"/>
        <v>3.9989560375826468E-2</v>
      </c>
      <c r="AB786" s="101">
        <f t="shared" si="345"/>
        <v>9.3521633221204034E-3</v>
      </c>
      <c r="AC786" s="99">
        <f t="shared" si="346"/>
        <v>9.3262191916949708E-3</v>
      </c>
      <c r="AD786" s="100">
        <f t="shared" si="347"/>
        <v>2.7215896694541386E-2</v>
      </c>
      <c r="AE786" s="100">
        <f t="shared" si="348"/>
        <v>6.9161479888316127E-2</v>
      </c>
      <c r="AF786" s="100">
        <f t="shared" si="349"/>
        <v>4.1727935096025535E-2</v>
      </c>
      <c r="AG786" s="101">
        <f t="shared" si="350"/>
        <v>1.0206143507474431E-2</v>
      </c>
      <c r="AH786" s="95">
        <f t="shared" si="351"/>
        <v>108.94819336503886</v>
      </c>
      <c r="AI786" s="96">
        <f t="shared" si="352"/>
        <v>81.441146618721731</v>
      </c>
      <c r="AJ786" s="96">
        <f t="shared" si="353"/>
        <v>58.62414453079689</v>
      </c>
      <c r="AK786" s="96">
        <f t="shared" si="354"/>
        <v>120.90363646908712</v>
      </c>
      <c r="AL786" s="86">
        <f t="shared" si="355"/>
        <v>24.308606890151953</v>
      </c>
      <c r="AM786" s="95">
        <f t="shared" si="363"/>
        <v>109.30941513036812</v>
      </c>
      <c r="AN786" s="96">
        <f t="shared" si="356"/>
        <v>81.711167753018898</v>
      </c>
      <c r="AO786" s="96">
        <f t="shared" si="357"/>
        <v>58.818515050621663</v>
      </c>
      <c r="AP786" s="96">
        <f t="shared" si="358"/>
        <v>121.30449694828535</v>
      </c>
      <c r="AQ786" s="86">
        <f t="shared" si="359"/>
        <v>24.389202975523787</v>
      </c>
    </row>
    <row r="787" spans="1:43">
      <c r="A787" s="129" t="str">
        <f t="shared" si="360"/>
        <v>2016_1</v>
      </c>
      <c r="B787" s="57">
        <v>2016</v>
      </c>
      <c r="C787" s="57">
        <v>1</v>
      </c>
      <c r="D787" s="81" t="str">
        <f t="shared" si="361"/>
        <v>SSH_Personal</v>
      </c>
      <c r="E787" s="68" t="s">
        <v>33</v>
      </c>
      <c r="F787" s="69" t="s">
        <v>13</v>
      </c>
      <c r="G787" s="84">
        <f t="shared" si="362"/>
        <v>67012</v>
      </c>
      <c r="H787" s="70">
        <v>16753</v>
      </c>
      <c r="I787" s="65">
        <v>475</v>
      </c>
      <c r="J787" s="66">
        <v>2175</v>
      </c>
      <c r="K787" s="66">
        <v>2864</v>
      </c>
      <c r="L787" s="66">
        <v>3182</v>
      </c>
      <c r="M787" s="67">
        <v>456</v>
      </c>
      <c r="N787" s="65">
        <v>6761186</v>
      </c>
      <c r="O787" s="66">
        <v>9046356</v>
      </c>
      <c r="P787" s="66">
        <v>2861485</v>
      </c>
      <c r="Q787" s="66">
        <v>15046651</v>
      </c>
      <c r="R787" s="67">
        <v>1839367</v>
      </c>
      <c r="S787" s="95">
        <f t="shared" si="336"/>
        <v>14234.075789473683</v>
      </c>
      <c r="T787" s="96">
        <f t="shared" si="337"/>
        <v>4159.2441379310349</v>
      </c>
      <c r="U787" s="96">
        <f t="shared" si="338"/>
        <v>999.12185754189943</v>
      </c>
      <c r="V787" s="96">
        <f t="shared" si="339"/>
        <v>4728.677247014456</v>
      </c>
      <c r="W787" s="86">
        <f t="shared" si="340"/>
        <v>4033.6995614035086</v>
      </c>
      <c r="X787" s="99">
        <f t="shared" si="341"/>
        <v>7.0882826956366026E-3</v>
      </c>
      <c r="Y787" s="100">
        <f t="shared" si="342"/>
        <v>3.2456873395809709E-2</v>
      </c>
      <c r="Z787" s="100">
        <f t="shared" si="343"/>
        <v>4.2738613979585748E-2</v>
      </c>
      <c r="AA787" s="100">
        <f t="shared" si="344"/>
        <v>4.7484032710559301E-2</v>
      </c>
      <c r="AB787" s="101">
        <f t="shared" si="345"/>
        <v>6.8047513878111386E-3</v>
      </c>
      <c r="AC787" s="99">
        <f t="shared" si="346"/>
        <v>7.8433844232895199E-3</v>
      </c>
      <c r="AD787" s="100">
        <f t="shared" si="347"/>
        <v>3.4051900758884812E-2</v>
      </c>
      <c r="AE787" s="100">
        <f t="shared" si="348"/>
        <v>4.4559174490481204E-2</v>
      </c>
      <c r="AF787" s="100">
        <f t="shared" si="349"/>
        <v>4.9398242624483009E-2</v>
      </c>
      <c r="AG787" s="101">
        <f t="shared" si="350"/>
        <v>7.5447025883800881E-3</v>
      </c>
      <c r="AH787" s="95">
        <f t="shared" si="351"/>
        <v>100.89515310690622</v>
      </c>
      <c r="AI787" s="96">
        <f t="shared" si="352"/>
        <v>134.99606040709128</v>
      </c>
      <c r="AJ787" s="96">
        <f t="shared" si="353"/>
        <v>42.701083388049902</v>
      </c>
      <c r="AK787" s="96">
        <f t="shared" si="354"/>
        <v>224.53666507491195</v>
      </c>
      <c r="AL787" s="86">
        <f t="shared" si="355"/>
        <v>27.448322688473706</v>
      </c>
      <c r="AM787" s="95">
        <f t="shared" si="363"/>
        <v>101.2296747193604</v>
      </c>
      <c r="AN787" s="96">
        <f t="shared" si="356"/>
        <v>135.44364483916496</v>
      </c>
      <c r="AO787" s="96">
        <f t="shared" si="357"/>
        <v>42.842660409627698</v>
      </c>
      <c r="AP787" s="96">
        <f t="shared" si="358"/>
        <v>225.28112469406094</v>
      </c>
      <c r="AQ787" s="86">
        <f t="shared" si="359"/>
        <v>27.539328617719701</v>
      </c>
    </row>
    <row r="788" spans="1:43">
      <c r="A788" s="129" t="str">
        <f t="shared" si="360"/>
        <v>2016_1</v>
      </c>
      <c r="B788" s="57">
        <v>2016</v>
      </c>
      <c r="C788" s="57">
        <v>1</v>
      </c>
      <c r="D788" s="81" t="str">
        <f t="shared" si="361"/>
        <v>MMH_Personal</v>
      </c>
      <c r="E788" s="68" t="s">
        <v>34</v>
      </c>
      <c r="F788" s="69" t="s">
        <v>13</v>
      </c>
      <c r="G788" s="84">
        <f t="shared" si="362"/>
        <v>107328</v>
      </c>
      <c r="H788" s="70">
        <v>26832</v>
      </c>
      <c r="I788" s="65">
        <v>1102</v>
      </c>
      <c r="J788" s="66">
        <v>3871</v>
      </c>
      <c r="K788" s="66">
        <v>3911</v>
      </c>
      <c r="L788" s="66">
        <v>7100</v>
      </c>
      <c r="M788" s="67">
        <v>1373</v>
      </c>
      <c r="N788" s="65">
        <v>13115334</v>
      </c>
      <c r="O788" s="66">
        <v>11911459</v>
      </c>
      <c r="P788" s="66">
        <v>4882485</v>
      </c>
      <c r="Q788" s="66">
        <v>21055183</v>
      </c>
      <c r="R788" s="67">
        <v>3991993</v>
      </c>
      <c r="S788" s="95">
        <f t="shared" si="336"/>
        <v>11901.392014519057</v>
      </c>
      <c r="T788" s="96">
        <f t="shared" si="337"/>
        <v>3077.1012658227846</v>
      </c>
      <c r="U788" s="96">
        <f t="shared" si="338"/>
        <v>1248.3981079007926</v>
      </c>
      <c r="V788" s="96">
        <f t="shared" si="339"/>
        <v>2965.518732394366</v>
      </c>
      <c r="W788" s="86">
        <f t="shared" si="340"/>
        <v>2907.4967225054625</v>
      </c>
      <c r="X788" s="99">
        <f t="shared" si="341"/>
        <v>1.0267590936195588E-2</v>
      </c>
      <c r="Y788" s="100">
        <f t="shared" si="342"/>
        <v>3.6067009540846753E-2</v>
      </c>
      <c r="Z788" s="100">
        <f t="shared" si="343"/>
        <v>3.6439698867024452E-2</v>
      </c>
      <c r="AA788" s="100">
        <f t="shared" si="344"/>
        <v>6.6152355396541448E-2</v>
      </c>
      <c r="AB788" s="101">
        <f t="shared" si="345"/>
        <v>1.2792561121049493E-2</v>
      </c>
      <c r="AC788" s="99">
        <f t="shared" si="346"/>
        <v>1.0984547058201979E-2</v>
      </c>
      <c r="AD788" s="100">
        <f t="shared" si="347"/>
        <v>3.7393114478701389E-2</v>
      </c>
      <c r="AE788" s="100">
        <f t="shared" si="348"/>
        <v>3.7772379976615554E-2</v>
      </c>
      <c r="AF788" s="100">
        <f t="shared" si="349"/>
        <v>6.7920061545669055E-2</v>
      </c>
      <c r="AG788" s="101">
        <f t="shared" si="350"/>
        <v>1.3591810601568275E-2</v>
      </c>
      <c r="AH788" s="95">
        <f t="shared" si="351"/>
        <v>122.19862477638641</v>
      </c>
      <c r="AI788" s="96">
        <f t="shared" si="352"/>
        <v>110.98184071258198</v>
      </c>
      <c r="AJ788" s="96">
        <f t="shared" si="353"/>
        <v>45.491251118067979</v>
      </c>
      <c r="AK788" s="96">
        <f t="shared" si="354"/>
        <v>196.1760491204532</v>
      </c>
      <c r="AL788" s="86">
        <f t="shared" si="355"/>
        <v>37.194329531902206</v>
      </c>
      <c r="AM788" s="95">
        <f t="shared" si="363"/>
        <v>122.6037788372219</v>
      </c>
      <c r="AN788" s="96">
        <f t="shared" si="356"/>
        <v>111.34980511092101</v>
      </c>
      <c r="AO788" s="96">
        <f t="shared" si="357"/>
        <v>45.642079043968941</v>
      </c>
      <c r="AP788" s="96">
        <f t="shared" si="358"/>
        <v>196.82647806828513</v>
      </c>
      <c r="AQ788" s="86">
        <f t="shared" si="359"/>
        <v>37.317648707363297</v>
      </c>
    </row>
    <row r="789" spans="1:43">
      <c r="A789" s="129" t="str">
        <f t="shared" si="360"/>
        <v>2016_1</v>
      </c>
      <c r="B789" s="57">
        <v>2016</v>
      </c>
      <c r="C789" s="57">
        <v>1</v>
      </c>
      <c r="D789" s="81" t="str">
        <f t="shared" si="361"/>
        <v>SYA_Personal</v>
      </c>
      <c r="E789" s="68" t="s">
        <v>35</v>
      </c>
      <c r="F789" s="69" t="s">
        <v>13</v>
      </c>
      <c r="G789" s="84">
        <f t="shared" si="362"/>
        <v>31188</v>
      </c>
      <c r="H789" s="70">
        <v>7797</v>
      </c>
      <c r="I789" s="65">
        <v>320</v>
      </c>
      <c r="J789" s="66">
        <v>1114</v>
      </c>
      <c r="K789" s="66">
        <v>386</v>
      </c>
      <c r="L789" s="66">
        <v>1162</v>
      </c>
      <c r="M789" s="67">
        <v>169</v>
      </c>
      <c r="N789" s="65">
        <v>4821998</v>
      </c>
      <c r="O789" s="66">
        <v>4184181</v>
      </c>
      <c r="P789" s="66">
        <v>381119</v>
      </c>
      <c r="Q789" s="66">
        <v>3670611</v>
      </c>
      <c r="R789" s="67">
        <v>992915</v>
      </c>
      <c r="S789" s="95">
        <f t="shared" si="336"/>
        <v>15068.74375</v>
      </c>
      <c r="T789" s="96">
        <f t="shared" si="337"/>
        <v>3755.9973070017954</v>
      </c>
      <c r="U789" s="96">
        <f t="shared" si="338"/>
        <v>987.35492227979273</v>
      </c>
      <c r="V789" s="96">
        <f t="shared" si="339"/>
        <v>3158.8734939759038</v>
      </c>
      <c r="W789" s="86">
        <f t="shared" si="340"/>
        <v>5875.2366863905327</v>
      </c>
      <c r="X789" s="99">
        <f t="shared" si="341"/>
        <v>1.0260356547390022E-2</v>
      </c>
      <c r="Y789" s="100">
        <f t="shared" si="342"/>
        <v>3.5718866230601512E-2</v>
      </c>
      <c r="Z789" s="100">
        <f t="shared" si="343"/>
        <v>1.2376555085289214E-2</v>
      </c>
      <c r="AA789" s="100">
        <f t="shared" si="344"/>
        <v>3.7257919712710016E-2</v>
      </c>
      <c r="AB789" s="101">
        <f t="shared" si="345"/>
        <v>5.4187508015903557E-3</v>
      </c>
      <c r="AC789" s="99">
        <f t="shared" si="346"/>
        <v>1.1589904077731944E-2</v>
      </c>
      <c r="AD789" s="100">
        <f t="shared" si="347"/>
        <v>3.8167437931174809E-2</v>
      </c>
      <c r="AE789" s="100">
        <f t="shared" si="348"/>
        <v>1.3835227410361767E-2</v>
      </c>
      <c r="AF789" s="100">
        <f t="shared" si="349"/>
        <v>3.9756690596787797E-2</v>
      </c>
      <c r="AG789" s="101">
        <f t="shared" si="350"/>
        <v>6.387322737647208E-3</v>
      </c>
      <c r="AH789" s="95">
        <f t="shared" si="351"/>
        <v>154.61068359625497</v>
      </c>
      <c r="AI789" s="96">
        <f t="shared" si="352"/>
        <v>134.15996537129666</v>
      </c>
      <c r="AJ789" s="96">
        <f t="shared" si="353"/>
        <v>12.220052584327306</v>
      </c>
      <c r="AK789" s="96">
        <f t="shared" si="354"/>
        <v>117.69305502116198</v>
      </c>
      <c r="AL789" s="86">
        <f t="shared" si="355"/>
        <v>31.836443503911759</v>
      </c>
      <c r="AM789" s="95">
        <f t="shared" si="363"/>
        <v>155.12330103709934</v>
      </c>
      <c r="AN789" s="96">
        <f t="shared" si="356"/>
        <v>134.60477769935022</v>
      </c>
      <c r="AO789" s="96">
        <f t="shared" si="357"/>
        <v>12.260568620716613</v>
      </c>
      <c r="AP789" s="96">
        <f t="shared" si="358"/>
        <v>118.08327069880332</v>
      </c>
      <c r="AQ789" s="86">
        <f t="shared" si="359"/>
        <v>31.941998410047347</v>
      </c>
    </row>
    <row r="790" spans="1:43">
      <c r="A790" s="129" t="str">
        <f t="shared" si="360"/>
        <v>2016_1</v>
      </c>
      <c r="B790" s="57">
        <v>2016</v>
      </c>
      <c r="C790" s="57">
        <v>1</v>
      </c>
      <c r="D790" s="81" t="str">
        <f t="shared" si="361"/>
        <v>LSH_Personal</v>
      </c>
      <c r="E790" s="68" t="s">
        <v>36</v>
      </c>
      <c r="F790" s="69" t="s">
        <v>13</v>
      </c>
      <c r="G790" s="84">
        <f t="shared" si="362"/>
        <v>58380</v>
      </c>
      <c r="H790" s="70">
        <v>14595</v>
      </c>
      <c r="I790" s="65">
        <v>617</v>
      </c>
      <c r="J790" s="66">
        <v>2446</v>
      </c>
      <c r="K790" s="66">
        <v>3739</v>
      </c>
      <c r="L790" s="66">
        <v>3049</v>
      </c>
      <c r="M790" s="67">
        <v>315</v>
      </c>
      <c r="N790" s="65">
        <v>10480584</v>
      </c>
      <c r="O790" s="66">
        <v>7371778</v>
      </c>
      <c r="P790" s="66">
        <v>4911522</v>
      </c>
      <c r="Q790" s="66">
        <v>9645476</v>
      </c>
      <c r="R790" s="67">
        <v>2017735</v>
      </c>
      <c r="S790" s="95">
        <f t="shared" si="336"/>
        <v>16986.359805510536</v>
      </c>
      <c r="T790" s="96">
        <f t="shared" si="337"/>
        <v>3013.8094848732626</v>
      </c>
      <c r="U790" s="96">
        <f t="shared" si="338"/>
        <v>1313.5924043861994</v>
      </c>
      <c r="V790" s="96">
        <f t="shared" si="339"/>
        <v>3163.4883568383075</v>
      </c>
      <c r="W790" s="86">
        <f t="shared" si="340"/>
        <v>6405.5079365079364</v>
      </c>
      <c r="X790" s="99">
        <f t="shared" si="341"/>
        <v>1.0568687906817403E-2</v>
      </c>
      <c r="Y790" s="100">
        <f t="shared" si="342"/>
        <v>4.1897910243233985E-2</v>
      </c>
      <c r="Z790" s="100">
        <f t="shared" si="343"/>
        <v>6.4045906132237068E-2</v>
      </c>
      <c r="AA790" s="100">
        <f t="shared" si="344"/>
        <v>5.2226789996574166E-2</v>
      </c>
      <c r="AB790" s="101">
        <f t="shared" si="345"/>
        <v>5.3956834532374104E-3</v>
      </c>
      <c r="AC790" s="99">
        <f t="shared" si="346"/>
        <v>1.1554802163147805E-2</v>
      </c>
      <c r="AD790" s="100">
        <f t="shared" si="347"/>
        <v>4.382999400477372E-2</v>
      </c>
      <c r="AE790" s="100">
        <f t="shared" si="348"/>
        <v>6.6406910753135637E-2</v>
      </c>
      <c r="AF790" s="100">
        <f t="shared" si="349"/>
        <v>5.4372261531439682E-2</v>
      </c>
      <c r="AG790" s="101">
        <f t="shared" si="350"/>
        <v>6.1021185656462496E-3</v>
      </c>
      <c r="AH790" s="95">
        <f t="shared" si="351"/>
        <v>179.5235354573484</v>
      </c>
      <c r="AI790" s="96">
        <f t="shared" si="352"/>
        <v>126.27231928742719</v>
      </c>
      <c r="AJ790" s="96">
        <f t="shared" si="353"/>
        <v>84.130215827338134</v>
      </c>
      <c r="AK790" s="96">
        <f t="shared" si="354"/>
        <v>165.21884206920177</v>
      </c>
      <c r="AL790" s="86">
        <f t="shared" si="355"/>
        <v>34.562093182596783</v>
      </c>
      <c r="AM790" s="95">
        <f t="shared" si="363"/>
        <v>180.11875238011808</v>
      </c>
      <c r="AN790" s="96">
        <f t="shared" si="356"/>
        <v>126.69097983310874</v>
      </c>
      <c r="AO790" s="96">
        <f t="shared" si="357"/>
        <v>84.40915267007091</v>
      </c>
      <c r="AP790" s="96">
        <f t="shared" si="358"/>
        <v>165.76663125188173</v>
      </c>
      <c r="AQ790" s="86">
        <f t="shared" si="359"/>
        <v>34.676685081069678</v>
      </c>
    </row>
    <row r="791" spans="1:43">
      <c r="A791" s="129" t="str">
        <f t="shared" si="360"/>
        <v>2016_1</v>
      </c>
      <c r="B791" s="57">
        <v>2016</v>
      </c>
      <c r="C791" s="57">
        <v>1</v>
      </c>
      <c r="D791" s="81" t="str">
        <f t="shared" si="361"/>
        <v>SYH_Personal</v>
      </c>
      <c r="E791" s="68" t="s">
        <v>37</v>
      </c>
      <c r="F791" s="69" t="s">
        <v>13</v>
      </c>
      <c r="G791" s="84">
        <f t="shared" si="362"/>
        <v>30348</v>
      </c>
      <c r="H791" s="70">
        <v>7587</v>
      </c>
      <c r="I791" s="65">
        <v>334</v>
      </c>
      <c r="J791" s="66">
        <v>1368</v>
      </c>
      <c r="K791" s="66">
        <v>997</v>
      </c>
      <c r="L791" s="66">
        <v>2499</v>
      </c>
      <c r="M791" s="67">
        <v>42</v>
      </c>
      <c r="N791" s="65">
        <v>4334252</v>
      </c>
      <c r="O791" s="66">
        <v>3557000</v>
      </c>
      <c r="P791" s="66">
        <v>1534292</v>
      </c>
      <c r="Q791" s="66">
        <v>6670459</v>
      </c>
      <c r="R791" s="67">
        <v>183881</v>
      </c>
      <c r="S791" s="95">
        <f t="shared" si="336"/>
        <v>12976.802395209581</v>
      </c>
      <c r="T791" s="96">
        <f t="shared" si="337"/>
        <v>2600.1461988304095</v>
      </c>
      <c r="U791" s="96">
        <f t="shared" si="338"/>
        <v>1538.9087261785355</v>
      </c>
      <c r="V791" s="96">
        <f t="shared" si="339"/>
        <v>2669.2513005202081</v>
      </c>
      <c r="W791" s="86">
        <f t="shared" si="340"/>
        <v>4378.1190476190477</v>
      </c>
      <c r="X791" s="99">
        <f t="shared" si="341"/>
        <v>1.1005667589297483E-2</v>
      </c>
      <c r="Y791" s="100">
        <f t="shared" si="342"/>
        <v>4.5077105575326216E-2</v>
      </c>
      <c r="Z791" s="100">
        <f t="shared" si="343"/>
        <v>3.285224726505865E-2</v>
      </c>
      <c r="AA791" s="100">
        <f t="shared" si="344"/>
        <v>8.2344800316330569E-2</v>
      </c>
      <c r="AB791" s="101">
        <f t="shared" si="345"/>
        <v>1.383946223803875E-3</v>
      </c>
      <c r="AC791" s="99">
        <f t="shared" si="346"/>
        <v>1.2401058791420477E-2</v>
      </c>
      <c r="AD791" s="100">
        <f t="shared" si="347"/>
        <v>4.7852042061028867E-2</v>
      </c>
      <c r="AE791" s="100">
        <f t="shared" si="348"/>
        <v>3.5236321851485938E-2</v>
      </c>
      <c r="AF791" s="100">
        <f t="shared" si="349"/>
        <v>8.6021420259210377E-2</v>
      </c>
      <c r="AG791" s="101">
        <f t="shared" si="350"/>
        <v>1.8811675671726426E-3</v>
      </c>
      <c r="AH791" s="95">
        <f t="shared" si="351"/>
        <v>142.81837353367604</v>
      </c>
      <c r="AI791" s="96">
        <f t="shared" si="352"/>
        <v>117.20706471596151</v>
      </c>
      <c r="AJ791" s="96">
        <f t="shared" si="353"/>
        <v>50.556609990773694</v>
      </c>
      <c r="AK791" s="96">
        <f t="shared" si="354"/>
        <v>219.7989653354422</v>
      </c>
      <c r="AL791" s="86">
        <f t="shared" si="355"/>
        <v>6.0590813233161986</v>
      </c>
      <c r="AM791" s="95">
        <f t="shared" si="363"/>
        <v>143.29189313428506</v>
      </c>
      <c r="AN791" s="96">
        <f t="shared" si="356"/>
        <v>117.59566907476814</v>
      </c>
      <c r="AO791" s="96">
        <f t="shared" si="357"/>
        <v>50.724232301395602</v>
      </c>
      <c r="AP791" s="96">
        <f t="shared" si="358"/>
        <v>220.52771693584728</v>
      </c>
      <c r="AQ791" s="86">
        <f t="shared" si="359"/>
        <v>6.0791704315820745</v>
      </c>
    </row>
    <row r="792" spans="1:43">
      <c r="A792" s="129" t="str">
        <f t="shared" si="360"/>
        <v>2016_1</v>
      </c>
      <c r="B792" s="57">
        <v>2016</v>
      </c>
      <c r="C792" s="57">
        <v>1</v>
      </c>
      <c r="D792" s="81" t="str">
        <f t="shared" si="361"/>
        <v>MSH_Personal</v>
      </c>
      <c r="E792" s="68" t="s">
        <v>38</v>
      </c>
      <c r="F792" s="69" t="s">
        <v>13</v>
      </c>
      <c r="G792" s="84">
        <f t="shared" si="362"/>
        <v>77756</v>
      </c>
      <c r="H792" s="70">
        <v>19439</v>
      </c>
      <c r="I792" s="65">
        <v>922</v>
      </c>
      <c r="J792" s="66">
        <v>3164</v>
      </c>
      <c r="K792" s="66">
        <v>6622</v>
      </c>
      <c r="L792" s="66">
        <v>2430</v>
      </c>
      <c r="M792" s="67">
        <v>1166</v>
      </c>
      <c r="N792" s="65">
        <v>12804334</v>
      </c>
      <c r="O792" s="66">
        <v>8726260</v>
      </c>
      <c r="P792" s="66">
        <v>6712082</v>
      </c>
      <c r="Q792" s="66">
        <v>7075378</v>
      </c>
      <c r="R792" s="67">
        <v>6745652</v>
      </c>
      <c r="S792" s="95">
        <f t="shared" si="336"/>
        <v>13887.56399132321</v>
      </c>
      <c r="T792" s="96">
        <f t="shared" si="337"/>
        <v>2757.9835651074591</v>
      </c>
      <c r="U792" s="96">
        <f t="shared" si="338"/>
        <v>1013.6034430685594</v>
      </c>
      <c r="V792" s="96">
        <f t="shared" si="339"/>
        <v>2911.6781893004113</v>
      </c>
      <c r="W792" s="86">
        <f t="shared" si="340"/>
        <v>5785.293310463122</v>
      </c>
      <c r="X792" s="99">
        <f t="shared" si="341"/>
        <v>1.1857605843922012E-2</v>
      </c>
      <c r="Y792" s="100">
        <f t="shared" si="342"/>
        <v>4.0691393590205259E-2</v>
      </c>
      <c r="Z792" s="100">
        <f t="shared" si="343"/>
        <v>8.5163845876845515E-2</v>
      </c>
      <c r="AA792" s="100">
        <f t="shared" si="344"/>
        <v>3.1251607592983177E-2</v>
      </c>
      <c r="AB792" s="101">
        <f t="shared" si="345"/>
        <v>1.4995627347085755E-2</v>
      </c>
      <c r="AC792" s="99">
        <f t="shared" si="346"/>
        <v>1.2762082237696469E-2</v>
      </c>
      <c r="AD792" s="100">
        <f t="shared" si="347"/>
        <v>4.2342288459127825E-2</v>
      </c>
      <c r="AE792" s="100">
        <f t="shared" si="348"/>
        <v>8.7496166529081848E-2</v>
      </c>
      <c r="AF792" s="100">
        <f t="shared" si="349"/>
        <v>3.2705494562326749E-2</v>
      </c>
      <c r="AG792" s="101">
        <f t="shared" si="350"/>
        <v>1.6011151751068146E-2</v>
      </c>
      <c r="AH792" s="95">
        <f t="shared" si="351"/>
        <v>164.67325994135501</v>
      </c>
      <c r="AI792" s="96">
        <f t="shared" si="352"/>
        <v>112.2261947631051</v>
      </c>
      <c r="AJ792" s="96">
        <f t="shared" si="353"/>
        <v>86.322367405730745</v>
      </c>
      <c r="AK792" s="96">
        <f t="shared" si="354"/>
        <v>90.994624209064256</v>
      </c>
      <c r="AL792" s="86">
        <f t="shared" si="355"/>
        <v>86.754102577293068</v>
      </c>
      <c r="AM792" s="95">
        <f t="shared" si="363"/>
        <v>165.21924022630785</v>
      </c>
      <c r="AN792" s="96">
        <f t="shared" si="356"/>
        <v>112.59828486332997</v>
      </c>
      <c r="AO792" s="96">
        <f t="shared" si="357"/>
        <v>86.608572408114071</v>
      </c>
      <c r="AP792" s="96">
        <f t="shared" si="358"/>
        <v>91.296320251715841</v>
      </c>
      <c r="AQ792" s="86">
        <f t="shared" si="359"/>
        <v>87.04173901360852</v>
      </c>
    </row>
    <row r="793" spans="1:43">
      <c r="A793" s="129" t="str">
        <f t="shared" si="360"/>
        <v>2016_1</v>
      </c>
      <c r="B793" s="57">
        <v>2016</v>
      </c>
      <c r="C793" s="57">
        <v>1</v>
      </c>
      <c r="D793" s="81" t="str">
        <f t="shared" si="361"/>
        <v>SMH_Personal</v>
      </c>
      <c r="E793" s="68" t="s">
        <v>39</v>
      </c>
      <c r="F793" s="69" t="s">
        <v>13</v>
      </c>
      <c r="G793" s="84">
        <f t="shared" si="362"/>
        <v>57696</v>
      </c>
      <c r="H793" s="70">
        <v>14424</v>
      </c>
      <c r="I793" s="65">
        <v>468</v>
      </c>
      <c r="J793" s="66">
        <v>2353</v>
      </c>
      <c r="K793" s="66">
        <v>4916</v>
      </c>
      <c r="L793" s="66">
        <v>5550</v>
      </c>
      <c r="M793" s="67">
        <v>698</v>
      </c>
      <c r="N793" s="65">
        <v>6283014</v>
      </c>
      <c r="O793" s="66">
        <v>8593657</v>
      </c>
      <c r="P793" s="66">
        <v>3406366</v>
      </c>
      <c r="Q793" s="66">
        <v>21259396</v>
      </c>
      <c r="R793" s="67">
        <v>2141260</v>
      </c>
      <c r="S793" s="95">
        <f t="shared" si="336"/>
        <v>13425.24358974359</v>
      </c>
      <c r="T793" s="96">
        <f t="shared" si="337"/>
        <v>3652.2129196770079</v>
      </c>
      <c r="U793" s="96">
        <f t="shared" si="338"/>
        <v>692.91415785191214</v>
      </c>
      <c r="V793" s="96">
        <f t="shared" si="339"/>
        <v>3830.5218018018018</v>
      </c>
      <c r="W793" s="86">
        <f t="shared" si="340"/>
        <v>3067.7077363896847</v>
      </c>
      <c r="X793" s="99">
        <f t="shared" si="341"/>
        <v>8.1114808652246254E-3</v>
      </c>
      <c r="Y793" s="100">
        <f t="shared" si="342"/>
        <v>4.0782723239046033E-2</v>
      </c>
      <c r="Z793" s="100">
        <f t="shared" si="343"/>
        <v>8.5205213533000548E-2</v>
      </c>
      <c r="AA793" s="100">
        <f t="shared" si="344"/>
        <v>9.6193843594009981E-2</v>
      </c>
      <c r="AB793" s="101">
        <f t="shared" si="345"/>
        <v>1.2097892401552967E-2</v>
      </c>
      <c r="AC793" s="99">
        <f t="shared" si="346"/>
        <v>8.9815716604569398E-3</v>
      </c>
      <c r="AD793" s="100">
        <f t="shared" si="347"/>
        <v>4.2701302191392329E-2</v>
      </c>
      <c r="AE793" s="100">
        <f t="shared" si="348"/>
        <v>8.7913396445287992E-2</v>
      </c>
      <c r="AF793" s="100">
        <f t="shared" si="349"/>
        <v>9.9054030111921251E-2</v>
      </c>
      <c r="AG793" s="101">
        <f t="shared" si="350"/>
        <v>1.3158353845819377E-2</v>
      </c>
      <c r="AH793" s="95">
        <f t="shared" si="351"/>
        <v>108.89860648918469</v>
      </c>
      <c r="AI793" s="96">
        <f t="shared" si="352"/>
        <v>148.94718871325568</v>
      </c>
      <c r="AJ793" s="96">
        <f t="shared" si="353"/>
        <v>59.039898779811423</v>
      </c>
      <c r="AK793" s="96">
        <f t="shared" si="354"/>
        <v>368.47261508596785</v>
      </c>
      <c r="AL793" s="86">
        <f t="shared" si="355"/>
        <v>37.112798114254019</v>
      </c>
      <c r="AM793" s="95">
        <f t="shared" si="363"/>
        <v>109.25966384739273</v>
      </c>
      <c r="AN793" s="96">
        <f t="shared" si="356"/>
        <v>149.44102862731063</v>
      </c>
      <c r="AO793" s="96">
        <f t="shared" si="357"/>
        <v>59.235647748228445</v>
      </c>
      <c r="AP793" s="96">
        <f t="shared" si="358"/>
        <v>369.69429967187818</v>
      </c>
      <c r="AQ793" s="86">
        <f t="shared" si="359"/>
        <v>37.235846969283877</v>
      </c>
    </row>
    <row r="794" spans="1:43">
      <c r="A794" s="129" t="str">
        <f t="shared" si="360"/>
        <v>2016_2</v>
      </c>
      <c r="B794" s="57">
        <v>2016</v>
      </c>
      <c r="C794" s="57">
        <v>2</v>
      </c>
      <c r="D794" s="81" t="str">
        <f t="shared" si="361"/>
        <v>SML_Personal</v>
      </c>
      <c r="E794" s="68" t="s">
        <v>12</v>
      </c>
      <c r="F794" s="69" t="s">
        <v>13</v>
      </c>
      <c r="G794" s="84">
        <f t="shared" si="362"/>
        <v>88784</v>
      </c>
      <c r="H794" s="70">
        <v>22196</v>
      </c>
      <c r="I794" s="65">
        <v>141</v>
      </c>
      <c r="J794" s="66">
        <v>2454</v>
      </c>
      <c r="K794" s="66">
        <v>1279</v>
      </c>
      <c r="L794" s="66">
        <v>4235</v>
      </c>
      <c r="M794" s="67">
        <v>588</v>
      </c>
      <c r="N794" s="65">
        <v>2216549</v>
      </c>
      <c r="O794" s="66">
        <v>4389744</v>
      </c>
      <c r="P794" s="66">
        <v>1775891</v>
      </c>
      <c r="Q794" s="66">
        <v>7021288</v>
      </c>
      <c r="R794" s="67">
        <v>1977445</v>
      </c>
      <c r="S794" s="95">
        <f t="shared" si="336"/>
        <v>15720.205673758865</v>
      </c>
      <c r="T794" s="96">
        <f t="shared" si="337"/>
        <v>1788.8117359413202</v>
      </c>
      <c r="U794" s="96">
        <f t="shared" si="338"/>
        <v>1388.4996090695856</v>
      </c>
      <c r="V794" s="96">
        <f t="shared" si="339"/>
        <v>1657.9192443919717</v>
      </c>
      <c r="W794" s="86">
        <f t="shared" si="340"/>
        <v>3363.0017006802723</v>
      </c>
      <c r="X794" s="99">
        <f t="shared" si="341"/>
        <v>1.5881239863038386E-3</v>
      </c>
      <c r="Y794" s="100">
        <f t="shared" si="342"/>
        <v>2.7640115336096595E-2</v>
      </c>
      <c r="Z794" s="100">
        <f t="shared" si="343"/>
        <v>1.4405748783564607E-2</v>
      </c>
      <c r="AA794" s="100">
        <f t="shared" si="344"/>
        <v>4.7700036042530189E-2</v>
      </c>
      <c r="AB794" s="101">
        <f t="shared" si="345"/>
        <v>6.6228149216074972E-3</v>
      </c>
      <c r="AC794" s="99">
        <f t="shared" si="346"/>
        <v>1.8995003474474299E-3</v>
      </c>
      <c r="AD794" s="100">
        <f t="shared" si="347"/>
        <v>2.8922068059965826E-2</v>
      </c>
      <c r="AE794" s="100">
        <f t="shared" si="348"/>
        <v>1.5337512010696277E-2</v>
      </c>
      <c r="AF794" s="100">
        <f t="shared" si="349"/>
        <v>4.936664919498291E-2</v>
      </c>
      <c r="AG794" s="101">
        <f t="shared" si="350"/>
        <v>7.2570744017557334E-3</v>
      </c>
      <c r="AH794" s="95">
        <f t="shared" si="351"/>
        <v>24.96563570012615</v>
      </c>
      <c r="AI794" s="96">
        <f t="shared" si="352"/>
        <v>49.442962695981258</v>
      </c>
      <c r="AJ794" s="96">
        <f t="shared" si="353"/>
        <v>20.002376554334113</v>
      </c>
      <c r="AK794" s="96">
        <f t="shared" si="354"/>
        <v>79.08280771310146</v>
      </c>
      <c r="AL794" s="86">
        <f t="shared" si="355"/>
        <v>22.272537844656696</v>
      </c>
      <c r="AM794" s="95">
        <f t="shared" si="363"/>
        <v>25.048410188822359</v>
      </c>
      <c r="AN794" s="96">
        <f t="shared" si="356"/>
        <v>49.606892667801084</v>
      </c>
      <c r="AO794" s="96">
        <f t="shared" si="357"/>
        <v>20.068695173730841</v>
      </c>
      <c r="AP794" s="96">
        <f t="shared" si="358"/>
        <v>79.34500968751702</v>
      </c>
      <c r="AQ794" s="86">
        <f t="shared" si="359"/>
        <v>22.34638326778963</v>
      </c>
    </row>
    <row r="795" spans="1:43">
      <c r="A795" s="129" t="str">
        <f t="shared" si="360"/>
        <v>2016_2</v>
      </c>
      <c r="B795" s="57">
        <v>2016</v>
      </c>
      <c r="C795" s="57">
        <v>2</v>
      </c>
      <c r="D795" s="81" t="str">
        <f t="shared" si="361"/>
        <v>LSL_Personal</v>
      </c>
      <c r="E795" s="68" t="s">
        <v>14</v>
      </c>
      <c r="F795" s="69" t="s">
        <v>13</v>
      </c>
      <c r="G795" s="84">
        <f t="shared" si="362"/>
        <v>22752</v>
      </c>
      <c r="H795" s="70">
        <v>5688</v>
      </c>
      <c r="I795" s="65">
        <v>25</v>
      </c>
      <c r="J795" s="66">
        <v>409</v>
      </c>
      <c r="K795" s="66">
        <v>931</v>
      </c>
      <c r="L795" s="66">
        <v>693</v>
      </c>
      <c r="M795" s="67">
        <v>101</v>
      </c>
      <c r="N795" s="65">
        <v>613766</v>
      </c>
      <c r="O795" s="66">
        <v>1298323</v>
      </c>
      <c r="P795" s="66">
        <v>1419404</v>
      </c>
      <c r="Q795" s="66">
        <v>1994734</v>
      </c>
      <c r="R795" s="67">
        <v>650514</v>
      </c>
      <c r="S795" s="95">
        <f t="shared" si="336"/>
        <v>24550.639999999999</v>
      </c>
      <c r="T795" s="96">
        <f t="shared" si="337"/>
        <v>3174.3838630806845</v>
      </c>
      <c r="U795" s="96">
        <f t="shared" si="338"/>
        <v>1524.6015037593984</v>
      </c>
      <c r="V795" s="96">
        <f t="shared" si="339"/>
        <v>2878.4040404040402</v>
      </c>
      <c r="W795" s="86">
        <f t="shared" si="340"/>
        <v>6440.7326732673264</v>
      </c>
      <c r="X795" s="99">
        <f t="shared" si="341"/>
        <v>1.0988045007032348E-3</v>
      </c>
      <c r="Y795" s="100">
        <f t="shared" si="342"/>
        <v>1.7976441631504924E-2</v>
      </c>
      <c r="Z795" s="100">
        <f t="shared" si="343"/>
        <v>4.0919479606188469E-2</v>
      </c>
      <c r="AA795" s="100">
        <f t="shared" si="344"/>
        <v>3.045886075949367E-2</v>
      </c>
      <c r="AB795" s="101">
        <f t="shared" si="345"/>
        <v>4.4391701828410688E-3</v>
      </c>
      <c r="AC795" s="99">
        <f t="shared" si="346"/>
        <v>1.6105660031901486E-3</v>
      </c>
      <c r="AD795" s="100">
        <f t="shared" si="347"/>
        <v>2.0028827185801505E-2</v>
      </c>
      <c r="AE795" s="100">
        <f t="shared" si="348"/>
        <v>4.3979601440234439E-2</v>
      </c>
      <c r="AF795" s="100">
        <f t="shared" si="349"/>
        <v>3.3113381238086728E-2</v>
      </c>
      <c r="AG795" s="101">
        <f t="shared" si="350"/>
        <v>5.4660767456539356E-3</v>
      </c>
      <c r="AH795" s="95">
        <f t="shared" si="351"/>
        <v>26.976353727144865</v>
      </c>
      <c r="AI795" s="96">
        <f t="shared" si="352"/>
        <v>57.064126230661039</v>
      </c>
      <c r="AJ795" s="96">
        <f t="shared" si="353"/>
        <v>62.385900140646974</v>
      </c>
      <c r="AK795" s="96">
        <f t="shared" si="354"/>
        <v>87.672907876230667</v>
      </c>
      <c r="AL795" s="86">
        <f t="shared" si="355"/>
        <v>28.591508438818565</v>
      </c>
      <c r="AM795" s="95">
        <f t="shared" si="363"/>
        <v>27.065794825840431</v>
      </c>
      <c r="AN795" s="96">
        <f t="shared" si="356"/>
        <v>57.253324452103286</v>
      </c>
      <c r="AO795" s="96">
        <f t="shared" si="357"/>
        <v>62.592742900351617</v>
      </c>
      <c r="AP795" s="96">
        <f t="shared" si="358"/>
        <v>87.963590645503317</v>
      </c>
      <c r="AQ795" s="86">
        <f t="shared" si="359"/>
        <v>28.686304642708723</v>
      </c>
    </row>
    <row r="796" spans="1:43">
      <c r="A796" s="129" t="str">
        <f t="shared" si="360"/>
        <v>2016_2</v>
      </c>
      <c r="B796" s="57">
        <v>2016</v>
      </c>
      <c r="C796" s="57">
        <v>2</v>
      </c>
      <c r="D796" s="81" t="str">
        <f t="shared" si="361"/>
        <v>MYA_Personal</v>
      </c>
      <c r="E796" s="68" t="s">
        <v>15</v>
      </c>
      <c r="F796" s="69" t="s">
        <v>13</v>
      </c>
      <c r="G796" s="84">
        <f t="shared" si="362"/>
        <v>22052</v>
      </c>
      <c r="H796" s="70">
        <v>5513</v>
      </c>
      <c r="I796" s="65">
        <v>107</v>
      </c>
      <c r="J796" s="66">
        <v>635</v>
      </c>
      <c r="K796" s="66">
        <v>352</v>
      </c>
      <c r="L796" s="66">
        <v>1814</v>
      </c>
      <c r="M796" s="67">
        <v>673</v>
      </c>
      <c r="N796" s="65">
        <v>1076951</v>
      </c>
      <c r="O796" s="66">
        <v>1998650</v>
      </c>
      <c r="P796" s="66">
        <v>290370</v>
      </c>
      <c r="Q796" s="66">
        <v>5311059</v>
      </c>
      <c r="R796" s="67">
        <v>3374221</v>
      </c>
      <c r="S796" s="95">
        <f t="shared" si="336"/>
        <v>10064.962616822429</v>
      </c>
      <c r="T796" s="96">
        <f t="shared" si="337"/>
        <v>3147.48031496063</v>
      </c>
      <c r="U796" s="96">
        <f t="shared" si="338"/>
        <v>824.91477272727275</v>
      </c>
      <c r="V796" s="96">
        <f t="shared" si="339"/>
        <v>2927.8164277839028</v>
      </c>
      <c r="W796" s="86">
        <f t="shared" si="340"/>
        <v>5013.7013372956908</v>
      </c>
      <c r="X796" s="99">
        <f t="shared" si="341"/>
        <v>4.8521676038454564E-3</v>
      </c>
      <c r="Y796" s="100">
        <f t="shared" si="342"/>
        <v>2.8795574097587519E-2</v>
      </c>
      <c r="Z796" s="100">
        <f t="shared" si="343"/>
        <v>1.5962270995828042E-2</v>
      </c>
      <c r="AA796" s="100">
        <f t="shared" si="344"/>
        <v>8.2260112461454746E-2</v>
      </c>
      <c r="AB796" s="101">
        <f t="shared" si="345"/>
        <v>3.051877380736441E-2</v>
      </c>
      <c r="AC796" s="99">
        <f t="shared" si="346"/>
        <v>5.9424616154516328E-3</v>
      </c>
      <c r="AD796" s="100">
        <f t="shared" si="347"/>
        <v>3.1419491297118067E-2</v>
      </c>
      <c r="AE796" s="100">
        <f t="shared" si="348"/>
        <v>1.7928731118894415E-2</v>
      </c>
      <c r="AF796" s="100">
        <f t="shared" si="349"/>
        <v>8.6571195443454194E-2</v>
      </c>
      <c r="AG796" s="101">
        <f t="shared" si="350"/>
        <v>3.3217663725987806E-2</v>
      </c>
      <c r="AH796" s="95">
        <f t="shared" si="351"/>
        <v>48.836885543261381</v>
      </c>
      <c r="AI796" s="96">
        <f t="shared" si="352"/>
        <v>90.633502630146921</v>
      </c>
      <c r="AJ796" s="96">
        <f t="shared" si="353"/>
        <v>13.167513150734628</v>
      </c>
      <c r="AK796" s="96">
        <f t="shared" si="354"/>
        <v>240.84250861599855</v>
      </c>
      <c r="AL796" s="86">
        <f t="shared" si="355"/>
        <v>153.01201705060765</v>
      </c>
      <c r="AM796" s="95">
        <f t="shared" si="363"/>
        <v>48.998806043861265</v>
      </c>
      <c r="AN796" s="96">
        <f t="shared" si="356"/>
        <v>90.934001360844945</v>
      </c>
      <c r="AO796" s="96">
        <f t="shared" si="357"/>
        <v>13.211170527680459</v>
      </c>
      <c r="AP796" s="96">
        <f t="shared" si="358"/>
        <v>241.64103086259615</v>
      </c>
      <c r="AQ796" s="86">
        <f t="shared" si="359"/>
        <v>153.51933405338181</v>
      </c>
    </row>
    <row r="797" spans="1:43">
      <c r="A797" s="129" t="str">
        <f t="shared" si="360"/>
        <v>2016_2</v>
      </c>
      <c r="B797" s="57">
        <v>2016</v>
      </c>
      <c r="C797" s="57">
        <v>2</v>
      </c>
      <c r="D797" s="81" t="str">
        <f t="shared" si="361"/>
        <v>SMA_Personal</v>
      </c>
      <c r="E797" s="68" t="s">
        <v>16</v>
      </c>
      <c r="F797" s="69" t="s">
        <v>13</v>
      </c>
      <c r="G797" s="84">
        <f t="shared" si="362"/>
        <v>88908</v>
      </c>
      <c r="H797" s="70">
        <v>22227</v>
      </c>
      <c r="I797" s="65">
        <v>144</v>
      </c>
      <c r="J797" s="66">
        <v>1925</v>
      </c>
      <c r="K797" s="66">
        <v>1099</v>
      </c>
      <c r="L797" s="66">
        <v>2775</v>
      </c>
      <c r="M797" s="67">
        <v>480</v>
      </c>
      <c r="N797" s="65">
        <v>2500160</v>
      </c>
      <c r="O797" s="66">
        <v>6907857</v>
      </c>
      <c r="P797" s="66">
        <v>794923</v>
      </c>
      <c r="Q797" s="66">
        <v>9135466</v>
      </c>
      <c r="R797" s="67">
        <v>2508646</v>
      </c>
      <c r="S797" s="95">
        <f t="shared" si="336"/>
        <v>17362.222222222223</v>
      </c>
      <c r="T797" s="96">
        <f t="shared" si="337"/>
        <v>3588.497142857143</v>
      </c>
      <c r="U797" s="96">
        <f t="shared" si="338"/>
        <v>723.31483166515011</v>
      </c>
      <c r="V797" s="96">
        <f t="shared" si="339"/>
        <v>3292.0598198198199</v>
      </c>
      <c r="W797" s="86">
        <f t="shared" si="340"/>
        <v>5226.3458333333338</v>
      </c>
      <c r="X797" s="99">
        <f t="shared" si="341"/>
        <v>1.6196517748684033E-3</v>
      </c>
      <c r="Y797" s="100">
        <f t="shared" si="342"/>
        <v>2.1651594907094975E-2</v>
      </c>
      <c r="Z797" s="100">
        <f t="shared" si="343"/>
        <v>1.2361092365141494E-2</v>
      </c>
      <c r="AA797" s="100">
        <f t="shared" si="344"/>
        <v>3.1212039411526522E-2</v>
      </c>
      <c r="AB797" s="101">
        <f t="shared" si="345"/>
        <v>5.3988392495613446E-3</v>
      </c>
      <c r="AC797" s="99">
        <f t="shared" si="346"/>
        <v>1.9338793819725995E-3</v>
      </c>
      <c r="AD797" s="100">
        <f t="shared" si="347"/>
        <v>2.2788900612406144E-2</v>
      </c>
      <c r="AE797" s="100">
        <f t="shared" si="348"/>
        <v>1.3224494308093833E-2</v>
      </c>
      <c r="AF797" s="100">
        <f t="shared" si="349"/>
        <v>3.2570856313964579E-2</v>
      </c>
      <c r="AG797" s="101">
        <f t="shared" si="350"/>
        <v>5.9714508996845678E-3</v>
      </c>
      <c r="AH797" s="95">
        <f t="shared" si="351"/>
        <v>28.120754037881856</v>
      </c>
      <c r="AI797" s="96">
        <f t="shared" si="352"/>
        <v>77.696686462410582</v>
      </c>
      <c r="AJ797" s="96">
        <f t="shared" si="353"/>
        <v>8.9409614432896927</v>
      </c>
      <c r="AK797" s="96">
        <f t="shared" si="354"/>
        <v>102.75190084131911</v>
      </c>
      <c r="AL797" s="86">
        <f t="shared" si="355"/>
        <v>28.21620101678139</v>
      </c>
      <c r="AM797" s="95">
        <f t="shared" si="363"/>
        <v>28.213989438141493</v>
      </c>
      <c r="AN797" s="96">
        <f t="shared" si="356"/>
        <v>77.954292700543874</v>
      </c>
      <c r="AO797" s="96">
        <f t="shared" si="357"/>
        <v>8.9706055317002704</v>
      </c>
      <c r="AP797" s="96">
        <f t="shared" si="358"/>
        <v>103.09257856957183</v>
      </c>
      <c r="AQ797" s="86">
        <f t="shared" si="359"/>
        <v>28.309752875030359</v>
      </c>
    </row>
    <row r="798" spans="1:43">
      <c r="A798" s="129" t="str">
        <f t="shared" si="360"/>
        <v>2016_2</v>
      </c>
      <c r="B798" s="57">
        <v>2016</v>
      </c>
      <c r="C798" s="57">
        <v>2</v>
      </c>
      <c r="D798" s="81" t="str">
        <f t="shared" si="361"/>
        <v>MSL_Personal</v>
      </c>
      <c r="E798" s="68" t="s">
        <v>17</v>
      </c>
      <c r="F798" s="69" t="s">
        <v>13</v>
      </c>
      <c r="G798" s="84">
        <f t="shared" si="362"/>
        <v>69312</v>
      </c>
      <c r="H798" s="70">
        <v>17328</v>
      </c>
      <c r="I798" s="65">
        <v>183</v>
      </c>
      <c r="J798" s="66">
        <v>1415</v>
      </c>
      <c r="K798" s="66">
        <v>3620</v>
      </c>
      <c r="L798" s="66">
        <v>2164</v>
      </c>
      <c r="M798" s="67">
        <v>382</v>
      </c>
      <c r="N798" s="65">
        <v>4142564</v>
      </c>
      <c r="O798" s="66">
        <v>4623093</v>
      </c>
      <c r="P798" s="66">
        <v>7161480</v>
      </c>
      <c r="Q798" s="66">
        <v>6983504</v>
      </c>
      <c r="R798" s="67">
        <v>1174238</v>
      </c>
      <c r="S798" s="95">
        <f t="shared" si="336"/>
        <v>22636.961748633879</v>
      </c>
      <c r="T798" s="96">
        <f t="shared" si="337"/>
        <v>3267.2035335689047</v>
      </c>
      <c r="U798" s="96">
        <f t="shared" si="338"/>
        <v>1978.3093922651933</v>
      </c>
      <c r="V798" s="96">
        <f t="shared" si="339"/>
        <v>3227.1275415896489</v>
      </c>
      <c r="W798" s="86">
        <f t="shared" si="340"/>
        <v>3073.9214659685863</v>
      </c>
      <c r="X798" s="99">
        <f t="shared" si="341"/>
        <v>2.6402354570637119E-3</v>
      </c>
      <c r="Y798" s="100">
        <f t="shared" si="342"/>
        <v>2.0414935364727608E-2</v>
      </c>
      <c r="Z798" s="100">
        <f t="shared" si="343"/>
        <v>5.2227608494921515E-2</v>
      </c>
      <c r="AA798" s="100">
        <f t="shared" si="344"/>
        <v>3.1221144967682364E-2</v>
      </c>
      <c r="AB798" s="101">
        <f t="shared" si="345"/>
        <v>5.5113111726685137E-3</v>
      </c>
      <c r="AC798" s="99">
        <f t="shared" si="346"/>
        <v>3.0943850792750261E-3</v>
      </c>
      <c r="AD798" s="100">
        <f t="shared" si="347"/>
        <v>2.1666481282031566E-2</v>
      </c>
      <c r="AE798" s="100">
        <f t="shared" si="348"/>
        <v>5.4196645157059117E-2</v>
      </c>
      <c r="AF798" s="100">
        <f t="shared" si="349"/>
        <v>3.2760321539380063E-2</v>
      </c>
      <c r="AG798" s="101">
        <f t="shared" si="350"/>
        <v>6.1665190283704324E-3</v>
      </c>
      <c r="AH798" s="95">
        <f t="shared" si="351"/>
        <v>59.766909048938132</v>
      </c>
      <c r="AI798" s="96">
        <f t="shared" si="352"/>
        <v>66.69974896121883</v>
      </c>
      <c r="AJ798" s="96">
        <f t="shared" si="353"/>
        <v>103.32236842105263</v>
      </c>
      <c r="AK798" s="96">
        <f t="shared" si="354"/>
        <v>100.75461680517083</v>
      </c>
      <c r="AL798" s="86">
        <f t="shared" si="355"/>
        <v>16.941337719298247</v>
      </c>
      <c r="AM798" s="95">
        <f t="shared" si="363"/>
        <v>59.965068446796117</v>
      </c>
      <c r="AN798" s="96">
        <f t="shared" si="356"/>
        <v>66.920894446266601</v>
      </c>
      <c r="AO798" s="96">
        <f t="shared" si="357"/>
        <v>103.66493755566877</v>
      </c>
      <c r="AP798" s="96">
        <f t="shared" si="358"/>
        <v>101.08867246431787</v>
      </c>
      <c r="AQ798" s="86">
        <f t="shared" si="359"/>
        <v>16.997507351203019</v>
      </c>
    </row>
    <row r="799" spans="1:43">
      <c r="A799" s="129" t="str">
        <f t="shared" si="360"/>
        <v>2016_2</v>
      </c>
      <c r="B799" s="57">
        <v>2016</v>
      </c>
      <c r="C799" s="57">
        <v>2</v>
      </c>
      <c r="D799" s="81" t="str">
        <f t="shared" si="361"/>
        <v>LYL_Personal</v>
      </c>
      <c r="E799" s="68" t="s">
        <v>18</v>
      </c>
      <c r="F799" s="69" t="s">
        <v>13</v>
      </c>
      <c r="G799" s="84">
        <f t="shared" si="362"/>
        <v>17596</v>
      </c>
      <c r="H799" s="70">
        <v>4399</v>
      </c>
      <c r="I799" s="65">
        <v>85</v>
      </c>
      <c r="J799" s="66">
        <v>396</v>
      </c>
      <c r="K799" s="66">
        <v>931</v>
      </c>
      <c r="L799" s="66">
        <v>601</v>
      </c>
      <c r="M799" s="67">
        <v>162</v>
      </c>
      <c r="N799" s="65">
        <v>1689419</v>
      </c>
      <c r="O799" s="66">
        <v>1275757</v>
      </c>
      <c r="P799" s="66">
        <v>1412480</v>
      </c>
      <c r="Q799" s="66">
        <v>2061115</v>
      </c>
      <c r="R799" s="67">
        <v>925374</v>
      </c>
      <c r="S799" s="95">
        <f t="shared" si="336"/>
        <v>19875.517647058823</v>
      </c>
      <c r="T799" s="96">
        <f t="shared" si="337"/>
        <v>3221.6085858585857</v>
      </c>
      <c r="U799" s="96">
        <f t="shared" si="338"/>
        <v>1517.1643394199784</v>
      </c>
      <c r="V799" s="96">
        <f t="shared" si="339"/>
        <v>3429.4758735440932</v>
      </c>
      <c r="W799" s="86">
        <f t="shared" si="340"/>
        <v>5712.1851851851852</v>
      </c>
      <c r="X799" s="99">
        <f t="shared" si="341"/>
        <v>4.8306433280290977E-3</v>
      </c>
      <c r="Y799" s="100">
        <f t="shared" si="342"/>
        <v>2.2505114798817914E-2</v>
      </c>
      <c r="Z799" s="100">
        <f t="shared" si="343"/>
        <v>5.2909752216412823E-2</v>
      </c>
      <c r="AA799" s="100">
        <f t="shared" si="344"/>
        <v>3.4155489884064562E-2</v>
      </c>
      <c r="AB799" s="101">
        <f t="shared" si="345"/>
        <v>9.2066378722436924E-3</v>
      </c>
      <c r="AC799" s="99">
        <f t="shared" si="346"/>
        <v>6.0485105108489543E-3</v>
      </c>
      <c r="AD799" s="100">
        <f t="shared" si="347"/>
        <v>2.5110349219455021E-2</v>
      </c>
      <c r="AE799" s="100">
        <f t="shared" si="348"/>
        <v>5.6841742994237561E-2</v>
      </c>
      <c r="AF799" s="100">
        <f t="shared" si="349"/>
        <v>3.7345799343086759E-2</v>
      </c>
      <c r="AG799" s="101">
        <f t="shared" si="350"/>
        <v>1.0884247922193621E-2</v>
      </c>
      <c r="AH799" s="95">
        <f t="shared" si="351"/>
        <v>96.011536712889296</v>
      </c>
      <c r="AI799" s="96">
        <f t="shared" si="352"/>
        <v>72.502671061604914</v>
      </c>
      <c r="AJ799" s="96">
        <f t="shared" si="353"/>
        <v>80.272789270288698</v>
      </c>
      <c r="AK799" s="96">
        <f t="shared" si="354"/>
        <v>117.13542850647875</v>
      </c>
      <c r="AL799" s="86">
        <f t="shared" si="355"/>
        <v>52.590020459195273</v>
      </c>
      <c r="AM799" s="95">
        <f t="shared" si="363"/>
        <v>96.329866514533663</v>
      </c>
      <c r="AN799" s="96">
        <f t="shared" si="356"/>
        <v>72.74305634953906</v>
      </c>
      <c r="AO799" s="96">
        <f t="shared" si="357"/>
        <v>80.53893667257708</v>
      </c>
      <c r="AP799" s="96">
        <f t="shared" si="358"/>
        <v>117.52379535278286</v>
      </c>
      <c r="AQ799" s="86">
        <f t="shared" si="359"/>
        <v>52.764384617445451</v>
      </c>
    </row>
    <row r="800" spans="1:43">
      <c r="A800" s="129" t="str">
        <f t="shared" si="360"/>
        <v>2016_2</v>
      </c>
      <c r="B800" s="57">
        <v>2016</v>
      </c>
      <c r="C800" s="57">
        <v>2</v>
      </c>
      <c r="D800" s="81" t="str">
        <f t="shared" si="361"/>
        <v>LSA_Personal</v>
      </c>
      <c r="E800" s="68" t="s">
        <v>19</v>
      </c>
      <c r="F800" s="69" t="s">
        <v>13</v>
      </c>
      <c r="G800" s="84">
        <f t="shared" si="362"/>
        <v>111196</v>
      </c>
      <c r="H800" s="70">
        <v>27799</v>
      </c>
      <c r="I800" s="65">
        <v>392</v>
      </c>
      <c r="J800" s="66">
        <v>3069</v>
      </c>
      <c r="K800" s="66">
        <v>2535</v>
      </c>
      <c r="L800" s="66">
        <v>5378</v>
      </c>
      <c r="M800" s="67">
        <v>880</v>
      </c>
      <c r="N800" s="65">
        <v>11994644</v>
      </c>
      <c r="O800" s="66">
        <v>8408435</v>
      </c>
      <c r="P800" s="66">
        <v>3488964</v>
      </c>
      <c r="Q800" s="66">
        <v>13281324</v>
      </c>
      <c r="R800" s="67">
        <v>8391891</v>
      </c>
      <c r="S800" s="95">
        <f t="shared" si="336"/>
        <v>30598.581632653062</v>
      </c>
      <c r="T800" s="96">
        <f t="shared" si="337"/>
        <v>2739.7963506028022</v>
      </c>
      <c r="U800" s="96">
        <f t="shared" si="338"/>
        <v>1376.3171597633136</v>
      </c>
      <c r="V800" s="96">
        <f t="shared" si="339"/>
        <v>2469.5656377835626</v>
      </c>
      <c r="W800" s="86">
        <f t="shared" si="340"/>
        <v>9536.2397727272728</v>
      </c>
      <c r="X800" s="99">
        <f t="shared" si="341"/>
        <v>3.5253066657073995E-3</v>
      </c>
      <c r="Y800" s="100">
        <f t="shared" si="342"/>
        <v>2.7599913665959208E-2</v>
      </c>
      <c r="Z800" s="100">
        <f t="shared" si="343"/>
        <v>2.27975826468578E-2</v>
      </c>
      <c r="AA800" s="100">
        <f t="shared" si="344"/>
        <v>4.8365049102485701E-2</v>
      </c>
      <c r="AB800" s="101">
        <f t="shared" si="345"/>
        <v>7.9139537393431419E-3</v>
      </c>
      <c r="AC800" s="99">
        <f t="shared" si="346"/>
        <v>3.9394426104665814E-3</v>
      </c>
      <c r="AD800" s="100">
        <f t="shared" si="347"/>
        <v>2.8744603154365722E-2</v>
      </c>
      <c r="AE800" s="100">
        <f t="shared" si="348"/>
        <v>2.3840495462691735E-2</v>
      </c>
      <c r="AF800" s="100">
        <f t="shared" si="349"/>
        <v>4.9864086084157898E-2</v>
      </c>
      <c r="AG800" s="101">
        <f t="shared" si="350"/>
        <v>8.5330850431837441E-3</v>
      </c>
      <c r="AH800" s="95">
        <f t="shared" si="351"/>
        <v>107.86938379078384</v>
      </c>
      <c r="AI800" s="96">
        <f t="shared" si="352"/>
        <v>75.618142738947441</v>
      </c>
      <c r="AJ800" s="96">
        <f t="shared" si="353"/>
        <v>31.376704197992733</v>
      </c>
      <c r="AK800" s="96">
        <f t="shared" si="354"/>
        <v>119.44066333321342</v>
      </c>
      <c r="AL800" s="86">
        <f t="shared" si="355"/>
        <v>75.469360408647788</v>
      </c>
      <c r="AM800" s="95">
        <f t="shared" si="363"/>
        <v>108.22702872306219</v>
      </c>
      <c r="AN800" s="96">
        <f t="shared" si="356"/>
        <v>75.868857488475797</v>
      </c>
      <c r="AO800" s="96">
        <f t="shared" si="357"/>
        <v>31.480734821452803</v>
      </c>
      <c r="AP800" s="96">
        <f t="shared" si="358"/>
        <v>119.83667327086116</v>
      </c>
      <c r="AQ800" s="86">
        <f t="shared" si="359"/>
        <v>75.719581864856266</v>
      </c>
    </row>
    <row r="801" spans="1:43">
      <c r="A801" s="129" t="str">
        <f t="shared" si="360"/>
        <v>2016_2</v>
      </c>
      <c r="B801" s="57">
        <v>2016</v>
      </c>
      <c r="C801" s="57">
        <v>2</v>
      </c>
      <c r="D801" s="81" t="str">
        <f t="shared" si="361"/>
        <v>LMA_Personal</v>
      </c>
      <c r="E801" s="68" t="s">
        <v>20</v>
      </c>
      <c r="F801" s="69" t="s">
        <v>13</v>
      </c>
      <c r="G801" s="84">
        <f t="shared" si="362"/>
        <v>137644</v>
      </c>
      <c r="H801" s="70">
        <v>34411</v>
      </c>
      <c r="I801" s="65">
        <v>921</v>
      </c>
      <c r="J801" s="66">
        <v>3013</v>
      </c>
      <c r="K801" s="66">
        <v>1703</v>
      </c>
      <c r="L801" s="66">
        <v>5089</v>
      </c>
      <c r="M801" s="67">
        <v>744</v>
      </c>
      <c r="N801" s="65">
        <v>13872058</v>
      </c>
      <c r="O801" s="66">
        <v>6953706</v>
      </c>
      <c r="P801" s="66">
        <v>1290477</v>
      </c>
      <c r="Q801" s="66">
        <v>15582454</v>
      </c>
      <c r="R801" s="67">
        <v>3758819</v>
      </c>
      <c r="S801" s="95">
        <f t="shared" si="336"/>
        <v>15061.952225841476</v>
      </c>
      <c r="T801" s="96">
        <f t="shared" si="337"/>
        <v>2307.9010952538997</v>
      </c>
      <c r="U801" s="96">
        <f t="shared" si="338"/>
        <v>757.76688197298881</v>
      </c>
      <c r="V801" s="96">
        <f t="shared" si="339"/>
        <v>3061.9874238553743</v>
      </c>
      <c r="W801" s="86">
        <f t="shared" si="340"/>
        <v>5052.1760752688169</v>
      </c>
      <c r="X801" s="99">
        <f t="shared" si="341"/>
        <v>6.6911743337886142E-3</v>
      </c>
      <c r="Y801" s="100">
        <f t="shared" si="342"/>
        <v>2.1889802679375781E-2</v>
      </c>
      <c r="Z801" s="100">
        <f t="shared" si="343"/>
        <v>1.2372497166603703E-2</v>
      </c>
      <c r="AA801" s="100">
        <f t="shared" si="344"/>
        <v>3.6972189125570314E-2</v>
      </c>
      <c r="AB801" s="101">
        <f t="shared" si="345"/>
        <v>5.4052483217575777E-3</v>
      </c>
      <c r="AC801" s="99">
        <f t="shared" si="346"/>
        <v>7.2031750851593371E-3</v>
      </c>
      <c r="AD801" s="100">
        <f t="shared" si="347"/>
        <v>2.2808753130431562E-2</v>
      </c>
      <c r="AE801" s="100">
        <f t="shared" si="348"/>
        <v>1.3066725840962237E-2</v>
      </c>
      <c r="AF801" s="100">
        <f t="shared" si="349"/>
        <v>3.8157232580748858E-2</v>
      </c>
      <c r="AG801" s="101">
        <f t="shared" si="350"/>
        <v>5.8657255790017706E-3</v>
      </c>
      <c r="AH801" s="95">
        <f t="shared" si="351"/>
        <v>100.78214815030077</v>
      </c>
      <c r="AI801" s="96">
        <f t="shared" si="352"/>
        <v>50.519499578623112</v>
      </c>
      <c r="AJ801" s="96">
        <f t="shared" si="353"/>
        <v>9.3754686001569265</v>
      </c>
      <c r="AK801" s="96">
        <f t="shared" si="354"/>
        <v>113.20837813489872</v>
      </c>
      <c r="AL801" s="86">
        <f t="shared" si="355"/>
        <v>27.30826625207056</v>
      </c>
      <c r="AM801" s="95">
        <f t="shared" si="363"/>
        <v>101.11629509064103</v>
      </c>
      <c r="AN801" s="96">
        <f t="shared" si="356"/>
        <v>50.686998848300746</v>
      </c>
      <c r="AO801" s="96">
        <f t="shared" si="357"/>
        <v>9.406553313119451</v>
      </c>
      <c r="AP801" s="96">
        <f t="shared" si="358"/>
        <v>113.58372470042583</v>
      </c>
      <c r="AQ801" s="86">
        <f t="shared" si="359"/>
        <v>27.398807819020671</v>
      </c>
    </row>
    <row r="802" spans="1:43">
      <c r="A802" s="129" t="str">
        <f t="shared" si="360"/>
        <v>2016_2</v>
      </c>
      <c r="B802" s="57">
        <v>2016</v>
      </c>
      <c r="C802" s="57">
        <v>2</v>
      </c>
      <c r="D802" s="81" t="str">
        <f t="shared" si="361"/>
        <v>SYL_Personal</v>
      </c>
      <c r="E802" s="68" t="s">
        <v>21</v>
      </c>
      <c r="F802" s="69" t="s">
        <v>13</v>
      </c>
      <c r="G802" s="84">
        <f t="shared" si="362"/>
        <v>13188</v>
      </c>
      <c r="H802" s="70">
        <v>3297</v>
      </c>
      <c r="I802" s="65">
        <v>117</v>
      </c>
      <c r="J802" s="66">
        <v>327</v>
      </c>
      <c r="K802" s="66">
        <v>389</v>
      </c>
      <c r="L802" s="66">
        <v>427</v>
      </c>
      <c r="M802" s="67">
        <v>146</v>
      </c>
      <c r="N802" s="65">
        <v>1395272</v>
      </c>
      <c r="O802" s="66">
        <v>985874</v>
      </c>
      <c r="P802" s="66">
        <v>352308</v>
      </c>
      <c r="Q802" s="66">
        <v>1281447</v>
      </c>
      <c r="R802" s="67">
        <v>595824</v>
      </c>
      <c r="S802" s="95">
        <f t="shared" si="336"/>
        <v>11925.401709401709</v>
      </c>
      <c r="T802" s="96">
        <f t="shared" si="337"/>
        <v>3014.9051987767584</v>
      </c>
      <c r="U802" s="96">
        <f t="shared" si="338"/>
        <v>905.67609254498711</v>
      </c>
      <c r="V802" s="96">
        <f t="shared" si="339"/>
        <v>3001.0468384074943</v>
      </c>
      <c r="W802" s="86">
        <f t="shared" si="340"/>
        <v>4080.9863013698632</v>
      </c>
      <c r="X802" s="99">
        <f t="shared" si="341"/>
        <v>8.8717015468607833E-3</v>
      </c>
      <c r="Y802" s="100">
        <f t="shared" si="342"/>
        <v>2.4795268425841673E-2</v>
      </c>
      <c r="Z802" s="100">
        <f t="shared" si="343"/>
        <v>2.9496511980588412E-2</v>
      </c>
      <c r="AA802" s="100">
        <f t="shared" si="344"/>
        <v>3.237791932059448E-2</v>
      </c>
      <c r="AB802" s="101">
        <f t="shared" si="345"/>
        <v>1.1070670306339096E-2</v>
      </c>
      <c r="AC802" s="99">
        <f t="shared" si="346"/>
        <v>1.0774246169209351E-2</v>
      </c>
      <c r="AD802" s="100">
        <f t="shared" si="347"/>
        <v>2.795026403206808E-2</v>
      </c>
      <c r="AE802" s="100">
        <f t="shared" si="348"/>
        <v>3.2929326461248132E-2</v>
      </c>
      <c r="AF802" s="100">
        <f t="shared" si="349"/>
        <v>3.5969154156365986E-2</v>
      </c>
      <c r="AG802" s="101">
        <f t="shared" si="350"/>
        <v>1.319360208988694E-2</v>
      </c>
      <c r="AH802" s="95">
        <f t="shared" si="351"/>
        <v>105.79860479223537</v>
      </c>
      <c r="AI802" s="96">
        <f t="shared" si="352"/>
        <v>74.755383682135275</v>
      </c>
      <c r="AJ802" s="96">
        <f t="shared" si="353"/>
        <v>26.714285714285715</v>
      </c>
      <c r="AK802" s="96">
        <f t="shared" si="354"/>
        <v>97.167652411282987</v>
      </c>
      <c r="AL802" s="86">
        <f t="shared" si="355"/>
        <v>45.179253867151957</v>
      </c>
      <c r="AM802" s="95">
        <f t="shared" si="363"/>
        <v>106.14938398014147</v>
      </c>
      <c r="AN802" s="96">
        <f t="shared" si="356"/>
        <v>75.003237922095465</v>
      </c>
      <c r="AO802" s="96">
        <f t="shared" si="357"/>
        <v>26.802857916790188</v>
      </c>
      <c r="AP802" s="96">
        <f t="shared" si="358"/>
        <v>97.489815357292585</v>
      </c>
      <c r="AQ802" s="86">
        <f t="shared" si="359"/>
        <v>45.329047354626056</v>
      </c>
    </row>
    <row r="803" spans="1:43">
      <c r="A803" s="129" t="str">
        <f t="shared" si="360"/>
        <v>2016_2</v>
      </c>
      <c r="B803" s="57">
        <v>2016</v>
      </c>
      <c r="C803" s="57">
        <v>2</v>
      </c>
      <c r="D803" s="81" t="str">
        <f t="shared" si="361"/>
        <v>MYL_Personal</v>
      </c>
      <c r="E803" s="68" t="s">
        <v>22</v>
      </c>
      <c r="F803" s="69" t="s">
        <v>13</v>
      </c>
      <c r="G803" s="84">
        <f t="shared" si="362"/>
        <v>13820</v>
      </c>
      <c r="H803" s="70">
        <v>3455</v>
      </c>
      <c r="I803" s="65">
        <v>117</v>
      </c>
      <c r="J803" s="66">
        <v>358</v>
      </c>
      <c r="K803" s="66">
        <v>569</v>
      </c>
      <c r="L803" s="66">
        <v>501</v>
      </c>
      <c r="M803" s="67">
        <v>107</v>
      </c>
      <c r="N803" s="65">
        <v>1643537</v>
      </c>
      <c r="O803" s="66">
        <v>1139196</v>
      </c>
      <c r="P803" s="66">
        <v>406532</v>
      </c>
      <c r="Q803" s="66">
        <v>1568992</v>
      </c>
      <c r="R803" s="67">
        <v>489368</v>
      </c>
      <c r="S803" s="95">
        <f t="shared" si="336"/>
        <v>14047.324786324787</v>
      </c>
      <c r="T803" s="96">
        <f t="shared" si="337"/>
        <v>3182.1117318435754</v>
      </c>
      <c r="U803" s="96">
        <f t="shared" si="338"/>
        <v>714.46748681898066</v>
      </c>
      <c r="V803" s="96">
        <f t="shared" si="339"/>
        <v>3131.7205588822353</v>
      </c>
      <c r="W803" s="86">
        <f t="shared" si="340"/>
        <v>4573.532710280374</v>
      </c>
      <c r="X803" s="99">
        <f t="shared" si="341"/>
        <v>8.4659913169319832E-3</v>
      </c>
      <c r="Y803" s="100">
        <f t="shared" si="342"/>
        <v>2.5904486251808974E-2</v>
      </c>
      <c r="Z803" s="100">
        <f t="shared" si="343"/>
        <v>4.117221418234443E-2</v>
      </c>
      <c r="AA803" s="100">
        <f t="shared" si="344"/>
        <v>3.6251808972503616E-2</v>
      </c>
      <c r="AB803" s="101">
        <f t="shared" si="345"/>
        <v>7.7424023154848047E-3</v>
      </c>
      <c r="AC803" s="99">
        <f t="shared" si="346"/>
        <v>1.0281902554419882E-2</v>
      </c>
      <c r="AD803" s="100">
        <f t="shared" si="347"/>
        <v>2.9052888130701535E-2</v>
      </c>
      <c r="AE803" s="100">
        <f t="shared" si="348"/>
        <v>4.5110201531759507E-2</v>
      </c>
      <c r="AF803" s="100">
        <f t="shared" si="349"/>
        <v>3.9956470445344554E-2</v>
      </c>
      <c r="AG803" s="101">
        <f t="shared" si="350"/>
        <v>9.4796109661188944E-3</v>
      </c>
      <c r="AH803" s="95">
        <f t="shared" si="351"/>
        <v>118.92452966714906</v>
      </c>
      <c r="AI803" s="96">
        <f t="shared" si="352"/>
        <v>82.430969609261936</v>
      </c>
      <c r="AJ803" s="96">
        <f t="shared" si="353"/>
        <v>29.416208393632417</v>
      </c>
      <c r="AK803" s="96">
        <f t="shared" si="354"/>
        <v>113.53053545586107</v>
      </c>
      <c r="AL803" s="86">
        <f t="shared" si="355"/>
        <v>35.410130246020259</v>
      </c>
      <c r="AM803" s="95">
        <f t="shared" si="363"/>
        <v>119.31882834453405</v>
      </c>
      <c r="AN803" s="96">
        <f t="shared" si="356"/>
        <v>82.704272538299904</v>
      </c>
      <c r="AO803" s="96">
        <f t="shared" si="357"/>
        <v>29.51373892073018</v>
      </c>
      <c r="AP803" s="96">
        <f t="shared" si="358"/>
        <v>113.90695014590312</v>
      </c>
      <c r="AQ803" s="86">
        <f t="shared" si="359"/>
        <v>35.527533842747651</v>
      </c>
    </row>
    <row r="804" spans="1:43">
      <c r="A804" s="129" t="str">
        <f t="shared" si="360"/>
        <v>2016_2</v>
      </c>
      <c r="B804" s="57">
        <v>2016</v>
      </c>
      <c r="C804" s="57">
        <v>2</v>
      </c>
      <c r="D804" s="81" t="str">
        <f t="shared" si="361"/>
        <v>MYH_Personal</v>
      </c>
      <c r="E804" s="68" t="s">
        <v>23</v>
      </c>
      <c r="F804" s="69" t="s">
        <v>13</v>
      </c>
      <c r="G804" s="84">
        <f t="shared" si="362"/>
        <v>39740</v>
      </c>
      <c r="H804" s="70">
        <v>9935</v>
      </c>
      <c r="I804" s="65">
        <v>304</v>
      </c>
      <c r="J804" s="66">
        <v>1051</v>
      </c>
      <c r="K804" s="66">
        <v>3295</v>
      </c>
      <c r="L804" s="66">
        <v>2287</v>
      </c>
      <c r="M804" s="67">
        <v>831</v>
      </c>
      <c r="N804" s="65">
        <v>5787685</v>
      </c>
      <c r="O804" s="66">
        <v>4408555</v>
      </c>
      <c r="P804" s="66">
        <v>3200111</v>
      </c>
      <c r="Q804" s="66">
        <v>7032453</v>
      </c>
      <c r="R804" s="67">
        <v>4417134</v>
      </c>
      <c r="S804" s="95">
        <f t="shared" si="336"/>
        <v>19038.4375</v>
      </c>
      <c r="T804" s="96">
        <f t="shared" si="337"/>
        <v>4194.6289248334915</v>
      </c>
      <c r="U804" s="96">
        <f t="shared" si="338"/>
        <v>971.20212443095602</v>
      </c>
      <c r="V804" s="96">
        <f t="shared" si="339"/>
        <v>3074.968517708789</v>
      </c>
      <c r="W804" s="86">
        <f t="shared" si="340"/>
        <v>5315.4440433212994</v>
      </c>
      <c r="X804" s="99">
        <f t="shared" si="341"/>
        <v>7.6497232008052342E-3</v>
      </c>
      <c r="Y804" s="100">
        <f t="shared" si="342"/>
        <v>2.6446904881731254E-2</v>
      </c>
      <c r="Z804" s="100">
        <f t="shared" si="343"/>
        <v>8.2913940613990947E-2</v>
      </c>
      <c r="AA804" s="100">
        <f t="shared" si="344"/>
        <v>5.7549068948163057E-2</v>
      </c>
      <c r="AB804" s="101">
        <f t="shared" si="345"/>
        <v>2.0910920986411678E-2</v>
      </c>
      <c r="AC804" s="99">
        <f t="shared" si="346"/>
        <v>8.6680738571503334E-3</v>
      </c>
      <c r="AD804" s="100">
        <f t="shared" si="347"/>
        <v>2.8322371062540031E-2</v>
      </c>
      <c r="AE804" s="100">
        <f t="shared" si="348"/>
        <v>8.6136944384723288E-2</v>
      </c>
      <c r="AF804" s="100">
        <f t="shared" si="349"/>
        <v>6.0271083950388132E-2</v>
      </c>
      <c r="AG804" s="101">
        <f t="shared" si="350"/>
        <v>2.2583319116645448E-2</v>
      </c>
      <c r="AH804" s="95">
        <f t="shared" si="351"/>
        <v>145.63877705083038</v>
      </c>
      <c r="AI804" s="96">
        <f t="shared" si="352"/>
        <v>110.93495218922999</v>
      </c>
      <c r="AJ804" s="96">
        <f t="shared" si="353"/>
        <v>80.526195269250124</v>
      </c>
      <c r="AK804" s="96">
        <f t="shared" si="354"/>
        <v>176.96157523905384</v>
      </c>
      <c r="AL804" s="86">
        <f t="shared" si="355"/>
        <v>111.1508303975843</v>
      </c>
      <c r="AM804" s="95">
        <f t="shared" si="363"/>
        <v>146.12164780363332</v>
      </c>
      <c r="AN804" s="96">
        <f t="shared" si="356"/>
        <v>111.30276112693534</v>
      </c>
      <c r="AO804" s="96">
        <f t="shared" si="357"/>
        <v>80.793182848502099</v>
      </c>
      <c r="AP804" s="96">
        <f t="shared" si="358"/>
        <v>177.54829788794737</v>
      </c>
      <c r="AQ804" s="86">
        <f t="shared" si="359"/>
        <v>111.51935508747525</v>
      </c>
    </row>
    <row r="805" spans="1:43">
      <c r="A805" s="129" t="str">
        <f t="shared" si="360"/>
        <v>2016_2</v>
      </c>
      <c r="B805" s="57">
        <v>2016</v>
      </c>
      <c r="C805" s="57">
        <v>2</v>
      </c>
      <c r="D805" s="81" t="str">
        <f t="shared" si="361"/>
        <v>LML_Personal</v>
      </c>
      <c r="E805" s="68" t="s">
        <v>24</v>
      </c>
      <c r="F805" s="69" t="s">
        <v>13</v>
      </c>
      <c r="G805" s="84">
        <f t="shared" si="362"/>
        <v>107472</v>
      </c>
      <c r="H805" s="70">
        <v>26868</v>
      </c>
      <c r="I805" s="65">
        <v>195</v>
      </c>
      <c r="J805" s="66">
        <v>2114</v>
      </c>
      <c r="K805" s="66">
        <v>6802</v>
      </c>
      <c r="L805" s="66">
        <v>3112</v>
      </c>
      <c r="M805" s="67">
        <v>816</v>
      </c>
      <c r="N805" s="65">
        <v>3215462</v>
      </c>
      <c r="O805" s="66">
        <v>4339191</v>
      </c>
      <c r="P805" s="66">
        <v>6212295</v>
      </c>
      <c r="Q805" s="66">
        <v>5586829</v>
      </c>
      <c r="R805" s="67">
        <v>4035833</v>
      </c>
      <c r="S805" s="95">
        <f t="shared" si="336"/>
        <v>16489.548717948717</v>
      </c>
      <c r="T805" s="96">
        <f t="shared" si="337"/>
        <v>2052.5974456007571</v>
      </c>
      <c r="U805" s="96">
        <f t="shared" si="338"/>
        <v>913.30417524257575</v>
      </c>
      <c r="V805" s="96">
        <f t="shared" si="339"/>
        <v>1795.2535347043702</v>
      </c>
      <c r="W805" s="86">
        <f t="shared" si="340"/>
        <v>4945.8737745098042</v>
      </c>
      <c r="X805" s="99">
        <f t="shared" si="341"/>
        <v>1.8144260830728004E-3</v>
      </c>
      <c r="Y805" s="100">
        <f t="shared" si="342"/>
        <v>1.9670239690337949E-2</v>
      </c>
      <c r="Z805" s="100">
        <f t="shared" si="343"/>
        <v>6.3290903677236859E-2</v>
      </c>
      <c r="AA805" s="100">
        <f t="shared" si="344"/>
        <v>2.89563793360131E-2</v>
      </c>
      <c r="AB805" s="101">
        <f t="shared" si="345"/>
        <v>7.592675301473872E-3</v>
      </c>
      <c r="AC805" s="99">
        <f t="shared" si="346"/>
        <v>2.1168969424650947E-3</v>
      </c>
      <c r="AD805" s="100">
        <f t="shared" si="347"/>
        <v>2.065719883423368E-2</v>
      </c>
      <c r="AE805" s="100">
        <f t="shared" si="348"/>
        <v>6.5021442205261321E-2</v>
      </c>
      <c r="AF805" s="100">
        <f t="shared" si="349"/>
        <v>3.014816938243128E-2</v>
      </c>
      <c r="AG805" s="101">
        <f t="shared" si="350"/>
        <v>8.2096262694526211E-3</v>
      </c>
      <c r="AH805" s="95">
        <f t="shared" si="351"/>
        <v>29.919067291945808</v>
      </c>
      <c r="AI805" s="96">
        <f t="shared" si="352"/>
        <v>40.375083742742298</v>
      </c>
      <c r="AJ805" s="96">
        <f t="shared" si="353"/>
        <v>57.803846583296114</v>
      </c>
      <c r="AK805" s="96">
        <f t="shared" si="354"/>
        <v>51.984042355218101</v>
      </c>
      <c r="AL805" s="86">
        <f t="shared" si="355"/>
        <v>37.552413651927942</v>
      </c>
      <c r="AM805" s="95">
        <f t="shared" si="363"/>
        <v>30.018265066322762</v>
      </c>
      <c r="AN805" s="96">
        <f t="shared" si="356"/>
        <v>40.508948826452354</v>
      </c>
      <c r="AO805" s="96">
        <f t="shared" si="357"/>
        <v>57.995497374931368</v>
      </c>
      <c r="AP805" s="96">
        <f t="shared" si="358"/>
        <v>52.156397370648115</v>
      </c>
      <c r="AQ805" s="86">
        <f t="shared" si="359"/>
        <v>37.676920068535281</v>
      </c>
    </row>
    <row r="806" spans="1:43">
      <c r="A806" s="129" t="str">
        <f t="shared" si="360"/>
        <v>2016_2</v>
      </c>
      <c r="B806" s="57">
        <v>2016</v>
      </c>
      <c r="C806" s="57">
        <v>2</v>
      </c>
      <c r="D806" s="81" t="str">
        <f t="shared" si="361"/>
        <v>MSA_Personal</v>
      </c>
      <c r="E806" s="68" t="s">
        <v>25</v>
      </c>
      <c r="F806" s="69" t="s">
        <v>13</v>
      </c>
      <c r="G806" s="84">
        <f t="shared" si="362"/>
        <v>105088</v>
      </c>
      <c r="H806" s="70">
        <v>26272</v>
      </c>
      <c r="I806" s="65">
        <v>359</v>
      </c>
      <c r="J806" s="66">
        <v>2741</v>
      </c>
      <c r="K806" s="66">
        <v>4466</v>
      </c>
      <c r="L806" s="66">
        <v>5191</v>
      </c>
      <c r="M806" s="67">
        <v>1022</v>
      </c>
      <c r="N806" s="65">
        <v>7762980</v>
      </c>
      <c r="O806" s="66">
        <v>9007434</v>
      </c>
      <c r="P806" s="66">
        <v>5348950</v>
      </c>
      <c r="Q806" s="66">
        <v>14681298</v>
      </c>
      <c r="R806" s="67">
        <v>4272228</v>
      </c>
      <c r="S806" s="95">
        <f t="shared" si="336"/>
        <v>21623.899721448466</v>
      </c>
      <c r="T806" s="96">
        <f t="shared" si="337"/>
        <v>3286.1853338197739</v>
      </c>
      <c r="U806" s="96">
        <f t="shared" si="338"/>
        <v>1197.704881325571</v>
      </c>
      <c r="V806" s="96">
        <f t="shared" si="339"/>
        <v>2828.2215372760547</v>
      </c>
      <c r="W806" s="86">
        <f t="shared" si="340"/>
        <v>4180.262230919765</v>
      </c>
      <c r="X806" s="99">
        <f t="shared" si="341"/>
        <v>3.4161845310596833E-3</v>
      </c>
      <c r="Y806" s="100">
        <f t="shared" si="342"/>
        <v>2.6082901948842874E-2</v>
      </c>
      <c r="Z806" s="100">
        <f t="shared" si="343"/>
        <v>4.2497716199756397E-2</v>
      </c>
      <c r="AA806" s="100">
        <f t="shared" si="344"/>
        <v>4.9396696102314251E-2</v>
      </c>
      <c r="AB806" s="101">
        <f t="shared" si="345"/>
        <v>9.7251827040194892E-3</v>
      </c>
      <c r="AC806" s="99">
        <f t="shared" si="346"/>
        <v>3.8355637760710691E-3</v>
      </c>
      <c r="AD806" s="100">
        <f t="shared" si="347"/>
        <v>2.7228463179147372E-2</v>
      </c>
      <c r="AE806" s="100">
        <f t="shared" si="348"/>
        <v>4.3947596212255143E-2</v>
      </c>
      <c r="AF806" s="100">
        <f t="shared" si="349"/>
        <v>5.0954195790524077E-2</v>
      </c>
      <c r="AG806" s="101">
        <f t="shared" si="350"/>
        <v>1.0430535041170677E-2</v>
      </c>
      <c r="AH806" s="95">
        <f t="shared" si="351"/>
        <v>73.871231729598051</v>
      </c>
      <c r="AI806" s="96">
        <f t="shared" si="352"/>
        <v>85.713249847746653</v>
      </c>
      <c r="AJ806" s="96">
        <f t="shared" si="353"/>
        <v>50.899722137637028</v>
      </c>
      <c r="AK806" s="96">
        <f t="shared" si="354"/>
        <v>139.70479978684531</v>
      </c>
      <c r="AL806" s="86">
        <f t="shared" si="355"/>
        <v>40.653813946406821</v>
      </c>
      <c r="AM806" s="95">
        <f t="shared" si="363"/>
        <v>74.116154531052928</v>
      </c>
      <c r="AN806" s="96">
        <f t="shared" si="356"/>
        <v>85.997435298333912</v>
      </c>
      <c r="AO806" s="96">
        <f t="shared" si="357"/>
        <v>51.068482049274316</v>
      </c>
      <c r="AP806" s="96">
        <f t="shared" si="358"/>
        <v>140.16799621851897</v>
      </c>
      <c r="AQ806" s="86">
        <f t="shared" si="359"/>
        <v>40.788603170417957</v>
      </c>
    </row>
    <row r="807" spans="1:43">
      <c r="A807" s="129" t="str">
        <f t="shared" si="360"/>
        <v>2016_2</v>
      </c>
      <c r="B807" s="57">
        <v>2016</v>
      </c>
      <c r="C807" s="57">
        <v>2</v>
      </c>
      <c r="D807" s="81" t="str">
        <f t="shared" si="361"/>
        <v>LYA_Personal</v>
      </c>
      <c r="E807" s="68" t="s">
        <v>26</v>
      </c>
      <c r="F807" s="69" t="s">
        <v>13</v>
      </c>
      <c r="G807" s="84">
        <f t="shared" si="362"/>
        <v>27056</v>
      </c>
      <c r="H807" s="70">
        <v>6764</v>
      </c>
      <c r="I807" s="65">
        <v>210</v>
      </c>
      <c r="J807" s="66">
        <v>806</v>
      </c>
      <c r="K807" s="66">
        <v>1146</v>
      </c>
      <c r="L807" s="66">
        <v>1152</v>
      </c>
      <c r="M807" s="67">
        <v>334</v>
      </c>
      <c r="N807" s="65">
        <v>4398437</v>
      </c>
      <c r="O807" s="66">
        <v>2603089</v>
      </c>
      <c r="P807" s="66">
        <v>1015838</v>
      </c>
      <c r="Q807" s="66">
        <v>3870284</v>
      </c>
      <c r="R807" s="67">
        <v>3053027</v>
      </c>
      <c r="S807" s="95">
        <f t="shared" si="336"/>
        <v>20944.938095238096</v>
      </c>
      <c r="T807" s="96">
        <f t="shared" si="337"/>
        <v>3229.6389578163771</v>
      </c>
      <c r="U807" s="96">
        <f t="shared" si="338"/>
        <v>886.42059336823729</v>
      </c>
      <c r="V807" s="96">
        <f t="shared" si="339"/>
        <v>3359.6215277777778</v>
      </c>
      <c r="W807" s="86">
        <f t="shared" si="340"/>
        <v>9140.7994011976043</v>
      </c>
      <c r="X807" s="99">
        <f t="shared" si="341"/>
        <v>7.7616794795978715E-3</v>
      </c>
      <c r="Y807" s="100">
        <f t="shared" si="342"/>
        <v>2.9790065050266115E-2</v>
      </c>
      <c r="Z807" s="100">
        <f t="shared" si="343"/>
        <v>4.2356593731519808E-2</v>
      </c>
      <c r="AA807" s="100">
        <f t="shared" si="344"/>
        <v>4.2578356002365467E-2</v>
      </c>
      <c r="AB807" s="101">
        <f t="shared" si="345"/>
        <v>1.2344766410408043E-2</v>
      </c>
      <c r="AC807" s="99">
        <f t="shared" si="346"/>
        <v>9.0047906699339923E-3</v>
      </c>
      <c r="AD807" s="100">
        <f t="shared" si="347"/>
        <v>3.219826592839093E-2</v>
      </c>
      <c r="AE807" s="100">
        <f t="shared" si="348"/>
        <v>4.5209493744284394E-2</v>
      </c>
      <c r="AF807" s="100">
        <f t="shared" si="349"/>
        <v>4.5438383383012752E-2</v>
      </c>
      <c r="AG807" s="101">
        <f t="shared" si="350"/>
        <v>1.3908879854244596E-2</v>
      </c>
      <c r="AH807" s="95">
        <f t="shared" si="351"/>
        <v>162.56789621525724</v>
      </c>
      <c r="AI807" s="96">
        <f t="shared" si="352"/>
        <v>96.211154642223534</v>
      </c>
      <c r="AJ807" s="96">
        <f t="shared" si="353"/>
        <v>37.545756948551151</v>
      </c>
      <c r="AK807" s="96">
        <f t="shared" si="354"/>
        <v>143.04716144293317</v>
      </c>
      <c r="AL807" s="86">
        <f t="shared" si="355"/>
        <v>112.84103341218214</v>
      </c>
      <c r="AM807" s="95">
        <f t="shared" si="363"/>
        <v>163.10689608889427</v>
      </c>
      <c r="AN807" s="96">
        <f t="shared" si="356"/>
        <v>96.530146284496908</v>
      </c>
      <c r="AO807" s="96">
        <f t="shared" si="357"/>
        <v>37.670241294612197</v>
      </c>
      <c r="AP807" s="96">
        <f t="shared" si="358"/>
        <v>143.52143959831869</v>
      </c>
      <c r="AQ807" s="86">
        <f t="shared" si="359"/>
        <v>113.21516203269222</v>
      </c>
    </row>
    <row r="808" spans="1:43">
      <c r="A808" s="129" t="str">
        <f t="shared" si="360"/>
        <v>2016_2</v>
      </c>
      <c r="B808" s="57">
        <v>2016</v>
      </c>
      <c r="C808" s="57">
        <v>2</v>
      </c>
      <c r="D808" s="81" t="str">
        <f t="shared" si="361"/>
        <v>MMA_Personal</v>
      </c>
      <c r="E808" s="68" t="s">
        <v>27</v>
      </c>
      <c r="F808" s="69" t="s">
        <v>13</v>
      </c>
      <c r="G808" s="84">
        <f t="shared" si="362"/>
        <v>186340</v>
      </c>
      <c r="H808" s="70">
        <v>46585</v>
      </c>
      <c r="I808" s="65">
        <v>1292</v>
      </c>
      <c r="J808" s="66">
        <v>4963</v>
      </c>
      <c r="K808" s="66">
        <v>9229</v>
      </c>
      <c r="L808" s="66">
        <v>8214</v>
      </c>
      <c r="M808" s="67">
        <v>1794</v>
      </c>
      <c r="N808" s="65">
        <v>18698953</v>
      </c>
      <c r="O808" s="66">
        <v>16389017</v>
      </c>
      <c r="P808" s="66">
        <v>11358739</v>
      </c>
      <c r="Q808" s="66">
        <v>26619772</v>
      </c>
      <c r="R808" s="67">
        <v>20412767</v>
      </c>
      <c r="S808" s="95">
        <f t="shared" si="336"/>
        <v>14472.873839009288</v>
      </c>
      <c r="T808" s="96">
        <f t="shared" si="337"/>
        <v>3302.2399758210759</v>
      </c>
      <c r="U808" s="96">
        <f t="shared" si="338"/>
        <v>1230.7659551414022</v>
      </c>
      <c r="V808" s="96">
        <f t="shared" si="339"/>
        <v>3240.7806184562942</v>
      </c>
      <c r="W808" s="86">
        <f t="shared" si="340"/>
        <v>11378.353957636566</v>
      </c>
      <c r="X808" s="99">
        <f t="shared" si="341"/>
        <v>6.9335623054631321E-3</v>
      </c>
      <c r="Y808" s="100">
        <f t="shared" si="342"/>
        <v>2.6634109691960933E-2</v>
      </c>
      <c r="Z808" s="100">
        <f t="shared" si="343"/>
        <v>4.9527744982290435E-2</v>
      </c>
      <c r="AA808" s="100">
        <f t="shared" si="344"/>
        <v>4.4080712675753995E-2</v>
      </c>
      <c r="AB808" s="101">
        <f t="shared" si="345"/>
        <v>9.6275625201245035E-3</v>
      </c>
      <c r="AC808" s="99">
        <f t="shared" si="346"/>
        <v>7.3814511430054389E-3</v>
      </c>
      <c r="AD808" s="100">
        <f t="shared" si="347"/>
        <v>2.7503190239015499E-2</v>
      </c>
      <c r="AE808" s="100">
        <f t="shared" si="348"/>
        <v>5.0698852785872904E-2</v>
      </c>
      <c r="AF808" s="100">
        <f t="shared" si="349"/>
        <v>4.5188707652091695E-2</v>
      </c>
      <c r="AG808" s="101">
        <f t="shared" si="350"/>
        <v>1.0154622840699165E-2</v>
      </c>
      <c r="AH808" s="95">
        <f t="shared" si="351"/>
        <v>100.34857250187828</v>
      </c>
      <c r="AI808" s="96">
        <f t="shared" si="352"/>
        <v>87.952221745196951</v>
      </c>
      <c r="AJ808" s="96">
        <f t="shared" si="353"/>
        <v>60.957062359128471</v>
      </c>
      <c r="AK808" s="96">
        <f t="shared" si="354"/>
        <v>142.85591928732424</v>
      </c>
      <c r="AL808" s="86">
        <f t="shared" si="355"/>
        <v>109.54581410325213</v>
      </c>
      <c r="AM808" s="95">
        <f t="shared" si="363"/>
        <v>100.68128190611731</v>
      </c>
      <c r="AN808" s="96">
        <f t="shared" si="356"/>
        <v>88.243830589934589</v>
      </c>
      <c r="AO808" s="96">
        <f t="shared" si="357"/>
        <v>61.159167754312712</v>
      </c>
      <c r="AP808" s="96">
        <f t="shared" si="358"/>
        <v>143.32956337226838</v>
      </c>
      <c r="AQ808" s="86">
        <f t="shared" si="359"/>
        <v>109.90901730224621</v>
      </c>
    </row>
    <row r="809" spans="1:43">
      <c r="A809" s="129" t="str">
        <f t="shared" si="360"/>
        <v>2016_2</v>
      </c>
      <c r="B809" s="57">
        <v>2016</v>
      </c>
      <c r="C809" s="57">
        <v>2</v>
      </c>
      <c r="D809" s="81" t="str">
        <f t="shared" si="361"/>
        <v>LYH_Personal</v>
      </c>
      <c r="E809" s="68" t="s">
        <v>28</v>
      </c>
      <c r="F809" s="69" t="s">
        <v>13</v>
      </c>
      <c r="G809" s="84">
        <f t="shared" si="362"/>
        <v>19924</v>
      </c>
      <c r="H809" s="70">
        <v>4981</v>
      </c>
      <c r="I809" s="65">
        <v>161</v>
      </c>
      <c r="J809" s="66">
        <v>582</v>
      </c>
      <c r="K809" s="66">
        <v>784</v>
      </c>
      <c r="L809" s="66">
        <v>953</v>
      </c>
      <c r="M809" s="67">
        <v>219</v>
      </c>
      <c r="N809" s="65">
        <v>2725712</v>
      </c>
      <c r="O809" s="66">
        <v>1796819</v>
      </c>
      <c r="P809" s="66">
        <v>824301</v>
      </c>
      <c r="Q809" s="66">
        <v>2795574</v>
      </c>
      <c r="R809" s="67">
        <v>1881649</v>
      </c>
      <c r="S809" s="95">
        <f t="shared" si="336"/>
        <v>16929.888198757762</v>
      </c>
      <c r="T809" s="96">
        <f t="shared" si="337"/>
        <v>3087.3178694158078</v>
      </c>
      <c r="U809" s="96">
        <f t="shared" si="338"/>
        <v>1051.404336734694</v>
      </c>
      <c r="V809" s="96">
        <f t="shared" si="339"/>
        <v>2933.4459601259182</v>
      </c>
      <c r="W809" s="86">
        <f t="shared" si="340"/>
        <v>8592.0045662100456</v>
      </c>
      <c r="X809" s="99">
        <f t="shared" si="341"/>
        <v>8.0807066854045369E-3</v>
      </c>
      <c r="Y809" s="100">
        <f t="shared" si="342"/>
        <v>2.9211001806866092E-2</v>
      </c>
      <c r="Z809" s="100">
        <f t="shared" si="343"/>
        <v>3.9349528207187311E-2</v>
      </c>
      <c r="AA809" s="100">
        <f t="shared" si="344"/>
        <v>4.7831760690624371E-2</v>
      </c>
      <c r="AB809" s="101">
        <f t="shared" si="345"/>
        <v>1.0991768721140334E-2</v>
      </c>
      <c r="AC809" s="99">
        <f t="shared" si="346"/>
        <v>9.5585571578802042E-3</v>
      </c>
      <c r="AD809" s="100">
        <f t="shared" si="347"/>
        <v>3.1990736217162655E-2</v>
      </c>
      <c r="AE809" s="100">
        <f t="shared" si="348"/>
        <v>4.2558900651928487E-2</v>
      </c>
      <c r="AF809" s="100">
        <f t="shared" si="349"/>
        <v>5.1354517668072745E-2</v>
      </c>
      <c r="AG809" s="101">
        <f t="shared" si="350"/>
        <v>1.2712850070883715E-2</v>
      </c>
      <c r="AH809" s="95">
        <f t="shared" si="351"/>
        <v>136.80546075085323</v>
      </c>
      <c r="AI809" s="96">
        <f t="shared" si="352"/>
        <v>90.18364786187513</v>
      </c>
      <c r="AJ809" s="96">
        <f t="shared" si="353"/>
        <v>41.372264605500902</v>
      </c>
      <c r="AK809" s="96">
        <f t="shared" si="354"/>
        <v>140.31188516362175</v>
      </c>
      <c r="AL809" s="86">
        <f t="shared" si="355"/>
        <v>94.441327042762495</v>
      </c>
      <c r="AM809" s="95">
        <f t="shared" si="363"/>
        <v>137.25904431670025</v>
      </c>
      <c r="AN809" s="96">
        <f t="shared" si="356"/>
        <v>90.482655082447849</v>
      </c>
      <c r="AO809" s="96">
        <f t="shared" si="357"/>
        <v>41.509435879249295</v>
      </c>
      <c r="AP809" s="96">
        <f t="shared" si="358"/>
        <v>140.77709440931949</v>
      </c>
      <c r="AQ809" s="86">
        <f t="shared" si="359"/>
        <v>94.754450756160139</v>
      </c>
    </row>
    <row r="810" spans="1:43">
      <c r="A810" s="129" t="str">
        <f t="shared" si="360"/>
        <v>2016_2</v>
      </c>
      <c r="B810" s="57">
        <v>2016</v>
      </c>
      <c r="C810" s="57">
        <v>2</v>
      </c>
      <c r="D810" s="81" t="str">
        <f t="shared" si="361"/>
        <v>SSA_Personal</v>
      </c>
      <c r="E810" s="68" t="s">
        <v>29</v>
      </c>
      <c r="F810" s="69" t="s">
        <v>13</v>
      </c>
      <c r="G810" s="84">
        <f t="shared" si="362"/>
        <v>39480</v>
      </c>
      <c r="H810" s="70">
        <v>9870</v>
      </c>
      <c r="I810" s="65">
        <v>296</v>
      </c>
      <c r="J810" s="66">
        <v>1070</v>
      </c>
      <c r="K810" s="66">
        <v>3221</v>
      </c>
      <c r="L810" s="66">
        <v>1233</v>
      </c>
      <c r="M810" s="67">
        <v>1312</v>
      </c>
      <c r="N810" s="65">
        <v>5870289</v>
      </c>
      <c r="O810" s="66">
        <v>1915284</v>
      </c>
      <c r="P810" s="66">
        <v>2201161</v>
      </c>
      <c r="Q810" s="66">
        <v>4040004</v>
      </c>
      <c r="R810" s="67">
        <v>7553375</v>
      </c>
      <c r="S810" s="95">
        <f t="shared" si="336"/>
        <v>19832.057432432433</v>
      </c>
      <c r="T810" s="96">
        <f t="shared" si="337"/>
        <v>1789.9850467289721</v>
      </c>
      <c r="U810" s="96">
        <f t="shared" si="338"/>
        <v>683.37814343371622</v>
      </c>
      <c r="V810" s="96">
        <f t="shared" si="339"/>
        <v>3276.5644768856446</v>
      </c>
      <c r="W810" s="86">
        <f t="shared" si="340"/>
        <v>5757.1455792682927</v>
      </c>
      <c r="X810" s="99">
        <f t="shared" si="341"/>
        <v>7.4974670719351573E-3</v>
      </c>
      <c r="Y810" s="100">
        <f t="shared" si="342"/>
        <v>2.7102330293819657E-2</v>
      </c>
      <c r="Z810" s="100">
        <f t="shared" si="343"/>
        <v>8.1585612968591695E-2</v>
      </c>
      <c r="AA810" s="100">
        <f t="shared" si="344"/>
        <v>3.1231003039513677E-2</v>
      </c>
      <c r="AB810" s="101">
        <f t="shared" si="345"/>
        <v>3.3232016210739616E-2</v>
      </c>
      <c r="AC810" s="99">
        <f t="shared" si="346"/>
        <v>8.5090242691949897E-3</v>
      </c>
      <c r="AD810" s="100">
        <f t="shared" si="347"/>
        <v>2.9006493843528672E-2</v>
      </c>
      <c r="AE810" s="100">
        <f t="shared" si="348"/>
        <v>8.47955275722585E-2</v>
      </c>
      <c r="AF810" s="100">
        <f t="shared" si="349"/>
        <v>3.3270722461640805E-2</v>
      </c>
      <c r="AG810" s="101">
        <f t="shared" si="350"/>
        <v>3.5333890918739196E-2</v>
      </c>
      <c r="AH810" s="95">
        <f t="shared" si="351"/>
        <v>148.69019756838907</v>
      </c>
      <c r="AI810" s="96">
        <f t="shared" si="352"/>
        <v>48.51276595744681</v>
      </c>
      <c r="AJ810" s="96">
        <f t="shared" si="353"/>
        <v>55.75382472137791</v>
      </c>
      <c r="AK810" s="96">
        <f t="shared" si="354"/>
        <v>102.33039513677812</v>
      </c>
      <c r="AL810" s="86">
        <f t="shared" si="355"/>
        <v>191.32155521783181</v>
      </c>
      <c r="AM810" s="95">
        <f t="shared" si="363"/>
        <v>149.18318541879657</v>
      </c>
      <c r="AN810" s="96">
        <f t="shared" si="356"/>
        <v>48.673611827570049</v>
      </c>
      <c r="AO810" s="96">
        <f t="shared" si="357"/>
        <v>55.938678589695265</v>
      </c>
      <c r="AP810" s="96">
        <f t="shared" si="358"/>
        <v>102.66967534727503</v>
      </c>
      <c r="AQ810" s="86">
        <f t="shared" si="359"/>
        <v>191.95588891155145</v>
      </c>
    </row>
    <row r="811" spans="1:43">
      <c r="A811" s="129" t="str">
        <f t="shared" si="360"/>
        <v>2016_2</v>
      </c>
      <c r="B811" s="57">
        <v>2016</v>
      </c>
      <c r="C811" s="57">
        <v>2</v>
      </c>
      <c r="D811" s="81" t="str">
        <f t="shared" si="361"/>
        <v>MML_Personal</v>
      </c>
      <c r="E811" s="68" t="s">
        <v>30</v>
      </c>
      <c r="F811" s="69" t="s">
        <v>13</v>
      </c>
      <c r="G811" s="84">
        <f t="shared" si="362"/>
        <v>124848</v>
      </c>
      <c r="H811" s="70">
        <v>31212</v>
      </c>
      <c r="I811" s="65">
        <v>710</v>
      </c>
      <c r="J811" s="66">
        <v>3102</v>
      </c>
      <c r="K811" s="66">
        <v>7671</v>
      </c>
      <c r="L811" s="66">
        <v>4128</v>
      </c>
      <c r="M811" s="67">
        <v>1126</v>
      </c>
      <c r="N811" s="65">
        <v>11026459</v>
      </c>
      <c r="O811" s="66">
        <v>10063122</v>
      </c>
      <c r="P811" s="66">
        <v>4574863</v>
      </c>
      <c r="Q811" s="66">
        <v>12647200</v>
      </c>
      <c r="R811" s="67">
        <v>2213366</v>
      </c>
      <c r="S811" s="95">
        <f t="shared" si="336"/>
        <v>15530.223943661971</v>
      </c>
      <c r="T811" s="96">
        <f t="shared" si="337"/>
        <v>3244.0754352030949</v>
      </c>
      <c r="U811" s="96">
        <f t="shared" si="338"/>
        <v>596.38417416242999</v>
      </c>
      <c r="V811" s="96">
        <f t="shared" si="339"/>
        <v>3063.7596899224804</v>
      </c>
      <c r="W811" s="86">
        <f t="shared" si="340"/>
        <v>1965.689165186501</v>
      </c>
      <c r="X811" s="99">
        <f t="shared" si="341"/>
        <v>5.686915288991414E-3</v>
      </c>
      <c r="Y811" s="100">
        <f t="shared" si="342"/>
        <v>2.4846212995001924E-2</v>
      </c>
      <c r="Z811" s="100">
        <f t="shared" si="343"/>
        <v>6.1442714340638215E-2</v>
      </c>
      <c r="AA811" s="100">
        <f t="shared" si="344"/>
        <v>3.3064206074586697E-2</v>
      </c>
      <c r="AB811" s="101">
        <f t="shared" si="345"/>
        <v>9.0189670639497631E-3</v>
      </c>
      <c r="AC811" s="99">
        <f t="shared" si="346"/>
        <v>6.1827821476277299E-3</v>
      </c>
      <c r="AD811" s="100">
        <f t="shared" si="347"/>
        <v>2.5872648778671938E-2</v>
      </c>
      <c r="AE811" s="100">
        <f t="shared" si="348"/>
        <v>6.3026260456906125E-2</v>
      </c>
      <c r="AF811" s="100">
        <f t="shared" si="349"/>
        <v>3.4243285318749019E-2</v>
      </c>
      <c r="AG811" s="101">
        <f t="shared" si="350"/>
        <v>9.642380557043537E-3</v>
      </c>
      <c r="AH811" s="95">
        <f t="shared" si="351"/>
        <v>88.319067986671797</v>
      </c>
      <c r="AI811" s="96">
        <f t="shared" si="352"/>
        <v>80.602989234909657</v>
      </c>
      <c r="AJ811" s="96">
        <f t="shared" si="353"/>
        <v>36.643462450339612</v>
      </c>
      <c r="AK811" s="96">
        <f t="shared" si="354"/>
        <v>101.30078175060873</v>
      </c>
      <c r="AL811" s="86">
        <f t="shared" si="355"/>
        <v>17.728485838779957</v>
      </c>
      <c r="AM811" s="95">
        <f t="shared" si="363"/>
        <v>88.611893123693463</v>
      </c>
      <c r="AN811" s="96">
        <f t="shared" si="356"/>
        <v>80.870231427395552</v>
      </c>
      <c r="AO811" s="96">
        <f t="shared" si="357"/>
        <v>36.764955205614029</v>
      </c>
      <c r="AP811" s="96">
        <f t="shared" si="358"/>
        <v>101.63664823983619</v>
      </c>
      <c r="AQ811" s="86">
        <f t="shared" si="359"/>
        <v>17.787265289393169</v>
      </c>
    </row>
    <row r="812" spans="1:43">
      <c r="A812" s="129" t="str">
        <f t="shared" si="360"/>
        <v>2016_2</v>
      </c>
      <c r="B812" s="57">
        <v>2016</v>
      </c>
      <c r="C812" s="57">
        <v>2</v>
      </c>
      <c r="D812" s="81" t="str">
        <f t="shared" si="361"/>
        <v>LMH_Personal</v>
      </c>
      <c r="E812" s="68" t="s">
        <v>31</v>
      </c>
      <c r="F812" s="69" t="s">
        <v>13</v>
      </c>
      <c r="G812" s="84">
        <f t="shared" si="362"/>
        <v>84996</v>
      </c>
      <c r="H812" s="70">
        <v>21249</v>
      </c>
      <c r="I812" s="65">
        <v>312</v>
      </c>
      <c r="J812" s="66">
        <v>2678</v>
      </c>
      <c r="K812" s="66">
        <v>5462</v>
      </c>
      <c r="L812" s="66">
        <v>4488</v>
      </c>
      <c r="M812" s="67">
        <v>873</v>
      </c>
      <c r="N812" s="65">
        <v>12619149</v>
      </c>
      <c r="O812" s="66">
        <v>9904055</v>
      </c>
      <c r="P812" s="66">
        <v>4871218</v>
      </c>
      <c r="Q812" s="66">
        <v>15656778</v>
      </c>
      <c r="R812" s="67">
        <v>9497244</v>
      </c>
      <c r="S812" s="95">
        <f t="shared" si="336"/>
        <v>40445.990384615383</v>
      </c>
      <c r="T812" s="96">
        <f t="shared" si="337"/>
        <v>3698.3028379387601</v>
      </c>
      <c r="U812" s="96">
        <f t="shared" si="338"/>
        <v>891.83778835591363</v>
      </c>
      <c r="V812" s="96">
        <f t="shared" si="339"/>
        <v>3488.5868983957221</v>
      </c>
      <c r="W812" s="86">
        <f t="shared" si="340"/>
        <v>10878.859106529209</v>
      </c>
      <c r="X812" s="99">
        <f t="shared" si="341"/>
        <v>3.6707609769871525E-3</v>
      </c>
      <c r="Y812" s="100">
        <f t="shared" si="342"/>
        <v>3.1507365052473056E-2</v>
      </c>
      <c r="Z812" s="100">
        <f t="shared" si="343"/>
        <v>6.426184761635842E-2</v>
      </c>
      <c r="AA812" s="100">
        <f t="shared" si="344"/>
        <v>5.2802484822815195E-2</v>
      </c>
      <c r="AB812" s="101">
        <f t="shared" si="345"/>
        <v>1.0271071579839051E-2</v>
      </c>
      <c r="AC812" s="99">
        <f t="shared" si="346"/>
        <v>4.1540825363585738E-3</v>
      </c>
      <c r="AD812" s="100">
        <f t="shared" si="347"/>
        <v>3.2903446901546722E-2</v>
      </c>
      <c r="AE812" s="100">
        <f t="shared" si="348"/>
        <v>6.6221641733303888E-2</v>
      </c>
      <c r="AF812" s="100">
        <f t="shared" si="349"/>
        <v>5.4589812301530379E-2</v>
      </c>
      <c r="AG812" s="101">
        <f t="shared" si="350"/>
        <v>1.1076863089694081E-2</v>
      </c>
      <c r="AH812" s="95">
        <f t="shared" si="351"/>
        <v>148.46756317944374</v>
      </c>
      <c r="AI812" s="96">
        <f t="shared" si="352"/>
        <v>116.52377758953362</v>
      </c>
      <c r="AJ812" s="96">
        <f t="shared" si="353"/>
        <v>57.311144053837829</v>
      </c>
      <c r="AK812" s="96">
        <f t="shared" si="354"/>
        <v>184.20605675561202</v>
      </c>
      <c r="AL812" s="86">
        <f t="shared" si="355"/>
        <v>111.73754059014541</v>
      </c>
      <c r="AM812" s="95">
        <f t="shared" si="363"/>
        <v>148.95981287729896</v>
      </c>
      <c r="AN812" s="96">
        <f t="shared" si="356"/>
        <v>116.91011648459632</v>
      </c>
      <c r="AO812" s="96">
        <f t="shared" si="357"/>
        <v>57.501161272010542</v>
      </c>
      <c r="AP812" s="96">
        <f t="shared" si="358"/>
        <v>184.81679875096262</v>
      </c>
      <c r="AQ812" s="86">
        <f t="shared" si="359"/>
        <v>112.10801053938346</v>
      </c>
    </row>
    <row r="813" spans="1:43">
      <c r="A813" s="129" t="str">
        <f t="shared" si="360"/>
        <v>2016_2</v>
      </c>
      <c r="B813" s="57">
        <v>2016</v>
      </c>
      <c r="C813" s="57">
        <v>2</v>
      </c>
      <c r="D813" s="81" t="str">
        <f t="shared" si="361"/>
        <v>SSL_Personal</v>
      </c>
      <c r="E813" s="68" t="s">
        <v>32</v>
      </c>
      <c r="F813" s="69" t="s">
        <v>13</v>
      </c>
      <c r="G813" s="84">
        <f t="shared" si="362"/>
        <v>69620</v>
      </c>
      <c r="H813" s="70">
        <v>17405</v>
      </c>
      <c r="I813" s="65">
        <v>608</v>
      </c>
      <c r="J813" s="66">
        <v>1870</v>
      </c>
      <c r="K813" s="66">
        <v>5249</v>
      </c>
      <c r="L813" s="66">
        <v>2837</v>
      </c>
      <c r="M813" s="67">
        <v>676</v>
      </c>
      <c r="N813" s="65">
        <v>8377556</v>
      </c>
      <c r="O813" s="66">
        <v>5822395</v>
      </c>
      <c r="P813" s="66">
        <v>4237623</v>
      </c>
      <c r="Q813" s="66">
        <v>8456828</v>
      </c>
      <c r="R813" s="67">
        <v>1587567</v>
      </c>
      <c r="S813" s="95">
        <f t="shared" si="336"/>
        <v>13778.875</v>
      </c>
      <c r="T813" s="96">
        <f t="shared" si="337"/>
        <v>3113.5802139037432</v>
      </c>
      <c r="U813" s="96">
        <f t="shared" si="338"/>
        <v>807.32006096399311</v>
      </c>
      <c r="V813" s="96">
        <f t="shared" si="339"/>
        <v>2980.9051815297848</v>
      </c>
      <c r="W813" s="86">
        <f t="shared" si="340"/>
        <v>2348.4718934911243</v>
      </c>
      <c r="X813" s="99">
        <f t="shared" si="341"/>
        <v>8.7331226659006032E-3</v>
      </c>
      <c r="Y813" s="100">
        <f t="shared" si="342"/>
        <v>2.6860097673082447E-2</v>
      </c>
      <c r="Z813" s="100">
        <f t="shared" si="343"/>
        <v>7.5395001436368861E-2</v>
      </c>
      <c r="AA813" s="100">
        <f t="shared" si="344"/>
        <v>4.0749784544671069E-2</v>
      </c>
      <c r="AB813" s="101">
        <f t="shared" si="345"/>
        <v>9.709853490376329E-3</v>
      </c>
      <c r="AC813" s="99">
        <f t="shared" si="346"/>
        <v>9.5547388570136685E-3</v>
      </c>
      <c r="AD813" s="100">
        <f t="shared" si="347"/>
        <v>2.8287775930795928E-2</v>
      </c>
      <c r="AE813" s="100">
        <f t="shared" si="348"/>
        <v>7.7726516936064763E-2</v>
      </c>
      <c r="AF813" s="100">
        <f t="shared" si="349"/>
        <v>4.249567713852076E-2</v>
      </c>
      <c r="AG813" s="101">
        <f t="shared" si="350"/>
        <v>1.057577091504806E-2</v>
      </c>
      <c r="AH813" s="95">
        <f t="shared" si="351"/>
        <v>120.33260557311118</v>
      </c>
      <c r="AI813" s="96">
        <f t="shared" si="352"/>
        <v>83.631068658431488</v>
      </c>
      <c r="AJ813" s="96">
        <f t="shared" si="353"/>
        <v>60.86789715598966</v>
      </c>
      <c r="AK813" s="96">
        <f t="shared" si="354"/>
        <v>121.47124389543235</v>
      </c>
      <c r="AL813" s="86">
        <f t="shared" si="355"/>
        <v>22.8033180120655</v>
      </c>
      <c r="AM813" s="95">
        <f t="shared" si="363"/>
        <v>120.73157277825015</v>
      </c>
      <c r="AN813" s="96">
        <f t="shared" si="356"/>
        <v>83.908350560261226</v>
      </c>
      <c r="AO813" s="96">
        <f t="shared" si="357"/>
        <v>61.069706920644485</v>
      </c>
      <c r="AP813" s="96">
        <f t="shared" si="358"/>
        <v>121.87398629804966</v>
      </c>
      <c r="AQ813" s="86">
        <f t="shared" si="359"/>
        <v>22.878923256478174</v>
      </c>
    </row>
    <row r="814" spans="1:43">
      <c r="A814" s="129" t="str">
        <f t="shared" si="360"/>
        <v>2016_2</v>
      </c>
      <c r="B814" s="57">
        <v>2016</v>
      </c>
      <c r="C814" s="57">
        <v>2</v>
      </c>
      <c r="D814" s="81" t="str">
        <f t="shared" si="361"/>
        <v>SSH_Personal</v>
      </c>
      <c r="E814" s="68" t="s">
        <v>33</v>
      </c>
      <c r="F814" s="69" t="s">
        <v>13</v>
      </c>
      <c r="G814" s="84">
        <f t="shared" si="362"/>
        <v>68112</v>
      </c>
      <c r="H814" s="70">
        <v>17028</v>
      </c>
      <c r="I814" s="65">
        <v>501</v>
      </c>
      <c r="J814" s="66">
        <v>2311</v>
      </c>
      <c r="K814" s="66">
        <v>4833</v>
      </c>
      <c r="L814" s="66">
        <v>3322</v>
      </c>
      <c r="M814" s="67">
        <v>505</v>
      </c>
      <c r="N814" s="65">
        <v>7690175</v>
      </c>
      <c r="O814" s="66">
        <v>9572234</v>
      </c>
      <c r="P814" s="66">
        <v>10741988</v>
      </c>
      <c r="Q814" s="66">
        <v>14791246</v>
      </c>
      <c r="R814" s="67">
        <v>1985863</v>
      </c>
      <c r="S814" s="95">
        <f t="shared" si="336"/>
        <v>15349.650698602794</v>
      </c>
      <c r="T814" s="96">
        <f t="shared" si="337"/>
        <v>4142.0311553440069</v>
      </c>
      <c r="U814" s="96">
        <f t="shared" si="338"/>
        <v>2222.6335609352368</v>
      </c>
      <c r="V814" s="96">
        <f t="shared" si="339"/>
        <v>4452.5123419626734</v>
      </c>
      <c r="W814" s="86">
        <f t="shared" si="340"/>
        <v>3932.4019801980198</v>
      </c>
      <c r="X814" s="99">
        <f t="shared" si="341"/>
        <v>7.3555320648343902E-3</v>
      </c>
      <c r="Y814" s="100">
        <f t="shared" si="342"/>
        <v>3.3929410382898754E-2</v>
      </c>
      <c r="Z814" s="100">
        <f t="shared" si="343"/>
        <v>7.0956659619450316E-2</v>
      </c>
      <c r="AA814" s="100">
        <f t="shared" si="344"/>
        <v>4.8772609819121446E-2</v>
      </c>
      <c r="AB814" s="101">
        <f t="shared" si="345"/>
        <v>7.4142588677472395E-3</v>
      </c>
      <c r="AC814" s="99">
        <f t="shared" si="346"/>
        <v>8.1183976345837218E-3</v>
      </c>
      <c r="AD814" s="100">
        <f t="shared" si="347"/>
        <v>3.5545765161114164E-2</v>
      </c>
      <c r="AE814" s="100">
        <f t="shared" si="348"/>
        <v>7.324889215761525E-2</v>
      </c>
      <c r="AF814" s="100">
        <f t="shared" si="349"/>
        <v>5.0695587642559166E-2</v>
      </c>
      <c r="AG814" s="101">
        <f t="shared" si="350"/>
        <v>8.1801410980356561E-3</v>
      </c>
      <c r="AH814" s="95">
        <f t="shared" si="351"/>
        <v>112.90484789758045</v>
      </c>
      <c r="AI814" s="96">
        <f t="shared" si="352"/>
        <v>140.53667488841907</v>
      </c>
      <c r="AJ814" s="96">
        <f t="shared" si="353"/>
        <v>157.71065304204839</v>
      </c>
      <c r="AK814" s="96">
        <f t="shared" si="354"/>
        <v>217.1606471693681</v>
      </c>
      <c r="AL814" s="86">
        <f t="shared" si="355"/>
        <v>29.155846253229974</v>
      </c>
      <c r="AM814" s="95">
        <f t="shared" si="363"/>
        <v>113.2791880973775</v>
      </c>
      <c r="AN814" s="96">
        <f t="shared" si="356"/>
        <v>141.00262943276482</v>
      </c>
      <c r="AO814" s="96">
        <f t="shared" si="357"/>
        <v>158.23354854626481</v>
      </c>
      <c r="AP814" s="96">
        <f t="shared" si="358"/>
        <v>217.88065132829652</v>
      </c>
      <c r="AQ814" s="86">
        <f t="shared" si="359"/>
        <v>29.25251354001988</v>
      </c>
    </row>
    <row r="815" spans="1:43">
      <c r="A815" s="129" t="str">
        <f t="shared" si="360"/>
        <v>2016_2</v>
      </c>
      <c r="B815" s="57">
        <v>2016</v>
      </c>
      <c r="C815" s="57">
        <v>2</v>
      </c>
      <c r="D815" s="81" t="str">
        <f t="shared" si="361"/>
        <v>MMH_Personal</v>
      </c>
      <c r="E815" s="68" t="s">
        <v>34</v>
      </c>
      <c r="F815" s="69" t="s">
        <v>13</v>
      </c>
      <c r="G815" s="84">
        <f t="shared" si="362"/>
        <v>108216</v>
      </c>
      <c r="H815" s="70">
        <v>27054</v>
      </c>
      <c r="I815" s="65">
        <v>1189</v>
      </c>
      <c r="J815" s="66">
        <v>3939</v>
      </c>
      <c r="K815" s="66">
        <v>4937</v>
      </c>
      <c r="L815" s="66">
        <v>6458</v>
      </c>
      <c r="M815" s="67">
        <v>1430</v>
      </c>
      <c r="N815" s="65">
        <v>14807832</v>
      </c>
      <c r="O815" s="66">
        <v>11891174</v>
      </c>
      <c r="P815" s="66">
        <v>5505722</v>
      </c>
      <c r="Q815" s="66">
        <v>17839936</v>
      </c>
      <c r="R815" s="67">
        <v>3938826</v>
      </c>
      <c r="S815" s="95">
        <f t="shared" si="336"/>
        <v>12454.021867115223</v>
      </c>
      <c r="T815" s="96">
        <f t="shared" si="337"/>
        <v>3018.830667682153</v>
      </c>
      <c r="U815" s="96">
        <f t="shared" si="338"/>
        <v>1115.1958679359934</v>
      </c>
      <c r="V815" s="96">
        <f t="shared" si="339"/>
        <v>2762.4552493031897</v>
      </c>
      <c r="W815" s="86">
        <f t="shared" si="340"/>
        <v>2754.4237762237763</v>
      </c>
      <c r="X815" s="99">
        <f t="shared" si="341"/>
        <v>1.0987284689879501E-2</v>
      </c>
      <c r="Y815" s="100">
        <f t="shared" si="342"/>
        <v>3.6399423375471279E-2</v>
      </c>
      <c r="Z815" s="100">
        <f t="shared" si="343"/>
        <v>4.5621719523915132E-2</v>
      </c>
      <c r="AA815" s="100">
        <f t="shared" si="344"/>
        <v>5.9676942411473352E-2</v>
      </c>
      <c r="AB815" s="101">
        <f t="shared" si="345"/>
        <v>1.3214312116507726E-2</v>
      </c>
      <c r="AC815" s="99">
        <f t="shared" si="346"/>
        <v>1.1725624539737023E-2</v>
      </c>
      <c r="AD815" s="100">
        <f t="shared" si="347"/>
        <v>3.7725919422192757E-2</v>
      </c>
      <c r="AE815" s="100">
        <f t="shared" si="348"/>
        <v>4.7099657747079512E-2</v>
      </c>
      <c r="AF815" s="100">
        <f t="shared" si="349"/>
        <v>6.1354788064666078E-2</v>
      </c>
      <c r="AG815" s="101">
        <f t="shared" si="350"/>
        <v>1.402311722142335E-2</v>
      </c>
      <c r="AH815" s="95">
        <f t="shared" si="351"/>
        <v>136.83588378797958</v>
      </c>
      <c r="AI815" s="96">
        <f t="shared" si="352"/>
        <v>109.88369557181933</v>
      </c>
      <c r="AJ815" s="96">
        <f t="shared" si="353"/>
        <v>50.877153101204996</v>
      </c>
      <c r="AK815" s="96">
        <f t="shared" si="354"/>
        <v>164.85488282693871</v>
      </c>
      <c r="AL815" s="86">
        <f t="shared" si="355"/>
        <v>36.397815480150811</v>
      </c>
      <c r="AM815" s="95">
        <f t="shared" si="363"/>
        <v>137.28956822253161</v>
      </c>
      <c r="AN815" s="96">
        <f t="shared" si="356"/>
        <v>110.24801902932141</v>
      </c>
      <c r="AO815" s="96">
        <f t="shared" si="357"/>
        <v>51.045838184367121</v>
      </c>
      <c r="AP815" s="96">
        <f t="shared" si="358"/>
        <v>165.40146528928733</v>
      </c>
      <c r="AQ815" s="86">
        <f t="shared" si="359"/>
        <v>36.518493783808559</v>
      </c>
    </row>
    <row r="816" spans="1:43">
      <c r="A816" s="129" t="str">
        <f t="shared" si="360"/>
        <v>2016_2</v>
      </c>
      <c r="B816" s="57">
        <v>2016</v>
      </c>
      <c r="C816" s="57">
        <v>2</v>
      </c>
      <c r="D816" s="81" t="str">
        <f t="shared" si="361"/>
        <v>SYA_Personal</v>
      </c>
      <c r="E816" s="68" t="s">
        <v>35</v>
      </c>
      <c r="F816" s="69" t="s">
        <v>13</v>
      </c>
      <c r="G816" s="84">
        <f t="shared" si="362"/>
        <v>31652</v>
      </c>
      <c r="H816" s="70">
        <v>7913</v>
      </c>
      <c r="I816" s="65">
        <v>322</v>
      </c>
      <c r="J816" s="66">
        <v>1127</v>
      </c>
      <c r="K816" s="66">
        <v>392</v>
      </c>
      <c r="L816" s="66">
        <v>1731</v>
      </c>
      <c r="M816" s="67">
        <v>625</v>
      </c>
      <c r="N816" s="65">
        <v>4846600</v>
      </c>
      <c r="O816" s="66">
        <v>4018951</v>
      </c>
      <c r="P816" s="66">
        <v>289836</v>
      </c>
      <c r="Q816" s="66">
        <v>5634474</v>
      </c>
      <c r="R816" s="67">
        <v>3308043</v>
      </c>
      <c r="S816" s="95">
        <f t="shared" si="336"/>
        <v>15051.552795031055</v>
      </c>
      <c r="T816" s="96">
        <f t="shared" si="337"/>
        <v>3566.0612244897961</v>
      </c>
      <c r="U816" s="96">
        <f t="shared" si="338"/>
        <v>739.37755102040819</v>
      </c>
      <c r="V816" s="96">
        <f t="shared" si="339"/>
        <v>3255.0398613518196</v>
      </c>
      <c r="W816" s="86">
        <f t="shared" si="340"/>
        <v>5292.8688000000002</v>
      </c>
      <c r="X816" s="99">
        <f t="shared" si="341"/>
        <v>1.0173132819411096E-2</v>
      </c>
      <c r="Y816" s="100">
        <f t="shared" si="342"/>
        <v>3.5605964867938836E-2</v>
      </c>
      <c r="Z816" s="100">
        <f t="shared" si="343"/>
        <v>1.2384683432326552E-2</v>
      </c>
      <c r="AA816" s="100">
        <f t="shared" si="344"/>
        <v>5.4688487299380764E-2</v>
      </c>
      <c r="AB816" s="101">
        <f t="shared" si="345"/>
        <v>1.9745987615316568E-2</v>
      </c>
      <c r="AC816" s="99">
        <f t="shared" si="346"/>
        <v>1.1487335409346768E-2</v>
      </c>
      <c r="AD816" s="100">
        <f t="shared" si="347"/>
        <v>3.8032820711407865E-2</v>
      </c>
      <c r="AE816" s="100">
        <f t="shared" si="348"/>
        <v>1.383309407005213E-2</v>
      </c>
      <c r="AF816" s="100">
        <f t="shared" si="349"/>
        <v>5.7666254702207341E-2</v>
      </c>
      <c r="AG816" s="101">
        <f t="shared" si="350"/>
        <v>2.1568053542964753E-2</v>
      </c>
      <c r="AH816" s="95">
        <f t="shared" si="351"/>
        <v>153.12144572222925</v>
      </c>
      <c r="AI816" s="96">
        <f t="shared" si="352"/>
        <v>126.97305067610262</v>
      </c>
      <c r="AJ816" s="96">
        <f t="shared" si="353"/>
        <v>9.1569569063566281</v>
      </c>
      <c r="AK816" s="96">
        <f t="shared" si="354"/>
        <v>178.01320611651713</v>
      </c>
      <c r="AL816" s="86">
        <f t="shared" si="355"/>
        <v>104.51292177429546</v>
      </c>
      <c r="AM816" s="95">
        <f t="shared" si="363"/>
        <v>153.62912553981218</v>
      </c>
      <c r="AN816" s="96">
        <f t="shared" si="356"/>
        <v>127.39403452262486</v>
      </c>
      <c r="AO816" s="96">
        <f t="shared" si="357"/>
        <v>9.1873171357151406</v>
      </c>
      <c r="AP816" s="96">
        <f t="shared" si="358"/>
        <v>178.60341548648697</v>
      </c>
      <c r="AQ816" s="86">
        <f t="shared" si="359"/>
        <v>104.85943823259541</v>
      </c>
    </row>
    <row r="817" spans="1:43">
      <c r="A817" s="129" t="str">
        <f t="shared" si="360"/>
        <v>2016_2</v>
      </c>
      <c r="B817" s="57">
        <v>2016</v>
      </c>
      <c r="C817" s="57">
        <v>2</v>
      </c>
      <c r="D817" s="81" t="str">
        <f t="shared" si="361"/>
        <v>LSH_Personal</v>
      </c>
      <c r="E817" s="68" t="s">
        <v>36</v>
      </c>
      <c r="F817" s="69" t="s">
        <v>13</v>
      </c>
      <c r="G817" s="84">
        <f t="shared" si="362"/>
        <v>59236</v>
      </c>
      <c r="H817" s="70">
        <v>14809</v>
      </c>
      <c r="I817" s="65">
        <v>630</v>
      </c>
      <c r="J817" s="66">
        <v>2419</v>
      </c>
      <c r="K817" s="66">
        <v>1876</v>
      </c>
      <c r="L817" s="66">
        <v>5041</v>
      </c>
      <c r="M817" s="67">
        <v>1517</v>
      </c>
      <c r="N817" s="65">
        <v>10671889</v>
      </c>
      <c r="O817" s="66">
        <v>6922755</v>
      </c>
      <c r="P817" s="66">
        <v>1846924</v>
      </c>
      <c r="Q817" s="66">
        <v>16432790</v>
      </c>
      <c r="R817" s="67">
        <v>8734410</v>
      </c>
      <c r="S817" s="95">
        <f t="shared" si="336"/>
        <v>16939.506349206349</v>
      </c>
      <c r="T817" s="96">
        <f t="shared" si="337"/>
        <v>2861.8251343530383</v>
      </c>
      <c r="U817" s="96">
        <f t="shared" si="338"/>
        <v>984.50106609808097</v>
      </c>
      <c r="V817" s="96">
        <f t="shared" si="339"/>
        <v>3259.8274151953979</v>
      </c>
      <c r="W817" s="86">
        <f t="shared" si="340"/>
        <v>5757.6862228081736</v>
      </c>
      <c r="X817" s="99">
        <f t="shared" si="341"/>
        <v>1.0635424404078601E-2</v>
      </c>
      <c r="Y817" s="100">
        <f t="shared" si="342"/>
        <v>4.0836653386454182E-2</v>
      </c>
      <c r="Z817" s="100">
        <f t="shared" si="343"/>
        <v>3.1669930447700723E-2</v>
      </c>
      <c r="AA817" s="100">
        <f t="shared" si="344"/>
        <v>8.5100276858667029E-2</v>
      </c>
      <c r="AB817" s="101">
        <f t="shared" si="345"/>
        <v>2.5609426699979742E-2</v>
      </c>
      <c r="AC817" s="99">
        <f t="shared" si="346"/>
        <v>1.1617440597731121E-2</v>
      </c>
      <c r="AD817" s="100">
        <f t="shared" si="347"/>
        <v>4.2731327048079866E-2</v>
      </c>
      <c r="AE817" s="100">
        <f t="shared" si="348"/>
        <v>3.3346410238988655E-2</v>
      </c>
      <c r="AF817" s="100">
        <f t="shared" si="349"/>
        <v>8.7771531522242666E-2</v>
      </c>
      <c r="AG817" s="101">
        <f t="shared" si="350"/>
        <v>2.7121697351184804E-2</v>
      </c>
      <c r="AH817" s="95">
        <f t="shared" si="351"/>
        <v>180.1588392193936</v>
      </c>
      <c r="AI817" s="96">
        <f t="shared" si="352"/>
        <v>116.8673610642177</v>
      </c>
      <c r="AJ817" s="96">
        <f t="shared" si="353"/>
        <v>31.179080289013438</v>
      </c>
      <c r="AK817" s="96">
        <f t="shared" si="354"/>
        <v>277.41221554460128</v>
      </c>
      <c r="AL817" s="86">
        <f t="shared" si="355"/>
        <v>147.45104328448917</v>
      </c>
      <c r="AM817" s="95">
        <f t="shared" si="363"/>
        <v>180.7561625152876</v>
      </c>
      <c r="AN817" s="96">
        <f t="shared" si="356"/>
        <v>117.25483912300061</v>
      </c>
      <c r="AO817" s="96">
        <f t="shared" si="357"/>
        <v>31.282455683092753</v>
      </c>
      <c r="AP817" s="96">
        <f t="shared" si="358"/>
        <v>278.33198600731259</v>
      </c>
      <c r="AQ817" s="86">
        <f t="shared" si="359"/>
        <v>147.93992267302943</v>
      </c>
    </row>
    <row r="818" spans="1:43">
      <c r="A818" s="129" t="str">
        <f t="shared" si="360"/>
        <v>2016_2</v>
      </c>
      <c r="B818" s="57">
        <v>2016</v>
      </c>
      <c r="C818" s="57">
        <v>2</v>
      </c>
      <c r="D818" s="81" t="str">
        <f t="shared" si="361"/>
        <v>SYH_Personal</v>
      </c>
      <c r="E818" s="68" t="s">
        <v>37</v>
      </c>
      <c r="F818" s="69" t="s">
        <v>13</v>
      </c>
      <c r="G818" s="84">
        <f t="shared" si="362"/>
        <v>30828</v>
      </c>
      <c r="H818" s="70">
        <v>7707</v>
      </c>
      <c r="I818" s="65">
        <v>365</v>
      </c>
      <c r="J818" s="66">
        <v>1414</v>
      </c>
      <c r="K818" s="66">
        <v>1221</v>
      </c>
      <c r="L818" s="66">
        <v>2677</v>
      </c>
      <c r="M818" s="67">
        <v>50</v>
      </c>
      <c r="N818" s="65">
        <v>4046468</v>
      </c>
      <c r="O818" s="66">
        <v>3689435</v>
      </c>
      <c r="P818" s="66">
        <v>1947045</v>
      </c>
      <c r="Q818" s="66">
        <v>6815133</v>
      </c>
      <c r="R818" s="67">
        <v>296356</v>
      </c>
      <c r="S818" s="95">
        <f t="shared" si="336"/>
        <v>11086.213698630138</v>
      </c>
      <c r="T818" s="96">
        <f t="shared" si="337"/>
        <v>2609.2185289957565</v>
      </c>
      <c r="U818" s="96">
        <f t="shared" si="338"/>
        <v>1594.6314496314496</v>
      </c>
      <c r="V818" s="96">
        <f t="shared" si="339"/>
        <v>2545.8098617855808</v>
      </c>
      <c r="W818" s="86">
        <f t="shared" si="340"/>
        <v>5927.12</v>
      </c>
      <c r="X818" s="99">
        <f t="shared" si="341"/>
        <v>1.1839885818087453E-2</v>
      </c>
      <c r="Y818" s="100">
        <f t="shared" si="342"/>
        <v>4.5867393278837418E-2</v>
      </c>
      <c r="Z818" s="100">
        <f t="shared" si="343"/>
        <v>3.9606850914752821E-2</v>
      </c>
      <c r="AA818" s="100">
        <f t="shared" si="344"/>
        <v>8.6836642013753726E-2</v>
      </c>
      <c r="AB818" s="101">
        <f t="shared" si="345"/>
        <v>1.6219021668612949E-3</v>
      </c>
      <c r="AC818" s="99">
        <f t="shared" si="346"/>
        <v>1.3275278286134755E-2</v>
      </c>
      <c r="AD818" s="100">
        <f t="shared" si="347"/>
        <v>4.8643522288181321E-2</v>
      </c>
      <c r="AE818" s="100">
        <f t="shared" si="348"/>
        <v>4.2195021692283792E-2</v>
      </c>
      <c r="AF818" s="100">
        <f t="shared" si="349"/>
        <v>9.0573520660115342E-2</v>
      </c>
      <c r="AG818" s="101">
        <f t="shared" si="350"/>
        <v>2.1559044272671645E-3</v>
      </c>
      <c r="AH818" s="95">
        <f t="shared" si="351"/>
        <v>131.25950434669781</v>
      </c>
      <c r="AI818" s="96">
        <f t="shared" si="352"/>
        <v>119.67805241987803</v>
      </c>
      <c r="AJ818" s="96">
        <f t="shared" si="353"/>
        <v>63.158330089529002</v>
      </c>
      <c r="AK818" s="96">
        <f t="shared" si="354"/>
        <v>221.06957960295836</v>
      </c>
      <c r="AL818" s="86">
        <f t="shared" si="355"/>
        <v>9.613208771246919</v>
      </c>
      <c r="AM818" s="95">
        <f t="shared" si="363"/>
        <v>131.69470008893003</v>
      </c>
      <c r="AN818" s="96">
        <f t="shared" si="356"/>
        <v>120.07484942982413</v>
      </c>
      <c r="AO818" s="96">
        <f t="shared" si="357"/>
        <v>63.367733869303009</v>
      </c>
      <c r="AP818" s="96">
        <f t="shared" si="358"/>
        <v>221.80254397197015</v>
      </c>
      <c r="AQ818" s="86">
        <f t="shared" si="359"/>
        <v>9.64508172054121</v>
      </c>
    </row>
    <row r="819" spans="1:43">
      <c r="A819" s="129" t="str">
        <f t="shared" si="360"/>
        <v>2016_2</v>
      </c>
      <c r="B819" s="57">
        <v>2016</v>
      </c>
      <c r="C819" s="57">
        <v>2</v>
      </c>
      <c r="D819" s="81" t="str">
        <f t="shared" si="361"/>
        <v>MSH_Personal</v>
      </c>
      <c r="E819" s="68" t="s">
        <v>38</v>
      </c>
      <c r="F819" s="69" t="s">
        <v>13</v>
      </c>
      <c r="G819" s="84">
        <f t="shared" si="362"/>
        <v>78872</v>
      </c>
      <c r="H819" s="70">
        <v>19718</v>
      </c>
      <c r="I819" s="65">
        <v>920</v>
      </c>
      <c r="J819" s="66">
        <v>3297</v>
      </c>
      <c r="K819" s="66">
        <v>6166</v>
      </c>
      <c r="L819" s="66">
        <v>3532</v>
      </c>
      <c r="M819" s="67">
        <v>427</v>
      </c>
      <c r="N819" s="65">
        <v>12752969</v>
      </c>
      <c r="O819" s="66">
        <v>8633481</v>
      </c>
      <c r="P819" s="66">
        <v>4685334</v>
      </c>
      <c r="Q819" s="66">
        <v>10596931</v>
      </c>
      <c r="R819" s="67">
        <v>2218236</v>
      </c>
      <c r="S819" s="95">
        <f t="shared" si="336"/>
        <v>13861.922826086957</v>
      </c>
      <c r="T819" s="96">
        <f t="shared" si="337"/>
        <v>2618.5868971792538</v>
      </c>
      <c r="U819" s="96">
        <f t="shared" si="338"/>
        <v>759.86603957184559</v>
      </c>
      <c r="V819" s="96">
        <f t="shared" si="339"/>
        <v>3000.2635900339751</v>
      </c>
      <c r="W819" s="86">
        <f t="shared" si="340"/>
        <v>5194.9320843091336</v>
      </c>
      <c r="X819" s="99">
        <f t="shared" si="341"/>
        <v>1.1664469013084492E-2</v>
      </c>
      <c r="Y819" s="100">
        <f t="shared" si="342"/>
        <v>4.1801906887108227E-2</v>
      </c>
      <c r="Z819" s="100">
        <f t="shared" si="343"/>
        <v>7.8177299928998883E-2</v>
      </c>
      <c r="AA819" s="100">
        <f t="shared" si="344"/>
        <v>4.4781417993711332E-2</v>
      </c>
      <c r="AB819" s="101">
        <f t="shared" si="345"/>
        <v>5.4138350745511713E-3</v>
      </c>
      <c r="AC819" s="99">
        <f t="shared" si="346"/>
        <v>1.2555266914907916E-2</v>
      </c>
      <c r="AD819" s="100">
        <f t="shared" si="347"/>
        <v>4.346233543683644E-2</v>
      </c>
      <c r="AE819" s="100">
        <f t="shared" si="348"/>
        <v>8.040449638502567E-2</v>
      </c>
      <c r="AF819" s="100">
        <f t="shared" si="349"/>
        <v>4.6497329142555451E-2</v>
      </c>
      <c r="AG819" s="101">
        <f t="shared" si="350"/>
        <v>6.0226260582046647E-3</v>
      </c>
      <c r="AH819" s="95">
        <f t="shared" si="351"/>
        <v>161.6919692666599</v>
      </c>
      <c r="AI819" s="96">
        <f t="shared" si="352"/>
        <v>109.46192565168882</v>
      </c>
      <c r="AJ819" s="96">
        <f t="shared" si="353"/>
        <v>59.404275281468706</v>
      </c>
      <c r="AK819" s="96">
        <f t="shared" si="354"/>
        <v>134.35605791662439</v>
      </c>
      <c r="AL819" s="86">
        <f t="shared" si="355"/>
        <v>28.124505527944009</v>
      </c>
      <c r="AM819" s="95">
        <f t="shared" si="363"/>
        <v>162.22806497209646</v>
      </c>
      <c r="AN819" s="96">
        <f t="shared" si="356"/>
        <v>109.82485071541853</v>
      </c>
      <c r="AO819" s="96">
        <f t="shared" si="357"/>
        <v>59.601232353656044</v>
      </c>
      <c r="AP819" s="96">
        <f t="shared" si="358"/>
        <v>134.80152039676588</v>
      </c>
      <c r="AQ819" s="86">
        <f t="shared" si="359"/>
        <v>28.217753366407724</v>
      </c>
    </row>
    <row r="820" spans="1:43">
      <c r="A820" s="129" t="str">
        <f t="shared" si="360"/>
        <v>2016_2</v>
      </c>
      <c r="B820" s="57">
        <v>2016</v>
      </c>
      <c r="C820" s="57">
        <v>2</v>
      </c>
      <c r="D820" s="81" t="str">
        <f t="shared" si="361"/>
        <v>SMH_Personal</v>
      </c>
      <c r="E820" s="68" t="s">
        <v>39</v>
      </c>
      <c r="F820" s="69" t="s">
        <v>13</v>
      </c>
      <c r="G820" s="84">
        <f t="shared" si="362"/>
        <v>59044</v>
      </c>
      <c r="H820" s="70">
        <v>14761</v>
      </c>
      <c r="I820" s="65">
        <v>528</v>
      </c>
      <c r="J820" s="66">
        <v>2378</v>
      </c>
      <c r="K820" s="66">
        <v>5804</v>
      </c>
      <c r="L820" s="66">
        <v>4308</v>
      </c>
      <c r="M820" s="67">
        <v>630</v>
      </c>
      <c r="N820" s="65">
        <v>7074391</v>
      </c>
      <c r="O820" s="66">
        <v>8727255</v>
      </c>
      <c r="P820" s="66">
        <v>3897569</v>
      </c>
      <c r="Q820" s="66">
        <v>14829620</v>
      </c>
      <c r="R820" s="67">
        <v>2109777</v>
      </c>
      <c r="S820" s="95">
        <f t="shared" si="336"/>
        <v>13398.467803030304</v>
      </c>
      <c r="T820" s="96">
        <f t="shared" si="337"/>
        <v>3669.9978973927668</v>
      </c>
      <c r="U820" s="96">
        <f t="shared" si="338"/>
        <v>671.53152997932466</v>
      </c>
      <c r="V820" s="96">
        <f t="shared" si="339"/>
        <v>3442.3444753946146</v>
      </c>
      <c r="W820" s="86">
        <f t="shared" si="340"/>
        <v>3348.8523809523808</v>
      </c>
      <c r="X820" s="99">
        <f t="shared" si="341"/>
        <v>8.9424835715737408E-3</v>
      </c>
      <c r="Y820" s="100">
        <f t="shared" si="342"/>
        <v>4.0275049115913557E-2</v>
      </c>
      <c r="Z820" s="100">
        <f t="shared" si="343"/>
        <v>9.8299573199647716E-2</v>
      </c>
      <c r="AA820" s="100">
        <f t="shared" si="344"/>
        <v>7.2962536413522114E-2</v>
      </c>
      <c r="AB820" s="101">
        <f t="shared" si="345"/>
        <v>1.0670008806991396E-2</v>
      </c>
      <c r="AC820" s="99">
        <f t="shared" si="346"/>
        <v>9.8451900111466827E-3</v>
      </c>
      <c r="AD820" s="100">
        <f t="shared" si="347"/>
        <v>4.2160257955499353E-2</v>
      </c>
      <c r="AE820" s="100">
        <f t="shared" si="348"/>
        <v>0.10115436860404063</v>
      </c>
      <c r="AF820" s="100">
        <f t="shared" si="349"/>
        <v>7.5456365232642181E-2</v>
      </c>
      <c r="AG820" s="101">
        <f t="shared" si="350"/>
        <v>1.165520111316112E-2</v>
      </c>
      <c r="AH820" s="95">
        <f t="shared" si="351"/>
        <v>119.81557821285821</v>
      </c>
      <c r="AI820" s="96">
        <f t="shared" si="352"/>
        <v>147.80934557279318</v>
      </c>
      <c r="AJ820" s="96">
        <f t="shared" si="353"/>
        <v>66.011262787074045</v>
      </c>
      <c r="AK820" s="96">
        <f t="shared" si="354"/>
        <v>251.16218413386628</v>
      </c>
      <c r="AL820" s="86">
        <f t="shared" si="355"/>
        <v>35.732284398076011</v>
      </c>
      <c r="AM820" s="95">
        <f t="shared" si="363"/>
        <v>120.21283119465831</v>
      </c>
      <c r="AN820" s="96">
        <f t="shared" si="356"/>
        <v>148.29941292582467</v>
      </c>
      <c r="AO820" s="96">
        <f t="shared" si="357"/>
        <v>66.230125570742857</v>
      </c>
      <c r="AP820" s="96">
        <f t="shared" si="358"/>
        <v>251.99492164639031</v>
      </c>
      <c r="AQ820" s="86">
        <f t="shared" si="359"/>
        <v>35.850756108811716</v>
      </c>
    </row>
    <row r="821" spans="1:43">
      <c r="A821" s="129" t="str">
        <f t="shared" si="360"/>
        <v>2016_3</v>
      </c>
      <c r="B821" s="57">
        <v>2016</v>
      </c>
      <c r="C821" s="57">
        <v>3</v>
      </c>
      <c r="D821" s="81" t="str">
        <f t="shared" si="361"/>
        <v>SML_Personal</v>
      </c>
      <c r="E821" s="68" t="s">
        <v>12</v>
      </c>
      <c r="F821" s="69" t="s">
        <v>13</v>
      </c>
      <c r="G821" s="84">
        <f t="shared" si="362"/>
        <v>89444</v>
      </c>
      <c r="H821" s="70">
        <v>22361</v>
      </c>
      <c r="I821" s="65">
        <v>144</v>
      </c>
      <c r="J821" s="66">
        <v>2528</v>
      </c>
      <c r="K821" s="66">
        <v>1462</v>
      </c>
      <c r="L821" s="66">
        <v>4420</v>
      </c>
      <c r="M821" s="67">
        <v>610</v>
      </c>
      <c r="N821" s="65">
        <v>2720552</v>
      </c>
      <c r="O821" s="66">
        <v>4653824</v>
      </c>
      <c r="P821" s="66">
        <v>2880708</v>
      </c>
      <c r="Q821" s="66">
        <v>7806551</v>
      </c>
      <c r="R821" s="67">
        <v>2033568</v>
      </c>
      <c r="S821" s="95">
        <f t="shared" si="336"/>
        <v>18892.722222222223</v>
      </c>
      <c r="T821" s="96">
        <f t="shared" si="337"/>
        <v>1840.9113924050632</v>
      </c>
      <c r="U821" s="96">
        <f t="shared" si="338"/>
        <v>1970.388508891929</v>
      </c>
      <c r="V821" s="96">
        <f t="shared" si="339"/>
        <v>1766.1880090497737</v>
      </c>
      <c r="W821" s="86">
        <f t="shared" si="340"/>
        <v>3333.718032786885</v>
      </c>
      <c r="X821" s="99">
        <f t="shared" si="341"/>
        <v>1.6099458879298778E-3</v>
      </c>
      <c r="Y821" s="100">
        <f t="shared" si="342"/>
        <v>2.826349447699119E-2</v>
      </c>
      <c r="Z821" s="100">
        <f t="shared" si="343"/>
        <v>1.6345422834399177E-2</v>
      </c>
      <c r="AA821" s="100">
        <f t="shared" si="344"/>
        <v>4.9416394615625421E-2</v>
      </c>
      <c r="AB821" s="101">
        <f t="shared" si="345"/>
        <v>6.8199096641473993E-3</v>
      </c>
      <c r="AC821" s="99">
        <f t="shared" si="346"/>
        <v>1.9222919803497918E-3</v>
      </c>
      <c r="AD821" s="100">
        <f t="shared" si="347"/>
        <v>2.9554617133185787E-2</v>
      </c>
      <c r="AE821" s="100">
        <f t="shared" si="348"/>
        <v>1.7333292620953313E-2</v>
      </c>
      <c r="AF821" s="100">
        <f t="shared" si="349"/>
        <v>5.1104933252948966E-2</v>
      </c>
      <c r="AG821" s="101">
        <f t="shared" si="350"/>
        <v>7.4610950690108275E-3</v>
      </c>
      <c r="AH821" s="95">
        <f t="shared" si="351"/>
        <v>30.416260453468091</v>
      </c>
      <c r="AI821" s="96">
        <f t="shared" si="352"/>
        <v>52.030588971870671</v>
      </c>
      <c r="AJ821" s="96">
        <f t="shared" si="353"/>
        <v>32.206833325879877</v>
      </c>
      <c r="AK821" s="96">
        <f t="shared" si="354"/>
        <v>87.27864362058942</v>
      </c>
      <c r="AL821" s="86">
        <f t="shared" si="355"/>
        <v>22.735655829345735</v>
      </c>
      <c r="AM821" s="95">
        <f t="shared" si="363"/>
        <v>30.517106690164312</v>
      </c>
      <c r="AN821" s="96">
        <f t="shared" si="356"/>
        <v>52.203098314330056</v>
      </c>
      <c r="AO821" s="96">
        <f t="shared" si="357"/>
        <v>32.313616273171711</v>
      </c>
      <c r="AP821" s="96">
        <f t="shared" si="358"/>
        <v>87.568019192137811</v>
      </c>
      <c r="AQ821" s="86">
        <f t="shared" si="359"/>
        <v>22.811036737288632</v>
      </c>
    </row>
    <row r="822" spans="1:43">
      <c r="A822" s="129" t="str">
        <f t="shared" si="360"/>
        <v>2016_3</v>
      </c>
      <c r="B822" s="57">
        <v>2016</v>
      </c>
      <c r="C822" s="57">
        <v>3</v>
      </c>
      <c r="D822" s="81" t="str">
        <f t="shared" si="361"/>
        <v>LSL_Personal</v>
      </c>
      <c r="E822" s="68" t="s">
        <v>14</v>
      </c>
      <c r="F822" s="69" t="s">
        <v>13</v>
      </c>
      <c r="G822" s="84">
        <f t="shared" si="362"/>
        <v>22948</v>
      </c>
      <c r="H822" s="70">
        <v>5737</v>
      </c>
      <c r="I822" s="65">
        <v>28</v>
      </c>
      <c r="J822" s="66">
        <v>399</v>
      </c>
      <c r="K822" s="66">
        <v>1402</v>
      </c>
      <c r="L822" s="66">
        <v>698</v>
      </c>
      <c r="M822" s="67">
        <v>103</v>
      </c>
      <c r="N822" s="65">
        <v>623169</v>
      </c>
      <c r="O822" s="66">
        <v>1283770</v>
      </c>
      <c r="P822" s="66">
        <v>2854806</v>
      </c>
      <c r="Q822" s="66">
        <v>2178252</v>
      </c>
      <c r="R822" s="67">
        <v>552782</v>
      </c>
      <c r="S822" s="95">
        <f t="shared" si="336"/>
        <v>22256.035714285714</v>
      </c>
      <c r="T822" s="96">
        <f t="shared" si="337"/>
        <v>3217.468671679198</v>
      </c>
      <c r="U822" s="96">
        <f t="shared" si="338"/>
        <v>2036.2382310984308</v>
      </c>
      <c r="V822" s="96">
        <f t="shared" si="339"/>
        <v>3120.7048710601721</v>
      </c>
      <c r="W822" s="86">
        <f t="shared" si="340"/>
        <v>5366.8155339805826</v>
      </c>
      <c r="X822" s="99">
        <f t="shared" si="341"/>
        <v>1.220149904131079E-3</v>
      </c>
      <c r="Y822" s="100">
        <f t="shared" si="342"/>
        <v>1.7387136133867876E-2</v>
      </c>
      <c r="Z822" s="100">
        <f t="shared" si="343"/>
        <v>6.1094648771134741E-2</v>
      </c>
      <c r="AA822" s="100">
        <f t="shared" si="344"/>
        <v>3.0416594038696183E-2</v>
      </c>
      <c r="AB822" s="101">
        <f t="shared" si="345"/>
        <v>4.488408575910755E-3</v>
      </c>
      <c r="AC822" s="99">
        <f t="shared" si="346"/>
        <v>1.7570889435668748E-3</v>
      </c>
      <c r="AD822" s="100">
        <f t="shared" si="347"/>
        <v>1.9397565180738079E-2</v>
      </c>
      <c r="AE822" s="100">
        <f t="shared" si="348"/>
        <v>6.4778448348966039E-2</v>
      </c>
      <c r="AF822" s="100">
        <f t="shared" si="349"/>
        <v>3.3057977037453536E-2</v>
      </c>
      <c r="AG822" s="101">
        <f t="shared" si="350"/>
        <v>5.5165499891516208E-3</v>
      </c>
      <c r="AH822" s="95">
        <f t="shared" si="351"/>
        <v>27.155699843123585</v>
      </c>
      <c r="AI822" s="96">
        <f t="shared" si="352"/>
        <v>55.94256580094126</v>
      </c>
      <c r="AJ822" s="96">
        <f t="shared" si="353"/>
        <v>124.40325954331531</v>
      </c>
      <c r="AK822" s="96">
        <f t="shared" si="354"/>
        <v>94.921213177618966</v>
      </c>
      <c r="AL822" s="86">
        <f t="shared" si="355"/>
        <v>24.088460868049502</v>
      </c>
      <c r="AM822" s="95">
        <f t="shared" si="363"/>
        <v>27.245735570501076</v>
      </c>
      <c r="AN822" s="96">
        <f t="shared" si="356"/>
        <v>56.128045447289843</v>
      </c>
      <c r="AO822" s="96">
        <f t="shared" si="357"/>
        <v>124.81572315227473</v>
      </c>
      <c r="AP822" s="96">
        <f t="shared" si="358"/>
        <v>95.235927971248742</v>
      </c>
      <c r="AQ822" s="86">
        <f t="shared" si="359"/>
        <v>24.168327051141382</v>
      </c>
    </row>
    <row r="823" spans="1:43">
      <c r="A823" s="129" t="str">
        <f t="shared" si="360"/>
        <v>2016_3</v>
      </c>
      <c r="B823" s="57">
        <v>2016</v>
      </c>
      <c r="C823" s="57">
        <v>3</v>
      </c>
      <c r="D823" s="81" t="str">
        <f t="shared" si="361"/>
        <v>MYA_Personal</v>
      </c>
      <c r="E823" s="68" t="s">
        <v>15</v>
      </c>
      <c r="F823" s="69" t="s">
        <v>13</v>
      </c>
      <c r="G823" s="84">
        <f t="shared" si="362"/>
        <v>22240</v>
      </c>
      <c r="H823" s="70">
        <v>5560</v>
      </c>
      <c r="I823" s="65">
        <v>103</v>
      </c>
      <c r="J823" s="66">
        <v>672</v>
      </c>
      <c r="K823" s="66">
        <v>577</v>
      </c>
      <c r="L823" s="66">
        <v>968</v>
      </c>
      <c r="M823" s="67">
        <v>499</v>
      </c>
      <c r="N823" s="65">
        <v>1265814</v>
      </c>
      <c r="O823" s="66">
        <v>2162936</v>
      </c>
      <c r="P823" s="66">
        <v>578846</v>
      </c>
      <c r="Q823" s="66">
        <v>2964349</v>
      </c>
      <c r="R823" s="67">
        <v>2536883</v>
      </c>
      <c r="S823" s="95">
        <f t="shared" si="336"/>
        <v>12289.456310679612</v>
      </c>
      <c r="T823" s="96">
        <f t="shared" si="337"/>
        <v>3218.6547619047619</v>
      </c>
      <c r="U823" s="96">
        <f t="shared" si="338"/>
        <v>1003.1993067590988</v>
      </c>
      <c r="V823" s="96">
        <f t="shared" si="339"/>
        <v>3062.3440082644629</v>
      </c>
      <c r="W823" s="86">
        <f t="shared" si="340"/>
        <v>5083.9338677354708</v>
      </c>
      <c r="X823" s="99">
        <f t="shared" si="341"/>
        <v>4.6312949640287772E-3</v>
      </c>
      <c r="Y823" s="100">
        <f t="shared" si="342"/>
        <v>3.0215827338129497E-2</v>
      </c>
      <c r="Z823" s="100">
        <f t="shared" si="343"/>
        <v>2.5944244604316546E-2</v>
      </c>
      <c r="AA823" s="100">
        <f t="shared" si="344"/>
        <v>4.3525179856115107E-2</v>
      </c>
      <c r="AB823" s="101">
        <f t="shared" si="345"/>
        <v>2.2437050359712229E-2</v>
      </c>
      <c r="AC823" s="99">
        <f t="shared" si="346"/>
        <v>5.6920906418520727E-3</v>
      </c>
      <c r="AD823" s="100">
        <f t="shared" si="347"/>
        <v>3.2890331762134309E-2</v>
      </c>
      <c r="AE823" s="100">
        <f t="shared" si="348"/>
        <v>2.842795498867785E-2</v>
      </c>
      <c r="AF823" s="100">
        <f t="shared" si="349"/>
        <v>4.6713013042592427E-2</v>
      </c>
      <c r="AG823" s="101">
        <f t="shared" si="350"/>
        <v>2.4750946051584989E-2</v>
      </c>
      <c r="AH823" s="95">
        <f t="shared" si="351"/>
        <v>56.916097122302155</v>
      </c>
      <c r="AI823" s="96">
        <f t="shared" si="352"/>
        <v>97.254316546762595</v>
      </c>
      <c r="AJ823" s="96">
        <f t="shared" si="353"/>
        <v>26.027248201438848</v>
      </c>
      <c r="AK823" s="96">
        <f t="shared" si="354"/>
        <v>133.2890737410072</v>
      </c>
      <c r="AL823" s="86">
        <f t="shared" si="355"/>
        <v>114.06848021582734</v>
      </c>
      <c r="AM823" s="95">
        <f t="shared" si="363"/>
        <v>57.104804547759727</v>
      </c>
      <c r="AN823" s="96">
        <f t="shared" si="356"/>
        <v>97.576766830919269</v>
      </c>
      <c r="AO823" s="96">
        <f t="shared" si="357"/>
        <v>26.113542505654486</v>
      </c>
      <c r="AP823" s="96">
        <f t="shared" si="358"/>
        <v>133.73099859564439</v>
      </c>
      <c r="AQ823" s="86">
        <f t="shared" si="359"/>
        <v>114.44667848162079</v>
      </c>
    </row>
    <row r="824" spans="1:43">
      <c r="A824" s="129" t="str">
        <f t="shared" si="360"/>
        <v>2016_3</v>
      </c>
      <c r="B824" s="57">
        <v>2016</v>
      </c>
      <c r="C824" s="57">
        <v>3</v>
      </c>
      <c r="D824" s="81" t="str">
        <f t="shared" si="361"/>
        <v>SMA_Personal</v>
      </c>
      <c r="E824" s="68" t="s">
        <v>16</v>
      </c>
      <c r="F824" s="69" t="s">
        <v>13</v>
      </c>
      <c r="G824" s="84">
        <f t="shared" si="362"/>
        <v>89672</v>
      </c>
      <c r="H824" s="70">
        <v>22418</v>
      </c>
      <c r="I824" s="65">
        <v>127</v>
      </c>
      <c r="J824" s="66">
        <v>1923</v>
      </c>
      <c r="K824" s="66">
        <v>4630</v>
      </c>
      <c r="L824" s="66">
        <v>3854</v>
      </c>
      <c r="M824" s="67">
        <v>485</v>
      </c>
      <c r="N824" s="65">
        <v>2674171</v>
      </c>
      <c r="O824" s="66">
        <v>7062577</v>
      </c>
      <c r="P824" s="66">
        <v>4073636</v>
      </c>
      <c r="Q824" s="66">
        <v>13272336</v>
      </c>
      <c r="R824" s="67">
        <v>2572094</v>
      </c>
      <c r="S824" s="95">
        <f t="shared" si="336"/>
        <v>21056.464566929135</v>
      </c>
      <c r="T824" s="96">
        <f t="shared" si="337"/>
        <v>3672.6869474778991</v>
      </c>
      <c r="U824" s="96">
        <f t="shared" si="338"/>
        <v>879.8349892008639</v>
      </c>
      <c r="V824" s="96">
        <f t="shared" si="339"/>
        <v>3443.782044628957</v>
      </c>
      <c r="W824" s="86">
        <f t="shared" si="340"/>
        <v>5303.286597938144</v>
      </c>
      <c r="X824" s="99">
        <f t="shared" si="341"/>
        <v>1.4162726380587028E-3</v>
      </c>
      <c r="Y824" s="100">
        <f t="shared" si="342"/>
        <v>2.1444821125880989E-2</v>
      </c>
      <c r="Z824" s="100">
        <f t="shared" si="343"/>
        <v>5.1632616647336961E-2</v>
      </c>
      <c r="AA824" s="100">
        <f t="shared" si="344"/>
        <v>4.2978856276206623E-2</v>
      </c>
      <c r="AB824" s="101">
        <f t="shared" si="345"/>
        <v>5.408600231956464E-3</v>
      </c>
      <c r="AC824" s="99">
        <f t="shared" si="346"/>
        <v>1.7088853354871188E-3</v>
      </c>
      <c r="AD824" s="100">
        <f t="shared" si="347"/>
        <v>2.2571970221355452E-2</v>
      </c>
      <c r="AE824" s="100">
        <f t="shared" si="348"/>
        <v>5.3354397464609279E-2</v>
      </c>
      <c r="AF824" s="100">
        <f t="shared" si="349"/>
        <v>4.4556887842697533E-2</v>
      </c>
      <c r="AG824" s="101">
        <f t="shared" si="350"/>
        <v>5.9792797475811546E-3</v>
      </c>
      <c r="AH824" s="95">
        <f t="shared" si="351"/>
        <v>29.821694620394325</v>
      </c>
      <c r="AI824" s="96">
        <f t="shared" si="352"/>
        <v>78.760114640021413</v>
      </c>
      <c r="AJ824" s="96">
        <f t="shared" si="353"/>
        <v>45.428182710322062</v>
      </c>
      <c r="AK824" s="96">
        <f t="shared" si="354"/>
        <v>148.0098135426889</v>
      </c>
      <c r="AL824" s="86">
        <f t="shared" si="355"/>
        <v>28.683357123739853</v>
      </c>
      <c r="AM824" s="95">
        <f t="shared" si="363"/>
        <v>29.920569552076724</v>
      </c>
      <c r="AN824" s="96">
        <f t="shared" si="356"/>
        <v>79.021246713616065</v>
      </c>
      <c r="AO824" s="96">
        <f t="shared" si="357"/>
        <v>45.578801530584101</v>
      </c>
      <c r="AP824" s="96">
        <f t="shared" si="358"/>
        <v>148.50054555469032</v>
      </c>
      <c r="AQ824" s="86">
        <f t="shared" si="359"/>
        <v>28.778457855342548</v>
      </c>
    </row>
    <row r="825" spans="1:43">
      <c r="A825" s="129" t="str">
        <f t="shared" si="360"/>
        <v>2016_3</v>
      </c>
      <c r="B825" s="57">
        <v>2016</v>
      </c>
      <c r="C825" s="57">
        <v>3</v>
      </c>
      <c r="D825" s="81" t="str">
        <f t="shared" si="361"/>
        <v>MSL_Personal</v>
      </c>
      <c r="E825" s="68" t="s">
        <v>17</v>
      </c>
      <c r="F825" s="69" t="s">
        <v>13</v>
      </c>
      <c r="G825" s="84">
        <f t="shared" si="362"/>
        <v>69560</v>
      </c>
      <c r="H825" s="70">
        <v>17390</v>
      </c>
      <c r="I825" s="65">
        <v>177</v>
      </c>
      <c r="J825" s="66">
        <v>1457</v>
      </c>
      <c r="K825" s="66">
        <v>3443</v>
      </c>
      <c r="L825" s="66">
        <v>2303</v>
      </c>
      <c r="M825" s="67">
        <v>400</v>
      </c>
      <c r="N825" s="65">
        <v>3908759</v>
      </c>
      <c r="O825" s="66">
        <v>4997194</v>
      </c>
      <c r="P825" s="66">
        <v>6489381</v>
      </c>
      <c r="Q825" s="66">
        <v>8045478</v>
      </c>
      <c r="R825" s="67">
        <v>1356791</v>
      </c>
      <c r="S825" s="95">
        <f t="shared" si="336"/>
        <v>22083.384180790959</v>
      </c>
      <c r="T825" s="96">
        <f t="shared" si="337"/>
        <v>3429.7831159917637</v>
      </c>
      <c r="U825" s="96">
        <f t="shared" si="338"/>
        <v>1884.8042404879466</v>
      </c>
      <c r="V825" s="96">
        <f t="shared" si="339"/>
        <v>3493.4772036474164</v>
      </c>
      <c r="W825" s="86">
        <f t="shared" si="340"/>
        <v>3391.9775</v>
      </c>
      <c r="X825" s="99">
        <f t="shared" si="341"/>
        <v>2.5445658424381829E-3</v>
      </c>
      <c r="Y825" s="100">
        <f t="shared" si="342"/>
        <v>2.0945945945945947E-2</v>
      </c>
      <c r="Z825" s="100">
        <f t="shared" si="343"/>
        <v>4.9496837262794711E-2</v>
      </c>
      <c r="AA825" s="100">
        <f t="shared" si="344"/>
        <v>3.310810810810811E-2</v>
      </c>
      <c r="AB825" s="101">
        <f t="shared" si="345"/>
        <v>5.7504312823461762E-3</v>
      </c>
      <c r="AC825" s="99">
        <f t="shared" si="346"/>
        <v>2.9896372870568317E-3</v>
      </c>
      <c r="AD825" s="100">
        <f t="shared" si="347"/>
        <v>2.2211059354219711E-2</v>
      </c>
      <c r="AE825" s="100">
        <f t="shared" si="348"/>
        <v>5.141304082064381E-2</v>
      </c>
      <c r="AF825" s="100">
        <f t="shared" si="349"/>
        <v>3.4688745588707451E-2</v>
      </c>
      <c r="AG825" s="101">
        <f t="shared" si="350"/>
        <v>6.4184275701171739E-3</v>
      </c>
      <c r="AH825" s="95">
        <f t="shared" si="351"/>
        <v>56.192625071880393</v>
      </c>
      <c r="AI825" s="96">
        <f t="shared" si="352"/>
        <v>71.840051753881539</v>
      </c>
      <c r="AJ825" s="96">
        <f t="shared" si="353"/>
        <v>93.291848763657271</v>
      </c>
      <c r="AK825" s="96">
        <f t="shared" si="354"/>
        <v>115.66242093156987</v>
      </c>
      <c r="AL825" s="86">
        <f t="shared" si="355"/>
        <v>19.505333525014375</v>
      </c>
      <c r="AM825" s="95">
        <f t="shared" si="363"/>
        <v>56.378933798992009</v>
      </c>
      <c r="AN825" s="96">
        <f t="shared" si="356"/>
        <v>72.078240102989213</v>
      </c>
      <c r="AO825" s="96">
        <f t="shared" si="357"/>
        <v>93.601161339298869</v>
      </c>
      <c r="AP825" s="96">
        <f t="shared" si="358"/>
        <v>116.04590396676966</v>
      </c>
      <c r="AQ825" s="86">
        <f t="shared" si="359"/>
        <v>19.570004179860707</v>
      </c>
    </row>
    <row r="826" spans="1:43">
      <c r="A826" s="129" t="str">
        <f t="shared" si="360"/>
        <v>2016_3</v>
      </c>
      <c r="B826" s="57">
        <v>2016</v>
      </c>
      <c r="C826" s="57">
        <v>3</v>
      </c>
      <c r="D826" s="81" t="str">
        <f t="shared" si="361"/>
        <v>LYL_Personal</v>
      </c>
      <c r="E826" s="68" t="s">
        <v>18</v>
      </c>
      <c r="F826" s="69" t="s">
        <v>13</v>
      </c>
      <c r="G826" s="84">
        <f t="shared" si="362"/>
        <v>17704</v>
      </c>
      <c r="H826" s="70">
        <v>4426</v>
      </c>
      <c r="I826" s="65">
        <v>83</v>
      </c>
      <c r="J826" s="66">
        <v>395</v>
      </c>
      <c r="K826" s="66">
        <v>813</v>
      </c>
      <c r="L826" s="66">
        <v>612</v>
      </c>
      <c r="M826" s="67">
        <v>147</v>
      </c>
      <c r="N826" s="65">
        <v>1766499</v>
      </c>
      <c r="O826" s="66">
        <v>1338183</v>
      </c>
      <c r="P826" s="66">
        <v>1176424</v>
      </c>
      <c r="Q826" s="66">
        <v>2264327</v>
      </c>
      <c r="R826" s="67">
        <v>927551</v>
      </c>
      <c r="S826" s="95">
        <f t="shared" si="336"/>
        <v>21283.120481927712</v>
      </c>
      <c r="T826" s="96">
        <f t="shared" si="337"/>
        <v>3387.805063291139</v>
      </c>
      <c r="U826" s="96">
        <f t="shared" si="338"/>
        <v>1447.0159901599015</v>
      </c>
      <c r="V826" s="96">
        <f t="shared" si="339"/>
        <v>3699.8807189542486</v>
      </c>
      <c r="W826" s="86">
        <f t="shared" si="340"/>
        <v>6309.8707482993195</v>
      </c>
      <c r="X826" s="99">
        <f t="shared" si="341"/>
        <v>4.6882060551287847E-3</v>
      </c>
      <c r="Y826" s="100">
        <f t="shared" si="342"/>
        <v>2.2311342069588794E-2</v>
      </c>
      <c r="Z826" s="100">
        <f t="shared" si="343"/>
        <v>4.5921825576140989E-2</v>
      </c>
      <c r="AA826" s="100">
        <f t="shared" si="344"/>
        <v>3.4568459105286942E-2</v>
      </c>
      <c r="AB826" s="101">
        <f t="shared" si="345"/>
        <v>8.3032083145051973E-3</v>
      </c>
      <c r="AC826" s="99">
        <f t="shared" si="346"/>
        <v>5.8844042464969992E-3</v>
      </c>
      <c r="AD826" s="100">
        <f t="shared" si="347"/>
        <v>2.4897668609625178E-2</v>
      </c>
      <c r="AE826" s="100">
        <f t="shared" si="348"/>
        <v>4.9587228934293515E-2</v>
      </c>
      <c r="AF826" s="100">
        <f t="shared" si="349"/>
        <v>3.7767508698598025E-2</v>
      </c>
      <c r="AG826" s="101">
        <f t="shared" si="350"/>
        <v>9.8922403088382814E-3</v>
      </c>
      <c r="AH826" s="95">
        <f t="shared" si="351"/>
        <v>99.779654315408948</v>
      </c>
      <c r="AI826" s="96">
        <f t="shared" si="352"/>
        <v>75.586477632173526</v>
      </c>
      <c r="AJ826" s="96">
        <f t="shared" si="353"/>
        <v>66.449615906009939</v>
      </c>
      <c r="AK826" s="96">
        <f t="shared" si="354"/>
        <v>127.89917532760958</v>
      </c>
      <c r="AL826" s="86">
        <f t="shared" si="355"/>
        <v>52.392171260732034</v>
      </c>
      <c r="AM826" s="95">
        <f t="shared" si="363"/>
        <v>100.11047745035523</v>
      </c>
      <c r="AN826" s="96">
        <f t="shared" si="356"/>
        <v>75.837087394869016</v>
      </c>
      <c r="AO826" s="96">
        <f t="shared" si="357"/>
        <v>66.669932065660205</v>
      </c>
      <c r="AP826" s="96">
        <f t="shared" si="358"/>
        <v>128.32322977467325</v>
      </c>
      <c r="AQ826" s="86">
        <f t="shared" si="359"/>
        <v>52.565879442645844</v>
      </c>
    </row>
    <row r="827" spans="1:43">
      <c r="A827" s="129" t="str">
        <f t="shared" si="360"/>
        <v>2016_3</v>
      </c>
      <c r="B827" s="57">
        <v>2016</v>
      </c>
      <c r="C827" s="57">
        <v>3</v>
      </c>
      <c r="D827" s="81" t="str">
        <f t="shared" si="361"/>
        <v>LSA_Personal</v>
      </c>
      <c r="E827" s="68" t="s">
        <v>19</v>
      </c>
      <c r="F827" s="69" t="s">
        <v>13</v>
      </c>
      <c r="G827" s="84">
        <f t="shared" si="362"/>
        <v>112196</v>
      </c>
      <c r="H827" s="70">
        <v>28049</v>
      </c>
      <c r="I827" s="65">
        <v>347</v>
      </c>
      <c r="J827" s="66">
        <v>3238</v>
      </c>
      <c r="K827" s="66">
        <v>2563</v>
      </c>
      <c r="L827" s="66">
        <v>5451</v>
      </c>
      <c r="M827" s="67">
        <v>879</v>
      </c>
      <c r="N827" s="65">
        <v>10970321</v>
      </c>
      <c r="O827" s="66">
        <v>8921366</v>
      </c>
      <c r="P827" s="66">
        <v>3855901</v>
      </c>
      <c r="Q827" s="66">
        <v>14165939</v>
      </c>
      <c r="R827" s="67">
        <v>7810894</v>
      </c>
      <c r="S827" s="95">
        <f t="shared" si="336"/>
        <v>31614.757925072045</v>
      </c>
      <c r="T827" s="96">
        <f t="shared" si="337"/>
        <v>2755.2087708462013</v>
      </c>
      <c r="U827" s="96">
        <f t="shared" si="338"/>
        <v>1504.4483027701913</v>
      </c>
      <c r="V827" s="96">
        <f t="shared" si="339"/>
        <v>2598.7780223812147</v>
      </c>
      <c r="W827" s="86">
        <f t="shared" si="340"/>
        <v>8886.1137656427763</v>
      </c>
      <c r="X827" s="99">
        <f t="shared" si="341"/>
        <v>3.0928018824200507E-3</v>
      </c>
      <c r="Y827" s="100">
        <f t="shared" si="342"/>
        <v>2.8860208920104102E-2</v>
      </c>
      <c r="Z827" s="100">
        <f t="shared" si="343"/>
        <v>2.2843951656030519E-2</v>
      </c>
      <c r="AA827" s="100">
        <f t="shared" si="344"/>
        <v>4.8584619772540909E-2</v>
      </c>
      <c r="AB827" s="101">
        <f t="shared" si="345"/>
        <v>7.834503903882491E-3</v>
      </c>
      <c r="AC827" s="99">
        <f t="shared" si="346"/>
        <v>3.4790538017987148E-3</v>
      </c>
      <c r="AD827" s="100">
        <f t="shared" si="347"/>
        <v>3.002475812714573E-2</v>
      </c>
      <c r="AE827" s="100">
        <f t="shared" si="348"/>
        <v>2.388323702325287E-2</v>
      </c>
      <c r="AF827" s="100">
        <f t="shared" si="349"/>
        <v>5.0080172475757252E-2</v>
      </c>
      <c r="AG827" s="101">
        <f t="shared" si="350"/>
        <v>8.4477927195428428E-3</v>
      </c>
      <c r="AH827" s="95">
        <f t="shared" si="351"/>
        <v>97.778182822917032</v>
      </c>
      <c r="AI827" s="96">
        <f t="shared" si="352"/>
        <v>79.515900745124597</v>
      </c>
      <c r="AJ827" s="96">
        <f t="shared" si="353"/>
        <v>34.367544297479412</v>
      </c>
      <c r="AK827" s="96">
        <f t="shared" si="354"/>
        <v>126.26064209062712</v>
      </c>
      <c r="AL827" s="86">
        <f t="shared" si="355"/>
        <v>69.61829298727227</v>
      </c>
      <c r="AM827" s="95">
        <f t="shared" si="363"/>
        <v>98.102370005091231</v>
      </c>
      <c r="AN827" s="96">
        <f t="shared" si="356"/>
        <v>79.779538655508873</v>
      </c>
      <c r="AO827" s="96">
        <f t="shared" si="357"/>
        <v>34.481491161926925</v>
      </c>
      <c r="AP827" s="96">
        <f t="shared" si="358"/>
        <v>126.67926392013069</v>
      </c>
      <c r="AQ827" s="86">
        <f t="shared" si="359"/>
        <v>69.849115013001636</v>
      </c>
    </row>
    <row r="828" spans="1:43">
      <c r="A828" s="129" t="str">
        <f t="shared" si="360"/>
        <v>2016_3</v>
      </c>
      <c r="B828" s="57">
        <v>2016</v>
      </c>
      <c r="C828" s="57">
        <v>3</v>
      </c>
      <c r="D828" s="81" t="str">
        <f t="shared" si="361"/>
        <v>LMA_Personal</v>
      </c>
      <c r="E828" s="68" t="s">
        <v>20</v>
      </c>
      <c r="F828" s="69" t="s">
        <v>13</v>
      </c>
      <c r="G828" s="84">
        <f t="shared" si="362"/>
        <v>138768</v>
      </c>
      <c r="H828" s="70">
        <v>34692</v>
      </c>
      <c r="I828" s="65">
        <v>949</v>
      </c>
      <c r="J828" s="66">
        <v>3323</v>
      </c>
      <c r="K828" s="66">
        <v>5943</v>
      </c>
      <c r="L828" s="66">
        <v>7598</v>
      </c>
      <c r="M828" s="67">
        <v>1115</v>
      </c>
      <c r="N828" s="65">
        <v>17363606</v>
      </c>
      <c r="O828" s="66">
        <v>7846480</v>
      </c>
      <c r="P828" s="66">
        <v>5477885</v>
      </c>
      <c r="Q828" s="66">
        <v>24335526</v>
      </c>
      <c r="R828" s="67">
        <v>5712098</v>
      </c>
      <c r="S828" s="95">
        <f t="shared" si="336"/>
        <v>18296.739726027397</v>
      </c>
      <c r="T828" s="96">
        <f t="shared" si="337"/>
        <v>2361.2639181462532</v>
      </c>
      <c r="U828" s="96">
        <f t="shared" si="338"/>
        <v>921.73733804475853</v>
      </c>
      <c r="V828" s="96">
        <f t="shared" si="339"/>
        <v>3202.8857594103711</v>
      </c>
      <c r="W828" s="86">
        <f t="shared" si="340"/>
        <v>5122.957847533632</v>
      </c>
      <c r="X828" s="99">
        <f t="shared" si="341"/>
        <v>6.8387524501325953E-3</v>
      </c>
      <c r="Y828" s="100">
        <f t="shared" si="342"/>
        <v>2.3946442983973252E-2</v>
      </c>
      <c r="Z828" s="100">
        <f t="shared" si="343"/>
        <v>4.2826876513317194E-2</v>
      </c>
      <c r="AA828" s="100">
        <f t="shared" si="344"/>
        <v>5.4753257235097427E-2</v>
      </c>
      <c r="AB828" s="101">
        <f t="shared" si="345"/>
        <v>8.0349936584803421E-3</v>
      </c>
      <c r="AC828" s="99">
        <f t="shared" si="346"/>
        <v>7.3542297926144007E-3</v>
      </c>
      <c r="AD828" s="100">
        <f t="shared" si="347"/>
        <v>2.4902686683848773E-2</v>
      </c>
      <c r="AE828" s="100">
        <f t="shared" si="348"/>
        <v>4.409325844309793E-2</v>
      </c>
      <c r="AF828" s="100">
        <f t="shared" si="349"/>
        <v>5.6176204585561031E-2</v>
      </c>
      <c r="AG828" s="101">
        <f t="shared" si="350"/>
        <v>8.5934023913797168E-3</v>
      </c>
      <c r="AH828" s="95">
        <f t="shared" si="351"/>
        <v>125.12687363080826</v>
      </c>
      <c r="AI828" s="96">
        <f t="shared" si="352"/>
        <v>56.543871786002533</v>
      </c>
      <c r="AJ828" s="96">
        <f t="shared" si="353"/>
        <v>39.475131154156578</v>
      </c>
      <c r="AK828" s="96">
        <f t="shared" si="354"/>
        <v>175.36842787962644</v>
      </c>
      <c r="AL828" s="86">
        <f t="shared" si="355"/>
        <v>41.162933817594833</v>
      </c>
      <c r="AM828" s="95">
        <f t="shared" si="363"/>
        <v>125.54173640904278</v>
      </c>
      <c r="AN828" s="96">
        <f t="shared" si="356"/>
        <v>56.731345084588185</v>
      </c>
      <c r="AO828" s="96">
        <f t="shared" si="357"/>
        <v>39.606012411767999</v>
      </c>
      <c r="AP828" s="96">
        <f t="shared" si="358"/>
        <v>175.94986838951584</v>
      </c>
      <c r="AQ828" s="86">
        <f t="shared" si="359"/>
        <v>41.299411047372331</v>
      </c>
    </row>
    <row r="829" spans="1:43">
      <c r="A829" s="129" t="str">
        <f t="shared" si="360"/>
        <v>2016_3</v>
      </c>
      <c r="B829" s="57">
        <v>2016</v>
      </c>
      <c r="C829" s="57">
        <v>3</v>
      </c>
      <c r="D829" s="81" t="str">
        <f t="shared" si="361"/>
        <v>SYL_Personal</v>
      </c>
      <c r="E829" s="68" t="s">
        <v>21</v>
      </c>
      <c r="F829" s="69" t="s">
        <v>13</v>
      </c>
      <c r="G829" s="84">
        <f t="shared" si="362"/>
        <v>13344</v>
      </c>
      <c r="H829" s="70">
        <v>3336</v>
      </c>
      <c r="I829" s="65">
        <v>114</v>
      </c>
      <c r="J829" s="66">
        <v>333</v>
      </c>
      <c r="K829" s="66">
        <v>461</v>
      </c>
      <c r="L829" s="66">
        <v>451</v>
      </c>
      <c r="M829" s="67">
        <v>154</v>
      </c>
      <c r="N829" s="65">
        <v>1417227</v>
      </c>
      <c r="O829" s="66">
        <v>1028885</v>
      </c>
      <c r="P829" s="66">
        <v>469890</v>
      </c>
      <c r="Q829" s="66">
        <v>1383812</v>
      </c>
      <c r="R829" s="67">
        <v>601211</v>
      </c>
      <c r="S829" s="95">
        <f t="shared" si="336"/>
        <v>12431.815789473685</v>
      </c>
      <c r="T829" s="96">
        <f t="shared" si="337"/>
        <v>3089.7447447447448</v>
      </c>
      <c r="U829" s="96">
        <f t="shared" si="338"/>
        <v>1019.2841648590022</v>
      </c>
      <c r="V829" s="96">
        <f t="shared" si="339"/>
        <v>3068.3192904656321</v>
      </c>
      <c r="W829" s="86">
        <f t="shared" si="340"/>
        <v>3903.9675324675327</v>
      </c>
      <c r="X829" s="99">
        <f t="shared" si="341"/>
        <v>8.5431654676258999E-3</v>
      </c>
      <c r="Y829" s="100">
        <f t="shared" si="342"/>
        <v>2.4955035971223023E-2</v>
      </c>
      <c r="Z829" s="100">
        <f t="shared" si="343"/>
        <v>3.4547362110311751E-2</v>
      </c>
      <c r="AA829" s="100">
        <f t="shared" si="344"/>
        <v>3.3797961630695442E-2</v>
      </c>
      <c r="AB829" s="101">
        <f t="shared" si="345"/>
        <v>1.1540767386091126E-2</v>
      </c>
      <c r="AC829" s="99">
        <f t="shared" si="346"/>
        <v>1.0399512716966484E-2</v>
      </c>
      <c r="AD829" s="100">
        <f t="shared" si="347"/>
        <v>2.8101366369749917E-2</v>
      </c>
      <c r="AE829" s="100">
        <f t="shared" si="348"/>
        <v>3.8231075538172732E-2</v>
      </c>
      <c r="AF829" s="100">
        <f t="shared" si="349"/>
        <v>3.744291631509087E-2</v>
      </c>
      <c r="AG829" s="101">
        <f t="shared" si="350"/>
        <v>1.3695084488979121E-2</v>
      </c>
      <c r="AH829" s="95">
        <f t="shared" si="351"/>
        <v>106.20705935251799</v>
      </c>
      <c r="AI829" s="96">
        <f t="shared" si="352"/>
        <v>77.104691247002393</v>
      </c>
      <c r="AJ829" s="96">
        <f t="shared" si="353"/>
        <v>35.213579136690647</v>
      </c>
      <c r="AK829" s="96">
        <f t="shared" si="354"/>
        <v>103.7029376498801</v>
      </c>
      <c r="AL829" s="86">
        <f t="shared" si="355"/>
        <v>45.054781175059951</v>
      </c>
      <c r="AM829" s="95">
        <f t="shared" si="363"/>
        <v>106.55919278662832</v>
      </c>
      <c r="AN829" s="96">
        <f t="shared" si="356"/>
        <v>77.360334703099824</v>
      </c>
      <c r="AO829" s="96">
        <f t="shared" si="357"/>
        <v>35.330331060944211</v>
      </c>
      <c r="AP829" s="96">
        <f t="shared" si="358"/>
        <v>104.0467685758525</v>
      </c>
      <c r="AQ829" s="86">
        <f t="shared" si="359"/>
        <v>45.204161968718907</v>
      </c>
    </row>
    <row r="830" spans="1:43">
      <c r="A830" s="129" t="str">
        <f t="shared" si="360"/>
        <v>2016_3</v>
      </c>
      <c r="B830" s="57">
        <v>2016</v>
      </c>
      <c r="C830" s="57">
        <v>3</v>
      </c>
      <c r="D830" s="81" t="str">
        <f t="shared" si="361"/>
        <v>MYL_Personal</v>
      </c>
      <c r="E830" s="68" t="s">
        <v>22</v>
      </c>
      <c r="F830" s="69" t="s">
        <v>13</v>
      </c>
      <c r="G830" s="84">
        <f t="shared" si="362"/>
        <v>14016</v>
      </c>
      <c r="H830" s="70">
        <v>3504</v>
      </c>
      <c r="I830" s="65">
        <v>111</v>
      </c>
      <c r="J830" s="66">
        <v>372</v>
      </c>
      <c r="K830" s="66">
        <v>657</v>
      </c>
      <c r="L830" s="66">
        <v>531</v>
      </c>
      <c r="M830" s="67">
        <v>115</v>
      </c>
      <c r="N830" s="65">
        <v>1631117</v>
      </c>
      <c r="O830" s="66">
        <v>1221653</v>
      </c>
      <c r="P830" s="66">
        <v>549842</v>
      </c>
      <c r="Q830" s="66">
        <v>1705154</v>
      </c>
      <c r="R830" s="67">
        <v>503126</v>
      </c>
      <c r="S830" s="95">
        <f t="shared" si="336"/>
        <v>14694.747747747748</v>
      </c>
      <c r="T830" s="96">
        <f t="shared" si="337"/>
        <v>3284.0134408602153</v>
      </c>
      <c r="U830" s="96">
        <f t="shared" si="338"/>
        <v>836.89802130898022</v>
      </c>
      <c r="V830" s="96">
        <f t="shared" si="339"/>
        <v>3211.2128060263653</v>
      </c>
      <c r="W830" s="86">
        <f t="shared" si="340"/>
        <v>4375.0086956521736</v>
      </c>
      <c r="X830" s="99">
        <f t="shared" si="341"/>
        <v>7.9195205479452059E-3</v>
      </c>
      <c r="Y830" s="100">
        <f t="shared" si="342"/>
        <v>2.6541095890410957E-2</v>
      </c>
      <c r="Z830" s="100">
        <f t="shared" si="343"/>
        <v>4.6875E-2</v>
      </c>
      <c r="AA830" s="100">
        <f t="shared" si="344"/>
        <v>3.7885273972602738E-2</v>
      </c>
      <c r="AB830" s="101">
        <f t="shared" si="345"/>
        <v>8.2049086757990872E-3</v>
      </c>
      <c r="AC830" s="99">
        <f t="shared" si="346"/>
        <v>9.6640036772132499E-3</v>
      </c>
      <c r="AD830" s="100">
        <f t="shared" si="347"/>
        <v>2.9704554183407252E-2</v>
      </c>
      <c r="AE830" s="100">
        <f t="shared" si="348"/>
        <v>5.103496280460592E-2</v>
      </c>
      <c r="AF830" s="100">
        <f t="shared" si="349"/>
        <v>4.1642718033457246E-2</v>
      </c>
      <c r="AG830" s="101">
        <f t="shared" si="350"/>
        <v>9.980290337456222E-3</v>
      </c>
      <c r="AH830" s="95">
        <f t="shared" si="351"/>
        <v>116.37535673515981</v>
      </c>
      <c r="AI830" s="96">
        <f t="shared" si="352"/>
        <v>87.161315639269404</v>
      </c>
      <c r="AJ830" s="96">
        <f t="shared" si="353"/>
        <v>39.229594748858446</v>
      </c>
      <c r="AK830" s="96">
        <f t="shared" si="354"/>
        <v>121.65767694063926</v>
      </c>
      <c r="AL830" s="86">
        <f t="shared" si="355"/>
        <v>35.896546803652967</v>
      </c>
      <c r="AM830" s="95">
        <f t="shared" si="363"/>
        <v>116.76120353538943</v>
      </c>
      <c r="AN830" s="96">
        <f t="shared" si="356"/>
        <v>87.450302205555516</v>
      </c>
      <c r="AO830" s="96">
        <f t="shared" si="357"/>
        <v>39.359661921435183</v>
      </c>
      <c r="AP830" s="96">
        <f t="shared" si="358"/>
        <v>122.06103746891451</v>
      </c>
      <c r="AQ830" s="86">
        <f t="shared" si="359"/>
        <v>36.015563132470781</v>
      </c>
    </row>
    <row r="831" spans="1:43">
      <c r="A831" s="129" t="str">
        <f t="shared" si="360"/>
        <v>2016_3</v>
      </c>
      <c r="B831" s="57">
        <v>2016</v>
      </c>
      <c r="C831" s="57">
        <v>3</v>
      </c>
      <c r="D831" s="81" t="str">
        <f t="shared" si="361"/>
        <v>MYH_Personal</v>
      </c>
      <c r="E831" s="68" t="s">
        <v>23</v>
      </c>
      <c r="F831" s="69" t="s">
        <v>13</v>
      </c>
      <c r="G831" s="84">
        <f t="shared" si="362"/>
        <v>40068</v>
      </c>
      <c r="H831" s="70">
        <v>10017</v>
      </c>
      <c r="I831" s="65">
        <v>303</v>
      </c>
      <c r="J831" s="66">
        <v>988</v>
      </c>
      <c r="K831" s="66">
        <v>496</v>
      </c>
      <c r="L831" s="66">
        <v>2271</v>
      </c>
      <c r="M831" s="67">
        <v>333</v>
      </c>
      <c r="N831" s="65">
        <v>7019840</v>
      </c>
      <c r="O831" s="66">
        <v>4242485</v>
      </c>
      <c r="P831" s="66">
        <v>585526</v>
      </c>
      <c r="Q831" s="66">
        <v>7304232</v>
      </c>
      <c r="R831" s="67">
        <v>1797231</v>
      </c>
      <c r="S831" s="95">
        <f t="shared" si="336"/>
        <v>23167.788778877886</v>
      </c>
      <c r="T831" s="96">
        <f t="shared" si="337"/>
        <v>4294.0131578947367</v>
      </c>
      <c r="U831" s="96">
        <f t="shared" si="338"/>
        <v>1180.4959677419354</v>
      </c>
      <c r="V831" s="96">
        <f t="shared" si="339"/>
        <v>3216.3064729194189</v>
      </c>
      <c r="W831" s="86">
        <f t="shared" si="340"/>
        <v>5397.0900900900897</v>
      </c>
      <c r="X831" s="99">
        <f t="shared" si="341"/>
        <v>7.5621443545971848E-3</v>
      </c>
      <c r="Y831" s="100">
        <f t="shared" si="342"/>
        <v>2.4658081261854845E-2</v>
      </c>
      <c r="Z831" s="100">
        <f t="shared" si="343"/>
        <v>1.237895577518219E-2</v>
      </c>
      <c r="AA831" s="100">
        <f t="shared" si="344"/>
        <v>5.6678646301287813E-2</v>
      </c>
      <c r="AB831" s="101">
        <f t="shared" si="345"/>
        <v>8.3108715184186874E-3</v>
      </c>
      <c r="AC831" s="99">
        <f t="shared" si="346"/>
        <v>8.570540625622498E-3</v>
      </c>
      <c r="AD831" s="100">
        <f t="shared" si="347"/>
        <v>2.6463239065696652E-2</v>
      </c>
      <c r="AE831" s="100">
        <f t="shared" si="348"/>
        <v>1.366600234603263E-2</v>
      </c>
      <c r="AF831" s="100">
        <f t="shared" si="349"/>
        <v>5.9370160379714758E-2</v>
      </c>
      <c r="AG831" s="101">
        <f t="shared" si="350"/>
        <v>9.3676115233808678E-3</v>
      </c>
      <c r="AH831" s="95">
        <f t="shared" si="351"/>
        <v>175.19816312269143</v>
      </c>
      <c r="AI831" s="96">
        <f t="shared" si="352"/>
        <v>105.88212538684236</v>
      </c>
      <c r="AJ831" s="96">
        <f t="shared" si="353"/>
        <v>14.613307377458321</v>
      </c>
      <c r="AK831" s="96">
        <f t="shared" si="354"/>
        <v>182.29589697514226</v>
      </c>
      <c r="AL831" s="86">
        <f t="shared" si="355"/>
        <v>44.854522312069484</v>
      </c>
      <c r="AM831" s="95">
        <f t="shared" si="363"/>
        <v>175.77903911348074</v>
      </c>
      <c r="AN831" s="96">
        <f t="shared" si="356"/>
        <v>106.23318149036949</v>
      </c>
      <c r="AO831" s="96">
        <f t="shared" si="357"/>
        <v>14.661758338645885</v>
      </c>
      <c r="AP831" s="96">
        <f t="shared" si="358"/>
        <v>182.90030576507979</v>
      </c>
      <c r="AQ831" s="86">
        <f t="shared" si="359"/>
        <v>45.003239140060188</v>
      </c>
    </row>
    <row r="832" spans="1:43">
      <c r="A832" s="129" t="str">
        <f t="shared" si="360"/>
        <v>2016_3</v>
      </c>
      <c r="B832" s="57">
        <v>2016</v>
      </c>
      <c r="C832" s="57">
        <v>3</v>
      </c>
      <c r="D832" s="81" t="str">
        <f t="shared" si="361"/>
        <v>LML_Personal</v>
      </c>
      <c r="E832" s="68" t="s">
        <v>24</v>
      </c>
      <c r="F832" s="69" t="s">
        <v>13</v>
      </c>
      <c r="G832" s="84">
        <f t="shared" si="362"/>
        <v>108892</v>
      </c>
      <c r="H832" s="70">
        <v>27223</v>
      </c>
      <c r="I832" s="65">
        <v>206</v>
      </c>
      <c r="J832" s="66">
        <v>2198</v>
      </c>
      <c r="K832" s="66">
        <v>8733</v>
      </c>
      <c r="L832" s="66">
        <v>3295</v>
      </c>
      <c r="M832" s="67">
        <v>718</v>
      </c>
      <c r="N832" s="65">
        <v>3330349</v>
      </c>
      <c r="O832" s="66">
        <v>4695503</v>
      </c>
      <c r="P832" s="66">
        <v>10725246</v>
      </c>
      <c r="Q832" s="66">
        <v>6509235</v>
      </c>
      <c r="R832" s="67">
        <v>3860463</v>
      </c>
      <c r="S832" s="95">
        <f t="shared" si="336"/>
        <v>16166.742718446601</v>
      </c>
      <c r="T832" s="96">
        <f t="shared" si="337"/>
        <v>2136.2616014558689</v>
      </c>
      <c r="U832" s="96">
        <f t="shared" si="338"/>
        <v>1228.1284781861903</v>
      </c>
      <c r="V832" s="96">
        <f t="shared" si="339"/>
        <v>1975.4886191198786</v>
      </c>
      <c r="W832" s="86">
        <f t="shared" si="340"/>
        <v>5376.6894150417829</v>
      </c>
      <c r="X832" s="99">
        <f t="shared" si="341"/>
        <v>1.8917826837600558E-3</v>
      </c>
      <c r="Y832" s="100">
        <f t="shared" si="342"/>
        <v>2.0185137567498072E-2</v>
      </c>
      <c r="Z832" s="100">
        <f t="shared" si="343"/>
        <v>8.0198729015905662E-2</v>
      </c>
      <c r="AA832" s="100">
        <f t="shared" si="344"/>
        <v>3.025933952907468E-2</v>
      </c>
      <c r="AB832" s="101">
        <f t="shared" si="345"/>
        <v>6.5936891599015536E-3</v>
      </c>
      <c r="AC832" s="99">
        <f t="shared" si="346"/>
        <v>2.1986017700535375E-3</v>
      </c>
      <c r="AD832" s="100">
        <f t="shared" si="347"/>
        <v>2.1178129687203236E-2</v>
      </c>
      <c r="AE832" s="100">
        <f t="shared" si="348"/>
        <v>8.2116464390321955E-2</v>
      </c>
      <c r="AF832" s="100">
        <f t="shared" si="349"/>
        <v>3.1468866226473657E-2</v>
      </c>
      <c r="AG832" s="101">
        <f t="shared" si="350"/>
        <v>7.1651488824123182E-3</v>
      </c>
      <c r="AH832" s="95">
        <f t="shared" si="351"/>
        <v>30.583963927561253</v>
      </c>
      <c r="AI832" s="96">
        <f t="shared" si="352"/>
        <v>43.120734305550457</v>
      </c>
      <c r="AJ832" s="96">
        <f t="shared" si="353"/>
        <v>98.494343018770891</v>
      </c>
      <c r="AK832" s="96">
        <f t="shared" si="354"/>
        <v>59.7769808617713</v>
      </c>
      <c r="AL832" s="86">
        <f t="shared" si="355"/>
        <v>35.45221871211843</v>
      </c>
      <c r="AM832" s="95">
        <f t="shared" si="363"/>
        <v>30.685366191329543</v>
      </c>
      <c r="AN832" s="96">
        <f t="shared" si="356"/>
        <v>43.263702695269011</v>
      </c>
      <c r="AO832" s="96">
        <f t="shared" si="357"/>
        <v>98.820904656566753</v>
      </c>
      <c r="AP832" s="96">
        <f t="shared" si="358"/>
        <v>59.975173653097308</v>
      </c>
      <c r="AQ832" s="86">
        <f t="shared" si="359"/>
        <v>35.569761854712112</v>
      </c>
    </row>
    <row r="833" spans="1:43">
      <c r="A833" s="129" t="str">
        <f t="shared" si="360"/>
        <v>2016_3</v>
      </c>
      <c r="B833" s="57">
        <v>2016</v>
      </c>
      <c r="C833" s="57">
        <v>3</v>
      </c>
      <c r="D833" s="81" t="str">
        <f t="shared" si="361"/>
        <v>MSA_Personal</v>
      </c>
      <c r="E833" s="68" t="s">
        <v>25</v>
      </c>
      <c r="F833" s="69" t="s">
        <v>13</v>
      </c>
      <c r="G833" s="84">
        <f t="shared" si="362"/>
        <v>105224</v>
      </c>
      <c r="H833" s="70">
        <v>26306</v>
      </c>
      <c r="I833" s="65">
        <v>348</v>
      </c>
      <c r="J833" s="66">
        <v>2740</v>
      </c>
      <c r="K833" s="66">
        <v>4067</v>
      </c>
      <c r="L833" s="66">
        <v>5096</v>
      </c>
      <c r="M833" s="67">
        <v>964</v>
      </c>
      <c r="N833" s="65">
        <v>7878227</v>
      </c>
      <c r="O833" s="66">
        <v>9200782</v>
      </c>
      <c r="P833" s="66">
        <v>5510189</v>
      </c>
      <c r="Q833" s="66">
        <v>14940818</v>
      </c>
      <c r="R833" s="67">
        <v>4203189</v>
      </c>
      <c r="S833" s="95">
        <f t="shared" si="336"/>
        <v>22638.583333333332</v>
      </c>
      <c r="T833" s="96">
        <f t="shared" si="337"/>
        <v>3357.9496350364961</v>
      </c>
      <c r="U833" s="96">
        <f t="shared" si="338"/>
        <v>1354.853454634866</v>
      </c>
      <c r="V833" s="96">
        <f t="shared" si="339"/>
        <v>2931.8716640502353</v>
      </c>
      <c r="W833" s="86">
        <f t="shared" si="340"/>
        <v>4360.1545643153531</v>
      </c>
      <c r="X833" s="99">
        <f t="shared" si="341"/>
        <v>3.3072302896677563E-3</v>
      </c>
      <c r="Y833" s="100">
        <f t="shared" si="342"/>
        <v>2.6039686763476014E-2</v>
      </c>
      <c r="Z833" s="100">
        <f t="shared" si="343"/>
        <v>3.8650878126663117E-2</v>
      </c>
      <c r="AA833" s="100">
        <f t="shared" si="344"/>
        <v>4.8430015965939328E-2</v>
      </c>
      <c r="AB833" s="101">
        <f t="shared" si="345"/>
        <v>9.1614080437922903E-3</v>
      </c>
      <c r="AC833" s="99">
        <f t="shared" si="346"/>
        <v>3.719623389244908E-3</v>
      </c>
      <c r="AD833" s="100">
        <f t="shared" si="347"/>
        <v>2.7183584039150957E-2</v>
      </c>
      <c r="AE833" s="100">
        <f t="shared" si="348"/>
        <v>4.0035460400027284E-2</v>
      </c>
      <c r="AF833" s="100">
        <f t="shared" si="349"/>
        <v>4.9971986911935384E-2</v>
      </c>
      <c r="AG833" s="101">
        <f t="shared" si="350"/>
        <v>9.8457624812196779E-3</v>
      </c>
      <c r="AH833" s="95">
        <f t="shared" si="351"/>
        <v>74.871008515167645</v>
      </c>
      <c r="AI833" s="96">
        <f t="shared" si="352"/>
        <v>87.439956663878959</v>
      </c>
      <c r="AJ833" s="96">
        <f t="shared" si="353"/>
        <v>52.366275754580705</v>
      </c>
      <c r="AK833" s="96">
        <f t="shared" si="354"/>
        <v>141.99059150003802</v>
      </c>
      <c r="AL833" s="86">
        <f t="shared" si="355"/>
        <v>39.945155097696343</v>
      </c>
      <c r="AM833" s="95">
        <f t="shared" si="363"/>
        <v>75.119246113538964</v>
      </c>
      <c r="AN833" s="96">
        <f t="shared" si="356"/>
        <v>87.729867074789695</v>
      </c>
      <c r="AO833" s="96">
        <f t="shared" si="357"/>
        <v>52.539898078985935</v>
      </c>
      <c r="AP833" s="96">
        <f t="shared" si="358"/>
        <v>142.4613665586931</v>
      </c>
      <c r="AQ833" s="86">
        <f t="shared" si="359"/>
        <v>40.077594737079764</v>
      </c>
    </row>
    <row r="834" spans="1:43">
      <c r="A834" s="129" t="str">
        <f t="shared" si="360"/>
        <v>2016_3</v>
      </c>
      <c r="B834" s="57">
        <v>2016</v>
      </c>
      <c r="C834" s="57">
        <v>3</v>
      </c>
      <c r="D834" s="81" t="str">
        <f t="shared" si="361"/>
        <v>LYA_Personal</v>
      </c>
      <c r="E834" s="68" t="s">
        <v>26</v>
      </c>
      <c r="F834" s="69" t="s">
        <v>13</v>
      </c>
      <c r="G834" s="84">
        <f t="shared" si="362"/>
        <v>27280</v>
      </c>
      <c r="H834" s="70">
        <v>6820</v>
      </c>
      <c r="I834" s="65">
        <v>213</v>
      </c>
      <c r="J834" s="66">
        <v>781</v>
      </c>
      <c r="K834" s="66">
        <v>1196</v>
      </c>
      <c r="L834" s="66">
        <v>1146</v>
      </c>
      <c r="M834" s="67">
        <v>490</v>
      </c>
      <c r="N834" s="65">
        <v>4310853</v>
      </c>
      <c r="O834" s="66">
        <v>2619903</v>
      </c>
      <c r="P834" s="66">
        <v>1231399</v>
      </c>
      <c r="Q834" s="66">
        <v>3842992</v>
      </c>
      <c r="R834" s="67">
        <v>4606549</v>
      </c>
      <c r="S834" s="95">
        <f t="shared" si="336"/>
        <v>20238.74647887324</v>
      </c>
      <c r="T834" s="96">
        <f t="shared" si="337"/>
        <v>3354.5492957746478</v>
      </c>
      <c r="U834" s="96">
        <f t="shared" si="338"/>
        <v>1029.5978260869565</v>
      </c>
      <c r="V834" s="96">
        <f t="shared" si="339"/>
        <v>3353.3961605584641</v>
      </c>
      <c r="W834" s="86">
        <f t="shared" si="340"/>
        <v>9401.1204081632659</v>
      </c>
      <c r="X834" s="99">
        <f t="shared" si="341"/>
        <v>7.8079178885630497E-3</v>
      </c>
      <c r="Y834" s="100">
        <f t="shared" si="342"/>
        <v>2.8629032258064516E-2</v>
      </c>
      <c r="Z834" s="100">
        <f t="shared" si="343"/>
        <v>4.3841642228739E-2</v>
      </c>
      <c r="AA834" s="100">
        <f t="shared" si="344"/>
        <v>4.2008797653958943E-2</v>
      </c>
      <c r="AB834" s="101">
        <f t="shared" si="345"/>
        <v>1.7961876832844576E-2</v>
      </c>
      <c r="AC834" s="99">
        <f t="shared" si="346"/>
        <v>9.0495680097011713E-3</v>
      </c>
      <c r="AD834" s="100">
        <f t="shared" si="347"/>
        <v>3.098153225517733E-2</v>
      </c>
      <c r="AE834" s="100">
        <f t="shared" si="348"/>
        <v>4.6729940615287464E-2</v>
      </c>
      <c r="AF834" s="100">
        <f t="shared" si="349"/>
        <v>4.4838785851130061E-2</v>
      </c>
      <c r="AG834" s="101">
        <f t="shared" si="350"/>
        <v>1.9835463420884356E-2</v>
      </c>
      <c r="AH834" s="95">
        <f t="shared" si="351"/>
        <v>158.02247067448681</v>
      </c>
      <c r="AI834" s="96">
        <f t="shared" si="352"/>
        <v>96.037499999999994</v>
      </c>
      <c r="AJ834" s="96">
        <f t="shared" si="353"/>
        <v>45.13925953079179</v>
      </c>
      <c r="AK834" s="96">
        <f t="shared" si="354"/>
        <v>140.87214076246335</v>
      </c>
      <c r="AL834" s="86">
        <f t="shared" si="355"/>
        <v>168.8617668621701</v>
      </c>
      <c r="AM834" s="95">
        <f t="shared" si="363"/>
        <v>158.54640002159837</v>
      </c>
      <c r="AN834" s="96">
        <f t="shared" si="356"/>
        <v>96.355915883883213</v>
      </c>
      <c r="AO834" s="96">
        <f t="shared" si="357"/>
        <v>45.288920415564213</v>
      </c>
      <c r="AP834" s="96">
        <f t="shared" si="358"/>
        <v>141.33920755632408</v>
      </c>
      <c r="AQ834" s="86">
        <f t="shared" si="359"/>
        <v>169.42163429676077</v>
      </c>
    </row>
    <row r="835" spans="1:43">
      <c r="A835" s="129" t="str">
        <f t="shared" si="360"/>
        <v>2016_3</v>
      </c>
      <c r="B835" s="57">
        <v>2016</v>
      </c>
      <c r="C835" s="57">
        <v>3</v>
      </c>
      <c r="D835" s="81" t="str">
        <f t="shared" si="361"/>
        <v>MMA_Personal</v>
      </c>
      <c r="E835" s="68" t="s">
        <v>27</v>
      </c>
      <c r="F835" s="69" t="s">
        <v>13</v>
      </c>
      <c r="G835" s="84">
        <f t="shared" si="362"/>
        <v>187732</v>
      </c>
      <c r="H835" s="70">
        <v>46933</v>
      </c>
      <c r="I835" s="65">
        <v>1286</v>
      </c>
      <c r="J835" s="66">
        <v>4992</v>
      </c>
      <c r="K835" s="66">
        <v>9194</v>
      </c>
      <c r="L835" s="66">
        <v>8264</v>
      </c>
      <c r="M835" s="67">
        <v>2092</v>
      </c>
      <c r="N835" s="65">
        <v>18767715</v>
      </c>
      <c r="O835" s="66">
        <v>17021382</v>
      </c>
      <c r="P835" s="66">
        <v>11235388</v>
      </c>
      <c r="Q835" s="66">
        <v>27728009</v>
      </c>
      <c r="R835" s="67">
        <v>23942571</v>
      </c>
      <c r="S835" s="95">
        <f t="shared" si="336"/>
        <v>14593.868584758942</v>
      </c>
      <c r="T835" s="96">
        <f t="shared" si="337"/>
        <v>3409.7319711538462</v>
      </c>
      <c r="U835" s="96">
        <f t="shared" si="338"/>
        <v>1222.0348053078094</v>
      </c>
      <c r="V835" s="96">
        <f t="shared" si="339"/>
        <v>3355.2769845111325</v>
      </c>
      <c r="W835" s="86">
        <f t="shared" si="340"/>
        <v>11444.82361376673</v>
      </c>
      <c r="X835" s="99">
        <f t="shared" si="341"/>
        <v>6.8501906973771117E-3</v>
      </c>
      <c r="Y835" s="100">
        <f t="shared" si="342"/>
        <v>2.6591097948138836E-2</v>
      </c>
      <c r="Z835" s="100">
        <f t="shared" si="343"/>
        <v>4.8974069418106662E-2</v>
      </c>
      <c r="AA835" s="100">
        <f t="shared" si="344"/>
        <v>4.4020199007095223E-2</v>
      </c>
      <c r="AB835" s="101">
        <f t="shared" si="345"/>
        <v>1.1143545053587028E-2</v>
      </c>
      <c r="AC835" s="99">
        <f t="shared" si="346"/>
        <v>7.2937436557041274E-3</v>
      </c>
      <c r="AD835" s="100">
        <f t="shared" si="347"/>
        <v>2.7456270154445416E-2</v>
      </c>
      <c r="AE835" s="100">
        <f t="shared" si="348"/>
        <v>5.0134625262791679E-2</v>
      </c>
      <c r="AF835" s="100">
        <f t="shared" si="349"/>
        <v>4.5123355502368991E-2</v>
      </c>
      <c r="AG835" s="101">
        <f t="shared" si="350"/>
        <v>1.1708046528024716E-2</v>
      </c>
      <c r="AH835" s="95">
        <f t="shared" si="351"/>
        <v>99.970782818059789</v>
      </c>
      <c r="AI835" s="96">
        <f t="shared" si="352"/>
        <v>90.668516821852421</v>
      </c>
      <c r="AJ835" s="96">
        <f t="shared" si="353"/>
        <v>59.848017386487122</v>
      </c>
      <c r="AK835" s="96">
        <f t="shared" si="354"/>
        <v>147.6999605821064</v>
      </c>
      <c r="AL835" s="86">
        <f t="shared" si="355"/>
        <v>127.53590757036626</v>
      </c>
      <c r="AM835" s="95">
        <f t="shared" si="363"/>
        <v>100.30223964662686</v>
      </c>
      <c r="AN835" s="96">
        <f t="shared" si="356"/>
        <v>90.969131643398285</v>
      </c>
      <c r="AO835" s="96">
        <f t="shared" si="357"/>
        <v>60.046445702038618</v>
      </c>
      <c r="AP835" s="96">
        <f t="shared" si="358"/>
        <v>148.18966526515487</v>
      </c>
      <c r="AQ835" s="86">
        <f t="shared" si="359"/>
        <v>127.95875758974273</v>
      </c>
    </row>
    <row r="836" spans="1:43">
      <c r="A836" s="129" t="str">
        <f t="shared" si="360"/>
        <v>2016_3</v>
      </c>
      <c r="B836" s="57">
        <v>2016</v>
      </c>
      <c r="C836" s="57">
        <v>3</v>
      </c>
      <c r="D836" s="81" t="str">
        <f t="shared" si="361"/>
        <v>LYH_Personal</v>
      </c>
      <c r="E836" s="68" t="s">
        <v>28</v>
      </c>
      <c r="F836" s="69" t="s">
        <v>13</v>
      </c>
      <c r="G836" s="84">
        <f t="shared" si="362"/>
        <v>20140</v>
      </c>
      <c r="H836" s="70">
        <v>5035</v>
      </c>
      <c r="I836" s="65">
        <v>152</v>
      </c>
      <c r="J836" s="66">
        <v>601</v>
      </c>
      <c r="K836" s="66">
        <v>742</v>
      </c>
      <c r="L836" s="66">
        <v>944</v>
      </c>
      <c r="M836" s="67">
        <v>238</v>
      </c>
      <c r="N836" s="65">
        <v>2664715</v>
      </c>
      <c r="O836" s="66">
        <v>1870152</v>
      </c>
      <c r="P836" s="66">
        <v>815491</v>
      </c>
      <c r="Q836" s="66">
        <v>2872341</v>
      </c>
      <c r="R836" s="67">
        <v>2297806</v>
      </c>
      <c r="S836" s="95">
        <f t="shared" si="336"/>
        <v>17531.019736842107</v>
      </c>
      <c r="T836" s="96">
        <f t="shared" si="337"/>
        <v>3111.7337770382696</v>
      </c>
      <c r="U836" s="96">
        <f t="shared" si="338"/>
        <v>1099.0444743935309</v>
      </c>
      <c r="V836" s="96">
        <f t="shared" si="339"/>
        <v>3042.7341101694915</v>
      </c>
      <c r="W836" s="86">
        <f t="shared" si="340"/>
        <v>9654.6470588235297</v>
      </c>
      <c r="X836" s="99">
        <f t="shared" si="341"/>
        <v>7.5471698113207548E-3</v>
      </c>
      <c r="Y836" s="100">
        <f t="shared" si="342"/>
        <v>2.9841112214498509E-2</v>
      </c>
      <c r="Z836" s="100">
        <f t="shared" si="343"/>
        <v>3.6842105263157891E-2</v>
      </c>
      <c r="AA836" s="100">
        <f t="shared" si="344"/>
        <v>4.6871896722939427E-2</v>
      </c>
      <c r="AB836" s="101">
        <f t="shared" si="345"/>
        <v>1.1817279046673287E-2</v>
      </c>
      <c r="AC836" s="99">
        <f t="shared" si="346"/>
        <v>8.9681014553210196E-3</v>
      </c>
      <c r="AD836" s="100">
        <f t="shared" si="347"/>
        <v>3.2634653692998124E-2</v>
      </c>
      <c r="AE836" s="100">
        <f t="shared" si="348"/>
        <v>3.9934871900498319E-2</v>
      </c>
      <c r="AF836" s="100">
        <f t="shared" si="349"/>
        <v>5.0342125360977832E-2</v>
      </c>
      <c r="AG836" s="101">
        <f t="shared" si="350"/>
        <v>1.3591483075832583E-2</v>
      </c>
      <c r="AH836" s="95">
        <f t="shared" si="351"/>
        <v>132.30958291956307</v>
      </c>
      <c r="AI836" s="96">
        <f t="shared" si="352"/>
        <v>92.85759682224429</v>
      </c>
      <c r="AJ836" s="96">
        <f t="shared" si="353"/>
        <v>40.491112214498507</v>
      </c>
      <c r="AK836" s="96">
        <f t="shared" si="354"/>
        <v>142.6187189672294</v>
      </c>
      <c r="AL836" s="86">
        <f t="shared" si="355"/>
        <v>114.09165839126118</v>
      </c>
      <c r="AM836" s="95">
        <f t="shared" si="363"/>
        <v>132.7482602361483</v>
      </c>
      <c r="AN836" s="96">
        <f t="shared" si="356"/>
        <v>93.165469619510219</v>
      </c>
      <c r="AO836" s="96">
        <f t="shared" si="357"/>
        <v>40.62536199489881</v>
      </c>
      <c r="AP836" s="96">
        <f t="shared" si="358"/>
        <v>143.09157660573771</v>
      </c>
      <c r="AQ836" s="86">
        <f t="shared" si="359"/>
        <v>114.4699335051527</v>
      </c>
    </row>
    <row r="837" spans="1:43">
      <c r="A837" s="129" t="str">
        <f t="shared" si="360"/>
        <v>2016_3</v>
      </c>
      <c r="B837" s="57">
        <v>2016</v>
      </c>
      <c r="C837" s="57">
        <v>3</v>
      </c>
      <c r="D837" s="81" t="str">
        <f t="shared" si="361"/>
        <v>SSA_Personal</v>
      </c>
      <c r="E837" s="68" t="s">
        <v>29</v>
      </c>
      <c r="F837" s="69" t="s">
        <v>13</v>
      </c>
      <c r="G837" s="84">
        <f t="shared" si="362"/>
        <v>39808</v>
      </c>
      <c r="H837" s="70">
        <v>9952</v>
      </c>
      <c r="I837" s="65">
        <v>296</v>
      </c>
      <c r="J837" s="66">
        <v>1071</v>
      </c>
      <c r="K837" s="66">
        <v>757</v>
      </c>
      <c r="L837" s="66">
        <v>1908</v>
      </c>
      <c r="M837" s="67">
        <v>1291</v>
      </c>
      <c r="N837" s="65">
        <v>7119682</v>
      </c>
      <c r="O837" s="66">
        <v>1961400</v>
      </c>
      <c r="P837" s="66">
        <v>629007</v>
      </c>
      <c r="Q837" s="66">
        <v>6539747</v>
      </c>
      <c r="R837" s="67">
        <v>7540347</v>
      </c>
      <c r="S837" s="95">
        <f t="shared" si="336"/>
        <v>24052.97972972973</v>
      </c>
      <c r="T837" s="96">
        <f t="shared" si="337"/>
        <v>1831.3725490196077</v>
      </c>
      <c r="U837" s="96">
        <f t="shared" si="338"/>
        <v>830.92073976221934</v>
      </c>
      <c r="V837" s="96">
        <f t="shared" si="339"/>
        <v>3427.54035639413</v>
      </c>
      <c r="W837" s="86">
        <f t="shared" si="340"/>
        <v>5840.7025561580167</v>
      </c>
      <c r="X837" s="99">
        <f t="shared" si="341"/>
        <v>7.4356913183279746E-3</v>
      </c>
      <c r="Y837" s="100">
        <f t="shared" si="342"/>
        <v>2.6904139871382637E-2</v>
      </c>
      <c r="Z837" s="100">
        <f t="shared" si="343"/>
        <v>1.9016278135048231E-2</v>
      </c>
      <c r="AA837" s="100">
        <f t="shared" si="344"/>
        <v>4.7930064308681672E-2</v>
      </c>
      <c r="AB837" s="101">
        <f t="shared" si="345"/>
        <v>3.2430667202572344E-2</v>
      </c>
      <c r="AC837" s="99">
        <f t="shared" si="346"/>
        <v>8.4389449606526133E-3</v>
      </c>
      <c r="AD837" s="100">
        <f t="shared" si="347"/>
        <v>2.8793688661055711E-2</v>
      </c>
      <c r="AE837" s="100">
        <f t="shared" si="348"/>
        <v>2.0611291779471359E-2</v>
      </c>
      <c r="AF837" s="100">
        <f t="shared" si="349"/>
        <v>5.0424711727091266E-2</v>
      </c>
      <c r="AG837" s="101">
        <f t="shared" si="350"/>
        <v>3.4499330127244314E-2</v>
      </c>
      <c r="AH837" s="95">
        <f t="shared" si="351"/>
        <v>178.85053255627011</v>
      </c>
      <c r="AI837" s="96">
        <f t="shared" si="352"/>
        <v>49.27150321543408</v>
      </c>
      <c r="AJ837" s="96">
        <f t="shared" si="353"/>
        <v>15.801019895498392</v>
      </c>
      <c r="AK837" s="96">
        <f t="shared" si="354"/>
        <v>164.28222970257235</v>
      </c>
      <c r="AL837" s="86">
        <f t="shared" si="355"/>
        <v>189.41788082797427</v>
      </c>
      <c r="AM837" s="95">
        <f t="shared" si="363"/>
        <v>179.44351811302545</v>
      </c>
      <c r="AN837" s="96">
        <f t="shared" si="356"/>
        <v>49.434864707003491</v>
      </c>
      <c r="AO837" s="96">
        <f t="shared" si="357"/>
        <v>15.853408761475553</v>
      </c>
      <c r="AP837" s="96">
        <f t="shared" si="358"/>
        <v>164.82691351230346</v>
      </c>
      <c r="AQ837" s="86">
        <f t="shared" si="359"/>
        <v>190.04590281883333</v>
      </c>
    </row>
    <row r="838" spans="1:43">
      <c r="A838" s="129" t="str">
        <f t="shared" si="360"/>
        <v>2016_3</v>
      </c>
      <c r="B838" s="57">
        <v>2016</v>
      </c>
      <c r="C838" s="57">
        <v>3</v>
      </c>
      <c r="D838" s="81" t="str">
        <f t="shared" si="361"/>
        <v>MML_Personal</v>
      </c>
      <c r="E838" s="68" t="s">
        <v>30</v>
      </c>
      <c r="F838" s="69" t="s">
        <v>13</v>
      </c>
      <c r="G838" s="84">
        <f t="shared" si="362"/>
        <v>125820</v>
      </c>
      <c r="H838" s="70">
        <v>31455</v>
      </c>
      <c r="I838" s="65">
        <v>696</v>
      </c>
      <c r="J838" s="66">
        <v>3150</v>
      </c>
      <c r="K838" s="66">
        <v>9037</v>
      </c>
      <c r="L838" s="66">
        <v>4391</v>
      </c>
      <c r="M838" s="67">
        <v>1059</v>
      </c>
      <c r="N838" s="65">
        <v>11607600</v>
      </c>
      <c r="O838" s="66">
        <v>10570271</v>
      </c>
      <c r="P838" s="66">
        <v>6063559</v>
      </c>
      <c r="Q838" s="66">
        <v>14553235</v>
      </c>
      <c r="R838" s="67">
        <v>2373270</v>
      </c>
      <c r="S838" s="95">
        <f t="shared" si="336"/>
        <v>16677.586206896551</v>
      </c>
      <c r="T838" s="96">
        <f t="shared" si="337"/>
        <v>3355.6415873015872</v>
      </c>
      <c r="U838" s="96">
        <f t="shared" si="338"/>
        <v>670.97034414075472</v>
      </c>
      <c r="V838" s="96">
        <f t="shared" si="339"/>
        <v>3314.3327260305168</v>
      </c>
      <c r="W838" s="86">
        <f t="shared" si="340"/>
        <v>2241.0481586402266</v>
      </c>
      <c r="X838" s="99">
        <f t="shared" si="341"/>
        <v>5.5317119694802096E-3</v>
      </c>
      <c r="Y838" s="100">
        <f t="shared" si="342"/>
        <v>2.503576537911302E-2</v>
      </c>
      <c r="Z838" s="100">
        <f t="shared" si="343"/>
        <v>7.1824829120966466E-2</v>
      </c>
      <c r="AA838" s="100">
        <f t="shared" si="344"/>
        <v>3.4899062152281037E-2</v>
      </c>
      <c r="AB838" s="101">
        <f t="shared" si="345"/>
        <v>8.4167858845970427E-3</v>
      </c>
      <c r="AC838" s="99">
        <f t="shared" si="346"/>
        <v>6.018910903446935E-3</v>
      </c>
      <c r="AD838" s="100">
        <f t="shared" si="347"/>
        <v>2.6062021733685475E-2</v>
      </c>
      <c r="AE838" s="100">
        <f t="shared" si="348"/>
        <v>7.3520858436366035E-2</v>
      </c>
      <c r="AF838" s="100">
        <f t="shared" si="349"/>
        <v>3.6104581896029914E-2</v>
      </c>
      <c r="AG838" s="101">
        <f t="shared" si="350"/>
        <v>9.0168792197438258E-3</v>
      </c>
      <c r="AH838" s="95">
        <f t="shared" si="351"/>
        <v>92.255603242727702</v>
      </c>
      <c r="AI838" s="96">
        <f t="shared" si="352"/>
        <v>84.011055476076933</v>
      </c>
      <c r="AJ838" s="96">
        <f t="shared" si="353"/>
        <v>48.192330313145767</v>
      </c>
      <c r="AK838" s="96">
        <f t="shared" si="354"/>
        <v>115.66710379907805</v>
      </c>
      <c r="AL838" s="86">
        <f t="shared" si="355"/>
        <v>18.862422508345254</v>
      </c>
      <c r="AM838" s="95">
        <f t="shared" si="363"/>
        <v>92.561480108011708</v>
      </c>
      <c r="AN838" s="96">
        <f t="shared" si="356"/>
        <v>84.289597238257102</v>
      </c>
      <c r="AO838" s="96">
        <f t="shared" si="357"/>
        <v>48.35211376703672</v>
      </c>
      <c r="AP838" s="96">
        <f t="shared" si="358"/>
        <v>116.05060236049829</v>
      </c>
      <c r="AQ838" s="86">
        <f t="shared" si="359"/>
        <v>18.92496156793316</v>
      </c>
    </row>
    <row r="839" spans="1:43">
      <c r="A839" s="129" t="str">
        <f t="shared" si="360"/>
        <v>2016_3</v>
      </c>
      <c r="B839" s="57">
        <v>2016</v>
      </c>
      <c r="C839" s="57">
        <v>3</v>
      </c>
      <c r="D839" s="81" t="str">
        <f t="shared" si="361"/>
        <v>LMH_Personal</v>
      </c>
      <c r="E839" s="68" t="s">
        <v>31</v>
      </c>
      <c r="F839" s="69" t="s">
        <v>13</v>
      </c>
      <c r="G839" s="84">
        <f t="shared" si="362"/>
        <v>85604</v>
      </c>
      <c r="H839" s="70">
        <v>21401</v>
      </c>
      <c r="I839" s="65">
        <v>283</v>
      </c>
      <c r="J839" s="66">
        <v>2744</v>
      </c>
      <c r="K839" s="66">
        <v>4793</v>
      </c>
      <c r="L839" s="66">
        <v>4499</v>
      </c>
      <c r="M839" s="67">
        <v>932</v>
      </c>
      <c r="N839" s="65">
        <v>10578434</v>
      </c>
      <c r="O839" s="66">
        <v>10407634</v>
      </c>
      <c r="P839" s="66">
        <v>4748694</v>
      </c>
      <c r="Q839" s="66">
        <v>16449812</v>
      </c>
      <c r="R839" s="67">
        <v>9734839</v>
      </c>
      <c r="S839" s="95">
        <f t="shared" si="336"/>
        <v>37379.625441696116</v>
      </c>
      <c r="T839" s="96">
        <f t="shared" si="337"/>
        <v>3792.8695335276966</v>
      </c>
      <c r="U839" s="96">
        <f t="shared" si="338"/>
        <v>990.75610264969748</v>
      </c>
      <c r="V839" s="96">
        <f t="shared" si="339"/>
        <v>3656.3262947321628</v>
      </c>
      <c r="W839" s="86">
        <f t="shared" si="340"/>
        <v>10445.106223175966</v>
      </c>
      <c r="X839" s="99">
        <f t="shared" si="341"/>
        <v>3.3059202840988737E-3</v>
      </c>
      <c r="Y839" s="100">
        <f t="shared" si="342"/>
        <v>3.2054576888930424E-2</v>
      </c>
      <c r="Z839" s="100">
        <f t="shared" si="343"/>
        <v>5.5990374281575626E-2</v>
      </c>
      <c r="AA839" s="100">
        <f t="shared" si="344"/>
        <v>5.2555955329190225E-2</v>
      </c>
      <c r="AB839" s="101">
        <f t="shared" si="345"/>
        <v>1.0887341713004066E-2</v>
      </c>
      <c r="AC839" s="99">
        <f t="shared" si="346"/>
        <v>3.7630463855099204E-3</v>
      </c>
      <c r="AD839" s="100">
        <f t="shared" si="347"/>
        <v>3.3457323898459054E-2</v>
      </c>
      <c r="AE839" s="100">
        <f t="shared" si="348"/>
        <v>5.7821228599023868E-2</v>
      </c>
      <c r="AF839" s="100">
        <f t="shared" si="349"/>
        <v>5.4332993041146367E-2</v>
      </c>
      <c r="AG839" s="101">
        <f t="shared" si="350"/>
        <v>1.1713746261358154E-2</v>
      </c>
      <c r="AH839" s="95">
        <f t="shared" si="351"/>
        <v>123.5740619597215</v>
      </c>
      <c r="AI839" s="96">
        <f t="shared" si="352"/>
        <v>121.57882809214523</v>
      </c>
      <c r="AJ839" s="96">
        <f t="shared" si="353"/>
        <v>55.472805009111724</v>
      </c>
      <c r="AK839" s="96">
        <f t="shared" si="354"/>
        <v>192.16172141488715</v>
      </c>
      <c r="AL839" s="86">
        <f t="shared" si="355"/>
        <v>113.71944068034205</v>
      </c>
      <c r="AM839" s="95">
        <f t="shared" si="363"/>
        <v>123.9837763334187</v>
      </c>
      <c r="AN839" s="96">
        <f t="shared" si="356"/>
        <v>121.98192719414651</v>
      </c>
      <c r="AO839" s="96">
        <f t="shared" si="357"/>
        <v>55.656727146177538</v>
      </c>
      <c r="AP839" s="96">
        <f t="shared" si="358"/>
        <v>192.79884071071268</v>
      </c>
      <c r="AQ839" s="86">
        <f t="shared" si="359"/>
        <v>114.09648169264388</v>
      </c>
    </row>
    <row r="840" spans="1:43">
      <c r="A840" s="129" t="str">
        <f t="shared" si="360"/>
        <v>2016_3</v>
      </c>
      <c r="B840" s="57">
        <v>2016</v>
      </c>
      <c r="C840" s="57">
        <v>3</v>
      </c>
      <c r="D840" s="81" t="str">
        <f t="shared" si="361"/>
        <v>SSL_Personal</v>
      </c>
      <c r="E840" s="68" t="s">
        <v>32</v>
      </c>
      <c r="F840" s="69" t="s">
        <v>13</v>
      </c>
      <c r="G840" s="84">
        <f t="shared" si="362"/>
        <v>69916</v>
      </c>
      <c r="H840" s="70">
        <v>17479</v>
      </c>
      <c r="I840" s="65">
        <v>597</v>
      </c>
      <c r="J840" s="66">
        <v>1869</v>
      </c>
      <c r="K840" s="66">
        <v>5259</v>
      </c>
      <c r="L840" s="66">
        <v>2797</v>
      </c>
      <c r="M840" s="67">
        <v>557</v>
      </c>
      <c r="N840" s="65">
        <v>8314435</v>
      </c>
      <c r="O840" s="66">
        <v>5922154</v>
      </c>
      <c r="P840" s="66">
        <v>4482594</v>
      </c>
      <c r="Q840" s="66">
        <v>8582738</v>
      </c>
      <c r="R840" s="67">
        <v>1534700</v>
      </c>
      <c r="S840" s="95">
        <f t="shared" si="336"/>
        <v>13927.026800670017</v>
      </c>
      <c r="T840" s="96">
        <f t="shared" si="337"/>
        <v>3168.621722846442</v>
      </c>
      <c r="U840" s="96">
        <f t="shared" si="338"/>
        <v>852.3662293211637</v>
      </c>
      <c r="V840" s="96">
        <f t="shared" si="339"/>
        <v>3068.5513049696101</v>
      </c>
      <c r="W840" s="86">
        <f t="shared" si="340"/>
        <v>2755.2962298025136</v>
      </c>
      <c r="X840" s="99">
        <f t="shared" si="341"/>
        <v>8.5388180101836492E-3</v>
      </c>
      <c r="Y840" s="100">
        <f t="shared" si="342"/>
        <v>2.6732078494193033E-2</v>
      </c>
      <c r="Z840" s="100">
        <f t="shared" si="343"/>
        <v>7.5218834029406711E-2</v>
      </c>
      <c r="AA840" s="100">
        <f t="shared" si="344"/>
        <v>4.0005149035986037E-2</v>
      </c>
      <c r="AB840" s="101">
        <f t="shared" si="345"/>
        <v>7.9667029006236061E-3</v>
      </c>
      <c r="AC840" s="99">
        <f t="shared" si="346"/>
        <v>9.3496005181042639E-3</v>
      </c>
      <c r="AD840" s="100">
        <f t="shared" si="347"/>
        <v>2.8153425774211826E-2</v>
      </c>
      <c r="AE840" s="100">
        <f t="shared" si="348"/>
        <v>7.7542910537945153E-2</v>
      </c>
      <c r="AF840" s="100">
        <f t="shared" si="349"/>
        <v>4.1732020576978245E-2</v>
      </c>
      <c r="AG840" s="101">
        <f t="shared" si="350"/>
        <v>8.7500785533222193E-3</v>
      </c>
      <c r="AH840" s="95">
        <f t="shared" si="351"/>
        <v>118.9203472738715</v>
      </c>
      <c r="AI840" s="96">
        <f t="shared" si="352"/>
        <v>84.703844613536248</v>
      </c>
      <c r="AJ840" s="96">
        <f t="shared" si="353"/>
        <v>64.113993935579842</v>
      </c>
      <c r="AK840" s="96">
        <f t="shared" si="354"/>
        <v>122.7578522798787</v>
      </c>
      <c r="AL840" s="86">
        <f t="shared" si="355"/>
        <v>21.950626466044969</v>
      </c>
      <c r="AM840" s="95">
        <f t="shared" si="363"/>
        <v>119.31463208437687</v>
      </c>
      <c r="AN840" s="96">
        <f t="shared" si="356"/>
        <v>84.984683343729415</v>
      </c>
      <c r="AO840" s="96">
        <f t="shared" si="357"/>
        <v>64.326566254187483</v>
      </c>
      <c r="AP840" s="96">
        <f t="shared" si="358"/>
        <v>123.16486048018905</v>
      </c>
      <c r="AQ840" s="86">
        <f t="shared" si="359"/>
        <v>22.023404580093921</v>
      </c>
    </row>
    <row r="841" spans="1:43">
      <c r="A841" s="129" t="str">
        <f t="shared" si="360"/>
        <v>2016_3</v>
      </c>
      <c r="B841" s="57">
        <v>2016</v>
      </c>
      <c r="C841" s="57">
        <v>3</v>
      </c>
      <c r="D841" s="81" t="str">
        <f t="shared" si="361"/>
        <v>SSH_Personal</v>
      </c>
      <c r="E841" s="68" t="s">
        <v>33</v>
      </c>
      <c r="F841" s="69" t="s">
        <v>13</v>
      </c>
      <c r="G841" s="84">
        <f t="shared" si="362"/>
        <v>68832</v>
      </c>
      <c r="H841" s="70">
        <v>17208</v>
      </c>
      <c r="I841" s="65">
        <v>524</v>
      </c>
      <c r="J841" s="66">
        <v>2385</v>
      </c>
      <c r="K841" s="66">
        <v>3914</v>
      </c>
      <c r="L841" s="66">
        <v>3328</v>
      </c>
      <c r="M841" s="67">
        <v>593</v>
      </c>
      <c r="N841" s="65">
        <v>8022726</v>
      </c>
      <c r="O841" s="66">
        <v>10301516</v>
      </c>
      <c r="P841" s="66">
        <v>4960302</v>
      </c>
      <c r="Q841" s="66">
        <v>15365858</v>
      </c>
      <c r="R841" s="67">
        <v>2270446</v>
      </c>
      <c r="S841" s="95">
        <f t="shared" si="336"/>
        <v>15310.545801526718</v>
      </c>
      <c r="T841" s="96">
        <f t="shared" si="337"/>
        <v>4319.2939203354299</v>
      </c>
      <c r="U841" s="96">
        <f t="shared" si="338"/>
        <v>1267.3229432805315</v>
      </c>
      <c r="V841" s="96">
        <f t="shared" si="339"/>
        <v>4617.1448317307695</v>
      </c>
      <c r="W841" s="86">
        <f t="shared" si="340"/>
        <v>3828.7453625632379</v>
      </c>
      <c r="X841" s="99">
        <f t="shared" si="341"/>
        <v>7.6127382612738263E-3</v>
      </c>
      <c r="Y841" s="100">
        <f t="shared" si="342"/>
        <v>3.4649581589958157E-2</v>
      </c>
      <c r="Z841" s="100">
        <f t="shared" si="343"/>
        <v>5.686308693630869E-2</v>
      </c>
      <c r="AA841" s="100">
        <f t="shared" si="344"/>
        <v>4.834960483496048E-2</v>
      </c>
      <c r="AB841" s="101">
        <f t="shared" si="345"/>
        <v>8.615178986517898E-3</v>
      </c>
      <c r="AC841" s="99">
        <f t="shared" si="346"/>
        <v>8.3846573244666135E-3</v>
      </c>
      <c r="AD841" s="100">
        <f t="shared" si="347"/>
        <v>3.627382913334519E-2</v>
      </c>
      <c r="AE841" s="100">
        <f t="shared" si="348"/>
        <v>5.8919750785736254E-2</v>
      </c>
      <c r="AF841" s="100">
        <f t="shared" si="349"/>
        <v>5.0254608902294044E-2</v>
      </c>
      <c r="AG841" s="101">
        <f t="shared" si="350"/>
        <v>9.4359348832224309E-3</v>
      </c>
      <c r="AH841" s="95">
        <f t="shared" si="351"/>
        <v>116.55517782426779</v>
      </c>
      <c r="AI841" s="96">
        <f t="shared" si="352"/>
        <v>149.66172710367272</v>
      </c>
      <c r="AJ841" s="96">
        <f t="shared" si="353"/>
        <v>72.063894700139471</v>
      </c>
      <c r="AK841" s="96">
        <f t="shared" si="354"/>
        <v>223.23712807996282</v>
      </c>
      <c r="AL841" s="86">
        <f t="shared" si="355"/>
        <v>32.985326592282661</v>
      </c>
      <c r="AM841" s="95">
        <f t="shared" si="363"/>
        <v>116.94162082797031</v>
      </c>
      <c r="AN841" s="96">
        <f t="shared" si="356"/>
        <v>150.1579360961934</v>
      </c>
      <c r="AO841" s="96">
        <f t="shared" si="357"/>
        <v>72.302825208815904</v>
      </c>
      <c r="AP841" s="96">
        <f t="shared" si="358"/>
        <v>223.97727903613239</v>
      </c>
      <c r="AQ841" s="86">
        <f t="shared" si="359"/>
        <v>33.09469066279739</v>
      </c>
    </row>
    <row r="842" spans="1:43">
      <c r="A842" s="129" t="str">
        <f t="shared" si="360"/>
        <v>2016_3</v>
      </c>
      <c r="B842" s="57">
        <v>2016</v>
      </c>
      <c r="C842" s="57">
        <v>3</v>
      </c>
      <c r="D842" s="81" t="str">
        <f t="shared" si="361"/>
        <v>MMH_Personal</v>
      </c>
      <c r="E842" s="68" t="s">
        <v>34</v>
      </c>
      <c r="F842" s="69" t="s">
        <v>13</v>
      </c>
      <c r="G842" s="84">
        <f t="shared" si="362"/>
        <v>108664</v>
      </c>
      <c r="H842" s="70">
        <v>27166</v>
      </c>
      <c r="I842" s="65">
        <v>1198</v>
      </c>
      <c r="J842" s="66">
        <v>4122</v>
      </c>
      <c r="K842" s="66">
        <v>5005</v>
      </c>
      <c r="L842" s="66">
        <v>6573</v>
      </c>
      <c r="M842" s="67">
        <v>1355</v>
      </c>
      <c r="N842" s="65">
        <v>14897275</v>
      </c>
      <c r="O842" s="66">
        <v>12961018</v>
      </c>
      <c r="P842" s="66">
        <v>6632620</v>
      </c>
      <c r="Q842" s="66">
        <v>18906668</v>
      </c>
      <c r="R842" s="67">
        <v>4140546</v>
      </c>
      <c r="S842" s="95">
        <f t="shared" si="336"/>
        <v>12435.121035058432</v>
      </c>
      <c r="T842" s="96">
        <f t="shared" si="337"/>
        <v>3144.3517709849589</v>
      </c>
      <c r="U842" s="96">
        <f t="shared" si="338"/>
        <v>1325.1988011988012</v>
      </c>
      <c r="V842" s="96">
        <f t="shared" si="339"/>
        <v>2876.4138140879354</v>
      </c>
      <c r="W842" s="86">
        <f t="shared" si="340"/>
        <v>3055.7535055350554</v>
      </c>
      <c r="X842" s="99">
        <f t="shared" si="341"/>
        <v>1.10248104247957E-2</v>
      </c>
      <c r="Y842" s="100">
        <f t="shared" si="342"/>
        <v>3.7933446219539133E-2</v>
      </c>
      <c r="Z842" s="100">
        <f t="shared" si="343"/>
        <v>4.6059412500920265E-2</v>
      </c>
      <c r="AA842" s="100">
        <f t="shared" si="344"/>
        <v>6.0489214459250533E-2</v>
      </c>
      <c r="AB842" s="101">
        <f t="shared" si="345"/>
        <v>1.24696311565928E-2</v>
      </c>
      <c r="AC842" s="99">
        <f t="shared" si="346"/>
        <v>1.1762869867002637E-2</v>
      </c>
      <c r="AD842" s="100">
        <f t="shared" si="347"/>
        <v>3.9283735392613865E-2</v>
      </c>
      <c r="AE842" s="100">
        <f t="shared" si="348"/>
        <v>4.7541019216522179E-2</v>
      </c>
      <c r="AF842" s="100">
        <f t="shared" si="349"/>
        <v>6.2174226212723588E-2</v>
      </c>
      <c r="AG842" s="101">
        <f t="shared" si="350"/>
        <v>1.3253990566248271E-2</v>
      </c>
      <c r="AH842" s="95">
        <f t="shared" si="351"/>
        <v>137.09485202090849</v>
      </c>
      <c r="AI842" s="96">
        <f t="shared" si="352"/>
        <v>119.27609879997055</v>
      </c>
      <c r="AJ842" s="96">
        <f t="shared" si="353"/>
        <v>61.03787823014062</v>
      </c>
      <c r="AK842" s="96">
        <f t="shared" si="354"/>
        <v>173.99201207391593</v>
      </c>
      <c r="AL842" s="86">
        <f t="shared" si="355"/>
        <v>38.104119119487592</v>
      </c>
      <c r="AM842" s="95">
        <f t="shared" si="363"/>
        <v>137.54939507421659</v>
      </c>
      <c r="AN842" s="96">
        <f t="shared" si="356"/>
        <v>119.67156311782072</v>
      </c>
      <c r="AO842" s="96">
        <f t="shared" si="357"/>
        <v>61.24025157333476</v>
      </c>
      <c r="AP842" s="96">
        <f t="shared" si="358"/>
        <v>174.56888902628492</v>
      </c>
      <c r="AQ842" s="86">
        <f t="shared" si="359"/>
        <v>38.23045473598139</v>
      </c>
    </row>
    <row r="843" spans="1:43">
      <c r="A843" s="129" t="str">
        <f t="shared" si="360"/>
        <v>2016_3</v>
      </c>
      <c r="B843" s="57">
        <v>2016</v>
      </c>
      <c r="C843" s="57">
        <v>3</v>
      </c>
      <c r="D843" s="81" t="str">
        <f t="shared" si="361"/>
        <v>SYA_Personal</v>
      </c>
      <c r="E843" s="68" t="s">
        <v>35</v>
      </c>
      <c r="F843" s="69" t="s">
        <v>13</v>
      </c>
      <c r="G843" s="84">
        <f t="shared" si="362"/>
        <v>31924</v>
      </c>
      <c r="H843" s="70">
        <v>7981</v>
      </c>
      <c r="I843" s="65">
        <v>327</v>
      </c>
      <c r="J843" s="66">
        <v>1086</v>
      </c>
      <c r="K843" s="66">
        <v>1192</v>
      </c>
      <c r="L843" s="66">
        <v>2385</v>
      </c>
      <c r="M843" s="67">
        <v>172</v>
      </c>
      <c r="N843" s="65">
        <v>5983993</v>
      </c>
      <c r="O843" s="66">
        <v>3962836</v>
      </c>
      <c r="P843" s="66">
        <v>1073338</v>
      </c>
      <c r="Q843" s="66">
        <v>8119715</v>
      </c>
      <c r="R843" s="67">
        <v>925990</v>
      </c>
      <c r="S843" s="95">
        <f t="shared" ref="S843:S906" si="364">N843/I843</f>
        <v>18299.672782874619</v>
      </c>
      <c r="T843" s="96">
        <f t="shared" ref="T843:T906" si="365">O843/J843</f>
        <v>3649.0202578268877</v>
      </c>
      <c r="U843" s="96">
        <f t="shared" ref="U843:U906" si="366">P843/K843</f>
        <v>900.45134228187919</v>
      </c>
      <c r="V843" s="96">
        <f t="shared" ref="V843:V906" si="367">Q843/L843</f>
        <v>3404.4926624737946</v>
      </c>
      <c r="W843" s="86">
        <f t="shared" ref="W843:W906" si="368">R843/M843</f>
        <v>5383.6627906976746</v>
      </c>
      <c r="X843" s="99">
        <f t="shared" ref="X843:X906" si="369">I843/$G843</f>
        <v>1.0243077308607944E-2</v>
      </c>
      <c r="Y843" s="100">
        <f t="shared" ref="Y843:Y906" si="370">J843/$G843</f>
        <v>3.4018293446936472E-2</v>
      </c>
      <c r="Z843" s="100">
        <f t="shared" ref="Z843:Z906" si="371">K843/$G843</f>
        <v>3.7338679363488288E-2</v>
      </c>
      <c r="AA843" s="100">
        <f t="shared" ref="AA843:AA906" si="372">L843/$G843</f>
        <v>7.4708683122415742E-2</v>
      </c>
      <c r="AB843" s="101">
        <f t="shared" ref="AB843:AB906" si="373">M843/$G843</f>
        <v>5.3877960155369001E-3</v>
      </c>
      <c r="AC843" s="99">
        <f t="shared" ref="AC843:AC906" si="374">I843/$G843+2.33*(I843*ABS(($G843-I843))/$G843^3)^0.5</f>
        <v>1.155611371909325E-2</v>
      </c>
      <c r="AD843" s="100">
        <f t="shared" ref="AD843:AD906" si="375">J843/$G843+2.33*(J843*ABS(($G843-J843))/$G843^3)^0.5</f>
        <v>3.6382241792055105E-2</v>
      </c>
      <c r="AE843" s="100">
        <f t="shared" ref="AE843:AE906" si="376">K843/$G843+2.33*(K843*ABS(($G843-K843))/$G843^3)^0.5</f>
        <v>3.9811049606032371E-2</v>
      </c>
      <c r="AF843" s="100">
        <f t="shared" ref="AF843:AF906" si="377">L843/$G843+2.33*(L843*ABS(($G843-L843))/$G843^3)^0.5</f>
        <v>7.8137324436232808E-2</v>
      </c>
      <c r="AG843" s="101">
        <f t="shared" ref="AG843:AG906" si="378">M843/$G843+2.33*(M843*ABS(($G843-M843))/$G843^3)^0.5</f>
        <v>6.3424142687272308E-3</v>
      </c>
      <c r="AH843" s="95">
        <f t="shared" ref="AH843:AH906" si="379">N843/$G843</f>
        <v>187.44496303721337</v>
      </c>
      <c r="AI843" s="96">
        <f t="shared" ref="AI843:AI906" si="380">O843/$G843</f>
        <v>124.13344192457086</v>
      </c>
      <c r="AJ843" s="96">
        <f t="shared" ref="AJ843:AJ906" si="381">P843/$G843</f>
        <v>33.621663951885729</v>
      </c>
      <c r="AK843" s="96">
        <f t="shared" ref="AK843:AK906" si="382">Q843/$G843</f>
        <v>254.3451635133442</v>
      </c>
      <c r="AL843" s="86">
        <f t="shared" ref="AL843:AL906" si="383">R843/$G843</f>
        <v>29.006076932715199</v>
      </c>
      <c r="AM843" s="95">
        <f t="shared" si="363"/>
        <v>188.0664437461547</v>
      </c>
      <c r="AN843" s="96">
        <f t="shared" ref="AN843:AN906" si="384">AI843*($AC$2171/$X$2171)</f>
        <v>124.54501094323419</v>
      </c>
      <c r="AO843" s="96">
        <f t="shared" ref="AO843:AO906" si="385">AJ843*($AC$2171/$X$2171)</f>
        <v>33.73313782245571</v>
      </c>
      <c r="AP843" s="96">
        <f t="shared" ref="AP843:AP906" si="386">AK843*($AC$2171/$X$2171)</f>
        <v>255.18845431174614</v>
      </c>
      <c r="AQ843" s="86">
        <f t="shared" ref="AQ843:AQ906" si="387">AL843*($AC$2171/$X$2171)</f>
        <v>29.102247653782651</v>
      </c>
    </row>
    <row r="844" spans="1:43">
      <c r="A844" s="129" t="str">
        <f t="shared" ref="A844:A907" si="388">B844&amp;"_"&amp;C844</f>
        <v>2016_3</v>
      </c>
      <c r="B844" s="57">
        <v>2016</v>
      </c>
      <c r="C844" s="57">
        <v>3</v>
      </c>
      <c r="D844" s="81" t="str">
        <f t="shared" ref="D844:D907" si="389">E844&amp;"_"&amp;F844</f>
        <v>LSH_Personal</v>
      </c>
      <c r="E844" s="68" t="s">
        <v>36</v>
      </c>
      <c r="F844" s="69" t="s">
        <v>13</v>
      </c>
      <c r="G844" s="84">
        <f t="shared" ref="G844:G907" si="390">H844*4</f>
        <v>59736</v>
      </c>
      <c r="H844" s="70">
        <v>14934</v>
      </c>
      <c r="I844" s="65">
        <v>644</v>
      </c>
      <c r="J844" s="66">
        <v>2491</v>
      </c>
      <c r="K844" s="66">
        <v>4697</v>
      </c>
      <c r="L844" s="66">
        <v>2869</v>
      </c>
      <c r="M844" s="67">
        <v>1299</v>
      </c>
      <c r="N844" s="65">
        <v>13264627</v>
      </c>
      <c r="O844" s="66">
        <v>7293258</v>
      </c>
      <c r="P844" s="66">
        <v>5624392</v>
      </c>
      <c r="Q844" s="66">
        <v>9783121</v>
      </c>
      <c r="R844" s="67">
        <v>7587519</v>
      </c>
      <c r="S844" s="95">
        <f t="shared" si="364"/>
        <v>20597.246894409938</v>
      </c>
      <c r="T844" s="96">
        <f t="shared" si="365"/>
        <v>2927.8434363709353</v>
      </c>
      <c r="U844" s="96">
        <f t="shared" si="366"/>
        <v>1197.4434745582287</v>
      </c>
      <c r="V844" s="96">
        <f t="shared" si="367"/>
        <v>3409.9410944579995</v>
      </c>
      <c r="W844" s="86">
        <f t="shared" si="368"/>
        <v>5841.0461893764432</v>
      </c>
      <c r="X844" s="99">
        <f t="shared" si="369"/>
        <v>1.0780768715682336E-2</v>
      </c>
      <c r="Y844" s="100">
        <f t="shared" si="370"/>
        <v>4.1700147314852012E-2</v>
      </c>
      <c r="Z844" s="100">
        <f t="shared" si="371"/>
        <v>7.8629302263291817E-2</v>
      </c>
      <c r="AA844" s="100">
        <f t="shared" si="372"/>
        <v>4.8027989821882951E-2</v>
      </c>
      <c r="AB844" s="101">
        <f t="shared" si="373"/>
        <v>2.174568099638409E-2</v>
      </c>
      <c r="AC844" s="99">
        <f t="shared" si="374"/>
        <v>1.1765253462609553E-2</v>
      </c>
      <c r="AD844" s="100">
        <f t="shared" si="375"/>
        <v>4.3605859703170109E-2</v>
      </c>
      <c r="AE844" s="100">
        <f t="shared" si="376"/>
        <v>8.1195246777285734E-2</v>
      </c>
      <c r="AF844" s="100">
        <f t="shared" si="377"/>
        <v>5.0066426131391797E-2</v>
      </c>
      <c r="AG844" s="101">
        <f t="shared" si="378"/>
        <v>2.3136114568296465E-2</v>
      </c>
      <c r="AH844" s="95">
        <f t="shared" si="379"/>
        <v>222.05415494843979</v>
      </c>
      <c r="AI844" s="96">
        <f t="shared" si="380"/>
        <v>122.09150261149055</v>
      </c>
      <c r="AJ844" s="96">
        <f t="shared" si="381"/>
        <v>94.154144904245342</v>
      </c>
      <c r="AK844" s="96">
        <f t="shared" si="382"/>
        <v>163.77261617784922</v>
      </c>
      <c r="AL844" s="86">
        <f t="shared" si="383"/>
        <v>127.01752711932502</v>
      </c>
      <c r="AM844" s="95">
        <f t="shared" ref="AM844:AM907" si="391">AH844*($AC$2171/$X$2171)</f>
        <v>222.79038371343105</v>
      </c>
      <c r="AN844" s="96">
        <f t="shared" si="384"/>
        <v>122.49630150482565</v>
      </c>
      <c r="AO844" s="96">
        <f t="shared" si="385"/>
        <v>94.466316454639241</v>
      </c>
      <c r="AP844" s="96">
        <f t="shared" si="386"/>
        <v>164.31561034508741</v>
      </c>
      <c r="AQ844" s="86">
        <f t="shared" si="387"/>
        <v>127.43865842914006</v>
      </c>
    </row>
    <row r="845" spans="1:43">
      <c r="A845" s="129" t="str">
        <f t="shared" si="388"/>
        <v>2016_3</v>
      </c>
      <c r="B845" s="57">
        <v>2016</v>
      </c>
      <c r="C845" s="57">
        <v>3</v>
      </c>
      <c r="D845" s="81" t="str">
        <f t="shared" si="389"/>
        <v>SYH_Personal</v>
      </c>
      <c r="E845" s="68" t="s">
        <v>37</v>
      </c>
      <c r="F845" s="69" t="s">
        <v>13</v>
      </c>
      <c r="G845" s="84">
        <f t="shared" si="390"/>
        <v>31032</v>
      </c>
      <c r="H845" s="70">
        <v>7758</v>
      </c>
      <c r="I845" s="65">
        <v>369</v>
      </c>
      <c r="J845" s="66">
        <v>1492</v>
      </c>
      <c r="K845" s="66">
        <v>1299</v>
      </c>
      <c r="L845" s="66">
        <v>2696</v>
      </c>
      <c r="M845" s="67">
        <v>39</v>
      </c>
      <c r="N845" s="65">
        <v>4933722</v>
      </c>
      <c r="O845" s="66">
        <v>4156616</v>
      </c>
      <c r="P845" s="66">
        <v>2213546</v>
      </c>
      <c r="Q845" s="66">
        <v>6370730</v>
      </c>
      <c r="R845" s="67">
        <v>273345</v>
      </c>
      <c r="S845" s="95">
        <f t="shared" si="364"/>
        <v>13370.520325203252</v>
      </c>
      <c r="T845" s="96">
        <f t="shared" si="365"/>
        <v>2785.935656836461</v>
      </c>
      <c r="U845" s="96">
        <f t="shared" si="366"/>
        <v>1704.0384911470362</v>
      </c>
      <c r="V845" s="96">
        <f t="shared" si="367"/>
        <v>2363.0304154302671</v>
      </c>
      <c r="W845" s="86">
        <f t="shared" si="368"/>
        <v>7008.8461538461543</v>
      </c>
      <c r="X845" s="99">
        <f t="shared" si="369"/>
        <v>1.1890951276102088E-2</v>
      </c>
      <c r="Y845" s="100">
        <f t="shared" si="370"/>
        <v>4.8079401907708173E-2</v>
      </c>
      <c r="Z845" s="100">
        <f t="shared" si="371"/>
        <v>4.1860015467904098E-2</v>
      </c>
      <c r="AA845" s="100">
        <f t="shared" si="372"/>
        <v>8.6878061356019595E-2</v>
      </c>
      <c r="AB845" s="101">
        <f t="shared" si="373"/>
        <v>1.2567672080433102E-3</v>
      </c>
      <c r="AC845" s="99">
        <f t="shared" si="374"/>
        <v>1.3324662798979972E-2</v>
      </c>
      <c r="AD845" s="100">
        <f t="shared" si="375"/>
        <v>5.0909040227529796E-2</v>
      </c>
      <c r="AE845" s="100">
        <f t="shared" si="376"/>
        <v>4.4508913325659392E-2</v>
      </c>
      <c r="AF845" s="100">
        <f t="shared" si="377"/>
        <v>9.0603440569428498E-2</v>
      </c>
      <c r="AG845" s="101">
        <f t="shared" si="378"/>
        <v>1.7253705513344594E-3</v>
      </c>
      <c r="AH845" s="95">
        <f t="shared" si="379"/>
        <v>158.98820572312451</v>
      </c>
      <c r="AI845" s="96">
        <f t="shared" si="380"/>
        <v>133.94612013405518</v>
      </c>
      <c r="AJ845" s="96">
        <f t="shared" si="381"/>
        <v>71.331077597318895</v>
      </c>
      <c r="AK845" s="96">
        <f t="shared" si="382"/>
        <v>205.29550141789122</v>
      </c>
      <c r="AL845" s="86">
        <f t="shared" si="383"/>
        <v>8.8084880123743226</v>
      </c>
      <c r="AM845" s="95">
        <f t="shared" si="391"/>
        <v>159.51533700051445</v>
      </c>
      <c r="AN845" s="96">
        <f t="shared" si="384"/>
        <v>134.39022345031407</v>
      </c>
      <c r="AO845" s="96">
        <f t="shared" si="385"/>
        <v>71.56757842378245</v>
      </c>
      <c r="AP845" s="96">
        <f t="shared" si="386"/>
        <v>205.97616624716341</v>
      </c>
      <c r="AQ845" s="86">
        <f t="shared" si="387"/>
        <v>8.8376928802242247</v>
      </c>
    </row>
    <row r="846" spans="1:43">
      <c r="A846" s="129" t="str">
        <f t="shared" si="388"/>
        <v>2016_3</v>
      </c>
      <c r="B846" s="57">
        <v>2016</v>
      </c>
      <c r="C846" s="57">
        <v>3</v>
      </c>
      <c r="D846" s="81" t="str">
        <f t="shared" si="389"/>
        <v>MSH_Personal</v>
      </c>
      <c r="E846" s="68" t="s">
        <v>38</v>
      </c>
      <c r="F846" s="69" t="s">
        <v>13</v>
      </c>
      <c r="G846" s="84">
        <f t="shared" si="390"/>
        <v>79520</v>
      </c>
      <c r="H846" s="70">
        <v>19880</v>
      </c>
      <c r="I846" s="65">
        <v>952</v>
      </c>
      <c r="J846" s="66">
        <v>3277</v>
      </c>
      <c r="K846" s="66">
        <v>2747</v>
      </c>
      <c r="L846" s="66">
        <v>5141</v>
      </c>
      <c r="M846" s="67">
        <v>429</v>
      </c>
      <c r="N846" s="65">
        <v>16036502</v>
      </c>
      <c r="O846" s="66">
        <v>8779635</v>
      </c>
      <c r="P846" s="66">
        <v>2538734</v>
      </c>
      <c r="Q846" s="66">
        <v>16138572</v>
      </c>
      <c r="R846" s="67">
        <v>2265455</v>
      </c>
      <c r="S846" s="95">
        <f t="shared" si="364"/>
        <v>16845.06512605042</v>
      </c>
      <c r="T846" s="96">
        <f t="shared" si="365"/>
        <v>2679.1684467500763</v>
      </c>
      <c r="U846" s="96">
        <f t="shared" si="366"/>
        <v>924.18420094648707</v>
      </c>
      <c r="V846" s="96">
        <f t="shared" si="367"/>
        <v>3139.1892627893408</v>
      </c>
      <c r="W846" s="86">
        <f t="shared" si="368"/>
        <v>5280.7808857808859</v>
      </c>
      <c r="X846" s="99">
        <f t="shared" si="369"/>
        <v>1.1971830985915493E-2</v>
      </c>
      <c r="Y846" s="100">
        <f t="shared" si="370"/>
        <v>4.1209758551307846E-2</v>
      </c>
      <c r="Z846" s="100">
        <f t="shared" si="371"/>
        <v>3.4544768611670017E-2</v>
      </c>
      <c r="AA846" s="100">
        <f t="shared" si="372"/>
        <v>6.4650402414486927E-2</v>
      </c>
      <c r="AB846" s="101">
        <f t="shared" si="373"/>
        <v>5.3948692152917506E-3</v>
      </c>
      <c r="AC846" s="99">
        <f t="shared" si="374"/>
        <v>1.2870464656840859E-2</v>
      </c>
      <c r="AD846" s="100">
        <f t="shared" si="375"/>
        <v>4.2852160958541261E-2</v>
      </c>
      <c r="AE846" s="100">
        <f t="shared" si="376"/>
        <v>3.6053718959200426E-2</v>
      </c>
      <c r="AF846" s="100">
        <f t="shared" si="377"/>
        <v>6.6682246286345434E-2</v>
      </c>
      <c r="AG846" s="101">
        <f t="shared" si="378"/>
        <v>6.0001174666184159E-3</v>
      </c>
      <c r="AH846" s="95">
        <f t="shared" si="379"/>
        <v>201.66627263581489</v>
      </c>
      <c r="AI846" s="96">
        <f t="shared" si="380"/>
        <v>110.40788480885311</v>
      </c>
      <c r="AJ846" s="96">
        <f t="shared" si="381"/>
        <v>31.925729376257546</v>
      </c>
      <c r="AK846" s="96">
        <f t="shared" si="382"/>
        <v>202.94984909456741</v>
      </c>
      <c r="AL846" s="86">
        <f t="shared" si="383"/>
        <v>28.489122233400401</v>
      </c>
      <c r="AM846" s="95">
        <f t="shared" si="391"/>
        <v>202.33490462280716</v>
      </c>
      <c r="AN846" s="96">
        <f t="shared" si="384"/>
        <v>110.77394623516146</v>
      </c>
      <c r="AO846" s="96">
        <f t="shared" si="385"/>
        <v>32.031580313005769</v>
      </c>
      <c r="AP846" s="96">
        <f t="shared" si="386"/>
        <v>203.62273682679091</v>
      </c>
      <c r="AQ846" s="86">
        <f t="shared" si="387"/>
        <v>28.58357897203901</v>
      </c>
    </row>
    <row r="847" spans="1:43">
      <c r="A847" s="129" t="str">
        <f t="shared" si="388"/>
        <v>2016_3</v>
      </c>
      <c r="B847" s="57">
        <v>2016</v>
      </c>
      <c r="C847" s="57">
        <v>3</v>
      </c>
      <c r="D847" s="81" t="str">
        <f t="shared" si="389"/>
        <v>SMH_Personal</v>
      </c>
      <c r="E847" s="68" t="s">
        <v>39</v>
      </c>
      <c r="F847" s="69" t="s">
        <v>13</v>
      </c>
      <c r="G847" s="84">
        <f t="shared" si="390"/>
        <v>60016</v>
      </c>
      <c r="H847" s="70">
        <v>15004</v>
      </c>
      <c r="I847" s="65">
        <v>507</v>
      </c>
      <c r="J847" s="66">
        <v>2297</v>
      </c>
      <c r="K847" s="66">
        <v>5775</v>
      </c>
      <c r="L847" s="66">
        <v>4133</v>
      </c>
      <c r="M847" s="67">
        <v>671</v>
      </c>
      <c r="N847" s="65">
        <v>6863752</v>
      </c>
      <c r="O847" s="66">
        <v>8779009</v>
      </c>
      <c r="P847" s="66">
        <v>5689001</v>
      </c>
      <c r="Q847" s="66">
        <v>15096006</v>
      </c>
      <c r="R847" s="67">
        <v>1952448</v>
      </c>
      <c r="S847" s="95">
        <f t="shared" si="364"/>
        <v>13537.972386587771</v>
      </c>
      <c r="T847" s="96">
        <f t="shared" si="365"/>
        <v>3821.9455811928601</v>
      </c>
      <c r="U847" s="96">
        <f t="shared" si="366"/>
        <v>985.10839826839822</v>
      </c>
      <c r="V847" s="96">
        <f t="shared" si="367"/>
        <v>3652.5540769416889</v>
      </c>
      <c r="W847" s="86">
        <f t="shared" si="368"/>
        <v>2909.7585692995531</v>
      </c>
      <c r="X847" s="99">
        <f t="shared" si="369"/>
        <v>8.4477472673953613E-3</v>
      </c>
      <c r="Y847" s="100">
        <f t="shared" si="370"/>
        <v>3.8273127166089042E-2</v>
      </c>
      <c r="Z847" s="100">
        <f t="shared" si="371"/>
        <v>9.6224340175953077E-2</v>
      </c>
      <c r="AA847" s="100">
        <f t="shared" si="372"/>
        <v>6.886496934150893E-2</v>
      </c>
      <c r="AB847" s="101">
        <f t="shared" si="373"/>
        <v>1.1180351906158358E-2</v>
      </c>
      <c r="AC847" s="99">
        <f t="shared" si="374"/>
        <v>9.3182109508462129E-3</v>
      </c>
      <c r="AD847" s="100">
        <f t="shared" si="375"/>
        <v>4.009784302886199E-2</v>
      </c>
      <c r="AE847" s="100">
        <f t="shared" si="376"/>
        <v>9.9029096842404532E-2</v>
      </c>
      <c r="AF847" s="100">
        <f t="shared" si="377"/>
        <v>7.1273365410823603E-2</v>
      </c>
      <c r="AG847" s="101">
        <f t="shared" si="378"/>
        <v>1.2180371888166383E-2</v>
      </c>
      <c r="AH847" s="95">
        <f t="shared" si="379"/>
        <v>114.3653692348707</v>
      </c>
      <c r="AI847" s="96">
        <f t="shared" si="380"/>
        <v>146.27780925086643</v>
      </c>
      <c r="AJ847" s="96">
        <f t="shared" si="381"/>
        <v>94.791405625166618</v>
      </c>
      <c r="AK847" s="96">
        <f t="shared" si="382"/>
        <v>251.53302452679284</v>
      </c>
      <c r="AL847" s="86">
        <f t="shared" si="383"/>
        <v>32.53212476672887</v>
      </c>
      <c r="AM847" s="95">
        <f t="shared" si="391"/>
        <v>114.74455184718936</v>
      </c>
      <c r="AN847" s="96">
        <f t="shared" si="384"/>
        <v>146.76279873856777</v>
      </c>
      <c r="AO847" s="96">
        <f t="shared" si="385"/>
        <v>95.105690037054373</v>
      </c>
      <c r="AP847" s="96">
        <f t="shared" si="386"/>
        <v>252.3669915743578</v>
      </c>
      <c r="AQ847" s="86">
        <f t="shared" si="387"/>
        <v>32.639986229826071</v>
      </c>
    </row>
    <row r="848" spans="1:43">
      <c r="A848" s="129" t="str">
        <f t="shared" si="388"/>
        <v>2016_4</v>
      </c>
      <c r="B848" s="57">
        <v>2016</v>
      </c>
      <c r="C848" s="57">
        <v>4</v>
      </c>
      <c r="D848" s="81" t="str">
        <f t="shared" si="389"/>
        <v>SML_Personal</v>
      </c>
      <c r="E848" s="68" t="s">
        <v>12</v>
      </c>
      <c r="F848" s="69" t="s">
        <v>13</v>
      </c>
      <c r="G848" s="84">
        <f t="shared" si="390"/>
        <v>90232</v>
      </c>
      <c r="H848" s="70">
        <v>22558</v>
      </c>
      <c r="I848" s="65">
        <v>157</v>
      </c>
      <c r="J848" s="66">
        <v>2481</v>
      </c>
      <c r="K848" s="66">
        <v>1454</v>
      </c>
      <c r="L848" s="66">
        <v>4410</v>
      </c>
      <c r="M848" s="67">
        <v>540</v>
      </c>
      <c r="N848" s="65">
        <v>2590160</v>
      </c>
      <c r="O848" s="66">
        <v>4479267</v>
      </c>
      <c r="P848" s="66">
        <v>2508094</v>
      </c>
      <c r="Q848" s="66">
        <v>8013411</v>
      </c>
      <c r="R848" s="67">
        <v>1783099</v>
      </c>
      <c r="S848" s="95">
        <f t="shared" si="364"/>
        <v>16497.834394904457</v>
      </c>
      <c r="T848" s="96">
        <f t="shared" si="365"/>
        <v>1805.4280532043531</v>
      </c>
      <c r="U848" s="96">
        <f t="shared" si="366"/>
        <v>1724.961485557084</v>
      </c>
      <c r="V848" s="96">
        <f t="shared" si="367"/>
        <v>1817.1</v>
      </c>
      <c r="W848" s="86">
        <f t="shared" si="368"/>
        <v>3302.0351851851851</v>
      </c>
      <c r="X848" s="99">
        <f t="shared" si="369"/>
        <v>1.7399592162425748E-3</v>
      </c>
      <c r="Y848" s="100">
        <f t="shared" si="370"/>
        <v>2.7495788633744127E-2</v>
      </c>
      <c r="Z848" s="100">
        <f t="shared" si="371"/>
        <v>1.6114017200106391E-2</v>
      </c>
      <c r="AA848" s="100">
        <f t="shared" si="372"/>
        <v>4.8874013653692705E-2</v>
      </c>
      <c r="AB848" s="101">
        <f t="shared" si="373"/>
        <v>5.9845731004521674E-3</v>
      </c>
      <c r="AC848" s="99">
        <f t="shared" si="374"/>
        <v>2.0632304101423629E-3</v>
      </c>
      <c r="AD848" s="100">
        <f t="shared" si="375"/>
        <v>2.8764183468679219E-2</v>
      </c>
      <c r="AE848" s="100">
        <f t="shared" si="376"/>
        <v>1.7090691876483387E-2</v>
      </c>
      <c r="AF848" s="100">
        <f t="shared" si="377"/>
        <v>5.054638861175189E-2</v>
      </c>
      <c r="AG848" s="101">
        <f t="shared" si="378"/>
        <v>6.5828314652419317E-3</v>
      </c>
      <c r="AH848" s="95">
        <f t="shared" si="379"/>
        <v>28.705559003457754</v>
      </c>
      <c r="AI848" s="96">
        <f t="shared" si="380"/>
        <v>49.641668144339036</v>
      </c>
      <c r="AJ848" s="96">
        <f t="shared" si="381"/>
        <v>27.796059047787924</v>
      </c>
      <c r="AK848" s="96">
        <f t="shared" si="382"/>
        <v>88.808970210125011</v>
      </c>
      <c r="AL848" s="86">
        <f t="shared" si="383"/>
        <v>19.761270946005851</v>
      </c>
      <c r="AM848" s="95">
        <f t="shared" si="391"/>
        <v>28.800733346213949</v>
      </c>
      <c r="AN848" s="96">
        <f t="shared" si="384"/>
        <v>49.806256931423427</v>
      </c>
      <c r="AO848" s="96">
        <f t="shared" si="385"/>
        <v>27.88821790979674</v>
      </c>
      <c r="AP848" s="96">
        <f t="shared" si="386"/>
        <v>89.103419636091076</v>
      </c>
      <c r="AQ848" s="86">
        <f t="shared" si="387"/>
        <v>19.826790170839153</v>
      </c>
    </row>
    <row r="849" spans="1:43">
      <c r="A849" s="129" t="str">
        <f t="shared" si="388"/>
        <v>2016_4</v>
      </c>
      <c r="B849" s="57">
        <v>2016</v>
      </c>
      <c r="C849" s="57">
        <v>4</v>
      </c>
      <c r="D849" s="81" t="str">
        <f t="shared" si="389"/>
        <v>LSL_Personal</v>
      </c>
      <c r="E849" s="68" t="s">
        <v>14</v>
      </c>
      <c r="F849" s="69" t="s">
        <v>13</v>
      </c>
      <c r="G849" s="84">
        <f t="shared" si="390"/>
        <v>22652</v>
      </c>
      <c r="H849" s="70">
        <v>5663</v>
      </c>
      <c r="I849" s="65">
        <v>30</v>
      </c>
      <c r="J849" s="66">
        <v>418</v>
      </c>
      <c r="K849" s="66">
        <v>986</v>
      </c>
      <c r="L849" s="66">
        <v>703</v>
      </c>
      <c r="M849" s="67">
        <v>95</v>
      </c>
      <c r="N849" s="65">
        <v>731759</v>
      </c>
      <c r="O849" s="66">
        <v>1320406</v>
      </c>
      <c r="P849" s="66">
        <v>1809355</v>
      </c>
      <c r="Q849" s="66">
        <v>2406863</v>
      </c>
      <c r="R849" s="67">
        <v>625158</v>
      </c>
      <c r="S849" s="95">
        <f t="shared" si="364"/>
        <v>24391.966666666667</v>
      </c>
      <c r="T849" s="96">
        <f t="shared" si="365"/>
        <v>3158.8660287081339</v>
      </c>
      <c r="U849" s="96">
        <f t="shared" si="366"/>
        <v>1835.0456389452333</v>
      </c>
      <c r="V849" s="96">
        <f t="shared" si="367"/>
        <v>3423.7027027027025</v>
      </c>
      <c r="W849" s="86">
        <f t="shared" si="368"/>
        <v>6580.6105263157897</v>
      </c>
      <c r="X849" s="99">
        <f t="shared" si="369"/>
        <v>1.3243863676496556E-3</v>
      </c>
      <c r="Y849" s="100">
        <f t="shared" si="370"/>
        <v>1.8453116722585202E-2</v>
      </c>
      <c r="Z849" s="100">
        <f t="shared" si="371"/>
        <v>4.3528165283418685E-2</v>
      </c>
      <c r="AA849" s="100">
        <f t="shared" si="372"/>
        <v>3.1034787215256932E-2</v>
      </c>
      <c r="AB849" s="101">
        <f t="shared" si="373"/>
        <v>4.1938901642239092E-3</v>
      </c>
      <c r="AC849" s="99">
        <f t="shared" si="374"/>
        <v>1.8874042876215248E-3</v>
      </c>
      <c r="AD849" s="100">
        <f t="shared" si="375"/>
        <v>2.0536614459880406E-2</v>
      </c>
      <c r="AE849" s="100">
        <f t="shared" si="376"/>
        <v>4.6686978296507427E-2</v>
      </c>
      <c r="AF849" s="100">
        <f t="shared" si="377"/>
        <v>3.3719396719382233E-2</v>
      </c>
      <c r="AG849" s="101">
        <f t="shared" si="378"/>
        <v>5.1943474792931175E-3</v>
      </c>
      <c r="AH849" s="95">
        <f t="shared" si="379"/>
        <v>32.304388133498144</v>
      </c>
      <c r="AI849" s="96">
        <f t="shared" si="380"/>
        <v>58.290923538760374</v>
      </c>
      <c r="AJ849" s="96">
        <f t="shared" si="381"/>
        <v>79.87616987462475</v>
      </c>
      <c r="AK849" s="96">
        <f t="shared" si="382"/>
        <v>106.25388486667843</v>
      </c>
      <c r="AL849" s="86">
        <f t="shared" si="383"/>
        <v>27.598357760904115</v>
      </c>
      <c r="AM849" s="95">
        <f t="shared" si="391"/>
        <v>32.411494527363402</v>
      </c>
      <c r="AN849" s="96">
        <f t="shared" si="384"/>
        <v>58.484189252059494</v>
      </c>
      <c r="AO849" s="96">
        <f t="shared" si="385"/>
        <v>80.141002270635013</v>
      </c>
      <c r="AP849" s="96">
        <f t="shared" si="386"/>
        <v>106.60617355251313</v>
      </c>
      <c r="AQ849" s="86">
        <f t="shared" si="387"/>
        <v>27.689861136982874</v>
      </c>
    </row>
    <row r="850" spans="1:43">
      <c r="A850" s="129" t="str">
        <f t="shared" si="388"/>
        <v>2016_4</v>
      </c>
      <c r="B850" s="57">
        <v>2016</v>
      </c>
      <c r="C850" s="57">
        <v>4</v>
      </c>
      <c r="D850" s="81" t="str">
        <f t="shared" si="389"/>
        <v>MYA_Personal</v>
      </c>
      <c r="E850" s="68" t="s">
        <v>15</v>
      </c>
      <c r="F850" s="69" t="s">
        <v>13</v>
      </c>
      <c r="G850" s="84">
        <f t="shared" si="390"/>
        <v>22256</v>
      </c>
      <c r="H850" s="70">
        <v>5564</v>
      </c>
      <c r="I850" s="65">
        <v>103</v>
      </c>
      <c r="J850" s="66">
        <v>671</v>
      </c>
      <c r="K850" s="66">
        <v>276</v>
      </c>
      <c r="L850" s="66">
        <v>2135</v>
      </c>
      <c r="M850" s="67">
        <v>162</v>
      </c>
      <c r="N850" s="65">
        <v>1034175</v>
      </c>
      <c r="O850" s="66">
        <v>2365688</v>
      </c>
      <c r="P850" s="66">
        <v>294797</v>
      </c>
      <c r="Q850" s="66">
        <v>6157433</v>
      </c>
      <c r="R850" s="67">
        <v>833206</v>
      </c>
      <c r="S850" s="95">
        <f t="shared" si="364"/>
        <v>10040.533980582524</v>
      </c>
      <c r="T850" s="96">
        <f t="shared" si="365"/>
        <v>3525.6154992548436</v>
      </c>
      <c r="U850" s="96">
        <f t="shared" si="366"/>
        <v>1068.105072463768</v>
      </c>
      <c r="V850" s="96">
        <f t="shared" si="367"/>
        <v>2884.0435597189694</v>
      </c>
      <c r="W850" s="86">
        <f t="shared" si="368"/>
        <v>5143.2469135802467</v>
      </c>
      <c r="X850" s="99">
        <f t="shared" si="369"/>
        <v>4.6279654924514741E-3</v>
      </c>
      <c r="Y850" s="100">
        <f t="shared" si="370"/>
        <v>3.0149173256649894E-2</v>
      </c>
      <c r="Z850" s="100">
        <f t="shared" si="371"/>
        <v>1.2401150251617541E-2</v>
      </c>
      <c r="AA850" s="100">
        <f t="shared" si="372"/>
        <v>9.5929187634795118E-2</v>
      </c>
      <c r="AB850" s="101">
        <f t="shared" si="373"/>
        <v>7.2789360172537745E-3</v>
      </c>
      <c r="AC850" s="99">
        <f t="shared" si="374"/>
        <v>5.6880003294438371E-3</v>
      </c>
      <c r="AD850" s="100">
        <f t="shared" si="375"/>
        <v>3.2819857466075693E-2</v>
      </c>
      <c r="AE850" s="100">
        <f t="shared" si="376"/>
        <v>1.4129587580407919E-2</v>
      </c>
      <c r="AF850" s="100">
        <f t="shared" si="377"/>
        <v>0.10052867015026661</v>
      </c>
      <c r="AG850" s="101">
        <f t="shared" si="378"/>
        <v>8.6065748113327827E-3</v>
      </c>
      <c r="AH850" s="95">
        <f t="shared" si="379"/>
        <v>46.467244787922361</v>
      </c>
      <c r="AI850" s="96">
        <f t="shared" si="380"/>
        <v>106.29439252336448</v>
      </c>
      <c r="AJ850" s="96">
        <f t="shared" si="381"/>
        <v>13.245731488138031</v>
      </c>
      <c r="AK850" s="96">
        <f t="shared" si="382"/>
        <v>276.66395578720346</v>
      </c>
      <c r="AL850" s="86">
        <f t="shared" si="383"/>
        <v>37.437365204888572</v>
      </c>
      <c r="AM850" s="95">
        <f t="shared" si="391"/>
        <v>46.621308656939824</v>
      </c>
      <c r="AN850" s="96">
        <f t="shared" si="384"/>
        <v>106.64681551383339</v>
      </c>
      <c r="AO850" s="96">
        <f t="shared" si="385"/>
        <v>13.289648200874986</v>
      </c>
      <c r="AP850" s="96">
        <f t="shared" si="386"/>
        <v>277.58124536700939</v>
      </c>
      <c r="AQ850" s="86">
        <f t="shared" si="387"/>
        <v>37.561490174113864</v>
      </c>
    </row>
    <row r="851" spans="1:43">
      <c r="A851" s="129" t="str">
        <f t="shared" si="388"/>
        <v>2016_4</v>
      </c>
      <c r="B851" s="57">
        <v>2016</v>
      </c>
      <c r="C851" s="57">
        <v>4</v>
      </c>
      <c r="D851" s="81" t="str">
        <f t="shared" si="389"/>
        <v>SMA_Personal</v>
      </c>
      <c r="E851" s="68" t="s">
        <v>16</v>
      </c>
      <c r="F851" s="69" t="s">
        <v>13</v>
      </c>
      <c r="G851" s="84">
        <f t="shared" si="390"/>
        <v>89732</v>
      </c>
      <c r="H851" s="70">
        <v>22433</v>
      </c>
      <c r="I851" s="65">
        <v>130</v>
      </c>
      <c r="J851" s="66">
        <v>1801</v>
      </c>
      <c r="K851" s="66">
        <v>6586</v>
      </c>
      <c r="L851" s="66">
        <v>3062</v>
      </c>
      <c r="M851" s="67">
        <v>780</v>
      </c>
      <c r="N851" s="65">
        <v>2252478</v>
      </c>
      <c r="O851" s="66">
        <v>7244560</v>
      </c>
      <c r="P851" s="66">
        <v>6177808</v>
      </c>
      <c r="Q851" s="66">
        <v>9927836</v>
      </c>
      <c r="R851" s="67">
        <v>4186459</v>
      </c>
      <c r="S851" s="95">
        <f t="shared" si="364"/>
        <v>17326.753846153846</v>
      </c>
      <c r="T851" s="96">
        <f t="shared" si="365"/>
        <v>4022.5208217656859</v>
      </c>
      <c r="U851" s="96">
        <f t="shared" si="366"/>
        <v>938.02125721226844</v>
      </c>
      <c r="V851" s="96">
        <f t="shared" si="367"/>
        <v>3242.2717178314829</v>
      </c>
      <c r="W851" s="86">
        <f t="shared" si="368"/>
        <v>5367.2551282051281</v>
      </c>
      <c r="X851" s="99">
        <f t="shared" si="369"/>
        <v>1.4487585253867071E-3</v>
      </c>
      <c r="Y851" s="100">
        <f t="shared" si="370"/>
        <v>2.0070877724780459E-2</v>
      </c>
      <c r="Z851" s="100">
        <f t="shared" si="371"/>
        <v>7.3396335755360406E-2</v>
      </c>
      <c r="AA851" s="100">
        <f t="shared" si="372"/>
        <v>3.4123835421031513E-2</v>
      </c>
      <c r="AB851" s="101">
        <f t="shared" si="373"/>
        <v>8.692551152320243E-3</v>
      </c>
      <c r="AC851" s="99">
        <f t="shared" si="374"/>
        <v>1.744604338552581E-3</v>
      </c>
      <c r="AD851" s="100">
        <f t="shared" si="375"/>
        <v>2.1161722013200403E-2</v>
      </c>
      <c r="AE851" s="100">
        <f t="shared" si="376"/>
        <v>7.5424795732394009E-2</v>
      </c>
      <c r="AF851" s="100">
        <f t="shared" si="377"/>
        <v>3.5535956354072189E-2</v>
      </c>
      <c r="AG851" s="101">
        <f t="shared" si="378"/>
        <v>9.4145891604710923E-3</v>
      </c>
      <c r="AH851" s="95">
        <f t="shared" si="379"/>
        <v>25.102282351892303</v>
      </c>
      <c r="AI851" s="96">
        <f t="shared" si="380"/>
        <v>80.735523559042477</v>
      </c>
      <c r="AJ851" s="96">
        <f t="shared" si="381"/>
        <v>68.84732314001694</v>
      </c>
      <c r="AK851" s="96">
        <f t="shared" si="382"/>
        <v>110.63874648954665</v>
      </c>
      <c r="AL851" s="86">
        <f t="shared" si="383"/>
        <v>46.65513974947622</v>
      </c>
      <c r="AM851" s="95">
        <f t="shared" si="391"/>
        <v>25.185509897617298</v>
      </c>
      <c r="AN851" s="96">
        <f t="shared" si="384"/>
        <v>81.003205173982764</v>
      </c>
      <c r="AO851" s="96">
        <f t="shared" si="385"/>
        <v>69.075588986697895</v>
      </c>
      <c r="AP851" s="96">
        <f t="shared" si="386"/>
        <v>111.00557334629741</v>
      </c>
      <c r="AQ851" s="86">
        <f t="shared" si="387"/>
        <v>46.809826591189349</v>
      </c>
    </row>
    <row r="852" spans="1:43">
      <c r="A852" s="129" t="str">
        <f t="shared" si="388"/>
        <v>2016_4</v>
      </c>
      <c r="B852" s="57">
        <v>2016</v>
      </c>
      <c r="C852" s="57">
        <v>4</v>
      </c>
      <c r="D852" s="81" t="str">
        <f t="shared" si="389"/>
        <v>MSL_Personal</v>
      </c>
      <c r="E852" s="68" t="s">
        <v>17</v>
      </c>
      <c r="F852" s="69" t="s">
        <v>13</v>
      </c>
      <c r="G852" s="84">
        <f t="shared" si="390"/>
        <v>69684</v>
      </c>
      <c r="H852" s="70">
        <v>17421</v>
      </c>
      <c r="I852" s="65">
        <v>170</v>
      </c>
      <c r="J852" s="66">
        <v>1449</v>
      </c>
      <c r="K852" s="66">
        <v>2743</v>
      </c>
      <c r="L852" s="66">
        <v>2199</v>
      </c>
      <c r="M852" s="67">
        <v>354</v>
      </c>
      <c r="N852" s="65">
        <v>3702072</v>
      </c>
      <c r="O852" s="66">
        <v>4991863</v>
      </c>
      <c r="P852" s="66">
        <v>5262204</v>
      </c>
      <c r="Q852" s="66">
        <v>8153105</v>
      </c>
      <c r="R852" s="67">
        <v>1322879</v>
      </c>
      <c r="S852" s="95">
        <f t="shared" si="364"/>
        <v>21776.894117647058</v>
      </c>
      <c r="T852" s="96">
        <f t="shared" si="365"/>
        <v>3445.0400276052451</v>
      </c>
      <c r="U852" s="96">
        <f t="shared" si="366"/>
        <v>1918.4119577105359</v>
      </c>
      <c r="V852" s="96">
        <f t="shared" si="367"/>
        <v>3707.6421100500229</v>
      </c>
      <c r="W852" s="86">
        <f t="shared" si="368"/>
        <v>3736.9463276836159</v>
      </c>
      <c r="X852" s="99">
        <f t="shared" si="369"/>
        <v>2.439584409620573E-3</v>
      </c>
      <c r="Y852" s="100">
        <f t="shared" si="370"/>
        <v>2.0793869467883589E-2</v>
      </c>
      <c r="Z852" s="100">
        <f t="shared" si="371"/>
        <v>3.9363411974054303E-2</v>
      </c>
      <c r="AA852" s="100">
        <f t="shared" si="372"/>
        <v>3.155674186326847E-2</v>
      </c>
      <c r="AB852" s="101">
        <f t="shared" si="373"/>
        <v>5.0800757706216636E-3</v>
      </c>
      <c r="AC852" s="99">
        <f t="shared" si="374"/>
        <v>2.8750129717455934E-3</v>
      </c>
      <c r="AD852" s="100">
        <f t="shared" si="375"/>
        <v>2.2053357669579641E-2</v>
      </c>
      <c r="AE852" s="100">
        <f t="shared" si="376"/>
        <v>4.107979936174571E-2</v>
      </c>
      <c r="AF852" s="100">
        <f t="shared" si="377"/>
        <v>3.3099765410689291E-2</v>
      </c>
      <c r="AG852" s="101">
        <f t="shared" si="378"/>
        <v>5.7075827260779297E-3</v>
      </c>
      <c r="AH852" s="95">
        <f t="shared" si="379"/>
        <v>53.126571379369729</v>
      </c>
      <c r="AI852" s="96">
        <f t="shared" si="380"/>
        <v>71.635712645657534</v>
      </c>
      <c r="AJ852" s="96">
        <f t="shared" si="381"/>
        <v>75.515240227311864</v>
      </c>
      <c r="AK852" s="96">
        <f t="shared" si="382"/>
        <v>117.0011049882326</v>
      </c>
      <c r="AL852" s="86">
        <f t="shared" si="383"/>
        <v>18.98397049537914</v>
      </c>
      <c r="AM852" s="95">
        <f t="shared" si="391"/>
        <v>53.302714492043918</v>
      </c>
      <c r="AN852" s="96">
        <f t="shared" si="384"/>
        <v>71.873223500892962</v>
      </c>
      <c r="AO852" s="96">
        <f t="shared" si="385"/>
        <v>75.765613799756309</v>
      </c>
      <c r="AP852" s="96">
        <f t="shared" si="386"/>
        <v>117.38902647994304</v>
      </c>
      <c r="AQ852" s="86">
        <f t="shared" si="387"/>
        <v>19.04691255181438</v>
      </c>
    </row>
    <row r="853" spans="1:43">
      <c r="A853" s="129" t="str">
        <f t="shared" si="388"/>
        <v>2016_4</v>
      </c>
      <c r="B853" s="57">
        <v>2016</v>
      </c>
      <c r="C853" s="57">
        <v>4</v>
      </c>
      <c r="D853" s="81" t="str">
        <f t="shared" si="389"/>
        <v>LYL_Personal</v>
      </c>
      <c r="E853" s="68" t="s">
        <v>18</v>
      </c>
      <c r="F853" s="69" t="s">
        <v>13</v>
      </c>
      <c r="G853" s="84">
        <f t="shared" si="390"/>
        <v>17724</v>
      </c>
      <c r="H853" s="70">
        <v>4431</v>
      </c>
      <c r="I853" s="65">
        <v>84</v>
      </c>
      <c r="J853" s="66">
        <v>410</v>
      </c>
      <c r="K853" s="66">
        <v>734</v>
      </c>
      <c r="L853" s="66">
        <v>615</v>
      </c>
      <c r="M853" s="67">
        <v>160</v>
      </c>
      <c r="N853" s="65">
        <v>1829836</v>
      </c>
      <c r="O853" s="66">
        <v>1431766</v>
      </c>
      <c r="P853" s="66">
        <v>1260916</v>
      </c>
      <c r="Q853" s="66">
        <v>2413914</v>
      </c>
      <c r="R853" s="67">
        <v>956786</v>
      </c>
      <c r="S853" s="95">
        <f t="shared" si="364"/>
        <v>21783.761904761905</v>
      </c>
      <c r="T853" s="96">
        <f t="shared" si="365"/>
        <v>3492.1121951219511</v>
      </c>
      <c r="U853" s="96">
        <f t="shared" si="366"/>
        <v>1717.8692098092642</v>
      </c>
      <c r="V853" s="96">
        <f t="shared" si="367"/>
        <v>3925.0634146341463</v>
      </c>
      <c r="W853" s="86">
        <f t="shared" si="368"/>
        <v>5979.9125000000004</v>
      </c>
      <c r="X853" s="99">
        <f t="shared" si="369"/>
        <v>4.7393364928909956E-3</v>
      </c>
      <c r="Y853" s="100">
        <f t="shared" si="370"/>
        <v>2.313247573911081E-2</v>
      </c>
      <c r="Z853" s="100">
        <f t="shared" si="371"/>
        <v>4.1412773640261795E-2</v>
      </c>
      <c r="AA853" s="100">
        <f t="shared" si="372"/>
        <v>3.4698713608666214E-2</v>
      </c>
      <c r="AB853" s="101">
        <f t="shared" si="373"/>
        <v>9.027307605506657E-3</v>
      </c>
      <c r="AC853" s="99">
        <f t="shared" si="374"/>
        <v>5.9413303340627634E-3</v>
      </c>
      <c r="AD853" s="100">
        <f t="shared" si="375"/>
        <v>2.5763373334058183E-2</v>
      </c>
      <c r="AE853" s="100">
        <f t="shared" si="376"/>
        <v>4.4899822465673193E-2</v>
      </c>
      <c r="AF853" s="100">
        <f t="shared" si="377"/>
        <v>3.7901759640172346E-2</v>
      </c>
      <c r="AG853" s="101">
        <f t="shared" si="378"/>
        <v>1.0682639239013044E-2</v>
      </c>
      <c r="AH853" s="95">
        <f t="shared" si="379"/>
        <v>103.24057774768676</v>
      </c>
      <c r="AI853" s="96">
        <f t="shared" si="380"/>
        <v>80.781200631911531</v>
      </c>
      <c r="AJ853" s="96">
        <f t="shared" si="381"/>
        <v>71.141728729406452</v>
      </c>
      <c r="AK853" s="96">
        <f t="shared" si="382"/>
        <v>136.19465132024374</v>
      </c>
      <c r="AL853" s="86">
        <f t="shared" si="383"/>
        <v>53.982509591514329</v>
      </c>
      <c r="AM853" s="95">
        <f t="shared" si="391"/>
        <v>103.58287570229975</v>
      </c>
      <c r="AN853" s="96">
        <f t="shared" si="384"/>
        <v>81.049033690876598</v>
      </c>
      <c r="AO853" s="96">
        <f t="shared" si="385"/>
        <v>71.377601762694013</v>
      </c>
      <c r="AP853" s="96">
        <f t="shared" si="386"/>
        <v>136.64620972482842</v>
      </c>
      <c r="AQ853" s="86">
        <f t="shared" si="387"/>
        <v>54.161490598993872</v>
      </c>
    </row>
    <row r="854" spans="1:43">
      <c r="A854" s="129" t="str">
        <f t="shared" si="388"/>
        <v>2016_4</v>
      </c>
      <c r="B854" s="57">
        <v>2016</v>
      </c>
      <c r="C854" s="57">
        <v>4</v>
      </c>
      <c r="D854" s="81" t="str">
        <f t="shared" si="389"/>
        <v>LSA_Personal</v>
      </c>
      <c r="E854" s="68" t="s">
        <v>19</v>
      </c>
      <c r="F854" s="69" t="s">
        <v>13</v>
      </c>
      <c r="G854" s="84">
        <f t="shared" si="390"/>
        <v>112792</v>
      </c>
      <c r="H854" s="70">
        <v>28198</v>
      </c>
      <c r="I854" s="65">
        <v>358</v>
      </c>
      <c r="J854" s="66">
        <v>3259</v>
      </c>
      <c r="K854" s="66">
        <v>2437</v>
      </c>
      <c r="L854" s="66">
        <v>5374</v>
      </c>
      <c r="M854" s="67">
        <v>959</v>
      </c>
      <c r="N854" s="65">
        <v>11159018</v>
      </c>
      <c r="O854" s="66">
        <v>9212543</v>
      </c>
      <c r="P854" s="66">
        <v>4620102</v>
      </c>
      <c r="Q854" s="66">
        <v>14361095</v>
      </c>
      <c r="R854" s="67">
        <v>8669178</v>
      </c>
      <c r="S854" s="95">
        <f t="shared" si="364"/>
        <v>31170.441340782123</v>
      </c>
      <c r="T854" s="96">
        <f t="shared" si="365"/>
        <v>2826.8005523166617</v>
      </c>
      <c r="U854" s="96">
        <f t="shared" si="366"/>
        <v>1895.8153467377924</v>
      </c>
      <c r="V854" s="96">
        <f t="shared" si="367"/>
        <v>2672.3288053591364</v>
      </c>
      <c r="W854" s="86">
        <f t="shared" si="368"/>
        <v>9039.8102189781021</v>
      </c>
      <c r="X854" s="99">
        <f t="shared" si="369"/>
        <v>3.1739839704943611E-3</v>
      </c>
      <c r="Y854" s="100">
        <f t="shared" si="370"/>
        <v>2.8893893183913753E-2</v>
      </c>
      <c r="Z854" s="100">
        <f t="shared" si="371"/>
        <v>2.1606142279594297E-2</v>
      </c>
      <c r="AA854" s="100">
        <f t="shared" si="372"/>
        <v>4.7645223065465633E-2</v>
      </c>
      <c r="AB854" s="101">
        <f t="shared" si="373"/>
        <v>8.5023760550393644E-3</v>
      </c>
      <c r="AC854" s="99">
        <f t="shared" si="374"/>
        <v>3.5642213070603045E-3</v>
      </c>
      <c r="AD854" s="100">
        <f t="shared" si="375"/>
        <v>3.0056018993004415E-2</v>
      </c>
      <c r="AE854" s="100">
        <f t="shared" si="376"/>
        <v>2.2614842804615863E-2</v>
      </c>
      <c r="AF854" s="100">
        <f t="shared" si="377"/>
        <v>4.9123057687543374E-2</v>
      </c>
      <c r="AG854" s="101">
        <f t="shared" si="378"/>
        <v>9.1393662772544411E-3</v>
      </c>
      <c r="AH854" s="95">
        <f t="shared" si="379"/>
        <v>98.934481168877227</v>
      </c>
      <c r="AI854" s="96">
        <f t="shared" si="380"/>
        <v>81.677273210866019</v>
      </c>
      <c r="AJ854" s="96">
        <f t="shared" si="381"/>
        <v>40.961256117455136</v>
      </c>
      <c r="AK854" s="96">
        <f t="shared" si="382"/>
        <v>127.32370203560536</v>
      </c>
      <c r="AL854" s="86">
        <f t="shared" si="383"/>
        <v>76.859865947939568</v>
      </c>
      <c r="AM854" s="95">
        <f t="shared" si="391"/>
        <v>99.262502100991412</v>
      </c>
      <c r="AN854" s="96">
        <f t="shared" si="384"/>
        <v>81.948077231614263</v>
      </c>
      <c r="AO854" s="96">
        <f t="shared" si="385"/>
        <v>41.097064677357324</v>
      </c>
      <c r="AP854" s="96">
        <f t="shared" si="386"/>
        <v>127.7458484796814</v>
      </c>
      <c r="AQ854" s="86">
        <f t="shared" si="387"/>
        <v>77.114697676701354</v>
      </c>
    </row>
    <row r="855" spans="1:43">
      <c r="A855" s="129" t="str">
        <f t="shared" si="388"/>
        <v>2016_4</v>
      </c>
      <c r="B855" s="57">
        <v>2016</v>
      </c>
      <c r="C855" s="57">
        <v>4</v>
      </c>
      <c r="D855" s="81" t="str">
        <f t="shared" si="389"/>
        <v>LMA_Personal</v>
      </c>
      <c r="E855" s="68" t="s">
        <v>20</v>
      </c>
      <c r="F855" s="69" t="s">
        <v>13</v>
      </c>
      <c r="G855" s="84">
        <f t="shared" si="390"/>
        <v>138856</v>
      </c>
      <c r="H855" s="70">
        <v>34714</v>
      </c>
      <c r="I855" s="65">
        <v>979</v>
      </c>
      <c r="J855" s="66">
        <v>3062</v>
      </c>
      <c r="K855" s="66">
        <v>3089</v>
      </c>
      <c r="L855" s="66">
        <v>4449</v>
      </c>
      <c r="M855" s="67">
        <v>751</v>
      </c>
      <c r="N855" s="65">
        <v>14634021</v>
      </c>
      <c r="O855" s="66">
        <v>7921833</v>
      </c>
      <c r="P855" s="66">
        <v>3035998</v>
      </c>
      <c r="Q855" s="66">
        <v>13419096</v>
      </c>
      <c r="R855" s="67">
        <v>3894488</v>
      </c>
      <c r="S855" s="95">
        <f t="shared" si="364"/>
        <v>14947.927477017365</v>
      </c>
      <c r="T855" s="96">
        <f t="shared" si="365"/>
        <v>2587.1433703461789</v>
      </c>
      <c r="U855" s="96">
        <f t="shared" si="366"/>
        <v>982.84169634185821</v>
      </c>
      <c r="V855" s="96">
        <f t="shared" si="367"/>
        <v>3016.2049898853675</v>
      </c>
      <c r="W855" s="86">
        <f t="shared" si="368"/>
        <v>5185.7363515312918</v>
      </c>
      <c r="X855" s="99">
        <f t="shared" si="369"/>
        <v>7.0504695511897216E-3</v>
      </c>
      <c r="Y855" s="100">
        <f t="shared" si="370"/>
        <v>2.2051621824047934E-2</v>
      </c>
      <c r="Z855" s="100">
        <f t="shared" si="371"/>
        <v>2.2246067868871348E-2</v>
      </c>
      <c r="AA855" s="100">
        <f t="shared" si="372"/>
        <v>3.2040387163680357E-2</v>
      </c>
      <c r="AB855" s="101">
        <f t="shared" si="373"/>
        <v>5.4084807282364462E-3</v>
      </c>
      <c r="AC855" s="99">
        <f t="shared" si="374"/>
        <v>7.5736436126152074E-3</v>
      </c>
      <c r="AD855" s="100">
        <f t="shared" si="375"/>
        <v>2.2969852567036306E-2</v>
      </c>
      <c r="AE855" s="100">
        <f t="shared" si="376"/>
        <v>2.3168246406259335E-2</v>
      </c>
      <c r="AF855" s="100">
        <f t="shared" si="377"/>
        <v>3.3141548849578963E-2</v>
      </c>
      <c r="AG855" s="101">
        <f t="shared" si="378"/>
        <v>5.8670802684186799E-3</v>
      </c>
      <c r="AH855" s="95">
        <f t="shared" si="379"/>
        <v>105.38990753010313</v>
      </c>
      <c r="AI855" s="96">
        <f t="shared" si="380"/>
        <v>57.050707207466729</v>
      </c>
      <c r="AJ855" s="96">
        <f t="shared" si="381"/>
        <v>21.864363081177622</v>
      </c>
      <c r="AK855" s="96">
        <f t="shared" si="382"/>
        <v>96.640375640951774</v>
      </c>
      <c r="AL855" s="86">
        <f t="shared" si="383"/>
        <v>28.046955118972171</v>
      </c>
      <c r="AM855" s="95">
        <f t="shared" si="391"/>
        <v>105.73933166711804</v>
      </c>
      <c r="AN855" s="96">
        <f t="shared" si="384"/>
        <v>57.239860937641176</v>
      </c>
      <c r="AO855" s="96">
        <f t="shared" si="385"/>
        <v>21.936855185782978</v>
      </c>
      <c r="AP855" s="96">
        <f t="shared" si="386"/>
        <v>96.960790381324244</v>
      </c>
      <c r="AQ855" s="86">
        <f t="shared" si="387"/>
        <v>28.139945836186183</v>
      </c>
    </row>
    <row r="856" spans="1:43">
      <c r="A856" s="129" t="str">
        <f t="shared" si="388"/>
        <v>2016_4</v>
      </c>
      <c r="B856" s="57">
        <v>2016</v>
      </c>
      <c r="C856" s="57">
        <v>4</v>
      </c>
      <c r="D856" s="81" t="str">
        <f t="shared" si="389"/>
        <v>SYL_Personal</v>
      </c>
      <c r="E856" s="68" t="s">
        <v>21</v>
      </c>
      <c r="F856" s="69" t="s">
        <v>13</v>
      </c>
      <c r="G856" s="84">
        <f t="shared" si="390"/>
        <v>13372</v>
      </c>
      <c r="H856" s="70">
        <v>3343</v>
      </c>
      <c r="I856" s="65">
        <v>113</v>
      </c>
      <c r="J856" s="66">
        <v>335</v>
      </c>
      <c r="K856" s="66">
        <v>411</v>
      </c>
      <c r="L856" s="66">
        <v>460</v>
      </c>
      <c r="M856" s="67">
        <v>140</v>
      </c>
      <c r="N856" s="65">
        <v>1462492</v>
      </c>
      <c r="O856" s="66">
        <v>1062571</v>
      </c>
      <c r="P856" s="66">
        <v>524537</v>
      </c>
      <c r="Q856" s="66">
        <v>1558413</v>
      </c>
      <c r="R856" s="67">
        <v>602667</v>
      </c>
      <c r="S856" s="95">
        <f t="shared" si="364"/>
        <v>12942.407079646018</v>
      </c>
      <c r="T856" s="96">
        <f t="shared" si="365"/>
        <v>3171.8537313432835</v>
      </c>
      <c r="U856" s="96">
        <f t="shared" si="366"/>
        <v>1276.2457420924575</v>
      </c>
      <c r="V856" s="96">
        <f t="shared" si="367"/>
        <v>3387.8543478260872</v>
      </c>
      <c r="W856" s="86">
        <f t="shared" si="368"/>
        <v>4304.7642857142855</v>
      </c>
      <c r="X856" s="99">
        <f t="shared" si="369"/>
        <v>8.4504935686509127E-3</v>
      </c>
      <c r="Y856" s="100">
        <f t="shared" si="370"/>
        <v>2.5052348190248281E-2</v>
      </c>
      <c r="Z856" s="100">
        <f t="shared" si="371"/>
        <v>3.0735865988632965E-2</v>
      </c>
      <c r="AA856" s="100">
        <f t="shared" si="372"/>
        <v>3.4400239306012562E-2</v>
      </c>
      <c r="AB856" s="101">
        <f t="shared" si="373"/>
        <v>1.0469638049655998E-2</v>
      </c>
      <c r="AC856" s="99">
        <f t="shared" si="374"/>
        <v>1.0294897232210025E-2</v>
      </c>
      <c r="AD856" s="100">
        <f t="shared" si="375"/>
        <v>2.8201347789931042E-2</v>
      </c>
      <c r="AE856" s="100">
        <f t="shared" si="376"/>
        <v>3.4213641422388197E-2</v>
      </c>
      <c r="AF856" s="100">
        <f t="shared" si="377"/>
        <v>3.8072529928728477E-2</v>
      </c>
      <c r="AG856" s="101">
        <f t="shared" si="378"/>
        <v>1.2520508053388583E-2</v>
      </c>
      <c r="AH856" s="95">
        <f t="shared" si="379"/>
        <v>109.3697277894107</v>
      </c>
      <c r="AI856" s="96">
        <f t="shared" si="380"/>
        <v>79.462384086150166</v>
      </c>
      <c r="AJ856" s="96">
        <f t="shared" si="381"/>
        <v>39.2265180975172</v>
      </c>
      <c r="AK856" s="96">
        <f t="shared" si="382"/>
        <v>116.54300029913252</v>
      </c>
      <c r="AL856" s="86">
        <f t="shared" si="383"/>
        <v>45.06932396051451</v>
      </c>
      <c r="AM856" s="95">
        <f t="shared" si="391"/>
        <v>109.73234716771744</v>
      </c>
      <c r="AN856" s="96">
        <f t="shared" si="384"/>
        <v>79.72584456007192</v>
      </c>
      <c r="AO856" s="96">
        <f t="shared" si="385"/>
        <v>39.356575069342604</v>
      </c>
      <c r="AP856" s="96">
        <f t="shared" si="386"/>
        <v>116.92940292779997</v>
      </c>
      <c r="AQ856" s="86">
        <f t="shared" si="387"/>
        <v>45.218752971316611</v>
      </c>
    </row>
    <row r="857" spans="1:43">
      <c r="A857" s="129" t="str">
        <f t="shared" si="388"/>
        <v>2016_4</v>
      </c>
      <c r="B857" s="57">
        <v>2016</v>
      </c>
      <c r="C857" s="57">
        <v>4</v>
      </c>
      <c r="D857" s="81" t="str">
        <f t="shared" si="389"/>
        <v>MYL_Personal</v>
      </c>
      <c r="E857" s="68" t="s">
        <v>22</v>
      </c>
      <c r="F857" s="69" t="s">
        <v>13</v>
      </c>
      <c r="G857" s="84">
        <f t="shared" si="390"/>
        <v>14044</v>
      </c>
      <c r="H857" s="70">
        <v>3511</v>
      </c>
      <c r="I857" s="65">
        <v>110</v>
      </c>
      <c r="J857" s="66">
        <v>372</v>
      </c>
      <c r="K857" s="66">
        <v>578</v>
      </c>
      <c r="L857" s="66">
        <v>552</v>
      </c>
      <c r="M857" s="67">
        <v>123</v>
      </c>
      <c r="N857" s="65">
        <v>1650152</v>
      </c>
      <c r="O857" s="66">
        <v>1250215</v>
      </c>
      <c r="P857" s="66">
        <v>603609</v>
      </c>
      <c r="Q857" s="66">
        <v>2026355</v>
      </c>
      <c r="R857" s="67">
        <v>522540</v>
      </c>
      <c r="S857" s="95">
        <f t="shared" si="364"/>
        <v>15001.381818181819</v>
      </c>
      <c r="T857" s="96">
        <f t="shared" si="365"/>
        <v>3360.7930107526881</v>
      </c>
      <c r="U857" s="96">
        <f t="shared" si="366"/>
        <v>1044.3062283737024</v>
      </c>
      <c r="V857" s="96">
        <f t="shared" si="367"/>
        <v>3670.932971014493</v>
      </c>
      <c r="W857" s="86">
        <f t="shared" si="368"/>
        <v>4248.292682926829</v>
      </c>
      <c r="X857" s="99">
        <f t="shared" si="369"/>
        <v>7.832526345770436E-3</v>
      </c>
      <c r="Y857" s="100">
        <f t="shared" si="370"/>
        <v>2.6488180005696384E-2</v>
      </c>
      <c r="Z857" s="100">
        <f t="shared" si="371"/>
        <v>4.1156365707775561E-2</v>
      </c>
      <c r="AA857" s="100">
        <f t="shared" si="372"/>
        <v>3.9305041298775274E-2</v>
      </c>
      <c r="AB857" s="101">
        <f t="shared" si="373"/>
        <v>8.7581885502705775E-3</v>
      </c>
      <c r="AC857" s="99">
        <f t="shared" si="374"/>
        <v>9.5657473183710668E-3</v>
      </c>
      <c r="AD857" s="100">
        <f t="shared" si="375"/>
        <v>2.9645417012431428E-2</v>
      </c>
      <c r="AE857" s="100">
        <f t="shared" si="376"/>
        <v>4.5062101972082283E-2</v>
      </c>
      <c r="AF857" s="100">
        <f t="shared" si="377"/>
        <v>4.312560455818705E-2</v>
      </c>
      <c r="AG857" s="101">
        <f t="shared" si="378"/>
        <v>1.059011259209796E-2</v>
      </c>
      <c r="AH857" s="95">
        <f t="shared" si="379"/>
        <v>117.4987183138707</v>
      </c>
      <c r="AI857" s="96">
        <f t="shared" si="380"/>
        <v>89.021290230703499</v>
      </c>
      <c r="AJ857" s="96">
        <f t="shared" si="381"/>
        <v>42.979849045855879</v>
      </c>
      <c r="AK857" s="96">
        <f t="shared" si="382"/>
        <v>144.28617203076047</v>
      </c>
      <c r="AL857" s="86">
        <f t="shared" si="383"/>
        <v>37.207348333808035</v>
      </c>
      <c r="AM857" s="95">
        <f t="shared" si="391"/>
        <v>117.88828966097009</v>
      </c>
      <c r="AN857" s="96">
        <f t="shared" si="384"/>
        <v>89.316443611551961</v>
      </c>
      <c r="AO857" s="96">
        <f t="shared" si="385"/>
        <v>43.122350325284266</v>
      </c>
      <c r="AP857" s="96">
        <f t="shared" si="386"/>
        <v>144.76455817158362</v>
      </c>
      <c r="AQ857" s="86">
        <f t="shared" si="387"/>
        <v>37.330710673588442</v>
      </c>
    </row>
    <row r="858" spans="1:43">
      <c r="A858" s="129" t="str">
        <f t="shared" si="388"/>
        <v>2016_4</v>
      </c>
      <c r="B858" s="57">
        <v>2016</v>
      </c>
      <c r="C858" s="57">
        <v>4</v>
      </c>
      <c r="D858" s="81" t="str">
        <f t="shared" si="389"/>
        <v>MYH_Personal</v>
      </c>
      <c r="E858" s="68" t="s">
        <v>23</v>
      </c>
      <c r="F858" s="69" t="s">
        <v>13</v>
      </c>
      <c r="G858" s="84">
        <f t="shared" si="390"/>
        <v>40092</v>
      </c>
      <c r="H858" s="70">
        <v>10023</v>
      </c>
      <c r="I858" s="65">
        <v>292</v>
      </c>
      <c r="J858" s="66">
        <v>980</v>
      </c>
      <c r="K858" s="66">
        <v>1138</v>
      </c>
      <c r="L858" s="66">
        <v>1252</v>
      </c>
      <c r="M858" s="67">
        <v>960</v>
      </c>
      <c r="N858" s="65">
        <v>5515563</v>
      </c>
      <c r="O858" s="66">
        <v>4610697</v>
      </c>
      <c r="P858" s="66">
        <v>1432931</v>
      </c>
      <c r="Q858" s="66">
        <v>3793610</v>
      </c>
      <c r="R858" s="67">
        <v>5238691</v>
      </c>
      <c r="S858" s="95">
        <f t="shared" si="364"/>
        <v>18888.914383561645</v>
      </c>
      <c r="T858" s="96">
        <f t="shared" si="365"/>
        <v>4704.7928571428574</v>
      </c>
      <c r="U858" s="96">
        <f t="shared" si="366"/>
        <v>1259.1660808435852</v>
      </c>
      <c r="V858" s="96">
        <f t="shared" si="367"/>
        <v>3030.0399361022364</v>
      </c>
      <c r="W858" s="86">
        <f t="shared" si="368"/>
        <v>5456.9697916666664</v>
      </c>
      <c r="X858" s="99">
        <f t="shared" si="369"/>
        <v>7.2832485283847153E-3</v>
      </c>
      <c r="Y858" s="100">
        <f t="shared" si="370"/>
        <v>2.4443779307592537E-2</v>
      </c>
      <c r="Z858" s="100">
        <f t="shared" si="371"/>
        <v>2.838471515514317E-2</v>
      </c>
      <c r="AA858" s="100">
        <f t="shared" si="372"/>
        <v>3.1228175197046792E-2</v>
      </c>
      <c r="AB858" s="101">
        <f t="shared" si="373"/>
        <v>2.3944926668662079E-2</v>
      </c>
      <c r="AC858" s="99">
        <f t="shared" si="374"/>
        <v>8.2727177742651335E-3</v>
      </c>
      <c r="AD858" s="100">
        <f t="shared" si="375"/>
        <v>2.6240735081276199E-2</v>
      </c>
      <c r="AE858" s="100">
        <f t="shared" si="376"/>
        <v>3.0317201792147502E-2</v>
      </c>
      <c r="AF858" s="100">
        <f t="shared" si="377"/>
        <v>3.3252178018403647E-2</v>
      </c>
      <c r="AG858" s="101">
        <f t="shared" si="378"/>
        <v>2.5723906307551676E-2</v>
      </c>
      <c r="AH858" s="95">
        <f t="shared" si="379"/>
        <v>137.57265788686021</v>
      </c>
      <c r="AI858" s="96">
        <f t="shared" si="380"/>
        <v>115.00291828793775</v>
      </c>
      <c r="AJ858" s="96">
        <f t="shared" si="381"/>
        <v>35.741070537763143</v>
      </c>
      <c r="AK858" s="96">
        <f t="shared" si="382"/>
        <v>94.622617978649103</v>
      </c>
      <c r="AL858" s="86">
        <f t="shared" si="383"/>
        <v>130.6667414945625</v>
      </c>
      <c r="AM858" s="95">
        <f t="shared" si="391"/>
        <v>138.02878512319194</v>
      </c>
      <c r="AN858" s="96">
        <f t="shared" si="384"/>
        <v>115.38421471772615</v>
      </c>
      <c r="AO858" s="96">
        <f t="shared" si="385"/>
        <v>35.859571379270001</v>
      </c>
      <c r="AP858" s="96">
        <f t="shared" si="386"/>
        <v>94.93634276885102</v>
      </c>
      <c r="AQ858" s="86">
        <f t="shared" si="387"/>
        <v>131.09997190963091</v>
      </c>
    </row>
    <row r="859" spans="1:43">
      <c r="A859" s="129" t="str">
        <f t="shared" si="388"/>
        <v>2016_4</v>
      </c>
      <c r="B859" s="57">
        <v>2016</v>
      </c>
      <c r="C859" s="57">
        <v>4</v>
      </c>
      <c r="D859" s="81" t="str">
        <f t="shared" si="389"/>
        <v>LML_Personal</v>
      </c>
      <c r="E859" s="68" t="s">
        <v>24</v>
      </c>
      <c r="F859" s="69" t="s">
        <v>13</v>
      </c>
      <c r="G859" s="84">
        <f t="shared" si="390"/>
        <v>107528</v>
      </c>
      <c r="H859" s="70">
        <v>26882</v>
      </c>
      <c r="I859" s="65">
        <v>202</v>
      </c>
      <c r="J859" s="66">
        <v>2092</v>
      </c>
      <c r="K859" s="66">
        <v>6699</v>
      </c>
      <c r="L859" s="66">
        <v>3310</v>
      </c>
      <c r="M859" s="67">
        <v>743</v>
      </c>
      <c r="N859" s="65">
        <v>3344766</v>
      </c>
      <c r="O859" s="66">
        <v>4480598</v>
      </c>
      <c r="P859" s="66">
        <v>7671159</v>
      </c>
      <c r="Q859" s="66">
        <v>7138584</v>
      </c>
      <c r="R859" s="67">
        <v>4072739</v>
      </c>
      <c r="S859" s="95">
        <f t="shared" si="364"/>
        <v>16558.247524752474</v>
      </c>
      <c r="T859" s="96">
        <f t="shared" si="365"/>
        <v>2141.7772466539195</v>
      </c>
      <c r="U859" s="96">
        <f t="shared" si="366"/>
        <v>1145.1200179131213</v>
      </c>
      <c r="V859" s="96">
        <f t="shared" si="367"/>
        <v>2156.671903323263</v>
      </c>
      <c r="W859" s="86">
        <f t="shared" si="368"/>
        <v>5481.4791386271872</v>
      </c>
      <c r="X859" s="99">
        <f t="shared" si="369"/>
        <v>1.8785804627631873E-3</v>
      </c>
      <c r="Y859" s="100">
        <f t="shared" si="370"/>
        <v>1.9455397663864296E-2</v>
      </c>
      <c r="Z859" s="100">
        <f t="shared" si="371"/>
        <v>6.2300052079458372E-2</v>
      </c>
      <c r="AA859" s="100">
        <f t="shared" si="372"/>
        <v>3.0782679860129454E-2</v>
      </c>
      <c r="AB859" s="101">
        <f t="shared" si="373"/>
        <v>6.9098281377873673E-3</v>
      </c>
      <c r="AC859" s="99">
        <f t="shared" si="374"/>
        <v>2.1862622045590628E-3</v>
      </c>
      <c r="AD859" s="100">
        <f t="shared" si="375"/>
        <v>2.043680402750515E-2</v>
      </c>
      <c r="AE859" s="100">
        <f t="shared" si="376"/>
        <v>6.4017451404105696E-2</v>
      </c>
      <c r="AF859" s="100">
        <f t="shared" si="377"/>
        <v>3.2010003029992233E-2</v>
      </c>
      <c r="AG859" s="101">
        <f t="shared" si="378"/>
        <v>7.4984319922929725E-3</v>
      </c>
      <c r="AH859" s="95">
        <f t="shared" si="379"/>
        <v>31.106000297596903</v>
      </c>
      <c r="AI859" s="96">
        <f t="shared" si="380"/>
        <v>41.669128041068376</v>
      </c>
      <c r="AJ859" s="96">
        <f t="shared" si="381"/>
        <v>71.341036753217764</v>
      </c>
      <c r="AK859" s="96">
        <f t="shared" si="382"/>
        <v>66.388140763336068</v>
      </c>
      <c r="AL859" s="86">
        <f t="shared" si="383"/>
        <v>37.876078788780596</v>
      </c>
      <c r="AM859" s="95">
        <f t="shared" si="391"/>
        <v>31.209133392261293</v>
      </c>
      <c r="AN859" s="96">
        <f t="shared" si="384"/>
        <v>41.807283576519005</v>
      </c>
      <c r="AO859" s="96">
        <f t="shared" si="385"/>
        <v>71.577570599631102</v>
      </c>
      <c r="AP859" s="96">
        <f t="shared" si="386"/>
        <v>66.608253099876706</v>
      </c>
      <c r="AQ859" s="86">
        <f t="shared" si="387"/>
        <v>38.001658329122236</v>
      </c>
    </row>
    <row r="860" spans="1:43">
      <c r="A860" s="129" t="str">
        <f t="shared" si="388"/>
        <v>2016_4</v>
      </c>
      <c r="B860" s="57">
        <v>2016</v>
      </c>
      <c r="C860" s="57">
        <v>4</v>
      </c>
      <c r="D860" s="81" t="str">
        <f t="shared" si="389"/>
        <v>MSA_Personal</v>
      </c>
      <c r="E860" s="68" t="s">
        <v>25</v>
      </c>
      <c r="F860" s="69" t="s">
        <v>13</v>
      </c>
      <c r="G860" s="84">
        <f t="shared" si="390"/>
        <v>102248</v>
      </c>
      <c r="H860" s="70">
        <v>25562</v>
      </c>
      <c r="I860" s="65">
        <v>381</v>
      </c>
      <c r="J860" s="66">
        <v>2705</v>
      </c>
      <c r="K860" s="66">
        <v>4193</v>
      </c>
      <c r="L860" s="66">
        <v>4915</v>
      </c>
      <c r="M860" s="67">
        <v>990</v>
      </c>
      <c r="N860" s="65">
        <v>8541989</v>
      </c>
      <c r="O860" s="66">
        <v>9459289</v>
      </c>
      <c r="P860" s="66">
        <v>8183333</v>
      </c>
      <c r="Q860" s="66">
        <v>15707205</v>
      </c>
      <c r="R860" s="67">
        <v>4336601</v>
      </c>
      <c r="S860" s="95">
        <f t="shared" si="364"/>
        <v>22419.918635170605</v>
      </c>
      <c r="T860" s="96">
        <f t="shared" si="365"/>
        <v>3496.9645101663587</v>
      </c>
      <c r="U860" s="96">
        <f t="shared" si="366"/>
        <v>1951.6653947054615</v>
      </c>
      <c r="V860" s="96">
        <f t="shared" si="367"/>
        <v>3195.7690742624618</v>
      </c>
      <c r="W860" s="86">
        <f t="shared" si="368"/>
        <v>4380.4050505050509</v>
      </c>
      <c r="X860" s="99">
        <f t="shared" si="369"/>
        <v>3.7262342539707378E-3</v>
      </c>
      <c r="Y860" s="100">
        <f t="shared" si="370"/>
        <v>2.6455285188952352E-2</v>
      </c>
      <c r="Z860" s="100">
        <f t="shared" si="371"/>
        <v>4.1008137078475865E-2</v>
      </c>
      <c r="AA860" s="100">
        <f t="shared" si="372"/>
        <v>4.8069399890462404E-2</v>
      </c>
      <c r="AB860" s="101">
        <f t="shared" si="373"/>
        <v>9.6823409748845943E-3</v>
      </c>
      <c r="AC860" s="99">
        <f t="shared" si="374"/>
        <v>4.1702035479401107E-3</v>
      </c>
      <c r="AD860" s="100">
        <f t="shared" si="375"/>
        <v>2.7624684101435811E-2</v>
      </c>
      <c r="AE860" s="100">
        <f t="shared" si="376"/>
        <v>4.2453147540632903E-2</v>
      </c>
      <c r="AF860" s="100">
        <f t="shared" si="377"/>
        <v>4.9628110545116809E-2</v>
      </c>
      <c r="AG860" s="101">
        <f t="shared" si="378"/>
        <v>1.0395860658172759E-2</v>
      </c>
      <c r="AH860" s="95">
        <f t="shared" si="379"/>
        <v>83.54186878960958</v>
      </c>
      <c r="AI860" s="96">
        <f t="shared" si="380"/>
        <v>92.513193412096086</v>
      </c>
      <c r="AJ860" s="96">
        <f t="shared" si="381"/>
        <v>80.03416203739927</v>
      </c>
      <c r="AK860" s="96">
        <f t="shared" si="382"/>
        <v>153.61870158829512</v>
      </c>
      <c r="AL860" s="86">
        <f t="shared" si="383"/>
        <v>42.412575307096475</v>
      </c>
      <c r="AM860" s="95">
        <f t="shared" si="391"/>
        <v>83.818854945974536</v>
      </c>
      <c r="AN860" s="96">
        <f t="shared" si="384"/>
        <v>92.819924327115459</v>
      </c>
      <c r="AO860" s="96">
        <f t="shared" si="385"/>
        <v>80.299518262269672</v>
      </c>
      <c r="AP860" s="96">
        <f t="shared" si="386"/>
        <v>154.12803007609656</v>
      </c>
      <c r="AQ860" s="86">
        <f t="shared" si="387"/>
        <v>42.553195769459336</v>
      </c>
    </row>
    <row r="861" spans="1:43">
      <c r="A861" s="129" t="str">
        <f t="shared" si="388"/>
        <v>2016_4</v>
      </c>
      <c r="B861" s="57">
        <v>2016</v>
      </c>
      <c r="C861" s="57">
        <v>4</v>
      </c>
      <c r="D861" s="81" t="str">
        <f t="shared" si="389"/>
        <v>LYA_Personal</v>
      </c>
      <c r="E861" s="68" t="s">
        <v>26</v>
      </c>
      <c r="F861" s="69" t="s">
        <v>13</v>
      </c>
      <c r="G861" s="84">
        <f t="shared" si="390"/>
        <v>27548</v>
      </c>
      <c r="H861" s="70">
        <v>6887</v>
      </c>
      <c r="I861" s="65">
        <v>217</v>
      </c>
      <c r="J861" s="66">
        <v>789</v>
      </c>
      <c r="K861" s="66">
        <v>1065</v>
      </c>
      <c r="L861" s="66">
        <v>1166</v>
      </c>
      <c r="M861" s="67">
        <v>478</v>
      </c>
      <c r="N861" s="65">
        <v>4499146</v>
      </c>
      <c r="O861" s="66">
        <v>2647389</v>
      </c>
      <c r="P861" s="66">
        <v>1021047</v>
      </c>
      <c r="Q861" s="66">
        <v>4161291</v>
      </c>
      <c r="R861" s="67">
        <v>3576503</v>
      </c>
      <c r="S861" s="95">
        <f t="shared" si="364"/>
        <v>20733.391705069123</v>
      </c>
      <c r="T861" s="96">
        <f t="shared" si="365"/>
        <v>3355.3726235741447</v>
      </c>
      <c r="U861" s="96">
        <f t="shared" si="366"/>
        <v>958.72957746478869</v>
      </c>
      <c r="V861" s="96">
        <f t="shared" si="367"/>
        <v>3568.8602058319038</v>
      </c>
      <c r="W861" s="86">
        <f t="shared" si="368"/>
        <v>7482.2238493723853</v>
      </c>
      <c r="X861" s="99">
        <f t="shared" si="369"/>
        <v>7.8771598664149848E-3</v>
      </c>
      <c r="Y861" s="100">
        <f t="shared" si="370"/>
        <v>2.8640917670974299E-2</v>
      </c>
      <c r="Z861" s="100">
        <f t="shared" si="371"/>
        <v>3.8659793814432991E-2</v>
      </c>
      <c r="AA861" s="100">
        <f t="shared" si="372"/>
        <v>4.2326121678524758E-2</v>
      </c>
      <c r="AB861" s="101">
        <f t="shared" si="373"/>
        <v>1.7351531871642224E-2</v>
      </c>
      <c r="AC861" s="99">
        <f t="shared" si="374"/>
        <v>9.1181788863141239E-3</v>
      </c>
      <c r="AD861" s="100">
        <f t="shared" si="375"/>
        <v>3.0982418149840166E-2</v>
      </c>
      <c r="AE861" s="100">
        <f t="shared" si="376"/>
        <v>4.1366114167586773E-2</v>
      </c>
      <c r="AF861" s="100">
        <f t="shared" si="377"/>
        <v>4.5152458670743294E-2</v>
      </c>
      <c r="AG861" s="101">
        <f t="shared" si="378"/>
        <v>1.9184601179150256E-2</v>
      </c>
      <c r="AH861" s="95">
        <f t="shared" si="379"/>
        <v>163.32024103383185</v>
      </c>
      <c r="AI861" s="96">
        <f t="shared" si="380"/>
        <v>96.10095106722811</v>
      </c>
      <c r="AJ861" s="96">
        <f t="shared" si="381"/>
        <v>37.064287788587194</v>
      </c>
      <c r="AK861" s="96">
        <f t="shared" si="382"/>
        <v>151.05601132568609</v>
      </c>
      <c r="AL861" s="86">
        <f t="shared" si="383"/>
        <v>129.8280455931465</v>
      </c>
      <c r="AM861" s="95">
        <f t="shared" si="391"/>
        <v>163.86173533454573</v>
      </c>
      <c r="AN861" s="96">
        <f t="shared" si="384"/>
        <v>96.41957732547192</v>
      </c>
      <c r="AO861" s="96">
        <f t="shared" si="385"/>
        <v>37.187175805837803</v>
      </c>
      <c r="AP861" s="96">
        <f t="shared" si="386"/>
        <v>151.55684311912242</v>
      </c>
      <c r="AQ861" s="86">
        <f t="shared" si="387"/>
        <v>130.2584952809286</v>
      </c>
    </row>
    <row r="862" spans="1:43">
      <c r="A862" s="129" t="str">
        <f t="shared" si="388"/>
        <v>2016_4</v>
      </c>
      <c r="B862" s="57">
        <v>2016</v>
      </c>
      <c r="C862" s="57">
        <v>4</v>
      </c>
      <c r="D862" s="81" t="str">
        <f t="shared" si="389"/>
        <v>MMA_Personal</v>
      </c>
      <c r="E862" s="68" t="s">
        <v>27</v>
      </c>
      <c r="F862" s="69" t="s">
        <v>13</v>
      </c>
      <c r="G862" s="84">
        <f t="shared" si="390"/>
        <v>188216</v>
      </c>
      <c r="H862" s="70">
        <v>47054</v>
      </c>
      <c r="I862" s="65">
        <v>1320</v>
      </c>
      <c r="J862" s="66">
        <v>5050</v>
      </c>
      <c r="K862" s="66">
        <v>8104</v>
      </c>
      <c r="L862" s="66">
        <v>8359</v>
      </c>
      <c r="M862" s="67">
        <v>2086</v>
      </c>
      <c r="N862" s="65">
        <v>19661302</v>
      </c>
      <c r="O862" s="66">
        <v>17417682</v>
      </c>
      <c r="P862" s="66">
        <v>11705354</v>
      </c>
      <c r="Q862" s="66">
        <v>30236260</v>
      </c>
      <c r="R862" s="67">
        <v>22213418</v>
      </c>
      <c r="S862" s="95">
        <f t="shared" si="364"/>
        <v>14894.925757575758</v>
      </c>
      <c r="T862" s="96">
        <f t="shared" si="365"/>
        <v>3449.0459405940596</v>
      </c>
      <c r="U862" s="96">
        <f t="shared" si="366"/>
        <v>1444.392152023692</v>
      </c>
      <c r="V862" s="96">
        <f t="shared" si="367"/>
        <v>3617.2101926067712</v>
      </c>
      <c r="W862" s="86">
        <f t="shared" si="368"/>
        <v>10648.810162991371</v>
      </c>
      <c r="X862" s="99">
        <f t="shared" si="369"/>
        <v>7.0132188549326306E-3</v>
      </c>
      <c r="Y862" s="100">
        <f t="shared" si="370"/>
        <v>2.6830875164704383E-2</v>
      </c>
      <c r="Z862" s="100">
        <f t="shared" si="371"/>
        <v>4.3056913333616699E-2</v>
      </c>
      <c r="AA862" s="100">
        <f t="shared" si="372"/>
        <v>4.4411739703319589E-2</v>
      </c>
      <c r="AB862" s="101">
        <f t="shared" si="373"/>
        <v>1.1083011008628385E-2</v>
      </c>
      <c r="AC862" s="99">
        <f t="shared" si="374"/>
        <v>7.4614046427236951E-3</v>
      </c>
      <c r="AD862" s="100">
        <f t="shared" si="375"/>
        <v>2.7698714301510885E-2</v>
      </c>
      <c r="AE862" s="100">
        <f t="shared" si="376"/>
        <v>4.4147078126702627E-2</v>
      </c>
      <c r="AF862" s="100">
        <f t="shared" si="377"/>
        <v>4.5518139142591091E-2</v>
      </c>
      <c r="AG862" s="101">
        <f t="shared" si="378"/>
        <v>1.1645270056112544E-2</v>
      </c>
      <c r="AH862" s="95">
        <f t="shared" si="379"/>
        <v>104.46137416585199</v>
      </c>
      <c r="AI862" s="96">
        <f t="shared" si="380"/>
        <v>92.54092106940962</v>
      </c>
      <c r="AJ862" s="96">
        <f t="shared" si="381"/>
        <v>62.191067709440219</v>
      </c>
      <c r="AK862" s="96">
        <f t="shared" si="382"/>
        <v>160.64659752624644</v>
      </c>
      <c r="AL862" s="86">
        <f t="shared" si="383"/>
        <v>118.02088026522719</v>
      </c>
      <c r="AM862" s="95">
        <f t="shared" si="391"/>
        <v>104.80771971614928</v>
      </c>
      <c r="AN862" s="96">
        <f t="shared" si="384"/>
        <v>92.847743916502509</v>
      </c>
      <c r="AO862" s="96">
        <f t="shared" si="385"/>
        <v>62.397264495011925</v>
      </c>
      <c r="AP862" s="96">
        <f t="shared" si="386"/>
        <v>161.17922726300711</v>
      </c>
      <c r="AQ862" s="86">
        <f t="shared" si="387"/>
        <v>118.41218285959219</v>
      </c>
    </row>
    <row r="863" spans="1:43">
      <c r="A863" s="129" t="str">
        <f t="shared" si="388"/>
        <v>2016_4</v>
      </c>
      <c r="B863" s="57">
        <v>2016</v>
      </c>
      <c r="C863" s="57">
        <v>4</v>
      </c>
      <c r="D863" s="81" t="str">
        <f t="shared" si="389"/>
        <v>LYH_Personal</v>
      </c>
      <c r="E863" s="68" t="s">
        <v>28</v>
      </c>
      <c r="F863" s="69" t="s">
        <v>13</v>
      </c>
      <c r="G863" s="84">
        <f t="shared" si="390"/>
        <v>20220</v>
      </c>
      <c r="H863" s="70">
        <v>5055</v>
      </c>
      <c r="I863" s="65">
        <v>164</v>
      </c>
      <c r="J863" s="66">
        <v>596</v>
      </c>
      <c r="K863" s="66">
        <v>734</v>
      </c>
      <c r="L863" s="66">
        <v>913</v>
      </c>
      <c r="M863" s="67">
        <v>269</v>
      </c>
      <c r="N863" s="65">
        <v>2873123</v>
      </c>
      <c r="O863" s="66">
        <v>2030169</v>
      </c>
      <c r="P863" s="66">
        <v>1226880</v>
      </c>
      <c r="Q863" s="66">
        <v>2938486</v>
      </c>
      <c r="R863" s="67">
        <v>2252216</v>
      </c>
      <c r="S863" s="95">
        <f t="shared" si="364"/>
        <v>17519.042682926829</v>
      </c>
      <c r="T863" s="96">
        <f t="shared" si="365"/>
        <v>3406.3238255033557</v>
      </c>
      <c r="U863" s="96">
        <f t="shared" si="366"/>
        <v>1671.4986376021798</v>
      </c>
      <c r="V863" s="96">
        <f t="shared" si="367"/>
        <v>3218.4950711938664</v>
      </c>
      <c r="W863" s="86">
        <f t="shared" si="368"/>
        <v>8372.5501858736061</v>
      </c>
      <c r="X863" s="99">
        <f t="shared" si="369"/>
        <v>8.11078140454995E-3</v>
      </c>
      <c r="Y863" s="100">
        <f t="shared" si="370"/>
        <v>2.9475766567754698E-2</v>
      </c>
      <c r="Z863" s="100">
        <f t="shared" si="371"/>
        <v>3.6300692383778435E-2</v>
      </c>
      <c r="AA863" s="100">
        <f t="shared" si="372"/>
        <v>4.5153313550939662E-2</v>
      </c>
      <c r="AB863" s="101">
        <f t="shared" si="373"/>
        <v>1.3303659742828882E-2</v>
      </c>
      <c r="AC863" s="99">
        <f t="shared" si="374"/>
        <v>9.5804799983397748E-3</v>
      </c>
      <c r="AD863" s="100">
        <f t="shared" si="375"/>
        <v>3.2247178558290991E-2</v>
      </c>
      <c r="AE863" s="100">
        <f t="shared" si="376"/>
        <v>3.9365431936078776E-2</v>
      </c>
      <c r="AF863" s="100">
        <f t="shared" si="377"/>
        <v>4.8555647833388692E-2</v>
      </c>
      <c r="AG863" s="101">
        <f t="shared" si="378"/>
        <v>1.518099859646688E-2</v>
      </c>
      <c r="AH863" s="95">
        <f t="shared" si="379"/>
        <v>142.09312561819979</v>
      </c>
      <c r="AI863" s="96">
        <f t="shared" si="380"/>
        <v>100.4040059347181</v>
      </c>
      <c r="AJ863" s="96">
        <f t="shared" si="381"/>
        <v>60.676557863501486</v>
      </c>
      <c r="AK863" s="96">
        <f t="shared" si="382"/>
        <v>145.32571711177053</v>
      </c>
      <c r="AL863" s="86">
        <f t="shared" si="383"/>
        <v>111.38555885262117</v>
      </c>
      <c r="AM863" s="95">
        <f t="shared" si="391"/>
        <v>142.5642406325166</v>
      </c>
      <c r="AN863" s="96">
        <f t="shared" si="384"/>
        <v>100.73689913055431</v>
      </c>
      <c r="AO863" s="96">
        <f t="shared" si="385"/>
        <v>60.877733235654013</v>
      </c>
      <c r="AP863" s="96">
        <f t="shared" si="386"/>
        <v>145.80754990276475</v>
      </c>
      <c r="AQ863" s="86">
        <f t="shared" si="387"/>
        <v>111.7548617933879</v>
      </c>
    </row>
    <row r="864" spans="1:43">
      <c r="A864" s="129" t="str">
        <f t="shared" si="388"/>
        <v>2016_4</v>
      </c>
      <c r="B864" s="57">
        <v>2016</v>
      </c>
      <c r="C864" s="57">
        <v>4</v>
      </c>
      <c r="D864" s="81" t="str">
        <f t="shared" si="389"/>
        <v>SSA_Personal</v>
      </c>
      <c r="E864" s="68" t="s">
        <v>29</v>
      </c>
      <c r="F864" s="69" t="s">
        <v>13</v>
      </c>
      <c r="G864" s="84">
        <f t="shared" si="390"/>
        <v>39836</v>
      </c>
      <c r="H864" s="70">
        <v>9959</v>
      </c>
      <c r="I864" s="65">
        <v>299</v>
      </c>
      <c r="J864" s="66">
        <v>1062</v>
      </c>
      <c r="K864" s="66">
        <v>3070</v>
      </c>
      <c r="L864" s="66">
        <v>2901</v>
      </c>
      <c r="M864" s="67">
        <v>726</v>
      </c>
      <c r="N864" s="65">
        <v>5880184</v>
      </c>
      <c r="O864" s="66">
        <v>2131029</v>
      </c>
      <c r="P864" s="66">
        <v>2720327</v>
      </c>
      <c r="Q864" s="66">
        <v>9364774</v>
      </c>
      <c r="R864" s="67">
        <v>4290665</v>
      </c>
      <c r="S864" s="95">
        <f t="shared" si="364"/>
        <v>19666.167224080269</v>
      </c>
      <c r="T864" s="96">
        <f t="shared" si="365"/>
        <v>2006.6186440677966</v>
      </c>
      <c r="U864" s="96">
        <f t="shared" si="366"/>
        <v>886.1</v>
      </c>
      <c r="V864" s="96">
        <f t="shared" si="367"/>
        <v>3228.1192692175114</v>
      </c>
      <c r="W864" s="86">
        <f t="shared" si="368"/>
        <v>5910.0068870523419</v>
      </c>
      <c r="X864" s="99">
        <f t="shared" si="369"/>
        <v>7.5057736720554272E-3</v>
      </c>
      <c r="Y864" s="100">
        <f t="shared" si="370"/>
        <v>2.665930314288583E-2</v>
      </c>
      <c r="Z864" s="100">
        <f t="shared" si="371"/>
        <v>7.7065970478963755E-2</v>
      </c>
      <c r="AA864" s="100">
        <f t="shared" si="372"/>
        <v>7.2823576664323722E-2</v>
      </c>
      <c r="AB864" s="101">
        <f t="shared" si="373"/>
        <v>1.8224721357566021E-2</v>
      </c>
      <c r="AC864" s="99">
        <f t="shared" si="374"/>
        <v>8.5133542465585226E-3</v>
      </c>
      <c r="AD864" s="100">
        <f t="shared" si="375"/>
        <v>2.8539809893713766E-2</v>
      </c>
      <c r="AE864" s="100">
        <f t="shared" si="376"/>
        <v>8.0179368999086842E-2</v>
      </c>
      <c r="AF864" s="100">
        <f t="shared" si="377"/>
        <v>7.5857015563042571E-2</v>
      </c>
      <c r="AG864" s="101">
        <f t="shared" si="378"/>
        <v>1.9786266536363048E-2</v>
      </c>
      <c r="AH864" s="95">
        <f t="shared" si="379"/>
        <v>147.60980018074105</v>
      </c>
      <c r="AI864" s="96">
        <f t="shared" si="380"/>
        <v>53.495054724369915</v>
      </c>
      <c r="AJ864" s="96">
        <f t="shared" si="381"/>
        <v>68.288156441409782</v>
      </c>
      <c r="AK864" s="96">
        <f t="shared" si="382"/>
        <v>235.0831910834421</v>
      </c>
      <c r="AL864" s="86">
        <f t="shared" si="383"/>
        <v>107.70822873782508</v>
      </c>
      <c r="AM864" s="95">
        <f t="shared" si="391"/>
        <v>148.09920593364359</v>
      </c>
      <c r="AN864" s="96">
        <f t="shared" si="384"/>
        <v>53.672419557205437</v>
      </c>
      <c r="AO864" s="96">
        <f t="shared" si="385"/>
        <v>68.514568350216734</v>
      </c>
      <c r="AP864" s="96">
        <f t="shared" si="386"/>
        <v>235.862618099711</v>
      </c>
      <c r="AQ864" s="86">
        <f t="shared" si="387"/>
        <v>108.06533935456386</v>
      </c>
    </row>
    <row r="865" spans="1:43">
      <c r="A865" s="129" t="str">
        <f t="shared" si="388"/>
        <v>2016_4</v>
      </c>
      <c r="B865" s="57">
        <v>2016</v>
      </c>
      <c r="C865" s="57">
        <v>4</v>
      </c>
      <c r="D865" s="81" t="str">
        <f t="shared" si="389"/>
        <v>MML_Personal</v>
      </c>
      <c r="E865" s="68" t="s">
        <v>30</v>
      </c>
      <c r="F865" s="69" t="s">
        <v>13</v>
      </c>
      <c r="G865" s="84">
        <f t="shared" si="390"/>
        <v>125996</v>
      </c>
      <c r="H865" s="70">
        <v>31499</v>
      </c>
      <c r="I865" s="65">
        <v>666</v>
      </c>
      <c r="J865" s="66">
        <v>3211</v>
      </c>
      <c r="K865" s="66">
        <v>7483</v>
      </c>
      <c r="L865" s="66">
        <v>4495</v>
      </c>
      <c r="M865" s="67">
        <v>1103</v>
      </c>
      <c r="N865" s="65">
        <v>12304111</v>
      </c>
      <c r="O865" s="66">
        <v>11017434</v>
      </c>
      <c r="P865" s="66">
        <v>5520676</v>
      </c>
      <c r="Q865" s="66">
        <v>15600303</v>
      </c>
      <c r="R865" s="67">
        <v>2564146</v>
      </c>
      <c r="S865" s="95">
        <f t="shared" si="364"/>
        <v>18474.641141141143</v>
      </c>
      <c r="T865" s="96">
        <f t="shared" si="365"/>
        <v>3431.1535347243848</v>
      </c>
      <c r="U865" s="96">
        <f t="shared" si="366"/>
        <v>737.76239476145929</v>
      </c>
      <c r="V865" s="96">
        <f t="shared" si="367"/>
        <v>3470.5902113459401</v>
      </c>
      <c r="W865" s="86">
        <f t="shared" si="368"/>
        <v>2324.7017225747959</v>
      </c>
      <c r="X865" s="99">
        <f t="shared" si="369"/>
        <v>5.2858820914949683E-3</v>
      </c>
      <c r="Y865" s="100">
        <f t="shared" si="370"/>
        <v>2.548493602971523E-2</v>
      </c>
      <c r="Z865" s="100">
        <f t="shared" si="371"/>
        <v>5.9390774310295567E-2</v>
      </c>
      <c r="AA865" s="100">
        <f t="shared" si="372"/>
        <v>3.5675735737642468E-2</v>
      </c>
      <c r="AB865" s="101">
        <f t="shared" si="373"/>
        <v>8.754246166544969E-3</v>
      </c>
      <c r="AC865" s="99">
        <f t="shared" si="374"/>
        <v>5.7618584902324717E-3</v>
      </c>
      <c r="AD865" s="100">
        <f t="shared" si="375"/>
        <v>2.6519395772933812E-2</v>
      </c>
      <c r="AE865" s="100">
        <f t="shared" si="376"/>
        <v>6.0942238132355497E-2</v>
      </c>
      <c r="AF865" s="100">
        <f t="shared" si="377"/>
        <v>3.6893254208513845E-2</v>
      </c>
      <c r="AG865" s="101">
        <f t="shared" si="378"/>
        <v>9.3657195948778325E-3</v>
      </c>
      <c r="AH865" s="95">
        <f t="shared" si="379"/>
        <v>97.654774754754115</v>
      </c>
      <c r="AI865" s="96">
        <f t="shared" si="380"/>
        <v>87.442728340582235</v>
      </c>
      <c r="AJ865" s="96">
        <f t="shared" si="381"/>
        <v>43.816279881901011</v>
      </c>
      <c r="AK865" s="96">
        <f t="shared" si="382"/>
        <v>123.81585923362647</v>
      </c>
      <c r="AL865" s="86">
        <f t="shared" si="383"/>
        <v>20.351011143210897</v>
      </c>
      <c r="AM865" s="95">
        <f t="shared" si="391"/>
        <v>97.97855277291319</v>
      </c>
      <c r="AN865" s="96">
        <f t="shared" si="384"/>
        <v>87.73264794108961</v>
      </c>
      <c r="AO865" s="96">
        <f t="shared" si="385"/>
        <v>43.961554378707675</v>
      </c>
      <c r="AP865" s="96">
        <f t="shared" si="386"/>
        <v>124.2263752951299</v>
      </c>
      <c r="AQ865" s="86">
        <f t="shared" si="387"/>
        <v>20.41848567348379</v>
      </c>
    </row>
    <row r="866" spans="1:43">
      <c r="A866" s="129" t="str">
        <f t="shared" si="388"/>
        <v>2016_4</v>
      </c>
      <c r="B866" s="57">
        <v>2016</v>
      </c>
      <c r="C866" s="57">
        <v>4</v>
      </c>
      <c r="D866" s="81" t="str">
        <f t="shared" si="389"/>
        <v>LMH_Personal</v>
      </c>
      <c r="E866" s="68" t="s">
        <v>31</v>
      </c>
      <c r="F866" s="69" t="s">
        <v>13</v>
      </c>
      <c r="G866" s="84">
        <f t="shared" si="390"/>
        <v>85512</v>
      </c>
      <c r="H866" s="70">
        <v>21378</v>
      </c>
      <c r="I866" s="65">
        <v>312</v>
      </c>
      <c r="J866" s="66">
        <v>2655</v>
      </c>
      <c r="K866" s="66">
        <v>3993</v>
      </c>
      <c r="L866" s="66">
        <v>4363</v>
      </c>
      <c r="M866" s="67">
        <v>919</v>
      </c>
      <c r="N866" s="65">
        <v>12264243</v>
      </c>
      <c r="O866" s="66">
        <v>10301004</v>
      </c>
      <c r="P866" s="66">
        <v>5594777</v>
      </c>
      <c r="Q866" s="66">
        <v>17176073</v>
      </c>
      <c r="R866" s="67">
        <v>9389890</v>
      </c>
      <c r="S866" s="95">
        <f t="shared" si="364"/>
        <v>39308.471153846156</v>
      </c>
      <c r="T866" s="96">
        <f t="shared" si="365"/>
        <v>3879.850847457627</v>
      </c>
      <c r="U866" s="96">
        <f t="shared" si="366"/>
        <v>1401.1462559479089</v>
      </c>
      <c r="V866" s="96">
        <f t="shared" si="367"/>
        <v>3936.7575063030026</v>
      </c>
      <c r="W866" s="86">
        <f t="shared" si="368"/>
        <v>10217.508161044614</v>
      </c>
      <c r="X866" s="99">
        <f t="shared" si="369"/>
        <v>3.6486107213022732E-3</v>
      </c>
      <c r="Y866" s="100">
        <f t="shared" si="370"/>
        <v>3.104827392646646E-2</v>
      </c>
      <c r="Z866" s="100">
        <f t="shared" si="371"/>
        <v>4.6695200673589669E-2</v>
      </c>
      <c r="AA866" s="100">
        <f t="shared" si="372"/>
        <v>5.102207877256993E-2</v>
      </c>
      <c r="AB866" s="101">
        <f t="shared" si="373"/>
        <v>1.0747029656656375E-2</v>
      </c>
      <c r="AC866" s="99">
        <f t="shared" si="374"/>
        <v>4.1290211421170196E-3</v>
      </c>
      <c r="AD866" s="100">
        <f t="shared" si="375"/>
        <v>3.2430287122951096E-2</v>
      </c>
      <c r="AE866" s="100">
        <f t="shared" si="376"/>
        <v>4.8376303977879544E-2</v>
      </c>
      <c r="AF866" s="100">
        <f t="shared" si="377"/>
        <v>5.2775351662730487E-2</v>
      </c>
      <c r="AG866" s="101">
        <f t="shared" si="378"/>
        <v>1.156859156331754E-2</v>
      </c>
      <c r="AH866" s="95">
        <f t="shared" si="379"/>
        <v>143.42130928992421</v>
      </c>
      <c r="AI866" s="96">
        <f t="shared" si="380"/>
        <v>120.46267190569745</v>
      </c>
      <c r="AJ866" s="96">
        <f t="shared" si="381"/>
        <v>65.426805594536432</v>
      </c>
      <c r="AK866" s="96">
        <f t="shared" si="382"/>
        <v>200.86155159509775</v>
      </c>
      <c r="AL866" s="86">
        <f t="shared" si="383"/>
        <v>109.80786322387502</v>
      </c>
      <c r="AM866" s="95">
        <f t="shared" si="391"/>
        <v>143.89682794633697</v>
      </c>
      <c r="AN866" s="96">
        <f t="shared" si="384"/>
        <v>120.86207035057355</v>
      </c>
      <c r="AO866" s="96">
        <f t="shared" si="385"/>
        <v>65.643730588763063</v>
      </c>
      <c r="AP866" s="96">
        <f t="shared" si="386"/>
        <v>201.52751549971114</v>
      </c>
      <c r="AQ866" s="86">
        <f t="shared" si="387"/>
        <v>110.17193525642229</v>
      </c>
    </row>
    <row r="867" spans="1:43">
      <c r="A867" s="129" t="str">
        <f t="shared" si="388"/>
        <v>2016_4</v>
      </c>
      <c r="B867" s="57">
        <v>2016</v>
      </c>
      <c r="C867" s="57">
        <v>4</v>
      </c>
      <c r="D867" s="81" t="str">
        <f t="shared" si="389"/>
        <v>SSL_Personal</v>
      </c>
      <c r="E867" s="68" t="s">
        <v>32</v>
      </c>
      <c r="F867" s="69" t="s">
        <v>13</v>
      </c>
      <c r="G867" s="84">
        <f t="shared" si="390"/>
        <v>70416</v>
      </c>
      <c r="H867" s="70">
        <v>17604</v>
      </c>
      <c r="I867" s="65">
        <v>625</v>
      </c>
      <c r="J867" s="66">
        <v>1922</v>
      </c>
      <c r="K867" s="66">
        <v>5601</v>
      </c>
      <c r="L867" s="66">
        <v>2947</v>
      </c>
      <c r="M867" s="67">
        <v>670</v>
      </c>
      <c r="N867" s="65">
        <v>8291786</v>
      </c>
      <c r="O867" s="66">
        <v>6312051</v>
      </c>
      <c r="P867" s="66">
        <v>9921392</v>
      </c>
      <c r="Q867" s="66">
        <v>9496893</v>
      </c>
      <c r="R867" s="67">
        <v>1637544</v>
      </c>
      <c r="S867" s="95">
        <f t="shared" si="364"/>
        <v>13266.857599999999</v>
      </c>
      <c r="T867" s="96">
        <f t="shared" si="365"/>
        <v>3284.1056191467223</v>
      </c>
      <c r="U867" s="96">
        <f t="shared" si="366"/>
        <v>1771.3608284234958</v>
      </c>
      <c r="V867" s="96">
        <f t="shared" si="367"/>
        <v>3222.5629453681709</v>
      </c>
      <c r="W867" s="86">
        <f t="shared" si="368"/>
        <v>2444.0955223880596</v>
      </c>
      <c r="X867" s="99">
        <f t="shared" si="369"/>
        <v>8.8758236764371733E-3</v>
      </c>
      <c r="Y867" s="100">
        <f t="shared" si="370"/>
        <v>2.7294932969779594E-2</v>
      </c>
      <c r="Z867" s="100">
        <f t="shared" si="371"/>
        <v>7.9541581458759378E-2</v>
      </c>
      <c r="AA867" s="100">
        <f t="shared" si="372"/>
        <v>4.1851283799136559E-2</v>
      </c>
      <c r="AB867" s="101">
        <f t="shared" si="373"/>
        <v>9.5148829811406502E-3</v>
      </c>
      <c r="AC867" s="99">
        <f t="shared" si="374"/>
        <v>9.6993711011258647E-3</v>
      </c>
      <c r="AD867" s="100">
        <f t="shared" si="375"/>
        <v>2.8725643753499664E-2</v>
      </c>
      <c r="AE867" s="100">
        <f t="shared" si="376"/>
        <v>8.1917433785694202E-2</v>
      </c>
      <c r="AF867" s="100">
        <f t="shared" si="377"/>
        <v>4.3609576198441781E-2</v>
      </c>
      <c r="AG867" s="101">
        <f t="shared" si="378"/>
        <v>1.0367287902160705E-2</v>
      </c>
      <c r="AH867" s="95">
        <f t="shared" si="379"/>
        <v>117.75428879800046</v>
      </c>
      <c r="AI867" s="96">
        <f t="shared" si="380"/>
        <v>89.639442740286299</v>
      </c>
      <c r="AJ867" s="96">
        <f t="shared" si="381"/>
        <v>140.89684162690298</v>
      </c>
      <c r="AK867" s="96">
        <f t="shared" si="382"/>
        <v>134.86839638718473</v>
      </c>
      <c r="AL867" s="86">
        <f t="shared" si="383"/>
        <v>23.255282890252214</v>
      </c>
      <c r="AM867" s="95">
        <f t="shared" si="391"/>
        <v>118.14470749849407</v>
      </c>
      <c r="AN867" s="96">
        <f t="shared" si="384"/>
        <v>89.936645628647071</v>
      </c>
      <c r="AO867" s="96">
        <f t="shared" si="385"/>
        <v>141.36399031739353</v>
      </c>
      <c r="AP867" s="96">
        <f t="shared" si="386"/>
        <v>135.31555754447785</v>
      </c>
      <c r="AQ867" s="86">
        <f t="shared" si="387"/>
        <v>23.332386640937667</v>
      </c>
    </row>
    <row r="868" spans="1:43">
      <c r="A868" s="129" t="str">
        <f t="shared" si="388"/>
        <v>2016_4</v>
      </c>
      <c r="B868" s="57">
        <v>2016</v>
      </c>
      <c r="C868" s="57">
        <v>4</v>
      </c>
      <c r="D868" s="81" t="str">
        <f t="shared" si="389"/>
        <v>SSH_Personal</v>
      </c>
      <c r="E868" s="68" t="s">
        <v>33</v>
      </c>
      <c r="F868" s="69" t="s">
        <v>13</v>
      </c>
      <c r="G868" s="84">
        <f t="shared" si="390"/>
        <v>69548</v>
      </c>
      <c r="H868" s="70">
        <v>17387</v>
      </c>
      <c r="I868" s="65">
        <v>541</v>
      </c>
      <c r="J868" s="66">
        <v>2377</v>
      </c>
      <c r="K868" s="66">
        <v>3597</v>
      </c>
      <c r="L868" s="66">
        <v>3283</v>
      </c>
      <c r="M868" s="67">
        <v>586</v>
      </c>
      <c r="N868" s="65">
        <v>8581593</v>
      </c>
      <c r="O868" s="66">
        <v>10265317</v>
      </c>
      <c r="P868" s="66">
        <v>5897970</v>
      </c>
      <c r="Q868" s="66">
        <v>15855760</v>
      </c>
      <c r="R868" s="67">
        <v>2177059</v>
      </c>
      <c r="S868" s="95">
        <f t="shared" si="364"/>
        <v>15862.463955637708</v>
      </c>
      <c r="T868" s="96">
        <f t="shared" si="365"/>
        <v>4318.6020193521244</v>
      </c>
      <c r="U868" s="96">
        <f t="shared" si="366"/>
        <v>1639.6914095079233</v>
      </c>
      <c r="V868" s="96">
        <f t="shared" si="367"/>
        <v>4829.6558026195553</v>
      </c>
      <c r="W868" s="86">
        <f t="shared" si="368"/>
        <v>3715.117747440273</v>
      </c>
      <c r="X868" s="99">
        <f t="shared" si="369"/>
        <v>7.7788002530626331E-3</v>
      </c>
      <c r="Y868" s="100">
        <f t="shared" si="370"/>
        <v>3.4177834013918447E-2</v>
      </c>
      <c r="Z868" s="100">
        <f t="shared" si="371"/>
        <v>5.1719675619715882E-2</v>
      </c>
      <c r="AA868" s="100">
        <f t="shared" si="372"/>
        <v>4.720480819002703E-2</v>
      </c>
      <c r="AB868" s="101">
        <f t="shared" si="373"/>
        <v>8.425835394260079E-3</v>
      </c>
      <c r="AC868" s="99">
        <f t="shared" si="374"/>
        <v>8.5550011836597432E-3</v>
      </c>
      <c r="AD868" s="100">
        <f t="shared" si="375"/>
        <v>3.5783053601863457E-2</v>
      </c>
      <c r="AE868" s="100">
        <f t="shared" si="376"/>
        <v>5.3676310828876E-2</v>
      </c>
      <c r="AF868" s="100">
        <f t="shared" si="377"/>
        <v>4.9078535968536362E-2</v>
      </c>
      <c r="AG868" s="101">
        <f t="shared" si="378"/>
        <v>9.2334100574502573E-3</v>
      </c>
      <c r="AH868" s="95">
        <f t="shared" si="379"/>
        <v>123.3909386323115</v>
      </c>
      <c r="AI868" s="96">
        <f t="shared" si="380"/>
        <v>147.60046298958991</v>
      </c>
      <c r="AJ868" s="96">
        <f t="shared" si="381"/>
        <v>84.804307816184505</v>
      </c>
      <c r="AK868" s="96">
        <f t="shared" si="382"/>
        <v>227.98297578650715</v>
      </c>
      <c r="AL868" s="86">
        <f t="shared" si="383"/>
        <v>31.30297061022603</v>
      </c>
      <c r="AM868" s="95">
        <f t="shared" si="391"/>
        <v>123.80004585384255</v>
      </c>
      <c r="AN868" s="96">
        <f t="shared" si="384"/>
        <v>148.08983778468979</v>
      </c>
      <c r="AO868" s="96">
        <f t="shared" si="385"/>
        <v>85.085479635842404</v>
      </c>
      <c r="AP868" s="96">
        <f t="shared" si="386"/>
        <v>228.73886177630686</v>
      </c>
      <c r="AQ868" s="86">
        <f t="shared" si="387"/>
        <v>31.406756767248293</v>
      </c>
    </row>
    <row r="869" spans="1:43">
      <c r="A869" s="129" t="str">
        <f t="shared" si="388"/>
        <v>2016_4</v>
      </c>
      <c r="B869" s="57">
        <v>2016</v>
      </c>
      <c r="C869" s="57">
        <v>4</v>
      </c>
      <c r="D869" s="81" t="str">
        <f t="shared" si="389"/>
        <v>MMH_Personal</v>
      </c>
      <c r="E869" s="68" t="s">
        <v>34</v>
      </c>
      <c r="F869" s="69" t="s">
        <v>13</v>
      </c>
      <c r="G869" s="84">
        <f t="shared" si="390"/>
        <v>108984</v>
      </c>
      <c r="H869" s="70">
        <v>27246</v>
      </c>
      <c r="I869" s="65">
        <v>1187</v>
      </c>
      <c r="J869" s="66">
        <v>4120</v>
      </c>
      <c r="K869" s="66">
        <v>4525</v>
      </c>
      <c r="L869" s="66">
        <v>6554</v>
      </c>
      <c r="M869" s="67">
        <v>1691</v>
      </c>
      <c r="N869" s="65">
        <v>14818167</v>
      </c>
      <c r="O869" s="66">
        <v>13188642</v>
      </c>
      <c r="P869" s="66">
        <v>7233479</v>
      </c>
      <c r="Q869" s="66">
        <v>20397080</v>
      </c>
      <c r="R869" s="67">
        <v>4369462</v>
      </c>
      <c r="S869" s="95">
        <f t="shared" si="364"/>
        <v>12483.712721145746</v>
      </c>
      <c r="T869" s="96">
        <f t="shared" si="365"/>
        <v>3201.126699029126</v>
      </c>
      <c r="U869" s="96">
        <f t="shared" si="366"/>
        <v>1598.5588950276242</v>
      </c>
      <c r="V869" s="96">
        <f t="shared" si="367"/>
        <v>3112.1574610924627</v>
      </c>
      <c r="W869" s="86">
        <f t="shared" si="368"/>
        <v>2583.9515079834418</v>
      </c>
      <c r="X869" s="99">
        <f t="shared" si="369"/>
        <v>1.0891507010203333E-2</v>
      </c>
      <c r="Y869" s="100">
        <f t="shared" si="370"/>
        <v>3.7803714306687219E-2</v>
      </c>
      <c r="Z869" s="100">
        <f t="shared" si="371"/>
        <v>4.1519856125669823E-2</v>
      </c>
      <c r="AA869" s="100">
        <f t="shared" si="372"/>
        <v>6.0137267855832045E-2</v>
      </c>
      <c r="AB869" s="101">
        <f t="shared" si="373"/>
        <v>1.5516039051603906E-2</v>
      </c>
      <c r="AC869" s="99">
        <f t="shared" si="374"/>
        <v>1.1624062457911272E-2</v>
      </c>
      <c r="AD869" s="100">
        <f t="shared" si="375"/>
        <v>3.9149802836138843E-2</v>
      </c>
      <c r="AE869" s="100">
        <f t="shared" si="376"/>
        <v>4.2927828161903298E-2</v>
      </c>
      <c r="AF869" s="100">
        <f t="shared" si="377"/>
        <v>6.1815216291165105E-2</v>
      </c>
      <c r="AG869" s="101">
        <f t="shared" si="378"/>
        <v>1.6388345943501408E-2</v>
      </c>
      <c r="AH869" s="95">
        <f t="shared" si="379"/>
        <v>135.96644461572342</v>
      </c>
      <c r="AI869" s="96">
        <f t="shared" si="380"/>
        <v>121.01447918960581</v>
      </c>
      <c r="AJ869" s="96">
        <f t="shared" si="381"/>
        <v>66.371935329956685</v>
      </c>
      <c r="AK869" s="96">
        <f t="shared" si="382"/>
        <v>187.15664684724362</v>
      </c>
      <c r="AL869" s="86">
        <f t="shared" si="383"/>
        <v>40.092692505321885</v>
      </c>
      <c r="AM869" s="95">
        <f t="shared" si="391"/>
        <v>136.41724639253744</v>
      </c>
      <c r="AN869" s="96">
        <f t="shared" si="384"/>
        <v>121.41570717194423</v>
      </c>
      <c r="AO869" s="96">
        <f t="shared" si="385"/>
        <v>66.591993936783481</v>
      </c>
      <c r="AP869" s="96">
        <f t="shared" si="386"/>
        <v>187.77717163319167</v>
      </c>
      <c r="AQ869" s="86">
        <f t="shared" si="387"/>
        <v>40.225621310438015</v>
      </c>
    </row>
    <row r="870" spans="1:43">
      <c r="A870" s="129" t="str">
        <f t="shared" si="388"/>
        <v>2016_4</v>
      </c>
      <c r="B870" s="57">
        <v>2016</v>
      </c>
      <c r="C870" s="57">
        <v>4</v>
      </c>
      <c r="D870" s="81" t="str">
        <f t="shared" si="389"/>
        <v>SYA_Personal</v>
      </c>
      <c r="E870" s="68" t="s">
        <v>35</v>
      </c>
      <c r="F870" s="69" t="s">
        <v>13</v>
      </c>
      <c r="G870" s="84">
        <f t="shared" si="390"/>
        <v>31944</v>
      </c>
      <c r="H870" s="70">
        <v>7986</v>
      </c>
      <c r="I870" s="65">
        <v>324</v>
      </c>
      <c r="J870" s="66">
        <v>1057</v>
      </c>
      <c r="K870" s="66">
        <v>2648</v>
      </c>
      <c r="L870" s="66">
        <v>2039</v>
      </c>
      <c r="M870" s="67">
        <v>173</v>
      </c>
      <c r="N870" s="65">
        <v>4845014</v>
      </c>
      <c r="O870" s="66">
        <v>4226618</v>
      </c>
      <c r="P870" s="66">
        <v>2541460</v>
      </c>
      <c r="Q870" s="66">
        <v>6536907</v>
      </c>
      <c r="R870" s="67">
        <v>939402</v>
      </c>
      <c r="S870" s="95">
        <f t="shared" si="364"/>
        <v>14953.746913580248</v>
      </c>
      <c r="T870" s="96">
        <f t="shared" si="365"/>
        <v>3998.6925260170292</v>
      </c>
      <c r="U870" s="96">
        <f t="shared" si="366"/>
        <v>959.76586102719034</v>
      </c>
      <c r="V870" s="96">
        <f t="shared" si="367"/>
        <v>3205.9377145659637</v>
      </c>
      <c r="W870" s="86">
        <f t="shared" si="368"/>
        <v>5430.06936416185</v>
      </c>
      <c r="X870" s="99">
        <f t="shared" si="369"/>
        <v>1.01427498121713E-2</v>
      </c>
      <c r="Y870" s="100">
        <f t="shared" si="370"/>
        <v>3.3089156023040321E-2</v>
      </c>
      <c r="Z870" s="100">
        <f t="shared" si="371"/>
        <v>8.2895066366140746E-2</v>
      </c>
      <c r="AA870" s="100">
        <f t="shared" si="372"/>
        <v>6.3830453293263215E-2</v>
      </c>
      <c r="AB870" s="101">
        <f t="shared" si="373"/>
        <v>5.4157275231655399E-3</v>
      </c>
      <c r="AC870" s="99">
        <f t="shared" si="374"/>
        <v>1.1448997134351189E-2</v>
      </c>
      <c r="AD870" s="100">
        <f t="shared" si="375"/>
        <v>3.5420988426091246E-2</v>
      </c>
      <c r="AE870" s="100">
        <f t="shared" si="376"/>
        <v>8.6489538566345586E-2</v>
      </c>
      <c r="AF870" s="100">
        <f t="shared" si="377"/>
        <v>6.7017236291563712E-2</v>
      </c>
      <c r="AG870" s="101">
        <f t="shared" si="378"/>
        <v>6.3725039555406317E-3</v>
      </c>
      <c r="AH870" s="95">
        <f t="shared" si="379"/>
        <v>151.67211369897319</v>
      </c>
      <c r="AI870" s="96">
        <f t="shared" si="380"/>
        <v>132.31336088154271</v>
      </c>
      <c r="AJ870" s="96">
        <f t="shared" si="381"/>
        <v>79.559854745805154</v>
      </c>
      <c r="AK870" s="96">
        <f t="shared" si="382"/>
        <v>204.63645755071374</v>
      </c>
      <c r="AL870" s="86">
        <f t="shared" si="383"/>
        <v>29.407776108189331</v>
      </c>
      <c r="AM870" s="95">
        <f t="shared" si="391"/>
        <v>152.17498820261912</v>
      </c>
      <c r="AN870" s="96">
        <f t="shared" si="384"/>
        <v>132.75205072410063</v>
      </c>
      <c r="AO870" s="96">
        <f t="shared" si="385"/>
        <v>79.823638387304641</v>
      </c>
      <c r="AP870" s="96">
        <f t="shared" si="386"/>
        <v>205.31493729566486</v>
      </c>
      <c r="AQ870" s="86">
        <f t="shared" si="387"/>
        <v>29.505278677732782</v>
      </c>
    </row>
    <row r="871" spans="1:43">
      <c r="A871" s="129" t="str">
        <f t="shared" si="388"/>
        <v>2016_4</v>
      </c>
      <c r="B871" s="57">
        <v>2016</v>
      </c>
      <c r="C871" s="57">
        <v>4</v>
      </c>
      <c r="D871" s="81" t="str">
        <f t="shared" si="389"/>
        <v>LSH_Personal</v>
      </c>
      <c r="E871" s="68" t="s">
        <v>36</v>
      </c>
      <c r="F871" s="69" t="s">
        <v>13</v>
      </c>
      <c r="G871" s="84">
        <f t="shared" si="390"/>
        <v>59772</v>
      </c>
      <c r="H871" s="70">
        <v>14943</v>
      </c>
      <c r="I871" s="65">
        <v>638</v>
      </c>
      <c r="J871" s="66">
        <v>2506</v>
      </c>
      <c r="K871" s="66">
        <v>2780</v>
      </c>
      <c r="L871" s="66">
        <v>4879</v>
      </c>
      <c r="M871" s="67">
        <v>323</v>
      </c>
      <c r="N871" s="65">
        <v>10738341</v>
      </c>
      <c r="O871" s="66">
        <v>8040417</v>
      </c>
      <c r="P871" s="66">
        <v>3549602</v>
      </c>
      <c r="Q871" s="66">
        <v>15667156</v>
      </c>
      <c r="R871" s="67">
        <v>1909746</v>
      </c>
      <c r="S871" s="95">
        <f t="shared" si="364"/>
        <v>16831.255485893416</v>
      </c>
      <c r="T871" s="96">
        <f t="shared" si="365"/>
        <v>3208.4664804469276</v>
      </c>
      <c r="U871" s="96">
        <f t="shared" si="366"/>
        <v>1276.8352517985611</v>
      </c>
      <c r="V871" s="96">
        <f t="shared" si="367"/>
        <v>3211.1408075425293</v>
      </c>
      <c r="W871" s="86">
        <f t="shared" si="368"/>
        <v>5912.5263157894733</v>
      </c>
      <c r="X871" s="99">
        <f t="shared" si="369"/>
        <v>1.0673894131031252E-2</v>
      </c>
      <c r="Y871" s="100">
        <f t="shared" si="370"/>
        <v>4.1925985411229341E-2</v>
      </c>
      <c r="Z871" s="100">
        <f t="shared" si="371"/>
        <v>4.6510071605433981E-2</v>
      </c>
      <c r="AA871" s="100">
        <f t="shared" si="372"/>
        <v>8.1626848691695106E-2</v>
      </c>
      <c r="AB871" s="101">
        <f t="shared" si="373"/>
        <v>5.4038680318543803E-3</v>
      </c>
      <c r="AC871" s="99">
        <f t="shared" si="374"/>
        <v>1.1653244761402969E-2</v>
      </c>
      <c r="AD871" s="100">
        <f t="shared" si="375"/>
        <v>4.3836050633330133E-2</v>
      </c>
      <c r="AE871" s="100">
        <f t="shared" si="376"/>
        <v>4.8517031001907907E-2</v>
      </c>
      <c r="AF871" s="100">
        <f t="shared" si="377"/>
        <v>8.4236203470489476E-2</v>
      </c>
      <c r="AG871" s="101">
        <f t="shared" si="378"/>
        <v>6.1025552163205656E-3</v>
      </c>
      <c r="AH871" s="95">
        <f t="shared" si="379"/>
        <v>179.6550391487653</v>
      </c>
      <c r="AI871" s="96">
        <f t="shared" si="380"/>
        <v>134.51811885163622</v>
      </c>
      <c r="AJ871" s="96">
        <f t="shared" si="381"/>
        <v>59.385698989493406</v>
      </c>
      <c r="AK871" s="96">
        <f t="shared" si="382"/>
        <v>262.11530482500166</v>
      </c>
      <c r="AL871" s="86">
        <f t="shared" si="383"/>
        <v>31.950511945392492</v>
      </c>
      <c r="AM871" s="95">
        <f t="shared" si="391"/>
        <v>180.25069207688847</v>
      </c>
      <c r="AN871" s="96">
        <f t="shared" si="384"/>
        <v>134.9641186508027</v>
      </c>
      <c r="AO871" s="96">
        <f t="shared" si="385"/>
        <v>59.582594471297519</v>
      </c>
      <c r="AP871" s="96">
        <f t="shared" si="386"/>
        <v>262.9843578143566</v>
      </c>
      <c r="AQ871" s="86">
        <f t="shared" si="387"/>
        <v>32.056445049665442</v>
      </c>
    </row>
    <row r="872" spans="1:43">
      <c r="A872" s="129" t="str">
        <f t="shared" si="388"/>
        <v>2016_4</v>
      </c>
      <c r="B872" s="57">
        <v>2016</v>
      </c>
      <c r="C872" s="57">
        <v>4</v>
      </c>
      <c r="D872" s="81" t="str">
        <f t="shared" si="389"/>
        <v>SYH_Personal</v>
      </c>
      <c r="E872" s="68" t="s">
        <v>37</v>
      </c>
      <c r="F872" s="69" t="s">
        <v>13</v>
      </c>
      <c r="G872" s="84">
        <f t="shared" si="390"/>
        <v>31116</v>
      </c>
      <c r="H872" s="70">
        <v>7779</v>
      </c>
      <c r="I872" s="65">
        <v>388</v>
      </c>
      <c r="J872" s="66">
        <v>1402</v>
      </c>
      <c r="K872" s="66">
        <v>1157</v>
      </c>
      <c r="L872" s="66">
        <v>2577</v>
      </c>
      <c r="M872" s="67">
        <v>46</v>
      </c>
      <c r="N872" s="65">
        <v>4656932</v>
      </c>
      <c r="O872" s="66">
        <v>3808654</v>
      </c>
      <c r="P872" s="66">
        <v>1942196</v>
      </c>
      <c r="Q872" s="66">
        <v>7244272</v>
      </c>
      <c r="R872" s="67">
        <v>311622</v>
      </c>
      <c r="S872" s="95">
        <f t="shared" si="364"/>
        <v>12002.40206185567</v>
      </c>
      <c r="T872" s="96">
        <f t="shared" si="365"/>
        <v>2716.5863052781742</v>
      </c>
      <c r="U872" s="96">
        <f t="shared" si="366"/>
        <v>1678.6482281763181</v>
      </c>
      <c r="V872" s="96">
        <f t="shared" si="367"/>
        <v>2811.1261156383393</v>
      </c>
      <c r="W872" s="86">
        <f t="shared" si="368"/>
        <v>6774.391304347826</v>
      </c>
      <c r="X872" s="99">
        <f t="shared" si="369"/>
        <v>1.2469469083429746E-2</v>
      </c>
      <c r="Y872" s="100">
        <f t="shared" si="370"/>
        <v>4.5057205296310583E-2</v>
      </c>
      <c r="Z872" s="100">
        <f t="shared" si="371"/>
        <v>3.7183442601876851E-2</v>
      </c>
      <c r="AA872" s="100">
        <f t="shared" si="372"/>
        <v>8.2819128422676441E-2</v>
      </c>
      <c r="AB872" s="101">
        <f t="shared" si="373"/>
        <v>1.4783391181385783E-3</v>
      </c>
      <c r="AC872" s="99">
        <f t="shared" si="374"/>
        <v>1.3935230503912367E-2</v>
      </c>
      <c r="AD872" s="100">
        <f t="shared" si="375"/>
        <v>4.7797106121245443E-2</v>
      </c>
      <c r="AE872" s="100">
        <f t="shared" si="376"/>
        <v>3.9682697850107244E-2</v>
      </c>
      <c r="AF872" s="100">
        <f t="shared" si="377"/>
        <v>8.6459593437568871E-2</v>
      </c>
      <c r="AG872" s="101">
        <f t="shared" si="378"/>
        <v>1.9858318411858245E-3</v>
      </c>
      <c r="AH872" s="95">
        <f t="shared" si="379"/>
        <v>149.66358143720274</v>
      </c>
      <c r="AI872" s="96">
        <f t="shared" si="380"/>
        <v>122.40178686206453</v>
      </c>
      <c r="AJ872" s="96">
        <f t="shared" si="381"/>
        <v>62.417920041136391</v>
      </c>
      <c r="AK872" s="96">
        <f t="shared" si="382"/>
        <v>232.81501478339118</v>
      </c>
      <c r="AL872" s="86">
        <f t="shared" si="383"/>
        <v>10.014847666795218</v>
      </c>
      <c r="AM872" s="95">
        <f t="shared" si="391"/>
        <v>150.15979657783484</v>
      </c>
      <c r="AN872" s="96">
        <f t="shared" si="384"/>
        <v>122.80761451431047</v>
      </c>
      <c r="AO872" s="96">
        <f t="shared" si="385"/>
        <v>62.624868964005593</v>
      </c>
      <c r="AP872" s="96">
        <f t="shared" si="386"/>
        <v>233.58692157723254</v>
      </c>
      <c r="AQ872" s="86">
        <f t="shared" si="387"/>
        <v>10.048052264705184</v>
      </c>
    </row>
    <row r="873" spans="1:43">
      <c r="A873" s="129" t="str">
        <f t="shared" si="388"/>
        <v>2016_4</v>
      </c>
      <c r="B873" s="57">
        <v>2016</v>
      </c>
      <c r="C873" s="57">
        <v>4</v>
      </c>
      <c r="D873" s="81" t="str">
        <f t="shared" si="389"/>
        <v>MSH_Personal</v>
      </c>
      <c r="E873" s="68" t="s">
        <v>38</v>
      </c>
      <c r="F873" s="69" t="s">
        <v>13</v>
      </c>
      <c r="G873" s="84">
        <f t="shared" si="390"/>
        <v>79572</v>
      </c>
      <c r="H873" s="70">
        <v>19893</v>
      </c>
      <c r="I873" s="65">
        <v>897</v>
      </c>
      <c r="J873" s="66">
        <v>3267</v>
      </c>
      <c r="K873" s="66">
        <v>6006</v>
      </c>
      <c r="L873" s="66">
        <v>4569</v>
      </c>
      <c r="M873" s="67">
        <v>2248</v>
      </c>
      <c r="N873" s="65">
        <v>12346707</v>
      </c>
      <c r="O873" s="66">
        <v>9591101</v>
      </c>
      <c r="P873" s="66">
        <v>5918125</v>
      </c>
      <c r="Q873" s="66">
        <v>13505015</v>
      </c>
      <c r="R873" s="67">
        <v>12004622</v>
      </c>
      <c r="S873" s="95">
        <f t="shared" si="364"/>
        <v>13764.444816053512</v>
      </c>
      <c r="T873" s="96">
        <f t="shared" si="365"/>
        <v>2935.7517600244873</v>
      </c>
      <c r="U873" s="96">
        <f t="shared" si="366"/>
        <v>985.36879786879786</v>
      </c>
      <c r="V873" s="96">
        <f t="shared" si="367"/>
        <v>2955.7922959072007</v>
      </c>
      <c r="W873" s="86">
        <f t="shared" si="368"/>
        <v>5340.1343416370109</v>
      </c>
      <c r="X873" s="99">
        <f t="shared" si="369"/>
        <v>1.1272809530990802E-2</v>
      </c>
      <c r="Y873" s="100">
        <f t="shared" si="370"/>
        <v>4.1057155783441414E-2</v>
      </c>
      <c r="Z873" s="100">
        <f t="shared" si="371"/>
        <v>7.5478811642286231E-2</v>
      </c>
      <c r="AA873" s="100">
        <f t="shared" si="372"/>
        <v>5.7419695370230735E-2</v>
      </c>
      <c r="AB873" s="101">
        <f t="shared" si="373"/>
        <v>2.8251143618358218E-2</v>
      </c>
      <c r="AC873" s="99">
        <f t="shared" si="374"/>
        <v>1.2144836883350739E-2</v>
      </c>
      <c r="AD873" s="100">
        <f t="shared" si="375"/>
        <v>4.2696109070682546E-2</v>
      </c>
      <c r="AE873" s="100">
        <f t="shared" si="376"/>
        <v>7.7660771444576962E-2</v>
      </c>
      <c r="AF873" s="100">
        <f t="shared" si="377"/>
        <v>5.9341306062276805E-2</v>
      </c>
      <c r="AG873" s="101">
        <f t="shared" si="378"/>
        <v>2.9619725605395716E-2</v>
      </c>
      <c r="AH873" s="95">
        <f t="shared" si="379"/>
        <v>155.16396471120495</v>
      </c>
      <c r="AI873" s="96">
        <f t="shared" si="380"/>
        <v>120.53361735283768</v>
      </c>
      <c r="AJ873" s="96">
        <f t="shared" si="381"/>
        <v>74.374465892525009</v>
      </c>
      <c r="AK873" s="96">
        <f t="shared" si="382"/>
        <v>169.72069320866638</v>
      </c>
      <c r="AL873" s="86">
        <f t="shared" si="383"/>
        <v>150.86490222691398</v>
      </c>
      <c r="AM873" s="95">
        <f t="shared" si="391"/>
        <v>155.678416576053</v>
      </c>
      <c r="AN873" s="96">
        <f t="shared" si="384"/>
        <v>120.9332510199682</v>
      </c>
      <c r="AO873" s="96">
        <f t="shared" si="385"/>
        <v>74.621057185462774</v>
      </c>
      <c r="AP873" s="96">
        <f t="shared" si="386"/>
        <v>170.28340844533238</v>
      </c>
      <c r="AQ873" s="86">
        <f t="shared" si="387"/>
        <v>151.36510039106381</v>
      </c>
    </row>
    <row r="874" spans="1:43">
      <c r="A874" s="129" t="str">
        <f t="shared" si="388"/>
        <v>2016_4</v>
      </c>
      <c r="B874" s="57">
        <v>2016</v>
      </c>
      <c r="C874" s="57">
        <v>4</v>
      </c>
      <c r="D874" s="81" t="str">
        <f t="shared" si="389"/>
        <v>SMH_Personal</v>
      </c>
      <c r="E874" s="68" t="s">
        <v>39</v>
      </c>
      <c r="F874" s="69" t="s">
        <v>13</v>
      </c>
      <c r="G874" s="84">
        <f t="shared" si="390"/>
        <v>60292</v>
      </c>
      <c r="H874" s="70">
        <v>15073</v>
      </c>
      <c r="I874" s="65">
        <v>509</v>
      </c>
      <c r="J874" s="66">
        <v>2449</v>
      </c>
      <c r="K874" s="66">
        <v>4268</v>
      </c>
      <c r="L874" s="66">
        <v>4206</v>
      </c>
      <c r="M874" s="67">
        <v>680</v>
      </c>
      <c r="N874" s="65">
        <v>7325100</v>
      </c>
      <c r="O874" s="66">
        <v>9471406</v>
      </c>
      <c r="P874" s="66">
        <v>4387999</v>
      </c>
      <c r="Q874" s="66">
        <v>16794296</v>
      </c>
      <c r="R874" s="67">
        <v>1876543</v>
      </c>
      <c r="S874" s="95">
        <f t="shared" si="364"/>
        <v>14391.159135559921</v>
      </c>
      <c r="T874" s="96">
        <f t="shared" si="365"/>
        <v>3867.4585545120458</v>
      </c>
      <c r="U874" s="96">
        <f t="shared" si="366"/>
        <v>1028.1159793814434</v>
      </c>
      <c r="V874" s="96">
        <f t="shared" si="367"/>
        <v>3992.9377080361387</v>
      </c>
      <c r="W874" s="86">
        <f t="shared" si="368"/>
        <v>2759.6220588235292</v>
      </c>
      <c r="X874" s="99">
        <f t="shared" si="369"/>
        <v>8.4422477277250711E-3</v>
      </c>
      <c r="Y874" s="100">
        <f t="shared" si="370"/>
        <v>4.0618987593710611E-2</v>
      </c>
      <c r="Z874" s="100">
        <f t="shared" si="371"/>
        <v>7.0788827705168186E-2</v>
      </c>
      <c r="AA874" s="100">
        <f t="shared" si="372"/>
        <v>6.97604989053274E-2</v>
      </c>
      <c r="AB874" s="101">
        <f t="shared" si="373"/>
        <v>1.1278444901479466E-2</v>
      </c>
      <c r="AC874" s="99">
        <f t="shared" si="374"/>
        <v>9.3104364276107715E-3</v>
      </c>
      <c r="AD874" s="100">
        <f t="shared" si="375"/>
        <v>4.2492196364365811E-2</v>
      </c>
      <c r="AE874" s="100">
        <f t="shared" si="376"/>
        <v>7.3222519889296497E-2</v>
      </c>
      <c r="AF874" s="100">
        <f t="shared" si="377"/>
        <v>7.2177786110508665E-2</v>
      </c>
      <c r="AG874" s="101">
        <f t="shared" si="378"/>
        <v>1.2280490969108531E-2</v>
      </c>
      <c r="AH874" s="95">
        <f t="shared" si="379"/>
        <v>121.49373051151065</v>
      </c>
      <c r="AI874" s="96">
        <f t="shared" si="380"/>
        <v>157.09225104491475</v>
      </c>
      <c r="AJ874" s="96">
        <f t="shared" si="381"/>
        <v>72.779124925363234</v>
      </c>
      <c r="AK874" s="96">
        <f t="shared" si="382"/>
        <v>278.5493266104956</v>
      </c>
      <c r="AL874" s="86">
        <f t="shared" si="383"/>
        <v>31.124245339348505</v>
      </c>
      <c r="AM874" s="95">
        <f t="shared" si="391"/>
        <v>121.89654746933539</v>
      </c>
      <c r="AN874" s="96">
        <f t="shared" si="384"/>
        <v>157.61309621443365</v>
      </c>
      <c r="AO874" s="96">
        <f t="shared" si="385"/>
        <v>73.020426806309288</v>
      </c>
      <c r="AP874" s="96">
        <f t="shared" si="386"/>
        <v>279.47286720701004</v>
      </c>
      <c r="AQ874" s="86">
        <f t="shared" si="387"/>
        <v>31.227438926123742</v>
      </c>
    </row>
    <row r="875" spans="1:43">
      <c r="A875" s="129" t="str">
        <f t="shared" si="388"/>
        <v>2017_1</v>
      </c>
      <c r="B875" s="57">
        <v>2017</v>
      </c>
      <c r="C875" s="57">
        <v>1</v>
      </c>
      <c r="D875" s="81" t="str">
        <f t="shared" si="389"/>
        <v>SML_Personal</v>
      </c>
      <c r="E875" s="68" t="s">
        <v>12</v>
      </c>
      <c r="F875" s="69" t="s">
        <v>13</v>
      </c>
      <c r="G875" s="84">
        <f t="shared" si="390"/>
        <v>91072</v>
      </c>
      <c r="H875" s="70">
        <v>22768</v>
      </c>
      <c r="I875" s="65">
        <v>126</v>
      </c>
      <c r="J875" s="66">
        <v>2586</v>
      </c>
      <c r="K875" s="66">
        <v>1544</v>
      </c>
      <c r="L875" s="66">
        <v>4607</v>
      </c>
      <c r="M875" s="67">
        <v>566</v>
      </c>
      <c r="N875" s="65">
        <v>2163360</v>
      </c>
      <c r="O875" s="66">
        <v>4912382</v>
      </c>
      <c r="P875" s="66">
        <v>2719428</v>
      </c>
      <c r="Q875" s="66">
        <v>8270528</v>
      </c>
      <c r="R875" s="67">
        <v>1921497</v>
      </c>
      <c r="S875" s="95">
        <f t="shared" si="364"/>
        <v>17169.523809523809</v>
      </c>
      <c r="T875" s="96">
        <f t="shared" si="365"/>
        <v>1899.6063418406807</v>
      </c>
      <c r="U875" s="96">
        <f t="shared" si="366"/>
        <v>1761.2875647668393</v>
      </c>
      <c r="V875" s="96">
        <f t="shared" si="367"/>
        <v>1795.2090297373561</v>
      </c>
      <c r="W875" s="86">
        <f t="shared" si="368"/>
        <v>3394.8710247349823</v>
      </c>
      <c r="X875" s="99">
        <f t="shared" si="369"/>
        <v>1.3835207308503163E-3</v>
      </c>
      <c r="Y875" s="100">
        <f t="shared" si="370"/>
        <v>2.8395115952213633E-2</v>
      </c>
      <c r="Z875" s="100">
        <f t="shared" si="371"/>
        <v>1.6953619114546733E-2</v>
      </c>
      <c r="AA875" s="100">
        <f t="shared" si="372"/>
        <v>5.0586349262122278E-2</v>
      </c>
      <c r="AB875" s="101">
        <f t="shared" si="373"/>
        <v>6.2148629655657062E-3</v>
      </c>
      <c r="AC875" s="99">
        <f t="shared" si="374"/>
        <v>1.6705034087616314E-3</v>
      </c>
      <c r="AD875" s="100">
        <f t="shared" si="375"/>
        <v>2.9677535566587154E-2</v>
      </c>
      <c r="AE875" s="100">
        <f t="shared" si="376"/>
        <v>1.7950358683261138E-2</v>
      </c>
      <c r="AF875" s="100">
        <f t="shared" si="377"/>
        <v>5.2278378600048206E-2</v>
      </c>
      <c r="AG875" s="101">
        <f t="shared" si="378"/>
        <v>6.8216349368536234E-3</v>
      </c>
      <c r="AH875" s="95">
        <f t="shared" si="379"/>
        <v>23.754392129304286</v>
      </c>
      <c r="AI875" s="96">
        <f t="shared" si="380"/>
        <v>53.939542340126494</v>
      </c>
      <c r="AJ875" s="96">
        <f t="shared" si="381"/>
        <v>29.860198524244552</v>
      </c>
      <c r="AK875" s="96">
        <f t="shared" si="382"/>
        <v>90.813070976809556</v>
      </c>
      <c r="AL875" s="86">
        <f t="shared" si="383"/>
        <v>21.098658204497539</v>
      </c>
      <c r="AM875" s="95">
        <f t="shared" si="391"/>
        <v>23.833150695134936</v>
      </c>
      <c r="AN875" s="96">
        <f t="shared" si="384"/>
        <v>54.118380888094613</v>
      </c>
      <c r="AO875" s="96">
        <f t="shared" si="385"/>
        <v>29.959201117044511</v>
      </c>
      <c r="AP875" s="96">
        <f t="shared" si="386"/>
        <v>91.114165073003548</v>
      </c>
      <c r="AQ875" s="86">
        <f t="shared" si="387"/>
        <v>21.168611586259196</v>
      </c>
    </row>
    <row r="876" spans="1:43">
      <c r="A876" s="129" t="str">
        <f t="shared" si="388"/>
        <v>2017_1</v>
      </c>
      <c r="B876" s="57">
        <v>2017</v>
      </c>
      <c r="C876" s="57">
        <v>1</v>
      </c>
      <c r="D876" s="81" t="str">
        <f t="shared" si="389"/>
        <v>LSL_Personal</v>
      </c>
      <c r="E876" s="68" t="s">
        <v>14</v>
      </c>
      <c r="F876" s="69" t="s">
        <v>13</v>
      </c>
      <c r="G876" s="84">
        <f t="shared" si="390"/>
        <v>22504</v>
      </c>
      <c r="H876" s="70">
        <v>5626</v>
      </c>
      <c r="I876" s="65">
        <v>23</v>
      </c>
      <c r="J876" s="66">
        <v>476</v>
      </c>
      <c r="K876" s="66">
        <v>690</v>
      </c>
      <c r="L876" s="66">
        <v>807</v>
      </c>
      <c r="M876" s="67">
        <v>108</v>
      </c>
      <c r="N876" s="65">
        <v>518680</v>
      </c>
      <c r="O876" s="66">
        <v>1563308</v>
      </c>
      <c r="P876" s="66">
        <v>1133731</v>
      </c>
      <c r="Q876" s="66">
        <v>2814127</v>
      </c>
      <c r="R876" s="67">
        <v>545607</v>
      </c>
      <c r="S876" s="95">
        <f t="shared" si="364"/>
        <v>22551.304347826088</v>
      </c>
      <c r="T876" s="96">
        <f t="shared" si="365"/>
        <v>3284.2605042016808</v>
      </c>
      <c r="U876" s="96">
        <f t="shared" si="366"/>
        <v>1643.0884057971014</v>
      </c>
      <c r="V876" s="96">
        <f t="shared" si="367"/>
        <v>3487.1462205700122</v>
      </c>
      <c r="W876" s="86">
        <f t="shared" si="368"/>
        <v>5051.916666666667</v>
      </c>
      <c r="X876" s="99">
        <f t="shared" si="369"/>
        <v>1.0220405261286882E-3</v>
      </c>
      <c r="Y876" s="100">
        <f t="shared" si="370"/>
        <v>2.1151795236402416E-2</v>
      </c>
      <c r="Z876" s="100">
        <f t="shared" si="371"/>
        <v>3.0661215783860649E-2</v>
      </c>
      <c r="AA876" s="100">
        <f t="shared" si="372"/>
        <v>3.5860291503732669E-2</v>
      </c>
      <c r="AB876" s="101">
        <f t="shared" si="373"/>
        <v>4.7991468183434059E-3</v>
      </c>
      <c r="AC876" s="99">
        <f t="shared" si="374"/>
        <v>1.5183334385986667E-3</v>
      </c>
      <c r="AD876" s="100">
        <f t="shared" si="375"/>
        <v>2.3386691413110547E-2</v>
      </c>
      <c r="AE876" s="100">
        <f t="shared" si="376"/>
        <v>3.3338894965492964E-2</v>
      </c>
      <c r="AF876" s="100">
        <f t="shared" si="377"/>
        <v>3.8748329842104218E-2</v>
      </c>
      <c r="AG876" s="101">
        <f t="shared" si="378"/>
        <v>5.87255141179799E-3</v>
      </c>
      <c r="AH876" s="95">
        <f t="shared" si="379"/>
        <v>23.04834696054035</v>
      </c>
      <c r="AI876" s="96">
        <f t="shared" si="380"/>
        <v>69.468005687877707</v>
      </c>
      <c r="AJ876" s="96">
        <f t="shared" si="381"/>
        <v>50.379088162104516</v>
      </c>
      <c r="AK876" s="96">
        <f t="shared" si="382"/>
        <v>125.0500799857803</v>
      </c>
      <c r="AL876" s="86">
        <f t="shared" si="383"/>
        <v>24.244889797369357</v>
      </c>
      <c r="AM876" s="95">
        <f t="shared" si="391"/>
        <v>23.124764607495838</v>
      </c>
      <c r="AN876" s="96">
        <f t="shared" si="384"/>
        <v>69.698329430506476</v>
      </c>
      <c r="AO876" s="96">
        <f t="shared" si="385"/>
        <v>50.546121892536561</v>
      </c>
      <c r="AP876" s="96">
        <f t="shared" si="386"/>
        <v>125.46468815184397</v>
      </c>
      <c r="AQ876" s="86">
        <f t="shared" si="387"/>
        <v>24.32527462636304</v>
      </c>
    </row>
    <row r="877" spans="1:43">
      <c r="A877" s="129" t="str">
        <f t="shared" si="388"/>
        <v>2017_1</v>
      </c>
      <c r="B877" s="57">
        <v>2017</v>
      </c>
      <c r="C877" s="57">
        <v>1</v>
      </c>
      <c r="D877" s="81" t="str">
        <f t="shared" si="389"/>
        <v>MYA_Personal</v>
      </c>
      <c r="E877" s="68" t="s">
        <v>15</v>
      </c>
      <c r="F877" s="69" t="s">
        <v>13</v>
      </c>
      <c r="G877" s="84">
        <f t="shared" si="390"/>
        <v>22260</v>
      </c>
      <c r="H877" s="70">
        <v>5565</v>
      </c>
      <c r="I877" s="65">
        <v>105</v>
      </c>
      <c r="J877" s="66">
        <v>673</v>
      </c>
      <c r="K877" s="66">
        <v>340</v>
      </c>
      <c r="L877" s="66">
        <v>1744</v>
      </c>
      <c r="M877" s="67">
        <v>472</v>
      </c>
      <c r="N877" s="65">
        <v>1058320</v>
      </c>
      <c r="O877" s="66">
        <v>2378411</v>
      </c>
      <c r="P877" s="66">
        <v>393218</v>
      </c>
      <c r="Q877" s="66">
        <v>5077615</v>
      </c>
      <c r="R877" s="67">
        <v>2719295</v>
      </c>
      <c r="S877" s="95">
        <f t="shared" si="364"/>
        <v>10079.238095238095</v>
      </c>
      <c r="T877" s="96">
        <f t="shared" si="365"/>
        <v>3534.0430906389302</v>
      </c>
      <c r="U877" s="96">
        <f t="shared" si="366"/>
        <v>1156.5235294117647</v>
      </c>
      <c r="V877" s="96">
        <f t="shared" si="367"/>
        <v>2911.476490825688</v>
      </c>
      <c r="W877" s="86">
        <f t="shared" si="368"/>
        <v>5761.218220338983</v>
      </c>
      <c r="X877" s="99">
        <f t="shared" si="369"/>
        <v>4.7169811320754715E-3</v>
      </c>
      <c r="Y877" s="100">
        <f t="shared" si="370"/>
        <v>3.0233602875112311E-2</v>
      </c>
      <c r="Z877" s="100">
        <f t="shared" si="371"/>
        <v>1.5274034141958671E-2</v>
      </c>
      <c r="AA877" s="100">
        <f t="shared" si="372"/>
        <v>7.8346810422282115E-2</v>
      </c>
      <c r="AB877" s="101">
        <f t="shared" si="373"/>
        <v>2.1203953279424977E-2</v>
      </c>
      <c r="AC877" s="99">
        <f t="shared" si="374"/>
        <v>5.7870179168865443E-3</v>
      </c>
      <c r="AD877" s="100">
        <f t="shared" si="375"/>
        <v>3.2907667254510969E-2</v>
      </c>
      <c r="AE877" s="100">
        <f t="shared" si="376"/>
        <v>1.7189294917638879E-2</v>
      </c>
      <c r="AF877" s="100">
        <f t="shared" si="377"/>
        <v>8.2543315631248629E-2</v>
      </c>
      <c r="AG877" s="101">
        <f t="shared" si="378"/>
        <v>2.3453773748161176E-2</v>
      </c>
      <c r="AH877" s="95">
        <f t="shared" si="379"/>
        <v>47.543575920934408</v>
      </c>
      <c r="AI877" s="96">
        <f t="shared" si="380"/>
        <v>106.84685534591195</v>
      </c>
      <c r="AJ877" s="96">
        <f t="shared" si="381"/>
        <v>17.664779874213835</v>
      </c>
      <c r="AK877" s="96">
        <f t="shared" si="382"/>
        <v>228.10489667565139</v>
      </c>
      <c r="AL877" s="86">
        <f t="shared" si="383"/>
        <v>122.16060197663971</v>
      </c>
      <c r="AM877" s="95">
        <f t="shared" si="391"/>
        <v>47.701208405639171</v>
      </c>
      <c r="AN877" s="96">
        <f t="shared" si="384"/>
        <v>107.20111004730579</v>
      </c>
      <c r="AO877" s="96">
        <f t="shared" si="385"/>
        <v>17.723348105344908</v>
      </c>
      <c r="AP877" s="96">
        <f t="shared" si="386"/>
        <v>228.86118689866916</v>
      </c>
      <c r="AQ877" s="86">
        <f t="shared" si="387"/>
        <v>122.56562997147608</v>
      </c>
    </row>
    <row r="878" spans="1:43">
      <c r="A878" s="129" t="str">
        <f t="shared" si="388"/>
        <v>2017_1</v>
      </c>
      <c r="B878" s="57">
        <v>2017</v>
      </c>
      <c r="C878" s="57">
        <v>1</v>
      </c>
      <c r="D878" s="81" t="str">
        <f t="shared" si="389"/>
        <v>SMA_Personal</v>
      </c>
      <c r="E878" s="68" t="s">
        <v>16</v>
      </c>
      <c r="F878" s="69" t="s">
        <v>13</v>
      </c>
      <c r="G878" s="84">
        <f t="shared" si="390"/>
        <v>89756</v>
      </c>
      <c r="H878" s="70">
        <v>22439</v>
      </c>
      <c r="I878" s="65">
        <v>135</v>
      </c>
      <c r="J878" s="66">
        <v>1912</v>
      </c>
      <c r="K878" s="66">
        <v>4921</v>
      </c>
      <c r="L878" s="66">
        <v>4925</v>
      </c>
      <c r="M878" s="67">
        <v>484</v>
      </c>
      <c r="N878" s="65">
        <v>2341247</v>
      </c>
      <c r="O878" s="66">
        <v>7711220</v>
      </c>
      <c r="P878" s="66">
        <v>4986595</v>
      </c>
      <c r="Q878" s="66">
        <v>16122052</v>
      </c>
      <c r="R878" s="67">
        <v>2908156</v>
      </c>
      <c r="S878" s="95">
        <f t="shared" si="364"/>
        <v>17342.570370370369</v>
      </c>
      <c r="T878" s="96">
        <f t="shared" si="365"/>
        <v>4033.0648535564856</v>
      </c>
      <c r="U878" s="96">
        <f t="shared" si="366"/>
        <v>1013.329607803292</v>
      </c>
      <c r="V878" s="96">
        <f t="shared" si="367"/>
        <v>3273.5130964467007</v>
      </c>
      <c r="W878" s="86">
        <f t="shared" si="368"/>
        <v>6008.5867768595044</v>
      </c>
      <c r="X878" s="99">
        <f t="shared" si="369"/>
        <v>1.5040777218236106E-3</v>
      </c>
      <c r="Y878" s="100">
        <f t="shared" si="370"/>
        <v>2.130219706760551E-2</v>
      </c>
      <c r="Z878" s="100">
        <f t="shared" si="371"/>
        <v>5.4826418289585101E-2</v>
      </c>
      <c r="AA878" s="100">
        <f t="shared" si="372"/>
        <v>5.4870983555416905E-2</v>
      </c>
      <c r="AB878" s="101">
        <f t="shared" si="373"/>
        <v>5.3923971656490927E-3</v>
      </c>
      <c r="AC878" s="99">
        <f t="shared" si="374"/>
        <v>1.8054702372786466E-3</v>
      </c>
      <c r="AD878" s="100">
        <f t="shared" si="375"/>
        <v>2.2425147745862885E-2</v>
      </c>
      <c r="AE878" s="100">
        <f t="shared" si="376"/>
        <v>5.6596832556855381E-2</v>
      </c>
      <c r="AF878" s="100">
        <f t="shared" si="377"/>
        <v>5.6642075455600432E-2</v>
      </c>
      <c r="AG878" s="101">
        <f t="shared" si="378"/>
        <v>5.961959156375627E-3</v>
      </c>
      <c r="AH878" s="95">
        <f t="shared" si="379"/>
        <v>26.084573733232318</v>
      </c>
      <c r="AI878" s="96">
        <f t="shared" si="380"/>
        <v>85.913142296893795</v>
      </c>
      <c r="AJ878" s="96">
        <f t="shared" si="381"/>
        <v>55.557232942644504</v>
      </c>
      <c r="AK878" s="96">
        <f t="shared" si="382"/>
        <v>179.62088328356879</v>
      </c>
      <c r="AL878" s="86">
        <f t="shared" si="383"/>
        <v>32.400686305093807</v>
      </c>
      <c r="AM878" s="95">
        <f t="shared" si="391"/>
        <v>26.171058102369212</v>
      </c>
      <c r="AN878" s="96">
        <f t="shared" si="384"/>
        <v>86.19799049829065</v>
      </c>
      <c r="AO878" s="96">
        <f t="shared" si="385"/>
        <v>55.741435003647119</v>
      </c>
      <c r="AP878" s="96">
        <f t="shared" si="386"/>
        <v>180.2164229666574</v>
      </c>
      <c r="AQ878" s="86">
        <f t="shared" si="387"/>
        <v>32.508111979109266</v>
      </c>
    </row>
    <row r="879" spans="1:43">
      <c r="A879" s="129" t="str">
        <f t="shared" si="388"/>
        <v>2017_1</v>
      </c>
      <c r="B879" s="57">
        <v>2017</v>
      </c>
      <c r="C879" s="57">
        <v>1</v>
      </c>
      <c r="D879" s="81" t="str">
        <f t="shared" si="389"/>
        <v>MSL_Personal</v>
      </c>
      <c r="E879" s="68" t="s">
        <v>17</v>
      </c>
      <c r="F879" s="69" t="s">
        <v>13</v>
      </c>
      <c r="G879" s="84">
        <f t="shared" si="390"/>
        <v>69532</v>
      </c>
      <c r="H879" s="70">
        <v>17383</v>
      </c>
      <c r="I879" s="65">
        <v>172</v>
      </c>
      <c r="J879" s="66">
        <v>1480</v>
      </c>
      <c r="K879" s="66">
        <v>2367</v>
      </c>
      <c r="L879" s="66">
        <v>2365</v>
      </c>
      <c r="M879" s="67">
        <v>384</v>
      </c>
      <c r="N879" s="65">
        <v>3781700</v>
      </c>
      <c r="O879" s="66">
        <v>5068573</v>
      </c>
      <c r="P879" s="66">
        <v>3337757</v>
      </c>
      <c r="Q879" s="66">
        <v>8494092</v>
      </c>
      <c r="R879" s="67">
        <v>1549317</v>
      </c>
      <c r="S879" s="95">
        <f t="shared" si="364"/>
        <v>21986.627906976744</v>
      </c>
      <c r="T879" s="96">
        <f t="shared" si="365"/>
        <v>3424.7114864864866</v>
      </c>
      <c r="U879" s="96">
        <f t="shared" si="366"/>
        <v>1410.1212505280946</v>
      </c>
      <c r="V879" s="96">
        <f t="shared" si="367"/>
        <v>3591.5822410147994</v>
      </c>
      <c r="W879" s="86">
        <f t="shared" si="368"/>
        <v>4034.6796875</v>
      </c>
      <c r="X879" s="99">
        <f t="shared" si="369"/>
        <v>2.47368118276477E-3</v>
      </c>
      <c r="Y879" s="100">
        <f t="shared" si="370"/>
        <v>2.1285163665650347E-2</v>
      </c>
      <c r="Z879" s="100">
        <f t="shared" si="371"/>
        <v>3.40418799976989E-2</v>
      </c>
      <c r="AA879" s="100">
        <f t="shared" si="372"/>
        <v>3.4013116263015591E-2</v>
      </c>
      <c r="AB879" s="101">
        <f t="shared" si="373"/>
        <v>5.5226370591957659E-3</v>
      </c>
      <c r="AC879" s="99">
        <f t="shared" si="374"/>
        <v>2.9126135471797274E-3</v>
      </c>
      <c r="AD879" s="100">
        <f t="shared" si="375"/>
        <v>2.2560515887610804E-2</v>
      </c>
      <c r="AE879" s="100">
        <f t="shared" si="376"/>
        <v>3.5644200823202049E-2</v>
      </c>
      <c r="AF879" s="100">
        <f t="shared" si="377"/>
        <v>3.5614783850064696E-2</v>
      </c>
      <c r="AG879" s="101">
        <f t="shared" si="378"/>
        <v>6.1774756460583318E-3</v>
      </c>
      <c r="AH879" s="95">
        <f t="shared" si="379"/>
        <v>54.387907725939137</v>
      </c>
      <c r="AI879" s="96">
        <f t="shared" si="380"/>
        <v>72.895544497497553</v>
      </c>
      <c r="AJ879" s="96">
        <f t="shared" si="381"/>
        <v>48.003178392682507</v>
      </c>
      <c r="AK879" s="96">
        <f t="shared" si="382"/>
        <v>122.16090433181844</v>
      </c>
      <c r="AL879" s="86">
        <f t="shared" si="383"/>
        <v>22.282071564171893</v>
      </c>
      <c r="AM879" s="95">
        <f t="shared" si="391"/>
        <v>54.568232845929913</v>
      </c>
      <c r="AN879" s="96">
        <f t="shared" si="384"/>
        <v>73.137232371841634</v>
      </c>
      <c r="AO879" s="96">
        <f t="shared" si="385"/>
        <v>48.16233470638403</v>
      </c>
      <c r="AP879" s="96">
        <f t="shared" si="386"/>
        <v>122.5659333291246</v>
      </c>
      <c r="AQ879" s="86">
        <f t="shared" si="387"/>
        <v>22.35594859670455</v>
      </c>
    </row>
    <row r="880" spans="1:43">
      <c r="A880" s="129" t="str">
        <f t="shared" si="388"/>
        <v>2017_1</v>
      </c>
      <c r="B880" s="57">
        <v>2017</v>
      </c>
      <c r="C880" s="57">
        <v>1</v>
      </c>
      <c r="D880" s="81" t="str">
        <f t="shared" si="389"/>
        <v>LYL_Personal</v>
      </c>
      <c r="E880" s="68" t="s">
        <v>18</v>
      </c>
      <c r="F880" s="69" t="s">
        <v>13</v>
      </c>
      <c r="G880" s="84">
        <f t="shared" si="390"/>
        <v>17728</v>
      </c>
      <c r="H880" s="70">
        <v>4432</v>
      </c>
      <c r="I880" s="65">
        <v>94</v>
      </c>
      <c r="J880" s="66">
        <v>381</v>
      </c>
      <c r="K880" s="66">
        <v>663</v>
      </c>
      <c r="L880" s="66">
        <v>605</v>
      </c>
      <c r="M880" s="67">
        <v>167</v>
      </c>
      <c r="N880" s="65">
        <v>1814253</v>
      </c>
      <c r="O880" s="66">
        <v>1441191</v>
      </c>
      <c r="P880" s="66">
        <v>981518</v>
      </c>
      <c r="Q880" s="66">
        <v>2559178</v>
      </c>
      <c r="R880" s="67">
        <v>980890</v>
      </c>
      <c r="S880" s="95">
        <f t="shared" si="364"/>
        <v>19300.563829787236</v>
      </c>
      <c r="T880" s="96">
        <f t="shared" si="365"/>
        <v>3782.6535433070867</v>
      </c>
      <c r="U880" s="96">
        <f t="shared" si="366"/>
        <v>1480.4193061840122</v>
      </c>
      <c r="V880" s="96">
        <f t="shared" si="367"/>
        <v>4230.0462809917353</v>
      </c>
      <c r="W880" s="86">
        <f t="shared" si="368"/>
        <v>5873.5928143712572</v>
      </c>
      <c r="X880" s="99">
        <f t="shared" si="369"/>
        <v>5.3023465703971118E-3</v>
      </c>
      <c r="Y880" s="100">
        <f t="shared" si="370"/>
        <v>2.1491425992779783E-2</v>
      </c>
      <c r="Z880" s="100">
        <f t="shared" si="371"/>
        <v>3.7398465703971116E-2</v>
      </c>
      <c r="AA880" s="100">
        <f t="shared" si="372"/>
        <v>3.4126805054151624E-2</v>
      </c>
      <c r="AB880" s="101">
        <f t="shared" si="373"/>
        <v>9.420126353790614E-3</v>
      </c>
      <c r="AC880" s="99">
        <f t="shared" si="374"/>
        <v>6.5732298077075474E-3</v>
      </c>
      <c r="AD880" s="100">
        <f t="shared" si="375"/>
        <v>2.4029130105601391E-2</v>
      </c>
      <c r="AE880" s="100">
        <f t="shared" si="376"/>
        <v>4.0718757229615883E-2</v>
      </c>
      <c r="AF880" s="100">
        <f t="shared" si="377"/>
        <v>3.7303927275571039E-2</v>
      </c>
      <c r="AG880" s="101">
        <f t="shared" si="378"/>
        <v>1.1110564029365295E-2</v>
      </c>
      <c r="AH880" s="95">
        <f t="shared" si="379"/>
        <v>102.33827842960289</v>
      </c>
      <c r="AI880" s="96">
        <f t="shared" si="380"/>
        <v>81.294618682310471</v>
      </c>
      <c r="AJ880" s="96">
        <f t="shared" si="381"/>
        <v>55.365410649819495</v>
      </c>
      <c r="AK880" s="96">
        <f t="shared" si="382"/>
        <v>144.35796480144404</v>
      </c>
      <c r="AL880" s="86">
        <f t="shared" si="383"/>
        <v>55.329986462093864</v>
      </c>
      <c r="AM880" s="95">
        <f t="shared" si="391"/>
        <v>102.67758477744879</v>
      </c>
      <c r="AN880" s="96">
        <f t="shared" si="384"/>
        <v>81.564153997814074</v>
      </c>
      <c r="AO880" s="96">
        <f t="shared" si="385"/>
        <v>55.548976716914325</v>
      </c>
      <c r="AP880" s="96">
        <f t="shared" si="386"/>
        <v>144.83658897385413</v>
      </c>
      <c r="AQ880" s="86">
        <f t="shared" si="387"/>
        <v>55.513435078983875</v>
      </c>
    </row>
    <row r="881" spans="1:43">
      <c r="A881" s="129" t="str">
        <f t="shared" si="388"/>
        <v>2017_1</v>
      </c>
      <c r="B881" s="57">
        <v>2017</v>
      </c>
      <c r="C881" s="57">
        <v>1</v>
      </c>
      <c r="D881" s="81" t="str">
        <f t="shared" si="389"/>
        <v>LSA_Personal</v>
      </c>
      <c r="E881" s="68" t="s">
        <v>19</v>
      </c>
      <c r="F881" s="69" t="s">
        <v>13</v>
      </c>
      <c r="G881" s="84">
        <f t="shared" si="390"/>
        <v>113004</v>
      </c>
      <c r="H881" s="70">
        <v>28251</v>
      </c>
      <c r="I881" s="65">
        <v>348</v>
      </c>
      <c r="J881" s="66">
        <v>3267</v>
      </c>
      <c r="K881" s="66">
        <v>2434</v>
      </c>
      <c r="L881" s="66">
        <v>5588</v>
      </c>
      <c r="M881" s="67">
        <v>923</v>
      </c>
      <c r="N881" s="65">
        <v>10370533</v>
      </c>
      <c r="O881" s="66">
        <v>9507200</v>
      </c>
      <c r="P881" s="66">
        <v>4132751</v>
      </c>
      <c r="Q881" s="66">
        <v>14838915</v>
      </c>
      <c r="R881" s="67">
        <v>8960029</v>
      </c>
      <c r="S881" s="95">
        <f t="shared" si="364"/>
        <v>29800.382183908045</v>
      </c>
      <c r="T881" s="96">
        <f t="shared" si="365"/>
        <v>2910.0704009794918</v>
      </c>
      <c r="U881" s="96">
        <f t="shared" si="366"/>
        <v>1697.9256368118324</v>
      </c>
      <c r="V881" s="96">
        <f t="shared" si="367"/>
        <v>2655.4965998568359</v>
      </c>
      <c r="W881" s="86">
        <f t="shared" si="368"/>
        <v>9707.5070422535209</v>
      </c>
      <c r="X881" s="99">
        <f t="shared" si="369"/>
        <v>3.079537007539556E-3</v>
      </c>
      <c r="Y881" s="100">
        <f t="shared" si="370"/>
        <v>2.8910481044918765E-2</v>
      </c>
      <c r="Z881" s="100">
        <f t="shared" si="371"/>
        <v>2.1539060564227816E-2</v>
      </c>
      <c r="AA881" s="100">
        <f t="shared" si="372"/>
        <v>4.9449577006123679E-2</v>
      </c>
      <c r="AB881" s="101">
        <f t="shared" si="373"/>
        <v>8.1678524653994548E-3</v>
      </c>
      <c r="AC881" s="99">
        <f t="shared" si="374"/>
        <v>3.4635818894993781E-3</v>
      </c>
      <c r="AD881" s="100">
        <f t="shared" si="375"/>
        <v>3.0071839551051201E-2</v>
      </c>
      <c r="AE881" s="100">
        <f t="shared" si="376"/>
        <v>2.2545283327827931E-2</v>
      </c>
      <c r="AF881" s="100">
        <f t="shared" si="377"/>
        <v>5.0952296370984057E-2</v>
      </c>
      <c r="AG881" s="101">
        <f t="shared" si="378"/>
        <v>8.7917051458228663E-3</v>
      </c>
      <c r="AH881" s="95">
        <f t="shared" si="379"/>
        <v>91.771379774167286</v>
      </c>
      <c r="AI881" s="96">
        <f t="shared" si="380"/>
        <v>84.131535166896754</v>
      </c>
      <c r="AJ881" s="96">
        <f t="shared" si="381"/>
        <v>36.571723124845136</v>
      </c>
      <c r="AK881" s="96">
        <f t="shared" si="382"/>
        <v>131.31318360412021</v>
      </c>
      <c r="AL881" s="86">
        <f t="shared" si="383"/>
        <v>79.289485327952988</v>
      </c>
      <c r="AM881" s="95">
        <f t="shared" si="391"/>
        <v>92.075651178628817</v>
      </c>
      <c r="AN881" s="96">
        <f t="shared" si="384"/>
        <v>84.410476383948634</v>
      </c>
      <c r="AO881" s="96">
        <f t="shared" si="385"/>
        <v>36.692978025732081</v>
      </c>
      <c r="AP881" s="96">
        <f t="shared" si="386"/>
        <v>131.74855732191614</v>
      </c>
      <c r="AQ881" s="86">
        <f t="shared" si="387"/>
        <v>79.552372549646037</v>
      </c>
    </row>
    <row r="882" spans="1:43">
      <c r="A882" s="129" t="str">
        <f t="shared" si="388"/>
        <v>2017_1</v>
      </c>
      <c r="B882" s="57">
        <v>2017</v>
      </c>
      <c r="C882" s="57">
        <v>1</v>
      </c>
      <c r="D882" s="81" t="str">
        <f t="shared" si="389"/>
        <v>LMA_Personal</v>
      </c>
      <c r="E882" s="68" t="s">
        <v>20</v>
      </c>
      <c r="F882" s="69" t="s">
        <v>13</v>
      </c>
      <c r="G882" s="84">
        <f t="shared" si="390"/>
        <v>138892</v>
      </c>
      <c r="H882" s="70">
        <v>34723</v>
      </c>
      <c r="I882" s="65">
        <v>950</v>
      </c>
      <c r="J882" s="66">
        <v>3001</v>
      </c>
      <c r="K882" s="66">
        <v>3110</v>
      </c>
      <c r="L882" s="66">
        <v>4735</v>
      </c>
      <c r="M882" s="67">
        <v>750</v>
      </c>
      <c r="N882" s="65">
        <v>14298013</v>
      </c>
      <c r="O882" s="66">
        <v>7784381</v>
      </c>
      <c r="P882" s="66">
        <v>3302131</v>
      </c>
      <c r="Q882" s="66">
        <v>14415228</v>
      </c>
      <c r="R882" s="67">
        <v>4352828</v>
      </c>
      <c r="S882" s="95">
        <f t="shared" si="364"/>
        <v>15050.54</v>
      </c>
      <c r="T882" s="96">
        <f t="shared" si="365"/>
        <v>2593.9290236587804</v>
      </c>
      <c r="U882" s="96">
        <f t="shared" si="366"/>
        <v>1061.77845659164</v>
      </c>
      <c r="V882" s="96">
        <f t="shared" si="367"/>
        <v>3044.3987328405492</v>
      </c>
      <c r="W882" s="86">
        <f t="shared" si="368"/>
        <v>5803.7706666666663</v>
      </c>
      <c r="X882" s="99">
        <f t="shared" si="369"/>
        <v>6.8398467874319618E-3</v>
      </c>
      <c r="Y882" s="100">
        <f t="shared" si="370"/>
        <v>2.1606716009561384E-2</v>
      </c>
      <c r="Z882" s="100">
        <f t="shared" si="371"/>
        <v>2.2391498430435159E-2</v>
      </c>
      <c r="AA882" s="100">
        <f t="shared" si="372"/>
        <v>3.4091236356305621E-2</v>
      </c>
      <c r="AB882" s="101">
        <f t="shared" si="373"/>
        <v>5.3998790427094434E-3</v>
      </c>
      <c r="AC882" s="99">
        <f t="shared" si="374"/>
        <v>7.3551349139935806E-3</v>
      </c>
      <c r="AD882" s="100">
        <f t="shared" si="375"/>
        <v>2.2515725502241457E-2</v>
      </c>
      <c r="AE882" s="100">
        <f t="shared" si="376"/>
        <v>2.3316497655107429E-2</v>
      </c>
      <c r="AF882" s="100">
        <f t="shared" si="377"/>
        <v>3.5225742192232588E-2</v>
      </c>
      <c r="AG882" s="101">
        <f t="shared" si="378"/>
        <v>5.8580563493368003E-3</v>
      </c>
      <c r="AH882" s="95">
        <f t="shared" si="379"/>
        <v>102.94338766811623</v>
      </c>
      <c r="AI882" s="96">
        <f t="shared" si="380"/>
        <v>56.046287763154105</v>
      </c>
      <c r="AJ882" s="96">
        <f t="shared" si="381"/>
        <v>23.774810644241569</v>
      </c>
      <c r="AK882" s="96">
        <f t="shared" si="382"/>
        <v>103.78731676410449</v>
      </c>
      <c r="AL882" s="86">
        <f t="shared" si="383"/>
        <v>31.339659591625146</v>
      </c>
      <c r="AM882" s="95">
        <f t="shared" si="391"/>
        <v>103.2847002780267</v>
      </c>
      <c r="AN882" s="96">
        <f t="shared" si="384"/>
        <v>56.232111303505306</v>
      </c>
      <c r="AO882" s="96">
        <f t="shared" si="385"/>
        <v>23.853636908413819</v>
      </c>
      <c r="AP882" s="96">
        <f t="shared" si="386"/>
        <v>104.13142745215146</v>
      </c>
      <c r="AQ882" s="86">
        <f t="shared" si="387"/>
        <v>31.443567392322443</v>
      </c>
    </row>
    <row r="883" spans="1:43">
      <c r="A883" s="129" t="str">
        <f t="shared" si="388"/>
        <v>2017_1</v>
      </c>
      <c r="B883" s="57">
        <v>2017</v>
      </c>
      <c r="C883" s="57">
        <v>1</v>
      </c>
      <c r="D883" s="81" t="str">
        <f t="shared" si="389"/>
        <v>SYL_Personal</v>
      </c>
      <c r="E883" s="68" t="s">
        <v>21</v>
      </c>
      <c r="F883" s="69" t="s">
        <v>13</v>
      </c>
      <c r="G883" s="84">
        <f t="shared" si="390"/>
        <v>13316</v>
      </c>
      <c r="H883" s="70">
        <v>3329</v>
      </c>
      <c r="I883" s="65">
        <v>114</v>
      </c>
      <c r="J883" s="66">
        <v>352</v>
      </c>
      <c r="K883" s="66">
        <v>409</v>
      </c>
      <c r="L883" s="66">
        <v>507</v>
      </c>
      <c r="M883" s="67">
        <v>151</v>
      </c>
      <c r="N883" s="65">
        <v>1424313</v>
      </c>
      <c r="O883" s="66">
        <v>1155777</v>
      </c>
      <c r="P883" s="66">
        <v>433754</v>
      </c>
      <c r="Q883" s="66">
        <v>1774532</v>
      </c>
      <c r="R883" s="67">
        <v>688802</v>
      </c>
      <c r="S883" s="95">
        <f t="shared" si="364"/>
        <v>12493.973684210527</v>
      </c>
      <c r="T883" s="96">
        <f t="shared" si="365"/>
        <v>3283.4573863636365</v>
      </c>
      <c r="U883" s="96">
        <f t="shared" si="366"/>
        <v>1060.5232273838631</v>
      </c>
      <c r="V883" s="96">
        <f t="shared" si="367"/>
        <v>3500.0631163708085</v>
      </c>
      <c r="W883" s="86">
        <f t="shared" si="368"/>
        <v>4561.6026490066224</v>
      </c>
      <c r="X883" s="99">
        <f t="shared" si="369"/>
        <v>8.5611294683088021E-3</v>
      </c>
      <c r="Y883" s="100">
        <f t="shared" si="370"/>
        <v>2.64343646740763E-2</v>
      </c>
      <c r="Z883" s="100">
        <f t="shared" si="371"/>
        <v>3.0714929408230701E-2</v>
      </c>
      <c r="AA883" s="100">
        <f t="shared" si="372"/>
        <v>3.8074496845899669E-2</v>
      </c>
      <c r="AB883" s="101">
        <f t="shared" si="373"/>
        <v>1.1339741664163412E-2</v>
      </c>
      <c r="AC883" s="99">
        <f t="shared" si="374"/>
        <v>1.0421363268473592E-2</v>
      </c>
      <c r="AD883" s="100">
        <f t="shared" si="375"/>
        <v>2.9673552147179053E-2</v>
      </c>
      <c r="AE883" s="100">
        <f t="shared" si="376"/>
        <v>3.4198860449983083E-2</v>
      </c>
      <c r="AF883" s="100">
        <f t="shared" si="377"/>
        <v>4.1938672267283116E-2</v>
      </c>
      <c r="AG883" s="101">
        <f t="shared" si="378"/>
        <v>1.3477674938838662E-2</v>
      </c>
      <c r="AH883" s="95">
        <f t="shared" si="379"/>
        <v>106.96252628416941</v>
      </c>
      <c r="AI883" s="96">
        <f t="shared" si="380"/>
        <v>86.79610994292581</v>
      </c>
      <c r="AJ883" s="96">
        <f t="shared" si="381"/>
        <v>32.573896064884352</v>
      </c>
      <c r="AK883" s="96">
        <f t="shared" si="382"/>
        <v>133.26314208471013</v>
      </c>
      <c r="AL883" s="86">
        <f t="shared" si="383"/>
        <v>51.727395614298587</v>
      </c>
      <c r="AM883" s="95">
        <f t="shared" si="391"/>
        <v>107.31716449683798</v>
      </c>
      <c r="AN883" s="96">
        <f t="shared" si="384"/>
        <v>87.083885656215955</v>
      </c>
      <c r="AO883" s="96">
        <f t="shared" si="385"/>
        <v>32.681896022265796</v>
      </c>
      <c r="AP883" s="96">
        <f t="shared" si="386"/>
        <v>133.70498096198159</v>
      </c>
      <c r="AQ883" s="86">
        <f t="shared" si="387"/>
        <v>51.898899707965164</v>
      </c>
    </row>
    <row r="884" spans="1:43">
      <c r="A884" s="129" t="str">
        <f t="shared" si="388"/>
        <v>2017_1</v>
      </c>
      <c r="B884" s="57">
        <v>2017</v>
      </c>
      <c r="C884" s="57">
        <v>1</v>
      </c>
      <c r="D884" s="81" t="str">
        <f t="shared" si="389"/>
        <v>MYL_Personal</v>
      </c>
      <c r="E884" s="68" t="s">
        <v>22</v>
      </c>
      <c r="F884" s="69" t="s">
        <v>13</v>
      </c>
      <c r="G884" s="84">
        <f t="shared" si="390"/>
        <v>14020</v>
      </c>
      <c r="H884" s="70">
        <v>3505</v>
      </c>
      <c r="I884" s="65">
        <v>112</v>
      </c>
      <c r="J884" s="66">
        <v>399</v>
      </c>
      <c r="K884" s="66">
        <v>561</v>
      </c>
      <c r="L884" s="66">
        <v>600</v>
      </c>
      <c r="M884" s="67">
        <v>119</v>
      </c>
      <c r="N884" s="65">
        <v>1661940</v>
      </c>
      <c r="O884" s="66">
        <v>1389274</v>
      </c>
      <c r="P884" s="66">
        <v>542786</v>
      </c>
      <c r="Q884" s="66">
        <v>2172784</v>
      </c>
      <c r="R884" s="67">
        <v>579192</v>
      </c>
      <c r="S884" s="95">
        <f t="shared" si="364"/>
        <v>14838.75</v>
      </c>
      <c r="T884" s="96">
        <f t="shared" si="365"/>
        <v>3481.8897243107767</v>
      </c>
      <c r="U884" s="96">
        <f t="shared" si="366"/>
        <v>967.53297682709444</v>
      </c>
      <c r="V884" s="96">
        <f t="shared" si="367"/>
        <v>3621.3066666666668</v>
      </c>
      <c r="W884" s="86">
        <f t="shared" si="368"/>
        <v>4867.1596638655465</v>
      </c>
      <c r="X884" s="99">
        <f t="shared" si="369"/>
        <v>7.9885877318116982E-3</v>
      </c>
      <c r="Y884" s="100">
        <f t="shared" si="370"/>
        <v>2.8459343794579171E-2</v>
      </c>
      <c r="Z884" s="100">
        <f t="shared" si="371"/>
        <v>4.0014265335235381E-2</v>
      </c>
      <c r="AA884" s="100">
        <f t="shared" si="372"/>
        <v>4.2796005706134094E-2</v>
      </c>
      <c r="AB884" s="101">
        <f t="shared" si="373"/>
        <v>8.4878744650499285E-3</v>
      </c>
      <c r="AC884" s="99">
        <f t="shared" si="374"/>
        <v>9.7403503437910686E-3</v>
      </c>
      <c r="AD884" s="100">
        <f t="shared" si="375"/>
        <v>3.1731430813283765E-2</v>
      </c>
      <c r="AE884" s="100">
        <f t="shared" si="376"/>
        <v>4.3871017462793475E-2</v>
      </c>
      <c r="AF884" s="100">
        <f t="shared" si="377"/>
        <v>4.6778780809792801E-2</v>
      </c>
      <c r="AG884" s="101">
        <f t="shared" si="378"/>
        <v>1.0293095572926493E-2</v>
      </c>
      <c r="AH884" s="95">
        <f t="shared" si="379"/>
        <v>118.54065620542083</v>
      </c>
      <c r="AI884" s="96">
        <f t="shared" si="380"/>
        <v>99.092296718972889</v>
      </c>
      <c r="AJ884" s="96">
        <f t="shared" si="381"/>
        <v>38.715121255349501</v>
      </c>
      <c r="AK884" s="96">
        <f t="shared" si="382"/>
        <v>154.97746077032809</v>
      </c>
      <c r="AL884" s="86">
        <f t="shared" si="383"/>
        <v>41.311840228245366</v>
      </c>
      <c r="AM884" s="95">
        <f t="shared" si="391"/>
        <v>118.93368213614318</v>
      </c>
      <c r="AN884" s="96">
        <f t="shared" si="384"/>
        <v>99.420840894381357</v>
      </c>
      <c r="AO884" s="96">
        <f t="shared" si="385"/>
        <v>38.843482672027029</v>
      </c>
      <c r="AP884" s="96">
        <f t="shared" si="386"/>
        <v>155.49129427446098</v>
      </c>
      <c r="AQ884" s="86">
        <f t="shared" si="387"/>
        <v>41.448811162735737</v>
      </c>
    </row>
    <row r="885" spans="1:43">
      <c r="A885" s="129" t="str">
        <f t="shared" si="388"/>
        <v>2017_1</v>
      </c>
      <c r="B885" s="57">
        <v>2017</v>
      </c>
      <c r="C885" s="57">
        <v>1</v>
      </c>
      <c r="D885" s="81" t="str">
        <f t="shared" si="389"/>
        <v>MYH_Personal</v>
      </c>
      <c r="E885" s="68" t="s">
        <v>23</v>
      </c>
      <c r="F885" s="69" t="s">
        <v>13</v>
      </c>
      <c r="G885" s="84">
        <f t="shared" si="390"/>
        <v>40104</v>
      </c>
      <c r="H885" s="70">
        <v>10026</v>
      </c>
      <c r="I885" s="65">
        <v>289</v>
      </c>
      <c r="J885" s="66">
        <v>1015</v>
      </c>
      <c r="K885" s="66">
        <v>1406</v>
      </c>
      <c r="L885" s="66">
        <v>2329</v>
      </c>
      <c r="M885" s="67">
        <v>240</v>
      </c>
      <c r="N885" s="65">
        <v>5498180</v>
      </c>
      <c r="O885" s="66">
        <v>4788376</v>
      </c>
      <c r="P885" s="66">
        <v>1913403</v>
      </c>
      <c r="Q885" s="66">
        <v>7120286</v>
      </c>
      <c r="R885" s="67">
        <v>1465112</v>
      </c>
      <c r="S885" s="95">
        <f t="shared" si="364"/>
        <v>19024.844290657438</v>
      </c>
      <c r="T885" s="96">
        <f t="shared" si="365"/>
        <v>4717.6118226600984</v>
      </c>
      <c r="U885" s="96">
        <f t="shared" si="366"/>
        <v>1360.8840682788052</v>
      </c>
      <c r="V885" s="96">
        <f t="shared" si="367"/>
        <v>3057.2288535852299</v>
      </c>
      <c r="W885" s="86">
        <f t="shared" si="368"/>
        <v>6104.6333333333332</v>
      </c>
      <c r="X885" s="99">
        <f t="shared" si="369"/>
        <v>7.2062637143427092E-3</v>
      </c>
      <c r="Y885" s="100">
        <f t="shared" si="370"/>
        <v>2.5309196090165569E-2</v>
      </c>
      <c r="Z885" s="100">
        <f t="shared" si="371"/>
        <v>3.5058846997805704E-2</v>
      </c>
      <c r="AA885" s="100">
        <f t="shared" si="372"/>
        <v>5.8074007580291243E-2</v>
      </c>
      <c r="AB885" s="101">
        <f t="shared" si="373"/>
        <v>5.9844404548174742E-3</v>
      </c>
      <c r="AC885" s="99">
        <f t="shared" si="374"/>
        <v>8.1903805579723564E-3</v>
      </c>
      <c r="AD885" s="100">
        <f t="shared" si="375"/>
        <v>2.7136600568278799E-2</v>
      </c>
      <c r="AE885" s="100">
        <f t="shared" si="376"/>
        <v>3.7198834830536924E-2</v>
      </c>
      <c r="AF885" s="100">
        <f t="shared" si="377"/>
        <v>6.0795213232688335E-2</v>
      </c>
      <c r="AG885" s="101">
        <f t="shared" si="378"/>
        <v>6.8818081716454987E-3</v>
      </c>
      <c r="AH885" s="95">
        <f t="shared" si="379"/>
        <v>137.09804508278475</v>
      </c>
      <c r="AI885" s="96">
        <f t="shared" si="380"/>
        <v>119.39896269698784</v>
      </c>
      <c r="AJ885" s="96">
        <f t="shared" si="381"/>
        <v>47.711026331538001</v>
      </c>
      <c r="AK885" s="96">
        <f t="shared" si="382"/>
        <v>177.54553161779373</v>
      </c>
      <c r="AL885" s="86">
        <f t="shared" si="383"/>
        <v>36.532814681827247</v>
      </c>
      <c r="AM885" s="95">
        <f t="shared" si="391"/>
        <v>137.55259872280763</v>
      </c>
      <c r="AN885" s="96">
        <f t="shared" si="384"/>
        <v>119.79483437463357</v>
      </c>
      <c r="AO885" s="96">
        <f t="shared" si="385"/>
        <v>47.869214004273466</v>
      </c>
      <c r="AP885" s="96">
        <f t="shared" si="386"/>
        <v>178.13419039566276</v>
      </c>
      <c r="AQ885" s="86">
        <f t="shared" si="387"/>
        <v>36.653940580332062</v>
      </c>
    </row>
    <row r="886" spans="1:43">
      <c r="A886" s="129" t="str">
        <f t="shared" si="388"/>
        <v>2017_1</v>
      </c>
      <c r="B886" s="57">
        <v>2017</v>
      </c>
      <c r="C886" s="57">
        <v>1</v>
      </c>
      <c r="D886" s="81" t="str">
        <f t="shared" si="389"/>
        <v>LML_Personal</v>
      </c>
      <c r="E886" s="68" t="s">
        <v>24</v>
      </c>
      <c r="F886" s="69" t="s">
        <v>13</v>
      </c>
      <c r="G886" s="84">
        <f t="shared" si="390"/>
        <v>107060</v>
      </c>
      <c r="H886" s="70">
        <v>26765</v>
      </c>
      <c r="I886" s="65">
        <v>172</v>
      </c>
      <c r="J886" s="66">
        <v>2259</v>
      </c>
      <c r="K886" s="66">
        <v>5307</v>
      </c>
      <c r="L886" s="66">
        <v>3717</v>
      </c>
      <c r="M886" s="67">
        <v>801</v>
      </c>
      <c r="N886" s="65">
        <v>3121467</v>
      </c>
      <c r="O886" s="66">
        <v>4970444</v>
      </c>
      <c r="P886" s="66">
        <v>5171371</v>
      </c>
      <c r="Q886" s="66">
        <v>8480364</v>
      </c>
      <c r="R886" s="67">
        <v>4475368</v>
      </c>
      <c r="S886" s="95">
        <f t="shared" si="364"/>
        <v>18148.06395348837</v>
      </c>
      <c r="T886" s="96">
        <f t="shared" si="365"/>
        <v>2200.2850818946436</v>
      </c>
      <c r="U886" s="96">
        <f t="shared" si="366"/>
        <v>974.44337667231957</v>
      </c>
      <c r="V886" s="96">
        <f t="shared" si="367"/>
        <v>2281.5076674737693</v>
      </c>
      <c r="W886" s="86">
        <f t="shared" si="368"/>
        <v>5587.2259675405739</v>
      </c>
      <c r="X886" s="99">
        <f t="shared" si="369"/>
        <v>1.6065757519148141E-3</v>
      </c>
      <c r="Y886" s="100">
        <f t="shared" si="370"/>
        <v>2.1100317578927705E-2</v>
      </c>
      <c r="Z886" s="100">
        <f t="shared" si="371"/>
        <v>4.957033439192976E-2</v>
      </c>
      <c r="AA886" s="100">
        <f t="shared" si="372"/>
        <v>3.4718849243414909E-2</v>
      </c>
      <c r="AB886" s="101">
        <f t="shared" si="373"/>
        <v>7.4817859144405002E-3</v>
      </c>
      <c r="AC886" s="99">
        <f t="shared" si="374"/>
        <v>1.8917719695096264E-3</v>
      </c>
      <c r="AD886" s="100">
        <f t="shared" si="375"/>
        <v>2.2123742271706152E-2</v>
      </c>
      <c r="AE886" s="100">
        <f t="shared" si="376"/>
        <v>5.111599172088329E-2</v>
      </c>
      <c r="AF886" s="100">
        <f t="shared" si="377"/>
        <v>3.6022471826796944E-2</v>
      </c>
      <c r="AG886" s="101">
        <f t="shared" si="378"/>
        <v>8.0954266512503151E-3</v>
      </c>
      <c r="AH886" s="95">
        <f t="shared" si="379"/>
        <v>29.156239491873716</v>
      </c>
      <c r="AI886" s="96">
        <f t="shared" si="380"/>
        <v>46.426713992153935</v>
      </c>
      <c r="AJ886" s="96">
        <f t="shared" si="381"/>
        <v>48.303484027648047</v>
      </c>
      <c r="AK886" s="96">
        <f t="shared" si="382"/>
        <v>79.211320754716979</v>
      </c>
      <c r="AL886" s="86">
        <f t="shared" si="383"/>
        <v>41.802428544741268</v>
      </c>
      <c r="AM886" s="95">
        <f t="shared" si="391"/>
        <v>29.252908082460891</v>
      </c>
      <c r="AN886" s="96">
        <f t="shared" si="384"/>
        <v>46.580643479818704</v>
      </c>
      <c r="AO886" s="96">
        <f t="shared" si="385"/>
        <v>48.463636015791252</v>
      </c>
      <c r="AP886" s="96">
        <f t="shared" si="386"/>
        <v>79.473948818875982</v>
      </c>
      <c r="AQ886" s="86">
        <f t="shared" si="387"/>
        <v>41.941026042942902</v>
      </c>
    </row>
    <row r="887" spans="1:43">
      <c r="A887" s="129" t="str">
        <f t="shared" si="388"/>
        <v>2017_1</v>
      </c>
      <c r="B887" s="57">
        <v>2017</v>
      </c>
      <c r="C887" s="57">
        <v>1</v>
      </c>
      <c r="D887" s="81" t="str">
        <f t="shared" si="389"/>
        <v>MSA_Personal</v>
      </c>
      <c r="E887" s="68" t="s">
        <v>25</v>
      </c>
      <c r="F887" s="69" t="s">
        <v>13</v>
      </c>
      <c r="G887" s="84">
        <f t="shared" si="390"/>
        <v>103508</v>
      </c>
      <c r="H887" s="70">
        <v>25877</v>
      </c>
      <c r="I887" s="65">
        <v>354</v>
      </c>
      <c r="J887" s="66">
        <v>2819</v>
      </c>
      <c r="K887" s="66">
        <v>3834</v>
      </c>
      <c r="L887" s="66">
        <v>5445</v>
      </c>
      <c r="M887" s="67">
        <v>1069</v>
      </c>
      <c r="N887" s="65">
        <v>7392159</v>
      </c>
      <c r="O887" s="66">
        <v>9945613</v>
      </c>
      <c r="P887" s="66">
        <v>5983150</v>
      </c>
      <c r="Q887" s="66">
        <v>17726031</v>
      </c>
      <c r="R887" s="67">
        <v>4471425</v>
      </c>
      <c r="S887" s="95">
        <f t="shared" si="364"/>
        <v>20881.805084745763</v>
      </c>
      <c r="T887" s="96">
        <f t="shared" si="365"/>
        <v>3528.0642071656616</v>
      </c>
      <c r="U887" s="96">
        <f t="shared" si="366"/>
        <v>1560.5503390714659</v>
      </c>
      <c r="V887" s="96">
        <f t="shared" si="367"/>
        <v>3255.4694214876031</v>
      </c>
      <c r="W887" s="86">
        <f t="shared" si="368"/>
        <v>4182.8110383536014</v>
      </c>
      <c r="X887" s="99">
        <f t="shared" si="369"/>
        <v>3.4200255052749544E-3</v>
      </c>
      <c r="Y887" s="100">
        <f t="shared" si="370"/>
        <v>2.7234609885226264E-2</v>
      </c>
      <c r="Z887" s="100">
        <f t="shared" si="371"/>
        <v>3.7040615218147388E-2</v>
      </c>
      <c r="AA887" s="100">
        <f t="shared" si="372"/>
        <v>5.2604629593847818E-2</v>
      </c>
      <c r="AB887" s="101">
        <f t="shared" si="373"/>
        <v>1.0327704138810527E-2</v>
      </c>
      <c r="AC887" s="99">
        <f t="shared" si="374"/>
        <v>3.8428301143044867E-3</v>
      </c>
      <c r="AD887" s="100">
        <f t="shared" si="375"/>
        <v>2.8413392160745246E-2</v>
      </c>
      <c r="AE887" s="100">
        <f t="shared" si="376"/>
        <v>3.8408381971980689E-2</v>
      </c>
      <c r="AF887" s="100">
        <f t="shared" si="377"/>
        <v>5.4221393387928286E-2</v>
      </c>
      <c r="AG887" s="101">
        <f t="shared" si="378"/>
        <v>1.1059881949471063E-2</v>
      </c>
      <c r="AH887" s="95">
        <f t="shared" si="379"/>
        <v>71.416305986010741</v>
      </c>
      <c r="AI887" s="96">
        <f t="shared" si="380"/>
        <v>96.08545233218689</v>
      </c>
      <c r="AJ887" s="96">
        <f t="shared" si="381"/>
        <v>57.803744638095608</v>
      </c>
      <c r="AK887" s="96">
        <f t="shared" si="382"/>
        <v>171.25276307145342</v>
      </c>
      <c r="AL887" s="86">
        <f t="shared" si="383"/>
        <v>43.198834872666851</v>
      </c>
      <c r="AM887" s="95">
        <f t="shared" si="391"/>
        <v>71.653089390349777</v>
      </c>
      <c r="AN887" s="96">
        <f t="shared" si="384"/>
        <v>96.404027203801334</v>
      </c>
      <c r="AO887" s="96">
        <f t="shared" si="385"/>
        <v>57.995395091727779</v>
      </c>
      <c r="AP887" s="96">
        <f t="shared" si="386"/>
        <v>171.82055794242405</v>
      </c>
      <c r="AQ887" s="86">
        <f t="shared" si="387"/>
        <v>43.342062207704785</v>
      </c>
    </row>
    <row r="888" spans="1:43">
      <c r="A888" s="129" t="str">
        <f t="shared" si="388"/>
        <v>2017_1</v>
      </c>
      <c r="B888" s="57">
        <v>2017</v>
      </c>
      <c r="C888" s="57">
        <v>1</v>
      </c>
      <c r="D888" s="81" t="str">
        <f t="shared" si="389"/>
        <v>LYA_Personal</v>
      </c>
      <c r="E888" s="68" t="s">
        <v>26</v>
      </c>
      <c r="F888" s="69" t="s">
        <v>13</v>
      </c>
      <c r="G888" s="84">
        <f t="shared" si="390"/>
        <v>27516</v>
      </c>
      <c r="H888" s="70">
        <v>6879</v>
      </c>
      <c r="I888" s="65">
        <v>210</v>
      </c>
      <c r="J888" s="66">
        <v>831</v>
      </c>
      <c r="K888" s="66">
        <v>1220</v>
      </c>
      <c r="L888" s="66">
        <v>1213</v>
      </c>
      <c r="M888" s="67">
        <v>393</v>
      </c>
      <c r="N888" s="65">
        <v>4350161</v>
      </c>
      <c r="O888" s="66">
        <v>2844217</v>
      </c>
      <c r="P888" s="66">
        <v>1115928</v>
      </c>
      <c r="Q888" s="66">
        <v>4261382</v>
      </c>
      <c r="R888" s="67">
        <v>3186058</v>
      </c>
      <c r="S888" s="95">
        <f t="shared" si="364"/>
        <v>20715.05238095238</v>
      </c>
      <c r="T888" s="96">
        <f t="shared" si="365"/>
        <v>3422.6438026474129</v>
      </c>
      <c r="U888" s="96">
        <f t="shared" si="366"/>
        <v>914.69508196721313</v>
      </c>
      <c r="V888" s="96">
        <f t="shared" si="367"/>
        <v>3513.0931574608408</v>
      </c>
      <c r="W888" s="86">
        <f t="shared" si="368"/>
        <v>8107.0178117048345</v>
      </c>
      <c r="X888" s="99">
        <f t="shared" si="369"/>
        <v>7.631923244657654E-3</v>
      </c>
      <c r="Y888" s="100">
        <f t="shared" si="370"/>
        <v>3.0200610553859572E-2</v>
      </c>
      <c r="Z888" s="100">
        <f t="shared" si="371"/>
        <v>4.4337839802296844E-2</v>
      </c>
      <c r="AA888" s="100">
        <f t="shared" si="372"/>
        <v>4.4083442360808259E-2</v>
      </c>
      <c r="AB888" s="101">
        <f t="shared" si="373"/>
        <v>1.4282599215002181E-2</v>
      </c>
      <c r="AC888" s="99">
        <f t="shared" si="374"/>
        <v>8.8543325864475497E-3</v>
      </c>
      <c r="AD888" s="100">
        <f t="shared" si="375"/>
        <v>3.2604486685493039E-2</v>
      </c>
      <c r="AE888" s="100">
        <f t="shared" si="376"/>
        <v>4.7229203545045811E-2</v>
      </c>
      <c r="AF888" s="100">
        <f t="shared" si="377"/>
        <v>4.6966882984504063E-2</v>
      </c>
      <c r="AG888" s="101">
        <f t="shared" si="378"/>
        <v>1.5949244227579963E-2</v>
      </c>
      <c r="AH888" s="95">
        <f t="shared" si="379"/>
        <v>158.09568978049134</v>
      </c>
      <c r="AI888" s="96">
        <f t="shared" si="380"/>
        <v>103.36593254833551</v>
      </c>
      <c r="AJ888" s="96">
        <f t="shared" si="381"/>
        <v>40.555604012211077</v>
      </c>
      <c r="AK888" s="96">
        <f t="shared" si="382"/>
        <v>154.86923971507485</v>
      </c>
      <c r="AL888" s="86">
        <f t="shared" si="383"/>
        <v>115.78928623346417</v>
      </c>
      <c r="AM888" s="95">
        <f t="shared" si="391"/>
        <v>158.61986188825742</v>
      </c>
      <c r="AN888" s="96">
        <f t="shared" si="384"/>
        <v>103.70864612142718</v>
      </c>
      <c r="AO888" s="96">
        <f t="shared" si="385"/>
        <v>40.690067617552387</v>
      </c>
      <c r="AP888" s="96">
        <f t="shared" si="386"/>
        <v>155.38271440829573</v>
      </c>
      <c r="AQ888" s="86">
        <f t="shared" si="387"/>
        <v>116.17318989526541</v>
      </c>
    </row>
    <row r="889" spans="1:43">
      <c r="A889" s="129" t="str">
        <f t="shared" si="388"/>
        <v>2017_1</v>
      </c>
      <c r="B889" s="57">
        <v>2017</v>
      </c>
      <c r="C889" s="57">
        <v>1</v>
      </c>
      <c r="D889" s="81" t="str">
        <f t="shared" si="389"/>
        <v>MMA_Personal</v>
      </c>
      <c r="E889" s="68" t="s">
        <v>27</v>
      </c>
      <c r="F889" s="69" t="s">
        <v>13</v>
      </c>
      <c r="G889" s="84">
        <f t="shared" si="390"/>
        <v>188288</v>
      </c>
      <c r="H889" s="70">
        <v>47072</v>
      </c>
      <c r="I889" s="65">
        <v>1300</v>
      </c>
      <c r="J889" s="66">
        <v>5189</v>
      </c>
      <c r="K889" s="66">
        <v>8128</v>
      </c>
      <c r="L889" s="66">
        <v>8853</v>
      </c>
      <c r="M889" s="67">
        <v>1954</v>
      </c>
      <c r="N889" s="65">
        <v>18928257</v>
      </c>
      <c r="O889" s="66">
        <v>18390303</v>
      </c>
      <c r="P889" s="66">
        <v>10234604</v>
      </c>
      <c r="Q889" s="66">
        <v>32387904</v>
      </c>
      <c r="R889" s="67">
        <v>21445791</v>
      </c>
      <c r="S889" s="95">
        <f t="shared" si="364"/>
        <v>14560.197692307693</v>
      </c>
      <c r="T889" s="96">
        <f t="shared" si="365"/>
        <v>3544.0938523800346</v>
      </c>
      <c r="U889" s="96">
        <f t="shared" si="366"/>
        <v>1259.1786417322835</v>
      </c>
      <c r="V889" s="96">
        <f t="shared" si="367"/>
        <v>3658.4100304981362</v>
      </c>
      <c r="W889" s="86">
        <f t="shared" si="368"/>
        <v>10975.328045035823</v>
      </c>
      <c r="X889" s="99">
        <f t="shared" si="369"/>
        <v>6.9043167912984362E-3</v>
      </c>
      <c r="Y889" s="100">
        <f t="shared" si="370"/>
        <v>2.755884602311353E-2</v>
      </c>
      <c r="Z889" s="100">
        <f t="shared" si="371"/>
        <v>4.3167912984364377E-2</v>
      </c>
      <c r="AA889" s="100">
        <f t="shared" si="372"/>
        <v>4.7018397348742351E-2</v>
      </c>
      <c r="AB889" s="101">
        <f t="shared" si="373"/>
        <v>1.0377719238613189E-2</v>
      </c>
      <c r="AC889" s="99">
        <f t="shared" si="374"/>
        <v>7.3489485725678257E-3</v>
      </c>
      <c r="AD889" s="100">
        <f t="shared" si="375"/>
        <v>2.8437882260929609E-2</v>
      </c>
      <c r="AE889" s="100">
        <f t="shared" si="376"/>
        <v>4.4259210060248626E-2</v>
      </c>
      <c r="AF889" s="100">
        <f t="shared" si="377"/>
        <v>4.8155031678981858E-2</v>
      </c>
      <c r="AG889" s="101">
        <f t="shared" si="378"/>
        <v>1.0921883844643935E-2</v>
      </c>
      <c r="AH889" s="95">
        <f t="shared" si="379"/>
        <v>100.52821741162475</v>
      </c>
      <c r="AI889" s="96">
        <f t="shared" si="380"/>
        <v>97.671136769204622</v>
      </c>
      <c r="AJ889" s="96">
        <f t="shared" si="381"/>
        <v>54.356114038069343</v>
      </c>
      <c r="AK889" s="96">
        <f t="shared" si="382"/>
        <v>172.012576478586</v>
      </c>
      <c r="AL889" s="86">
        <f t="shared" si="383"/>
        <v>113.89887300305914</v>
      </c>
      <c r="AM889" s="95">
        <f t="shared" si="391"/>
        <v>100.86152243520749</v>
      </c>
      <c r="AN889" s="96">
        <f t="shared" si="384"/>
        <v>97.994969036227872</v>
      </c>
      <c r="AO889" s="96">
        <f t="shared" si="385"/>
        <v>54.536333744911872</v>
      </c>
      <c r="AP889" s="96">
        <f t="shared" si="386"/>
        <v>172.5828905390151</v>
      </c>
      <c r="AQ889" s="86">
        <f t="shared" si="387"/>
        <v>114.27650892986452</v>
      </c>
    </row>
    <row r="890" spans="1:43">
      <c r="A890" s="129" t="str">
        <f t="shared" si="388"/>
        <v>2017_1</v>
      </c>
      <c r="B890" s="57">
        <v>2017</v>
      </c>
      <c r="C890" s="57">
        <v>1</v>
      </c>
      <c r="D890" s="81" t="str">
        <f t="shared" si="389"/>
        <v>LYH_Personal</v>
      </c>
      <c r="E890" s="68" t="s">
        <v>28</v>
      </c>
      <c r="F890" s="69" t="s">
        <v>13</v>
      </c>
      <c r="G890" s="84">
        <f t="shared" si="390"/>
        <v>20308</v>
      </c>
      <c r="H890" s="70">
        <v>5077</v>
      </c>
      <c r="I890" s="65">
        <v>144</v>
      </c>
      <c r="J890" s="66">
        <v>604</v>
      </c>
      <c r="K890" s="66">
        <v>690</v>
      </c>
      <c r="L890" s="66">
        <v>1043</v>
      </c>
      <c r="M890" s="67">
        <v>262</v>
      </c>
      <c r="N890" s="65">
        <v>2719512</v>
      </c>
      <c r="O890" s="66">
        <v>2027177</v>
      </c>
      <c r="P890" s="66">
        <v>992406</v>
      </c>
      <c r="Q890" s="66">
        <v>3396262</v>
      </c>
      <c r="R890" s="67">
        <v>2338887</v>
      </c>
      <c r="S890" s="95">
        <f t="shared" si="364"/>
        <v>18885.5</v>
      </c>
      <c r="T890" s="96">
        <f t="shared" si="365"/>
        <v>3356.2533112582782</v>
      </c>
      <c r="U890" s="96">
        <f t="shared" si="366"/>
        <v>1438.2695652173913</v>
      </c>
      <c r="V890" s="96">
        <f t="shared" si="367"/>
        <v>3256.2435282837969</v>
      </c>
      <c r="W890" s="86">
        <f t="shared" si="368"/>
        <v>8927.0496183206105</v>
      </c>
      <c r="X890" s="99">
        <f t="shared" si="369"/>
        <v>7.0908016545203857E-3</v>
      </c>
      <c r="Y890" s="100">
        <f t="shared" si="370"/>
        <v>2.9741973606460508E-2</v>
      </c>
      <c r="Z890" s="100">
        <f t="shared" si="371"/>
        <v>3.3976757927910183E-2</v>
      </c>
      <c r="AA890" s="100">
        <f t="shared" si="372"/>
        <v>5.1359070317116409E-2</v>
      </c>
      <c r="AB890" s="101">
        <f t="shared" si="373"/>
        <v>1.2901319676974591E-2</v>
      </c>
      <c r="AC890" s="99">
        <f t="shared" si="374"/>
        <v>8.4627089935164559E-3</v>
      </c>
      <c r="AD890" s="100">
        <f t="shared" si="375"/>
        <v>3.2519453077463838E-2</v>
      </c>
      <c r="AE890" s="100">
        <f t="shared" si="376"/>
        <v>3.693890828572239E-2</v>
      </c>
      <c r="AF890" s="100">
        <f t="shared" si="377"/>
        <v>5.4968028499257401E-2</v>
      </c>
      <c r="AG890" s="101">
        <f t="shared" si="378"/>
        <v>1.474641877945557E-2</v>
      </c>
      <c r="AH890" s="95">
        <f t="shared" si="379"/>
        <v>133.91333464644475</v>
      </c>
      <c r="AI890" s="96">
        <f t="shared" si="380"/>
        <v>99.821597400039394</v>
      </c>
      <c r="AJ890" s="96">
        <f t="shared" si="381"/>
        <v>48.867736852471936</v>
      </c>
      <c r="AK890" s="96">
        <f t="shared" si="382"/>
        <v>167.23764033878274</v>
      </c>
      <c r="AL890" s="86">
        <f t="shared" si="383"/>
        <v>115.17072089816821</v>
      </c>
      <c r="AM890" s="95">
        <f t="shared" si="391"/>
        <v>134.35732926120667</v>
      </c>
      <c r="AN890" s="96">
        <f t="shared" si="384"/>
        <v>100.15255959883433</v>
      </c>
      <c r="AO890" s="96">
        <f t="shared" si="385"/>
        <v>49.029759641728766</v>
      </c>
      <c r="AP890" s="96">
        <f t="shared" si="386"/>
        <v>167.7921229218052</v>
      </c>
      <c r="AQ890" s="86">
        <f t="shared" si="387"/>
        <v>115.55257368371822</v>
      </c>
    </row>
    <row r="891" spans="1:43">
      <c r="A891" s="129" t="str">
        <f t="shared" si="388"/>
        <v>2017_1</v>
      </c>
      <c r="B891" s="57">
        <v>2017</v>
      </c>
      <c r="C891" s="57">
        <v>1</v>
      </c>
      <c r="D891" s="81" t="str">
        <f t="shared" si="389"/>
        <v>SSA_Personal</v>
      </c>
      <c r="E891" s="68" t="s">
        <v>29</v>
      </c>
      <c r="F891" s="69" t="s">
        <v>13</v>
      </c>
      <c r="G891" s="84">
        <f t="shared" si="390"/>
        <v>39844</v>
      </c>
      <c r="H891" s="70">
        <v>9961</v>
      </c>
      <c r="I891" s="65">
        <v>302</v>
      </c>
      <c r="J891" s="66">
        <v>1048</v>
      </c>
      <c r="K891" s="66">
        <v>3284</v>
      </c>
      <c r="L891" s="66">
        <v>3180</v>
      </c>
      <c r="M891" s="67">
        <v>215</v>
      </c>
      <c r="N891" s="65">
        <v>5982362</v>
      </c>
      <c r="O891" s="66">
        <v>2109487</v>
      </c>
      <c r="P891" s="66">
        <v>3143990</v>
      </c>
      <c r="Q891" s="66">
        <v>10361557</v>
      </c>
      <c r="R891" s="67">
        <v>1424114</v>
      </c>
      <c r="S891" s="95">
        <f t="shared" si="364"/>
        <v>19809.145695364237</v>
      </c>
      <c r="T891" s="96">
        <f t="shared" si="365"/>
        <v>2012.8692748091603</v>
      </c>
      <c r="U891" s="96">
        <f t="shared" si="366"/>
        <v>957.36601705237513</v>
      </c>
      <c r="V891" s="96">
        <f t="shared" si="367"/>
        <v>3258.3512578616351</v>
      </c>
      <c r="W891" s="86">
        <f t="shared" si="368"/>
        <v>6623.7860465116282</v>
      </c>
      <c r="X891" s="99">
        <f t="shared" si="369"/>
        <v>7.5795602851119366E-3</v>
      </c>
      <c r="Y891" s="100">
        <f t="shared" si="370"/>
        <v>2.6302580062242748E-2</v>
      </c>
      <c r="Z891" s="100">
        <f t="shared" si="371"/>
        <v>8.2421443630157618E-2</v>
      </c>
      <c r="AA891" s="100">
        <f t="shared" si="372"/>
        <v>7.9811263929324361E-2</v>
      </c>
      <c r="AB891" s="101">
        <f t="shared" si="373"/>
        <v>5.3960445738379685E-3</v>
      </c>
      <c r="AC891" s="99">
        <f t="shared" si="374"/>
        <v>8.5919420435778843E-3</v>
      </c>
      <c r="AD891" s="100">
        <f t="shared" si="375"/>
        <v>2.8170617778575987E-2</v>
      </c>
      <c r="AE891" s="100">
        <f t="shared" si="376"/>
        <v>8.5631526112457626E-2</v>
      </c>
      <c r="AF891" s="100">
        <f t="shared" si="377"/>
        <v>8.2974597614388829E-2</v>
      </c>
      <c r="AG891" s="101">
        <f t="shared" si="378"/>
        <v>6.2511847493248764E-3</v>
      </c>
      <c r="AH891" s="95">
        <f t="shared" si="379"/>
        <v>150.14461399457886</v>
      </c>
      <c r="AI891" s="96">
        <f t="shared" si="380"/>
        <v>52.943655255496438</v>
      </c>
      <c r="AJ891" s="96">
        <f t="shared" si="381"/>
        <v>78.907489207910857</v>
      </c>
      <c r="AK891" s="96">
        <f t="shared" si="382"/>
        <v>260.05313221564097</v>
      </c>
      <c r="AL891" s="86">
        <f t="shared" si="383"/>
        <v>35.742244754542718</v>
      </c>
      <c r="AM891" s="95">
        <f t="shared" si="391"/>
        <v>150.64242401644938</v>
      </c>
      <c r="AN891" s="96">
        <f t="shared" si="384"/>
        <v>53.11919190299546</v>
      </c>
      <c r="AO891" s="96">
        <f t="shared" si="385"/>
        <v>79.169109907337045</v>
      </c>
      <c r="AP891" s="96">
        <f t="shared" si="386"/>
        <v>260.91534799542535</v>
      </c>
      <c r="AQ891" s="86">
        <f t="shared" si="387"/>
        <v>35.860749489208743</v>
      </c>
    </row>
    <row r="892" spans="1:43">
      <c r="A892" s="129" t="str">
        <f t="shared" si="388"/>
        <v>2017_1</v>
      </c>
      <c r="B892" s="57">
        <v>2017</v>
      </c>
      <c r="C892" s="57">
        <v>1</v>
      </c>
      <c r="D892" s="81" t="str">
        <f t="shared" si="389"/>
        <v>MML_Personal</v>
      </c>
      <c r="E892" s="68" t="s">
        <v>30</v>
      </c>
      <c r="F892" s="69" t="s">
        <v>13</v>
      </c>
      <c r="G892" s="84">
        <f t="shared" si="390"/>
        <v>125320</v>
      </c>
      <c r="H892" s="70">
        <v>31330</v>
      </c>
      <c r="I892" s="65">
        <v>684</v>
      </c>
      <c r="J892" s="66">
        <v>3531</v>
      </c>
      <c r="K892" s="66">
        <v>7538</v>
      </c>
      <c r="L892" s="66">
        <v>5161</v>
      </c>
      <c r="M892" s="67">
        <v>1287</v>
      </c>
      <c r="N892" s="65">
        <v>10886526</v>
      </c>
      <c r="O892" s="66">
        <v>12046173</v>
      </c>
      <c r="P892" s="66">
        <v>5393906</v>
      </c>
      <c r="Q892" s="66">
        <v>18532709</v>
      </c>
      <c r="R892" s="67">
        <v>2759182</v>
      </c>
      <c r="S892" s="95">
        <f t="shared" si="364"/>
        <v>15915.973684210527</v>
      </c>
      <c r="T892" s="96">
        <f t="shared" si="365"/>
        <v>3411.5471537807985</v>
      </c>
      <c r="U892" s="96">
        <f t="shared" si="366"/>
        <v>715.56195277261872</v>
      </c>
      <c r="V892" s="96">
        <f t="shared" si="367"/>
        <v>3590.9143576826195</v>
      </c>
      <c r="W892" s="86">
        <f t="shared" si="368"/>
        <v>2143.886557886558</v>
      </c>
      <c r="X892" s="99">
        <f t="shared" si="369"/>
        <v>5.4580274497286942E-3</v>
      </c>
      <c r="Y892" s="100">
        <f t="shared" si="370"/>
        <v>2.8175869773380147E-2</v>
      </c>
      <c r="Z892" s="100">
        <f t="shared" si="371"/>
        <v>6.0150015959144591E-2</v>
      </c>
      <c r="AA892" s="100">
        <f t="shared" si="372"/>
        <v>4.1182572614107883E-2</v>
      </c>
      <c r="AB892" s="101">
        <f t="shared" si="373"/>
        <v>1.0269709543568465E-2</v>
      </c>
      <c r="AC892" s="99">
        <f t="shared" si="374"/>
        <v>5.9429530854809729E-3</v>
      </c>
      <c r="AD892" s="100">
        <f t="shared" si="375"/>
        <v>2.9264996041614432E-2</v>
      </c>
      <c r="AE892" s="100">
        <f t="shared" si="376"/>
        <v>6.1714938588184949E-2</v>
      </c>
      <c r="AF892" s="100">
        <f t="shared" si="377"/>
        <v>4.2490460219048044E-2</v>
      </c>
      <c r="AG892" s="101">
        <f t="shared" si="378"/>
        <v>1.0933274189581933E-2</v>
      </c>
      <c r="AH892" s="95">
        <f t="shared" si="379"/>
        <v>86.869821257580597</v>
      </c>
      <c r="AI892" s="96">
        <f t="shared" si="380"/>
        <v>96.123308330673481</v>
      </c>
      <c r="AJ892" s="96">
        <f t="shared" si="381"/>
        <v>43.041062879029681</v>
      </c>
      <c r="AK892" s="96">
        <f t="shared" si="382"/>
        <v>147.88309128630706</v>
      </c>
      <c r="AL892" s="86">
        <f t="shared" si="383"/>
        <v>22.017092243855728</v>
      </c>
      <c r="AM892" s="95">
        <f t="shared" si="391"/>
        <v>87.157841363461216</v>
      </c>
      <c r="AN892" s="96">
        <f t="shared" si="384"/>
        <v>96.442008715251291</v>
      </c>
      <c r="AO892" s="96">
        <f t="shared" si="385"/>
        <v>43.183767115186384</v>
      </c>
      <c r="AP892" s="96">
        <f t="shared" si="386"/>
        <v>148.37340314597972</v>
      </c>
      <c r="AQ892" s="86">
        <f t="shared" si="387"/>
        <v>22.090090727649724</v>
      </c>
    </row>
    <row r="893" spans="1:43">
      <c r="A893" s="129" t="str">
        <f t="shared" si="388"/>
        <v>2017_1</v>
      </c>
      <c r="B893" s="57">
        <v>2017</v>
      </c>
      <c r="C893" s="57">
        <v>1</v>
      </c>
      <c r="D893" s="81" t="str">
        <f t="shared" si="389"/>
        <v>LMH_Personal</v>
      </c>
      <c r="E893" s="68" t="s">
        <v>31</v>
      </c>
      <c r="F893" s="69" t="s">
        <v>13</v>
      </c>
      <c r="G893" s="84">
        <f t="shared" si="390"/>
        <v>85292</v>
      </c>
      <c r="H893" s="70">
        <v>21323</v>
      </c>
      <c r="I893" s="65">
        <v>280</v>
      </c>
      <c r="J893" s="66">
        <v>2651</v>
      </c>
      <c r="K893" s="66">
        <v>4213</v>
      </c>
      <c r="L893" s="66">
        <v>4576</v>
      </c>
      <c r="M893" s="67">
        <v>919</v>
      </c>
      <c r="N893" s="65">
        <v>10943440</v>
      </c>
      <c r="O893" s="66">
        <v>10433136</v>
      </c>
      <c r="P893" s="66">
        <v>4611530</v>
      </c>
      <c r="Q893" s="66">
        <v>18140017</v>
      </c>
      <c r="R893" s="67">
        <v>9581180</v>
      </c>
      <c r="S893" s="95">
        <f t="shared" si="364"/>
        <v>39083.714285714283</v>
      </c>
      <c r="T893" s="96">
        <f t="shared" si="365"/>
        <v>3935.547340626179</v>
      </c>
      <c r="U893" s="96">
        <f t="shared" si="366"/>
        <v>1094.5953002610966</v>
      </c>
      <c r="V893" s="96">
        <f t="shared" si="367"/>
        <v>3964.1645541958042</v>
      </c>
      <c r="W893" s="86">
        <f t="shared" si="368"/>
        <v>10425.658324265505</v>
      </c>
      <c r="X893" s="99">
        <f t="shared" si="369"/>
        <v>3.2828401256858792E-3</v>
      </c>
      <c r="Y893" s="100">
        <f t="shared" si="370"/>
        <v>3.1081461332833092E-2</v>
      </c>
      <c r="Z893" s="100">
        <f t="shared" si="371"/>
        <v>4.9395019462552175E-2</v>
      </c>
      <c r="AA893" s="100">
        <f t="shared" si="372"/>
        <v>5.3650987196923509E-2</v>
      </c>
      <c r="AB893" s="101">
        <f t="shared" si="373"/>
        <v>1.0774750269661867E-2</v>
      </c>
      <c r="AC893" s="99">
        <f t="shared" si="374"/>
        <v>3.7392054161695335E-3</v>
      </c>
      <c r="AD893" s="100">
        <f t="shared" si="375"/>
        <v>3.2465971404560576E-2</v>
      </c>
      <c r="AE893" s="100">
        <f t="shared" si="376"/>
        <v>5.1123814053431686E-2</v>
      </c>
      <c r="AF893" s="100">
        <f t="shared" si="377"/>
        <v>5.5448683384442747E-2</v>
      </c>
      <c r="AG893" s="101">
        <f t="shared" si="378"/>
        <v>1.1598419751481981E-2</v>
      </c>
      <c r="AH893" s="95">
        <f t="shared" si="379"/>
        <v>128.30558551798526</v>
      </c>
      <c r="AI893" s="96">
        <f t="shared" si="380"/>
        <v>122.32256249120668</v>
      </c>
      <c r="AJ893" s="96">
        <f t="shared" si="381"/>
        <v>54.067556160015009</v>
      </c>
      <c r="AK893" s="96">
        <f t="shared" si="382"/>
        <v>212.68134174365707</v>
      </c>
      <c r="AL893" s="86">
        <f t="shared" si="383"/>
        <v>112.33386484078225</v>
      </c>
      <c r="AM893" s="95">
        <f t="shared" si="391"/>
        <v>128.73098743306909</v>
      </c>
      <c r="AN893" s="96">
        <f t="shared" si="384"/>
        <v>122.72812747212038</v>
      </c>
      <c r="AO893" s="96">
        <f t="shared" si="385"/>
        <v>54.24681914253847</v>
      </c>
      <c r="AP893" s="96">
        <f t="shared" si="386"/>
        <v>213.38649459974741</v>
      </c>
      <c r="AQ893" s="86">
        <f t="shared" si="387"/>
        <v>112.7063119251326</v>
      </c>
    </row>
    <row r="894" spans="1:43">
      <c r="A894" s="129" t="str">
        <f t="shared" si="388"/>
        <v>2017_1</v>
      </c>
      <c r="B894" s="57">
        <v>2017</v>
      </c>
      <c r="C894" s="57">
        <v>1</v>
      </c>
      <c r="D894" s="81" t="str">
        <f t="shared" si="389"/>
        <v>SSL_Personal</v>
      </c>
      <c r="E894" s="68" t="s">
        <v>32</v>
      </c>
      <c r="F894" s="69" t="s">
        <v>13</v>
      </c>
      <c r="G894" s="84">
        <f t="shared" si="390"/>
        <v>70276</v>
      </c>
      <c r="H894" s="70">
        <v>17569</v>
      </c>
      <c r="I894" s="65">
        <v>632</v>
      </c>
      <c r="J894" s="66">
        <v>1980</v>
      </c>
      <c r="K894" s="66">
        <v>5697</v>
      </c>
      <c r="L894" s="66">
        <v>2983</v>
      </c>
      <c r="M894" s="67">
        <v>640</v>
      </c>
      <c r="N894" s="65">
        <v>8158121</v>
      </c>
      <c r="O894" s="66">
        <v>6687872</v>
      </c>
      <c r="P894" s="66">
        <v>5315172</v>
      </c>
      <c r="Q894" s="66">
        <v>9735244</v>
      </c>
      <c r="R894" s="67">
        <v>1686901</v>
      </c>
      <c r="S894" s="95">
        <f t="shared" si="364"/>
        <v>12908.419303797469</v>
      </c>
      <c r="T894" s="96">
        <f t="shared" si="365"/>
        <v>3377.7131313131313</v>
      </c>
      <c r="U894" s="96">
        <f t="shared" si="366"/>
        <v>932.97735650342281</v>
      </c>
      <c r="V894" s="96">
        <f t="shared" si="367"/>
        <v>3263.5749245725779</v>
      </c>
      <c r="W894" s="86">
        <f t="shared" si="368"/>
        <v>2635.7828125000001</v>
      </c>
      <c r="X894" s="99">
        <f t="shared" si="369"/>
        <v>8.9931128692583521E-3</v>
      </c>
      <c r="Y894" s="100">
        <f t="shared" si="370"/>
        <v>2.8174625761284079E-2</v>
      </c>
      <c r="Z894" s="100">
        <f t="shared" si="371"/>
        <v>8.106608230405829E-2</v>
      </c>
      <c r="AA894" s="100">
        <f t="shared" si="372"/>
        <v>4.2446923558540614E-2</v>
      </c>
      <c r="AB894" s="101">
        <f t="shared" si="373"/>
        <v>9.1069497410211173E-3</v>
      </c>
      <c r="AC894" s="99">
        <f t="shared" si="374"/>
        <v>9.822860005821811E-3</v>
      </c>
      <c r="AD894" s="100">
        <f t="shared" si="375"/>
        <v>2.9628998077160806E-2</v>
      </c>
      <c r="AE894" s="100">
        <f t="shared" si="376"/>
        <v>8.346499331234751E-2</v>
      </c>
      <c r="AF894" s="100">
        <f t="shared" si="377"/>
        <v>4.4218895911258986E-2</v>
      </c>
      <c r="AG894" s="101">
        <f t="shared" si="378"/>
        <v>9.9418839686825338E-3</v>
      </c>
      <c r="AH894" s="95">
        <f t="shared" si="379"/>
        <v>116.08687176276396</v>
      </c>
      <c r="AI894" s="96">
        <f t="shared" si="380"/>
        <v>95.165803403722464</v>
      </c>
      <c r="AJ894" s="96">
        <f t="shared" si="381"/>
        <v>75.63281917012921</v>
      </c>
      <c r="AK894" s="96">
        <f t="shared" si="382"/>
        <v>138.52871535090216</v>
      </c>
      <c r="AL894" s="86">
        <f t="shared" si="383"/>
        <v>24.003941601684787</v>
      </c>
      <c r="AM894" s="95">
        <f t="shared" si="391"/>
        <v>116.47176208039592</v>
      </c>
      <c r="AN894" s="96">
        <f t="shared" si="384"/>
        <v>95.481329145294808</v>
      </c>
      <c r="AO894" s="96">
        <f t="shared" si="385"/>
        <v>75.883582579908065</v>
      </c>
      <c r="AP894" s="96">
        <f t="shared" si="386"/>
        <v>138.98801243112254</v>
      </c>
      <c r="AQ894" s="86">
        <f t="shared" si="387"/>
        <v>24.083527558022485</v>
      </c>
    </row>
    <row r="895" spans="1:43">
      <c r="A895" s="129" t="str">
        <f t="shared" si="388"/>
        <v>2017_1</v>
      </c>
      <c r="B895" s="57">
        <v>2017</v>
      </c>
      <c r="C895" s="57">
        <v>1</v>
      </c>
      <c r="D895" s="81" t="str">
        <f t="shared" si="389"/>
        <v>SSH_Personal</v>
      </c>
      <c r="E895" s="68" t="s">
        <v>33</v>
      </c>
      <c r="F895" s="69" t="s">
        <v>13</v>
      </c>
      <c r="G895" s="84">
        <f t="shared" si="390"/>
        <v>69980</v>
      </c>
      <c r="H895" s="70">
        <v>17495</v>
      </c>
      <c r="I895" s="65">
        <v>525</v>
      </c>
      <c r="J895" s="66">
        <v>2474</v>
      </c>
      <c r="K895" s="66">
        <v>3945</v>
      </c>
      <c r="L895" s="66">
        <v>3523</v>
      </c>
      <c r="M895" s="67">
        <v>556</v>
      </c>
      <c r="N895" s="65">
        <v>8011562</v>
      </c>
      <c r="O895" s="66">
        <v>11001393</v>
      </c>
      <c r="P895" s="66">
        <v>6597174</v>
      </c>
      <c r="Q895" s="66">
        <v>16766145</v>
      </c>
      <c r="R895" s="67">
        <v>2261181</v>
      </c>
      <c r="S895" s="95">
        <f t="shared" si="364"/>
        <v>15260.118095238095</v>
      </c>
      <c r="T895" s="96">
        <f t="shared" si="365"/>
        <v>4446.8039611964432</v>
      </c>
      <c r="U895" s="96">
        <f t="shared" si="366"/>
        <v>1672.287452471483</v>
      </c>
      <c r="V895" s="96">
        <f t="shared" si="367"/>
        <v>4759.0533636105592</v>
      </c>
      <c r="W895" s="86">
        <f t="shared" si="368"/>
        <v>4066.8723021582732</v>
      </c>
      <c r="X895" s="99">
        <f t="shared" si="369"/>
        <v>7.5021434695627326E-3</v>
      </c>
      <c r="Y895" s="100">
        <f t="shared" si="370"/>
        <v>3.5352957987996571E-2</v>
      </c>
      <c r="Z895" s="100">
        <f t="shared" si="371"/>
        <v>5.63732494998571E-2</v>
      </c>
      <c r="AA895" s="100">
        <f t="shared" si="372"/>
        <v>5.0342955130037156E-2</v>
      </c>
      <c r="AB895" s="101">
        <f t="shared" si="373"/>
        <v>7.9451271791940552E-3</v>
      </c>
      <c r="AC895" s="99">
        <f t="shared" si="374"/>
        <v>8.2621659237832462E-3</v>
      </c>
      <c r="AD895" s="100">
        <f t="shared" si="375"/>
        <v>3.6979502860695554E-2</v>
      </c>
      <c r="AE895" s="100">
        <f t="shared" si="376"/>
        <v>5.8404697026098587E-2</v>
      </c>
      <c r="AF895" s="100">
        <f t="shared" si="377"/>
        <v>5.2268801776370201E-2</v>
      </c>
      <c r="AG895" s="101">
        <f t="shared" si="378"/>
        <v>8.7270920191205859E-3</v>
      </c>
      <c r="AH895" s="95">
        <f t="shared" si="379"/>
        <v>114.48359531294656</v>
      </c>
      <c r="AI895" s="96">
        <f t="shared" si="380"/>
        <v>157.20767362103459</v>
      </c>
      <c r="AJ895" s="96">
        <f t="shared" si="381"/>
        <v>94.272277793655334</v>
      </c>
      <c r="AK895" s="96">
        <f t="shared" si="382"/>
        <v>239.58480994569877</v>
      </c>
      <c r="AL895" s="86">
        <f t="shared" si="383"/>
        <v>32.311817662189199</v>
      </c>
      <c r="AM895" s="95">
        <f t="shared" si="391"/>
        <v>114.86316990820052</v>
      </c>
      <c r="AN895" s="96">
        <f t="shared" si="384"/>
        <v>157.72890147837435</v>
      </c>
      <c r="AO895" s="96">
        <f t="shared" si="385"/>
        <v>94.58484101801406</v>
      </c>
      <c r="AP895" s="96">
        <f t="shared" si="386"/>
        <v>240.37916224583</v>
      </c>
      <c r="AQ895" s="86">
        <f t="shared" si="387"/>
        <v>32.418948688931664</v>
      </c>
    </row>
    <row r="896" spans="1:43">
      <c r="A896" s="129" t="str">
        <f t="shared" si="388"/>
        <v>2017_1</v>
      </c>
      <c r="B896" s="57">
        <v>2017</v>
      </c>
      <c r="C896" s="57">
        <v>1</v>
      </c>
      <c r="D896" s="81" t="str">
        <f t="shared" si="389"/>
        <v>MMH_Personal</v>
      </c>
      <c r="E896" s="68" t="s">
        <v>34</v>
      </c>
      <c r="F896" s="69" t="s">
        <v>13</v>
      </c>
      <c r="G896" s="84">
        <f t="shared" si="390"/>
        <v>109032</v>
      </c>
      <c r="H896" s="70">
        <v>27258</v>
      </c>
      <c r="I896" s="65">
        <v>1113</v>
      </c>
      <c r="J896" s="66">
        <v>4058</v>
      </c>
      <c r="K896" s="66">
        <v>4242</v>
      </c>
      <c r="L896" s="66">
        <v>7073</v>
      </c>
      <c r="M896" s="67">
        <v>1513</v>
      </c>
      <c r="N896" s="65">
        <v>13917876</v>
      </c>
      <c r="O896" s="66">
        <v>13107968</v>
      </c>
      <c r="P896" s="66">
        <v>5584425</v>
      </c>
      <c r="Q896" s="66">
        <v>21799954</v>
      </c>
      <c r="R896" s="67">
        <v>4208842</v>
      </c>
      <c r="S896" s="95">
        <f t="shared" si="364"/>
        <v>12504.830188679245</v>
      </c>
      <c r="T896" s="96">
        <f t="shared" si="365"/>
        <v>3230.154756037457</v>
      </c>
      <c r="U896" s="96">
        <f t="shared" si="366"/>
        <v>1316.4603960396039</v>
      </c>
      <c r="V896" s="96">
        <f t="shared" si="367"/>
        <v>3082.1368584758943</v>
      </c>
      <c r="W896" s="86">
        <f t="shared" si="368"/>
        <v>2781.7858559153997</v>
      </c>
      <c r="X896" s="99">
        <f t="shared" si="369"/>
        <v>1.0208012326656394E-2</v>
      </c>
      <c r="Y896" s="100">
        <f t="shared" si="370"/>
        <v>3.7218431286227899E-2</v>
      </c>
      <c r="Z896" s="100">
        <f t="shared" si="371"/>
        <v>3.8906009244992296E-2</v>
      </c>
      <c r="AA896" s="100">
        <f t="shared" si="372"/>
        <v>6.4870863599677156E-2</v>
      </c>
      <c r="AB896" s="101">
        <f t="shared" si="373"/>
        <v>1.3876660063100741E-2</v>
      </c>
      <c r="AC896" s="99">
        <f t="shared" si="374"/>
        <v>1.0917298496269991E-2</v>
      </c>
      <c r="AD896" s="100">
        <f t="shared" si="375"/>
        <v>3.855417102830911E-2</v>
      </c>
      <c r="AE896" s="100">
        <f t="shared" si="376"/>
        <v>4.0270498768441458E-2</v>
      </c>
      <c r="AF896" s="100">
        <f t="shared" si="377"/>
        <v>6.6608822756132738E-2</v>
      </c>
      <c r="AG896" s="101">
        <f t="shared" si="378"/>
        <v>1.4702102942519434E-2</v>
      </c>
      <c r="AH896" s="95">
        <f t="shared" si="379"/>
        <v>127.64946070878274</v>
      </c>
      <c r="AI896" s="96">
        <f t="shared" si="380"/>
        <v>120.22129283146232</v>
      </c>
      <c r="AJ896" s="96">
        <f t="shared" si="381"/>
        <v>51.218220338983052</v>
      </c>
      <c r="AK896" s="96">
        <f t="shared" si="382"/>
        <v>199.9408797417272</v>
      </c>
      <c r="AL896" s="86">
        <f t="shared" si="383"/>
        <v>38.601896690879741</v>
      </c>
      <c r="AM896" s="95">
        <f t="shared" si="391"/>
        <v>128.07268721779019</v>
      </c>
      <c r="AN896" s="96">
        <f t="shared" si="384"/>
        <v>120.61989097508865</v>
      </c>
      <c r="AO896" s="96">
        <f t="shared" si="385"/>
        <v>51.388036243188836</v>
      </c>
      <c r="AP896" s="96">
        <f t="shared" si="386"/>
        <v>200.60379112475312</v>
      </c>
      <c r="AQ896" s="86">
        <f t="shared" si="387"/>
        <v>38.729882707325352</v>
      </c>
    </row>
    <row r="897" spans="1:43">
      <c r="A897" s="129" t="str">
        <f t="shared" si="388"/>
        <v>2017_1</v>
      </c>
      <c r="B897" s="57">
        <v>2017</v>
      </c>
      <c r="C897" s="57">
        <v>1</v>
      </c>
      <c r="D897" s="81" t="str">
        <f t="shared" si="389"/>
        <v>SYA_Personal</v>
      </c>
      <c r="E897" s="68" t="s">
        <v>35</v>
      </c>
      <c r="F897" s="69" t="s">
        <v>13</v>
      </c>
      <c r="G897" s="84">
        <f t="shared" si="390"/>
        <v>31952</v>
      </c>
      <c r="H897" s="70">
        <v>7988</v>
      </c>
      <c r="I897" s="65">
        <v>320</v>
      </c>
      <c r="J897" s="66">
        <v>1115</v>
      </c>
      <c r="K897" s="66">
        <v>644</v>
      </c>
      <c r="L897" s="66">
        <v>2410</v>
      </c>
      <c r="M897" s="67">
        <v>172</v>
      </c>
      <c r="N897" s="65">
        <v>4819922</v>
      </c>
      <c r="O897" s="66">
        <v>4466403</v>
      </c>
      <c r="P897" s="66">
        <v>667956</v>
      </c>
      <c r="Q897" s="66">
        <v>7800681</v>
      </c>
      <c r="R897" s="67">
        <v>1048190</v>
      </c>
      <c r="S897" s="95">
        <f t="shared" si="364"/>
        <v>15062.25625</v>
      </c>
      <c r="T897" s="96">
        <f t="shared" si="365"/>
        <v>4005.7426008968609</v>
      </c>
      <c r="U897" s="96">
        <f t="shared" si="366"/>
        <v>1037.1987577639752</v>
      </c>
      <c r="V897" s="96">
        <f t="shared" si="367"/>
        <v>3236.7970954356847</v>
      </c>
      <c r="W897" s="86">
        <f t="shared" si="368"/>
        <v>6094.1279069767443</v>
      </c>
      <c r="X897" s="99">
        <f t="shared" si="369"/>
        <v>1.0015022533800702E-2</v>
      </c>
      <c r="Y897" s="100">
        <f t="shared" si="370"/>
        <v>3.4896094141211816E-2</v>
      </c>
      <c r="Z897" s="100">
        <f t="shared" si="371"/>
        <v>2.015523284927391E-2</v>
      </c>
      <c r="AA897" s="100">
        <f t="shared" si="372"/>
        <v>7.5425638457686531E-2</v>
      </c>
      <c r="AB897" s="101">
        <f t="shared" si="373"/>
        <v>5.3830746119178765E-3</v>
      </c>
      <c r="AC897" s="99">
        <f t="shared" si="374"/>
        <v>1.1312940263192781E-2</v>
      </c>
      <c r="AD897" s="100">
        <f t="shared" si="375"/>
        <v>3.7288210735576546E-2</v>
      </c>
      <c r="AE897" s="100">
        <f t="shared" si="376"/>
        <v>2.1987038717645378E-2</v>
      </c>
      <c r="AF897" s="100">
        <f t="shared" si="377"/>
        <v>7.8867848108820734E-2</v>
      </c>
      <c r="AG897" s="101">
        <f t="shared" si="378"/>
        <v>6.3368585831063409E-3</v>
      </c>
      <c r="AH897" s="95">
        <f t="shared" si="379"/>
        <v>150.84883575363045</v>
      </c>
      <c r="AI897" s="96">
        <f t="shared" si="380"/>
        <v>139.78477090635954</v>
      </c>
      <c r="AJ897" s="96">
        <f t="shared" si="381"/>
        <v>20.904982473710565</v>
      </c>
      <c r="AK897" s="96">
        <f t="shared" si="382"/>
        <v>244.13748748122183</v>
      </c>
      <c r="AL897" s="86">
        <f t="shared" si="383"/>
        <v>32.805145217826741</v>
      </c>
      <c r="AM897" s="95">
        <f t="shared" si="391"/>
        <v>151.34898064879377</v>
      </c>
      <c r="AN897" s="96">
        <f t="shared" si="384"/>
        <v>140.24823248523825</v>
      </c>
      <c r="AO897" s="96">
        <f t="shared" si="385"/>
        <v>20.974293716422316</v>
      </c>
      <c r="AP897" s="96">
        <f t="shared" si="386"/>
        <v>244.9469343521354</v>
      </c>
      <c r="AQ897" s="86">
        <f t="shared" si="387"/>
        <v>32.913911890329167</v>
      </c>
    </row>
    <row r="898" spans="1:43">
      <c r="A898" s="129" t="str">
        <f t="shared" si="388"/>
        <v>2017_1</v>
      </c>
      <c r="B898" s="57">
        <v>2017</v>
      </c>
      <c r="C898" s="57">
        <v>1</v>
      </c>
      <c r="D898" s="81" t="str">
        <f t="shared" si="389"/>
        <v>LSH_Personal</v>
      </c>
      <c r="E898" s="68" t="s">
        <v>36</v>
      </c>
      <c r="F898" s="69" t="s">
        <v>13</v>
      </c>
      <c r="G898" s="84">
        <f t="shared" si="390"/>
        <v>59788</v>
      </c>
      <c r="H898" s="70">
        <v>14947</v>
      </c>
      <c r="I898" s="65">
        <v>651</v>
      </c>
      <c r="J898" s="66">
        <v>2493</v>
      </c>
      <c r="K898" s="66">
        <v>2266</v>
      </c>
      <c r="L898" s="66">
        <v>3645</v>
      </c>
      <c r="M898" s="67">
        <v>1652</v>
      </c>
      <c r="N898" s="65">
        <v>11031630</v>
      </c>
      <c r="O898" s="66">
        <v>8019136</v>
      </c>
      <c r="P898" s="66">
        <v>3125939</v>
      </c>
      <c r="Q898" s="66">
        <v>11815854</v>
      </c>
      <c r="R898" s="67">
        <v>10922963</v>
      </c>
      <c r="S898" s="95">
        <f t="shared" si="364"/>
        <v>16945.668202764977</v>
      </c>
      <c r="T898" s="96">
        <f t="shared" si="365"/>
        <v>3216.6610509426396</v>
      </c>
      <c r="U898" s="96">
        <f t="shared" si="366"/>
        <v>1379.4964695498677</v>
      </c>
      <c r="V898" s="96">
        <f t="shared" si="367"/>
        <v>3241.6609053497941</v>
      </c>
      <c r="W898" s="86">
        <f t="shared" si="368"/>
        <v>6611.9630750605329</v>
      </c>
      <c r="X898" s="99">
        <f t="shared" si="369"/>
        <v>1.0888472603197967E-2</v>
      </c>
      <c r="Y898" s="100">
        <f t="shared" si="370"/>
        <v>4.1697330568006959E-2</v>
      </c>
      <c r="Z898" s="100">
        <f t="shared" si="371"/>
        <v>3.7900582056599984E-2</v>
      </c>
      <c r="AA898" s="100">
        <f t="shared" si="372"/>
        <v>6.0965411119288153E-2</v>
      </c>
      <c r="AB898" s="101">
        <f t="shared" si="373"/>
        <v>2.7630962734996989E-2</v>
      </c>
      <c r="AC898" s="99">
        <f t="shared" si="374"/>
        <v>1.1877378624161078E-2</v>
      </c>
      <c r="AD898" s="100">
        <f t="shared" si="375"/>
        <v>4.3602152502291401E-2</v>
      </c>
      <c r="AE898" s="100">
        <f t="shared" si="376"/>
        <v>3.9720206758627322E-2</v>
      </c>
      <c r="AF898" s="100">
        <f t="shared" si="377"/>
        <v>6.3245393318525023E-2</v>
      </c>
      <c r="AG898" s="101">
        <f t="shared" si="378"/>
        <v>2.9192896010863036E-2</v>
      </c>
      <c r="AH898" s="95">
        <f t="shared" si="379"/>
        <v>184.51244396868938</v>
      </c>
      <c r="AI898" s="96">
        <f t="shared" si="380"/>
        <v>134.12617916638791</v>
      </c>
      <c r="AJ898" s="96">
        <f t="shared" si="381"/>
        <v>52.283719140964742</v>
      </c>
      <c r="AK898" s="96">
        <f t="shared" si="382"/>
        <v>197.62918980397404</v>
      </c>
      <c r="AL898" s="86">
        <f t="shared" si="383"/>
        <v>182.69490533217368</v>
      </c>
      <c r="AM898" s="95">
        <f t="shared" si="391"/>
        <v>185.12420180217885</v>
      </c>
      <c r="AN898" s="96">
        <f t="shared" si="384"/>
        <v>134.57087947502927</v>
      </c>
      <c r="AO898" s="96">
        <f t="shared" si="385"/>
        <v>52.457067745863583</v>
      </c>
      <c r="AP898" s="96">
        <f t="shared" si="386"/>
        <v>198.28443669349696</v>
      </c>
      <c r="AQ898" s="86">
        <f t="shared" si="387"/>
        <v>183.30063704907911</v>
      </c>
    </row>
    <row r="899" spans="1:43">
      <c r="A899" s="129" t="str">
        <f t="shared" si="388"/>
        <v>2017_1</v>
      </c>
      <c r="B899" s="57">
        <v>2017</v>
      </c>
      <c r="C899" s="57">
        <v>1</v>
      </c>
      <c r="D899" s="81" t="str">
        <f t="shared" si="389"/>
        <v>SYH_Personal</v>
      </c>
      <c r="E899" s="68" t="s">
        <v>37</v>
      </c>
      <c r="F899" s="69" t="s">
        <v>13</v>
      </c>
      <c r="G899" s="84">
        <f t="shared" si="390"/>
        <v>31308</v>
      </c>
      <c r="H899" s="70">
        <v>7827</v>
      </c>
      <c r="I899" s="65">
        <v>358</v>
      </c>
      <c r="J899" s="66">
        <v>1475</v>
      </c>
      <c r="K899" s="66">
        <v>1127</v>
      </c>
      <c r="L899" s="66">
        <v>2860</v>
      </c>
      <c r="M899" s="67">
        <v>41</v>
      </c>
      <c r="N899" s="65">
        <v>4026799</v>
      </c>
      <c r="O899" s="66">
        <v>4132926</v>
      </c>
      <c r="P899" s="66">
        <v>1742155</v>
      </c>
      <c r="Q899" s="66">
        <v>7617050</v>
      </c>
      <c r="R899" s="67">
        <v>234674</v>
      </c>
      <c r="S899" s="95">
        <f t="shared" si="364"/>
        <v>11248.041899441341</v>
      </c>
      <c r="T899" s="96">
        <f t="shared" si="365"/>
        <v>2801.9837288135595</v>
      </c>
      <c r="U899" s="96">
        <f t="shared" si="366"/>
        <v>1545.8340727595387</v>
      </c>
      <c r="V899" s="96">
        <f t="shared" si="367"/>
        <v>2663.3041958041958</v>
      </c>
      <c r="W899" s="86">
        <f t="shared" si="368"/>
        <v>5723.7560975609758</v>
      </c>
      <c r="X899" s="99">
        <f t="shared" si="369"/>
        <v>1.1434777053788168E-2</v>
      </c>
      <c r="Y899" s="100">
        <f t="shared" si="370"/>
        <v>4.7112559090328347E-2</v>
      </c>
      <c r="Z899" s="100">
        <f t="shared" si="371"/>
        <v>3.5997189216813594E-2</v>
      </c>
      <c r="AA899" s="100">
        <f t="shared" si="372"/>
        <v>9.1350453558195988E-2</v>
      </c>
      <c r="AB899" s="101">
        <f t="shared" si="373"/>
        <v>1.3095694391209915E-3</v>
      </c>
      <c r="AC899" s="99">
        <f t="shared" si="374"/>
        <v>1.2834831010559329E-2</v>
      </c>
      <c r="AD899" s="100">
        <f t="shared" si="375"/>
        <v>4.9902643918499925E-2</v>
      </c>
      <c r="AE899" s="100">
        <f t="shared" si="376"/>
        <v>3.8450212689844138E-2</v>
      </c>
      <c r="AF899" s="100">
        <f t="shared" si="377"/>
        <v>9.5144318091001837E-2</v>
      </c>
      <c r="AG899" s="101">
        <f t="shared" si="378"/>
        <v>1.7857898095256226E-3</v>
      </c>
      <c r="AH899" s="95">
        <f t="shared" si="379"/>
        <v>128.61885141177973</v>
      </c>
      <c r="AI899" s="96">
        <f t="shared" si="380"/>
        <v>132.00862399386739</v>
      </c>
      <c r="AJ899" s="96">
        <f t="shared" si="381"/>
        <v>55.645681614922701</v>
      </c>
      <c r="AK899" s="96">
        <f t="shared" si="382"/>
        <v>243.29404625015971</v>
      </c>
      <c r="AL899" s="86">
        <f t="shared" si="383"/>
        <v>7.4956560623482815</v>
      </c>
      <c r="AM899" s="95">
        <f t="shared" si="391"/>
        <v>129.04529197152283</v>
      </c>
      <c r="AN899" s="96">
        <f t="shared" si="384"/>
        <v>132.44630347000134</v>
      </c>
      <c r="AO899" s="96">
        <f t="shared" si="385"/>
        <v>55.830176930770158</v>
      </c>
      <c r="AP899" s="96">
        <f t="shared" si="386"/>
        <v>244.10069666047102</v>
      </c>
      <c r="AQ899" s="86">
        <f t="shared" si="387"/>
        <v>7.5205081873034008</v>
      </c>
    </row>
    <row r="900" spans="1:43">
      <c r="A900" s="129" t="str">
        <f t="shared" si="388"/>
        <v>2017_1</v>
      </c>
      <c r="B900" s="57">
        <v>2017</v>
      </c>
      <c r="C900" s="57">
        <v>1</v>
      </c>
      <c r="D900" s="81" t="str">
        <f t="shared" si="389"/>
        <v>MSH_Personal</v>
      </c>
      <c r="E900" s="68" t="s">
        <v>38</v>
      </c>
      <c r="F900" s="69" t="s">
        <v>13</v>
      </c>
      <c r="G900" s="84">
        <f t="shared" si="390"/>
        <v>79592</v>
      </c>
      <c r="H900" s="70">
        <v>19898</v>
      </c>
      <c r="I900" s="65">
        <v>898</v>
      </c>
      <c r="J900" s="66">
        <v>3337</v>
      </c>
      <c r="K900" s="66">
        <v>985</v>
      </c>
      <c r="L900" s="66">
        <v>2484</v>
      </c>
      <c r="M900" s="67">
        <v>1483</v>
      </c>
      <c r="N900" s="65">
        <v>12436958</v>
      </c>
      <c r="O900" s="66">
        <v>9820598</v>
      </c>
      <c r="P900" s="66">
        <v>1048115</v>
      </c>
      <c r="Q900" s="66">
        <v>7410866</v>
      </c>
      <c r="R900" s="67">
        <v>8858827</v>
      </c>
      <c r="S900" s="95">
        <f t="shared" si="364"/>
        <v>13849.619153674834</v>
      </c>
      <c r="T900" s="96">
        <f t="shared" si="365"/>
        <v>2942.9421636200182</v>
      </c>
      <c r="U900" s="96">
        <f t="shared" si="366"/>
        <v>1064.0761421319796</v>
      </c>
      <c r="V900" s="96">
        <f t="shared" si="367"/>
        <v>2983.4404186795491</v>
      </c>
      <c r="W900" s="86">
        <f t="shared" si="368"/>
        <v>5973.5853000674306</v>
      </c>
      <c r="X900" s="99">
        <f t="shared" si="369"/>
        <v>1.1282540958890341E-2</v>
      </c>
      <c r="Y900" s="100">
        <f t="shared" si="370"/>
        <v>4.1926324253693838E-2</v>
      </c>
      <c r="Z900" s="100">
        <f t="shared" si="371"/>
        <v>1.2375615639762791E-2</v>
      </c>
      <c r="AA900" s="100">
        <f t="shared" si="372"/>
        <v>3.1209166750427179E-2</v>
      </c>
      <c r="AB900" s="101">
        <f t="shared" si="373"/>
        <v>1.863252588199819E-2</v>
      </c>
      <c r="AC900" s="99">
        <f t="shared" si="374"/>
        <v>1.2154830716542293E-2</v>
      </c>
      <c r="AD900" s="100">
        <f t="shared" si="375"/>
        <v>4.3581576021094533E-2</v>
      </c>
      <c r="AE900" s="100">
        <f t="shared" si="376"/>
        <v>1.3288678169272422E-2</v>
      </c>
      <c r="AF900" s="100">
        <f t="shared" si="377"/>
        <v>3.2645242370477029E-2</v>
      </c>
      <c r="AG900" s="101">
        <f t="shared" si="378"/>
        <v>1.9749319461791544E-2</v>
      </c>
      <c r="AH900" s="95">
        <f t="shared" si="379"/>
        <v>156.25889536636848</v>
      </c>
      <c r="AI900" s="96">
        <f t="shared" si="380"/>
        <v>123.38674741180019</v>
      </c>
      <c r="AJ900" s="96">
        <f t="shared" si="381"/>
        <v>13.168597346466981</v>
      </c>
      <c r="AK900" s="96">
        <f t="shared" si="382"/>
        <v>93.110689516534322</v>
      </c>
      <c r="AL900" s="86">
        <f t="shared" si="383"/>
        <v>111.30298271183034</v>
      </c>
      <c r="AM900" s="95">
        <f t="shared" si="391"/>
        <v>156.77697751430756</v>
      </c>
      <c r="AN900" s="96">
        <f t="shared" si="384"/>
        <v>123.79584073718459</v>
      </c>
      <c r="AO900" s="96">
        <f t="shared" si="385"/>
        <v>13.212258318103869</v>
      </c>
      <c r="AP900" s="96">
        <f t="shared" si="386"/>
        <v>93.419401451990609</v>
      </c>
      <c r="AQ900" s="86">
        <f t="shared" si="387"/>
        <v>111.67201186834761</v>
      </c>
    </row>
    <row r="901" spans="1:43">
      <c r="A901" s="129" t="str">
        <f t="shared" si="388"/>
        <v>2017_1</v>
      </c>
      <c r="B901" s="57">
        <v>2017</v>
      </c>
      <c r="C901" s="57">
        <v>1</v>
      </c>
      <c r="D901" s="81" t="str">
        <f t="shared" si="389"/>
        <v>SMH_Personal</v>
      </c>
      <c r="E901" s="68" t="s">
        <v>39</v>
      </c>
      <c r="F901" s="69" t="s">
        <v>13</v>
      </c>
      <c r="G901" s="84">
        <f t="shared" si="390"/>
        <v>59924</v>
      </c>
      <c r="H901" s="70">
        <v>14981</v>
      </c>
      <c r="I901" s="65">
        <v>567</v>
      </c>
      <c r="J901" s="66">
        <v>2472</v>
      </c>
      <c r="K901" s="66">
        <v>4771</v>
      </c>
      <c r="L901" s="66">
        <v>4307</v>
      </c>
      <c r="M901" s="67">
        <v>707</v>
      </c>
      <c r="N901" s="65">
        <v>7662780</v>
      </c>
      <c r="O901" s="66">
        <v>9730603</v>
      </c>
      <c r="P901" s="66">
        <v>3422281</v>
      </c>
      <c r="Q901" s="66">
        <v>17008426</v>
      </c>
      <c r="R901" s="67">
        <v>2065127</v>
      </c>
      <c r="S901" s="95">
        <f t="shared" si="364"/>
        <v>13514.603174603175</v>
      </c>
      <c r="T901" s="96">
        <f t="shared" si="365"/>
        <v>3936.3280744336571</v>
      </c>
      <c r="U901" s="96">
        <f t="shared" si="366"/>
        <v>717.30894990568015</v>
      </c>
      <c r="V901" s="96">
        <f t="shared" si="367"/>
        <v>3949.0192709542607</v>
      </c>
      <c r="W901" s="86">
        <f t="shared" si="368"/>
        <v>2920.9717114568598</v>
      </c>
      <c r="X901" s="99">
        <f t="shared" si="369"/>
        <v>9.4619851812295583E-3</v>
      </c>
      <c r="Y901" s="100">
        <f t="shared" si="370"/>
        <v>4.1252252853614578E-2</v>
      </c>
      <c r="Z901" s="100">
        <f t="shared" si="371"/>
        <v>7.9617515519658233E-2</v>
      </c>
      <c r="AA901" s="100">
        <f t="shared" si="372"/>
        <v>7.1874374207329284E-2</v>
      </c>
      <c r="AB901" s="101">
        <f t="shared" si="373"/>
        <v>1.1798277818570188E-2</v>
      </c>
      <c r="AC901" s="99">
        <f t="shared" si="374"/>
        <v>1.0383457363020657E-2</v>
      </c>
      <c r="AD901" s="100">
        <f t="shared" si="375"/>
        <v>4.3145169703411701E-2</v>
      </c>
      <c r="AE901" s="100">
        <f t="shared" si="376"/>
        <v>8.219409774539771E-2</v>
      </c>
      <c r="AF901" s="100">
        <f t="shared" si="377"/>
        <v>7.4332736825790571E-2</v>
      </c>
      <c r="AG901" s="101">
        <f t="shared" si="378"/>
        <v>1.2826028174338063E-2</v>
      </c>
      <c r="AH901" s="95">
        <f t="shared" si="379"/>
        <v>127.87497496829317</v>
      </c>
      <c r="AI901" s="96">
        <f t="shared" si="380"/>
        <v>162.38240104131901</v>
      </c>
      <c r="AJ901" s="96">
        <f t="shared" si="381"/>
        <v>57.11035645150524</v>
      </c>
      <c r="AK901" s="96">
        <f t="shared" si="382"/>
        <v>283.83328883252119</v>
      </c>
      <c r="AL901" s="86">
        <f t="shared" si="383"/>
        <v>34.462435751952476</v>
      </c>
      <c r="AM901" s="95">
        <f t="shared" si="391"/>
        <v>128.29894917817029</v>
      </c>
      <c r="AN901" s="96">
        <f t="shared" si="384"/>
        <v>162.920785898845</v>
      </c>
      <c r="AO901" s="96">
        <f t="shared" si="385"/>
        <v>57.299707950954854</v>
      </c>
      <c r="AP901" s="96">
        <f t="shared" si="386"/>
        <v>284.77434860124788</v>
      </c>
      <c r="AQ901" s="86">
        <f t="shared" si="387"/>
        <v>34.576697232527529</v>
      </c>
    </row>
    <row r="902" spans="1:43">
      <c r="A902" s="129" t="str">
        <f t="shared" si="388"/>
        <v>2017_2</v>
      </c>
      <c r="B902" s="57">
        <v>2017</v>
      </c>
      <c r="C902" s="57">
        <v>2</v>
      </c>
      <c r="D902" s="81" t="str">
        <f t="shared" si="389"/>
        <v>SML_Personal</v>
      </c>
      <c r="E902" s="68" t="s">
        <v>12</v>
      </c>
      <c r="F902" s="69" t="s">
        <v>13</v>
      </c>
      <c r="G902" s="84">
        <f t="shared" si="390"/>
        <v>91792</v>
      </c>
      <c r="H902" s="70">
        <v>22948</v>
      </c>
      <c r="I902" s="65">
        <v>137</v>
      </c>
      <c r="J902" s="66">
        <v>2601</v>
      </c>
      <c r="K902" s="66">
        <v>1497</v>
      </c>
      <c r="L902" s="66">
        <v>4522</v>
      </c>
      <c r="M902" s="67">
        <v>579</v>
      </c>
      <c r="N902" s="65">
        <v>2116288</v>
      </c>
      <c r="O902" s="66">
        <v>4804792</v>
      </c>
      <c r="P902" s="66">
        <v>2248882</v>
      </c>
      <c r="Q902" s="66">
        <v>8698467</v>
      </c>
      <c r="R902" s="67">
        <v>2029336</v>
      </c>
      <c r="S902" s="95">
        <f t="shared" si="364"/>
        <v>15447.357664233577</v>
      </c>
      <c r="T902" s="96">
        <f t="shared" si="365"/>
        <v>1847.2864282968089</v>
      </c>
      <c r="U902" s="96">
        <f t="shared" si="366"/>
        <v>1502.2591850367401</v>
      </c>
      <c r="V902" s="96">
        <f t="shared" si="367"/>
        <v>1923.5884564352057</v>
      </c>
      <c r="W902" s="86">
        <f t="shared" si="368"/>
        <v>3504.8981001727116</v>
      </c>
      <c r="X902" s="99">
        <f t="shared" si="369"/>
        <v>1.4925047934460519E-3</v>
      </c>
      <c r="Y902" s="100">
        <f t="shared" si="370"/>
        <v>2.8335802684329787E-2</v>
      </c>
      <c r="Z902" s="100">
        <f t="shared" si="371"/>
        <v>1.6308610772180581E-2</v>
      </c>
      <c r="AA902" s="100">
        <f t="shared" si="372"/>
        <v>4.9263552379292315E-2</v>
      </c>
      <c r="AB902" s="101">
        <f t="shared" si="373"/>
        <v>6.3077392365347741E-3</v>
      </c>
      <c r="AC902" s="99">
        <f t="shared" si="374"/>
        <v>1.7893889601913937E-3</v>
      </c>
      <c r="AD902" s="100">
        <f t="shared" si="375"/>
        <v>2.9611886982745996E-2</v>
      </c>
      <c r="AE902" s="100">
        <f t="shared" si="376"/>
        <v>1.7282683588502691E-2</v>
      </c>
      <c r="AF902" s="100">
        <f t="shared" si="377"/>
        <v>5.0927909196442356E-2</v>
      </c>
      <c r="AG902" s="101">
        <f t="shared" si="378"/>
        <v>6.9165976673358776E-3</v>
      </c>
      <c r="AH902" s="95">
        <f t="shared" si="379"/>
        <v>23.055255359944223</v>
      </c>
      <c r="AI902" s="96">
        <f t="shared" si="380"/>
        <v>52.344343733658704</v>
      </c>
      <c r="AJ902" s="96">
        <f t="shared" si="381"/>
        <v>24.499760327697402</v>
      </c>
      <c r="AK902" s="96">
        <f t="shared" si="382"/>
        <v>94.762800679797806</v>
      </c>
      <c r="AL902" s="86">
        <f t="shared" si="383"/>
        <v>22.1079832665156</v>
      </c>
      <c r="AM902" s="95">
        <f t="shared" si="391"/>
        <v>23.131695911953489</v>
      </c>
      <c r="AN902" s="96">
        <f t="shared" si="384"/>
        <v>52.517893341637254</v>
      </c>
      <c r="AO902" s="96">
        <f t="shared" si="385"/>
        <v>24.580990189362595</v>
      </c>
      <c r="AP902" s="96">
        <f t="shared" si="386"/>
        <v>95.076990250931033</v>
      </c>
      <c r="AQ902" s="86">
        <f t="shared" si="387"/>
        <v>22.181283102857478</v>
      </c>
    </row>
    <row r="903" spans="1:43">
      <c r="A903" s="129" t="str">
        <f t="shared" si="388"/>
        <v>2017_2</v>
      </c>
      <c r="B903" s="57">
        <v>2017</v>
      </c>
      <c r="C903" s="57">
        <v>2</v>
      </c>
      <c r="D903" s="81" t="str">
        <f t="shared" si="389"/>
        <v>LSL_Personal</v>
      </c>
      <c r="E903" s="68" t="s">
        <v>14</v>
      </c>
      <c r="F903" s="69" t="s">
        <v>13</v>
      </c>
      <c r="G903" s="84">
        <f t="shared" si="390"/>
        <v>22736</v>
      </c>
      <c r="H903" s="70">
        <v>5684</v>
      </c>
      <c r="I903" s="65">
        <v>25</v>
      </c>
      <c r="J903" s="66">
        <v>383</v>
      </c>
      <c r="K903" s="66">
        <v>1175</v>
      </c>
      <c r="L903" s="66">
        <v>700</v>
      </c>
      <c r="M903" s="67">
        <v>87</v>
      </c>
      <c r="N903" s="65">
        <v>594162</v>
      </c>
      <c r="O903" s="66">
        <v>1265296</v>
      </c>
      <c r="P903" s="66">
        <v>2157513</v>
      </c>
      <c r="Q903" s="66">
        <v>2129773</v>
      </c>
      <c r="R903" s="67">
        <v>533580</v>
      </c>
      <c r="S903" s="95">
        <f t="shared" si="364"/>
        <v>23766.48</v>
      </c>
      <c r="T903" s="96">
        <f t="shared" si="365"/>
        <v>3303.6449086161879</v>
      </c>
      <c r="U903" s="96">
        <f t="shared" si="366"/>
        <v>1836.1812765957447</v>
      </c>
      <c r="V903" s="96">
        <f t="shared" si="367"/>
        <v>3042.5328571428572</v>
      </c>
      <c r="W903" s="86">
        <f t="shared" si="368"/>
        <v>6133.1034482758623</v>
      </c>
      <c r="X903" s="99">
        <f t="shared" si="369"/>
        <v>1.0995777621393384E-3</v>
      </c>
      <c r="Y903" s="100">
        <f t="shared" si="370"/>
        <v>1.6845531315974667E-2</v>
      </c>
      <c r="Z903" s="100">
        <f t="shared" si="371"/>
        <v>5.1680154820548913E-2</v>
      </c>
      <c r="AA903" s="100">
        <f t="shared" si="372"/>
        <v>3.0788177339901478E-2</v>
      </c>
      <c r="AB903" s="101">
        <f t="shared" si="373"/>
        <v>3.8265306122448979E-3</v>
      </c>
      <c r="AC903" s="99">
        <f t="shared" si="374"/>
        <v>1.6116992082097483E-3</v>
      </c>
      <c r="AD903" s="100">
        <f t="shared" si="375"/>
        <v>1.883415279633505E-2</v>
      </c>
      <c r="AE903" s="100">
        <f t="shared" si="376"/>
        <v>5.5101037760777107E-2</v>
      </c>
      <c r="AF903" s="100">
        <f t="shared" si="377"/>
        <v>3.3457494829527555E-2</v>
      </c>
      <c r="AG903" s="101">
        <f t="shared" si="378"/>
        <v>4.7805758594664065E-3</v>
      </c>
      <c r="AH903" s="95">
        <f t="shared" si="379"/>
        <v>26.133092892329344</v>
      </c>
      <c r="AI903" s="96">
        <f t="shared" si="380"/>
        <v>55.651653764954254</v>
      </c>
      <c r="AJ903" s="96">
        <f t="shared" si="381"/>
        <v>94.89413265306122</v>
      </c>
      <c r="AK903" s="96">
        <f t="shared" si="382"/>
        <v>93.674041168191408</v>
      </c>
      <c r="AL903" s="86">
        <f t="shared" si="383"/>
        <v>23.468508092892328</v>
      </c>
      <c r="AM903" s="95">
        <f t="shared" si="391"/>
        <v>26.219738128533052</v>
      </c>
      <c r="AN903" s="96">
        <f t="shared" si="384"/>
        <v>55.836168881686064</v>
      </c>
      <c r="AO903" s="96">
        <f t="shared" si="385"/>
        <v>95.208757660210054</v>
      </c>
      <c r="AP903" s="96">
        <f t="shared" si="386"/>
        <v>93.98462091688836</v>
      </c>
      <c r="AQ903" s="86">
        <f t="shared" si="387"/>
        <v>23.546318799624792</v>
      </c>
    </row>
    <row r="904" spans="1:43">
      <c r="A904" s="129" t="str">
        <f t="shared" si="388"/>
        <v>2017_2</v>
      </c>
      <c r="B904" s="57">
        <v>2017</v>
      </c>
      <c r="C904" s="57">
        <v>2</v>
      </c>
      <c r="D904" s="81" t="str">
        <f t="shared" si="389"/>
        <v>MYA_Personal</v>
      </c>
      <c r="E904" s="68" t="s">
        <v>15</v>
      </c>
      <c r="F904" s="69" t="s">
        <v>13</v>
      </c>
      <c r="G904" s="84">
        <f t="shared" si="390"/>
        <v>22472</v>
      </c>
      <c r="H904" s="70">
        <v>5618</v>
      </c>
      <c r="I904" s="65">
        <v>103</v>
      </c>
      <c r="J904" s="66">
        <v>683</v>
      </c>
      <c r="K904" s="66">
        <v>968</v>
      </c>
      <c r="L904" s="66">
        <v>1418</v>
      </c>
      <c r="M904" s="67">
        <v>121</v>
      </c>
      <c r="N904" s="65">
        <v>995053</v>
      </c>
      <c r="O904" s="66">
        <v>2113705</v>
      </c>
      <c r="P904" s="66">
        <v>840774</v>
      </c>
      <c r="Q904" s="66">
        <v>4178052</v>
      </c>
      <c r="R904" s="67">
        <v>581968</v>
      </c>
      <c r="S904" s="95">
        <f t="shared" si="364"/>
        <v>9660.7087378640772</v>
      </c>
      <c r="T904" s="96">
        <f t="shared" si="365"/>
        <v>3094.7364568081989</v>
      </c>
      <c r="U904" s="96">
        <f t="shared" si="366"/>
        <v>868.56818181818187</v>
      </c>
      <c r="V904" s="96">
        <f t="shared" si="367"/>
        <v>2946.4400564174894</v>
      </c>
      <c r="W904" s="86">
        <f t="shared" si="368"/>
        <v>4809.6528925619832</v>
      </c>
      <c r="X904" s="99">
        <f t="shared" si="369"/>
        <v>4.5834816660733357E-3</v>
      </c>
      <c r="Y904" s="100">
        <f t="shared" si="370"/>
        <v>3.0393378426486293E-2</v>
      </c>
      <c r="Z904" s="100">
        <f t="shared" si="371"/>
        <v>4.307582769668921E-2</v>
      </c>
      <c r="AA904" s="100">
        <f t="shared" si="372"/>
        <v>6.3100747597009607E-2</v>
      </c>
      <c r="AB904" s="101">
        <f t="shared" si="373"/>
        <v>5.3844784620861513E-3</v>
      </c>
      <c r="AC904" s="99">
        <f t="shared" si="374"/>
        <v>5.6333509478542704E-3</v>
      </c>
      <c r="AD904" s="100">
        <f t="shared" si="375"/>
        <v>3.3061602714003643E-2</v>
      </c>
      <c r="AE904" s="100">
        <f t="shared" si="376"/>
        <v>4.6231490829657183E-2</v>
      </c>
      <c r="AF904" s="100">
        <f t="shared" si="377"/>
        <v>6.6879937855432711E-2</v>
      </c>
      <c r="AG904" s="101">
        <f t="shared" si="378"/>
        <v>6.5219341746407047E-3</v>
      </c>
      <c r="AH904" s="95">
        <f t="shared" si="379"/>
        <v>44.279681381274472</v>
      </c>
      <c r="AI904" s="96">
        <f t="shared" si="380"/>
        <v>94.059496262014946</v>
      </c>
      <c r="AJ904" s="96">
        <f t="shared" si="381"/>
        <v>37.414293342826632</v>
      </c>
      <c r="AK904" s="96">
        <f t="shared" si="382"/>
        <v>185.92257030971876</v>
      </c>
      <c r="AL904" s="86">
        <f t="shared" si="383"/>
        <v>25.89747241011036</v>
      </c>
      <c r="AM904" s="95">
        <f t="shared" si="391"/>
        <v>44.42649230289453</v>
      </c>
      <c r="AN904" s="96">
        <f t="shared" si="384"/>
        <v>94.371354001334282</v>
      </c>
      <c r="AO904" s="96">
        <f t="shared" si="385"/>
        <v>37.538341816439775</v>
      </c>
      <c r="AP904" s="96">
        <f t="shared" si="386"/>
        <v>186.5390034692555</v>
      </c>
      <c r="AQ904" s="86">
        <f t="shared" si="387"/>
        <v>25.983336437889164</v>
      </c>
    </row>
    <row r="905" spans="1:43">
      <c r="A905" s="129" t="str">
        <f t="shared" si="388"/>
        <v>2017_2</v>
      </c>
      <c r="B905" s="57">
        <v>2017</v>
      </c>
      <c r="C905" s="57">
        <v>2</v>
      </c>
      <c r="D905" s="81" t="str">
        <f t="shared" si="389"/>
        <v>SMA_Personal</v>
      </c>
      <c r="E905" s="68" t="s">
        <v>16</v>
      </c>
      <c r="F905" s="69" t="s">
        <v>13</v>
      </c>
      <c r="G905" s="84">
        <f t="shared" si="390"/>
        <v>90616</v>
      </c>
      <c r="H905" s="70">
        <v>22654</v>
      </c>
      <c r="I905" s="65">
        <v>128</v>
      </c>
      <c r="J905" s="66">
        <v>1978</v>
      </c>
      <c r="K905" s="66">
        <v>5926</v>
      </c>
      <c r="L905" s="66">
        <v>4359</v>
      </c>
      <c r="M905" s="67">
        <v>489</v>
      </c>
      <c r="N905" s="65">
        <v>2123085</v>
      </c>
      <c r="O905" s="66">
        <v>6987076</v>
      </c>
      <c r="P905" s="66">
        <v>4514914</v>
      </c>
      <c r="Q905" s="66">
        <v>14447321</v>
      </c>
      <c r="R905" s="67">
        <v>2449384</v>
      </c>
      <c r="S905" s="95">
        <f t="shared" si="364"/>
        <v>16586.6015625</v>
      </c>
      <c r="T905" s="96">
        <f t="shared" si="365"/>
        <v>3532.3943377148635</v>
      </c>
      <c r="U905" s="96">
        <f t="shared" si="366"/>
        <v>761.8822139723253</v>
      </c>
      <c r="V905" s="96">
        <f t="shared" si="367"/>
        <v>3314.3659096122965</v>
      </c>
      <c r="W905" s="86">
        <f t="shared" si="368"/>
        <v>5008.9652351738241</v>
      </c>
      <c r="X905" s="99">
        <f t="shared" si="369"/>
        <v>1.4125540743356582E-3</v>
      </c>
      <c r="Y905" s="100">
        <f t="shared" si="370"/>
        <v>2.1828374679968218E-2</v>
      </c>
      <c r="Z905" s="100">
        <f t="shared" si="371"/>
        <v>6.5396839410258673E-2</v>
      </c>
      <c r="AA905" s="100">
        <f t="shared" si="372"/>
        <v>4.8104087578352606E-2</v>
      </c>
      <c r="AB905" s="101">
        <f t="shared" si="373"/>
        <v>5.3963979871104444E-3</v>
      </c>
      <c r="AC905" s="99">
        <f t="shared" si="374"/>
        <v>1.7032567769052031E-3</v>
      </c>
      <c r="AD905" s="100">
        <f t="shared" si="375"/>
        <v>2.2959398385378457E-2</v>
      </c>
      <c r="AE905" s="100">
        <f t="shared" si="376"/>
        <v>6.7310414371902855E-2</v>
      </c>
      <c r="AF905" s="100">
        <f t="shared" si="377"/>
        <v>4.9760388330134873E-2</v>
      </c>
      <c r="AG905" s="101">
        <f t="shared" si="378"/>
        <v>5.9634598978758665E-3</v>
      </c>
      <c r="AH905" s="95">
        <f t="shared" si="379"/>
        <v>23.429471616491568</v>
      </c>
      <c r="AI905" s="96">
        <f t="shared" si="380"/>
        <v>77.106427121038223</v>
      </c>
      <c r="AJ905" s="96">
        <f t="shared" si="381"/>
        <v>49.824688796680498</v>
      </c>
      <c r="AK905" s="96">
        <f t="shared" si="382"/>
        <v>159.43454798269622</v>
      </c>
      <c r="AL905" s="86">
        <f t="shared" si="383"/>
        <v>27.030369912598218</v>
      </c>
      <c r="AM905" s="95">
        <f t="shared" si="391"/>
        <v>23.507152896342483</v>
      </c>
      <c r="AN905" s="96">
        <f t="shared" si="384"/>
        <v>77.362076332490233</v>
      </c>
      <c r="AO905" s="96">
        <f t="shared" si="385"/>
        <v>49.989884395508057</v>
      </c>
      <c r="AP905" s="96">
        <f t="shared" si="386"/>
        <v>159.96315912435892</v>
      </c>
      <c r="AQ905" s="86">
        <f t="shared" si="387"/>
        <v>27.11999010395483</v>
      </c>
    </row>
    <row r="906" spans="1:43">
      <c r="A906" s="129" t="str">
        <f t="shared" si="388"/>
        <v>2017_2</v>
      </c>
      <c r="B906" s="57">
        <v>2017</v>
      </c>
      <c r="C906" s="57">
        <v>2</v>
      </c>
      <c r="D906" s="81" t="str">
        <f t="shared" si="389"/>
        <v>MSL_Personal</v>
      </c>
      <c r="E906" s="68" t="s">
        <v>17</v>
      </c>
      <c r="F906" s="69" t="s">
        <v>13</v>
      </c>
      <c r="G906" s="84">
        <f t="shared" si="390"/>
        <v>69828</v>
      </c>
      <c r="H906" s="70">
        <v>17457</v>
      </c>
      <c r="I906" s="65">
        <v>171</v>
      </c>
      <c r="J906" s="66">
        <v>1386</v>
      </c>
      <c r="K906" s="66">
        <v>4911</v>
      </c>
      <c r="L906" s="66">
        <v>2212</v>
      </c>
      <c r="M906" s="67">
        <v>502</v>
      </c>
      <c r="N906" s="65">
        <v>4192129</v>
      </c>
      <c r="O906" s="66">
        <v>4760631</v>
      </c>
      <c r="P906" s="66">
        <v>11482566</v>
      </c>
      <c r="Q906" s="66">
        <v>7710394</v>
      </c>
      <c r="R906" s="67">
        <v>1476856</v>
      </c>
      <c r="S906" s="95">
        <f t="shared" si="364"/>
        <v>24515.374269005846</v>
      </c>
      <c r="T906" s="96">
        <f t="shared" si="365"/>
        <v>3434.7987012987014</v>
      </c>
      <c r="U906" s="96">
        <f t="shared" si="366"/>
        <v>2338.1319486866219</v>
      </c>
      <c r="V906" s="96">
        <f t="shared" si="367"/>
        <v>3485.7115732368898</v>
      </c>
      <c r="W906" s="86">
        <f t="shared" si="368"/>
        <v>2941.9442231075695</v>
      </c>
      <c r="X906" s="99">
        <f t="shared" si="369"/>
        <v>2.4488743770407287E-3</v>
      </c>
      <c r="Y906" s="100">
        <f t="shared" si="370"/>
        <v>1.9848771266540641E-2</v>
      </c>
      <c r="Z906" s="100">
        <f t="shared" si="371"/>
        <v>7.0329953600274955E-2</v>
      </c>
      <c r="AA906" s="100">
        <f t="shared" si="372"/>
        <v>3.1677836970842643E-2</v>
      </c>
      <c r="AB906" s="101">
        <f t="shared" si="373"/>
        <v>7.1890932004353555E-3</v>
      </c>
      <c r="AC906" s="99">
        <f t="shared" si="374"/>
        <v>2.8846791220355737E-3</v>
      </c>
      <c r="AD906" s="100">
        <f t="shared" si="375"/>
        <v>2.1078627869828996E-2</v>
      </c>
      <c r="AE906" s="100">
        <f t="shared" si="376"/>
        <v>7.2584585794398179E-2</v>
      </c>
      <c r="AF906" s="100">
        <f t="shared" si="377"/>
        <v>3.3222126814285081E-2</v>
      </c>
      <c r="AG906" s="101">
        <f t="shared" si="378"/>
        <v>7.9340163076914317E-3</v>
      </c>
      <c r="AH906" s="95">
        <f t="shared" si="379"/>
        <v>60.035071890932002</v>
      </c>
      <c r="AI906" s="96">
        <f t="shared" si="380"/>
        <v>68.176533768688785</v>
      </c>
      <c r="AJ906" s="96">
        <f t="shared" si="381"/>
        <v>164.44071146245059</v>
      </c>
      <c r="AK906" s="96">
        <f t="shared" si="382"/>
        <v>110.41980294437761</v>
      </c>
      <c r="AL906" s="86">
        <f t="shared" si="383"/>
        <v>21.149911210402703</v>
      </c>
      <c r="AM906" s="95">
        <f t="shared" si="391"/>
        <v>60.234120392612532</v>
      </c>
      <c r="AN906" s="96">
        <f t="shared" si="384"/>
        <v>68.402575588395166</v>
      </c>
      <c r="AO906" s="96">
        <f t="shared" si="385"/>
        <v>164.98592072431916</v>
      </c>
      <c r="AP906" s="96">
        <f t="shared" si="386"/>
        <v>110.78590388570517</v>
      </c>
      <c r="AQ906" s="86">
        <f t="shared" si="387"/>
        <v>21.220034523401399</v>
      </c>
    </row>
    <row r="907" spans="1:43">
      <c r="A907" s="129" t="str">
        <f t="shared" si="388"/>
        <v>2017_2</v>
      </c>
      <c r="B907" s="57">
        <v>2017</v>
      </c>
      <c r="C907" s="57">
        <v>2</v>
      </c>
      <c r="D907" s="81" t="str">
        <f t="shared" si="389"/>
        <v>LYL_Personal</v>
      </c>
      <c r="E907" s="68" t="s">
        <v>18</v>
      </c>
      <c r="F907" s="69" t="s">
        <v>13</v>
      </c>
      <c r="G907" s="84">
        <f t="shared" si="390"/>
        <v>17808</v>
      </c>
      <c r="H907" s="70">
        <v>4452</v>
      </c>
      <c r="I907" s="65">
        <v>92</v>
      </c>
      <c r="J907" s="66">
        <v>363</v>
      </c>
      <c r="K907" s="66">
        <v>828</v>
      </c>
      <c r="L907" s="66">
        <v>568</v>
      </c>
      <c r="M907" s="67">
        <v>163</v>
      </c>
      <c r="N907" s="65">
        <v>1854472</v>
      </c>
      <c r="O907" s="66">
        <v>1390505</v>
      </c>
      <c r="P907" s="66">
        <v>1380138</v>
      </c>
      <c r="Q907" s="66">
        <v>2253522</v>
      </c>
      <c r="R907" s="67">
        <v>904332</v>
      </c>
      <c r="S907" s="95">
        <f t="shared" ref="S907:S970" si="392">N907/I907</f>
        <v>20157.304347826088</v>
      </c>
      <c r="T907" s="96">
        <f t="shared" ref="T907:T970" si="393">O907/J907</f>
        <v>3830.5922865013772</v>
      </c>
      <c r="U907" s="96">
        <f t="shared" ref="U907:U970" si="394">P907/K907</f>
        <v>1666.8333333333333</v>
      </c>
      <c r="V907" s="96">
        <f t="shared" ref="V907:V970" si="395">Q907/L907</f>
        <v>3967.4683098591549</v>
      </c>
      <c r="W907" s="86">
        <f t="shared" ref="W907:W970" si="396">R907/M907</f>
        <v>5548.0490797546008</v>
      </c>
      <c r="X907" s="99">
        <f t="shared" ref="X907:X970" si="397">I907/$G907</f>
        <v>5.1662174303683736E-3</v>
      </c>
      <c r="Y907" s="100">
        <f t="shared" ref="Y907:Y970" si="398">J907/$G907</f>
        <v>2.0384097035040433E-2</v>
      </c>
      <c r="Z907" s="100">
        <f t="shared" ref="Z907:Z970" si="399">K907/$G907</f>
        <v>4.6495956873315362E-2</v>
      </c>
      <c r="AA907" s="100">
        <f t="shared" ref="AA907:AA970" si="400">L907/$G907</f>
        <v>3.1895777178796048E-2</v>
      </c>
      <c r="AB907" s="101">
        <f t="shared" ref="AB907:AB970" si="401">M907/$G907</f>
        <v>9.1531895777178796E-3</v>
      </c>
      <c r="AC907" s="99">
        <f t="shared" ref="AC907:AC970" si="402">I907/$G907+2.33*(I907*ABS(($G907-I907))/$G907^3)^0.5</f>
        <v>6.4179453811176361E-3</v>
      </c>
      <c r="AD907" s="100">
        <f t="shared" ref="AD907:AD970" si="403">J907/$G907+2.33*(J907*ABS(($G907-J907))/$G907^3)^0.5</f>
        <v>2.285139726915569E-2</v>
      </c>
      <c r="AE907" s="100">
        <f t="shared" ref="AE907:AE970" si="404">K907/$G907+2.33*(K907*ABS(($G907-K907))/$G907^3)^0.5</f>
        <v>5.0172309929333483E-2</v>
      </c>
      <c r="AF907" s="100">
        <f t="shared" ref="AF907:AF970" si="405">L907/$G907+2.33*(L907*ABS(($G907-L907))/$G907^3)^0.5</f>
        <v>3.4963923017344758E-2</v>
      </c>
      <c r="AG907" s="101">
        <f t="shared" ref="AG907:AG970" si="406">M907/$G907+2.33*(M907*ABS(($G907-M907))/$G907^3)^0.5</f>
        <v>1.0815981224411112E-2</v>
      </c>
      <c r="AH907" s="95">
        <f t="shared" ref="AH907:AH970" si="407">N907/$G907</f>
        <v>104.13701707097934</v>
      </c>
      <c r="AI907" s="96">
        <f t="shared" ref="AI907:AI970" si="408">O907/$G907</f>
        <v>78.083164869721472</v>
      </c>
      <c r="AJ907" s="96">
        <f t="shared" ref="AJ907:AJ970" si="409">P907/$G907</f>
        <v>77.501010781671155</v>
      </c>
      <c r="AK907" s="96">
        <f t="shared" ref="AK907:AK970" si="410">Q907/$G907</f>
        <v>126.54548517520216</v>
      </c>
      <c r="AL907" s="86">
        <f t="shared" ref="AL907:AL970" si="411">R907/$G907</f>
        <v>50.782345013477091</v>
      </c>
      <c r="AM907" s="95">
        <f t="shared" si="391"/>
        <v>104.48228720332992</v>
      </c>
      <c r="AN907" s="96">
        <f t="shared" ref="AN907:AN970" si="412">AI907*($AC$2171/$X$2171)</f>
        <v>78.342052491310866</v>
      </c>
      <c r="AO907" s="96">
        <f t="shared" ref="AO907:AO970" si="413">AJ907*($AC$2171/$X$2171)</f>
        <v>77.757968249846499</v>
      </c>
      <c r="AP907" s="96">
        <f t="shared" ref="AP907:AP970" si="414">AK907*($AC$2171/$X$2171)</f>
        <v>126.96505141248961</v>
      </c>
      <c r="AQ907" s="86">
        <f t="shared" ref="AQ907:AQ970" si="415">AL907*($AC$2171/$X$2171)</f>
        <v>50.950715756917198</v>
      </c>
    </row>
    <row r="908" spans="1:43">
      <c r="A908" s="129" t="str">
        <f t="shared" ref="A908:A971" si="416">B908&amp;"_"&amp;C908</f>
        <v>2017_2</v>
      </c>
      <c r="B908" s="57">
        <v>2017</v>
      </c>
      <c r="C908" s="57">
        <v>2</v>
      </c>
      <c r="D908" s="81" t="str">
        <f t="shared" ref="D908:D971" si="417">E908&amp;"_"&amp;F908</f>
        <v>LSA_Personal</v>
      </c>
      <c r="E908" s="68" t="s">
        <v>19</v>
      </c>
      <c r="F908" s="69" t="s">
        <v>13</v>
      </c>
      <c r="G908" s="84">
        <f t="shared" ref="G908:G971" si="418">H908*4</f>
        <v>113712</v>
      </c>
      <c r="H908" s="70">
        <v>28428</v>
      </c>
      <c r="I908" s="65">
        <v>352</v>
      </c>
      <c r="J908" s="66">
        <v>3145</v>
      </c>
      <c r="K908" s="66">
        <v>2478</v>
      </c>
      <c r="L908" s="66">
        <v>5419</v>
      </c>
      <c r="M908" s="67">
        <v>949</v>
      </c>
      <c r="N908" s="65">
        <v>11899511</v>
      </c>
      <c r="O908" s="66">
        <v>9163573</v>
      </c>
      <c r="P908" s="66">
        <v>3238414</v>
      </c>
      <c r="Q908" s="66">
        <v>13739504</v>
      </c>
      <c r="R908" s="67">
        <v>9117132</v>
      </c>
      <c r="S908" s="95">
        <f t="shared" si="392"/>
        <v>33805.428977272728</v>
      </c>
      <c r="T908" s="96">
        <f t="shared" si="393"/>
        <v>2913.6957074721781</v>
      </c>
      <c r="U908" s="96">
        <f t="shared" si="394"/>
        <v>1306.8660209846651</v>
      </c>
      <c r="V908" s="96">
        <f t="shared" si="395"/>
        <v>2535.4316294519285</v>
      </c>
      <c r="W908" s="86">
        <f t="shared" si="396"/>
        <v>9607.0937829293998</v>
      </c>
      <c r="X908" s="99">
        <f t="shared" si="397"/>
        <v>3.0955396088363585E-3</v>
      </c>
      <c r="Y908" s="100">
        <f t="shared" si="398"/>
        <v>2.7657591107358943E-2</v>
      </c>
      <c r="Z908" s="100">
        <f t="shared" si="399"/>
        <v>2.1791895314478681E-2</v>
      </c>
      <c r="AA908" s="100">
        <f t="shared" si="400"/>
        <v>4.7655480512171097E-2</v>
      </c>
      <c r="AB908" s="101">
        <f t="shared" si="401"/>
        <v>8.34564513859575E-3</v>
      </c>
      <c r="AC908" s="99">
        <f t="shared" si="402"/>
        <v>3.4793773936375541E-3</v>
      </c>
      <c r="AD908" s="100">
        <f t="shared" si="403"/>
        <v>2.8790694557245842E-2</v>
      </c>
      <c r="AE908" s="100">
        <f t="shared" si="404"/>
        <v>2.2800720468328522E-2</v>
      </c>
      <c r="AF908" s="100">
        <f t="shared" si="405"/>
        <v>4.9127475197156656E-2</v>
      </c>
      <c r="AG908" s="101">
        <f t="shared" si="406"/>
        <v>8.9742285141748146E-3</v>
      </c>
      <c r="AH908" s="95">
        <f t="shared" si="407"/>
        <v>104.64604439285212</v>
      </c>
      <c r="AI908" s="96">
        <f t="shared" si="408"/>
        <v>80.585804488532432</v>
      </c>
      <c r="AJ908" s="96">
        <f t="shared" si="409"/>
        <v>28.479087519347122</v>
      </c>
      <c r="AK908" s="96">
        <f t="shared" si="410"/>
        <v>120.82721260728859</v>
      </c>
      <c r="AL908" s="86">
        <f t="shared" si="411"/>
        <v>80.177395525538202</v>
      </c>
      <c r="AM908" s="95">
        <f t="shared" ref="AM908:AM971" si="419">AH908*($AC$2171/$X$2171)</f>
        <v>104.99300222411837</v>
      </c>
      <c r="AN908" s="96">
        <f t="shared" si="412"/>
        <v>80.852989704356006</v>
      </c>
      <c r="AO908" s="96">
        <f t="shared" si="413"/>
        <v>28.573510987520081</v>
      </c>
      <c r="AP908" s="96">
        <f t="shared" si="414"/>
        <v>121.22781970034595</v>
      </c>
      <c r="AQ908" s="86">
        <f t="shared" si="415"/>
        <v>80.443226646337052</v>
      </c>
    </row>
    <row r="909" spans="1:43">
      <c r="A909" s="129" t="str">
        <f t="shared" si="416"/>
        <v>2017_2</v>
      </c>
      <c r="B909" s="57">
        <v>2017</v>
      </c>
      <c r="C909" s="57">
        <v>2</v>
      </c>
      <c r="D909" s="81" t="str">
        <f t="shared" si="417"/>
        <v>LMA_Personal</v>
      </c>
      <c r="E909" s="68" t="s">
        <v>20</v>
      </c>
      <c r="F909" s="69" t="s">
        <v>13</v>
      </c>
      <c r="G909" s="84">
        <f t="shared" si="418"/>
        <v>140160</v>
      </c>
      <c r="H909" s="70">
        <v>35040</v>
      </c>
      <c r="I909" s="65">
        <v>958</v>
      </c>
      <c r="J909" s="66">
        <v>2998</v>
      </c>
      <c r="K909" s="66">
        <v>8684</v>
      </c>
      <c r="L909" s="66">
        <v>4370</v>
      </c>
      <c r="M909" s="67">
        <v>756</v>
      </c>
      <c r="N909" s="65">
        <v>13786405</v>
      </c>
      <c r="O909" s="66">
        <v>6810753</v>
      </c>
      <c r="P909" s="66">
        <v>6931366</v>
      </c>
      <c r="Q909" s="66">
        <v>13470520</v>
      </c>
      <c r="R909" s="67">
        <v>3656137</v>
      </c>
      <c r="S909" s="95">
        <f t="shared" si="392"/>
        <v>14390.819415448852</v>
      </c>
      <c r="T909" s="96">
        <f t="shared" si="393"/>
        <v>2271.7655103402267</v>
      </c>
      <c r="U909" s="96">
        <f t="shared" si="394"/>
        <v>798.17664670658678</v>
      </c>
      <c r="V909" s="96">
        <f t="shared" si="395"/>
        <v>3082.4988558352402</v>
      </c>
      <c r="W909" s="86">
        <f t="shared" si="396"/>
        <v>4836.1600529100533</v>
      </c>
      <c r="X909" s="99">
        <f t="shared" si="397"/>
        <v>6.8350456621004566E-3</v>
      </c>
      <c r="Y909" s="100">
        <f t="shared" si="398"/>
        <v>2.13898401826484E-2</v>
      </c>
      <c r="Z909" s="100">
        <f t="shared" si="399"/>
        <v>6.1957762557077627E-2</v>
      </c>
      <c r="AA909" s="100">
        <f t="shared" si="400"/>
        <v>3.1178652968036531E-2</v>
      </c>
      <c r="AB909" s="101">
        <f t="shared" si="401"/>
        <v>5.3938356164383566E-3</v>
      </c>
      <c r="AC909" s="99">
        <f t="shared" si="402"/>
        <v>7.3478188161659203E-3</v>
      </c>
      <c r="AD909" s="100">
        <f t="shared" si="403"/>
        <v>2.2290275470534363E-2</v>
      </c>
      <c r="AE909" s="100">
        <f t="shared" si="404"/>
        <v>6.3458148327046326E-2</v>
      </c>
      <c r="AF909" s="100">
        <f t="shared" si="405"/>
        <v>3.2260322010811318E-2</v>
      </c>
      <c r="AG909" s="101">
        <f t="shared" si="406"/>
        <v>5.849681779107452E-3</v>
      </c>
      <c r="AH909" s="95">
        <f t="shared" si="407"/>
        <v>98.361907819634709</v>
      </c>
      <c r="AI909" s="96">
        <f t="shared" si="408"/>
        <v>48.592701198630138</v>
      </c>
      <c r="AJ909" s="96">
        <f t="shared" si="409"/>
        <v>49.45323915525114</v>
      </c>
      <c r="AK909" s="96">
        <f t="shared" si="410"/>
        <v>96.108162100456624</v>
      </c>
      <c r="AL909" s="86">
        <f t="shared" si="411"/>
        <v>26.085452340182648</v>
      </c>
      <c r="AM909" s="95">
        <f t="shared" si="419"/>
        <v>98.688030363628769</v>
      </c>
      <c r="AN909" s="96">
        <f t="shared" si="412"/>
        <v>48.753812097002495</v>
      </c>
      <c r="AO909" s="96">
        <f t="shared" si="413"/>
        <v>49.617203199051822</v>
      </c>
      <c r="AP909" s="96">
        <f t="shared" si="414"/>
        <v>96.426812267147852</v>
      </c>
      <c r="AQ909" s="86">
        <f t="shared" si="415"/>
        <v>26.171939622373387</v>
      </c>
    </row>
    <row r="910" spans="1:43">
      <c r="A910" s="129" t="str">
        <f t="shared" si="416"/>
        <v>2017_2</v>
      </c>
      <c r="B910" s="57">
        <v>2017</v>
      </c>
      <c r="C910" s="57">
        <v>2</v>
      </c>
      <c r="D910" s="81" t="str">
        <f t="shared" si="417"/>
        <v>SYL_Personal</v>
      </c>
      <c r="E910" s="68" t="s">
        <v>21</v>
      </c>
      <c r="F910" s="69" t="s">
        <v>13</v>
      </c>
      <c r="G910" s="84">
        <f t="shared" si="418"/>
        <v>13444</v>
      </c>
      <c r="H910" s="70">
        <v>3361</v>
      </c>
      <c r="I910" s="65">
        <v>115</v>
      </c>
      <c r="J910" s="66">
        <v>346</v>
      </c>
      <c r="K910" s="66">
        <v>439</v>
      </c>
      <c r="L910" s="66">
        <v>468</v>
      </c>
      <c r="M910" s="67">
        <v>168</v>
      </c>
      <c r="N910" s="65">
        <v>1422498</v>
      </c>
      <c r="O910" s="66">
        <v>1140874</v>
      </c>
      <c r="P910" s="66">
        <v>396058</v>
      </c>
      <c r="Q910" s="66">
        <v>1503833</v>
      </c>
      <c r="R910" s="67">
        <v>688257</v>
      </c>
      <c r="S910" s="95">
        <f t="shared" si="392"/>
        <v>12369.547826086957</v>
      </c>
      <c r="T910" s="96">
        <f t="shared" si="393"/>
        <v>3297.3236994219651</v>
      </c>
      <c r="U910" s="96">
        <f t="shared" si="394"/>
        <v>902.18223234624145</v>
      </c>
      <c r="V910" s="96">
        <f t="shared" si="395"/>
        <v>3213.318376068376</v>
      </c>
      <c r="W910" s="86">
        <f t="shared" si="396"/>
        <v>4096.7678571428569</v>
      </c>
      <c r="X910" s="99">
        <f t="shared" si="397"/>
        <v>8.5540017851829814E-3</v>
      </c>
      <c r="Y910" s="100">
        <f t="shared" si="398"/>
        <v>2.5736387979767926E-2</v>
      </c>
      <c r="Z910" s="100">
        <f t="shared" si="399"/>
        <v>3.2653972032133292E-2</v>
      </c>
      <c r="AA910" s="100">
        <f t="shared" si="400"/>
        <v>3.4811068134483786E-2</v>
      </c>
      <c r="AB910" s="101">
        <f t="shared" si="401"/>
        <v>1.2496280868789051E-2</v>
      </c>
      <c r="AC910" s="99">
        <f t="shared" si="402"/>
        <v>1.0404594590884154E-2</v>
      </c>
      <c r="AD910" s="100">
        <f t="shared" si="403"/>
        <v>2.8918413861607341E-2</v>
      </c>
      <c r="AE910" s="100">
        <f t="shared" si="404"/>
        <v>3.622547161483327E-2</v>
      </c>
      <c r="AF910" s="100">
        <f t="shared" si="405"/>
        <v>3.8494532818315719E-2</v>
      </c>
      <c r="AG910" s="101">
        <f t="shared" si="406"/>
        <v>1.4728575054379786E-2</v>
      </c>
      <c r="AH910" s="95">
        <f t="shared" si="407"/>
        <v>105.80913418625408</v>
      </c>
      <c r="AI910" s="96">
        <f t="shared" si="408"/>
        <v>84.861202023207383</v>
      </c>
      <c r="AJ910" s="96">
        <f t="shared" si="409"/>
        <v>29.459833382921751</v>
      </c>
      <c r="AK910" s="96">
        <f t="shared" si="410"/>
        <v>111.85904492710503</v>
      </c>
      <c r="AL910" s="86">
        <f t="shared" si="411"/>
        <v>51.194361797084198</v>
      </c>
      <c r="AM910" s="95">
        <f t="shared" si="419"/>
        <v>106.15994828475556</v>
      </c>
      <c r="AN910" s="96">
        <f t="shared" si="412"/>
        <v>85.142562477713312</v>
      </c>
      <c r="AO910" s="96">
        <f t="shared" si="413"/>
        <v>29.557508550285288</v>
      </c>
      <c r="AP910" s="96">
        <f t="shared" si="414"/>
        <v>112.22991772846697</v>
      </c>
      <c r="AQ910" s="86">
        <f t="shared" si="415"/>
        <v>51.36409859741174</v>
      </c>
    </row>
    <row r="911" spans="1:43">
      <c r="A911" s="129" t="str">
        <f t="shared" si="416"/>
        <v>2017_2</v>
      </c>
      <c r="B911" s="57">
        <v>2017</v>
      </c>
      <c r="C911" s="57">
        <v>2</v>
      </c>
      <c r="D911" s="81" t="str">
        <f t="shared" si="417"/>
        <v>MYL_Personal</v>
      </c>
      <c r="E911" s="68" t="s">
        <v>22</v>
      </c>
      <c r="F911" s="69" t="s">
        <v>13</v>
      </c>
      <c r="G911" s="84">
        <f t="shared" si="418"/>
        <v>14188</v>
      </c>
      <c r="H911" s="70">
        <v>3547</v>
      </c>
      <c r="I911" s="65">
        <v>113</v>
      </c>
      <c r="J911" s="66">
        <v>383</v>
      </c>
      <c r="K911" s="66">
        <v>622</v>
      </c>
      <c r="L911" s="66">
        <v>559</v>
      </c>
      <c r="M911" s="67">
        <v>116</v>
      </c>
      <c r="N911" s="65">
        <v>1745754</v>
      </c>
      <c r="O911" s="66">
        <v>1326008</v>
      </c>
      <c r="P911" s="66">
        <v>496136</v>
      </c>
      <c r="Q911" s="66">
        <v>1838581</v>
      </c>
      <c r="R911" s="67">
        <v>565527</v>
      </c>
      <c r="S911" s="95">
        <f t="shared" si="392"/>
        <v>15449.150442477876</v>
      </c>
      <c r="T911" s="96">
        <f t="shared" si="393"/>
        <v>3462.1618798955615</v>
      </c>
      <c r="U911" s="96">
        <f t="shared" si="394"/>
        <v>797.64630225080384</v>
      </c>
      <c r="V911" s="96">
        <f t="shared" si="395"/>
        <v>3289.0536672629696</v>
      </c>
      <c r="W911" s="86">
        <f t="shared" si="396"/>
        <v>4875.2327586206893</v>
      </c>
      <c r="X911" s="99">
        <f t="shared" si="397"/>
        <v>7.9644770228361993E-3</v>
      </c>
      <c r="Y911" s="100">
        <f t="shared" si="398"/>
        <v>2.699464336058641E-2</v>
      </c>
      <c r="Z911" s="100">
        <f t="shared" si="399"/>
        <v>4.383986467437271E-2</v>
      </c>
      <c r="AA911" s="100">
        <f t="shared" si="400"/>
        <v>3.9399492528897663E-2</v>
      </c>
      <c r="AB911" s="101">
        <f t="shared" si="401"/>
        <v>8.1759233154778694E-3</v>
      </c>
      <c r="AC911" s="99">
        <f t="shared" si="402"/>
        <v>9.7032287517180484E-3</v>
      </c>
      <c r="AD911" s="100">
        <f t="shared" si="403"/>
        <v>3.0164880458833462E-2</v>
      </c>
      <c r="AE911" s="100">
        <f t="shared" si="404"/>
        <v>4.7844797628517545E-2</v>
      </c>
      <c r="AF911" s="100">
        <f t="shared" si="405"/>
        <v>4.320499537459635E-2</v>
      </c>
      <c r="AG911" s="101">
        <f t="shared" si="406"/>
        <v>9.9374168731243481E-3</v>
      </c>
      <c r="AH911" s="95">
        <f t="shared" si="407"/>
        <v>123.04440372145476</v>
      </c>
      <c r="AI911" s="96">
        <f t="shared" si="408"/>
        <v>93.459825204398086</v>
      </c>
      <c r="AJ911" s="96">
        <f t="shared" si="409"/>
        <v>34.968705948689035</v>
      </c>
      <c r="AK911" s="96">
        <f t="shared" si="410"/>
        <v>129.58704539047082</v>
      </c>
      <c r="AL911" s="86">
        <f t="shared" si="411"/>
        <v>39.859529179588385</v>
      </c>
      <c r="AM911" s="95">
        <f t="shared" si="419"/>
        <v>123.4523619936698</v>
      </c>
      <c r="AN911" s="96">
        <f t="shared" si="412"/>
        <v>93.769694712142766</v>
      </c>
      <c r="AO911" s="96">
        <f t="shared" si="413"/>
        <v>35.084645986829393</v>
      </c>
      <c r="AP911" s="96">
        <f t="shared" si="414"/>
        <v>130.01669603316583</v>
      </c>
      <c r="AQ911" s="86">
        <f t="shared" si="415"/>
        <v>39.991684923072832</v>
      </c>
    </row>
    <row r="912" spans="1:43">
      <c r="A912" s="129" t="str">
        <f t="shared" si="416"/>
        <v>2017_2</v>
      </c>
      <c r="B912" s="57">
        <v>2017</v>
      </c>
      <c r="C912" s="57">
        <v>2</v>
      </c>
      <c r="D912" s="81" t="str">
        <f t="shared" si="417"/>
        <v>MYH_Personal</v>
      </c>
      <c r="E912" s="68" t="s">
        <v>23</v>
      </c>
      <c r="F912" s="69" t="s">
        <v>13</v>
      </c>
      <c r="G912" s="84">
        <f t="shared" si="418"/>
        <v>40472</v>
      </c>
      <c r="H912" s="70">
        <v>10118</v>
      </c>
      <c r="I912" s="65">
        <v>294</v>
      </c>
      <c r="J912" s="66">
        <v>1017</v>
      </c>
      <c r="K912" s="66">
        <v>501</v>
      </c>
      <c r="L912" s="66">
        <v>2504</v>
      </c>
      <c r="M912" s="67">
        <v>438</v>
      </c>
      <c r="N912" s="65">
        <v>5355296</v>
      </c>
      <c r="O912" s="66">
        <v>4202453</v>
      </c>
      <c r="P912" s="66">
        <v>512763</v>
      </c>
      <c r="Q912" s="66">
        <v>7752964</v>
      </c>
      <c r="R912" s="67">
        <v>2230925</v>
      </c>
      <c r="S912" s="95">
        <f t="shared" si="392"/>
        <v>18215.292517006801</v>
      </c>
      <c r="T912" s="96">
        <f t="shared" si="393"/>
        <v>4132.2055063913467</v>
      </c>
      <c r="U912" s="96">
        <f t="shared" si="394"/>
        <v>1023.4790419161677</v>
      </c>
      <c r="V912" s="96">
        <f t="shared" si="395"/>
        <v>3096.2316293929712</v>
      </c>
      <c r="W912" s="86">
        <f t="shared" si="396"/>
        <v>5093.4360730593608</v>
      </c>
      <c r="X912" s="99">
        <f t="shared" si="397"/>
        <v>7.2642814785530739E-3</v>
      </c>
      <c r="Y912" s="100">
        <f t="shared" si="398"/>
        <v>2.5128483890096857E-2</v>
      </c>
      <c r="Z912" s="100">
        <f t="shared" si="399"/>
        <v>1.2378928642024115E-2</v>
      </c>
      <c r="AA912" s="100">
        <f t="shared" si="400"/>
        <v>6.1869934769717333E-2</v>
      </c>
      <c r="AB912" s="101">
        <f t="shared" si="401"/>
        <v>1.0822296896619885E-2</v>
      </c>
      <c r="AC912" s="99">
        <f t="shared" si="402"/>
        <v>8.2478208370293307E-3</v>
      </c>
      <c r="AD912" s="100">
        <f t="shared" si="403"/>
        <v>2.6941223488266958E-2</v>
      </c>
      <c r="AE912" s="100">
        <f t="shared" si="404"/>
        <v>1.3659533931066959E-2</v>
      </c>
      <c r="AF912" s="100">
        <f t="shared" si="405"/>
        <v>6.4660228634176545E-2</v>
      </c>
      <c r="AG912" s="101">
        <f t="shared" si="406"/>
        <v>1.2020624239872222E-2</v>
      </c>
      <c r="AH912" s="95">
        <f t="shared" si="407"/>
        <v>132.32101205771892</v>
      </c>
      <c r="AI912" s="96">
        <f t="shared" si="408"/>
        <v>103.8360594979245</v>
      </c>
      <c r="AJ912" s="96">
        <f t="shared" si="409"/>
        <v>12.669574026487448</v>
      </c>
      <c r="AK912" s="96">
        <f t="shared" si="410"/>
        <v>191.56364894247875</v>
      </c>
      <c r="AL912" s="86">
        <f t="shared" si="411"/>
        <v>55.122677406602094</v>
      </c>
      <c r="AM912" s="95">
        <f t="shared" si="419"/>
        <v>132.75972726803448</v>
      </c>
      <c r="AN912" s="96">
        <f t="shared" si="412"/>
        <v>104.18033179430854</v>
      </c>
      <c r="AO912" s="96">
        <f t="shared" si="413"/>
        <v>12.711580467847</v>
      </c>
      <c r="AP912" s="96">
        <f t="shared" si="414"/>
        <v>192.198785306898</v>
      </c>
      <c r="AQ912" s="86">
        <f t="shared" si="415"/>
        <v>55.305438682649815</v>
      </c>
    </row>
    <row r="913" spans="1:43">
      <c r="A913" s="129" t="str">
        <f t="shared" si="416"/>
        <v>2017_2</v>
      </c>
      <c r="B913" s="57">
        <v>2017</v>
      </c>
      <c r="C913" s="57">
        <v>2</v>
      </c>
      <c r="D913" s="81" t="str">
        <f t="shared" si="417"/>
        <v>LML_Personal</v>
      </c>
      <c r="E913" s="68" t="s">
        <v>24</v>
      </c>
      <c r="F913" s="69" t="s">
        <v>13</v>
      </c>
      <c r="G913" s="84">
        <f t="shared" si="418"/>
        <v>109348</v>
      </c>
      <c r="H913" s="70">
        <v>27337</v>
      </c>
      <c r="I913" s="65">
        <v>183</v>
      </c>
      <c r="J913" s="66">
        <v>2047</v>
      </c>
      <c r="K913" s="66">
        <v>6689</v>
      </c>
      <c r="L913" s="66">
        <v>3212</v>
      </c>
      <c r="M913" s="67">
        <v>755</v>
      </c>
      <c r="N913" s="65">
        <v>3467044</v>
      </c>
      <c r="O913" s="66">
        <v>4565686</v>
      </c>
      <c r="P913" s="66">
        <v>6005839</v>
      </c>
      <c r="Q913" s="66">
        <v>6275831</v>
      </c>
      <c r="R913" s="67">
        <v>4088419</v>
      </c>
      <c r="S913" s="95">
        <f t="shared" si="392"/>
        <v>18945.5956284153</v>
      </c>
      <c r="T913" s="96">
        <f t="shared" si="393"/>
        <v>2230.4279433317051</v>
      </c>
      <c r="U913" s="96">
        <f t="shared" si="394"/>
        <v>897.8679922260427</v>
      </c>
      <c r="V913" s="96">
        <f t="shared" si="395"/>
        <v>1953.8701743462018</v>
      </c>
      <c r="W913" s="86">
        <f t="shared" si="396"/>
        <v>5415.1245033112582</v>
      </c>
      <c r="X913" s="99">
        <f t="shared" si="397"/>
        <v>1.6735559863920693E-3</v>
      </c>
      <c r="Y913" s="100">
        <f t="shared" si="398"/>
        <v>1.8720049749423859E-2</v>
      </c>
      <c r="Z913" s="100">
        <f t="shared" si="399"/>
        <v>6.1171672092768047E-2</v>
      </c>
      <c r="AA913" s="100">
        <f t="shared" si="400"/>
        <v>2.9374108351318727E-2</v>
      </c>
      <c r="AB913" s="101">
        <f t="shared" si="401"/>
        <v>6.904561583202253E-3</v>
      </c>
      <c r="AC913" s="99">
        <f t="shared" si="402"/>
        <v>1.961565550112435E-3</v>
      </c>
      <c r="AD913" s="100">
        <f t="shared" si="403"/>
        <v>1.9675043348985167E-2</v>
      </c>
      <c r="AE913" s="100">
        <f t="shared" si="404"/>
        <v>6.286024092046763E-2</v>
      </c>
      <c r="AF913" s="100">
        <f t="shared" si="405"/>
        <v>3.0563866755514143E-2</v>
      </c>
      <c r="AG913" s="101">
        <f t="shared" si="406"/>
        <v>7.4880255579839409E-3</v>
      </c>
      <c r="AH913" s="95">
        <f t="shared" si="407"/>
        <v>31.706514979697847</v>
      </c>
      <c r="AI913" s="96">
        <f t="shared" si="408"/>
        <v>41.753722061674651</v>
      </c>
      <c r="AJ913" s="96">
        <f t="shared" si="409"/>
        <v>54.924086403043496</v>
      </c>
      <c r="AK913" s="96">
        <f t="shared" si="410"/>
        <v>57.393194205655341</v>
      </c>
      <c r="AL913" s="86">
        <f t="shared" si="411"/>
        <v>37.389060613820099</v>
      </c>
      <c r="AM913" s="95">
        <f t="shared" si="419"/>
        <v>31.811639103005067</v>
      </c>
      <c r="AN913" s="96">
        <f t="shared" si="412"/>
        <v>41.892158071729916</v>
      </c>
      <c r="AO913" s="96">
        <f t="shared" si="413"/>
        <v>55.10618924327261</v>
      </c>
      <c r="AP913" s="96">
        <f t="shared" si="414"/>
        <v>57.583483464141615</v>
      </c>
      <c r="AQ913" s="86">
        <f t="shared" si="415"/>
        <v>37.513025427386808</v>
      </c>
    </row>
    <row r="914" spans="1:43">
      <c r="A914" s="129" t="str">
        <f t="shared" si="416"/>
        <v>2017_2</v>
      </c>
      <c r="B914" s="57">
        <v>2017</v>
      </c>
      <c r="C914" s="57">
        <v>2</v>
      </c>
      <c r="D914" s="81" t="str">
        <f t="shared" si="417"/>
        <v>MSA_Personal</v>
      </c>
      <c r="E914" s="68" t="s">
        <v>25</v>
      </c>
      <c r="F914" s="69" t="s">
        <v>13</v>
      </c>
      <c r="G914" s="84">
        <f t="shared" si="418"/>
        <v>106224</v>
      </c>
      <c r="H914" s="70">
        <v>26556</v>
      </c>
      <c r="I914" s="65">
        <v>357</v>
      </c>
      <c r="J914" s="66">
        <v>2624</v>
      </c>
      <c r="K914" s="66">
        <v>3802</v>
      </c>
      <c r="L914" s="66">
        <v>4930</v>
      </c>
      <c r="M914" s="67">
        <v>1002</v>
      </c>
      <c r="N914" s="65">
        <v>7764861</v>
      </c>
      <c r="O914" s="66">
        <v>9183947</v>
      </c>
      <c r="P914" s="66">
        <v>5367369</v>
      </c>
      <c r="Q914" s="66">
        <v>15101557</v>
      </c>
      <c r="R914" s="67">
        <v>4382733</v>
      </c>
      <c r="S914" s="95">
        <f t="shared" si="392"/>
        <v>21750.310924369747</v>
      </c>
      <c r="T914" s="96">
        <f t="shared" si="393"/>
        <v>3499.9798018292681</v>
      </c>
      <c r="U914" s="96">
        <f t="shared" si="394"/>
        <v>1411.7225144660704</v>
      </c>
      <c r="V914" s="96">
        <f t="shared" si="395"/>
        <v>3063.1961460446246</v>
      </c>
      <c r="W914" s="86">
        <f t="shared" si="396"/>
        <v>4373.9850299401196</v>
      </c>
      <c r="X914" s="99">
        <f t="shared" si="397"/>
        <v>3.3608224130140083E-3</v>
      </c>
      <c r="Y914" s="100">
        <f t="shared" si="398"/>
        <v>2.4702515439072148E-2</v>
      </c>
      <c r="Z914" s="100">
        <f t="shared" si="399"/>
        <v>3.579228799518E-2</v>
      </c>
      <c r="AA914" s="100">
        <f t="shared" si="400"/>
        <v>4.6411357132098208E-2</v>
      </c>
      <c r="AB914" s="101">
        <f t="shared" si="401"/>
        <v>9.4328965205603254E-3</v>
      </c>
      <c r="AC914" s="99">
        <f t="shared" si="402"/>
        <v>3.7745708397120816E-3</v>
      </c>
      <c r="AD914" s="100">
        <f t="shared" si="403"/>
        <v>2.5812159612615439E-2</v>
      </c>
      <c r="AE914" s="100">
        <f t="shared" si="404"/>
        <v>3.7120369187229024E-2</v>
      </c>
      <c r="AF914" s="100">
        <f t="shared" si="405"/>
        <v>4.7915320521195841E-2</v>
      </c>
      <c r="AG914" s="101">
        <f t="shared" si="406"/>
        <v>1.012394589953091E-2</v>
      </c>
      <c r="AH914" s="95">
        <f t="shared" si="407"/>
        <v>73.098932444645271</v>
      </c>
      <c r="AI914" s="96">
        <f t="shared" si="408"/>
        <v>86.458305091128182</v>
      </c>
      <c r="AJ914" s="96">
        <f t="shared" si="409"/>
        <v>50.528778807049257</v>
      </c>
      <c r="AK914" s="96">
        <f t="shared" si="410"/>
        <v>142.16709029974393</v>
      </c>
      <c r="AL914" s="86">
        <f t="shared" si="411"/>
        <v>41.25934816990511</v>
      </c>
      <c r="AM914" s="95">
        <f t="shared" si="419"/>
        <v>73.341294659251872</v>
      </c>
      <c r="AN914" s="96">
        <f t="shared" si="412"/>
        <v>86.744960799936067</v>
      </c>
      <c r="AO914" s="96">
        <f t="shared" si="413"/>
        <v>50.696308842351996</v>
      </c>
      <c r="AP914" s="96">
        <f t="shared" si="414"/>
        <v>142.63845054669849</v>
      </c>
      <c r="AQ914" s="86">
        <f t="shared" si="415"/>
        <v>41.396145065034261</v>
      </c>
    </row>
    <row r="915" spans="1:43">
      <c r="A915" s="129" t="str">
        <f t="shared" si="416"/>
        <v>2017_2</v>
      </c>
      <c r="B915" s="57">
        <v>2017</v>
      </c>
      <c r="C915" s="57">
        <v>2</v>
      </c>
      <c r="D915" s="81" t="str">
        <f t="shared" si="417"/>
        <v>LYA_Personal</v>
      </c>
      <c r="E915" s="68" t="s">
        <v>26</v>
      </c>
      <c r="F915" s="69" t="s">
        <v>13</v>
      </c>
      <c r="G915" s="84">
        <f t="shared" si="418"/>
        <v>27552</v>
      </c>
      <c r="H915" s="70">
        <v>6888</v>
      </c>
      <c r="I915" s="65">
        <v>219</v>
      </c>
      <c r="J915" s="66">
        <v>826</v>
      </c>
      <c r="K915" s="66">
        <v>1266</v>
      </c>
      <c r="L915" s="66">
        <v>1197</v>
      </c>
      <c r="M915" s="67">
        <v>418</v>
      </c>
      <c r="N915" s="65">
        <v>4513847</v>
      </c>
      <c r="O915" s="66">
        <v>2862168</v>
      </c>
      <c r="P915" s="66">
        <v>1159081</v>
      </c>
      <c r="Q915" s="66">
        <v>4145336</v>
      </c>
      <c r="R915" s="67">
        <v>3273208</v>
      </c>
      <c r="S915" s="95">
        <f t="shared" si="392"/>
        <v>20611.173515981736</v>
      </c>
      <c r="T915" s="96">
        <f t="shared" si="393"/>
        <v>3465.0944309927359</v>
      </c>
      <c r="U915" s="96">
        <f t="shared" si="394"/>
        <v>915.54581358609789</v>
      </c>
      <c r="V915" s="96">
        <f t="shared" si="395"/>
        <v>3463.1044277360065</v>
      </c>
      <c r="W915" s="86">
        <f t="shared" si="396"/>
        <v>7830.6411483253587</v>
      </c>
      <c r="X915" s="99">
        <f t="shared" si="397"/>
        <v>7.9486062717770041E-3</v>
      </c>
      <c r="Y915" s="100">
        <f t="shared" si="398"/>
        <v>2.9979674796747968E-2</v>
      </c>
      <c r="Z915" s="100">
        <f t="shared" si="399"/>
        <v>4.5949477351916374E-2</v>
      </c>
      <c r="AA915" s="100">
        <f t="shared" si="400"/>
        <v>4.3445121951219509E-2</v>
      </c>
      <c r="AB915" s="101">
        <f t="shared" si="401"/>
        <v>1.5171312427409989E-2</v>
      </c>
      <c r="AC915" s="99">
        <f t="shared" si="402"/>
        <v>9.1951052718803779E-3</v>
      </c>
      <c r="AD915" s="100">
        <f t="shared" si="403"/>
        <v>3.2373449273452148E-2</v>
      </c>
      <c r="AE915" s="100">
        <f t="shared" si="404"/>
        <v>4.888851622972052E-2</v>
      </c>
      <c r="AF915" s="100">
        <f t="shared" si="405"/>
        <v>4.6306694835340126E-2</v>
      </c>
      <c r="AG915" s="101">
        <f t="shared" si="406"/>
        <v>1.6887130656761128E-2</v>
      </c>
      <c r="AH915" s="95">
        <f t="shared" si="407"/>
        <v>163.83010307781649</v>
      </c>
      <c r="AI915" s="96">
        <f t="shared" si="408"/>
        <v>103.88240418118467</v>
      </c>
      <c r="AJ915" s="96">
        <f t="shared" si="409"/>
        <v>42.068851626016261</v>
      </c>
      <c r="AK915" s="96">
        <f t="shared" si="410"/>
        <v>150.45499419279906</v>
      </c>
      <c r="AL915" s="86">
        <f t="shared" si="411"/>
        <v>118.80110336817654</v>
      </c>
      <c r="AM915" s="95">
        <f t="shared" si="419"/>
        <v>164.37328784499809</v>
      </c>
      <c r="AN915" s="96">
        <f t="shared" si="412"/>
        <v>104.22683013508045</v>
      </c>
      <c r="AO915" s="96">
        <f t="shared" si="413"/>
        <v>42.208332459799422</v>
      </c>
      <c r="AP915" s="96">
        <f t="shared" si="414"/>
        <v>150.9538332916984</v>
      </c>
      <c r="AQ915" s="86">
        <f t="shared" si="415"/>
        <v>119.19499282110149</v>
      </c>
    </row>
    <row r="916" spans="1:43">
      <c r="A916" s="129" t="str">
        <f t="shared" si="416"/>
        <v>2017_2</v>
      </c>
      <c r="B916" s="57">
        <v>2017</v>
      </c>
      <c r="C916" s="57">
        <v>2</v>
      </c>
      <c r="D916" s="81" t="str">
        <f t="shared" si="417"/>
        <v>MMA_Personal</v>
      </c>
      <c r="E916" s="68" t="s">
        <v>27</v>
      </c>
      <c r="F916" s="69" t="s">
        <v>13</v>
      </c>
      <c r="G916" s="84">
        <f t="shared" si="418"/>
        <v>189936</v>
      </c>
      <c r="H916" s="70">
        <v>47484</v>
      </c>
      <c r="I916" s="65">
        <v>1332</v>
      </c>
      <c r="J916" s="66">
        <v>5027</v>
      </c>
      <c r="K916" s="66">
        <v>9967</v>
      </c>
      <c r="L916" s="66">
        <v>8421</v>
      </c>
      <c r="M916" s="67">
        <v>1964</v>
      </c>
      <c r="N916" s="65">
        <v>19949199</v>
      </c>
      <c r="O916" s="66">
        <v>17778561</v>
      </c>
      <c r="P916" s="66">
        <v>15702285</v>
      </c>
      <c r="Q916" s="66">
        <v>29298204</v>
      </c>
      <c r="R916" s="67">
        <v>21821699</v>
      </c>
      <c r="S916" s="95">
        <f t="shared" si="392"/>
        <v>14976.876126126126</v>
      </c>
      <c r="T916" s="96">
        <f t="shared" si="393"/>
        <v>3536.614481798289</v>
      </c>
      <c r="U916" s="96">
        <f t="shared" si="394"/>
        <v>1575.4274104544997</v>
      </c>
      <c r="V916" s="96">
        <f t="shared" si="395"/>
        <v>3479.1834698966868</v>
      </c>
      <c r="W916" s="86">
        <f t="shared" si="396"/>
        <v>11110.844704684318</v>
      </c>
      <c r="X916" s="99">
        <f t="shared" si="397"/>
        <v>7.012888551933283E-3</v>
      </c>
      <c r="Y916" s="100">
        <f t="shared" si="398"/>
        <v>2.6466809872799257E-2</v>
      </c>
      <c r="Z916" s="100">
        <f t="shared" si="399"/>
        <v>5.247557071855783E-2</v>
      </c>
      <c r="AA916" s="100">
        <f t="shared" si="400"/>
        <v>4.4335986858731365E-2</v>
      </c>
      <c r="AB916" s="101">
        <f t="shared" si="401"/>
        <v>1.0340325162159885E-2</v>
      </c>
      <c r="AC916" s="99">
        <f t="shared" si="402"/>
        <v>7.4590299784573306E-3</v>
      </c>
      <c r="AD916" s="100">
        <f t="shared" si="403"/>
        <v>2.7324990007386238E-2</v>
      </c>
      <c r="AE916" s="100">
        <f t="shared" si="404"/>
        <v>5.3667707452815981E-2</v>
      </c>
      <c r="AF916" s="100">
        <f t="shared" si="405"/>
        <v>4.5436469213016209E-2</v>
      </c>
      <c r="AG916" s="101">
        <f t="shared" si="406"/>
        <v>1.0881157077929736E-2</v>
      </c>
      <c r="AH916" s="95">
        <f t="shared" si="407"/>
        <v>105.0311631286328</v>
      </c>
      <c r="AI916" s="96">
        <f t="shared" si="408"/>
        <v>93.602903083143801</v>
      </c>
      <c r="AJ916" s="96">
        <f t="shared" si="409"/>
        <v>82.671452489259536</v>
      </c>
      <c r="AK916" s="96">
        <f t="shared" si="410"/>
        <v>154.2530326004549</v>
      </c>
      <c r="AL916" s="86">
        <f t="shared" si="411"/>
        <v>114.88974707269817</v>
      </c>
      <c r="AM916" s="95">
        <f t="shared" si="419"/>
        <v>105.37939783531391</v>
      </c>
      <c r="AN916" s="96">
        <f t="shared" si="412"/>
        <v>93.913246970888224</v>
      </c>
      <c r="AO916" s="96">
        <f t="shared" si="413"/>
        <v>82.945552748182124</v>
      </c>
      <c r="AP916" s="96">
        <f t="shared" si="414"/>
        <v>154.76446423619242</v>
      </c>
      <c r="AQ916" s="86">
        <f t="shared" si="415"/>
        <v>115.270668279136</v>
      </c>
    </row>
    <row r="917" spans="1:43">
      <c r="A917" s="129" t="str">
        <f t="shared" si="416"/>
        <v>2017_2</v>
      </c>
      <c r="B917" s="57">
        <v>2017</v>
      </c>
      <c r="C917" s="57">
        <v>2</v>
      </c>
      <c r="D917" s="81" t="str">
        <f t="shared" si="417"/>
        <v>LYH_Personal</v>
      </c>
      <c r="E917" s="68" t="s">
        <v>28</v>
      </c>
      <c r="F917" s="69" t="s">
        <v>13</v>
      </c>
      <c r="G917" s="84">
        <f t="shared" si="418"/>
        <v>20488</v>
      </c>
      <c r="H917" s="70">
        <v>5122</v>
      </c>
      <c r="I917" s="65">
        <v>152</v>
      </c>
      <c r="J917" s="66">
        <v>588</v>
      </c>
      <c r="K917" s="66">
        <v>743</v>
      </c>
      <c r="L917" s="66">
        <v>941</v>
      </c>
      <c r="M917" s="67">
        <v>251</v>
      </c>
      <c r="N917" s="65">
        <v>3012619</v>
      </c>
      <c r="O917" s="66">
        <v>2030419</v>
      </c>
      <c r="P917" s="66">
        <v>895481</v>
      </c>
      <c r="Q917" s="66">
        <v>2769118</v>
      </c>
      <c r="R917" s="67">
        <v>2371475</v>
      </c>
      <c r="S917" s="95">
        <f t="shared" si="392"/>
        <v>19819.861842105263</v>
      </c>
      <c r="T917" s="96">
        <f t="shared" si="393"/>
        <v>3453.0935374149658</v>
      </c>
      <c r="U917" s="96">
        <f t="shared" si="394"/>
        <v>1205.2234185733512</v>
      </c>
      <c r="V917" s="96">
        <f t="shared" si="395"/>
        <v>2942.7396386822529</v>
      </c>
      <c r="W917" s="86">
        <f t="shared" si="396"/>
        <v>9448.1075697211163</v>
      </c>
      <c r="X917" s="99">
        <f t="shared" si="397"/>
        <v>7.4189769621241701E-3</v>
      </c>
      <c r="Y917" s="100">
        <f t="shared" si="398"/>
        <v>2.8699726669269815E-2</v>
      </c>
      <c r="Z917" s="100">
        <f t="shared" si="399"/>
        <v>3.6265130808278014E-2</v>
      </c>
      <c r="AA917" s="100">
        <f t="shared" si="400"/>
        <v>4.5929324482623976E-2</v>
      </c>
      <c r="AB917" s="101">
        <f t="shared" si="401"/>
        <v>1.2251073799297149E-2</v>
      </c>
      <c r="AC917" s="99">
        <f t="shared" si="402"/>
        <v>8.8158635046319284E-3</v>
      </c>
      <c r="AD917" s="100">
        <f t="shared" si="403"/>
        <v>3.1417553452076162E-2</v>
      </c>
      <c r="AE917" s="100">
        <f t="shared" si="404"/>
        <v>3.9308324175907849E-2</v>
      </c>
      <c r="AF917" s="100">
        <f t="shared" si="405"/>
        <v>4.9336868236640651E-2</v>
      </c>
      <c r="AG917" s="101">
        <f t="shared" si="406"/>
        <v>1.4041747682095606E-2</v>
      </c>
      <c r="AH917" s="95">
        <f t="shared" si="407"/>
        <v>147.04309839906287</v>
      </c>
      <c r="AI917" s="96">
        <f t="shared" si="408"/>
        <v>99.102840687231549</v>
      </c>
      <c r="AJ917" s="96">
        <f t="shared" si="409"/>
        <v>43.707584927762589</v>
      </c>
      <c r="AK917" s="96">
        <f t="shared" si="410"/>
        <v>135.15804373291684</v>
      </c>
      <c r="AL917" s="86">
        <f t="shared" si="411"/>
        <v>115.74946310035142</v>
      </c>
      <c r="AM917" s="95">
        <f t="shared" si="419"/>
        <v>147.53062523124473</v>
      </c>
      <c r="AN917" s="96">
        <f t="shared" si="412"/>
        <v>99.431419821556815</v>
      </c>
      <c r="AO917" s="96">
        <f t="shared" si="413"/>
        <v>43.852499042427951</v>
      </c>
      <c r="AP917" s="96">
        <f t="shared" si="414"/>
        <v>135.6061652266994</v>
      </c>
      <c r="AQ917" s="86">
        <f t="shared" si="415"/>
        <v>116.13323472708167</v>
      </c>
    </row>
    <row r="918" spans="1:43">
      <c r="A918" s="129" t="str">
        <f t="shared" si="416"/>
        <v>2017_2</v>
      </c>
      <c r="B918" s="57">
        <v>2017</v>
      </c>
      <c r="C918" s="57">
        <v>2</v>
      </c>
      <c r="D918" s="81" t="str">
        <f t="shared" si="417"/>
        <v>SSA_Personal</v>
      </c>
      <c r="E918" s="68" t="s">
        <v>29</v>
      </c>
      <c r="F918" s="69" t="s">
        <v>13</v>
      </c>
      <c r="G918" s="84">
        <f t="shared" si="418"/>
        <v>40216</v>
      </c>
      <c r="H918" s="70">
        <v>10054</v>
      </c>
      <c r="I918" s="65">
        <v>299</v>
      </c>
      <c r="J918" s="66">
        <v>1098</v>
      </c>
      <c r="K918" s="66">
        <v>3445</v>
      </c>
      <c r="L918" s="66">
        <v>2762</v>
      </c>
      <c r="M918" s="67">
        <v>217</v>
      </c>
      <c r="N918" s="65">
        <v>5655085</v>
      </c>
      <c r="O918" s="66">
        <v>1934894</v>
      </c>
      <c r="P918" s="66">
        <v>2478999</v>
      </c>
      <c r="Q918" s="66">
        <v>9112873</v>
      </c>
      <c r="R918" s="67">
        <v>1197902</v>
      </c>
      <c r="S918" s="95">
        <f t="shared" si="392"/>
        <v>18913.327759197324</v>
      </c>
      <c r="T918" s="96">
        <f t="shared" si="393"/>
        <v>1762.1985428051003</v>
      </c>
      <c r="U918" s="96">
        <f t="shared" si="394"/>
        <v>719.59332365747457</v>
      </c>
      <c r="V918" s="96">
        <f t="shared" si="395"/>
        <v>3299.3747284576393</v>
      </c>
      <c r="W918" s="86">
        <f t="shared" si="396"/>
        <v>5520.2857142857147</v>
      </c>
      <c r="X918" s="99">
        <f t="shared" si="397"/>
        <v>7.4348518002784964E-3</v>
      </c>
      <c r="Y918" s="100">
        <f t="shared" si="398"/>
        <v>2.7302566142828725E-2</v>
      </c>
      <c r="Z918" s="100">
        <f t="shared" si="399"/>
        <v>8.5662422916252243E-2</v>
      </c>
      <c r="AA918" s="100">
        <f t="shared" si="400"/>
        <v>6.8679132683509045E-2</v>
      </c>
      <c r="AB918" s="101">
        <f t="shared" si="401"/>
        <v>5.3958623433459319E-3</v>
      </c>
      <c r="AC918" s="99">
        <f t="shared" si="402"/>
        <v>8.4329474297444116E-3</v>
      </c>
      <c r="AD918" s="100">
        <f t="shared" si="403"/>
        <v>2.9195986769398219E-2</v>
      </c>
      <c r="AE918" s="100">
        <f t="shared" si="404"/>
        <v>8.8914081550735588E-2</v>
      </c>
      <c r="AF918" s="100">
        <f t="shared" si="405"/>
        <v>7.1617584359026237E-2</v>
      </c>
      <c r="AG918" s="101">
        <f t="shared" si="406"/>
        <v>6.2470239908896646E-3</v>
      </c>
      <c r="AH918" s="95">
        <f t="shared" si="407"/>
        <v>140.61778893972547</v>
      </c>
      <c r="AI918" s="96">
        <f t="shared" si="408"/>
        <v>48.112542271732643</v>
      </c>
      <c r="AJ918" s="96">
        <f t="shared" si="409"/>
        <v>61.642107618858169</v>
      </c>
      <c r="AK918" s="96">
        <f t="shared" si="410"/>
        <v>226.59819474835885</v>
      </c>
      <c r="AL918" s="86">
        <f t="shared" si="411"/>
        <v>29.786701810224788</v>
      </c>
      <c r="AM918" s="95">
        <f t="shared" si="419"/>
        <v>141.08401242070892</v>
      </c>
      <c r="AN918" s="96">
        <f t="shared" si="412"/>
        <v>48.27206118542076</v>
      </c>
      <c r="AO918" s="96">
        <f t="shared" si="413"/>
        <v>61.846484306942344</v>
      </c>
      <c r="AP918" s="96">
        <f t="shared" si="414"/>
        <v>227.34948944540054</v>
      </c>
      <c r="AQ918" s="86">
        <f t="shared" si="415"/>
        <v>29.885460721950611</v>
      </c>
    </row>
    <row r="919" spans="1:43">
      <c r="A919" s="129" t="str">
        <f t="shared" si="416"/>
        <v>2017_2</v>
      </c>
      <c r="B919" s="57">
        <v>2017</v>
      </c>
      <c r="C919" s="57">
        <v>2</v>
      </c>
      <c r="D919" s="81" t="str">
        <f t="shared" si="417"/>
        <v>MML_Personal</v>
      </c>
      <c r="E919" s="68" t="s">
        <v>30</v>
      </c>
      <c r="F919" s="69" t="s">
        <v>13</v>
      </c>
      <c r="G919" s="84">
        <f t="shared" si="418"/>
        <v>126368</v>
      </c>
      <c r="H919" s="70">
        <v>31592</v>
      </c>
      <c r="I919" s="65">
        <v>726</v>
      </c>
      <c r="J919" s="66">
        <v>3219</v>
      </c>
      <c r="K919" s="66">
        <v>8873</v>
      </c>
      <c r="L919" s="66">
        <v>4463</v>
      </c>
      <c r="M919" s="67">
        <v>990</v>
      </c>
      <c r="N919" s="65">
        <v>11809034</v>
      </c>
      <c r="O919" s="66">
        <v>10983034</v>
      </c>
      <c r="P919" s="66">
        <v>5567138</v>
      </c>
      <c r="Q919" s="66">
        <v>14269383</v>
      </c>
      <c r="R919" s="67">
        <v>2142563</v>
      </c>
      <c r="S919" s="95">
        <f t="shared" si="392"/>
        <v>16265.887052341597</v>
      </c>
      <c r="T919" s="96">
        <f t="shared" si="393"/>
        <v>3411.9397328362847</v>
      </c>
      <c r="U919" s="96">
        <f t="shared" si="394"/>
        <v>627.42454637664821</v>
      </c>
      <c r="V919" s="96">
        <f t="shared" si="395"/>
        <v>3197.2626036298452</v>
      </c>
      <c r="W919" s="86">
        <f t="shared" si="396"/>
        <v>2164.2050505050506</v>
      </c>
      <c r="X919" s="99">
        <f t="shared" si="397"/>
        <v>5.745125348189415E-3</v>
      </c>
      <c r="Y919" s="100">
        <f t="shared" si="398"/>
        <v>2.5473221068624968E-2</v>
      </c>
      <c r="Z919" s="100">
        <f t="shared" si="399"/>
        <v>7.0215560901494042E-2</v>
      </c>
      <c r="AA919" s="100">
        <f t="shared" si="400"/>
        <v>3.5317485439351731E-2</v>
      </c>
      <c r="AB919" s="101">
        <f t="shared" si="401"/>
        <v>7.8342618384401111E-3</v>
      </c>
      <c r="AC919" s="99">
        <f t="shared" si="402"/>
        <v>6.2405025136396206E-3</v>
      </c>
      <c r="AD919" s="100">
        <f t="shared" si="403"/>
        <v>2.650592584596085E-2</v>
      </c>
      <c r="AE919" s="100">
        <f t="shared" si="404"/>
        <v>7.1890292391717278E-2</v>
      </c>
      <c r="AF919" s="100">
        <f t="shared" si="405"/>
        <v>3.6527315735520705E-2</v>
      </c>
      <c r="AG919" s="101">
        <f t="shared" si="406"/>
        <v>8.4121296700982798E-3</v>
      </c>
      <c r="AH919" s="95">
        <f t="shared" si="407"/>
        <v>93.449560015193725</v>
      </c>
      <c r="AI919" s="96">
        <f t="shared" si="408"/>
        <v>86.913095087363885</v>
      </c>
      <c r="AJ919" s="96">
        <f t="shared" si="409"/>
        <v>44.054966447201821</v>
      </c>
      <c r="AK919" s="96">
        <f t="shared" si="410"/>
        <v>112.91927544948088</v>
      </c>
      <c r="AL919" s="86">
        <f t="shared" si="411"/>
        <v>16.954949037731073</v>
      </c>
      <c r="AM919" s="95">
        <f t="shared" si="419"/>
        <v>93.759395488323875</v>
      </c>
      <c r="AN919" s="96">
        <f t="shared" si="412"/>
        <v>87.20125866922794</v>
      </c>
      <c r="AO919" s="96">
        <f t="shared" si="413"/>
        <v>44.201032318145273</v>
      </c>
      <c r="AP919" s="96">
        <f t="shared" si="414"/>
        <v>113.29366348435995</v>
      </c>
      <c r="AQ919" s="86">
        <f t="shared" si="415"/>
        <v>17.011163798465621</v>
      </c>
    </row>
    <row r="920" spans="1:43">
      <c r="A920" s="129" t="str">
        <f t="shared" si="416"/>
        <v>2017_2</v>
      </c>
      <c r="B920" s="57">
        <v>2017</v>
      </c>
      <c r="C920" s="57">
        <v>2</v>
      </c>
      <c r="D920" s="81" t="str">
        <f t="shared" si="417"/>
        <v>LMH_Personal</v>
      </c>
      <c r="E920" s="68" t="s">
        <v>31</v>
      </c>
      <c r="F920" s="69" t="s">
        <v>13</v>
      </c>
      <c r="G920" s="84">
        <f t="shared" si="418"/>
        <v>85852</v>
      </c>
      <c r="H920" s="70">
        <v>21463</v>
      </c>
      <c r="I920" s="65">
        <v>295</v>
      </c>
      <c r="J920" s="66">
        <v>2604</v>
      </c>
      <c r="K920" s="66">
        <v>4446</v>
      </c>
      <c r="L920" s="66">
        <v>4380</v>
      </c>
      <c r="M920" s="67">
        <v>869</v>
      </c>
      <c r="N920" s="65">
        <v>12317223</v>
      </c>
      <c r="O920" s="66">
        <v>10248627</v>
      </c>
      <c r="P920" s="66">
        <v>4457963</v>
      </c>
      <c r="Q920" s="66">
        <v>16312574</v>
      </c>
      <c r="R920" s="67">
        <v>9580336</v>
      </c>
      <c r="S920" s="95">
        <f t="shared" si="392"/>
        <v>41753.298305084747</v>
      </c>
      <c r="T920" s="96">
        <f t="shared" si="393"/>
        <v>3935.7246543778801</v>
      </c>
      <c r="U920" s="96">
        <f t="shared" si="394"/>
        <v>1002.6907332433648</v>
      </c>
      <c r="V920" s="96">
        <f t="shared" si="395"/>
        <v>3724.3319634703198</v>
      </c>
      <c r="W920" s="86">
        <f t="shared" si="396"/>
        <v>11024.552359033372</v>
      </c>
      <c r="X920" s="99">
        <f t="shared" si="397"/>
        <v>3.4361459255462892E-3</v>
      </c>
      <c r="Y920" s="100">
        <f t="shared" si="398"/>
        <v>3.0331267763127241E-2</v>
      </c>
      <c r="Z920" s="100">
        <f t="shared" si="399"/>
        <v>5.178679588128407E-2</v>
      </c>
      <c r="AA920" s="100">
        <f t="shared" si="400"/>
        <v>5.1018031030144899E-2</v>
      </c>
      <c r="AB920" s="101">
        <f t="shared" si="401"/>
        <v>1.0122070539999068E-2</v>
      </c>
      <c r="AC920" s="99">
        <f t="shared" si="402"/>
        <v>3.9014845241743456E-3</v>
      </c>
      <c r="AD920" s="100">
        <f t="shared" si="403"/>
        <v>3.1695026952203262E-2</v>
      </c>
      <c r="AE920" s="100">
        <f t="shared" si="404"/>
        <v>5.3548947335621169E-2</v>
      </c>
      <c r="AF920" s="100">
        <f t="shared" si="405"/>
        <v>5.2767763051317501E-2</v>
      </c>
      <c r="AG920" s="101">
        <f t="shared" si="406"/>
        <v>1.0918057976283174E-2</v>
      </c>
      <c r="AH920" s="95">
        <f t="shared" si="407"/>
        <v>143.47042584913572</v>
      </c>
      <c r="AI920" s="96">
        <f t="shared" si="408"/>
        <v>119.37551833387691</v>
      </c>
      <c r="AJ920" s="96">
        <f t="shared" si="409"/>
        <v>51.926140334529187</v>
      </c>
      <c r="AK920" s="96">
        <f t="shared" si="410"/>
        <v>190.00808367888925</v>
      </c>
      <c r="AL920" s="86">
        <f t="shared" si="411"/>
        <v>111.59129665004892</v>
      </c>
      <c r="AM920" s="95">
        <f t="shared" si="419"/>
        <v>143.94610735331747</v>
      </c>
      <c r="AN920" s="96">
        <f t="shared" si="412"/>
        <v>119.77131228086949</v>
      </c>
      <c r="AO920" s="96">
        <f t="shared" si="413"/>
        <v>52.098303373667683</v>
      </c>
      <c r="AP920" s="96">
        <f t="shared" si="414"/>
        <v>190.63806250913339</v>
      </c>
      <c r="AQ920" s="86">
        <f t="shared" si="415"/>
        <v>111.9612817220937</v>
      </c>
    </row>
    <row r="921" spans="1:43">
      <c r="A921" s="129" t="str">
        <f t="shared" si="416"/>
        <v>2017_2</v>
      </c>
      <c r="B921" s="57">
        <v>2017</v>
      </c>
      <c r="C921" s="57">
        <v>2</v>
      </c>
      <c r="D921" s="81" t="str">
        <f t="shared" si="417"/>
        <v>SSL_Personal</v>
      </c>
      <c r="E921" s="68" t="s">
        <v>32</v>
      </c>
      <c r="F921" s="69" t="s">
        <v>13</v>
      </c>
      <c r="G921" s="84">
        <f t="shared" si="418"/>
        <v>70856</v>
      </c>
      <c r="H921" s="70">
        <v>17714</v>
      </c>
      <c r="I921" s="65">
        <v>682</v>
      </c>
      <c r="J921" s="66">
        <v>1954</v>
      </c>
      <c r="K921" s="66">
        <v>5762</v>
      </c>
      <c r="L921" s="66">
        <v>2905</v>
      </c>
      <c r="M921" s="67">
        <v>637</v>
      </c>
      <c r="N921" s="65">
        <v>9419119</v>
      </c>
      <c r="O921" s="66">
        <v>6792683</v>
      </c>
      <c r="P921" s="66">
        <v>5431086</v>
      </c>
      <c r="Q921" s="66">
        <v>9130311</v>
      </c>
      <c r="R921" s="67">
        <v>1623496</v>
      </c>
      <c r="S921" s="95">
        <f t="shared" si="392"/>
        <v>13811.024926686217</v>
      </c>
      <c r="T921" s="96">
        <f t="shared" si="393"/>
        <v>3476.2963152507677</v>
      </c>
      <c r="U921" s="96">
        <f t="shared" si="394"/>
        <v>942.56959389101007</v>
      </c>
      <c r="V921" s="96">
        <f t="shared" si="395"/>
        <v>3142.9641996557657</v>
      </c>
      <c r="W921" s="86">
        <f t="shared" si="396"/>
        <v>2548.6593406593406</v>
      </c>
      <c r="X921" s="99">
        <f t="shared" si="397"/>
        <v>9.6251552444394269E-3</v>
      </c>
      <c r="Y921" s="100">
        <f t="shared" si="398"/>
        <v>2.7577057694478942E-2</v>
      </c>
      <c r="Z921" s="100">
        <f t="shared" si="399"/>
        <v>8.1319859997741897E-2</v>
      </c>
      <c r="AA921" s="100">
        <f t="shared" si="400"/>
        <v>4.0998645139437732E-2</v>
      </c>
      <c r="AB921" s="101">
        <f t="shared" si="401"/>
        <v>8.9900643558767073E-3</v>
      </c>
      <c r="AC921" s="99">
        <f t="shared" si="402"/>
        <v>1.0479771751658739E-2</v>
      </c>
      <c r="AD921" s="100">
        <f t="shared" si="403"/>
        <v>2.901046352717835E-2</v>
      </c>
      <c r="AE921" s="100">
        <f t="shared" si="404"/>
        <v>8.3712338699390515E-2</v>
      </c>
      <c r="AF921" s="100">
        <f t="shared" si="405"/>
        <v>4.2734294401869141E-2</v>
      </c>
      <c r="AG921" s="101">
        <f t="shared" si="406"/>
        <v>9.8162697191409992E-3</v>
      </c>
      <c r="AH921" s="95">
        <f t="shared" si="407"/>
        <v>132.9332590041775</v>
      </c>
      <c r="AI921" s="96">
        <f t="shared" si="408"/>
        <v>95.866024048774975</v>
      </c>
      <c r="AJ921" s="96">
        <f t="shared" si="409"/>
        <v>76.649627413345371</v>
      </c>
      <c r="AK921" s="96">
        <f t="shared" si="410"/>
        <v>128.85727390764367</v>
      </c>
      <c r="AL921" s="86">
        <f t="shared" si="411"/>
        <v>22.91261149373377</v>
      </c>
      <c r="AM921" s="95">
        <f t="shared" si="419"/>
        <v>133.37400414189239</v>
      </c>
      <c r="AN921" s="96">
        <f t="shared" si="412"/>
        <v>96.183871397798654</v>
      </c>
      <c r="AO921" s="96">
        <f t="shared" si="413"/>
        <v>76.903762088468525</v>
      </c>
      <c r="AP921" s="96">
        <f t="shared" si="414"/>
        <v>129.28450496599157</v>
      </c>
      <c r="AQ921" s="86">
        <f t="shared" si="415"/>
        <v>22.988579104727915</v>
      </c>
    </row>
    <row r="922" spans="1:43">
      <c r="A922" s="129" t="str">
        <f t="shared" si="416"/>
        <v>2017_2</v>
      </c>
      <c r="B922" s="57">
        <v>2017</v>
      </c>
      <c r="C922" s="57">
        <v>2</v>
      </c>
      <c r="D922" s="81" t="str">
        <f t="shared" si="417"/>
        <v>SSH_Personal</v>
      </c>
      <c r="E922" s="68" t="s">
        <v>33</v>
      </c>
      <c r="F922" s="69" t="s">
        <v>13</v>
      </c>
      <c r="G922" s="84">
        <f t="shared" si="418"/>
        <v>70732</v>
      </c>
      <c r="H922" s="70">
        <v>17683</v>
      </c>
      <c r="I922" s="65">
        <v>526</v>
      </c>
      <c r="J922" s="66">
        <v>2361</v>
      </c>
      <c r="K922" s="66">
        <v>8928</v>
      </c>
      <c r="L922" s="66">
        <v>3388</v>
      </c>
      <c r="M922" s="67">
        <v>529</v>
      </c>
      <c r="N922" s="65">
        <v>8628484</v>
      </c>
      <c r="O922" s="66">
        <v>10415069</v>
      </c>
      <c r="P922" s="66">
        <v>29539735</v>
      </c>
      <c r="Q922" s="66">
        <v>15794199</v>
      </c>
      <c r="R922" s="67">
        <v>2224113</v>
      </c>
      <c r="S922" s="95">
        <f t="shared" si="392"/>
        <v>16403.961977186311</v>
      </c>
      <c r="T922" s="96">
        <f t="shared" si="393"/>
        <v>4411.2956374417618</v>
      </c>
      <c r="U922" s="96">
        <f t="shared" si="394"/>
        <v>3308.6620743727599</v>
      </c>
      <c r="V922" s="96">
        <f t="shared" si="395"/>
        <v>4661.8060802833534</v>
      </c>
      <c r="W922" s="86">
        <f t="shared" si="396"/>
        <v>4204.3724007561441</v>
      </c>
      <c r="X922" s="99">
        <f t="shared" si="397"/>
        <v>7.4365209523270942E-3</v>
      </c>
      <c r="Y922" s="100">
        <f t="shared" si="398"/>
        <v>3.3379517050274275E-2</v>
      </c>
      <c r="Z922" s="100">
        <f t="shared" si="399"/>
        <v>0.12622292597409943</v>
      </c>
      <c r="AA922" s="100">
        <f t="shared" si="400"/>
        <v>4.789911214160493E-2</v>
      </c>
      <c r="AB922" s="101">
        <f t="shared" si="401"/>
        <v>7.4789345699259177E-3</v>
      </c>
      <c r="AC922" s="99">
        <f t="shared" si="402"/>
        <v>8.1892037675027063E-3</v>
      </c>
      <c r="AD922" s="100">
        <f t="shared" si="403"/>
        <v>3.4953195411678226E-2</v>
      </c>
      <c r="AE922" s="100">
        <f t="shared" si="404"/>
        <v>0.12913241950811691</v>
      </c>
      <c r="AF922" s="100">
        <f t="shared" si="405"/>
        <v>4.9770023314988657E-2</v>
      </c>
      <c r="AG922" s="101">
        <f t="shared" si="406"/>
        <v>8.2337446396184323E-3</v>
      </c>
      <c r="AH922" s="95">
        <f t="shared" si="407"/>
        <v>121.98840694452299</v>
      </c>
      <c r="AI922" s="96">
        <f t="shared" si="408"/>
        <v>147.24691794378782</v>
      </c>
      <c r="AJ922" s="96">
        <f t="shared" si="409"/>
        <v>417.62900808686311</v>
      </c>
      <c r="AK922" s="96">
        <f t="shared" si="410"/>
        <v>223.29637222190806</v>
      </c>
      <c r="AL922" s="86">
        <f t="shared" si="411"/>
        <v>31.444226092857548</v>
      </c>
      <c r="AM922" s="95">
        <f t="shared" si="419"/>
        <v>122.39286402036052</v>
      </c>
      <c r="AN922" s="96">
        <f t="shared" si="412"/>
        <v>147.73512054720993</v>
      </c>
      <c r="AO922" s="96">
        <f t="shared" si="413"/>
        <v>419.01367251216834</v>
      </c>
      <c r="AP922" s="96">
        <f t="shared" si="414"/>
        <v>224.03671960422182</v>
      </c>
      <c r="AQ922" s="86">
        <f t="shared" si="415"/>
        <v>31.548480587657821</v>
      </c>
    </row>
    <row r="923" spans="1:43">
      <c r="A923" s="129" t="str">
        <f t="shared" si="416"/>
        <v>2017_2</v>
      </c>
      <c r="B923" s="57">
        <v>2017</v>
      </c>
      <c r="C923" s="57">
        <v>2</v>
      </c>
      <c r="D923" s="81" t="str">
        <f t="shared" si="417"/>
        <v>MMH_Personal</v>
      </c>
      <c r="E923" s="68" t="s">
        <v>34</v>
      </c>
      <c r="F923" s="69" t="s">
        <v>13</v>
      </c>
      <c r="G923" s="84">
        <f t="shared" si="418"/>
        <v>109656</v>
      </c>
      <c r="H923" s="70">
        <v>27414</v>
      </c>
      <c r="I923" s="65">
        <v>1194</v>
      </c>
      <c r="J923" s="66">
        <v>4055</v>
      </c>
      <c r="K923" s="66">
        <v>4588</v>
      </c>
      <c r="L923" s="66">
        <v>6747</v>
      </c>
      <c r="M923" s="67">
        <v>1390</v>
      </c>
      <c r="N923" s="65">
        <v>14276065</v>
      </c>
      <c r="O923" s="66">
        <v>12724208</v>
      </c>
      <c r="P923" s="66">
        <v>5969276</v>
      </c>
      <c r="Q923" s="66">
        <v>20179797</v>
      </c>
      <c r="R923" s="67">
        <v>4222699</v>
      </c>
      <c r="S923" s="95">
        <f t="shared" si="392"/>
        <v>11956.503350083753</v>
      </c>
      <c r="T923" s="96">
        <f t="shared" si="393"/>
        <v>3137.9057953144265</v>
      </c>
      <c r="U923" s="96">
        <f t="shared" si="394"/>
        <v>1301.0627724498693</v>
      </c>
      <c r="V923" s="96">
        <f t="shared" si="395"/>
        <v>2990.9288572698979</v>
      </c>
      <c r="W923" s="86">
        <f t="shared" si="396"/>
        <v>3037.9129496402879</v>
      </c>
      <c r="X923" s="99">
        <f t="shared" si="397"/>
        <v>1.0888597067191946E-2</v>
      </c>
      <c r="Y923" s="100">
        <f t="shared" si="398"/>
        <v>3.6979280659517035E-2</v>
      </c>
      <c r="Z923" s="100">
        <f t="shared" si="399"/>
        <v>4.1839935799226673E-2</v>
      </c>
      <c r="AA923" s="100">
        <f t="shared" si="400"/>
        <v>6.1528780914861018E-2</v>
      </c>
      <c r="AB923" s="101">
        <f t="shared" si="401"/>
        <v>1.2676004960968847E-2</v>
      </c>
      <c r="AC923" s="99">
        <f t="shared" si="402"/>
        <v>1.1618807929385655E-2</v>
      </c>
      <c r="AD923" s="100">
        <f t="shared" si="403"/>
        <v>3.8307093200139995E-2</v>
      </c>
      <c r="AE923" s="100">
        <f t="shared" si="404"/>
        <v>4.3248751745388836E-2</v>
      </c>
      <c r="AF923" s="100">
        <f t="shared" si="405"/>
        <v>6.3219569688110183E-2</v>
      </c>
      <c r="AG923" s="101">
        <f t="shared" si="406"/>
        <v>1.3463160883311214E-2</v>
      </c>
      <c r="AH923" s="95">
        <f t="shared" si="407"/>
        <v>130.18954731159261</v>
      </c>
      <c r="AI923" s="96">
        <f t="shared" si="408"/>
        <v>116.0374990880572</v>
      </c>
      <c r="AJ923" s="96">
        <f t="shared" si="409"/>
        <v>54.436382870066389</v>
      </c>
      <c r="AK923" s="96">
        <f t="shared" si="410"/>
        <v>184.02820639089515</v>
      </c>
      <c r="AL923" s="86">
        <f t="shared" si="411"/>
        <v>38.508599620631792</v>
      </c>
      <c r="AM923" s="95">
        <f t="shared" si="419"/>
        <v>130.62119557169493</v>
      </c>
      <c r="AN923" s="96">
        <f t="shared" si="412"/>
        <v>116.42222570875977</v>
      </c>
      <c r="AO923" s="96">
        <f t="shared" si="413"/>
        <v>54.616868711190719</v>
      </c>
      <c r="AP923" s="96">
        <f t="shared" si="414"/>
        <v>184.63835871678245</v>
      </c>
      <c r="AQ923" s="86">
        <f t="shared" si="415"/>
        <v>38.636276307189739</v>
      </c>
    </row>
    <row r="924" spans="1:43">
      <c r="A924" s="129" t="str">
        <f t="shared" si="416"/>
        <v>2017_2</v>
      </c>
      <c r="B924" s="57">
        <v>2017</v>
      </c>
      <c r="C924" s="57">
        <v>2</v>
      </c>
      <c r="D924" s="81" t="str">
        <f t="shared" si="417"/>
        <v>SYA_Personal</v>
      </c>
      <c r="E924" s="68" t="s">
        <v>35</v>
      </c>
      <c r="F924" s="69" t="s">
        <v>13</v>
      </c>
      <c r="G924" s="84">
        <f t="shared" si="418"/>
        <v>32256</v>
      </c>
      <c r="H924" s="70">
        <v>8064</v>
      </c>
      <c r="I924" s="65">
        <v>321</v>
      </c>
      <c r="J924" s="66">
        <v>1139</v>
      </c>
      <c r="K924" s="66">
        <v>1194</v>
      </c>
      <c r="L924" s="66">
        <v>1735</v>
      </c>
      <c r="M924" s="67">
        <v>174</v>
      </c>
      <c r="N924" s="65">
        <v>4613421</v>
      </c>
      <c r="O924" s="66">
        <v>3996353</v>
      </c>
      <c r="P924" s="66">
        <v>930771</v>
      </c>
      <c r="Q924" s="66">
        <v>5686433</v>
      </c>
      <c r="R924" s="67">
        <v>883675</v>
      </c>
      <c r="S924" s="95">
        <f t="shared" si="392"/>
        <v>14372.028037383177</v>
      </c>
      <c r="T924" s="96">
        <f t="shared" si="393"/>
        <v>3508.6505706760317</v>
      </c>
      <c r="U924" s="96">
        <f t="shared" si="394"/>
        <v>779.5402010050251</v>
      </c>
      <c r="V924" s="96">
        <f t="shared" si="395"/>
        <v>3277.4829971181557</v>
      </c>
      <c r="W924" s="86">
        <f t="shared" si="396"/>
        <v>5078.5919540229888</v>
      </c>
      <c r="X924" s="99">
        <f t="shared" si="397"/>
        <v>9.9516369047619041E-3</v>
      </c>
      <c r="Y924" s="100">
        <f t="shared" si="398"/>
        <v>3.531125992063492E-2</v>
      </c>
      <c r="Z924" s="100">
        <f t="shared" si="399"/>
        <v>3.7016369047619048E-2</v>
      </c>
      <c r="AA924" s="100">
        <f t="shared" si="400"/>
        <v>5.3788442460317464E-2</v>
      </c>
      <c r="AB924" s="101">
        <f t="shared" si="401"/>
        <v>5.394345238095238E-3</v>
      </c>
      <c r="AC924" s="99">
        <f t="shared" si="402"/>
        <v>1.1239370813798383E-2</v>
      </c>
      <c r="AD924" s="100">
        <f t="shared" si="403"/>
        <v>3.7705682930663731E-2</v>
      </c>
      <c r="AE924" s="100">
        <f t="shared" si="404"/>
        <v>3.9465753892859223E-2</v>
      </c>
      <c r="AF924" s="100">
        <f t="shared" si="405"/>
        <v>5.6715217040311149E-2</v>
      </c>
      <c r="AG924" s="101">
        <f t="shared" si="406"/>
        <v>6.3446119077375457E-3</v>
      </c>
      <c r="AH924" s="95">
        <f t="shared" si="407"/>
        <v>143.02520461309524</v>
      </c>
      <c r="AI924" s="96">
        <f t="shared" si="408"/>
        <v>123.89487227182539</v>
      </c>
      <c r="AJ924" s="96">
        <f t="shared" si="409"/>
        <v>28.855747767857142</v>
      </c>
      <c r="AK924" s="96">
        <f t="shared" si="410"/>
        <v>176.29070560515873</v>
      </c>
      <c r="AL924" s="86">
        <f t="shared" si="411"/>
        <v>27.395678323412699</v>
      </c>
      <c r="AM924" s="95">
        <f t="shared" si="419"/>
        <v>143.49940996979922</v>
      </c>
      <c r="AN924" s="96">
        <f t="shared" si="412"/>
        <v>124.30565030397983</v>
      </c>
      <c r="AO924" s="96">
        <f t="shared" si="413"/>
        <v>28.951420067017509</v>
      </c>
      <c r="AP924" s="96">
        <f t="shared" si="414"/>
        <v>176.87520396096417</v>
      </c>
      <c r="AQ924" s="86">
        <f t="shared" si="415"/>
        <v>27.486509708318909</v>
      </c>
    </row>
    <row r="925" spans="1:43">
      <c r="A925" s="129" t="str">
        <f t="shared" si="416"/>
        <v>2017_2</v>
      </c>
      <c r="B925" s="57">
        <v>2017</v>
      </c>
      <c r="C925" s="57">
        <v>2</v>
      </c>
      <c r="D925" s="81" t="str">
        <f t="shared" si="417"/>
        <v>LSH_Personal</v>
      </c>
      <c r="E925" s="68" t="s">
        <v>36</v>
      </c>
      <c r="F925" s="69" t="s">
        <v>13</v>
      </c>
      <c r="G925" s="84">
        <f t="shared" si="418"/>
        <v>60352</v>
      </c>
      <c r="H925" s="70">
        <v>15088</v>
      </c>
      <c r="I925" s="65">
        <v>651</v>
      </c>
      <c r="J925" s="66">
        <v>2528</v>
      </c>
      <c r="K925" s="66">
        <v>989</v>
      </c>
      <c r="L925" s="66">
        <v>5779</v>
      </c>
      <c r="M925" s="67">
        <v>326</v>
      </c>
      <c r="N925" s="65">
        <v>10536039</v>
      </c>
      <c r="O925" s="66">
        <v>7122526</v>
      </c>
      <c r="P925" s="66">
        <v>1025855</v>
      </c>
      <c r="Q925" s="66">
        <v>18968510</v>
      </c>
      <c r="R925" s="67">
        <v>1796784</v>
      </c>
      <c r="S925" s="95">
        <f t="shared" si="392"/>
        <v>16184.391705069125</v>
      </c>
      <c r="T925" s="96">
        <f t="shared" si="393"/>
        <v>2817.4549050632913</v>
      </c>
      <c r="U925" s="96">
        <f t="shared" si="394"/>
        <v>1037.2649140546007</v>
      </c>
      <c r="V925" s="96">
        <f t="shared" si="395"/>
        <v>3282.3170098632982</v>
      </c>
      <c r="W925" s="86">
        <f t="shared" si="396"/>
        <v>5511.6073619631898</v>
      </c>
      <c r="X925" s="99">
        <f t="shared" si="397"/>
        <v>1.0786717921527042E-2</v>
      </c>
      <c r="Y925" s="100">
        <f t="shared" si="398"/>
        <v>4.1887592788971369E-2</v>
      </c>
      <c r="Z925" s="100">
        <f t="shared" si="399"/>
        <v>1.638719512195122E-2</v>
      </c>
      <c r="AA925" s="100">
        <f t="shared" si="400"/>
        <v>9.5754904559915158E-2</v>
      </c>
      <c r="AB925" s="101">
        <f t="shared" si="401"/>
        <v>5.4016436903499467E-3</v>
      </c>
      <c r="AC925" s="99">
        <f t="shared" si="402"/>
        <v>1.1766432832807228E-2</v>
      </c>
      <c r="AD925" s="100">
        <f t="shared" si="403"/>
        <v>4.3787625252130015E-2</v>
      </c>
      <c r="AE925" s="100">
        <f t="shared" si="404"/>
        <v>1.7591328200584965E-2</v>
      </c>
      <c r="AF925" s="100">
        <f t="shared" si="405"/>
        <v>9.854573648576459E-2</v>
      </c>
      <c r="AG925" s="101">
        <f t="shared" si="406"/>
        <v>6.0968231361080002E-3</v>
      </c>
      <c r="AH925" s="95">
        <f t="shared" si="407"/>
        <v>174.57646805408271</v>
      </c>
      <c r="AI925" s="96">
        <f t="shared" si="408"/>
        <v>118.01640376458113</v>
      </c>
      <c r="AJ925" s="96">
        <f t="shared" si="409"/>
        <v>16.9978625397667</v>
      </c>
      <c r="AK925" s="96">
        <f t="shared" si="410"/>
        <v>314.29795201484626</v>
      </c>
      <c r="AL925" s="86">
        <f t="shared" si="411"/>
        <v>29.771739130434781</v>
      </c>
      <c r="AM925" s="95">
        <f t="shared" si="419"/>
        <v>175.15528279187421</v>
      </c>
      <c r="AN925" s="96">
        <f t="shared" si="412"/>
        <v>118.40769151694263</v>
      </c>
      <c r="AO925" s="96">
        <f t="shared" si="413"/>
        <v>17.054219581804709</v>
      </c>
      <c r="AP925" s="96">
        <f t="shared" si="414"/>
        <v>315.34001850130721</v>
      </c>
      <c r="AQ925" s="86">
        <f t="shared" si="415"/>
        <v>29.870448432842259</v>
      </c>
    </row>
    <row r="926" spans="1:43">
      <c r="A926" s="129" t="str">
        <f t="shared" si="416"/>
        <v>2017_2</v>
      </c>
      <c r="B926" s="57">
        <v>2017</v>
      </c>
      <c r="C926" s="57">
        <v>2</v>
      </c>
      <c r="D926" s="81" t="str">
        <f t="shared" si="417"/>
        <v>SYH_Personal</v>
      </c>
      <c r="E926" s="68" t="s">
        <v>37</v>
      </c>
      <c r="F926" s="69" t="s">
        <v>13</v>
      </c>
      <c r="G926" s="84">
        <f t="shared" si="418"/>
        <v>31592</v>
      </c>
      <c r="H926" s="70">
        <v>7898</v>
      </c>
      <c r="I926" s="65">
        <v>359</v>
      </c>
      <c r="J926" s="66">
        <v>1462</v>
      </c>
      <c r="K926" s="66">
        <v>1170</v>
      </c>
      <c r="L926" s="66">
        <v>2824</v>
      </c>
      <c r="M926" s="67">
        <v>39</v>
      </c>
      <c r="N926" s="65">
        <v>4340702</v>
      </c>
      <c r="O926" s="66">
        <v>4016754</v>
      </c>
      <c r="P926" s="66">
        <v>1891073</v>
      </c>
      <c r="Q926" s="66">
        <v>7318401</v>
      </c>
      <c r="R926" s="67">
        <v>341277</v>
      </c>
      <c r="S926" s="95">
        <f t="shared" si="392"/>
        <v>12091.091922005571</v>
      </c>
      <c r="T926" s="96">
        <f t="shared" si="393"/>
        <v>2747.4377564979482</v>
      </c>
      <c r="U926" s="96">
        <f t="shared" si="394"/>
        <v>1616.3017094017093</v>
      </c>
      <c r="V926" s="96">
        <f t="shared" si="395"/>
        <v>2591.5017705382438</v>
      </c>
      <c r="W926" s="86">
        <f t="shared" si="396"/>
        <v>8750.6923076923085</v>
      </c>
      <c r="X926" s="99">
        <f t="shared" si="397"/>
        <v>1.1363636363636364E-2</v>
      </c>
      <c r="Y926" s="100">
        <f t="shared" si="398"/>
        <v>4.6277538617371487E-2</v>
      </c>
      <c r="Z926" s="100">
        <f t="shared" si="399"/>
        <v>3.7034692327171437E-2</v>
      </c>
      <c r="AA926" s="100">
        <f t="shared" si="400"/>
        <v>8.9389718916181318E-2</v>
      </c>
      <c r="AB926" s="101">
        <f t="shared" si="401"/>
        <v>1.2344897442390478E-3</v>
      </c>
      <c r="AC926" s="99">
        <f t="shared" si="402"/>
        <v>1.2753090816191017E-2</v>
      </c>
      <c r="AD926" s="100">
        <f t="shared" si="403"/>
        <v>4.9031535802841635E-2</v>
      </c>
      <c r="AE926" s="100">
        <f t="shared" si="404"/>
        <v>3.9510272819665598E-2</v>
      </c>
      <c r="AF926" s="100">
        <f t="shared" si="405"/>
        <v>9.3129769027377587E-2</v>
      </c>
      <c r="AG926" s="101">
        <f t="shared" si="406"/>
        <v>1.6947917551283541E-3</v>
      </c>
      <c r="AH926" s="95">
        <f t="shared" si="407"/>
        <v>137.39877184097239</v>
      </c>
      <c r="AI926" s="96">
        <f t="shared" si="408"/>
        <v>127.14465687515826</v>
      </c>
      <c r="AJ926" s="96">
        <f t="shared" si="409"/>
        <v>59.859236515573564</v>
      </c>
      <c r="AK926" s="96">
        <f t="shared" si="410"/>
        <v>231.6536148391998</v>
      </c>
      <c r="AL926" s="86">
        <f t="shared" si="411"/>
        <v>10.80263990883768</v>
      </c>
      <c r="AM926" s="95">
        <f t="shared" si="419"/>
        <v>137.85432255168655</v>
      </c>
      <c r="AN926" s="96">
        <f t="shared" si="412"/>
        <v>127.56620968838156</v>
      </c>
      <c r="AO926" s="96">
        <f t="shared" si="413"/>
        <v>60.057702028562566</v>
      </c>
      <c r="AP926" s="96">
        <f t="shared" si="414"/>
        <v>232.42167096856352</v>
      </c>
      <c r="AQ926" s="86">
        <f t="shared" si="415"/>
        <v>10.838456461068265</v>
      </c>
    </row>
    <row r="927" spans="1:43">
      <c r="A927" s="129" t="str">
        <f t="shared" si="416"/>
        <v>2017_2</v>
      </c>
      <c r="B927" s="57">
        <v>2017</v>
      </c>
      <c r="C927" s="57">
        <v>2</v>
      </c>
      <c r="D927" s="81" t="str">
        <f t="shared" si="417"/>
        <v>MSH_Personal</v>
      </c>
      <c r="E927" s="68" t="s">
        <v>38</v>
      </c>
      <c r="F927" s="69" t="s">
        <v>13</v>
      </c>
      <c r="G927" s="84">
        <f t="shared" si="418"/>
        <v>80324</v>
      </c>
      <c r="H927" s="70">
        <v>20081</v>
      </c>
      <c r="I927" s="65">
        <v>924</v>
      </c>
      <c r="J927" s="66">
        <v>3359</v>
      </c>
      <c r="K927" s="66">
        <v>2154</v>
      </c>
      <c r="L927" s="66">
        <v>5105</v>
      </c>
      <c r="M927" s="67">
        <v>433</v>
      </c>
      <c r="N927" s="65">
        <v>12239232</v>
      </c>
      <c r="O927" s="66">
        <v>8658596</v>
      </c>
      <c r="P927" s="66">
        <v>1723722</v>
      </c>
      <c r="Q927" s="66">
        <v>15424327</v>
      </c>
      <c r="R927" s="67">
        <v>2156441</v>
      </c>
      <c r="S927" s="95">
        <f t="shared" si="392"/>
        <v>13245.922077922078</v>
      </c>
      <c r="T927" s="96">
        <f t="shared" si="393"/>
        <v>2577.7302768681157</v>
      </c>
      <c r="U927" s="96">
        <f t="shared" si="394"/>
        <v>800.24233983286911</v>
      </c>
      <c r="V927" s="96">
        <f t="shared" si="395"/>
        <v>3021.4156709108715</v>
      </c>
      <c r="W927" s="86">
        <f t="shared" si="396"/>
        <v>4980.233256351039</v>
      </c>
      <c r="X927" s="99">
        <f t="shared" si="397"/>
        <v>1.1503411184701957E-2</v>
      </c>
      <c r="Y927" s="100">
        <f t="shared" si="398"/>
        <v>4.1818136546984713E-2</v>
      </c>
      <c r="Z927" s="100">
        <f t="shared" si="399"/>
        <v>2.6816393605896122E-2</v>
      </c>
      <c r="AA927" s="100">
        <f t="shared" si="400"/>
        <v>6.3555101837557887E-2</v>
      </c>
      <c r="AB927" s="101">
        <f t="shared" si="401"/>
        <v>5.3906677954285147E-3</v>
      </c>
      <c r="AC927" s="99">
        <f t="shared" si="402"/>
        <v>1.2380077191022434E-2</v>
      </c>
      <c r="AD927" s="100">
        <f t="shared" si="403"/>
        <v>4.3463794483504764E-2</v>
      </c>
      <c r="AE927" s="100">
        <f t="shared" si="404"/>
        <v>2.8144493785026953E-2</v>
      </c>
      <c r="AF927" s="100">
        <f t="shared" si="405"/>
        <v>6.5560726127673649E-2</v>
      </c>
      <c r="AG927" s="101">
        <f t="shared" si="406"/>
        <v>5.9926460544798797E-3</v>
      </c>
      <c r="AH927" s="95">
        <f t="shared" si="407"/>
        <v>152.37328818285943</v>
      </c>
      <c r="AI927" s="96">
        <f t="shared" si="408"/>
        <v>107.79587669936757</v>
      </c>
      <c r="AJ927" s="96">
        <f t="shared" si="409"/>
        <v>21.459613565061503</v>
      </c>
      <c r="AK927" s="96">
        <f t="shared" si="410"/>
        <v>192.02638065833375</v>
      </c>
      <c r="AL927" s="86">
        <f t="shared" si="411"/>
        <v>26.846783028733629</v>
      </c>
      <c r="AM927" s="95">
        <f t="shared" si="419"/>
        <v>152.87848745644462</v>
      </c>
      <c r="AN927" s="96">
        <f t="shared" si="412"/>
        <v>108.15327791616514</v>
      </c>
      <c r="AO927" s="96">
        <f t="shared" si="413"/>
        <v>21.530763707673621</v>
      </c>
      <c r="AP927" s="96">
        <f t="shared" si="414"/>
        <v>192.66305122687436</v>
      </c>
      <c r="AQ927" s="86">
        <f t="shared" si="415"/>
        <v>26.935794530985515</v>
      </c>
    </row>
    <row r="928" spans="1:43">
      <c r="A928" s="129" t="str">
        <f t="shared" si="416"/>
        <v>2017_2</v>
      </c>
      <c r="B928" s="57">
        <v>2017</v>
      </c>
      <c r="C928" s="57">
        <v>2</v>
      </c>
      <c r="D928" s="81" t="str">
        <f t="shared" si="417"/>
        <v>SMH_Personal</v>
      </c>
      <c r="E928" s="68" t="s">
        <v>39</v>
      </c>
      <c r="F928" s="69" t="s">
        <v>13</v>
      </c>
      <c r="G928" s="84">
        <f t="shared" si="418"/>
        <v>60356</v>
      </c>
      <c r="H928" s="70">
        <v>15089</v>
      </c>
      <c r="I928" s="65">
        <v>529</v>
      </c>
      <c r="J928" s="66">
        <v>2369</v>
      </c>
      <c r="K928" s="66">
        <v>5092</v>
      </c>
      <c r="L928" s="66">
        <v>4250</v>
      </c>
      <c r="M928" s="67">
        <v>731</v>
      </c>
      <c r="N928" s="65">
        <v>7720034</v>
      </c>
      <c r="O928" s="66">
        <v>9377946</v>
      </c>
      <c r="P928" s="66">
        <v>3506559</v>
      </c>
      <c r="Q928" s="66">
        <v>15062463</v>
      </c>
      <c r="R928" s="67">
        <v>2045620</v>
      </c>
      <c r="S928" s="95">
        <f t="shared" si="392"/>
        <v>14593.637051039697</v>
      </c>
      <c r="T928" s="96">
        <f t="shared" si="393"/>
        <v>3958.6095398902489</v>
      </c>
      <c r="U928" s="96">
        <f t="shared" si="394"/>
        <v>688.64080911233305</v>
      </c>
      <c r="V928" s="96">
        <f t="shared" si="395"/>
        <v>3544.1089411764706</v>
      </c>
      <c r="W928" s="86">
        <f t="shared" si="396"/>
        <v>2798.3857729138167</v>
      </c>
      <c r="X928" s="99">
        <f t="shared" si="397"/>
        <v>8.7646629995360853E-3</v>
      </c>
      <c r="Y928" s="100">
        <f t="shared" si="398"/>
        <v>3.9250447345748556E-2</v>
      </c>
      <c r="Z928" s="100">
        <f t="shared" si="399"/>
        <v>8.436609450593148E-2</v>
      </c>
      <c r="AA928" s="100">
        <f t="shared" si="400"/>
        <v>7.0415534495327725E-2</v>
      </c>
      <c r="AB928" s="101">
        <f t="shared" si="401"/>
        <v>1.2111471933196368E-2</v>
      </c>
      <c r="AC928" s="99">
        <f t="shared" si="402"/>
        <v>9.6486618396510009E-3</v>
      </c>
      <c r="AD928" s="100">
        <f t="shared" si="403"/>
        <v>4.1092165194314842E-2</v>
      </c>
      <c r="AE928" s="100">
        <f t="shared" si="404"/>
        <v>8.700206534608354E-2</v>
      </c>
      <c r="AF928" s="100">
        <f t="shared" si="405"/>
        <v>7.2842001359360448E-2</v>
      </c>
      <c r="AG928" s="101">
        <f t="shared" si="406"/>
        <v>1.3148876440859046E-2</v>
      </c>
      <c r="AH928" s="95">
        <f t="shared" si="407"/>
        <v>127.90831068990656</v>
      </c>
      <c r="AI928" s="96">
        <f t="shared" si="408"/>
        <v>155.37719530784014</v>
      </c>
      <c r="AJ928" s="96">
        <f t="shared" si="409"/>
        <v>58.097935582212209</v>
      </c>
      <c r="AK928" s="96">
        <f t="shared" si="410"/>
        <v>249.56032540261117</v>
      </c>
      <c r="AL928" s="86">
        <f t="shared" si="411"/>
        <v>33.892570746901718</v>
      </c>
      <c r="AM928" s="95">
        <f t="shared" si="419"/>
        <v>128.33239542560185</v>
      </c>
      <c r="AN928" s="96">
        <f t="shared" si="412"/>
        <v>155.8923541466192</v>
      </c>
      <c r="AO928" s="96">
        <f t="shared" si="413"/>
        <v>58.290561436802349</v>
      </c>
      <c r="AP928" s="96">
        <f t="shared" si="414"/>
        <v>250.38775189325554</v>
      </c>
      <c r="AQ928" s="86">
        <f t="shared" si="415"/>
        <v>34.004942818971998</v>
      </c>
    </row>
    <row r="929" spans="1:43">
      <c r="A929" s="129" t="str">
        <f t="shared" si="416"/>
        <v>2017_3</v>
      </c>
      <c r="B929" s="57">
        <v>2017</v>
      </c>
      <c r="C929" s="57">
        <v>3</v>
      </c>
      <c r="D929" s="81" t="str">
        <f t="shared" si="417"/>
        <v>SML_Personal</v>
      </c>
      <c r="E929" s="68" t="s">
        <v>12</v>
      </c>
      <c r="F929" s="69" t="s">
        <v>13</v>
      </c>
      <c r="G929" s="84">
        <f t="shared" si="418"/>
        <v>92248</v>
      </c>
      <c r="H929" s="70">
        <v>23062</v>
      </c>
      <c r="I929" s="65">
        <v>120</v>
      </c>
      <c r="J929" s="66">
        <v>2557</v>
      </c>
      <c r="K929" s="66">
        <v>1616</v>
      </c>
      <c r="L929" s="66">
        <v>4666</v>
      </c>
      <c r="M929" s="67">
        <v>614</v>
      </c>
      <c r="N929" s="65">
        <v>2067599</v>
      </c>
      <c r="O929" s="66">
        <v>4847553</v>
      </c>
      <c r="P929" s="66">
        <v>3261572</v>
      </c>
      <c r="Q929" s="66">
        <v>8903586</v>
      </c>
      <c r="R929" s="67">
        <v>2013351</v>
      </c>
      <c r="S929" s="95">
        <f t="shared" si="392"/>
        <v>17229.991666666665</v>
      </c>
      <c r="T929" s="96">
        <f t="shared" si="393"/>
        <v>1895.7970277669144</v>
      </c>
      <c r="U929" s="96">
        <f t="shared" si="394"/>
        <v>2018.299504950495</v>
      </c>
      <c r="V929" s="96">
        <f t="shared" si="395"/>
        <v>1908.183883411916</v>
      </c>
      <c r="W929" s="86">
        <f t="shared" si="396"/>
        <v>3279.0732899022801</v>
      </c>
      <c r="X929" s="99">
        <f t="shared" si="397"/>
        <v>1.3008412106495534E-3</v>
      </c>
      <c r="Y929" s="100">
        <f t="shared" si="398"/>
        <v>2.7718758130257568E-2</v>
      </c>
      <c r="Z929" s="100">
        <f t="shared" si="399"/>
        <v>1.7517994970080653E-2</v>
      </c>
      <c r="AA929" s="100">
        <f t="shared" si="400"/>
        <v>5.058104240742347E-2</v>
      </c>
      <c r="AB929" s="101">
        <f t="shared" si="401"/>
        <v>6.6559708611568817E-3</v>
      </c>
      <c r="AC929" s="99">
        <f t="shared" si="402"/>
        <v>1.5773487178647263E-3</v>
      </c>
      <c r="AD929" s="100">
        <f t="shared" si="403"/>
        <v>2.8978148243047789E-2</v>
      </c>
      <c r="AE929" s="100">
        <f t="shared" si="404"/>
        <v>1.8524421189392962E-2</v>
      </c>
      <c r="AF929" s="100">
        <f t="shared" si="405"/>
        <v>5.2262168460970961E-2</v>
      </c>
      <c r="AG929" s="101">
        <f t="shared" si="406"/>
        <v>7.2797530791686247E-3</v>
      </c>
      <c r="AH929" s="95">
        <f t="shared" si="407"/>
        <v>22.413483219148382</v>
      </c>
      <c r="AI929" s="96">
        <f t="shared" si="408"/>
        <v>52.549139276732284</v>
      </c>
      <c r="AJ929" s="96">
        <f t="shared" si="409"/>
        <v>35.35656057583904</v>
      </c>
      <c r="AK929" s="96">
        <f t="shared" si="410"/>
        <v>96.517929928020123</v>
      </c>
      <c r="AL929" s="86">
        <f t="shared" si="411"/>
        <v>21.825416269187407</v>
      </c>
      <c r="AM929" s="95">
        <f t="shared" si="419"/>
        <v>22.487795951884312</v>
      </c>
      <c r="AN929" s="96">
        <f t="shared" si="412"/>
        <v>52.723367891909724</v>
      </c>
      <c r="AO929" s="96">
        <f t="shared" si="413"/>
        <v>35.473786560343285</v>
      </c>
      <c r="AP929" s="96">
        <f t="shared" si="414"/>
        <v>96.83793869510184</v>
      </c>
      <c r="AQ929" s="86">
        <f t="shared" si="415"/>
        <v>21.897779244196883</v>
      </c>
    </row>
    <row r="930" spans="1:43">
      <c r="A930" s="129" t="str">
        <f t="shared" si="416"/>
        <v>2017_3</v>
      </c>
      <c r="B930" s="57">
        <v>2017</v>
      </c>
      <c r="C930" s="57">
        <v>3</v>
      </c>
      <c r="D930" s="81" t="str">
        <f t="shared" si="417"/>
        <v>LSL_Personal</v>
      </c>
      <c r="E930" s="68" t="s">
        <v>14</v>
      </c>
      <c r="F930" s="69" t="s">
        <v>13</v>
      </c>
      <c r="G930" s="84">
        <f t="shared" si="418"/>
        <v>22760</v>
      </c>
      <c r="H930" s="70">
        <v>5690</v>
      </c>
      <c r="I930" s="65">
        <v>20</v>
      </c>
      <c r="J930" s="66">
        <v>383</v>
      </c>
      <c r="K930" s="66">
        <v>2159</v>
      </c>
      <c r="L930" s="66">
        <v>682</v>
      </c>
      <c r="M930" s="67">
        <v>100</v>
      </c>
      <c r="N930" s="65">
        <v>849722</v>
      </c>
      <c r="O930" s="66">
        <v>1340069</v>
      </c>
      <c r="P930" s="66">
        <v>5955844</v>
      </c>
      <c r="Q930" s="66">
        <v>2340701</v>
      </c>
      <c r="R930" s="67">
        <v>557711</v>
      </c>
      <c r="S930" s="95">
        <f t="shared" si="392"/>
        <v>42486.1</v>
      </c>
      <c r="T930" s="96">
        <f t="shared" si="393"/>
        <v>3498.8746736292428</v>
      </c>
      <c r="U930" s="96">
        <f t="shared" si="394"/>
        <v>2758.6123205187587</v>
      </c>
      <c r="V930" s="96">
        <f t="shared" si="395"/>
        <v>3432.1129032258063</v>
      </c>
      <c r="W930" s="86">
        <f t="shared" si="396"/>
        <v>5577.11</v>
      </c>
      <c r="X930" s="99">
        <f t="shared" si="397"/>
        <v>8.7873462214411243E-4</v>
      </c>
      <c r="Y930" s="100">
        <f t="shared" si="398"/>
        <v>1.6827768014059753E-2</v>
      </c>
      <c r="Z930" s="100">
        <f t="shared" si="399"/>
        <v>9.4859402460456946E-2</v>
      </c>
      <c r="AA930" s="100">
        <f t="shared" si="400"/>
        <v>2.9964850615114235E-2</v>
      </c>
      <c r="AB930" s="101">
        <f t="shared" si="401"/>
        <v>4.3936731107205628E-3</v>
      </c>
      <c r="AC930" s="99">
        <f t="shared" si="402"/>
        <v>1.3363575363720681E-3</v>
      </c>
      <c r="AD930" s="100">
        <f t="shared" si="403"/>
        <v>1.8814310475610944E-2</v>
      </c>
      <c r="AE930" s="100">
        <f t="shared" si="404"/>
        <v>9.9384917439054282E-2</v>
      </c>
      <c r="AF930" s="100">
        <f t="shared" si="405"/>
        <v>3.259796415488149E-2</v>
      </c>
      <c r="AG930" s="101">
        <f t="shared" si="406"/>
        <v>5.4151475114431738E-3</v>
      </c>
      <c r="AH930" s="95">
        <f t="shared" si="407"/>
        <v>37.334007029876979</v>
      </c>
      <c r="AI930" s="96">
        <f t="shared" si="408"/>
        <v>58.878251318101931</v>
      </c>
      <c r="AJ930" s="96">
        <f t="shared" si="409"/>
        <v>261.68031634446396</v>
      </c>
      <c r="AK930" s="96">
        <f t="shared" si="410"/>
        <v>102.84275043936731</v>
      </c>
      <c r="AL930" s="86">
        <f t="shared" si="411"/>
        <v>24.503998242530756</v>
      </c>
      <c r="AM930" s="95">
        <f t="shared" si="419"/>
        <v>37.457789311249577</v>
      </c>
      <c r="AN930" s="96">
        <f t="shared" si="412"/>
        <v>59.073464338379971</v>
      </c>
      <c r="AO930" s="96">
        <f t="shared" si="413"/>
        <v>262.54792711342049</v>
      </c>
      <c r="AP930" s="96">
        <f t="shared" si="414"/>
        <v>103.18372938282307</v>
      </c>
      <c r="AQ930" s="86">
        <f t="shared" si="415"/>
        <v>24.585242155159349</v>
      </c>
    </row>
    <row r="931" spans="1:43">
      <c r="A931" s="129" t="str">
        <f t="shared" si="416"/>
        <v>2017_3</v>
      </c>
      <c r="B931" s="57">
        <v>2017</v>
      </c>
      <c r="C931" s="57">
        <v>3</v>
      </c>
      <c r="D931" s="81" t="str">
        <f t="shared" si="417"/>
        <v>MYA_Personal</v>
      </c>
      <c r="E931" s="68" t="s">
        <v>15</v>
      </c>
      <c r="F931" s="69" t="s">
        <v>13</v>
      </c>
      <c r="G931" s="84">
        <f t="shared" si="418"/>
        <v>22592</v>
      </c>
      <c r="H931" s="70">
        <v>5648</v>
      </c>
      <c r="I931" s="65">
        <v>102</v>
      </c>
      <c r="J931" s="66">
        <v>683</v>
      </c>
      <c r="K931" s="66">
        <v>939</v>
      </c>
      <c r="L931" s="66">
        <v>1737</v>
      </c>
      <c r="M931" s="67">
        <v>268</v>
      </c>
      <c r="N931" s="65">
        <v>1207668</v>
      </c>
      <c r="O931" s="66">
        <v>2143209</v>
      </c>
      <c r="P931" s="66">
        <v>934274</v>
      </c>
      <c r="Q931" s="66">
        <v>4863126</v>
      </c>
      <c r="R931" s="67">
        <v>1328699</v>
      </c>
      <c r="S931" s="95">
        <f t="shared" si="392"/>
        <v>11839.882352941177</v>
      </c>
      <c r="T931" s="96">
        <f t="shared" si="393"/>
        <v>3137.9341142020498</v>
      </c>
      <c r="U931" s="96">
        <f t="shared" si="394"/>
        <v>994.96698615548451</v>
      </c>
      <c r="V931" s="96">
        <f t="shared" si="395"/>
        <v>2799.7271157167529</v>
      </c>
      <c r="W931" s="86">
        <f t="shared" si="396"/>
        <v>4957.8320895522384</v>
      </c>
      <c r="X931" s="99">
        <f t="shared" si="397"/>
        <v>4.5148725212464588E-3</v>
      </c>
      <c r="Y931" s="100">
        <f t="shared" si="398"/>
        <v>3.0231940509915015E-2</v>
      </c>
      <c r="Z931" s="100">
        <f t="shared" si="399"/>
        <v>4.1563385269121816E-2</v>
      </c>
      <c r="AA931" s="100">
        <f t="shared" si="400"/>
        <v>7.6885623229461755E-2</v>
      </c>
      <c r="AB931" s="101">
        <f t="shared" si="401"/>
        <v>1.1862606232294617E-2</v>
      </c>
      <c r="AC931" s="99">
        <f t="shared" si="402"/>
        <v>5.5541193682587149E-3</v>
      </c>
      <c r="AD931" s="100">
        <f t="shared" si="403"/>
        <v>3.2886213156439581E-2</v>
      </c>
      <c r="AE931" s="100">
        <f t="shared" si="404"/>
        <v>4.4657352688092497E-2</v>
      </c>
      <c r="AF931" s="100">
        <f t="shared" si="405"/>
        <v>8.1015422167715637E-2</v>
      </c>
      <c r="AG931" s="101">
        <f t="shared" si="406"/>
        <v>1.3540936032450436E-2</v>
      </c>
      <c r="AH931" s="95">
        <f t="shared" si="407"/>
        <v>53.455559490084987</v>
      </c>
      <c r="AI931" s="96">
        <f t="shared" si="408"/>
        <v>94.865837464589234</v>
      </c>
      <c r="AJ931" s="96">
        <f t="shared" si="409"/>
        <v>41.354196175637391</v>
      </c>
      <c r="AK931" s="96">
        <f t="shared" si="410"/>
        <v>215.25876416430594</v>
      </c>
      <c r="AL931" s="86">
        <f t="shared" si="411"/>
        <v>58.812809844192635</v>
      </c>
      <c r="AM931" s="95">
        <f t="shared" si="419"/>
        <v>53.63279337501023</v>
      </c>
      <c r="AN931" s="96">
        <f t="shared" si="412"/>
        <v>95.180368657993995</v>
      </c>
      <c r="AO931" s="96">
        <f t="shared" si="413"/>
        <v>41.491307542838179</v>
      </c>
      <c r="AP931" s="96">
        <f t="shared" si="414"/>
        <v>215.97246255977635</v>
      </c>
      <c r="AQ931" s="86">
        <f t="shared" si="415"/>
        <v>59.007805890843109</v>
      </c>
    </row>
    <row r="932" spans="1:43">
      <c r="A932" s="129" t="str">
        <f t="shared" si="416"/>
        <v>2017_3</v>
      </c>
      <c r="B932" s="57">
        <v>2017</v>
      </c>
      <c r="C932" s="57">
        <v>3</v>
      </c>
      <c r="D932" s="81" t="str">
        <f t="shared" si="417"/>
        <v>SMA_Personal</v>
      </c>
      <c r="E932" s="68" t="s">
        <v>16</v>
      </c>
      <c r="F932" s="69" t="s">
        <v>13</v>
      </c>
      <c r="G932" s="84">
        <f t="shared" si="418"/>
        <v>91108</v>
      </c>
      <c r="H932" s="70">
        <v>22777</v>
      </c>
      <c r="I932" s="65">
        <v>127</v>
      </c>
      <c r="J932" s="66">
        <v>1939</v>
      </c>
      <c r="K932" s="66">
        <v>1126</v>
      </c>
      <c r="L932" s="66">
        <v>3437</v>
      </c>
      <c r="M932" s="67">
        <v>492</v>
      </c>
      <c r="N932" s="65">
        <v>2582105</v>
      </c>
      <c r="O932" s="66">
        <v>6944343</v>
      </c>
      <c r="P932" s="66">
        <v>982565</v>
      </c>
      <c r="Q932" s="66">
        <v>10818965</v>
      </c>
      <c r="R932" s="67">
        <v>2539289</v>
      </c>
      <c r="S932" s="95">
        <f t="shared" si="392"/>
        <v>20331.535433070865</v>
      </c>
      <c r="T932" s="96">
        <f t="shared" si="393"/>
        <v>3581.4043321299637</v>
      </c>
      <c r="U932" s="96">
        <f t="shared" si="394"/>
        <v>872.61545293072822</v>
      </c>
      <c r="V932" s="96">
        <f t="shared" si="395"/>
        <v>3147.7931335466978</v>
      </c>
      <c r="W932" s="86">
        <f t="shared" si="396"/>
        <v>5161.1565040650403</v>
      </c>
      <c r="X932" s="99">
        <f t="shared" si="397"/>
        <v>1.3939500373183476E-3</v>
      </c>
      <c r="Y932" s="100">
        <f t="shared" si="398"/>
        <v>2.128243403433288E-2</v>
      </c>
      <c r="Z932" s="100">
        <f t="shared" si="399"/>
        <v>1.2358958598586293E-2</v>
      </c>
      <c r="AA932" s="100">
        <f t="shared" si="400"/>
        <v>3.7724458883961892E-2</v>
      </c>
      <c r="AB932" s="101">
        <f t="shared" si="401"/>
        <v>5.4001843965403697E-3</v>
      </c>
      <c r="AC932" s="99">
        <f t="shared" si="402"/>
        <v>1.6819539346790114E-3</v>
      </c>
      <c r="AD932" s="100">
        <f t="shared" si="403"/>
        <v>2.2396515640575973E-2</v>
      </c>
      <c r="AE932" s="100">
        <f t="shared" si="404"/>
        <v>1.3211799788682817E-2</v>
      </c>
      <c r="AF932" s="100">
        <f t="shared" si="405"/>
        <v>3.9195209021060204E-2</v>
      </c>
      <c r="AG932" s="101">
        <f t="shared" si="406"/>
        <v>5.9659104065588964E-3</v>
      </c>
      <c r="AH932" s="95">
        <f t="shared" si="407"/>
        <v>28.341144575668437</v>
      </c>
      <c r="AI932" s="96">
        <f t="shared" si="408"/>
        <v>76.221001448829966</v>
      </c>
      <c r="AJ932" s="96">
        <f t="shared" si="409"/>
        <v>10.784618255257497</v>
      </c>
      <c r="AK932" s="96">
        <f t="shared" si="410"/>
        <v>118.74879264169996</v>
      </c>
      <c r="AL932" s="86">
        <f t="shared" si="411"/>
        <v>27.871196821354875</v>
      </c>
      <c r="AM932" s="95">
        <f t="shared" si="419"/>
        <v>28.435110688908825</v>
      </c>
      <c r="AN932" s="96">
        <f t="shared" si="412"/>
        <v>76.473714998711984</v>
      </c>
      <c r="AO932" s="96">
        <f t="shared" si="413"/>
        <v>10.820375056028977</v>
      </c>
      <c r="AP932" s="96">
        <f t="shared" si="414"/>
        <v>119.1425086564762</v>
      </c>
      <c r="AQ932" s="86">
        <f t="shared" si="415"/>
        <v>27.963604805431459</v>
      </c>
    </row>
    <row r="933" spans="1:43">
      <c r="A933" s="129" t="str">
        <f t="shared" si="416"/>
        <v>2017_3</v>
      </c>
      <c r="B933" s="57">
        <v>2017</v>
      </c>
      <c r="C933" s="57">
        <v>3</v>
      </c>
      <c r="D933" s="81" t="str">
        <f t="shared" si="417"/>
        <v>MSL_Personal</v>
      </c>
      <c r="E933" s="68" t="s">
        <v>17</v>
      </c>
      <c r="F933" s="69" t="s">
        <v>13</v>
      </c>
      <c r="G933" s="84">
        <f t="shared" si="418"/>
        <v>69928</v>
      </c>
      <c r="H933" s="70">
        <v>17482</v>
      </c>
      <c r="I933" s="65">
        <v>179</v>
      </c>
      <c r="J933" s="66">
        <v>1468</v>
      </c>
      <c r="K933" s="66">
        <v>3836</v>
      </c>
      <c r="L933" s="66">
        <v>2346</v>
      </c>
      <c r="M933" s="67">
        <v>533</v>
      </c>
      <c r="N933" s="65">
        <v>4492849</v>
      </c>
      <c r="O933" s="66">
        <v>5087961</v>
      </c>
      <c r="P933" s="66">
        <v>8110592</v>
      </c>
      <c r="Q933" s="66">
        <v>8374201</v>
      </c>
      <c r="R933" s="67">
        <v>1487348</v>
      </c>
      <c r="S933" s="95">
        <f t="shared" si="392"/>
        <v>25099.715083798881</v>
      </c>
      <c r="T933" s="96">
        <f t="shared" si="393"/>
        <v>3465.9134877384195</v>
      </c>
      <c r="U933" s="96">
        <f t="shared" si="394"/>
        <v>2114.3357664233577</v>
      </c>
      <c r="V933" s="96">
        <f t="shared" si="395"/>
        <v>3569.5656436487639</v>
      </c>
      <c r="W933" s="86">
        <f t="shared" si="396"/>
        <v>2790.5215759849907</v>
      </c>
      <c r="X933" s="99">
        <f t="shared" si="397"/>
        <v>2.559775769362773E-3</v>
      </c>
      <c r="Y933" s="100">
        <f t="shared" si="398"/>
        <v>2.0993021393433245E-2</v>
      </c>
      <c r="Z933" s="100">
        <f t="shared" si="399"/>
        <v>5.4856423750143005E-2</v>
      </c>
      <c r="AA933" s="100">
        <f t="shared" si="400"/>
        <v>3.3548793044274113E-2</v>
      </c>
      <c r="AB933" s="101">
        <f t="shared" si="401"/>
        <v>7.6221256149182019E-3</v>
      </c>
      <c r="AC933" s="99">
        <f t="shared" si="402"/>
        <v>3.0049958750496563E-3</v>
      </c>
      <c r="AD933" s="100">
        <f t="shared" si="403"/>
        <v>2.2256188288981616E-2</v>
      </c>
      <c r="AE933" s="100">
        <f t="shared" si="404"/>
        <v>5.6862710507307325E-2</v>
      </c>
      <c r="AF933" s="100">
        <f t="shared" si="405"/>
        <v>3.5135361385704771E-2</v>
      </c>
      <c r="AG933" s="101">
        <f t="shared" si="406"/>
        <v>8.3884399587730377E-3</v>
      </c>
      <c r="AH933" s="95">
        <f t="shared" si="407"/>
        <v>64.249642489417681</v>
      </c>
      <c r="AI933" s="96">
        <f t="shared" si="408"/>
        <v>72.759995995881482</v>
      </c>
      <c r="AJ933" s="96">
        <f t="shared" si="409"/>
        <v>115.98489875300309</v>
      </c>
      <c r="AK933" s="96">
        <f t="shared" si="410"/>
        <v>119.75461903672348</v>
      </c>
      <c r="AL933" s="86">
        <f t="shared" si="411"/>
        <v>21.269705983297104</v>
      </c>
      <c r="AM933" s="95">
        <f t="shared" si="419"/>
        <v>64.462664555823508</v>
      </c>
      <c r="AN933" s="96">
        <f t="shared" si="412"/>
        <v>73.001234454154229</v>
      </c>
      <c r="AO933" s="96">
        <f t="shared" si="413"/>
        <v>116.36945097534898</v>
      </c>
      <c r="AP933" s="96">
        <f t="shared" si="414"/>
        <v>120.15166990612009</v>
      </c>
      <c r="AQ933" s="86">
        <f t="shared" si="415"/>
        <v>21.340226480296796</v>
      </c>
    </row>
    <row r="934" spans="1:43">
      <c r="A934" s="129" t="str">
        <f t="shared" si="416"/>
        <v>2017_3</v>
      </c>
      <c r="B934" s="57">
        <v>2017</v>
      </c>
      <c r="C934" s="57">
        <v>3</v>
      </c>
      <c r="D934" s="81" t="str">
        <f t="shared" si="417"/>
        <v>LYL_Personal</v>
      </c>
      <c r="E934" s="68" t="s">
        <v>18</v>
      </c>
      <c r="F934" s="69" t="s">
        <v>13</v>
      </c>
      <c r="G934" s="84">
        <f t="shared" si="418"/>
        <v>17832</v>
      </c>
      <c r="H934" s="70">
        <v>4458</v>
      </c>
      <c r="I934" s="65">
        <v>96</v>
      </c>
      <c r="J934" s="66">
        <v>380</v>
      </c>
      <c r="K934" s="66">
        <v>676</v>
      </c>
      <c r="L934" s="66">
        <v>595</v>
      </c>
      <c r="M934" s="67">
        <v>161</v>
      </c>
      <c r="N934" s="65">
        <v>2038604</v>
      </c>
      <c r="O934" s="66">
        <v>1466956</v>
      </c>
      <c r="P934" s="66">
        <v>1088948</v>
      </c>
      <c r="Q934" s="66">
        <v>2442386</v>
      </c>
      <c r="R934" s="67">
        <v>925796</v>
      </c>
      <c r="S934" s="95">
        <f t="shared" si="392"/>
        <v>21235.458333333332</v>
      </c>
      <c r="T934" s="96">
        <f t="shared" si="393"/>
        <v>3860.4105263157894</v>
      </c>
      <c r="U934" s="96">
        <f t="shared" si="394"/>
        <v>1610.8698224852071</v>
      </c>
      <c r="V934" s="96">
        <f t="shared" si="395"/>
        <v>4104.8504201680671</v>
      </c>
      <c r="W934" s="86">
        <f t="shared" si="396"/>
        <v>5750.2857142857147</v>
      </c>
      <c r="X934" s="99">
        <f t="shared" si="397"/>
        <v>5.3835800807537013E-3</v>
      </c>
      <c r="Y934" s="100">
        <f t="shared" si="398"/>
        <v>2.1310004486316734E-2</v>
      </c>
      <c r="Z934" s="100">
        <f t="shared" si="399"/>
        <v>3.7909376401973977E-2</v>
      </c>
      <c r="AA934" s="100">
        <f t="shared" si="400"/>
        <v>3.3366980708838041E-2</v>
      </c>
      <c r="AB934" s="101">
        <f t="shared" si="401"/>
        <v>9.0287124270973535E-3</v>
      </c>
      <c r="AC934" s="99">
        <f t="shared" si="402"/>
        <v>6.660369556938767E-3</v>
      </c>
      <c r="AD934" s="100">
        <f t="shared" si="403"/>
        <v>2.3829828661768759E-2</v>
      </c>
      <c r="AE934" s="100">
        <f t="shared" si="404"/>
        <v>4.1241623547233514E-2</v>
      </c>
      <c r="AF934" s="100">
        <f t="shared" si="405"/>
        <v>3.6500592274794345E-2</v>
      </c>
      <c r="AG934" s="101">
        <f t="shared" si="406"/>
        <v>1.0679150901806845E-2</v>
      </c>
      <c r="AH934" s="95">
        <f t="shared" si="407"/>
        <v>114.32279048900853</v>
      </c>
      <c r="AI934" s="96">
        <f t="shared" si="408"/>
        <v>82.265365634813818</v>
      </c>
      <c r="AJ934" s="96">
        <f t="shared" si="409"/>
        <v>61.067070435172724</v>
      </c>
      <c r="AK934" s="96">
        <f t="shared" si="410"/>
        <v>136.96646478241365</v>
      </c>
      <c r="AL934" s="86">
        <f t="shared" si="411"/>
        <v>51.91767608793181</v>
      </c>
      <c r="AM934" s="95">
        <f t="shared" si="419"/>
        <v>114.70183192992019</v>
      </c>
      <c r="AN934" s="96">
        <f t="shared" si="412"/>
        <v>82.538119497748468</v>
      </c>
      <c r="AO934" s="96">
        <f t="shared" si="413"/>
        <v>61.269540566202529</v>
      </c>
      <c r="AP934" s="96">
        <f t="shared" si="414"/>
        <v>137.42058216308322</v>
      </c>
      <c r="AQ934" s="86">
        <f t="shared" si="415"/>
        <v>52.0898110635476</v>
      </c>
    </row>
    <row r="935" spans="1:43">
      <c r="A935" s="129" t="str">
        <f t="shared" si="416"/>
        <v>2017_3</v>
      </c>
      <c r="B935" s="57">
        <v>2017</v>
      </c>
      <c r="C935" s="57">
        <v>3</v>
      </c>
      <c r="D935" s="81" t="str">
        <f t="shared" si="417"/>
        <v>LSA_Personal</v>
      </c>
      <c r="E935" s="68" t="s">
        <v>19</v>
      </c>
      <c r="F935" s="69" t="s">
        <v>13</v>
      </c>
      <c r="G935" s="84">
        <f t="shared" si="418"/>
        <v>114232</v>
      </c>
      <c r="H935" s="70">
        <v>28558</v>
      </c>
      <c r="I935" s="65">
        <v>315</v>
      </c>
      <c r="J935" s="66">
        <v>3270</v>
      </c>
      <c r="K935" s="66">
        <v>2557</v>
      </c>
      <c r="L935" s="66">
        <v>5635</v>
      </c>
      <c r="M935" s="67">
        <v>968</v>
      </c>
      <c r="N935" s="65">
        <v>9486602</v>
      </c>
      <c r="O935" s="66">
        <v>9325146</v>
      </c>
      <c r="P935" s="66">
        <v>4085977</v>
      </c>
      <c r="Q935" s="66">
        <v>15180186</v>
      </c>
      <c r="R935" s="67">
        <v>8986346</v>
      </c>
      <c r="S935" s="95">
        <f t="shared" si="392"/>
        <v>30116.196825396826</v>
      </c>
      <c r="T935" s="96">
        <f t="shared" si="393"/>
        <v>2851.726605504587</v>
      </c>
      <c r="U935" s="96">
        <f t="shared" si="394"/>
        <v>1597.957371920219</v>
      </c>
      <c r="V935" s="96">
        <f t="shared" si="395"/>
        <v>2693.9105590062113</v>
      </c>
      <c r="W935" s="86">
        <f t="shared" si="396"/>
        <v>9283.4152892561979</v>
      </c>
      <c r="X935" s="99">
        <f t="shared" si="397"/>
        <v>2.7575460466419217E-3</v>
      </c>
      <c r="Y935" s="100">
        <f t="shared" si="398"/>
        <v>2.8625954198473282E-2</v>
      </c>
      <c r="Z935" s="100">
        <f t="shared" si="399"/>
        <v>2.2384270607185376E-2</v>
      </c>
      <c r="AA935" s="100">
        <f t="shared" si="400"/>
        <v>4.9329434834372153E-2</v>
      </c>
      <c r="AB935" s="101">
        <f t="shared" si="401"/>
        <v>8.4739827719027948E-3</v>
      </c>
      <c r="AC935" s="99">
        <f t="shared" si="402"/>
        <v>3.1190589447240074E-3</v>
      </c>
      <c r="AD935" s="100">
        <f t="shared" si="403"/>
        <v>2.9775523782445395E-2</v>
      </c>
      <c r="AE935" s="100">
        <f t="shared" si="404"/>
        <v>2.3404076682163679E-2</v>
      </c>
      <c r="AF935" s="100">
        <f t="shared" si="405"/>
        <v>5.0822332793503996E-2</v>
      </c>
      <c r="AG935" s="101">
        <f t="shared" si="406"/>
        <v>9.1058966250356609E-3</v>
      </c>
      <c r="AH935" s="95">
        <f t="shared" si="407"/>
        <v>83.046799495763011</v>
      </c>
      <c r="AI935" s="96">
        <f t="shared" si="408"/>
        <v>81.633395195741997</v>
      </c>
      <c r="AJ935" s="96">
        <f t="shared" si="409"/>
        <v>35.769110231808952</v>
      </c>
      <c r="AK935" s="96">
        <f t="shared" si="410"/>
        <v>132.88908537012395</v>
      </c>
      <c r="AL935" s="86">
        <f t="shared" si="411"/>
        <v>78.667501225576018</v>
      </c>
      <c r="AM935" s="95">
        <f t="shared" si="419"/>
        <v>83.322144231570547</v>
      </c>
      <c r="AN935" s="96">
        <f t="shared" si="412"/>
        <v>81.904053737307962</v>
      </c>
      <c r="AO935" s="96">
        <f t="shared" si="413"/>
        <v>35.887704039958663</v>
      </c>
      <c r="AP935" s="96">
        <f t="shared" si="414"/>
        <v>133.32968404852105</v>
      </c>
      <c r="AQ935" s="86">
        <f t="shared" si="415"/>
        <v>78.928326235969109</v>
      </c>
    </row>
    <row r="936" spans="1:43">
      <c r="A936" s="129" t="str">
        <f t="shared" si="416"/>
        <v>2017_3</v>
      </c>
      <c r="B936" s="57">
        <v>2017</v>
      </c>
      <c r="C936" s="57">
        <v>3</v>
      </c>
      <c r="D936" s="81" t="str">
        <f t="shared" si="417"/>
        <v>LMA_Personal</v>
      </c>
      <c r="E936" s="68" t="s">
        <v>20</v>
      </c>
      <c r="F936" s="69" t="s">
        <v>13</v>
      </c>
      <c r="G936" s="84">
        <f t="shared" si="418"/>
        <v>140884</v>
      </c>
      <c r="H936" s="70">
        <v>35221</v>
      </c>
      <c r="I936" s="65">
        <v>973</v>
      </c>
      <c r="J936" s="66">
        <v>3211</v>
      </c>
      <c r="K936" s="66">
        <v>7804</v>
      </c>
      <c r="L936" s="66">
        <v>8044</v>
      </c>
      <c r="M936" s="67">
        <v>761</v>
      </c>
      <c r="N936" s="65">
        <v>17179684</v>
      </c>
      <c r="O936" s="66">
        <v>7394931</v>
      </c>
      <c r="P936" s="66">
        <v>7136515</v>
      </c>
      <c r="Q936" s="66">
        <v>23550428</v>
      </c>
      <c r="R936" s="67">
        <v>3793945</v>
      </c>
      <c r="S936" s="95">
        <f t="shared" si="392"/>
        <v>17656.406988694758</v>
      </c>
      <c r="T936" s="96">
        <f t="shared" si="393"/>
        <v>2302.9993771410777</v>
      </c>
      <c r="U936" s="96">
        <f t="shared" si="394"/>
        <v>914.46886212198876</v>
      </c>
      <c r="V936" s="96">
        <f t="shared" si="395"/>
        <v>2927.7011437095971</v>
      </c>
      <c r="W936" s="86">
        <f t="shared" si="396"/>
        <v>4985.4730617608411</v>
      </c>
      <c r="X936" s="99">
        <f t="shared" si="397"/>
        <v>6.9063910735072823E-3</v>
      </c>
      <c r="Y936" s="100">
        <f t="shared" si="398"/>
        <v>2.2791800346384259E-2</v>
      </c>
      <c r="Z936" s="100">
        <f t="shared" si="399"/>
        <v>5.5393089350103633E-2</v>
      </c>
      <c r="AA936" s="100">
        <f t="shared" si="400"/>
        <v>5.7096618494648081E-2</v>
      </c>
      <c r="AB936" s="101">
        <f t="shared" si="401"/>
        <v>5.4016069958263534E-3</v>
      </c>
      <c r="AC936" s="99">
        <f t="shared" si="402"/>
        <v>7.4204888919604068E-3</v>
      </c>
      <c r="AD936" s="100">
        <f t="shared" si="403"/>
        <v>2.3718220408450591E-2</v>
      </c>
      <c r="AE936" s="100">
        <f t="shared" si="404"/>
        <v>5.6813056956433364E-2</v>
      </c>
      <c r="AF936" s="100">
        <f t="shared" si="405"/>
        <v>5.8536954691196005E-2</v>
      </c>
      <c r="AG936" s="101">
        <f t="shared" si="406"/>
        <v>5.8566060064683548E-3</v>
      </c>
      <c r="AH936" s="95">
        <f t="shared" si="407"/>
        <v>121.94205161693309</v>
      </c>
      <c r="AI936" s="96">
        <f t="shared" si="408"/>
        <v>52.489502001646741</v>
      </c>
      <c r="AJ936" s="96">
        <f t="shared" si="409"/>
        <v>50.655255387410918</v>
      </c>
      <c r="AK936" s="96">
        <f t="shared" si="410"/>
        <v>167.16183526873172</v>
      </c>
      <c r="AL936" s="86">
        <f t="shared" si="411"/>
        <v>26.92956616791119</v>
      </c>
      <c r="AM936" s="95">
        <f t="shared" si="419"/>
        <v>122.3463549999672</v>
      </c>
      <c r="AN936" s="96">
        <f t="shared" si="412"/>
        <v>52.663532887232527</v>
      </c>
      <c r="AO936" s="96">
        <f t="shared" si="413"/>
        <v>50.823204760494484</v>
      </c>
      <c r="AP936" s="96">
        <f t="shared" si="414"/>
        <v>167.71606651724022</v>
      </c>
      <c r="AQ936" s="86">
        <f t="shared" si="415"/>
        <v>27.018852140723343</v>
      </c>
    </row>
    <row r="937" spans="1:43">
      <c r="A937" s="129" t="str">
        <f t="shared" si="416"/>
        <v>2017_3</v>
      </c>
      <c r="B937" s="57">
        <v>2017</v>
      </c>
      <c r="C937" s="57">
        <v>3</v>
      </c>
      <c r="D937" s="81" t="str">
        <f t="shared" si="417"/>
        <v>SYL_Personal</v>
      </c>
      <c r="E937" s="68" t="s">
        <v>21</v>
      </c>
      <c r="F937" s="69" t="s">
        <v>13</v>
      </c>
      <c r="G937" s="84">
        <f t="shared" si="418"/>
        <v>13528</v>
      </c>
      <c r="H937" s="70">
        <v>3382</v>
      </c>
      <c r="I937" s="65">
        <v>110</v>
      </c>
      <c r="J937" s="66">
        <v>352</v>
      </c>
      <c r="K937" s="66">
        <v>477</v>
      </c>
      <c r="L937" s="66">
        <v>474</v>
      </c>
      <c r="M937" s="67">
        <v>145</v>
      </c>
      <c r="N937" s="65">
        <v>1455809</v>
      </c>
      <c r="O937" s="66">
        <v>1141310</v>
      </c>
      <c r="P937" s="66">
        <v>482174</v>
      </c>
      <c r="Q937" s="66">
        <v>1568036</v>
      </c>
      <c r="R937" s="67">
        <v>651770</v>
      </c>
      <c r="S937" s="95">
        <f t="shared" si="392"/>
        <v>13234.627272727274</v>
      </c>
      <c r="T937" s="96">
        <f t="shared" si="393"/>
        <v>3242.3579545454545</v>
      </c>
      <c r="U937" s="96">
        <f t="shared" si="394"/>
        <v>1010.8469601677149</v>
      </c>
      <c r="V937" s="96">
        <f t="shared" si="395"/>
        <v>3308.0928270042195</v>
      </c>
      <c r="W937" s="86">
        <f t="shared" si="396"/>
        <v>4494.9655172413795</v>
      </c>
      <c r="X937" s="99">
        <f t="shared" si="397"/>
        <v>8.1312832643406271E-3</v>
      </c>
      <c r="Y937" s="100">
        <f t="shared" si="398"/>
        <v>2.6020106445890007E-2</v>
      </c>
      <c r="Z937" s="100">
        <f t="shared" si="399"/>
        <v>3.5260201064458901E-2</v>
      </c>
      <c r="AA937" s="100">
        <f t="shared" si="400"/>
        <v>3.503843879361325E-2</v>
      </c>
      <c r="AB937" s="101">
        <f t="shared" si="401"/>
        <v>1.0718509757539917E-2</v>
      </c>
      <c r="AC937" s="99">
        <f t="shared" si="402"/>
        <v>9.9303437525612593E-3</v>
      </c>
      <c r="AD937" s="100">
        <f t="shared" si="403"/>
        <v>2.9209210238023076E-2</v>
      </c>
      <c r="AE937" s="100">
        <f t="shared" si="404"/>
        <v>3.8954964299474336E-2</v>
      </c>
      <c r="AF937" s="100">
        <f t="shared" si="405"/>
        <v>3.8721988241236287E-2</v>
      </c>
      <c r="AG937" s="101">
        <f t="shared" si="406"/>
        <v>1.2781353201815308E-2</v>
      </c>
      <c r="AH937" s="95">
        <f t="shared" si="407"/>
        <v>107.6145032525133</v>
      </c>
      <c r="AI937" s="96">
        <f t="shared" si="408"/>
        <v>84.366499112950919</v>
      </c>
      <c r="AJ937" s="96">
        <f t="shared" si="409"/>
        <v>35.642667060910703</v>
      </c>
      <c r="AK937" s="96">
        <f t="shared" si="410"/>
        <v>115.91040804257835</v>
      </c>
      <c r="AL937" s="86">
        <f t="shared" si="411"/>
        <v>48.179331756357186</v>
      </c>
      <c r="AM937" s="95">
        <f t="shared" si="419"/>
        <v>107.97130311893844</v>
      </c>
      <c r="AN937" s="96">
        <f t="shared" si="412"/>
        <v>84.646219361657771</v>
      </c>
      <c r="AO937" s="96">
        <f t="shared" si="413"/>
        <v>35.760841642049897</v>
      </c>
      <c r="AP937" s="96">
        <f t="shared" si="414"/>
        <v>116.29471328821826</v>
      </c>
      <c r="AQ937" s="86">
        <f t="shared" si="415"/>
        <v>48.339072113052268</v>
      </c>
    </row>
    <row r="938" spans="1:43">
      <c r="A938" s="129" t="str">
        <f t="shared" si="416"/>
        <v>2017_3</v>
      </c>
      <c r="B938" s="57">
        <v>2017</v>
      </c>
      <c r="C938" s="57">
        <v>3</v>
      </c>
      <c r="D938" s="81" t="str">
        <f t="shared" si="417"/>
        <v>MYL_Personal</v>
      </c>
      <c r="E938" s="68" t="s">
        <v>22</v>
      </c>
      <c r="F938" s="69" t="s">
        <v>13</v>
      </c>
      <c r="G938" s="84">
        <f t="shared" si="418"/>
        <v>14324</v>
      </c>
      <c r="H938" s="70">
        <v>3581</v>
      </c>
      <c r="I938" s="65">
        <v>109</v>
      </c>
      <c r="J938" s="66">
        <v>388</v>
      </c>
      <c r="K938" s="66">
        <v>637</v>
      </c>
      <c r="L938" s="66">
        <v>569</v>
      </c>
      <c r="M938" s="67">
        <v>113</v>
      </c>
      <c r="N938" s="65">
        <v>1594719</v>
      </c>
      <c r="O938" s="66">
        <v>1343432</v>
      </c>
      <c r="P938" s="66">
        <v>545706</v>
      </c>
      <c r="Q938" s="66">
        <v>1944124</v>
      </c>
      <c r="R938" s="67">
        <v>535112</v>
      </c>
      <c r="S938" s="95">
        <f t="shared" si="392"/>
        <v>14630.449541284404</v>
      </c>
      <c r="T938" s="96">
        <f t="shared" si="393"/>
        <v>3462.4536082474228</v>
      </c>
      <c r="U938" s="96">
        <f t="shared" si="394"/>
        <v>856.68131868131866</v>
      </c>
      <c r="V938" s="96">
        <f t="shared" si="395"/>
        <v>3416.738137082601</v>
      </c>
      <c r="W938" s="86">
        <f t="shared" si="396"/>
        <v>4735.5044247787609</v>
      </c>
      <c r="X938" s="99">
        <f t="shared" si="397"/>
        <v>7.6096062552359674E-3</v>
      </c>
      <c r="Y938" s="100">
        <f t="shared" si="398"/>
        <v>2.7087405752583078E-2</v>
      </c>
      <c r="Z938" s="100">
        <f t="shared" si="399"/>
        <v>4.4470818207204693E-2</v>
      </c>
      <c r="AA938" s="100">
        <f t="shared" si="400"/>
        <v>3.9723540910360233E-2</v>
      </c>
      <c r="AB938" s="101">
        <f t="shared" si="401"/>
        <v>7.888857860932701E-3</v>
      </c>
      <c r="AC938" s="99">
        <f t="shared" si="402"/>
        <v>9.3013950084434374E-3</v>
      </c>
      <c r="AD938" s="100">
        <f t="shared" si="403"/>
        <v>3.0247822715676123E-2</v>
      </c>
      <c r="AE938" s="100">
        <f t="shared" si="404"/>
        <v>4.8483948890627647E-2</v>
      </c>
      <c r="AF938" s="100">
        <f t="shared" si="405"/>
        <v>4.3525836563696539E-2</v>
      </c>
      <c r="AG938" s="101">
        <f t="shared" si="406"/>
        <v>9.6111665554261018E-3</v>
      </c>
      <c r="AH938" s="95">
        <f t="shared" si="407"/>
        <v>111.33196034627198</v>
      </c>
      <c r="AI938" s="96">
        <f t="shared" si="408"/>
        <v>93.788885786093275</v>
      </c>
      <c r="AJ938" s="96">
        <f t="shared" si="409"/>
        <v>38.097319184585309</v>
      </c>
      <c r="AK938" s="96">
        <f t="shared" si="410"/>
        <v>135.72493716838872</v>
      </c>
      <c r="AL938" s="86">
        <f t="shared" si="411"/>
        <v>37.357721306897517</v>
      </c>
      <c r="AM938" s="95">
        <f t="shared" si="419"/>
        <v>111.70108557920818</v>
      </c>
      <c r="AN938" s="96">
        <f t="shared" si="412"/>
        <v>94.09984630636923</v>
      </c>
      <c r="AO938" s="96">
        <f t="shared" si="413"/>
        <v>38.223632255643395</v>
      </c>
      <c r="AP938" s="96">
        <f t="shared" si="414"/>
        <v>136.17493821832721</v>
      </c>
      <c r="AQ938" s="86">
        <f t="shared" si="415"/>
        <v>37.481582213832816</v>
      </c>
    </row>
    <row r="939" spans="1:43">
      <c r="A939" s="129" t="str">
        <f t="shared" si="416"/>
        <v>2017_3</v>
      </c>
      <c r="B939" s="57">
        <v>2017</v>
      </c>
      <c r="C939" s="57">
        <v>3</v>
      </c>
      <c r="D939" s="81" t="str">
        <f t="shared" si="417"/>
        <v>MYH_Personal</v>
      </c>
      <c r="E939" s="68" t="s">
        <v>23</v>
      </c>
      <c r="F939" s="69" t="s">
        <v>13</v>
      </c>
      <c r="G939" s="84">
        <f t="shared" si="418"/>
        <v>40680</v>
      </c>
      <c r="H939" s="70">
        <v>10170</v>
      </c>
      <c r="I939" s="65">
        <v>305</v>
      </c>
      <c r="J939" s="66">
        <v>1032</v>
      </c>
      <c r="K939" s="66">
        <v>3088</v>
      </c>
      <c r="L939" s="66">
        <v>2139</v>
      </c>
      <c r="M939" s="67">
        <v>220</v>
      </c>
      <c r="N939" s="65">
        <v>6808165</v>
      </c>
      <c r="O939" s="66">
        <v>4322674</v>
      </c>
      <c r="P939" s="66">
        <v>3618122</v>
      </c>
      <c r="Q939" s="66">
        <v>6287876</v>
      </c>
      <c r="R939" s="67">
        <v>1152314</v>
      </c>
      <c r="S939" s="95">
        <f t="shared" si="392"/>
        <v>22321.852459016394</v>
      </c>
      <c r="T939" s="96">
        <f t="shared" si="393"/>
        <v>4188.6375968992252</v>
      </c>
      <c r="U939" s="96">
        <f t="shared" si="394"/>
        <v>1171.6716321243523</v>
      </c>
      <c r="V939" s="96">
        <f t="shared" si="395"/>
        <v>2939.6334735857877</v>
      </c>
      <c r="W939" s="86">
        <f t="shared" si="396"/>
        <v>5237.7909090909088</v>
      </c>
      <c r="X939" s="99">
        <f t="shared" si="397"/>
        <v>7.4975417895771874E-3</v>
      </c>
      <c r="Y939" s="100">
        <f t="shared" si="398"/>
        <v>2.5368731563421829E-2</v>
      </c>
      <c r="Z939" s="100">
        <f t="shared" si="399"/>
        <v>7.5909537856440515E-2</v>
      </c>
      <c r="AA939" s="100">
        <f t="shared" si="400"/>
        <v>5.25811209439528E-2</v>
      </c>
      <c r="AB939" s="101">
        <f t="shared" si="401"/>
        <v>5.4080629301868242E-3</v>
      </c>
      <c r="AC939" s="99">
        <f t="shared" si="402"/>
        <v>8.494072511359984E-3</v>
      </c>
      <c r="AD939" s="100">
        <f t="shared" si="403"/>
        <v>2.718522986294624E-2</v>
      </c>
      <c r="AE939" s="100">
        <f t="shared" si="404"/>
        <v>7.8969181636001307E-2</v>
      </c>
      <c r="AF939" s="100">
        <f t="shared" si="405"/>
        <v>5.5159527438146047E-2</v>
      </c>
      <c r="AG939" s="101">
        <f t="shared" si="406"/>
        <v>6.2553074809872135E-3</v>
      </c>
      <c r="AH939" s="95">
        <f t="shared" si="407"/>
        <v>167.35902163225171</v>
      </c>
      <c r="AI939" s="96">
        <f t="shared" si="408"/>
        <v>106.26042281219273</v>
      </c>
      <c r="AJ939" s="96">
        <f t="shared" si="409"/>
        <v>88.941052114060966</v>
      </c>
      <c r="AK939" s="96">
        <f t="shared" si="410"/>
        <v>154.5692232055064</v>
      </c>
      <c r="AL939" s="86">
        <f t="shared" si="411"/>
        <v>28.32630285152409</v>
      </c>
      <c r="AM939" s="95">
        <f t="shared" si="419"/>
        <v>167.9139066594428</v>
      </c>
      <c r="AN939" s="96">
        <f t="shared" si="412"/>
        <v>106.61273317482764</v>
      </c>
      <c r="AO939" s="96">
        <f t="shared" si="413"/>
        <v>89.235939462465524</v>
      </c>
      <c r="AP939" s="96">
        <f t="shared" si="414"/>
        <v>155.08170318289154</v>
      </c>
      <c r="AQ939" s="86">
        <f t="shared" si="415"/>
        <v>28.42021975647905</v>
      </c>
    </row>
    <row r="940" spans="1:43">
      <c r="A940" s="129" t="str">
        <f t="shared" si="416"/>
        <v>2017_3</v>
      </c>
      <c r="B940" s="57">
        <v>2017</v>
      </c>
      <c r="C940" s="57">
        <v>3</v>
      </c>
      <c r="D940" s="81" t="str">
        <f t="shared" si="417"/>
        <v>LML_Personal</v>
      </c>
      <c r="E940" s="68" t="s">
        <v>24</v>
      </c>
      <c r="F940" s="69" t="s">
        <v>13</v>
      </c>
      <c r="G940" s="84">
        <f t="shared" si="418"/>
        <v>110296</v>
      </c>
      <c r="H940" s="70">
        <v>27574</v>
      </c>
      <c r="I940" s="65">
        <v>171</v>
      </c>
      <c r="J940" s="66">
        <v>2158</v>
      </c>
      <c r="K940" s="66">
        <v>8105</v>
      </c>
      <c r="L940" s="66">
        <v>3309</v>
      </c>
      <c r="M940" s="67">
        <v>673</v>
      </c>
      <c r="N940" s="65">
        <v>3330249</v>
      </c>
      <c r="O940" s="66">
        <v>4877130</v>
      </c>
      <c r="P940" s="66">
        <v>9497542</v>
      </c>
      <c r="Q940" s="66">
        <v>6982302</v>
      </c>
      <c r="R940" s="67">
        <v>4037642</v>
      </c>
      <c r="S940" s="95">
        <f t="shared" si="392"/>
        <v>19475.140350877195</v>
      </c>
      <c r="T940" s="96">
        <f t="shared" si="393"/>
        <v>2260.023169601483</v>
      </c>
      <c r="U940" s="96">
        <f t="shared" si="394"/>
        <v>1171.8127082048118</v>
      </c>
      <c r="V940" s="96">
        <f t="shared" si="395"/>
        <v>2110.0942883046237</v>
      </c>
      <c r="W940" s="86">
        <f t="shared" si="396"/>
        <v>5999.468053491828</v>
      </c>
      <c r="X940" s="99">
        <f t="shared" si="397"/>
        <v>1.5503735402915791E-3</v>
      </c>
      <c r="Y940" s="100">
        <f t="shared" si="398"/>
        <v>1.9565532748241098E-2</v>
      </c>
      <c r="Z940" s="100">
        <f t="shared" si="399"/>
        <v>7.3484079205048236E-2</v>
      </c>
      <c r="AA940" s="100">
        <f t="shared" si="400"/>
        <v>3.0001087981431782E-2</v>
      </c>
      <c r="AB940" s="101">
        <f t="shared" si="401"/>
        <v>6.1017625299194895E-3</v>
      </c>
      <c r="AC940" s="99">
        <f t="shared" si="402"/>
        <v>1.8264041807296411E-3</v>
      </c>
      <c r="AD940" s="100">
        <f t="shared" si="403"/>
        <v>2.0537230423877974E-2</v>
      </c>
      <c r="AE940" s="100">
        <f t="shared" si="404"/>
        <v>7.5314703034168817E-2</v>
      </c>
      <c r="AF940" s="100">
        <f t="shared" si="405"/>
        <v>3.1197911639856232E-2</v>
      </c>
      <c r="AG940" s="101">
        <f t="shared" si="406"/>
        <v>6.6481171888392605E-3</v>
      </c>
      <c r="AH940" s="95">
        <f t="shared" si="407"/>
        <v>30.193742293464858</v>
      </c>
      <c r="AI940" s="96">
        <f t="shared" si="408"/>
        <v>44.218557336621458</v>
      </c>
      <c r="AJ940" s="96">
        <f t="shared" si="409"/>
        <v>86.109577863204464</v>
      </c>
      <c r="AK940" s="96">
        <f t="shared" si="410"/>
        <v>63.305124392543703</v>
      </c>
      <c r="AL940" s="86">
        <f t="shared" si="411"/>
        <v>36.607329368245452</v>
      </c>
      <c r="AM940" s="95">
        <f t="shared" si="419"/>
        <v>30.293850762970166</v>
      </c>
      <c r="AN940" s="96">
        <f t="shared" si="412"/>
        <v>44.365165599210357</v>
      </c>
      <c r="AO940" s="96">
        <f t="shared" si="413"/>
        <v>86.395077353988</v>
      </c>
      <c r="AP940" s="96">
        <f t="shared" si="414"/>
        <v>63.515014874259592</v>
      </c>
      <c r="AQ940" s="86">
        <f t="shared" si="415"/>
        <v>36.728702322949545</v>
      </c>
    </row>
    <row r="941" spans="1:43">
      <c r="A941" s="129" t="str">
        <f t="shared" si="416"/>
        <v>2017_3</v>
      </c>
      <c r="B941" s="57">
        <v>2017</v>
      </c>
      <c r="C941" s="57">
        <v>3</v>
      </c>
      <c r="D941" s="81" t="str">
        <f t="shared" si="417"/>
        <v>MSA_Personal</v>
      </c>
      <c r="E941" s="68" t="s">
        <v>25</v>
      </c>
      <c r="F941" s="69" t="s">
        <v>13</v>
      </c>
      <c r="G941" s="84">
        <f t="shared" si="418"/>
        <v>106132</v>
      </c>
      <c r="H941" s="70">
        <v>26533</v>
      </c>
      <c r="I941" s="65">
        <v>358</v>
      </c>
      <c r="J941" s="66">
        <v>2719</v>
      </c>
      <c r="K941" s="66">
        <v>3722</v>
      </c>
      <c r="L941" s="66">
        <v>5195</v>
      </c>
      <c r="M941" s="67">
        <v>1000</v>
      </c>
      <c r="N941" s="65">
        <v>7542161</v>
      </c>
      <c r="O941" s="66">
        <v>9325202</v>
      </c>
      <c r="P941" s="66">
        <v>5454556</v>
      </c>
      <c r="Q941" s="66">
        <v>16498795</v>
      </c>
      <c r="R941" s="67">
        <v>4347001</v>
      </c>
      <c r="S941" s="95">
        <f t="shared" si="392"/>
        <v>21067.488826815643</v>
      </c>
      <c r="T941" s="96">
        <f t="shared" si="393"/>
        <v>3429.6439867598383</v>
      </c>
      <c r="U941" s="96">
        <f t="shared" si="394"/>
        <v>1465.4905964535196</v>
      </c>
      <c r="V941" s="96">
        <f t="shared" si="395"/>
        <v>3175.8989412897017</v>
      </c>
      <c r="W941" s="86">
        <f t="shared" si="396"/>
        <v>4347.0010000000002</v>
      </c>
      <c r="X941" s="99">
        <f t="shared" si="397"/>
        <v>3.3731579542456563E-3</v>
      </c>
      <c r="Y941" s="100">
        <f t="shared" si="398"/>
        <v>2.5619040440206534E-2</v>
      </c>
      <c r="Z941" s="100">
        <f t="shared" si="399"/>
        <v>3.5069536049447861E-2</v>
      </c>
      <c r="AA941" s="100">
        <f t="shared" si="400"/>
        <v>4.894847925225191E-2</v>
      </c>
      <c r="AB941" s="101">
        <f t="shared" si="401"/>
        <v>9.4222289224739006E-3</v>
      </c>
      <c r="AC941" s="99">
        <f t="shared" si="402"/>
        <v>3.7878420467250692E-3</v>
      </c>
      <c r="AD941" s="100">
        <f t="shared" si="403"/>
        <v>2.6749040771647921E-2</v>
      </c>
      <c r="AE941" s="100">
        <f t="shared" si="404"/>
        <v>3.6385202395876136E-2</v>
      </c>
      <c r="AF941" s="100">
        <f t="shared" si="405"/>
        <v>5.0491615848162967E-2</v>
      </c>
      <c r="AG941" s="101">
        <f t="shared" si="406"/>
        <v>1.011319044203563E-2</v>
      </c>
      <c r="AH941" s="95">
        <f t="shared" si="407"/>
        <v>71.063967512154676</v>
      </c>
      <c r="AI941" s="96">
        <f t="shared" si="408"/>
        <v>87.864187992311457</v>
      </c>
      <c r="AJ941" s="96">
        <f t="shared" si="409"/>
        <v>51.394075302453551</v>
      </c>
      <c r="AK941" s="96">
        <f t="shared" si="410"/>
        <v>155.45542343496777</v>
      </c>
      <c r="AL941" s="86">
        <f t="shared" si="411"/>
        <v>40.958438548222965</v>
      </c>
      <c r="AM941" s="95">
        <f t="shared" si="419"/>
        <v>71.299582725249891</v>
      </c>
      <c r="AN941" s="96">
        <f t="shared" si="412"/>
        <v>88.155504957884844</v>
      </c>
      <c r="AO941" s="96">
        <f t="shared" si="413"/>
        <v>51.564474260295974</v>
      </c>
      <c r="AP941" s="96">
        <f t="shared" si="414"/>
        <v>155.97084164199615</v>
      </c>
      <c r="AQ941" s="86">
        <f t="shared" si="415"/>
        <v>41.094237766370135</v>
      </c>
    </row>
    <row r="942" spans="1:43">
      <c r="A942" s="129" t="str">
        <f t="shared" si="416"/>
        <v>2017_3</v>
      </c>
      <c r="B942" s="57">
        <v>2017</v>
      </c>
      <c r="C942" s="57">
        <v>3</v>
      </c>
      <c r="D942" s="81" t="str">
        <f t="shared" si="417"/>
        <v>LYA_Personal</v>
      </c>
      <c r="E942" s="68" t="s">
        <v>26</v>
      </c>
      <c r="F942" s="69" t="s">
        <v>13</v>
      </c>
      <c r="G942" s="84">
        <f t="shared" si="418"/>
        <v>27656</v>
      </c>
      <c r="H942" s="70">
        <v>6914</v>
      </c>
      <c r="I942" s="65">
        <v>217</v>
      </c>
      <c r="J942" s="66">
        <v>811</v>
      </c>
      <c r="K942" s="66">
        <v>1262</v>
      </c>
      <c r="L942" s="66">
        <v>1207</v>
      </c>
      <c r="M942" s="67">
        <v>430</v>
      </c>
      <c r="N942" s="65">
        <v>4473214</v>
      </c>
      <c r="O942" s="66">
        <v>2843886</v>
      </c>
      <c r="P942" s="66">
        <v>1330237</v>
      </c>
      <c r="Q942" s="66">
        <v>4322620</v>
      </c>
      <c r="R942" s="67">
        <v>3374145</v>
      </c>
      <c r="S942" s="95">
        <f t="shared" si="392"/>
        <v>20613.88940092166</v>
      </c>
      <c r="T942" s="96">
        <f t="shared" si="393"/>
        <v>3506.6411837237979</v>
      </c>
      <c r="U942" s="96">
        <f t="shared" si="394"/>
        <v>1054.0705229793978</v>
      </c>
      <c r="V942" s="96">
        <f t="shared" si="395"/>
        <v>3581.2924606462302</v>
      </c>
      <c r="W942" s="86">
        <f t="shared" si="396"/>
        <v>7846.8488372093025</v>
      </c>
      <c r="X942" s="99">
        <f t="shared" si="397"/>
        <v>7.8463986115128725E-3</v>
      </c>
      <c r="Y942" s="100">
        <f t="shared" si="398"/>
        <v>2.9324558866068846E-2</v>
      </c>
      <c r="Z942" s="100">
        <f t="shared" si="399"/>
        <v>4.5632050911194676E-2</v>
      </c>
      <c r="AA942" s="100">
        <f t="shared" si="400"/>
        <v>4.3643332369106162E-2</v>
      </c>
      <c r="AB942" s="101">
        <f t="shared" si="401"/>
        <v>1.554816314723749E-2</v>
      </c>
      <c r="AC942" s="99">
        <f t="shared" si="402"/>
        <v>9.0825904670811183E-3</v>
      </c>
      <c r="AD942" s="100">
        <f t="shared" si="403"/>
        <v>3.1688376686936727E-2</v>
      </c>
      <c r="AE942" s="100">
        <f t="shared" si="404"/>
        <v>4.855589462496622E-2</v>
      </c>
      <c r="AF942" s="100">
        <f t="shared" si="405"/>
        <v>4.6505731125760563E-2</v>
      </c>
      <c r="AG942" s="101">
        <f t="shared" si="406"/>
        <v>1.7281560061475292E-2</v>
      </c>
      <c r="AH942" s="95">
        <f t="shared" si="407"/>
        <v>161.74479317327163</v>
      </c>
      <c r="AI942" s="96">
        <f t="shared" si="408"/>
        <v>102.83070581428984</v>
      </c>
      <c r="AJ942" s="96">
        <f t="shared" si="409"/>
        <v>48.099399768585478</v>
      </c>
      <c r="AK942" s="96">
        <f t="shared" si="410"/>
        <v>156.29953717095748</v>
      </c>
      <c r="AL942" s="86">
        <f t="shared" si="411"/>
        <v>122.00408591264102</v>
      </c>
      <c r="AM942" s="95">
        <f t="shared" si="419"/>
        <v>162.28106401832463</v>
      </c>
      <c r="AN942" s="96">
        <f t="shared" si="412"/>
        <v>103.1716448233456</v>
      </c>
      <c r="AO942" s="96">
        <f t="shared" si="413"/>
        <v>48.258875107818241</v>
      </c>
      <c r="AP942" s="96">
        <f t="shared" si="414"/>
        <v>156.81775406830309</v>
      </c>
      <c r="AQ942" s="86">
        <f t="shared" si="415"/>
        <v>122.40859497267734</v>
      </c>
    </row>
    <row r="943" spans="1:43">
      <c r="A943" s="129" t="str">
        <f t="shared" si="416"/>
        <v>2017_3</v>
      </c>
      <c r="B943" s="57">
        <v>2017</v>
      </c>
      <c r="C943" s="57">
        <v>3</v>
      </c>
      <c r="D943" s="81" t="str">
        <f t="shared" si="417"/>
        <v>MMA_Personal</v>
      </c>
      <c r="E943" s="68" t="s">
        <v>27</v>
      </c>
      <c r="F943" s="69" t="s">
        <v>13</v>
      </c>
      <c r="G943" s="84">
        <f t="shared" si="418"/>
        <v>190928</v>
      </c>
      <c r="H943" s="70">
        <v>47732</v>
      </c>
      <c r="I943" s="65">
        <v>1286</v>
      </c>
      <c r="J943" s="66">
        <v>5129</v>
      </c>
      <c r="K943" s="66">
        <v>9356</v>
      </c>
      <c r="L943" s="66">
        <v>8670</v>
      </c>
      <c r="M943" s="67">
        <v>2008</v>
      </c>
      <c r="N943" s="65">
        <v>20119842</v>
      </c>
      <c r="O943" s="66">
        <v>18200687</v>
      </c>
      <c r="P943" s="66">
        <v>14884485</v>
      </c>
      <c r="Q943" s="66">
        <v>31073204</v>
      </c>
      <c r="R943" s="67">
        <v>22104364</v>
      </c>
      <c r="S943" s="95">
        <f t="shared" si="392"/>
        <v>15645.289269051322</v>
      </c>
      <c r="T943" s="96">
        <f t="shared" si="393"/>
        <v>3548.5839344901542</v>
      </c>
      <c r="U943" s="96">
        <f t="shared" si="394"/>
        <v>1590.9026293287729</v>
      </c>
      <c r="V943" s="96">
        <f t="shared" si="395"/>
        <v>3583.9912341407153</v>
      </c>
      <c r="W943" s="86">
        <f t="shared" si="396"/>
        <v>11008.149402390438</v>
      </c>
      <c r="X943" s="99">
        <f t="shared" si="397"/>
        <v>6.7355233386407441E-3</v>
      </c>
      <c r="Y943" s="100">
        <f t="shared" si="398"/>
        <v>2.686352970753373E-2</v>
      </c>
      <c r="Z943" s="100">
        <f t="shared" si="399"/>
        <v>4.9002765440375427E-2</v>
      </c>
      <c r="AA943" s="100">
        <f t="shared" si="400"/>
        <v>4.5409787982904549E-2</v>
      </c>
      <c r="AB943" s="101">
        <f t="shared" si="401"/>
        <v>1.0517053548981815E-2</v>
      </c>
      <c r="AC943" s="99">
        <f t="shared" si="402"/>
        <v>7.1716767099958504E-3</v>
      </c>
      <c r="AD943" s="100">
        <f t="shared" si="403"/>
        <v>2.7725692986887797E-2</v>
      </c>
      <c r="AE943" s="100">
        <f t="shared" si="404"/>
        <v>5.0153886584755482E-2</v>
      </c>
      <c r="AF943" s="100">
        <f t="shared" si="405"/>
        <v>4.6519995938167205E-2</v>
      </c>
      <c r="AG943" s="101">
        <f t="shared" si="406"/>
        <v>1.1061020242068826E-2</v>
      </c>
      <c r="AH943" s="95">
        <f t="shared" si="407"/>
        <v>105.37921101148076</v>
      </c>
      <c r="AI943" s="96">
        <f t="shared" si="408"/>
        <v>95.32748994385318</v>
      </c>
      <c r="AJ943" s="96">
        <f t="shared" si="409"/>
        <v>77.958628383474405</v>
      </c>
      <c r="AK943" s="96">
        <f t="shared" si="410"/>
        <v>162.74828207491831</v>
      </c>
      <c r="AL943" s="86">
        <f t="shared" si="411"/>
        <v>115.77329674013241</v>
      </c>
      <c r="AM943" s="95">
        <f t="shared" si="419"/>
        <v>105.7285996837925</v>
      </c>
      <c r="AN943" s="96">
        <f t="shared" si="412"/>
        <v>95.643551763130461</v>
      </c>
      <c r="AO943" s="96">
        <f t="shared" si="413"/>
        <v>78.217103099736775</v>
      </c>
      <c r="AP943" s="96">
        <f t="shared" si="414"/>
        <v>163.28788002454593</v>
      </c>
      <c r="AQ943" s="86">
        <f t="shared" si="415"/>
        <v>116.15714738817702</v>
      </c>
    </row>
    <row r="944" spans="1:43">
      <c r="A944" s="129" t="str">
        <f t="shared" si="416"/>
        <v>2017_3</v>
      </c>
      <c r="B944" s="57">
        <v>2017</v>
      </c>
      <c r="C944" s="57">
        <v>3</v>
      </c>
      <c r="D944" s="81" t="str">
        <f t="shared" si="417"/>
        <v>LYH_Personal</v>
      </c>
      <c r="E944" s="68" t="s">
        <v>28</v>
      </c>
      <c r="F944" s="69" t="s">
        <v>13</v>
      </c>
      <c r="G944" s="84">
        <f t="shared" si="418"/>
        <v>20692</v>
      </c>
      <c r="H944" s="70">
        <v>5173</v>
      </c>
      <c r="I944" s="65">
        <v>156</v>
      </c>
      <c r="J944" s="66">
        <v>632</v>
      </c>
      <c r="K944" s="66">
        <v>744</v>
      </c>
      <c r="L944" s="66">
        <v>1009</v>
      </c>
      <c r="M944" s="67">
        <v>269</v>
      </c>
      <c r="N944" s="65">
        <v>2875993</v>
      </c>
      <c r="O944" s="66">
        <v>2119403</v>
      </c>
      <c r="P944" s="66">
        <v>939073</v>
      </c>
      <c r="Q944" s="66">
        <v>3311516</v>
      </c>
      <c r="R944" s="67">
        <v>2193889</v>
      </c>
      <c r="S944" s="95">
        <f t="shared" si="392"/>
        <v>18435.852564102563</v>
      </c>
      <c r="T944" s="96">
        <f t="shared" si="393"/>
        <v>3353.4857594936707</v>
      </c>
      <c r="U944" s="96">
        <f t="shared" si="394"/>
        <v>1262.1948924731182</v>
      </c>
      <c r="V944" s="96">
        <f t="shared" si="395"/>
        <v>3281.9781962338948</v>
      </c>
      <c r="W944" s="86">
        <f t="shared" si="396"/>
        <v>8155.7211895910777</v>
      </c>
      <c r="X944" s="99">
        <f t="shared" si="397"/>
        <v>7.5391455635028031E-3</v>
      </c>
      <c r="Y944" s="100">
        <f t="shared" si="398"/>
        <v>3.0543205103421612E-2</v>
      </c>
      <c r="Z944" s="100">
        <f t="shared" si="399"/>
        <v>3.5955924995167213E-2</v>
      </c>
      <c r="AA944" s="100">
        <f t="shared" si="400"/>
        <v>4.8762806881886722E-2</v>
      </c>
      <c r="AB944" s="101">
        <f t="shared" si="401"/>
        <v>1.3000193311424706E-2</v>
      </c>
      <c r="AC944" s="99">
        <f t="shared" si="402"/>
        <v>8.9402562432599076E-3</v>
      </c>
      <c r="AD944" s="100">
        <f t="shared" si="403"/>
        <v>3.3330457001652353E-2</v>
      </c>
      <c r="AE944" s="100">
        <f t="shared" si="404"/>
        <v>3.8971626578174663E-2</v>
      </c>
      <c r="AF944" s="100">
        <f t="shared" si="405"/>
        <v>5.2251344783461752E-2</v>
      </c>
      <c r="AG944" s="101">
        <f t="shared" si="406"/>
        <v>1.4834990749666361E-2</v>
      </c>
      <c r="AH944" s="95">
        <f t="shared" si="407"/>
        <v>138.99057606804561</v>
      </c>
      <c r="AI944" s="96">
        <f t="shared" si="408"/>
        <v>102.4262033636188</v>
      </c>
      <c r="AJ944" s="96">
        <f t="shared" si="409"/>
        <v>45.383384883046588</v>
      </c>
      <c r="AK944" s="96">
        <f t="shared" si="410"/>
        <v>160.03846897351633</v>
      </c>
      <c r="AL944" s="86">
        <f t="shared" si="411"/>
        <v>106.02595205876668</v>
      </c>
      <c r="AM944" s="95">
        <f t="shared" si="419"/>
        <v>139.45140446455892</v>
      </c>
      <c r="AN944" s="96">
        <f t="shared" si="412"/>
        <v>102.76580122983594</v>
      </c>
      <c r="AO944" s="96">
        <f t="shared" si="413"/>
        <v>45.533855174455134</v>
      </c>
      <c r="AP944" s="96">
        <f t="shared" si="414"/>
        <v>160.56908243756445</v>
      </c>
      <c r="AQ944" s="86">
        <f t="shared" si="415"/>
        <v>106.37748502494502</v>
      </c>
    </row>
    <row r="945" spans="1:43">
      <c r="A945" s="129" t="str">
        <f t="shared" si="416"/>
        <v>2017_3</v>
      </c>
      <c r="B945" s="57">
        <v>2017</v>
      </c>
      <c r="C945" s="57">
        <v>3</v>
      </c>
      <c r="D945" s="81" t="str">
        <f t="shared" si="417"/>
        <v>SSA_Personal</v>
      </c>
      <c r="E945" s="68" t="s">
        <v>29</v>
      </c>
      <c r="F945" s="69" t="s">
        <v>13</v>
      </c>
      <c r="G945" s="84">
        <f t="shared" si="418"/>
        <v>40432</v>
      </c>
      <c r="H945" s="70">
        <v>10108</v>
      </c>
      <c r="I945" s="65">
        <v>300</v>
      </c>
      <c r="J945" s="66">
        <v>1082</v>
      </c>
      <c r="K945" s="66">
        <v>518</v>
      </c>
      <c r="L945" s="66">
        <v>2773</v>
      </c>
      <c r="M945" s="67">
        <v>218</v>
      </c>
      <c r="N945" s="65">
        <v>6974318</v>
      </c>
      <c r="O945" s="66">
        <v>1932088</v>
      </c>
      <c r="P945" s="66">
        <v>426761</v>
      </c>
      <c r="Q945" s="66">
        <v>8689144</v>
      </c>
      <c r="R945" s="67">
        <v>1241077</v>
      </c>
      <c r="S945" s="95">
        <f t="shared" si="392"/>
        <v>23247.726666666666</v>
      </c>
      <c r="T945" s="96">
        <f t="shared" si="393"/>
        <v>1785.6635859519408</v>
      </c>
      <c r="U945" s="96">
        <f t="shared" si="394"/>
        <v>823.86293436293431</v>
      </c>
      <c r="V945" s="96">
        <f t="shared" si="395"/>
        <v>3133.4814280562568</v>
      </c>
      <c r="W945" s="86">
        <f t="shared" si="396"/>
        <v>5693.0137614678897</v>
      </c>
      <c r="X945" s="99">
        <f t="shared" si="397"/>
        <v>7.4198654531064502E-3</v>
      </c>
      <c r="Y945" s="100">
        <f t="shared" si="398"/>
        <v>2.6760981400870597E-2</v>
      </c>
      <c r="Z945" s="100">
        <f t="shared" si="399"/>
        <v>1.2811634349030472E-2</v>
      </c>
      <c r="AA945" s="100">
        <f t="shared" si="400"/>
        <v>6.8584289671547283E-2</v>
      </c>
      <c r="AB945" s="101">
        <f t="shared" si="401"/>
        <v>5.3917688959240206E-3</v>
      </c>
      <c r="AC945" s="99">
        <f t="shared" si="402"/>
        <v>8.4142952142078446E-3</v>
      </c>
      <c r="AD945" s="100">
        <f t="shared" si="403"/>
        <v>2.8631035122772756E-2</v>
      </c>
      <c r="AE945" s="100">
        <f t="shared" si="404"/>
        <v>1.4114787896259386E-2</v>
      </c>
      <c r="AF945" s="100">
        <f t="shared" si="405"/>
        <v>7.151300668911395E-2</v>
      </c>
      <c r="AG945" s="101">
        <f t="shared" si="406"/>
        <v>6.2403336085339045E-3</v>
      </c>
      <c r="AH945" s="95">
        <f t="shared" si="407"/>
        <v>172.49500395726159</v>
      </c>
      <c r="AI945" s="96">
        <f t="shared" si="408"/>
        <v>47.786110011871784</v>
      </c>
      <c r="AJ945" s="96">
        <f t="shared" si="409"/>
        <v>10.555030668777206</v>
      </c>
      <c r="AK945" s="96">
        <f t="shared" si="410"/>
        <v>214.90759794222399</v>
      </c>
      <c r="AL945" s="86">
        <f t="shared" si="411"/>
        <v>30.695414523149982</v>
      </c>
      <c r="AM945" s="95">
        <f t="shared" si="419"/>
        <v>173.06691752384228</v>
      </c>
      <c r="AN945" s="96">
        <f t="shared" si="412"/>
        <v>47.944546627326908</v>
      </c>
      <c r="AO945" s="96">
        <f t="shared" si="413"/>
        <v>10.590026263412772</v>
      </c>
      <c r="AP945" s="96">
        <f t="shared" si="414"/>
        <v>215.62013203309468</v>
      </c>
      <c r="AQ945" s="86">
        <f t="shared" si="415"/>
        <v>30.797186305490744</v>
      </c>
    </row>
    <row r="946" spans="1:43">
      <c r="A946" s="129" t="str">
        <f t="shared" si="416"/>
        <v>2017_3</v>
      </c>
      <c r="B946" s="57">
        <v>2017</v>
      </c>
      <c r="C946" s="57">
        <v>3</v>
      </c>
      <c r="D946" s="81" t="str">
        <f t="shared" si="417"/>
        <v>MML_Personal</v>
      </c>
      <c r="E946" s="68" t="s">
        <v>30</v>
      </c>
      <c r="F946" s="69" t="s">
        <v>13</v>
      </c>
      <c r="G946" s="84">
        <f t="shared" si="418"/>
        <v>127528</v>
      </c>
      <c r="H946" s="70">
        <v>31882</v>
      </c>
      <c r="I946" s="65">
        <v>664</v>
      </c>
      <c r="J946" s="66">
        <v>3214</v>
      </c>
      <c r="K946" s="66">
        <v>10098</v>
      </c>
      <c r="L946" s="66">
        <v>4559</v>
      </c>
      <c r="M946" s="67">
        <v>1145</v>
      </c>
      <c r="N946" s="65">
        <v>11739685</v>
      </c>
      <c r="O946" s="66">
        <v>11713515</v>
      </c>
      <c r="P946" s="66">
        <v>7210419</v>
      </c>
      <c r="Q946" s="66">
        <v>15341280</v>
      </c>
      <c r="R946" s="67">
        <v>2779206</v>
      </c>
      <c r="S946" s="95">
        <f t="shared" si="392"/>
        <v>17680.248493975905</v>
      </c>
      <c r="T946" s="96">
        <f t="shared" si="393"/>
        <v>3644.5286247666459</v>
      </c>
      <c r="U946" s="96">
        <f t="shared" si="394"/>
        <v>714.04426619132505</v>
      </c>
      <c r="V946" s="96">
        <f t="shared" si="395"/>
        <v>3365.0537398552315</v>
      </c>
      <c r="W946" s="86">
        <f t="shared" si="396"/>
        <v>2427.2541484716157</v>
      </c>
      <c r="X946" s="99">
        <f t="shared" si="397"/>
        <v>5.2066997051627879E-3</v>
      </c>
      <c r="Y946" s="100">
        <f t="shared" si="398"/>
        <v>2.520230851264036E-2</v>
      </c>
      <c r="Z946" s="100">
        <f t="shared" si="399"/>
        <v>7.9182610877611193E-2</v>
      </c>
      <c r="AA946" s="100">
        <f t="shared" si="400"/>
        <v>3.5749011981682455E-2</v>
      </c>
      <c r="AB946" s="101">
        <f t="shared" si="401"/>
        <v>8.9784204253183612E-3</v>
      </c>
      <c r="AC946" s="99">
        <f t="shared" si="402"/>
        <v>5.6762702403552606E-3</v>
      </c>
      <c r="AD946" s="100">
        <f t="shared" si="403"/>
        <v>2.6224966829109905E-2</v>
      </c>
      <c r="AE946" s="100">
        <f t="shared" si="404"/>
        <v>8.0944403599251563E-2</v>
      </c>
      <c r="AF946" s="100">
        <f t="shared" si="405"/>
        <v>3.6960391466998109E-2</v>
      </c>
      <c r="AG946" s="101">
        <f t="shared" si="406"/>
        <v>9.5938731111473979E-3</v>
      </c>
      <c r="AH946" s="95">
        <f t="shared" si="407"/>
        <v>92.055744620789156</v>
      </c>
      <c r="AI946" s="96">
        <f t="shared" si="408"/>
        <v>91.850534784517905</v>
      </c>
      <c r="AJ946" s="96">
        <f t="shared" si="409"/>
        <v>56.539889279217114</v>
      </c>
      <c r="AK946" s="96">
        <f t="shared" si="410"/>
        <v>120.29734646509002</v>
      </c>
      <c r="AL946" s="86">
        <f t="shared" si="411"/>
        <v>21.792908224076282</v>
      </c>
      <c r="AM946" s="95">
        <f t="shared" si="419"/>
        <v>92.360958847418928</v>
      </c>
      <c r="AN946" s="96">
        <f t="shared" si="412"/>
        <v>92.155068630344374</v>
      </c>
      <c r="AO946" s="96">
        <f t="shared" si="413"/>
        <v>56.727349373654199</v>
      </c>
      <c r="AP946" s="96">
        <f t="shared" si="414"/>
        <v>120.69619676735203</v>
      </c>
      <c r="AQ946" s="86">
        <f t="shared" si="415"/>
        <v>21.865163417459652</v>
      </c>
    </row>
    <row r="947" spans="1:43">
      <c r="A947" s="129" t="str">
        <f t="shared" si="416"/>
        <v>2017_3</v>
      </c>
      <c r="B947" s="57">
        <v>2017</v>
      </c>
      <c r="C947" s="57">
        <v>3</v>
      </c>
      <c r="D947" s="81" t="str">
        <f t="shared" si="417"/>
        <v>LMH_Personal</v>
      </c>
      <c r="E947" s="68" t="s">
        <v>31</v>
      </c>
      <c r="F947" s="69" t="s">
        <v>13</v>
      </c>
      <c r="G947" s="84">
        <f t="shared" si="418"/>
        <v>86368</v>
      </c>
      <c r="H947" s="70">
        <v>21592</v>
      </c>
      <c r="I947" s="65">
        <v>294</v>
      </c>
      <c r="J947" s="66">
        <v>2747</v>
      </c>
      <c r="K947" s="66">
        <v>4337</v>
      </c>
      <c r="L947" s="66">
        <v>4618</v>
      </c>
      <c r="M947" s="67">
        <v>886</v>
      </c>
      <c r="N947" s="65">
        <v>11648700</v>
      </c>
      <c r="O947" s="66">
        <v>10801187</v>
      </c>
      <c r="P947" s="66">
        <v>4553773</v>
      </c>
      <c r="Q947" s="66">
        <v>18447028</v>
      </c>
      <c r="R947" s="67">
        <v>9583315</v>
      </c>
      <c r="S947" s="95">
        <f t="shared" si="392"/>
        <v>39621.428571428572</v>
      </c>
      <c r="T947" s="96">
        <f t="shared" si="393"/>
        <v>3931.9938114306515</v>
      </c>
      <c r="U947" s="96">
        <f t="shared" si="394"/>
        <v>1049.9822457920222</v>
      </c>
      <c r="V947" s="96">
        <f t="shared" si="395"/>
        <v>3994.5924642702466</v>
      </c>
      <c r="W947" s="86">
        <f t="shared" si="396"/>
        <v>10816.382618510159</v>
      </c>
      <c r="X947" s="99">
        <f t="shared" si="397"/>
        <v>3.4040385327899223E-3</v>
      </c>
      <c r="Y947" s="100">
        <f t="shared" si="398"/>
        <v>3.1805761393108561E-2</v>
      </c>
      <c r="Z947" s="100">
        <f t="shared" si="399"/>
        <v>5.0215357539829565E-2</v>
      </c>
      <c r="AA947" s="100">
        <f t="shared" si="400"/>
        <v>5.3468877361985918E-2</v>
      </c>
      <c r="AB947" s="101">
        <f t="shared" si="401"/>
        <v>1.0258429047795481E-2</v>
      </c>
      <c r="AC947" s="99">
        <f t="shared" si="402"/>
        <v>3.8658197719670354E-3</v>
      </c>
      <c r="AD947" s="100">
        <f t="shared" si="403"/>
        <v>3.3197038486746627E-2</v>
      </c>
      <c r="AE947" s="100">
        <f t="shared" si="404"/>
        <v>5.1946809078736361E-2</v>
      </c>
      <c r="AF947" s="100">
        <f t="shared" si="405"/>
        <v>5.5252477394802262E-2</v>
      </c>
      <c r="AG947" s="101">
        <f t="shared" si="406"/>
        <v>1.1057307716533508E-2</v>
      </c>
      <c r="AH947" s="95">
        <f t="shared" si="407"/>
        <v>134.87286958132643</v>
      </c>
      <c r="AI947" s="96">
        <f t="shared" si="408"/>
        <v>125.0600569655428</v>
      </c>
      <c r="AJ947" s="96">
        <f t="shared" si="409"/>
        <v>52.725233882919596</v>
      </c>
      <c r="AK947" s="96">
        <f t="shared" si="410"/>
        <v>213.58637458317895</v>
      </c>
      <c r="AL947" s="86">
        <f t="shared" si="411"/>
        <v>110.95909364579474</v>
      </c>
      <c r="AM947" s="95">
        <f t="shared" si="419"/>
        <v>135.32004556966021</v>
      </c>
      <c r="AN947" s="96">
        <f t="shared" si="412"/>
        <v>125.47469821065195</v>
      </c>
      <c r="AO947" s="96">
        <f t="shared" si="413"/>
        <v>52.900046346277968</v>
      </c>
      <c r="AP947" s="96">
        <f t="shared" si="414"/>
        <v>214.29452810912784</v>
      </c>
      <c r="AQ947" s="86">
        <f t="shared" si="415"/>
        <v>111.32698262539236</v>
      </c>
    </row>
    <row r="948" spans="1:43">
      <c r="A948" s="129" t="str">
        <f t="shared" si="416"/>
        <v>2017_3</v>
      </c>
      <c r="B948" s="57">
        <v>2017</v>
      </c>
      <c r="C948" s="57">
        <v>3</v>
      </c>
      <c r="D948" s="81" t="str">
        <f t="shared" si="417"/>
        <v>SSL_Personal</v>
      </c>
      <c r="E948" s="68" t="s">
        <v>32</v>
      </c>
      <c r="F948" s="69" t="s">
        <v>13</v>
      </c>
      <c r="G948" s="84">
        <f t="shared" si="418"/>
        <v>71164</v>
      </c>
      <c r="H948" s="70">
        <v>17791</v>
      </c>
      <c r="I948" s="65">
        <v>647</v>
      </c>
      <c r="J948" s="66">
        <v>1934</v>
      </c>
      <c r="K948" s="66">
        <v>5559</v>
      </c>
      <c r="L948" s="66">
        <v>2965</v>
      </c>
      <c r="M948" s="67">
        <v>622</v>
      </c>
      <c r="N948" s="65">
        <v>9060310</v>
      </c>
      <c r="O948" s="66">
        <v>6726360</v>
      </c>
      <c r="P948" s="66">
        <v>4785967</v>
      </c>
      <c r="Q948" s="66">
        <v>9518445</v>
      </c>
      <c r="R948" s="67">
        <v>1676642</v>
      </c>
      <c r="S948" s="95">
        <f t="shared" si="392"/>
        <v>14003.570324574961</v>
      </c>
      <c r="T948" s="96">
        <f t="shared" si="393"/>
        <v>3477.9524301964839</v>
      </c>
      <c r="U948" s="96">
        <f t="shared" si="394"/>
        <v>860.94027702824246</v>
      </c>
      <c r="V948" s="96">
        <f t="shared" si="395"/>
        <v>3210.2681281618889</v>
      </c>
      <c r="W948" s="86">
        <f t="shared" si="396"/>
        <v>2695.5659163987139</v>
      </c>
      <c r="X948" s="99">
        <f t="shared" si="397"/>
        <v>9.0916755662975666E-3</v>
      </c>
      <c r="Y948" s="100">
        <f t="shared" si="398"/>
        <v>2.7176662357371706E-2</v>
      </c>
      <c r="Z948" s="100">
        <f t="shared" si="399"/>
        <v>7.811533921645776E-2</v>
      </c>
      <c r="AA948" s="100">
        <f t="shared" si="400"/>
        <v>4.1664324658535215E-2</v>
      </c>
      <c r="AB948" s="101">
        <f t="shared" si="401"/>
        <v>8.7403743465797306E-3</v>
      </c>
      <c r="AC948" s="99">
        <f t="shared" si="402"/>
        <v>9.9206944988567553E-3</v>
      </c>
      <c r="AD948" s="100">
        <f t="shared" si="403"/>
        <v>2.8596833864617446E-2</v>
      </c>
      <c r="AE948" s="100">
        <f t="shared" si="404"/>
        <v>8.0459202098249014E-2</v>
      </c>
      <c r="AF948" s="100">
        <f t="shared" si="405"/>
        <v>4.3409611228117213E-2</v>
      </c>
      <c r="AG948" s="101">
        <f t="shared" si="406"/>
        <v>9.5533629752929394E-3</v>
      </c>
      <c r="AH948" s="95">
        <f t="shared" si="407"/>
        <v>127.31591816086785</v>
      </c>
      <c r="AI948" s="96">
        <f t="shared" si="408"/>
        <v>94.519138890450222</v>
      </c>
      <c r="AJ948" s="96">
        <f t="shared" si="409"/>
        <v>67.252641785172273</v>
      </c>
      <c r="AK948" s="96">
        <f t="shared" si="410"/>
        <v>133.75365353268506</v>
      </c>
      <c r="AL948" s="86">
        <f t="shared" si="411"/>
        <v>23.560255185206003</v>
      </c>
      <c r="AM948" s="95">
        <f t="shared" si="419"/>
        <v>127.73803879721925</v>
      </c>
      <c r="AN948" s="96">
        <f t="shared" si="412"/>
        <v>94.832520591907297</v>
      </c>
      <c r="AO948" s="96">
        <f t="shared" si="413"/>
        <v>67.475620406830558</v>
      </c>
      <c r="AP948" s="96">
        <f t="shared" si="414"/>
        <v>134.19711871880736</v>
      </c>
      <c r="AQ948" s="86">
        <f t="shared" si="415"/>
        <v>23.638370082816955</v>
      </c>
    </row>
    <row r="949" spans="1:43">
      <c r="A949" s="129" t="str">
        <f t="shared" si="416"/>
        <v>2017_3</v>
      </c>
      <c r="B949" s="57">
        <v>2017</v>
      </c>
      <c r="C949" s="57">
        <v>3</v>
      </c>
      <c r="D949" s="81" t="str">
        <f t="shared" si="417"/>
        <v>SSH_Personal</v>
      </c>
      <c r="E949" s="68" t="s">
        <v>33</v>
      </c>
      <c r="F949" s="69" t="s">
        <v>13</v>
      </c>
      <c r="G949" s="84">
        <f t="shared" si="418"/>
        <v>71164</v>
      </c>
      <c r="H949" s="70">
        <v>17791</v>
      </c>
      <c r="I949" s="65">
        <v>513</v>
      </c>
      <c r="J949" s="66">
        <v>2443</v>
      </c>
      <c r="K949" s="66">
        <v>4045</v>
      </c>
      <c r="L949" s="66">
        <v>3518</v>
      </c>
      <c r="M949" s="67">
        <v>550</v>
      </c>
      <c r="N949" s="65">
        <v>8911456</v>
      </c>
      <c r="O949" s="66">
        <v>10746366</v>
      </c>
      <c r="P949" s="66">
        <v>6225259</v>
      </c>
      <c r="Q949" s="66">
        <v>16903752</v>
      </c>
      <c r="R949" s="67">
        <v>2285670</v>
      </c>
      <c r="S949" s="95">
        <f t="shared" si="392"/>
        <v>17371.259259259259</v>
      </c>
      <c r="T949" s="96">
        <f t="shared" si="393"/>
        <v>4398.8399508800658</v>
      </c>
      <c r="U949" s="96">
        <f t="shared" si="394"/>
        <v>1539.0009888751545</v>
      </c>
      <c r="V949" s="96">
        <f t="shared" si="395"/>
        <v>4804.932347924957</v>
      </c>
      <c r="W949" s="86">
        <f t="shared" si="396"/>
        <v>4155.7636363636366</v>
      </c>
      <c r="X949" s="99">
        <f t="shared" si="397"/>
        <v>7.2087010286099717E-3</v>
      </c>
      <c r="Y949" s="100">
        <f t="shared" si="398"/>
        <v>3.432915519082682E-2</v>
      </c>
      <c r="Z949" s="100">
        <f t="shared" si="399"/>
        <v>5.684053735034568E-2</v>
      </c>
      <c r="AA949" s="100">
        <f t="shared" si="400"/>
        <v>4.9435107638693722E-2</v>
      </c>
      <c r="AB949" s="101">
        <f t="shared" si="401"/>
        <v>7.7286268337923673E-3</v>
      </c>
      <c r="AC949" s="99">
        <f t="shared" si="402"/>
        <v>7.9475968894129403E-3</v>
      </c>
      <c r="AD949" s="100">
        <f t="shared" si="403"/>
        <v>3.5919428841929321E-2</v>
      </c>
      <c r="AE949" s="100">
        <f t="shared" si="404"/>
        <v>5.8862845798722328E-2</v>
      </c>
      <c r="AF949" s="100">
        <f t="shared" si="405"/>
        <v>5.1328472760991298E-2</v>
      </c>
      <c r="AG949" s="101">
        <f t="shared" si="406"/>
        <v>8.49350479202351E-3</v>
      </c>
      <c r="AH949" s="95">
        <f t="shared" si="407"/>
        <v>125.2242144904727</v>
      </c>
      <c r="AI949" s="96">
        <f t="shared" si="408"/>
        <v>151.00845933337081</v>
      </c>
      <c r="AJ949" s="96">
        <f t="shared" si="409"/>
        <v>87.477643190377151</v>
      </c>
      <c r="AK949" s="96">
        <f t="shared" si="410"/>
        <v>237.53234781631161</v>
      </c>
      <c r="AL949" s="86">
        <f t="shared" si="411"/>
        <v>32.118346354898542</v>
      </c>
      <c r="AM949" s="95">
        <f t="shared" si="419"/>
        <v>125.63940000592829</v>
      </c>
      <c r="AN949" s="96">
        <f t="shared" si="412"/>
        <v>151.50913346641758</v>
      </c>
      <c r="AO949" s="96">
        <f t="shared" si="413"/>
        <v>87.767678552360593</v>
      </c>
      <c r="AP949" s="96">
        <f t="shared" si="414"/>
        <v>238.31989510232791</v>
      </c>
      <c r="AQ949" s="86">
        <f t="shared" si="415"/>
        <v>32.224835920364768</v>
      </c>
    </row>
    <row r="950" spans="1:43">
      <c r="A950" s="129" t="str">
        <f t="shared" si="416"/>
        <v>2017_3</v>
      </c>
      <c r="B950" s="57">
        <v>2017</v>
      </c>
      <c r="C950" s="57">
        <v>3</v>
      </c>
      <c r="D950" s="81" t="str">
        <f t="shared" si="417"/>
        <v>MMH_Personal</v>
      </c>
      <c r="E950" s="68" t="s">
        <v>34</v>
      </c>
      <c r="F950" s="69" t="s">
        <v>13</v>
      </c>
      <c r="G950" s="84">
        <f t="shared" si="418"/>
        <v>109980</v>
      </c>
      <c r="H950" s="70">
        <v>27495</v>
      </c>
      <c r="I950" s="65">
        <v>1222</v>
      </c>
      <c r="J950" s="66">
        <v>4271</v>
      </c>
      <c r="K950" s="66">
        <v>4774</v>
      </c>
      <c r="L950" s="66">
        <v>7038</v>
      </c>
      <c r="M950" s="67">
        <v>1597</v>
      </c>
      <c r="N950" s="65">
        <v>15637961</v>
      </c>
      <c r="O950" s="66">
        <v>13982280</v>
      </c>
      <c r="P950" s="66">
        <v>6769205</v>
      </c>
      <c r="Q950" s="66">
        <v>21524202</v>
      </c>
      <c r="R950" s="67">
        <v>4472321</v>
      </c>
      <c r="S950" s="95">
        <f t="shared" si="392"/>
        <v>12797.022094926349</v>
      </c>
      <c r="T950" s="96">
        <f t="shared" si="393"/>
        <v>3273.7719503629128</v>
      </c>
      <c r="U950" s="96">
        <f t="shared" si="394"/>
        <v>1417.931503979891</v>
      </c>
      <c r="V950" s="96">
        <f t="shared" si="395"/>
        <v>3058.2838874680306</v>
      </c>
      <c r="W950" s="86">
        <f t="shared" si="396"/>
        <v>2800.4514715090795</v>
      </c>
      <c r="X950" s="99">
        <f t="shared" si="397"/>
        <v>1.1111111111111112E-2</v>
      </c>
      <c r="Y950" s="100">
        <f t="shared" si="398"/>
        <v>3.8834333515184581E-2</v>
      </c>
      <c r="Z950" s="100">
        <f t="shared" si="399"/>
        <v>4.340789234406256E-2</v>
      </c>
      <c r="AA950" s="100">
        <f t="shared" si="400"/>
        <v>6.399345335515548E-2</v>
      </c>
      <c r="AB950" s="101">
        <f t="shared" si="401"/>
        <v>1.4520821967630479E-2</v>
      </c>
      <c r="AC950" s="99">
        <f t="shared" si="402"/>
        <v>1.1847575170157724E-2</v>
      </c>
      <c r="AD950" s="100">
        <f t="shared" si="403"/>
        <v>4.0191728111437175E-2</v>
      </c>
      <c r="AE950" s="100">
        <f t="shared" si="404"/>
        <v>4.4839575151556572E-2</v>
      </c>
      <c r="AF950" s="100">
        <f t="shared" si="405"/>
        <v>6.5712969588040071E-2</v>
      </c>
      <c r="AG950" s="101">
        <f t="shared" si="406"/>
        <v>1.5361284563076425E-2</v>
      </c>
      <c r="AH950" s="95">
        <f t="shared" si="407"/>
        <v>142.18913438807056</v>
      </c>
      <c r="AI950" s="96">
        <f t="shared" si="408"/>
        <v>127.13475177304964</v>
      </c>
      <c r="AJ950" s="96">
        <f t="shared" si="409"/>
        <v>61.549418076013822</v>
      </c>
      <c r="AK950" s="96">
        <f t="shared" si="410"/>
        <v>195.710147299509</v>
      </c>
      <c r="AL950" s="86">
        <f t="shared" si="411"/>
        <v>40.664857246772144</v>
      </c>
      <c r="AM950" s="95">
        <f t="shared" si="419"/>
        <v>142.66056772301542</v>
      </c>
      <c r="AN950" s="96">
        <f t="shared" si="412"/>
        <v>127.5562717455405</v>
      </c>
      <c r="AO950" s="96">
        <f t="shared" si="413"/>
        <v>61.753487448489906</v>
      </c>
      <c r="AP950" s="96">
        <f t="shared" si="414"/>
        <v>196.35903153261887</v>
      </c>
      <c r="AQ950" s="86">
        <f t="shared" si="415"/>
        <v>40.799683085254152</v>
      </c>
    </row>
    <row r="951" spans="1:43">
      <c r="A951" s="129" t="str">
        <f t="shared" si="416"/>
        <v>2017_3</v>
      </c>
      <c r="B951" s="57">
        <v>2017</v>
      </c>
      <c r="C951" s="57">
        <v>3</v>
      </c>
      <c r="D951" s="81" t="str">
        <f t="shared" si="417"/>
        <v>SYA_Personal</v>
      </c>
      <c r="E951" s="68" t="s">
        <v>35</v>
      </c>
      <c r="F951" s="69" t="s">
        <v>13</v>
      </c>
      <c r="G951" s="84">
        <f t="shared" si="418"/>
        <v>32432</v>
      </c>
      <c r="H951" s="70">
        <v>8108</v>
      </c>
      <c r="I951" s="65">
        <v>329</v>
      </c>
      <c r="J951" s="66">
        <v>1099</v>
      </c>
      <c r="K951" s="66">
        <v>1519</v>
      </c>
      <c r="L951" s="66">
        <v>1839</v>
      </c>
      <c r="M951" s="67">
        <v>824</v>
      </c>
      <c r="N951" s="65">
        <v>5806168</v>
      </c>
      <c r="O951" s="66">
        <v>3911025</v>
      </c>
      <c r="P951" s="66">
        <v>1357083</v>
      </c>
      <c r="Q951" s="66">
        <v>5724304</v>
      </c>
      <c r="R951" s="67">
        <v>4306704</v>
      </c>
      <c r="S951" s="95">
        <f t="shared" si="392"/>
        <v>17647.927051671733</v>
      </c>
      <c r="T951" s="96">
        <f t="shared" si="393"/>
        <v>3558.7124658780708</v>
      </c>
      <c r="U951" s="96">
        <f t="shared" si="394"/>
        <v>893.40552995391704</v>
      </c>
      <c r="V951" s="96">
        <f t="shared" si="395"/>
        <v>3112.726481783578</v>
      </c>
      <c r="W951" s="86">
        <f t="shared" si="396"/>
        <v>5226.5825242718447</v>
      </c>
      <c r="X951" s="99">
        <f t="shared" si="397"/>
        <v>1.0144301924025654E-2</v>
      </c>
      <c r="Y951" s="100">
        <f t="shared" si="398"/>
        <v>3.3886285150468674E-2</v>
      </c>
      <c r="Z951" s="100">
        <f t="shared" si="399"/>
        <v>4.6836457819437592E-2</v>
      </c>
      <c r="AA951" s="100">
        <f t="shared" si="400"/>
        <v>5.6703256043413912E-2</v>
      </c>
      <c r="AB951" s="101">
        <f t="shared" si="401"/>
        <v>2.5407005426739022E-2</v>
      </c>
      <c r="AC951" s="99">
        <f t="shared" si="402"/>
        <v>1.1440782702590699E-2</v>
      </c>
      <c r="AD951" s="100">
        <f t="shared" si="403"/>
        <v>3.6227251438742697E-2</v>
      </c>
      <c r="AE951" s="100">
        <f t="shared" si="404"/>
        <v>4.9570119643763955E-2</v>
      </c>
      <c r="AF951" s="100">
        <f t="shared" si="405"/>
        <v>5.9695501539642953E-2</v>
      </c>
      <c r="AG951" s="101">
        <f t="shared" si="406"/>
        <v>2.744291009496928E-2</v>
      </c>
      <c r="AH951" s="95">
        <f t="shared" si="407"/>
        <v>179.02590034533793</v>
      </c>
      <c r="AI951" s="96">
        <f t="shared" si="408"/>
        <v>120.59154538727184</v>
      </c>
      <c r="AJ951" s="96">
        <f t="shared" si="409"/>
        <v>41.843950419338924</v>
      </c>
      <c r="AK951" s="96">
        <f t="shared" si="410"/>
        <v>176.50172668968921</v>
      </c>
      <c r="AL951" s="86">
        <f t="shared" si="411"/>
        <v>132.79181055747409</v>
      </c>
      <c r="AM951" s="95">
        <f t="shared" si="419"/>
        <v>179.61946734048516</v>
      </c>
      <c r="AN951" s="96">
        <f t="shared" si="412"/>
        <v>120.9913711169434</v>
      </c>
      <c r="AO951" s="96">
        <f t="shared" si="413"/>
        <v>41.982685584851765</v>
      </c>
      <c r="AP951" s="96">
        <f t="shared" si="414"/>
        <v>177.08692469370652</v>
      </c>
      <c r="AQ951" s="86">
        <f t="shared" si="415"/>
        <v>133.23208671763146</v>
      </c>
    </row>
    <row r="952" spans="1:43">
      <c r="A952" s="129" t="str">
        <f t="shared" si="416"/>
        <v>2017_3</v>
      </c>
      <c r="B952" s="57">
        <v>2017</v>
      </c>
      <c r="C952" s="57">
        <v>3</v>
      </c>
      <c r="D952" s="81" t="str">
        <f t="shared" si="417"/>
        <v>LSH_Personal</v>
      </c>
      <c r="E952" s="68" t="s">
        <v>36</v>
      </c>
      <c r="F952" s="69" t="s">
        <v>13</v>
      </c>
      <c r="G952" s="84">
        <f t="shared" si="418"/>
        <v>60672</v>
      </c>
      <c r="H952" s="70">
        <v>15168</v>
      </c>
      <c r="I952" s="65">
        <v>640</v>
      </c>
      <c r="J952" s="66">
        <v>2498</v>
      </c>
      <c r="K952" s="66">
        <v>1922</v>
      </c>
      <c r="L952" s="66">
        <v>4483</v>
      </c>
      <c r="M952" s="67">
        <v>1889</v>
      </c>
      <c r="N952" s="65">
        <v>12702060</v>
      </c>
      <c r="O952" s="66">
        <v>7133451</v>
      </c>
      <c r="P952" s="66">
        <v>2283083</v>
      </c>
      <c r="Q952" s="66">
        <v>13972670</v>
      </c>
      <c r="R952" s="67">
        <v>10736390</v>
      </c>
      <c r="S952" s="95">
        <f t="shared" si="392"/>
        <v>19846.96875</v>
      </c>
      <c r="T952" s="96">
        <f t="shared" si="393"/>
        <v>2855.6649319455564</v>
      </c>
      <c r="U952" s="96">
        <f t="shared" si="394"/>
        <v>1187.8683662851197</v>
      </c>
      <c r="V952" s="96">
        <f t="shared" si="395"/>
        <v>3116.8124024091012</v>
      </c>
      <c r="W952" s="86">
        <f t="shared" si="396"/>
        <v>5683.6368448914773</v>
      </c>
      <c r="X952" s="99">
        <f t="shared" si="397"/>
        <v>1.0548523206751054E-2</v>
      </c>
      <c r="Y952" s="100">
        <f t="shared" si="398"/>
        <v>4.1172204641350213E-2</v>
      </c>
      <c r="Z952" s="100">
        <f t="shared" si="399"/>
        <v>3.1678533755274262E-2</v>
      </c>
      <c r="AA952" s="100">
        <f t="shared" si="400"/>
        <v>7.3889108649789023E-2</v>
      </c>
      <c r="AB952" s="101">
        <f t="shared" si="401"/>
        <v>3.1134625527426161E-2</v>
      </c>
      <c r="AC952" s="99">
        <f t="shared" si="402"/>
        <v>1.1514918591524724E-2</v>
      </c>
      <c r="AD952" s="100">
        <f t="shared" si="403"/>
        <v>4.3051669173100118E-2</v>
      </c>
      <c r="AE952" s="100">
        <f t="shared" si="404"/>
        <v>3.3335272699685572E-2</v>
      </c>
      <c r="AF952" s="100">
        <f t="shared" si="405"/>
        <v>7.6363585954766583E-2</v>
      </c>
      <c r="AG952" s="101">
        <f t="shared" si="406"/>
        <v>3.2777541327563123E-2</v>
      </c>
      <c r="AH952" s="95">
        <f t="shared" si="407"/>
        <v>209.35621044303798</v>
      </c>
      <c r="AI952" s="96">
        <f t="shared" si="408"/>
        <v>117.57402096518987</v>
      </c>
      <c r="AJ952" s="96">
        <f t="shared" si="409"/>
        <v>37.629928138185655</v>
      </c>
      <c r="AK952" s="96">
        <f t="shared" si="410"/>
        <v>230.29849024261603</v>
      </c>
      <c r="AL952" s="86">
        <f t="shared" si="411"/>
        <v>176.95790479957805</v>
      </c>
      <c r="AM952" s="95">
        <f t="shared" si="419"/>
        <v>210.05033870329737</v>
      </c>
      <c r="AN952" s="96">
        <f t="shared" si="412"/>
        <v>117.96384198101532</v>
      </c>
      <c r="AO952" s="96">
        <f t="shared" si="413"/>
        <v>37.754691556939605</v>
      </c>
      <c r="AP952" s="96">
        <f t="shared" si="414"/>
        <v>231.06205340625081</v>
      </c>
      <c r="AQ952" s="86">
        <f t="shared" si="415"/>
        <v>177.54461527899372</v>
      </c>
    </row>
    <row r="953" spans="1:43">
      <c r="A953" s="129" t="str">
        <f t="shared" si="416"/>
        <v>2017_3</v>
      </c>
      <c r="B953" s="57">
        <v>2017</v>
      </c>
      <c r="C953" s="57">
        <v>3</v>
      </c>
      <c r="D953" s="81" t="str">
        <f t="shared" si="417"/>
        <v>SYH_Personal</v>
      </c>
      <c r="E953" s="68" t="s">
        <v>37</v>
      </c>
      <c r="F953" s="69" t="s">
        <v>13</v>
      </c>
      <c r="G953" s="84">
        <f t="shared" si="418"/>
        <v>31664</v>
      </c>
      <c r="H953" s="70">
        <v>7916</v>
      </c>
      <c r="I953" s="65">
        <v>391</v>
      </c>
      <c r="J953" s="66">
        <v>1561</v>
      </c>
      <c r="K953" s="66">
        <v>1316</v>
      </c>
      <c r="L953" s="66">
        <v>2879</v>
      </c>
      <c r="M953" s="67">
        <v>39</v>
      </c>
      <c r="N953" s="65">
        <v>5017132</v>
      </c>
      <c r="O953" s="66">
        <v>4510087</v>
      </c>
      <c r="P953" s="66">
        <v>2623351</v>
      </c>
      <c r="Q953" s="66">
        <v>7619233</v>
      </c>
      <c r="R953" s="67">
        <v>267824</v>
      </c>
      <c r="S953" s="95">
        <f t="shared" si="392"/>
        <v>12831.539641943735</v>
      </c>
      <c r="T953" s="96">
        <f t="shared" si="393"/>
        <v>2889.2293401665597</v>
      </c>
      <c r="U953" s="96">
        <f t="shared" si="394"/>
        <v>1993.427811550152</v>
      </c>
      <c r="V953" s="96">
        <f t="shared" si="395"/>
        <v>2646.4859326154915</v>
      </c>
      <c r="W953" s="86">
        <f t="shared" si="396"/>
        <v>6867.2820512820517</v>
      </c>
      <c r="X953" s="99">
        <f t="shared" si="397"/>
        <v>1.2348408287013644E-2</v>
      </c>
      <c r="Y953" s="100">
        <f t="shared" si="398"/>
        <v>4.9298888327438103E-2</v>
      </c>
      <c r="Z953" s="100">
        <f t="shared" si="399"/>
        <v>4.1561394643759478E-2</v>
      </c>
      <c r="AA953" s="100">
        <f t="shared" si="400"/>
        <v>9.0923446184941886E-2</v>
      </c>
      <c r="AB953" s="101">
        <f t="shared" si="401"/>
        <v>1.2316826680141486E-3</v>
      </c>
      <c r="AC953" s="99">
        <f t="shared" si="402"/>
        <v>1.3794448621254739E-2</v>
      </c>
      <c r="AD953" s="100">
        <f t="shared" si="403"/>
        <v>5.2133630707516768E-2</v>
      </c>
      <c r="AE953" s="100">
        <f t="shared" si="404"/>
        <v>4.4174760652518845E-2</v>
      </c>
      <c r="AF953" s="100">
        <f t="shared" si="405"/>
        <v>9.4687980021734633E-2</v>
      </c>
      <c r="AG953" s="101">
        <f t="shared" si="406"/>
        <v>1.6909386547272634E-3</v>
      </c>
      <c r="AH953" s="95">
        <f t="shared" si="407"/>
        <v>158.44909044972209</v>
      </c>
      <c r="AI953" s="96">
        <f t="shared" si="408"/>
        <v>142.43579459322891</v>
      </c>
      <c r="AJ953" s="96">
        <f t="shared" si="409"/>
        <v>82.849639969681661</v>
      </c>
      <c r="AK953" s="96">
        <f t="shared" si="410"/>
        <v>240.62762127337038</v>
      </c>
      <c r="AL953" s="86">
        <f t="shared" si="411"/>
        <v>8.4583122789287515</v>
      </c>
      <c r="AM953" s="95">
        <f t="shared" si="419"/>
        <v>158.97443427048003</v>
      </c>
      <c r="AN953" s="96">
        <f t="shared" si="412"/>
        <v>142.90804573920846</v>
      </c>
      <c r="AO953" s="96">
        <f t="shared" si="413"/>
        <v>83.124331015787121</v>
      </c>
      <c r="AP953" s="96">
        <f t="shared" si="414"/>
        <v>241.42543105303434</v>
      </c>
      <c r="AQ953" s="86">
        <f t="shared" si="415"/>
        <v>8.486356126180663</v>
      </c>
    </row>
    <row r="954" spans="1:43">
      <c r="A954" s="129" t="str">
        <f t="shared" si="416"/>
        <v>2017_3</v>
      </c>
      <c r="B954" s="57">
        <v>2017</v>
      </c>
      <c r="C954" s="57">
        <v>3</v>
      </c>
      <c r="D954" s="81" t="str">
        <f t="shared" si="417"/>
        <v>MSH_Personal</v>
      </c>
      <c r="E954" s="68" t="s">
        <v>38</v>
      </c>
      <c r="F954" s="69" t="s">
        <v>13</v>
      </c>
      <c r="G954" s="84">
        <f t="shared" si="418"/>
        <v>80744</v>
      </c>
      <c r="H954" s="70">
        <v>20186</v>
      </c>
      <c r="I954" s="65">
        <v>948</v>
      </c>
      <c r="J954" s="66">
        <v>3345</v>
      </c>
      <c r="K954" s="66">
        <v>1613</v>
      </c>
      <c r="L954" s="66">
        <v>6097</v>
      </c>
      <c r="M954" s="67">
        <v>1647</v>
      </c>
      <c r="N954" s="65">
        <v>15401336</v>
      </c>
      <c r="O954" s="66">
        <v>8740744</v>
      </c>
      <c r="P954" s="66">
        <v>1478579</v>
      </c>
      <c r="Q954" s="66">
        <v>17493662</v>
      </c>
      <c r="R954" s="67">
        <v>8458016</v>
      </c>
      <c r="S954" s="95">
        <f t="shared" si="392"/>
        <v>16246.135021097047</v>
      </c>
      <c r="T954" s="96">
        <f t="shared" si="393"/>
        <v>2613.0774289985052</v>
      </c>
      <c r="U954" s="96">
        <f t="shared" si="394"/>
        <v>916.66398016119035</v>
      </c>
      <c r="V954" s="96">
        <f t="shared" si="395"/>
        <v>2869.2245366573725</v>
      </c>
      <c r="W954" s="86">
        <f t="shared" si="396"/>
        <v>5135.4074074074078</v>
      </c>
      <c r="X954" s="99">
        <f t="shared" si="397"/>
        <v>1.1740810462696918E-2</v>
      </c>
      <c r="Y954" s="100">
        <f t="shared" si="398"/>
        <v>4.1427226790845137E-2</v>
      </c>
      <c r="Z954" s="100">
        <f t="shared" si="399"/>
        <v>1.9976716536213218E-2</v>
      </c>
      <c r="AA954" s="100">
        <f t="shared" si="400"/>
        <v>7.551025463192311E-2</v>
      </c>
      <c r="AB954" s="101">
        <f t="shared" si="401"/>
        <v>2.0397800455761419E-2</v>
      </c>
      <c r="AC954" s="99">
        <f t="shared" si="402"/>
        <v>1.2624063745289496E-2</v>
      </c>
      <c r="AD954" s="100">
        <f t="shared" si="403"/>
        <v>4.3061242646970345E-2</v>
      </c>
      <c r="AE954" s="100">
        <f t="shared" si="404"/>
        <v>2.1124027229556912E-2</v>
      </c>
      <c r="AF954" s="100">
        <f t="shared" si="405"/>
        <v>7.7676735246702419E-2</v>
      </c>
      <c r="AG954" s="101">
        <f t="shared" si="406"/>
        <v>2.1556890928622945E-2</v>
      </c>
      <c r="AH954" s="95">
        <f t="shared" si="407"/>
        <v>190.74279203408304</v>
      </c>
      <c r="AI954" s="96">
        <f t="shared" si="408"/>
        <v>108.25255127315961</v>
      </c>
      <c r="AJ954" s="96">
        <f t="shared" si="409"/>
        <v>18.311936490637077</v>
      </c>
      <c r="AK954" s="96">
        <f t="shared" si="410"/>
        <v>216.65587535915981</v>
      </c>
      <c r="AL954" s="86">
        <f t="shared" si="411"/>
        <v>104.75101555533539</v>
      </c>
      <c r="AM954" s="95">
        <f t="shared" si="419"/>
        <v>191.37520681705726</v>
      </c>
      <c r="AN954" s="96">
        <f t="shared" si="412"/>
        <v>108.61146661139996</v>
      </c>
      <c r="AO954" s="96">
        <f t="shared" si="413"/>
        <v>18.372650393469613</v>
      </c>
      <c r="AP954" s="96">
        <f t="shared" si="414"/>
        <v>217.37420592847889</v>
      </c>
      <c r="AQ954" s="86">
        <f t="shared" si="415"/>
        <v>105.09832142237397</v>
      </c>
    </row>
    <row r="955" spans="1:43">
      <c r="A955" s="129" t="str">
        <f t="shared" si="416"/>
        <v>2017_3</v>
      </c>
      <c r="B955" s="57">
        <v>2017</v>
      </c>
      <c r="C955" s="57">
        <v>3</v>
      </c>
      <c r="D955" s="81" t="str">
        <f t="shared" si="417"/>
        <v>SMH_Personal</v>
      </c>
      <c r="E955" s="68" t="s">
        <v>39</v>
      </c>
      <c r="F955" s="69" t="s">
        <v>13</v>
      </c>
      <c r="G955" s="84">
        <f t="shared" si="418"/>
        <v>61168</v>
      </c>
      <c r="H955" s="70">
        <v>15292</v>
      </c>
      <c r="I955" s="65">
        <v>507</v>
      </c>
      <c r="J955" s="66">
        <v>2371</v>
      </c>
      <c r="K955" s="66">
        <v>4457</v>
      </c>
      <c r="L955" s="66">
        <v>4333</v>
      </c>
      <c r="M955" s="67">
        <v>700</v>
      </c>
      <c r="N955" s="65">
        <v>7500820</v>
      </c>
      <c r="O955" s="66">
        <v>9252792</v>
      </c>
      <c r="P955" s="66">
        <v>3370419</v>
      </c>
      <c r="Q955" s="66">
        <v>16563118</v>
      </c>
      <c r="R955" s="67">
        <v>1928163</v>
      </c>
      <c r="S955" s="95">
        <f t="shared" si="392"/>
        <v>14794.516765285996</v>
      </c>
      <c r="T955" s="96">
        <f t="shared" si="393"/>
        <v>3902.4850274145929</v>
      </c>
      <c r="U955" s="96">
        <f t="shared" si="394"/>
        <v>756.20798743549472</v>
      </c>
      <c r="V955" s="96">
        <f t="shared" si="395"/>
        <v>3822.5520424648048</v>
      </c>
      <c r="W955" s="86">
        <f t="shared" si="396"/>
        <v>2754.5185714285712</v>
      </c>
      <c r="X955" s="99">
        <f t="shared" si="397"/>
        <v>8.2886476589066182E-3</v>
      </c>
      <c r="Y955" s="100">
        <f t="shared" si="398"/>
        <v>3.8762097828930163E-2</v>
      </c>
      <c r="Z955" s="100">
        <f t="shared" si="399"/>
        <v>7.286489667800157E-2</v>
      </c>
      <c r="AA955" s="100">
        <f t="shared" si="400"/>
        <v>7.0837692911326189E-2</v>
      </c>
      <c r="AB955" s="101">
        <f t="shared" si="401"/>
        <v>1.1443892231232017E-2</v>
      </c>
      <c r="AC955" s="99">
        <f t="shared" si="402"/>
        <v>9.1427860888890176E-3</v>
      </c>
      <c r="AD955" s="100">
        <f t="shared" si="403"/>
        <v>4.058059596739038E-2</v>
      </c>
      <c r="AE955" s="100">
        <f t="shared" si="404"/>
        <v>7.5313534028458348E-2</v>
      </c>
      <c r="AF955" s="100">
        <f t="shared" si="405"/>
        <v>7.3254665787576806E-2</v>
      </c>
      <c r="AG955" s="101">
        <f t="shared" si="406"/>
        <v>1.2445923611105653E-2</v>
      </c>
      <c r="AH955" s="95">
        <f t="shared" si="407"/>
        <v>122.62653675124248</v>
      </c>
      <c r="AI955" s="96">
        <f t="shared" si="408"/>
        <v>151.26850640857964</v>
      </c>
      <c r="AJ955" s="96">
        <f t="shared" si="409"/>
        <v>55.101016871566834</v>
      </c>
      <c r="AK955" s="96">
        <f t="shared" si="410"/>
        <v>270.78076772168453</v>
      </c>
      <c r="AL955" s="86">
        <f t="shared" si="411"/>
        <v>31.52241368035574</v>
      </c>
      <c r="AM955" s="95">
        <f t="shared" si="419"/>
        <v>123.03310957005998</v>
      </c>
      <c r="AN955" s="96">
        <f t="shared" si="412"/>
        <v>151.77004273732396</v>
      </c>
      <c r="AO955" s="96">
        <f t="shared" si="413"/>
        <v>55.283706331309375</v>
      </c>
      <c r="AP955" s="96">
        <f t="shared" si="414"/>
        <v>271.67855137382747</v>
      </c>
      <c r="AQ955" s="86">
        <f t="shared" si="415"/>
        <v>31.626927408994689</v>
      </c>
    </row>
    <row r="956" spans="1:43">
      <c r="A956" s="129" t="str">
        <f t="shared" si="416"/>
        <v>2017_4</v>
      </c>
      <c r="B956" s="57">
        <v>2017</v>
      </c>
      <c r="C956" s="57">
        <v>4</v>
      </c>
      <c r="D956" s="81" t="str">
        <f t="shared" si="417"/>
        <v>SML_Personal</v>
      </c>
      <c r="E956" s="68" t="s">
        <v>12</v>
      </c>
      <c r="F956" s="69" t="s">
        <v>13</v>
      </c>
      <c r="G956" s="84">
        <f t="shared" si="418"/>
        <v>92984</v>
      </c>
      <c r="H956" s="70">
        <v>23246</v>
      </c>
      <c r="I956" s="65">
        <v>147</v>
      </c>
      <c r="J956" s="66">
        <v>2554</v>
      </c>
      <c r="K956" s="66">
        <v>1380</v>
      </c>
      <c r="L956" s="66">
        <v>4456</v>
      </c>
      <c r="M956" s="67">
        <v>596</v>
      </c>
      <c r="N956" s="65">
        <v>2475972</v>
      </c>
      <c r="O956" s="66">
        <v>4939899</v>
      </c>
      <c r="P956" s="66">
        <v>2494737</v>
      </c>
      <c r="Q956" s="66">
        <v>8973942</v>
      </c>
      <c r="R956" s="67">
        <v>1985400</v>
      </c>
      <c r="S956" s="95">
        <f t="shared" si="392"/>
        <v>16843.34693877551</v>
      </c>
      <c r="T956" s="96">
        <f t="shared" si="393"/>
        <v>1934.1812842599843</v>
      </c>
      <c r="U956" s="96">
        <f t="shared" si="394"/>
        <v>1807.7804347826086</v>
      </c>
      <c r="V956" s="96">
        <f t="shared" si="395"/>
        <v>2013.9008078994614</v>
      </c>
      <c r="W956" s="86">
        <f t="shared" si="396"/>
        <v>3331.2080536912754</v>
      </c>
      <c r="X956" s="99">
        <f t="shared" si="397"/>
        <v>1.5809171470360492E-3</v>
      </c>
      <c r="Y956" s="100">
        <f t="shared" si="398"/>
        <v>2.7467091112449455E-2</v>
      </c>
      <c r="Z956" s="100">
        <f t="shared" si="399"/>
        <v>1.4841263012991483E-2</v>
      </c>
      <c r="AA956" s="100">
        <f t="shared" si="400"/>
        <v>4.7922223178181192E-2</v>
      </c>
      <c r="AB956" s="101">
        <f t="shared" si="401"/>
        <v>6.4097048954658868E-3</v>
      </c>
      <c r="AC956" s="99">
        <f t="shared" si="402"/>
        <v>1.884489907756786E-3</v>
      </c>
      <c r="AD956" s="100">
        <f t="shared" si="403"/>
        <v>2.8715941162882348E-2</v>
      </c>
      <c r="AE956" s="100">
        <f t="shared" si="404"/>
        <v>1.5765195730136451E-2</v>
      </c>
      <c r="AF956" s="100">
        <f t="shared" si="405"/>
        <v>4.9554359769085884E-2</v>
      </c>
      <c r="AG956" s="101">
        <f t="shared" si="406"/>
        <v>7.0194867496539103E-3</v>
      </c>
      <c r="AH956" s="95">
        <f t="shared" si="407"/>
        <v>26.627935988987353</v>
      </c>
      <c r="AI956" s="96">
        <f t="shared" si="408"/>
        <v>53.126333562763485</v>
      </c>
      <c r="AJ956" s="96">
        <f t="shared" si="409"/>
        <v>26.829744902348793</v>
      </c>
      <c r="AK956" s="96">
        <f t="shared" si="410"/>
        <v>96.510603974877398</v>
      </c>
      <c r="AL956" s="86">
        <f t="shared" si="411"/>
        <v>21.352060569560354</v>
      </c>
      <c r="AM956" s="95">
        <f t="shared" si="419"/>
        <v>26.716221895783338</v>
      </c>
      <c r="AN956" s="96">
        <f t="shared" si="412"/>
        <v>53.302475886947917</v>
      </c>
      <c r="AO956" s="96">
        <f t="shared" si="413"/>
        <v>26.918699914062373</v>
      </c>
      <c r="AP956" s="96">
        <f t="shared" si="414"/>
        <v>96.83058845249046</v>
      </c>
      <c r="AQ956" s="86">
        <f t="shared" si="415"/>
        <v>21.422854116237275</v>
      </c>
    </row>
    <row r="957" spans="1:43">
      <c r="A957" s="129" t="str">
        <f t="shared" si="416"/>
        <v>2017_4</v>
      </c>
      <c r="B957" s="57">
        <v>2017</v>
      </c>
      <c r="C957" s="57">
        <v>4</v>
      </c>
      <c r="D957" s="81" t="str">
        <f t="shared" si="417"/>
        <v>LSL_Personal</v>
      </c>
      <c r="E957" s="68" t="s">
        <v>14</v>
      </c>
      <c r="F957" s="69" t="s">
        <v>13</v>
      </c>
      <c r="G957" s="84">
        <f t="shared" si="418"/>
        <v>22312</v>
      </c>
      <c r="H957" s="70">
        <v>5578</v>
      </c>
      <c r="I957" s="65">
        <v>25</v>
      </c>
      <c r="J957" s="66">
        <v>390</v>
      </c>
      <c r="K957" s="66">
        <v>1100</v>
      </c>
      <c r="L957" s="66">
        <v>708</v>
      </c>
      <c r="M957" s="67">
        <v>88</v>
      </c>
      <c r="N957" s="65">
        <v>542942</v>
      </c>
      <c r="O957" s="66">
        <v>1365815</v>
      </c>
      <c r="P957" s="66">
        <v>2585161</v>
      </c>
      <c r="Q957" s="66">
        <v>2462145</v>
      </c>
      <c r="R957" s="67">
        <v>597125</v>
      </c>
      <c r="S957" s="95">
        <f t="shared" si="392"/>
        <v>21717.68</v>
      </c>
      <c r="T957" s="96">
        <f t="shared" si="393"/>
        <v>3502.0897435897436</v>
      </c>
      <c r="U957" s="96">
        <f t="shared" si="394"/>
        <v>2350.1463636363637</v>
      </c>
      <c r="V957" s="96">
        <f t="shared" si="395"/>
        <v>3477.6059322033898</v>
      </c>
      <c r="W957" s="86">
        <f t="shared" si="396"/>
        <v>6785.511363636364</v>
      </c>
      <c r="X957" s="99">
        <f t="shared" si="397"/>
        <v>1.1204732879168161E-3</v>
      </c>
      <c r="Y957" s="100">
        <f t="shared" si="398"/>
        <v>1.747938329150233E-2</v>
      </c>
      <c r="Z957" s="100">
        <f t="shared" si="399"/>
        <v>4.9300824668339904E-2</v>
      </c>
      <c r="AA957" s="100">
        <f t="shared" si="400"/>
        <v>3.1731803513804231E-2</v>
      </c>
      <c r="AB957" s="101">
        <f t="shared" si="401"/>
        <v>3.9440659734671923E-3</v>
      </c>
      <c r="AC957" s="99">
        <f t="shared" si="402"/>
        <v>1.6423212358286443E-3</v>
      </c>
      <c r="AD957" s="100">
        <f t="shared" si="403"/>
        <v>1.9523569996345962E-2</v>
      </c>
      <c r="AE957" s="100">
        <f t="shared" si="404"/>
        <v>5.2677857795916931E-2</v>
      </c>
      <c r="AF957" s="100">
        <f t="shared" si="405"/>
        <v>3.4466013607904841E-2</v>
      </c>
      <c r="AG957" s="101">
        <f t="shared" si="406"/>
        <v>4.9217547268585529E-3</v>
      </c>
      <c r="AH957" s="95">
        <f t="shared" si="407"/>
        <v>24.334080315525277</v>
      </c>
      <c r="AI957" s="96">
        <f t="shared" si="408"/>
        <v>61.214368949444243</v>
      </c>
      <c r="AJ957" s="96">
        <f t="shared" si="409"/>
        <v>115.86415381857296</v>
      </c>
      <c r="AK957" s="96">
        <f t="shared" si="410"/>
        <v>110.35070813911797</v>
      </c>
      <c r="AL957" s="86">
        <f t="shared" si="411"/>
        <v>26.762504481893153</v>
      </c>
      <c r="AM957" s="95">
        <f t="shared" si="419"/>
        <v>24.414760858981253</v>
      </c>
      <c r="AN957" s="96">
        <f t="shared" si="412"/>
        <v>61.417327454146999</v>
      </c>
      <c r="AO957" s="96">
        <f t="shared" si="413"/>
        <v>116.24830570662213</v>
      </c>
      <c r="AP957" s="96">
        <f t="shared" si="414"/>
        <v>110.71657999406273</v>
      </c>
      <c r="AQ957" s="86">
        <f t="shared" si="415"/>
        <v>26.851236555505345</v>
      </c>
    </row>
    <row r="958" spans="1:43">
      <c r="A958" s="129" t="str">
        <f t="shared" si="416"/>
        <v>2017_4</v>
      </c>
      <c r="B958" s="57">
        <v>2017</v>
      </c>
      <c r="C958" s="57">
        <v>4</v>
      </c>
      <c r="D958" s="81" t="str">
        <f t="shared" si="417"/>
        <v>MYA_Personal</v>
      </c>
      <c r="E958" s="68" t="s">
        <v>15</v>
      </c>
      <c r="F958" s="69" t="s">
        <v>13</v>
      </c>
      <c r="G958" s="84">
        <f t="shared" si="418"/>
        <v>22576</v>
      </c>
      <c r="H958" s="70">
        <v>5644</v>
      </c>
      <c r="I958" s="65">
        <v>108</v>
      </c>
      <c r="J958" s="66">
        <v>703</v>
      </c>
      <c r="K958" s="66">
        <v>448</v>
      </c>
      <c r="L958" s="66">
        <v>1432</v>
      </c>
      <c r="M958" s="67">
        <v>158</v>
      </c>
      <c r="N958" s="65">
        <v>1031893</v>
      </c>
      <c r="O958" s="66">
        <v>2493952</v>
      </c>
      <c r="P958" s="66">
        <v>464185</v>
      </c>
      <c r="Q958" s="66">
        <v>4185552</v>
      </c>
      <c r="R958" s="67">
        <v>783744</v>
      </c>
      <c r="S958" s="95">
        <f t="shared" si="392"/>
        <v>9554.5648148148157</v>
      </c>
      <c r="T958" s="96">
        <f t="shared" si="393"/>
        <v>3547.5846372688479</v>
      </c>
      <c r="U958" s="96">
        <f t="shared" si="394"/>
        <v>1036.1272321428571</v>
      </c>
      <c r="V958" s="96">
        <f t="shared" si="395"/>
        <v>2922.8715083798884</v>
      </c>
      <c r="W958" s="86">
        <f t="shared" si="396"/>
        <v>4960.4050632911394</v>
      </c>
      <c r="X958" s="99">
        <f t="shared" si="397"/>
        <v>4.7838412473423103E-3</v>
      </c>
      <c r="Y958" s="100">
        <f t="shared" si="398"/>
        <v>3.11392629340893E-2</v>
      </c>
      <c r="Z958" s="100">
        <f t="shared" si="399"/>
        <v>1.9844082211197732E-2</v>
      </c>
      <c r="AA958" s="100">
        <f t="shared" si="400"/>
        <v>6.3430191353649898E-2</v>
      </c>
      <c r="AB958" s="101">
        <f t="shared" si="401"/>
        <v>6.9985825655563428E-3</v>
      </c>
      <c r="AC958" s="99">
        <f t="shared" si="402"/>
        <v>5.8538307371427114E-3</v>
      </c>
      <c r="AD958" s="100">
        <f t="shared" si="403"/>
        <v>3.3832764704864134E-2</v>
      </c>
      <c r="AE958" s="100">
        <f t="shared" si="404"/>
        <v>2.2006778399407977E-2</v>
      </c>
      <c r="AF958" s="100">
        <f t="shared" si="405"/>
        <v>6.7209831997407266E-2</v>
      </c>
      <c r="AG958" s="101">
        <f t="shared" si="406"/>
        <v>8.2913261831757123E-3</v>
      </c>
      <c r="AH958" s="95">
        <f t="shared" si="407"/>
        <v>45.707521261516654</v>
      </c>
      <c r="AI958" s="96">
        <f t="shared" si="408"/>
        <v>110.46917080085046</v>
      </c>
      <c r="AJ958" s="96">
        <f t="shared" si="409"/>
        <v>20.560993975903614</v>
      </c>
      <c r="AK958" s="96">
        <f t="shared" si="410"/>
        <v>185.39829907866761</v>
      </c>
      <c r="AL958" s="86">
        <f t="shared" si="411"/>
        <v>34.715804394046778</v>
      </c>
      <c r="AM958" s="95">
        <f t="shared" si="419"/>
        <v>45.859066239078516</v>
      </c>
      <c r="AN958" s="96">
        <f t="shared" si="412"/>
        <v>110.83543542313238</v>
      </c>
      <c r="AO958" s="96">
        <f t="shared" si="413"/>
        <v>20.629164712026014</v>
      </c>
      <c r="AP958" s="96">
        <f t="shared" si="414"/>
        <v>186.01299399754387</v>
      </c>
      <c r="AQ958" s="86">
        <f t="shared" si="415"/>
        <v>34.830905927727343</v>
      </c>
    </row>
    <row r="959" spans="1:43">
      <c r="A959" s="129" t="str">
        <f t="shared" si="416"/>
        <v>2017_4</v>
      </c>
      <c r="B959" s="57">
        <v>2017</v>
      </c>
      <c r="C959" s="57">
        <v>4</v>
      </c>
      <c r="D959" s="81" t="str">
        <f t="shared" si="417"/>
        <v>SMA_Personal</v>
      </c>
      <c r="E959" s="68" t="s">
        <v>16</v>
      </c>
      <c r="F959" s="69" t="s">
        <v>13</v>
      </c>
      <c r="G959" s="84">
        <f t="shared" si="418"/>
        <v>91040</v>
      </c>
      <c r="H959" s="70">
        <v>22760</v>
      </c>
      <c r="I959" s="65">
        <v>139</v>
      </c>
      <c r="J959" s="66">
        <v>1887</v>
      </c>
      <c r="K959" s="66">
        <v>1878</v>
      </c>
      <c r="L959" s="66">
        <v>2840</v>
      </c>
      <c r="M959" s="67">
        <v>492</v>
      </c>
      <c r="N959" s="65">
        <v>2290930</v>
      </c>
      <c r="O959" s="66">
        <v>7639274</v>
      </c>
      <c r="P959" s="66">
        <v>1707991</v>
      </c>
      <c r="Q959" s="66">
        <v>9335827</v>
      </c>
      <c r="R959" s="67">
        <v>2551469</v>
      </c>
      <c r="S959" s="95">
        <f t="shared" si="392"/>
        <v>16481.510791366905</v>
      </c>
      <c r="T959" s="96">
        <f t="shared" si="393"/>
        <v>4048.3698993110756</v>
      </c>
      <c r="U959" s="96">
        <f t="shared" si="394"/>
        <v>909.47337593184238</v>
      </c>
      <c r="V959" s="96">
        <f t="shared" si="395"/>
        <v>3287.263028169014</v>
      </c>
      <c r="W959" s="86">
        <f t="shared" si="396"/>
        <v>5185.9126016260161</v>
      </c>
      <c r="X959" s="99">
        <f t="shared" si="397"/>
        <v>1.5268014059753954E-3</v>
      </c>
      <c r="Y959" s="100">
        <f t="shared" si="398"/>
        <v>2.0727152899824252E-2</v>
      </c>
      <c r="Z959" s="100">
        <f t="shared" si="399"/>
        <v>2.0628295254833041E-2</v>
      </c>
      <c r="AA959" s="100">
        <f t="shared" si="400"/>
        <v>3.1195079086115993E-2</v>
      </c>
      <c r="AB959" s="101">
        <f t="shared" si="401"/>
        <v>5.4042179261862919E-3</v>
      </c>
      <c r="AC959" s="99">
        <f t="shared" si="402"/>
        <v>1.8283097101542082E-3</v>
      </c>
      <c r="AD959" s="100">
        <f t="shared" si="403"/>
        <v>2.1827327156195769E-2</v>
      </c>
      <c r="AE959" s="100">
        <f t="shared" si="404"/>
        <v>2.1725898145728739E-2</v>
      </c>
      <c r="AF959" s="100">
        <f t="shared" si="405"/>
        <v>3.253753802194282E-2</v>
      </c>
      <c r="AG959" s="101">
        <f t="shared" si="406"/>
        <v>5.9703653427927023E-3</v>
      </c>
      <c r="AH959" s="95">
        <f t="shared" si="407"/>
        <v>25.163993848857643</v>
      </c>
      <c r="AI959" s="96">
        <f t="shared" si="408"/>
        <v>83.911181898066786</v>
      </c>
      <c r="AJ959" s="96">
        <f t="shared" si="409"/>
        <v>18.76088532513181</v>
      </c>
      <c r="AK959" s="96">
        <f t="shared" si="410"/>
        <v>102.54643014059754</v>
      </c>
      <c r="AL959" s="86">
        <f t="shared" si="411"/>
        <v>28.025801845342706</v>
      </c>
      <c r="AM959" s="95">
        <f t="shared" si="419"/>
        <v>25.247426001333665</v>
      </c>
      <c r="AN959" s="96">
        <f t="shared" si="412"/>
        <v>84.18939252570452</v>
      </c>
      <c r="AO959" s="96">
        <f t="shared" si="413"/>
        <v>18.823087734432693</v>
      </c>
      <c r="AP959" s="96">
        <f t="shared" si="414"/>
        <v>102.8864266231412</v>
      </c>
      <c r="AQ959" s="86">
        <f t="shared" si="415"/>
        <v>28.118722428095495</v>
      </c>
    </row>
    <row r="960" spans="1:43">
      <c r="A960" s="129" t="str">
        <f t="shared" si="416"/>
        <v>2017_4</v>
      </c>
      <c r="B960" s="57">
        <v>2017</v>
      </c>
      <c r="C960" s="57">
        <v>4</v>
      </c>
      <c r="D960" s="81" t="str">
        <f t="shared" si="417"/>
        <v>MSL_Personal</v>
      </c>
      <c r="E960" s="68" t="s">
        <v>17</v>
      </c>
      <c r="F960" s="69" t="s">
        <v>13</v>
      </c>
      <c r="G960" s="84">
        <f t="shared" si="418"/>
        <v>69768</v>
      </c>
      <c r="H960" s="70">
        <v>17442</v>
      </c>
      <c r="I960" s="65">
        <v>200</v>
      </c>
      <c r="J960" s="66">
        <v>1463</v>
      </c>
      <c r="K960" s="66">
        <v>2906</v>
      </c>
      <c r="L960" s="66">
        <v>2282</v>
      </c>
      <c r="M960" s="67">
        <v>444</v>
      </c>
      <c r="N960" s="65">
        <v>4720484</v>
      </c>
      <c r="O960" s="66">
        <v>5294154</v>
      </c>
      <c r="P960" s="66">
        <v>6154953</v>
      </c>
      <c r="Q960" s="66">
        <v>8588469</v>
      </c>
      <c r="R960" s="67">
        <v>1431350</v>
      </c>
      <c r="S960" s="95">
        <f t="shared" si="392"/>
        <v>23602.42</v>
      </c>
      <c r="T960" s="96">
        <f t="shared" si="393"/>
        <v>3618.6971975393026</v>
      </c>
      <c r="U960" s="96">
        <f t="shared" si="394"/>
        <v>2118.0154852030282</v>
      </c>
      <c r="V960" s="96">
        <f t="shared" si="395"/>
        <v>3763.5709903593338</v>
      </c>
      <c r="W960" s="86">
        <f t="shared" si="396"/>
        <v>3223.7612612612611</v>
      </c>
      <c r="X960" s="99">
        <f t="shared" si="397"/>
        <v>2.8666437335167984E-3</v>
      </c>
      <c r="Y960" s="100">
        <f t="shared" si="398"/>
        <v>2.0969498910675382E-2</v>
      </c>
      <c r="Z960" s="100">
        <f t="shared" si="399"/>
        <v>4.1652333447999082E-2</v>
      </c>
      <c r="AA960" s="100">
        <f t="shared" si="400"/>
        <v>3.270840499942667E-2</v>
      </c>
      <c r="AB960" s="101">
        <f t="shared" si="401"/>
        <v>6.3639490884072926E-3</v>
      </c>
      <c r="AC960" s="99">
        <f t="shared" si="402"/>
        <v>3.3382627059103291E-3</v>
      </c>
      <c r="AD960" s="100">
        <f t="shared" si="403"/>
        <v>2.2233419887417859E-2</v>
      </c>
      <c r="AE960" s="100">
        <f t="shared" si="404"/>
        <v>4.3414751763215471E-2</v>
      </c>
      <c r="AF960" s="100">
        <f t="shared" si="405"/>
        <v>3.427745280072874E-2</v>
      </c>
      <c r="AG960" s="101">
        <f t="shared" si="406"/>
        <v>7.0654121439285428E-3</v>
      </c>
      <c r="AH960" s="95">
        <f t="shared" si="407"/>
        <v>67.659729388831551</v>
      </c>
      <c r="AI960" s="96">
        <f t="shared" si="408"/>
        <v>75.882266941864458</v>
      </c>
      <c r="AJ960" s="96">
        <f t="shared" si="409"/>
        <v>88.220287237702095</v>
      </c>
      <c r="AK960" s="96">
        <f t="shared" si="410"/>
        <v>123.10040419676642</v>
      </c>
      <c r="AL960" s="86">
        <f t="shared" si="411"/>
        <v>20.51585253984635</v>
      </c>
      <c r="AM960" s="95">
        <f t="shared" si="419"/>
        <v>67.884057724498817</v>
      </c>
      <c r="AN960" s="96">
        <f t="shared" si="412"/>
        <v>76.133857404958107</v>
      </c>
      <c r="AO960" s="96">
        <f t="shared" si="413"/>
        <v>88.512784863496449</v>
      </c>
      <c r="AP960" s="96">
        <f t="shared" si="414"/>
        <v>123.50854814062893</v>
      </c>
      <c r="AQ960" s="86">
        <f t="shared" si="415"/>
        <v>20.583873607867623</v>
      </c>
    </row>
    <row r="961" spans="1:43">
      <c r="A961" s="129" t="str">
        <f t="shared" si="416"/>
        <v>2017_4</v>
      </c>
      <c r="B961" s="57">
        <v>2017</v>
      </c>
      <c r="C961" s="57">
        <v>4</v>
      </c>
      <c r="D961" s="81" t="str">
        <f t="shared" si="417"/>
        <v>LYL_Personal</v>
      </c>
      <c r="E961" s="68" t="s">
        <v>18</v>
      </c>
      <c r="F961" s="69" t="s">
        <v>13</v>
      </c>
      <c r="G961" s="84">
        <f t="shared" si="418"/>
        <v>17780</v>
      </c>
      <c r="H961" s="70">
        <v>4445</v>
      </c>
      <c r="I961" s="65">
        <v>103</v>
      </c>
      <c r="J961" s="66">
        <v>403</v>
      </c>
      <c r="K961" s="66">
        <v>692</v>
      </c>
      <c r="L961" s="66">
        <v>619</v>
      </c>
      <c r="M961" s="67">
        <v>180</v>
      </c>
      <c r="N961" s="65">
        <v>2020229</v>
      </c>
      <c r="O961" s="66">
        <v>1444875</v>
      </c>
      <c r="P961" s="66">
        <v>1316509</v>
      </c>
      <c r="Q961" s="66">
        <v>2407681</v>
      </c>
      <c r="R961" s="67">
        <v>915999</v>
      </c>
      <c r="S961" s="95">
        <f t="shared" si="392"/>
        <v>19613.873786407767</v>
      </c>
      <c r="T961" s="96">
        <f t="shared" si="393"/>
        <v>3585.2977667493797</v>
      </c>
      <c r="U961" s="96">
        <f t="shared" si="394"/>
        <v>1902.4696531791908</v>
      </c>
      <c r="V961" s="96">
        <f t="shared" si="395"/>
        <v>3889.6300484652666</v>
      </c>
      <c r="W961" s="86">
        <f t="shared" si="396"/>
        <v>5088.8833333333332</v>
      </c>
      <c r="X961" s="99">
        <f t="shared" si="397"/>
        <v>5.7930258717660294E-3</v>
      </c>
      <c r="Y961" s="100">
        <f t="shared" si="398"/>
        <v>2.2665916760404949E-2</v>
      </c>
      <c r="Z961" s="100">
        <f t="shared" si="399"/>
        <v>3.892013498312711E-2</v>
      </c>
      <c r="AA961" s="100">
        <f t="shared" si="400"/>
        <v>3.4814398200224972E-2</v>
      </c>
      <c r="AB961" s="101">
        <f t="shared" si="401"/>
        <v>1.0123734533183352E-2</v>
      </c>
      <c r="AC961" s="99">
        <f t="shared" si="402"/>
        <v>7.1191408470194888E-3</v>
      </c>
      <c r="AD961" s="100">
        <f t="shared" si="403"/>
        <v>2.5266664380260765E-2</v>
      </c>
      <c r="AE961" s="100">
        <f t="shared" si="404"/>
        <v>4.2299670001986381E-2</v>
      </c>
      <c r="AF961" s="100">
        <f t="shared" si="405"/>
        <v>3.8017530717079674E-2</v>
      </c>
      <c r="AG961" s="101">
        <f t="shared" si="406"/>
        <v>1.1872980464908835E-2</v>
      </c>
      <c r="AH961" s="95">
        <f t="shared" si="407"/>
        <v>113.62367829021372</v>
      </c>
      <c r="AI961" s="96">
        <f t="shared" si="408"/>
        <v>81.264060742407196</v>
      </c>
      <c r="AJ961" s="96">
        <f t="shared" si="409"/>
        <v>74.044375703037119</v>
      </c>
      <c r="AK961" s="96">
        <f t="shared" si="410"/>
        <v>135.41512935883014</v>
      </c>
      <c r="AL961" s="86">
        <f t="shared" si="411"/>
        <v>51.518503937007871</v>
      </c>
      <c r="AM961" s="95">
        <f t="shared" si="419"/>
        <v>114.00040179876862</v>
      </c>
      <c r="AN961" s="96">
        <f t="shared" si="412"/>
        <v>81.533494741930653</v>
      </c>
      <c r="AO961" s="96">
        <f t="shared" si="413"/>
        <v>74.289872569740893</v>
      </c>
      <c r="AP961" s="96">
        <f t="shared" si="414"/>
        <v>135.86410322951559</v>
      </c>
      <c r="AQ961" s="86">
        <f t="shared" si="415"/>
        <v>51.689315442591045</v>
      </c>
    </row>
    <row r="962" spans="1:43">
      <c r="A962" s="129" t="str">
        <f t="shared" si="416"/>
        <v>2017_4</v>
      </c>
      <c r="B962" s="57">
        <v>2017</v>
      </c>
      <c r="C962" s="57">
        <v>4</v>
      </c>
      <c r="D962" s="81" t="str">
        <f t="shared" si="417"/>
        <v>LSA_Personal</v>
      </c>
      <c r="E962" s="68" t="s">
        <v>19</v>
      </c>
      <c r="F962" s="69" t="s">
        <v>13</v>
      </c>
      <c r="G962" s="84">
        <f t="shared" si="418"/>
        <v>114844</v>
      </c>
      <c r="H962" s="70">
        <v>28711</v>
      </c>
      <c r="I962" s="65">
        <v>315</v>
      </c>
      <c r="J962" s="66">
        <v>3259</v>
      </c>
      <c r="K962" s="66">
        <v>2549</v>
      </c>
      <c r="L962" s="66">
        <v>5541</v>
      </c>
      <c r="M962" s="67">
        <v>996</v>
      </c>
      <c r="N962" s="65">
        <v>10111933</v>
      </c>
      <c r="O962" s="66">
        <v>9534223</v>
      </c>
      <c r="P962" s="66">
        <v>5144611</v>
      </c>
      <c r="Q962" s="66">
        <v>15020991</v>
      </c>
      <c r="R962" s="67">
        <v>8646891</v>
      </c>
      <c r="S962" s="95">
        <f t="shared" si="392"/>
        <v>32101.374603174601</v>
      </c>
      <c r="T962" s="96">
        <f t="shared" si="393"/>
        <v>2925.5056765879103</v>
      </c>
      <c r="U962" s="96">
        <f t="shared" si="394"/>
        <v>2018.28599450765</v>
      </c>
      <c r="V962" s="96">
        <f t="shared" si="395"/>
        <v>2710.880887926367</v>
      </c>
      <c r="W962" s="86">
        <f t="shared" si="396"/>
        <v>8681.6174698795185</v>
      </c>
      <c r="X962" s="99">
        <f t="shared" si="397"/>
        <v>2.7428511720246594E-3</v>
      </c>
      <c r="Y962" s="100">
        <f t="shared" si="398"/>
        <v>2.8377625300407508E-2</v>
      </c>
      <c r="Z962" s="100">
        <f t="shared" si="399"/>
        <v>2.2195325833304309E-2</v>
      </c>
      <c r="AA962" s="100">
        <f t="shared" si="400"/>
        <v>4.8248058235519489E-2</v>
      </c>
      <c r="AB962" s="101">
        <f t="shared" si="401"/>
        <v>8.6726341820208275E-3</v>
      </c>
      <c r="AC962" s="99">
        <f t="shared" si="402"/>
        <v>3.1024402287789157E-3</v>
      </c>
      <c r="AD962" s="100">
        <f t="shared" si="403"/>
        <v>2.9519289925242425E-2</v>
      </c>
      <c r="AE962" s="100">
        <f t="shared" si="404"/>
        <v>2.3208207202253337E-2</v>
      </c>
      <c r="AF962" s="100">
        <f t="shared" si="405"/>
        <v>4.9721400242561949E-2</v>
      </c>
      <c r="AG962" s="101">
        <f t="shared" si="406"/>
        <v>9.3101424583779853E-3</v>
      </c>
      <c r="AH962" s="95">
        <f t="shared" si="407"/>
        <v>88.049292953920101</v>
      </c>
      <c r="AI962" s="96">
        <f t="shared" si="408"/>
        <v>83.018903904426878</v>
      </c>
      <c r="AJ962" s="96">
        <f t="shared" si="409"/>
        <v>44.796515272891924</v>
      </c>
      <c r="AK962" s="96">
        <f t="shared" si="410"/>
        <v>130.79473895022812</v>
      </c>
      <c r="AL962" s="86">
        <f t="shared" si="411"/>
        <v>75.292492424506293</v>
      </c>
      <c r="AM962" s="95">
        <f t="shared" si="419"/>
        <v>88.341223641841125</v>
      </c>
      <c r="AN962" s="96">
        <f t="shared" si="412"/>
        <v>83.294156151369421</v>
      </c>
      <c r="AO962" s="96">
        <f t="shared" si="413"/>
        <v>44.945039776398431</v>
      </c>
      <c r="AP962" s="96">
        <f t="shared" si="414"/>
        <v>131.2283937455957</v>
      </c>
      <c r="AQ962" s="86">
        <f t="shared" si="415"/>
        <v>75.542127468370623</v>
      </c>
    </row>
    <row r="963" spans="1:43">
      <c r="A963" s="129" t="str">
        <f t="shared" si="416"/>
        <v>2017_4</v>
      </c>
      <c r="B963" s="57">
        <v>2017</v>
      </c>
      <c r="C963" s="57">
        <v>4</v>
      </c>
      <c r="D963" s="81" t="str">
        <f t="shared" si="417"/>
        <v>LMA_Personal</v>
      </c>
      <c r="E963" s="68" t="s">
        <v>20</v>
      </c>
      <c r="F963" s="69" t="s">
        <v>13</v>
      </c>
      <c r="G963" s="84">
        <f t="shared" si="418"/>
        <v>140784</v>
      </c>
      <c r="H963" s="70">
        <v>35196</v>
      </c>
      <c r="I963" s="65">
        <v>1012</v>
      </c>
      <c r="J963" s="66">
        <v>3103</v>
      </c>
      <c r="K963" s="66">
        <v>8838</v>
      </c>
      <c r="L963" s="66">
        <v>4399</v>
      </c>
      <c r="M963" s="67">
        <v>3271</v>
      </c>
      <c r="N963" s="65">
        <v>14406025</v>
      </c>
      <c r="O963" s="66">
        <v>8078691</v>
      </c>
      <c r="P963" s="66">
        <v>8422946</v>
      </c>
      <c r="Q963" s="66">
        <v>13446472</v>
      </c>
      <c r="R963" s="67">
        <v>16379952</v>
      </c>
      <c r="S963" s="95">
        <f t="shared" si="392"/>
        <v>14235.20256916996</v>
      </c>
      <c r="T963" s="96">
        <f t="shared" si="393"/>
        <v>2603.509829197551</v>
      </c>
      <c r="U963" s="96">
        <f t="shared" si="394"/>
        <v>953.0375650599683</v>
      </c>
      <c r="V963" s="96">
        <f t="shared" si="395"/>
        <v>3056.711070697886</v>
      </c>
      <c r="W963" s="86">
        <f t="shared" si="396"/>
        <v>5007.6282482421275</v>
      </c>
      <c r="X963" s="99">
        <f t="shared" si="397"/>
        <v>7.1883168541879757E-3</v>
      </c>
      <c r="Y963" s="100">
        <f t="shared" si="398"/>
        <v>2.2040856915558585E-2</v>
      </c>
      <c r="Z963" s="100">
        <f t="shared" si="399"/>
        <v>6.2777020115922261E-2</v>
      </c>
      <c r="AA963" s="100">
        <f t="shared" si="400"/>
        <v>3.1246448460052277E-2</v>
      </c>
      <c r="AB963" s="101">
        <f t="shared" si="401"/>
        <v>2.3234174337992953E-2</v>
      </c>
      <c r="AC963" s="99">
        <f t="shared" si="402"/>
        <v>7.7129144748722947E-3</v>
      </c>
      <c r="AD963" s="100">
        <f t="shared" si="403"/>
        <v>2.2952560923752745E-2</v>
      </c>
      <c r="AE963" s="100">
        <f t="shared" si="404"/>
        <v>6.4283284071091448E-2</v>
      </c>
      <c r="AF963" s="100">
        <f t="shared" si="405"/>
        <v>3.2326852639376721E-2</v>
      </c>
      <c r="AG963" s="101">
        <f t="shared" si="406"/>
        <v>2.416966212259997E-2</v>
      </c>
      <c r="AH963" s="95">
        <f t="shared" si="407"/>
        <v>102.3271465507444</v>
      </c>
      <c r="AI963" s="96">
        <f t="shared" si="408"/>
        <v>57.383587623593591</v>
      </c>
      <c r="AJ963" s="96">
        <f t="shared" si="409"/>
        <v>59.828858392999201</v>
      </c>
      <c r="AK963" s="96">
        <f t="shared" si="410"/>
        <v>95.511364927832702</v>
      </c>
      <c r="AL963" s="86">
        <f t="shared" si="411"/>
        <v>116.34810773951585</v>
      </c>
      <c r="AM963" s="95">
        <f t="shared" si="419"/>
        <v>102.66641599043415</v>
      </c>
      <c r="AN963" s="96">
        <f t="shared" si="412"/>
        <v>57.573845031101669</v>
      </c>
      <c r="AO963" s="96">
        <f t="shared" si="413"/>
        <v>60.027223186199059</v>
      </c>
      <c r="AP963" s="96">
        <f t="shared" si="414"/>
        <v>95.828036391421293</v>
      </c>
      <c r="AQ963" s="86">
        <f t="shared" si="415"/>
        <v>116.73386419469242</v>
      </c>
    </row>
    <row r="964" spans="1:43">
      <c r="A964" s="129" t="str">
        <f t="shared" si="416"/>
        <v>2017_4</v>
      </c>
      <c r="B964" s="57">
        <v>2017</v>
      </c>
      <c r="C964" s="57">
        <v>4</v>
      </c>
      <c r="D964" s="81" t="str">
        <f t="shared" si="417"/>
        <v>SYL_Personal</v>
      </c>
      <c r="E964" s="68" t="s">
        <v>21</v>
      </c>
      <c r="F964" s="69" t="s">
        <v>13</v>
      </c>
      <c r="G964" s="84">
        <f t="shared" si="418"/>
        <v>13492</v>
      </c>
      <c r="H964" s="70">
        <v>3373</v>
      </c>
      <c r="I964" s="65">
        <v>110</v>
      </c>
      <c r="J964" s="66">
        <v>339</v>
      </c>
      <c r="K964" s="66">
        <v>429</v>
      </c>
      <c r="L964" s="66">
        <v>489</v>
      </c>
      <c r="M964" s="67">
        <v>147</v>
      </c>
      <c r="N964" s="65">
        <v>1329133</v>
      </c>
      <c r="O964" s="66">
        <v>1180525</v>
      </c>
      <c r="P964" s="66">
        <v>527274</v>
      </c>
      <c r="Q964" s="66">
        <v>1677216</v>
      </c>
      <c r="R964" s="67">
        <v>678711</v>
      </c>
      <c r="S964" s="95">
        <f t="shared" si="392"/>
        <v>12083.027272727273</v>
      </c>
      <c r="T964" s="96">
        <f t="shared" si="393"/>
        <v>3482.3746312684366</v>
      </c>
      <c r="U964" s="96">
        <f t="shared" si="394"/>
        <v>1229.0769230769231</v>
      </c>
      <c r="V964" s="96">
        <f t="shared" si="395"/>
        <v>3429.8895705521472</v>
      </c>
      <c r="W964" s="86">
        <f t="shared" si="396"/>
        <v>4617.0816326530612</v>
      </c>
      <c r="X964" s="99">
        <f t="shared" si="397"/>
        <v>8.1529795434331451E-3</v>
      </c>
      <c r="Y964" s="100">
        <f t="shared" si="398"/>
        <v>2.5126000592943967E-2</v>
      </c>
      <c r="Z964" s="100">
        <f t="shared" si="399"/>
        <v>3.1796620219389268E-2</v>
      </c>
      <c r="AA964" s="100">
        <f t="shared" si="400"/>
        <v>3.6243699970352802E-2</v>
      </c>
      <c r="AB964" s="101">
        <f t="shared" si="401"/>
        <v>1.0895345389860658E-2</v>
      </c>
      <c r="AC964" s="99">
        <f t="shared" si="402"/>
        <v>9.9568206418709365E-3</v>
      </c>
      <c r="AD964" s="100">
        <f t="shared" si="403"/>
        <v>2.8265451393094831E-2</v>
      </c>
      <c r="AE964" s="100">
        <f t="shared" si="404"/>
        <v>3.5316205816178864E-2</v>
      </c>
      <c r="AF964" s="100">
        <f t="shared" si="405"/>
        <v>3.9992718898339621E-2</v>
      </c>
      <c r="AG964" s="101">
        <f t="shared" si="406"/>
        <v>1.2977722487538781E-2</v>
      </c>
      <c r="AH964" s="95">
        <f t="shared" si="407"/>
        <v>98.512674177290251</v>
      </c>
      <c r="AI964" s="96">
        <f t="shared" si="408"/>
        <v>87.498147050103768</v>
      </c>
      <c r="AJ964" s="96">
        <f t="shared" si="409"/>
        <v>39.080492143492442</v>
      </c>
      <c r="AK964" s="96">
        <f t="shared" si="410"/>
        <v>124.31188852653425</v>
      </c>
      <c r="AL964" s="86">
        <f t="shared" si="411"/>
        <v>50.304699080936849</v>
      </c>
      <c r="AM964" s="95">
        <f t="shared" si="419"/>
        <v>98.839296592720288</v>
      </c>
      <c r="AN964" s="96">
        <f t="shared" si="412"/>
        <v>87.788250393392616</v>
      </c>
      <c r="AO964" s="96">
        <f t="shared" si="413"/>
        <v>39.210064960865466</v>
      </c>
      <c r="AP964" s="96">
        <f t="shared" si="414"/>
        <v>124.7240491915075</v>
      </c>
      <c r="AQ964" s="86">
        <f t="shared" si="415"/>
        <v>50.471486171618473</v>
      </c>
    </row>
    <row r="965" spans="1:43">
      <c r="A965" s="129" t="str">
        <f t="shared" si="416"/>
        <v>2017_4</v>
      </c>
      <c r="B965" s="57">
        <v>2017</v>
      </c>
      <c r="C965" s="57">
        <v>4</v>
      </c>
      <c r="D965" s="81" t="str">
        <f t="shared" si="417"/>
        <v>MYL_Personal</v>
      </c>
      <c r="E965" s="68" t="s">
        <v>22</v>
      </c>
      <c r="F965" s="69" t="s">
        <v>13</v>
      </c>
      <c r="G965" s="84">
        <f t="shared" si="418"/>
        <v>14360</v>
      </c>
      <c r="H965" s="70">
        <v>3590</v>
      </c>
      <c r="I965" s="65">
        <v>110</v>
      </c>
      <c r="J965" s="66">
        <v>394</v>
      </c>
      <c r="K965" s="66">
        <v>546</v>
      </c>
      <c r="L965" s="66">
        <v>589</v>
      </c>
      <c r="M965" s="67">
        <v>111</v>
      </c>
      <c r="N965" s="65">
        <v>1674128</v>
      </c>
      <c r="O965" s="66">
        <v>1402942</v>
      </c>
      <c r="P965" s="66">
        <v>561352</v>
      </c>
      <c r="Q965" s="66">
        <v>2116097</v>
      </c>
      <c r="R965" s="67">
        <v>548443</v>
      </c>
      <c r="S965" s="95">
        <f t="shared" si="392"/>
        <v>15219.345454545455</v>
      </c>
      <c r="T965" s="96">
        <f t="shared" si="393"/>
        <v>3560.7664974619288</v>
      </c>
      <c r="U965" s="96">
        <f t="shared" si="394"/>
        <v>1028.1172161172162</v>
      </c>
      <c r="V965" s="96">
        <f t="shared" si="395"/>
        <v>3592.6943972835315</v>
      </c>
      <c r="W965" s="86">
        <f t="shared" si="396"/>
        <v>4940.9279279279281</v>
      </c>
      <c r="X965" s="99">
        <f t="shared" si="397"/>
        <v>7.6601671309192198E-3</v>
      </c>
      <c r="Y965" s="100">
        <f t="shared" si="398"/>
        <v>2.7437325905292478E-2</v>
      </c>
      <c r="Z965" s="100">
        <f t="shared" si="399"/>
        <v>3.8022284122562672E-2</v>
      </c>
      <c r="AA965" s="100">
        <f t="shared" si="400"/>
        <v>4.1016713091922008E-2</v>
      </c>
      <c r="AB965" s="101">
        <f t="shared" si="401"/>
        <v>7.7298050139275763E-3</v>
      </c>
      <c r="AC965" s="99">
        <f t="shared" si="402"/>
        <v>9.355394814488634E-3</v>
      </c>
      <c r="AD965" s="100">
        <f t="shared" si="403"/>
        <v>3.0613529924185257E-2</v>
      </c>
      <c r="AE965" s="100">
        <f t="shared" si="404"/>
        <v>4.1740891344051873E-2</v>
      </c>
      <c r="AF965" s="100">
        <f t="shared" si="405"/>
        <v>4.4872958353265505E-2</v>
      </c>
      <c r="AG965" s="101">
        <f t="shared" si="406"/>
        <v>9.4326610918668875E-3</v>
      </c>
      <c r="AH965" s="95">
        <f t="shared" si="407"/>
        <v>116.58272980501393</v>
      </c>
      <c r="AI965" s="96">
        <f t="shared" si="408"/>
        <v>97.697910863509748</v>
      </c>
      <c r="AJ965" s="96">
        <f t="shared" si="409"/>
        <v>39.09136490250696</v>
      </c>
      <c r="AK965" s="96">
        <f t="shared" si="410"/>
        <v>147.36051532033426</v>
      </c>
      <c r="AL965" s="86">
        <f t="shared" si="411"/>
        <v>38.192409470752089</v>
      </c>
      <c r="AM965" s="95">
        <f t="shared" si="419"/>
        <v>116.96926415832782</v>
      </c>
      <c r="AN965" s="96">
        <f t="shared" si="412"/>
        <v>98.021831901033096</v>
      </c>
      <c r="AO965" s="96">
        <f t="shared" si="413"/>
        <v>39.220973768914703</v>
      </c>
      <c r="AP965" s="96">
        <f t="shared" si="414"/>
        <v>147.84909456006054</v>
      </c>
      <c r="AQ965" s="86">
        <f t="shared" si="415"/>
        <v>38.319037817171555</v>
      </c>
    </row>
    <row r="966" spans="1:43">
      <c r="A966" s="129" t="str">
        <f t="shared" si="416"/>
        <v>2017_4</v>
      </c>
      <c r="B966" s="57">
        <v>2017</v>
      </c>
      <c r="C966" s="57">
        <v>4</v>
      </c>
      <c r="D966" s="81" t="str">
        <f t="shared" si="417"/>
        <v>MYH_Personal</v>
      </c>
      <c r="E966" s="68" t="s">
        <v>23</v>
      </c>
      <c r="F966" s="69" t="s">
        <v>13</v>
      </c>
      <c r="G966" s="84">
        <f t="shared" si="418"/>
        <v>40652</v>
      </c>
      <c r="H966" s="70">
        <v>10163</v>
      </c>
      <c r="I966" s="65">
        <v>323</v>
      </c>
      <c r="J966" s="66">
        <v>1032</v>
      </c>
      <c r="K966" s="66">
        <v>1282</v>
      </c>
      <c r="L966" s="66">
        <v>1386</v>
      </c>
      <c r="M966" s="67">
        <v>936</v>
      </c>
      <c r="N966" s="65">
        <v>5824359</v>
      </c>
      <c r="O966" s="66">
        <v>4885523</v>
      </c>
      <c r="P966" s="66">
        <v>1565375</v>
      </c>
      <c r="Q966" s="66">
        <v>4256349</v>
      </c>
      <c r="R966" s="67">
        <v>4934267</v>
      </c>
      <c r="S966" s="95">
        <f t="shared" si="392"/>
        <v>18032.071207430341</v>
      </c>
      <c r="T966" s="96">
        <f t="shared" si="393"/>
        <v>4734.0339147286822</v>
      </c>
      <c r="U966" s="96">
        <f t="shared" si="394"/>
        <v>1221.0413416536662</v>
      </c>
      <c r="V966" s="96">
        <f t="shared" si="395"/>
        <v>3070.9588744588746</v>
      </c>
      <c r="W966" s="86">
        <f t="shared" si="396"/>
        <v>5271.6527777777774</v>
      </c>
      <c r="X966" s="99">
        <f t="shared" si="397"/>
        <v>7.9454885368493555E-3</v>
      </c>
      <c r="Y966" s="100">
        <f t="shared" si="398"/>
        <v>2.5386204860769458E-2</v>
      </c>
      <c r="Z966" s="100">
        <f t="shared" si="399"/>
        <v>3.1535963790219425E-2</v>
      </c>
      <c r="AA966" s="100">
        <f t="shared" si="400"/>
        <v>3.409426350487061E-2</v>
      </c>
      <c r="AB966" s="101">
        <f t="shared" si="401"/>
        <v>2.3024697431860672E-2</v>
      </c>
      <c r="AC966" s="99">
        <f t="shared" si="402"/>
        <v>8.9714783139360054E-3</v>
      </c>
      <c r="AD966" s="100">
        <f t="shared" si="403"/>
        <v>2.7203938020797482E-2</v>
      </c>
      <c r="AE966" s="100">
        <f t="shared" si="404"/>
        <v>3.3555537765578819E-2</v>
      </c>
      <c r="AF966" s="100">
        <f t="shared" si="405"/>
        <v>3.6191382103760952E-2</v>
      </c>
      <c r="AG966" s="101">
        <f t="shared" si="406"/>
        <v>2.4757917548545515E-2</v>
      </c>
      <c r="AH966" s="95">
        <f t="shared" si="407"/>
        <v>143.2736150742891</v>
      </c>
      <c r="AI966" s="96">
        <f t="shared" si="408"/>
        <v>120.17915477713274</v>
      </c>
      <c r="AJ966" s="96">
        <f t="shared" si="409"/>
        <v>38.50671553675096</v>
      </c>
      <c r="AK966" s="96">
        <f t="shared" si="410"/>
        <v>104.70208107842173</v>
      </c>
      <c r="AL966" s="86">
        <f t="shared" si="411"/>
        <v>121.37821017416117</v>
      </c>
      <c r="AM966" s="95">
        <f t="shared" si="419"/>
        <v>143.74864404506638</v>
      </c>
      <c r="AN966" s="96">
        <f t="shared" si="412"/>
        <v>120.57761321048116</v>
      </c>
      <c r="AO966" s="96">
        <f t="shared" si="413"/>
        <v>38.634385976559102</v>
      </c>
      <c r="AP966" s="96">
        <f t="shared" si="414"/>
        <v>105.04922470139191</v>
      </c>
      <c r="AQ966" s="86">
        <f t="shared" si="415"/>
        <v>121.78064412003408</v>
      </c>
    </row>
    <row r="967" spans="1:43">
      <c r="A967" s="129" t="str">
        <f t="shared" si="416"/>
        <v>2017_4</v>
      </c>
      <c r="B967" s="57">
        <v>2017</v>
      </c>
      <c r="C967" s="57">
        <v>4</v>
      </c>
      <c r="D967" s="81" t="str">
        <f t="shared" si="417"/>
        <v>LML_Personal</v>
      </c>
      <c r="E967" s="68" t="s">
        <v>24</v>
      </c>
      <c r="F967" s="69" t="s">
        <v>13</v>
      </c>
      <c r="G967" s="84">
        <f t="shared" si="418"/>
        <v>108400</v>
      </c>
      <c r="H967" s="70">
        <v>27100</v>
      </c>
      <c r="I967" s="65">
        <v>182</v>
      </c>
      <c r="J967" s="66">
        <v>2201</v>
      </c>
      <c r="K967" s="66">
        <v>6857</v>
      </c>
      <c r="L967" s="66">
        <v>3461</v>
      </c>
      <c r="M967" s="67">
        <v>855</v>
      </c>
      <c r="N967" s="65">
        <v>3367951</v>
      </c>
      <c r="O967" s="66">
        <v>5014551</v>
      </c>
      <c r="P967" s="66">
        <v>9161288</v>
      </c>
      <c r="Q967" s="66">
        <v>7940127</v>
      </c>
      <c r="R967" s="67">
        <v>4186233</v>
      </c>
      <c r="S967" s="95">
        <f t="shared" si="392"/>
        <v>18505.225274725275</v>
      </c>
      <c r="T967" s="96">
        <f t="shared" si="393"/>
        <v>2278.3057701044982</v>
      </c>
      <c r="U967" s="96">
        <f t="shared" si="394"/>
        <v>1336.0490010208546</v>
      </c>
      <c r="V967" s="96">
        <f t="shared" si="395"/>
        <v>2294.171337763652</v>
      </c>
      <c r="W967" s="86">
        <f t="shared" si="396"/>
        <v>4896.1789473684212</v>
      </c>
      <c r="X967" s="99">
        <f t="shared" si="397"/>
        <v>1.6789667896678967E-3</v>
      </c>
      <c r="Y967" s="100">
        <f t="shared" si="398"/>
        <v>2.0304428044280443E-2</v>
      </c>
      <c r="Z967" s="100">
        <f t="shared" si="399"/>
        <v>6.3256457564575652E-2</v>
      </c>
      <c r="AA967" s="100">
        <f t="shared" si="400"/>
        <v>3.1928044280442804E-2</v>
      </c>
      <c r="AB967" s="101">
        <f t="shared" si="401"/>
        <v>7.8874538745387461E-3</v>
      </c>
      <c r="AC967" s="99">
        <f t="shared" si="402"/>
        <v>1.9686994428418504E-3</v>
      </c>
      <c r="AD967" s="100">
        <f t="shared" si="403"/>
        <v>2.1302546837089334E-2</v>
      </c>
      <c r="AE967" s="100">
        <f t="shared" si="404"/>
        <v>6.4979135406120991E-2</v>
      </c>
      <c r="AF967" s="100">
        <f t="shared" si="405"/>
        <v>3.3172218671670396E-2</v>
      </c>
      <c r="AG967" s="101">
        <f t="shared" si="406"/>
        <v>8.5134766981222292E-3</v>
      </c>
      <c r="AH967" s="95">
        <f t="shared" si="407"/>
        <v>31.069658671586716</v>
      </c>
      <c r="AI967" s="96">
        <f t="shared" si="408"/>
        <v>46.259695571955717</v>
      </c>
      <c r="AJ967" s="96">
        <f t="shared" si="409"/>
        <v>84.513726937269368</v>
      </c>
      <c r="AK967" s="96">
        <f t="shared" si="410"/>
        <v>73.248404059040595</v>
      </c>
      <c r="AL967" s="86">
        <f t="shared" si="411"/>
        <v>38.618385608856087</v>
      </c>
      <c r="AM967" s="95">
        <f t="shared" si="419"/>
        <v>31.172671274245712</v>
      </c>
      <c r="AN967" s="96">
        <f t="shared" si="412"/>
        <v>46.413071303869948</v>
      </c>
      <c r="AO967" s="96">
        <f t="shared" si="413"/>
        <v>84.79393532527402</v>
      </c>
      <c r="AP967" s="96">
        <f t="shared" si="414"/>
        <v>73.491261852314011</v>
      </c>
      <c r="AQ967" s="86">
        <f t="shared" si="415"/>
        <v>38.74642629491921</v>
      </c>
    </row>
    <row r="968" spans="1:43">
      <c r="A968" s="129" t="str">
        <f t="shared" si="416"/>
        <v>2017_4</v>
      </c>
      <c r="B968" s="57">
        <v>2017</v>
      </c>
      <c r="C968" s="57">
        <v>4</v>
      </c>
      <c r="D968" s="81" t="str">
        <f t="shared" si="417"/>
        <v>MSA_Personal</v>
      </c>
      <c r="E968" s="68" t="s">
        <v>25</v>
      </c>
      <c r="F968" s="69" t="s">
        <v>13</v>
      </c>
      <c r="G968" s="84">
        <f t="shared" si="418"/>
        <v>103128</v>
      </c>
      <c r="H968" s="70">
        <v>25782</v>
      </c>
      <c r="I968" s="65">
        <v>358</v>
      </c>
      <c r="J968" s="66">
        <v>2680</v>
      </c>
      <c r="K968" s="66">
        <v>3949</v>
      </c>
      <c r="L968" s="66">
        <v>5042</v>
      </c>
      <c r="M968" s="67">
        <v>1022</v>
      </c>
      <c r="N968" s="65">
        <v>8333898</v>
      </c>
      <c r="O968" s="66">
        <v>9516125</v>
      </c>
      <c r="P968" s="66">
        <v>8497716</v>
      </c>
      <c r="Q968" s="66">
        <v>16873409</v>
      </c>
      <c r="R968" s="67">
        <v>4309015</v>
      </c>
      <c r="S968" s="95">
        <f t="shared" si="392"/>
        <v>23279.044692737429</v>
      </c>
      <c r="T968" s="96">
        <f t="shared" si="393"/>
        <v>3550.7929104477612</v>
      </c>
      <c r="U968" s="96">
        <f t="shared" si="394"/>
        <v>2151.8652823499619</v>
      </c>
      <c r="V968" s="96">
        <f t="shared" si="395"/>
        <v>3346.570606902023</v>
      </c>
      <c r="W968" s="86">
        <f t="shared" si="396"/>
        <v>4216.257338551859</v>
      </c>
      <c r="X968" s="99">
        <f t="shared" si="397"/>
        <v>3.4714141649212628E-3</v>
      </c>
      <c r="Y968" s="100">
        <f t="shared" si="398"/>
        <v>2.5987122798851913E-2</v>
      </c>
      <c r="Z968" s="100">
        <f t="shared" si="399"/>
        <v>3.8292219377860523E-2</v>
      </c>
      <c r="AA968" s="100">
        <f t="shared" si="400"/>
        <v>4.8890698937243036E-2</v>
      </c>
      <c r="AB968" s="101">
        <f t="shared" si="401"/>
        <v>9.9100147389651703E-3</v>
      </c>
      <c r="AC968" s="99">
        <f t="shared" si="402"/>
        <v>3.8981564904005624E-3</v>
      </c>
      <c r="AD968" s="100">
        <f t="shared" si="403"/>
        <v>2.7141450378074691E-2</v>
      </c>
      <c r="AE968" s="100">
        <f t="shared" si="404"/>
        <v>3.9684556676326609E-2</v>
      </c>
      <c r="AF968" s="100">
        <f t="shared" si="405"/>
        <v>5.0455272403268928E-2</v>
      </c>
      <c r="AG968" s="101">
        <f t="shared" si="406"/>
        <v>1.062870557519313E-2</v>
      </c>
      <c r="AH968" s="95">
        <f t="shared" si="407"/>
        <v>80.811205492203868</v>
      </c>
      <c r="AI968" s="96">
        <f t="shared" si="408"/>
        <v>92.274891397098756</v>
      </c>
      <c r="AJ968" s="96">
        <f t="shared" si="409"/>
        <v>82.399697463346527</v>
      </c>
      <c r="AK968" s="96">
        <f t="shared" si="410"/>
        <v>163.61617601427352</v>
      </c>
      <c r="AL968" s="86">
        <f t="shared" si="411"/>
        <v>41.783172368318979</v>
      </c>
      <c r="AM968" s="95">
        <f t="shared" si="419"/>
        <v>81.079138033393178</v>
      </c>
      <c r="AN968" s="96">
        <f t="shared" si="412"/>
        <v>92.580832212972098</v>
      </c>
      <c r="AO968" s="96">
        <f t="shared" si="413"/>
        <v>82.672896708427899</v>
      </c>
      <c r="AP968" s="96">
        <f t="shared" si="414"/>
        <v>164.15865149836233</v>
      </c>
      <c r="AQ968" s="86">
        <f t="shared" si="415"/>
        <v>41.921706021955352</v>
      </c>
    </row>
    <row r="969" spans="1:43">
      <c r="A969" s="129" t="str">
        <f t="shared" si="416"/>
        <v>2017_4</v>
      </c>
      <c r="B969" s="57">
        <v>2017</v>
      </c>
      <c r="C969" s="57">
        <v>4</v>
      </c>
      <c r="D969" s="81" t="str">
        <f t="shared" si="417"/>
        <v>LYA_Personal</v>
      </c>
      <c r="E969" s="68" t="s">
        <v>26</v>
      </c>
      <c r="F969" s="69" t="s">
        <v>13</v>
      </c>
      <c r="G969" s="84">
        <f t="shared" si="418"/>
        <v>27900</v>
      </c>
      <c r="H969" s="70">
        <v>6975</v>
      </c>
      <c r="I969" s="65">
        <v>223</v>
      </c>
      <c r="J969" s="66">
        <v>805</v>
      </c>
      <c r="K969" s="66">
        <v>1133</v>
      </c>
      <c r="L969" s="66">
        <v>1196</v>
      </c>
      <c r="M969" s="67">
        <v>399</v>
      </c>
      <c r="N969" s="65">
        <v>5004908</v>
      </c>
      <c r="O969" s="66">
        <v>2875792</v>
      </c>
      <c r="P969" s="66">
        <v>1335415</v>
      </c>
      <c r="Q969" s="66">
        <v>4219601</v>
      </c>
      <c r="R969" s="67">
        <v>3141480</v>
      </c>
      <c r="S969" s="95">
        <f t="shared" si="392"/>
        <v>22443.533632286995</v>
      </c>
      <c r="T969" s="96">
        <f t="shared" si="393"/>
        <v>3572.4124223602485</v>
      </c>
      <c r="U969" s="96">
        <f t="shared" si="394"/>
        <v>1178.6540158870257</v>
      </c>
      <c r="V969" s="96">
        <f t="shared" si="395"/>
        <v>3528.0944816053511</v>
      </c>
      <c r="W969" s="86">
        <f t="shared" si="396"/>
        <v>7873.3834586466164</v>
      </c>
      <c r="X969" s="99">
        <f t="shared" si="397"/>
        <v>7.9928315412186382E-3</v>
      </c>
      <c r="Y969" s="100">
        <f t="shared" si="398"/>
        <v>2.8853046594982078E-2</v>
      </c>
      <c r="Z969" s="100">
        <f t="shared" si="399"/>
        <v>4.0609318996415768E-2</v>
      </c>
      <c r="AA969" s="100">
        <f t="shared" si="400"/>
        <v>4.28673835125448E-2</v>
      </c>
      <c r="AB969" s="101">
        <f t="shared" si="401"/>
        <v>1.4301075268817205E-2</v>
      </c>
      <c r="AC969" s="99">
        <f t="shared" si="402"/>
        <v>9.234945820712253E-3</v>
      </c>
      <c r="AD969" s="100">
        <f t="shared" si="403"/>
        <v>3.1188074816976226E-2</v>
      </c>
      <c r="AE969" s="100">
        <f t="shared" si="404"/>
        <v>4.336268800970957E-2</v>
      </c>
      <c r="AF969" s="100">
        <f t="shared" si="405"/>
        <v>4.569293591182616E-2</v>
      </c>
      <c r="AG969" s="101">
        <f t="shared" si="406"/>
        <v>1.5957265836765142E-2</v>
      </c>
      <c r="AH969" s="95">
        <f t="shared" si="407"/>
        <v>179.3873835125448</v>
      </c>
      <c r="AI969" s="96">
        <f t="shared" si="408"/>
        <v>103.07498207885304</v>
      </c>
      <c r="AJ969" s="96">
        <f t="shared" si="409"/>
        <v>47.864336917562724</v>
      </c>
      <c r="AK969" s="96">
        <f t="shared" si="410"/>
        <v>151.24017921146952</v>
      </c>
      <c r="AL969" s="86">
        <f t="shared" si="411"/>
        <v>112.59784946236559</v>
      </c>
      <c r="AM969" s="95">
        <f t="shared" si="419"/>
        <v>179.98214901850494</v>
      </c>
      <c r="AN969" s="96">
        <f t="shared" si="412"/>
        <v>103.41673099490026</v>
      </c>
      <c r="AO969" s="96">
        <f t="shared" si="413"/>
        <v>48.023032897217448</v>
      </c>
      <c r="AP969" s="96">
        <f t="shared" si="414"/>
        <v>151.74162162034395</v>
      </c>
      <c r="AQ969" s="86">
        <f t="shared" si="415"/>
        <v>112.97117179749415</v>
      </c>
    </row>
    <row r="970" spans="1:43">
      <c r="A970" s="129" t="str">
        <f t="shared" si="416"/>
        <v>2017_4</v>
      </c>
      <c r="B970" s="57">
        <v>2017</v>
      </c>
      <c r="C970" s="57">
        <v>4</v>
      </c>
      <c r="D970" s="81" t="str">
        <f t="shared" si="417"/>
        <v>MMA_Personal</v>
      </c>
      <c r="E970" s="68" t="s">
        <v>27</v>
      </c>
      <c r="F970" s="69" t="s">
        <v>13</v>
      </c>
      <c r="G970" s="84">
        <f t="shared" si="418"/>
        <v>191056</v>
      </c>
      <c r="H970" s="70">
        <v>47764</v>
      </c>
      <c r="I970" s="65">
        <v>1316</v>
      </c>
      <c r="J970" s="66">
        <v>5137</v>
      </c>
      <c r="K970" s="66">
        <v>8162</v>
      </c>
      <c r="L970" s="66">
        <v>8638</v>
      </c>
      <c r="M970" s="67">
        <v>1990</v>
      </c>
      <c r="N970" s="65">
        <v>20890647</v>
      </c>
      <c r="O970" s="66">
        <v>18658581</v>
      </c>
      <c r="P970" s="66">
        <v>13176570</v>
      </c>
      <c r="Q970" s="66">
        <v>32148485</v>
      </c>
      <c r="R970" s="67">
        <v>22798589</v>
      </c>
      <c r="S970" s="95">
        <f t="shared" si="392"/>
        <v>15874.351823708206</v>
      </c>
      <c r="T970" s="96">
        <f t="shared" si="393"/>
        <v>3632.1940821491144</v>
      </c>
      <c r="U970" s="96">
        <f t="shared" si="394"/>
        <v>1614.3800539083559</v>
      </c>
      <c r="V970" s="96">
        <f t="shared" si="395"/>
        <v>3721.7509840240796</v>
      </c>
      <c r="W970" s="86">
        <f t="shared" si="396"/>
        <v>11456.577386934674</v>
      </c>
      <c r="X970" s="99">
        <f t="shared" si="397"/>
        <v>6.8880328280713507E-3</v>
      </c>
      <c r="Y970" s="100">
        <f t="shared" si="398"/>
        <v>2.6887404739971525E-2</v>
      </c>
      <c r="Z970" s="100">
        <f t="shared" si="399"/>
        <v>4.2720458923038274E-2</v>
      </c>
      <c r="AA970" s="100">
        <f t="shared" si="400"/>
        <v>4.5211875052340672E-2</v>
      </c>
      <c r="AB970" s="101">
        <f t="shared" si="401"/>
        <v>1.0415794322083578E-2</v>
      </c>
      <c r="AC970" s="99">
        <f t="shared" si="402"/>
        <v>7.3289147510720775E-3</v>
      </c>
      <c r="AD970" s="100">
        <f t="shared" si="403"/>
        <v>2.7749651497301703E-2</v>
      </c>
      <c r="AE970" s="100">
        <f t="shared" si="404"/>
        <v>4.3798444434719495E-2</v>
      </c>
      <c r="AF970" s="100">
        <f t="shared" si="405"/>
        <v>4.6319404658099812E-2</v>
      </c>
      <c r="AG970" s="101">
        <f t="shared" si="406"/>
        <v>1.0956982319029068E-2</v>
      </c>
      <c r="AH970" s="95">
        <f t="shared" si="407"/>
        <v>109.34305648605644</v>
      </c>
      <c r="AI970" s="96">
        <f t="shared" si="408"/>
        <v>97.660272380872627</v>
      </c>
      <c r="AJ970" s="96">
        <f t="shared" si="409"/>
        <v>68.967056779164224</v>
      </c>
      <c r="AK970" s="96">
        <f t="shared" si="410"/>
        <v>168.26734046562265</v>
      </c>
      <c r="AL970" s="86">
        <f t="shared" si="411"/>
        <v>119.32935369734528</v>
      </c>
      <c r="AM970" s="95">
        <f t="shared" si="419"/>
        <v>109.70558743467028</v>
      </c>
      <c r="AN970" s="96">
        <f t="shared" si="412"/>
        <v>97.984068626614473</v>
      </c>
      <c r="AO970" s="96">
        <f t="shared" si="413"/>
        <v>69.195719607154984</v>
      </c>
      <c r="AP970" s="96">
        <f t="shared" si="414"/>
        <v>168.82523705750646</v>
      </c>
      <c r="AQ970" s="86">
        <f t="shared" si="415"/>
        <v>119.72499458377771</v>
      </c>
    </row>
    <row r="971" spans="1:43">
      <c r="A971" s="129" t="str">
        <f t="shared" si="416"/>
        <v>2017_4</v>
      </c>
      <c r="B971" s="57">
        <v>2017</v>
      </c>
      <c r="C971" s="57">
        <v>4</v>
      </c>
      <c r="D971" s="81" t="str">
        <f t="shared" si="417"/>
        <v>LYH_Personal</v>
      </c>
      <c r="E971" s="68" t="s">
        <v>28</v>
      </c>
      <c r="F971" s="69" t="s">
        <v>13</v>
      </c>
      <c r="G971" s="84">
        <f t="shared" si="418"/>
        <v>20816</v>
      </c>
      <c r="H971" s="70">
        <v>5204</v>
      </c>
      <c r="I971" s="65">
        <v>158</v>
      </c>
      <c r="J971" s="66">
        <v>617</v>
      </c>
      <c r="K971" s="66">
        <v>725</v>
      </c>
      <c r="L971" s="66">
        <v>974</v>
      </c>
      <c r="M971" s="67">
        <v>280</v>
      </c>
      <c r="N971" s="65">
        <v>3179680</v>
      </c>
      <c r="O971" s="66">
        <v>2096900</v>
      </c>
      <c r="P971" s="66">
        <v>1357025</v>
      </c>
      <c r="Q971" s="66">
        <v>3230140</v>
      </c>
      <c r="R971" s="67">
        <v>2237698</v>
      </c>
      <c r="S971" s="95">
        <f t="shared" ref="S971:S1034" si="420">N971/I971</f>
        <v>20124.556962025315</v>
      </c>
      <c r="T971" s="96">
        <f t="shared" ref="T971:T1034" si="421">O971/J971</f>
        <v>3398.5413290113452</v>
      </c>
      <c r="U971" s="96">
        <f t="shared" ref="U971:U1034" si="422">P971/K971</f>
        <v>1871.7586206896551</v>
      </c>
      <c r="V971" s="96">
        <f t="shared" ref="V971:V1034" si="423">Q971/L971</f>
        <v>3316.3655030800824</v>
      </c>
      <c r="W971" s="86">
        <f t="shared" ref="W971:W1034" si="424">R971/M971</f>
        <v>7991.778571428571</v>
      </c>
      <c r="X971" s="99">
        <f t="shared" ref="X971:X1034" si="425">I971/$G971</f>
        <v>7.5903151421983089E-3</v>
      </c>
      <c r="Y971" s="100">
        <f t="shared" ref="Y971:Y1034" si="426">J971/$G971</f>
        <v>2.964066102997694E-2</v>
      </c>
      <c r="Z971" s="100">
        <f t="shared" ref="Z971:Z1034" si="427">K971/$G971</f>
        <v>3.4828977709454263E-2</v>
      </c>
      <c r="AA971" s="100">
        <f t="shared" ref="AA971:AA1034" si="428">L971/$G971</f>
        <v>4.6790930053804768E-2</v>
      </c>
      <c r="AB971" s="101">
        <f t="shared" ref="AB971:AB1034" si="429">M971/$G971</f>
        <v>1.3451191391237509E-2</v>
      </c>
      <c r="AC971" s="99">
        <f t="shared" ref="AC971:AC1034" si="430">I971/$G971+2.33*(I971*ABS(($G971-I971))/$G971^3)^0.5</f>
        <v>8.9919428759712774E-3</v>
      </c>
      <c r="AD971" s="100">
        <f t="shared" ref="AD971:AD1034" si="431">J971/$G971+2.33*(J971*ABS(($G971-J971))/$G971^3)^0.5</f>
        <v>3.2379506433429073E-2</v>
      </c>
      <c r="AE971" s="100">
        <f t="shared" ref="AE971:AE1034" si="432">K971/$G971+2.33*(K971*ABS(($G971-K971))/$G971^3)^0.5</f>
        <v>3.7789918904661934E-2</v>
      </c>
      <c r="AF971" s="100">
        <f t="shared" ref="AF971:AF1034" si="433">L971/$G971+2.33*(L971*ABS(($G971-L971))/$G971^3)^0.5</f>
        <v>5.0201541170539994E-2</v>
      </c>
      <c r="AG971" s="101">
        <f t="shared" ref="AG971:AG1034" si="434">M971/$G971+2.33*(M971*ABS(($G971-M971))/$G971^3)^0.5</f>
        <v>1.5311551188285817E-2</v>
      </c>
      <c r="AH971" s="95">
        <f t="shared" ref="AH971:AH1034" si="435">N971/$G971</f>
        <v>152.75172943889316</v>
      </c>
      <c r="AI971" s="96">
        <f t="shared" ref="AI971:AI1034" si="436">O971/$G971</f>
        <v>100.73501152959263</v>
      </c>
      <c r="AJ971" s="96">
        <f t="shared" ref="AJ971:AJ1034" si="437">P971/$G971</f>
        <v>65.191439277478864</v>
      </c>
      <c r="AK971" s="96">
        <f t="shared" ref="AK971:AK1034" si="438">Q971/$G971</f>
        <v>155.17582628747118</v>
      </c>
      <c r="AL971" s="86">
        <f t="shared" ref="AL971:AL1034" si="439">R971/$G971</f>
        <v>107.4989431206764</v>
      </c>
      <c r="AM971" s="95">
        <f t="shared" si="419"/>
        <v>153.25818344846209</v>
      </c>
      <c r="AN971" s="96">
        <f t="shared" ref="AN971:AN1034" si="440">AI971*($AC$2171/$X$2171)</f>
        <v>101.06900218672325</v>
      </c>
      <c r="AO971" s="96">
        <f t="shared" ref="AO971:AO1034" si="441">AJ971*($AC$2171/$X$2171)</f>
        <v>65.40758390597459</v>
      </c>
      <c r="AP971" s="96">
        <f t="shared" ref="AP971:AP1034" si="442">AK971*($AC$2171/$X$2171)</f>
        <v>155.69031747981413</v>
      </c>
      <c r="AQ971" s="86">
        <f t="shared" ref="AQ971:AQ1034" si="443">AL971*($AC$2171/$X$2171)</f>
        <v>107.85535984320961</v>
      </c>
    </row>
    <row r="972" spans="1:43">
      <c r="A972" s="129" t="str">
        <f t="shared" ref="A972:A1035" si="444">B972&amp;"_"&amp;C972</f>
        <v>2017_4</v>
      </c>
      <c r="B972" s="57">
        <v>2017</v>
      </c>
      <c r="C972" s="57">
        <v>4</v>
      </c>
      <c r="D972" s="81" t="str">
        <f t="shared" ref="D972:D1035" si="445">E972&amp;"_"&amp;F972</f>
        <v>SSA_Personal</v>
      </c>
      <c r="E972" s="68" t="s">
        <v>29</v>
      </c>
      <c r="F972" s="69" t="s">
        <v>13</v>
      </c>
      <c r="G972" s="84">
        <f t="shared" ref="G972:G1035" si="446">H972*4</f>
        <v>40400</v>
      </c>
      <c r="H972" s="70">
        <v>10100</v>
      </c>
      <c r="I972" s="65">
        <v>297</v>
      </c>
      <c r="J972" s="66">
        <v>1089</v>
      </c>
      <c r="K972" s="66">
        <v>2014</v>
      </c>
      <c r="L972" s="66">
        <v>1302</v>
      </c>
      <c r="M972" s="67">
        <v>218</v>
      </c>
      <c r="N972" s="65">
        <v>5567769</v>
      </c>
      <c r="O972" s="66">
        <v>2198954</v>
      </c>
      <c r="P972" s="66">
        <v>1730426</v>
      </c>
      <c r="Q972" s="66">
        <v>4259401</v>
      </c>
      <c r="R972" s="67">
        <v>1246323</v>
      </c>
      <c r="S972" s="95">
        <f t="shared" si="420"/>
        <v>18746.696969696968</v>
      </c>
      <c r="T972" s="96">
        <f t="shared" si="421"/>
        <v>2019.2415059687787</v>
      </c>
      <c r="U972" s="96">
        <f t="shared" si="422"/>
        <v>859.1986097318769</v>
      </c>
      <c r="V972" s="96">
        <f t="shared" si="423"/>
        <v>3271.4293394777264</v>
      </c>
      <c r="W972" s="86">
        <f t="shared" si="424"/>
        <v>5717.0779816513759</v>
      </c>
      <c r="X972" s="99">
        <f t="shared" si="425"/>
        <v>7.3514851485148511E-3</v>
      </c>
      <c r="Y972" s="100">
        <f t="shared" si="426"/>
        <v>2.6955445544554455E-2</v>
      </c>
      <c r="Z972" s="100">
        <f t="shared" si="427"/>
        <v>4.9851485148514854E-2</v>
      </c>
      <c r="AA972" s="100">
        <f t="shared" si="428"/>
        <v>3.2227722772277229E-2</v>
      </c>
      <c r="AB972" s="101">
        <f t="shared" si="429"/>
        <v>5.3960396039603956E-3</v>
      </c>
      <c r="AC972" s="99">
        <f t="shared" si="430"/>
        <v>8.3417480953748464E-3</v>
      </c>
      <c r="AD972" s="100">
        <f t="shared" si="431"/>
        <v>2.8832837095593099E-2</v>
      </c>
      <c r="AE972" s="100">
        <f t="shared" si="432"/>
        <v>5.2374385143820659E-2</v>
      </c>
      <c r="AF972" s="100">
        <f t="shared" si="433"/>
        <v>3.4274952770204044E-2</v>
      </c>
      <c r="AG972" s="101">
        <f t="shared" si="434"/>
        <v>6.245274623781898E-3</v>
      </c>
      <c r="AH972" s="95">
        <f t="shared" si="435"/>
        <v>137.81606435643565</v>
      </c>
      <c r="AI972" s="96">
        <f t="shared" si="436"/>
        <v>54.429554455445547</v>
      </c>
      <c r="AJ972" s="96">
        <f t="shared" si="437"/>
        <v>42.832326732673266</v>
      </c>
      <c r="AK972" s="96">
        <f t="shared" si="438"/>
        <v>105.43071782178218</v>
      </c>
      <c r="AL972" s="86">
        <f t="shared" si="439"/>
        <v>30.849579207920794</v>
      </c>
      <c r="AM972" s="95">
        <f t="shared" ref="AM972:AM1035" si="447">AH972*($AC$2171/$X$2171)</f>
        <v>138.27299861592138</v>
      </c>
      <c r="AN972" s="96">
        <f t="shared" si="440"/>
        <v>54.610017656708607</v>
      </c>
      <c r="AO972" s="96">
        <f t="shared" si="441"/>
        <v>42.974338896415134</v>
      </c>
      <c r="AP972" s="96">
        <f t="shared" si="442"/>
        <v>105.7802772668288</v>
      </c>
      <c r="AQ972" s="86">
        <f t="shared" si="443"/>
        <v>30.951862128976796</v>
      </c>
    </row>
    <row r="973" spans="1:43">
      <c r="A973" s="129" t="str">
        <f t="shared" si="444"/>
        <v>2017_4</v>
      </c>
      <c r="B973" s="57">
        <v>2017</v>
      </c>
      <c r="C973" s="57">
        <v>4</v>
      </c>
      <c r="D973" s="81" t="str">
        <f t="shared" si="445"/>
        <v>MML_Personal</v>
      </c>
      <c r="E973" s="68" t="s">
        <v>30</v>
      </c>
      <c r="F973" s="69" t="s">
        <v>13</v>
      </c>
      <c r="G973" s="84">
        <f t="shared" si="446"/>
        <v>127880</v>
      </c>
      <c r="H973" s="70">
        <v>31970</v>
      </c>
      <c r="I973" s="65">
        <v>662</v>
      </c>
      <c r="J973" s="66">
        <v>3317</v>
      </c>
      <c r="K973" s="66">
        <v>8240</v>
      </c>
      <c r="L973" s="66">
        <v>4666</v>
      </c>
      <c r="M973" s="67">
        <v>1123</v>
      </c>
      <c r="N973" s="65">
        <v>11562068</v>
      </c>
      <c r="O973" s="66">
        <v>12364563</v>
      </c>
      <c r="P973" s="66">
        <v>6499616</v>
      </c>
      <c r="Q973" s="66">
        <v>17223070</v>
      </c>
      <c r="R973" s="67">
        <v>2656140</v>
      </c>
      <c r="S973" s="95">
        <f t="shared" si="420"/>
        <v>17465.359516616314</v>
      </c>
      <c r="T973" s="96">
        <f t="shared" si="421"/>
        <v>3727.6343081097375</v>
      </c>
      <c r="U973" s="96">
        <f t="shared" si="422"/>
        <v>788.78834951456315</v>
      </c>
      <c r="V973" s="96">
        <f t="shared" si="423"/>
        <v>3691.1851693099015</v>
      </c>
      <c r="W973" s="86">
        <f t="shared" si="424"/>
        <v>2365.2181656277826</v>
      </c>
      <c r="X973" s="99">
        <f t="shared" si="425"/>
        <v>5.1767281826712542E-3</v>
      </c>
      <c r="Y973" s="100">
        <f t="shared" si="426"/>
        <v>2.5938379730997812E-2</v>
      </c>
      <c r="Z973" s="100">
        <f t="shared" si="427"/>
        <v>6.443540819518298E-2</v>
      </c>
      <c r="AA973" s="100">
        <f t="shared" si="428"/>
        <v>3.6487331873631533E-2</v>
      </c>
      <c r="AB973" s="101">
        <f t="shared" si="429"/>
        <v>8.7816703159211765E-3</v>
      </c>
      <c r="AC973" s="99">
        <f t="shared" si="430"/>
        <v>5.6443074608786177E-3</v>
      </c>
      <c r="AD973" s="100">
        <f t="shared" si="431"/>
        <v>2.6974044600813304E-2</v>
      </c>
      <c r="AE973" s="100">
        <f t="shared" si="432"/>
        <v>6.6035164342370695E-2</v>
      </c>
      <c r="AF973" s="100">
        <f t="shared" si="433"/>
        <v>3.7709003184367547E-2</v>
      </c>
      <c r="AG973" s="101">
        <f t="shared" si="434"/>
        <v>9.3895642836209475E-3</v>
      </c>
      <c r="AH973" s="95">
        <f t="shared" si="435"/>
        <v>90.413418830153262</v>
      </c>
      <c r="AI973" s="96">
        <f t="shared" si="436"/>
        <v>96.688794182045669</v>
      </c>
      <c r="AJ973" s="96">
        <f t="shared" si="437"/>
        <v>50.825899280575541</v>
      </c>
      <c r="AK973" s="96">
        <f t="shared" si="438"/>
        <v>134.68149827963717</v>
      </c>
      <c r="AL973" s="86">
        <f t="shared" si="439"/>
        <v>20.770566155771036</v>
      </c>
      <c r="AM973" s="95">
        <f t="shared" si="447"/>
        <v>90.713187864871031</v>
      </c>
      <c r="AN973" s="96">
        <f t="shared" si="440"/>
        <v>97.009369455882236</v>
      </c>
      <c r="AO973" s="96">
        <f t="shared" si="441"/>
        <v>50.994414429799377</v>
      </c>
      <c r="AP973" s="96">
        <f t="shared" si="442"/>
        <v>135.12803976934094</v>
      </c>
      <c r="AQ973" s="86">
        <f t="shared" si="443"/>
        <v>20.839431736208311</v>
      </c>
    </row>
    <row r="974" spans="1:43">
      <c r="A974" s="129" t="str">
        <f t="shared" si="444"/>
        <v>2017_4</v>
      </c>
      <c r="B974" s="57">
        <v>2017</v>
      </c>
      <c r="C974" s="57">
        <v>4</v>
      </c>
      <c r="D974" s="81" t="str">
        <f t="shared" si="445"/>
        <v>LMH_Personal</v>
      </c>
      <c r="E974" s="68" t="s">
        <v>31</v>
      </c>
      <c r="F974" s="69" t="s">
        <v>13</v>
      </c>
      <c r="G974" s="84">
        <f t="shared" si="446"/>
        <v>86372</v>
      </c>
      <c r="H974" s="70">
        <v>21593</v>
      </c>
      <c r="I974" s="65">
        <v>299</v>
      </c>
      <c r="J974" s="66">
        <v>2668</v>
      </c>
      <c r="K974" s="66">
        <v>3863</v>
      </c>
      <c r="L974" s="66">
        <v>4557</v>
      </c>
      <c r="M974" s="67">
        <v>908</v>
      </c>
      <c r="N974" s="65">
        <v>12480662</v>
      </c>
      <c r="O974" s="66">
        <v>10754615</v>
      </c>
      <c r="P974" s="66">
        <v>5492614</v>
      </c>
      <c r="Q974" s="66">
        <v>18128931</v>
      </c>
      <c r="R974" s="67">
        <v>10217646</v>
      </c>
      <c r="S974" s="95">
        <f t="shared" si="420"/>
        <v>41741.344481605352</v>
      </c>
      <c r="T974" s="96">
        <f t="shared" si="421"/>
        <v>4030.9651424287854</v>
      </c>
      <c r="U974" s="96">
        <f t="shared" si="422"/>
        <v>1421.851928552938</v>
      </c>
      <c r="V974" s="96">
        <f t="shared" si="423"/>
        <v>3978.2600394996707</v>
      </c>
      <c r="W974" s="86">
        <f t="shared" si="424"/>
        <v>11252.9140969163</v>
      </c>
      <c r="X974" s="99">
        <f t="shared" si="425"/>
        <v>3.461770018061409E-3</v>
      </c>
      <c r="Y974" s="100">
        <f t="shared" si="426"/>
        <v>3.0889640161163339E-2</v>
      </c>
      <c r="Z974" s="100">
        <f t="shared" si="427"/>
        <v>4.4725142407261616E-2</v>
      </c>
      <c r="AA974" s="100">
        <f t="shared" si="428"/>
        <v>5.2760153753531235E-2</v>
      </c>
      <c r="AB974" s="101">
        <f t="shared" si="429"/>
        <v>1.0512666141805216E-2</v>
      </c>
      <c r="AC974" s="99">
        <f t="shared" si="430"/>
        <v>3.9274263589401028E-3</v>
      </c>
      <c r="AD974" s="100">
        <f t="shared" si="431"/>
        <v>3.2261350701090999E-2</v>
      </c>
      <c r="AE974" s="100">
        <f t="shared" si="432"/>
        <v>4.6363880211968703E-2</v>
      </c>
      <c r="AF974" s="100">
        <f t="shared" si="433"/>
        <v>5.4532515788222213E-2</v>
      </c>
      <c r="AG974" s="101">
        <f t="shared" si="434"/>
        <v>1.1321261025127262E-2</v>
      </c>
      <c r="AH974" s="95">
        <f t="shared" si="435"/>
        <v>144.49893483999443</v>
      </c>
      <c r="AI974" s="96">
        <f t="shared" si="436"/>
        <v>124.51506275181772</v>
      </c>
      <c r="AJ974" s="96">
        <f t="shared" si="437"/>
        <v>63.592529986569723</v>
      </c>
      <c r="AK974" s="96">
        <f t="shared" si="438"/>
        <v>209.89361135553187</v>
      </c>
      <c r="AL974" s="86">
        <f t="shared" si="439"/>
        <v>118.29812902329459</v>
      </c>
      <c r="AM974" s="95">
        <f t="shared" si="447"/>
        <v>144.97802640378214</v>
      </c>
      <c r="AN974" s="96">
        <f t="shared" si="440"/>
        <v>124.92789704845076</v>
      </c>
      <c r="AO974" s="96">
        <f t="shared" si="441"/>
        <v>63.803373372164351</v>
      </c>
      <c r="AP974" s="96">
        <f t="shared" si="442"/>
        <v>210.58952138839626</v>
      </c>
      <c r="AQ974" s="86">
        <f t="shared" si="443"/>
        <v>118.69035084617299</v>
      </c>
    </row>
    <row r="975" spans="1:43">
      <c r="A975" s="129" t="str">
        <f t="shared" si="444"/>
        <v>2017_4</v>
      </c>
      <c r="B975" s="57">
        <v>2017</v>
      </c>
      <c r="C975" s="57">
        <v>4</v>
      </c>
      <c r="D975" s="81" t="str">
        <f t="shared" si="445"/>
        <v>SSL_Personal</v>
      </c>
      <c r="E975" s="68" t="s">
        <v>32</v>
      </c>
      <c r="F975" s="69" t="s">
        <v>13</v>
      </c>
      <c r="G975" s="84">
        <f t="shared" si="446"/>
        <v>71596</v>
      </c>
      <c r="H975" s="70">
        <v>17899</v>
      </c>
      <c r="I975" s="65">
        <v>681</v>
      </c>
      <c r="J975" s="66">
        <v>1922</v>
      </c>
      <c r="K975" s="66">
        <v>5637</v>
      </c>
      <c r="L975" s="66">
        <v>2864</v>
      </c>
      <c r="M975" s="67">
        <v>647</v>
      </c>
      <c r="N975" s="65">
        <v>9923264</v>
      </c>
      <c r="O975" s="66">
        <v>6870999</v>
      </c>
      <c r="P975" s="66">
        <v>8939193</v>
      </c>
      <c r="Q975" s="66">
        <v>9765799</v>
      </c>
      <c r="R975" s="67">
        <v>1731345</v>
      </c>
      <c r="S975" s="95">
        <f t="shared" si="420"/>
        <v>14571.606461086638</v>
      </c>
      <c r="T975" s="96">
        <f t="shared" si="421"/>
        <v>3574.9214360041624</v>
      </c>
      <c r="U975" s="96">
        <f t="shared" si="422"/>
        <v>1585.8068121341139</v>
      </c>
      <c r="V975" s="96">
        <f t="shared" si="423"/>
        <v>3409.8460195530724</v>
      </c>
      <c r="W975" s="86">
        <f t="shared" si="424"/>
        <v>2675.9582689335393</v>
      </c>
      <c r="X975" s="99">
        <f t="shared" si="425"/>
        <v>9.51170456450081E-3</v>
      </c>
      <c r="Y975" s="100">
        <f t="shared" si="426"/>
        <v>2.6845075143862786E-2</v>
      </c>
      <c r="Z975" s="100">
        <f t="shared" si="427"/>
        <v>7.8733448796022121E-2</v>
      </c>
      <c r="AA975" s="100">
        <f t="shared" si="428"/>
        <v>4.0002234761718533E-2</v>
      </c>
      <c r="AB975" s="101">
        <f t="shared" si="429"/>
        <v>9.0368176993128116E-3</v>
      </c>
      <c r="AC975" s="99">
        <f t="shared" si="430"/>
        <v>1.0356916052993279E-2</v>
      </c>
      <c r="AD975" s="100">
        <f t="shared" si="431"/>
        <v>2.825253120527281E-2</v>
      </c>
      <c r="AE975" s="100">
        <f t="shared" si="432"/>
        <v>8.1078670100433042E-2</v>
      </c>
      <c r="AF975" s="100">
        <f t="shared" si="433"/>
        <v>4.1708665947758225E-2</v>
      </c>
      <c r="AG975" s="101">
        <f t="shared" si="434"/>
        <v>9.8608572594405773E-3</v>
      </c>
      <c r="AH975" s="95">
        <f t="shared" si="435"/>
        <v>138.60081568802727</v>
      </c>
      <c r="AI975" s="96">
        <f t="shared" si="436"/>
        <v>95.969034582937596</v>
      </c>
      <c r="AJ975" s="96">
        <f t="shared" si="437"/>
        <v>124.85603944354433</v>
      </c>
      <c r="AK975" s="96">
        <f t="shared" si="438"/>
        <v>136.4014609754735</v>
      </c>
      <c r="AL975" s="86">
        <f t="shared" si="439"/>
        <v>24.182147047321081</v>
      </c>
      <c r="AM975" s="95">
        <f t="shared" si="447"/>
        <v>139.06035181958254</v>
      </c>
      <c r="AN975" s="96">
        <f t="shared" si="440"/>
        <v>96.287223467197862</v>
      </c>
      <c r="AO975" s="96">
        <f t="shared" si="441"/>
        <v>125.27000426101225</v>
      </c>
      <c r="AP975" s="96">
        <f t="shared" si="442"/>
        <v>136.85370506512044</v>
      </c>
      <c r="AQ975" s="86">
        <f t="shared" si="443"/>
        <v>24.262323850405988</v>
      </c>
    </row>
    <row r="976" spans="1:43">
      <c r="A976" s="129" t="str">
        <f t="shared" si="444"/>
        <v>2017_4</v>
      </c>
      <c r="B976" s="57">
        <v>2017</v>
      </c>
      <c r="C976" s="57">
        <v>4</v>
      </c>
      <c r="D976" s="81" t="str">
        <f t="shared" si="445"/>
        <v>SSH_Personal</v>
      </c>
      <c r="E976" s="68" t="s">
        <v>33</v>
      </c>
      <c r="F976" s="69" t="s">
        <v>13</v>
      </c>
      <c r="G976" s="84">
        <f t="shared" si="446"/>
        <v>71624</v>
      </c>
      <c r="H976" s="70">
        <v>17906</v>
      </c>
      <c r="I976" s="65">
        <v>534</v>
      </c>
      <c r="J976" s="66">
        <v>2452</v>
      </c>
      <c r="K976" s="66">
        <v>3576</v>
      </c>
      <c r="L976" s="66">
        <v>3537</v>
      </c>
      <c r="M976" s="67">
        <v>536</v>
      </c>
      <c r="N976" s="65">
        <v>9918830</v>
      </c>
      <c r="O976" s="66">
        <v>11029089</v>
      </c>
      <c r="P976" s="66">
        <v>6825907</v>
      </c>
      <c r="Q976" s="66">
        <v>17329499</v>
      </c>
      <c r="R976" s="67">
        <v>2211591</v>
      </c>
      <c r="S976" s="95">
        <f t="shared" si="420"/>
        <v>18574.588014981273</v>
      </c>
      <c r="T976" s="96">
        <f t="shared" si="421"/>
        <v>4497.9971451876017</v>
      </c>
      <c r="U976" s="96">
        <f t="shared" si="422"/>
        <v>1908.8106823266219</v>
      </c>
      <c r="V976" s="96">
        <f t="shared" si="423"/>
        <v>4899.4908114221089</v>
      </c>
      <c r="W976" s="86">
        <f t="shared" si="424"/>
        <v>4126.1026119402986</v>
      </c>
      <c r="X976" s="99">
        <f t="shared" si="425"/>
        <v>7.4556014743661341E-3</v>
      </c>
      <c r="Y976" s="100">
        <f t="shared" si="426"/>
        <v>3.4234334859823523E-2</v>
      </c>
      <c r="Z976" s="100">
        <f t="shared" si="427"/>
        <v>4.9927398637328271E-2</v>
      </c>
      <c r="AA976" s="100">
        <f t="shared" si="428"/>
        <v>4.9382888417290292E-2</v>
      </c>
      <c r="AB976" s="101">
        <f t="shared" si="429"/>
        <v>7.4835250753937229E-3</v>
      </c>
      <c r="AC976" s="99">
        <f t="shared" si="430"/>
        <v>8.2045344437348747E-3</v>
      </c>
      <c r="AD976" s="100">
        <f t="shared" si="431"/>
        <v>3.581738059880115E-2</v>
      </c>
      <c r="AE976" s="100">
        <f t="shared" si="432"/>
        <v>5.1823556544962693E-2</v>
      </c>
      <c r="AF976" s="100">
        <f t="shared" si="433"/>
        <v>5.1269218510444838E-2</v>
      </c>
      <c r="AG976" s="101">
        <f t="shared" si="434"/>
        <v>8.2338486754328106E-3</v>
      </c>
      <c r="AH976" s="95">
        <f t="shared" si="435"/>
        <v>138.48472579023792</v>
      </c>
      <c r="AI976" s="96">
        <f t="shared" si="436"/>
        <v>153.9859404668826</v>
      </c>
      <c r="AJ976" s="96">
        <f t="shared" si="437"/>
        <v>95.301951859711835</v>
      </c>
      <c r="AK976" s="96">
        <f t="shared" si="438"/>
        <v>241.95100804199708</v>
      </c>
      <c r="AL976" s="86">
        <f t="shared" si="439"/>
        <v>30.87779236010276</v>
      </c>
      <c r="AM976" s="95">
        <f t="shared" si="447"/>
        <v>138.94387702144266</v>
      </c>
      <c r="AN976" s="96">
        <f t="shared" si="440"/>
        <v>154.49648654877095</v>
      </c>
      <c r="AO976" s="96">
        <f t="shared" si="441"/>
        <v>95.617929006526424</v>
      </c>
      <c r="AP976" s="96">
        <f t="shared" si="442"/>
        <v>242.75320555944734</v>
      </c>
      <c r="AQ976" s="86">
        <f t="shared" si="443"/>
        <v>30.980168822908485</v>
      </c>
    </row>
    <row r="977" spans="1:43">
      <c r="A977" s="129" t="str">
        <f t="shared" si="444"/>
        <v>2017_4</v>
      </c>
      <c r="B977" s="57">
        <v>2017</v>
      </c>
      <c r="C977" s="57">
        <v>4</v>
      </c>
      <c r="D977" s="81" t="str">
        <f t="shared" si="445"/>
        <v>MMH_Personal</v>
      </c>
      <c r="E977" s="68" t="s">
        <v>34</v>
      </c>
      <c r="F977" s="69" t="s">
        <v>13</v>
      </c>
      <c r="G977" s="84">
        <f t="shared" si="446"/>
        <v>110300</v>
      </c>
      <c r="H977" s="70">
        <v>27575</v>
      </c>
      <c r="I977" s="65">
        <v>1236</v>
      </c>
      <c r="J977" s="66">
        <v>4254</v>
      </c>
      <c r="K977" s="66">
        <v>4346</v>
      </c>
      <c r="L977" s="66">
        <v>6936</v>
      </c>
      <c r="M977" s="67">
        <v>1715</v>
      </c>
      <c r="N977" s="65">
        <v>16404510</v>
      </c>
      <c r="O977" s="66">
        <v>14030790</v>
      </c>
      <c r="P977" s="66">
        <v>7996202</v>
      </c>
      <c r="Q977" s="66">
        <v>22278496</v>
      </c>
      <c r="R977" s="67">
        <v>4447853</v>
      </c>
      <c r="S977" s="95">
        <f t="shared" si="420"/>
        <v>13272.257281553399</v>
      </c>
      <c r="T977" s="96">
        <f t="shared" si="421"/>
        <v>3298.2581100141042</v>
      </c>
      <c r="U977" s="96">
        <f t="shared" si="422"/>
        <v>1839.8992176714221</v>
      </c>
      <c r="V977" s="96">
        <f t="shared" si="423"/>
        <v>3212.0092272203001</v>
      </c>
      <c r="W977" s="86">
        <f t="shared" si="424"/>
        <v>2593.5002915451896</v>
      </c>
      <c r="X977" s="99">
        <f t="shared" si="425"/>
        <v>1.1205802357207615E-2</v>
      </c>
      <c r="Y977" s="100">
        <f t="shared" si="426"/>
        <v>3.8567543064369901E-2</v>
      </c>
      <c r="Z977" s="100">
        <f t="shared" si="427"/>
        <v>3.9401631912964641E-2</v>
      </c>
      <c r="AA977" s="100">
        <f t="shared" si="428"/>
        <v>6.2883046237534004E-2</v>
      </c>
      <c r="AB977" s="101">
        <f t="shared" si="429"/>
        <v>1.5548504079782411E-2</v>
      </c>
      <c r="AC977" s="99">
        <f t="shared" si="430"/>
        <v>1.1944288921909999E-2</v>
      </c>
      <c r="AD977" s="100">
        <f t="shared" si="431"/>
        <v>3.991849077926523E-2</v>
      </c>
      <c r="AE977" s="100">
        <f t="shared" si="432"/>
        <v>4.0766517324371906E-2</v>
      </c>
      <c r="AF977" s="100">
        <f t="shared" si="433"/>
        <v>6.4586113686569538E-2</v>
      </c>
      <c r="AG977" s="101">
        <f t="shared" si="434"/>
        <v>1.6416483908145416E-2</v>
      </c>
      <c r="AH977" s="95">
        <f t="shared" si="435"/>
        <v>148.72629193109699</v>
      </c>
      <c r="AI977" s="96">
        <f t="shared" si="436"/>
        <v>127.20571169537625</v>
      </c>
      <c r="AJ977" s="96">
        <f t="shared" si="437"/>
        <v>72.495031731640978</v>
      </c>
      <c r="AK977" s="96">
        <f t="shared" si="438"/>
        <v>201.98092475067997</v>
      </c>
      <c r="AL977" s="86">
        <f t="shared" si="439"/>
        <v>40.325049864007255</v>
      </c>
      <c r="AM977" s="95">
        <f t="shared" si="447"/>
        <v>149.21939945369925</v>
      </c>
      <c r="AN977" s="96">
        <f t="shared" si="440"/>
        <v>127.62746693811454</v>
      </c>
      <c r="AO977" s="96">
        <f t="shared" si="441"/>
        <v>72.735391691094037</v>
      </c>
      <c r="AP977" s="96">
        <f t="shared" si="442"/>
        <v>202.65059997839873</v>
      </c>
      <c r="AQ977" s="86">
        <f t="shared" si="443"/>
        <v>40.458749058541507</v>
      </c>
    </row>
    <row r="978" spans="1:43">
      <c r="A978" s="129" t="str">
        <f t="shared" si="444"/>
        <v>2017_4</v>
      </c>
      <c r="B978" s="57">
        <v>2017</v>
      </c>
      <c r="C978" s="57">
        <v>4</v>
      </c>
      <c r="D978" s="81" t="str">
        <f t="shared" si="445"/>
        <v>SYA_Personal</v>
      </c>
      <c r="E978" s="68" t="s">
        <v>35</v>
      </c>
      <c r="F978" s="69" t="s">
        <v>13</v>
      </c>
      <c r="G978" s="84">
        <f t="shared" si="446"/>
        <v>32408</v>
      </c>
      <c r="H978" s="70">
        <v>8102</v>
      </c>
      <c r="I978" s="65">
        <v>325</v>
      </c>
      <c r="J978" s="66">
        <v>1111</v>
      </c>
      <c r="K978" s="66">
        <v>2393</v>
      </c>
      <c r="L978" s="66">
        <v>1385</v>
      </c>
      <c r="M978" s="67">
        <v>175</v>
      </c>
      <c r="N978" s="65">
        <v>4623688</v>
      </c>
      <c r="O978" s="66">
        <v>4467072</v>
      </c>
      <c r="P978" s="66">
        <v>2227732</v>
      </c>
      <c r="Q978" s="66">
        <v>4502231</v>
      </c>
      <c r="R978" s="67">
        <v>917470</v>
      </c>
      <c r="S978" s="95">
        <f t="shared" si="420"/>
        <v>14226.732307692308</v>
      </c>
      <c r="T978" s="96">
        <f t="shared" si="421"/>
        <v>4020.7668766876686</v>
      </c>
      <c r="U978" s="96">
        <f t="shared" si="422"/>
        <v>930.93689928959463</v>
      </c>
      <c r="V978" s="96">
        <f t="shared" si="423"/>
        <v>3250.7083032490973</v>
      </c>
      <c r="W978" s="86">
        <f t="shared" si="424"/>
        <v>5242.6857142857143</v>
      </c>
      <c r="X978" s="99">
        <f t="shared" si="425"/>
        <v>1.0028388052332757E-2</v>
      </c>
      <c r="Y978" s="100">
        <f t="shared" si="426"/>
        <v>3.4281658849666746E-2</v>
      </c>
      <c r="Z978" s="100">
        <f t="shared" si="427"/>
        <v>7.383979264379166E-2</v>
      </c>
      <c r="AA978" s="100">
        <f t="shared" si="428"/>
        <v>4.2736361392248824E-2</v>
      </c>
      <c r="AB978" s="101">
        <f t="shared" si="429"/>
        <v>5.3999012589484082E-3</v>
      </c>
      <c r="AC978" s="99">
        <f t="shared" si="430"/>
        <v>1.1317993152116823E-2</v>
      </c>
      <c r="AD978" s="100">
        <f t="shared" si="431"/>
        <v>3.6636632001011242E-2</v>
      </c>
      <c r="AE978" s="100">
        <f t="shared" si="432"/>
        <v>7.722447641381798E-2</v>
      </c>
      <c r="AF978" s="100">
        <f t="shared" si="433"/>
        <v>4.5354208984541296E-2</v>
      </c>
      <c r="AG978" s="101">
        <f t="shared" si="434"/>
        <v>6.348422288881413E-3</v>
      </c>
      <c r="AH978" s="95">
        <f t="shared" si="435"/>
        <v>142.67119229819798</v>
      </c>
      <c r="AI978" s="96">
        <f t="shared" si="436"/>
        <v>137.83855838064676</v>
      </c>
      <c r="AJ978" s="96">
        <f t="shared" si="437"/>
        <v>68.740187607998024</v>
      </c>
      <c r="AK978" s="96">
        <f t="shared" si="438"/>
        <v>138.92344482843743</v>
      </c>
      <c r="AL978" s="86">
        <f t="shared" si="439"/>
        <v>28.309985188842262</v>
      </c>
      <c r="AM978" s="95">
        <f t="shared" si="447"/>
        <v>143.14422391397625</v>
      </c>
      <c r="AN978" s="96">
        <f t="shared" si="440"/>
        <v>138.29556721990187</v>
      </c>
      <c r="AO978" s="96">
        <f t="shared" si="441"/>
        <v>68.968098242859398</v>
      </c>
      <c r="AP978" s="96">
        <f t="shared" si="442"/>
        <v>139.38405064884248</v>
      </c>
      <c r="AQ978" s="86">
        <f t="shared" si="443"/>
        <v>28.403847991982975</v>
      </c>
    </row>
    <row r="979" spans="1:43">
      <c r="A979" s="129" t="str">
        <f t="shared" si="444"/>
        <v>2017_4</v>
      </c>
      <c r="B979" s="57">
        <v>2017</v>
      </c>
      <c r="C979" s="57">
        <v>4</v>
      </c>
      <c r="D979" s="81" t="str">
        <f t="shared" si="445"/>
        <v>LSH_Personal</v>
      </c>
      <c r="E979" s="68" t="s">
        <v>36</v>
      </c>
      <c r="F979" s="69" t="s">
        <v>13</v>
      </c>
      <c r="G979" s="84">
        <f t="shared" si="446"/>
        <v>60628</v>
      </c>
      <c r="H979" s="70">
        <v>15157</v>
      </c>
      <c r="I979" s="65">
        <v>635</v>
      </c>
      <c r="J979" s="66">
        <v>2483</v>
      </c>
      <c r="K979" s="66">
        <v>1159</v>
      </c>
      <c r="L979" s="66">
        <v>5035</v>
      </c>
      <c r="M979" s="67">
        <v>730</v>
      </c>
      <c r="N979" s="65">
        <v>10171802</v>
      </c>
      <c r="O979" s="66">
        <v>8014739</v>
      </c>
      <c r="P979" s="66">
        <v>1434616</v>
      </c>
      <c r="Q979" s="66">
        <v>16388463</v>
      </c>
      <c r="R979" s="67">
        <v>4167910</v>
      </c>
      <c r="S979" s="95">
        <f t="shared" si="420"/>
        <v>16018.585826771654</v>
      </c>
      <c r="T979" s="96">
        <f t="shared" si="421"/>
        <v>3227.844945630286</v>
      </c>
      <c r="U979" s="96">
        <f t="shared" si="422"/>
        <v>1237.8050043140638</v>
      </c>
      <c r="V979" s="96">
        <f t="shared" si="423"/>
        <v>3254.9082423038731</v>
      </c>
      <c r="W979" s="86">
        <f t="shared" si="424"/>
        <v>5709.4657534246571</v>
      </c>
      <c r="X979" s="99">
        <f t="shared" si="425"/>
        <v>1.047370851751666E-2</v>
      </c>
      <c r="Y979" s="100">
        <f t="shared" si="426"/>
        <v>4.095467440786435E-2</v>
      </c>
      <c r="Z979" s="100">
        <f t="shared" si="427"/>
        <v>1.9116579798113084E-2</v>
      </c>
      <c r="AA979" s="100">
        <f t="shared" si="428"/>
        <v>8.3047436827868318E-2</v>
      </c>
      <c r="AB979" s="101">
        <f t="shared" si="429"/>
        <v>1.2040641287853798E-2</v>
      </c>
      <c r="AC979" s="99">
        <f t="shared" si="430"/>
        <v>1.1437056540917043E-2</v>
      </c>
      <c r="AD979" s="100">
        <f t="shared" si="431"/>
        <v>4.2830060130210984E-2</v>
      </c>
      <c r="AE979" s="100">
        <f t="shared" si="432"/>
        <v>2.0412365232816906E-2</v>
      </c>
      <c r="AF979" s="100">
        <f t="shared" si="433"/>
        <v>8.5658731309418645E-2</v>
      </c>
      <c r="AG979" s="101">
        <f t="shared" si="434"/>
        <v>1.3072721969182811E-2</v>
      </c>
      <c r="AH979" s="95">
        <f t="shared" si="435"/>
        <v>167.77399881242991</v>
      </c>
      <c r="AI979" s="96">
        <f t="shared" si="436"/>
        <v>132.19533878735896</v>
      </c>
      <c r="AJ979" s="96">
        <f t="shared" si="437"/>
        <v>23.662598139473509</v>
      </c>
      <c r="AK979" s="96">
        <f t="shared" si="438"/>
        <v>270.31178663323874</v>
      </c>
      <c r="AL979" s="86">
        <f t="shared" si="439"/>
        <v>68.745629082272217</v>
      </c>
      <c r="AM979" s="95">
        <f t="shared" si="447"/>
        <v>168.33025971181277</v>
      </c>
      <c r="AN979" s="96">
        <f t="shared" si="440"/>
        <v>132.63363732329773</v>
      </c>
      <c r="AO979" s="96">
        <f t="shared" si="441"/>
        <v>23.741052358935221</v>
      </c>
      <c r="AP979" s="96">
        <f t="shared" si="442"/>
        <v>271.20801536123435</v>
      </c>
      <c r="AQ979" s="86">
        <f t="shared" si="443"/>
        <v>68.973557758542839</v>
      </c>
    </row>
    <row r="980" spans="1:43">
      <c r="A980" s="129" t="str">
        <f t="shared" si="444"/>
        <v>2017_4</v>
      </c>
      <c r="B980" s="57">
        <v>2017</v>
      </c>
      <c r="C980" s="57">
        <v>4</v>
      </c>
      <c r="D980" s="81" t="str">
        <f t="shared" si="445"/>
        <v>SYH_Personal</v>
      </c>
      <c r="E980" s="68" t="s">
        <v>37</v>
      </c>
      <c r="F980" s="69" t="s">
        <v>13</v>
      </c>
      <c r="G980" s="84">
        <f t="shared" si="446"/>
        <v>31752</v>
      </c>
      <c r="H980" s="70">
        <v>7938</v>
      </c>
      <c r="I980" s="65">
        <v>366</v>
      </c>
      <c r="J980" s="66">
        <v>1544</v>
      </c>
      <c r="K980" s="66">
        <v>1082</v>
      </c>
      <c r="L980" s="66">
        <v>2828</v>
      </c>
      <c r="M980" s="67">
        <v>83</v>
      </c>
      <c r="N980" s="65">
        <v>4521592</v>
      </c>
      <c r="O980" s="66">
        <v>4275279</v>
      </c>
      <c r="P980" s="66">
        <v>2049708</v>
      </c>
      <c r="Q980" s="66">
        <v>7319278</v>
      </c>
      <c r="R980" s="67">
        <v>364841</v>
      </c>
      <c r="S980" s="95">
        <f t="shared" si="420"/>
        <v>12354.07650273224</v>
      </c>
      <c r="T980" s="96">
        <f t="shared" si="421"/>
        <v>2768.9630829015546</v>
      </c>
      <c r="U980" s="96">
        <f t="shared" si="422"/>
        <v>1894.369685767098</v>
      </c>
      <c r="V980" s="96">
        <f t="shared" si="423"/>
        <v>2588.1463932107495</v>
      </c>
      <c r="W980" s="86">
        <f t="shared" si="424"/>
        <v>4395.674698795181</v>
      </c>
      <c r="X980" s="99">
        <f t="shared" si="425"/>
        <v>1.1526832955404385E-2</v>
      </c>
      <c r="Y980" s="100">
        <f t="shared" si="426"/>
        <v>4.8626858150667675E-2</v>
      </c>
      <c r="Z980" s="100">
        <f t="shared" si="427"/>
        <v>3.4076593600403125E-2</v>
      </c>
      <c r="AA980" s="100">
        <f t="shared" si="428"/>
        <v>8.9065255731922394E-2</v>
      </c>
      <c r="AB980" s="101">
        <f t="shared" si="429"/>
        <v>2.6140085663895187E-3</v>
      </c>
      <c r="AC980" s="99">
        <f t="shared" si="430"/>
        <v>1.2922583545328126E-2</v>
      </c>
      <c r="AD980" s="100">
        <f t="shared" si="431"/>
        <v>5.1439302427437966E-2</v>
      </c>
      <c r="AE980" s="100">
        <f t="shared" si="432"/>
        <v>3.6448894702186263E-2</v>
      </c>
      <c r="AF980" s="100">
        <f t="shared" si="433"/>
        <v>9.2789757383317101E-2</v>
      </c>
      <c r="AG980" s="101">
        <f t="shared" si="434"/>
        <v>3.2816688050951782E-3</v>
      </c>
      <c r="AH980" s="95">
        <f t="shared" si="435"/>
        <v>142.40337616528092</v>
      </c>
      <c r="AI980" s="96">
        <f t="shared" si="436"/>
        <v>134.64597505668934</v>
      </c>
      <c r="AJ980" s="96">
        <f t="shared" si="437"/>
        <v>64.553665910808775</v>
      </c>
      <c r="AK980" s="96">
        <f t="shared" si="438"/>
        <v>230.513920382968</v>
      </c>
      <c r="AL980" s="86">
        <f t="shared" si="439"/>
        <v>11.49033131771227</v>
      </c>
      <c r="AM980" s="95">
        <f t="shared" si="447"/>
        <v>142.87551982676339</v>
      </c>
      <c r="AN980" s="96">
        <f t="shared" si="440"/>
        <v>135.09239876783337</v>
      </c>
      <c r="AO980" s="96">
        <f t="shared" si="441"/>
        <v>64.767695978114702</v>
      </c>
      <c r="AP980" s="96">
        <f t="shared" si="442"/>
        <v>231.27819781320233</v>
      </c>
      <c r="AQ980" s="86">
        <f t="shared" si="443"/>
        <v>11.528427936248159</v>
      </c>
    </row>
    <row r="981" spans="1:43">
      <c r="A981" s="129" t="str">
        <f t="shared" si="444"/>
        <v>2017_4</v>
      </c>
      <c r="B981" s="57">
        <v>2017</v>
      </c>
      <c r="C981" s="57">
        <v>4</v>
      </c>
      <c r="D981" s="81" t="str">
        <f t="shared" si="445"/>
        <v>MSH_Personal</v>
      </c>
      <c r="E981" s="68" t="s">
        <v>38</v>
      </c>
      <c r="F981" s="69" t="s">
        <v>13</v>
      </c>
      <c r="G981" s="84">
        <f t="shared" si="446"/>
        <v>80688</v>
      </c>
      <c r="H981" s="70">
        <v>20172</v>
      </c>
      <c r="I981" s="65">
        <v>904</v>
      </c>
      <c r="J981" s="66">
        <v>3340</v>
      </c>
      <c r="K981" s="66">
        <v>5605</v>
      </c>
      <c r="L981" s="66">
        <v>5067</v>
      </c>
      <c r="M981" s="67">
        <v>436</v>
      </c>
      <c r="N981" s="65">
        <v>11850473</v>
      </c>
      <c r="O981" s="66">
        <v>9867071</v>
      </c>
      <c r="P981" s="66">
        <v>5355456</v>
      </c>
      <c r="Q981" s="66">
        <v>15179961</v>
      </c>
      <c r="R981" s="67">
        <v>2246521</v>
      </c>
      <c r="S981" s="95">
        <f t="shared" si="420"/>
        <v>13108.930309734513</v>
      </c>
      <c r="T981" s="96">
        <f t="shared" si="421"/>
        <v>2954.2128742514969</v>
      </c>
      <c r="U981" s="96">
        <f t="shared" si="422"/>
        <v>955.47832292595899</v>
      </c>
      <c r="V981" s="96">
        <f t="shared" si="423"/>
        <v>2995.8478389579632</v>
      </c>
      <c r="W981" s="86">
        <f t="shared" si="424"/>
        <v>5152.5711009174311</v>
      </c>
      <c r="X981" s="99">
        <f t="shared" si="425"/>
        <v>1.1203648621852072E-2</v>
      </c>
      <c r="Y981" s="100">
        <f t="shared" si="426"/>
        <v>4.1394011501090622E-2</v>
      </c>
      <c r="Z981" s="100">
        <f t="shared" si="427"/>
        <v>6.946510013880626E-2</v>
      </c>
      <c r="AA981" s="100">
        <f t="shared" si="428"/>
        <v>6.2797441998810238E-2</v>
      </c>
      <c r="AB981" s="101">
        <f t="shared" si="429"/>
        <v>5.4035296450525485E-3</v>
      </c>
      <c r="AC981" s="99">
        <f t="shared" si="430"/>
        <v>1.2066994088797852E-2</v>
      </c>
      <c r="AD981" s="100">
        <f t="shared" si="431"/>
        <v>4.3027967181431551E-2</v>
      </c>
      <c r="AE981" s="100">
        <f t="shared" si="432"/>
        <v>7.155055652483322E-2</v>
      </c>
      <c r="AF981" s="100">
        <f t="shared" si="433"/>
        <v>6.4787378209930274E-2</v>
      </c>
      <c r="AG981" s="101">
        <f t="shared" si="434"/>
        <v>6.0048607535692503E-3</v>
      </c>
      <c r="AH981" s="95">
        <f t="shared" si="435"/>
        <v>146.86784899861195</v>
      </c>
      <c r="AI981" s="96">
        <f t="shared" si="436"/>
        <v>122.28672169343645</v>
      </c>
      <c r="AJ981" s="96">
        <f t="shared" si="437"/>
        <v>66.372397382510414</v>
      </c>
      <c r="AK981" s="96">
        <f t="shared" si="438"/>
        <v>188.13158090422368</v>
      </c>
      <c r="AL981" s="86">
        <f t="shared" si="439"/>
        <v>27.842070692048384</v>
      </c>
      <c r="AM981" s="95">
        <f t="shared" si="447"/>
        <v>147.35479478492377</v>
      </c>
      <c r="AN981" s="96">
        <f t="shared" si="440"/>
        <v>122.69216784285931</v>
      </c>
      <c r="AO981" s="96">
        <f t="shared" si="441"/>
        <v>66.592457521289546</v>
      </c>
      <c r="AP981" s="96">
        <f t="shared" si="442"/>
        <v>188.75533812010255</v>
      </c>
      <c r="AQ981" s="86">
        <f t="shared" si="443"/>
        <v>27.934382107365817</v>
      </c>
    </row>
    <row r="982" spans="1:43">
      <c r="A982" s="129" t="str">
        <f t="shared" si="444"/>
        <v>2017_4</v>
      </c>
      <c r="B982" s="57">
        <v>2017</v>
      </c>
      <c r="C982" s="57">
        <v>4</v>
      </c>
      <c r="D982" s="81" t="str">
        <f t="shared" si="445"/>
        <v>SMH_Personal</v>
      </c>
      <c r="E982" s="68" t="s">
        <v>39</v>
      </c>
      <c r="F982" s="69" t="s">
        <v>13</v>
      </c>
      <c r="G982" s="84">
        <f t="shared" si="446"/>
        <v>61596</v>
      </c>
      <c r="H982" s="70">
        <v>15399</v>
      </c>
      <c r="I982" s="65">
        <v>536</v>
      </c>
      <c r="J982" s="66">
        <v>2390</v>
      </c>
      <c r="K982" s="66">
        <v>3723</v>
      </c>
      <c r="L982" s="66">
        <v>4266</v>
      </c>
      <c r="M982" s="67">
        <v>632</v>
      </c>
      <c r="N982" s="65">
        <v>7765002</v>
      </c>
      <c r="O982" s="66">
        <v>9513786</v>
      </c>
      <c r="P982" s="66">
        <v>3621159</v>
      </c>
      <c r="Q982" s="66">
        <v>16905791</v>
      </c>
      <c r="R982" s="67">
        <v>1760745</v>
      </c>
      <c r="S982" s="95">
        <f t="shared" si="420"/>
        <v>14486.944029850747</v>
      </c>
      <c r="T982" s="96">
        <f t="shared" si="421"/>
        <v>3980.66359832636</v>
      </c>
      <c r="U982" s="96">
        <f t="shared" si="422"/>
        <v>972.64544721998391</v>
      </c>
      <c r="V982" s="96">
        <f t="shared" si="423"/>
        <v>3962.9139709329584</v>
      </c>
      <c r="W982" s="86">
        <f t="shared" si="424"/>
        <v>2785.9889240506327</v>
      </c>
      <c r="X982" s="99">
        <f t="shared" si="425"/>
        <v>8.7018637573868431E-3</v>
      </c>
      <c r="Y982" s="100">
        <f t="shared" si="426"/>
        <v>3.8801220858497305E-2</v>
      </c>
      <c r="Z982" s="100">
        <f t="shared" si="427"/>
        <v>6.0442236508864211E-2</v>
      </c>
      <c r="AA982" s="100">
        <f t="shared" si="428"/>
        <v>6.9257744009351252E-2</v>
      </c>
      <c r="AB982" s="101">
        <f t="shared" si="429"/>
        <v>1.026040651990389E-2</v>
      </c>
      <c r="AC982" s="99">
        <f t="shared" si="430"/>
        <v>9.5738064660701033E-3</v>
      </c>
      <c r="AD982" s="100">
        <f t="shared" si="431"/>
        <v>4.0614267457313891E-2</v>
      </c>
      <c r="AE982" s="100">
        <f t="shared" si="432"/>
        <v>6.267947185195101E-2</v>
      </c>
      <c r="AF982" s="100">
        <f t="shared" si="433"/>
        <v>7.1641317529164597E-2</v>
      </c>
      <c r="AG982" s="101">
        <f t="shared" si="434"/>
        <v>1.1206474669875021E-2</v>
      </c>
      <c r="AH982" s="95">
        <f t="shared" si="435"/>
        <v>126.06341320864992</v>
      </c>
      <c r="AI982" s="96">
        <f t="shared" si="436"/>
        <v>154.45460744204169</v>
      </c>
      <c r="AJ982" s="96">
        <f t="shared" si="437"/>
        <v>58.788866160140266</v>
      </c>
      <c r="AK982" s="96">
        <f t="shared" si="438"/>
        <v>274.46248132995652</v>
      </c>
      <c r="AL982" s="86">
        <f t="shared" si="439"/>
        <v>28.585378920709136</v>
      </c>
      <c r="AM982" s="95">
        <f t="shared" si="447"/>
        <v>126.48138111849939</v>
      </c>
      <c r="AN982" s="96">
        <f t="shared" si="440"/>
        <v>154.96670740662319</v>
      </c>
      <c r="AO982" s="96">
        <f t="shared" si="441"/>
        <v>58.983782820620533</v>
      </c>
      <c r="AP982" s="96">
        <f t="shared" si="442"/>
        <v>275.37247183976217</v>
      </c>
      <c r="AQ982" s="86">
        <f t="shared" si="443"/>
        <v>28.680154801955258</v>
      </c>
    </row>
    <row r="983" spans="1:43">
      <c r="A983" s="129" t="str">
        <f t="shared" si="444"/>
        <v>2018_1</v>
      </c>
      <c r="B983" s="57">
        <v>2018</v>
      </c>
      <c r="C983" s="57">
        <v>1</v>
      </c>
      <c r="D983" s="81" t="str">
        <f t="shared" si="445"/>
        <v>SML_Personal</v>
      </c>
      <c r="E983" s="68" t="s">
        <v>12</v>
      </c>
      <c r="F983" s="69" t="s">
        <v>13</v>
      </c>
      <c r="G983" s="84">
        <f t="shared" si="446"/>
        <v>93536</v>
      </c>
      <c r="H983" s="70">
        <v>23384</v>
      </c>
      <c r="I983" s="65">
        <v>139</v>
      </c>
      <c r="J983" s="66">
        <v>2545</v>
      </c>
      <c r="K983" s="66">
        <v>1559</v>
      </c>
      <c r="L983" s="66">
        <v>4652</v>
      </c>
      <c r="M983" s="67">
        <v>624</v>
      </c>
      <c r="N983" s="65">
        <v>2369022</v>
      </c>
      <c r="O983" s="66">
        <v>4965894</v>
      </c>
      <c r="P983" s="66">
        <v>2763598</v>
      </c>
      <c r="Q983" s="66">
        <v>8725605</v>
      </c>
      <c r="R983" s="67">
        <v>2025130</v>
      </c>
      <c r="S983" s="95">
        <f t="shared" si="420"/>
        <v>17043.323741007192</v>
      </c>
      <c r="T983" s="96">
        <f t="shared" si="421"/>
        <v>1951.2353634577603</v>
      </c>
      <c r="U983" s="96">
        <f t="shared" si="422"/>
        <v>1772.6735086593972</v>
      </c>
      <c r="V983" s="96">
        <f t="shared" si="423"/>
        <v>1875.6674548581254</v>
      </c>
      <c r="W983" s="86">
        <f t="shared" si="424"/>
        <v>3245.4006410256411</v>
      </c>
      <c r="X983" s="99">
        <f t="shared" si="425"/>
        <v>1.4860588436537805E-3</v>
      </c>
      <c r="Y983" s="100">
        <f t="shared" si="426"/>
        <v>2.7208775230927129E-2</v>
      </c>
      <c r="Z983" s="100">
        <f t="shared" si="427"/>
        <v>1.6667379404721176E-2</v>
      </c>
      <c r="AA983" s="100">
        <f t="shared" si="428"/>
        <v>4.9734861443722203E-2</v>
      </c>
      <c r="AB983" s="101">
        <f t="shared" si="429"/>
        <v>6.6712281902155321E-3</v>
      </c>
      <c r="AC983" s="99">
        <f t="shared" si="430"/>
        <v>1.7795274123280796E-3</v>
      </c>
      <c r="AD983" s="100">
        <f t="shared" si="431"/>
        <v>2.8448230456591915E-2</v>
      </c>
      <c r="AE983" s="100">
        <f t="shared" si="432"/>
        <v>1.7642706766770343E-2</v>
      </c>
      <c r="AF983" s="100">
        <f t="shared" si="433"/>
        <v>5.1391086607877889E-2</v>
      </c>
      <c r="AG983" s="101">
        <f t="shared" si="434"/>
        <v>7.2914055812364573E-3</v>
      </c>
      <c r="AH983" s="95">
        <f t="shared" si="435"/>
        <v>25.327381970578173</v>
      </c>
      <c r="AI983" s="96">
        <f t="shared" si="436"/>
        <v>53.090724426958602</v>
      </c>
      <c r="AJ983" s="96">
        <f t="shared" si="437"/>
        <v>29.545821929524461</v>
      </c>
      <c r="AK983" s="96">
        <f t="shared" si="438"/>
        <v>93.286060981867948</v>
      </c>
      <c r="AL983" s="86">
        <f t="shared" si="439"/>
        <v>21.650808244953815</v>
      </c>
      <c r="AM983" s="95">
        <f t="shared" si="447"/>
        <v>25.411355842415837</v>
      </c>
      <c r="AN983" s="96">
        <f t="shared" si="440"/>
        <v>53.266748687736012</v>
      </c>
      <c r="AO983" s="96">
        <f t="shared" si="441"/>
        <v>29.643782195095159</v>
      </c>
      <c r="AP983" s="96">
        <f t="shared" si="442"/>
        <v>93.595354367904918</v>
      </c>
      <c r="AQ983" s="86">
        <f t="shared" si="443"/>
        <v>21.722592300599821</v>
      </c>
    </row>
    <row r="984" spans="1:43">
      <c r="A984" s="129" t="str">
        <f t="shared" si="444"/>
        <v>2018_1</v>
      </c>
      <c r="B984" s="57">
        <v>2018</v>
      </c>
      <c r="C984" s="57">
        <v>1</v>
      </c>
      <c r="D984" s="81" t="str">
        <f t="shared" si="445"/>
        <v>LSL_Personal</v>
      </c>
      <c r="E984" s="68" t="s">
        <v>14</v>
      </c>
      <c r="F984" s="69" t="s">
        <v>13</v>
      </c>
      <c r="G984" s="84">
        <f t="shared" si="446"/>
        <v>21960</v>
      </c>
      <c r="H984" s="70">
        <v>5490</v>
      </c>
      <c r="I984" s="65">
        <v>27</v>
      </c>
      <c r="J984" s="66">
        <v>541</v>
      </c>
      <c r="K984" s="66">
        <v>700</v>
      </c>
      <c r="L984" s="66">
        <v>994</v>
      </c>
      <c r="M984" s="67">
        <v>121</v>
      </c>
      <c r="N984" s="65">
        <v>770060</v>
      </c>
      <c r="O984" s="66">
        <v>1883966</v>
      </c>
      <c r="P984" s="66">
        <v>1340682</v>
      </c>
      <c r="Q984" s="66">
        <v>3439500</v>
      </c>
      <c r="R984" s="67">
        <v>670559</v>
      </c>
      <c r="S984" s="95">
        <f t="shared" si="420"/>
        <v>28520.740740740741</v>
      </c>
      <c r="T984" s="96">
        <f t="shared" si="421"/>
        <v>3482.37707948244</v>
      </c>
      <c r="U984" s="96">
        <f t="shared" si="422"/>
        <v>1915.26</v>
      </c>
      <c r="V984" s="96">
        <f t="shared" si="423"/>
        <v>3460.2615694164988</v>
      </c>
      <c r="W984" s="86">
        <f t="shared" si="424"/>
        <v>5541.8099173553719</v>
      </c>
      <c r="X984" s="99">
        <f t="shared" si="425"/>
        <v>1.2295081967213116E-3</v>
      </c>
      <c r="Y984" s="100">
        <f t="shared" si="426"/>
        <v>2.4635701275045538E-2</v>
      </c>
      <c r="Z984" s="100">
        <f t="shared" si="427"/>
        <v>3.1876138433515486E-2</v>
      </c>
      <c r="AA984" s="100">
        <f t="shared" si="428"/>
        <v>4.5264116575591984E-2</v>
      </c>
      <c r="AB984" s="101">
        <f t="shared" si="429"/>
        <v>5.5100182149362478E-3</v>
      </c>
      <c r="AC984" s="99">
        <f t="shared" si="430"/>
        <v>1.7804913481905067E-3</v>
      </c>
      <c r="AD984" s="100">
        <f t="shared" si="431"/>
        <v>2.7072982513006424E-2</v>
      </c>
      <c r="AE984" s="100">
        <f t="shared" si="432"/>
        <v>3.4638229972151206E-2</v>
      </c>
      <c r="AF984" s="100">
        <f t="shared" si="433"/>
        <v>4.8532691166516977E-2</v>
      </c>
      <c r="AG984" s="101">
        <f t="shared" si="434"/>
        <v>6.673920381642294E-3</v>
      </c>
      <c r="AH984" s="95">
        <f t="shared" si="435"/>
        <v>35.06648451730419</v>
      </c>
      <c r="AI984" s="96">
        <f t="shared" si="436"/>
        <v>85.790801457194902</v>
      </c>
      <c r="AJ984" s="96">
        <f t="shared" si="437"/>
        <v>61.051092896174865</v>
      </c>
      <c r="AK984" s="96">
        <f t="shared" si="438"/>
        <v>156.62568306010928</v>
      </c>
      <c r="AL984" s="86">
        <f t="shared" si="439"/>
        <v>30.535473588342441</v>
      </c>
      <c r="AM984" s="95">
        <f t="shared" si="447"/>
        <v>35.182748743905826</v>
      </c>
      <c r="AN984" s="96">
        <f t="shared" si="440"/>
        <v>86.075244033012083</v>
      </c>
      <c r="AO984" s="96">
        <f t="shared" si="441"/>
        <v>61.253510053083076</v>
      </c>
      <c r="AP984" s="96">
        <f t="shared" si="442"/>
        <v>157.14498130621521</v>
      </c>
      <c r="AQ984" s="86">
        <f t="shared" si="443"/>
        <v>30.636715080597288</v>
      </c>
    </row>
    <row r="985" spans="1:43">
      <c r="A985" s="129" t="str">
        <f t="shared" si="444"/>
        <v>2018_1</v>
      </c>
      <c r="B985" s="57">
        <v>2018</v>
      </c>
      <c r="C985" s="57">
        <v>1</v>
      </c>
      <c r="D985" s="81" t="str">
        <f t="shared" si="445"/>
        <v>MYA_Personal</v>
      </c>
      <c r="E985" s="68" t="s">
        <v>15</v>
      </c>
      <c r="F985" s="69" t="s">
        <v>13</v>
      </c>
      <c r="G985" s="84">
        <f t="shared" si="446"/>
        <v>22532</v>
      </c>
      <c r="H985" s="70">
        <v>5633</v>
      </c>
      <c r="I985" s="65">
        <v>105</v>
      </c>
      <c r="J985" s="66">
        <v>681</v>
      </c>
      <c r="K985" s="66">
        <v>426</v>
      </c>
      <c r="L985" s="66">
        <v>1712</v>
      </c>
      <c r="M985" s="67">
        <v>417</v>
      </c>
      <c r="N985" s="65">
        <v>1094813</v>
      </c>
      <c r="O985" s="66">
        <v>2503797</v>
      </c>
      <c r="P985" s="66">
        <v>484402</v>
      </c>
      <c r="Q985" s="66">
        <v>4913836</v>
      </c>
      <c r="R985" s="67">
        <v>2553574</v>
      </c>
      <c r="S985" s="95">
        <f t="shared" si="420"/>
        <v>10426.790476190476</v>
      </c>
      <c r="T985" s="96">
        <f t="shared" si="421"/>
        <v>3676.6475770925108</v>
      </c>
      <c r="U985" s="96">
        <f t="shared" si="422"/>
        <v>1137.0938967136151</v>
      </c>
      <c r="V985" s="96">
        <f t="shared" si="423"/>
        <v>2870.2313084112147</v>
      </c>
      <c r="W985" s="86">
        <f t="shared" si="424"/>
        <v>6123.6786570743407</v>
      </c>
      <c r="X985" s="99">
        <f t="shared" si="425"/>
        <v>4.6600390555654181E-3</v>
      </c>
      <c r="Y985" s="100">
        <f t="shared" si="426"/>
        <v>3.022368187466714E-2</v>
      </c>
      <c r="Z985" s="100">
        <f t="shared" si="427"/>
        <v>1.8906444168293981E-2</v>
      </c>
      <c r="AA985" s="100">
        <f t="shared" si="428"/>
        <v>7.5980827267885673E-2</v>
      </c>
      <c r="AB985" s="101">
        <f t="shared" si="429"/>
        <v>1.8507012249245516E-2</v>
      </c>
      <c r="AC985" s="99">
        <f t="shared" si="430"/>
        <v>5.717188895186266E-3</v>
      </c>
      <c r="AD985" s="100">
        <f t="shared" si="431"/>
        <v>3.2881134442467999E-2</v>
      </c>
      <c r="AE985" s="100">
        <f t="shared" si="432"/>
        <v>2.1020498718991885E-2</v>
      </c>
      <c r="AF985" s="100">
        <f t="shared" si="433"/>
        <v>8.0093731052470488E-2</v>
      </c>
      <c r="AG985" s="101">
        <f t="shared" si="434"/>
        <v>2.0599041760012708E-2</v>
      </c>
      <c r="AH985" s="95">
        <f t="shared" si="435"/>
        <v>48.589250843245161</v>
      </c>
      <c r="AI985" s="96">
        <f t="shared" si="436"/>
        <v>111.12182673530978</v>
      </c>
      <c r="AJ985" s="96">
        <f t="shared" si="437"/>
        <v>21.498402272323805</v>
      </c>
      <c r="AK985" s="96">
        <f t="shared" si="438"/>
        <v>218.08254926327001</v>
      </c>
      <c r="AL985" s="86">
        <f t="shared" si="439"/>
        <v>113.33099591691816</v>
      </c>
      <c r="AM985" s="95">
        <f t="shared" si="447"/>
        <v>48.750350301836605</v>
      </c>
      <c r="AN985" s="96">
        <f t="shared" si="440"/>
        <v>111.49025526248555</v>
      </c>
      <c r="AO985" s="96">
        <f t="shared" si="441"/>
        <v>21.569681020329732</v>
      </c>
      <c r="AP985" s="96">
        <f t="shared" si="442"/>
        <v>218.80561002269388</v>
      </c>
      <c r="AQ985" s="86">
        <f t="shared" si="443"/>
        <v>113.70674902623745</v>
      </c>
    </row>
    <row r="986" spans="1:43">
      <c r="A986" s="129" t="str">
        <f t="shared" si="444"/>
        <v>2018_1</v>
      </c>
      <c r="B986" s="57">
        <v>2018</v>
      </c>
      <c r="C986" s="57">
        <v>1</v>
      </c>
      <c r="D986" s="81" t="str">
        <f t="shared" si="445"/>
        <v>SMA_Personal</v>
      </c>
      <c r="E986" s="68" t="s">
        <v>16</v>
      </c>
      <c r="F986" s="69" t="s">
        <v>13</v>
      </c>
      <c r="G986" s="84">
        <f t="shared" si="446"/>
        <v>90864</v>
      </c>
      <c r="H986" s="70">
        <v>22716</v>
      </c>
      <c r="I986" s="65">
        <v>135</v>
      </c>
      <c r="J986" s="66">
        <v>1920</v>
      </c>
      <c r="K986" s="66">
        <v>1123</v>
      </c>
      <c r="L986" s="66">
        <v>4474</v>
      </c>
      <c r="M986" s="67">
        <v>2571</v>
      </c>
      <c r="N986" s="65">
        <v>2431692</v>
      </c>
      <c r="O986" s="66">
        <v>8056772</v>
      </c>
      <c r="P986" s="66">
        <v>1121133</v>
      </c>
      <c r="Q986" s="66">
        <v>14441218</v>
      </c>
      <c r="R986" s="67">
        <v>16439282</v>
      </c>
      <c r="S986" s="95">
        <f t="shared" si="420"/>
        <v>18012.533333333333</v>
      </c>
      <c r="T986" s="96">
        <f t="shared" si="421"/>
        <v>4196.2354166666664</v>
      </c>
      <c r="U986" s="96">
        <f t="shared" si="422"/>
        <v>998.33748886910064</v>
      </c>
      <c r="V986" s="96">
        <f t="shared" si="423"/>
        <v>3227.8091193562809</v>
      </c>
      <c r="W986" s="86">
        <f t="shared" si="424"/>
        <v>6394.1197977440688</v>
      </c>
      <c r="X986" s="99">
        <f t="shared" si="425"/>
        <v>1.4857369255150555E-3</v>
      </c>
      <c r="Y986" s="100">
        <f t="shared" si="426"/>
        <v>2.1130480718436345E-2</v>
      </c>
      <c r="Z986" s="100">
        <f t="shared" si="427"/>
        <v>1.2359130128543758E-2</v>
      </c>
      <c r="AA986" s="100">
        <f t="shared" si="428"/>
        <v>4.9238422257439692E-2</v>
      </c>
      <c r="AB986" s="101">
        <f t="shared" si="429"/>
        <v>2.8295034337031167E-2</v>
      </c>
      <c r="AC986" s="99">
        <f t="shared" si="430"/>
        <v>1.7834569803814768E-3</v>
      </c>
      <c r="AD986" s="100">
        <f t="shared" si="431"/>
        <v>2.2242153792536905E-2</v>
      </c>
      <c r="AE986" s="100">
        <f t="shared" si="432"/>
        <v>1.3213121483829122E-2</v>
      </c>
      <c r="AF986" s="100">
        <f t="shared" si="433"/>
        <v>5.0910851955488785E-2</v>
      </c>
      <c r="AG986" s="101">
        <f t="shared" si="434"/>
        <v>2.9576722339592122E-2</v>
      </c>
      <c r="AH986" s="95">
        <f t="shared" si="435"/>
        <v>26.76188589540412</v>
      </c>
      <c r="AI986" s="96">
        <f t="shared" si="436"/>
        <v>88.668471561894705</v>
      </c>
      <c r="AJ986" s="96">
        <f t="shared" si="437"/>
        <v>12.33858293713682</v>
      </c>
      <c r="AK986" s="96">
        <f t="shared" si="438"/>
        <v>158.9322283852791</v>
      </c>
      <c r="AL986" s="86">
        <f t="shared" si="439"/>
        <v>180.9218392322592</v>
      </c>
      <c r="AM986" s="95">
        <f t="shared" si="447"/>
        <v>26.850615918069924</v>
      </c>
      <c r="AN986" s="96">
        <f t="shared" si="440"/>
        <v>88.962455159395219</v>
      </c>
      <c r="AO986" s="96">
        <f t="shared" si="441"/>
        <v>12.379491965295559</v>
      </c>
      <c r="AP986" s="96">
        <f t="shared" si="442"/>
        <v>159.45917406773469</v>
      </c>
      <c r="AQ986" s="86">
        <f t="shared" si="443"/>
        <v>181.52169228292087</v>
      </c>
    </row>
    <row r="987" spans="1:43">
      <c r="A987" s="129" t="str">
        <f t="shared" si="444"/>
        <v>2018_1</v>
      </c>
      <c r="B987" s="57">
        <v>2018</v>
      </c>
      <c r="C987" s="57">
        <v>1</v>
      </c>
      <c r="D987" s="81" t="str">
        <f t="shared" si="445"/>
        <v>MSL_Personal</v>
      </c>
      <c r="E987" s="68" t="s">
        <v>17</v>
      </c>
      <c r="F987" s="69" t="s">
        <v>13</v>
      </c>
      <c r="G987" s="84">
        <f t="shared" si="446"/>
        <v>69296</v>
      </c>
      <c r="H987" s="70">
        <v>17324</v>
      </c>
      <c r="I987" s="65">
        <v>182</v>
      </c>
      <c r="J987" s="66">
        <v>1429</v>
      </c>
      <c r="K987" s="66">
        <v>2846</v>
      </c>
      <c r="L987" s="66">
        <v>2302</v>
      </c>
      <c r="M987" s="67">
        <v>463</v>
      </c>
      <c r="N987" s="65">
        <v>3940864</v>
      </c>
      <c r="O987" s="66">
        <v>5219658</v>
      </c>
      <c r="P987" s="66">
        <v>4998470</v>
      </c>
      <c r="Q987" s="66">
        <v>8329974</v>
      </c>
      <c r="R987" s="67">
        <v>1530288</v>
      </c>
      <c r="S987" s="95">
        <f t="shared" si="420"/>
        <v>21653.0989010989</v>
      </c>
      <c r="T987" s="96">
        <f t="shared" si="421"/>
        <v>3652.6648005598322</v>
      </c>
      <c r="U987" s="96">
        <f t="shared" si="422"/>
        <v>1756.3141250878425</v>
      </c>
      <c r="V987" s="96">
        <f t="shared" si="423"/>
        <v>3618.5812337098178</v>
      </c>
      <c r="W987" s="86">
        <f t="shared" si="424"/>
        <v>3305.1576673866089</v>
      </c>
      <c r="X987" s="99">
        <f t="shared" si="425"/>
        <v>2.6264142230431769E-3</v>
      </c>
      <c r="Y987" s="100">
        <f t="shared" si="426"/>
        <v>2.0621680905102746E-2</v>
      </c>
      <c r="Z987" s="100">
        <f t="shared" si="427"/>
        <v>4.1070191641653195E-2</v>
      </c>
      <c r="AA987" s="100">
        <f t="shared" si="428"/>
        <v>3.3219810667282385E-2</v>
      </c>
      <c r="AB987" s="101">
        <f t="shared" si="429"/>
        <v>6.6814823366428073E-3</v>
      </c>
      <c r="AC987" s="99">
        <f t="shared" si="430"/>
        <v>3.0794290116928579E-3</v>
      </c>
      <c r="AD987" s="100">
        <f t="shared" si="431"/>
        <v>2.1879560615044064E-2</v>
      </c>
      <c r="AE987" s="100">
        <f t="shared" si="432"/>
        <v>4.2826733938770248E-2</v>
      </c>
      <c r="AF987" s="100">
        <f t="shared" si="433"/>
        <v>3.4806033823455845E-2</v>
      </c>
      <c r="AG987" s="101">
        <f t="shared" si="434"/>
        <v>7.4025607858276268E-3</v>
      </c>
      <c r="AH987" s="95">
        <f t="shared" si="435"/>
        <v>56.870006926806745</v>
      </c>
      <c r="AI987" s="96">
        <f t="shared" si="436"/>
        <v>75.324087970445618</v>
      </c>
      <c r="AJ987" s="96">
        <f t="shared" si="437"/>
        <v>72.132157700300155</v>
      </c>
      <c r="AK987" s="96">
        <f t="shared" si="438"/>
        <v>120.20858346802125</v>
      </c>
      <c r="AL987" s="86">
        <f t="shared" si="439"/>
        <v>22.083352574463174</v>
      </c>
      <c r="AM987" s="95">
        <f t="shared" si="447"/>
        <v>57.058561538516173</v>
      </c>
      <c r="AN987" s="96">
        <f t="shared" si="440"/>
        <v>75.573827770511286</v>
      </c>
      <c r="AO987" s="96">
        <f t="shared" si="441"/>
        <v>72.37131453747881</v>
      </c>
      <c r="AP987" s="96">
        <f t="shared" si="442"/>
        <v>120.60713947328294</v>
      </c>
      <c r="AQ987" s="86">
        <f t="shared" si="443"/>
        <v>22.156570746834408</v>
      </c>
    </row>
    <row r="988" spans="1:43">
      <c r="A988" s="129" t="str">
        <f t="shared" si="444"/>
        <v>2018_1</v>
      </c>
      <c r="B988" s="57">
        <v>2018</v>
      </c>
      <c r="C988" s="57">
        <v>1</v>
      </c>
      <c r="D988" s="81" t="str">
        <f t="shared" si="445"/>
        <v>LYL_Personal</v>
      </c>
      <c r="E988" s="68" t="s">
        <v>18</v>
      </c>
      <c r="F988" s="69" t="s">
        <v>13</v>
      </c>
      <c r="G988" s="84">
        <f t="shared" si="446"/>
        <v>17772</v>
      </c>
      <c r="H988" s="70">
        <v>4443</v>
      </c>
      <c r="I988" s="65">
        <v>94</v>
      </c>
      <c r="J988" s="66">
        <v>359</v>
      </c>
      <c r="K988" s="66">
        <v>578</v>
      </c>
      <c r="L988" s="66">
        <v>575</v>
      </c>
      <c r="M988" s="67">
        <v>169</v>
      </c>
      <c r="N988" s="65">
        <v>1885883</v>
      </c>
      <c r="O988" s="66">
        <v>1448138</v>
      </c>
      <c r="P988" s="66">
        <v>1000559</v>
      </c>
      <c r="Q988" s="66">
        <v>2407200</v>
      </c>
      <c r="R988" s="67">
        <v>933753</v>
      </c>
      <c r="S988" s="95">
        <f t="shared" si="420"/>
        <v>20062.58510638298</v>
      </c>
      <c r="T988" s="96">
        <f t="shared" si="421"/>
        <v>4033.8105849582171</v>
      </c>
      <c r="U988" s="96">
        <f t="shared" si="422"/>
        <v>1731.0709342560554</v>
      </c>
      <c r="V988" s="96">
        <f t="shared" si="423"/>
        <v>4186.434782608696</v>
      </c>
      <c r="W988" s="86">
        <f t="shared" si="424"/>
        <v>5525.165680473373</v>
      </c>
      <c r="X988" s="99">
        <f t="shared" si="425"/>
        <v>5.2892189961737564E-3</v>
      </c>
      <c r="Y988" s="100">
        <f t="shared" si="426"/>
        <v>2.0200315102408283E-2</v>
      </c>
      <c r="Z988" s="100">
        <f t="shared" si="427"/>
        <v>3.2523069997749267E-2</v>
      </c>
      <c r="AA988" s="100">
        <f t="shared" si="428"/>
        <v>3.2354265136169257E-2</v>
      </c>
      <c r="AB988" s="101">
        <f t="shared" si="429"/>
        <v>9.5093405356740934E-3</v>
      </c>
      <c r="AC988" s="99">
        <f t="shared" si="430"/>
        <v>6.5569641403563682E-3</v>
      </c>
      <c r="AD988" s="100">
        <f t="shared" si="431"/>
        <v>2.265918465057239E-2</v>
      </c>
      <c r="AE988" s="100">
        <f t="shared" si="432"/>
        <v>3.5623370884984261E-2</v>
      </c>
      <c r="AF988" s="100">
        <f t="shared" si="433"/>
        <v>3.5446779547507398E-2</v>
      </c>
      <c r="AG988" s="101">
        <f t="shared" si="434"/>
        <v>1.1205583897062651E-2</v>
      </c>
      <c r="AH988" s="95">
        <f t="shared" si="435"/>
        <v>106.11540625703354</v>
      </c>
      <c r="AI988" s="96">
        <f t="shared" si="436"/>
        <v>81.484244879585859</v>
      </c>
      <c r="AJ988" s="96">
        <f t="shared" si="437"/>
        <v>56.299741165878913</v>
      </c>
      <c r="AK988" s="96">
        <f t="shared" si="438"/>
        <v>135.44902093180283</v>
      </c>
      <c r="AL988" s="86">
        <f t="shared" si="439"/>
        <v>52.540681971640787</v>
      </c>
      <c r="AM988" s="95">
        <f t="shared" si="447"/>
        <v>106.46723581191534</v>
      </c>
      <c r="AN988" s="96">
        <f t="shared" si="440"/>
        <v>81.754408907761217</v>
      </c>
      <c r="AO988" s="96">
        <f t="shared" si="441"/>
        <v>56.486405040362634</v>
      </c>
      <c r="AP988" s="96">
        <f t="shared" si="442"/>
        <v>135.89810717125218</v>
      </c>
      <c r="AQ988" s="86">
        <f t="shared" si="443"/>
        <v>52.714882546310342</v>
      </c>
    </row>
    <row r="989" spans="1:43">
      <c r="A989" s="129" t="str">
        <f t="shared" si="444"/>
        <v>2018_1</v>
      </c>
      <c r="B989" s="57">
        <v>2018</v>
      </c>
      <c r="C989" s="57">
        <v>1</v>
      </c>
      <c r="D989" s="81" t="str">
        <f t="shared" si="445"/>
        <v>LSA_Personal</v>
      </c>
      <c r="E989" s="68" t="s">
        <v>19</v>
      </c>
      <c r="F989" s="69" t="s">
        <v>13</v>
      </c>
      <c r="G989" s="84">
        <f t="shared" si="446"/>
        <v>114884</v>
      </c>
      <c r="H989" s="70">
        <v>28721</v>
      </c>
      <c r="I989" s="65">
        <v>321</v>
      </c>
      <c r="J989" s="66">
        <v>3270</v>
      </c>
      <c r="K989" s="66">
        <v>2400</v>
      </c>
      <c r="L989" s="66">
        <v>5662</v>
      </c>
      <c r="M989" s="67">
        <v>971</v>
      </c>
      <c r="N989" s="65">
        <v>10500802</v>
      </c>
      <c r="O989" s="66">
        <v>9853879</v>
      </c>
      <c r="P989" s="66">
        <v>3887467</v>
      </c>
      <c r="Q989" s="66">
        <v>15454129</v>
      </c>
      <c r="R989" s="67">
        <v>9065622</v>
      </c>
      <c r="S989" s="95">
        <f t="shared" si="420"/>
        <v>32712.778816199378</v>
      </c>
      <c r="T989" s="96">
        <f t="shared" si="421"/>
        <v>3013.4186544342506</v>
      </c>
      <c r="U989" s="96">
        <f t="shared" si="422"/>
        <v>1619.7779166666667</v>
      </c>
      <c r="V989" s="96">
        <f t="shared" si="423"/>
        <v>2729.4470151889791</v>
      </c>
      <c r="W989" s="86">
        <f t="shared" si="424"/>
        <v>9336.3769309989693</v>
      </c>
      <c r="X989" s="99">
        <f t="shared" si="425"/>
        <v>2.7941227673131158E-3</v>
      </c>
      <c r="Y989" s="100">
        <f t="shared" si="426"/>
        <v>2.8463493610946695E-2</v>
      </c>
      <c r="Z989" s="100">
        <f t="shared" si="427"/>
        <v>2.0890637512621428E-2</v>
      </c>
      <c r="AA989" s="100">
        <f t="shared" si="428"/>
        <v>4.9284495665192718E-2</v>
      </c>
      <c r="AB989" s="101">
        <f t="shared" si="429"/>
        <v>8.4520037603147517E-3</v>
      </c>
      <c r="AC989" s="99">
        <f t="shared" si="430"/>
        <v>3.1569846116408415E-3</v>
      </c>
      <c r="AD989" s="100">
        <f t="shared" si="431"/>
        <v>2.9606634636484226E-2</v>
      </c>
      <c r="AE989" s="100">
        <f t="shared" si="432"/>
        <v>2.1873782558858787E-2</v>
      </c>
      <c r="AF989" s="100">
        <f t="shared" si="433"/>
        <v>5.0772508213043993E-2</v>
      </c>
      <c r="AG989" s="101">
        <f t="shared" si="434"/>
        <v>9.0813111888001213E-3</v>
      </c>
      <c r="AH989" s="95">
        <f t="shared" si="435"/>
        <v>91.403520072420875</v>
      </c>
      <c r="AI989" s="96">
        <f t="shared" si="436"/>
        <v>85.772422617596874</v>
      </c>
      <c r="AJ989" s="96">
        <f t="shared" si="437"/>
        <v>33.838193308032452</v>
      </c>
      <c r="AK989" s="96">
        <f t="shared" si="438"/>
        <v>134.51941958845444</v>
      </c>
      <c r="AL989" s="86">
        <f t="shared" si="439"/>
        <v>78.911092928519196</v>
      </c>
      <c r="AM989" s="95">
        <f t="shared" si="447"/>
        <v>91.706571824433354</v>
      </c>
      <c r="AN989" s="96">
        <f t="shared" si="440"/>
        <v>86.056804257691496</v>
      </c>
      <c r="AO989" s="96">
        <f t="shared" si="441"/>
        <v>33.950385089692624</v>
      </c>
      <c r="AP989" s="96">
        <f t="shared" si="442"/>
        <v>134.96542370026197</v>
      </c>
      <c r="AQ989" s="86">
        <f t="shared" si="443"/>
        <v>79.172725576214376</v>
      </c>
    </row>
    <row r="990" spans="1:43">
      <c r="A990" s="129" t="str">
        <f t="shared" si="444"/>
        <v>2018_1</v>
      </c>
      <c r="B990" s="57">
        <v>2018</v>
      </c>
      <c r="C990" s="57">
        <v>1</v>
      </c>
      <c r="D990" s="81" t="str">
        <f t="shared" si="445"/>
        <v>LMA_Personal</v>
      </c>
      <c r="E990" s="68" t="s">
        <v>20</v>
      </c>
      <c r="F990" s="69" t="s">
        <v>13</v>
      </c>
      <c r="G990" s="84">
        <f t="shared" si="446"/>
        <v>140524</v>
      </c>
      <c r="H990" s="70">
        <v>35131</v>
      </c>
      <c r="I990" s="65">
        <v>981</v>
      </c>
      <c r="J990" s="66">
        <v>3150</v>
      </c>
      <c r="K990" s="66">
        <v>1991</v>
      </c>
      <c r="L990" s="66">
        <v>4380</v>
      </c>
      <c r="M990" s="67">
        <v>758</v>
      </c>
      <c r="N990" s="65">
        <v>15336323</v>
      </c>
      <c r="O990" s="66">
        <v>8498533</v>
      </c>
      <c r="P990" s="66">
        <v>2081947</v>
      </c>
      <c r="Q990" s="66">
        <v>13149592</v>
      </c>
      <c r="R990" s="67">
        <v>4677782</v>
      </c>
      <c r="S990" s="95">
        <f t="shared" si="420"/>
        <v>15633.356778797146</v>
      </c>
      <c r="T990" s="96">
        <f t="shared" si="421"/>
        <v>2697.9469841269843</v>
      </c>
      <c r="U990" s="96">
        <f t="shared" si="422"/>
        <v>1045.6790557508789</v>
      </c>
      <c r="V990" s="96">
        <f t="shared" si="423"/>
        <v>3002.1899543378995</v>
      </c>
      <c r="W990" s="86">
        <f t="shared" si="424"/>
        <v>6171.2163588390504</v>
      </c>
      <c r="X990" s="99">
        <f t="shared" si="425"/>
        <v>6.9810139193305061E-3</v>
      </c>
      <c r="Y990" s="100">
        <f t="shared" si="426"/>
        <v>2.2416099740969513E-2</v>
      </c>
      <c r="Z990" s="100">
        <f t="shared" si="427"/>
        <v>1.4168398280720732E-2</v>
      </c>
      <c r="AA990" s="100">
        <f t="shared" si="428"/>
        <v>3.1169052973157609E-2</v>
      </c>
      <c r="AB990" s="101">
        <f t="shared" si="429"/>
        <v>5.3940963821126637E-3</v>
      </c>
      <c r="AC990" s="99">
        <f t="shared" si="430"/>
        <v>7.4985238610728398E-3</v>
      </c>
      <c r="AD990" s="100">
        <f t="shared" si="431"/>
        <v>2.3336205427499986E-2</v>
      </c>
      <c r="AE990" s="100">
        <f t="shared" si="432"/>
        <v>1.4902983888847705E-2</v>
      </c>
      <c r="AF990" s="100">
        <f t="shared" si="433"/>
        <v>3.2249159211117318E-2</v>
      </c>
      <c r="AG990" s="101">
        <f t="shared" si="434"/>
        <v>5.8493627165742924E-3</v>
      </c>
      <c r="AH990" s="95">
        <f t="shared" si="435"/>
        <v>109.1366812786428</v>
      </c>
      <c r="AI990" s="96">
        <f t="shared" si="436"/>
        <v>60.477448692038372</v>
      </c>
      <c r="AJ990" s="96">
        <f t="shared" si="437"/>
        <v>14.81559733568643</v>
      </c>
      <c r="AK990" s="96">
        <f t="shared" si="438"/>
        <v>93.575417722239621</v>
      </c>
      <c r="AL990" s="86">
        <f t="shared" si="439"/>
        <v>33.288135834448205</v>
      </c>
      <c r="AM990" s="95">
        <f t="shared" si="447"/>
        <v>109.49852798262219</v>
      </c>
      <c r="AN990" s="96">
        <f t="shared" si="440"/>
        <v>60.677963910367438</v>
      </c>
      <c r="AO990" s="96">
        <f t="shared" si="441"/>
        <v>14.864718996713639</v>
      </c>
      <c r="AP990" s="96">
        <f t="shared" si="442"/>
        <v>93.885670481253229</v>
      </c>
      <c r="AQ990" s="86">
        <f t="shared" si="443"/>
        <v>33.398503880206903</v>
      </c>
    </row>
    <row r="991" spans="1:43">
      <c r="A991" s="129" t="str">
        <f t="shared" si="444"/>
        <v>2018_1</v>
      </c>
      <c r="B991" s="57">
        <v>2018</v>
      </c>
      <c r="C991" s="57">
        <v>1</v>
      </c>
      <c r="D991" s="81" t="str">
        <f t="shared" si="445"/>
        <v>SYL_Personal</v>
      </c>
      <c r="E991" s="68" t="s">
        <v>21</v>
      </c>
      <c r="F991" s="69" t="s">
        <v>13</v>
      </c>
      <c r="G991" s="84">
        <f t="shared" si="446"/>
        <v>13360</v>
      </c>
      <c r="H991" s="70">
        <v>3340</v>
      </c>
      <c r="I991" s="65">
        <v>112</v>
      </c>
      <c r="J991" s="66">
        <v>356</v>
      </c>
      <c r="K991" s="66">
        <v>502</v>
      </c>
      <c r="L991" s="66">
        <v>553</v>
      </c>
      <c r="M991" s="67">
        <v>153</v>
      </c>
      <c r="N991" s="65">
        <v>1421959</v>
      </c>
      <c r="O991" s="66">
        <v>1227632</v>
      </c>
      <c r="P991" s="66">
        <v>540316</v>
      </c>
      <c r="Q991" s="66">
        <v>2005152</v>
      </c>
      <c r="R991" s="67">
        <v>670335</v>
      </c>
      <c r="S991" s="95">
        <f t="shared" si="420"/>
        <v>12696.0625</v>
      </c>
      <c r="T991" s="96">
        <f t="shared" si="421"/>
        <v>3448.4044943820227</v>
      </c>
      <c r="U991" s="96">
        <f t="shared" si="422"/>
        <v>1076.3266932270917</v>
      </c>
      <c r="V991" s="96">
        <f t="shared" si="423"/>
        <v>3625.9529837251357</v>
      </c>
      <c r="W991" s="86">
        <f t="shared" si="424"/>
        <v>4381.2745098039213</v>
      </c>
      <c r="X991" s="99">
        <f t="shared" si="425"/>
        <v>8.3832335329341312E-3</v>
      </c>
      <c r="Y991" s="100">
        <f t="shared" si="426"/>
        <v>2.6646706586826347E-2</v>
      </c>
      <c r="Z991" s="100">
        <f t="shared" si="427"/>
        <v>3.7574850299401198E-2</v>
      </c>
      <c r="AA991" s="100">
        <f t="shared" si="428"/>
        <v>4.1392215568862273E-2</v>
      </c>
      <c r="AB991" s="101">
        <f t="shared" si="429"/>
        <v>1.1452095808383234E-2</v>
      </c>
      <c r="AC991" s="99">
        <f t="shared" si="430"/>
        <v>1.0221169619342173E-2</v>
      </c>
      <c r="AD991" s="100">
        <f t="shared" si="431"/>
        <v>2.9893164022553268E-2</v>
      </c>
      <c r="AE991" s="100">
        <f t="shared" si="432"/>
        <v>4.1408256165528352E-2</v>
      </c>
      <c r="AF991" s="100">
        <f t="shared" si="433"/>
        <v>4.5407649682081427E-2</v>
      </c>
      <c r="AG991" s="101">
        <f t="shared" si="434"/>
        <v>1.3596931550062127E-2</v>
      </c>
      <c r="AH991" s="95">
        <f t="shared" si="435"/>
        <v>106.43405688622755</v>
      </c>
      <c r="AI991" s="96">
        <f t="shared" si="436"/>
        <v>91.888622754491024</v>
      </c>
      <c r="AJ991" s="96">
        <f t="shared" si="437"/>
        <v>40.442814371257484</v>
      </c>
      <c r="AK991" s="96">
        <f t="shared" si="438"/>
        <v>150.08622754491017</v>
      </c>
      <c r="AL991" s="86">
        <f t="shared" si="439"/>
        <v>50.174775449101794</v>
      </c>
      <c r="AM991" s="95">
        <f t="shared" si="447"/>
        <v>106.78694293905802</v>
      </c>
      <c r="AN991" s="96">
        <f t="shared" si="440"/>
        <v>92.193282882390889</v>
      </c>
      <c r="AO991" s="96">
        <f t="shared" si="441"/>
        <v>40.576904018371884</v>
      </c>
      <c r="AP991" s="96">
        <f t="shared" si="442"/>
        <v>150.58384398434697</v>
      </c>
      <c r="AQ991" s="86">
        <f t="shared" si="443"/>
        <v>50.34113177317591</v>
      </c>
    </row>
    <row r="992" spans="1:43">
      <c r="A992" s="129" t="str">
        <f t="shared" si="444"/>
        <v>2018_1</v>
      </c>
      <c r="B992" s="57">
        <v>2018</v>
      </c>
      <c r="C992" s="57">
        <v>1</v>
      </c>
      <c r="D992" s="81" t="str">
        <f t="shared" si="445"/>
        <v>MYL_Personal</v>
      </c>
      <c r="E992" s="68" t="s">
        <v>22</v>
      </c>
      <c r="F992" s="69" t="s">
        <v>13</v>
      </c>
      <c r="G992" s="84">
        <f t="shared" si="446"/>
        <v>14312</v>
      </c>
      <c r="H992" s="70">
        <v>3578</v>
      </c>
      <c r="I992" s="65">
        <v>113</v>
      </c>
      <c r="J992" s="66">
        <v>410</v>
      </c>
      <c r="K992" s="66">
        <v>575</v>
      </c>
      <c r="L992" s="66">
        <v>643</v>
      </c>
      <c r="M992" s="67">
        <v>123</v>
      </c>
      <c r="N992" s="65">
        <v>1751413</v>
      </c>
      <c r="O992" s="66">
        <v>1450912</v>
      </c>
      <c r="P992" s="66">
        <v>498774</v>
      </c>
      <c r="Q992" s="66">
        <v>2348794</v>
      </c>
      <c r="R992" s="67">
        <v>572803</v>
      </c>
      <c r="S992" s="95">
        <f t="shared" si="420"/>
        <v>15499.230088495575</v>
      </c>
      <c r="T992" s="96">
        <f t="shared" si="421"/>
        <v>3538.8097560975611</v>
      </c>
      <c r="U992" s="96">
        <f t="shared" si="422"/>
        <v>867.43304347826086</v>
      </c>
      <c r="V992" s="96">
        <f t="shared" si="423"/>
        <v>3652.8678071539657</v>
      </c>
      <c r="W992" s="86">
        <f t="shared" si="424"/>
        <v>4656.9349593495936</v>
      </c>
      <c r="X992" s="99">
        <f t="shared" si="425"/>
        <v>7.8954723309111238E-3</v>
      </c>
      <c r="Y992" s="100">
        <f t="shared" si="426"/>
        <v>2.8647288988261597E-2</v>
      </c>
      <c r="Z992" s="100">
        <f t="shared" si="427"/>
        <v>4.0176076020122971E-2</v>
      </c>
      <c r="AA992" s="100">
        <f t="shared" si="428"/>
        <v>4.4927333705980996E-2</v>
      </c>
      <c r="AB992" s="101">
        <f t="shared" si="429"/>
        <v>8.5941866964784792E-3</v>
      </c>
      <c r="AC992" s="99">
        <f t="shared" si="430"/>
        <v>9.6192193614007444E-3</v>
      </c>
      <c r="AD992" s="100">
        <f t="shared" si="431"/>
        <v>3.1896186414952385E-2</v>
      </c>
      <c r="AE992" s="100">
        <f t="shared" si="432"/>
        <v>4.4000669683498257E-2</v>
      </c>
      <c r="AF992" s="100">
        <f t="shared" si="433"/>
        <v>4.8961736797105859E-2</v>
      </c>
      <c r="AG992" s="101">
        <f t="shared" si="434"/>
        <v>1.0391955665027677E-2</v>
      </c>
      <c r="AH992" s="95">
        <f t="shared" si="435"/>
        <v>122.37374231414198</v>
      </c>
      <c r="AI992" s="96">
        <f t="shared" si="436"/>
        <v>101.37730575740638</v>
      </c>
      <c r="AJ992" s="96">
        <f t="shared" si="437"/>
        <v>34.850055897149247</v>
      </c>
      <c r="AK992" s="96">
        <f t="shared" si="438"/>
        <v>164.11361095584124</v>
      </c>
      <c r="AL992" s="86">
        <f t="shared" si="439"/>
        <v>40.022568474007826</v>
      </c>
      <c r="AM992" s="95">
        <f t="shared" si="447"/>
        <v>122.77947698365186</v>
      </c>
      <c r="AN992" s="96">
        <f t="shared" si="440"/>
        <v>101.71342596480916</v>
      </c>
      <c r="AO992" s="96">
        <f t="shared" si="441"/>
        <v>34.965602546654601</v>
      </c>
      <c r="AP992" s="96">
        <f t="shared" si="442"/>
        <v>164.65773570388001</v>
      </c>
      <c r="AQ992" s="86">
        <f t="shared" si="443"/>
        <v>40.155264780304094</v>
      </c>
    </row>
    <row r="993" spans="1:43">
      <c r="A993" s="129" t="str">
        <f t="shared" si="444"/>
        <v>2018_1</v>
      </c>
      <c r="B993" s="57">
        <v>2018</v>
      </c>
      <c r="C993" s="57">
        <v>1</v>
      </c>
      <c r="D993" s="81" t="str">
        <f t="shared" si="445"/>
        <v>MYH_Personal</v>
      </c>
      <c r="E993" s="68" t="s">
        <v>23</v>
      </c>
      <c r="F993" s="69" t="s">
        <v>13</v>
      </c>
      <c r="G993" s="84">
        <f t="shared" si="446"/>
        <v>40576</v>
      </c>
      <c r="H993" s="70">
        <v>10144</v>
      </c>
      <c r="I993" s="65">
        <v>307</v>
      </c>
      <c r="J993" s="66">
        <v>1024</v>
      </c>
      <c r="K993" s="66">
        <v>2663</v>
      </c>
      <c r="L993" s="66">
        <v>2322</v>
      </c>
      <c r="M993" s="67">
        <v>219</v>
      </c>
      <c r="N993" s="65">
        <v>6075969</v>
      </c>
      <c r="O993" s="66">
        <v>5025345</v>
      </c>
      <c r="P993" s="66">
        <v>3568676</v>
      </c>
      <c r="Q993" s="66">
        <v>7000530</v>
      </c>
      <c r="R993" s="67">
        <v>1422893</v>
      </c>
      <c r="S993" s="95">
        <f t="shared" si="420"/>
        <v>19791.429967426709</v>
      </c>
      <c r="T993" s="96">
        <f t="shared" si="421"/>
        <v>4907.5634765625</v>
      </c>
      <c r="U993" s="96">
        <f t="shared" si="422"/>
        <v>1340.0961321817499</v>
      </c>
      <c r="V993" s="96">
        <f t="shared" si="423"/>
        <v>3014.8708010335918</v>
      </c>
      <c r="W993" s="86">
        <f t="shared" si="424"/>
        <v>6497.2283105022834</v>
      </c>
      <c r="X993" s="99">
        <f t="shared" si="425"/>
        <v>7.5660488958990534E-3</v>
      </c>
      <c r="Y993" s="100">
        <f t="shared" si="426"/>
        <v>2.5236593059936908E-2</v>
      </c>
      <c r="Z993" s="100">
        <f t="shared" si="427"/>
        <v>6.562992902208202E-2</v>
      </c>
      <c r="AA993" s="100">
        <f t="shared" si="428"/>
        <v>5.7225946372239746E-2</v>
      </c>
      <c r="AB993" s="101">
        <f t="shared" si="429"/>
        <v>5.3972791798107258E-3</v>
      </c>
      <c r="AC993" s="99">
        <f t="shared" si="430"/>
        <v>8.5683695587141541E-3</v>
      </c>
      <c r="AD993" s="100">
        <f t="shared" si="431"/>
        <v>2.7050797711323266E-2</v>
      </c>
      <c r="AE993" s="100">
        <f t="shared" si="432"/>
        <v>6.849431627182638E-2</v>
      </c>
      <c r="AF993" s="100">
        <f t="shared" si="433"/>
        <v>5.9912661419809402E-2</v>
      </c>
      <c r="AG993" s="101">
        <f t="shared" si="434"/>
        <v>6.24476720034916E-3</v>
      </c>
      <c r="AH993" s="95">
        <f t="shared" si="435"/>
        <v>149.7429268533123</v>
      </c>
      <c r="AI993" s="96">
        <f t="shared" si="436"/>
        <v>123.85018237381703</v>
      </c>
      <c r="AJ993" s="96">
        <f t="shared" si="437"/>
        <v>87.950414037854884</v>
      </c>
      <c r="AK993" s="96">
        <f t="shared" si="438"/>
        <v>172.52883477917982</v>
      </c>
      <c r="AL993" s="86">
        <f t="shared" si="439"/>
        <v>35.067355086750787</v>
      </c>
      <c r="AM993" s="95">
        <f t="shared" si="447"/>
        <v>150.23940506660668</v>
      </c>
      <c r="AN993" s="96">
        <f t="shared" si="440"/>
        <v>124.26081223496146</v>
      </c>
      <c r="AO993" s="96">
        <f t="shared" si="441"/>
        <v>88.242016889071948</v>
      </c>
      <c r="AP993" s="96">
        <f t="shared" si="442"/>
        <v>173.10086051310205</v>
      </c>
      <c r="AQ993" s="86">
        <f t="shared" si="443"/>
        <v>35.183622199757629</v>
      </c>
    </row>
    <row r="994" spans="1:43">
      <c r="A994" s="129" t="str">
        <f t="shared" si="444"/>
        <v>2018_1</v>
      </c>
      <c r="B994" s="57">
        <v>2018</v>
      </c>
      <c r="C994" s="57">
        <v>1</v>
      </c>
      <c r="D994" s="81" t="str">
        <f t="shared" si="445"/>
        <v>LML_Personal</v>
      </c>
      <c r="E994" s="68" t="s">
        <v>24</v>
      </c>
      <c r="F994" s="69" t="s">
        <v>13</v>
      </c>
      <c r="G994" s="84">
        <f t="shared" si="446"/>
        <v>106996</v>
      </c>
      <c r="H994" s="70">
        <v>26749</v>
      </c>
      <c r="I994" s="65">
        <v>179</v>
      </c>
      <c r="J994" s="66">
        <v>2458</v>
      </c>
      <c r="K994" s="66">
        <v>5850</v>
      </c>
      <c r="L994" s="66">
        <v>4021</v>
      </c>
      <c r="M994" s="67">
        <v>851</v>
      </c>
      <c r="N994" s="65">
        <v>3631823</v>
      </c>
      <c r="O994" s="66">
        <v>5828813</v>
      </c>
      <c r="P994" s="66">
        <v>6251353</v>
      </c>
      <c r="Q994" s="66">
        <v>9216381</v>
      </c>
      <c r="R994" s="67">
        <v>4324806</v>
      </c>
      <c r="S994" s="95">
        <f t="shared" si="420"/>
        <v>20289.513966480448</v>
      </c>
      <c r="T994" s="96">
        <f t="shared" si="421"/>
        <v>2371.3641171684294</v>
      </c>
      <c r="U994" s="96">
        <f t="shared" si="422"/>
        <v>1068.6073504273504</v>
      </c>
      <c r="V994" s="96">
        <f t="shared" si="423"/>
        <v>2292.0619248943049</v>
      </c>
      <c r="W994" s="86">
        <f t="shared" si="424"/>
        <v>5082.0282021151588</v>
      </c>
      <c r="X994" s="99">
        <f t="shared" si="425"/>
        <v>1.6729597368125911E-3</v>
      </c>
      <c r="Y994" s="100">
        <f t="shared" si="426"/>
        <v>2.2972821413884632E-2</v>
      </c>
      <c r="Z994" s="100">
        <f t="shared" si="427"/>
        <v>5.4674941119294176E-2</v>
      </c>
      <c r="AA994" s="100">
        <f t="shared" si="428"/>
        <v>3.7580844143706306E-2</v>
      </c>
      <c r="AB994" s="101">
        <f t="shared" si="429"/>
        <v>7.9535683576956156E-3</v>
      </c>
      <c r="AC994" s="99">
        <f t="shared" si="430"/>
        <v>1.9640658406016032E-3</v>
      </c>
      <c r="AD994" s="100">
        <f t="shared" si="431"/>
        <v>2.4039989037040459E-2</v>
      </c>
      <c r="AE994" s="100">
        <f t="shared" si="432"/>
        <v>5.6294351419266891E-2</v>
      </c>
      <c r="AF994" s="100">
        <f t="shared" si="433"/>
        <v>3.8935526719266533E-2</v>
      </c>
      <c r="AG994" s="101">
        <f t="shared" si="434"/>
        <v>8.5862994245074088E-3</v>
      </c>
      <c r="AH994" s="95">
        <f t="shared" si="435"/>
        <v>33.943539945418522</v>
      </c>
      <c r="AI994" s="96">
        <f t="shared" si="436"/>
        <v>54.476924371004522</v>
      </c>
      <c r="AJ994" s="96">
        <f t="shared" si="437"/>
        <v>58.426043964260344</v>
      </c>
      <c r="AK994" s="96">
        <f t="shared" si="438"/>
        <v>86.137621967176344</v>
      </c>
      <c r="AL994" s="86">
        <f t="shared" si="439"/>
        <v>40.420258701259861</v>
      </c>
      <c r="AM994" s="95">
        <f t="shared" si="447"/>
        <v>34.056081007751942</v>
      </c>
      <c r="AN994" s="96">
        <f t="shared" si="440"/>
        <v>54.657544628974932</v>
      </c>
      <c r="AO994" s="96">
        <f t="shared" si="441"/>
        <v>58.619757674328604</v>
      </c>
      <c r="AP994" s="96">
        <f t="shared" si="442"/>
        <v>86.423214439224012</v>
      </c>
      <c r="AQ994" s="86">
        <f t="shared" si="443"/>
        <v>40.554273564216004</v>
      </c>
    </row>
    <row r="995" spans="1:43">
      <c r="A995" s="129" t="str">
        <f t="shared" si="444"/>
        <v>2018_1</v>
      </c>
      <c r="B995" s="57">
        <v>2018</v>
      </c>
      <c r="C995" s="57">
        <v>1</v>
      </c>
      <c r="D995" s="81" t="str">
        <f t="shared" si="445"/>
        <v>MSA_Personal</v>
      </c>
      <c r="E995" s="68" t="s">
        <v>25</v>
      </c>
      <c r="F995" s="69" t="s">
        <v>13</v>
      </c>
      <c r="G995" s="84">
        <f t="shared" si="446"/>
        <v>104560</v>
      </c>
      <c r="H995" s="70">
        <v>26140</v>
      </c>
      <c r="I995" s="65">
        <v>349</v>
      </c>
      <c r="J995" s="66">
        <v>2645</v>
      </c>
      <c r="K995" s="66">
        <v>4016</v>
      </c>
      <c r="L995" s="66">
        <v>5465</v>
      </c>
      <c r="M995" s="67">
        <v>1052</v>
      </c>
      <c r="N995" s="65">
        <v>7918246</v>
      </c>
      <c r="O995" s="66">
        <v>10031739</v>
      </c>
      <c r="P995" s="66">
        <v>6278056</v>
      </c>
      <c r="Q995" s="66">
        <v>18142786</v>
      </c>
      <c r="R995" s="67">
        <v>4425006</v>
      </c>
      <c r="S995" s="95">
        <f t="shared" si="420"/>
        <v>22688.383954154728</v>
      </c>
      <c r="T995" s="96">
        <f t="shared" si="421"/>
        <v>3792.7179584120981</v>
      </c>
      <c r="U995" s="96">
        <f t="shared" si="422"/>
        <v>1563.2609561752988</v>
      </c>
      <c r="V995" s="96">
        <f t="shared" si="423"/>
        <v>3319.8144556267152</v>
      </c>
      <c r="W995" s="86">
        <f t="shared" si="424"/>
        <v>4206.2794676806079</v>
      </c>
      <c r="X995" s="99">
        <f t="shared" si="425"/>
        <v>3.3377964804896711E-3</v>
      </c>
      <c r="Y995" s="100">
        <f t="shared" si="426"/>
        <v>2.5296480489671001E-2</v>
      </c>
      <c r="Z995" s="100">
        <f t="shared" si="427"/>
        <v>3.8408569242540165E-2</v>
      </c>
      <c r="AA995" s="100">
        <f t="shared" si="428"/>
        <v>5.2266641162968627E-2</v>
      </c>
      <c r="AB995" s="101">
        <f t="shared" si="429"/>
        <v>1.0061208875286916E-2</v>
      </c>
      <c r="AC995" s="99">
        <f t="shared" si="430"/>
        <v>3.7533979307055915E-3</v>
      </c>
      <c r="AD995" s="100">
        <f t="shared" si="431"/>
        <v>2.6427941132176065E-2</v>
      </c>
      <c r="AE995" s="100">
        <f t="shared" si="432"/>
        <v>3.979335468937422E-2</v>
      </c>
      <c r="AF995" s="100">
        <f t="shared" si="433"/>
        <v>5.3870361044745331E-2</v>
      </c>
      <c r="AG995" s="101">
        <f t="shared" si="434"/>
        <v>1.0780330564625216E-2</v>
      </c>
      <c r="AH995" s="95">
        <f t="shared" si="435"/>
        <v>75.729208110175975</v>
      </c>
      <c r="AI995" s="96">
        <f t="shared" si="436"/>
        <v>95.942415837796474</v>
      </c>
      <c r="AJ995" s="96">
        <f t="shared" si="437"/>
        <v>60.042616679418515</v>
      </c>
      <c r="AK995" s="96">
        <f t="shared" si="438"/>
        <v>173.51555087987759</v>
      </c>
      <c r="AL995" s="86">
        <f t="shared" si="439"/>
        <v>42.320256312165263</v>
      </c>
      <c r="AM995" s="95">
        <f t="shared" si="447"/>
        <v>75.980291101051193</v>
      </c>
      <c r="AN995" s="96">
        <f t="shared" si="440"/>
        <v>96.260516466622548</v>
      </c>
      <c r="AO995" s="96">
        <f t="shared" si="441"/>
        <v>60.241690196124374</v>
      </c>
      <c r="AP995" s="96">
        <f t="shared" si="442"/>
        <v>174.09084810753242</v>
      </c>
      <c r="AQ995" s="86">
        <f t="shared" si="443"/>
        <v>42.460570687485351</v>
      </c>
    </row>
    <row r="996" spans="1:43">
      <c r="A996" s="129" t="str">
        <f t="shared" si="444"/>
        <v>2018_1</v>
      </c>
      <c r="B996" s="57">
        <v>2018</v>
      </c>
      <c r="C996" s="57">
        <v>1</v>
      </c>
      <c r="D996" s="81" t="str">
        <f t="shared" si="445"/>
        <v>LYA_Personal</v>
      </c>
      <c r="E996" s="68" t="s">
        <v>26</v>
      </c>
      <c r="F996" s="69" t="s">
        <v>13</v>
      </c>
      <c r="G996" s="84">
        <f t="shared" si="446"/>
        <v>27976</v>
      </c>
      <c r="H996" s="70">
        <v>6994</v>
      </c>
      <c r="I996" s="65">
        <v>220</v>
      </c>
      <c r="J996" s="66">
        <v>846</v>
      </c>
      <c r="K996" s="66">
        <v>1194</v>
      </c>
      <c r="L996" s="66">
        <v>1254</v>
      </c>
      <c r="M996" s="67">
        <v>420</v>
      </c>
      <c r="N996" s="65">
        <v>4720219</v>
      </c>
      <c r="O996" s="66">
        <v>3075430</v>
      </c>
      <c r="P996" s="66">
        <v>1099572</v>
      </c>
      <c r="Q996" s="66">
        <v>4562644</v>
      </c>
      <c r="R996" s="67">
        <v>3286394</v>
      </c>
      <c r="S996" s="95">
        <f t="shared" si="420"/>
        <v>21455.540909090909</v>
      </c>
      <c r="T996" s="96">
        <f t="shared" si="421"/>
        <v>3635.2600472813238</v>
      </c>
      <c r="U996" s="96">
        <f t="shared" si="422"/>
        <v>920.9145728643216</v>
      </c>
      <c r="V996" s="96">
        <f t="shared" si="423"/>
        <v>3638.4720893141944</v>
      </c>
      <c r="W996" s="86">
        <f t="shared" si="424"/>
        <v>7824.7476190476191</v>
      </c>
      <c r="X996" s="99">
        <f t="shared" si="425"/>
        <v>7.8638833285673438E-3</v>
      </c>
      <c r="Y996" s="100">
        <f t="shared" si="426"/>
        <v>3.0240205890763511E-2</v>
      </c>
      <c r="Z996" s="100">
        <f t="shared" si="427"/>
        <v>4.2679439519588219E-2</v>
      </c>
      <c r="AA996" s="100">
        <f t="shared" si="428"/>
        <v>4.4824134972833857E-2</v>
      </c>
      <c r="AB996" s="101">
        <f t="shared" si="429"/>
        <v>1.5012868172719475E-2</v>
      </c>
      <c r="AC996" s="99">
        <f t="shared" si="430"/>
        <v>9.0943426818637669E-3</v>
      </c>
      <c r="AD996" s="100">
        <f t="shared" si="431"/>
        <v>3.2625750655330771E-2</v>
      </c>
      <c r="AE996" s="100">
        <f t="shared" si="432"/>
        <v>4.5495235329406872E-2</v>
      </c>
      <c r="AF996" s="100">
        <f t="shared" si="433"/>
        <v>4.7706578053979022E-2</v>
      </c>
      <c r="AG996" s="101">
        <f t="shared" si="434"/>
        <v>1.6706855766265183E-2</v>
      </c>
      <c r="AH996" s="95">
        <f t="shared" si="435"/>
        <v>168.72387046039464</v>
      </c>
      <c r="AI996" s="96">
        <f t="shared" si="436"/>
        <v>109.93101229625393</v>
      </c>
      <c r="AJ996" s="96">
        <f t="shared" si="437"/>
        <v>39.304117815270232</v>
      </c>
      <c r="AK996" s="96">
        <f t="shared" si="438"/>
        <v>163.09136402630827</v>
      </c>
      <c r="AL996" s="86">
        <f t="shared" si="439"/>
        <v>117.47190448956248</v>
      </c>
      <c r="AM996" s="95">
        <f t="shared" si="447"/>
        <v>169.28328069436412</v>
      </c>
      <c r="AN996" s="96">
        <f t="shared" si="440"/>
        <v>110.29549263410621</v>
      </c>
      <c r="AO996" s="96">
        <f t="shared" si="441"/>
        <v>39.434432071830429</v>
      </c>
      <c r="AP996" s="96">
        <f t="shared" si="442"/>
        <v>163.63209947683706</v>
      </c>
      <c r="AQ996" s="86">
        <f t="shared" si="443"/>
        <v>117.86138693443547</v>
      </c>
    </row>
    <row r="997" spans="1:43">
      <c r="A997" s="129" t="str">
        <f t="shared" si="444"/>
        <v>2018_1</v>
      </c>
      <c r="B997" s="57">
        <v>2018</v>
      </c>
      <c r="C997" s="57">
        <v>1</v>
      </c>
      <c r="D997" s="81" t="str">
        <f t="shared" si="445"/>
        <v>MMA_Personal</v>
      </c>
      <c r="E997" s="68" t="s">
        <v>27</v>
      </c>
      <c r="F997" s="69" t="s">
        <v>13</v>
      </c>
      <c r="G997" s="84">
        <f t="shared" si="446"/>
        <v>190628</v>
      </c>
      <c r="H997" s="70">
        <v>47657</v>
      </c>
      <c r="I997" s="65">
        <v>1331</v>
      </c>
      <c r="J997" s="66">
        <v>5256</v>
      </c>
      <c r="K997" s="66">
        <v>8122</v>
      </c>
      <c r="L997" s="66">
        <v>9077</v>
      </c>
      <c r="M997" s="67">
        <v>2056</v>
      </c>
      <c r="N997" s="65">
        <v>21035308</v>
      </c>
      <c r="O997" s="66">
        <v>19460278</v>
      </c>
      <c r="P997" s="66">
        <v>10978101</v>
      </c>
      <c r="Q997" s="66">
        <v>33754129</v>
      </c>
      <c r="R997" s="67">
        <v>23041136</v>
      </c>
      <c r="S997" s="95">
        <f t="shared" si="420"/>
        <v>15804.138241923365</v>
      </c>
      <c r="T997" s="96">
        <f t="shared" si="421"/>
        <v>3702.4882039573822</v>
      </c>
      <c r="U997" s="96">
        <f t="shared" si="422"/>
        <v>1351.649963063285</v>
      </c>
      <c r="V997" s="96">
        <f t="shared" si="423"/>
        <v>3718.6437148837722</v>
      </c>
      <c r="W997" s="86">
        <f t="shared" si="424"/>
        <v>11206.778210116732</v>
      </c>
      <c r="X997" s="99">
        <f t="shared" si="425"/>
        <v>6.982185198396878E-3</v>
      </c>
      <c r="Y997" s="100">
        <f t="shared" si="426"/>
        <v>2.757202509599849E-2</v>
      </c>
      <c r="Z997" s="100">
        <f t="shared" si="427"/>
        <v>4.2606542585559307E-2</v>
      </c>
      <c r="AA997" s="100">
        <f t="shared" si="428"/>
        <v>4.7616299809052187E-2</v>
      </c>
      <c r="AB997" s="101">
        <f t="shared" si="429"/>
        <v>1.078540403298571E-2</v>
      </c>
      <c r="AC997" s="99">
        <f t="shared" si="430"/>
        <v>7.42654705971116E-3</v>
      </c>
      <c r="AD997" s="100">
        <f t="shared" si="431"/>
        <v>2.8445852438648937E-2</v>
      </c>
      <c r="AE997" s="100">
        <f t="shared" si="432"/>
        <v>4.3684361870124505E-2</v>
      </c>
      <c r="AF997" s="100">
        <f t="shared" si="433"/>
        <v>4.8752739450118522E-2</v>
      </c>
      <c r="AG997" s="101">
        <f t="shared" si="434"/>
        <v>1.1336625398543161E-2</v>
      </c>
      <c r="AH997" s="95">
        <f t="shared" si="435"/>
        <v>110.34742010617538</v>
      </c>
      <c r="AI997" s="96">
        <f t="shared" si="436"/>
        <v>102.08509767715131</v>
      </c>
      <c r="AJ997" s="96">
        <f t="shared" si="437"/>
        <v>57.589131712025512</v>
      </c>
      <c r="AK997" s="96">
        <f t="shared" si="438"/>
        <v>177.06805401095326</v>
      </c>
      <c r="AL997" s="86">
        <f t="shared" si="439"/>
        <v>120.86963090416938</v>
      </c>
      <c r="AM997" s="95">
        <f t="shared" si="447"/>
        <v>110.71328105952529</v>
      </c>
      <c r="AN997" s="96">
        <f t="shared" si="440"/>
        <v>102.42356459484675</v>
      </c>
      <c r="AO997" s="96">
        <f t="shared" si="441"/>
        <v>57.780070608562305</v>
      </c>
      <c r="AP997" s="96">
        <f t="shared" si="442"/>
        <v>177.65512969415389</v>
      </c>
      <c r="AQ997" s="86">
        <f t="shared" si="443"/>
        <v>121.27037863665919</v>
      </c>
    </row>
    <row r="998" spans="1:43">
      <c r="A998" s="129" t="str">
        <f t="shared" si="444"/>
        <v>2018_1</v>
      </c>
      <c r="B998" s="57">
        <v>2018</v>
      </c>
      <c r="C998" s="57">
        <v>1</v>
      </c>
      <c r="D998" s="81" t="str">
        <f t="shared" si="445"/>
        <v>LYH_Personal</v>
      </c>
      <c r="E998" s="68" t="s">
        <v>28</v>
      </c>
      <c r="F998" s="69" t="s">
        <v>13</v>
      </c>
      <c r="G998" s="84">
        <f t="shared" si="446"/>
        <v>20888</v>
      </c>
      <c r="H998" s="70">
        <v>5222</v>
      </c>
      <c r="I998" s="65">
        <v>171</v>
      </c>
      <c r="J998" s="66">
        <v>624</v>
      </c>
      <c r="K998" s="66">
        <v>679</v>
      </c>
      <c r="L998" s="66">
        <v>1054</v>
      </c>
      <c r="M998" s="67">
        <v>285</v>
      </c>
      <c r="N998" s="65">
        <v>3053223</v>
      </c>
      <c r="O998" s="66">
        <v>2199255</v>
      </c>
      <c r="P998" s="66">
        <v>1035182</v>
      </c>
      <c r="Q998" s="66">
        <v>3270603</v>
      </c>
      <c r="R998" s="67">
        <v>1990424</v>
      </c>
      <c r="S998" s="95">
        <f t="shared" si="420"/>
        <v>17855.105263157893</v>
      </c>
      <c r="T998" s="96">
        <f t="shared" si="421"/>
        <v>3524.4471153846152</v>
      </c>
      <c r="U998" s="96">
        <f t="shared" si="422"/>
        <v>1524.5684830633284</v>
      </c>
      <c r="V998" s="96">
        <f t="shared" si="423"/>
        <v>3103.03889943074</v>
      </c>
      <c r="W998" s="86">
        <f t="shared" si="424"/>
        <v>6983.9438596491227</v>
      </c>
      <c r="X998" s="99">
        <f t="shared" si="425"/>
        <v>8.1865185752585216E-3</v>
      </c>
      <c r="Y998" s="100">
        <f t="shared" si="426"/>
        <v>2.987361164304864E-2</v>
      </c>
      <c r="Z998" s="100">
        <f t="shared" si="427"/>
        <v>3.2506702412868634E-2</v>
      </c>
      <c r="AA998" s="100">
        <f t="shared" si="428"/>
        <v>5.0459594025277672E-2</v>
      </c>
      <c r="AB998" s="101">
        <f t="shared" si="429"/>
        <v>1.3644197625430869E-2</v>
      </c>
      <c r="AC998" s="99">
        <f t="shared" si="430"/>
        <v>9.6392058125735168E-3</v>
      </c>
      <c r="AD998" s="100">
        <f t="shared" si="431"/>
        <v>3.261812605722509E-2</v>
      </c>
      <c r="AE998" s="100">
        <f t="shared" si="432"/>
        <v>3.5365727274239186E-2</v>
      </c>
      <c r="AF998" s="100">
        <f t="shared" si="433"/>
        <v>5.3988467543673743E-2</v>
      </c>
      <c r="AG998" s="101">
        <f t="shared" si="434"/>
        <v>1.551444172849792E-2</v>
      </c>
      <c r="AH998" s="95">
        <f t="shared" si="435"/>
        <v>146.1711509000383</v>
      </c>
      <c r="AI998" s="96">
        <f t="shared" si="436"/>
        <v>105.28796438146304</v>
      </c>
      <c r="AJ998" s="96">
        <f t="shared" si="437"/>
        <v>49.55869398697817</v>
      </c>
      <c r="AK998" s="96">
        <f t="shared" si="438"/>
        <v>156.57808310991956</v>
      </c>
      <c r="AL998" s="86">
        <f t="shared" si="439"/>
        <v>95.290310225967062</v>
      </c>
      <c r="AM998" s="95">
        <f t="shared" si="447"/>
        <v>146.65578675803195</v>
      </c>
      <c r="AN998" s="96">
        <f t="shared" si="440"/>
        <v>105.63705052219754</v>
      </c>
      <c r="AO998" s="96">
        <f t="shared" si="441"/>
        <v>49.723007670174439</v>
      </c>
      <c r="AP998" s="96">
        <f t="shared" si="442"/>
        <v>157.09722353662983</v>
      </c>
      <c r="AQ998" s="86">
        <f t="shared" si="443"/>
        <v>95.606248774514327</v>
      </c>
    </row>
    <row r="999" spans="1:43">
      <c r="A999" s="129" t="str">
        <f t="shared" si="444"/>
        <v>2018_1</v>
      </c>
      <c r="B999" s="57">
        <v>2018</v>
      </c>
      <c r="C999" s="57">
        <v>1</v>
      </c>
      <c r="D999" s="81" t="str">
        <f t="shared" si="445"/>
        <v>SSA_Personal</v>
      </c>
      <c r="E999" s="68" t="s">
        <v>29</v>
      </c>
      <c r="F999" s="69" t="s">
        <v>13</v>
      </c>
      <c r="G999" s="84">
        <f t="shared" si="446"/>
        <v>40324</v>
      </c>
      <c r="H999" s="70">
        <v>10081</v>
      </c>
      <c r="I999" s="65">
        <v>296</v>
      </c>
      <c r="J999" s="66">
        <v>1093</v>
      </c>
      <c r="K999" s="66">
        <v>1282</v>
      </c>
      <c r="L999" s="66">
        <v>2618</v>
      </c>
      <c r="M999" s="67">
        <v>977</v>
      </c>
      <c r="N999" s="65">
        <v>6101071</v>
      </c>
      <c r="O999" s="66">
        <v>2287093</v>
      </c>
      <c r="P999" s="66">
        <v>1209214</v>
      </c>
      <c r="Q999" s="66">
        <v>8411113</v>
      </c>
      <c r="R999" s="67">
        <v>6876933</v>
      </c>
      <c r="S999" s="95">
        <f t="shared" si="420"/>
        <v>20611.72635135135</v>
      </c>
      <c r="T999" s="96">
        <f t="shared" si="421"/>
        <v>2092.4913083257093</v>
      </c>
      <c r="U999" s="96">
        <f t="shared" si="422"/>
        <v>943.22464898595945</v>
      </c>
      <c r="V999" s="96">
        <f t="shared" si="423"/>
        <v>3212.8009931245224</v>
      </c>
      <c r="W999" s="86">
        <f t="shared" si="424"/>
        <v>7038.8259979529175</v>
      </c>
      <c r="X999" s="99">
        <f t="shared" si="425"/>
        <v>7.3405416129352251E-3</v>
      </c>
      <c r="Y999" s="100">
        <f t="shared" si="426"/>
        <v>2.7105445888304731E-2</v>
      </c>
      <c r="Z999" s="100">
        <f t="shared" si="427"/>
        <v>3.1792480904672155E-2</v>
      </c>
      <c r="AA999" s="100">
        <f t="shared" si="428"/>
        <v>6.4924114671163574E-2</v>
      </c>
      <c r="AB999" s="101">
        <f t="shared" si="429"/>
        <v>2.4228747148100388E-2</v>
      </c>
      <c r="AC999" s="99">
        <f t="shared" si="430"/>
        <v>8.3310047416743464E-3</v>
      </c>
      <c r="AD999" s="100">
        <f t="shared" si="431"/>
        <v>2.8989681823247102E-2</v>
      </c>
      <c r="AE999" s="100">
        <f t="shared" si="432"/>
        <v>3.3828212668578057E-2</v>
      </c>
      <c r="AF999" s="100">
        <f t="shared" si="433"/>
        <v>6.7783025203523542E-2</v>
      </c>
      <c r="AG999" s="101">
        <f t="shared" si="434"/>
        <v>2.6012824197497408E-2</v>
      </c>
      <c r="AH999" s="95">
        <f t="shared" si="435"/>
        <v>151.30123499652811</v>
      </c>
      <c r="AI999" s="96">
        <f t="shared" si="436"/>
        <v>56.717909929570482</v>
      </c>
      <c r="AJ999" s="96">
        <f t="shared" si="437"/>
        <v>29.987451641702211</v>
      </c>
      <c r="AK999" s="96">
        <f t="shared" si="438"/>
        <v>208.58826009324471</v>
      </c>
      <c r="AL999" s="86">
        <f t="shared" si="439"/>
        <v>170.5419353238766</v>
      </c>
      <c r="AM999" s="95">
        <f t="shared" si="447"/>
        <v>151.80287983811647</v>
      </c>
      <c r="AN999" s="96">
        <f t="shared" si="440"/>
        <v>56.905960258059181</v>
      </c>
      <c r="AO999" s="96">
        <f t="shared" si="441"/>
        <v>30.086876146920467</v>
      </c>
      <c r="AP999" s="96">
        <f t="shared" si="442"/>
        <v>209.27984218571123</v>
      </c>
      <c r="AQ999" s="86">
        <f t="shared" si="443"/>
        <v>171.1073734191551</v>
      </c>
    </row>
    <row r="1000" spans="1:43">
      <c r="A1000" s="129" t="str">
        <f t="shared" si="444"/>
        <v>2018_1</v>
      </c>
      <c r="B1000" s="57">
        <v>2018</v>
      </c>
      <c r="C1000" s="57">
        <v>1</v>
      </c>
      <c r="D1000" s="81" t="str">
        <f t="shared" si="445"/>
        <v>MML_Personal</v>
      </c>
      <c r="E1000" s="68" t="s">
        <v>30</v>
      </c>
      <c r="F1000" s="69" t="s">
        <v>13</v>
      </c>
      <c r="G1000" s="84">
        <f t="shared" si="446"/>
        <v>127372</v>
      </c>
      <c r="H1000" s="70">
        <v>31843</v>
      </c>
      <c r="I1000" s="65">
        <v>668</v>
      </c>
      <c r="J1000" s="66">
        <v>3771</v>
      </c>
      <c r="K1000" s="66">
        <v>7981</v>
      </c>
      <c r="L1000" s="66">
        <v>5708</v>
      </c>
      <c r="M1000" s="67">
        <v>1189</v>
      </c>
      <c r="N1000" s="65">
        <v>11886709</v>
      </c>
      <c r="O1000" s="66">
        <v>13344401</v>
      </c>
      <c r="P1000" s="66">
        <v>5376989</v>
      </c>
      <c r="Q1000" s="66">
        <v>20547167</v>
      </c>
      <c r="R1000" s="67">
        <v>2863565</v>
      </c>
      <c r="S1000" s="95">
        <f t="shared" si="420"/>
        <v>17794.474550898205</v>
      </c>
      <c r="T1000" s="96">
        <f t="shared" si="421"/>
        <v>3538.6902678334659</v>
      </c>
      <c r="U1000" s="96">
        <f t="shared" si="422"/>
        <v>673.7237188322265</v>
      </c>
      <c r="V1000" s="96">
        <f t="shared" si="423"/>
        <v>3599.7139103013315</v>
      </c>
      <c r="W1000" s="86">
        <f t="shared" si="424"/>
        <v>2408.3809924306138</v>
      </c>
      <c r="X1000" s="99">
        <f t="shared" si="425"/>
        <v>5.2444807335992214E-3</v>
      </c>
      <c r="Y1000" s="100">
        <f t="shared" si="426"/>
        <v>2.9606192883836323E-2</v>
      </c>
      <c r="Z1000" s="100">
        <f t="shared" si="427"/>
        <v>6.2658983136011051E-2</v>
      </c>
      <c r="AA1000" s="100">
        <f t="shared" si="428"/>
        <v>4.4813616807461605E-2</v>
      </c>
      <c r="AB1000" s="101">
        <f t="shared" si="429"/>
        <v>9.3348616650441221E-3</v>
      </c>
      <c r="AC1000" s="99">
        <f t="shared" si="430"/>
        <v>5.7160313998657003E-3</v>
      </c>
      <c r="AD1000" s="100">
        <f t="shared" si="431"/>
        <v>3.071277647793037E-2</v>
      </c>
      <c r="AE1000" s="100">
        <f t="shared" si="432"/>
        <v>6.4241175991417016E-2</v>
      </c>
      <c r="AF1000" s="100">
        <f t="shared" si="433"/>
        <v>4.6164345098952488E-2</v>
      </c>
      <c r="AG1000" s="101">
        <f t="shared" si="434"/>
        <v>9.9626833618493126E-3</v>
      </c>
      <c r="AH1000" s="95">
        <f t="shared" si="435"/>
        <v>93.322778946707288</v>
      </c>
      <c r="AI1000" s="96">
        <f t="shared" si="436"/>
        <v>104.76714662563201</v>
      </c>
      <c r="AJ1000" s="96">
        <f t="shared" si="437"/>
        <v>42.214843136639139</v>
      </c>
      <c r="AK1000" s="96">
        <f t="shared" si="438"/>
        <v>161.3161997927331</v>
      </c>
      <c r="AL1000" s="86">
        <f t="shared" si="439"/>
        <v>22.481903401061459</v>
      </c>
      <c r="AM1000" s="95">
        <f t="shared" si="447"/>
        <v>93.632194072514963</v>
      </c>
      <c r="AN1000" s="96">
        <f t="shared" si="440"/>
        <v>105.11450597583088</v>
      </c>
      <c r="AO1000" s="96">
        <f t="shared" si="441"/>
        <v>42.354808010676308</v>
      </c>
      <c r="AP1000" s="96">
        <f t="shared" si="442"/>
        <v>161.85104962057832</v>
      </c>
      <c r="AQ1000" s="86">
        <f t="shared" si="443"/>
        <v>22.556442983441531</v>
      </c>
    </row>
    <row r="1001" spans="1:43">
      <c r="A1001" s="129" t="str">
        <f t="shared" si="444"/>
        <v>2018_1</v>
      </c>
      <c r="B1001" s="57">
        <v>2018</v>
      </c>
      <c r="C1001" s="57">
        <v>1</v>
      </c>
      <c r="D1001" s="81" t="str">
        <f t="shared" si="445"/>
        <v>LMH_Personal</v>
      </c>
      <c r="E1001" s="68" t="s">
        <v>31</v>
      </c>
      <c r="F1001" s="69" t="s">
        <v>13</v>
      </c>
      <c r="G1001" s="84">
        <f t="shared" si="446"/>
        <v>86000</v>
      </c>
      <c r="H1001" s="70">
        <v>21500</v>
      </c>
      <c r="I1001" s="65">
        <v>297</v>
      </c>
      <c r="J1001" s="66">
        <v>2698</v>
      </c>
      <c r="K1001" s="66">
        <v>4237</v>
      </c>
      <c r="L1001" s="66">
        <v>4711</v>
      </c>
      <c r="M1001" s="67">
        <v>917</v>
      </c>
      <c r="N1001" s="65">
        <v>12639376</v>
      </c>
      <c r="O1001" s="66">
        <v>10975361</v>
      </c>
      <c r="P1001" s="66">
        <v>4666391</v>
      </c>
      <c r="Q1001" s="66">
        <v>18406497</v>
      </c>
      <c r="R1001" s="67">
        <v>10311772</v>
      </c>
      <c r="S1001" s="95">
        <f t="shared" si="420"/>
        <v>42556.82154882155</v>
      </c>
      <c r="T1001" s="96">
        <f t="shared" si="421"/>
        <v>4067.9618235730172</v>
      </c>
      <c r="U1001" s="96">
        <f t="shared" si="422"/>
        <v>1101.3431673353789</v>
      </c>
      <c r="V1001" s="96">
        <f t="shared" si="423"/>
        <v>3907.1316068775209</v>
      </c>
      <c r="W1001" s="86">
        <f t="shared" si="424"/>
        <v>11245.116684841876</v>
      </c>
      <c r="X1001" s="99">
        <f t="shared" si="425"/>
        <v>3.4534883720930233E-3</v>
      </c>
      <c r="Y1001" s="100">
        <f t="shared" si="426"/>
        <v>3.1372093023255811E-2</v>
      </c>
      <c r="Z1001" s="100">
        <f t="shared" si="427"/>
        <v>4.9267441860465118E-2</v>
      </c>
      <c r="AA1001" s="100">
        <f t="shared" si="428"/>
        <v>5.477906976744186E-2</v>
      </c>
      <c r="AB1001" s="101">
        <f t="shared" si="429"/>
        <v>1.0662790697674418E-2</v>
      </c>
      <c r="AC1001" s="99">
        <f t="shared" si="430"/>
        <v>3.919594144131627E-3</v>
      </c>
      <c r="AD1001" s="100">
        <f t="shared" si="431"/>
        <v>3.2757115849886664E-2</v>
      </c>
      <c r="AE1001" s="100">
        <f t="shared" si="432"/>
        <v>5.0986996123395731E-2</v>
      </c>
      <c r="AF1001" s="100">
        <f t="shared" si="433"/>
        <v>5.6586995918660225E-2</v>
      </c>
      <c r="AG1001" s="101">
        <f t="shared" si="434"/>
        <v>1.1478836075606135E-2</v>
      </c>
      <c r="AH1001" s="95">
        <f t="shared" si="435"/>
        <v>146.96948837209302</v>
      </c>
      <c r="AI1001" s="96">
        <f t="shared" si="436"/>
        <v>127.62047674418605</v>
      </c>
      <c r="AJ1001" s="96">
        <f t="shared" si="437"/>
        <v>54.260360465116278</v>
      </c>
      <c r="AK1001" s="96">
        <f t="shared" si="438"/>
        <v>214.02903488372093</v>
      </c>
      <c r="AL1001" s="86">
        <f t="shared" si="439"/>
        <v>119.90432558139536</v>
      </c>
      <c r="AM1001" s="95">
        <f t="shared" si="447"/>
        <v>147.45677114750748</v>
      </c>
      <c r="AN1001" s="96">
        <f t="shared" si="440"/>
        <v>128.0436071557867</v>
      </c>
      <c r="AO1001" s="96">
        <f t="shared" si="441"/>
        <v>54.440262697445547</v>
      </c>
      <c r="AP1001" s="96">
        <f t="shared" si="442"/>
        <v>214.7386560662712</v>
      </c>
      <c r="AQ1001" s="86">
        <f t="shared" si="443"/>
        <v>120.30187280837879</v>
      </c>
    </row>
    <row r="1002" spans="1:43">
      <c r="A1002" s="129" t="str">
        <f t="shared" si="444"/>
        <v>2018_1</v>
      </c>
      <c r="B1002" s="57">
        <v>2018</v>
      </c>
      <c r="C1002" s="57">
        <v>1</v>
      </c>
      <c r="D1002" s="81" t="str">
        <f t="shared" si="445"/>
        <v>SSL_Personal</v>
      </c>
      <c r="E1002" s="68" t="s">
        <v>32</v>
      </c>
      <c r="F1002" s="69" t="s">
        <v>13</v>
      </c>
      <c r="G1002" s="84">
        <f t="shared" si="446"/>
        <v>71260</v>
      </c>
      <c r="H1002" s="70">
        <v>17815</v>
      </c>
      <c r="I1002" s="65">
        <v>673</v>
      </c>
      <c r="J1002" s="66">
        <v>1955</v>
      </c>
      <c r="K1002" s="66">
        <v>5569</v>
      </c>
      <c r="L1002" s="66">
        <v>3001</v>
      </c>
      <c r="M1002" s="67">
        <v>697</v>
      </c>
      <c r="N1002" s="65">
        <v>9565283</v>
      </c>
      <c r="O1002" s="66">
        <v>7131227</v>
      </c>
      <c r="P1002" s="66">
        <v>6258732</v>
      </c>
      <c r="Q1002" s="66">
        <v>10248284</v>
      </c>
      <c r="R1002" s="67">
        <v>1784457</v>
      </c>
      <c r="S1002" s="95">
        <f t="shared" si="420"/>
        <v>14212.901931649332</v>
      </c>
      <c r="T1002" s="96">
        <f t="shared" si="421"/>
        <v>3647.6864450127878</v>
      </c>
      <c r="U1002" s="96">
        <f t="shared" si="422"/>
        <v>1123.8520380678758</v>
      </c>
      <c r="V1002" s="96">
        <f t="shared" si="423"/>
        <v>3414.9563478840387</v>
      </c>
      <c r="W1002" s="86">
        <f t="shared" si="424"/>
        <v>2560.1965566714489</v>
      </c>
      <c r="X1002" s="99">
        <f t="shared" si="425"/>
        <v>9.4442885209093455E-3</v>
      </c>
      <c r="Y1002" s="100">
        <f t="shared" si="426"/>
        <v>2.7434746000561325E-2</v>
      </c>
      <c r="Z1002" s="100">
        <f t="shared" si="427"/>
        <v>7.8150435026662926E-2</v>
      </c>
      <c r="AA1002" s="100">
        <f t="shared" si="428"/>
        <v>4.211338759472355E-2</v>
      </c>
      <c r="AB1002" s="101">
        <f t="shared" si="429"/>
        <v>9.7810833567218633E-3</v>
      </c>
      <c r="AC1002" s="99">
        <f t="shared" si="430"/>
        <v>1.02885113429412E-2</v>
      </c>
      <c r="AD1002" s="100">
        <f t="shared" si="431"/>
        <v>2.8860494288662837E-2</v>
      </c>
      <c r="AE1002" s="100">
        <f t="shared" si="432"/>
        <v>8.04932000929061E-2</v>
      </c>
      <c r="AF1002" s="100">
        <f t="shared" si="433"/>
        <v>4.3866461206218066E-2</v>
      </c>
      <c r="AG1002" s="101">
        <f t="shared" si="434"/>
        <v>1.0640081255258223E-2</v>
      </c>
      <c r="AH1002" s="95">
        <f t="shared" si="435"/>
        <v>134.23074656188606</v>
      </c>
      <c r="AI1002" s="96">
        <f t="shared" si="436"/>
        <v>100.07335110861634</v>
      </c>
      <c r="AJ1002" s="96">
        <f t="shared" si="437"/>
        <v>87.829525680606224</v>
      </c>
      <c r="AK1002" s="96">
        <f t="shared" si="438"/>
        <v>143.81538029750212</v>
      </c>
      <c r="AL1002" s="86">
        <f t="shared" si="439"/>
        <v>25.041495930395733</v>
      </c>
      <c r="AM1002" s="95">
        <f t="shared" si="447"/>
        <v>134.67579356759538</v>
      </c>
      <c r="AN1002" s="96">
        <f t="shared" si="440"/>
        <v>100.40514800614497</v>
      </c>
      <c r="AO1002" s="96">
        <f t="shared" si="441"/>
        <v>88.120727722002911</v>
      </c>
      <c r="AP1002" s="96">
        <f t="shared" si="442"/>
        <v>144.29220551091802</v>
      </c>
      <c r="AQ1002" s="86">
        <f t="shared" si="443"/>
        <v>25.124521936491636</v>
      </c>
    </row>
    <row r="1003" spans="1:43">
      <c r="A1003" s="129" t="str">
        <f t="shared" si="444"/>
        <v>2018_1</v>
      </c>
      <c r="B1003" s="57">
        <v>2018</v>
      </c>
      <c r="C1003" s="57">
        <v>1</v>
      </c>
      <c r="D1003" s="81" t="str">
        <f t="shared" si="445"/>
        <v>SSH_Personal</v>
      </c>
      <c r="E1003" s="68" t="s">
        <v>33</v>
      </c>
      <c r="F1003" s="69" t="s">
        <v>13</v>
      </c>
      <c r="G1003" s="84">
        <f t="shared" si="446"/>
        <v>71884</v>
      </c>
      <c r="H1003" s="70">
        <v>17971</v>
      </c>
      <c r="I1003" s="65">
        <v>541</v>
      </c>
      <c r="J1003" s="66">
        <v>2511</v>
      </c>
      <c r="K1003" s="66">
        <v>3236</v>
      </c>
      <c r="L1003" s="66">
        <v>3679</v>
      </c>
      <c r="M1003" s="67">
        <v>558</v>
      </c>
      <c r="N1003" s="65">
        <v>9656239</v>
      </c>
      <c r="O1003" s="66">
        <v>11562007</v>
      </c>
      <c r="P1003" s="66">
        <v>5445737</v>
      </c>
      <c r="Q1003" s="66">
        <v>17442896</v>
      </c>
      <c r="R1003" s="67">
        <v>2252086</v>
      </c>
      <c r="S1003" s="95">
        <f t="shared" si="420"/>
        <v>17848.870609981517</v>
      </c>
      <c r="T1003" s="96">
        <f t="shared" si="421"/>
        <v>4604.5428116288331</v>
      </c>
      <c r="U1003" s="96">
        <f t="shared" si="422"/>
        <v>1682.860630407911</v>
      </c>
      <c r="V1003" s="96">
        <f t="shared" si="423"/>
        <v>4741.2057624354447</v>
      </c>
      <c r="W1003" s="86">
        <f t="shared" si="424"/>
        <v>4035.9964157706095</v>
      </c>
      <c r="X1003" s="99">
        <f t="shared" si="425"/>
        <v>7.5260141338823663E-3</v>
      </c>
      <c r="Y1003" s="100">
        <f t="shared" si="426"/>
        <v>3.4931278170385618E-2</v>
      </c>
      <c r="Z1003" s="100">
        <f t="shared" si="427"/>
        <v>4.5016971787880472E-2</v>
      </c>
      <c r="AA1003" s="100">
        <f t="shared" si="428"/>
        <v>5.1179678370708366E-2</v>
      </c>
      <c r="AB1003" s="101">
        <f t="shared" si="429"/>
        <v>7.762506260085694E-3</v>
      </c>
      <c r="AC1003" s="99">
        <f t="shared" si="430"/>
        <v>8.2770866740796891E-3</v>
      </c>
      <c r="AD1003" s="100">
        <f t="shared" si="431"/>
        <v>3.652688601200299E-2</v>
      </c>
      <c r="AE1003" s="100">
        <f t="shared" si="432"/>
        <v>4.6818851388981397E-2</v>
      </c>
      <c r="AF1003" s="100">
        <f t="shared" si="433"/>
        <v>5.3094730358810016E-2</v>
      </c>
      <c r="AG1003" s="101">
        <f t="shared" si="434"/>
        <v>8.525197225378759E-3</v>
      </c>
      <c r="AH1003" s="95">
        <f t="shared" si="435"/>
        <v>134.33085248455845</v>
      </c>
      <c r="AI1003" s="96">
        <f t="shared" si="436"/>
        <v>160.8425658004563</v>
      </c>
      <c r="AJ1003" s="96">
        <f t="shared" si="437"/>
        <v>75.757289522007682</v>
      </c>
      <c r="AK1003" s="96">
        <f t="shared" si="438"/>
        <v>242.65338601079517</v>
      </c>
      <c r="AL1003" s="86">
        <f t="shared" si="439"/>
        <v>31.329447443102776</v>
      </c>
      <c r="AM1003" s="95">
        <f t="shared" si="447"/>
        <v>134.77623139515751</v>
      </c>
      <c r="AN1003" s="96">
        <f t="shared" si="440"/>
        <v>161.37584527727938</v>
      </c>
      <c r="AO1003" s="96">
        <f t="shared" si="441"/>
        <v>76.008465617842617</v>
      </c>
      <c r="AP1003" s="96">
        <f t="shared" si="442"/>
        <v>243.45791228838345</v>
      </c>
      <c r="AQ1003" s="86">
        <f t="shared" si="443"/>
        <v>31.433321385043879</v>
      </c>
    </row>
    <row r="1004" spans="1:43">
      <c r="A1004" s="129" t="str">
        <f t="shared" si="444"/>
        <v>2018_1</v>
      </c>
      <c r="B1004" s="57">
        <v>2018</v>
      </c>
      <c r="C1004" s="57">
        <v>1</v>
      </c>
      <c r="D1004" s="81" t="str">
        <f t="shared" si="445"/>
        <v>MMH_Personal</v>
      </c>
      <c r="E1004" s="68" t="s">
        <v>34</v>
      </c>
      <c r="F1004" s="69" t="s">
        <v>13</v>
      </c>
      <c r="G1004" s="84">
        <f t="shared" si="446"/>
        <v>110360</v>
      </c>
      <c r="H1004" s="70">
        <v>27590</v>
      </c>
      <c r="I1004" s="65">
        <v>1200</v>
      </c>
      <c r="J1004" s="66">
        <v>4171</v>
      </c>
      <c r="K1004" s="66">
        <v>4047</v>
      </c>
      <c r="L1004" s="66">
        <v>6836</v>
      </c>
      <c r="M1004" s="67">
        <v>1697</v>
      </c>
      <c r="N1004" s="65">
        <v>16010053</v>
      </c>
      <c r="O1004" s="66">
        <v>14212811</v>
      </c>
      <c r="P1004" s="66">
        <v>6251681</v>
      </c>
      <c r="Q1004" s="66">
        <v>21420469</v>
      </c>
      <c r="R1004" s="67">
        <v>4563249</v>
      </c>
      <c r="S1004" s="95">
        <f t="shared" si="420"/>
        <v>13341.710833333333</v>
      </c>
      <c r="T1004" s="96">
        <f t="shared" si="421"/>
        <v>3407.5308079597221</v>
      </c>
      <c r="U1004" s="96">
        <f t="shared" si="422"/>
        <v>1544.7692117617989</v>
      </c>
      <c r="V1004" s="96">
        <f t="shared" si="423"/>
        <v>3133.4799590403745</v>
      </c>
      <c r="W1004" s="86">
        <f t="shared" si="424"/>
        <v>2689.0094284030642</v>
      </c>
      <c r="X1004" s="99">
        <f t="shared" si="425"/>
        <v>1.0873504893077202E-2</v>
      </c>
      <c r="Y1004" s="100">
        <f t="shared" si="426"/>
        <v>3.7794490757520838E-2</v>
      </c>
      <c r="Z1004" s="100">
        <f t="shared" si="427"/>
        <v>3.6670895251902862E-2</v>
      </c>
      <c r="AA1004" s="100">
        <f t="shared" si="428"/>
        <v>6.1942732874229793E-2</v>
      </c>
      <c r="AB1004" s="101">
        <f t="shared" si="429"/>
        <v>1.5376948169626677E-2</v>
      </c>
      <c r="AC1004" s="99">
        <f t="shared" si="430"/>
        <v>1.1600883912102417E-2</v>
      </c>
      <c r="AD1004" s="100">
        <f t="shared" si="431"/>
        <v>3.9132004471659224E-2</v>
      </c>
      <c r="AE1004" s="100">
        <f t="shared" si="432"/>
        <v>3.7989146442538743E-2</v>
      </c>
      <c r="AF1004" s="100">
        <f t="shared" si="433"/>
        <v>6.3633407101821748E-2</v>
      </c>
      <c r="AG1004" s="101">
        <f t="shared" si="434"/>
        <v>1.6239966757956952E-2</v>
      </c>
      <c r="AH1004" s="95">
        <f t="shared" si="435"/>
        <v>145.0711580282711</v>
      </c>
      <c r="AI1004" s="96">
        <f t="shared" si="436"/>
        <v>128.78589162740124</v>
      </c>
      <c r="AJ1004" s="96">
        <f t="shared" si="437"/>
        <v>56.648069952881478</v>
      </c>
      <c r="AK1004" s="96">
        <f t="shared" si="438"/>
        <v>194.09631206959043</v>
      </c>
      <c r="AL1004" s="86">
        <f t="shared" si="439"/>
        <v>41.348758608191375</v>
      </c>
      <c r="AM1004" s="95">
        <f t="shared" si="447"/>
        <v>145.55214681920731</v>
      </c>
      <c r="AN1004" s="96">
        <f t="shared" si="440"/>
        <v>129.2128860151584</v>
      </c>
      <c r="AO1004" s="96">
        <f t="shared" si="441"/>
        <v>56.835888724343931</v>
      </c>
      <c r="AP1004" s="96">
        <f t="shared" si="442"/>
        <v>194.73984557229628</v>
      </c>
      <c r="AQ1004" s="86">
        <f t="shared" si="443"/>
        <v>41.485851946936151</v>
      </c>
    </row>
    <row r="1005" spans="1:43">
      <c r="A1005" s="129" t="str">
        <f t="shared" si="444"/>
        <v>2018_1</v>
      </c>
      <c r="B1005" s="57">
        <v>2018</v>
      </c>
      <c r="C1005" s="57">
        <v>1</v>
      </c>
      <c r="D1005" s="81" t="str">
        <f t="shared" si="445"/>
        <v>SYA_Personal</v>
      </c>
      <c r="E1005" s="68" t="s">
        <v>35</v>
      </c>
      <c r="F1005" s="69" t="s">
        <v>13</v>
      </c>
      <c r="G1005" s="84">
        <f t="shared" si="446"/>
        <v>32344</v>
      </c>
      <c r="H1005" s="70">
        <v>8086</v>
      </c>
      <c r="I1005" s="65">
        <v>328</v>
      </c>
      <c r="J1005" s="66">
        <v>1166</v>
      </c>
      <c r="K1005" s="66">
        <v>1171</v>
      </c>
      <c r="L1005" s="66">
        <v>1223</v>
      </c>
      <c r="M1005" s="67">
        <v>385</v>
      </c>
      <c r="N1005" s="65">
        <v>5130836</v>
      </c>
      <c r="O1005" s="66">
        <v>4860524</v>
      </c>
      <c r="P1005" s="66">
        <v>1196313</v>
      </c>
      <c r="Q1005" s="66">
        <v>3901913</v>
      </c>
      <c r="R1005" s="67">
        <v>2493147</v>
      </c>
      <c r="S1005" s="95">
        <f t="shared" si="420"/>
        <v>15642.792682926829</v>
      </c>
      <c r="T1005" s="96">
        <f t="shared" si="421"/>
        <v>4168.545454545455</v>
      </c>
      <c r="U1005" s="96">
        <f t="shared" si="422"/>
        <v>1021.6165670367208</v>
      </c>
      <c r="V1005" s="96">
        <f t="shared" si="423"/>
        <v>3190.4439901880623</v>
      </c>
      <c r="W1005" s="86">
        <f t="shared" si="424"/>
        <v>6475.7064935064936</v>
      </c>
      <c r="X1005" s="99">
        <f t="shared" si="425"/>
        <v>1.0140984417511748E-2</v>
      </c>
      <c r="Y1005" s="100">
        <f t="shared" si="426"/>
        <v>3.6049962898837495E-2</v>
      </c>
      <c r="Z1005" s="100">
        <f t="shared" si="427"/>
        <v>3.6204551075933712E-2</v>
      </c>
      <c r="AA1005" s="100">
        <f t="shared" si="428"/>
        <v>3.7812268117734353E-2</v>
      </c>
      <c r="AB1005" s="101">
        <f t="shared" si="429"/>
        <v>1.1903289636408607E-2</v>
      </c>
      <c r="AC1005" s="99">
        <f t="shared" si="430"/>
        <v>1.1439017573918414E-2</v>
      </c>
      <c r="AD1005" s="100">
        <f t="shared" si="431"/>
        <v>3.846508298616659E-2</v>
      </c>
      <c r="AE1005" s="100">
        <f t="shared" si="432"/>
        <v>3.8624649761841968E-2</v>
      </c>
      <c r="AF1005" s="100">
        <f t="shared" si="433"/>
        <v>4.0283453514285993E-2</v>
      </c>
      <c r="AG1005" s="101">
        <f t="shared" si="434"/>
        <v>1.3308341269810066E-2</v>
      </c>
      <c r="AH1005" s="95">
        <f t="shared" si="435"/>
        <v>158.63331684392779</v>
      </c>
      <c r="AI1005" s="96">
        <f t="shared" si="436"/>
        <v>150.27590897848134</v>
      </c>
      <c r="AJ1005" s="96">
        <f t="shared" si="437"/>
        <v>36.987169181301013</v>
      </c>
      <c r="AK1005" s="96">
        <f t="shared" si="438"/>
        <v>120.63792357160524</v>
      </c>
      <c r="AL1005" s="86">
        <f t="shared" si="439"/>
        <v>77.082209992579763</v>
      </c>
      <c r="AM1005" s="95">
        <f t="shared" si="447"/>
        <v>159.15927147411065</v>
      </c>
      <c r="AN1005" s="96">
        <f t="shared" si="440"/>
        <v>150.77415431372788</v>
      </c>
      <c r="AO1005" s="96">
        <f t="shared" si="441"/>
        <v>37.10980150895638</v>
      </c>
      <c r="AP1005" s="96">
        <f t="shared" si="442"/>
        <v>121.03790306986258</v>
      </c>
      <c r="AQ1005" s="86">
        <f t="shared" si="443"/>
        <v>77.337778911246531</v>
      </c>
    </row>
    <row r="1006" spans="1:43">
      <c r="A1006" s="129" t="str">
        <f t="shared" si="444"/>
        <v>2018_1</v>
      </c>
      <c r="B1006" s="57">
        <v>2018</v>
      </c>
      <c r="C1006" s="57">
        <v>1</v>
      </c>
      <c r="D1006" s="81" t="str">
        <f t="shared" si="445"/>
        <v>LSH_Personal</v>
      </c>
      <c r="E1006" s="68" t="s">
        <v>36</v>
      </c>
      <c r="F1006" s="69" t="s">
        <v>13</v>
      </c>
      <c r="G1006" s="84">
        <f t="shared" si="446"/>
        <v>60512</v>
      </c>
      <c r="H1006" s="70">
        <v>15128</v>
      </c>
      <c r="I1006" s="65">
        <v>640</v>
      </c>
      <c r="J1006" s="66">
        <v>2528</v>
      </c>
      <c r="K1006" s="66">
        <v>3866</v>
      </c>
      <c r="L1006" s="66">
        <v>4314</v>
      </c>
      <c r="M1006" s="67">
        <v>2246</v>
      </c>
      <c r="N1006" s="65">
        <v>11258291</v>
      </c>
      <c r="O1006" s="66">
        <v>8456914</v>
      </c>
      <c r="P1006" s="66">
        <v>5252854</v>
      </c>
      <c r="Q1006" s="66">
        <v>13790178</v>
      </c>
      <c r="R1006" s="67">
        <v>15806189</v>
      </c>
      <c r="S1006" s="95">
        <f t="shared" si="420"/>
        <v>17591.079687500001</v>
      </c>
      <c r="T1006" s="96">
        <f t="shared" si="421"/>
        <v>3345.2982594936707</v>
      </c>
      <c r="U1006" s="96">
        <f t="shared" si="422"/>
        <v>1358.7309881013969</v>
      </c>
      <c r="V1006" s="96">
        <f t="shared" si="423"/>
        <v>3196.6105702364393</v>
      </c>
      <c r="W1006" s="86">
        <f t="shared" si="424"/>
        <v>7037.4839715048975</v>
      </c>
      <c r="X1006" s="99">
        <f t="shared" si="425"/>
        <v>1.0576414595452142E-2</v>
      </c>
      <c r="Y1006" s="100">
        <f t="shared" si="426"/>
        <v>4.1776837652035957E-2</v>
      </c>
      <c r="Z1006" s="100">
        <f t="shared" si="427"/>
        <v>6.3888154415653098E-2</v>
      </c>
      <c r="AA1006" s="100">
        <f t="shared" si="428"/>
        <v>7.1291644632469592E-2</v>
      </c>
      <c r="AB1006" s="101">
        <f t="shared" si="429"/>
        <v>3.711660497091486E-2</v>
      </c>
      <c r="AC1006" s="99">
        <f t="shared" si="430"/>
        <v>1.1545351572944784E-2</v>
      </c>
      <c r="AD1006" s="100">
        <f t="shared" si="431"/>
        <v>4.3671955758128711E-2</v>
      </c>
      <c r="AE1006" s="100">
        <f t="shared" si="432"/>
        <v>6.6204531229456173E-2</v>
      </c>
      <c r="AF1006" s="100">
        <f t="shared" si="433"/>
        <v>7.3728861418705313E-2</v>
      </c>
      <c r="AG1006" s="101">
        <f t="shared" si="434"/>
        <v>3.8907236134278031E-2</v>
      </c>
      <c r="AH1006" s="95">
        <f t="shared" si="435"/>
        <v>186.0505519566367</v>
      </c>
      <c r="AI1006" s="96">
        <f t="shared" si="436"/>
        <v>139.75598228450556</v>
      </c>
      <c r="AJ1006" s="96">
        <f t="shared" si="437"/>
        <v>86.806815177154945</v>
      </c>
      <c r="AK1006" s="96">
        <f t="shared" si="438"/>
        <v>227.89162480169222</v>
      </c>
      <c r="AL1006" s="86">
        <f t="shared" si="439"/>
        <v>261.20751255949233</v>
      </c>
      <c r="AM1006" s="95">
        <f t="shared" si="447"/>
        <v>186.66740944405811</v>
      </c>
      <c r="AN1006" s="96">
        <f t="shared" si="440"/>
        <v>140.21934841364356</v>
      </c>
      <c r="AO1006" s="96">
        <f t="shared" si="441"/>
        <v>87.094626384045185</v>
      </c>
      <c r="AP1006" s="96">
        <f t="shared" si="442"/>
        <v>228.6472079139225</v>
      </c>
      <c r="AQ1006" s="86">
        <f t="shared" si="443"/>
        <v>262.07355573000979</v>
      </c>
    </row>
    <row r="1007" spans="1:43">
      <c r="A1007" s="129" t="str">
        <f t="shared" si="444"/>
        <v>2018_1</v>
      </c>
      <c r="B1007" s="57">
        <v>2018</v>
      </c>
      <c r="C1007" s="57">
        <v>1</v>
      </c>
      <c r="D1007" s="81" t="str">
        <f t="shared" si="445"/>
        <v>SYH_Personal</v>
      </c>
      <c r="E1007" s="68" t="s">
        <v>37</v>
      </c>
      <c r="F1007" s="69" t="s">
        <v>13</v>
      </c>
      <c r="G1007" s="84">
        <f t="shared" si="446"/>
        <v>31832</v>
      </c>
      <c r="H1007" s="70">
        <v>7958</v>
      </c>
      <c r="I1007" s="65">
        <v>386</v>
      </c>
      <c r="J1007" s="66">
        <v>1505</v>
      </c>
      <c r="K1007" s="66">
        <v>1025</v>
      </c>
      <c r="L1007" s="66">
        <v>2792</v>
      </c>
      <c r="M1007" s="67">
        <v>75</v>
      </c>
      <c r="N1007" s="65">
        <v>4971009</v>
      </c>
      <c r="O1007" s="66">
        <v>4517300</v>
      </c>
      <c r="P1007" s="66">
        <v>1737061</v>
      </c>
      <c r="Q1007" s="66">
        <v>7764721</v>
      </c>
      <c r="R1007" s="67">
        <v>429040</v>
      </c>
      <c r="S1007" s="95">
        <f t="shared" si="420"/>
        <v>12878.261658031088</v>
      </c>
      <c r="T1007" s="96">
        <f t="shared" si="421"/>
        <v>3001.5282392026579</v>
      </c>
      <c r="U1007" s="96">
        <f t="shared" si="422"/>
        <v>1694.6936585365854</v>
      </c>
      <c r="V1007" s="96">
        <f t="shared" si="423"/>
        <v>2781.0605300859597</v>
      </c>
      <c r="W1007" s="86">
        <f t="shared" si="424"/>
        <v>5720.5333333333338</v>
      </c>
      <c r="X1007" s="99">
        <f t="shared" si="425"/>
        <v>1.2126162352349836E-2</v>
      </c>
      <c r="Y1007" s="100">
        <f t="shared" si="426"/>
        <v>4.7279467202814777E-2</v>
      </c>
      <c r="Z1007" s="100">
        <f t="shared" si="427"/>
        <v>3.2200301583312392E-2</v>
      </c>
      <c r="AA1007" s="100">
        <f t="shared" si="428"/>
        <v>8.771048002010555E-2</v>
      </c>
      <c r="AB1007" s="101">
        <f t="shared" si="429"/>
        <v>2.3561196280472482E-3</v>
      </c>
      <c r="AC1007" s="99">
        <f t="shared" si="430"/>
        <v>1.3555505122239785E-2</v>
      </c>
      <c r="AD1007" s="100">
        <f t="shared" si="431"/>
        <v>5.0051146688262625E-2</v>
      </c>
      <c r="AE1007" s="100">
        <f t="shared" si="432"/>
        <v>3.4505703600386767E-2</v>
      </c>
      <c r="AF1007" s="100">
        <f t="shared" si="433"/>
        <v>9.1404642940302247E-2</v>
      </c>
      <c r="AG1007" s="101">
        <f t="shared" si="434"/>
        <v>2.9892751488125656E-3</v>
      </c>
      <c r="AH1007" s="95">
        <f t="shared" si="435"/>
        <v>156.16389168132696</v>
      </c>
      <c r="AI1007" s="96">
        <f t="shared" si="436"/>
        <v>141.91065594370446</v>
      </c>
      <c r="AJ1007" s="96">
        <f t="shared" si="437"/>
        <v>54.569646896205079</v>
      </c>
      <c r="AK1007" s="96">
        <f t="shared" si="438"/>
        <v>243.92815405880876</v>
      </c>
      <c r="AL1007" s="86">
        <f t="shared" si="439"/>
        <v>13.478260869565217</v>
      </c>
      <c r="AM1007" s="95">
        <f t="shared" si="447"/>
        <v>156.68165884103388</v>
      </c>
      <c r="AN1007" s="96">
        <f t="shared" si="440"/>
        <v>142.38116597306552</v>
      </c>
      <c r="AO1007" s="96">
        <f t="shared" si="441"/>
        <v>54.75057457913779</v>
      </c>
      <c r="AP1007" s="96">
        <f t="shared" si="442"/>
        <v>244.73690687701665</v>
      </c>
      <c r="AQ1007" s="86">
        <f t="shared" si="443"/>
        <v>13.522948542068054</v>
      </c>
    </row>
    <row r="1008" spans="1:43">
      <c r="A1008" s="129" t="str">
        <f t="shared" si="444"/>
        <v>2018_1</v>
      </c>
      <c r="B1008" s="57">
        <v>2018</v>
      </c>
      <c r="C1008" s="57">
        <v>1</v>
      </c>
      <c r="D1008" s="81" t="str">
        <f t="shared" si="445"/>
        <v>MSH_Personal</v>
      </c>
      <c r="E1008" s="68" t="s">
        <v>38</v>
      </c>
      <c r="F1008" s="69" t="s">
        <v>13</v>
      </c>
      <c r="G1008" s="84">
        <f t="shared" si="446"/>
        <v>80536</v>
      </c>
      <c r="H1008" s="70">
        <v>20134</v>
      </c>
      <c r="I1008" s="65">
        <v>927</v>
      </c>
      <c r="J1008" s="66">
        <v>3283</v>
      </c>
      <c r="K1008" s="66">
        <v>2416</v>
      </c>
      <c r="L1008" s="66">
        <v>4758</v>
      </c>
      <c r="M1008" s="67">
        <v>465</v>
      </c>
      <c r="N1008" s="65">
        <v>13338520</v>
      </c>
      <c r="O1008" s="66">
        <v>10049615</v>
      </c>
      <c r="P1008" s="66">
        <v>2533329</v>
      </c>
      <c r="Q1008" s="66">
        <v>14000462</v>
      </c>
      <c r="R1008" s="67">
        <v>2956313</v>
      </c>
      <c r="S1008" s="95">
        <f t="shared" si="420"/>
        <v>14388.910463861921</v>
      </c>
      <c r="T1008" s="96">
        <f t="shared" si="421"/>
        <v>3061.1072190070058</v>
      </c>
      <c r="U1008" s="96">
        <f t="shared" si="422"/>
        <v>1048.5633278145694</v>
      </c>
      <c r="V1008" s="96">
        <f t="shared" si="423"/>
        <v>2942.509878100042</v>
      </c>
      <c r="W1008" s="86">
        <f t="shared" si="424"/>
        <v>6357.6623655913982</v>
      </c>
      <c r="X1008" s="99">
        <f t="shared" si="425"/>
        <v>1.1510380450978444E-2</v>
      </c>
      <c r="Y1008" s="100">
        <f t="shared" si="426"/>
        <v>4.0764378662958178E-2</v>
      </c>
      <c r="Z1008" s="100">
        <f t="shared" si="427"/>
        <v>2.999900665540876E-2</v>
      </c>
      <c r="AA1008" s="100">
        <f t="shared" si="428"/>
        <v>5.9079169563921723E-2</v>
      </c>
      <c r="AB1008" s="101">
        <f t="shared" si="429"/>
        <v>5.7738154365749479E-3</v>
      </c>
      <c r="AC1008" s="99">
        <f t="shared" si="430"/>
        <v>1.2386153929289953E-2</v>
      </c>
      <c r="AD1008" s="100">
        <f t="shared" si="431"/>
        <v>4.2387922262010373E-2</v>
      </c>
      <c r="AE1008" s="100">
        <f t="shared" si="432"/>
        <v>3.1399562466796614E-2</v>
      </c>
      <c r="AF1008" s="100">
        <f t="shared" si="433"/>
        <v>6.1014943445631291E-2</v>
      </c>
      <c r="AG1008" s="101">
        <f t="shared" si="434"/>
        <v>6.3958792527024416E-3</v>
      </c>
      <c r="AH1008" s="95">
        <f t="shared" si="435"/>
        <v>165.62183371411544</v>
      </c>
      <c r="AI1008" s="96">
        <f t="shared" si="436"/>
        <v>124.78413380351644</v>
      </c>
      <c r="AJ1008" s="96">
        <f t="shared" si="437"/>
        <v>31.45585824972683</v>
      </c>
      <c r="AK1008" s="96">
        <f t="shared" si="438"/>
        <v>173.84104003178703</v>
      </c>
      <c r="AL1008" s="86">
        <f t="shared" si="439"/>
        <v>36.707969106983214</v>
      </c>
      <c r="AM1008" s="95">
        <f t="shared" si="447"/>
        <v>166.17095903050165</v>
      </c>
      <c r="AN1008" s="96">
        <f t="shared" si="440"/>
        <v>125.1978602151749</v>
      </c>
      <c r="AO1008" s="96">
        <f t="shared" si="441"/>
        <v>31.560151311373502</v>
      </c>
      <c r="AP1008" s="96">
        <f t="shared" si="442"/>
        <v>174.41741643076557</v>
      </c>
      <c r="AQ1008" s="86">
        <f t="shared" si="443"/>
        <v>36.829675736463969</v>
      </c>
    </row>
    <row r="1009" spans="1:43">
      <c r="A1009" s="129" t="str">
        <f t="shared" si="444"/>
        <v>2018_1</v>
      </c>
      <c r="B1009" s="57">
        <v>2018</v>
      </c>
      <c r="C1009" s="57">
        <v>1</v>
      </c>
      <c r="D1009" s="81" t="str">
        <f t="shared" si="445"/>
        <v>SMH_Personal</v>
      </c>
      <c r="E1009" s="68" t="s">
        <v>39</v>
      </c>
      <c r="F1009" s="69" t="s">
        <v>13</v>
      </c>
      <c r="G1009" s="84">
        <f t="shared" si="446"/>
        <v>61304</v>
      </c>
      <c r="H1009" s="70">
        <v>15326</v>
      </c>
      <c r="I1009" s="65">
        <v>523</v>
      </c>
      <c r="J1009" s="66">
        <v>2597</v>
      </c>
      <c r="K1009" s="66">
        <v>4663</v>
      </c>
      <c r="L1009" s="66">
        <v>4810</v>
      </c>
      <c r="M1009" s="67">
        <v>715</v>
      </c>
      <c r="N1009" s="65">
        <v>7564790</v>
      </c>
      <c r="O1009" s="66">
        <v>10281115</v>
      </c>
      <c r="P1009" s="66">
        <v>3184673</v>
      </c>
      <c r="Q1009" s="66">
        <v>19809595</v>
      </c>
      <c r="R1009" s="67">
        <v>1953123</v>
      </c>
      <c r="S1009" s="95">
        <f t="shared" si="420"/>
        <v>14464.225621414915</v>
      </c>
      <c r="T1009" s="96">
        <f t="shared" si="421"/>
        <v>3958.8428956488256</v>
      </c>
      <c r="U1009" s="96">
        <f t="shared" si="422"/>
        <v>682.96654514261206</v>
      </c>
      <c r="V1009" s="96">
        <f t="shared" si="423"/>
        <v>4118.4189189189192</v>
      </c>
      <c r="W1009" s="86">
        <f t="shared" si="424"/>
        <v>2731.6405594405596</v>
      </c>
      <c r="X1009" s="99">
        <f t="shared" si="425"/>
        <v>8.5312540780373217E-3</v>
      </c>
      <c r="Y1009" s="100">
        <f t="shared" si="426"/>
        <v>4.2362651702988384E-2</v>
      </c>
      <c r="Z1009" s="100">
        <f t="shared" si="427"/>
        <v>7.6063552133629128E-2</v>
      </c>
      <c r="AA1009" s="100">
        <f t="shared" si="428"/>
        <v>7.8461438079081305E-2</v>
      </c>
      <c r="AB1009" s="101">
        <f t="shared" si="429"/>
        <v>1.1663186741485058E-2</v>
      </c>
      <c r="AC1009" s="99">
        <f t="shared" si="430"/>
        <v>9.3967349364534707E-3</v>
      </c>
      <c r="AD1009" s="100">
        <f t="shared" si="431"/>
        <v>4.4258063681817693E-2</v>
      </c>
      <c r="AE1009" s="100">
        <f t="shared" si="432"/>
        <v>7.8558266718398911E-2</v>
      </c>
      <c r="AF1009" s="100">
        <f t="shared" si="433"/>
        <v>8.0991880171440017E-2</v>
      </c>
      <c r="AG1009" s="101">
        <f t="shared" si="434"/>
        <v>1.26735385319972E-2</v>
      </c>
      <c r="AH1009" s="95">
        <f t="shared" si="435"/>
        <v>123.39798381834791</v>
      </c>
      <c r="AI1009" s="96">
        <f t="shared" si="436"/>
        <v>167.70708273522121</v>
      </c>
      <c r="AJ1009" s="96">
        <f t="shared" si="437"/>
        <v>51.948861411979642</v>
      </c>
      <c r="AK1009" s="96">
        <f t="shared" si="438"/>
        <v>323.13707099047372</v>
      </c>
      <c r="AL1009" s="86">
        <f t="shared" si="439"/>
        <v>31.859633955369958</v>
      </c>
      <c r="AM1009" s="95">
        <f t="shared" si="447"/>
        <v>123.80711439845388</v>
      </c>
      <c r="AN1009" s="96">
        <f t="shared" si="440"/>
        <v>168.26312177187472</v>
      </c>
      <c r="AO1009" s="96">
        <f t="shared" si="441"/>
        <v>52.12109978369093</v>
      </c>
      <c r="AP1009" s="96">
        <f t="shared" si="442"/>
        <v>324.20844390287635</v>
      </c>
      <c r="AQ1009" s="86">
        <f t="shared" si="443"/>
        <v>31.965265750305218</v>
      </c>
    </row>
    <row r="1010" spans="1:43">
      <c r="A1010" s="129" t="str">
        <f t="shared" si="444"/>
        <v>2018_2</v>
      </c>
      <c r="B1010" s="57">
        <v>2018</v>
      </c>
      <c r="C1010" s="57">
        <v>2</v>
      </c>
      <c r="D1010" s="81" t="str">
        <f t="shared" si="445"/>
        <v>SML_Personal</v>
      </c>
      <c r="E1010" s="68" t="s">
        <v>12</v>
      </c>
      <c r="F1010" s="69" t="s">
        <v>13</v>
      </c>
      <c r="G1010" s="84">
        <f t="shared" si="446"/>
        <v>94268</v>
      </c>
      <c r="H1010" s="70">
        <v>23567</v>
      </c>
      <c r="I1010" s="65">
        <v>141</v>
      </c>
      <c r="J1010" s="66">
        <v>2615</v>
      </c>
      <c r="K1010" s="66">
        <v>1506</v>
      </c>
      <c r="L1010" s="66">
        <v>4612</v>
      </c>
      <c r="M1010" s="67">
        <v>613</v>
      </c>
      <c r="N1010" s="65">
        <v>2472472</v>
      </c>
      <c r="O1010" s="66">
        <v>5274142</v>
      </c>
      <c r="P1010" s="66">
        <v>2594788</v>
      </c>
      <c r="Q1010" s="66">
        <v>8698963</v>
      </c>
      <c r="R1010" s="67">
        <v>1897018</v>
      </c>
      <c r="S1010" s="95">
        <f t="shared" si="420"/>
        <v>17535.262411347518</v>
      </c>
      <c r="T1010" s="96">
        <f t="shared" si="421"/>
        <v>2016.8803059273423</v>
      </c>
      <c r="U1010" s="96">
        <f t="shared" si="422"/>
        <v>1722.9667994687916</v>
      </c>
      <c r="V1010" s="96">
        <f t="shared" si="423"/>
        <v>1886.1584995663486</v>
      </c>
      <c r="W1010" s="86">
        <f t="shared" si="424"/>
        <v>3094.6460032626428</v>
      </c>
      <c r="X1010" s="99">
        <f t="shared" si="425"/>
        <v>1.4957355624390038E-3</v>
      </c>
      <c r="Y1010" s="100">
        <f t="shared" si="426"/>
        <v>2.7740060253744644E-2</v>
      </c>
      <c r="Z1010" s="100">
        <f t="shared" si="427"/>
        <v>1.5975728773284677E-2</v>
      </c>
      <c r="AA1010" s="100">
        <f t="shared" si="428"/>
        <v>4.8924343361480035E-2</v>
      </c>
      <c r="AB1010" s="101">
        <f t="shared" si="429"/>
        <v>6.5027368778376544E-3</v>
      </c>
      <c r="AC1010" s="99">
        <f t="shared" si="430"/>
        <v>1.7890113071195525E-3</v>
      </c>
      <c r="AD1010" s="100">
        <f t="shared" si="431"/>
        <v>2.898634899120086E-2</v>
      </c>
      <c r="AE1010" s="100">
        <f t="shared" si="432"/>
        <v>1.692722488765299E-2</v>
      </c>
      <c r="AF1010" s="100">
        <f t="shared" si="433"/>
        <v>5.0561325007488472E-2</v>
      </c>
      <c r="AG1010" s="101">
        <f t="shared" si="434"/>
        <v>7.1127022808056481E-3</v>
      </c>
      <c r="AH1010" s="95">
        <f t="shared" si="435"/>
        <v>26.228115585352398</v>
      </c>
      <c r="AI1010" s="96">
        <f t="shared" si="436"/>
        <v>55.948381211015402</v>
      </c>
      <c r="AJ1010" s="96">
        <f t="shared" si="437"/>
        <v>27.525650273687784</v>
      </c>
      <c r="AK1010" s="96">
        <f t="shared" si="438"/>
        <v>92.279066066958038</v>
      </c>
      <c r="AL1010" s="86">
        <f t="shared" si="439"/>
        <v>20.123668689268893</v>
      </c>
      <c r="AM1010" s="95">
        <f t="shared" si="447"/>
        <v>26.315075872809917</v>
      </c>
      <c r="AN1010" s="96">
        <f t="shared" si="440"/>
        <v>56.133880138571215</v>
      </c>
      <c r="AO1010" s="96">
        <f t="shared" si="441"/>
        <v>27.616912585403071</v>
      </c>
      <c r="AP1010" s="96">
        <f t="shared" si="442"/>
        <v>92.585020724103728</v>
      </c>
      <c r="AQ1010" s="86">
        <f t="shared" si="443"/>
        <v>20.190389457225855</v>
      </c>
    </row>
    <row r="1011" spans="1:43">
      <c r="A1011" s="129" t="str">
        <f t="shared" si="444"/>
        <v>2018_2</v>
      </c>
      <c r="B1011" s="57">
        <v>2018</v>
      </c>
      <c r="C1011" s="57">
        <v>2</v>
      </c>
      <c r="D1011" s="81" t="str">
        <f t="shared" si="445"/>
        <v>LSL_Personal</v>
      </c>
      <c r="E1011" s="68" t="s">
        <v>14</v>
      </c>
      <c r="F1011" s="69" t="s">
        <v>13</v>
      </c>
      <c r="G1011" s="84">
        <f t="shared" si="446"/>
        <v>22080</v>
      </c>
      <c r="H1011" s="70">
        <v>5520</v>
      </c>
      <c r="I1011" s="65">
        <v>26</v>
      </c>
      <c r="J1011" s="66">
        <v>386</v>
      </c>
      <c r="K1011" s="66">
        <v>890</v>
      </c>
      <c r="L1011" s="66">
        <v>755</v>
      </c>
      <c r="M1011" s="67">
        <v>106</v>
      </c>
      <c r="N1011" s="65">
        <v>741231</v>
      </c>
      <c r="O1011" s="66">
        <v>1375289</v>
      </c>
      <c r="P1011" s="66">
        <v>1461942</v>
      </c>
      <c r="Q1011" s="66">
        <v>2016020</v>
      </c>
      <c r="R1011" s="67">
        <v>615752</v>
      </c>
      <c r="S1011" s="95">
        <f t="shared" si="420"/>
        <v>28508.884615384617</v>
      </c>
      <c r="T1011" s="96">
        <f t="shared" si="421"/>
        <v>3562.9248704663214</v>
      </c>
      <c r="U1011" s="96">
        <f t="shared" si="422"/>
        <v>1642.6314606741573</v>
      </c>
      <c r="V1011" s="96">
        <f t="shared" si="423"/>
        <v>2670.2251655629138</v>
      </c>
      <c r="W1011" s="86">
        <f t="shared" si="424"/>
        <v>5808.9811320754716</v>
      </c>
      <c r="X1011" s="99">
        <f t="shared" si="425"/>
        <v>1.177536231884058E-3</v>
      </c>
      <c r="Y1011" s="100">
        <f t="shared" si="426"/>
        <v>1.7481884057971013E-2</v>
      </c>
      <c r="Z1011" s="100">
        <f t="shared" si="427"/>
        <v>4.0307971014492752E-2</v>
      </c>
      <c r="AA1011" s="100">
        <f t="shared" si="428"/>
        <v>3.4193840579710144E-2</v>
      </c>
      <c r="AB1011" s="101">
        <f t="shared" si="429"/>
        <v>4.8007246376811597E-3</v>
      </c>
      <c r="AC1011" s="99">
        <f t="shared" si="430"/>
        <v>1.7152952182873209E-3</v>
      </c>
      <c r="AD1011" s="100">
        <f t="shared" si="431"/>
        <v>1.9536926462424168E-2</v>
      </c>
      <c r="AE1011" s="100">
        <f t="shared" si="432"/>
        <v>4.3391995369758442E-2</v>
      </c>
      <c r="AF1011" s="100">
        <f t="shared" si="433"/>
        <v>3.7043384224367634E-2</v>
      </c>
      <c r="AG1011" s="101">
        <f t="shared" si="434"/>
        <v>5.8845637272693556E-3</v>
      </c>
      <c r="AH1011" s="95">
        <f t="shared" si="435"/>
        <v>33.570244565217394</v>
      </c>
      <c r="AI1011" s="96">
        <f t="shared" si="436"/>
        <v>62.286639492753622</v>
      </c>
      <c r="AJ1011" s="96">
        <f t="shared" si="437"/>
        <v>66.211141304347819</v>
      </c>
      <c r="AK1011" s="96">
        <f t="shared" si="438"/>
        <v>91.305253623188406</v>
      </c>
      <c r="AL1011" s="86">
        <f t="shared" si="439"/>
        <v>27.887318840579709</v>
      </c>
      <c r="AM1011" s="95">
        <f t="shared" si="447"/>
        <v>33.681547952908758</v>
      </c>
      <c r="AN1011" s="96">
        <f t="shared" si="440"/>
        <v>62.493153150108313</v>
      </c>
      <c r="AO1011" s="96">
        <f t="shared" si="441"/>
        <v>66.430666792634597</v>
      </c>
      <c r="AP1011" s="96">
        <f t="shared" si="442"/>
        <v>91.607979569153358</v>
      </c>
      <c r="AQ1011" s="86">
        <f t="shared" si="443"/>
        <v>27.979780277807421</v>
      </c>
    </row>
    <row r="1012" spans="1:43">
      <c r="A1012" s="129" t="str">
        <f t="shared" si="444"/>
        <v>2018_2</v>
      </c>
      <c r="B1012" s="57">
        <v>2018</v>
      </c>
      <c r="C1012" s="57">
        <v>2</v>
      </c>
      <c r="D1012" s="81" t="str">
        <f t="shared" si="445"/>
        <v>MYA_Personal</v>
      </c>
      <c r="E1012" s="68" t="s">
        <v>15</v>
      </c>
      <c r="F1012" s="69" t="s">
        <v>13</v>
      </c>
      <c r="G1012" s="84">
        <f t="shared" si="446"/>
        <v>22752</v>
      </c>
      <c r="H1012" s="70">
        <v>5688</v>
      </c>
      <c r="I1012" s="65">
        <v>102</v>
      </c>
      <c r="J1012" s="66">
        <v>676</v>
      </c>
      <c r="K1012" s="66">
        <v>724</v>
      </c>
      <c r="L1012" s="66">
        <v>1406</v>
      </c>
      <c r="M1012" s="67">
        <v>123</v>
      </c>
      <c r="N1012" s="65">
        <v>981116</v>
      </c>
      <c r="O1012" s="66">
        <v>2008750</v>
      </c>
      <c r="P1012" s="66">
        <v>640628</v>
      </c>
      <c r="Q1012" s="66">
        <v>3977491</v>
      </c>
      <c r="R1012" s="67">
        <v>579596</v>
      </c>
      <c r="S1012" s="95">
        <f t="shared" si="420"/>
        <v>9618.7843137254895</v>
      </c>
      <c r="T1012" s="96">
        <f t="shared" si="421"/>
        <v>2971.5236686390531</v>
      </c>
      <c r="U1012" s="96">
        <f t="shared" si="422"/>
        <v>884.84530386740335</v>
      </c>
      <c r="V1012" s="96">
        <f t="shared" si="423"/>
        <v>2828.9409672830725</v>
      </c>
      <c r="W1012" s="86">
        <f t="shared" si="424"/>
        <v>4712.1626016260161</v>
      </c>
      <c r="X1012" s="99">
        <f t="shared" si="425"/>
        <v>4.4831223628691982E-3</v>
      </c>
      <c r="Y1012" s="100">
        <f t="shared" si="426"/>
        <v>2.9711673699015471E-2</v>
      </c>
      <c r="Z1012" s="100">
        <f t="shared" si="427"/>
        <v>3.1821378340365684E-2</v>
      </c>
      <c r="AA1012" s="100">
        <f t="shared" si="428"/>
        <v>6.1796765119549929E-2</v>
      </c>
      <c r="AB1012" s="101">
        <f t="shared" si="429"/>
        <v>5.4061181434599155E-3</v>
      </c>
      <c r="AC1012" s="99">
        <f t="shared" si="430"/>
        <v>5.5150773198320551E-3</v>
      </c>
      <c r="AD1012" s="100">
        <f t="shared" si="431"/>
        <v>3.2334443008629733E-2</v>
      </c>
      <c r="AE1012" s="100">
        <f t="shared" si="432"/>
        <v>3.4532714521203559E-2</v>
      </c>
      <c r="AF1012" s="100">
        <f t="shared" si="433"/>
        <v>6.5516204331991457E-2</v>
      </c>
      <c r="AG1012" s="101">
        <f t="shared" si="434"/>
        <v>6.5388100292541624E-3</v>
      </c>
      <c r="AH1012" s="95">
        <f t="shared" si="435"/>
        <v>43.122187060478197</v>
      </c>
      <c r="AI1012" s="96">
        <f t="shared" si="436"/>
        <v>88.288941631504926</v>
      </c>
      <c r="AJ1012" s="96">
        <f t="shared" si="437"/>
        <v>28.15699718706048</v>
      </c>
      <c r="AK1012" s="96">
        <f t="shared" si="438"/>
        <v>174.81940049226441</v>
      </c>
      <c r="AL1012" s="86">
        <f t="shared" si="439"/>
        <v>25.474507735583686</v>
      </c>
      <c r="AM1012" s="95">
        <f t="shared" si="447"/>
        <v>43.265160266859453</v>
      </c>
      <c r="AN1012" s="96">
        <f t="shared" si="440"/>
        <v>88.581666883481603</v>
      </c>
      <c r="AO1012" s="96">
        <f t="shared" si="441"/>
        <v>28.250352752821932</v>
      </c>
      <c r="AP1012" s="96">
        <f t="shared" si="442"/>
        <v>175.39902068154132</v>
      </c>
      <c r="AQ1012" s="86">
        <f t="shared" si="443"/>
        <v>25.558969408337724</v>
      </c>
    </row>
    <row r="1013" spans="1:43">
      <c r="A1013" s="129" t="str">
        <f t="shared" si="444"/>
        <v>2018_2</v>
      </c>
      <c r="B1013" s="57">
        <v>2018</v>
      </c>
      <c r="C1013" s="57">
        <v>2</v>
      </c>
      <c r="D1013" s="81" t="str">
        <f t="shared" si="445"/>
        <v>SMA_Personal</v>
      </c>
      <c r="E1013" s="68" t="s">
        <v>16</v>
      </c>
      <c r="F1013" s="69" t="s">
        <v>13</v>
      </c>
      <c r="G1013" s="84">
        <f t="shared" si="446"/>
        <v>91760</v>
      </c>
      <c r="H1013" s="70">
        <v>22940</v>
      </c>
      <c r="I1013" s="65">
        <v>144</v>
      </c>
      <c r="J1013" s="66">
        <v>1861</v>
      </c>
      <c r="K1013" s="66">
        <v>1136</v>
      </c>
      <c r="L1013" s="66">
        <v>4313</v>
      </c>
      <c r="M1013" s="67">
        <v>496</v>
      </c>
      <c r="N1013" s="65">
        <v>2392091</v>
      </c>
      <c r="O1013" s="66">
        <v>6314737</v>
      </c>
      <c r="P1013" s="66">
        <v>881999</v>
      </c>
      <c r="Q1013" s="66">
        <v>13718207</v>
      </c>
      <c r="R1013" s="67">
        <v>2440491</v>
      </c>
      <c r="S1013" s="95">
        <f t="shared" si="420"/>
        <v>16611.743055555555</v>
      </c>
      <c r="T1013" s="96">
        <f t="shared" si="421"/>
        <v>3393.1955937667922</v>
      </c>
      <c r="U1013" s="96">
        <f t="shared" si="422"/>
        <v>776.40757042253517</v>
      </c>
      <c r="V1013" s="96">
        <f t="shared" si="423"/>
        <v>3180.6647345235333</v>
      </c>
      <c r="W1013" s="86">
        <f t="shared" si="424"/>
        <v>4920.3447580645161</v>
      </c>
      <c r="X1013" s="99">
        <f t="shared" si="425"/>
        <v>1.5693112467306015E-3</v>
      </c>
      <c r="Y1013" s="100">
        <f t="shared" si="426"/>
        <v>2.0281168265039232E-2</v>
      </c>
      <c r="Z1013" s="100">
        <f t="shared" si="427"/>
        <v>1.2380122057541413E-2</v>
      </c>
      <c r="AA1013" s="100">
        <f t="shared" si="428"/>
        <v>4.7003051438535309E-2</v>
      </c>
      <c r="AB1013" s="101">
        <f t="shared" si="429"/>
        <v>5.4054054054054057E-3</v>
      </c>
      <c r="AC1013" s="99">
        <f t="shared" si="430"/>
        <v>1.8737799958014577E-3</v>
      </c>
      <c r="AD1013" s="100">
        <f t="shared" si="431"/>
        <v>2.1365410774964528E-2</v>
      </c>
      <c r="AE1013" s="100">
        <f t="shared" si="432"/>
        <v>1.3230646096794424E-2</v>
      </c>
      <c r="AF1013" s="100">
        <f t="shared" si="433"/>
        <v>4.8630989961318725E-2</v>
      </c>
      <c r="AG1013" s="101">
        <f t="shared" si="434"/>
        <v>5.9693889097004E-3</v>
      </c>
      <c r="AH1013" s="95">
        <f t="shared" si="435"/>
        <v>26.068995204882302</v>
      </c>
      <c r="AI1013" s="96">
        <f t="shared" si="436"/>
        <v>68.817970793374016</v>
      </c>
      <c r="AJ1013" s="96">
        <f t="shared" si="437"/>
        <v>9.612020488230165</v>
      </c>
      <c r="AK1013" s="96">
        <f t="shared" si="438"/>
        <v>149.50094812554491</v>
      </c>
      <c r="AL1013" s="86">
        <f t="shared" si="439"/>
        <v>26.596458151700087</v>
      </c>
      <c r="AM1013" s="95">
        <f t="shared" si="447"/>
        <v>26.155427922832168</v>
      </c>
      <c r="AN1013" s="96">
        <f t="shared" si="440"/>
        <v>69.04613932126388</v>
      </c>
      <c r="AO1013" s="96">
        <f t="shared" si="441"/>
        <v>9.6438894977281571</v>
      </c>
      <c r="AP1013" s="96">
        <f t="shared" si="442"/>
        <v>149.99662404941606</v>
      </c>
      <c r="AQ1013" s="86">
        <f t="shared" si="443"/>
        <v>26.684639692562111</v>
      </c>
    </row>
    <row r="1014" spans="1:43">
      <c r="A1014" s="129" t="str">
        <f t="shared" si="444"/>
        <v>2018_2</v>
      </c>
      <c r="B1014" s="57">
        <v>2018</v>
      </c>
      <c r="C1014" s="57">
        <v>2</v>
      </c>
      <c r="D1014" s="81" t="str">
        <f t="shared" si="445"/>
        <v>MSL_Personal</v>
      </c>
      <c r="E1014" s="68" t="s">
        <v>17</v>
      </c>
      <c r="F1014" s="69" t="s">
        <v>13</v>
      </c>
      <c r="G1014" s="84">
        <f t="shared" si="446"/>
        <v>69500</v>
      </c>
      <c r="H1014" s="70">
        <v>17375</v>
      </c>
      <c r="I1014" s="65">
        <v>178</v>
      </c>
      <c r="J1014" s="66">
        <v>1380</v>
      </c>
      <c r="K1014" s="66">
        <v>3927</v>
      </c>
      <c r="L1014" s="66">
        <v>2127</v>
      </c>
      <c r="M1014" s="67">
        <v>383</v>
      </c>
      <c r="N1014" s="65">
        <v>4823907</v>
      </c>
      <c r="O1014" s="66">
        <v>5092775</v>
      </c>
      <c r="P1014" s="66">
        <v>9164909</v>
      </c>
      <c r="Q1014" s="66">
        <v>7687365</v>
      </c>
      <c r="R1014" s="67">
        <v>1311521</v>
      </c>
      <c r="S1014" s="95">
        <f t="shared" si="420"/>
        <v>27100.601123595505</v>
      </c>
      <c r="T1014" s="96">
        <f t="shared" si="421"/>
        <v>3690.4166666666665</v>
      </c>
      <c r="U1014" s="96">
        <f t="shared" si="422"/>
        <v>2333.8194550547491</v>
      </c>
      <c r="V1014" s="96">
        <f t="shared" si="423"/>
        <v>3614.1819464033852</v>
      </c>
      <c r="W1014" s="86">
        <f t="shared" si="424"/>
        <v>3424.3368146214098</v>
      </c>
      <c r="X1014" s="99">
        <f t="shared" si="425"/>
        <v>2.5611510791366905E-3</v>
      </c>
      <c r="Y1014" s="100">
        <f t="shared" si="426"/>
        <v>1.9856115107913668E-2</v>
      </c>
      <c r="Z1014" s="100">
        <f t="shared" si="427"/>
        <v>5.6503597122302157E-2</v>
      </c>
      <c r="AA1014" s="100">
        <f t="shared" si="428"/>
        <v>3.060431654676259E-2</v>
      </c>
      <c r="AB1014" s="101">
        <f t="shared" si="429"/>
        <v>5.5107913669064749E-3</v>
      </c>
      <c r="AC1014" s="99">
        <f t="shared" si="430"/>
        <v>3.0078596212651668E-3</v>
      </c>
      <c r="AD1014" s="100">
        <f t="shared" si="431"/>
        <v>2.108909381605199E-2</v>
      </c>
      <c r="AE1014" s="100">
        <f t="shared" si="432"/>
        <v>5.8544262007641519E-2</v>
      </c>
      <c r="AF1014" s="100">
        <f t="shared" si="433"/>
        <v>3.2126634615554324E-2</v>
      </c>
      <c r="AG1014" s="101">
        <f t="shared" si="434"/>
        <v>6.1650817558376288E-3</v>
      </c>
      <c r="AH1014" s="95">
        <f t="shared" si="435"/>
        <v>69.408733812949635</v>
      </c>
      <c r="AI1014" s="96">
        <f t="shared" si="436"/>
        <v>73.2773381294964</v>
      </c>
      <c r="AJ1014" s="96">
        <f t="shared" si="437"/>
        <v>131.86919424460433</v>
      </c>
      <c r="AK1014" s="96">
        <f t="shared" si="438"/>
        <v>110.60956834532374</v>
      </c>
      <c r="AL1014" s="86">
        <f t="shared" si="439"/>
        <v>18.870805755395683</v>
      </c>
      <c r="AM1014" s="95">
        <f t="shared" si="447"/>
        <v>69.638861037484489</v>
      </c>
      <c r="AN1014" s="96">
        <f t="shared" si="440"/>
        <v>73.520291854750738</v>
      </c>
      <c r="AO1014" s="96">
        <f t="shared" si="441"/>
        <v>132.3064114362468</v>
      </c>
      <c r="AP1014" s="96">
        <f t="shared" si="442"/>
        <v>110.97629846085796</v>
      </c>
      <c r="AQ1014" s="86">
        <f t="shared" si="443"/>
        <v>18.933372609949298</v>
      </c>
    </row>
    <row r="1015" spans="1:43">
      <c r="A1015" s="129" t="str">
        <f t="shared" si="444"/>
        <v>2018_2</v>
      </c>
      <c r="B1015" s="57">
        <v>2018</v>
      </c>
      <c r="C1015" s="57">
        <v>2</v>
      </c>
      <c r="D1015" s="81" t="str">
        <f t="shared" si="445"/>
        <v>LYL_Personal</v>
      </c>
      <c r="E1015" s="68" t="s">
        <v>18</v>
      </c>
      <c r="F1015" s="69" t="s">
        <v>13</v>
      </c>
      <c r="G1015" s="84">
        <f t="shared" si="446"/>
        <v>17924</v>
      </c>
      <c r="H1015" s="70">
        <v>4481</v>
      </c>
      <c r="I1015" s="65">
        <v>89</v>
      </c>
      <c r="J1015" s="66">
        <v>360</v>
      </c>
      <c r="K1015" s="66">
        <v>720</v>
      </c>
      <c r="L1015" s="66">
        <v>561</v>
      </c>
      <c r="M1015" s="67">
        <v>160</v>
      </c>
      <c r="N1015" s="65">
        <v>2066167</v>
      </c>
      <c r="O1015" s="66">
        <v>1442640</v>
      </c>
      <c r="P1015" s="66">
        <v>1233840</v>
      </c>
      <c r="Q1015" s="66">
        <v>2155665</v>
      </c>
      <c r="R1015" s="67">
        <v>934096</v>
      </c>
      <c r="S1015" s="95">
        <f t="shared" si="420"/>
        <v>23215.3595505618</v>
      </c>
      <c r="T1015" s="96">
        <f t="shared" si="421"/>
        <v>4007.3333333333335</v>
      </c>
      <c r="U1015" s="96">
        <f t="shared" si="422"/>
        <v>1713.6666666666667</v>
      </c>
      <c r="V1015" s="96">
        <f t="shared" si="423"/>
        <v>3842.5401069518716</v>
      </c>
      <c r="W1015" s="86">
        <f t="shared" si="424"/>
        <v>5838.1</v>
      </c>
      <c r="X1015" s="99">
        <f t="shared" si="425"/>
        <v>4.9654095068065165E-3</v>
      </c>
      <c r="Y1015" s="100">
        <f t="shared" si="426"/>
        <v>2.0084802499442087E-2</v>
      </c>
      <c r="Z1015" s="100">
        <f t="shared" si="427"/>
        <v>4.0169604998884174E-2</v>
      </c>
      <c r="AA1015" s="100">
        <f t="shared" si="428"/>
        <v>3.1298817228297256E-2</v>
      </c>
      <c r="AB1015" s="101">
        <f t="shared" si="429"/>
        <v>8.9265788886409292E-3</v>
      </c>
      <c r="AC1015" s="99">
        <f t="shared" si="430"/>
        <v>6.188715429296332E-3</v>
      </c>
      <c r="AD1015" s="100">
        <f t="shared" si="431"/>
        <v>2.2526357335530187E-2</v>
      </c>
      <c r="AE1015" s="100">
        <f t="shared" si="432"/>
        <v>4.358691583196693E-2</v>
      </c>
      <c r="AF1015" s="100">
        <f t="shared" si="433"/>
        <v>3.4329198905416303E-2</v>
      </c>
      <c r="AG1015" s="101">
        <f t="shared" si="434"/>
        <v>1.0563523149960235E-2</v>
      </c>
      <c r="AH1015" s="95">
        <f t="shared" si="435"/>
        <v>115.273767016291</v>
      </c>
      <c r="AI1015" s="96">
        <f t="shared" si="436"/>
        <v>80.486498549430934</v>
      </c>
      <c r="AJ1015" s="96">
        <f t="shared" si="437"/>
        <v>68.837313099754525</v>
      </c>
      <c r="AK1015" s="96">
        <f t="shared" si="438"/>
        <v>120.26696049988841</v>
      </c>
      <c r="AL1015" s="86">
        <f t="shared" si="439"/>
        <v>52.114260209774606</v>
      </c>
      <c r="AM1015" s="95">
        <f t="shared" si="447"/>
        <v>115.65596145505754</v>
      </c>
      <c r="AN1015" s="96">
        <f t="shared" si="440"/>
        <v>80.753354512739875</v>
      </c>
      <c r="AO1015" s="96">
        <f t="shared" si="441"/>
        <v>69.065545757776704</v>
      </c>
      <c r="AP1015" s="96">
        <f t="shared" si="442"/>
        <v>120.66571005635876</v>
      </c>
      <c r="AQ1015" s="86">
        <f t="shared" si="443"/>
        <v>52.287046967318439</v>
      </c>
    </row>
    <row r="1016" spans="1:43">
      <c r="A1016" s="129" t="str">
        <f t="shared" si="444"/>
        <v>2018_2</v>
      </c>
      <c r="B1016" s="57">
        <v>2018</v>
      </c>
      <c r="C1016" s="57">
        <v>2</v>
      </c>
      <c r="D1016" s="81" t="str">
        <f t="shared" si="445"/>
        <v>LSA_Personal</v>
      </c>
      <c r="E1016" s="68" t="s">
        <v>19</v>
      </c>
      <c r="F1016" s="69" t="s">
        <v>13</v>
      </c>
      <c r="G1016" s="84">
        <f t="shared" si="446"/>
        <v>115660</v>
      </c>
      <c r="H1016" s="70">
        <v>28915</v>
      </c>
      <c r="I1016" s="65">
        <v>337</v>
      </c>
      <c r="J1016" s="66">
        <v>3183</v>
      </c>
      <c r="K1016" s="66">
        <v>2523</v>
      </c>
      <c r="L1016" s="66">
        <v>5557</v>
      </c>
      <c r="M1016" s="67">
        <v>945</v>
      </c>
      <c r="N1016" s="65">
        <v>10630492</v>
      </c>
      <c r="O1016" s="66">
        <v>9599660</v>
      </c>
      <c r="P1016" s="66">
        <v>3948317</v>
      </c>
      <c r="Q1016" s="66">
        <v>13773073</v>
      </c>
      <c r="R1016" s="67">
        <v>9119914</v>
      </c>
      <c r="S1016" s="95">
        <f t="shared" si="420"/>
        <v>31544.486646884274</v>
      </c>
      <c r="T1016" s="96">
        <f t="shared" si="421"/>
        <v>3015.9158027018534</v>
      </c>
      <c r="U1016" s="96">
        <f t="shared" si="422"/>
        <v>1564.9294490685691</v>
      </c>
      <c r="V1016" s="96">
        <f t="shared" si="423"/>
        <v>2478.5087277307898</v>
      </c>
      <c r="W1016" s="86">
        <f t="shared" si="424"/>
        <v>9650.7026455026462</v>
      </c>
      <c r="X1016" s="99">
        <f t="shared" si="425"/>
        <v>2.9137126059138856E-3</v>
      </c>
      <c r="Y1016" s="100">
        <f t="shared" si="426"/>
        <v>2.7520318173958152E-2</v>
      </c>
      <c r="Z1016" s="100">
        <f t="shared" si="427"/>
        <v>2.1813937402732145E-2</v>
      </c>
      <c r="AA1016" s="100">
        <f t="shared" si="428"/>
        <v>4.8045996887428673E-2</v>
      </c>
      <c r="AB1016" s="101">
        <f t="shared" si="429"/>
        <v>8.1704997406190551E-3</v>
      </c>
      <c r="AC1016" s="99">
        <f t="shared" si="430"/>
        <v>3.2829911333246125E-3</v>
      </c>
      <c r="AD1016" s="100">
        <f t="shared" si="431"/>
        <v>2.8641126427819876E-2</v>
      </c>
      <c r="AE1016" s="100">
        <f t="shared" si="432"/>
        <v>2.2814725412723214E-2</v>
      </c>
      <c r="AF1016" s="100">
        <f t="shared" si="433"/>
        <v>4.9511210394959988E-2</v>
      </c>
      <c r="AG1016" s="101">
        <f t="shared" si="434"/>
        <v>8.7872468860372074E-3</v>
      </c>
      <c r="AH1016" s="95">
        <f t="shared" si="435"/>
        <v>91.91156839010894</v>
      </c>
      <c r="AI1016" s="96">
        <f t="shared" si="436"/>
        <v>82.998962476223411</v>
      </c>
      <c r="AJ1016" s="96">
        <f t="shared" si="437"/>
        <v>34.137273041673872</v>
      </c>
      <c r="AK1016" s="96">
        <f t="shared" si="438"/>
        <v>119.08242261801833</v>
      </c>
      <c r="AL1016" s="86">
        <f t="shared" si="439"/>
        <v>78.851063461871007</v>
      </c>
      <c r="AM1016" s="95">
        <f t="shared" si="447"/>
        <v>92.216304595112504</v>
      </c>
      <c r="AN1016" s="96">
        <f t="shared" si="440"/>
        <v>83.274148606623072</v>
      </c>
      <c r="AO1016" s="96">
        <f t="shared" si="441"/>
        <v>34.250456433254534</v>
      </c>
      <c r="AP1016" s="96">
        <f t="shared" si="442"/>
        <v>119.47724479532273</v>
      </c>
      <c r="AQ1016" s="86">
        <f t="shared" si="443"/>
        <v>79.11249707964889</v>
      </c>
    </row>
    <row r="1017" spans="1:43">
      <c r="A1017" s="129" t="str">
        <f t="shared" si="444"/>
        <v>2018_2</v>
      </c>
      <c r="B1017" s="57">
        <v>2018</v>
      </c>
      <c r="C1017" s="57">
        <v>2</v>
      </c>
      <c r="D1017" s="81" t="str">
        <f t="shared" si="445"/>
        <v>LMA_Personal</v>
      </c>
      <c r="E1017" s="68" t="s">
        <v>20</v>
      </c>
      <c r="F1017" s="69" t="s">
        <v>13</v>
      </c>
      <c r="G1017" s="84">
        <f t="shared" si="446"/>
        <v>141844</v>
      </c>
      <c r="H1017" s="70">
        <v>35461</v>
      </c>
      <c r="I1017" s="65">
        <v>959</v>
      </c>
      <c r="J1017" s="66">
        <v>3117</v>
      </c>
      <c r="K1017" s="66">
        <v>8623</v>
      </c>
      <c r="L1017" s="66">
        <v>4421</v>
      </c>
      <c r="M1017" s="67">
        <v>3274</v>
      </c>
      <c r="N1017" s="65">
        <v>13752120</v>
      </c>
      <c r="O1017" s="66">
        <v>6800445</v>
      </c>
      <c r="P1017" s="66">
        <v>7012598</v>
      </c>
      <c r="Q1017" s="66">
        <v>13080973</v>
      </c>
      <c r="R1017" s="67">
        <v>15548844</v>
      </c>
      <c r="S1017" s="95">
        <f t="shared" si="420"/>
        <v>14340.062565172055</v>
      </c>
      <c r="T1017" s="96">
        <f t="shared" si="421"/>
        <v>2181.7276227141483</v>
      </c>
      <c r="U1017" s="96">
        <f t="shared" si="422"/>
        <v>813.24341876377127</v>
      </c>
      <c r="V1017" s="96">
        <f t="shared" si="423"/>
        <v>2958.8267360325717</v>
      </c>
      <c r="W1017" s="86">
        <f t="shared" si="424"/>
        <v>4749.1887599266947</v>
      </c>
      <c r="X1017" s="99">
        <f t="shared" si="425"/>
        <v>6.7609486478102708E-3</v>
      </c>
      <c r="Y1017" s="100">
        <f t="shared" si="426"/>
        <v>2.1974845605030879E-2</v>
      </c>
      <c r="Z1017" s="100">
        <f t="shared" si="427"/>
        <v>6.0792137841572433E-2</v>
      </c>
      <c r="AA1017" s="100">
        <f t="shared" si="428"/>
        <v>3.1168043766391245E-2</v>
      </c>
      <c r="AB1017" s="101">
        <f t="shared" si="429"/>
        <v>2.3081695383660922E-2</v>
      </c>
      <c r="AC1017" s="99">
        <f t="shared" si="430"/>
        <v>7.2679173489040381E-3</v>
      </c>
      <c r="AD1017" s="100">
        <f t="shared" si="431"/>
        <v>2.2881806087585624E-2</v>
      </c>
      <c r="AE1017" s="100">
        <f t="shared" si="432"/>
        <v>6.2270412064030507E-2</v>
      </c>
      <c r="AF1017" s="100">
        <f t="shared" si="433"/>
        <v>3.2243095679177755E-2</v>
      </c>
      <c r="AG1017" s="101">
        <f t="shared" si="434"/>
        <v>2.4010690460001701E-2</v>
      </c>
      <c r="AH1017" s="95">
        <f t="shared" si="435"/>
        <v>96.952426609514674</v>
      </c>
      <c r="AI1017" s="96">
        <f t="shared" si="436"/>
        <v>47.943127661374469</v>
      </c>
      <c r="AJ1017" s="96">
        <f t="shared" si="437"/>
        <v>49.4388060122388</v>
      </c>
      <c r="AK1017" s="96">
        <f t="shared" si="438"/>
        <v>92.220841205831761</v>
      </c>
      <c r="AL1017" s="86">
        <f t="shared" si="439"/>
        <v>109.61932827613434</v>
      </c>
      <c r="AM1017" s="95">
        <f t="shared" si="447"/>
        <v>97.273875966416838</v>
      </c>
      <c r="AN1017" s="96">
        <f t="shared" si="440"/>
        <v>48.102084874654935</v>
      </c>
      <c r="AO1017" s="96">
        <f t="shared" si="441"/>
        <v>49.602722202419912</v>
      </c>
      <c r="AP1017" s="96">
        <f t="shared" si="442"/>
        <v>92.526602816296517</v>
      </c>
      <c r="AQ1017" s="86">
        <f t="shared" si="443"/>
        <v>109.98277521408806</v>
      </c>
    </row>
    <row r="1018" spans="1:43">
      <c r="A1018" s="129" t="str">
        <f t="shared" si="444"/>
        <v>2018_2</v>
      </c>
      <c r="B1018" s="57">
        <v>2018</v>
      </c>
      <c r="C1018" s="57">
        <v>2</v>
      </c>
      <c r="D1018" s="81" t="str">
        <f t="shared" si="445"/>
        <v>SYL_Personal</v>
      </c>
      <c r="E1018" s="68" t="s">
        <v>21</v>
      </c>
      <c r="F1018" s="69" t="s">
        <v>13</v>
      </c>
      <c r="G1018" s="84">
        <f t="shared" si="446"/>
        <v>13460</v>
      </c>
      <c r="H1018" s="70">
        <v>3365</v>
      </c>
      <c r="I1018" s="65">
        <v>111</v>
      </c>
      <c r="J1018" s="66">
        <v>337</v>
      </c>
      <c r="K1018" s="66">
        <v>541</v>
      </c>
      <c r="L1018" s="66">
        <v>482</v>
      </c>
      <c r="M1018" s="67">
        <v>149</v>
      </c>
      <c r="N1018" s="65">
        <v>1466207</v>
      </c>
      <c r="O1018" s="66">
        <v>1153112</v>
      </c>
      <c r="P1018" s="66">
        <v>539306</v>
      </c>
      <c r="Q1018" s="66">
        <v>1529412</v>
      </c>
      <c r="R1018" s="67">
        <v>606883</v>
      </c>
      <c r="S1018" s="95">
        <f t="shared" si="420"/>
        <v>13209.072072072073</v>
      </c>
      <c r="T1018" s="96">
        <f t="shared" si="421"/>
        <v>3421.6973293768547</v>
      </c>
      <c r="U1018" s="96">
        <f t="shared" si="422"/>
        <v>996.86876155268021</v>
      </c>
      <c r="V1018" s="96">
        <f t="shared" si="423"/>
        <v>3173.0539419087136</v>
      </c>
      <c r="W1018" s="86">
        <f t="shared" si="424"/>
        <v>4073.040268456376</v>
      </c>
      <c r="X1018" s="99">
        <f t="shared" si="425"/>
        <v>8.2466567607726599E-3</v>
      </c>
      <c r="Y1018" s="100">
        <f t="shared" si="426"/>
        <v>2.5037147102526004E-2</v>
      </c>
      <c r="Z1018" s="100">
        <f t="shared" si="427"/>
        <v>4.0193164933135218E-2</v>
      </c>
      <c r="AA1018" s="100">
        <f t="shared" si="428"/>
        <v>3.5809806835066862E-2</v>
      </c>
      <c r="AB1018" s="101">
        <f t="shared" si="429"/>
        <v>1.1069836552748886E-2</v>
      </c>
      <c r="AC1018" s="99">
        <f t="shared" si="430"/>
        <v>1.0062900737813123E-2</v>
      </c>
      <c r="AD1018" s="100">
        <f t="shared" si="431"/>
        <v>2.8174907996271883E-2</v>
      </c>
      <c r="AE1018" s="100">
        <f t="shared" si="432"/>
        <v>4.4137750786554006E-2</v>
      </c>
      <c r="AF1018" s="100">
        <f t="shared" si="433"/>
        <v>3.9541584277883748E-2</v>
      </c>
      <c r="AG1018" s="101">
        <f t="shared" si="434"/>
        <v>1.317113048828064E-2</v>
      </c>
      <c r="AH1018" s="95">
        <f t="shared" si="435"/>
        <v>108.93068350668648</v>
      </c>
      <c r="AI1018" s="96">
        <f t="shared" si="436"/>
        <v>85.669539375928679</v>
      </c>
      <c r="AJ1018" s="96">
        <f t="shared" si="437"/>
        <v>40.067310549777119</v>
      </c>
      <c r="AK1018" s="96">
        <f t="shared" si="438"/>
        <v>113.62644873699851</v>
      </c>
      <c r="AL1018" s="86">
        <f t="shared" si="439"/>
        <v>45.087890044576525</v>
      </c>
      <c r="AM1018" s="95">
        <f t="shared" si="447"/>
        <v>109.29184721743265</v>
      </c>
      <c r="AN1018" s="96">
        <f t="shared" si="440"/>
        <v>85.953579902829688</v>
      </c>
      <c r="AO1018" s="96">
        <f t="shared" si="441"/>
        <v>40.200155200080708</v>
      </c>
      <c r="AP1018" s="96">
        <f t="shared" si="442"/>
        <v>114.00318143107222</v>
      </c>
      <c r="AQ1018" s="86">
        <f t="shared" si="443"/>
        <v>45.237380611917132</v>
      </c>
    </row>
    <row r="1019" spans="1:43">
      <c r="A1019" s="129" t="str">
        <f t="shared" si="444"/>
        <v>2018_2</v>
      </c>
      <c r="B1019" s="57">
        <v>2018</v>
      </c>
      <c r="C1019" s="57">
        <v>2</v>
      </c>
      <c r="D1019" s="81" t="str">
        <f t="shared" si="445"/>
        <v>MYL_Personal</v>
      </c>
      <c r="E1019" s="68" t="s">
        <v>22</v>
      </c>
      <c r="F1019" s="69" t="s">
        <v>13</v>
      </c>
      <c r="G1019" s="84">
        <f t="shared" si="446"/>
        <v>14464</v>
      </c>
      <c r="H1019" s="70">
        <v>3616</v>
      </c>
      <c r="I1019" s="65">
        <v>111</v>
      </c>
      <c r="J1019" s="66">
        <v>391</v>
      </c>
      <c r="K1019" s="66">
        <v>649</v>
      </c>
      <c r="L1019" s="66">
        <v>583</v>
      </c>
      <c r="M1019" s="67">
        <v>115</v>
      </c>
      <c r="N1019" s="65">
        <v>1725202</v>
      </c>
      <c r="O1019" s="66">
        <v>1401334</v>
      </c>
      <c r="P1019" s="66">
        <v>522113</v>
      </c>
      <c r="Q1019" s="66">
        <v>1966638</v>
      </c>
      <c r="R1019" s="67">
        <v>556670</v>
      </c>
      <c r="S1019" s="95">
        <f t="shared" si="420"/>
        <v>15542.360360360361</v>
      </c>
      <c r="T1019" s="96">
        <f t="shared" si="421"/>
        <v>3583.9744245524298</v>
      </c>
      <c r="U1019" s="96">
        <f t="shared" si="422"/>
        <v>804.48844375963017</v>
      </c>
      <c r="V1019" s="96">
        <f t="shared" si="423"/>
        <v>3373.3070325900517</v>
      </c>
      <c r="W1019" s="86">
        <f t="shared" si="424"/>
        <v>4840.608695652174</v>
      </c>
      <c r="X1019" s="99">
        <f t="shared" si="425"/>
        <v>7.6742256637168139E-3</v>
      </c>
      <c r="Y1019" s="100">
        <f t="shared" si="426"/>
        <v>2.7032632743362831E-2</v>
      </c>
      <c r="Z1019" s="100">
        <f t="shared" si="427"/>
        <v>4.4870022123893807E-2</v>
      </c>
      <c r="AA1019" s="100">
        <f t="shared" si="428"/>
        <v>4.0306969026548671E-2</v>
      </c>
      <c r="AB1019" s="101">
        <f t="shared" si="429"/>
        <v>7.9507743362831861E-3</v>
      </c>
      <c r="AC1019" s="99">
        <f t="shared" si="430"/>
        <v>9.3648851012551066E-3</v>
      </c>
      <c r="AD1019" s="100">
        <f t="shared" si="431"/>
        <v>3.0174624373932264E-2</v>
      </c>
      <c r="AE1019" s="100">
        <f t="shared" si="432"/>
        <v>4.888073058634964E-2</v>
      </c>
      <c r="AF1019" s="100">
        <f t="shared" si="433"/>
        <v>4.4117346103518321E-2</v>
      </c>
      <c r="AG1019" s="101">
        <f t="shared" si="434"/>
        <v>9.6713867001506117E-3</v>
      </c>
      <c r="AH1019" s="95">
        <f t="shared" si="435"/>
        <v>119.27558075221239</v>
      </c>
      <c r="AI1019" s="96">
        <f t="shared" si="436"/>
        <v>96.884264380530979</v>
      </c>
      <c r="AJ1019" s="96">
        <f t="shared" si="437"/>
        <v>36.097414269911503</v>
      </c>
      <c r="AK1019" s="96">
        <f t="shared" si="438"/>
        <v>135.96778207964601</v>
      </c>
      <c r="AL1019" s="86">
        <f t="shared" si="439"/>
        <v>38.486587389380531</v>
      </c>
      <c r="AM1019" s="95">
        <f t="shared" si="447"/>
        <v>119.67104335245605</v>
      </c>
      <c r="AN1019" s="96">
        <f t="shared" si="440"/>
        <v>97.205487743041488</v>
      </c>
      <c r="AO1019" s="96">
        <f t="shared" si="441"/>
        <v>36.217096582244217</v>
      </c>
      <c r="AP1019" s="96">
        <f t="shared" si="442"/>
        <v>136.41858829087113</v>
      </c>
      <c r="AQ1019" s="86">
        <f t="shared" si="443"/>
        <v>38.614191093571485</v>
      </c>
    </row>
    <row r="1020" spans="1:43">
      <c r="A1020" s="129" t="str">
        <f t="shared" si="444"/>
        <v>2018_2</v>
      </c>
      <c r="B1020" s="57">
        <v>2018</v>
      </c>
      <c r="C1020" s="57">
        <v>2</v>
      </c>
      <c r="D1020" s="81" t="str">
        <f t="shared" si="445"/>
        <v>MYH_Personal</v>
      </c>
      <c r="E1020" s="68" t="s">
        <v>23</v>
      </c>
      <c r="F1020" s="69" t="s">
        <v>13</v>
      </c>
      <c r="G1020" s="84">
        <f t="shared" si="446"/>
        <v>40960</v>
      </c>
      <c r="H1020" s="70">
        <v>10240</v>
      </c>
      <c r="I1020" s="65">
        <v>304</v>
      </c>
      <c r="J1020" s="66">
        <v>1039</v>
      </c>
      <c r="K1020" s="66">
        <v>833</v>
      </c>
      <c r="L1020" s="66">
        <v>1437</v>
      </c>
      <c r="M1020" s="67">
        <v>493</v>
      </c>
      <c r="N1020" s="65">
        <v>5513223</v>
      </c>
      <c r="O1020" s="66">
        <v>4120129</v>
      </c>
      <c r="P1020" s="66">
        <v>868420</v>
      </c>
      <c r="Q1020" s="66">
        <v>4268189</v>
      </c>
      <c r="R1020" s="67">
        <v>2466535</v>
      </c>
      <c r="S1020" s="95">
        <f t="shared" si="420"/>
        <v>18135.60197368421</v>
      </c>
      <c r="T1020" s="96">
        <f t="shared" si="421"/>
        <v>3965.4754571703561</v>
      </c>
      <c r="U1020" s="96">
        <f t="shared" si="422"/>
        <v>1042.5210084033613</v>
      </c>
      <c r="V1020" s="96">
        <f t="shared" si="423"/>
        <v>2970.2080723729991</v>
      </c>
      <c r="W1020" s="86">
        <f t="shared" si="424"/>
        <v>5003.1135902636915</v>
      </c>
      <c r="X1020" s="99">
        <f t="shared" si="425"/>
        <v>7.4218749999999997E-3</v>
      </c>
      <c r="Y1020" s="100">
        <f t="shared" si="426"/>
        <v>2.5366210937500001E-2</v>
      </c>
      <c r="Z1020" s="100">
        <f t="shared" si="427"/>
        <v>2.0336914062499999E-2</v>
      </c>
      <c r="AA1020" s="100">
        <f t="shared" si="428"/>
        <v>3.5083007812499997E-2</v>
      </c>
      <c r="AB1020" s="101">
        <f t="shared" si="429"/>
        <v>1.2036132812499999E-2</v>
      </c>
      <c r="AC1020" s="99">
        <f t="shared" si="430"/>
        <v>8.4100073432694742E-3</v>
      </c>
      <c r="AD1020" s="100">
        <f t="shared" si="431"/>
        <v>2.7176402259846074E-2</v>
      </c>
      <c r="AE1020" s="100">
        <f t="shared" si="432"/>
        <v>2.1961927085310029E-2</v>
      </c>
      <c r="AF1020" s="100">
        <f t="shared" si="433"/>
        <v>3.7201219374848445E-2</v>
      </c>
      <c r="AG1020" s="101">
        <f t="shared" si="434"/>
        <v>1.3291555472898734E-2</v>
      </c>
      <c r="AH1020" s="95">
        <f t="shared" si="435"/>
        <v>134.60017089843751</v>
      </c>
      <c r="AI1020" s="96">
        <f t="shared" si="436"/>
        <v>100.58908691406251</v>
      </c>
      <c r="AJ1020" s="96">
        <f t="shared" si="437"/>
        <v>21.20166015625</v>
      </c>
      <c r="AK1020" s="96">
        <f t="shared" si="438"/>
        <v>104.20383300781251</v>
      </c>
      <c r="AL1020" s="86">
        <f t="shared" si="439"/>
        <v>60.2181396484375</v>
      </c>
      <c r="AM1020" s="95">
        <f t="shared" si="447"/>
        <v>135.04644274420045</v>
      </c>
      <c r="AN1020" s="96">
        <f t="shared" si="440"/>
        <v>100.92259375273227</v>
      </c>
      <c r="AO1020" s="96">
        <f t="shared" si="441"/>
        <v>21.271955044792957</v>
      </c>
      <c r="AP1020" s="96">
        <f t="shared" si="442"/>
        <v>104.54932467087332</v>
      </c>
      <c r="AQ1020" s="86">
        <f t="shared" si="443"/>
        <v>60.417795118040111</v>
      </c>
    </row>
    <row r="1021" spans="1:43">
      <c r="A1021" s="129" t="str">
        <f t="shared" si="444"/>
        <v>2018_2</v>
      </c>
      <c r="B1021" s="57">
        <v>2018</v>
      </c>
      <c r="C1021" s="57">
        <v>2</v>
      </c>
      <c r="D1021" s="81" t="str">
        <f t="shared" si="445"/>
        <v>LML_Personal</v>
      </c>
      <c r="E1021" s="68" t="s">
        <v>24</v>
      </c>
      <c r="F1021" s="69" t="s">
        <v>13</v>
      </c>
      <c r="G1021" s="84">
        <f t="shared" si="446"/>
        <v>109280</v>
      </c>
      <c r="H1021" s="70">
        <v>27320</v>
      </c>
      <c r="I1021" s="65">
        <v>183</v>
      </c>
      <c r="J1021" s="66">
        <v>2064</v>
      </c>
      <c r="K1021" s="66">
        <v>8085</v>
      </c>
      <c r="L1021" s="66">
        <v>3285</v>
      </c>
      <c r="M1021" s="67">
        <v>820</v>
      </c>
      <c r="N1021" s="65">
        <v>3831802</v>
      </c>
      <c r="O1021" s="66">
        <v>4777417</v>
      </c>
      <c r="P1021" s="66">
        <v>11076905</v>
      </c>
      <c r="Q1021" s="66">
        <v>5890027</v>
      </c>
      <c r="R1021" s="67">
        <v>4043308</v>
      </c>
      <c r="S1021" s="95">
        <f t="shared" si="420"/>
        <v>20938.8087431694</v>
      </c>
      <c r="T1021" s="96">
        <f t="shared" si="421"/>
        <v>2314.6400193798449</v>
      </c>
      <c r="U1021" s="96">
        <f t="shared" si="422"/>
        <v>1370.0562770562772</v>
      </c>
      <c r="V1021" s="96">
        <f t="shared" si="423"/>
        <v>1793.0066971080669</v>
      </c>
      <c r="W1021" s="86">
        <f t="shared" si="424"/>
        <v>4930.8634146341465</v>
      </c>
      <c r="X1021" s="99">
        <f t="shared" si="425"/>
        <v>1.674597364568082E-3</v>
      </c>
      <c r="Y1021" s="100">
        <f t="shared" si="426"/>
        <v>1.8887262079062956E-2</v>
      </c>
      <c r="Z1021" s="100">
        <f t="shared" si="427"/>
        <v>7.3984260614934114E-2</v>
      </c>
      <c r="AA1021" s="100">
        <f t="shared" si="428"/>
        <v>3.0060395314787703E-2</v>
      </c>
      <c r="AB1021" s="101">
        <f t="shared" si="429"/>
        <v>7.5036603221083457E-3</v>
      </c>
      <c r="AC1021" s="99">
        <f t="shared" si="430"/>
        <v>1.9627859933016014E-3</v>
      </c>
      <c r="AD1021" s="100">
        <f t="shared" si="431"/>
        <v>1.9846727965888867E-2</v>
      </c>
      <c r="AE1021" s="100">
        <f t="shared" si="432"/>
        <v>7.5829124932380129E-2</v>
      </c>
      <c r="AF1021" s="100">
        <f t="shared" si="433"/>
        <v>3.1263920736173116E-2</v>
      </c>
      <c r="AG1021" s="101">
        <f t="shared" si="434"/>
        <v>8.1119166248262847E-3</v>
      </c>
      <c r="AH1021" s="95">
        <f t="shared" si="435"/>
        <v>35.064073938506588</v>
      </c>
      <c r="AI1021" s="96">
        <f t="shared" si="436"/>
        <v>43.717212664714495</v>
      </c>
      <c r="AJ1021" s="96">
        <f t="shared" si="437"/>
        <v>101.36260065885799</v>
      </c>
      <c r="AK1021" s="96">
        <f t="shared" si="438"/>
        <v>53.898490117130308</v>
      </c>
      <c r="AL1021" s="86">
        <f t="shared" si="439"/>
        <v>36.999524158125915</v>
      </c>
      <c r="AM1021" s="95">
        <f t="shared" si="447"/>
        <v>35.180330172745052</v>
      </c>
      <c r="AN1021" s="96">
        <f t="shared" si="440"/>
        <v>43.862158700497872</v>
      </c>
      <c r="AO1021" s="96">
        <f t="shared" si="441"/>
        <v>101.69867211096256</v>
      </c>
      <c r="AP1021" s="96">
        <f t="shared" si="442"/>
        <v>54.07719255493447</v>
      </c>
      <c r="AQ1021" s="86">
        <f t="shared" si="443"/>
        <v>37.122197449163984</v>
      </c>
    </row>
    <row r="1022" spans="1:43">
      <c r="A1022" s="129" t="str">
        <f t="shared" si="444"/>
        <v>2018_2</v>
      </c>
      <c r="B1022" s="57">
        <v>2018</v>
      </c>
      <c r="C1022" s="57">
        <v>2</v>
      </c>
      <c r="D1022" s="81" t="str">
        <f t="shared" si="445"/>
        <v>MSA_Personal</v>
      </c>
      <c r="E1022" s="68" t="s">
        <v>25</v>
      </c>
      <c r="F1022" s="69" t="s">
        <v>13</v>
      </c>
      <c r="G1022" s="84">
        <f t="shared" si="446"/>
        <v>107164</v>
      </c>
      <c r="H1022" s="70">
        <v>26791</v>
      </c>
      <c r="I1022" s="65">
        <v>346</v>
      </c>
      <c r="J1022" s="66">
        <v>2667</v>
      </c>
      <c r="K1022" s="66">
        <v>4246</v>
      </c>
      <c r="L1022" s="66">
        <v>5602</v>
      </c>
      <c r="M1022" s="67">
        <v>1007</v>
      </c>
      <c r="N1022" s="65">
        <v>8159846</v>
      </c>
      <c r="O1022" s="66">
        <v>9699775</v>
      </c>
      <c r="P1022" s="66">
        <v>5955757</v>
      </c>
      <c r="Q1022" s="66">
        <v>15358975</v>
      </c>
      <c r="R1022" s="67">
        <v>4298260</v>
      </c>
      <c r="S1022" s="95">
        <f t="shared" si="420"/>
        <v>23583.369942196532</v>
      </c>
      <c r="T1022" s="96">
        <f t="shared" si="421"/>
        <v>3636.9610048743907</v>
      </c>
      <c r="U1022" s="96">
        <f t="shared" si="422"/>
        <v>1402.6747527084315</v>
      </c>
      <c r="V1022" s="96">
        <f t="shared" si="423"/>
        <v>2741.6949303820065</v>
      </c>
      <c r="W1022" s="86">
        <f t="shared" si="424"/>
        <v>4268.3813306852035</v>
      </c>
      <c r="X1022" s="99">
        <f t="shared" si="425"/>
        <v>3.2286962039490873E-3</v>
      </c>
      <c r="Y1022" s="100">
        <f t="shared" si="426"/>
        <v>2.488708894778097E-2</v>
      </c>
      <c r="Z1022" s="100">
        <f t="shared" si="427"/>
        <v>3.9621514687768283E-2</v>
      </c>
      <c r="AA1022" s="100">
        <f t="shared" si="428"/>
        <v>5.2275017729834644E-2</v>
      </c>
      <c r="AB1022" s="101">
        <f t="shared" si="429"/>
        <v>9.396812362360495E-3</v>
      </c>
      <c r="AC1022" s="99">
        <f t="shared" si="430"/>
        <v>3.6324743577584324E-3</v>
      </c>
      <c r="AD1022" s="100">
        <f t="shared" si="431"/>
        <v>2.5995870436113067E-2</v>
      </c>
      <c r="AE1022" s="100">
        <f t="shared" si="432"/>
        <v>4.1009926217118235E-2</v>
      </c>
      <c r="AF1022" s="100">
        <f t="shared" si="433"/>
        <v>5.3859253161095196E-2</v>
      </c>
      <c r="AG1022" s="101">
        <f t="shared" si="434"/>
        <v>1.0083519562775971E-2</v>
      </c>
      <c r="AH1022" s="95">
        <f t="shared" si="435"/>
        <v>76.143537008696953</v>
      </c>
      <c r="AI1022" s="96">
        <f t="shared" si="436"/>
        <v>90.513372027919829</v>
      </c>
      <c r="AJ1022" s="96">
        <f t="shared" si="437"/>
        <v>55.576098316598859</v>
      </c>
      <c r="AK1022" s="96">
        <f t="shared" si="438"/>
        <v>143.32215109551714</v>
      </c>
      <c r="AL1022" s="86">
        <f t="shared" si="439"/>
        <v>40.109178455451456</v>
      </c>
      <c r="AM1022" s="95">
        <f t="shared" si="447"/>
        <v>76.395993722362135</v>
      </c>
      <c r="AN1022" s="96">
        <f t="shared" si="440"/>
        <v>90.813472461162277</v>
      </c>
      <c r="AO1022" s="96">
        <f t="shared" si="441"/>
        <v>55.760362926446689</v>
      </c>
      <c r="AP1022" s="96">
        <f t="shared" si="442"/>
        <v>143.79734098926826</v>
      </c>
      <c r="AQ1022" s="86">
        <f t="shared" si="443"/>
        <v>40.24216192034509</v>
      </c>
    </row>
    <row r="1023" spans="1:43">
      <c r="A1023" s="129" t="str">
        <f t="shared" si="444"/>
        <v>2018_2</v>
      </c>
      <c r="B1023" s="57">
        <v>2018</v>
      </c>
      <c r="C1023" s="57">
        <v>2</v>
      </c>
      <c r="D1023" s="81" t="str">
        <f t="shared" si="445"/>
        <v>LYA_Personal</v>
      </c>
      <c r="E1023" s="68" t="s">
        <v>26</v>
      </c>
      <c r="F1023" s="69" t="s">
        <v>13</v>
      </c>
      <c r="G1023" s="84">
        <f t="shared" si="446"/>
        <v>28124</v>
      </c>
      <c r="H1023" s="70">
        <v>7031</v>
      </c>
      <c r="I1023" s="65">
        <v>228</v>
      </c>
      <c r="J1023" s="66">
        <v>840</v>
      </c>
      <c r="K1023" s="66">
        <v>1279</v>
      </c>
      <c r="L1023" s="66">
        <v>1230</v>
      </c>
      <c r="M1023" s="67">
        <v>385</v>
      </c>
      <c r="N1023" s="65">
        <v>5036387</v>
      </c>
      <c r="O1023" s="66">
        <v>3024621</v>
      </c>
      <c r="P1023" s="66">
        <v>1142679</v>
      </c>
      <c r="Q1023" s="66">
        <v>4142266</v>
      </c>
      <c r="R1023" s="67">
        <v>3423227</v>
      </c>
      <c r="S1023" s="95">
        <f t="shared" si="420"/>
        <v>22089.416666666668</v>
      </c>
      <c r="T1023" s="96">
        <f t="shared" si="421"/>
        <v>3600.7392857142859</v>
      </c>
      <c r="U1023" s="96">
        <f t="shared" si="422"/>
        <v>893.41594996090691</v>
      </c>
      <c r="V1023" s="96">
        <f t="shared" si="423"/>
        <v>3367.6959349593494</v>
      </c>
      <c r="W1023" s="86">
        <f t="shared" si="424"/>
        <v>8891.4987012987021</v>
      </c>
      <c r="X1023" s="99">
        <f t="shared" si="425"/>
        <v>8.1069549139524966E-3</v>
      </c>
      <c r="Y1023" s="100">
        <f t="shared" si="426"/>
        <v>2.9867728630351302E-2</v>
      </c>
      <c r="Z1023" s="100">
        <f t="shared" si="427"/>
        <v>4.547717252168966E-2</v>
      </c>
      <c r="AA1023" s="100">
        <f t="shared" si="428"/>
        <v>4.3734888351585836E-2</v>
      </c>
      <c r="AB1023" s="101">
        <f t="shared" si="429"/>
        <v>1.3689375622244346E-2</v>
      </c>
      <c r="AC1023" s="99">
        <f t="shared" si="430"/>
        <v>9.3528419814697863E-3</v>
      </c>
      <c r="AD1023" s="100">
        <f t="shared" si="431"/>
        <v>3.2232743908166453E-2</v>
      </c>
      <c r="AE1023" s="100">
        <f t="shared" si="432"/>
        <v>4.8371897199363072E-2</v>
      </c>
      <c r="AF1023" s="100">
        <f t="shared" si="433"/>
        <v>4.6576210934436743E-2</v>
      </c>
      <c r="AG1023" s="101">
        <f t="shared" si="434"/>
        <v>1.5303793849252635E-2</v>
      </c>
      <c r="AH1023" s="95">
        <f t="shared" si="435"/>
        <v>179.07790499217751</v>
      </c>
      <c r="AI1023" s="96">
        <f t="shared" si="436"/>
        <v>107.54590385435927</v>
      </c>
      <c r="AJ1023" s="96">
        <f t="shared" si="437"/>
        <v>40.630031290001419</v>
      </c>
      <c r="AK1023" s="96">
        <f t="shared" si="438"/>
        <v>147.28580571753662</v>
      </c>
      <c r="AL1023" s="86">
        <f t="shared" si="439"/>
        <v>121.71906556677571</v>
      </c>
      <c r="AM1023" s="95">
        <f t="shared" si="447"/>
        <v>179.67164441065509</v>
      </c>
      <c r="AN1023" s="96">
        <f t="shared" si="440"/>
        <v>107.90247627694218</v>
      </c>
      <c r="AO1023" s="96">
        <f t="shared" si="441"/>
        <v>40.764741661735471</v>
      </c>
      <c r="AP1023" s="96">
        <f t="shared" si="442"/>
        <v>147.77413725481114</v>
      </c>
      <c r="AQ1023" s="86">
        <f t="shared" si="443"/>
        <v>122.12262963131181</v>
      </c>
    </row>
    <row r="1024" spans="1:43">
      <c r="A1024" s="129" t="str">
        <f t="shared" si="444"/>
        <v>2018_2</v>
      </c>
      <c r="B1024" s="57">
        <v>2018</v>
      </c>
      <c r="C1024" s="57">
        <v>2</v>
      </c>
      <c r="D1024" s="81" t="str">
        <f t="shared" si="445"/>
        <v>MMA_Personal</v>
      </c>
      <c r="E1024" s="68" t="s">
        <v>27</v>
      </c>
      <c r="F1024" s="69" t="s">
        <v>13</v>
      </c>
      <c r="G1024" s="84">
        <f t="shared" si="446"/>
        <v>192332</v>
      </c>
      <c r="H1024" s="70">
        <v>48083</v>
      </c>
      <c r="I1024" s="65">
        <v>1309</v>
      </c>
      <c r="J1024" s="66">
        <v>5123</v>
      </c>
      <c r="K1024" s="66">
        <v>9824</v>
      </c>
      <c r="L1024" s="66">
        <v>8695</v>
      </c>
      <c r="M1024" s="67">
        <v>1902</v>
      </c>
      <c r="N1024" s="65">
        <v>21446326</v>
      </c>
      <c r="O1024" s="66">
        <v>18794974</v>
      </c>
      <c r="P1024" s="66">
        <v>15430439</v>
      </c>
      <c r="Q1024" s="66">
        <v>29617405</v>
      </c>
      <c r="R1024" s="67">
        <v>23058188</v>
      </c>
      <c r="S1024" s="95">
        <f t="shared" si="420"/>
        <v>16383.747899159664</v>
      </c>
      <c r="T1024" s="96">
        <f t="shared" si="421"/>
        <v>3668.7437048604334</v>
      </c>
      <c r="U1024" s="96">
        <f t="shared" si="422"/>
        <v>1570.6880089576548</v>
      </c>
      <c r="V1024" s="96">
        <f t="shared" si="423"/>
        <v>3406.2570442783208</v>
      </c>
      <c r="W1024" s="86">
        <f t="shared" si="424"/>
        <v>12123.12723449001</v>
      </c>
      <c r="X1024" s="99">
        <f t="shared" si="425"/>
        <v>6.805939729218227E-3</v>
      </c>
      <c r="Y1024" s="100">
        <f t="shared" si="426"/>
        <v>2.6636233180126031E-2</v>
      </c>
      <c r="Z1024" s="100">
        <f t="shared" si="427"/>
        <v>5.1078343697356657E-2</v>
      </c>
      <c r="AA1024" s="100">
        <f t="shared" si="428"/>
        <v>4.5208285672690973E-2</v>
      </c>
      <c r="AB1024" s="101">
        <f t="shared" si="429"/>
        <v>9.8891500114385543E-3</v>
      </c>
      <c r="AC1024" s="99">
        <f t="shared" si="430"/>
        <v>7.2427484027528747E-3</v>
      </c>
      <c r="AD1024" s="100">
        <f t="shared" si="431"/>
        <v>2.749170190959932E-2</v>
      </c>
      <c r="AE1024" s="100">
        <f t="shared" si="432"/>
        <v>5.2248014715854385E-2</v>
      </c>
      <c r="AF1024" s="100">
        <f t="shared" si="433"/>
        <v>4.6312093545359319E-2</v>
      </c>
      <c r="AG1024" s="101">
        <f t="shared" si="434"/>
        <v>1.0414866428602483E-2</v>
      </c>
      <c r="AH1024" s="95">
        <f t="shared" si="435"/>
        <v>111.50680074038641</v>
      </c>
      <c r="AI1024" s="96">
        <f t="shared" si="436"/>
        <v>97.72151280078198</v>
      </c>
      <c r="AJ1024" s="96">
        <f t="shared" si="437"/>
        <v>80.228141962855901</v>
      </c>
      <c r="AK1024" s="96">
        <f t="shared" si="438"/>
        <v>153.99104153235032</v>
      </c>
      <c r="AL1024" s="86">
        <f t="shared" si="439"/>
        <v>119.88742382962793</v>
      </c>
      <c r="AM1024" s="95">
        <f t="shared" si="447"/>
        <v>111.87650566311702</v>
      </c>
      <c r="AN1024" s="96">
        <f t="shared" si="440"/>
        <v>98.045512091401449</v>
      </c>
      <c r="AO1024" s="96">
        <f t="shared" si="441"/>
        <v>80.494141335344892</v>
      </c>
      <c r="AP1024" s="96">
        <f t="shared" si="442"/>
        <v>154.50160452700993</v>
      </c>
      <c r="AQ1024" s="86">
        <f t="shared" si="443"/>
        <v>120.28491501822816</v>
      </c>
    </row>
    <row r="1025" spans="1:43">
      <c r="A1025" s="129" t="str">
        <f t="shared" si="444"/>
        <v>2018_2</v>
      </c>
      <c r="B1025" s="57">
        <v>2018</v>
      </c>
      <c r="C1025" s="57">
        <v>2</v>
      </c>
      <c r="D1025" s="81" t="str">
        <f t="shared" si="445"/>
        <v>LYH_Personal</v>
      </c>
      <c r="E1025" s="68" t="s">
        <v>28</v>
      </c>
      <c r="F1025" s="69" t="s">
        <v>13</v>
      </c>
      <c r="G1025" s="84">
        <f t="shared" si="446"/>
        <v>20972</v>
      </c>
      <c r="H1025" s="70">
        <v>5243</v>
      </c>
      <c r="I1025" s="65">
        <v>169</v>
      </c>
      <c r="J1025" s="66">
        <v>625</v>
      </c>
      <c r="K1025" s="66">
        <v>712</v>
      </c>
      <c r="L1025" s="66">
        <v>1059</v>
      </c>
      <c r="M1025" s="67">
        <v>254</v>
      </c>
      <c r="N1025" s="65">
        <v>3103745</v>
      </c>
      <c r="O1025" s="66">
        <v>2246369</v>
      </c>
      <c r="P1025" s="66">
        <v>976478</v>
      </c>
      <c r="Q1025" s="66">
        <v>3159194</v>
      </c>
      <c r="R1025" s="67">
        <v>2154157</v>
      </c>
      <c r="S1025" s="95">
        <f t="shared" si="420"/>
        <v>18365.3550295858</v>
      </c>
      <c r="T1025" s="96">
        <f t="shared" si="421"/>
        <v>3594.1904</v>
      </c>
      <c r="U1025" s="96">
        <f t="shared" si="422"/>
        <v>1371.4578651685392</v>
      </c>
      <c r="V1025" s="96">
        <f t="shared" si="423"/>
        <v>2983.1860245514636</v>
      </c>
      <c r="W1025" s="86">
        <f t="shared" si="424"/>
        <v>8480.9330708661419</v>
      </c>
      <c r="X1025" s="99">
        <f t="shared" si="425"/>
        <v>8.0583635323288189E-3</v>
      </c>
      <c r="Y1025" s="100">
        <f t="shared" si="426"/>
        <v>2.9801640282281137E-2</v>
      </c>
      <c r="Z1025" s="100">
        <f t="shared" si="427"/>
        <v>3.3950028609574669E-2</v>
      </c>
      <c r="AA1025" s="100">
        <f t="shared" si="428"/>
        <v>5.049589929429716E-2</v>
      </c>
      <c r="AB1025" s="101">
        <f t="shared" si="429"/>
        <v>1.2111386610719053E-2</v>
      </c>
      <c r="AC1025" s="99">
        <f t="shared" si="430"/>
        <v>9.4968390816362845E-3</v>
      </c>
      <c r="AD1025" s="100">
        <f t="shared" si="431"/>
        <v>3.2537452902949758E-2</v>
      </c>
      <c r="AE1025" s="100">
        <f t="shared" si="432"/>
        <v>3.6863802616819159E-2</v>
      </c>
      <c r="AF1025" s="100">
        <f t="shared" si="433"/>
        <v>5.4018897925055473E-2</v>
      </c>
      <c r="AG1025" s="101">
        <f t="shared" si="434"/>
        <v>1.3871282270081308E-2</v>
      </c>
      <c r="AH1025" s="95">
        <f t="shared" si="435"/>
        <v>147.99470722868585</v>
      </c>
      <c r="AI1025" s="96">
        <f t="shared" si="436"/>
        <v>107.11276940682815</v>
      </c>
      <c r="AJ1025" s="96">
        <f t="shared" si="437"/>
        <v>46.561033759298112</v>
      </c>
      <c r="AK1025" s="96">
        <f t="shared" si="438"/>
        <v>150.6386610719054</v>
      </c>
      <c r="AL1025" s="86">
        <f t="shared" si="439"/>
        <v>102.71585924089261</v>
      </c>
      <c r="AM1025" s="95">
        <f t="shared" si="447"/>
        <v>148.48538915514439</v>
      </c>
      <c r="AN1025" s="96">
        <f t="shared" si="440"/>
        <v>107.46790575612769</v>
      </c>
      <c r="AO1025" s="96">
        <f t="shared" si="441"/>
        <v>46.715408589119626</v>
      </c>
      <c r="AP1025" s="96">
        <f t="shared" si="442"/>
        <v>151.13810912513665</v>
      </c>
      <c r="AQ1025" s="86">
        <f t="shared" si="443"/>
        <v>103.05641747188585</v>
      </c>
    </row>
    <row r="1026" spans="1:43">
      <c r="A1026" s="129" t="str">
        <f t="shared" si="444"/>
        <v>2018_2</v>
      </c>
      <c r="B1026" s="57">
        <v>2018</v>
      </c>
      <c r="C1026" s="57">
        <v>2</v>
      </c>
      <c r="D1026" s="81" t="str">
        <f t="shared" si="445"/>
        <v>SSA_Personal</v>
      </c>
      <c r="E1026" s="68" t="s">
        <v>29</v>
      </c>
      <c r="F1026" s="69" t="s">
        <v>13</v>
      </c>
      <c r="G1026" s="84">
        <f t="shared" si="446"/>
        <v>40712</v>
      </c>
      <c r="H1026" s="70">
        <v>10178</v>
      </c>
      <c r="I1026" s="65">
        <v>296</v>
      </c>
      <c r="J1026" s="66">
        <v>1122</v>
      </c>
      <c r="K1026" s="66">
        <v>3494</v>
      </c>
      <c r="L1026" s="66">
        <v>2245</v>
      </c>
      <c r="M1026" s="67">
        <v>1057</v>
      </c>
      <c r="N1026" s="65">
        <v>5591978</v>
      </c>
      <c r="O1026" s="66">
        <v>1897907</v>
      </c>
      <c r="P1026" s="66">
        <v>2561898</v>
      </c>
      <c r="Q1026" s="66">
        <v>7108730</v>
      </c>
      <c r="R1026" s="67">
        <v>5722834</v>
      </c>
      <c r="S1026" s="95">
        <f t="shared" si="420"/>
        <v>18891.817567567567</v>
      </c>
      <c r="T1026" s="96">
        <f t="shared" si="421"/>
        <v>1691.5392156862745</v>
      </c>
      <c r="U1026" s="96">
        <f t="shared" si="422"/>
        <v>733.22781911848881</v>
      </c>
      <c r="V1026" s="96">
        <f t="shared" si="423"/>
        <v>3166.4721603563476</v>
      </c>
      <c r="W1026" s="86">
        <f t="shared" si="424"/>
        <v>5414.2232734153267</v>
      </c>
      <c r="X1026" s="99">
        <f t="shared" si="425"/>
        <v>7.2705836117115345E-3</v>
      </c>
      <c r="Y1026" s="100">
        <f t="shared" si="426"/>
        <v>2.7559441933582236E-2</v>
      </c>
      <c r="Z1026" s="100">
        <f t="shared" si="427"/>
        <v>8.5822361957162502E-2</v>
      </c>
      <c r="AA1026" s="100">
        <f t="shared" si="428"/>
        <v>5.5143446649636468E-2</v>
      </c>
      <c r="AB1026" s="101">
        <f t="shared" si="429"/>
        <v>2.5962861072902337E-2</v>
      </c>
      <c r="AC1026" s="99">
        <f t="shared" si="430"/>
        <v>8.2516418390372638E-3</v>
      </c>
      <c r="AD1026" s="100">
        <f t="shared" si="431"/>
        <v>2.9449875602582054E-2</v>
      </c>
      <c r="AE1026" s="100">
        <f t="shared" si="432"/>
        <v>8.9056884857834875E-2</v>
      </c>
      <c r="AF1026" s="100">
        <f t="shared" si="433"/>
        <v>5.7779320342226326E-2</v>
      </c>
      <c r="AG1026" s="101">
        <f t="shared" si="434"/>
        <v>2.7799224923646351E-2</v>
      </c>
      <c r="AH1026" s="95">
        <f t="shared" si="435"/>
        <v>137.35453920220081</v>
      </c>
      <c r="AI1026" s="96">
        <f t="shared" si="436"/>
        <v>46.61787679308312</v>
      </c>
      <c r="AJ1026" s="96">
        <f t="shared" si="437"/>
        <v>62.927343289447826</v>
      </c>
      <c r="AK1026" s="96">
        <f t="shared" si="438"/>
        <v>174.61018864216939</v>
      </c>
      <c r="AL1026" s="86">
        <f t="shared" si="439"/>
        <v>140.56872666535665</v>
      </c>
      <c r="AM1026" s="95">
        <f t="shared" si="447"/>
        <v>137.80994325796487</v>
      </c>
      <c r="AN1026" s="96">
        <f t="shared" si="440"/>
        <v>46.772440088085894</v>
      </c>
      <c r="AO1026" s="96">
        <f t="shared" si="441"/>
        <v>63.135981223941464</v>
      </c>
      <c r="AP1026" s="96">
        <f t="shared" si="442"/>
        <v>175.1891151818181</v>
      </c>
      <c r="AQ1026" s="86">
        <f t="shared" si="443"/>
        <v>141.03478747855451</v>
      </c>
    </row>
    <row r="1027" spans="1:43">
      <c r="A1027" s="129" t="str">
        <f t="shared" si="444"/>
        <v>2018_2</v>
      </c>
      <c r="B1027" s="57">
        <v>2018</v>
      </c>
      <c r="C1027" s="57">
        <v>2</v>
      </c>
      <c r="D1027" s="81" t="str">
        <f t="shared" si="445"/>
        <v>MML_Personal</v>
      </c>
      <c r="E1027" s="68" t="s">
        <v>30</v>
      </c>
      <c r="F1027" s="69" t="s">
        <v>13</v>
      </c>
      <c r="G1027" s="84">
        <f t="shared" si="446"/>
        <v>129312</v>
      </c>
      <c r="H1027" s="70">
        <v>32328</v>
      </c>
      <c r="I1027" s="65">
        <v>685</v>
      </c>
      <c r="J1027" s="66">
        <v>3300</v>
      </c>
      <c r="K1027" s="66">
        <v>9391</v>
      </c>
      <c r="L1027" s="66">
        <v>4582</v>
      </c>
      <c r="M1027" s="67">
        <v>1131</v>
      </c>
      <c r="N1027" s="65">
        <v>11912310</v>
      </c>
      <c r="O1027" s="66">
        <v>12069351</v>
      </c>
      <c r="P1027" s="66">
        <v>5868937</v>
      </c>
      <c r="Q1027" s="66">
        <v>14264205</v>
      </c>
      <c r="R1027" s="67">
        <v>2271819</v>
      </c>
      <c r="S1027" s="95">
        <f t="shared" si="420"/>
        <v>17390.233576642335</v>
      </c>
      <c r="T1027" s="96">
        <f t="shared" si="421"/>
        <v>3657.3790909090908</v>
      </c>
      <c r="U1027" s="96">
        <f t="shared" si="422"/>
        <v>624.95335959961665</v>
      </c>
      <c r="V1027" s="96">
        <f t="shared" si="423"/>
        <v>3113.0958096900918</v>
      </c>
      <c r="W1027" s="86">
        <f t="shared" si="424"/>
        <v>2008.681697612732</v>
      </c>
      <c r="X1027" s="99">
        <f t="shared" si="425"/>
        <v>5.2972655283345703E-3</v>
      </c>
      <c r="Y1027" s="100">
        <f t="shared" si="426"/>
        <v>2.5519673348181143E-2</v>
      </c>
      <c r="Z1027" s="100">
        <f t="shared" si="427"/>
        <v>7.2622803761445184E-2</v>
      </c>
      <c r="AA1027" s="100">
        <f t="shared" si="428"/>
        <v>3.5433679782232122E-2</v>
      </c>
      <c r="AB1027" s="101">
        <f t="shared" si="429"/>
        <v>8.7462880475129914E-3</v>
      </c>
      <c r="AC1027" s="99">
        <f t="shared" si="430"/>
        <v>5.7676024083318901E-3</v>
      </c>
      <c r="AD1027" s="100">
        <f t="shared" si="431"/>
        <v>2.6541460882605936E-2</v>
      </c>
      <c r="AE1027" s="100">
        <f t="shared" si="432"/>
        <v>7.4304320592947115E-2</v>
      </c>
      <c r="AF1027" s="100">
        <f t="shared" si="433"/>
        <v>3.6631552521397631E-2</v>
      </c>
      <c r="AG1027" s="101">
        <f t="shared" si="434"/>
        <v>9.3495984422288896E-3</v>
      </c>
      <c r="AH1027" s="95">
        <f t="shared" si="435"/>
        <v>92.120684855233847</v>
      </c>
      <c r="AI1027" s="96">
        <f t="shared" si="436"/>
        <v>93.335119710467708</v>
      </c>
      <c r="AJ1027" s="96">
        <f t="shared" si="437"/>
        <v>45.385865194258848</v>
      </c>
      <c r="AK1027" s="96">
        <f t="shared" si="438"/>
        <v>110.30844005196734</v>
      </c>
      <c r="AL1027" s="86">
        <f t="shared" si="439"/>
        <v>17.568508723088346</v>
      </c>
      <c r="AM1027" s="95">
        <f t="shared" si="447"/>
        <v>92.426114393613204</v>
      </c>
      <c r="AN1027" s="96">
        <f t="shared" si="440"/>
        <v>93.644575752534138</v>
      </c>
      <c r="AO1027" s="96">
        <f t="shared" si="441"/>
        <v>45.53634370923097</v>
      </c>
      <c r="AP1027" s="96">
        <f t="shared" si="442"/>
        <v>110.67417176550556</v>
      </c>
      <c r="AQ1027" s="86">
        <f t="shared" si="443"/>
        <v>17.626757763656585</v>
      </c>
    </row>
    <row r="1028" spans="1:43">
      <c r="A1028" s="129" t="str">
        <f t="shared" si="444"/>
        <v>2018_2</v>
      </c>
      <c r="B1028" s="57">
        <v>2018</v>
      </c>
      <c r="C1028" s="57">
        <v>2</v>
      </c>
      <c r="D1028" s="81" t="str">
        <f t="shared" si="445"/>
        <v>LMH_Personal</v>
      </c>
      <c r="E1028" s="68" t="s">
        <v>31</v>
      </c>
      <c r="F1028" s="69" t="s">
        <v>13</v>
      </c>
      <c r="G1028" s="84">
        <f t="shared" si="446"/>
        <v>86516</v>
      </c>
      <c r="H1028" s="70">
        <v>21629</v>
      </c>
      <c r="I1028" s="65">
        <v>309</v>
      </c>
      <c r="J1028" s="66">
        <v>2644</v>
      </c>
      <c r="K1028" s="66">
        <v>4676</v>
      </c>
      <c r="L1028" s="66">
        <v>4460</v>
      </c>
      <c r="M1028" s="67">
        <v>857</v>
      </c>
      <c r="N1028" s="65">
        <v>13014447</v>
      </c>
      <c r="O1028" s="66">
        <v>10632346</v>
      </c>
      <c r="P1028" s="66">
        <v>5134789</v>
      </c>
      <c r="Q1028" s="66">
        <v>16296478</v>
      </c>
      <c r="R1028" s="67">
        <v>10950298</v>
      </c>
      <c r="S1028" s="95">
        <f t="shared" si="420"/>
        <v>42117.951456310679</v>
      </c>
      <c r="T1028" s="96">
        <f t="shared" si="421"/>
        <v>4021.3108925869892</v>
      </c>
      <c r="U1028" s="96">
        <f t="shared" si="422"/>
        <v>1098.1156971770745</v>
      </c>
      <c r="V1028" s="96">
        <f t="shared" si="423"/>
        <v>3653.9188340807177</v>
      </c>
      <c r="W1028" s="86">
        <f t="shared" si="424"/>
        <v>12777.477246207702</v>
      </c>
      <c r="X1028" s="99">
        <f t="shared" si="425"/>
        <v>3.5715936936520413E-3</v>
      </c>
      <c r="Y1028" s="100">
        <f t="shared" si="426"/>
        <v>3.0560821119792872E-2</v>
      </c>
      <c r="Z1028" s="100">
        <f t="shared" si="427"/>
        <v>5.4047806186138983E-2</v>
      </c>
      <c r="AA1028" s="100">
        <f t="shared" si="428"/>
        <v>5.1551158167275415E-2</v>
      </c>
      <c r="AB1028" s="101">
        <f t="shared" si="429"/>
        <v>9.9056821859540428E-3</v>
      </c>
      <c r="AC1028" s="99">
        <f t="shared" si="430"/>
        <v>4.0441589393559324E-3</v>
      </c>
      <c r="AD1028" s="100">
        <f t="shared" si="431"/>
        <v>3.1924306539193328E-2</v>
      </c>
      <c r="AE1028" s="100">
        <f t="shared" si="432"/>
        <v>5.5838953617870529E-2</v>
      </c>
      <c r="AF1028" s="100">
        <f t="shared" si="433"/>
        <v>5.3302753880669733E-2</v>
      </c>
      <c r="AG1028" s="101">
        <f t="shared" si="434"/>
        <v>1.0690173580678265E-2</v>
      </c>
      <c r="AH1028" s="95">
        <f t="shared" si="435"/>
        <v>150.42820981090202</v>
      </c>
      <c r="AI1028" s="96">
        <f t="shared" si="436"/>
        <v>122.89456285542559</v>
      </c>
      <c r="AJ1028" s="96">
        <f t="shared" si="437"/>
        <v>59.350744370983399</v>
      </c>
      <c r="AK1028" s="96">
        <f t="shared" si="438"/>
        <v>188.36374774608166</v>
      </c>
      <c r="AL1028" s="86">
        <f t="shared" si="439"/>
        <v>126.56962873919275</v>
      </c>
      <c r="AM1028" s="95">
        <f t="shared" si="447"/>
        <v>150.92696010519236</v>
      </c>
      <c r="AN1028" s="96">
        <f t="shared" si="440"/>
        <v>123.30202432470637</v>
      </c>
      <c r="AO1028" s="96">
        <f t="shared" si="441"/>
        <v>59.547523959456797</v>
      </c>
      <c r="AP1028" s="96">
        <f t="shared" si="442"/>
        <v>188.98827471971305</v>
      </c>
      <c r="AQ1028" s="86">
        <f t="shared" si="443"/>
        <v>126.98927502535973</v>
      </c>
    </row>
    <row r="1029" spans="1:43">
      <c r="A1029" s="129" t="str">
        <f t="shared" si="444"/>
        <v>2018_2</v>
      </c>
      <c r="B1029" s="57">
        <v>2018</v>
      </c>
      <c r="C1029" s="57">
        <v>2</v>
      </c>
      <c r="D1029" s="81" t="str">
        <f t="shared" si="445"/>
        <v>SSL_Personal</v>
      </c>
      <c r="E1029" s="68" t="s">
        <v>32</v>
      </c>
      <c r="F1029" s="69" t="s">
        <v>13</v>
      </c>
      <c r="G1029" s="84">
        <f t="shared" si="446"/>
        <v>71984</v>
      </c>
      <c r="H1029" s="70">
        <v>17996</v>
      </c>
      <c r="I1029" s="65">
        <v>676</v>
      </c>
      <c r="J1029" s="66">
        <v>1979</v>
      </c>
      <c r="K1029" s="66">
        <v>6510</v>
      </c>
      <c r="L1029" s="66">
        <v>3095</v>
      </c>
      <c r="M1029" s="67">
        <v>648</v>
      </c>
      <c r="N1029" s="65">
        <v>9885782</v>
      </c>
      <c r="O1029" s="66">
        <v>7043037</v>
      </c>
      <c r="P1029" s="66">
        <v>8912841</v>
      </c>
      <c r="Q1029" s="66">
        <v>9142737</v>
      </c>
      <c r="R1029" s="67">
        <v>1804356</v>
      </c>
      <c r="S1029" s="95">
        <f t="shared" si="420"/>
        <v>14623.937869822485</v>
      </c>
      <c r="T1029" s="96">
        <f t="shared" si="421"/>
        <v>3558.8868115209702</v>
      </c>
      <c r="U1029" s="96">
        <f t="shared" si="422"/>
        <v>1369.1</v>
      </c>
      <c r="V1029" s="96">
        <f t="shared" si="423"/>
        <v>2954.0345718901453</v>
      </c>
      <c r="W1029" s="86">
        <f t="shared" si="424"/>
        <v>2784.5</v>
      </c>
      <c r="X1029" s="99">
        <f t="shared" si="425"/>
        <v>9.3909757723938652E-3</v>
      </c>
      <c r="Y1029" s="100">
        <f t="shared" si="426"/>
        <v>2.7492220493442986E-2</v>
      </c>
      <c r="Z1029" s="100">
        <f t="shared" si="427"/>
        <v>9.0436763725272276E-2</v>
      </c>
      <c r="AA1029" s="100">
        <f t="shared" si="428"/>
        <v>4.2995665703489665E-2</v>
      </c>
      <c r="AB1029" s="101">
        <f t="shared" si="429"/>
        <v>9.0020004445432317E-3</v>
      </c>
      <c r="AC1029" s="99">
        <f t="shared" si="430"/>
        <v>1.0228590747493566E-2</v>
      </c>
      <c r="AD1029" s="100">
        <f t="shared" si="431"/>
        <v>2.8912223893853527E-2</v>
      </c>
      <c r="AE1029" s="100">
        <f t="shared" si="432"/>
        <v>9.292749508388147E-2</v>
      </c>
      <c r="AF1029" s="100">
        <f t="shared" si="433"/>
        <v>4.4757265389581163E-2</v>
      </c>
      <c r="AG1029" s="101">
        <f t="shared" si="434"/>
        <v>9.8222459078865128E-3</v>
      </c>
      <c r="AH1029" s="95">
        <f t="shared" si="435"/>
        <v>137.33304623249612</v>
      </c>
      <c r="AI1029" s="96">
        <f t="shared" si="436"/>
        <v>97.841700933540793</v>
      </c>
      <c r="AJ1029" s="96">
        <f t="shared" si="437"/>
        <v>123.81697321627028</v>
      </c>
      <c r="AK1029" s="96">
        <f t="shared" si="438"/>
        <v>127.0106829295399</v>
      </c>
      <c r="AL1029" s="86">
        <f t="shared" si="439"/>
        <v>25.06607023783063</v>
      </c>
      <c r="AM1029" s="95">
        <f t="shared" si="447"/>
        <v>137.78837902752406</v>
      </c>
      <c r="AN1029" s="96">
        <f t="shared" si="440"/>
        <v>98.166098712360437</v>
      </c>
      <c r="AO1029" s="96">
        <f t="shared" si="441"/>
        <v>124.22749297122438</v>
      </c>
      <c r="AP1029" s="96">
        <f t="shared" si="442"/>
        <v>127.43179154719051</v>
      </c>
      <c r="AQ1029" s="86">
        <f t="shared" si="443"/>
        <v>25.149177720951887</v>
      </c>
    </row>
    <row r="1030" spans="1:43">
      <c r="A1030" s="129" t="str">
        <f t="shared" si="444"/>
        <v>2018_2</v>
      </c>
      <c r="B1030" s="57">
        <v>2018</v>
      </c>
      <c r="C1030" s="57">
        <v>2</v>
      </c>
      <c r="D1030" s="81" t="str">
        <f t="shared" si="445"/>
        <v>SSH_Personal</v>
      </c>
      <c r="E1030" s="68" t="s">
        <v>33</v>
      </c>
      <c r="F1030" s="69" t="s">
        <v>13</v>
      </c>
      <c r="G1030" s="84">
        <f t="shared" si="446"/>
        <v>72440</v>
      </c>
      <c r="H1030" s="70">
        <v>18110</v>
      </c>
      <c r="I1030" s="65">
        <v>550</v>
      </c>
      <c r="J1030" s="66">
        <v>2453</v>
      </c>
      <c r="K1030" s="66">
        <v>5255</v>
      </c>
      <c r="L1030" s="66">
        <v>3585</v>
      </c>
      <c r="M1030" s="67">
        <v>576</v>
      </c>
      <c r="N1030" s="65">
        <v>9853507</v>
      </c>
      <c r="O1030" s="66">
        <v>11072579</v>
      </c>
      <c r="P1030" s="66">
        <v>13808406</v>
      </c>
      <c r="Q1030" s="66">
        <v>16336223</v>
      </c>
      <c r="R1030" s="67">
        <v>2330749</v>
      </c>
      <c r="S1030" s="95">
        <f t="shared" si="420"/>
        <v>17915.467272727274</v>
      </c>
      <c r="T1030" s="96">
        <f t="shared" si="421"/>
        <v>4513.8927843456995</v>
      </c>
      <c r="U1030" s="96">
        <f t="shared" si="422"/>
        <v>2627.6700285442435</v>
      </c>
      <c r="V1030" s="96">
        <f t="shared" si="423"/>
        <v>4556.8264993026496</v>
      </c>
      <c r="W1030" s="86">
        <f t="shared" si="424"/>
        <v>4046.4392361111113</v>
      </c>
      <c r="X1030" s="99">
        <f t="shared" si="425"/>
        <v>7.5924903368304805E-3</v>
      </c>
      <c r="Y1030" s="100">
        <f t="shared" si="426"/>
        <v>3.3862506902263945E-2</v>
      </c>
      <c r="Z1030" s="100">
        <f t="shared" si="427"/>
        <v>7.2542794036443953E-2</v>
      </c>
      <c r="AA1030" s="100">
        <f t="shared" si="428"/>
        <v>4.9489232468249586E-2</v>
      </c>
      <c r="AB1030" s="101">
        <f t="shared" si="429"/>
        <v>7.951408061844285E-3</v>
      </c>
      <c r="AC1030" s="99">
        <f t="shared" si="430"/>
        <v>8.3439468363510072E-3</v>
      </c>
      <c r="AD1030" s="100">
        <f t="shared" si="431"/>
        <v>3.5428340911732033E-2</v>
      </c>
      <c r="AE1030" s="100">
        <f t="shared" si="432"/>
        <v>7.4788282248337196E-2</v>
      </c>
      <c r="AF1030" s="100">
        <f t="shared" si="433"/>
        <v>5.1366821674158215E-2</v>
      </c>
      <c r="AG1030" s="101">
        <f t="shared" si="434"/>
        <v>8.7202820944615872E-3</v>
      </c>
      <c r="AH1030" s="95">
        <f t="shared" si="435"/>
        <v>136.02301214798453</v>
      </c>
      <c r="AI1030" s="96">
        <f t="shared" si="436"/>
        <v>152.85172556598565</v>
      </c>
      <c r="AJ1030" s="96">
        <f t="shared" si="437"/>
        <v>190.61852567642185</v>
      </c>
      <c r="AK1030" s="96">
        <f t="shared" si="438"/>
        <v>225.51384594146882</v>
      </c>
      <c r="AL1030" s="86">
        <f t="shared" si="439"/>
        <v>32.174889563776922</v>
      </c>
      <c r="AM1030" s="95">
        <f t="shared" si="447"/>
        <v>136.47400147654432</v>
      </c>
      <c r="AN1030" s="96">
        <f t="shared" si="440"/>
        <v>153.35851111641301</v>
      </c>
      <c r="AO1030" s="96">
        <f t="shared" si="441"/>
        <v>191.25052844969036</v>
      </c>
      <c r="AP1030" s="96">
        <f t="shared" si="442"/>
        <v>226.26154543992888</v>
      </c>
      <c r="AQ1030" s="86">
        <f t="shared" si="443"/>
        <v>32.281566600343837</v>
      </c>
    </row>
    <row r="1031" spans="1:43">
      <c r="A1031" s="129" t="str">
        <f t="shared" si="444"/>
        <v>2018_2</v>
      </c>
      <c r="B1031" s="57">
        <v>2018</v>
      </c>
      <c r="C1031" s="57">
        <v>2</v>
      </c>
      <c r="D1031" s="81" t="str">
        <f t="shared" si="445"/>
        <v>MMH_Personal</v>
      </c>
      <c r="E1031" s="68" t="s">
        <v>34</v>
      </c>
      <c r="F1031" s="69" t="s">
        <v>13</v>
      </c>
      <c r="G1031" s="84">
        <f t="shared" si="446"/>
        <v>110924</v>
      </c>
      <c r="H1031" s="70">
        <v>27731</v>
      </c>
      <c r="I1031" s="65">
        <v>1155</v>
      </c>
      <c r="J1031" s="66">
        <v>4207</v>
      </c>
      <c r="K1031" s="66">
        <v>4283</v>
      </c>
      <c r="L1031" s="66">
        <v>6871</v>
      </c>
      <c r="M1031" s="67">
        <v>1507</v>
      </c>
      <c r="N1031" s="65">
        <v>15860192</v>
      </c>
      <c r="O1031" s="66">
        <v>14104864</v>
      </c>
      <c r="P1031" s="66">
        <v>5535151</v>
      </c>
      <c r="Q1031" s="66">
        <v>19981788</v>
      </c>
      <c r="R1031" s="67">
        <v>4392862</v>
      </c>
      <c r="S1031" s="95">
        <f t="shared" si="420"/>
        <v>13731.767965367966</v>
      </c>
      <c r="T1031" s="96">
        <f t="shared" si="421"/>
        <v>3352.7130972189207</v>
      </c>
      <c r="U1031" s="96">
        <f t="shared" si="422"/>
        <v>1292.353724025216</v>
      </c>
      <c r="V1031" s="96">
        <f t="shared" si="423"/>
        <v>2908.1338960849948</v>
      </c>
      <c r="W1031" s="86">
        <f t="shared" si="424"/>
        <v>2914.9714664897147</v>
      </c>
      <c r="X1031" s="99">
        <f t="shared" si="425"/>
        <v>1.0412534708449028E-2</v>
      </c>
      <c r="Y1031" s="100">
        <f t="shared" si="426"/>
        <v>3.7926868847138584E-2</v>
      </c>
      <c r="Z1031" s="100">
        <f t="shared" si="427"/>
        <v>3.8612022646136092E-2</v>
      </c>
      <c r="AA1031" s="100">
        <f t="shared" si="428"/>
        <v>6.1943312538314518E-2</v>
      </c>
      <c r="AB1031" s="101">
        <f t="shared" si="429"/>
        <v>1.3585878619595398E-2</v>
      </c>
      <c r="AC1031" s="99">
        <f t="shared" si="430"/>
        <v>1.1122682079744732E-2</v>
      </c>
      <c r="AD1031" s="100">
        <f t="shared" si="431"/>
        <v>3.9263220323469405E-2</v>
      </c>
      <c r="AE1031" s="100">
        <f t="shared" si="432"/>
        <v>3.9959910560949267E-2</v>
      </c>
      <c r="AF1031" s="100">
        <f t="shared" si="433"/>
        <v>6.362969048861046E-2</v>
      </c>
      <c r="AG1031" s="101">
        <f t="shared" si="434"/>
        <v>1.4395751144136172E-2</v>
      </c>
      <c r="AH1031" s="95">
        <f t="shared" si="435"/>
        <v>142.98251054776244</v>
      </c>
      <c r="AI1031" s="96">
        <f t="shared" si="436"/>
        <v>127.1579099203058</v>
      </c>
      <c r="AJ1031" s="96">
        <f t="shared" si="437"/>
        <v>49.900391258879957</v>
      </c>
      <c r="AK1031" s="96">
        <f t="shared" si="438"/>
        <v>180.13944682845911</v>
      </c>
      <c r="AL1031" s="86">
        <f t="shared" si="439"/>
        <v>39.602448523313257</v>
      </c>
      <c r="AM1031" s="95">
        <f t="shared" si="447"/>
        <v>143.45657435071345</v>
      </c>
      <c r="AN1031" s="96">
        <f t="shared" si="440"/>
        <v>127.57950667449055</v>
      </c>
      <c r="AO1031" s="96">
        <f t="shared" si="441"/>
        <v>50.065837852021332</v>
      </c>
      <c r="AP1031" s="96">
        <f t="shared" si="442"/>
        <v>180.73670582816359</v>
      </c>
      <c r="AQ1031" s="86">
        <f t="shared" si="443"/>
        <v>39.733751906371864</v>
      </c>
    </row>
    <row r="1032" spans="1:43">
      <c r="A1032" s="129" t="str">
        <f t="shared" si="444"/>
        <v>2018_2</v>
      </c>
      <c r="B1032" s="57">
        <v>2018</v>
      </c>
      <c r="C1032" s="57">
        <v>2</v>
      </c>
      <c r="D1032" s="81" t="str">
        <f t="shared" si="445"/>
        <v>SYA_Personal</v>
      </c>
      <c r="E1032" s="68" t="s">
        <v>35</v>
      </c>
      <c r="F1032" s="69" t="s">
        <v>13</v>
      </c>
      <c r="G1032" s="84">
        <f t="shared" si="446"/>
        <v>32660</v>
      </c>
      <c r="H1032" s="70">
        <v>8165</v>
      </c>
      <c r="I1032" s="65">
        <v>329</v>
      </c>
      <c r="J1032" s="66">
        <v>1159</v>
      </c>
      <c r="K1032" s="66">
        <v>645</v>
      </c>
      <c r="L1032" s="66">
        <v>1154</v>
      </c>
      <c r="M1032" s="67">
        <v>176</v>
      </c>
      <c r="N1032" s="65">
        <v>4714959</v>
      </c>
      <c r="O1032" s="66">
        <v>3904735</v>
      </c>
      <c r="P1032" s="66">
        <v>511932</v>
      </c>
      <c r="Q1032" s="66">
        <v>3629422</v>
      </c>
      <c r="R1032" s="67">
        <v>878504</v>
      </c>
      <c r="S1032" s="95">
        <f t="shared" si="420"/>
        <v>14331.182370820668</v>
      </c>
      <c r="T1032" s="96">
        <f t="shared" si="421"/>
        <v>3369.055220017256</v>
      </c>
      <c r="U1032" s="96">
        <f t="shared" si="422"/>
        <v>793.69302325581396</v>
      </c>
      <c r="V1032" s="96">
        <f t="shared" si="423"/>
        <v>3145.0797227036396</v>
      </c>
      <c r="W1032" s="86">
        <f t="shared" si="424"/>
        <v>4991.5</v>
      </c>
      <c r="X1032" s="99">
        <f t="shared" si="425"/>
        <v>1.0073484384568279E-2</v>
      </c>
      <c r="Y1032" s="100">
        <f t="shared" si="426"/>
        <v>3.5486834047764849E-2</v>
      </c>
      <c r="Z1032" s="100">
        <f t="shared" si="427"/>
        <v>1.9748928352725046E-2</v>
      </c>
      <c r="AA1032" s="100">
        <f t="shared" si="428"/>
        <v>3.5333741579914271E-2</v>
      </c>
      <c r="AB1032" s="101">
        <f t="shared" si="429"/>
        <v>5.3888548683404779E-3</v>
      </c>
      <c r="AC1032" s="99">
        <f t="shared" si="430"/>
        <v>1.1360960462052327E-2</v>
      </c>
      <c r="AD1032" s="100">
        <f t="shared" si="431"/>
        <v>3.7872093023391395E-2</v>
      </c>
      <c r="AE1032" s="100">
        <f t="shared" si="432"/>
        <v>2.1542787174984653E-2</v>
      </c>
      <c r="AF1032" s="100">
        <f t="shared" si="433"/>
        <v>3.7714038798726188E-2</v>
      </c>
      <c r="AG1032" s="101">
        <f t="shared" si="434"/>
        <v>6.3327478029398905E-3</v>
      </c>
      <c r="AH1032" s="95">
        <f t="shared" si="435"/>
        <v>144.36494182486223</v>
      </c>
      <c r="AI1032" s="96">
        <f t="shared" si="436"/>
        <v>119.55710349050827</v>
      </c>
      <c r="AJ1032" s="96">
        <f t="shared" si="437"/>
        <v>15.674586650336803</v>
      </c>
      <c r="AK1032" s="96">
        <f t="shared" si="438"/>
        <v>111.12743417023883</v>
      </c>
      <c r="AL1032" s="86">
        <f t="shared" si="439"/>
        <v>26.898469075321493</v>
      </c>
      <c r="AM1032" s="95">
        <f t="shared" si="447"/>
        <v>144.84358912985158</v>
      </c>
      <c r="AN1032" s="96">
        <f t="shared" si="440"/>
        <v>119.95349948980488</v>
      </c>
      <c r="AO1032" s="96">
        <f t="shared" si="441"/>
        <v>15.726556322212593</v>
      </c>
      <c r="AP1032" s="96">
        <f t="shared" si="442"/>
        <v>111.49588128907253</v>
      </c>
      <c r="AQ1032" s="86">
        <f t="shared" si="443"/>
        <v>26.987651944572818</v>
      </c>
    </row>
    <row r="1033" spans="1:43">
      <c r="A1033" s="129" t="str">
        <f t="shared" si="444"/>
        <v>2018_2</v>
      </c>
      <c r="B1033" s="57">
        <v>2018</v>
      </c>
      <c r="C1033" s="57">
        <v>2</v>
      </c>
      <c r="D1033" s="81" t="str">
        <f t="shared" si="445"/>
        <v>LSH_Personal</v>
      </c>
      <c r="E1033" s="68" t="s">
        <v>36</v>
      </c>
      <c r="F1033" s="69" t="s">
        <v>13</v>
      </c>
      <c r="G1033" s="84">
        <f t="shared" si="446"/>
        <v>61096</v>
      </c>
      <c r="H1033" s="70">
        <v>15274</v>
      </c>
      <c r="I1033" s="65">
        <v>649</v>
      </c>
      <c r="J1033" s="66">
        <v>2559</v>
      </c>
      <c r="K1033" s="66">
        <v>3743</v>
      </c>
      <c r="L1033" s="66">
        <v>4593</v>
      </c>
      <c r="M1033" s="67">
        <v>916</v>
      </c>
      <c r="N1033" s="65">
        <v>10466031</v>
      </c>
      <c r="O1033" s="66">
        <v>6921174</v>
      </c>
      <c r="P1033" s="66">
        <v>3954633</v>
      </c>
      <c r="Q1033" s="66">
        <v>14465853</v>
      </c>
      <c r="R1033" s="67">
        <v>4960044</v>
      </c>
      <c r="S1033" s="95">
        <f t="shared" si="420"/>
        <v>16126.395993836672</v>
      </c>
      <c r="T1033" s="96">
        <f t="shared" si="421"/>
        <v>2704.6400937866356</v>
      </c>
      <c r="U1033" s="96">
        <f t="shared" si="422"/>
        <v>1056.5410098851189</v>
      </c>
      <c r="V1033" s="96">
        <f t="shared" si="423"/>
        <v>3149.5434356629653</v>
      </c>
      <c r="W1033" s="86">
        <f t="shared" si="424"/>
        <v>5414.8951965065498</v>
      </c>
      <c r="X1033" s="99">
        <f t="shared" si="425"/>
        <v>1.0622626685871415E-2</v>
      </c>
      <c r="Y1033" s="100">
        <f t="shared" si="426"/>
        <v>4.1884902448605474E-2</v>
      </c>
      <c r="Z1033" s="100">
        <f t="shared" si="427"/>
        <v>6.1264239884771504E-2</v>
      </c>
      <c r="AA1033" s="100">
        <f t="shared" si="428"/>
        <v>7.5176770983370431E-2</v>
      </c>
      <c r="AB1033" s="101">
        <f t="shared" si="429"/>
        <v>1.4992798219196019E-2</v>
      </c>
      <c r="AC1033" s="99">
        <f t="shared" si="430"/>
        <v>1.1589003449421292E-2</v>
      </c>
      <c r="AD1033" s="100">
        <f t="shared" si="431"/>
        <v>4.3773272604677928E-2</v>
      </c>
      <c r="AE1033" s="100">
        <f t="shared" si="432"/>
        <v>6.3524845167047705E-2</v>
      </c>
      <c r="AF1033" s="100">
        <f t="shared" si="433"/>
        <v>7.7662310835830931E-2</v>
      </c>
      <c r="AG1033" s="101">
        <f t="shared" si="434"/>
        <v>1.6138339075585449E-2</v>
      </c>
      <c r="AH1033" s="95">
        <f t="shared" si="435"/>
        <v>171.30468443105931</v>
      </c>
      <c r="AI1033" s="96">
        <f t="shared" si="436"/>
        <v>113.28358648684038</v>
      </c>
      <c r="AJ1033" s="96">
        <f t="shared" si="437"/>
        <v>64.728181877700663</v>
      </c>
      <c r="AK1033" s="96">
        <f t="shared" si="438"/>
        <v>236.77250556501244</v>
      </c>
      <c r="AL1033" s="86">
        <f t="shared" si="439"/>
        <v>81.184431059316481</v>
      </c>
      <c r="AM1033" s="95">
        <f t="shared" si="447"/>
        <v>171.87265144921841</v>
      </c>
      <c r="AN1033" s="96">
        <f t="shared" si="440"/>
        <v>113.65918240844047</v>
      </c>
      <c r="AO1033" s="96">
        <f t="shared" si="441"/>
        <v>64.942790559150538</v>
      </c>
      <c r="AP1033" s="96">
        <f t="shared" si="442"/>
        <v>237.55753356593635</v>
      </c>
      <c r="AQ1033" s="86">
        <f t="shared" si="443"/>
        <v>81.453601043679981</v>
      </c>
    </row>
    <row r="1034" spans="1:43">
      <c r="A1034" s="129" t="str">
        <f t="shared" si="444"/>
        <v>2018_2</v>
      </c>
      <c r="B1034" s="57">
        <v>2018</v>
      </c>
      <c r="C1034" s="57">
        <v>2</v>
      </c>
      <c r="D1034" s="81" t="str">
        <f t="shared" si="445"/>
        <v>SYH_Personal</v>
      </c>
      <c r="E1034" s="68" t="s">
        <v>37</v>
      </c>
      <c r="F1034" s="69" t="s">
        <v>13</v>
      </c>
      <c r="G1034" s="84">
        <f t="shared" si="446"/>
        <v>32064</v>
      </c>
      <c r="H1034" s="70">
        <v>8016</v>
      </c>
      <c r="I1034" s="65">
        <v>379</v>
      </c>
      <c r="J1034" s="66">
        <v>1601</v>
      </c>
      <c r="K1034" s="66">
        <v>1121</v>
      </c>
      <c r="L1034" s="66">
        <v>2941</v>
      </c>
      <c r="M1034" s="67">
        <v>45</v>
      </c>
      <c r="N1034" s="65">
        <v>5280748</v>
      </c>
      <c r="O1034" s="66">
        <v>4598923</v>
      </c>
      <c r="P1034" s="66">
        <v>1927110</v>
      </c>
      <c r="Q1034" s="66">
        <v>7370741</v>
      </c>
      <c r="R1034" s="67">
        <v>371531</v>
      </c>
      <c r="S1034" s="95">
        <f t="shared" si="420"/>
        <v>13933.372031662269</v>
      </c>
      <c r="T1034" s="96">
        <f t="shared" si="421"/>
        <v>2872.531542785759</v>
      </c>
      <c r="U1034" s="96">
        <f t="shared" si="422"/>
        <v>1719.0990187332739</v>
      </c>
      <c r="V1034" s="96">
        <f t="shared" si="423"/>
        <v>2506.2023121387283</v>
      </c>
      <c r="W1034" s="86">
        <f t="shared" si="424"/>
        <v>8256.2444444444445</v>
      </c>
      <c r="X1034" s="99">
        <f t="shared" si="425"/>
        <v>1.1820109780439122E-2</v>
      </c>
      <c r="Y1034" s="100">
        <f t="shared" si="426"/>
        <v>4.99313872255489E-2</v>
      </c>
      <c r="Z1034" s="100">
        <f t="shared" si="427"/>
        <v>3.4961327345309379E-2</v>
      </c>
      <c r="AA1034" s="100">
        <f t="shared" si="428"/>
        <v>9.1722804391217563E-2</v>
      </c>
      <c r="AB1034" s="101">
        <f t="shared" si="429"/>
        <v>1.4034431137724551E-3</v>
      </c>
      <c r="AC1034" s="99">
        <f t="shared" si="430"/>
        <v>1.3226402835329668E-2</v>
      </c>
      <c r="AD1034" s="100">
        <f t="shared" si="431"/>
        <v>5.2765462443270177E-2</v>
      </c>
      <c r="AE1034" s="100">
        <f t="shared" si="432"/>
        <v>3.7351412564978689E-2</v>
      </c>
      <c r="AF1034" s="100">
        <f t="shared" si="433"/>
        <v>9.5478539367123388E-2</v>
      </c>
      <c r="AG1034" s="101">
        <f t="shared" si="434"/>
        <v>1.8905670946556077E-3</v>
      </c>
      <c r="AH1034" s="95">
        <f t="shared" si="435"/>
        <v>164.6939870259481</v>
      </c>
      <c r="AI1034" s="96">
        <f t="shared" si="436"/>
        <v>143.42948478043911</v>
      </c>
      <c r="AJ1034" s="96">
        <f t="shared" si="437"/>
        <v>60.101983532934135</v>
      </c>
      <c r="AK1034" s="96">
        <f t="shared" si="438"/>
        <v>229.87590444111777</v>
      </c>
      <c r="AL1034" s="86">
        <f t="shared" si="439"/>
        <v>11.587169411177644</v>
      </c>
      <c r="AM1034" s="95">
        <f t="shared" si="447"/>
        <v>165.24003603231665</v>
      </c>
      <c r="AN1034" s="96">
        <f t="shared" si="440"/>
        <v>143.9050305429931</v>
      </c>
      <c r="AO1034" s="96">
        <f t="shared" si="441"/>
        <v>60.301253882638932</v>
      </c>
      <c r="AP1034" s="96">
        <f t="shared" si="442"/>
        <v>230.63806650589532</v>
      </c>
      <c r="AQ1034" s="86">
        <f t="shared" si="443"/>
        <v>11.625587099994666</v>
      </c>
    </row>
    <row r="1035" spans="1:43">
      <c r="A1035" s="129" t="str">
        <f t="shared" si="444"/>
        <v>2018_2</v>
      </c>
      <c r="B1035" s="57">
        <v>2018</v>
      </c>
      <c r="C1035" s="57">
        <v>2</v>
      </c>
      <c r="D1035" s="81" t="str">
        <f t="shared" si="445"/>
        <v>MSH_Personal</v>
      </c>
      <c r="E1035" s="68" t="s">
        <v>38</v>
      </c>
      <c r="F1035" s="69" t="s">
        <v>13</v>
      </c>
      <c r="G1035" s="84">
        <f t="shared" si="446"/>
        <v>81296</v>
      </c>
      <c r="H1035" s="70">
        <v>20324</v>
      </c>
      <c r="I1035" s="65">
        <v>905</v>
      </c>
      <c r="J1035" s="66">
        <v>3442</v>
      </c>
      <c r="K1035" s="66">
        <v>1005</v>
      </c>
      <c r="L1035" s="66">
        <v>3486</v>
      </c>
      <c r="M1035" s="67">
        <v>2264</v>
      </c>
      <c r="N1035" s="65">
        <v>11943064</v>
      </c>
      <c r="O1035" s="66">
        <v>8521145</v>
      </c>
      <c r="P1035" s="66">
        <v>819093</v>
      </c>
      <c r="Q1035" s="66">
        <v>10106222</v>
      </c>
      <c r="R1035" s="67">
        <v>11070060</v>
      </c>
      <c r="S1035" s="95">
        <f t="shared" ref="S1035:S1098" si="448">N1035/I1035</f>
        <v>13196.755801104973</v>
      </c>
      <c r="T1035" s="96">
        <f t="shared" ref="T1035:T1098" si="449">O1035/J1035</f>
        <v>2475.6377106333525</v>
      </c>
      <c r="U1035" s="96">
        <f t="shared" ref="U1035:U1098" si="450">P1035/K1035</f>
        <v>815.01791044776121</v>
      </c>
      <c r="V1035" s="96">
        <f t="shared" ref="V1035:V1098" si="451">Q1035/L1035</f>
        <v>2899.0883534136547</v>
      </c>
      <c r="W1035" s="86">
        <f t="shared" ref="W1035:W1098" si="452">R1035/M1035</f>
        <v>4889.6024734982329</v>
      </c>
      <c r="X1035" s="99">
        <f t="shared" ref="X1035:X1098" si="453">I1035/$G1035</f>
        <v>1.113215902381421E-2</v>
      </c>
      <c r="Y1035" s="100">
        <f t="shared" ref="Y1035:Y1098" si="454">J1035/$G1035</f>
        <v>4.2339106475103326E-2</v>
      </c>
      <c r="Z1035" s="100">
        <f t="shared" ref="Z1035:Z1098" si="455">K1035/$G1035</f>
        <v>1.2362231844125172E-2</v>
      </c>
      <c r="AA1035" s="100">
        <f t="shared" ref="AA1035:AA1098" si="456">L1035/$G1035</f>
        <v>4.2880338516040152E-2</v>
      </c>
      <c r="AB1035" s="101">
        <f t="shared" ref="AB1035:AB1098" si="457">M1035/$G1035</f>
        <v>2.7848848651840188E-2</v>
      </c>
      <c r="AC1035" s="99">
        <f t="shared" ref="AC1035:AC1098" si="458">I1035/$G1035+2.33*(I1035*ABS(($G1035-I1035))/$G1035^3)^0.5</f>
        <v>1.1989552470541641E-2</v>
      </c>
      <c r="AD1035" s="100">
        <f t="shared" ref="AD1035:AD1098" si="459">J1035/$G1035+2.33*(J1035*ABS(($G1035-J1035))/$G1035^3)^0.5</f>
        <v>4.3984607105651434E-2</v>
      </c>
      <c r="AE1035" s="100">
        <f t="shared" ref="AE1035:AE1098" si="460">K1035/$G1035+2.33*(K1035*ABS(($G1035-K1035))/$G1035^3)^0.5</f>
        <v>1.3265192066584743E-2</v>
      </c>
      <c r="AF1035" s="100">
        <f t="shared" ref="AF1035:AF1098" si="461">L1035/$G1035+2.33*(L1035*ABS(($G1035-L1035))/$G1035^3)^0.5</f>
        <v>4.4535855169046373E-2</v>
      </c>
      <c r="AG1035" s="101">
        <f t="shared" ref="AG1035:AG1098" si="462">M1035/$G1035+2.33*(M1035*ABS(($G1035-M1035))/$G1035^3)^0.5</f>
        <v>2.9193444767001087E-2</v>
      </c>
      <c r="AH1035" s="95">
        <f t="shared" ref="AH1035:AH1098" si="463">N1035/$G1035</f>
        <v>146.90838417634325</v>
      </c>
      <c r="AI1035" s="96">
        <f t="shared" ref="AI1035:AI1098" si="464">O1035/$G1035</f>
        <v>104.81628862428656</v>
      </c>
      <c r="AJ1035" s="96">
        <f t="shared" ref="AJ1035:AJ1098" si="465">P1035/$G1035</f>
        <v>10.075440366069671</v>
      </c>
      <c r="AK1035" s="96">
        <f t="shared" ref="AK1035:AK1098" si="466">Q1035/$G1035</f>
        <v>124.31388998228695</v>
      </c>
      <c r="AL1035" s="86">
        <f t="shared" ref="AL1035:AL1098" si="467">R1035/$G1035</f>
        <v>136.16979925211572</v>
      </c>
      <c r="AM1035" s="95">
        <f t="shared" si="447"/>
        <v>147.39546435853632</v>
      </c>
      <c r="AN1035" s="96">
        <f t="shared" ref="AN1035:AN1098" si="468">AI1035*($AC$2171/$X$2171)</f>
        <v>105.16381090659983</v>
      </c>
      <c r="AO1035" s="96">
        <f t="shared" ref="AO1035:AO1098" si="469">AJ1035*($AC$2171/$X$2171)</f>
        <v>10.108845861315537</v>
      </c>
      <c r="AP1035" s="96">
        <f t="shared" ref="AP1035:AP1098" si="470">AK1035*($AC$2171/$X$2171)</f>
        <v>124.7260572831608</v>
      </c>
      <c r="AQ1035" s="86">
        <f t="shared" ref="AQ1035:AQ1098" si="471">AL1035*($AC$2171/$X$2171)</f>
        <v>136.62127525874922</v>
      </c>
    </row>
    <row r="1036" spans="1:43">
      <c r="A1036" s="129" t="str">
        <f t="shared" ref="A1036:A1099" si="472">B1036&amp;"_"&amp;C1036</f>
        <v>2018_2</v>
      </c>
      <c r="B1036" s="57">
        <v>2018</v>
      </c>
      <c r="C1036" s="57">
        <v>2</v>
      </c>
      <c r="D1036" s="81" t="str">
        <f t="shared" ref="D1036:D1099" si="473">E1036&amp;"_"&amp;F1036</f>
        <v>SMH_Personal</v>
      </c>
      <c r="E1036" s="68" t="s">
        <v>39</v>
      </c>
      <c r="F1036" s="69" t="s">
        <v>13</v>
      </c>
      <c r="G1036" s="84">
        <f t="shared" ref="G1036:G1099" si="474">H1036*4</f>
        <v>62332</v>
      </c>
      <c r="H1036" s="70">
        <v>15583</v>
      </c>
      <c r="I1036" s="65">
        <v>558</v>
      </c>
      <c r="J1036" s="66">
        <v>2502</v>
      </c>
      <c r="K1036" s="66">
        <v>5268</v>
      </c>
      <c r="L1036" s="66">
        <v>4351</v>
      </c>
      <c r="M1036" s="67">
        <v>631</v>
      </c>
      <c r="N1036" s="65">
        <v>8246274</v>
      </c>
      <c r="O1036" s="66">
        <v>10367639</v>
      </c>
      <c r="P1036" s="66">
        <v>3606801</v>
      </c>
      <c r="Q1036" s="66">
        <v>15405337</v>
      </c>
      <c r="R1036" s="67">
        <v>1796112</v>
      </c>
      <c r="S1036" s="95">
        <f t="shared" si="448"/>
        <v>14778.268817204302</v>
      </c>
      <c r="T1036" s="96">
        <f t="shared" si="449"/>
        <v>4143.7406075139888</v>
      </c>
      <c r="U1036" s="96">
        <f t="shared" si="450"/>
        <v>684.66230068337131</v>
      </c>
      <c r="V1036" s="96">
        <f t="shared" si="451"/>
        <v>3540.6428407262697</v>
      </c>
      <c r="W1036" s="86">
        <f t="shared" si="452"/>
        <v>2846.4532488114105</v>
      </c>
      <c r="X1036" s="99">
        <f t="shared" si="453"/>
        <v>8.9520631457357374E-3</v>
      </c>
      <c r="Y1036" s="100">
        <f t="shared" si="454"/>
        <v>4.0139896040557017E-2</v>
      </c>
      <c r="Z1036" s="100">
        <f t="shared" si="455"/>
        <v>8.4515176795225563E-2</v>
      </c>
      <c r="AA1036" s="100">
        <f t="shared" si="456"/>
        <v>6.9803632163254831E-2</v>
      </c>
      <c r="AB1036" s="101">
        <f t="shared" si="457"/>
        <v>1.0123211191683244E-2</v>
      </c>
      <c r="AC1036" s="99">
        <f t="shared" si="458"/>
        <v>9.8311044646933084E-3</v>
      </c>
      <c r="AD1036" s="100">
        <f t="shared" si="459"/>
        <v>4.1971756894751862E-2</v>
      </c>
      <c r="AE1036" s="100">
        <f t="shared" si="460"/>
        <v>8.7111108823178768E-2</v>
      </c>
      <c r="AF1036" s="100">
        <f t="shared" si="461"/>
        <v>7.2181713586488977E-2</v>
      </c>
      <c r="AG1036" s="101">
        <f t="shared" si="462"/>
        <v>1.1057433232061417E-2</v>
      </c>
      <c r="AH1036" s="95">
        <f t="shared" si="463"/>
        <v>132.29599563627031</v>
      </c>
      <c r="AI1036" s="96">
        <f t="shared" si="464"/>
        <v>166.32931720464609</v>
      </c>
      <c r="AJ1036" s="96">
        <f t="shared" si="465"/>
        <v>57.864355387281009</v>
      </c>
      <c r="AK1036" s="96">
        <f t="shared" si="466"/>
        <v>247.1497304755182</v>
      </c>
      <c r="AL1036" s="86">
        <f t="shared" si="467"/>
        <v>28.815247384970803</v>
      </c>
      <c r="AM1036" s="95">
        <f t="shared" ref="AM1036:AM1099" si="475">AH1036*($AC$2171/$X$2171)</f>
        <v>132.73462790371516</v>
      </c>
      <c r="AN1036" s="96">
        <f t="shared" si="468"/>
        <v>166.8807882087165</v>
      </c>
      <c r="AO1036" s="96">
        <f t="shared" si="469"/>
        <v>58.056206798094223</v>
      </c>
      <c r="AP1036" s="96">
        <f t="shared" si="470"/>
        <v>247.96916454950869</v>
      </c>
      <c r="AQ1036" s="86">
        <f t="shared" si="471"/>
        <v>28.910785403613513</v>
      </c>
    </row>
    <row r="1037" spans="1:43">
      <c r="A1037" s="129" t="str">
        <f t="shared" si="472"/>
        <v>2018_3</v>
      </c>
      <c r="B1037" s="57">
        <v>2018</v>
      </c>
      <c r="C1037" s="57">
        <v>3</v>
      </c>
      <c r="D1037" s="81" t="str">
        <f t="shared" si="473"/>
        <v>SML_Personal</v>
      </c>
      <c r="E1037" s="68" t="s">
        <v>12</v>
      </c>
      <c r="F1037" s="69" t="s">
        <v>13</v>
      </c>
      <c r="G1037" s="84">
        <f t="shared" si="474"/>
        <v>94672</v>
      </c>
      <c r="H1037" s="70">
        <v>23668</v>
      </c>
      <c r="I1037" s="65">
        <v>135</v>
      </c>
      <c r="J1037" s="66">
        <v>2566</v>
      </c>
      <c r="K1037" s="66">
        <v>1453</v>
      </c>
      <c r="L1037" s="66">
        <v>4712</v>
      </c>
      <c r="M1037" s="67">
        <v>569</v>
      </c>
      <c r="N1037" s="65">
        <v>2564741</v>
      </c>
      <c r="O1037" s="66">
        <v>5213070</v>
      </c>
      <c r="P1037" s="66">
        <v>2455098</v>
      </c>
      <c r="Q1037" s="66">
        <v>8631292</v>
      </c>
      <c r="R1037" s="67">
        <v>1795873</v>
      </c>
      <c r="S1037" s="95">
        <f t="shared" si="448"/>
        <v>18998.08148148148</v>
      </c>
      <c r="T1037" s="96">
        <f t="shared" si="449"/>
        <v>2031.5939204988308</v>
      </c>
      <c r="U1037" s="96">
        <f t="shared" si="450"/>
        <v>1689.6751548520303</v>
      </c>
      <c r="V1037" s="96">
        <f t="shared" si="451"/>
        <v>1831.7682512733447</v>
      </c>
      <c r="W1037" s="86">
        <f t="shared" si="452"/>
        <v>3156.1915641476276</v>
      </c>
      <c r="X1037" s="99">
        <f t="shared" si="453"/>
        <v>1.4259760013520366E-3</v>
      </c>
      <c r="Y1037" s="100">
        <f t="shared" si="454"/>
        <v>2.7104106810883894E-2</v>
      </c>
      <c r="Z1037" s="100">
        <f t="shared" si="455"/>
        <v>1.5347726888625993E-2</v>
      </c>
      <c r="AA1037" s="100">
        <f t="shared" si="456"/>
        <v>4.9771843839783676E-2</v>
      </c>
      <c r="AB1037" s="101">
        <f t="shared" si="457"/>
        <v>6.0102247760689537E-3</v>
      </c>
      <c r="AC1037" s="99">
        <f t="shared" si="458"/>
        <v>1.7117293876048568E-3</v>
      </c>
      <c r="AD1037" s="100">
        <f t="shared" si="459"/>
        <v>2.8333797487244305E-2</v>
      </c>
      <c r="AE1037" s="100">
        <f t="shared" si="460"/>
        <v>1.6278638870418097E-2</v>
      </c>
      <c r="AF1037" s="100">
        <f t="shared" si="461"/>
        <v>5.1418682134872919E-2</v>
      </c>
      <c r="AG1037" s="101">
        <f t="shared" si="462"/>
        <v>6.5955287338543877E-3</v>
      </c>
      <c r="AH1037" s="95">
        <f t="shared" si="463"/>
        <v>27.090808264323137</v>
      </c>
      <c r="AI1037" s="96">
        <f t="shared" si="464"/>
        <v>55.064538617542674</v>
      </c>
      <c r="AJ1037" s="96">
        <f t="shared" si="465"/>
        <v>25.932672807165794</v>
      </c>
      <c r="AK1037" s="96">
        <f t="shared" si="466"/>
        <v>91.170483353050528</v>
      </c>
      <c r="AL1037" s="86">
        <f t="shared" si="467"/>
        <v>18.969420736859895</v>
      </c>
      <c r="AM1037" s="95">
        <f t="shared" si="475"/>
        <v>27.180628841270636</v>
      </c>
      <c r="AN1037" s="96">
        <f t="shared" si="468"/>
        <v>55.24710713228459</v>
      </c>
      <c r="AO1037" s="96">
        <f t="shared" si="469"/>
        <v>26.018653543163172</v>
      </c>
      <c r="AP1037" s="96">
        <f t="shared" si="470"/>
        <v>91.472762463199402</v>
      </c>
      <c r="AQ1037" s="86">
        <f t="shared" si="471"/>
        <v>19.032314553032535</v>
      </c>
    </row>
    <row r="1038" spans="1:43">
      <c r="A1038" s="129" t="str">
        <f t="shared" si="472"/>
        <v>2018_3</v>
      </c>
      <c r="B1038" s="57">
        <v>2018</v>
      </c>
      <c r="C1038" s="57">
        <v>3</v>
      </c>
      <c r="D1038" s="81" t="str">
        <f t="shared" si="473"/>
        <v>LSL_Personal</v>
      </c>
      <c r="E1038" s="68" t="s">
        <v>14</v>
      </c>
      <c r="F1038" s="69" t="s">
        <v>13</v>
      </c>
      <c r="G1038" s="84">
        <f t="shared" si="474"/>
        <v>22168</v>
      </c>
      <c r="H1038" s="70">
        <v>5542</v>
      </c>
      <c r="I1038" s="65">
        <v>27</v>
      </c>
      <c r="J1038" s="66">
        <v>350</v>
      </c>
      <c r="K1038" s="66">
        <v>1111</v>
      </c>
      <c r="L1038" s="66">
        <v>653</v>
      </c>
      <c r="M1038" s="67">
        <v>77</v>
      </c>
      <c r="N1038" s="65">
        <v>773588</v>
      </c>
      <c r="O1038" s="66">
        <v>1167563</v>
      </c>
      <c r="P1038" s="66">
        <v>2128895</v>
      </c>
      <c r="Q1038" s="66">
        <v>2033278</v>
      </c>
      <c r="R1038" s="67">
        <v>602782</v>
      </c>
      <c r="S1038" s="95">
        <f t="shared" si="448"/>
        <v>28651.407407407409</v>
      </c>
      <c r="T1038" s="96">
        <f t="shared" si="449"/>
        <v>3335.8942857142856</v>
      </c>
      <c r="U1038" s="96">
        <f t="shared" si="450"/>
        <v>1916.1971197119713</v>
      </c>
      <c r="V1038" s="96">
        <f t="shared" si="451"/>
        <v>3113.748851454824</v>
      </c>
      <c r="W1038" s="86">
        <f t="shared" si="452"/>
        <v>7828.3376623376626</v>
      </c>
      <c r="X1038" s="99">
        <f t="shared" si="453"/>
        <v>1.217971851317214E-3</v>
      </c>
      <c r="Y1038" s="100">
        <f t="shared" si="454"/>
        <v>1.5788523998556479E-2</v>
      </c>
      <c r="Z1038" s="100">
        <f t="shared" si="455"/>
        <v>5.0117286178274989E-2</v>
      </c>
      <c r="AA1038" s="100">
        <f t="shared" si="456"/>
        <v>2.9456874774449658E-2</v>
      </c>
      <c r="AB1038" s="101">
        <f t="shared" si="457"/>
        <v>3.473475279682425E-3</v>
      </c>
      <c r="AC1038" s="99">
        <f t="shared" si="458"/>
        <v>1.7637883383481883E-3</v>
      </c>
      <c r="AD1038" s="100">
        <f t="shared" si="459"/>
        <v>1.7739301071353051E-2</v>
      </c>
      <c r="AE1038" s="100">
        <f t="shared" si="460"/>
        <v>5.3531741465163048E-2</v>
      </c>
      <c r="AF1038" s="100">
        <f t="shared" si="461"/>
        <v>3.2102896573153558E-2</v>
      </c>
      <c r="AG1038" s="101">
        <f t="shared" si="462"/>
        <v>4.3941775250255274E-3</v>
      </c>
      <c r="AH1038" s="95">
        <f t="shared" si="463"/>
        <v>34.89660772284374</v>
      </c>
      <c r="AI1038" s="96">
        <f t="shared" si="464"/>
        <v>52.668846986647416</v>
      </c>
      <c r="AJ1038" s="96">
        <f t="shared" si="465"/>
        <v>96.034599422591128</v>
      </c>
      <c r="AK1038" s="96">
        <f t="shared" si="466"/>
        <v>91.721309996391199</v>
      </c>
      <c r="AL1038" s="86">
        <f t="shared" si="467"/>
        <v>27.191537351136773</v>
      </c>
      <c r="AM1038" s="95">
        <f t="shared" si="475"/>
        <v>35.012308716649237</v>
      </c>
      <c r="AN1038" s="96">
        <f t="shared" si="468"/>
        <v>52.843472497165322</v>
      </c>
      <c r="AO1038" s="96">
        <f t="shared" si="469"/>
        <v>96.353005689502652</v>
      </c>
      <c r="AP1038" s="96">
        <f t="shared" si="470"/>
        <v>92.025415392652334</v>
      </c>
      <c r="AQ1038" s="86">
        <f t="shared" si="471"/>
        <v>27.281691899097787</v>
      </c>
    </row>
    <row r="1039" spans="1:43">
      <c r="A1039" s="129" t="str">
        <f t="shared" si="472"/>
        <v>2018_3</v>
      </c>
      <c r="B1039" s="57">
        <v>2018</v>
      </c>
      <c r="C1039" s="57">
        <v>3</v>
      </c>
      <c r="D1039" s="81" t="str">
        <f t="shared" si="473"/>
        <v>MYA_Personal</v>
      </c>
      <c r="E1039" s="68" t="s">
        <v>15</v>
      </c>
      <c r="F1039" s="69" t="s">
        <v>13</v>
      </c>
      <c r="G1039" s="84">
        <f t="shared" si="474"/>
        <v>22800</v>
      </c>
      <c r="H1039" s="70">
        <v>5700</v>
      </c>
      <c r="I1039" s="65">
        <v>108</v>
      </c>
      <c r="J1039" s="66">
        <v>701</v>
      </c>
      <c r="K1039" s="66">
        <v>282</v>
      </c>
      <c r="L1039" s="66">
        <v>1911</v>
      </c>
      <c r="M1039" s="67">
        <v>123</v>
      </c>
      <c r="N1039" s="65">
        <v>1162552</v>
      </c>
      <c r="O1039" s="66">
        <v>2134143</v>
      </c>
      <c r="P1039" s="66">
        <v>278154</v>
      </c>
      <c r="Q1039" s="66">
        <v>5169184</v>
      </c>
      <c r="R1039" s="67">
        <v>631122</v>
      </c>
      <c r="S1039" s="95">
        <f t="shared" si="448"/>
        <v>10764.37037037037</v>
      </c>
      <c r="T1039" s="96">
        <f t="shared" si="449"/>
        <v>3044.4265335235377</v>
      </c>
      <c r="U1039" s="96">
        <f t="shared" si="450"/>
        <v>986.36170212765956</v>
      </c>
      <c r="V1039" s="96">
        <f t="shared" si="451"/>
        <v>2704.9628466771323</v>
      </c>
      <c r="W1039" s="86">
        <f t="shared" si="452"/>
        <v>5131.0731707317073</v>
      </c>
      <c r="X1039" s="99">
        <f t="shared" si="453"/>
        <v>4.7368421052631582E-3</v>
      </c>
      <c r="Y1039" s="100">
        <f t="shared" si="454"/>
        <v>3.0745614035087718E-2</v>
      </c>
      <c r="Z1039" s="100">
        <f t="shared" si="455"/>
        <v>1.2368421052631579E-2</v>
      </c>
      <c r="AA1039" s="100">
        <f t="shared" si="456"/>
        <v>8.3815789473684205E-2</v>
      </c>
      <c r="AB1039" s="101">
        <f t="shared" si="457"/>
        <v>5.3947368421052629E-3</v>
      </c>
      <c r="AC1039" s="99">
        <f t="shared" si="458"/>
        <v>5.7963444342639895E-3</v>
      </c>
      <c r="AD1039" s="100">
        <f t="shared" si="459"/>
        <v>3.3409397817083866E-2</v>
      </c>
      <c r="AE1039" s="100">
        <f t="shared" si="460"/>
        <v>1.4073887234470896E-2</v>
      </c>
      <c r="AF1039" s="100">
        <f t="shared" si="461"/>
        <v>8.8091839909010872E-2</v>
      </c>
      <c r="AG1039" s="101">
        <f t="shared" si="462"/>
        <v>6.5250505805305942E-3</v>
      </c>
      <c r="AH1039" s="95">
        <f t="shared" si="463"/>
        <v>50.989122807017544</v>
      </c>
      <c r="AI1039" s="96">
        <f t="shared" si="464"/>
        <v>93.602763157894742</v>
      </c>
      <c r="AJ1039" s="96">
        <f t="shared" si="465"/>
        <v>12.199736842105263</v>
      </c>
      <c r="AK1039" s="96">
        <f t="shared" si="466"/>
        <v>226.71859649122808</v>
      </c>
      <c r="AL1039" s="86">
        <f t="shared" si="467"/>
        <v>27.680789473684211</v>
      </c>
      <c r="AM1039" s="95">
        <f t="shared" si="475"/>
        <v>51.15817912988129</v>
      </c>
      <c r="AN1039" s="96">
        <f t="shared" si="468"/>
        <v>93.91310658171183</v>
      </c>
      <c r="AO1039" s="96">
        <f t="shared" si="469"/>
        <v>12.240185520899709</v>
      </c>
      <c r="AP1039" s="96">
        <f t="shared" si="470"/>
        <v>227.4702903847022</v>
      </c>
      <c r="AQ1039" s="86">
        <f t="shared" si="471"/>
        <v>27.772566155156017</v>
      </c>
    </row>
    <row r="1040" spans="1:43">
      <c r="A1040" s="129" t="str">
        <f t="shared" si="472"/>
        <v>2018_3</v>
      </c>
      <c r="B1040" s="57">
        <v>2018</v>
      </c>
      <c r="C1040" s="57">
        <v>3</v>
      </c>
      <c r="D1040" s="81" t="str">
        <f t="shared" si="473"/>
        <v>SMA_Personal</v>
      </c>
      <c r="E1040" s="68" t="s">
        <v>16</v>
      </c>
      <c r="F1040" s="69" t="s">
        <v>13</v>
      </c>
      <c r="G1040" s="84">
        <f t="shared" si="474"/>
        <v>91952</v>
      </c>
      <c r="H1040" s="70">
        <v>22988</v>
      </c>
      <c r="I1040" s="65">
        <v>122</v>
      </c>
      <c r="J1040" s="66">
        <v>1950</v>
      </c>
      <c r="K1040" s="66">
        <v>2870</v>
      </c>
      <c r="L1040" s="66">
        <v>4823</v>
      </c>
      <c r="M1040" s="67">
        <v>2528</v>
      </c>
      <c r="N1040" s="65">
        <v>2254169</v>
      </c>
      <c r="O1040" s="66">
        <v>6773395</v>
      </c>
      <c r="P1040" s="66">
        <v>2482021</v>
      </c>
      <c r="Q1040" s="66">
        <v>14668567</v>
      </c>
      <c r="R1040" s="67">
        <v>13542220</v>
      </c>
      <c r="S1040" s="95">
        <f t="shared" si="448"/>
        <v>18476.795081967211</v>
      </c>
      <c r="T1040" s="96">
        <f t="shared" si="449"/>
        <v>3473.5358974358974</v>
      </c>
      <c r="U1040" s="96">
        <f t="shared" si="450"/>
        <v>864.81567944250867</v>
      </c>
      <c r="V1040" s="96">
        <f t="shared" si="451"/>
        <v>3041.3781878498858</v>
      </c>
      <c r="W1040" s="86">
        <f t="shared" si="452"/>
        <v>5356.8908227848106</v>
      </c>
      <c r="X1040" s="99">
        <f t="shared" si="453"/>
        <v>1.3267791891421611E-3</v>
      </c>
      <c r="Y1040" s="100">
        <f t="shared" si="454"/>
        <v>2.120671654776405E-2</v>
      </c>
      <c r="Z1040" s="100">
        <f t="shared" si="455"/>
        <v>3.1211936662606576E-2</v>
      </c>
      <c r="AA1040" s="100">
        <f t="shared" si="456"/>
        <v>5.2451278928136419E-2</v>
      </c>
      <c r="AB1040" s="101">
        <f t="shared" si="457"/>
        <v>2.7492604837306422E-2</v>
      </c>
      <c r="AC1040" s="99">
        <f t="shared" si="458"/>
        <v>1.6064752557160215E-3</v>
      </c>
      <c r="AD1040" s="100">
        <f t="shared" si="459"/>
        <v>2.2313741824332749E-2</v>
      </c>
      <c r="AE1040" s="100">
        <f t="shared" si="460"/>
        <v>3.2548070858688688E-2</v>
      </c>
      <c r="AF1040" s="100">
        <f t="shared" si="461"/>
        <v>5.4164266243690938E-2</v>
      </c>
      <c r="AG1040" s="101">
        <f t="shared" si="462"/>
        <v>2.8749010057840467E-2</v>
      </c>
      <c r="AH1040" s="95">
        <f t="shared" si="463"/>
        <v>24.51462719679833</v>
      </c>
      <c r="AI1040" s="96">
        <f t="shared" si="464"/>
        <v>73.662291195406297</v>
      </c>
      <c r="AJ1040" s="96">
        <f t="shared" si="465"/>
        <v>26.992572211588655</v>
      </c>
      <c r="AK1040" s="96">
        <f t="shared" si="466"/>
        <v>159.52417565686446</v>
      </c>
      <c r="AL1040" s="86">
        <f t="shared" si="467"/>
        <v>147.27488254741604</v>
      </c>
      <c r="AM1040" s="95">
        <f t="shared" si="475"/>
        <v>24.595906350117986</v>
      </c>
      <c r="AN1040" s="96">
        <f t="shared" si="468"/>
        <v>73.906521246790902</v>
      </c>
      <c r="AO1040" s="96">
        <f t="shared" si="469"/>
        <v>27.082067083269351</v>
      </c>
      <c r="AP1040" s="96">
        <f t="shared" si="470"/>
        <v>160.05308396239639</v>
      </c>
      <c r="AQ1040" s="86">
        <f t="shared" si="471"/>
        <v>147.76317786851595</v>
      </c>
    </row>
    <row r="1041" spans="1:43">
      <c r="A1041" s="129" t="str">
        <f t="shared" si="472"/>
        <v>2018_3</v>
      </c>
      <c r="B1041" s="57">
        <v>2018</v>
      </c>
      <c r="C1041" s="57">
        <v>3</v>
      </c>
      <c r="D1041" s="81" t="str">
        <f t="shared" si="473"/>
        <v>MSL_Personal</v>
      </c>
      <c r="E1041" s="68" t="s">
        <v>17</v>
      </c>
      <c r="F1041" s="69" t="s">
        <v>13</v>
      </c>
      <c r="G1041" s="84">
        <f t="shared" si="474"/>
        <v>69216</v>
      </c>
      <c r="H1041" s="70">
        <v>17304</v>
      </c>
      <c r="I1041" s="65">
        <v>174</v>
      </c>
      <c r="J1041" s="66">
        <v>1335</v>
      </c>
      <c r="K1041" s="66">
        <v>3708</v>
      </c>
      <c r="L1041" s="66">
        <v>2171</v>
      </c>
      <c r="M1041" s="67">
        <v>399</v>
      </c>
      <c r="N1041" s="65">
        <v>4308034</v>
      </c>
      <c r="O1041" s="66">
        <v>4872618</v>
      </c>
      <c r="P1041" s="66">
        <v>8764985</v>
      </c>
      <c r="Q1041" s="66">
        <v>7682295</v>
      </c>
      <c r="R1041" s="67">
        <v>1416248</v>
      </c>
      <c r="S1041" s="95">
        <f t="shared" si="448"/>
        <v>24758.816091954024</v>
      </c>
      <c r="T1041" s="96">
        <f t="shared" si="449"/>
        <v>3649.9011235955054</v>
      </c>
      <c r="U1041" s="96">
        <f t="shared" si="450"/>
        <v>2363.8039374325781</v>
      </c>
      <c r="V1041" s="96">
        <f t="shared" si="451"/>
        <v>3538.5974205435282</v>
      </c>
      <c r="W1041" s="86">
        <f t="shared" si="452"/>
        <v>3549.4937343358397</v>
      </c>
      <c r="X1041" s="99">
        <f t="shared" si="453"/>
        <v>2.5138696255201111E-3</v>
      </c>
      <c r="Y1041" s="100">
        <f t="shared" si="454"/>
        <v>1.9287447988904298E-2</v>
      </c>
      <c r="Z1041" s="100">
        <f t="shared" si="455"/>
        <v>5.3571428571428568E-2</v>
      </c>
      <c r="AA1041" s="100">
        <f t="shared" si="456"/>
        <v>3.1365580212667589E-2</v>
      </c>
      <c r="AB1041" s="101">
        <f t="shared" si="457"/>
        <v>5.7645631067961165E-3</v>
      </c>
      <c r="AC1041" s="99">
        <f t="shared" si="458"/>
        <v>2.9573531397323405E-3</v>
      </c>
      <c r="AD1041" s="100">
        <f t="shared" si="459"/>
        <v>2.0505486228760431E-2</v>
      </c>
      <c r="AE1041" s="100">
        <f t="shared" si="460"/>
        <v>5.5565603295394436E-2</v>
      </c>
      <c r="AF1041" s="100">
        <f t="shared" si="461"/>
        <v>3.2909267343698485E-2</v>
      </c>
      <c r="AG1041" s="101">
        <f t="shared" si="462"/>
        <v>6.4350348668340144E-3</v>
      </c>
      <c r="AH1041" s="95">
        <f t="shared" si="463"/>
        <v>62.240435737401754</v>
      </c>
      <c r="AI1041" s="96">
        <f t="shared" si="464"/>
        <v>70.397278085991672</v>
      </c>
      <c r="AJ1041" s="96">
        <f t="shared" si="465"/>
        <v>126.63235379103098</v>
      </c>
      <c r="AK1041" s="96">
        <f t="shared" si="466"/>
        <v>110.99016123439667</v>
      </c>
      <c r="AL1041" s="86">
        <f t="shared" si="467"/>
        <v>20.461280628756356</v>
      </c>
      <c r="AM1041" s="95">
        <f t="shared" si="475"/>
        <v>62.446796204496394</v>
      </c>
      <c r="AN1041" s="96">
        <f t="shared" si="468"/>
        <v>70.630682865632167</v>
      </c>
      <c r="AO1041" s="96">
        <f t="shared" si="469"/>
        <v>127.05220804442767</v>
      </c>
      <c r="AP1041" s="96">
        <f t="shared" si="470"/>
        <v>111.35815321973357</v>
      </c>
      <c r="AQ1041" s="86">
        <f t="shared" si="471"/>
        <v>20.529120761587677</v>
      </c>
    </row>
    <row r="1042" spans="1:43">
      <c r="A1042" s="129" t="str">
        <f t="shared" si="472"/>
        <v>2018_3</v>
      </c>
      <c r="B1042" s="57">
        <v>2018</v>
      </c>
      <c r="C1042" s="57">
        <v>3</v>
      </c>
      <c r="D1042" s="81" t="str">
        <f t="shared" si="473"/>
        <v>LYL_Personal</v>
      </c>
      <c r="E1042" s="68" t="s">
        <v>18</v>
      </c>
      <c r="F1042" s="69" t="s">
        <v>13</v>
      </c>
      <c r="G1042" s="84">
        <f t="shared" si="474"/>
        <v>17908</v>
      </c>
      <c r="H1042" s="70">
        <v>4477</v>
      </c>
      <c r="I1042" s="65">
        <v>97</v>
      </c>
      <c r="J1042" s="66">
        <v>390</v>
      </c>
      <c r="K1042" s="66">
        <v>694</v>
      </c>
      <c r="L1042" s="66">
        <v>594</v>
      </c>
      <c r="M1042" s="67">
        <v>167</v>
      </c>
      <c r="N1042" s="65">
        <v>2000630</v>
      </c>
      <c r="O1042" s="66">
        <v>1420007</v>
      </c>
      <c r="P1042" s="66">
        <v>977020</v>
      </c>
      <c r="Q1042" s="66">
        <v>2223134</v>
      </c>
      <c r="R1042" s="67">
        <v>887274</v>
      </c>
      <c r="S1042" s="95">
        <f t="shared" si="448"/>
        <v>20625.051546391751</v>
      </c>
      <c r="T1042" s="96">
        <f t="shared" si="449"/>
        <v>3641.0435897435896</v>
      </c>
      <c r="U1042" s="96">
        <f t="shared" si="450"/>
        <v>1407.8097982708935</v>
      </c>
      <c r="V1042" s="96">
        <f t="shared" si="451"/>
        <v>3742.6498316498319</v>
      </c>
      <c r="W1042" s="86">
        <f t="shared" si="452"/>
        <v>5313.0179640718561</v>
      </c>
      <c r="X1042" s="99">
        <f t="shared" si="453"/>
        <v>5.4165735983917806E-3</v>
      </c>
      <c r="Y1042" s="100">
        <f t="shared" si="454"/>
        <v>2.177797632343087E-2</v>
      </c>
      <c r="Z1042" s="100">
        <f t="shared" si="455"/>
        <v>3.8753629662720571E-2</v>
      </c>
      <c r="AA1042" s="100">
        <f t="shared" si="456"/>
        <v>3.3169533169533166E-2</v>
      </c>
      <c r="AB1042" s="101">
        <f t="shared" si="457"/>
        <v>9.325441143622961E-3</v>
      </c>
      <c r="AC1042" s="99">
        <f t="shared" si="458"/>
        <v>6.6945278625093882E-3</v>
      </c>
      <c r="AD1042" s="100">
        <f t="shared" si="459"/>
        <v>2.4319299264658534E-2</v>
      </c>
      <c r="AE1042" s="100">
        <f t="shared" si="460"/>
        <v>4.2114145349398759E-2</v>
      </c>
      <c r="AF1042" s="100">
        <f t="shared" si="461"/>
        <v>3.6287541143678881E-2</v>
      </c>
      <c r="AG1042" s="101">
        <f t="shared" si="462"/>
        <v>1.0998967575237826E-2</v>
      </c>
      <c r="AH1042" s="95">
        <f t="shared" si="463"/>
        <v>111.71710967165512</v>
      </c>
      <c r="AI1042" s="96">
        <f t="shared" si="464"/>
        <v>79.294561090015634</v>
      </c>
      <c r="AJ1042" s="96">
        <f t="shared" si="465"/>
        <v>54.557739557739559</v>
      </c>
      <c r="AK1042" s="96">
        <f t="shared" si="466"/>
        <v>124.14194773285682</v>
      </c>
      <c r="AL1042" s="86">
        <f t="shared" si="467"/>
        <v>49.546236318963594</v>
      </c>
      <c r="AM1042" s="95">
        <f t="shared" si="475"/>
        <v>112.08751188142713</v>
      </c>
      <c r="AN1042" s="96">
        <f t="shared" si="468"/>
        <v>79.557465140585563</v>
      </c>
      <c r="AO1042" s="96">
        <f t="shared" si="469"/>
        <v>54.738627761451113</v>
      </c>
      <c r="AP1042" s="96">
        <f t="shared" si="470"/>
        <v>124.55354495284217</v>
      </c>
      <c r="AQ1042" s="86">
        <f t="shared" si="471"/>
        <v>49.710508698300728</v>
      </c>
    </row>
    <row r="1043" spans="1:43">
      <c r="A1043" s="129" t="str">
        <f t="shared" si="472"/>
        <v>2018_3</v>
      </c>
      <c r="B1043" s="57">
        <v>2018</v>
      </c>
      <c r="C1043" s="57">
        <v>3</v>
      </c>
      <c r="D1043" s="81" t="str">
        <f t="shared" si="473"/>
        <v>LSA_Personal</v>
      </c>
      <c r="E1043" s="68" t="s">
        <v>19</v>
      </c>
      <c r="F1043" s="69" t="s">
        <v>13</v>
      </c>
      <c r="G1043" s="84">
        <f t="shared" si="474"/>
        <v>115848</v>
      </c>
      <c r="H1043" s="70">
        <v>28962</v>
      </c>
      <c r="I1043" s="65">
        <v>305</v>
      </c>
      <c r="J1043" s="66">
        <v>3303</v>
      </c>
      <c r="K1043" s="66">
        <v>2509</v>
      </c>
      <c r="L1043" s="66">
        <v>5557</v>
      </c>
      <c r="M1043" s="67">
        <v>929</v>
      </c>
      <c r="N1043" s="65">
        <v>9921597</v>
      </c>
      <c r="O1043" s="66">
        <v>9760714</v>
      </c>
      <c r="P1043" s="66">
        <v>3982777</v>
      </c>
      <c r="Q1043" s="66">
        <v>14433720</v>
      </c>
      <c r="R1043" s="67">
        <v>8285758</v>
      </c>
      <c r="S1043" s="95">
        <f t="shared" si="448"/>
        <v>32529.826229508195</v>
      </c>
      <c r="T1043" s="96">
        <f t="shared" si="449"/>
        <v>2955.1056615198304</v>
      </c>
      <c r="U1043" s="96">
        <f t="shared" si="450"/>
        <v>1587.3961737744121</v>
      </c>
      <c r="V1043" s="96">
        <f t="shared" si="451"/>
        <v>2597.3942774878533</v>
      </c>
      <c r="W1043" s="86">
        <f t="shared" si="452"/>
        <v>8919.0075349838535</v>
      </c>
      <c r="X1043" s="99">
        <f t="shared" si="453"/>
        <v>2.6327601684966507E-3</v>
      </c>
      <c r="Y1043" s="100">
        <f t="shared" si="454"/>
        <v>2.851149782473586E-2</v>
      </c>
      <c r="Z1043" s="100">
        <f t="shared" si="455"/>
        <v>2.1657689386092121E-2</v>
      </c>
      <c r="AA1043" s="100">
        <f t="shared" si="456"/>
        <v>4.7968027069953734E-2</v>
      </c>
      <c r="AB1043" s="101">
        <f t="shared" si="457"/>
        <v>8.0191285132242256E-3</v>
      </c>
      <c r="AC1043" s="99">
        <f t="shared" si="458"/>
        <v>2.9835482665284446E-3</v>
      </c>
      <c r="AD1043" s="100">
        <f t="shared" si="459"/>
        <v>2.9650804127183752E-2</v>
      </c>
      <c r="AE1043" s="100">
        <f t="shared" si="460"/>
        <v>2.2654156864247661E-2</v>
      </c>
      <c r="AF1043" s="100">
        <f t="shared" si="461"/>
        <v>4.9430922710982365E-2</v>
      </c>
      <c r="AG1043" s="101">
        <f t="shared" si="462"/>
        <v>8.6296864573446787E-3</v>
      </c>
      <c r="AH1043" s="95">
        <f t="shared" si="463"/>
        <v>85.643230785166764</v>
      </c>
      <c r="AI1043" s="96">
        <f t="shared" si="464"/>
        <v>84.254488640287278</v>
      </c>
      <c r="AJ1043" s="96">
        <f t="shared" si="465"/>
        <v>34.379333264277328</v>
      </c>
      <c r="AK1043" s="96">
        <f t="shared" si="466"/>
        <v>124.59187901388026</v>
      </c>
      <c r="AL1043" s="86">
        <f t="shared" si="467"/>
        <v>71.522667633450723</v>
      </c>
      <c r="AM1043" s="95">
        <f t="shared" si="475"/>
        <v>85.92718408496188</v>
      </c>
      <c r="AN1043" s="96">
        <f t="shared" si="468"/>
        <v>84.533837514128493</v>
      </c>
      <c r="AO1043" s="96">
        <f t="shared" si="469"/>
        <v>34.493319215480355</v>
      </c>
      <c r="AP1043" s="96">
        <f t="shared" si="470"/>
        <v>125.00496799767177</v>
      </c>
      <c r="AQ1043" s="86">
        <f t="shared" si="471"/>
        <v>71.759803683766393</v>
      </c>
    </row>
    <row r="1044" spans="1:43">
      <c r="A1044" s="129" t="str">
        <f t="shared" si="472"/>
        <v>2018_3</v>
      </c>
      <c r="B1044" s="57">
        <v>2018</v>
      </c>
      <c r="C1044" s="57">
        <v>3</v>
      </c>
      <c r="D1044" s="81" t="str">
        <f t="shared" si="473"/>
        <v>LMA_Personal</v>
      </c>
      <c r="E1044" s="68" t="s">
        <v>20</v>
      </c>
      <c r="F1044" s="69" t="s">
        <v>13</v>
      </c>
      <c r="G1044" s="84">
        <f t="shared" si="474"/>
        <v>142124</v>
      </c>
      <c r="H1044" s="70">
        <v>35531</v>
      </c>
      <c r="I1044" s="65">
        <v>1001</v>
      </c>
      <c r="J1044" s="66">
        <v>3283</v>
      </c>
      <c r="K1044" s="66">
        <v>1760</v>
      </c>
      <c r="L1044" s="66">
        <v>5095</v>
      </c>
      <c r="M1044" s="67">
        <v>768</v>
      </c>
      <c r="N1044" s="65">
        <v>16066149</v>
      </c>
      <c r="O1044" s="66">
        <v>7331655</v>
      </c>
      <c r="P1044" s="66">
        <v>1594709</v>
      </c>
      <c r="Q1044" s="66">
        <v>14412540</v>
      </c>
      <c r="R1044" s="67">
        <v>3974469</v>
      </c>
      <c r="S1044" s="95">
        <f t="shared" si="448"/>
        <v>16050.098901098901</v>
      </c>
      <c r="T1044" s="96">
        <f t="shared" si="449"/>
        <v>2233.218093207432</v>
      </c>
      <c r="U1044" s="96">
        <f t="shared" si="450"/>
        <v>906.0846590909091</v>
      </c>
      <c r="V1044" s="96">
        <f t="shared" si="451"/>
        <v>2828.7615309126595</v>
      </c>
      <c r="W1044" s="86">
        <f t="shared" si="452"/>
        <v>5175.08984375</v>
      </c>
      <c r="X1044" s="99">
        <f t="shared" si="453"/>
        <v>7.0431454223072809E-3</v>
      </c>
      <c r="Y1044" s="100">
        <f t="shared" si="454"/>
        <v>2.3099546874560242E-2</v>
      </c>
      <c r="Z1044" s="100">
        <f t="shared" si="455"/>
        <v>1.2383552390869945E-2</v>
      </c>
      <c r="AA1044" s="100">
        <f t="shared" si="456"/>
        <v>3.5848976949705888E-2</v>
      </c>
      <c r="AB1044" s="101">
        <f t="shared" si="457"/>
        <v>5.403731952379612E-3</v>
      </c>
      <c r="AC1044" s="99">
        <f t="shared" si="458"/>
        <v>7.5600028084006473E-3</v>
      </c>
      <c r="AD1044" s="100">
        <f t="shared" si="459"/>
        <v>2.4027976726519018E-2</v>
      </c>
      <c r="AE1044" s="100">
        <f t="shared" si="460"/>
        <v>1.3067053132236082E-2</v>
      </c>
      <c r="AF1044" s="100">
        <f t="shared" si="461"/>
        <v>3.6998011602563136E-2</v>
      </c>
      <c r="AG1044" s="101">
        <f t="shared" si="462"/>
        <v>5.8568303452426126E-3</v>
      </c>
      <c r="AH1044" s="95">
        <f t="shared" si="463"/>
        <v>113.04318060285385</v>
      </c>
      <c r="AI1044" s="96">
        <f t="shared" si="464"/>
        <v>51.586326025161128</v>
      </c>
      <c r="AJ1044" s="96">
        <f t="shared" si="465"/>
        <v>11.220546846415806</v>
      </c>
      <c r="AK1044" s="96">
        <f t="shared" si="466"/>
        <v>101.40820691790267</v>
      </c>
      <c r="AL1044" s="86">
        <f t="shared" si="467"/>
        <v>27.964798345107088</v>
      </c>
      <c r="AM1044" s="95">
        <f t="shared" si="475"/>
        <v>113.41797944985245</v>
      </c>
      <c r="AN1044" s="96">
        <f t="shared" si="468"/>
        <v>51.757362397386458</v>
      </c>
      <c r="AO1044" s="96">
        <f t="shared" si="469"/>
        <v>11.257748984557205</v>
      </c>
      <c r="AP1044" s="96">
        <f t="shared" si="470"/>
        <v>101.74442957924619</v>
      </c>
      <c r="AQ1044" s="86">
        <f t="shared" si="471"/>
        <v>28.057516668498195</v>
      </c>
    </row>
    <row r="1045" spans="1:43">
      <c r="A1045" s="129" t="str">
        <f t="shared" si="472"/>
        <v>2018_3</v>
      </c>
      <c r="B1045" s="57">
        <v>2018</v>
      </c>
      <c r="C1045" s="57">
        <v>3</v>
      </c>
      <c r="D1045" s="81" t="str">
        <f t="shared" si="473"/>
        <v>SYL_Personal</v>
      </c>
      <c r="E1045" s="68" t="s">
        <v>21</v>
      </c>
      <c r="F1045" s="69" t="s">
        <v>13</v>
      </c>
      <c r="G1045" s="84">
        <f t="shared" si="474"/>
        <v>13508</v>
      </c>
      <c r="H1045" s="70">
        <v>3377</v>
      </c>
      <c r="I1045" s="65">
        <v>104</v>
      </c>
      <c r="J1045" s="66">
        <v>333</v>
      </c>
      <c r="K1045" s="66">
        <v>546</v>
      </c>
      <c r="L1045" s="66">
        <v>473</v>
      </c>
      <c r="M1045" s="67">
        <v>143</v>
      </c>
      <c r="N1045" s="65">
        <v>1397079</v>
      </c>
      <c r="O1045" s="66">
        <v>1135212</v>
      </c>
      <c r="P1045" s="66">
        <v>569038</v>
      </c>
      <c r="Q1045" s="66">
        <v>1565937</v>
      </c>
      <c r="R1045" s="67">
        <v>601765</v>
      </c>
      <c r="S1045" s="95">
        <f t="shared" si="448"/>
        <v>13433.451923076924</v>
      </c>
      <c r="T1045" s="96">
        <f t="shared" si="449"/>
        <v>3409.0450450450448</v>
      </c>
      <c r="U1045" s="96">
        <f t="shared" si="450"/>
        <v>1042.1941391941391</v>
      </c>
      <c r="V1045" s="96">
        <f t="shared" si="451"/>
        <v>3310.6490486257926</v>
      </c>
      <c r="W1045" s="86">
        <f t="shared" si="452"/>
        <v>4208.1468531468536</v>
      </c>
      <c r="X1045" s="99">
        <f t="shared" si="453"/>
        <v>7.6991412496298494E-3</v>
      </c>
      <c r="Y1045" s="100">
        <f t="shared" si="454"/>
        <v>2.4652058039680191E-2</v>
      </c>
      <c r="Z1045" s="100">
        <f t="shared" si="455"/>
        <v>4.0420491560556708E-2</v>
      </c>
      <c r="AA1045" s="100">
        <f t="shared" si="456"/>
        <v>3.5016286644951142E-2</v>
      </c>
      <c r="AB1045" s="101">
        <f t="shared" si="457"/>
        <v>1.0586319218241042E-2</v>
      </c>
      <c r="AC1045" s="99">
        <f t="shared" si="458"/>
        <v>9.4514201127588043E-3</v>
      </c>
      <c r="AD1045" s="100">
        <f t="shared" si="459"/>
        <v>2.7760671847894151E-2</v>
      </c>
      <c r="AE1045" s="100">
        <f t="shared" si="460"/>
        <v>4.4368714550275294E-2</v>
      </c>
      <c r="AF1045" s="100">
        <f t="shared" si="461"/>
        <v>3.8701438861036594E-2</v>
      </c>
      <c r="AG1045" s="101">
        <f t="shared" si="462"/>
        <v>1.26380569409963E-2</v>
      </c>
      <c r="AH1045" s="95">
        <f t="shared" si="463"/>
        <v>103.42604382588095</v>
      </c>
      <c r="AI1045" s="96">
        <f t="shared" si="464"/>
        <v>84.039976310334623</v>
      </c>
      <c r="AJ1045" s="96">
        <f t="shared" si="465"/>
        <v>42.125999407758364</v>
      </c>
      <c r="AK1045" s="96">
        <f t="shared" si="466"/>
        <v>115.92663606751555</v>
      </c>
      <c r="AL1045" s="86">
        <f t="shared" si="467"/>
        <v>44.548785904649094</v>
      </c>
      <c r="AM1045" s="95">
        <f t="shared" si="475"/>
        <v>103.76895670013698</v>
      </c>
      <c r="AN1045" s="96">
        <f t="shared" si="468"/>
        <v>84.31861396061062</v>
      </c>
      <c r="AO1045" s="96">
        <f t="shared" si="469"/>
        <v>42.26566971712591</v>
      </c>
      <c r="AP1045" s="96">
        <f t="shared" si="470"/>
        <v>116.31099511777245</v>
      </c>
      <c r="AQ1045" s="86">
        <f t="shared" si="471"/>
        <v>44.696489052271154</v>
      </c>
    </row>
    <row r="1046" spans="1:43">
      <c r="A1046" s="129" t="str">
        <f t="shared" si="472"/>
        <v>2018_3</v>
      </c>
      <c r="B1046" s="57">
        <v>2018</v>
      </c>
      <c r="C1046" s="57">
        <v>3</v>
      </c>
      <c r="D1046" s="81" t="str">
        <f t="shared" si="473"/>
        <v>MYL_Personal</v>
      </c>
      <c r="E1046" s="68" t="s">
        <v>22</v>
      </c>
      <c r="F1046" s="69" t="s">
        <v>13</v>
      </c>
      <c r="G1046" s="84">
        <f t="shared" si="474"/>
        <v>14532</v>
      </c>
      <c r="H1046" s="70">
        <v>3633</v>
      </c>
      <c r="I1046" s="65">
        <v>106</v>
      </c>
      <c r="J1046" s="66">
        <v>381</v>
      </c>
      <c r="K1046" s="66">
        <v>695</v>
      </c>
      <c r="L1046" s="66">
        <v>562</v>
      </c>
      <c r="M1046" s="67">
        <v>116</v>
      </c>
      <c r="N1046" s="65">
        <v>1757738</v>
      </c>
      <c r="O1046" s="66">
        <v>1367053</v>
      </c>
      <c r="P1046" s="66">
        <v>594266</v>
      </c>
      <c r="Q1046" s="66">
        <v>1914149</v>
      </c>
      <c r="R1046" s="67">
        <v>527858</v>
      </c>
      <c r="S1046" s="95">
        <f t="shared" si="448"/>
        <v>16582.433962264149</v>
      </c>
      <c r="T1046" s="96">
        <f t="shared" si="449"/>
        <v>3588.0656167979005</v>
      </c>
      <c r="U1046" s="96">
        <f t="shared" si="450"/>
        <v>855.05899280575545</v>
      </c>
      <c r="V1046" s="96">
        <f t="shared" si="451"/>
        <v>3405.9590747330963</v>
      </c>
      <c r="W1046" s="86">
        <f t="shared" si="452"/>
        <v>4550.5</v>
      </c>
      <c r="X1046" s="99">
        <f t="shared" si="453"/>
        <v>7.2942471786402426E-3</v>
      </c>
      <c r="Y1046" s="100">
        <f t="shared" si="454"/>
        <v>2.6218001651527663E-2</v>
      </c>
      <c r="Z1046" s="100">
        <f t="shared" si="455"/>
        <v>4.7825488576933667E-2</v>
      </c>
      <c r="AA1046" s="100">
        <f t="shared" si="456"/>
        <v>3.8673272777319023E-2</v>
      </c>
      <c r="AB1046" s="101">
        <f t="shared" si="457"/>
        <v>7.9823837049270568E-3</v>
      </c>
      <c r="AC1046" s="99">
        <f t="shared" si="458"/>
        <v>8.9389738449874769E-3</v>
      </c>
      <c r="AD1046" s="100">
        <f t="shared" si="459"/>
        <v>2.9306333005296881E-2</v>
      </c>
      <c r="AE1046" s="100">
        <f t="shared" si="460"/>
        <v>5.1950082618035076E-2</v>
      </c>
      <c r="AF1046" s="100">
        <f t="shared" si="461"/>
        <v>4.2400056569599172E-2</v>
      </c>
      <c r="AG1046" s="101">
        <f t="shared" si="462"/>
        <v>9.7023471573793318E-3</v>
      </c>
      <c r="AH1046" s="95">
        <f t="shared" si="463"/>
        <v>120.95637214423341</v>
      </c>
      <c r="AI1046" s="96">
        <f t="shared" si="464"/>
        <v>94.071910266996966</v>
      </c>
      <c r="AJ1046" s="96">
        <f t="shared" si="465"/>
        <v>40.893614093036057</v>
      </c>
      <c r="AK1046" s="96">
        <f t="shared" si="466"/>
        <v>131.71958436553811</v>
      </c>
      <c r="AL1046" s="86">
        <f t="shared" si="467"/>
        <v>36.323837049270573</v>
      </c>
      <c r="AM1046" s="95">
        <f t="shared" si="475"/>
        <v>121.35740747051341</v>
      </c>
      <c r="AN1046" s="96">
        <f t="shared" si="468"/>
        <v>94.383809165409033</v>
      </c>
      <c r="AO1046" s="96">
        <f t="shared" si="469"/>
        <v>41.029198383304063</v>
      </c>
      <c r="AP1046" s="96">
        <f t="shared" si="470"/>
        <v>132.15630552009216</v>
      </c>
      <c r="AQ1046" s="86">
        <f t="shared" si="471"/>
        <v>36.444270074704114</v>
      </c>
    </row>
    <row r="1047" spans="1:43">
      <c r="A1047" s="129" t="str">
        <f t="shared" si="472"/>
        <v>2018_3</v>
      </c>
      <c r="B1047" s="57">
        <v>2018</v>
      </c>
      <c r="C1047" s="57">
        <v>3</v>
      </c>
      <c r="D1047" s="81" t="str">
        <f t="shared" si="473"/>
        <v>MYH_Personal</v>
      </c>
      <c r="E1047" s="68" t="s">
        <v>23</v>
      </c>
      <c r="F1047" s="69" t="s">
        <v>13</v>
      </c>
      <c r="G1047" s="84">
        <f t="shared" si="474"/>
        <v>41040</v>
      </c>
      <c r="H1047" s="70">
        <v>10260</v>
      </c>
      <c r="I1047" s="65">
        <v>308</v>
      </c>
      <c r="J1047" s="66">
        <v>1094</v>
      </c>
      <c r="K1047" s="66">
        <v>2476</v>
      </c>
      <c r="L1047" s="66">
        <v>2919</v>
      </c>
      <c r="M1047" s="67">
        <v>222</v>
      </c>
      <c r="N1047" s="65">
        <v>6240857</v>
      </c>
      <c r="O1047" s="66">
        <v>4442257</v>
      </c>
      <c r="P1047" s="66">
        <v>2875277</v>
      </c>
      <c r="Q1047" s="66">
        <v>8292837</v>
      </c>
      <c r="R1047" s="67">
        <v>1208005</v>
      </c>
      <c r="S1047" s="95">
        <f t="shared" si="448"/>
        <v>20262.522727272728</v>
      </c>
      <c r="T1047" s="96">
        <f t="shared" si="449"/>
        <v>4060.5639853747716</v>
      </c>
      <c r="U1047" s="96">
        <f t="shared" si="450"/>
        <v>1161.2588852988692</v>
      </c>
      <c r="V1047" s="96">
        <f t="shared" si="451"/>
        <v>2840.9856115107914</v>
      </c>
      <c r="W1047" s="86">
        <f t="shared" si="452"/>
        <v>5441.4639639639636</v>
      </c>
      <c r="X1047" s="99">
        <f t="shared" si="453"/>
        <v>7.5048732943469787E-3</v>
      </c>
      <c r="Y1047" s="100">
        <f t="shared" si="454"/>
        <v>2.6656920077972709E-2</v>
      </c>
      <c r="Z1047" s="100">
        <f t="shared" si="455"/>
        <v>6.0331384015594541E-2</v>
      </c>
      <c r="AA1047" s="100">
        <f t="shared" si="456"/>
        <v>7.112573099415205E-2</v>
      </c>
      <c r="AB1047" s="101">
        <f t="shared" si="457"/>
        <v>5.4093567251461989E-3</v>
      </c>
      <c r="AC1047" s="99">
        <f t="shared" si="458"/>
        <v>8.4975049446511242E-3</v>
      </c>
      <c r="AD1047" s="100">
        <f t="shared" si="459"/>
        <v>2.8509556520748859E-2</v>
      </c>
      <c r="AE1047" s="100">
        <f t="shared" si="460"/>
        <v>6.3069874587901448E-2</v>
      </c>
      <c r="AF1047" s="100">
        <f t="shared" si="461"/>
        <v>7.408200090204424E-2</v>
      </c>
      <c r="AG1047" s="101">
        <f t="shared" si="462"/>
        <v>6.2529774508753135E-3</v>
      </c>
      <c r="AH1047" s="95">
        <f t="shared" si="463"/>
        <v>152.06766569200781</v>
      </c>
      <c r="AI1047" s="96">
        <f t="shared" si="464"/>
        <v>108.24212962962963</v>
      </c>
      <c r="AJ1047" s="96">
        <f t="shared" si="465"/>
        <v>70.060355750487332</v>
      </c>
      <c r="AK1047" s="96">
        <f t="shared" si="466"/>
        <v>202.06717836257309</v>
      </c>
      <c r="AL1047" s="86">
        <f t="shared" si="467"/>
        <v>29.434819688109162</v>
      </c>
      <c r="AM1047" s="95">
        <f t="shared" si="475"/>
        <v>152.57185166291896</v>
      </c>
      <c r="AN1047" s="96">
        <f t="shared" si="468"/>
        <v>108.60101041452533</v>
      </c>
      <c r="AO1047" s="96">
        <f t="shared" si="469"/>
        <v>70.292643451660979</v>
      </c>
      <c r="AP1047" s="96">
        <f t="shared" si="470"/>
        <v>202.73713956733278</v>
      </c>
      <c r="AQ1047" s="86">
        <f t="shared" si="471"/>
        <v>29.532411921642236</v>
      </c>
    </row>
    <row r="1048" spans="1:43">
      <c r="A1048" s="129" t="str">
        <f t="shared" si="472"/>
        <v>2018_3</v>
      </c>
      <c r="B1048" s="57">
        <v>2018</v>
      </c>
      <c r="C1048" s="57">
        <v>3</v>
      </c>
      <c r="D1048" s="81" t="str">
        <f t="shared" si="473"/>
        <v>LML_Personal</v>
      </c>
      <c r="E1048" s="68" t="s">
        <v>24</v>
      </c>
      <c r="F1048" s="69" t="s">
        <v>13</v>
      </c>
      <c r="G1048" s="84">
        <f t="shared" si="474"/>
        <v>109960</v>
      </c>
      <c r="H1048" s="70">
        <v>27490</v>
      </c>
      <c r="I1048" s="65">
        <v>163</v>
      </c>
      <c r="J1048" s="66">
        <v>2106</v>
      </c>
      <c r="K1048" s="66">
        <v>8675</v>
      </c>
      <c r="L1048" s="66">
        <v>3226</v>
      </c>
      <c r="M1048" s="67">
        <v>731</v>
      </c>
      <c r="N1048" s="65">
        <v>3314445</v>
      </c>
      <c r="O1048" s="66">
        <v>4966417</v>
      </c>
      <c r="P1048" s="66">
        <v>13032976</v>
      </c>
      <c r="Q1048" s="66">
        <v>6648590</v>
      </c>
      <c r="R1048" s="67">
        <v>3977068</v>
      </c>
      <c r="S1048" s="95">
        <f t="shared" si="448"/>
        <v>20334.018404907976</v>
      </c>
      <c r="T1048" s="96">
        <f t="shared" si="449"/>
        <v>2358.2226970560305</v>
      </c>
      <c r="U1048" s="96">
        <f t="shared" si="450"/>
        <v>1502.3603458213256</v>
      </c>
      <c r="V1048" s="96">
        <f t="shared" si="451"/>
        <v>2060.9392436453813</v>
      </c>
      <c r="W1048" s="86">
        <f t="shared" si="452"/>
        <v>5440.5854993160056</v>
      </c>
      <c r="X1048" s="99">
        <f t="shared" si="453"/>
        <v>1.4823572208075664E-3</v>
      </c>
      <c r="Y1048" s="100">
        <f t="shared" si="454"/>
        <v>1.91524190614769E-2</v>
      </c>
      <c r="Z1048" s="100">
        <f t="shared" si="455"/>
        <v>7.889232448162968E-2</v>
      </c>
      <c r="AA1048" s="100">
        <f t="shared" si="456"/>
        <v>2.933794106947981E-2</v>
      </c>
      <c r="AB1048" s="101">
        <f t="shared" si="457"/>
        <v>6.6478719534376141E-3</v>
      </c>
      <c r="AC1048" s="99">
        <f t="shared" si="458"/>
        <v>1.7526863612274944E-3</v>
      </c>
      <c r="AD1048" s="100">
        <f t="shared" si="459"/>
        <v>2.0115474162553489E-2</v>
      </c>
      <c r="AE1048" s="100">
        <f t="shared" si="460"/>
        <v>8.0786460367572879E-2</v>
      </c>
      <c r="AF1048" s="100">
        <f t="shared" si="461"/>
        <v>3.0523675411973396E-2</v>
      </c>
      <c r="AG1048" s="101">
        <f t="shared" si="462"/>
        <v>7.2188658835930179E-3</v>
      </c>
      <c r="AH1048" s="95">
        <f t="shared" si="463"/>
        <v>30.142279010549291</v>
      </c>
      <c r="AI1048" s="96">
        <f t="shared" si="464"/>
        <v>45.165669334303381</v>
      </c>
      <c r="AJ1048" s="96">
        <f t="shared" si="465"/>
        <v>118.52469989086941</v>
      </c>
      <c r="AK1048" s="96">
        <f t="shared" si="466"/>
        <v>60.46371407784649</v>
      </c>
      <c r="AL1048" s="86">
        <f t="shared" si="467"/>
        <v>36.168315751182249</v>
      </c>
      <c r="AM1048" s="95">
        <f t="shared" si="475"/>
        <v>30.242216851636353</v>
      </c>
      <c r="AN1048" s="96">
        <f t="shared" si="468"/>
        <v>45.315417781756302</v>
      </c>
      <c r="AO1048" s="96">
        <f t="shared" si="469"/>
        <v>118.9176729178406</v>
      </c>
      <c r="AP1048" s="96">
        <f t="shared" si="470"/>
        <v>60.664183758554131</v>
      </c>
      <c r="AQ1048" s="86">
        <f t="shared" si="471"/>
        <v>36.288233139998908</v>
      </c>
    </row>
    <row r="1049" spans="1:43">
      <c r="A1049" s="129" t="str">
        <f t="shared" si="472"/>
        <v>2018_3</v>
      </c>
      <c r="B1049" s="57">
        <v>2018</v>
      </c>
      <c r="C1049" s="57">
        <v>3</v>
      </c>
      <c r="D1049" s="81" t="str">
        <f t="shared" si="473"/>
        <v>MSA_Personal</v>
      </c>
      <c r="E1049" s="68" t="s">
        <v>25</v>
      </c>
      <c r="F1049" s="69" t="s">
        <v>13</v>
      </c>
      <c r="G1049" s="84">
        <f t="shared" si="474"/>
        <v>106700</v>
      </c>
      <c r="H1049" s="70">
        <v>26675</v>
      </c>
      <c r="I1049" s="65">
        <v>328</v>
      </c>
      <c r="J1049" s="66">
        <v>2681</v>
      </c>
      <c r="K1049" s="66">
        <v>4129</v>
      </c>
      <c r="L1049" s="66">
        <v>5717</v>
      </c>
      <c r="M1049" s="67">
        <v>989</v>
      </c>
      <c r="N1049" s="65">
        <v>8128227</v>
      </c>
      <c r="O1049" s="66">
        <v>9574567</v>
      </c>
      <c r="P1049" s="66">
        <v>5951501</v>
      </c>
      <c r="Q1049" s="66">
        <v>15577332</v>
      </c>
      <c r="R1049" s="67">
        <v>4145588</v>
      </c>
      <c r="S1049" s="95">
        <f t="shared" si="448"/>
        <v>24781.179878048781</v>
      </c>
      <c r="T1049" s="96">
        <f t="shared" si="449"/>
        <v>3571.267064528161</v>
      </c>
      <c r="U1049" s="96">
        <f t="shared" si="450"/>
        <v>1441.3904093000726</v>
      </c>
      <c r="V1049" s="96">
        <f t="shared" si="451"/>
        <v>2724.7388490467029</v>
      </c>
      <c r="W1049" s="86">
        <f t="shared" si="452"/>
        <v>4191.6966632962585</v>
      </c>
      <c r="X1049" s="99">
        <f t="shared" si="453"/>
        <v>3.0740393626991565E-3</v>
      </c>
      <c r="Y1049" s="100">
        <f t="shared" si="454"/>
        <v>2.5126522961574509E-2</v>
      </c>
      <c r="Z1049" s="100">
        <f t="shared" si="455"/>
        <v>3.8697282099343956E-2</v>
      </c>
      <c r="AA1049" s="100">
        <f t="shared" si="456"/>
        <v>5.3580131208997191E-2</v>
      </c>
      <c r="AB1049" s="101">
        <f t="shared" si="457"/>
        <v>9.2689784442361763E-3</v>
      </c>
      <c r="AC1049" s="99">
        <f t="shared" si="458"/>
        <v>3.4689145784424702E-3</v>
      </c>
      <c r="AD1049" s="100">
        <f t="shared" si="459"/>
        <v>2.6242908073291295E-2</v>
      </c>
      <c r="AE1049" s="100">
        <f t="shared" si="460"/>
        <v>4.007304637551657E-2</v>
      </c>
      <c r="AF1049" s="100">
        <f t="shared" si="461"/>
        <v>5.5186397414548033E-2</v>
      </c>
      <c r="AG1049" s="101">
        <f t="shared" si="462"/>
        <v>9.9525241011926488E-3</v>
      </c>
      <c r="AH1049" s="95">
        <f t="shared" si="463"/>
        <v>76.178322399250234</v>
      </c>
      <c r="AI1049" s="96">
        <f t="shared" si="464"/>
        <v>89.733523898781627</v>
      </c>
      <c r="AJ1049" s="96">
        <f t="shared" si="465"/>
        <v>55.777891283973759</v>
      </c>
      <c r="AK1049" s="96">
        <f t="shared" si="466"/>
        <v>145.99186504217431</v>
      </c>
      <c r="AL1049" s="86">
        <f t="shared" si="467"/>
        <v>38.85274601686973</v>
      </c>
      <c r="AM1049" s="95">
        <f t="shared" si="475"/>
        <v>76.430894445164569</v>
      </c>
      <c r="AN1049" s="96">
        <f t="shared" si="468"/>
        <v>90.031038716703662</v>
      </c>
      <c r="AO1049" s="96">
        <f t="shared" si="469"/>
        <v>55.962824945869677</v>
      </c>
      <c r="AP1049" s="96">
        <f t="shared" si="470"/>
        <v>146.47590647127404</v>
      </c>
      <c r="AQ1049" s="86">
        <f t="shared" si="471"/>
        <v>38.981563733535118</v>
      </c>
    </row>
    <row r="1050" spans="1:43">
      <c r="A1050" s="129" t="str">
        <f t="shared" si="472"/>
        <v>2018_3</v>
      </c>
      <c r="B1050" s="57">
        <v>2018</v>
      </c>
      <c r="C1050" s="57">
        <v>3</v>
      </c>
      <c r="D1050" s="81" t="str">
        <f t="shared" si="473"/>
        <v>LYA_Personal</v>
      </c>
      <c r="E1050" s="68" t="s">
        <v>26</v>
      </c>
      <c r="F1050" s="69" t="s">
        <v>13</v>
      </c>
      <c r="G1050" s="84">
        <f t="shared" si="474"/>
        <v>28240</v>
      </c>
      <c r="H1050" s="70">
        <v>7060</v>
      </c>
      <c r="I1050" s="65">
        <v>213</v>
      </c>
      <c r="J1050" s="66">
        <v>756</v>
      </c>
      <c r="K1050" s="66">
        <v>1550</v>
      </c>
      <c r="L1050" s="66">
        <v>1142</v>
      </c>
      <c r="M1050" s="67">
        <v>404</v>
      </c>
      <c r="N1050" s="65">
        <v>4703490</v>
      </c>
      <c r="O1050" s="66">
        <v>2718796</v>
      </c>
      <c r="P1050" s="66">
        <v>2656829</v>
      </c>
      <c r="Q1050" s="66">
        <v>3841167</v>
      </c>
      <c r="R1050" s="67">
        <v>3258229</v>
      </c>
      <c r="S1050" s="95">
        <f t="shared" si="448"/>
        <v>22082.112676056338</v>
      </c>
      <c r="T1050" s="96">
        <f t="shared" si="449"/>
        <v>3596.2910052910051</v>
      </c>
      <c r="U1050" s="96">
        <f t="shared" si="450"/>
        <v>1714.0832258064515</v>
      </c>
      <c r="V1050" s="96">
        <f t="shared" si="451"/>
        <v>3363.5437828371278</v>
      </c>
      <c r="W1050" s="86">
        <f t="shared" si="452"/>
        <v>8064.9232673267325</v>
      </c>
      <c r="X1050" s="99">
        <f t="shared" si="453"/>
        <v>7.5424929178470254E-3</v>
      </c>
      <c r="Y1050" s="100">
        <f t="shared" si="454"/>
        <v>2.6770538243626064E-2</v>
      </c>
      <c r="Z1050" s="100">
        <f t="shared" si="455"/>
        <v>5.4886685552407929E-2</v>
      </c>
      <c r="AA1050" s="100">
        <f t="shared" si="456"/>
        <v>4.0439093484419264E-2</v>
      </c>
      <c r="AB1050" s="101">
        <f t="shared" si="457"/>
        <v>1.4305949008498584E-2</v>
      </c>
      <c r="AC1050" s="99">
        <f t="shared" si="458"/>
        <v>8.7420943924374998E-3</v>
      </c>
      <c r="AD1050" s="100">
        <f t="shared" si="459"/>
        <v>2.9008536532506738E-2</v>
      </c>
      <c r="AE1050" s="100">
        <f t="shared" si="460"/>
        <v>5.8044590243737038E-2</v>
      </c>
      <c r="AF1050" s="100">
        <f t="shared" si="461"/>
        <v>4.3170337820081339E-2</v>
      </c>
      <c r="AG1050" s="101">
        <f t="shared" si="462"/>
        <v>1.5952415812557366E-2</v>
      </c>
      <c r="AH1050" s="95">
        <f t="shared" si="463"/>
        <v>166.55417847025495</v>
      </c>
      <c r="AI1050" s="96">
        <f t="shared" si="464"/>
        <v>96.274645892351273</v>
      </c>
      <c r="AJ1050" s="96">
        <f t="shared" si="465"/>
        <v>94.080347025495755</v>
      </c>
      <c r="AK1050" s="96">
        <f t="shared" si="466"/>
        <v>136.01866147308783</v>
      </c>
      <c r="AL1050" s="86">
        <f t="shared" si="467"/>
        <v>115.37638101983003</v>
      </c>
      <c r="AM1050" s="95">
        <f t="shared" si="475"/>
        <v>167.10639501016956</v>
      </c>
      <c r="AN1050" s="96">
        <f t="shared" si="468"/>
        <v>96.593848042213125</v>
      </c>
      <c r="AO1050" s="96">
        <f t="shared" si="469"/>
        <v>94.392273896292721</v>
      </c>
      <c r="AP1050" s="96">
        <f t="shared" si="470"/>
        <v>136.46963637682404</v>
      </c>
      <c r="AQ1050" s="86">
        <f t="shared" si="471"/>
        <v>115.75891567912122</v>
      </c>
    </row>
    <row r="1051" spans="1:43">
      <c r="A1051" s="129" t="str">
        <f t="shared" si="472"/>
        <v>2018_3</v>
      </c>
      <c r="B1051" s="57">
        <v>2018</v>
      </c>
      <c r="C1051" s="57">
        <v>3</v>
      </c>
      <c r="D1051" s="81" t="str">
        <f t="shared" si="473"/>
        <v>MMA_Personal</v>
      </c>
      <c r="E1051" s="68" t="s">
        <v>27</v>
      </c>
      <c r="F1051" s="69" t="s">
        <v>13</v>
      </c>
      <c r="G1051" s="84">
        <f t="shared" si="474"/>
        <v>192612</v>
      </c>
      <c r="H1051" s="70">
        <v>48153</v>
      </c>
      <c r="I1051" s="65">
        <v>1246</v>
      </c>
      <c r="J1051" s="66">
        <v>4969</v>
      </c>
      <c r="K1051" s="66">
        <v>9521</v>
      </c>
      <c r="L1051" s="66">
        <v>8480</v>
      </c>
      <c r="M1051" s="67">
        <v>1941</v>
      </c>
      <c r="N1051" s="65">
        <v>20805430</v>
      </c>
      <c r="O1051" s="66">
        <v>18324763</v>
      </c>
      <c r="P1051" s="66">
        <v>18795557</v>
      </c>
      <c r="Q1051" s="66">
        <v>29597579</v>
      </c>
      <c r="R1051" s="67">
        <v>22526515</v>
      </c>
      <c r="S1051" s="95">
        <f t="shared" si="448"/>
        <v>16697.776886035314</v>
      </c>
      <c r="T1051" s="96">
        <f t="shared" si="449"/>
        <v>3687.8170658080098</v>
      </c>
      <c r="U1051" s="96">
        <f t="shared" si="450"/>
        <v>1974.1158491755068</v>
      </c>
      <c r="V1051" s="96">
        <f t="shared" si="451"/>
        <v>3490.2805424528301</v>
      </c>
      <c r="W1051" s="86">
        <f t="shared" si="452"/>
        <v>11605.623390005152</v>
      </c>
      <c r="X1051" s="99">
        <f t="shared" si="453"/>
        <v>6.4689635121383919E-3</v>
      </c>
      <c r="Y1051" s="100">
        <f t="shared" si="454"/>
        <v>2.579797728075094E-2</v>
      </c>
      <c r="Z1051" s="100">
        <f t="shared" si="455"/>
        <v>4.9430980416588791E-2</v>
      </c>
      <c r="AA1051" s="100">
        <f t="shared" si="456"/>
        <v>4.4026332731086332E-2</v>
      </c>
      <c r="AB1051" s="101">
        <f t="shared" si="457"/>
        <v>1.0077253753660208E-2</v>
      </c>
      <c r="AC1051" s="99">
        <f t="shared" si="458"/>
        <v>6.8945837994929312E-3</v>
      </c>
      <c r="AD1051" s="100">
        <f t="shared" si="459"/>
        <v>2.6639627405411554E-2</v>
      </c>
      <c r="AE1051" s="100">
        <f t="shared" si="460"/>
        <v>5.0581795885111969E-2</v>
      </c>
      <c r="AF1051" s="100">
        <f t="shared" si="461"/>
        <v>4.5115497214955648E-2</v>
      </c>
      <c r="AG1051" s="101">
        <f t="shared" si="462"/>
        <v>1.0607510252170375E-2</v>
      </c>
      <c r="AH1051" s="95">
        <f t="shared" si="463"/>
        <v>108.01730940959027</v>
      </c>
      <c r="AI1051" s="96">
        <f t="shared" si="464"/>
        <v>95.138220879280624</v>
      </c>
      <c r="AJ1051" s="96">
        <f t="shared" si="465"/>
        <v>97.58248188067202</v>
      </c>
      <c r="AK1051" s="96">
        <f t="shared" si="466"/>
        <v>153.6642524868648</v>
      </c>
      <c r="AL1051" s="86">
        <f t="shared" si="467"/>
        <v>116.95281187049612</v>
      </c>
      <c r="AM1051" s="95">
        <f t="shared" si="475"/>
        <v>108.37544479472984</v>
      </c>
      <c r="AN1051" s="96">
        <f t="shared" si="468"/>
        <v>95.453655169972834</v>
      </c>
      <c r="AO1051" s="96">
        <f t="shared" si="469"/>
        <v>97.906020209132805</v>
      </c>
      <c r="AP1051" s="96">
        <f t="shared" si="470"/>
        <v>154.17373200035547</v>
      </c>
      <c r="AQ1051" s="86">
        <f t="shared" si="471"/>
        <v>117.34057324458824</v>
      </c>
    </row>
    <row r="1052" spans="1:43">
      <c r="A1052" s="129" t="str">
        <f t="shared" si="472"/>
        <v>2018_3</v>
      </c>
      <c r="B1052" s="57">
        <v>2018</v>
      </c>
      <c r="C1052" s="57">
        <v>3</v>
      </c>
      <c r="D1052" s="81" t="str">
        <f t="shared" si="473"/>
        <v>LYH_Personal</v>
      </c>
      <c r="E1052" s="68" t="s">
        <v>28</v>
      </c>
      <c r="F1052" s="69" t="s">
        <v>13</v>
      </c>
      <c r="G1052" s="84">
        <f t="shared" si="474"/>
        <v>20936</v>
      </c>
      <c r="H1052" s="70">
        <v>5234</v>
      </c>
      <c r="I1052" s="65">
        <v>167</v>
      </c>
      <c r="J1052" s="66">
        <v>637</v>
      </c>
      <c r="K1052" s="66">
        <v>692</v>
      </c>
      <c r="L1052" s="66">
        <v>1019</v>
      </c>
      <c r="M1052" s="67">
        <v>282</v>
      </c>
      <c r="N1052" s="65">
        <v>2759992</v>
      </c>
      <c r="O1052" s="66">
        <v>2275052</v>
      </c>
      <c r="P1052" s="66">
        <v>898502</v>
      </c>
      <c r="Q1052" s="66">
        <v>3101409</v>
      </c>
      <c r="R1052" s="67">
        <v>2122044</v>
      </c>
      <c r="S1052" s="95">
        <f t="shared" si="448"/>
        <v>16526.898203592813</v>
      </c>
      <c r="T1052" s="96">
        <f t="shared" si="449"/>
        <v>3571.5102040816328</v>
      </c>
      <c r="U1052" s="96">
        <f t="shared" si="450"/>
        <v>1298.413294797688</v>
      </c>
      <c r="V1052" s="96">
        <f t="shared" si="451"/>
        <v>3043.5809617271834</v>
      </c>
      <c r="W1052" s="86">
        <f t="shared" si="452"/>
        <v>7524.9787234042551</v>
      </c>
      <c r="X1052" s="99">
        <f t="shared" si="453"/>
        <v>7.9766908674054268E-3</v>
      </c>
      <c r="Y1052" s="100">
        <f t="shared" si="454"/>
        <v>3.0426060374474588E-2</v>
      </c>
      <c r="Z1052" s="100">
        <f t="shared" si="455"/>
        <v>3.3053114252961403E-2</v>
      </c>
      <c r="AA1052" s="100">
        <f t="shared" si="456"/>
        <v>4.8672143675964848E-2</v>
      </c>
      <c r="AB1052" s="101">
        <f t="shared" si="457"/>
        <v>1.3469621704241498E-2</v>
      </c>
      <c r="AC1052" s="99">
        <f t="shared" si="458"/>
        <v>9.4091471789982742E-3</v>
      </c>
      <c r="AD1052" s="100">
        <f t="shared" si="459"/>
        <v>3.3191870705721646E-2</v>
      </c>
      <c r="AE1052" s="100">
        <f t="shared" si="460"/>
        <v>3.5931947887816562E-2</v>
      </c>
      <c r="AF1052" s="100">
        <f t="shared" si="461"/>
        <v>5.2137232806987087E-2</v>
      </c>
      <c r="AG1052" s="101">
        <f t="shared" si="462"/>
        <v>1.5325895342363303E-2</v>
      </c>
      <c r="AH1052" s="95">
        <f t="shared" si="463"/>
        <v>131.82995796713794</v>
      </c>
      <c r="AI1052" s="96">
        <f t="shared" si="464"/>
        <v>108.66698509743982</v>
      </c>
      <c r="AJ1052" s="96">
        <f t="shared" si="465"/>
        <v>42.916602980512039</v>
      </c>
      <c r="AK1052" s="96">
        <f t="shared" si="466"/>
        <v>148.13760985861674</v>
      </c>
      <c r="AL1052" s="86">
        <f t="shared" si="467"/>
        <v>101.35861673672143</v>
      </c>
      <c r="AM1052" s="95">
        <f t="shared" si="475"/>
        <v>132.26704506945106</v>
      </c>
      <c r="AN1052" s="96">
        <f t="shared" si="468"/>
        <v>109.02727450635537</v>
      </c>
      <c r="AO1052" s="96">
        <f t="shared" si="469"/>
        <v>43.058894565271174</v>
      </c>
      <c r="AP1052" s="96">
        <f t="shared" si="470"/>
        <v>148.62876558403107</v>
      </c>
      <c r="AQ1052" s="86">
        <f t="shared" si="471"/>
        <v>101.69467497998478</v>
      </c>
    </row>
    <row r="1053" spans="1:43">
      <c r="A1053" s="129" t="str">
        <f t="shared" si="472"/>
        <v>2018_3</v>
      </c>
      <c r="B1053" s="57">
        <v>2018</v>
      </c>
      <c r="C1053" s="57">
        <v>3</v>
      </c>
      <c r="D1053" s="81" t="str">
        <f t="shared" si="473"/>
        <v>SSA_Personal</v>
      </c>
      <c r="E1053" s="68" t="s">
        <v>29</v>
      </c>
      <c r="F1053" s="69" t="s">
        <v>13</v>
      </c>
      <c r="G1053" s="84">
        <f t="shared" si="474"/>
        <v>40792</v>
      </c>
      <c r="H1053" s="70">
        <v>10198</v>
      </c>
      <c r="I1053" s="65">
        <v>306</v>
      </c>
      <c r="J1053" s="66">
        <v>1088</v>
      </c>
      <c r="K1053" s="66">
        <v>2141</v>
      </c>
      <c r="L1053" s="66">
        <v>1557</v>
      </c>
      <c r="M1053" s="67">
        <v>220</v>
      </c>
      <c r="N1053" s="65">
        <v>6462041</v>
      </c>
      <c r="O1053" s="66">
        <v>1885616</v>
      </c>
      <c r="P1053" s="66">
        <v>1749497</v>
      </c>
      <c r="Q1053" s="66">
        <v>4714550</v>
      </c>
      <c r="R1053" s="67">
        <v>1299486</v>
      </c>
      <c r="S1053" s="95">
        <f t="shared" si="448"/>
        <v>21117.781045751635</v>
      </c>
      <c r="T1053" s="96">
        <f t="shared" si="449"/>
        <v>1733.1029411764705</v>
      </c>
      <c r="U1053" s="96">
        <f t="shared" si="450"/>
        <v>817.14012143858008</v>
      </c>
      <c r="V1053" s="96">
        <f t="shared" si="451"/>
        <v>3027.9704560051382</v>
      </c>
      <c r="W1053" s="86">
        <f t="shared" si="452"/>
        <v>5906.7545454545452</v>
      </c>
      <c r="X1053" s="99">
        <f t="shared" si="453"/>
        <v>7.5014708766424788E-3</v>
      </c>
      <c r="Y1053" s="100">
        <f t="shared" si="454"/>
        <v>2.6671896450284369E-2</v>
      </c>
      <c r="Z1053" s="100">
        <f t="shared" si="455"/>
        <v>5.2485781525789373E-2</v>
      </c>
      <c r="AA1053" s="100">
        <f t="shared" si="456"/>
        <v>3.8169248872327907E-2</v>
      </c>
      <c r="AB1053" s="101">
        <f t="shared" si="457"/>
        <v>5.3932143557560309E-3</v>
      </c>
      <c r="AC1053" s="99">
        <f t="shared" si="458"/>
        <v>8.4968913553685292E-3</v>
      </c>
      <c r="AD1053" s="100">
        <f t="shared" si="459"/>
        <v>2.8530663654966284E-2</v>
      </c>
      <c r="AE1053" s="100">
        <f t="shared" si="460"/>
        <v>5.5058439923290473E-2</v>
      </c>
      <c r="AF1053" s="100">
        <f t="shared" si="461"/>
        <v>4.0379667629923732E-2</v>
      </c>
      <c r="AG1053" s="101">
        <f t="shared" si="462"/>
        <v>6.2381389880802095E-3</v>
      </c>
      <c r="AH1053" s="95">
        <f t="shared" si="463"/>
        <v>158.41441949401843</v>
      </c>
      <c r="AI1053" s="96">
        <f t="shared" si="464"/>
        <v>46.225142184742104</v>
      </c>
      <c r="AJ1053" s="96">
        <f t="shared" si="465"/>
        <v>42.88823788978231</v>
      </c>
      <c r="AK1053" s="96">
        <f t="shared" si="466"/>
        <v>115.57535791331634</v>
      </c>
      <c r="AL1053" s="86">
        <f t="shared" si="467"/>
        <v>31.856393410472641</v>
      </c>
      <c r="AM1053" s="95">
        <f t="shared" si="475"/>
        <v>158.93964836194019</v>
      </c>
      <c r="AN1053" s="96">
        <f t="shared" si="468"/>
        <v>46.378403353622829</v>
      </c>
      <c r="AO1053" s="96">
        <f t="shared" si="469"/>
        <v>43.030435429033844</v>
      </c>
      <c r="AP1053" s="96">
        <f t="shared" si="470"/>
        <v>115.95855228785845</v>
      </c>
      <c r="AQ1053" s="86">
        <f t="shared" si="471"/>
        <v>31.962014461261422</v>
      </c>
    </row>
    <row r="1054" spans="1:43">
      <c r="A1054" s="129" t="str">
        <f t="shared" si="472"/>
        <v>2018_3</v>
      </c>
      <c r="B1054" s="57">
        <v>2018</v>
      </c>
      <c r="C1054" s="57">
        <v>3</v>
      </c>
      <c r="D1054" s="81" t="str">
        <f t="shared" si="473"/>
        <v>MML_Personal</v>
      </c>
      <c r="E1054" s="68" t="s">
        <v>30</v>
      </c>
      <c r="F1054" s="69" t="s">
        <v>13</v>
      </c>
      <c r="G1054" s="84">
        <f t="shared" si="474"/>
        <v>130308</v>
      </c>
      <c r="H1054" s="70">
        <v>32577</v>
      </c>
      <c r="I1054" s="65">
        <v>677</v>
      </c>
      <c r="J1054" s="66">
        <v>3162</v>
      </c>
      <c r="K1054" s="66">
        <v>9904</v>
      </c>
      <c r="L1054" s="66">
        <v>4512</v>
      </c>
      <c r="M1054" s="67">
        <v>1037</v>
      </c>
      <c r="N1054" s="65">
        <v>12353049</v>
      </c>
      <c r="O1054" s="66">
        <v>11755735</v>
      </c>
      <c r="P1054" s="66">
        <v>6561828</v>
      </c>
      <c r="Q1054" s="66">
        <v>15746570</v>
      </c>
      <c r="R1054" s="67">
        <v>2235583</v>
      </c>
      <c r="S1054" s="95">
        <f t="shared" si="448"/>
        <v>18246.748892171345</v>
      </c>
      <c r="T1054" s="96">
        <f t="shared" si="449"/>
        <v>3717.816255534472</v>
      </c>
      <c r="U1054" s="96">
        <f t="shared" si="450"/>
        <v>662.54321486268179</v>
      </c>
      <c r="V1054" s="96">
        <f t="shared" si="451"/>
        <v>3489.9312943262412</v>
      </c>
      <c r="W1054" s="86">
        <f t="shared" si="452"/>
        <v>2155.8177434908389</v>
      </c>
      <c r="X1054" s="99">
        <f t="shared" si="453"/>
        <v>5.1953832458482979E-3</v>
      </c>
      <c r="Y1054" s="100">
        <f t="shared" si="454"/>
        <v>2.4265586149737544E-2</v>
      </c>
      <c r="Z1054" s="100">
        <f t="shared" si="455"/>
        <v>7.6004543082542897E-2</v>
      </c>
      <c r="AA1054" s="100">
        <f t="shared" si="456"/>
        <v>3.4625656137765908E-2</v>
      </c>
      <c r="AB1054" s="101">
        <f t="shared" si="457"/>
        <v>7.9580685759891943E-3</v>
      </c>
      <c r="AC1054" s="99">
        <f t="shared" si="458"/>
        <v>5.6594153969089234E-3</v>
      </c>
      <c r="AD1054" s="100">
        <f t="shared" si="459"/>
        <v>2.525877442955957E-2</v>
      </c>
      <c r="AE1054" s="100">
        <f t="shared" si="460"/>
        <v>7.7715050948341829E-2</v>
      </c>
      <c r="AF1054" s="100">
        <f t="shared" si="461"/>
        <v>3.5805751934979486E-2</v>
      </c>
      <c r="AG1054" s="101">
        <f t="shared" si="462"/>
        <v>8.5315762515221667E-3</v>
      </c>
      <c r="AH1054" s="95">
        <f t="shared" si="463"/>
        <v>94.798853485587998</v>
      </c>
      <c r="AI1054" s="96">
        <f t="shared" si="464"/>
        <v>90.214990637566387</v>
      </c>
      <c r="AJ1054" s="96">
        <f t="shared" si="465"/>
        <v>50.356294318077168</v>
      </c>
      <c r="AK1054" s="96">
        <f t="shared" si="466"/>
        <v>120.84116094176873</v>
      </c>
      <c r="AL1054" s="86">
        <f t="shared" si="467"/>
        <v>17.156145440034379</v>
      </c>
      <c r="AM1054" s="95">
        <f t="shared" si="475"/>
        <v>95.113162591132493</v>
      </c>
      <c r="AN1054" s="96">
        <f t="shared" si="468"/>
        <v>90.514101776271346</v>
      </c>
      <c r="AO1054" s="96">
        <f t="shared" si="469"/>
        <v>50.523252474676148</v>
      </c>
      <c r="AP1054" s="96">
        <f t="shared" si="470"/>
        <v>121.24181428104504</v>
      </c>
      <c r="AQ1054" s="86">
        <f t="shared" si="471"/>
        <v>17.213027274883451</v>
      </c>
    </row>
    <row r="1055" spans="1:43">
      <c r="A1055" s="129" t="str">
        <f t="shared" si="472"/>
        <v>2018_3</v>
      </c>
      <c r="B1055" s="57">
        <v>2018</v>
      </c>
      <c r="C1055" s="57">
        <v>3</v>
      </c>
      <c r="D1055" s="81" t="str">
        <f t="shared" si="473"/>
        <v>LMH_Personal</v>
      </c>
      <c r="E1055" s="68" t="s">
        <v>31</v>
      </c>
      <c r="F1055" s="69" t="s">
        <v>13</v>
      </c>
      <c r="G1055" s="84">
        <f t="shared" si="474"/>
        <v>86812</v>
      </c>
      <c r="H1055" s="70">
        <v>21703</v>
      </c>
      <c r="I1055" s="65">
        <v>289</v>
      </c>
      <c r="J1055" s="66">
        <v>2694</v>
      </c>
      <c r="K1055" s="66">
        <v>4317</v>
      </c>
      <c r="L1055" s="66">
        <v>4404</v>
      </c>
      <c r="M1055" s="67">
        <v>885</v>
      </c>
      <c r="N1055" s="65">
        <v>12068468</v>
      </c>
      <c r="O1055" s="66">
        <v>11051695</v>
      </c>
      <c r="P1055" s="66">
        <v>4845748</v>
      </c>
      <c r="Q1055" s="66">
        <v>17186506</v>
      </c>
      <c r="R1055" s="67">
        <v>10717638</v>
      </c>
      <c r="S1055" s="95">
        <f t="shared" si="448"/>
        <v>41759.404844290657</v>
      </c>
      <c r="T1055" s="96">
        <f t="shared" si="449"/>
        <v>4102.3366740905713</v>
      </c>
      <c r="U1055" s="96">
        <f t="shared" si="450"/>
        <v>1122.4804262219134</v>
      </c>
      <c r="V1055" s="96">
        <f t="shared" si="451"/>
        <v>3902.4763851044504</v>
      </c>
      <c r="W1055" s="86">
        <f t="shared" si="452"/>
        <v>12110.325423728813</v>
      </c>
      <c r="X1055" s="99">
        <f t="shared" si="453"/>
        <v>3.3290328526010228E-3</v>
      </c>
      <c r="Y1055" s="100">
        <f t="shared" si="454"/>
        <v>3.1032576141547252E-2</v>
      </c>
      <c r="Z1055" s="100">
        <f t="shared" si="455"/>
        <v>4.9728148182278949E-2</v>
      </c>
      <c r="AA1055" s="100">
        <f t="shared" si="456"/>
        <v>5.073031378150486E-2</v>
      </c>
      <c r="AB1055" s="101">
        <f t="shared" si="457"/>
        <v>1.0194443164539465E-2</v>
      </c>
      <c r="AC1055" s="99">
        <f t="shared" si="458"/>
        <v>3.7845460712896788E-3</v>
      </c>
      <c r="AD1055" s="100">
        <f t="shared" si="459"/>
        <v>3.2403866881323386E-2</v>
      </c>
      <c r="AE1055" s="100">
        <f t="shared" si="460"/>
        <v>5.1447208503456805E-2</v>
      </c>
      <c r="AF1055" s="100">
        <f t="shared" si="461"/>
        <v>5.2465693912111588E-2</v>
      </c>
      <c r="AG1055" s="101">
        <f t="shared" si="462"/>
        <v>1.098881298918003E-2</v>
      </c>
      <c r="AH1055" s="95">
        <f t="shared" si="463"/>
        <v>139.01843063170989</v>
      </c>
      <c r="AI1055" s="96">
        <f t="shared" si="464"/>
        <v>127.30607519697737</v>
      </c>
      <c r="AJ1055" s="96">
        <f t="shared" si="465"/>
        <v>55.818872966870941</v>
      </c>
      <c r="AK1055" s="96">
        <f t="shared" si="466"/>
        <v>197.97385154126158</v>
      </c>
      <c r="AL1055" s="86">
        <f t="shared" si="467"/>
        <v>123.45802423628069</v>
      </c>
      <c r="AM1055" s="95">
        <f t="shared" si="475"/>
        <v>139.47935138105942</v>
      </c>
      <c r="AN1055" s="96">
        <f t="shared" si="468"/>
        <v>127.72816319861788</v>
      </c>
      <c r="AO1055" s="96">
        <f t="shared" si="469"/>
        <v>56.0039425050525</v>
      </c>
      <c r="AP1055" s="96">
        <f t="shared" si="470"/>
        <v>198.63024116952425</v>
      </c>
      <c r="AQ1055" s="86">
        <f t="shared" si="471"/>
        <v>123.86735388261334</v>
      </c>
    </row>
    <row r="1056" spans="1:43">
      <c r="A1056" s="129" t="str">
        <f t="shared" si="472"/>
        <v>2018_3</v>
      </c>
      <c r="B1056" s="57">
        <v>2018</v>
      </c>
      <c r="C1056" s="57">
        <v>3</v>
      </c>
      <c r="D1056" s="81" t="str">
        <f t="shared" si="473"/>
        <v>SSL_Personal</v>
      </c>
      <c r="E1056" s="68" t="s">
        <v>32</v>
      </c>
      <c r="F1056" s="69" t="s">
        <v>13</v>
      </c>
      <c r="G1056" s="84">
        <f t="shared" si="474"/>
        <v>72128</v>
      </c>
      <c r="H1056" s="70">
        <v>18032</v>
      </c>
      <c r="I1056" s="65">
        <v>626</v>
      </c>
      <c r="J1056" s="66">
        <v>1880</v>
      </c>
      <c r="K1056" s="66">
        <v>5296</v>
      </c>
      <c r="L1056" s="66">
        <v>2979</v>
      </c>
      <c r="M1056" s="67">
        <v>657</v>
      </c>
      <c r="N1056" s="65">
        <v>8856797</v>
      </c>
      <c r="O1056" s="66">
        <v>6727482</v>
      </c>
      <c r="P1056" s="66">
        <v>5339452</v>
      </c>
      <c r="Q1056" s="66">
        <v>8878700</v>
      </c>
      <c r="R1056" s="67">
        <v>1926349</v>
      </c>
      <c r="S1056" s="95">
        <f t="shared" si="448"/>
        <v>14148.238019169328</v>
      </c>
      <c r="T1056" s="96">
        <f t="shared" si="449"/>
        <v>3578.4478723404254</v>
      </c>
      <c r="U1056" s="96">
        <f t="shared" si="450"/>
        <v>1008.2046827794562</v>
      </c>
      <c r="V1056" s="96">
        <f t="shared" si="451"/>
        <v>2980.4296743873783</v>
      </c>
      <c r="W1056" s="86">
        <f t="shared" si="452"/>
        <v>2932.0380517503804</v>
      </c>
      <c r="X1056" s="99">
        <f t="shared" si="453"/>
        <v>8.6790150842945869E-3</v>
      </c>
      <c r="Y1056" s="100">
        <f t="shared" si="454"/>
        <v>2.6064773735581189E-2</v>
      </c>
      <c r="Z1056" s="100">
        <f t="shared" si="455"/>
        <v>7.3425022182786154E-2</v>
      </c>
      <c r="AA1056" s="100">
        <f t="shared" si="456"/>
        <v>4.1301574977817217E-2</v>
      </c>
      <c r="AB1056" s="101">
        <f t="shared" si="457"/>
        <v>9.1088065661047036E-3</v>
      </c>
      <c r="AC1056" s="99">
        <f t="shared" si="458"/>
        <v>9.4837379606314328E-3</v>
      </c>
      <c r="AD1056" s="100">
        <f t="shared" si="459"/>
        <v>2.744705363487962E-2</v>
      </c>
      <c r="AE1056" s="100">
        <f t="shared" si="460"/>
        <v>7.5687927084440859E-2</v>
      </c>
      <c r="AF1056" s="100">
        <f t="shared" si="461"/>
        <v>4.3027922753508037E-2</v>
      </c>
      <c r="AG1056" s="101">
        <f t="shared" si="462"/>
        <v>9.9330352040746962E-3</v>
      </c>
      <c r="AH1056" s="95">
        <f t="shared" si="463"/>
        <v>122.79277118456078</v>
      </c>
      <c r="AI1056" s="96">
        <f t="shared" si="464"/>
        <v>93.271434117125111</v>
      </c>
      <c r="AJ1056" s="96">
        <f t="shared" si="465"/>
        <v>74.027451197870448</v>
      </c>
      <c r="AK1056" s="96">
        <f t="shared" si="466"/>
        <v>123.09643966282165</v>
      </c>
      <c r="AL1056" s="86">
        <f t="shared" si="467"/>
        <v>26.707367457852705</v>
      </c>
      <c r="AM1056" s="95">
        <f t="shared" si="475"/>
        <v>123.19989515979131</v>
      </c>
      <c r="AN1056" s="96">
        <f t="shared" si="468"/>
        <v>93.58067900725095</v>
      </c>
      <c r="AO1056" s="96">
        <f t="shared" si="469"/>
        <v>74.272891950751273</v>
      </c>
      <c r="AP1056" s="96">
        <f t="shared" si="470"/>
        <v>123.50457046212522</v>
      </c>
      <c r="AQ1056" s="86">
        <f t="shared" si="471"/>
        <v>26.795916722622053</v>
      </c>
    </row>
    <row r="1057" spans="1:43">
      <c r="A1057" s="129" t="str">
        <f t="shared" si="472"/>
        <v>2018_3</v>
      </c>
      <c r="B1057" s="57">
        <v>2018</v>
      </c>
      <c r="C1057" s="57">
        <v>3</v>
      </c>
      <c r="D1057" s="81" t="str">
        <f t="shared" si="473"/>
        <v>SSH_Personal</v>
      </c>
      <c r="E1057" s="68" t="s">
        <v>33</v>
      </c>
      <c r="F1057" s="69" t="s">
        <v>13</v>
      </c>
      <c r="G1057" s="84">
        <f t="shared" si="474"/>
        <v>72124</v>
      </c>
      <c r="H1057" s="70">
        <v>18031</v>
      </c>
      <c r="I1057" s="65">
        <v>500</v>
      </c>
      <c r="J1057" s="66">
        <v>2245</v>
      </c>
      <c r="K1057" s="66">
        <v>5170</v>
      </c>
      <c r="L1057" s="66">
        <v>3357</v>
      </c>
      <c r="M1057" s="67">
        <v>569</v>
      </c>
      <c r="N1057" s="65">
        <v>9096345</v>
      </c>
      <c r="O1057" s="66">
        <v>10218576</v>
      </c>
      <c r="P1057" s="66">
        <v>34158115</v>
      </c>
      <c r="Q1057" s="66">
        <v>15088828</v>
      </c>
      <c r="R1057" s="67">
        <v>2348978</v>
      </c>
      <c r="S1057" s="95">
        <f t="shared" si="448"/>
        <v>18192.689999999999</v>
      </c>
      <c r="T1057" s="96">
        <f t="shared" si="449"/>
        <v>4551.7042316258348</v>
      </c>
      <c r="U1057" s="96">
        <f t="shared" si="450"/>
        <v>6606.9854932301741</v>
      </c>
      <c r="V1057" s="96">
        <f t="shared" si="451"/>
        <v>4494.735775990468</v>
      </c>
      <c r="W1057" s="86">
        <f t="shared" si="452"/>
        <v>4128.2565905096662</v>
      </c>
      <c r="X1057" s="99">
        <f t="shared" si="453"/>
        <v>6.9325051300537961E-3</v>
      </c>
      <c r="Y1057" s="100">
        <f t="shared" si="454"/>
        <v>3.1126948033941546E-2</v>
      </c>
      <c r="Z1057" s="100">
        <f t="shared" si="455"/>
        <v>7.1682103044756251E-2</v>
      </c>
      <c r="AA1057" s="100">
        <f t="shared" si="456"/>
        <v>4.6544839443181191E-2</v>
      </c>
      <c r="AB1057" s="101">
        <f t="shared" si="457"/>
        <v>7.8891908380012195E-3</v>
      </c>
      <c r="AC1057" s="99">
        <f t="shared" si="458"/>
        <v>7.6523692072852211E-3</v>
      </c>
      <c r="AD1057" s="100">
        <f t="shared" si="459"/>
        <v>3.2633616599125781E-2</v>
      </c>
      <c r="AE1057" s="100">
        <f t="shared" si="460"/>
        <v>7.3920152862706728E-2</v>
      </c>
      <c r="AF1057" s="100">
        <f t="shared" si="461"/>
        <v>4.8372526868231243E-2</v>
      </c>
      <c r="AG1057" s="101">
        <f t="shared" si="462"/>
        <v>8.6567508486178075E-3</v>
      </c>
      <c r="AH1057" s="95">
        <f t="shared" si="463"/>
        <v>126.1209167544784</v>
      </c>
      <c r="AI1057" s="96">
        <f t="shared" si="464"/>
        <v>141.68066108368919</v>
      </c>
      <c r="AJ1057" s="96">
        <f t="shared" si="465"/>
        <v>473.60261494093504</v>
      </c>
      <c r="AK1057" s="96">
        <f t="shared" si="466"/>
        <v>209.20675503299873</v>
      </c>
      <c r="AL1057" s="86">
        <f t="shared" si="467"/>
        <v>32.568604070767016</v>
      </c>
      <c r="AM1057" s="95">
        <f t="shared" si="475"/>
        <v>126.53907531946125</v>
      </c>
      <c r="AN1057" s="96">
        <f t="shared" si="468"/>
        <v>142.15040855658387</v>
      </c>
      <c r="AO1057" s="96">
        <f t="shared" si="469"/>
        <v>475.1728619303488</v>
      </c>
      <c r="AP1057" s="96">
        <f t="shared" si="470"/>
        <v>209.90038776831747</v>
      </c>
      <c r="AQ1057" s="86">
        <f t="shared" si="471"/>
        <v>32.676586482346202</v>
      </c>
    </row>
    <row r="1058" spans="1:43">
      <c r="A1058" s="129" t="str">
        <f t="shared" si="472"/>
        <v>2018_3</v>
      </c>
      <c r="B1058" s="57">
        <v>2018</v>
      </c>
      <c r="C1058" s="57">
        <v>3</v>
      </c>
      <c r="D1058" s="81" t="str">
        <f t="shared" si="473"/>
        <v>MMH_Personal</v>
      </c>
      <c r="E1058" s="68" t="s">
        <v>34</v>
      </c>
      <c r="F1058" s="69" t="s">
        <v>13</v>
      </c>
      <c r="G1058" s="84">
        <f t="shared" si="474"/>
        <v>111084</v>
      </c>
      <c r="H1058" s="70">
        <v>27771</v>
      </c>
      <c r="I1058" s="65">
        <v>1123</v>
      </c>
      <c r="J1058" s="66">
        <v>4204</v>
      </c>
      <c r="K1058" s="66">
        <v>4221</v>
      </c>
      <c r="L1058" s="66">
        <v>6734</v>
      </c>
      <c r="M1058" s="67">
        <v>1571</v>
      </c>
      <c r="N1058" s="65">
        <v>15756724</v>
      </c>
      <c r="O1058" s="66">
        <v>14079119</v>
      </c>
      <c r="P1058" s="66">
        <v>6071983</v>
      </c>
      <c r="Q1058" s="66">
        <v>20085892</v>
      </c>
      <c r="R1058" s="67">
        <v>4422774</v>
      </c>
      <c r="S1058" s="95">
        <f t="shared" si="448"/>
        <v>14030.920747996439</v>
      </c>
      <c r="T1058" s="96">
        <f t="shared" si="449"/>
        <v>3348.9816841103711</v>
      </c>
      <c r="U1058" s="96">
        <f t="shared" si="450"/>
        <v>1438.517649846008</v>
      </c>
      <c r="V1058" s="96">
        <f t="shared" si="451"/>
        <v>2982.7579447579446</v>
      </c>
      <c r="W1058" s="86">
        <f t="shared" si="452"/>
        <v>2815.2603437301082</v>
      </c>
      <c r="X1058" s="99">
        <f t="shared" si="453"/>
        <v>1.010946670987721E-2</v>
      </c>
      <c r="Y1058" s="100">
        <f t="shared" si="454"/>
        <v>3.7845234237153864E-2</v>
      </c>
      <c r="Z1058" s="100">
        <f t="shared" si="455"/>
        <v>3.7998271578265096E-2</v>
      </c>
      <c r="AA1058" s="100">
        <f t="shared" si="456"/>
        <v>6.062079147311944E-2</v>
      </c>
      <c r="AB1058" s="101">
        <f t="shared" si="457"/>
        <v>1.4142450757984948E-2</v>
      </c>
      <c r="AC1058" s="99">
        <f t="shared" si="458"/>
        <v>1.0808805913835783E-2</v>
      </c>
      <c r="AD1058" s="100">
        <f t="shared" si="459"/>
        <v>3.9179241618419271E-2</v>
      </c>
      <c r="AE1058" s="100">
        <f t="shared" si="460"/>
        <v>3.9334867136336361E-2</v>
      </c>
      <c r="AF1058" s="100">
        <f t="shared" si="461"/>
        <v>6.2289042646881426E-2</v>
      </c>
      <c r="AG1058" s="101">
        <f t="shared" si="462"/>
        <v>1.4967917512758985E-2</v>
      </c>
      <c r="AH1058" s="95">
        <f t="shared" si="463"/>
        <v>141.84512621079543</v>
      </c>
      <c r="AI1058" s="96">
        <f t="shared" si="464"/>
        <v>126.74299629109503</v>
      </c>
      <c r="AJ1058" s="96">
        <f t="shared" si="465"/>
        <v>54.661184328976269</v>
      </c>
      <c r="AK1058" s="96">
        <f t="shared" si="466"/>
        <v>180.8171473839617</v>
      </c>
      <c r="AL1058" s="86">
        <f t="shared" si="467"/>
        <v>39.814680782110834</v>
      </c>
      <c r="AM1058" s="95">
        <f t="shared" si="475"/>
        <v>142.31541897390295</v>
      </c>
      <c r="AN1058" s="96">
        <f t="shared" si="468"/>
        <v>127.16321738379358</v>
      </c>
      <c r="AO1058" s="96">
        <f t="shared" si="469"/>
        <v>54.842415507653506</v>
      </c>
      <c r="AP1058" s="96">
        <f t="shared" si="470"/>
        <v>181.41665332492755</v>
      </c>
      <c r="AQ1058" s="86">
        <f t="shared" si="471"/>
        <v>39.946687829074406</v>
      </c>
    </row>
    <row r="1059" spans="1:43">
      <c r="A1059" s="129" t="str">
        <f t="shared" si="472"/>
        <v>2018_3</v>
      </c>
      <c r="B1059" s="57">
        <v>2018</v>
      </c>
      <c r="C1059" s="57">
        <v>3</v>
      </c>
      <c r="D1059" s="81" t="str">
        <f t="shared" si="473"/>
        <v>SYA_Personal</v>
      </c>
      <c r="E1059" s="68" t="s">
        <v>35</v>
      </c>
      <c r="F1059" s="69" t="s">
        <v>13</v>
      </c>
      <c r="G1059" s="84">
        <f t="shared" si="474"/>
        <v>32728</v>
      </c>
      <c r="H1059" s="70">
        <v>8182</v>
      </c>
      <c r="I1059" s="65">
        <v>333</v>
      </c>
      <c r="J1059" s="66">
        <v>1163</v>
      </c>
      <c r="K1059" s="66">
        <v>1718</v>
      </c>
      <c r="L1059" s="66">
        <v>2062</v>
      </c>
      <c r="M1059" s="67">
        <v>746</v>
      </c>
      <c r="N1059" s="65">
        <v>5339372</v>
      </c>
      <c r="O1059" s="66">
        <v>4011726</v>
      </c>
      <c r="P1059" s="66">
        <v>1520450</v>
      </c>
      <c r="Q1059" s="66">
        <v>6200392</v>
      </c>
      <c r="R1059" s="67">
        <v>4043540</v>
      </c>
      <c r="S1059" s="95">
        <f t="shared" si="448"/>
        <v>16034.15015015015</v>
      </c>
      <c r="T1059" s="96">
        <f t="shared" si="449"/>
        <v>3449.463456577816</v>
      </c>
      <c r="U1059" s="96">
        <f t="shared" si="450"/>
        <v>885.01164144353902</v>
      </c>
      <c r="V1059" s="96">
        <f t="shared" si="451"/>
        <v>3006.9796314258001</v>
      </c>
      <c r="W1059" s="86">
        <f t="shared" si="452"/>
        <v>5420.2949061662202</v>
      </c>
      <c r="X1059" s="99">
        <f t="shared" si="453"/>
        <v>1.0174773893913469E-2</v>
      </c>
      <c r="Y1059" s="100">
        <f t="shared" si="454"/>
        <v>3.5535321437301391E-2</v>
      </c>
      <c r="Z1059" s="100">
        <f t="shared" si="455"/>
        <v>5.2493277927157175E-2</v>
      </c>
      <c r="AA1059" s="100">
        <f t="shared" si="456"/>
        <v>6.3004155463211933E-2</v>
      </c>
      <c r="AB1059" s="101">
        <f t="shared" si="457"/>
        <v>2.2793937912490833E-2</v>
      </c>
      <c r="AC1059" s="99">
        <f t="shared" si="458"/>
        <v>1.1467295555332158E-2</v>
      </c>
      <c r="AD1059" s="100">
        <f t="shared" si="459"/>
        <v>3.7919668524338694E-2</v>
      </c>
      <c r="AE1059" s="100">
        <f t="shared" si="460"/>
        <v>5.536564000371702E-2</v>
      </c>
      <c r="AF1059" s="100">
        <f t="shared" si="461"/>
        <v>6.6133472881146418E-2</v>
      </c>
      <c r="AG1059" s="101">
        <f t="shared" si="462"/>
        <v>2.4716139557126669E-2</v>
      </c>
      <c r="AH1059" s="95">
        <f t="shared" si="463"/>
        <v>163.14385235883648</v>
      </c>
      <c r="AI1059" s="96">
        <f t="shared" si="464"/>
        <v>122.57779271571742</v>
      </c>
      <c r="AJ1059" s="96">
        <f t="shared" si="465"/>
        <v>46.457162063065262</v>
      </c>
      <c r="AK1059" s="96">
        <f t="shared" si="466"/>
        <v>189.45221217306283</v>
      </c>
      <c r="AL1059" s="86">
        <f t="shared" si="467"/>
        <v>123.54986555854315</v>
      </c>
      <c r="AM1059" s="95">
        <f t="shared" si="475"/>
        <v>163.68476183637341</v>
      </c>
      <c r="AN1059" s="96">
        <f t="shared" si="468"/>
        <v>122.984203921882</v>
      </c>
      <c r="AO1059" s="96">
        <f t="shared" si="469"/>
        <v>46.611192502435479</v>
      </c>
      <c r="AP1059" s="96">
        <f t="shared" si="470"/>
        <v>190.08034799076651</v>
      </c>
      <c r="AQ1059" s="86">
        <f t="shared" si="471"/>
        <v>123.95949970817716</v>
      </c>
    </row>
    <row r="1060" spans="1:43">
      <c r="A1060" s="129" t="str">
        <f t="shared" si="472"/>
        <v>2018_3</v>
      </c>
      <c r="B1060" s="57">
        <v>2018</v>
      </c>
      <c r="C1060" s="57">
        <v>3</v>
      </c>
      <c r="D1060" s="81" t="str">
        <f t="shared" si="473"/>
        <v>LSH_Personal</v>
      </c>
      <c r="E1060" s="68" t="s">
        <v>36</v>
      </c>
      <c r="F1060" s="69" t="s">
        <v>13</v>
      </c>
      <c r="G1060" s="84">
        <f t="shared" si="474"/>
        <v>61220</v>
      </c>
      <c r="H1060" s="70">
        <v>15305</v>
      </c>
      <c r="I1060" s="65">
        <v>672</v>
      </c>
      <c r="J1060" s="66">
        <v>2544</v>
      </c>
      <c r="K1060" s="66">
        <v>831</v>
      </c>
      <c r="L1060" s="66">
        <v>5240</v>
      </c>
      <c r="M1060" s="67">
        <v>2386</v>
      </c>
      <c r="N1060" s="65">
        <v>12124506</v>
      </c>
      <c r="O1060" s="66">
        <v>7044903</v>
      </c>
      <c r="P1060" s="66">
        <v>978299</v>
      </c>
      <c r="Q1060" s="66">
        <v>15781076</v>
      </c>
      <c r="R1060" s="67">
        <v>14066522</v>
      </c>
      <c r="S1060" s="95">
        <f t="shared" si="448"/>
        <v>18042.419642857141</v>
      </c>
      <c r="T1060" s="96">
        <f t="shared" si="449"/>
        <v>2769.2228773584907</v>
      </c>
      <c r="U1060" s="96">
        <f t="shared" si="450"/>
        <v>1177.2551143200963</v>
      </c>
      <c r="V1060" s="96">
        <f t="shared" si="451"/>
        <v>3011.6557251908398</v>
      </c>
      <c r="W1060" s="86">
        <f t="shared" si="452"/>
        <v>5895.4409052808051</v>
      </c>
      <c r="X1060" s="99">
        <f t="shared" si="453"/>
        <v>1.0976804965697485E-2</v>
      </c>
      <c r="Y1060" s="100">
        <f t="shared" si="454"/>
        <v>4.1555047370140479E-2</v>
      </c>
      <c r="Z1060" s="100">
        <f t="shared" si="455"/>
        <v>1.3573995426331264E-2</v>
      </c>
      <c r="AA1060" s="100">
        <f t="shared" si="456"/>
        <v>8.5592943482522055E-2</v>
      </c>
      <c r="AB1060" s="101">
        <f t="shared" si="457"/>
        <v>3.8974191440705651E-2</v>
      </c>
      <c r="AC1060" s="99">
        <f t="shared" si="458"/>
        <v>1.195798899543481E-2</v>
      </c>
      <c r="AD1060" s="100">
        <f t="shared" si="459"/>
        <v>4.3434384683568993E-2</v>
      </c>
      <c r="AE1060" s="100">
        <f t="shared" si="460"/>
        <v>1.4663666353853929E-2</v>
      </c>
      <c r="AF1060" s="100">
        <f t="shared" si="461"/>
        <v>8.8227442395358194E-2</v>
      </c>
      <c r="AG1060" s="101">
        <f t="shared" si="462"/>
        <v>4.0796682224843749E-2</v>
      </c>
      <c r="AH1060" s="95">
        <f t="shared" si="463"/>
        <v>198.04812152891213</v>
      </c>
      <c r="AI1060" s="96">
        <f t="shared" si="464"/>
        <v>115.07518784710879</v>
      </c>
      <c r="AJ1060" s="96">
        <f t="shared" si="465"/>
        <v>15.980055537406077</v>
      </c>
      <c r="AK1060" s="96">
        <f t="shared" si="466"/>
        <v>257.77647827507349</v>
      </c>
      <c r="AL1060" s="86">
        <f t="shared" si="467"/>
        <v>229.77004246978112</v>
      </c>
      <c r="AM1060" s="95">
        <f t="shared" si="475"/>
        <v>198.70475740206626</v>
      </c>
      <c r="AN1060" s="96">
        <f t="shared" si="468"/>
        <v>115.45672388929404</v>
      </c>
      <c r="AO1060" s="96">
        <f t="shared" si="469"/>
        <v>16.033038002676896</v>
      </c>
      <c r="AP1060" s="96">
        <f t="shared" si="470"/>
        <v>258.63114572449962</v>
      </c>
      <c r="AQ1060" s="86">
        <f t="shared" si="471"/>
        <v>230.53185354527665</v>
      </c>
    </row>
    <row r="1061" spans="1:43">
      <c r="A1061" s="129" t="str">
        <f t="shared" si="472"/>
        <v>2018_3</v>
      </c>
      <c r="B1061" s="57">
        <v>2018</v>
      </c>
      <c r="C1061" s="57">
        <v>3</v>
      </c>
      <c r="D1061" s="81" t="str">
        <f t="shared" si="473"/>
        <v>SYH_Personal</v>
      </c>
      <c r="E1061" s="68" t="s">
        <v>37</v>
      </c>
      <c r="F1061" s="69" t="s">
        <v>13</v>
      </c>
      <c r="G1061" s="84">
        <f t="shared" si="474"/>
        <v>31880</v>
      </c>
      <c r="H1061" s="70">
        <v>7970</v>
      </c>
      <c r="I1061" s="65">
        <v>401</v>
      </c>
      <c r="J1061" s="66">
        <v>1493</v>
      </c>
      <c r="K1061" s="66">
        <v>1148</v>
      </c>
      <c r="L1061" s="66">
        <v>2843</v>
      </c>
      <c r="M1061" s="67">
        <v>56</v>
      </c>
      <c r="N1061" s="65">
        <v>5182794</v>
      </c>
      <c r="O1061" s="66">
        <v>4277812</v>
      </c>
      <c r="P1061" s="66">
        <v>2281802</v>
      </c>
      <c r="Q1061" s="66">
        <v>7222036</v>
      </c>
      <c r="R1061" s="67">
        <v>316071</v>
      </c>
      <c r="S1061" s="95">
        <f t="shared" si="448"/>
        <v>12924.673316708229</v>
      </c>
      <c r="T1061" s="96">
        <f t="shared" si="449"/>
        <v>2865.2458137977228</v>
      </c>
      <c r="U1061" s="96">
        <f t="shared" si="450"/>
        <v>1987.6324041811847</v>
      </c>
      <c r="V1061" s="96">
        <f t="shared" si="451"/>
        <v>2540.2870207527258</v>
      </c>
      <c r="W1061" s="86">
        <f t="shared" si="452"/>
        <v>5644.125</v>
      </c>
      <c r="X1061" s="99">
        <f t="shared" si="453"/>
        <v>1.2578419071518193E-2</v>
      </c>
      <c r="Y1061" s="100">
        <f t="shared" si="454"/>
        <v>4.6831869510664995E-2</v>
      </c>
      <c r="Z1061" s="100">
        <f t="shared" si="455"/>
        <v>3.6010037641154326E-2</v>
      </c>
      <c r="AA1061" s="100">
        <f t="shared" si="456"/>
        <v>8.917816813048933E-2</v>
      </c>
      <c r="AB1061" s="101">
        <f t="shared" si="457"/>
        <v>1.7565872020075283E-3</v>
      </c>
      <c r="AC1061" s="99">
        <f t="shared" si="458"/>
        <v>1.4032742840163783E-2</v>
      </c>
      <c r="AD1061" s="100">
        <f t="shared" si="459"/>
        <v>4.9588967926593779E-2</v>
      </c>
      <c r="AE1061" s="100">
        <f t="shared" si="460"/>
        <v>3.8441372676223821E-2</v>
      </c>
      <c r="AF1061" s="100">
        <f t="shared" si="461"/>
        <v>9.2897310076251363E-2</v>
      </c>
      <c r="AG1061" s="101">
        <f t="shared" si="462"/>
        <v>2.303036469752683E-3</v>
      </c>
      <c r="AH1061" s="95">
        <f t="shared" si="463"/>
        <v>162.57195734002511</v>
      </c>
      <c r="AI1061" s="96">
        <f t="shared" si="464"/>
        <v>134.18481806775407</v>
      </c>
      <c r="AJ1061" s="96">
        <f t="shared" si="465"/>
        <v>71.574717691342528</v>
      </c>
      <c r="AK1061" s="96">
        <f t="shared" si="466"/>
        <v>226.53814303638646</v>
      </c>
      <c r="AL1061" s="86">
        <f t="shared" si="467"/>
        <v>9.91439774153074</v>
      </c>
      <c r="AM1061" s="95">
        <f t="shared" si="475"/>
        <v>163.11097067847155</v>
      </c>
      <c r="AN1061" s="96">
        <f t="shared" si="468"/>
        <v>134.6297127958421</v>
      </c>
      <c r="AO1061" s="96">
        <f t="shared" si="469"/>
        <v>71.812026315550582</v>
      </c>
      <c r="AP1061" s="96">
        <f t="shared" si="470"/>
        <v>227.28923862975566</v>
      </c>
      <c r="AQ1061" s="86">
        <f t="shared" si="471"/>
        <v>9.9472692939976337</v>
      </c>
    </row>
    <row r="1062" spans="1:43">
      <c r="A1062" s="129" t="str">
        <f t="shared" si="472"/>
        <v>2018_3</v>
      </c>
      <c r="B1062" s="57">
        <v>2018</v>
      </c>
      <c r="C1062" s="57">
        <v>3</v>
      </c>
      <c r="D1062" s="81" t="str">
        <f t="shared" si="473"/>
        <v>MSH_Personal</v>
      </c>
      <c r="E1062" s="68" t="s">
        <v>38</v>
      </c>
      <c r="F1062" s="69" t="s">
        <v>13</v>
      </c>
      <c r="G1062" s="84">
        <f t="shared" si="474"/>
        <v>81460</v>
      </c>
      <c r="H1062" s="70">
        <v>20365</v>
      </c>
      <c r="I1062" s="65">
        <v>956</v>
      </c>
      <c r="J1062" s="66">
        <v>3381</v>
      </c>
      <c r="K1062" s="66">
        <v>1009</v>
      </c>
      <c r="L1062" s="66">
        <v>2721</v>
      </c>
      <c r="M1062" s="67">
        <v>439</v>
      </c>
      <c r="N1062" s="65">
        <v>14113967</v>
      </c>
      <c r="O1062" s="66">
        <v>8569373</v>
      </c>
      <c r="P1062" s="66">
        <v>916355</v>
      </c>
      <c r="Q1062" s="66">
        <v>7543863</v>
      </c>
      <c r="R1062" s="67">
        <v>2339414</v>
      </c>
      <c r="S1062" s="95">
        <f t="shared" si="448"/>
        <v>14763.56380753138</v>
      </c>
      <c r="T1062" s="96">
        <f t="shared" si="449"/>
        <v>2534.567583555161</v>
      </c>
      <c r="U1062" s="96">
        <f t="shared" si="450"/>
        <v>908.18136769078296</v>
      </c>
      <c r="V1062" s="96">
        <f t="shared" si="451"/>
        <v>2772.4597574421168</v>
      </c>
      <c r="W1062" s="86">
        <f t="shared" si="452"/>
        <v>5328.9612756264241</v>
      </c>
      <c r="X1062" s="99">
        <f t="shared" si="453"/>
        <v>1.1735821261969065E-2</v>
      </c>
      <c r="Y1062" s="100">
        <f t="shared" si="454"/>
        <v>4.1505033145101893E-2</v>
      </c>
      <c r="Z1062" s="100">
        <f t="shared" si="455"/>
        <v>1.2386447336115885E-2</v>
      </c>
      <c r="AA1062" s="100">
        <f t="shared" si="456"/>
        <v>3.3402897127424502E-2</v>
      </c>
      <c r="AB1062" s="101">
        <f t="shared" si="457"/>
        <v>5.3891480481217773E-3</v>
      </c>
      <c r="AC1062" s="99">
        <f t="shared" si="458"/>
        <v>1.2614999618952488E-2</v>
      </c>
      <c r="AD1062" s="100">
        <f t="shared" si="459"/>
        <v>4.3133312884512491E-2</v>
      </c>
      <c r="AE1062" s="100">
        <f t="shared" si="460"/>
        <v>1.3289370134460488E-2</v>
      </c>
      <c r="AF1062" s="100">
        <f t="shared" si="461"/>
        <v>3.4869790446930712E-2</v>
      </c>
      <c r="AG1062" s="101">
        <f t="shared" si="462"/>
        <v>5.9868303170773299E-3</v>
      </c>
      <c r="AH1062" s="95">
        <f t="shared" si="463"/>
        <v>173.26254603486373</v>
      </c>
      <c r="AI1062" s="96">
        <f t="shared" si="464"/>
        <v>105.19731156395777</v>
      </c>
      <c r="AJ1062" s="96">
        <f t="shared" si="465"/>
        <v>11.24914068254358</v>
      </c>
      <c r="AK1062" s="96">
        <f t="shared" si="466"/>
        <v>92.608188067763322</v>
      </c>
      <c r="AL1062" s="86">
        <f t="shared" si="467"/>
        <v>28.718561257058678</v>
      </c>
      <c r="AM1062" s="95">
        <f t="shared" si="475"/>
        <v>173.83700441559571</v>
      </c>
      <c r="AN1062" s="96">
        <f t="shared" si="468"/>
        <v>105.54609714192239</v>
      </c>
      <c r="AO1062" s="96">
        <f t="shared" si="469"/>
        <v>11.286437624606409</v>
      </c>
      <c r="AP1062" s="96">
        <f t="shared" si="470"/>
        <v>92.915233941077602</v>
      </c>
      <c r="AQ1062" s="86">
        <f t="shared" si="471"/>
        <v>28.813778709267666</v>
      </c>
    </row>
    <row r="1063" spans="1:43">
      <c r="A1063" s="129" t="str">
        <f t="shared" si="472"/>
        <v>2018_3</v>
      </c>
      <c r="B1063" s="57">
        <v>2018</v>
      </c>
      <c r="C1063" s="57">
        <v>3</v>
      </c>
      <c r="D1063" s="81" t="str">
        <f t="shared" si="473"/>
        <v>SMH_Personal</v>
      </c>
      <c r="E1063" s="68" t="s">
        <v>39</v>
      </c>
      <c r="F1063" s="69" t="s">
        <v>13</v>
      </c>
      <c r="G1063" s="84">
        <f t="shared" si="474"/>
        <v>63268</v>
      </c>
      <c r="H1063" s="70">
        <v>15817</v>
      </c>
      <c r="I1063" s="65">
        <v>520</v>
      </c>
      <c r="J1063" s="66">
        <v>2441</v>
      </c>
      <c r="K1063" s="66">
        <v>4544</v>
      </c>
      <c r="L1063" s="66">
        <v>4252</v>
      </c>
      <c r="M1063" s="67">
        <v>734</v>
      </c>
      <c r="N1063" s="65">
        <v>7760439</v>
      </c>
      <c r="O1063" s="66">
        <v>9849475</v>
      </c>
      <c r="P1063" s="66">
        <v>3582591</v>
      </c>
      <c r="Q1063" s="66">
        <v>16277701</v>
      </c>
      <c r="R1063" s="67">
        <v>2287072</v>
      </c>
      <c r="S1063" s="95">
        <f t="shared" si="448"/>
        <v>14923.921153846153</v>
      </c>
      <c r="T1063" s="96">
        <f t="shared" si="449"/>
        <v>4035.0163867267515</v>
      </c>
      <c r="U1063" s="96">
        <f t="shared" si="450"/>
        <v>788.42231514084506</v>
      </c>
      <c r="V1063" s="96">
        <f t="shared" si="451"/>
        <v>3828.2457666980245</v>
      </c>
      <c r="W1063" s="86">
        <f t="shared" si="452"/>
        <v>3115.9019073569484</v>
      </c>
      <c r="X1063" s="99">
        <f t="shared" si="453"/>
        <v>8.2190048681798061E-3</v>
      </c>
      <c r="Y1063" s="100">
        <f t="shared" si="454"/>
        <v>3.8581905544667131E-2</v>
      </c>
      <c r="Z1063" s="100">
        <f t="shared" si="455"/>
        <v>7.1821457925017387E-2</v>
      </c>
      <c r="AA1063" s="100">
        <f t="shared" si="456"/>
        <v>6.7206170575962579E-2</v>
      </c>
      <c r="AB1063" s="101">
        <f t="shared" si="457"/>
        <v>1.160144148700765E-2</v>
      </c>
      <c r="AC1063" s="99">
        <f t="shared" si="458"/>
        <v>9.0553419976339908E-3</v>
      </c>
      <c r="AD1063" s="100">
        <f t="shared" si="459"/>
        <v>4.0365975380958791E-2</v>
      </c>
      <c r="AE1063" s="100">
        <f t="shared" si="460"/>
        <v>7.4213158117315256E-2</v>
      </c>
      <c r="AF1063" s="100">
        <f t="shared" si="461"/>
        <v>6.9525493792121626E-2</v>
      </c>
      <c r="AG1063" s="101">
        <f t="shared" si="462"/>
        <v>1.2593382613400258E-2</v>
      </c>
      <c r="AH1063" s="95">
        <f t="shared" si="463"/>
        <v>122.65978061579314</v>
      </c>
      <c r="AI1063" s="96">
        <f t="shared" si="464"/>
        <v>155.67862110387557</v>
      </c>
      <c r="AJ1063" s="96">
        <f t="shared" si="465"/>
        <v>56.625640134033006</v>
      </c>
      <c r="AK1063" s="96">
        <f t="shared" si="466"/>
        <v>257.28173800341403</v>
      </c>
      <c r="AL1063" s="86">
        <f t="shared" si="467"/>
        <v>36.148953657457163</v>
      </c>
      <c r="AM1063" s="95">
        <f t="shared" si="475"/>
        <v>123.06646365587332</v>
      </c>
      <c r="AN1063" s="96">
        <f t="shared" si="468"/>
        <v>156.19477933103175</v>
      </c>
      <c r="AO1063" s="96">
        <f t="shared" si="469"/>
        <v>56.813384538601341</v>
      </c>
      <c r="AP1063" s="96">
        <f t="shared" si="470"/>
        <v>258.13476512316799</v>
      </c>
      <c r="AQ1063" s="86">
        <f t="shared" si="471"/>
        <v>36.268806850535832</v>
      </c>
    </row>
    <row r="1064" spans="1:43">
      <c r="A1064" s="129" t="str">
        <f t="shared" si="472"/>
        <v>2018_4</v>
      </c>
      <c r="B1064" s="57">
        <v>2018</v>
      </c>
      <c r="C1064" s="57">
        <v>4</v>
      </c>
      <c r="D1064" s="81" t="str">
        <f t="shared" si="473"/>
        <v>SML_Personal</v>
      </c>
      <c r="E1064" s="68" t="s">
        <v>12</v>
      </c>
      <c r="F1064" s="69" t="s">
        <v>13</v>
      </c>
      <c r="G1064" s="84">
        <f t="shared" si="474"/>
        <v>95156</v>
      </c>
      <c r="H1064" s="70">
        <v>23789</v>
      </c>
      <c r="I1064" s="65">
        <v>142</v>
      </c>
      <c r="J1064" s="66">
        <v>2495</v>
      </c>
      <c r="K1064" s="66">
        <v>1372</v>
      </c>
      <c r="L1064" s="66">
        <v>4524</v>
      </c>
      <c r="M1064" s="67">
        <v>601</v>
      </c>
      <c r="N1064" s="65">
        <v>2398982</v>
      </c>
      <c r="O1064" s="66">
        <v>5093557</v>
      </c>
      <c r="P1064" s="66">
        <v>2472849</v>
      </c>
      <c r="Q1064" s="66">
        <v>9534300</v>
      </c>
      <c r="R1064" s="67">
        <v>1760612</v>
      </c>
      <c r="S1064" s="95">
        <f t="shared" si="448"/>
        <v>16894.239436619719</v>
      </c>
      <c r="T1064" s="96">
        <f t="shared" si="449"/>
        <v>2041.5058116232465</v>
      </c>
      <c r="U1064" s="96">
        <f t="shared" si="450"/>
        <v>1802.3680758017492</v>
      </c>
      <c r="V1064" s="96">
        <f t="shared" si="451"/>
        <v>2107.4933687002654</v>
      </c>
      <c r="W1064" s="86">
        <f t="shared" si="452"/>
        <v>2929.4708818635609</v>
      </c>
      <c r="X1064" s="99">
        <f t="shared" si="453"/>
        <v>1.4922863508344192E-3</v>
      </c>
      <c r="Y1064" s="100">
        <f t="shared" si="454"/>
        <v>2.6220101727689269E-2</v>
      </c>
      <c r="Z1064" s="100">
        <f t="shared" si="455"/>
        <v>1.4418428685526924E-2</v>
      </c>
      <c r="AA1064" s="100">
        <f t="shared" si="456"/>
        <v>4.7542982050527552E-2</v>
      </c>
      <c r="AB1064" s="101">
        <f t="shared" si="457"/>
        <v>6.3159443440245489E-3</v>
      </c>
      <c r="AC1064" s="99">
        <f t="shared" si="458"/>
        <v>1.7838541963250297E-3</v>
      </c>
      <c r="AD1064" s="100">
        <f t="shared" si="459"/>
        <v>2.7427041005610747E-2</v>
      </c>
      <c r="AE1064" s="100">
        <f t="shared" si="460"/>
        <v>1.5318844442151848E-2</v>
      </c>
      <c r="AF1064" s="100">
        <f t="shared" si="461"/>
        <v>4.915030717967607E-2</v>
      </c>
      <c r="AG1064" s="101">
        <f t="shared" si="462"/>
        <v>6.9143299526370173E-3</v>
      </c>
      <c r="AH1064" s="95">
        <f t="shared" si="463"/>
        <v>25.211042918996174</v>
      </c>
      <c r="AI1064" s="96">
        <f t="shared" si="464"/>
        <v>53.528490058430364</v>
      </c>
      <c r="AJ1064" s="96">
        <f t="shared" si="465"/>
        <v>25.987315566017909</v>
      </c>
      <c r="AK1064" s="96">
        <f t="shared" si="466"/>
        <v>100.19651939972256</v>
      </c>
      <c r="AL1064" s="86">
        <f t="shared" si="467"/>
        <v>18.502375047290766</v>
      </c>
      <c r="AM1064" s="95">
        <f t="shared" si="475"/>
        <v>25.294631064404687</v>
      </c>
      <c r="AN1064" s="96">
        <f t="shared" si="468"/>
        <v>53.705965747352813</v>
      </c>
      <c r="AO1064" s="96">
        <f t="shared" si="469"/>
        <v>26.073477472103615</v>
      </c>
      <c r="AP1064" s="96">
        <f t="shared" si="470"/>
        <v>100.52872466627662</v>
      </c>
      <c r="AQ1064" s="86">
        <f t="shared" si="471"/>
        <v>18.563720356202619</v>
      </c>
    </row>
    <row r="1065" spans="1:43">
      <c r="A1065" s="129" t="str">
        <f t="shared" si="472"/>
        <v>2018_4</v>
      </c>
      <c r="B1065" s="57">
        <v>2018</v>
      </c>
      <c r="C1065" s="57">
        <v>4</v>
      </c>
      <c r="D1065" s="81" t="str">
        <f t="shared" si="473"/>
        <v>LSL_Personal</v>
      </c>
      <c r="E1065" s="68" t="s">
        <v>14</v>
      </c>
      <c r="F1065" s="69" t="s">
        <v>13</v>
      </c>
      <c r="G1065" s="84">
        <f t="shared" si="474"/>
        <v>21676</v>
      </c>
      <c r="H1065" s="70">
        <v>5419</v>
      </c>
      <c r="I1065" s="65">
        <v>16</v>
      </c>
      <c r="J1065" s="66">
        <v>365</v>
      </c>
      <c r="K1065" s="66">
        <v>929</v>
      </c>
      <c r="L1065" s="66">
        <v>663</v>
      </c>
      <c r="M1065" s="67">
        <v>95</v>
      </c>
      <c r="N1065" s="65">
        <v>527703</v>
      </c>
      <c r="O1065" s="66">
        <v>1331564</v>
      </c>
      <c r="P1065" s="66">
        <v>1722776</v>
      </c>
      <c r="Q1065" s="66">
        <v>2344110</v>
      </c>
      <c r="R1065" s="67">
        <v>535407</v>
      </c>
      <c r="S1065" s="95">
        <f t="shared" si="448"/>
        <v>32981.4375</v>
      </c>
      <c r="T1065" s="96">
        <f t="shared" si="449"/>
        <v>3648.1205479452055</v>
      </c>
      <c r="U1065" s="96">
        <f t="shared" si="450"/>
        <v>1854.4413347685684</v>
      </c>
      <c r="V1065" s="96">
        <f t="shared" si="451"/>
        <v>3535.610859728507</v>
      </c>
      <c r="W1065" s="86">
        <f t="shared" si="452"/>
        <v>5635.863157894737</v>
      </c>
      <c r="X1065" s="99">
        <f t="shared" si="453"/>
        <v>7.3814356892415575E-4</v>
      </c>
      <c r="Y1065" s="100">
        <f t="shared" si="454"/>
        <v>1.6838900166082305E-2</v>
      </c>
      <c r="Z1065" s="100">
        <f t="shared" si="455"/>
        <v>4.285846097065879E-2</v>
      </c>
      <c r="AA1065" s="100">
        <f t="shared" si="456"/>
        <v>3.0586824137294705E-2</v>
      </c>
      <c r="AB1065" s="101">
        <f t="shared" si="457"/>
        <v>4.3827274404871748E-3</v>
      </c>
      <c r="AC1065" s="99">
        <f t="shared" si="458"/>
        <v>1.1679534792386639E-3</v>
      </c>
      <c r="AD1065" s="100">
        <f t="shared" si="459"/>
        <v>1.8875171063299907E-2</v>
      </c>
      <c r="AE1065" s="100">
        <f t="shared" si="460"/>
        <v>4.6063790746905836E-2</v>
      </c>
      <c r="AF1065" s="100">
        <f t="shared" si="461"/>
        <v>3.3311959014249479E-2</v>
      </c>
      <c r="AG1065" s="101">
        <f t="shared" si="462"/>
        <v>5.4281329691049807E-3</v>
      </c>
      <c r="AH1065" s="95">
        <f t="shared" si="463"/>
        <v>24.345035984498985</v>
      </c>
      <c r="AI1065" s="96">
        <f t="shared" si="464"/>
        <v>61.430337700682784</v>
      </c>
      <c r="AJ1065" s="96">
        <f t="shared" si="465"/>
        <v>79.478501568555089</v>
      </c>
      <c r="AK1065" s="96">
        <f t="shared" si="466"/>
        <v>108.14310758442517</v>
      </c>
      <c r="AL1065" s="86">
        <f t="shared" si="467"/>
        <v>24.700452112935967</v>
      </c>
      <c r="AM1065" s="95">
        <f t="shared" si="475"/>
        <v>24.425752851880716</v>
      </c>
      <c r="AN1065" s="96">
        <f t="shared" si="468"/>
        <v>61.63401225776942</v>
      </c>
      <c r="AO1065" s="96">
        <f t="shared" si="469"/>
        <v>79.742015480585977</v>
      </c>
      <c r="AP1065" s="96">
        <f t="shared" si="470"/>
        <v>108.50166005806696</v>
      </c>
      <c r="AQ1065" s="86">
        <f t="shared" si="471"/>
        <v>24.782347375639137</v>
      </c>
    </row>
    <row r="1066" spans="1:43">
      <c r="A1066" s="129" t="str">
        <f t="shared" si="472"/>
        <v>2018_4</v>
      </c>
      <c r="B1066" s="57">
        <v>2018</v>
      </c>
      <c r="C1066" s="57">
        <v>4</v>
      </c>
      <c r="D1066" s="81" t="str">
        <f t="shared" si="473"/>
        <v>MYA_Personal</v>
      </c>
      <c r="E1066" s="68" t="s">
        <v>15</v>
      </c>
      <c r="F1066" s="69" t="s">
        <v>13</v>
      </c>
      <c r="G1066" s="84">
        <f t="shared" si="474"/>
        <v>22672</v>
      </c>
      <c r="H1066" s="70">
        <v>5668</v>
      </c>
      <c r="I1066" s="65">
        <v>105</v>
      </c>
      <c r="J1066" s="66">
        <v>699</v>
      </c>
      <c r="K1066" s="66">
        <v>571</v>
      </c>
      <c r="L1066" s="66">
        <v>1682</v>
      </c>
      <c r="M1066" s="67">
        <v>122</v>
      </c>
      <c r="N1066" s="65">
        <v>964028</v>
      </c>
      <c r="O1066" s="66">
        <v>2689782</v>
      </c>
      <c r="P1066" s="66">
        <v>563576</v>
      </c>
      <c r="Q1066" s="66">
        <v>5058409</v>
      </c>
      <c r="R1066" s="67">
        <v>581510</v>
      </c>
      <c r="S1066" s="95">
        <f t="shared" si="448"/>
        <v>9181.2190476190481</v>
      </c>
      <c r="T1066" s="96">
        <f t="shared" si="449"/>
        <v>3848.0429184549357</v>
      </c>
      <c r="U1066" s="96">
        <f t="shared" si="450"/>
        <v>986.9982486865149</v>
      </c>
      <c r="V1066" s="96">
        <f t="shared" si="451"/>
        <v>3007.3775267538645</v>
      </c>
      <c r="W1066" s="86">
        <f t="shared" si="452"/>
        <v>4766.4754098360654</v>
      </c>
      <c r="X1066" s="99">
        <f t="shared" si="453"/>
        <v>4.6312632321806636E-3</v>
      </c>
      <c r="Y1066" s="100">
        <f t="shared" si="454"/>
        <v>3.0830980945659846E-2</v>
      </c>
      <c r="Z1066" s="100">
        <f t="shared" si="455"/>
        <v>2.5185250529287228E-2</v>
      </c>
      <c r="AA1066" s="100">
        <f t="shared" si="456"/>
        <v>7.4188426252646433E-2</v>
      </c>
      <c r="AB1066" s="101">
        <f t="shared" si="457"/>
        <v>5.381086803105152E-3</v>
      </c>
      <c r="AC1066" s="99">
        <f t="shared" si="458"/>
        <v>5.6819003398084498E-3</v>
      </c>
      <c r="AD1066" s="100">
        <f t="shared" si="459"/>
        <v>3.3505861770060499E-2</v>
      </c>
      <c r="AE1066" s="100">
        <f t="shared" si="460"/>
        <v>2.7609878930823187E-2</v>
      </c>
      <c r="AF1066" s="100">
        <f t="shared" si="461"/>
        <v>7.8243888722450833E-2</v>
      </c>
      <c r="AG1066" s="101">
        <f t="shared" si="462"/>
        <v>6.5131596142321826E-3</v>
      </c>
      <c r="AH1066" s="95">
        <f t="shared" si="463"/>
        <v>42.52064220183486</v>
      </c>
      <c r="AI1066" s="96">
        <f t="shared" si="464"/>
        <v>118.63893789696542</v>
      </c>
      <c r="AJ1066" s="96">
        <f t="shared" si="465"/>
        <v>24.857798165137616</v>
      </c>
      <c r="AK1066" s="96">
        <f t="shared" si="466"/>
        <v>223.11260585744532</v>
      </c>
      <c r="AL1066" s="86">
        <f t="shared" si="467"/>
        <v>25.648817925194074</v>
      </c>
      <c r="AM1066" s="95">
        <f t="shared" si="475"/>
        <v>42.661620963984852</v>
      </c>
      <c r="AN1066" s="96">
        <f t="shared" si="468"/>
        <v>119.03228968427172</v>
      </c>
      <c r="AO1066" s="96">
        <f t="shared" si="469"/>
        <v>24.94021511449743</v>
      </c>
      <c r="AP1066" s="96">
        <f t="shared" si="470"/>
        <v>223.85234395557978</v>
      </c>
      <c r="AQ1066" s="86">
        <f t="shared" si="471"/>
        <v>25.733857529829873</v>
      </c>
    </row>
    <row r="1067" spans="1:43">
      <c r="A1067" s="129" t="str">
        <f t="shared" si="472"/>
        <v>2018_4</v>
      </c>
      <c r="B1067" s="57">
        <v>2018</v>
      </c>
      <c r="C1067" s="57">
        <v>4</v>
      </c>
      <c r="D1067" s="81" t="str">
        <f t="shared" si="473"/>
        <v>SMA_Personal</v>
      </c>
      <c r="E1067" s="68" t="s">
        <v>16</v>
      </c>
      <c r="F1067" s="69" t="s">
        <v>13</v>
      </c>
      <c r="G1067" s="84">
        <f t="shared" si="474"/>
        <v>91432</v>
      </c>
      <c r="H1067" s="70">
        <v>22858</v>
      </c>
      <c r="I1067" s="65">
        <v>130</v>
      </c>
      <c r="J1067" s="66">
        <v>1912</v>
      </c>
      <c r="K1067" s="66">
        <v>5941</v>
      </c>
      <c r="L1067" s="66">
        <v>2850</v>
      </c>
      <c r="M1067" s="67">
        <v>1936</v>
      </c>
      <c r="N1067" s="65">
        <v>2058445</v>
      </c>
      <c r="O1067" s="66">
        <v>8392900</v>
      </c>
      <c r="P1067" s="66">
        <v>5139760</v>
      </c>
      <c r="Q1067" s="66">
        <v>9640795</v>
      </c>
      <c r="R1067" s="67">
        <v>9607103</v>
      </c>
      <c r="S1067" s="95">
        <f t="shared" si="448"/>
        <v>15834.192307692309</v>
      </c>
      <c r="T1067" s="96">
        <f t="shared" si="449"/>
        <v>4389.5920502092049</v>
      </c>
      <c r="U1067" s="96">
        <f t="shared" si="450"/>
        <v>865.13381585591651</v>
      </c>
      <c r="V1067" s="96">
        <f t="shared" si="451"/>
        <v>3382.7350877192985</v>
      </c>
      <c r="W1067" s="86">
        <f t="shared" si="452"/>
        <v>4962.346590909091</v>
      </c>
      <c r="X1067" s="99">
        <f t="shared" si="453"/>
        <v>1.4218216816869367E-3</v>
      </c>
      <c r="Y1067" s="100">
        <f t="shared" si="454"/>
        <v>2.0911715810657101E-2</v>
      </c>
      <c r="Z1067" s="100">
        <f t="shared" si="455"/>
        <v>6.4977250853093013E-2</v>
      </c>
      <c r="AA1067" s="100">
        <f t="shared" si="456"/>
        <v>3.1170706098521305E-2</v>
      </c>
      <c r="AB1067" s="101">
        <f t="shared" si="457"/>
        <v>2.1174205967276226E-2</v>
      </c>
      <c r="AC1067" s="99">
        <f t="shared" si="458"/>
        <v>1.7121707341775829E-3</v>
      </c>
      <c r="AD1067" s="100">
        <f t="shared" si="459"/>
        <v>2.2014302060569667E-2</v>
      </c>
      <c r="AE1067" s="100">
        <f t="shared" si="460"/>
        <v>6.6876572710835372E-2</v>
      </c>
      <c r="AF1067" s="100">
        <f t="shared" si="461"/>
        <v>3.2509777584226053E-2</v>
      </c>
      <c r="AG1067" s="101">
        <f t="shared" si="462"/>
        <v>2.2283541899874217E-2</v>
      </c>
      <c r="AH1067" s="95">
        <f t="shared" si="463"/>
        <v>22.513397935077435</v>
      </c>
      <c r="AI1067" s="96">
        <f t="shared" si="464"/>
        <v>91.793901478694551</v>
      </c>
      <c r="AJ1067" s="96">
        <f t="shared" si="465"/>
        <v>56.21401697436346</v>
      </c>
      <c r="AK1067" s="96">
        <f t="shared" si="466"/>
        <v>105.44224122845394</v>
      </c>
      <c r="AL1067" s="86">
        <f t="shared" si="467"/>
        <v>105.07374879692011</v>
      </c>
      <c r="AM1067" s="95">
        <f t="shared" si="475"/>
        <v>22.588041938750088</v>
      </c>
      <c r="AN1067" s="96">
        <f t="shared" si="468"/>
        <v>92.098247554700578</v>
      </c>
      <c r="AO1067" s="96">
        <f t="shared" si="469"/>
        <v>56.400396627119086</v>
      </c>
      <c r="AP1067" s="96">
        <f t="shared" si="470"/>
        <v>105.79183887978166</v>
      </c>
      <c r="AQ1067" s="86">
        <f t="shared" si="471"/>
        <v>105.42212469795976</v>
      </c>
    </row>
    <row r="1068" spans="1:43">
      <c r="A1068" s="129" t="str">
        <f t="shared" si="472"/>
        <v>2018_4</v>
      </c>
      <c r="B1068" s="57">
        <v>2018</v>
      </c>
      <c r="C1068" s="57">
        <v>4</v>
      </c>
      <c r="D1068" s="81" t="str">
        <f t="shared" si="473"/>
        <v>MSL_Personal</v>
      </c>
      <c r="E1068" s="68" t="s">
        <v>17</v>
      </c>
      <c r="F1068" s="69" t="s">
        <v>13</v>
      </c>
      <c r="G1068" s="84">
        <f t="shared" si="474"/>
        <v>68800</v>
      </c>
      <c r="H1068" s="70">
        <v>17200</v>
      </c>
      <c r="I1068" s="65">
        <v>177</v>
      </c>
      <c r="J1068" s="66">
        <v>1349</v>
      </c>
      <c r="K1068" s="66">
        <v>2926</v>
      </c>
      <c r="L1068" s="66">
        <v>2173</v>
      </c>
      <c r="M1068" s="67">
        <v>416</v>
      </c>
      <c r="N1068" s="65">
        <v>4575628</v>
      </c>
      <c r="O1068" s="66">
        <v>5128239</v>
      </c>
      <c r="P1068" s="66">
        <v>6382923</v>
      </c>
      <c r="Q1068" s="66">
        <v>8429442</v>
      </c>
      <c r="R1068" s="67">
        <v>1416615</v>
      </c>
      <c r="S1068" s="95">
        <f t="shared" si="448"/>
        <v>25851.005649717514</v>
      </c>
      <c r="T1068" s="96">
        <f t="shared" si="449"/>
        <v>3801.511489992587</v>
      </c>
      <c r="U1068" s="96">
        <f t="shared" si="450"/>
        <v>2181.4501025290497</v>
      </c>
      <c r="V1068" s="96">
        <f t="shared" si="451"/>
        <v>3879.1725724804419</v>
      </c>
      <c r="W1068" s="86">
        <f t="shared" si="452"/>
        <v>3405.3245192307691</v>
      </c>
      <c r="X1068" s="99">
        <f t="shared" si="453"/>
        <v>2.572674418604651E-3</v>
      </c>
      <c r="Y1068" s="100">
        <f t="shared" si="454"/>
        <v>1.9607558139534884E-2</v>
      </c>
      <c r="Z1068" s="100">
        <f t="shared" si="455"/>
        <v>4.2529069767441863E-2</v>
      </c>
      <c r="AA1068" s="100">
        <f t="shared" si="456"/>
        <v>3.1584302325581397E-2</v>
      </c>
      <c r="AB1068" s="101">
        <f t="shared" si="457"/>
        <v>6.0465116279069765E-3</v>
      </c>
      <c r="AC1068" s="99">
        <f t="shared" si="458"/>
        <v>3.0226560096732876E-3</v>
      </c>
      <c r="AD1068" s="100">
        <f t="shared" si="459"/>
        <v>2.0839168787224402E-2</v>
      </c>
      <c r="AE1068" s="100">
        <f t="shared" si="460"/>
        <v>4.432160393408547E-2</v>
      </c>
      <c r="AF1068" s="100">
        <f t="shared" si="461"/>
        <v>3.3137863132073335E-2</v>
      </c>
      <c r="AG1068" s="101">
        <f t="shared" si="462"/>
        <v>6.7351594514227656E-3</v>
      </c>
      <c r="AH1068" s="95">
        <f t="shared" si="463"/>
        <v>66.506220930232558</v>
      </c>
      <c r="AI1068" s="96">
        <f t="shared" si="464"/>
        <v>74.538357558139538</v>
      </c>
      <c r="AJ1068" s="96">
        <f t="shared" si="465"/>
        <v>92.77504360465116</v>
      </c>
      <c r="AK1068" s="96">
        <f t="shared" si="466"/>
        <v>122.52095930232558</v>
      </c>
      <c r="AL1068" s="86">
        <f t="shared" si="467"/>
        <v>20.59033430232558</v>
      </c>
      <c r="AM1068" s="95">
        <f t="shared" si="475"/>
        <v>66.726724765934577</v>
      </c>
      <c r="AN1068" s="96">
        <f t="shared" si="468"/>
        <v>74.785492239957364</v>
      </c>
      <c r="AO1068" s="96">
        <f t="shared" si="469"/>
        <v>93.082642693670337</v>
      </c>
      <c r="AP1068" s="96">
        <f t="shared" si="470"/>
        <v>122.92718207520566</v>
      </c>
      <c r="AQ1068" s="86">
        <f t="shared" si="471"/>
        <v>20.658602317385593</v>
      </c>
    </row>
    <row r="1069" spans="1:43">
      <c r="A1069" s="129" t="str">
        <f t="shared" si="472"/>
        <v>2018_4</v>
      </c>
      <c r="B1069" s="57">
        <v>2018</v>
      </c>
      <c r="C1069" s="57">
        <v>4</v>
      </c>
      <c r="D1069" s="81" t="str">
        <f t="shared" si="473"/>
        <v>LYL_Personal</v>
      </c>
      <c r="E1069" s="68" t="s">
        <v>18</v>
      </c>
      <c r="F1069" s="69" t="s">
        <v>13</v>
      </c>
      <c r="G1069" s="84">
        <f t="shared" si="474"/>
        <v>17832</v>
      </c>
      <c r="H1069" s="70">
        <v>4458</v>
      </c>
      <c r="I1069" s="65">
        <v>99</v>
      </c>
      <c r="J1069" s="66">
        <v>389</v>
      </c>
      <c r="K1069" s="66">
        <v>677</v>
      </c>
      <c r="L1069" s="66">
        <v>599</v>
      </c>
      <c r="M1069" s="67">
        <v>168</v>
      </c>
      <c r="N1069" s="65">
        <v>2026533</v>
      </c>
      <c r="O1069" s="66">
        <v>1471382</v>
      </c>
      <c r="P1069" s="66">
        <v>1257977</v>
      </c>
      <c r="Q1069" s="66">
        <v>2327845</v>
      </c>
      <c r="R1069" s="67">
        <v>847864</v>
      </c>
      <c r="S1069" s="95">
        <f t="shared" si="448"/>
        <v>20470.030303030304</v>
      </c>
      <c r="T1069" s="96">
        <f t="shared" si="449"/>
        <v>3782.4730077120821</v>
      </c>
      <c r="U1069" s="96">
        <f t="shared" si="450"/>
        <v>1858.1639586410636</v>
      </c>
      <c r="V1069" s="96">
        <f t="shared" si="451"/>
        <v>3886.2186978297163</v>
      </c>
      <c r="W1069" s="86">
        <f t="shared" si="452"/>
        <v>5046.8095238095239</v>
      </c>
      <c r="X1069" s="99">
        <f t="shared" si="453"/>
        <v>5.5518169582772546E-3</v>
      </c>
      <c r="Y1069" s="100">
        <f t="shared" si="454"/>
        <v>2.1814715118887395E-2</v>
      </c>
      <c r="Z1069" s="100">
        <f t="shared" si="455"/>
        <v>3.7965455361148495E-2</v>
      </c>
      <c r="AA1069" s="100">
        <f t="shared" si="456"/>
        <v>3.3591296545536116E-2</v>
      </c>
      <c r="AB1069" s="101">
        <f t="shared" si="457"/>
        <v>9.4212651413189772E-3</v>
      </c>
      <c r="AC1069" s="99">
        <f t="shared" si="458"/>
        <v>6.8482931389104232E-3</v>
      </c>
      <c r="AD1069" s="100">
        <f t="shared" si="459"/>
        <v>2.436354722404414E-2</v>
      </c>
      <c r="AE1069" s="100">
        <f t="shared" si="460"/>
        <v>4.1300069086121508E-2</v>
      </c>
      <c r="AF1069" s="100">
        <f t="shared" si="461"/>
        <v>3.6735058783530415E-2</v>
      </c>
      <c r="AG1069" s="101">
        <f t="shared" si="462"/>
        <v>1.1106867020247197E-2</v>
      </c>
      <c r="AH1069" s="95">
        <f t="shared" si="463"/>
        <v>113.64586137281292</v>
      </c>
      <c r="AI1069" s="96">
        <f t="shared" si="464"/>
        <v>82.513571108120232</v>
      </c>
      <c r="AJ1069" s="96">
        <f t="shared" si="465"/>
        <v>70.54604082548228</v>
      </c>
      <c r="AK1069" s="96">
        <f t="shared" si="466"/>
        <v>130.5431247196052</v>
      </c>
      <c r="AL1069" s="86">
        <f t="shared" si="467"/>
        <v>47.54733064154329</v>
      </c>
      <c r="AM1069" s="95">
        <f t="shared" si="475"/>
        <v>114.02265843019877</v>
      </c>
      <c r="AN1069" s="96">
        <f t="shared" si="468"/>
        <v>82.78714790548328</v>
      </c>
      <c r="AO1069" s="96">
        <f t="shared" si="469"/>
        <v>70.779938833488615</v>
      </c>
      <c r="AP1069" s="96">
        <f t="shared" si="470"/>
        <v>130.97594527868338</v>
      </c>
      <c r="AQ1069" s="86">
        <f t="shared" si="471"/>
        <v>47.704975575163125</v>
      </c>
    </row>
    <row r="1070" spans="1:43">
      <c r="A1070" s="129" t="str">
        <f t="shared" si="472"/>
        <v>2018_4</v>
      </c>
      <c r="B1070" s="57">
        <v>2018</v>
      </c>
      <c r="C1070" s="57">
        <v>4</v>
      </c>
      <c r="D1070" s="81" t="str">
        <f t="shared" si="473"/>
        <v>LSA_Personal</v>
      </c>
      <c r="E1070" s="68" t="s">
        <v>19</v>
      </c>
      <c r="F1070" s="69" t="s">
        <v>13</v>
      </c>
      <c r="G1070" s="84">
        <f t="shared" si="474"/>
        <v>115952</v>
      </c>
      <c r="H1070" s="70">
        <v>28988</v>
      </c>
      <c r="I1070" s="65">
        <v>333</v>
      </c>
      <c r="J1070" s="66">
        <v>3247</v>
      </c>
      <c r="K1070" s="66">
        <v>2725</v>
      </c>
      <c r="L1070" s="66">
        <v>5604</v>
      </c>
      <c r="M1070" s="67">
        <v>902</v>
      </c>
      <c r="N1070" s="65">
        <v>11290585</v>
      </c>
      <c r="O1070" s="66">
        <v>9765896</v>
      </c>
      <c r="P1070" s="66">
        <v>5846485</v>
      </c>
      <c r="Q1070" s="66">
        <v>15435928</v>
      </c>
      <c r="R1070" s="67">
        <v>8172497</v>
      </c>
      <c r="S1070" s="95">
        <f t="shared" si="448"/>
        <v>33905.660660660658</v>
      </c>
      <c r="T1070" s="96">
        <f t="shared" si="449"/>
        <v>3007.6673852787189</v>
      </c>
      <c r="U1070" s="96">
        <f t="shared" si="450"/>
        <v>2145.4990825688074</v>
      </c>
      <c r="V1070" s="96">
        <f t="shared" si="451"/>
        <v>2754.4482512491077</v>
      </c>
      <c r="W1070" s="86">
        <f t="shared" si="452"/>
        <v>9060.417960088691</v>
      </c>
      <c r="X1070" s="99">
        <f t="shared" si="453"/>
        <v>2.8718780184904097E-3</v>
      </c>
      <c r="Y1070" s="100">
        <f t="shared" si="454"/>
        <v>2.8002966744859942E-2</v>
      </c>
      <c r="Z1070" s="100">
        <f t="shared" si="455"/>
        <v>2.3501103905064165E-2</v>
      </c>
      <c r="AA1070" s="100">
        <f t="shared" si="456"/>
        <v>4.833034359045122E-2</v>
      </c>
      <c r="AB1070" s="101">
        <f t="shared" si="457"/>
        <v>7.7790809990340827E-3</v>
      </c>
      <c r="AC1070" s="99">
        <f t="shared" si="458"/>
        <v>3.2380417086516622E-3</v>
      </c>
      <c r="AD1070" s="100">
        <f t="shared" si="459"/>
        <v>2.913185587429418E-2</v>
      </c>
      <c r="AE1070" s="100">
        <f t="shared" si="460"/>
        <v>2.4537669544849417E-2</v>
      </c>
      <c r="AF1070" s="100">
        <f t="shared" si="461"/>
        <v>4.9797815685073465E-2</v>
      </c>
      <c r="AG1070" s="101">
        <f t="shared" si="462"/>
        <v>8.3802341604063482E-3</v>
      </c>
      <c r="AH1070" s="95">
        <f t="shared" si="463"/>
        <v>97.37292155374638</v>
      </c>
      <c r="AI1070" s="96">
        <f t="shared" si="464"/>
        <v>84.223609769559815</v>
      </c>
      <c r="AJ1070" s="96">
        <f t="shared" si="465"/>
        <v>50.421596867669379</v>
      </c>
      <c r="AK1070" s="96">
        <f t="shared" si="466"/>
        <v>133.1234303849869</v>
      </c>
      <c r="AL1070" s="86">
        <f t="shared" si="467"/>
        <v>70.481725196633093</v>
      </c>
      <c r="AM1070" s="95">
        <f t="shared" si="475"/>
        <v>97.695765077191155</v>
      </c>
      <c r="AN1070" s="96">
        <f t="shared" si="468"/>
        <v>84.502856263362858</v>
      </c>
      <c r="AO1070" s="96">
        <f t="shared" si="469"/>
        <v>50.588771537287215</v>
      </c>
      <c r="AP1070" s="96">
        <f t="shared" si="470"/>
        <v>133.5648060429497</v>
      </c>
      <c r="AQ1070" s="86">
        <f t="shared" si="471"/>
        <v>70.715409963792808</v>
      </c>
    </row>
    <row r="1071" spans="1:43">
      <c r="A1071" s="129" t="str">
        <f t="shared" si="472"/>
        <v>2018_4</v>
      </c>
      <c r="B1071" s="57">
        <v>2018</v>
      </c>
      <c r="C1071" s="57">
        <v>4</v>
      </c>
      <c r="D1071" s="81" t="str">
        <f t="shared" si="473"/>
        <v>LMA_Personal</v>
      </c>
      <c r="E1071" s="68" t="s">
        <v>20</v>
      </c>
      <c r="F1071" s="69" t="s">
        <v>13</v>
      </c>
      <c r="G1071" s="84">
        <f t="shared" si="474"/>
        <v>141364</v>
      </c>
      <c r="H1071" s="70">
        <v>35341</v>
      </c>
      <c r="I1071" s="65">
        <v>967</v>
      </c>
      <c r="J1071" s="66">
        <v>3320</v>
      </c>
      <c r="K1071" s="66">
        <v>4215</v>
      </c>
      <c r="L1071" s="66">
        <v>6950</v>
      </c>
      <c r="M1071" s="67">
        <v>3440</v>
      </c>
      <c r="N1071" s="65">
        <v>13221202</v>
      </c>
      <c r="O1071" s="66">
        <v>9372203</v>
      </c>
      <c r="P1071" s="66">
        <v>3821045</v>
      </c>
      <c r="Q1071" s="66">
        <v>21862040</v>
      </c>
      <c r="R1071" s="67">
        <v>16486664</v>
      </c>
      <c r="S1071" s="95">
        <f t="shared" si="448"/>
        <v>13672.390899689763</v>
      </c>
      <c r="T1071" s="96">
        <f t="shared" si="449"/>
        <v>2822.9527108433736</v>
      </c>
      <c r="U1071" s="96">
        <f t="shared" si="450"/>
        <v>906.53499406880189</v>
      </c>
      <c r="V1071" s="96">
        <f t="shared" si="451"/>
        <v>3145.6172661870505</v>
      </c>
      <c r="W1071" s="86">
        <f t="shared" si="452"/>
        <v>4792.6348837209298</v>
      </c>
      <c r="X1071" s="99">
        <f t="shared" si="453"/>
        <v>6.8404968733199404E-3</v>
      </c>
      <c r="Y1071" s="100">
        <f t="shared" si="454"/>
        <v>2.3485470133838882E-2</v>
      </c>
      <c r="Z1071" s="100">
        <f t="shared" si="455"/>
        <v>2.981664355847316E-2</v>
      </c>
      <c r="AA1071" s="100">
        <f t="shared" si="456"/>
        <v>4.9163860671741035E-2</v>
      </c>
      <c r="AB1071" s="101">
        <f t="shared" si="457"/>
        <v>2.4334342548314989E-2</v>
      </c>
      <c r="AC1071" s="99">
        <f t="shared" si="458"/>
        <v>7.3512838714854985E-3</v>
      </c>
      <c r="AD1071" s="100">
        <f t="shared" si="459"/>
        <v>2.4423951150718357E-2</v>
      </c>
      <c r="AE1071" s="100">
        <f t="shared" si="460"/>
        <v>3.0870648859551132E-2</v>
      </c>
      <c r="AF1071" s="100">
        <f t="shared" si="461"/>
        <v>5.0503729668115567E-2</v>
      </c>
      <c r="AG1071" s="101">
        <f t="shared" si="462"/>
        <v>2.5289218214866734E-2</v>
      </c>
      <c r="AH1071" s="95">
        <f t="shared" si="463"/>
        <v>93.525947200135818</v>
      </c>
      <c r="AI1071" s="96">
        <f t="shared" si="464"/>
        <v>66.29837157975156</v>
      </c>
      <c r="AJ1071" s="96">
        <f t="shared" si="465"/>
        <v>27.029830791432047</v>
      </c>
      <c r="AK1071" s="96">
        <f t="shared" si="466"/>
        <v>154.65068900144308</v>
      </c>
      <c r="AL1071" s="86">
        <f t="shared" si="467"/>
        <v>116.62561896946889</v>
      </c>
      <c r="AM1071" s="95">
        <f t="shared" si="475"/>
        <v>93.836035937803359</v>
      </c>
      <c r="AN1071" s="96">
        <f t="shared" si="468"/>
        <v>66.518186283243267</v>
      </c>
      <c r="AO1071" s="96">
        <f t="shared" si="469"/>
        <v>27.119449195312487</v>
      </c>
      <c r="AP1071" s="96">
        <f t="shared" si="470"/>
        <v>155.16343908168824</v>
      </c>
      <c r="AQ1071" s="86">
        <f t="shared" si="471"/>
        <v>117.01229552339409</v>
      </c>
    </row>
    <row r="1072" spans="1:43">
      <c r="A1072" s="129" t="str">
        <f t="shared" si="472"/>
        <v>2018_4</v>
      </c>
      <c r="B1072" s="57">
        <v>2018</v>
      </c>
      <c r="C1072" s="57">
        <v>4</v>
      </c>
      <c r="D1072" s="81" t="str">
        <f t="shared" si="473"/>
        <v>SYL_Personal</v>
      </c>
      <c r="E1072" s="68" t="s">
        <v>21</v>
      </c>
      <c r="F1072" s="69" t="s">
        <v>13</v>
      </c>
      <c r="G1072" s="84">
        <f t="shared" si="474"/>
        <v>13424</v>
      </c>
      <c r="H1072" s="70">
        <v>3356</v>
      </c>
      <c r="I1072" s="65">
        <v>109</v>
      </c>
      <c r="J1072" s="66">
        <v>330</v>
      </c>
      <c r="K1072" s="66">
        <v>467</v>
      </c>
      <c r="L1072" s="66">
        <v>467</v>
      </c>
      <c r="M1072" s="67">
        <v>146</v>
      </c>
      <c r="N1072" s="65">
        <v>1436124</v>
      </c>
      <c r="O1072" s="66">
        <v>1158804</v>
      </c>
      <c r="P1072" s="66">
        <v>549745</v>
      </c>
      <c r="Q1072" s="66">
        <v>1667963</v>
      </c>
      <c r="R1072" s="67">
        <v>581769</v>
      </c>
      <c r="S1072" s="95">
        <f t="shared" si="448"/>
        <v>13175.449541284404</v>
      </c>
      <c r="T1072" s="96">
        <f t="shared" si="449"/>
        <v>3511.5272727272727</v>
      </c>
      <c r="U1072" s="96">
        <f t="shared" si="450"/>
        <v>1177.1841541755889</v>
      </c>
      <c r="V1072" s="96">
        <f t="shared" si="451"/>
        <v>3571.6552462526765</v>
      </c>
      <c r="W1072" s="86">
        <f t="shared" si="452"/>
        <v>3984.7191780821918</v>
      </c>
      <c r="X1072" s="99">
        <f t="shared" si="453"/>
        <v>8.1197854588796192E-3</v>
      </c>
      <c r="Y1072" s="100">
        <f t="shared" si="454"/>
        <v>2.4582836710369489E-2</v>
      </c>
      <c r="Z1072" s="100">
        <f t="shared" si="455"/>
        <v>3.4788438617401669E-2</v>
      </c>
      <c r="AA1072" s="100">
        <f t="shared" si="456"/>
        <v>3.4788438617401669E-2</v>
      </c>
      <c r="AB1072" s="101">
        <f t="shared" si="457"/>
        <v>1.0876042908224077E-2</v>
      </c>
      <c r="AC1072" s="99">
        <f t="shared" si="458"/>
        <v>9.9245345848407059E-3</v>
      </c>
      <c r="AD1072" s="100">
        <f t="shared" si="459"/>
        <v>2.7696890744400279E-2</v>
      </c>
      <c r="AE1072" s="100">
        <f t="shared" si="460"/>
        <v>3.8473491082987789E-2</v>
      </c>
      <c r="AF1072" s="100">
        <f t="shared" si="461"/>
        <v>3.8473491082987789E-2</v>
      </c>
      <c r="AG1072" s="101">
        <f t="shared" si="462"/>
        <v>1.2961857809833239E-2</v>
      </c>
      <c r="AH1072" s="95">
        <f t="shared" si="463"/>
        <v>106.98182359952324</v>
      </c>
      <c r="AI1072" s="96">
        <f t="shared" si="464"/>
        <v>86.32330154946365</v>
      </c>
      <c r="AJ1072" s="96">
        <f t="shared" si="465"/>
        <v>40.952398688915373</v>
      </c>
      <c r="AK1072" s="96">
        <f t="shared" si="466"/>
        <v>124.25230929678189</v>
      </c>
      <c r="AL1072" s="86">
        <f t="shared" si="467"/>
        <v>43.337976758045293</v>
      </c>
      <c r="AM1072" s="95">
        <f t="shared" si="475"/>
        <v>107.33652579315471</v>
      </c>
      <c r="AN1072" s="96">
        <f t="shared" si="468"/>
        <v>86.609509649035076</v>
      </c>
      <c r="AO1072" s="96">
        <f t="shared" si="469"/>
        <v>41.088177881685588</v>
      </c>
      <c r="AP1072" s="96">
        <f t="shared" si="470"/>
        <v>124.66427242461494</v>
      </c>
      <c r="AQ1072" s="86">
        <f t="shared" si="471"/>
        <v>43.481665423151355</v>
      </c>
    </row>
    <row r="1073" spans="1:43">
      <c r="A1073" s="129" t="str">
        <f t="shared" si="472"/>
        <v>2018_4</v>
      </c>
      <c r="B1073" s="57">
        <v>2018</v>
      </c>
      <c r="C1073" s="57">
        <v>4</v>
      </c>
      <c r="D1073" s="81" t="str">
        <f t="shared" si="473"/>
        <v>MYL_Personal</v>
      </c>
      <c r="E1073" s="68" t="s">
        <v>22</v>
      </c>
      <c r="F1073" s="69" t="s">
        <v>13</v>
      </c>
      <c r="G1073" s="84">
        <f t="shared" si="474"/>
        <v>14464</v>
      </c>
      <c r="H1073" s="70">
        <v>3616</v>
      </c>
      <c r="I1073" s="65">
        <v>109</v>
      </c>
      <c r="J1073" s="66">
        <v>379</v>
      </c>
      <c r="K1073" s="66">
        <v>586</v>
      </c>
      <c r="L1073" s="66">
        <v>587</v>
      </c>
      <c r="M1073" s="67">
        <v>115</v>
      </c>
      <c r="N1073" s="65">
        <v>1818363</v>
      </c>
      <c r="O1073" s="66">
        <v>1407845</v>
      </c>
      <c r="P1073" s="66">
        <v>592601</v>
      </c>
      <c r="Q1073" s="66">
        <v>2279334</v>
      </c>
      <c r="R1073" s="67">
        <v>498394</v>
      </c>
      <c r="S1073" s="95">
        <f t="shared" si="448"/>
        <v>16682.229357798165</v>
      </c>
      <c r="T1073" s="96">
        <f t="shared" si="449"/>
        <v>3714.6306068601584</v>
      </c>
      <c r="U1073" s="96">
        <f t="shared" si="450"/>
        <v>1011.2645051194539</v>
      </c>
      <c r="V1073" s="96">
        <f t="shared" si="451"/>
        <v>3883.0221465076661</v>
      </c>
      <c r="W1073" s="86">
        <f t="shared" si="452"/>
        <v>4333.8608695652174</v>
      </c>
      <c r="X1073" s="99">
        <f t="shared" si="453"/>
        <v>7.5359513274336279E-3</v>
      </c>
      <c r="Y1073" s="100">
        <f t="shared" si="454"/>
        <v>2.6202986725663718E-2</v>
      </c>
      <c r="Z1073" s="100">
        <f t="shared" si="455"/>
        <v>4.0514380530973448E-2</v>
      </c>
      <c r="AA1073" s="100">
        <f t="shared" si="456"/>
        <v>4.0583517699115043E-2</v>
      </c>
      <c r="AB1073" s="101">
        <f t="shared" si="457"/>
        <v>7.9507743362831861E-3</v>
      </c>
      <c r="AC1073" s="99">
        <f t="shared" si="458"/>
        <v>9.2114270861545292E-3</v>
      </c>
      <c r="AD1073" s="100">
        <f t="shared" si="459"/>
        <v>2.9297706514485596E-2</v>
      </c>
      <c r="AE1073" s="100">
        <f t="shared" si="460"/>
        <v>4.433413590796053E-2</v>
      </c>
      <c r="AF1073" s="100">
        <f t="shared" si="461"/>
        <v>4.4406393124855607E-2</v>
      </c>
      <c r="AG1073" s="101">
        <f t="shared" si="462"/>
        <v>9.6713867001506117E-3</v>
      </c>
      <c r="AH1073" s="95">
        <f t="shared" si="463"/>
        <v>125.71646847345133</v>
      </c>
      <c r="AI1073" s="96">
        <f t="shared" si="464"/>
        <v>97.334416482300881</v>
      </c>
      <c r="AJ1073" s="96">
        <f t="shared" si="465"/>
        <v>40.970754977876105</v>
      </c>
      <c r="AK1073" s="96">
        <f t="shared" si="466"/>
        <v>157.58669800884957</v>
      </c>
      <c r="AL1073" s="86">
        <f t="shared" si="467"/>
        <v>34.457549778761063</v>
      </c>
      <c r="AM1073" s="95">
        <f t="shared" si="475"/>
        <v>126.13328607519702</v>
      </c>
      <c r="AN1073" s="96">
        <f t="shared" si="468"/>
        <v>97.657132340756903</v>
      </c>
      <c r="AO1073" s="96">
        <f t="shared" si="469"/>
        <v>41.106595031601408</v>
      </c>
      <c r="AP1073" s="96">
        <f t="shared" si="470"/>
        <v>158.10918253556807</v>
      </c>
      <c r="AQ1073" s="86">
        <f t="shared" si="471"/>
        <v>34.571795059711256</v>
      </c>
    </row>
    <row r="1074" spans="1:43">
      <c r="A1074" s="129" t="str">
        <f t="shared" si="472"/>
        <v>2018_4</v>
      </c>
      <c r="B1074" s="57">
        <v>2018</v>
      </c>
      <c r="C1074" s="57">
        <v>4</v>
      </c>
      <c r="D1074" s="81" t="str">
        <f t="shared" si="473"/>
        <v>MYH_Personal</v>
      </c>
      <c r="E1074" s="68" t="s">
        <v>23</v>
      </c>
      <c r="F1074" s="69" t="s">
        <v>13</v>
      </c>
      <c r="G1074" s="84">
        <f t="shared" si="474"/>
        <v>40820</v>
      </c>
      <c r="H1074" s="70">
        <v>10205</v>
      </c>
      <c r="I1074" s="65">
        <v>294</v>
      </c>
      <c r="J1074" s="66">
        <v>1070</v>
      </c>
      <c r="K1074" s="66">
        <v>506</v>
      </c>
      <c r="L1074" s="66">
        <v>1275</v>
      </c>
      <c r="M1074" s="67">
        <v>221</v>
      </c>
      <c r="N1074" s="65">
        <v>5084596</v>
      </c>
      <c r="O1074" s="66">
        <v>5492758</v>
      </c>
      <c r="P1074" s="66">
        <v>587188</v>
      </c>
      <c r="Q1074" s="66">
        <v>4028435</v>
      </c>
      <c r="R1074" s="67">
        <v>1113063</v>
      </c>
      <c r="S1074" s="95">
        <f t="shared" si="448"/>
        <v>17294.544217687075</v>
      </c>
      <c r="T1074" s="96">
        <f t="shared" si="449"/>
        <v>5133.4186915887849</v>
      </c>
      <c r="U1074" s="96">
        <f t="shared" si="450"/>
        <v>1160.4505928853755</v>
      </c>
      <c r="V1074" s="96">
        <f t="shared" si="451"/>
        <v>3159.556862745098</v>
      </c>
      <c r="W1074" s="86">
        <f t="shared" si="452"/>
        <v>5036.4841628959275</v>
      </c>
      <c r="X1074" s="99">
        <f t="shared" si="453"/>
        <v>7.2023517883390495E-3</v>
      </c>
      <c r="Y1074" s="100">
        <f t="shared" si="454"/>
        <v>2.6212640862322389E-2</v>
      </c>
      <c r="Z1074" s="100">
        <f t="shared" si="455"/>
        <v>1.2395884370406663E-2</v>
      </c>
      <c r="AA1074" s="100">
        <f t="shared" si="456"/>
        <v>3.1234688878000981E-2</v>
      </c>
      <c r="AB1074" s="101">
        <f t="shared" si="457"/>
        <v>5.4140127388535028E-3</v>
      </c>
      <c r="AC1074" s="99">
        <f t="shared" si="458"/>
        <v>8.1775366608721929E-3</v>
      </c>
      <c r="AD1074" s="100">
        <f t="shared" si="459"/>
        <v>2.8055138228842435E-2</v>
      </c>
      <c r="AE1074" s="100">
        <f t="shared" si="460"/>
        <v>1.3671881286074968E-2</v>
      </c>
      <c r="AF1074" s="100">
        <f t="shared" si="461"/>
        <v>3.3240764511137784E-2</v>
      </c>
      <c r="AG1074" s="101">
        <f t="shared" si="462"/>
        <v>6.2602657471936768E-3</v>
      </c>
      <c r="AH1074" s="95">
        <f t="shared" si="463"/>
        <v>124.56139147476728</v>
      </c>
      <c r="AI1074" s="96">
        <f t="shared" si="464"/>
        <v>134.56046055854972</v>
      </c>
      <c r="AJ1074" s="96">
        <f t="shared" si="465"/>
        <v>14.384811366976972</v>
      </c>
      <c r="AK1074" s="96">
        <f t="shared" si="466"/>
        <v>98.687775600195977</v>
      </c>
      <c r="AL1074" s="86">
        <f t="shared" si="467"/>
        <v>27.267589416952475</v>
      </c>
      <c r="AM1074" s="95">
        <f t="shared" si="475"/>
        <v>124.97437937599506</v>
      </c>
      <c r="AN1074" s="96">
        <f t="shared" si="468"/>
        <v>135.00660074321181</v>
      </c>
      <c r="AO1074" s="96">
        <f t="shared" si="469"/>
        <v>14.432504741189227</v>
      </c>
      <c r="AP1074" s="96">
        <f t="shared" si="470"/>
        <v>99.014978570871037</v>
      </c>
      <c r="AQ1074" s="86">
        <f t="shared" si="471"/>
        <v>27.357996118351032</v>
      </c>
    </row>
    <row r="1075" spans="1:43">
      <c r="A1075" s="129" t="str">
        <f t="shared" si="472"/>
        <v>2018_4</v>
      </c>
      <c r="B1075" s="57">
        <v>2018</v>
      </c>
      <c r="C1075" s="57">
        <v>4</v>
      </c>
      <c r="D1075" s="81" t="str">
        <f t="shared" si="473"/>
        <v>LML_Personal</v>
      </c>
      <c r="E1075" s="68" t="s">
        <v>24</v>
      </c>
      <c r="F1075" s="69" t="s">
        <v>13</v>
      </c>
      <c r="G1075" s="84">
        <f t="shared" si="474"/>
        <v>107704</v>
      </c>
      <c r="H1075" s="70">
        <v>26926</v>
      </c>
      <c r="I1075" s="65">
        <v>166</v>
      </c>
      <c r="J1075" s="66">
        <v>2062</v>
      </c>
      <c r="K1075" s="66">
        <v>6665</v>
      </c>
      <c r="L1075" s="66">
        <v>3329</v>
      </c>
      <c r="M1075" s="67">
        <v>729</v>
      </c>
      <c r="N1075" s="65">
        <v>3455303</v>
      </c>
      <c r="O1075" s="66">
        <v>4829448</v>
      </c>
      <c r="P1075" s="66">
        <v>8986759</v>
      </c>
      <c r="Q1075" s="66">
        <v>8047696</v>
      </c>
      <c r="R1075" s="67">
        <v>4059141</v>
      </c>
      <c r="S1075" s="95">
        <f t="shared" si="448"/>
        <v>20815.078313253012</v>
      </c>
      <c r="T1075" s="96">
        <f t="shared" si="449"/>
        <v>2342.1183317167797</v>
      </c>
      <c r="U1075" s="96">
        <f t="shared" si="450"/>
        <v>1348.3509377344335</v>
      </c>
      <c r="V1075" s="96">
        <f t="shared" si="451"/>
        <v>2417.4514869330128</v>
      </c>
      <c r="W1075" s="86">
        <f t="shared" si="452"/>
        <v>5568.0946502057614</v>
      </c>
      <c r="X1075" s="99">
        <f t="shared" si="453"/>
        <v>1.5412612344945407E-3</v>
      </c>
      <c r="Y1075" s="100">
        <f t="shared" si="454"/>
        <v>1.9145064250167126E-2</v>
      </c>
      <c r="Z1075" s="100">
        <f t="shared" si="455"/>
        <v>6.1882567035578998E-2</v>
      </c>
      <c r="AA1075" s="100">
        <f t="shared" si="456"/>
        <v>3.0908787045977864E-2</v>
      </c>
      <c r="AB1075" s="101">
        <f t="shared" si="457"/>
        <v>6.7685508430513257E-3</v>
      </c>
      <c r="AC1075" s="99">
        <f t="shared" si="458"/>
        <v>1.8197727737110279E-3</v>
      </c>
      <c r="AD1075" s="100">
        <f t="shared" si="459"/>
        <v>2.0117970088642769E-2</v>
      </c>
      <c r="AE1075" s="100">
        <f t="shared" si="460"/>
        <v>6.3593183975162421E-2</v>
      </c>
      <c r="AF1075" s="100">
        <f t="shared" si="461"/>
        <v>3.2137536431548944E-2</v>
      </c>
      <c r="AG1075" s="101">
        <f t="shared" si="462"/>
        <v>7.3506715975695577E-3</v>
      </c>
      <c r="AH1075" s="95">
        <f t="shared" si="463"/>
        <v>32.081473297184878</v>
      </c>
      <c r="AI1075" s="96">
        <f t="shared" si="464"/>
        <v>44.840005942211988</v>
      </c>
      <c r="AJ1075" s="96">
        <f t="shared" si="465"/>
        <v>83.439417291836889</v>
      </c>
      <c r="AK1075" s="96">
        <f t="shared" si="466"/>
        <v>74.720493203595041</v>
      </c>
      <c r="AL1075" s="86">
        <f t="shared" si="467"/>
        <v>37.687931738839787</v>
      </c>
      <c r="AM1075" s="95">
        <f t="shared" si="475"/>
        <v>32.187840608664239</v>
      </c>
      <c r="AN1075" s="96">
        <f t="shared" si="468"/>
        <v>44.988674640641442</v>
      </c>
      <c r="AO1075" s="96">
        <f t="shared" si="469"/>
        <v>83.71606376647108</v>
      </c>
      <c r="AP1075" s="96">
        <f t="shared" si="470"/>
        <v>74.968231762882951</v>
      </c>
      <c r="AQ1075" s="86">
        <f t="shared" si="471"/>
        <v>37.812887470677381</v>
      </c>
    </row>
    <row r="1076" spans="1:43">
      <c r="A1076" s="129" t="str">
        <f t="shared" si="472"/>
        <v>2018_4</v>
      </c>
      <c r="B1076" s="57">
        <v>2018</v>
      </c>
      <c r="C1076" s="57">
        <v>4</v>
      </c>
      <c r="D1076" s="81" t="str">
        <f t="shared" si="473"/>
        <v>MSA_Personal</v>
      </c>
      <c r="E1076" s="68" t="s">
        <v>25</v>
      </c>
      <c r="F1076" s="69" t="s">
        <v>13</v>
      </c>
      <c r="G1076" s="84">
        <f t="shared" si="474"/>
        <v>103240</v>
      </c>
      <c r="H1076" s="70">
        <v>25810</v>
      </c>
      <c r="I1076" s="65">
        <v>343</v>
      </c>
      <c r="J1076" s="66">
        <v>2635</v>
      </c>
      <c r="K1076" s="66">
        <v>4536</v>
      </c>
      <c r="L1076" s="66">
        <v>5434</v>
      </c>
      <c r="M1076" s="67">
        <v>987</v>
      </c>
      <c r="N1076" s="65">
        <v>8488717</v>
      </c>
      <c r="O1076" s="66">
        <v>9665658</v>
      </c>
      <c r="P1076" s="66">
        <v>8813584</v>
      </c>
      <c r="Q1076" s="66">
        <v>16306350</v>
      </c>
      <c r="R1076" s="67">
        <v>4061464</v>
      </c>
      <c r="S1076" s="95">
        <f t="shared" si="448"/>
        <v>24748.446064139942</v>
      </c>
      <c r="T1076" s="96">
        <f t="shared" si="449"/>
        <v>3668.1814041745729</v>
      </c>
      <c r="U1076" s="96">
        <f t="shared" si="450"/>
        <v>1943.0299823633156</v>
      </c>
      <c r="V1076" s="96">
        <f t="shared" si="451"/>
        <v>3000.8005152741994</v>
      </c>
      <c r="W1076" s="86">
        <f t="shared" si="452"/>
        <v>4114.9584599797363</v>
      </c>
      <c r="X1076" s="99">
        <f t="shared" si="453"/>
        <v>3.3223556760945371E-3</v>
      </c>
      <c r="Y1076" s="100">
        <f t="shared" si="454"/>
        <v>2.5523053080201471E-2</v>
      </c>
      <c r="Z1076" s="100">
        <f t="shared" si="455"/>
        <v>4.3936458736923673E-2</v>
      </c>
      <c r="AA1076" s="100">
        <f t="shared" si="456"/>
        <v>5.263463773731112E-2</v>
      </c>
      <c r="AB1076" s="101">
        <f t="shared" si="457"/>
        <v>9.5602479659046887E-3</v>
      </c>
      <c r="AC1076" s="99">
        <f t="shared" si="458"/>
        <v>3.7396402630771957E-3</v>
      </c>
      <c r="AD1076" s="100">
        <f t="shared" si="459"/>
        <v>2.6666679078451657E-2</v>
      </c>
      <c r="AE1076" s="100">
        <f t="shared" si="460"/>
        <v>4.5422694907753636E-2</v>
      </c>
      <c r="AF1076" s="100">
        <f t="shared" si="461"/>
        <v>5.425393466975089E-2</v>
      </c>
      <c r="AG1076" s="101">
        <f t="shared" si="462"/>
        <v>1.0265883646515929E-2</v>
      </c>
      <c r="AH1076" s="95">
        <f t="shared" si="463"/>
        <v>82.223140255714839</v>
      </c>
      <c r="AI1076" s="96">
        <f t="shared" si="464"/>
        <v>93.623188686555594</v>
      </c>
      <c r="AJ1076" s="96">
        <f t="shared" si="465"/>
        <v>85.369856644711348</v>
      </c>
      <c r="AK1076" s="96">
        <f t="shared" si="466"/>
        <v>157.94604804339403</v>
      </c>
      <c r="AL1076" s="86">
        <f t="shared" si="467"/>
        <v>39.340023246803561</v>
      </c>
      <c r="AM1076" s="95">
        <f t="shared" si="475"/>
        <v>82.495754118843067</v>
      </c>
      <c r="AN1076" s="96">
        <f t="shared" si="468"/>
        <v>93.933599831968536</v>
      </c>
      <c r="AO1076" s="96">
        <f t="shared" si="469"/>
        <v>85.652903562431092</v>
      </c>
      <c r="AP1076" s="96">
        <f t="shared" si="470"/>
        <v>158.46972400844518</v>
      </c>
      <c r="AQ1076" s="86">
        <f t="shared" si="471"/>
        <v>39.470456549150221</v>
      </c>
    </row>
    <row r="1077" spans="1:43">
      <c r="A1077" s="129" t="str">
        <f t="shared" si="472"/>
        <v>2018_4</v>
      </c>
      <c r="B1077" s="57">
        <v>2018</v>
      </c>
      <c r="C1077" s="57">
        <v>4</v>
      </c>
      <c r="D1077" s="81" t="str">
        <f t="shared" si="473"/>
        <v>LYA_Personal</v>
      </c>
      <c r="E1077" s="68" t="s">
        <v>26</v>
      </c>
      <c r="F1077" s="69" t="s">
        <v>13</v>
      </c>
      <c r="G1077" s="84">
        <f t="shared" si="474"/>
        <v>28272</v>
      </c>
      <c r="H1077" s="70">
        <v>7068</v>
      </c>
      <c r="I1077" s="65">
        <v>235</v>
      </c>
      <c r="J1077" s="66">
        <v>828</v>
      </c>
      <c r="K1077" s="66">
        <v>1454</v>
      </c>
      <c r="L1077" s="66">
        <v>1280</v>
      </c>
      <c r="M1077" s="67">
        <v>388</v>
      </c>
      <c r="N1077" s="65">
        <v>5411576</v>
      </c>
      <c r="O1077" s="66">
        <v>3043992</v>
      </c>
      <c r="P1077" s="66">
        <v>2467840</v>
      </c>
      <c r="Q1077" s="66">
        <v>4925301</v>
      </c>
      <c r="R1077" s="67">
        <v>3259045</v>
      </c>
      <c r="S1077" s="95">
        <f t="shared" si="448"/>
        <v>23027.982978723405</v>
      </c>
      <c r="T1077" s="96">
        <f t="shared" si="449"/>
        <v>3676.31884057971</v>
      </c>
      <c r="U1077" s="96">
        <f t="shared" si="450"/>
        <v>1697.2764786795049</v>
      </c>
      <c r="V1077" s="96">
        <f t="shared" si="451"/>
        <v>3847.8914062499998</v>
      </c>
      <c r="W1077" s="86">
        <f t="shared" si="452"/>
        <v>8399.600515463917</v>
      </c>
      <c r="X1077" s="99">
        <f t="shared" si="453"/>
        <v>8.3121109224674593E-3</v>
      </c>
      <c r="Y1077" s="100">
        <f t="shared" si="454"/>
        <v>2.928692699490662E-2</v>
      </c>
      <c r="Z1077" s="100">
        <f t="shared" si="455"/>
        <v>5.1428975664968873E-2</v>
      </c>
      <c r="AA1077" s="100">
        <f t="shared" si="456"/>
        <v>4.5274476513865305E-2</v>
      </c>
      <c r="AB1077" s="101">
        <f t="shared" si="457"/>
        <v>1.3723825693265421E-2</v>
      </c>
      <c r="AC1077" s="99">
        <f t="shared" si="458"/>
        <v>9.5702273258367783E-3</v>
      </c>
      <c r="AD1077" s="100">
        <f t="shared" si="459"/>
        <v>3.1623395851111756E-2</v>
      </c>
      <c r="AE1077" s="100">
        <f t="shared" si="460"/>
        <v>5.44896457535489E-2</v>
      </c>
      <c r="AF1077" s="100">
        <f t="shared" si="461"/>
        <v>4.8155479047613282E-2</v>
      </c>
      <c r="AG1077" s="101">
        <f t="shared" si="462"/>
        <v>1.533600938105667E-2</v>
      </c>
      <c r="AH1077" s="95">
        <f t="shared" si="463"/>
        <v>191.41114883984153</v>
      </c>
      <c r="AI1077" s="96">
        <f t="shared" si="464"/>
        <v>107.66808149405773</v>
      </c>
      <c r="AJ1077" s="96">
        <f t="shared" si="465"/>
        <v>87.289190718732314</v>
      </c>
      <c r="AK1077" s="96">
        <f t="shared" si="466"/>
        <v>174.21126910016977</v>
      </c>
      <c r="AL1077" s="86">
        <f t="shared" si="467"/>
        <v>115.27465336728919</v>
      </c>
      <c r="AM1077" s="95">
        <f t="shared" si="475"/>
        <v>192.04577958452919</v>
      </c>
      <c r="AN1077" s="96">
        <f t="shared" si="468"/>
        <v>108.02505900112467</v>
      </c>
      <c r="AO1077" s="96">
        <f t="shared" si="469"/>
        <v>87.578601259574768</v>
      </c>
      <c r="AP1077" s="96">
        <f t="shared" si="470"/>
        <v>174.78887300732009</v>
      </c>
      <c r="AQ1077" s="86">
        <f t="shared" si="471"/>
        <v>115.65685074478525</v>
      </c>
    </row>
    <row r="1078" spans="1:43">
      <c r="A1078" s="129" t="str">
        <f t="shared" si="472"/>
        <v>2018_4</v>
      </c>
      <c r="B1078" s="57">
        <v>2018</v>
      </c>
      <c r="C1078" s="57">
        <v>4</v>
      </c>
      <c r="D1078" s="81" t="str">
        <f t="shared" si="473"/>
        <v>MMA_Personal</v>
      </c>
      <c r="E1078" s="68" t="s">
        <v>27</v>
      </c>
      <c r="F1078" s="69" t="s">
        <v>13</v>
      </c>
      <c r="G1078" s="84">
        <f t="shared" si="474"/>
        <v>191816</v>
      </c>
      <c r="H1078" s="70">
        <v>47954</v>
      </c>
      <c r="I1078" s="65">
        <v>1281</v>
      </c>
      <c r="J1078" s="66">
        <v>5014</v>
      </c>
      <c r="K1078" s="66">
        <v>8264</v>
      </c>
      <c r="L1078" s="66">
        <v>8603</v>
      </c>
      <c r="M1078" s="67">
        <v>1944</v>
      </c>
      <c r="N1078" s="65">
        <v>21660742</v>
      </c>
      <c r="O1078" s="66">
        <v>18860687</v>
      </c>
      <c r="P1078" s="66">
        <v>13685235</v>
      </c>
      <c r="Q1078" s="66">
        <v>32776759</v>
      </c>
      <c r="R1078" s="67">
        <v>22881500</v>
      </c>
      <c r="S1078" s="95">
        <f t="shared" si="448"/>
        <v>16909.244340359095</v>
      </c>
      <c r="T1078" s="96">
        <f t="shared" si="449"/>
        <v>3761.6049062624652</v>
      </c>
      <c r="U1078" s="96">
        <f t="shared" si="450"/>
        <v>1656.0061713455952</v>
      </c>
      <c r="V1078" s="96">
        <f t="shared" si="451"/>
        <v>3809.9220039521097</v>
      </c>
      <c r="W1078" s="86">
        <f t="shared" si="452"/>
        <v>11770.318930041152</v>
      </c>
      <c r="X1078" s="99">
        <f t="shared" si="453"/>
        <v>6.6782750135546565E-3</v>
      </c>
      <c r="Y1078" s="100">
        <f t="shared" si="454"/>
        <v>2.6139633815740086E-2</v>
      </c>
      <c r="Z1078" s="100">
        <f t="shared" si="455"/>
        <v>4.3082954498060641E-2</v>
      </c>
      <c r="AA1078" s="100">
        <f t="shared" si="456"/>
        <v>4.4850273178462692E-2</v>
      </c>
      <c r="AB1078" s="101">
        <f t="shared" si="457"/>
        <v>1.013471243274805E-2</v>
      </c>
      <c r="AC1078" s="99">
        <f t="shared" si="458"/>
        <v>7.1115769427516386E-3</v>
      </c>
      <c r="AD1078" s="100">
        <f t="shared" si="459"/>
        <v>2.6988445992718733E-2</v>
      </c>
      <c r="AE1078" s="100">
        <f t="shared" si="460"/>
        <v>4.4163152551596016E-2</v>
      </c>
      <c r="AF1078" s="100">
        <f t="shared" si="461"/>
        <v>4.5951385899723113E-2</v>
      </c>
      <c r="AG1078" s="101">
        <f t="shared" si="462"/>
        <v>1.0667565252632433E-2</v>
      </c>
      <c r="AH1078" s="95">
        <f t="shared" si="463"/>
        <v>112.92458397631063</v>
      </c>
      <c r="AI1078" s="96">
        <f t="shared" si="464"/>
        <v>98.326974809192137</v>
      </c>
      <c r="AJ1078" s="96">
        <f t="shared" si="465"/>
        <v>71.345638528589902</v>
      </c>
      <c r="AK1078" s="96">
        <f t="shared" si="466"/>
        <v>170.87604266588815</v>
      </c>
      <c r="AL1078" s="86">
        <f t="shared" si="467"/>
        <v>119.28879759769779</v>
      </c>
      <c r="AM1078" s="95">
        <f t="shared" si="475"/>
        <v>113.29898961180679</v>
      </c>
      <c r="AN1078" s="96">
        <f t="shared" si="468"/>
        <v>98.652981531497829</v>
      </c>
      <c r="AO1078" s="96">
        <f t="shared" si="469"/>
        <v>71.582187632359719</v>
      </c>
      <c r="AP1078" s="96">
        <f t="shared" si="470"/>
        <v>171.44258850641842</v>
      </c>
      <c r="AQ1078" s="86">
        <f t="shared" si="471"/>
        <v>119.68430401888158</v>
      </c>
    </row>
    <row r="1079" spans="1:43">
      <c r="A1079" s="129" t="str">
        <f t="shared" si="472"/>
        <v>2018_4</v>
      </c>
      <c r="B1079" s="57">
        <v>2018</v>
      </c>
      <c r="C1079" s="57">
        <v>4</v>
      </c>
      <c r="D1079" s="81" t="str">
        <f t="shared" si="473"/>
        <v>LYH_Personal</v>
      </c>
      <c r="E1079" s="68" t="s">
        <v>28</v>
      </c>
      <c r="F1079" s="69" t="s">
        <v>13</v>
      </c>
      <c r="G1079" s="84">
        <f t="shared" si="474"/>
        <v>20932</v>
      </c>
      <c r="H1079" s="70">
        <v>5233</v>
      </c>
      <c r="I1079" s="65">
        <v>159</v>
      </c>
      <c r="J1079" s="66">
        <v>618</v>
      </c>
      <c r="K1079" s="66">
        <v>707</v>
      </c>
      <c r="L1079" s="66">
        <v>1033</v>
      </c>
      <c r="M1079" s="67">
        <v>269</v>
      </c>
      <c r="N1079" s="65">
        <v>3048171</v>
      </c>
      <c r="O1079" s="66">
        <v>2279955</v>
      </c>
      <c r="P1079" s="66">
        <v>1278467</v>
      </c>
      <c r="Q1079" s="66">
        <v>3397364</v>
      </c>
      <c r="R1079" s="67">
        <v>2105370</v>
      </c>
      <c r="S1079" s="95">
        <f t="shared" si="448"/>
        <v>19170.886792452831</v>
      </c>
      <c r="T1079" s="96">
        <f t="shared" si="449"/>
        <v>3689.2475728155341</v>
      </c>
      <c r="U1079" s="96">
        <f t="shared" si="450"/>
        <v>1808.2984441301273</v>
      </c>
      <c r="V1079" s="96">
        <f t="shared" si="451"/>
        <v>3288.8325266214906</v>
      </c>
      <c r="W1079" s="86">
        <f t="shared" si="452"/>
        <v>7826.6542750929366</v>
      </c>
      <c r="X1079" s="99">
        <f t="shared" si="453"/>
        <v>7.5960252245365944E-3</v>
      </c>
      <c r="Y1079" s="100">
        <f t="shared" si="454"/>
        <v>2.9524173514236574E-2</v>
      </c>
      <c r="Z1079" s="100">
        <f t="shared" si="455"/>
        <v>3.3776036690235045E-2</v>
      </c>
      <c r="AA1079" s="100">
        <f t="shared" si="456"/>
        <v>4.9350277087712592E-2</v>
      </c>
      <c r="AB1079" s="101">
        <f t="shared" si="457"/>
        <v>1.2851137015096502E-2</v>
      </c>
      <c r="AC1079" s="99">
        <f t="shared" si="458"/>
        <v>8.9942854520449547E-3</v>
      </c>
      <c r="AD1079" s="100">
        <f t="shared" si="459"/>
        <v>3.225021081169413E-2</v>
      </c>
      <c r="AE1079" s="100">
        <f t="shared" si="460"/>
        <v>3.6685372174644626E-2</v>
      </c>
      <c r="AF1079" s="100">
        <f t="shared" si="461"/>
        <v>5.2838511150590788E-2</v>
      </c>
      <c r="AG1079" s="101">
        <f t="shared" si="462"/>
        <v>1.4665034170672322E-2</v>
      </c>
      <c r="AH1079" s="95">
        <f t="shared" si="463"/>
        <v>145.62253965220714</v>
      </c>
      <c r="AI1079" s="96">
        <f t="shared" si="464"/>
        <v>108.92198547678196</v>
      </c>
      <c r="AJ1079" s="96">
        <f t="shared" si="465"/>
        <v>61.077154595834131</v>
      </c>
      <c r="AK1079" s="96">
        <f t="shared" si="466"/>
        <v>162.30479648385247</v>
      </c>
      <c r="AL1079" s="86">
        <f t="shared" si="467"/>
        <v>100.58140645901013</v>
      </c>
      <c r="AM1079" s="95">
        <f t="shared" si="475"/>
        <v>146.1053565693143</v>
      </c>
      <c r="AN1079" s="96">
        <f t="shared" si="468"/>
        <v>109.28312034888822</v>
      </c>
      <c r="AO1079" s="96">
        <f t="shared" si="469"/>
        <v>61.279658161271641</v>
      </c>
      <c r="AP1079" s="96">
        <f t="shared" si="470"/>
        <v>162.84292404059741</v>
      </c>
      <c r="AQ1079" s="86">
        <f t="shared" si="471"/>
        <v>100.91488783284704</v>
      </c>
    </row>
    <row r="1080" spans="1:43">
      <c r="A1080" s="129" t="str">
        <f t="shared" si="472"/>
        <v>2018_4</v>
      </c>
      <c r="B1080" s="57">
        <v>2018</v>
      </c>
      <c r="C1080" s="57">
        <v>4</v>
      </c>
      <c r="D1080" s="81" t="str">
        <f t="shared" si="473"/>
        <v>SSA_Personal</v>
      </c>
      <c r="E1080" s="68" t="s">
        <v>29</v>
      </c>
      <c r="F1080" s="69" t="s">
        <v>13</v>
      </c>
      <c r="G1080" s="84">
        <f t="shared" si="474"/>
        <v>40572</v>
      </c>
      <c r="H1080" s="70">
        <v>10143</v>
      </c>
      <c r="I1080" s="65">
        <v>304</v>
      </c>
      <c r="J1080" s="66">
        <v>1122</v>
      </c>
      <c r="K1080" s="66">
        <v>2814</v>
      </c>
      <c r="L1080" s="66">
        <v>1989</v>
      </c>
      <c r="M1080" s="67">
        <v>219</v>
      </c>
      <c r="N1080" s="65">
        <v>5477737</v>
      </c>
      <c r="O1080" s="66">
        <v>2456670</v>
      </c>
      <c r="P1080" s="66">
        <v>2299543</v>
      </c>
      <c r="Q1080" s="66">
        <v>6698064</v>
      </c>
      <c r="R1080" s="67">
        <v>1198839</v>
      </c>
      <c r="S1080" s="95">
        <f t="shared" si="448"/>
        <v>18018.871710526317</v>
      </c>
      <c r="T1080" s="96">
        <f t="shared" si="449"/>
        <v>2189.5454545454545</v>
      </c>
      <c r="U1080" s="96">
        <f t="shared" si="450"/>
        <v>817.17945984363894</v>
      </c>
      <c r="V1080" s="96">
        <f t="shared" si="451"/>
        <v>3367.5535444947209</v>
      </c>
      <c r="W1080" s="86">
        <f t="shared" si="452"/>
        <v>5474.1506849315065</v>
      </c>
      <c r="X1080" s="99">
        <f t="shared" si="453"/>
        <v>7.4928522133491078E-3</v>
      </c>
      <c r="Y1080" s="100">
        <f t="shared" si="454"/>
        <v>2.7654540076900325E-2</v>
      </c>
      <c r="Z1080" s="100">
        <f t="shared" si="455"/>
        <v>6.9358178053830224E-2</v>
      </c>
      <c r="AA1080" s="100">
        <f t="shared" si="456"/>
        <v>4.9023957409050578E-2</v>
      </c>
      <c r="AB1080" s="101">
        <f t="shared" si="457"/>
        <v>5.3978112984324166E-3</v>
      </c>
      <c r="AC1080" s="99">
        <f t="shared" si="458"/>
        <v>8.4903986407346751E-3</v>
      </c>
      <c r="AD1080" s="100">
        <f t="shared" si="459"/>
        <v>2.9551404224394534E-2</v>
      </c>
      <c r="AE1080" s="100">
        <f t="shared" si="460"/>
        <v>7.2297064685836965E-2</v>
      </c>
      <c r="AF1080" s="100">
        <f t="shared" si="461"/>
        <v>5.1521608007020284E-2</v>
      </c>
      <c r="AG1080" s="101">
        <f t="shared" si="462"/>
        <v>6.2453826462229352E-3</v>
      </c>
      <c r="AH1080" s="95">
        <f t="shared" si="463"/>
        <v>135.01274277827073</v>
      </c>
      <c r="AI1080" s="96">
        <f t="shared" si="464"/>
        <v>60.550872522922212</v>
      </c>
      <c r="AJ1080" s="96">
        <f t="shared" si="465"/>
        <v>56.678078477767919</v>
      </c>
      <c r="AK1080" s="96">
        <f t="shared" si="466"/>
        <v>165.0908015380065</v>
      </c>
      <c r="AL1080" s="86">
        <f t="shared" si="467"/>
        <v>29.54843241644484</v>
      </c>
      <c r="AM1080" s="95">
        <f t="shared" si="475"/>
        <v>135.46038252136319</v>
      </c>
      <c r="AN1080" s="96">
        <f t="shared" si="468"/>
        <v>60.751631180678679</v>
      </c>
      <c r="AO1080" s="96">
        <f t="shared" si="469"/>
        <v>56.865996743604711</v>
      </c>
      <c r="AP1080" s="96">
        <f t="shared" si="470"/>
        <v>165.63816619756881</v>
      </c>
      <c r="AQ1080" s="86">
        <f t="shared" si="471"/>
        <v>29.646401337181491</v>
      </c>
    </row>
    <row r="1081" spans="1:43">
      <c r="A1081" s="129" t="str">
        <f t="shared" si="472"/>
        <v>2018_4</v>
      </c>
      <c r="B1081" s="57">
        <v>2018</v>
      </c>
      <c r="C1081" s="57">
        <v>4</v>
      </c>
      <c r="D1081" s="81" t="str">
        <f t="shared" si="473"/>
        <v>MML_Personal</v>
      </c>
      <c r="E1081" s="68" t="s">
        <v>30</v>
      </c>
      <c r="F1081" s="69" t="s">
        <v>13</v>
      </c>
      <c r="G1081" s="84">
        <f t="shared" si="474"/>
        <v>130492</v>
      </c>
      <c r="H1081" s="70">
        <v>32623</v>
      </c>
      <c r="I1081" s="65">
        <v>685</v>
      </c>
      <c r="J1081" s="66">
        <v>3262</v>
      </c>
      <c r="K1081" s="66">
        <v>7964</v>
      </c>
      <c r="L1081" s="66">
        <v>4679</v>
      </c>
      <c r="M1081" s="67">
        <v>1154</v>
      </c>
      <c r="N1081" s="65">
        <v>14483645</v>
      </c>
      <c r="O1081" s="66">
        <v>12324861</v>
      </c>
      <c r="P1081" s="66">
        <v>6086463</v>
      </c>
      <c r="Q1081" s="66">
        <v>17425462</v>
      </c>
      <c r="R1081" s="67">
        <v>2484243</v>
      </c>
      <c r="S1081" s="95">
        <f t="shared" si="448"/>
        <v>21144.007299270073</v>
      </c>
      <c r="T1081" s="96">
        <f t="shared" si="449"/>
        <v>3778.3142244022074</v>
      </c>
      <c r="U1081" s="96">
        <f t="shared" si="450"/>
        <v>764.24698643897534</v>
      </c>
      <c r="V1081" s="96">
        <f t="shared" si="451"/>
        <v>3724.185082282539</v>
      </c>
      <c r="W1081" s="86">
        <f t="shared" si="452"/>
        <v>2152.7235701906411</v>
      </c>
      <c r="X1081" s="99">
        <f t="shared" si="453"/>
        <v>5.2493639456824941E-3</v>
      </c>
      <c r="Y1081" s="100">
        <f t="shared" si="454"/>
        <v>2.4997701008490941E-2</v>
      </c>
      <c r="Z1081" s="100">
        <f t="shared" si="455"/>
        <v>6.1030561260460414E-2</v>
      </c>
      <c r="AA1081" s="100">
        <f t="shared" si="456"/>
        <v>3.5856604236275021E-2</v>
      </c>
      <c r="AB1081" s="101">
        <f t="shared" si="457"/>
        <v>8.843454004843208E-3</v>
      </c>
      <c r="AC1081" s="99">
        <f t="shared" si="458"/>
        <v>5.7154589327939095E-3</v>
      </c>
      <c r="AD1081" s="100">
        <f t="shared" si="459"/>
        <v>2.6004671703411267E-2</v>
      </c>
      <c r="AE1081" s="100">
        <f t="shared" si="460"/>
        <v>6.2574618471216453E-2</v>
      </c>
      <c r="AF1081" s="100">
        <f t="shared" si="461"/>
        <v>3.7055880868421237E-2</v>
      </c>
      <c r="AG1081" s="101">
        <f t="shared" si="462"/>
        <v>9.4473276342332459E-3</v>
      </c>
      <c r="AH1081" s="95">
        <f t="shared" si="463"/>
        <v>110.9925895840358</v>
      </c>
      <c r="AI1081" s="96">
        <f t="shared" si="464"/>
        <v>94.449169297734727</v>
      </c>
      <c r="AJ1081" s="96">
        <f t="shared" si="465"/>
        <v>46.642422523986141</v>
      </c>
      <c r="AK1081" s="96">
        <f t="shared" si="466"/>
        <v>133.53663059804433</v>
      </c>
      <c r="AL1081" s="86">
        <f t="shared" si="467"/>
        <v>19.037511878122796</v>
      </c>
      <c r="AM1081" s="95">
        <f t="shared" si="475"/>
        <v>111.36058962065576</v>
      </c>
      <c r="AN1081" s="96">
        <f t="shared" si="468"/>
        <v>94.762319012418828</v>
      </c>
      <c r="AO1081" s="96">
        <f t="shared" si="469"/>
        <v>46.797067201267723</v>
      </c>
      <c r="AP1081" s="96">
        <f t="shared" si="470"/>
        <v>133.97937623659868</v>
      </c>
      <c r="AQ1081" s="86">
        <f t="shared" si="471"/>
        <v>19.100631452993131</v>
      </c>
    </row>
    <row r="1082" spans="1:43">
      <c r="A1082" s="129" t="str">
        <f t="shared" si="472"/>
        <v>2018_4</v>
      </c>
      <c r="B1082" s="57">
        <v>2018</v>
      </c>
      <c r="C1082" s="57">
        <v>4</v>
      </c>
      <c r="D1082" s="81" t="str">
        <f t="shared" si="473"/>
        <v>LMH_Personal</v>
      </c>
      <c r="E1082" s="68" t="s">
        <v>31</v>
      </c>
      <c r="F1082" s="69" t="s">
        <v>13</v>
      </c>
      <c r="G1082" s="84">
        <f t="shared" si="474"/>
        <v>86472</v>
      </c>
      <c r="H1082" s="70">
        <v>21618</v>
      </c>
      <c r="I1082" s="65">
        <v>312</v>
      </c>
      <c r="J1082" s="66">
        <v>2614</v>
      </c>
      <c r="K1082" s="66">
        <v>4010</v>
      </c>
      <c r="L1082" s="66">
        <v>4441</v>
      </c>
      <c r="M1082" s="67">
        <v>912</v>
      </c>
      <c r="N1082" s="65">
        <v>13613412</v>
      </c>
      <c r="O1082" s="66">
        <v>10864383</v>
      </c>
      <c r="P1082" s="66">
        <v>5997564</v>
      </c>
      <c r="Q1082" s="66">
        <v>18325449</v>
      </c>
      <c r="R1082" s="67">
        <v>11153934</v>
      </c>
      <c r="S1082" s="95">
        <f t="shared" si="448"/>
        <v>43632.730769230766</v>
      </c>
      <c r="T1082" s="96">
        <f t="shared" si="449"/>
        <v>4156.2291507268556</v>
      </c>
      <c r="U1082" s="96">
        <f t="shared" si="450"/>
        <v>1495.6518703241895</v>
      </c>
      <c r="V1082" s="96">
        <f t="shared" si="451"/>
        <v>4126.4240036027923</v>
      </c>
      <c r="W1082" s="86">
        <f t="shared" si="452"/>
        <v>12230.190789473685</v>
      </c>
      <c r="X1082" s="99">
        <f t="shared" si="453"/>
        <v>3.6081043574798777E-3</v>
      </c>
      <c r="Y1082" s="100">
        <f t="shared" si="454"/>
        <v>3.0229438430937183E-2</v>
      </c>
      <c r="Z1082" s="100">
        <f t="shared" si="455"/>
        <v>4.6373392543250992E-2</v>
      </c>
      <c r="AA1082" s="100">
        <f t="shared" si="456"/>
        <v>5.1357664908872239E-2</v>
      </c>
      <c r="AB1082" s="101">
        <f t="shared" si="457"/>
        <v>1.0546766583402719E-2</v>
      </c>
      <c r="AC1082" s="99">
        <f t="shared" si="458"/>
        <v>4.0831909862278871E-3</v>
      </c>
      <c r="AD1082" s="100">
        <f t="shared" si="459"/>
        <v>3.158608808077637E-2</v>
      </c>
      <c r="AE1082" s="100">
        <f t="shared" si="460"/>
        <v>4.8039648762758201E-2</v>
      </c>
      <c r="AF1082" s="100">
        <f t="shared" si="461"/>
        <v>5.3106593408271084E-2</v>
      </c>
      <c r="AG1082" s="101">
        <f t="shared" si="462"/>
        <v>1.1356189455825059E-2</v>
      </c>
      <c r="AH1082" s="95">
        <f t="shared" si="463"/>
        <v>157.43144601720789</v>
      </c>
      <c r="AI1082" s="96">
        <f t="shared" si="464"/>
        <v>125.64047321676381</v>
      </c>
      <c r="AJ1082" s="96">
        <f t="shared" si="465"/>
        <v>69.358451290591177</v>
      </c>
      <c r="AK1082" s="96">
        <f t="shared" si="466"/>
        <v>211.92350124895921</v>
      </c>
      <c r="AL1082" s="86">
        <f t="shared" si="467"/>
        <v>128.98896752706079</v>
      </c>
      <c r="AM1082" s="95">
        <f t="shared" si="475"/>
        <v>157.95341580020499</v>
      </c>
      <c r="AN1082" s="96">
        <f t="shared" si="468"/>
        <v>126.05703885342473</v>
      </c>
      <c r="AO1082" s="96">
        <f t="shared" si="469"/>
        <v>69.588411801563097</v>
      </c>
      <c r="AP1082" s="96">
        <f t="shared" si="470"/>
        <v>212.62614145685524</v>
      </c>
      <c r="AQ1082" s="86">
        <f t="shared" si="471"/>
        <v>129.41663522047548</v>
      </c>
    </row>
    <row r="1083" spans="1:43">
      <c r="A1083" s="129" t="str">
        <f t="shared" si="472"/>
        <v>2018_4</v>
      </c>
      <c r="B1083" s="57">
        <v>2018</v>
      </c>
      <c r="C1083" s="57">
        <v>4</v>
      </c>
      <c r="D1083" s="81" t="str">
        <f t="shared" si="473"/>
        <v>SSL_Personal</v>
      </c>
      <c r="E1083" s="68" t="s">
        <v>32</v>
      </c>
      <c r="F1083" s="69" t="s">
        <v>13</v>
      </c>
      <c r="G1083" s="84">
        <f t="shared" si="474"/>
        <v>72056</v>
      </c>
      <c r="H1083" s="70">
        <v>18014</v>
      </c>
      <c r="I1083" s="65">
        <v>648</v>
      </c>
      <c r="J1083" s="66">
        <v>1912</v>
      </c>
      <c r="K1083" s="66">
        <v>5220</v>
      </c>
      <c r="L1083" s="66">
        <v>2965</v>
      </c>
      <c r="M1083" s="67">
        <v>635</v>
      </c>
      <c r="N1083" s="65">
        <v>9948274</v>
      </c>
      <c r="O1083" s="66">
        <v>7146510</v>
      </c>
      <c r="P1083" s="66">
        <v>6349945</v>
      </c>
      <c r="Q1083" s="66">
        <v>10539799</v>
      </c>
      <c r="R1083" s="67">
        <v>1719819</v>
      </c>
      <c r="S1083" s="95">
        <f t="shared" si="448"/>
        <v>15352.274691358025</v>
      </c>
      <c r="T1083" s="96">
        <f t="shared" si="449"/>
        <v>3737.7144351464435</v>
      </c>
      <c r="U1083" s="96">
        <f t="shared" si="450"/>
        <v>1216.4645593869732</v>
      </c>
      <c r="V1083" s="96">
        <f t="shared" si="451"/>
        <v>3554.7382799325464</v>
      </c>
      <c r="W1083" s="86">
        <f t="shared" si="452"/>
        <v>2708.3763779527558</v>
      </c>
      <c r="X1083" s="99">
        <f t="shared" si="453"/>
        <v>8.9930054402131681E-3</v>
      </c>
      <c r="Y1083" s="100">
        <f t="shared" si="454"/>
        <v>2.6534917286554903E-2</v>
      </c>
      <c r="Z1083" s="100">
        <f t="shared" si="455"/>
        <v>7.2443654935050519E-2</v>
      </c>
      <c r="AA1083" s="100">
        <f t="shared" si="456"/>
        <v>4.11485511269013E-2</v>
      </c>
      <c r="AB1083" s="101">
        <f t="shared" si="457"/>
        <v>8.8125902076162978E-3</v>
      </c>
      <c r="AC1083" s="99">
        <f t="shared" si="458"/>
        <v>9.8124350144041667E-3</v>
      </c>
      <c r="AD1083" s="100">
        <f t="shared" si="459"/>
        <v>2.7929967707412188E-2</v>
      </c>
      <c r="AE1083" s="100">
        <f t="shared" si="460"/>
        <v>7.4693699775395E-2</v>
      </c>
      <c r="AF1083" s="100">
        <f t="shared" si="461"/>
        <v>4.2872696117027813E-2</v>
      </c>
      <c r="AG1083" s="101">
        <f t="shared" si="462"/>
        <v>9.6238323856949765E-3</v>
      </c>
      <c r="AH1083" s="95">
        <f t="shared" si="463"/>
        <v>138.06308981902964</v>
      </c>
      <c r="AI1083" s="96">
        <f t="shared" si="464"/>
        <v>99.179943377373149</v>
      </c>
      <c r="AJ1083" s="96">
        <f t="shared" si="465"/>
        <v>88.125138780948149</v>
      </c>
      <c r="AK1083" s="96">
        <f t="shared" si="466"/>
        <v>146.27232985455757</v>
      </c>
      <c r="AL1083" s="86">
        <f t="shared" si="467"/>
        <v>23.867811146885757</v>
      </c>
      <c r="AM1083" s="95">
        <f t="shared" si="475"/>
        <v>138.52084310057461</v>
      </c>
      <c r="AN1083" s="96">
        <f t="shared" si="468"/>
        <v>99.508778148519781</v>
      </c>
      <c r="AO1083" s="96">
        <f t="shared" si="469"/>
        <v>88.417320938514379</v>
      </c>
      <c r="AP1083" s="96">
        <f t="shared" si="470"/>
        <v>146.75730117511773</v>
      </c>
      <c r="AQ1083" s="86">
        <f t="shared" si="471"/>
        <v>23.94694575766481</v>
      </c>
    </row>
    <row r="1084" spans="1:43">
      <c r="A1084" s="129" t="str">
        <f t="shared" si="472"/>
        <v>2018_4</v>
      </c>
      <c r="B1084" s="57">
        <v>2018</v>
      </c>
      <c r="C1084" s="57">
        <v>4</v>
      </c>
      <c r="D1084" s="81" t="str">
        <f t="shared" si="473"/>
        <v>SSH_Personal</v>
      </c>
      <c r="E1084" s="68" t="s">
        <v>33</v>
      </c>
      <c r="F1084" s="69" t="s">
        <v>13</v>
      </c>
      <c r="G1084" s="84">
        <f t="shared" si="474"/>
        <v>71848</v>
      </c>
      <c r="H1084" s="70">
        <v>17962</v>
      </c>
      <c r="I1084" s="65">
        <v>498</v>
      </c>
      <c r="J1084" s="66">
        <v>2348</v>
      </c>
      <c r="K1084" s="66">
        <v>3557</v>
      </c>
      <c r="L1084" s="66">
        <v>3430</v>
      </c>
      <c r="M1084" s="67">
        <v>524</v>
      </c>
      <c r="N1084" s="65">
        <v>9417977</v>
      </c>
      <c r="O1084" s="66">
        <v>10914343</v>
      </c>
      <c r="P1084" s="66">
        <v>6922429</v>
      </c>
      <c r="Q1084" s="66">
        <v>17132356</v>
      </c>
      <c r="R1084" s="67">
        <v>2205080</v>
      </c>
      <c r="S1084" s="95">
        <f t="shared" si="448"/>
        <v>18911.600401606425</v>
      </c>
      <c r="T1084" s="96">
        <f t="shared" si="449"/>
        <v>4648.3573253833047</v>
      </c>
      <c r="U1084" s="96">
        <f t="shared" si="450"/>
        <v>1946.142535844813</v>
      </c>
      <c r="V1084" s="96">
        <f t="shared" si="451"/>
        <v>4994.8559766763847</v>
      </c>
      <c r="W1084" s="86">
        <f t="shared" si="452"/>
        <v>4208.1679389312976</v>
      </c>
      <c r="X1084" s="99">
        <f t="shared" si="453"/>
        <v>6.9312994098652712E-3</v>
      </c>
      <c r="Y1084" s="100">
        <f t="shared" si="454"/>
        <v>3.268010243848124E-2</v>
      </c>
      <c r="Z1084" s="100">
        <f t="shared" si="455"/>
        <v>4.9507293174479459E-2</v>
      </c>
      <c r="AA1084" s="100">
        <f t="shared" si="456"/>
        <v>4.773967264224474E-2</v>
      </c>
      <c r="AB1084" s="101">
        <f t="shared" si="457"/>
        <v>7.293174479456631E-3</v>
      </c>
      <c r="AC1084" s="99">
        <f t="shared" si="458"/>
        <v>7.6524825348130614E-3</v>
      </c>
      <c r="AD1084" s="100">
        <f t="shared" si="459"/>
        <v>3.422562498315395E-2</v>
      </c>
      <c r="AE1084" s="100">
        <f t="shared" si="460"/>
        <v>5.1392927887767614E-2</v>
      </c>
      <c r="AF1084" s="100">
        <f t="shared" si="461"/>
        <v>4.9593059773921581E-2</v>
      </c>
      <c r="AG1084" s="101">
        <f t="shared" si="462"/>
        <v>8.0328093620267785E-3</v>
      </c>
      <c r="AH1084" s="95">
        <f t="shared" si="463"/>
        <v>131.08196470326243</v>
      </c>
      <c r="AI1084" s="96">
        <f t="shared" si="464"/>
        <v>151.90879356419106</v>
      </c>
      <c r="AJ1084" s="96">
        <f t="shared" si="465"/>
        <v>96.348249081394059</v>
      </c>
      <c r="AK1084" s="96">
        <f t="shared" si="466"/>
        <v>238.45278922169024</v>
      </c>
      <c r="AL1084" s="86">
        <f t="shared" si="467"/>
        <v>30.69090301748135</v>
      </c>
      <c r="AM1084" s="95">
        <f t="shared" si="475"/>
        <v>131.51657180623928</v>
      </c>
      <c r="AN1084" s="96">
        <f t="shared" si="468"/>
        <v>152.41245278868541</v>
      </c>
      <c r="AO1084" s="96">
        <f t="shared" si="469"/>
        <v>96.667695265351924</v>
      </c>
      <c r="AP1084" s="96">
        <f t="shared" si="470"/>
        <v>239.24338826523515</v>
      </c>
      <c r="AQ1084" s="86">
        <f t="shared" si="471"/>
        <v>30.792659841758176</v>
      </c>
    </row>
    <row r="1085" spans="1:43">
      <c r="A1085" s="129" t="str">
        <f t="shared" si="472"/>
        <v>2018_4</v>
      </c>
      <c r="B1085" s="57">
        <v>2018</v>
      </c>
      <c r="C1085" s="57">
        <v>4</v>
      </c>
      <c r="D1085" s="81" t="str">
        <f t="shared" si="473"/>
        <v>MMH_Personal</v>
      </c>
      <c r="E1085" s="68" t="s">
        <v>34</v>
      </c>
      <c r="F1085" s="69" t="s">
        <v>13</v>
      </c>
      <c r="G1085" s="84">
        <f t="shared" si="474"/>
        <v>110940</v>
      </c>
      <c r="H1085" s="70">
        <v>27735</v>
      </c>
      <c r="I1085" s="65">
        <v>1154</v>
      </c>
      <c r="J1085" s="66">
        <v>4138</v>
      </c>
      <c r="K1085" s="66">
        <v>4314</v>
      </c>
      <c r="L1085" s="66">
        <v>6686</v>
      </c>
      <c r="M1085" s="67">
        <v>1570</v>
      </c>
      <c r="N1085" s="65">
        <v>16169320</v>
      </c>
      <c r="O1085" s="66">
        <v>14340945</v>
      </c>
      <c r="P1085" s="66">
        <v>7594542</v>
      </c>
      <c r="Q1085" s="66">
        <v>21571696</v>
      </c>
      <c r="R1085" s="67">
        <v>4509255</v>
      </c>
      <c r="S1085" s="95">
        <f t="shared" si="448"/>
        <v>14011.5424610052</v>
      </c>
      <c r="T1085" s="96">
        <f t="shared" si="449"/>
        <v>3465.6706138231029</v>
      </c>
      <c r="U1085" s="96">
        <f t="shared" si="450"/>
        <v>1760.4408901251738</v>
      </c>
      <c r="V1085" s="96">
        <f t="shared" si="451"/>
        <v>3226.3978462458867</v>
      </c>
      <c r="W1085" s="86">
        <f t="shared" si="452"/>
        <v>2872.1369426751594</v>
      </c>
      <c r="X1085" s="99">
        <f t="shared" si="453"/>
        <v>1.040201910942852E-2</v>
      </c>
      <c r="Y1085" s="100">
        <f t="shared" si="454"/>
        <v>3.7299441139354607E-2</v>
      </c>
      <c r="Z1085" s="100">
        <f t="shared" si="455"/>
        <v>3.8885884261763114E-2</v>
      </c>
      <c r="AA1085" s="100">
        <f t="shared" si="456"/>
        <v>6.0266810888768702E-2</v>
      </c>
      <c r="AB1085" s="101">
        <f t="shared" si="457"/>
        <v>1.4151793762394086E-2</v>
      </c>
      <c r="AC1085" s="99">
        <f t="shared" si="458"/>
        <v>1.1111760387361669E-2</v>
      </c>
      <c r="AD1085" s="100">
        <f t="shared" si="459"/>
        <v>3.8625029294019272E-2</v>
      </c>
      <c r="AE1085" s="100">
        <f t="shared" si="460"/>
        <v>4.0238253575446109E-2</v>
      </c>
      <c r="AF1085" s="100">
        <f t="shared" si="461"/>
        <v>6.1931577006526878E-2</v>
      </c>
      <c r="AG1085" s="101">
        <f t="shared" si="462"/>
        <v>1.4978064953745776E-2</v>
      </c>
      <c r="AH1085" s="95">
        <f t="shared" si="463"/>
        <v>145.74833243194519</v>
      </c>
      <c r="AI1085" s="96">
        <f t="shared" si="464"/>
        <v>129.26757706868577</v>
      </c>
      <c r="AJ1085" s="96">
        <f t="shared" si="465"/>
        <v>68.456300703082746</v>
      </c>
      <c r="AK1085" s="96">
        <f t="shared" si="466"/>
        <v>194.4447088516315</v>
      </c>
      <c r="AL1085" s="86">
        <f t="shared" si="467"/>
        <v>40.64588967009194</v>
      </c>
      <c r="AM1085" s="95">
        <f t="shared" si="475"/>
        <v>146.2315664196669</v>
      </c>
      <c r="AN1085" s="96">
        <f t="shared" si="468"/>
        <v>129.69616850234209</v>
      </c>
      <c r="AO1085" s="96">
        <f t="shared" si="469"/>
        <v>68.683270100409288</v>
      </c>
      <c r="AP1085" s="96">
        <f t="shared" si="470"/>
        <v>195.08939747675615</v>
      </c>
      <c r="AQ1085" s="86">
        <f t="shared" si="471"/>
        <v>40.780652620871813</v>
      </c>
    </row>
    <row r="1086" spans="1:43">
      <c r="A1086" s="129" t="str">
        <f t="shared" si="472"/>
        <v>2018_4</v>
      </c>
      <c r="B1086" s="57">
        <v>2018</v>
      </c>
      <c r="C1086" s="57">
        <v>4</v>
      </c>
      <c r="D1086" s="81" t="str">
        <f t="shared" si="473"/>
        <v>SYA_Personal</v>
      </c>
      <c r="E1086" s="68" t="s">
        <v>35</v>
      </c>
      <c r="F1086" s="69" t="s">
        <v>13</v>
      </c>
      <c r="G1086" s="84">
        <f t="shared" si="474"/>
        <v>32544</v>
      </c>
      <c r="H1086" s="70">
        <v>8136</v>
      </c>
      <c r="I1086" s="65">
        <v>324</v>
      </c>
      <c r="J1086" s="66">
        <v>1122</v>
      </c>
      <c r="K1086" s="66">
        <v>826</v>
      </c>
      <c r="L1086" s="66">
        <v>2328</v>
      </c>
      <c r="M1086" s="67">
        <v>383</v>
      </c>
      <c r="N1086" s="65">
        <v>4426670</v>
      </c>
      <c r="O1086" s="66">
        <v>4893094</v>
      </c>
      <c r="P1086" s="66">
        <v>731155</v>
      </c>
      <c r="Q1086" s="66">
        <v>7783460</v>
      </c>
      <c r="R1086" s="67">
        <v>1926979</v>
      </c>
      <c r="S1086" s="95">
        <f t="shared" si="448"/>
        <v>13662.561728395061</v>
      </c>
      <c r="T1086" s="96">
        <f t="shared" si="449"/>
        <v>4361.0463458110517</v>
      </c>
      <c r="U1086" s="96">
        <f t="shared" si="450"/>
        <v>885.17554479418891</v>
      </c>
      <c r="V1086" s="96">
        <f t="shared" si="451"/>
        <v>3343.4106529209621</v>
      </c>
      <c r="W1086" s="86">
        <f t="shared" si="452"/>
        <v>5031.2767624020889</v>
      </c>
      <c r="X1086" s="99">
        <f t="shared" si="453"/>
        <v>9.9557522123893804E-3</v>
      </c>
      <c r="Y1086" s="100">
        <f t="shared" si="454"/>
        <v>3.4476401179941003E-2</v>
      </c>
      <c r="Z1086" s="100">
        <f t="shared" si="455"/>
        <v>2.5381022615535889E-2</v>
      </c>
      <c r="AA1086" s="100">
        <f t="shared" si="456"/>
        <v>7.1533923303834804E-2</v>
      </c>
      <c r="AB1086" s="101">
        <f t="shared" si="457"/>
        <v>1.1768682399213373E-2</v>
      </c>
      <c r="AC1086" s="99">
        <f t="shared" si="458"/>
        <v>1.1238037907215045E-2</v>
      </c>
      <c r="AD1086" s="100">
        <f t="shared" si="459"/>
        <v>3.6832876332430847E-2</v>
      </c>
      <c r="AE1086" s="100">
        <f t="shared" si="460"/>
        <v>2.741240856957847E-2</v>
      </c>
      <c r="AF1086" s="100">
        <f t="shared" si="461"/>
        <v>7.4862507126008143E-2</v>
      </c>
      <c r="AG1086" s="101">
        <f t="shared" si="462"/>
        <v>1.3161562337188225E-2</v>
      </c>
      <c r="AH1086" s="95">
        <f t="shared" si="463"/>
        <v>136.02107915437563</v>
      </c>
      <c r="AI1086" s="96">
        <f t="shared" si="464"/>
        <v>150.35318338249755</v>
      </c>
      <c r="AJ1086" s="96">
        <f t="shared" si="465"/>
        <v>22.466660521140611</v>
      </c>
      <c r="AK1086" s="96">
        <f t="shared" si="466"/>
        <v>239.16728121927238</v>
      </c>
      <c r="AL1086" s="86">
        <f t="shared" si="467"/>
        <v>59.211498279252702</v>
      </c>
      <c r="AM1086" s="95">
        <f t="shared" si="475"/>
        <v>136.4720620740236</v>
      </c>
      <c r="AN1086" s="96">
        <f t="shared" si="468"/>
        <v>150.85168492388914</v>
      </c>
      <c r="AO1086" s="96">
        <f t="shared" si="469"/>
        <v>22.541149565188441</v>
      </c>
      <c r="AP1086" s="96">
        <f t="shared" si="470"/>
        <v>239.96024918746588</v>
      </c>
      <c r="AQ1086" s="86">
        <f t="shared" si="471"/>
        <v>59.407816192157952</v>
      </c>
    </row>
    <row r="1087" spans="1:43">
      <c r="A1087" s="129" t="str">
        <f t="shared" si="472"/>
        <v>2018_4</v>
      </c>
      <c r="B1087" s="57">
        <v>2018</v>
      </c>
      <c r="C1087" s="57">
        <v>4</v>
      </c>
      <c r="D1087" s="81" t="str">
        <f t="shared" si="473"/>
        <v>LSH_Personal</v>
      </c>
      <c r="E1087" s="68" t="s">
        <v>36</v>
      </c>
      <c r="F1087" s="69" t="s">
        <v>13</v>
      </c>
      <c r="G1087" s="84">
        <f t="shared" si="474"/>
        <v>60884</v>
      </c>
      <c r="H1087" s="70">
        <v>15221</v>
      </c>
      <c r="I1087" s="65">
        <v>663</v>
      </c>
      <c r="J1087" s="66">
        <v>2562</v>
      </c>
      <c r="K1087" s="66">
        <v>3381</v>
      </c>
      <c r="L1087" s="66">
        <v>4143</v>
      </c>
      <c r="M1087" s="67">
        <v>1891</v>
      </c>
      <c r="N1087" s="65">
        <v>10205182</v>
      </c>
      <c r="O1087" s="66">
        <v>8968510</v>
      </c>
      <c r="P1087" s="66">
        <v>3981871</v>
      </c>
      <c r="Q1087" s="66">
        <v>13877459</v>
      </c>
      <c r="R1087" s="67">
        <v>10327967</v>
      </c>
      <c r="S1087" s="95">
        <f t="shared" si="448"/>
        <v>15392.431372549019</v>
      </c>
      <c r="T1087" s="96">
        <f t="shared" si="449"/>
        <v>3500.5893832943011</v>
      </c>
      <c r="U1087" s="96">
        <f t="shared" si="450"/>
        <v>1177.7199053534457</v>
      </c>
      <c r="V1087" s="96">
        <f t="shared" si="451"/>
        <v>3349.6159787593533</v>
      </c>
      <c r="W1087" s="86">
        <f t="shared" si="452"/>
        <v>5461.6430460074034</v>
      </c>
      <c r="X1087" s="99">
        <f t="shared" si="453"/>
        <v>1.088956047565863E-2</v>
      </c>
      <c r="Y1087" s="100">
        <f t="shared" si="454"/>
        <v>4.2080021023585837E-2</v>
      </c>
      <c r="Z1087" s="100">
        <f t="shared" si="455"/>
        <v>5.553183102292885E-2</v>
      </c>
      <c r="AA1087" s="100">
        <f t="shared" si="456"/>
        <v>6.8047434465541026E-2</v>
      </c>
      <c r="AB1087" s="101">
        <f t="shared" si="457"/>
        <v>3.1059063136456212E-2</v>
      </c>
      <c r="AC1087" s="99">
        <f t="shared" si="458"/>
        <v>1.1869573620201789E-2</v>
      </c>
      <c r="AD1087" s="100">
        <f t="shared" si="459"/>
        <v>4.3975883897841302E-2</v>
      </c>
      <c r="AE1087" s="100">
        <f t="shared" si="460"/>
        <v>5.7694395136942266E-2</v>
      </c>
      <c r="AF1087" s="100">
        <f t="shared" si="461"/>
        <v>7.0425408534685749E-2</v>
      </c>
      <c r="AG1087" s="101">
        <f t="shared" si="462"/>
        <v>3.26971885977273E-2</v>
      </c>
      <c r="AH1087" s="95">
        <f t="shared" si="463"/>
        <v>167.61681229879773</v>
      </c>
      <c r="AI1087" s="96">
        <f t="shared" si="464"/>
        <v>147.30487484396556</v>
      </c>
      <c r="AJ1087" s="96">
        <f t="shared" si="465"/>
        <v>65.4009427764273</v>
      </c>
      <c r="AK1087" s="96">
        <f t="shared" si="466"/>
        <v>227.93277379935614</v>
      </c>
      <c r="AL1087" s="86">
        <f t="shared" si="467"/>
        <v>169.63351619473096</v>
      </c>
      <c r="AM1087" s="95">
        <f t="shared" si="475"/>
        <v>168.17255204047999</v>
      </c>
      <c r="AN1087" s="96">
        <f t="shared" si="468"/>
        <v>147.79326960563418</v>
      </c>
      <c r="AO1087" s="96">
        <f t="shared" si="469"/>
        <v>65.617782021523766</v>
      </c>
      <c r="AP1087" s="96">
        <f t="shared" si="470"/>
        <v>228.68849334261037</v>
      </c>
      <c r="AQ1087" s="86">
        <f t="shared" si="471"/>
        <v>170.1959423927824</v>
      </c>
    </row>
    <row r="1088" spans="1:43">
      <c r="A1088" s="129" t="str">
        <f t="shared" si="472"/>
        <v>2018_4</v>
      </c>
      <c r="B1088" s="57">
        <v>2018</v>
      </c>
      <c r="C1088" s="57">
        <v>4</v>
      </c>
      <c r="D1088" s="81" t="str">
        <f t="shared" si="473"/>
        <v>SYH_Personal</v>
      </c>
      <c r="E1088" s="68" t="s">
        <v>37</v>
      </c>
      <c r="F1088" s="69" t="s">
        <v>13</v>
      </c>
      <c r="G1088" s="84">
        <f t="shared" si="474"/>
        <v>31692</v>
      </c>
      <c r="H1088" s="70">
        <v>7923</v>
      </c>
      <c r="I1088" s="65">
        <v>367</v>
      </c>
      <c r="J1088" s="66">
        <v>1462</v>
      </c>
      <c r="K1088" s="66">
        <v>1000</v>
      </c>
      <c r="L1088" s="66">
        <v>2672</v>
      </c>
      <c r="M1088" s="67">
        <v>63</v>
      </c>
      <c r="N1088" s="65">
        <v>5445986</v>
      </c>
      <c r="O1088" s="66">
        <v>4362385</v>
      </c>
      <c r="P1088" s="66">
        <v>1886449</v>
      </c>
      <c r="Q1088" s="66">
        <v>7254402</v>
      </c>
      <c r="R1088" s="67">
        <v>343333</v>
      </c>
      <c r="S1088" s="95">
        <f t="shared" si="448"/>
        <v>14839.198910081745</v>
      </c>
      <c r="T1088" s="96">
        <f t="shared" si="449"/>
        <v>2983.8474692202462</v>
      </c>
      <c r="U1088" s="96">
        <f t="shared" si="450"/>
        <v>1886.4490000000001</v>
      </c>
      <c r="V1088" s="96">
        <f t="shared" si="451"/>
        <v>2714.9708083832334</v>
      </c>
      <c r="W1088" s="86">
        <f t="shared" si="452"/>
        <v>5449.730158730159</v>
      </c>
      <c r="X1088" s="99">
        <f t="shared" si="453"/>
        <v>1.1580209516597249E-2</v>
      </c>
      <c r="Y1088" s="100">
        <f t="shared" si="454"/>
        <v>4.6131515839959614E-2</v>
      </c>
      <c r="Z1088" s="100">
        <f t="shared" si="455"/>
        <v>3.1553704404897132E-2</v>
      </c>
      <c r="AA1088" s="100">
        <f t="shared" si="456"/>
        <v>8.4311498169885146E-2</v>
      </c>
      <c r="AB1088" s="101">
        <f t="shared" si="457"/>
        <v>1.9878833775085194E-3</v>
      </c>
      <c r="AC1088" s="99">
        <f t="shared" si="458"/>
        <v>1.2980473834553887E-2</v>
      </c>
      <c r="AD1088" s="100">
        <f t="shared" si="459"/>
        <v>4.8877033300672716E-2</v>
      </c>
      <c r="AE1088" s="100">
        <f t="shared" si="460"/>
        <v>3.3841641316579268E-2</v>
      </c>
      <c r="AF1088" s="100">
        <f t="shared" si="461"/>
        <v>8.7948122007062576E-2</v>
      </c>
      <c r="AG1088" s="101">
        <f t="shared" si="462"/>
        <v>2.5708510273757912E-3</v>
      </c>
      <c r="AH1088" s="95">
        <f t="shared" si="463"/>
        <v>171.84103243720813</v>
      </c>
      <c r="AI1088" s="96">
        <f t="shared" si="464"/>
        <v>137.64940679035718</v>
      </c>
      <c r="AJ1088" s="96">
        <f t="shared" si="465"/>
        <v>59.524454120913795</v>
      </c>
      <c r="AK1088" s="96">
        <f t="shared" si="466"/>
        <v>228.90325634229458</v>
      </c>
      <c r="AL1088" s="86">
        <f t="shared" si="467"/>
        <v>10.833427994446549</v>
      </c>
      <c r="AM1088" s="95">
        <f t="shared" si="475"/>
        <v>172.41077773702227</v>
      </c>
      <c r="AN1088" s="96">
        <f t="shared" si="468"/>
        <v>138.10578849051757</v>
      </c>
      <c r="AO1088" s="96">
        <f t="shared" si="469"/>
        <v>59.721809650488986</v>
      </c>
      <c r="AP1088" s="96">
        <f t="shared" si="470"/>
        <v>229.66219355632015</v>
      </c>
      <c r="AQ1088" s="86">
        <f t="shared" si="471"/>
        <v>10.869346625713886</v>
      </c>
    </row>
    <row r="1089" spans="1:43">
      <c r="A1089" s="129" t="str">
        <f t="shared" si="472"/>
        <v>2018_4</v>
      </c>
      <c r="B1089" s="57">
        <v>2018</v>
      </c>
      <c r="C1089" s="57">
        <v>4</v>
      </c>
      <c r="D1089" s="81" t="str">
        <f t="shared" si="473"/>
        <v>MSH_Personal</v>
      </c>
      <c r="E1089" s="68" t="s">
        <v>38</v>
      </c>
      <c r="F1089" s="69" t="s">
        <v>13</v>
      </c>
      <c r="G1089" s="84">
        <f t="shared" si="474"/>
        <v>81020</v>
      </c>
      <c r="H1089" s="70">
        <v>20255</v>
      </c>
      <c r="I1089" s="65">
        <v>914</v>
      </c>
      <c r="J1089" s="66">
        <v>3375</v>
      </c>
      <c r="K1089" s="66">
        <v>6027</v>
      </c>
      <c r="L1089" s="66">
        <v>2911</v>
      </c>
      <c r="M1089" s="67">
        <v>438</v>
      </c>
      <c r="N1089" s="65">
        <v>11501459</v>
      </c>
      <c r="O1089" s="66">
        <v>10813661</v>
      </c>
      <c r="P1089" s="66">
        <v>5477185</v>
      </c>
      <c r="Q1089" s="66">
        <v>8973369</v>
      </c>
      <c r="R1089" s="67">
        <v>2160952</v>
      </c>
      <c r="S1089" s="95">
        <f t="shared" si="448"/>
        <v>12583.653172866521</v>
      </c>
      <c r="T1089" s="96">
        <f t="shared" si="449"/>
        <v>3204.0477037037035</v>
      </c>
      <c r="U1089" s="96">
        <f t="shared" si="450"/>
        <v>908.77468060394892</v>
      </c>
      <c r="V1089" s="96">
        <f t="shared" si="451"/>
        <v>3082.5726554448643</v>
      </c>
      <c r="W1089" s="86">
        <f t="shared" si="452"/>
        <v>4933.6803652968038</v>
      </c>
      <c r="X1089" s="99">
        <f t="shared" si="453"/>
        <v>1.1281165144408788E-2</v>
      </c>
      <c r="Y1089" s="100">
        <f t="shared" si="454"/>
        <v>4.1656381140459144E-2</v>
      </c>
      <c r="Z1089" s="100">
        <f t="shared" si="455"/>
        <v>7.4389039743273266E-2</v>
      </c>
      <c r="AA1089" s="100">
        <f t="shared" si="456"/>
        <v>3.5929400148111579E-2</v>
      </c>
      <c r="AB1089" s="101">
        <f t="shared" si="457"/>
        <v>5.40607257467292E-3</v>
      </c>
      <c r="AC1089" s="99">
        <f t="shared" si="458"/>
        <v>1.2145681439799216E-2</v>
      </c>
      <c r="AD1089" s="100">
        <f t="shared" si="459"/>
        <v>4.3291921247636027E-2</v>
      </c>
      <c r="AE1089" s="100">
        <f t="shared" si="460"/>
        <v>7.6537011280172665E-2</v>
      </c>
      <c r="AF1089" s="100">
        <f t="shared" si="461"/>
        <v>3.7452888732395273E-2</v>
      </c>
      <c r="AG1089" s="101">
        <f t="shared" si="462"/>
        <v>6.0063107857224358E-3</v>
      </c>
      <c r="AH1089" s="95">
        <f t="shared" si="463"/>
        <v>141.95826956307084</v>
      </c>
      <c r="AI1089" s="96">
        <f t="shared" si="464"/>
        <v>133.46903233769439</v>
      </c>
      <c r="AJ1089" s="96">
        <f t="shared" si="465"/>
        <v>67.602875833127626</v>
      </c>
      <c r="AK1089" s="96">
        <f t="shared" si="466"/>
        <v>110.75498642310541</v>
      </c>
      <c r="AL1089" s="86">
        <f t="shared" si="467"/>
        <v>26.671834115033324</v>
      </c>
      <c r="AM1089" s="95">
        <f t="shared" si="475"/>
        <v>142.42893745714824</v>
      </c>
      <c r="AN1089" s="96">
        <f t="shared" si="468"/>
        <v>133.91155385171595</v>
      </c>
      <c r="AO1089" s="96">
        <f t="shared" si="469"/>
        <v>67.82701566872781</v>
      </c>
      <c r="AP1089" s="96">
        <f t="shared" si="470"/>
        <v>111.12219867765585</v>
      </c>
      <c r="AQ1089" s="86">
        <f t="shared" si="471"/>
        <v>26.760265567690098</v>
      </c>
    </row>
    <row r="1090" spans="1:43" ht="12" thickBot="1">
      <c r="A1090" s="129" t="str">
        <f t="shared" si="472"/>
        <v>2018_4</v>
      </c>
      <c r="B1090" s="57">
        <v>2018</v>
      </c>
      <c r="C1090" s="57">
        <v>4</v>
      </c>
      <c r="D1090" s="81" t="str">
        <f t="shared" si="473"/>
        <v>SMH_Personal</v>
      </c>
      <c r="E1090" s="68" t="s">
        <v>39</v>
      </c>
      <c r="F1090" s="69" t="s">
        <v>13</v>
      </c>
      <c r="G1090" s="84">
        <f t="shared" si="474"/>
        <v>63524</v>
      </c>
      <c r="H1090" s="70">
        <v>15881</v>
      </c>
      <c r="I1090" s="65">
        <v>512</v>
      </c>
      <c r="J1090" s="66">
        <v>2487</v>
      </c>
      <c r="K1090" s="66">
        <v>3999</v>
      </c>
      <c r="L1090" s="66">
        <v>4403</v>
      </c>
      <c r="M1090" s="67">
        <v>726</v>
      </c>
      <c r="N1090" s="65">
        <v>7666953</v>
      </c>
      <c r="O1090" s="66">
        <v>10273027</v>
      </c>
      <c r="P1090" s="66">
        <v>4100870</v>
      </c>
      <c r="Q1090" s="66">
        <v>17381914</v>
      </c>
      <c r="R1090" s="67">
        <v>2144355</v>
      </c>
      <c r="S1090" s="95">
        <f t="shared" si="448"/>
        <v>14974.517578125</v>
      </c>
      <c r="T1090" s="96">
        <f t="shared" si="449"/>
        <v>4130.6903900281468</v>
      </c>
      <c r="U1090" s="96">
        <f t="shared" si="450"/>
        <v>1025.4738684671167</v>
      </c>
      <c r="V1090" s="96">
        <f t="shared" si="451"/>
        <v>3947.7433568021802</v>
      </c>
      <c r="W1090" s="86">
        <f t="shared" si="452"/>
        <v>2953.6570247933882</v>
      </c>
      <c r="X1090" s="99">
        <f t="shared" si="453"/>
        <v>8.0599458472388388E-3</v>
      </c>
      <c r="Y1090" s="100">
        <f t="shared" si="454"/>
        <v>3.9150557269693347E-2</v>
      </c>
      <c r="Z1090" s="100">
        <f t="shared" si="455"/>
        <v>6.2952584849820539E-2</v>
      </c>
      <c r="AA1090" s="100">
        <f t="shared" si="456"/>
        <v>6.9312385869907442E-2</v>
      </c>
      <c r="AB1090" s="101">
        <f t="shared" si="457"/>
        <v>1.1428751338076948E-2</v>
      </c>
      <c r="AC1090" s="99">
        <f t="shared" si="458"/>
        <v>8.8865465650181941E-3</v>
      </c>
      <c r="AD1090" s="100">
        <f t="shared" si="459"/>
        <v>4.0943571134689827E-2</v>
      </c>
      <c r="AE1090" s="100">
        <f t="shared" si="460"/>
        <v>6.5197885848437831E-2</v>
      </c>
      <c r="AF1090" s="100">
        <f t="shared" si="461"/>
        <v>7.1660365872640852E-2</v>
      </c>
      <c r="AG1090" s="101">
        <f t="shared" si="462"/>
        <v>1.2411382159068642E-2</v>
      </c>
      <c r="AH1090" s="95">
        <f t="shared" si="463"/>
        <v>120.69380076821359</v>
      </c>
      <c r="AI1090" s="96">
        <f t="shared" si="464"/>
        <v>161.71883067816887</v>
      </c>
      <c r="AJ1090" s="96">
        <f t="shared" si="465"/>
        <v>64.55623071594988</v>
      </c>
      <c r="AK1090" s="96">
        <f t="shared" si="466"/>
        <v>273.62751086203639</v>
      </c>
      <c r="AL1090" s="86">
        <f t="shared" si="467"/>
        <v>33.756611674327814</v>
      </c>
      <c r="AM1090" s="95">
        <f t="shared" si="475"/>
        <v>121.09396552938331</v>
      </c>
      <c r="AN1090" s="96">
        <f t="shared" si="468"/>
        <v>162.25501544360895</v>
      </c>
      <c r="AO1090" s="96">
        <f t="shared" si="469"/>
        <v>64.770269286962133</v>
      </c>
      <c r="AP1090" s="96">
        <f t="shared" si="470"/>
        <v>274.53473299636829</v>
      </c>
      <c r="AQ1090" s="86">
        <f t="shared" si="471"/>
        <v>33.868532969063558</v>
      </c>
    </row>
    <row r="1091" spans="1:43">
      <c r="A1091" s="129" t="str">
        <f t="shared" si="472"/>
        <v>2009_1</v>
      </c>
      <c r="B1091" s="57">
        <v>2009</v>
      </c>
      <c r="C1091" s="58">
        <v>1</v>
      </c>
      <c r="D1091" s="81" t="str">
        <f t="shared" si="473"/>
        <v>SML_Commercial</v>
      </c>
      <c r="E1091" s="68" t="s">
        <v>12</v>
      </c>
      <c r="F1091" s="69" t="s">
        <v>40</v>
      </c>
      <c r="G1091" s="84">
        <f t="shared" si="474"/>
        <v>18316</v>
      </c>
      <c r="H1091" s="70">
        <v>4579</v>
      </c>
      <c r="I1091" s="65">
        <v>31</v>
      </c>
      <c r="J1091" s="66">
        <v>517</v>
      </c>
      <c r="K1091" s="66">
        <v>223</v>
      </c>
      <c r="L1091" s="66">
        <v>841</v>
      </c>
      <c r="M1091" s="67">
        <v>125</v>
      </c>
      <c r="N1091" s="65">
        <v>369203</v>
      </c>
      <c r="O1091" s="66">
        <v>799321</v>
      </c>
      <c r="P1091" s="66">
        <v>345737</v>
      </c>
      <c r="Q1091" s="66">
        <v>1216119</v>
      </c>
      <c r="R1091" s="67">
        <v>323410</v>
      </c>
      <c r="S1091" s="95">
        <f t="shared" si="448"/>
        <v>11909.774193548386</v>
      </c>
      <c r="T1091" s="96">
        <f t="shared" si="449"/>
        <v>1546.0754352030947</v>
      </c>
      <c r="U1091" s="96">
        <f t="shared" si="450"/>
        <v>1550.3901345291479</v>
      </c>
      <c r="V1091" s="96">
        <f t="shared" si="451"/>
        <v>1446.0392390011891</v>
      </c>
      <c r="W1091" s="86">
        <f t="shared" si="452"/>
        <v>2587.2800000000002</v>
      </c>
      <c r="X1091" s="99">
        <f t="shared" si="453"/>
        <v>1.6925092815025114E-3</v>
      </c>
      <c r="Y1091" s="100">
        <f t="shared" si="454"/>
        <v>2.8226687049574144E-2</v>
      </c>
      <c r="Z1091" s="100">
        <f t="shared" si="455"/>
        <v>1.2175147412098712E-2</v>
      </c>
      <c r="AA1091" s="100">
        <f t="shared" si="456"/>
        <v>4.591613889495523E-2</v>
      </c>
      <c r="AB1091" s="101">
        <f t="shared" si="457"/>
        <v>6.8246341996069009E-3</v>
      </c>
      <c r="AC1091" s="99">
        <f t="shared" si="458"/>
        <v>2.4001915236420267E-3</v>
      </c>
      <c r="AD1091" s="100">
        <f t="shared" si="459"/>
        <v>3.1078053542610725E-2</v>
      </c>
      <c r="AE1091" s="100">
        <f t="shared" si="460"/>
        <v>1.4063215673898254E-2</v>
      </c>
      <c r="AF1091" s="100">
        <f t="shared" si="461"/>
        <v>4.9519572785928619E-2</v>
      </c>
      <c r="AG1091" s="101">
        <f t="shared" si="462"/>
        <v>8.2420369207092392E-3</v>
      </c>
      <c r="AH1091" s="95">
        <f t="shared" si="463"/>
        <v>20.157403363179732</v>
      </c>
      <c r="AI1091" s="96">
        <f t="shared" si="464"/>
        <v>43.640587464511903</v>
      </c>
      <c r="AJ1091" s="96">
        <f t="shared" si="465"/>
        <v>18.87622843415593</v>
      </c>
      <c r="AK1091" s="96">
        <f t="shared" si="466"/>
        <v>66.396538545533957</v>
      </c>
      <c r="AL1091" s="86">
        <f t="shared" si="467"/>
        <v>17.657239571958943</v>
      </c>
      <c r="AM1091" s="95">
        <f t="shared" si="475"/>
        <v>20.224235979695962</v>
      </c>
      <c r="AN1091" s="96">
        <f t="shared" si="468"/>
        <v>43.785279446609479</v>
      </c>
      <c r="AO1091" s="96">
        <f t="shared" si="469"/>
        <v>18.938813267801574</v>
      </c>
      <c r="AP1091" s="96">
        <f t="shared" si="470"/>
        <v>66.61667872523212</v>
      </c>
      <c r="AQ1091" s="86">
        <f t="shared" si="471"/>
        <v>17.715782802938957</v>
      </c>
    </row>
    <row r="1092" spans="1:43">
      <c r="A1092" s="129" t="str">
        <f t="shared" si="472"/>
        <v>2009_1</v>
      </c>
      <c r="B1092" s="57">
        <v>2009</v>
      </c>
      <c r="C1092" s="57">
        <v>1</v>
      </c>
      <c r="D1092" s="81" t="str">
        <f t="shared" si="473"/>
        <v>LSL_Commercial</v>
      </c>
      <c r="E1092" s="68" t="s">
        <v>14</v>
      </c>
      <c r="F1092" s="69" t="s">
        <v>40</v>
      </c>
      <c r="G1092" s="84">
        <f t="shared" si="474"/>
        <v>2756</v>
      </c>
      <c r="H1092" s="70">
        <v>689</v>
      </c>
      <c r="I1092" s="65">
        <v>4</v>
      </c>
      <c r="J1092" s="66">
        <v>68</v>
      </c>
      <c r="K1092" s="66">
        <v>89</v>
      </c>
      <c r="L1092" s="66">
        <v>131</v>
      </c>
      <c r="M1092" s="67">
        <v>15</v>
      </c>
      <c r="N1092" s="65">
        <v>63373</v>
      </c>
      <c r="O1092" s="66">
        <v>191998</v>
      </c>
      <c r="P1092" s="66">
        <v>108698</v>
      </c>
      <c r="Q1092" s="66">
        <v>351644</v>
      </c>
      <c r="R1092" s="67">
        <v>70645</v>
      </c>
      <c r="S1092" s="95">
        <f t="shared" si="448"/>
        <v>15843.25</v>
      </c>
      <c r="T1092" s="96">
        <f t="shared" si="449"/>
        <v>2823.5</v>
      </c>
      <c r="U1092" s="96">
        <f t="shared" si="450"/>
        <v>1221.3258426966293</v>
      </c>
      <c r="V1092" s="96">
        <f t="shared" si="451"/>
        <v>2684.3053435114502</v>
      </c>
      <c r="W1092" s="86">
        <f t="shared" si="452"/>
        <v>4709.666666666667</v>
      </c>
      <c r="X1092" s="99">
        <f t="shared" si="453"/>
        <v>1.4513788098693759E-3</v>
      </c>
      <c r="Y1092" s="100">
        <f t="shared" si="454"/>
        <v>2.4673439767779391E-2</v>
      </c>
      <c r="Z1092" s="100">
        <f t="shared" si="455"/>
        <v>3.2293178519593617E-2</v>
      </c>
      <c r="AA1092" s="100">
        <f t="shared" si="456"/>
        <v>4.7532656023222063E-2</v>
      </c>
      <c r="AB1092" s="101">
        <f t="shared" si="457"/>
        <v>5.4426705370101596E-3</v>
      </c>
      <c r="AC1092" s="99">
        <f t="shared" si="458"/>
        <v>3.1410076413081406E-3</v>
      </c>
      <c r="AD1092" s="100">
        <f t="shared" si="459"/>
        <v>3.1558475360487372E-2</v>
      </c>
      <c r="AE1092" s="100">
        <f t="shared" si="460"/>
        <v>4.0139093763865027E-2</v>
      </c>
      <c r="AF1092" s="100">
        <f t="shared" si="461"/>
        <v>5.6976252095449639E-2</v>
      </c>
      <c r="AG1092" s="101">
        <f t="shared" si="462"/>
        <v>8.7080770036579609E-3</v>
      </c>
      <c r="AH1092" s="95">
        <f t="shared" si="463"/>
        <v>22.994557329462989</v>
      </c>
      <c r="AI1092" s="96">
        <f t="shared" si="464"/>
        <v>69.665457184325106</v>
      </c>
      <c r="AJ1092" s="96">
        <f t="shared" si="465"/>
        <v>39.440493468795353</v>
      </c>
      <c r="AK1092" s="96">
        <f t="shared" si="466"/>
        <v>127.59216255442671</v>
      </c>
      <c r="AL1092" s="86">
        <f t="shared" si="467"/>
        <v>25.633164005805515</v>
      </c>
      <c r="AM1092" s="95">
        <f t="shared" si="475"/>
        <v>23.070796634906845</v>
      </c>
      <c r="AN1092" s="96">
        <f t="shared" si="468"/>
        <v>69.896435584694501</v>
      </c>
      <c r="AO1092" s="96">
        <f t="shared" si="469"/>
        <v>39.571259883879641</v>
      </c>
      <c r="AP1092" s="96">
        <f t="shared" si="470"/>
        <v>128.01519908928381</v>
      </c>
      <c r="AQ1092" s="86">
        <f t="shared" si="471"/>
        <v>25.71815170929251</v>
      </c>
    </row>
    <row r="1093" spans="1:43">
      <c r="A1093" s="129" t="str">
        <f t="shared" si="472"/>
        <v>2009_1</v>
      </c>
      <c r="B1093" s="57">
        <v>2009</v>
      </c>
      <c r="C1093" s="57">
        <v>1</v>
      </c>
      <c r="D1093" s="81" t="str">
        <f t="shared" si="473"/>
        <v>MYA_Commercial</v>
      </c>
      <c r="E1093" s="68" t="s">
        <v>15</v>
      </c>
      <c r="F1093" s="69" t="s">
        <v>40</v>
      </c>
      <c r="G1093" s="84">
        <f t="shared" si="474"/>
        <v>2968</v>
      </c>
      <c r="H1093" s="70">
        <v>742</v>
      </c>
      <c r="I1093" s="65">
        <v>17</v>
      </c>
      <c r="J1093" s="66">
        <v>99</v>
      </c>
      <c r="K1093" s="66">
        <v>73</v>
      </c>
      <c r="L1093" s="66">
        <v>254</v>
      </c>
      <c r="M1093" s="67">
        <v>26</v>
      </c>
      <c r="N1093" s="65">
        <v>167130</v>
      </c>
      <c r="O1093" s="66">
        <v>316332</v>
      </c>
      <c r="P1093" s="66">
        <v>75729</v>
      </c>
      <c r="Q1093" s="66">
        <v>625161</v>
      </c>
      <c r="R1093" s="67">
        <v>111075</v>
      </c>
      <c r="S1093" s="95">
        <f t="shared" si="448"/>
        <v>9831.176470588236</v>
      </c>
      <c r="T1093" s="96">
        <f t="shared" si="449"/>
        <v>3195.2727272727275</v>
      </c>
      <c r="U1093" s="96">
        <f t="shared" si="450"/>
        <v>1037.3835616438357</v>
      </c>
      <c r="V1093" s="96">
        <f t="shared" si="451"/>
        <v>2461.2637795275591</v>
      </c>
      <c r="W1093" s="86">
        <f t="shared" si="452"/>
        <v>4272.1153846153848</v>
      </c>
      <c r="X1093" s="99">
        <f t="shared" si="453"/>
        <v>5.7277628032345014E-3</v>
      </c>
      <c r="Y1093" s="100">
        <f t="shared" si="454"/>
        <v>3.3355795148247977E-2</v>
      </c>
      <c r="Z1093" s="100">
        <f t="shared" si="455"/>
        <v>2.4595687331536387E-2</v>
      </c>
      <c r="AA1093" s="100">
        <f t="shared" si="456"/>
        <v>8.557951482479785E-2</v>
      </c>
      <c r="AB1093" s="101">
        <f t="shared" si="457"/>
        <v>8.7601078167115903E-3</v>
      </c>
      <c r="AC1093" s="99">
        <f t="shared" si="458"/>
        <v>8.9552842851901831E-3</v>
      </c>
      <c r="AD1093" s="100">
        <f t="shared" si="459"/>
        <v>4.1035472026934694E-2</v>
      </c>
      <c r="AE1093" s="100">
        <f t="shared" si="460"/>
        <v>3.1220075765167769E-2</v>
      </c>
      <c r="AF1093" s="100">
        <f t="shared" si="461"/>
        <v>9.7543665010643821E-2</v>
      </c>
      <c r="AG1093" s="101">
        <f t="shared" si="462"/>
        <v>1.2745472650111328E-2</v>
      </c>
      <c r="AH1093" s="95">
        <f t="shared" si="463"/>
        <v>56.310646900269539</v>
      </c>
      <c r="AI1093" s="96">
        <f t="shared" si="464"/>
        <v>106.58086253369272</v>
      </c>
      <c r="AJ1093" s="96">
        <f t="shared" si="465"/>
        <v>25.515161725067387</v>
      </c>
      <c r="AK1093" s="96">
        <f t="shared" si="466"/>
        <v>210.6337601078167</v>
      </c>
      <c r="AL1093" s="86">
        <f t="shared" si="467"/>
        <v>37.424191374663074</v>
      </c>
      <c r="AM1093" s="95">
        <f t="shared" si="475"/>
        <v>56.497346933119054</v>
      </c>
      <c r="AN1093" s="96">
        <f t="shared" si="468"/>
        <v>106.93423532607801</v>
      </c>
      <c r="AO1093" s="96">
        <f t="shared" si="469"/>
        <v>25.599758187627437</v>
      </c>
      <c r="AP1093" s="96">
        <f t="shared" si="470"/>
        <v>211.33212413124897</v>
      </c>
      <c r="AQ1093" s="86">
        <f t="shared" si="471"/>
        <v>37.54827266556692</v>
      </c>
    </row>
    <row r="1094" spans="1:43">
      <c r="A1094" s="129" t="str">
        <f t="shared" si="472"/>
        <v>2009_1</v>
      </c>
      <c r="B1094" s="57">
        <v>2009</v>
      </c>
      <c r="C1094" s="57">
        <v>1</v>
      </c>
      <c r="D1094" s="81" t="str">
        <f t="shared" si="473"/>
        <v>SMA_Commercial</v>
      </c>
      <c r="E1094" s="68" t="s">
        <v>16</v>
      </c>
      <c r="F1094" s="69" t="s">
        <v>40</v>
      </c>
      <c r="G1094" s="84">
        <f t="shared" si="474"/>
        <v>19996</v>
      </c>
      <c r="H1094" s="70">
        <v>4999</v>
      </c>
      <c r="I1094" s="65">
        <v>32</v>
      </c>
      <c r="J1094" s="66">
        <v>445</v>
      </c>
      <c r="K1094" s="66">
        <v>537</v>
      </c>
      <c r="L1094" s="66">
        <v>906</v>
      </c>
      <c r="M1094" s="67">
        <v>135</v>
      </c>
      <c r="N1094" s="65">
        <v>566587</v>
      </c>
      <c r="O1094" s="66">
        <v>1613459</v>
      </c>
      <c r="P1094" s="66">
        <v>490186</v>
      </c>
      <c r="Q1094" s="66">
        <v>2784521</v>
      </c>
      <c r="R1094" s="67">
        <v>606207</v>
      </c>
      <c r="S1094" s="95">
        <f t="shared" si="448"/>
        <v>17705.84375</v>
      </c>
      <c r="T1094" s="96">
        <f t="shared" si="449"/>
        <v>3625.7505617977527</v>
      </c>
      <c r="U1094" s="96">
        <f t="shared" si="450"/>
        <v>912.82309124767221</v>
      </c>
      <c r="V1094" s="96">
        <f t="shared" si="451"/>
        <v>3073.4227373068434</v>
      </c>
      <c r="W1094" s="86">
        <f t="shared" si="452"/>
        <v>4490.4222222222224</v>
      </c>
      <c r="X1094" s="99">
        <f t="shared" si="453"/>
        <v>1.6003200640128026E-3</v>
      </c>
      <c r="Y1094" s="100">
        <f t="shared" si="454"/>
        <v>2.2254450890178034E-2</v>
      </c>
      <c r="Z1094" s="100">
        <f t="shared" si="455"/>
        <v>2.6855371074214842E-2</v>
      </c>
      <c r="AA1094" s="100">
        <f t="shared" si="456"/>
        <v>4.5309061812362474E-2</v>
      </c>
      <c r="AB1094" s="101">
        <f t="shared" si="457"/>
        <v>6.751350270054011E-3</v>
      </c>
      <c r="AC1094" s="99">
        <f t="shared" si="458"/>
        <v>2.2589477741989062E-3</v>
      </c>
      <c r="AD1094" s="100">
        <f t="shared" si="459"/>
        <v>2.468500739713941E-2</v>
      </c>
      <c r="AE1094" s="100">
        <f t="shared" si="460"/>
        <v>2.9519091437663361E-2</v>
      </c>
      <c r="AF1094" s="100">
        <f t="shared" si="461"/>
        <v>4.8736015946552906E-2</v>
      </c>
      <c r="AG1094" s="101">
        <f t="shared" si="462"/>
        <v>8.1006507314115503E-3</v>
      </c>
      <c r="AH1094" s="95">
        <f t="shared" si="463"/>
        <v>28.335017003400679</v>
      </c>
      <c r="AI1094" s="96">
        <f t="shared" si="464"/>
        <v>80.689087817563518</v>
      </c>
      <c r="AJ1094" s="96">
        <f t="shared" si="465"/>
        <v>24.514202840568114</v>
      </c>
      <c r="AK1094" s="96">
        <f t="shared" si="466"/>
        <v>139.25390078015604</v>
      </c>
      <c r="AL1094" s="86">
        <f t="shared" si="467"/>
        <v>30.31641328265653</v>
      </c>
      <c r="AM1094" s="95">
        <f t="shared" si="475"/>
        <v>28.428962800448542</v>
      </c>
      <c r="AN1094" s="96">
        <f t="shared" si="468"/>
        <v>80.956615473085165</v>
      </c>
      <c r="AO1094" s="96">
        <f t="shared" si="469"/>
        <v>24.595480586918988</v>
      </c>
      <c r="AP1094" s="96">
        <f t="shared" si="470"/>
        <v>139.71560223949328</v>
      </c>
      <c r="AQ1094" s="86">
        <f t="shared" si="471"/>
        <v>30.416928472364365</v>
      </c>
    </row>
    <row r="1095" spans="1:43">
      <c r="A1095" s="129" t="str">
        <f t="shared" si="472"/>
        <v>2009_1</v>
      </c>
      <c r="B1095" s="57">
        <v>2009</v>
      </c>
      <c r="C1095" s="57">
        <v>1</v>
      </c>
      <c r="D1095" s="81" t="str">
        <f t="shared" si="473"/>
        <v>MSL_Commercial</v>
      </c>
      <c r="E1095" s="68" t="s">
        <v>17</v>
      </c>
      <c r="F1095" s="69" t="s">
        <v>40</v>
      </c>
      <c r="G1095" s="84">
        <f t="shared" si="474"/>
        <v>8848</v>
      </c>
      <c r="H1095" s="70">
        <v>2212</v>
      </c>
      <c r="I1095" s="65">
        <v>25</v>
      </c>
      <c r="J1095" s="66">
        <v>184</v>
      </c>
      <c r="K1095" s="66">
        <v>196</v>
      </c>
      <c r="L1095" s="66">
        <v>342</v>
      </c>
      <c r="M1095" s="67">
        <v>64</v>
      </c>
      <c r="N1095" s="65">
        <v>488587</v>
      </c>
      <c r="O1095" s="66">
        <v>531635</v>
      </c>
      <c r="P1095" s="66">
        <v>265810</v>
      </c>
      <c r="Q1095" s="66">
        <v>945199</v>
      </c>
      <c r="R1095" s="67">
        <v>143324</v>
      </c>
      <c r="S1095" s="95">
        <f t="shared" si="448"/>
        <v>19543.48</v>
      </c>
      <c r="T1095" s="96">
        <f t="shared" si="449"/>
        <v>2889.320652173913</v>
      </c>
      <c r="U1095" s="96">
        <f t="shared" si="450"/>
        <v>1356.1734693877552</v>
      </c>
      <c r="V1095" s="96">
        <f t="shared" si="451"/>
        <v>2763.7397660818715</v>
      </c>
      <c r="W1095" s="86">
        <f t="shared" si="452"/>
        <v>2239.4375</v>
      </c>
      <c r="X1095" s="99">
        <f t="shared" si="453"/>
        <v>2.825497287522604E-3</v>
      </c>
      <c r="Y1095" s="100">
        <f t="shared" si="454"/>
        <v>2.0795660036166366E-2</v>
      </c>
      <c r="Z1095" s="100">
        <f t="shared" si="455"/>
        <v>2.2151898734177215E-2</v>
      </c>
      <c r="AA1095" s="100">
        <f t="shared" si="456"/>
        <v>3.8652802893309225E-2</v>
      </c>
      <c r="AB1095" s="101">
        <f t="shared" si="457"/>
        <v>7.2332730560578659E-3</v>
      </c>
      <c r="AC1095" s="99">
        <f t="shared" si="458"/>
        <v>4.1403175673564163E-3</v>
      </c>
      <c r="AD1095" s="100">
        <f t="shared" si="459"/>
        <v>2.4330391155602985E-2</v>
      </c>
      <c r="AE1095" s="100">
        <f t="shared" si="460"/>
        <v>2.5797545117808452E-2</v>
      </c>
      <c r="AF1095" s="100">
        <f t="shared" si="461"/>
        <v>4.3427699723013719E-2</v>
      </c>
      <c r="AG1095" s="101">
        <f t="shared" si="462"/>
        <v>9.3323308709388382E-3</v>
      </c>
      <c r="AH1095" s="95">
        <f t="shared" si="463"/>
        <v>55.220049728752258</v>
      </c>
      <c r="AI1095" s="96">
        <f t="shared" si="464"/>
        <v>60.085330018083184</v>
      </c>
      <c r="AJ1095" s="96">
        <f t="shared" si="465"/>
        <v>30.041817359855333</v>
      </c>
      <c r="AK1095" s="96">
        <f t="shared" si="466"/>
        <v>106.82628842676311</v>
      </c>
      <c r="AL1095" s="86">
        <f t="shared" si="467"/>
        <v>16.198462929475589</v>
      </c>
      <c r="AM1095" s="95">
        <f t="shared" si="475"/>
        <v>55.403133846336083</v>
      </c>
      <c r="AN1095" s="96">
        <f t="shared" si="468"/>
        <v>60.284545152443442</v>
      </c>
      <c r="AO1095" s="96">
        <f t="shared" si="469"/>
        <v>30.141422116623229</v>
      </c>
      <c r="AP1095" s="96">
        <f t="shared" si="470"/>
        <v>107.18047493777571</v>
      </c>
      <c r="AQ1095" s="86">
        <f t="shared" si="471"/>
        <v>16.252169532534172</v>
      </c>
    </row>
    <row r="1096" spans="1:43">
      <c r="A1096" s="129" t="str">
        <f t="shared" si="472"/>
        <v>2009_1</v>
      </c>
      <c r="B1096" s="57">
        <v>2009</v>
      </c>
      <c r="C1096" s="57">
        <v>1</v>
      </c>
      <c r="D1096" s="81" t="str">
        <f t="shared" si="473"/>
        <v>LYL_Commercial</v>
      </c>
      <c r="E1096" s="68" t="s">
        <v>18</v>
      </c>
      <c r="F1096" s="69" t="s">
        <v>40</v>
      </c>
      <c r="G1096" s="84">
        <f t="shared" si="474"/>
        <v>3184</v>
      </c>
      <c r="H1096" s="70">
        <v>796</v>
      </c>
      <c r="I1096" s="65">
        <v>19</v>
      </c>
      <c r="J1096" s="66">
        <v>75</v>
      </c>
      <c r="K1096" s="66">
        <v>107</v>
      </c>
      <c r="L1096" s="66">
        <v>143</v>
      </c>
      <c r="M1096" s="67">
        <v>34</v>
      </c>
      <c r="N1096" s="65">
        <v>330922</v>
      </c>
      <c r="O1096" s="66">
        <v>217167</v>
      </c>
      <c r="P1096" s="66">
        <v>130948</v>
      </c>
      <c r="Q1096" s="66">
        <v>473819</v>
      </c>
      <c r="R1096" s="67">
        <v>161310</v>
      </c>
      <c r="S1096" s="95">
        <f t="shared" si="448"/>
        <v>17416.947368421053</v>
      </c>
      <c r="T1096" s="96">
        <f t="shared" si="449"/>
        <v>2895.56</v>
      </c>
      <c r="U1096" s="96">
        <f t="shared" si="450"/>
        <v>1223.8130841121495</v>
      </c>
      <c r="V1096" s="96">
        <f t="shared" si="451"/>
        <v>3313.4195804195806</v>
      </c>
      <c r="W1096" s="86">
        <f t="shared" si="452"/>
        <v>4744.411764705882</v>
      </c>
      <c r="X1096" s="99">
        <f t="shared" si="453"/>
        <v>5.9673366834170852E-3</v>
      </c>
      <c r="Y1096" s="100">
        <f t="shared" si="454"/>
        <v>2.3555276381909549E-2</v>
      </c>
      <c r="Z1096" s="100">
        <f t="shared" si="455"/>
        <v>3.3605527638190955E-2</v>
      </c>
      <c r="AA1096" s="100">
        <f t="shared" si="456"/>
        <v>4.4912060301507538E-2</v>
      </c>
      <c r="AB1096" s="101">
        <f t="shared" si="457"/>
        <v>1.0678391959798994E-2</v>
      </c>
      <c r="AC1096" s="99">
        <f t="shared" si="458"/>
        <v>9.1475773746211471E-3</v>
      </c>
      <c r="AD1096" s="100">
        <f t="shared" si="459"/>
        <v>2.9817626218352933E-2</v>
      </c>
      <c r="AE1096" s="100">
        <f t="shared" si="460"/>
        <v>4.1046881708668256E-2</v>
      </c>
      <c r="AF1096" s="100">
        <f t="shared" si="461"/>
        <v>5.3464156181589124E-2</v>
      </c>
      <c r="AG1096" s="101">
        <f t="shared" si="462"/>
        <v>1.4922545313481066E-2</v>
      </c>
      <c r="AH1096" s="95">
        <f t="shared" si="463"/>
        <v>103.93278894472361</v>
      </c>
      <c r="AI1096" s="96">
        <f t="shared" si="464"/>
        <v>68.205716080402013</v>
      </c>
      <c r="AJ1096" s="96">
        <f t="shared" si="465"/>
        <v>41.12688442211055</v>
      </c>
      <c r="AK1096" s="96">
        <f t="shared" si="466"/>
        <v>148.8125</v>
      </c>
      <c r="AL1096" s="86">
        <f t="shared" si="467"/>
        <v>50.662688442211056</v>
      </c>
      <c r="AM1096" s="95">
        <f t="shared" si="475"/>
        <v>104.27738195116675</v>
      </c>
      <c r="AN1096" s="96">
        <f t="shared" si="468"/>
        <v>68.431854655142402</v>
      </c>
      <c r="AO1096" s="96">
        <f t="shared" si="469"/>
        <v>41.263242128783773</v>
      </c>
      <c r="AP1096" s="96">
        <f t="shared" si="470"/>
        <v>149.30589334864374</v>
      </c>
      <c r="AQ1096" s="86">
        <f t="shared" si="471"/>
        <v>50.830662459862779</v>
      </c>
    </row>
    <row r="1097" spans="1:43">
      <c r="A1097" s="129" t="str">
        <f t="shared" si="472"/>
        <v>2009_1</v>
      </c>
      <c r="B1097" s="57">
        <v>2009</v>
      </c>
      <c r="C1097" s="57">
        <v>1</v>
      </c>
      <c r="D1097" s="81" t="str">
        <f t="shared" si="473"/>
        <v>LSA_Commercial</v>
      </c>
      <c r="E1097" s="68" t="s">
        <v>19</v>
      </c>
      <c r="F1097" s="69" t="s">
        <v>40</v>
      </c>
      <c r="G1097" s="84">
        <f t="shared" si="474"/>
        <v>22104</v>
      </c>
      <c r="H1097" s="70">
        <v>5526</v>
      </c>
      <c r="I1097" s="65">
        <v>81</v>
      </c>
      <c r="J1097" s="66">
        <v>616</v>
      </c>
      <c r="K1097" s="66">
        <v>454</v>
      </c>
      <c r="L1097" s="66">
        <v>1027</v>
      </c>
      <c r="M1097" s="67">
        <v>183</v>
      </c>
      <c r="N1097" s="65">
        <v>1900442</v>
      </c>
      <c r="O1097" s="66">
        <v>1544989</v>
      </c>
      <c r="P1097" s="66">
        <v>383669</v>
      </c>
      <c r="Q1097" s="66">
        <v>2274429</v>
      </c>
      <c r="R1097" s="67">
        <v>1408242</v>
      </c>
      <c r="S1097" s="95">
        <f t="shared" si="448"/>
        <v>23462.246913580246</v>
      </c>
      <c r="T1097" s="96">
        <f t="shared" si="449"/>
        <v>2508.0990259740261</v>
      </c>
      <c r="U1097" s="96">
        <f t="shared" si="450"/>
        <v>845.08590308370049</v>
      </c>
      <c r="V1097" s="96">
        <f t="shared" si="451"/>
        <v>2214.6338851022397</v>
      </c>
      <c r="W1097" s="86">
        <f t="shared" si="452"/>
        <v>7695.311475409836</v>
      </c>
      <c r="X1097" s="99">
        <f t="shared" si="453"/>
        <v>3.6644951140065146E-3</v>
      </c>
      <c r="Y1097" s="100">
        <f t="shared" si="454"/>
        <v>2.7868259138617443E-2</v>
      </c>
      <c r="Z1097" s="100">
        <f t="shared" si="455"/>
        <v>2.0539268910604414E-2</v>
      </c>
      <c r="AA1097" s="100">
        <f t="shared" si="456"/>
        <v>4.6462178791169019E-2</v>
      </c>
      <c r="AB1097" s="101">
        <f t="shared" si="457"/>
        <v>8.2790445168295333E-3</v>
      </c>
      <c r="AC1097" s="99">
        <f t="shared" si="458"/>
        <v>4.6114523391498205E-3</v>
      </c>
      <c r="AD1097" s="100">
        <f t="shared" si="459"/>
        <v>3.0447773599594396E-2</v>
      </c>
      <c r="AE1097" s="100">
        <f t="shared" si="460"/>
        <v>2.2762100141090966E-2</v>
      </c>
      <c r="AF1097" s="100">
        <f t="shared" si="461"/>
        <v>4.976085154046913E-2</v>
      </c>
      <c r="AG1097" s="101">
        <f t="shared" si="462"/>
        <v>9.6991000849195059E-3</v>
      </c>
      <c r="AH1097" s="95">
        <f t="shared" si="463"/>
        <v>85.977289178429245</v>
      </c>
      <c r="AI1097" s="96">
        <f t="shared" si="464"/>
        <v>69.896353601158168</v>
      </c>
      <c r="AJ1097" s="96">
        <f t="shared" si="465"/>
        <v>17.357446615997105</v>
      </c>
      <c r="AK1097" s="96">
        <f t="shared" si="466"/>
        <v>102.89671552660153</v>
      </c>
      <c r="AL1097" s="86">
        <f t="shared" si="467"/>
        <v>63.709826275787186</v>
      </c>
      <c r="AM1097" s="95">
        <f t="shared" si="475"/>
        <v>86.262350061184762</v>
      </c>
      <c r="AN1097" s="96">
        <f t="shared" si="468"/>
        <v>70.128097547138921</v>
      </c>
      <c r="AO1097" s="96">
        <f t="shared" si="469"/>
        <v>17.414995872341645</v>
      </c>
      <c r="AP1097" s="96">
        <f t="shared" si="470"/>
        <v>103.2378733933003</v>
      </c>
      <c r="AQ1097" s="86">
        <f t="shared" si="471"/>
        <v>63.921058561567754</v>
      </c>
    </row>
    <row r="1098" spans="1:43">
      <c r="A1098" s="129" t="str">
        <f t="shared" si="472"/>
        <v>2009_1</v>
      </c>
      <c r="B1098" s="57">
        <v>2009</v>
      </c>
      <c r="C1098" s="57">
        <v>1</v>
      </c>
      <c r="D1098" s="81" t="str">
        <f t="shared" si="473"/>
        <v>LMA_Commercial</v>
      </c>
      <c r="E1098" s="68" t="s">
        <v>20</v>
      </c>
      <c r="F1098" s="69" t="s">
        <v>40</v>
      </c>
      <c r="G1098" s="84">
        <f t="shared" si="474"/>
        <v>20644</v>
      </c>
      <c r="H1098" s="70">
        <v>5161</v>
      </c>
      <c r="I1098" s="65">
        <v>165</v>
      </c>
      <c r="J1098" s="66">
        <v>490</v>
      </c>
      <c r="K1098" s="66">
        <v>607</v>
      </c>
      <c r="L1098" s="66">
        <v>880</v>
      </c>
      <c r="M1098" s="67">
        <v>145</v>
      </c>
      <c r="N1098" s="65">
        <v>2498221</v>
      </c>
      <c r="O1098" s="66">
        <v>1143994</v>
      </c>
      <c r="P1098" s="66">
        <v>580772</v>
      </c>
      <c r="Q1098" s="66">
        <v>2263746</v>
      </c>
      <c r="R1098" s="67">
        <v>627727</v>
      </c>
      <c r="S1098" s="95">
        <f t="shared" si="448"/>
        <v>15140.733333333334</v>
      </c>
      <c r="T1098" s="96">
        <f t="shared" si="449"/>
        <v>2334.6816326530611</v>
      </c>
      <c r="U1098" s="96">
        <f t="shared" si="450"/>
        <v>956.79077429983522</v>
      </c>
      <c r="V1098" s="96">
        <f t="shared" si="451"/>
        <v>2572.4386363636363</v>
      </c>
      <c r="W1098" s="86">
        <f t="shared" si="452"/>
        <v>4329.1517241379306</v>
      </c>
      <c r="X1098" s="99">
        <f t="shared" si="453"/>
        <v>7.9926370858360782E-3</v>
      </c>
      <c r="Y1098" s="100">
        <f t="shared" si="454"/>
        <v>2.373571013369502E-2</v>
      </c>
      <c r="Z1098" s="100">
        <f t="shared" si="455"/>
        <v>2.940321643092424E-2</v>
      </c>
      <c r="AA1098" s="100">
        <f t="shared" si="456"/>
        <v>4.2627397791125753E-2</v>
      </c>
      <c r="AB1098" s="101">
        <f t="shared" si="457"/>
        <v>7.0238325905832202E-3</v>
      </c>
      <c r="AC1098" s="99">
        <f t="shared" si="458"/>
        <v>9.4366181248754545E-3</v>
      </c>
      <c r="AD1098" s="100">
        <f t="shared" si="459"/>
        <v>2.6204270844514703E-2</v>
      </c>
      <c r="AE1098" s="100">
        <f t="shared" si="460"/>
        <v>3.2142745039362854E-2</v>
      </c>
      <c r="AF1098" s="100">
        <f t="shared" si="461"/>
        <v>4.5903397874286829E-2</v>
      </c>
      <c r="AG1098" s="101">
        <f t="shared" si="462"/>
        <v>8.3781344797143505E-3</v>
      </c>
      <c r="AH1098" s="95">
        <f t="shared" si="463"/>
        <v>121.01438674675451</v>
      </c>
      <c r="AI1098" s="96">
        <f t="shared" si="464"/>
        <v>55.415326487114903</v>
      </c>
      <c r="AJ1098" s="96">
        <f t="shared" si="465"/>
        <v>28.13272621584964</v>
      </c>
      <c r="AK1098" s="96">
        <f t="shared" si="466"/>
        <v>109.65636504553382</v>
      </c>
      <c r="AL1098" s="86">
        <f t="shared" si="467"/>
        <v>30.407236969579539</v>
      </c>
      <c r="AM1098" s="95">
        <f t="shared" si="475"/>
        <v>121.41561442259524</v>
      </c>
      <c r="AN1098" s="96">
        <f t="shared" si="468"/>
        <v>55.599058052014783</v>
      </c>
      <c r="AO1098" s="96">
        <f t="shared" si="469"/>
        <v>28.226001310308206</v>
      </c>
      <c r="AP1098" s="96">
        <f t="shared" si="470"/>
        <v>110.01993478026655</v>
      </c>
      <c r="AQ1098" s="86">
        <f t="shared" si="471"/>
        <v>30.508053288581131</v>
      </c>
    </row>
    <row r="1099" spans="1:43">
      <c r="A1099" s="129" t="str">
        <f t="shared" si="472"/>
        <v>2009_1</v>
      </c>
      <c r="B1099" s="57">
        <v>2009</v>
      </c>
      <c r="C1099" s="57">
        <v>1</v>
      </c>
      <c r="D1099" s="81" t="str">
        <f t="shared" si="473"/>
        <v>SYL_Commercial</v>
      </c>
      <c r="E1099" s="68" t="s">
        <v>21</v>
      </c>
      <c r="F1099" s="69" t="s">
        <v>40</v>
      </c>
      <c r="G1099" s="84">
        <f t="shared" si="474"/>
        <v>2888</v>
      </c>
      <c r="H1099" s="70">
        <v>722</v>
      </c>
      <c r="I1099" s="65">
        <v>27</v>
      </c>
      <c r="J1099" s="66">
        <v>69</v>
      </c>
      <c r="K1099" s="66">
        <v>78</v>
      </c>
      <c r="L1099" s="66">
        <v>95</v>
      </c>
      <c r="M1099" s="67">
        <v>35</v>
      </c>
      <c r="N1099" s="65">
        <v>281781</v>
      </c>
      <c r="O1099" s="66">
        <v>187972</v>
      </c>
      <c r="P1099" s="66">
        <v>62797</v>
      </c>
      <c r="Q1099" s="66">
        <v>243164</v>
      </c>
      <c r="R1099" s="67">
        <v>113590</v>
      </c>
      <c r="S1099" s="95">
        <f t="shared" ref="S1099:S1162" si="476">N1099/I1099</f>
        <v>10436.333333333334</v>
      </c>
      <c r="T1099" s="96">
        <f t="shared" ref="T1099:T1162" si="477">O1099/J1099</f>
        <v>2724.231884057971</v>
      </c>
      <c r="U1099" s="96">
        <f t="shared" ref="U1099:U1162" si="478">P1099/K1099</f>
        <v>805.08974358974353</v>
      </c>
      <c r="V1099" s="96">
        <f t="shared" ref="V1099:V1162" si="479">Q1099/L1099</f>
        <v>2559.621052631579</v>
      </c>
      <c r="W1099" s="86">
        <f t="shared" ref="W1099:W1162" si="480">R1099/M1099</f>
        <v>3245.4285714285716</v>
      </c>
      <c r="X1099" s="99">
        <f t="shared" ref="X1099:X1162" si="481">I1099/$G1099</f>
        <v>9.3490304709141266E-3</v>
      </c>
      <c r="Y1099" s="100">
        <f t="shared" ref="Y1099:Y1162" si="482">J1099/$G1099</f>
        <v>2.3891966759002771E-2</v>
      </c>
      <c r="Z1099" s="100">
        <f t="shared" ref="Z1099:Z1162" si="483">K1099/$G1099</f>
        <v>2.7008310249307478E-2</v>
      </c>
      <c r="AA1099" s="100">
        <f t="shared" ref="AA1099:AA1162" si="484">L1099/$G1099</f>
        <v>3.2894736842105261E-2</v>
      </c>
      <c r="AB1099" s="101">
        <f t="shared" ref="AB1099:AB1162" si="485">M1099/$G1099</f>
        <v>1.2119113573407203E-2</v>
      </c>
      <c r="AC1099" s="99">
        <f t="shared" ref="AC1099:AC1162" si="486">I1099/$G1099+2.33*(I1099*ABS(($G1099-I1099))/$G1099^3)^0.5</f>
        <v>1.3521574697620839E-2</v>
      </c>
      <c r="AD1099" s="100">
        <f t="shared" ref="AD1099:AD1162" si="487">J1099/$G1099+2.33*(J1099*ABS(($G1099-J1099))/$G1099^3)^0.5</f>
        <v>3.0513098375552536E-2</v>
      </c>
      <c r="AE1099" s="100">
        <f t="shared" ref="AE1099:AE1162" si="488">K1099/$G1099+2.33*(K1099*ABS(($G1099-K1099))/$G1099^3)^0.5</f>
        <v>3.4036777069662447E-2</v>
      </c>
      <c r="AF1099" s="100">
        <f t="shared" ref="AF1099:AF1162" si="489">L1099/$G1099+2.33*(L1099*ABS(($G1099-L1099))/$G1099^3)^0.5</f>
        <v>4.0627904183612583E-2</v>
      </c>
      <c r="AG1099" s="101">
        <f t="shared" ref="AG1099:AG1162" si="490">M1099/$G1099+2.33*(M1099*ABS(($G1099-M1099))/$G1099^3)^0.5</f>
        <v>1.6863117564046043E-2</v>
      </c>
      <c r="AH1099" s="95">
        <f t="shared" ref="AH1099:AH1162" si="491">N1099/$G1099</f>
        <v>97.56959833795014</v>
      </c>
      <c r="AI1099" s="96">
        <f t="shared" ref="AI1099:AI1162" si="492">O1099/$G1099</f>
        <v>65.087257617728525</v>
      </c>
      <c r="AJ1099" s="96">
        <f t="shared" ref="AJ1099:AJ1162" si="493">P1099/$G1099</f>
        <v>21.744113573407201</v>
      </c>
      <c r="AK1099" s="96">
        <f t="shared" ref="AK1099:AK1162" si="494">Q1099/$G1099</f>
        <v>84.19806094182826</v>
      </c>
      <c r="AL1099" s="86">
        <f t="shared" ref="AL1099:AL1162" si="495">R1099/$G1099</f>
        <v>39.331717451523545</v>
      </c>
      <c r="AM1099" s="95">
        <f t="shared" si="475"/>
        <v>97.893093950548447</v>
      </c>
      <c r="AN1099" s="96">
        <f t="shared" ref="AN1099:AN1162" si="496">AI1099*($AC$2171/$X$2171)</f>
        <v>65.303056828077445</v>
      </c>
      <c r="AO1099" s="96">
        <f t="shared" ref="AO1099:AO1162" si="497">AJ1099*($AC$2171/$X$2171)</f>
        <v>21.816206986321259</v>
      </c>
      <c r="AP1099" s="96">
        <f t="shared" ref="AP1099:AP1162" si="498">AK1099*($AC$2171/$X$2171)</f>
        <v>84.477222727547854</v>
      </c>
      <c r="AQ1099" s="86">
        <f t="shared" ref="AQ1099:AQ1162" si="499">AL1099*($AC$2171/$X$2171)</f>
        <v>39.462123215698711</v>
      </c>
    </row>
    <row r="1100" spans="1:43">
      <c r="A1100" s="129" t="str">
        <f t="shared" ref="A1100:A1163" si="500">B1100&amp;"_"&amp;C1100</f>
        <v>2009_1</v>
      </c>
      <c r="B1100" s="57">
        <v>2009</v>
      </c>
      <c r="C1100" s="57">
        <v>1</v>
      </c>
      <c r="D1100" s="81" t="str">
        <f t="shared" ref="D1100:D1163" si="501">E1100&amp;"_"&amp;F1100</f>
        <v>MYL_Commercial</v>
      </c>
      <c r="E1100" s="68" t="s">
        <v>22</v>
      </c>
      <c r="F1100" s="69" t="s">
        <v>40</v>
      </c>
      <c r="G1100" s="84">
        <f t="shared" ref="G1100:G1163" si="502">H1100*4</f>
        <v>1952</v>
      </c>
      <c r="H1100" s="70">
        <v>488</v>
      </c>
      <c r="I1100" s="65">
        <v>18</v>
      </c>
      <c r="J1100" s="66">
        <v>55</v>
      </c>
      <c r="K1100" s="66">
        <v>99</v>
      </c>
      <c r="L1100" s="66">
        <v>90</v>
      </c>
      <c r="M1100" s="67">
        <v>19</v>
      </c>
      <c r="N1100" s="65">
        <v>248980</v>
      </c>
      <c r="O1100" s="66">
        <v>162479</v>
      </c>
      <c r="P1100" s="66">
        <v>68725</v>
      </c>
      <c r="Q1100" s="66">
        <v>240378</v>
      </c>
      <c r="R1100" s="67">
        <v>70855</v>
      </c>
      <c r="S1100" s="95">
        <f t="shared" si="476"/>
        <v>13832.222222222223</v>
      </c>
      <c r="T1100" s="96">
        <f t="shared" si="477"/>
        <v>2954.1636363636362</v>
      </c>
      <c r="U1100" s="96">
        <f t="shared" si="478"/>
        <v>694.19191919191917</v>
      </c>
      <c r="V1100" s="96">
        <f t="shared" si="479"/>
        <v>2670.8666666666668</v>
      </c>
      <c r="W1100" s="86">
        <f t="shared" si="480"/>
        <v>3729.2105263157896</v>
      </c>
      <c r="X1100" s="99">
        <f t="shared" si="481"/>
        <v>9.2213114754098359E-3</v>
      </c>
      <c r="Y1100" s="100">
        <f t="shared" si="482"/>
        <v>2.8176229508196721E-2</v>
      </c>
      <c r="Z1100" s="100">
        <f t="shared" si="483"/>
        <v>5.0717213114754099E-2</v>
      </c>
      <c r="AA1100" s="100">
        <f t="shared" si="484"/>
        <v>4.6106557377049183E-2</v>
      </c>
      <c r="AB1100" s="101">
        <f t="shared" si="485"/>
        <v>9.7336065573770496E-3</v>
      </c>
      <c r="AC1100" s="99">
        <f t="shared" si="486"/>
        <v>1.4262125657262797E-2</v>
      </c>
      <c r="AD1100" s="100">
        <f t="shared" si="487"/>
        <v>3.690295291470256E-2</v>
      </c>
      <c r="AE1100" s="100">
        <f t="shared" si="488"/>
        <v>6.228876236168851E-2</v>
      </c>
      <c r="AF1100" s="100">
        <f t="shared" si="489"/>
        <v>5.7166357901679461E-2</v>
      </c>
      <c r="AG1100" s="101">
        <f t="shared" si="490"/>
        <v>1.4911211718647371E-2</v>
      </c>
      <c r="AH1100" s="95">
        <f t="shared" si="491"/>
        <v>127.55122950819673</v>
      </c>
      <c r="AI1100" s="96">
        <f t="shared" si="492"/>
        <v>83.237192622950815</v>
      </c>
      <c r="AJ1100" s="96">
        <f t="shared" si="493"/>
        <v>35.20747950819672</v>
      </c>
      <c r="AK1100" s="96">
        <f t="shared" si="494"/>
        <v>123.14446721311475</v>
      </c>
      <c r="AL1100" s="86">
        <f t="shared" si="495"/>
        <v>36.298668032786885</v>
      </c>
      <c r="AM1100" s="95">
        <f t="shared" ref="AM1100:AM1163" si="503">AH1100*($AC$2171/$X$2171)</f>
        <v>127.97413032802486</v>
      </c>
      <c r="AN1100" s="96">
        <f t="shared" si="496"/>
        <v>83.513168614214592</v>
      </c>
      <c r="AO1100" s="96">
        <f t="shared" si="497"/>
        <v>35.32421120890637</v>
      </c>
      <c r="AP1100" s="96">
        <f t="shared" si="498"/>
        <v>123.55275724953795</v>
      </c>
      <c r="AQ1100" s="86">
        <f t="shared" si="499"/>
        <v>36.419017609415221</v>
      </c>
    </row>
    <row r="1101" spans="1:43">
      <c r="A1101" s="129" t="str">
        <f t="shared" si="500"/>
        <v>2009_1</v>
      </c>
      <c r="B1101" s="57">
        <v>2009</v>
      </c>
      <c r="C1101" s="57">
        <v>1</v>
      </c>
      <c r="D1101" s="81" t="str">
        <f t="shared" si="501"/>
        <v>MYH_Commercial</v>
      </c>
      <c r="E1101" s="68" t="s">
        <v>23</v>
      </c>
      <c r="F1101" s="69" t="s">
        <v>40</v>
      </c>
      <c r="G1101" s="84">
        <f t="shared" si="502"/>
        <v>4936</v>
      </c>
      <c r="H1101" s="70">
        <v>1234</v>
      </c>
      <c r="I1101" s="65">
        <v>40</v>
      </c>
      <c r="J1101" s="66">
        <v>124</v>
      </c>
      <c r="K1101" s="66">
        <v>162</v>
      </c>
      <c r="L1101" s="66">
        <v>259</v>
      </c>
      <c r="M1101" s="67">
        <v>36</v>
      </c>
      <c r="N1101" s="65">
        <v>766034</v>
      </c>
      <c r="O1101" s="66">
        <v>527754</v>
      </c>
      <c r="P1101" s="66">
        <v>198747</v>
      </c>
      <c r="Q1101" s="66">
        <v>668881</v>
      </c>
      <c r="R1101" s="67">
        <v>166081</v>
      </c>
      <c r="S1101" s="95">
        <f t="shared" si="476"/>
        <v>19150.849999999999</v>
      </c>
      <c r="T1101" s="96">
        <f t="shared" si="477"/>
        <v>4256.0806451612907</v>
      </c>
      <c r="U1101" s="96">
        <f t="shared" si="478"/>
        <v>1226.8333333333333</v>
      </c>
      <c r="V1101" s="96">
        <f t="shared" si="479"/>
        <v>2582.5521235521237</v>
      </c>
      <c r="W1101" s="86">
        <f t="shared" si="480"/>
        <v>4613.3611111111113</v>
      </c>
      <c r="X1101" s="99">
        <f t="shared" si="481"/>
        <v>8.1037277147487843E-3</v>
      </c>
      <c r="Y1101" s="100">
        <f t="shared" si="482"/>
        <v>2.5121555915721232E-2</v>
      </c>
      <c r="Z1101" s="100">
        <f t="shared" si="483"/>
        <v>3.2820097244732574E-2</v>
      </c>
      <c r="AA1101" s="100">
        <f t="shared" si="484"/>
        <v>5.2471636952998377E-2</v>
      </c>
      <c r="AB1101" s="101">
        <f t="shared" si="485"/>
        <v>7.2933549432739062E-3</v>
      </c>
      <c r="AC1101" s="99">
        <f t="shared" si="486"/>
        <v>1.1077063068198629E-2</v>
      </c>
      <c r="AD1101" s="100">
        <f t="shared" si="487"/>
        <v>3.0311549803741657E-2</v>
      </c>
      <c r="AE1101" s="100">
        <f t="shared" si="488"/>
        <v>3.872879682039717E-2</v>
      </c>
      <c r="AF1101" s="100">
        <f t="shared" si="489"/>
        <v>5.9866442553810698E-2</v>
      </c>
      <c r="AG1101" s="101">
        <f t="shared" si="490"/>
        <v>1.0115260565965088E-2</v>
      </c>
      <c r="AH1101" s="95">
        <f t="shared" si="491"/>
        <v>155.19327390599676</v>
      </c>
      <c r="AI1101" s="96">
        <f t="shared" si="492"/>
        <v>106.91936790923825</v>
      </c>
      <c r="AJ1101" s="96">
        <f t="shared" si="493"/>
        <v>40.264789303079418</v>
      </c>
      <c r="AK1101" s="96">
        <f t="shared" si="494"/>
        <v>135.51073743922205</v>
      </c>
      <c r="AL1101" s="86">
        <f t="shared" si="495"/>
        <v>33.646880064829823</v>
      </c>
      <c r="AM1101" s="95">
        <f t="shared" si="503"/>
        <v>155.70782294656433</v>
      </c>
      <c r="AN1101" s="96">
        <f t="shared" si="496"/>
        <v>107.2738630287182</v>
      </c>
      <c r="AO1101" s="96">
        <f t="shared" si="497"/>
        <v>40.398288701494742</v>
      </c>
      <c r="AP1101" s="96">
        <f t="shared" si="498"/>
        <v>135.96002830203477</v>
      </c>
      <c r="AQ1101" s="86">
        <f t="shared" si="499"/>
        <v>33.758437540355068</v>
      </c>
    </row>
    <row r="1102" spans="1:43">
      <c r="A1102" s="129" t="str">
        <f t="shared" si="500"/>
        <v>2009_1</v>
      </c>
      <c r="B1102" s="57">
        <v>2009</v>
      </c>
      <c r="C1102" s="57">
        <v>1</v>
      </c>
      <c r="D1102" s="81" t="str">
        <f t="shared" si="501"/>
        <v>LML_Commercial</v>
      </c>
      <c r="E1102" s="68" t="s">
        <v>24</v>
      </c>
      <c r="F1102" s="69" t="s">
        <v>40</v>
      </c>
      <c r="G1102" s="84">
        <f t="shared" si="502"/>
        <v>20352</v>
      </c>
      <c r="H1102" s="70">
        <v>5088</v>
      </c>
      <c r="I1102" s="65">
        <v>42</v>
      </c>
      <c r="J1102" s="66">
        <v>472</v>
      </c>
      <c r="K1102" s="66">
        <v>1026</v>
      </c>
      <c r="L1102" s="66">
        <v>921</v>
      </c>
      <c r="M1102" s="67">
        <v>185</v>
      </c>
      <c r="N1102" s="65">
        <v>627297</v>
      </c>
      <c r="O1102" s="66">
        <v>847391</v>
      </c>
      <c r="P1102" s="66">
        <v>936909</v>
      </c>
      <c r="Q1102" s="66">
        <v>1527794</v>
      </c>
      <c r="R1102" s="67">
        <v>717064</v>
      </c>
      <c r="S1102" s="95">
        <f t="shared" si="476"/>
        <v>14935.642857142857</v>
      </c>
      <c r="T1102" s="96">
        <f t="shared" si="477"/>
        <v>1795.3199152542372</v>
      </c>
      <c r="U1102" s="96">
        <f t="shared" si="478"/>
        <v>913.16666666666663</v>
      </c>
      <c r="V1102" s="96">
        <f t="shared" si="479"/>
        <v>1658.8425624321389</v>
      </c>
      <c r="W1102" s="86">
        <f t="shared" si="480"/>
        <v>3876.0216216216218</v>
      </c>
      <c r="X1102" s="99">
        <f t="shared" si="481"/>
        <v>2.0636792452830188E-3</v>
      </c>
      <c r="Y1102" s="100">
        <f t="shared" si="482"/>
        <v>2.3191823899371068E-2</v>
      </c>
      <c r="Z1102" s="100">
        <f t="shared" si="483"/>
        <v>5.0412735849056603E-2</v>
      </c>
      <c r="AA1102" s="100">
        <f t="shared" si="484"/>
        <v>4.5253537735849059E-2</v>
      </c>
      <c r="AB1102" s="101">
        <f t="shared" si="485"/>
        <v>9.09001572327044E-3</v>
      </c>
      <c r="AC1102" s="99">
        <f t="shared" si="486"/>
        <v>2.8048612850014986E-3</v>
      </c>
      <c r="AD1102" s="100">
        <f t="shared" si="487"/>
        <v>2.565006496504952E-2</v>
      </c>
      <c r="AE1102" s="100">
        <f t="shared" si="488"/>
        <v>5.3986204265949439E-2</v>
      </c>
      <c r="AF1102" s="100">
        <f t="shared" si="489"/>
        <v>4.8648404003975507E-2</v>
      </c>
      <c r="AG1102" s="101">
        <f t="shared" si="490"/>
        <v>1.0640087445022994E-2</v>
      </c>
      <c r="AH1102" s="95">
        <f t="shared" si="491"/>
        <v>30.822376179245282</v>
      </c>
      <c r="AI1102" s="96">
        <f t="shared" si="492"/>
        <v>41.636743317610062</v>
      </c>
      <c r="AJ1102" s="96">
        <f t="shared" si="493"/>
        <v>46.035229952830186</v>
      </c>
      <c r="AK1102" s="96">
        <f t="shared" si="494"/>
        <v>75.068494496855351</v>
      </c>
      <c r="AL1102" s="86">
        <f t="shared" si="495"/>
        <v>35.233097484276726</v>
      </c>
      <c r="AM1102" s="95">
        <f t="shared" si="503"/>
        <v>30.924568907653409</v>
      </c>
      <c r="AN1102" s="96">
        <f t="shared" si="496"/>
        <v>41.774791480312089</v>
      </c>
      <c r="AO1102" s="96">
        <f t="shared" si="497"/>
        <v>46.187861460680743</v>
      </c>
      <c r="AP1102" s="96">
        <f t="shared" si="498"/>
        <v>75.317386867304393</v>
      </c>
      <c r="AQ1102" s="86">
        <f t="shared" si="499"/>
        <v>35.349914122333736</v>
      </c>
    </row>
    <row r="1103" spans="1:43">
      <c r="A1103" s="129" t="str">
        <f t="shared" si="500"/>
        <v>2009_1</v>
      </c>
      <c r="B1103" s="57">
        <v>2009</v>
      </c>
      <c r="C1103" s="57">
        <v>1</v>
      </c>
      <c r="D1103" s="81" t="str">
        <f t="shared" si="501"/>
        <v>MSA_Commercial</v>
      </c>
      <c r="E1103" s="68" t="s">
        <v>25</v>
      </c>
      <c r="F1103" s="69" t="s">
        <v>40</v>
      </c>
      <c r="G1103" s="84">
        <f t="shared" si="502"/>
        <v>16572</v>
      </c>
      <c r="H1103" s="70">
        <v>4143</v>
      </c>
      <c r="I1103" s="65">
        <v>67</v>
      </c>
      <c r="J1103" s="66">
        <v>455</v>
      </c>
      <c r="K1103" s="66">
        <v>524</v>
      </c>
      <c r="L1103" s="66">
        <v>1067</v>
      </c>
      <c r="M1103" s="67">
        <v>196</v>
      </c>
      <c r="N1103" s="65">
        <v>1174495</v>
      </c>
      <c r="O1103" s="66">
        <v>1364453</v>
      </c>
      <c r="P1103" s="66">
        <v>670972</v>
      </c>
      <c r="Q1103" s="66">
        <v>2637160</v>
      </c>
      <c r="R1103" s="67">
        <v>627855</v>
      </c>
      <c r="S1103" s="95">
        <f t="shared" si="476"/>
        <v>17529.776119402984</v>
      </c>
      <c r="T1103" s="96">
        <f t="shared" si="477"/>
        <v>2998.7978021978024</v>
      </c>
      <c r="U1103" s="96">
        <f t="shared" si="478"/>
        <v>1280.4809160305344</v>
      </c>
      <c r="V1103" s="96">
        <f t="shared" si="479"/>
        <v>2471.5651358950327</v>
      </c>
      <c r="W1103" s="86">
        <f t="shared" si="480"/>
        <v>3203.341836734694</v>
      </c>
      <c r="X1103" s="99">
        <f t="shared" si="481"/>
        <v>4.042964035722906E-3</v>
      </c>
      <c r="Y1103" s="100">
        <f t="shared" si="482"/>
        <v>2.745594979483466E-2</v>
      </c>
      <c r="Z1103" s="100">
        <f t="shared" si="483"/>
        <v>3.1619599324161238E-2</v>
      </c>
      <c r="AA1103" s="100">
        <f t="shared" si="484"/>
        <v>6.4385710837557328E-2</v>
      </c>
      <c r="AB1103" s="101">
        <f t="shared" si="485"/>
        <v>1.1827178373159546E-2</v>
      </c>
      <c r="AC1103" s="99">
        <f t="shared" si="486"/>
        <v>5.1914843993320593E-3</v>
      </c>
      <c r="AD1103" s="100">
        <f t="shared" si="487"/>
        <v>3.0413562719161891E-2</v>
      </c>
      <c r="AE1103" s="100">
        <f t="shared" si="488"/>
        <v>3.4786756637609523E-2</v>
      </c>
      <c r="AF1103" s="100">
        <f t="shared" si="489"/>
        <v>6.8828049142986042E-2</v>
      </c>
      <c r="AG1103" s="101">
        <f t="shared" si="490"/>
        <v>1.3783883958074016E-2</v>
      </c>
      <c r="AH1103" s="95">
        <f t="shared" si="491"/>
        <v>70.872254405020513</v>
      </c>
      <c r="AI1103" s="96">
        <f t="shared" si="492"/>
        <v>82.334841902003376</v>
      </c>
      <c r="AJ1103" s="96">
        <f t="shared" si="493"/>
        <v>40.488293507120446</v>
      </c>
      <c r="AK1103" s="96">
        <f t="shared" si="494"/>
        <v>159.13347815592564</v>
      </c>
      <c r="AL1103" s="86">
        <f t="shared" si="495"/>
        <v>37.886495293265746</v>
      </c>
      <c r="AM1103" s="95">
        <f t="shared" si="503"/>
        <v>71.107233986217139</v>
      </c>
      <c r="AN1103" s="96">
        <f t="shared" si="496"/>
        <v>82.607826116071962</v>
      </c>
      <c r="AO1103" s="96">
        <f t="shared" si="497"/>
        <v>40.622533941992167</v>
      </c>
      <c r="AP1103" s="96">
        <f t="shared" si="498"/>
        <v>159.66109108944048</v>
      </c>
      <c r="AQ1103" s="86">
        <f t="shared" si="499"/>
        <v>38.012109369913333</v>
      </c>
    </row>
    <row r="1104" spans="1:43">
      <c r="A1104" s="129" t="str">
        <f t="shared" si="500"/>
        <v>2009_1</v>
      </c>
      <c r="B1104" s="57">
        <v>2009</v>
      </c>
      <c r="C1104" s="57">
        <v>1</v>
      </c>
      <c r="D1104" s="81" t="str">
        <f t="shared" si="501"/>
        <v>LYA_Commercial</v>
      </c>
      <c r="E1104" s="68" t="s">
        <v>26</v>
      </c>
      <c r="F1104" s="69" t="s">
        <v>40</v>
      </c>
      <c r="G1104" s="84">
        <f t="shared" si="502"/>
        <v>4724</v>
      </c>
      <c r="H1104" s="70">
        <v>1181</v>
      </c>
      <c r="I1104" s="65">
        <v>35</v>
      </c>
      <c r="J1104" s="66">
        <v>126</v>
      </c>
      <c r="K1104" s="66">
        <v>166</v>
      </c>
      <c r="L1104" s="66">
        <v>208</v>
      </c>
      <c r="M1104" s="67">
        <v>57</v>
      </c>
      <c r="N1104" s="65">
        <v>644214</v>
      </c>
      <c r="O1104" s="66">
        <v>352889</v>
      </c>
      <c r="P1104" s="66">
        <v>136837</v>
      </c>
      <c r="Q1104" s="66">
        <v>525923</v>
      </c>
      <c r="R1104" s="67">
        <v>378126</v>
      </c>
      <c r="S1104" s="95">
        <f t="shared" si="476"/>
        <v>18406.114285714284</v>
      </c>
      <c r="T1104" s="96">
        <f t="shared" si="477"/>
        <v>2800.7063492063494</v>
      </c>
      <c r="U1104" s="96">
        <f t="shared" si="478"/>
        <v>824.31927710843377</v>
      </c>
      <c r="V1104" s="96">
        <f t="shared" si="479"/>
        <v>2528.4759615384614</v>
      </c>
      <c r="W1104" s="86">
        <f t="shared" si="480"/>
        <v>6633.7894736842109</v>
      </c>
      <c r="X1104" s="99">
        <f t="shared" si="481"/>
        <v>7.4089754445385266E-3</v>
      </c>
      <c r="Y1104" s="100">
        <f t="shared" si="482"/>
        <v>2.6672311600338696E-2</v>
      </c>
      <c r="Z1104" s="100">
        <f t="shared" si="483"/>
        <v>3.513971210838273E-2</v>
      </c>
      <c r="AA1104" s="100">
        <f t="shared" si="484"/>
        <v>4.4030482641828961E-2</v>
      </c>
      <c r="AB1104" s="101">
        <f t="shared" si="485"/>
        <v>1.2066045723962743E-2</v>
      </c>
      <c r="AC1104" s="99">
        <f t="shared" si="486"/>
        <v>1.0316110621136607E-2</v>
      </c>
      <c r="AD1104" s="100">
        <f t="shared" si="487"/>
        <v>3.2134426651314052E-2</v>
      </c>
      <c r="AE1104" s="100">
        <f t="shared" si="488"/>
        <v>4.1381834676351842E-2</v>
      </c>
      <c r="AF1104" s="100">
        <f t="shared" si="489"/>
        <v>5.0985524077713437E-2</v>
      </c>
      <c r="AG1104" s="101">
        <f t="shared" si="490"/>
        <v>1.5767287163138275E-2</v>
      </c>
      <c r="AH1104" s="95">
        <f t="shared" si="491"/>
        <v>136.37044877222692</v>
      </c>
      <c r="AI1104" s="96">
        <f t="shared" si="492"/>
        <v>74.701312447078749</v>
      </c>
      <c r="AJ1104" s="96">
        <f t="shared" si="493"/>
        <v>28.966342082980525</v>
      </c>
      <c r="AK1104" s="96">
        <f t="shared" si="494"/>
        <v>111.33001693480102</v>
      </c>
      <c r="AL1104" s="86">
        <f t="shared" si="495"/>
        <v>80.043607112616428</v>
      </c>
      <c r="AM1104" s="95">
        <f t="shared" si="503"/>
        <v>136.82259003976679</v>
      </c>
      <c r="AN1104" s="96">
        <f t="shared" si="496"/>
        <v>74.948987411858894</v>
      </c>
      <c r="AO1104" s="96">
        <f t="shared" si="497"/>
        <v>29.062381061683805</v>
      </c>
      <c r="AP1104" s="96">
        <f t="shared" si="498"/>
        <v>111.6991357242846</v>
      </c>
      <c r="AQ1104" s="86">
        <f t="shared" si="499"/>
        <v>80.308994652983117</v>
      </c>
    </row>
    <row r="1105" spans="1:43">
      <c r="A1105" s="129" t="str">
        <f t="shared" si="500"/>
        <v>2009_1</v>
      </c>
      <c r="B1105" s="57">
        <v>2009</v>
      </c>
      <c r="C1105" s="57">
        <v>1</v>
      </c>
      <c r="D1105" s="81" t="str">
        <f t="shared" si="501"/>
        <v>MMA_Commercial</v>
      </c>
      <c r="E1105" s="68" t="s">
        <v>27</v>
      </c>
      <c r="F1105" s="69" t="s">
        <v>40</v>
      </c>
      <c r="G1105" s="84">
        <f t="shared" si="502"/>
        <v>22200</v>
      </c>
      <c r="H1105" s="70">
        <v>5550</v>
      </c>
      <c r="I1105" s="65">
        <v>168</v>
      </c>
      <c r="J1105" s="66">
        <v>625</v>
      </c>
      <c r="K1105" s="66">
        <v>984</v>
      </c>
      <c r="L1105" s="66">
        <v>1214</v>
      </c>
      <c r="M1105" s="67">
        <v>246</v>
      </c>
      <c r="N1105" s="65">
        <v>2084187</v>
      </c>
      <c r="O1105" s="66">
        <v>1848531</v>
      </c>
      <c r="P1105" s="66">
        <v>1079936</v>
      </c>
      <c r="Q1105" s="66">
        <v>3319349</v>
      </c>
      <c r="R1105" s="67">
        <v>2004135</v>
      </c>
      <c r="S1105" s="95">
        <f t="shared" si="476"/>
        <v>12405.875</v>
      </c>
      <c r="T1105" s="96">
        <f t="shared" si="477"/>
        <v>2957.6496000000002</v>
      </c>
      <c r="U1105" s="96">
        <f t="shared" si="478"/>
        <v>1097.4959349593496</v>
      </c>
      <c r="V1105" s="96">
        <f t="shared" si="479"/>
        <v>2734.2248764415158</v>
      </c>
      <c r="W1105" s="86">
        <f t="shared" si="480"/>
        <v>8146.8902439024387</v>
      </c>
      <c r="X1105" s="99">
        <f t="shared" si="481"/>
        <v>7.5675675675675675E-3</v>
      </c>
      <c r="Y1105" s="100">
        <f t="shared" si="482"/>
        <v>2.8153153153153154E-2</v>
      </c>
      <c r="Z1105" s="100">
        <f t="shared" si="483"/>
        <v>4.4324324324324323E-2</v>
      </c>
      <c r="AA1105" s="100">
        <f t="shared" si="484"/>
        <v>5.4684684684684681E-2</v>
      </c>
      <c r="AB1105" s="101">
        <f t="shared" si="485"/>
        <v>1.1081081081081081E-2</v>
      </c>
      <c r="AC1105" s="99">
        <f t="shared" si="486"/>
        <v>8.9227821360992471E-3</v>
      </c>
      <c r="AD1105" s="100">
        <f t="shared" si="487"/>
        <v>3.0739828180162937E-2</v>
      </c>
      <c r="AE1105" s="100">
        <f t="shared" si="488"/>
        <v>4.7542840987435345E-2</v>
      </c>
      <c r="AF1105" s="100">
        <f t="shared" si="489"/>
        <v>5.8240184308144469E-2</v>
      </c>
      <c r="AG1105" s="101">
        <f t="shared" si="490"/>
        <v>1.2718089235767789E-2</v>
      </c>
      <c r="AH1105" s="95">
        <f t="shared" si="491"/>
        <v>93.882297297297299</v>
      </c>
      <c r="AI1105" s="96">
        <f t="shared" si="492"/>
        <v>83.267162162162165</v>
      </c>
      <c r="AJ1105" s="96">
        <f t="shared" si="493"/>
        <v>48.645765765765766</v>
      </c>
      <c r="AK1105" s="96">
        <f t="shared" si="494"/>
        <v>149.52022522522523</v>
      </c>
      <c r="AL1105" s="86">
        <f t="shared" si="495"/>
        <v>90.276351351351352</v>
      </c>
      <c r="AM1105" s="95">
        <f t="shared" si="503"/>
        <v>94.193567526894142</v>
      </c>
      <c r="AN1105" s="96">
        <f t="shared" si="496"/>
        <v>83.543237518541844</v>
      </c>
      <c r="AO1105" s="96">
        <f t="shared" si="497"/>
        <v>48.807052601673433</v>
      </c>
      <c r="AP1105" s="96">
        <f t="shared" si="498"/>
        <v>150.01596506303346</v>
      </c>
      <c r="AQ1105" s="86">
        <f t="shared" si="499"/>
        <v>90.575665933772726</v>
      </c>
    </row>
    <row r="1106" spans="1:43">
      <c r="A1106" s="129" t="str">
        <f t="shared" si="500"/>
        <v>2009_1</v>
      </c>
      <c r="B1106" s="57">
        <v>2009</v>
      </c>
      <c r="C1106" s="57">
        <v>1</v>
      </c>
      <c r="D1106" s="81" t="str">
        <f t="shared" si="501"/>
        <v>LYH_Commercial</v>
      </c>
      <c r="E1106" s="68" t="s">
        <v>28</v>
      </c>
      <c r="F1106" s="69" t="s">
        <v>40</v>
      </c>
      <c r="G1106" s="84">
        <f t="shared" si="502"/>
        <v>3120</v>
      </c>
      <c r="H1106" s="70">
        <v>780</v>
      </c>
      <c r="I1106" s="65">
        <v>27</v>
      </c>
      <c r="J1106" s="66">
        <v>92</v>
      </c>
      <c r="K1106" s="66">
        <v>105</v>
      </c>
      <c r="L1106" s="66">
        <v>173</v>
      </c>
      <c r="M1106" s="67">
        <v>43</v>
      </c>
      <c r="N1106" s="65">
        <v>428687</v>
      </c>
      <c r="O1106" s="66">
        <v>273863</v>
      </c>
      <c r="P1106" s="66">
        <v>135138</v>
      </c>
      <c r="Q1106" s="66">
        <v>435998</v>
      </c>
      <c r="R1106" s="67">
        <v>247367</v>
      </c>
      <c r="S1106" s="95">
        <f t="shared" si="476"/>
        <v>15877.296296296296</v>
      </c>
      <c r="T1106" s="96">
        <f t="shared" si="477"/>
        <v>2976.771739130435</v>
      </c>
      <c r="U1106" s="96">
        <f t="shared" si="478"/>
        <v>1287.0285714285715</v>
      </c>
      <c r="V1106" s="96">
        <f t="shared" si="479"/>
        <v>2520.2196531791906</v>
      </c>
      <c r="W1106" s="86">
        <f t="shared" si="480"/>
        <v>5752.7209302325582</v>
      </c>
      <c r="X1106" s="99">
        <f t="shared" si="481"/>
        <v>8.6538461538461543E-3</v>
      </c>
      <c r="Y1106" s="100">
        <f t="shared" si="482"/>
        <v>2.9487179487179487E-2</v>
      </c>
      <c r="Z1106" s="100">
        <f t="shared" si="483"/>
        <v>3.3653846153846152E-2</v>
      </c>
      <c r="AA1106" s="100">
        <f t="shared" si="484"/>
        <v>5.5448717948717946E-2</v>
      </c>
      <c r="AB1106" s="101">
        <f t="shared" si="485"/>
        <v>1.3782051282051282E-2</v>
      </c>
      <c r="AC1106" s="99">
        <f t="shared" si="486"/>
        <v>1.2517479200811577E-2</v>
      </c>
      <c r="AD1106" s="100">
        <f t="shared" si="487"/>
        <v>3.6543785640923615E-2</v>
      </c>
      <c r="AE1106" s="100">
        <f t="shared" si="488"/>
        <v>4.1176348602358581E-2</v>
      </c>
      <c r="AF1106" s="100">
        <f t="shared" si="489"/>
        <v>6.4995063476149653E-2</v>
      </c>
      <c r="AG1106" s="101">
        <f t="shared" si="490"/>
        <v>1.8645249888306414E-2</v>
      </c>
      <c r="AH1106" s="95">
        <f t="shared" si="491"/>
        <v>137.3996794871795</v>
      </c>
      <c r="AI1106" s="96">
        <f t="shared" si="492"/>
        <v>87.776602564102561</v>
      </c>
      <c r="AJ1106" s="96">
        <f t="shared" si="493"/>
        <v>43.313461538461539</v>
      </c>
      <c r="AK1106" s="96">
        <f t="shared" si="494"/>
        <v>139.74294871794871</v>
      </c>
      <c r="AL1106" s="86">
        <f t="shared" si="495"/>
        <v>79.28429487179487</v>
      </c>
      <c r="AM1106" s="95">
        <f t="shared" si="503"/>
        <v>137.85523320722825</v>
      </c>
      <c r="AN1106" s="96">
        <f t="shared" si="496"/>
        <v>88.067629136948739</v>
      </c>
      <c r="AO1106" s="96">
        <f t="shared" si="497"/>
        <v>43.457068922450205</v>
      </c>
      <c r="AP1106" s="96">
        <f t="shared" si="498"/>
        <v>140.20627163381462</v>
      </c>
      <c r="AQ1106" s="86">
        <f t="shared" si="499"/>
        <v>79.547164884338514</v>
      </c>
    </row>
    <row r="1107" spans="1:43">
      <c r="A1107" s="129" t="str">
        <f t="shared" si="500"/>
        <v>2009_1</v>
      </c>
      <c r="B1107" s="57">
        <v>2009</v>
      </c>
      <c r="C1107" s="57">
        <v>1</v>
      </c>
      <c r="D1107" s="81" t="str">
        <f t="shared" si="501"/>
        <v>SSA_Commercial</v>
      </c>
      <c r="E1107" s="68" t="s">
        <v>29</v>
      </c>
      <c r="F1107" s="69" t="s">
        <v>40</v>
      </c>
      <c r="G1107" s="84">
        <f t="shared" si="502"/>
        <v>5056</v>
      </c>
      <c r="H1107" s="70">
        <v>1264</v>
      </c>
      <c r="I1107" s="65">
        <v>43</v>
      </c>
      <c r="J1107" s="66">
        <v>140</v>
      </c>
      <c r="K1107" s="66">
        <v>297</v>
      </c>
      <c r="L1107" s="66">
        <v>322</v>
      </c>
      <c r="M1107" s="67">
        <v>51</v>
      </c>
      <c r="N1107" s="65">
        <v>860924</v>
      </c>
      <c r="O1107" s="66">
        <v>253910</v>
      </c>
      <c r="P1107" s="66">
        <v>256511</v>
      </c>
      <c r="Q1107" s="66">
        <v>1080903</v>
      </c>
      <c r="R1107" s="67">
        <v>250760</v>
      </c>
      <c r="S1107" s="95">
        <f t="shared" si="476"/>
        <v>20021.488372093023</v>
      </c>
      <c r="T1107" s="96">
        <f t="shared" si="477"/>
        <v>1813.6428571428571</v>
      </c>
      <c r="U1107" s="96">
        <f t="shared" si="478"/>
        <v>863.67340067340069</v>
      </c>
      <c r="V1107" s="96">
        <f t="shared" si="479"/>
        <v>3356.8416149068321</v>
      </c>
      <c r="W1107" s="86">
        <f t="shared" si="480"/>
        <v>4916.8627450980393</v>
      </c>
      <c r="X1107" s="99">
        <f t="shared" si="481"/>
        <v>8.5047468354430382E-3</v>
      </c>
      <c r="Y1107" s="100">
        <f t="shared" si="482"/>
        <v>2.7689873417721517E-2</v>
      </c>
      <c r="Z1107" s="100">
        <f t="shared" si="483"/>
        <v>5.8742088607594937E-2</v>
      </c>
      <c r="AA1107" s="100">
        <f t="shared" si="484"/>
        <v>6.36867088607595E-2</v>
      </c>
      <c r="AB1107" s="101">
        <f t="shared" si="485"/>
        <v>1.0087025316455696E-2</v>
      </c>
      <c r="AC1107" s="99">
        <f t="shared" si="486"/>
        <v>1.1513789899507042E-2</v>
      </c>
      <c r="AD1107" s="100">
        <f t="shared" si="487"/>
        <v>3.306656689250595E-2</v>
      </c>
      <c r="AE1107" s="100">
        <f t="shared" si="488"/>
        <v>6.6447243972854772E-2</v>
      </c>
      <c r="AF1107" s="100">
        <f t="shared" si="489"/>
        <v>7.1688503213553106E-2</v>
      </c>
      <c r="AG1107" s="101">
        <f t="shared" si="490"/>
        <v>1.3361430748232936E-2</v>
      </c>
      <c r="AH1107" s="95">
        <f t="shared" si="491"/>
        <v>170.27768987341773</v>
      </c>
      <c r="AI1107" s="96">
        <f t="shared" si="492"/>
        <v>50.219541139240505</v>
      </c>
      <c r="AJ1107" s="96">
        <f t="shared" si="493"/>
        <v>50.733979430379748</v>
      </c>
      <c r="AK1107" s="96">
        <f t="shared" si="494"/>
        <v>213.78619462025316</v>
      </c>
      <c r="AL1107" s="86">
        <f t="shared" si="495"/>
        <v>49.596518987341774</v>
      </c>
      <c r="AM1107" s="95">
        <f t="shared" si="503"/>
        <v>170.84225185313022</v>
      </c>
      <c r="AN1107" s="96">
        <f t="shared" si="496"/>
        <v>50.386045885616255</v>
      </c>
      <c r="AO1107" s="96">
        <f t="shared" si="497"/>
        <v>50.902189815939948</v>
      </c>
      <c r="AP1107" s="96">
        <f t="shared" si="498"/>
        <v>214.49501065692672</v>
      </c>
      <c r="AQ1107" s="86">
        <f t="shared" si="499"/>
        <v>49.760958080725977</v>
      </c>
    </row>
    <row r="1108" spans="1:43">
      <c r="A1108" s="129" t="str">
        <f t="shared" si="500"/>
        <v>2009_1</v>
      </c>
      <c r="B1108" s="57">
        <v>2009</v>
      </c>
      <c r="C1108" s="57">
        <v>1</v>
      </c>
      <c r="D1108" s="81" t="str">
        <f t="shared" si="501"/>
        <v>MML_Commercial</v>
      </c>
      <c r="E1108" s="68" t="s">
        <v>30</v>
      </c>
      <c r="F1108" s="69" t="s">
        <v>40</v>
      </c>
      <c r="G1108" s="84">
        <f t="shared" si="502"/>
        <v>18124</v>
      </c>
      <c r="H1108" s="70">
        <v>4531</v>
      </c>
      <c r="I1108" s="65">
        <v>115</v>
      </c>
      <c r="J1108" s="66">
        <v>541</v>
      </c>
      <c r="K1108" s="66">
        <v>1122</v>
      </c>
      <c r="L1108" s="66">
        <v>850</v>
      </c>
      <c r="M1108" s="67">
        <v>179</v>
      </c>
      <c r="N1108" s="65">
        <v>1643397</v>
      </c>
      <c r="O1108" s="66">
        <v>1552934</v>
      </c>
      <c r="P1108" s="66">
        <v>635624</v>
      </c>
      <c r="Q1108" s="66">
        <v>2381269</v>
      </c>
      <c r="R1108" s="67">
        <v>308540</v>
      </c>
      <c r="S1108" s="95">
        <f t="shared" si="476"/>
        <v>14290.408695652173</v>
      </c>
      <c r="T1108" s="96">
        <f t="shared" si="477"/>
        <v>2870.4879852125691</v>
      </c>
      <c r="U1108" s="96">
        <f t="shared" si="478"/>
        <v>566.50980392156862</v>
      </c>
      <c r="V1108" s="96">
        <f t="shared" si="479"/>
        <v>2801.4929411764706</v>
      </c>
      <c r="W1108" s="86">
        <f t="shared" si="480"/>
        <v>1723.6871508379888</v>
      </c>
      <c r="X1108" s="99">
        <f t="shared" si="481"/>
        <v>6.3451776649746192E-3</v>
      </c>
      <c r="Y1108" s="100">
        <f t="shared" si="482"/>
        <v>2.9849922754358861E-2</v>
      </c>
      <c r="Z1108" s="100">
        <f t="shared" si="483"/>
        <v>6.1906863826969763E-2</v>
      </c>
      <c r="AA1108" s="100">
        <f t="shared" si="484"/>
        <v>4.6899139262855882E-2</v>
      </c>
      <c r="AB1108" s="101">
        <f t="shared" si="485"/>
        <v>9.876406974177885E-3</v>
      </c>
      <c r="AC1108" s="99">
        <f t="shared" si="486"/>
        <v>7.7194365705037637E-3</v>
      </c>
      <c r="AD1108" s="100">
        <f t="shared" si="487"/>
        <v>3.279515781235013E-2</v>
      </c>
      <c r="AE1108" s="100">
        <f t="shared" si="488"/>
        <v>6.6077682172590371E-2</v>
      </c>
      <c r="AF1108" s="100">
        <f t="shared" si="489"/>
        <v>5.0558293882672412E-2</v>
      </c>
      <c r="AG1108" s="101">
        <f t="shared" si="490"/>
        <v>1.158789193632434E-2</v>
      </c>
      <c r="AH1108" s="95">
        <f t="shared" si="491"/>
        <v>90.67518207901125</v>
      </c>
      <c r="AI1108" s="96">
        <f t="shared" si="492"/>
        <v>85.683844625910396</v>
      </c>
      <c r="AJ1108" s="96">
        <f t="shared" si="493"/>
        <v>35.070845288015889</v>
      </c>
      <c r="AK1108" s="96">
        <f t="shared" si="494"/>
        <v>131.38760759214301</v>
      </c>
      <c r="AL1108" s="86">
        <f t="shared" si="495"/>
        <v>17.023835797837123</v>
      </c>
      <c r="AM1108" s="95">
        <f t="shared" si="503"/>
        <v>90.975818999463783</v>
      </c>
      <c r="AN1108" s="96">
        <f t="shared" si="496"/>
        <v>85.967932582396898</v>
      </c>
      <c r="AO1108" s="96">
        <f t="shared" si="497"/>
        <v>35.187123972914137</v>
      </c>
      <c r="AP1108" s="96">
        <f t="shared" si="498"/>
        <v>131.82322806542433</v>
      </c>
      <c r="AQ1108" s="86">
        <f t="shared" si="499"/>
        <v>17.080278955173071</v>
      </c>
    </row>
    <row r="1109" spans="1:43">
      <c r="A1109" s="129" t="str">
        <f t="shared" si="500"/>
        <v>2009_1</v>
      </c>
      <c r="B1109" s="57">
        <v>2009</v>
      </c>
      <c r="C1109" s="57">
        <v>1</v>
      </c>
      <c r="D1109" s="81" t="str">
        <f t="shared" si="501"/>
        <v>LMH_Commercial</v>
      </c>
      <c r="E1109" s="68" t="s">
        <v>31</v>
      </c>
      <c r="F1109" s="69" t="s">
        <v>40</v>
      </c>
      <c r="G1109" s="84">
        <f t="shared" si="502"/>
        <v>18532</v>
      </c>
      <c r="H1109" s="70">
        <v>4633</v>
      </c>
      <c r="I1109" s="65">
        <v>79</v>
      </c>
      <c r="J1109" s="66">
        <v>604</v>
      </c>
      <c r="K1109" s="66">
        <v>1015</v>
      </c>
      <c r="L1109" s="66">
        <v>1264</v>
      </c>
      <c r="M1109" s="67">
        <v>233</v>
      </c>
      <c r="N1109" s="65">
        <v>2413676</v>
      </c>
      <c r="O1109" s="66">
        <v>1969928</v>
      </c>
      <c r="P1109" s="66">
        <v>421119</v>
      </c>
      <c r="Q1109" s="66">
        <v>3792369</v>
      </c>
      <c r="R1109" s="67">
        <v>1761256</v>
      </c>
      <c r="S1109" s="95">
        <f t="shared" si="476"/>
        <v>30552.860759493669</v>
      </c>
      <c r="T1109" s="96">
        <f t="shared" si="477"/>
        <v>3261.4701986754967</v>
      </c>
      <c r="U1109" s="96">
        <f t="shared" si="478"/>
        <v>414.89556650246305</v>
      </c>
      <c r="V1109" s="96">
        <f t="shared" si="479"/>
        <v>3000.2919303797466</v>
      </c>
      <c r="W1109" s="86">
        <f t="shared" si="480"/>
        <v>7559.038626609442</v>
      </c>
      <c r="X1109" s="99">
        <f t="shared" si="481"/>
        <v>4.2628966112669975E-3</v>
      </c>
      <c r="Y1109" s="100">
        <f t="shared" si="482"/>
        <v>3.2592272825383121E-2</v>
      </c>
      <c r="Z1109" s="100">
        <f t="shared" si="483"/>
        <v>5.477012734729117E-2</v>
      </c>
      <c r="AA1109" s="100">
        <f t="shared" si="484"/>
        <v>6.820634578027196E-2</v>
      </c>
      <c r="AB1109" s="101">
        <f t="shared" si="485"/>
        <v>1.2572846967407727E-2</v>
      </c>
      <c r="AC1109" s="99">
        <f t="shared" si="486"/>
        <v>5.3780112581320056E-3</v>
      </c>
      <c r="AD1109" s="100">
        <f t="shared" si="487"/>
        <v>3.5631455989998492E-2</v>
      </c>
      <c r="AE1109" s="100">
        <f t="shared" si="488"/>
        <v>5.8664480837363593E-2</v>
      </c>
      <c r="AF1109" s="100">
        <f t="shared" si="489"/>
        <v>7.252120907422191E-2</v>
      </c>
      <c r="AG1109" s="101">
        <f t="shared" si="490"/>
        <v>1.4479905938830162E-2</v>
      </c>
      <c r="AH1109" s="95">
        <f t="shared" si="491"/>
        <v>130.243686596158</v>
      </c>
      <c r="AI1109" s="96">
        <f t="shared" si="492"/>
        <v>106.29872652708828</v>
      </c>
      <c r="AJ1109" s="96">
        <f t="shared" si="493"/>
        <v>22.723883013166414</v>
      </c>
      <c r="AK1109" s="96">
        <f t="shared" si="494"/>
        <v>204.63894884524066</v>
      </c>
      <c r="AL1109" s="86">
        <f t="shared" si="495"/>
        <v>95.038635873084388</v>
      </c>
      <c r="AM1109" s="95">
        <f t="shared" si="503"/>
        <v>130.67551435706105</v>
      </c>
      <c r="AN1109" s="96">
        <f t="shared" si="496"/>
        <v>106.65116388710685</v>
      </c>
      <c r="AO1109" s="96">
        <f t="shared" si="497"/>
        <v>22.799224887901765</v>
      </c>
      <c r="AP1109" s="96">
        <f t="shared" si="498"/>
        <v>205.31743685017094</v>
      </c>
      <c r="AQ1109" s="86">
        <f t="shared" si="499"/>
        <v>95.353739986004697</v>
      </c>
    </row>
    <row r="1110" spans="1:43">
      <c r="A1110" s="129" t="str">
        <f t="shared" si="500"/>
        <v>2009_1</v>
      </c>
      <c r="B1110" s="57">
        <v>2009</v>
      </c>
      <c r="C1110" s="57">
        <v>1</v>
      </c>
      <c r="D1110" s="81" t="str">
        <f t="shared" si="501"/>
        <v>SSL_Commercial</v>
      </c>
      <c r="E1110" s="68" t="s">
        <v>32</v>
      </c>
      <c r="F1110" s="69" t="s">
        <v>40</v>
      </c>
      <c r="G1110" s="84">
        <f t="shared" si="502"/>
        <v>9224</v>
      </c>
      <c r="H1110" s="70">
        <v>2306</v>
      </c>
      <c r="I1110" s="65">
        <v>82</v>
      </c>
      <c r="J1110" s="66">
        <v>227</v>
      </c>
      <c r="K1110" s="66">
        <v>618</v>
      </c>
      <c r="L1110" s="66">
        <v>388</v>
      </c>
      <c r="M1110" s="67">
        <v>82</v>
      </c>
      <c r="N1110" s="65">
        <v>912690</v>
      </c>
      <c r="O1110" s="66">
        <v>619932</v>
      </c>
      <c r="P1110" s="66">
        <v>538430</v>
      </c>
      <c r="Q1110" s="66">
        <v>964877</v>
      </c>
      <c r="R1110" s="67">
        <v>168891</v>
      </c>
      <c r="S1110" s="95">
        <f t="shared" si="476"/>
        <v>11130.365853658537</v>
      </c>
      <c r="T1110" s="96">
        <f t="shared" si="477"/>
        <v>2730.9779735682819</v>
      </c>
      <c r="U1110" s="96">
        <f t="shared" si="478"/>
        <v>871.24595469255667</v>
      </c>
      <c r="V1110" s="96">
        <f t="shared" si="479"/>
        <v>2486.7963917525772</v>
      </c>
      <c r="W1110" s="86">
        <f t="shared" si="480"/>
        <v>2059.6463414634145</v>
      </c>
      <c r="X1110" s="99">
        <f t="shared" si="481"/>
        <v>8.8898525585429308E-3</v>
      </c>
      <c r="Y1110" s="100">
        <f t="shared" si="482"/>
        <v>2.4609713790112748E-2</v>
      </c>
      <c r="Z1110" s="100">
        <f t="shared" si="483"/>
        <v>6.6999132697311364E-2</v>
      </c>
      <c r="AA1110" s="100">
        <f t="shared" si="484"/>
        <v>4.2064180398959233E-2</v>
      </c>
      <c r="AB1110" s="101">
        <f t="shared" si="485"/>
        <v>8.8898525585429308E-3</v>
      </c>
      <c r="AC1110" s="99">
        <f t="shared" si="486"/>
        <v>1.1167070067134759E-2</v>
      </c>
      <c r="AD1110" s="100">
        <f t="shared" si="487"/>
        <v>2.8368423349055986E-2</v>
      </c>
      <c r="AE1110" s="100">
        <f t="shared" si="488"/>
        <v>7.3064706453243145E-2</v>
      </c>
      <c r="AF1110" s="100">
        <f t="shared" si="489"/>
        <v>4.6934087717037838E-2</v>
      </c>
      <c r="AG1110" s="101">
        <f t="shared" si="490"/>
        <v>1.1167070067134759E-2</v>
      </c>
      <c r="AH1110" s="95">
        <f t="shared" si="491"/>
        <v>98.947311361665214</v>
      </c>
      <c r="AI1110" s="96">
        <f t="shared" si="492"/>
        <v>67.208586296617526</v>
      </c>
      <c r="AJ1110" s="96">
        <f t="shared" si="493"/>
        <v>58.372723330442327</v>
      </c>
      <c r="AK1110" s="96">
        <f t="shared" si="494"/>
        <v>104.60505203816132</v>
      </c>
      <c r="AL1110" s="86">
        <f t="shared" si="495"/>
        <v>18.309952298352126</v>
      </c>
      <c r="AM1110" s="95">
        <f t="shared" si="503"/>
        <v>99.275374832758203</v>
      </c>
      <c r="AN1110" s="96">
        <f t="shared" si="496"/>
        <v>67.431418850673793</v>
      </c>
      <c r="AO1110" s="96">
        <f t="shared" si="497"/>
        <v>58.566260253976715</v>
      </c>
      <c r="AP1110" s="96">
        <f t="shared" si="498"/>
        <v>104.9518739577592</v>
      </c>
      <c r="AQ1110" s="86">
        <f t="shared" si="499"/>
        <v>18.370659622521742</v>
      </c>
    </row>
    <row r="1111" spans="1:43">
      <c r="A1111" s="129" t="str">
        <f t="shared" si="500"/>
        <v>2009_1</v>
      </c>
      <c r="B1111" s="57">
        <v>2009</v>
      </c>
      <c r="C1111" s="57">
        <v>1</v>
      </c>
      <c r="D1111" s="81" t="str">
        <f t="shared" si="501"/>
        <v>SSH_Commercial</v>
      </c>
      <c r="E1111" s="68" t="s">
        <v>33</v>
      </c>
      <c r="F1111" s="69" t="s">
        <v>40</v>
      </c>
      <c r="G1111" s="84">
        <f t="shared" si="502"/>
        <v>7660</v>
      </c>
      <c r="H1111" s="70">
        <v>1915</v>
      </c>
      <c r="I1111" s="65">
        <v>57</v>
      </c>
      <c r="J1111" s="66">
        <v>262</v>
      </c>
      <c r="K1111" s="66">
        <v>336</v>
      </c>
      <c r="L1111" s="66">
        <v>390</v>
      </c>
      <c r="M1111" s="67">
        <v>60</v>
      </c>
      <c r="N1111" s="65">
        <v>731963</v>
      </c>
      <c r="O1111" s="66">
        <v>967206</v>
      </c>
      <c r="P1111" s="66">
        <v>342261</v>
      </c>
      <c r="Q1111" s="66">
        <v>1365837</v>
      </c>
      <c r="R1111" s="67">
        <v>190546</v>
      </c>
      <c r="S1111" s="95">
        <f t="shared" si="476"/>
        <v>12841.456140350878</v>
      </c>
      <c r="T1111" s="96">
        <f t="shared" si="477"/>
        <v>3691.6259541984732</v>
      </c>
      <c r="U1111" s="96">
        <f t="shared" si="478"/>
        <v>1018.6339285714286</v>
      </c>
      <c r="V1111" s="96">
        <f t="shared" si="479"/>
        <v>3502.146153846154</v>
      </c>
      <c r="W1111" s="86">
        <f t="shared" si="480"/>
        <v>3175.7666666666669</v>
      </c>
      <c r="X1111" s="99">
        <f t="shared" si="481"/>
        <v>7.4412532637075715E-3</v>
      </c>
      <c r="Y1111" s="100">
        <f t="shared" si="482"/>
        <v>3.4203655352480419E-2</v>
      </c>
      <c r="Z1111" s="100">
        <f t="shared" si="483"/>
        <v>4.3864229765013057E-2</v>
      </c>
      <c r="AA1111" s="100">
        <f t="shared" si="484"/>
        <v>5.0913838120104436E-2</v>
      </c>
      <c r="AB1111" s="101">
        <f t="shared" si="485"/>
        <v>7.832898172323759E-3</v>
      </c>
      <c r="AC1111" s="99">
        <f t="shared" si="486"/>
        <v>9.7291830357047089E-3</v>
      </c>
      <c r="AD1111" s="100">
        <f t="shared" si="487"/>
        <v>3.9042264874114226E-2</v>
      </c>
      <c r="AE1111" s="100">
        <f t="shared" si="488"/>
        <v>4.9316238878051255E-2</v>
      </c>
      <c r="AF1111" s="100">
        <f t="shared" si="489"/>
        <v>5.6765945353869585E-2</v>
      </c>
      <c r="AG1111" s="101">
        <f t="shared" si="490"/>
        <v>1.0179801430595456E-2</v>
      </c>
      <c r="AH1111" s="95">
        <f t="shared" si="491"/>
        <v>95.556527415143606</v>
      </c>
      <c r="AI1111" s="96">
        <f t="shared" si="492"/>
        <v>126.26710182767624</v>
      </c>
      <c r="AJ1111" s="96">
        <f t="shared" si="493"/>
        <v>44.681592689295037</v>
      </c>
      <c r="AK1111" s="96">
        <f t="shared" si="494"/>
        <v>178.30770234986946</v>
      </c>
      <c r="AL1111" s="86">
        <f t="shared" si="495"/>
        <v>24.875456919060053</v>
      </c>
      <c r="AM1111" s="95">
        <f t="shared" si="503"/>
        <v>95.873348616629528</v>
      </c>
      <c r="AN1111" s="96">
        <f t="shared" si="496"/>
        <v>126.68574507467697</v>
      </c>
      <c r="AO1111" s="96">
        <f t="shared" si="497"/>
        <v>44.829736162724394</v>
      </c>
      <c r="AP1111" s="96">
        <f t="shared" si="498"/>
        <v>178.89888813299501</v>
      </c>
      <c r="AQ1111" s="86">
        <f t="shared" si="499"/>
        <v>24.957932416671731</v>
      </c>
    </row>
    <row r="1112" spans="1:43">
      <c r="A1112" s="129" t="str">
        <f t="shared" si="500"/>
        <v>2009_1</v>
      </c>
      <c r="B1112" s="57">
        <v>2009</v>
      </c>
      <c r="C1112" s="57">
        <v>1</v>
      </c>
      <c r="D1112" s="81" t="str">
        <f t="shared" si="501"/>
        <v>MMH_Commercial</v>
      </c>
      <c r="E1112" s="68" t="s">
        <v>34</v>
      </c>
      <c r="F1112" s="69" t="s">
        <v>40</v>
      </c>
      <c r="G1112" s="84">
        <f t="shared" si="502"/>
        <v>15488</v>
      </c>
      <c r="H1112" s="70">
        <v>3872</v>
      </c>
      <c r="I1112" s="65">
        <v>163</v>
      </c>
      <c r="J1112" s="66">
        <v>529</v>
      </c>
      <c r="K1112" s="66">
        <v>530</v>
      </c>
      <c r="L1112" s="66">
        <v>1024</v>
      </c>
      <c r="M1112" s="67">
        <v>214</v>
      </c>
      <c r="N1112" s="65">
        <v>1755220</v>
      </c>
      <c r="O1112" s="66">
        <v>1508610</v>
      </c>
      <c r="P1112" s="66">
        <v>679799</v>
      </c>
      <c r="Q1112" s="66">
        <v>2470735</v>
      </c>
      <c r="R1112" s="67">
        <v>495515</v>
      </c>
      <c r="S1112" s="95">
        <f t="shared" si="476"/>
        <v>10768.220858895706</v>
      </c>
      <c r="T1112" s="96">
        <f t="shared" si="477"/>
        <v>2851.8147448015125</v>
      </c>
      <c r="U1112" s="96">
        <f t="shared" si="478"/>
        <v>1282.6396226415095</v>
      </c>
      <c r="V1112" s="96">
        <f t="shared" si="479"/>
        <v>2412.8271484375</v>
      </c>
      <c r="W1112" s="86">
        <f t="shared" si="480"/>
        <v>2315.4906542056074</v>
      </c>
      <c r="X1112" s="99">
        <f t="shared" si="481"/>
        <v>1.0524276859504132E-2</v>
      </c>
      <c r="Y1112" s="100">
        <f t="shared" si="482"/>
        <v>3.4155475206611573E-2</v>
      </c>
      <c r="Z1112" s="100">
        <f t="shared" si="483"/>
        <v>3.422004132231405E-2</v>
      </c>
      <c r="AA1112" s="100">
        <f t="shared" si="484"/>
        <v>6.6115702479338845E-2</v>
      </c>
      <c r="AB1112" s="101">
        <f t="shared" si="485"/>
        <v>1.3817148760330579E-2</v>
      </c>
      <c r="AC1112" s="99">
        <f t="shared" si="486"/>
        <v>1.2434820467519623E-2</v>
      </c>
      <c r="AD1112" s="100">
        <f t="shared" si="487"/>
        <v>3.7555969326363355E-2</v>
      </c>
      <c r="AE1112" s="100">
        <f t="shared" si="488"/>
        <v>3.7623634232421259E-2</v>
      </c>
      <c r="AF1112" s="100">
        <f t="shared" si="489"/>
        <v>7.0767888757263669E-2</v>
      </c>
      <c r="AG1112" s="101">
        <f t="shared" si="490"/>
        <v>1.6002625511540299E-2</v>
      </c>
      <c r="AH1112" s="95">
        <f t="shared" si="491"/>
        <v>113.32773760330579</v>
      </c>
      <c r="AI1112" s="96">
        <f t="shared" si="492"/>
        <v>97.405087809917362</v>
      </c>
      <c r="AJ1112" s="96">
        <f t="shared" si="493"/>
        <v>43.89198088842975</v>
      </c>
      <c r="AK1112" s="96">
        <f t="shared" si="494"/>
        <v>159.52576188016528</v>
      </c>
      <c r="AL1112" s="86">
        <f t="shared" si="495"/>
        <v>31.993478822314049</v>
      </c>
      <c r="AM1112" s="95">
        <f t="shared" si="503"/>
        <v>113.70347990956577</v>
      </c>
      <c r="AN1112" s="96">
        <f t="shared" si="496"/>
        <v>97.728037981774378</v>
      </c>
      <c r="AO1112" s="96">
        <f t="shared" si="497"/>
        <v>44.037506374723904</v>
      </c>
      <c r="AP1112" s="96">
        <f t="shared" si="498"/>
        <v>160.05467544487925</v>
      </c>
      <c r="AQ1112" s="86">
        <f t="shared" si="499"/>
        <v>32.099554384856873</v>
      </c>
    </row>
    <row r="1113" spans="1:43">
      <c r="A1113" s="129" t="str">
        <f t="shared" si="500"/>
        <v>2009_1</v>
      </c>
      <c r="B1113" s="57">
        <v>2009</v>
      </c>
      <c r="C1113" s="57">
        <v>1</v>
      </c>
      <c r="D1113" s="81" t="str">
        <f t="shared" si="501"/>
        <v>SYA_Commercial</v>
      </c>
      <c r="E1113" s="68" t="s">
        <v>35</v>
      </c>
      <c r="F1113" s="69" t="s">
        <v>40</v>
      </c>
      <c r="G1113" s="84">
        <f t="shared" si="502"/>
        <v>4588</v>
      </c>
      <c r="H1113" s="70">
        <v>1147</v>
      </c>
      <c r="I1113" s="65">
        <v>51</v>
      </c>
      <c r="J1113" s="66">
        <v>165</v>
      </c>
      <c r="K1113" s="66">
        <v>221</v>
      </c>
      <c r="L1113" s="66">
        <v>284</v>
      </c>
      <c r="M1113" s="67">
        <v>32</v>
      </c>
      <c r="N1113" s="65">
        <v>776514</v>
      </c>
      <c r="O1113" s="66">
        <v>596593</v>
      </c>
      <c r="P1113" s="66">
        <v>206212</v>
      </c>
      <c r="Q1113" s="66">
        <v>950604</v>
      </c>
      <c r="R1113" s="67">
        <v>146176</v>
      </c>
      <c r="S1113" s="95">
        <f t="shared" si="476"/>
        <v>15225.764705882353</v>
      </c>
      <c r="T1113" s="96">
        <f t="shared" si="477"/>
        <v>3615.7151515151513</v>
      </c>
      <c r="U1113" s="96">
        <f t="shared" si="478"/>
        <v>933.08597285067879</v>
      </c>
      <c r="V1113" s="96">
        <f t="shared" si="479"/>
        <v>3347.1971830985917</v>
      </c>
      <c r="W1113" s="86">
        <f t="shared" si="480"/>
        <v>4568</v>
      </c>
      <c r="X1113" s="99">
        <f t="shared" si="481"/>
        <v>1.1115954664341761E-2</v>
      </c>
      <c r="Y1113" s="100">
        <f t="shared" si="482"/>
        <v>3.5963382737576287E-2</v>
      </c>
      <c r="Z1113" s="100">
        <f t="shared" si="483"/>
        <v>4.81691368788143E-2</v>
      </c>
      <c r="AA1113" s="100">
        <f t="shared" si="484"/>
        <v>6.1900610287707061E-2</v>
      </c>
      <c r="AB1113" s="101">
        <f t="shared" si="485"/>
        <v>6.9747166521360072E-3</v>
      </c>
      <c r="AC1113" s="99">
        <f t="shared" si="486"/>
        <v>1.4722490774309527E-2</v>
      </c>
      <c r="AD1113" s="100">
        <f t="shared" si="487"/>
        <v>4.2368413928219148E-2</v>
      </c>
      <c r="AE1113" s="100">
        <f t="shared" si="488"/>
        <v>5.5534743829704927E-2</v>
      </c>
      <c r="AF1113" s="100">
        <f t="shared" si="489"/>
        <v>7.0189876904180881E-2</v>
      </c>
      <c r="AG1113" s="101">
        <f t="shared" si="490"/>
        <v>9.8374945399168408E-3</v>
      </c>
      <c r="AH1113" s="95">
        <f t="shared" si="491"/>
        <v>169.24891020052311</v>
      </c>
      <c r="AI1113" s="96">
        <f t="shared" si="492"/>
        <v>130.03334786399301</v>
      </c>
      <c r="AJ1113" s="96">
        <f t="shared" si="493"/>
        <v>44.945945945945944</v>
      </c>
      <c r="AK1113" s="96">
        <f t="shared" si="494"/>
        <v>207.19354838709677</v>
      </c>
      <c r="AL1113" s="86">
        <f t="shared" si="495"/>
        <v>31.86050566695728</v>
      </c>
      <c r="AM1113" s="95">
        <f t="shared" si="503"/>
        <v>169.81006122317336</v>
      </c>
      <c r="AN1113" s="96">
        <f t="shared" si="496"/>
        <v>130.46447823904867</v>
      </c>
      <c r="AO1113" s="96">
        <f t="shared" si="497"/>
        <v>45.094965892376727</v>
      </c>
      <c r="AP1113" s="96">
        <f t="shared" si="498"/>
        <v>207.8805062613082</v>
      </c>
      <c r="AQ1113" s="86">
        <f t="shared" si="499"/>
        <v>31.966140352084555</v>
      </c>
    </row>
    <row r="1114" spans="1:43">
      <c r="A1114" s="129" t="str">
        <f t="shared" si="500"/>
        <v>2009_1</v>
      </c>
      <c r="B1114" s="57">
        <v>2009</v>
      </c>
      <c r="C1114" s="57">
        <v>1</v>
      </c>
      <c r="D1114" s="81" t="str">
        <f t="shared" si="501"/>
        <v>LSH_Commercial</v>
      </c>
      <c r="E1114" s="68" t="s">
        <v>36</v>
      </c>
      <c r="F1114" s="69" t="s">
        <v>40</v>
      </c>
      <c r="G1114" s="84">
        <f t="shared" si="502"/>
        <v>6956</v>
      </c>
      <c r="H1114" s="70">
        <v>1739</v>
      </c>
      <c r="I1114" s="65">
        <v>82</v>
      </c>
      <c r="J1114" s="66">
        <v>294</v>
      </c>
      <c r="K1114" s="66">
        <v>340</v>
      </c>
      <c r="L1114" s="66">
        <v>625</v>
      </c>
      <c r="M1114" s="67">
        <v>108</v>
      </c>
      <c r="N1114" s="65">
        <v>1401154</v>
      </c>
      <c r="O1114" s="66">
        <v>850852</v>
      </c>
      <c r="P1114" s="66">
        <v>422565</v>
      </c>
      <c r="Q1114" s="66">
        <v>1712133</v>
      </c>
      <c r="R1114" s="67">
        <v>532411</v>
      </c>
      <c r="S1114" s="95">
        <f t="shared" si="476"/>
        <v>17087.243902439026</v>
      </c>
      <c r="T1114" s="96">
        <f t="shared" si="477"/>
        <v>2894.0544217687075</v>
      </c>
      <c r="U1114" s="96">
        <f t="shared" si="478"/>
        <v>1242.8382352941176</v>
      </c>
      <c r="V1114" s="96">
        <f t="shared" si="479"/>
        <v>2739.4128000000001</v>
      </c>
      <c r="W1114" s="86">
        <f t="shared" si="480"/>
        <v>4929.7314814814818</v>
      </c>
      <c r="X1114" s="99">
        <f t="shared" si="481"/>
        <v>1.1788384128809662E-2</v>
      </c>
      <c r="Y1114" s="100">
        <f t="shared" si="482"/>
        <v>4.2265669925244394E-2</v>
      </c>
      <c r="Z1114" s="100">
        <f t="shared" si="483"/>
        <v>4.8878665899942497E-2</v>
      </c>
      <c r="AA1114" s="100">
        <f t="shared" si="484"/>
        <v>8.9850488786658994E-2</v>
      </c>
      <c r="AB1114" s="101">
        <f t="shared" si="485"/>
        <v>1.5526164462334674E-2</v>
      </c>
      <c r="AC1114" s="99">
        <f t="shared" si="486"/>
        <v>1.4803668322554519E-2</v>
      </c>
      <c r="AD1114" s="100">
        <f t="shared" si="487"/>
        <v>4.7886397551531935E-2</v>
      </c>
      <c r="AE1114" s="100">
        <f t="shared" si="488"/>
        <v>5.4902233211609433E-2</v>
      </c>
      <c r="AF1114" s="100">
        <f t="shared" si="489"/>
        <v>9.7839494402838845E-2</v>
      </c>
      <c r="AG1114" s="101">
        <f t="shared" si="490"/>
        <v>1.898006887799596E-2</v>
      </c>
      <c r="AH1114" s="95">
        <f t="shared" si="491"/>
        <v>201.43099482461184</v>
      </c>
      <c r="AI1114" s="96">
        <f t="shared" si="492"/>
        <v>122.31914893617021</v>
      </c>
      <c r="AJ1114" s="96">
        <f t="shared" si="493"/>
        <v>60.748274870615298</v>
      </c>
      <c r="AK1114" s="96">
        <f t="shared" si="494"/>
        <v>246.13757906843014</v>
      </c>
      <c r="AL1114" s="86">
        <f t="shared" si="495"/>
        <v>76.539821736630245</v>
      </c>
      <c r="AM1114" s="95">
        <f t="shared" si="503"/>
        <v>202.09884673931762</v>
      </c>
      <c r="AN1114" s="96">
        <f t="shared" si="496"/>
        <v>122.7247025993159</v>
      </c>
      <c r="AO1114" s="96">
        <f t="shared" si="497"/>
        <v>60.949688023157876</v>
      </c>
      <c r="AP1114" s="96">
        <f t="shared" si="498"/>
        <v>246.9536573169888</v>
      </c>
      <c r="AQ1114" s="86">
        <f t="shared" si="499"/>
        <v>76.7935923469703</v>
      </c>
    </row>
    <row r="1115" spans="1:43">
      <c r="A1115" s="129" t="str">
        <f t="shared" si="500"/>
        <v>2009_1</v>
      </c>
      <c r="B1115" s="57">
        <v>2009</v>
      </c>
      <c r="C1115" s="57">
        <v>1</v>
      </c>
      <c r="D1115" s="81" t="str">
        <f t="shared" si="501"/>
        <v>SYH_Commercial</v>
      </c>
      <c r="E1115" s="68" t="s">
        <v>37</v>
      </c>
      <c r="F1115" s="69" t="s">
        <v>40</v>
      </c>
      <c r="G1115" s="84">
        <f t="shared" si="502"/>
        <v>3676</v>
      </c>
      <c r="H1115" s="70">
        <v>919</v>
      </c>
      <c r="I1115" s="65">
        <v>44</v>
      </c>
      <c r="J1115" s="66">
        <v>155</v>
      </c>
      <c r="K1115" s="66">
        <v>104</v>
      </c>
      <c r="L1115" s="66">
        <v>305</v>
      </c>
      <c r="M1115" s="67">
        <v>8</v>
      </c>
      <c r="N1115" s="65">
        <v>414552</v>
      </c>
      <c r="O1115" s="66">
        <v>354468</v>
      </c>
      <c r="P1115" s="66">
        <v>198486</v>
      </c>
      <c r="Q1115" s="66">
        <v>733978</v>
      </c>
      <c r="R1115" s="67">
        <v>33730</v>
      </c>
      <c r="S1115" s="95">
        <f t="shared" si="476"/>
        <v>9421.636363636364</v>
      </c>
      <c r="T1115" s="96">
        <f t="shared" si="477"/>
        <v>2286.8903225806453</v>
      </c>
      <c r="U1115" s="96">
        <f t="shared" si="478"/>
        <v>1908.5192307692307</v>
      </c>
      <c r="V1115" s="96">
        <f t="shared" si="479"/>
        <v>2406.4852459016392</v>
      </c>
      <c r="W1115" s="86">
        <f t="shared" si="480"/>
        <v>4216.25</v>
      </c>
      <c r="X1115" s="99">
        <f t="shared" si="481"/>
        <v>1.1969532100108813E-2</v>
      </c>
      <c r="Y1115" s="100">
        <f t="shared" si="482"/>
        <v>4.2165397170837865E-2</v>
      </c>
      <c r="Z1115" s="100">
        <f t="shared" si="483"/>
        <v>2.8291621327529923E-2</v>
      </c>
      <c r="AA1115" s="100">
        <f t="shared" si="484"/>
        <v>8.2970620239390641E-2</v>
      </c>
      <c r="AB1115" s="101">
        <f t="shared" si="485"/>
        <v>2.176278563656148E-3</v>
      </c>
      <c r="AC1115" s="99">
        <f t="shared" si="486"/>
        <v>1.6148720262567414E-2</v>
      </c>
      <c r="AD1115" s="100">
        <f t="shared" si="487"/>
        <v>4.988849486583339E-2</v>
      </c>
      <c r="AE1115" s="100">
        <f t="shared" si="488"/>
        <v>3.4663464258821261E-2</v>
      </c>
      <c r="AF1115" s="100">
        <f t="shared" si="489"/>
        <v>9.3571013147852794E-2</v>
      </c>
      <c r="AG1115" s="101">
        <f t="shared" si="490"/>
        <v>3.9671001635023483E-3</v>
      </c>
      <c r="AH1115" s="95">
        <f t="shared" si="491"/>
        <v>112.77257889009793</v>
      </c>
      <c r="AI1115" s="96">
        <f t="shared" si="492"/>
        <v>96.427638737758429</v>
      </c>
      <c r="AJ1115" s="96">
        <f t="shared" si="493"/>
        <v>53.995103373231771</v>
      </c>
      <c r="AK1115" s="96">
        <f t="shared" si="494"/>
        <v>199.66757344940152</v>
      </c>
      <c r="AL1115" s="86">
        <f t="shared" si="495"/>
        <v>9.1757344940152343</v>
      </c>
      <c r="AM1115" s="95">
        <f t="shared" si="503"/>
        <v>113.14648054710776</v>
      </c>
      <c r="AN1115" s="96">
        <f t="shared" si="496"/>
        <v>96.747348141058765</v>
      </c>
      <c r="AO1115" s="96">
        <f t="shared" si="497"/>
        <v>54.174126135860469</v>
      </c>
      <c r="AP1115" s="96">
        <f t="shared" si="498"/>
        <v>200.32957867530504</v>
      </c>
      <c r="AQ1115" s="86">
        <f t="shared" si="499"/>
        <v>9.2061569811602517</v>
      </c>
    </row>
    <row r="1116" spans="1:43">
      <c r="A1116" s="129" t="str">
        <f t="shared" si="500"/>
        <v>2009_1</v>
      </c>
      <c r="B1116" s="57">
        <v>2009</v>
      </c>
      <c r="C1116" s="57">
        <v>1</v>
      </c>
      <c r="D1116" s="81" t="str">
        <f t="shared" si="501"/>
        <v>MSH_Commercial</v>
      </c>
      <c r="E1116" s="68" t="s">
        <v>38</v>
      </c>
      <c r="F1116" s="69" t="s">
        <v>40</v>
      </c>
      <c r="G1116" s="84">
        <f t="shared" si="502"/>
        <v>18128</v>
      </c>
      <c r="H1116" s="70">
        <v>4532</v>
      </c>
      <c r="I1116" s="65">
        <v>229</v>
      </c>
      <c r="J1116" s="66">
        <v>776</v>
      </c>
      <c r="K1116" s="66">
        <v>853</v>
      </c>
      <c r="L1116" s="66">
        <v>686</v>
      </c>
      <c r="M1116" s="67">
        <v>143</v>
      </c>
      <c r="N1116" s="65">
        <v>3202073</v>
      </c>
      <c r="O1116" s="66">
        <v>2054487</v>
      </c>
      <c r="P1116" s="66">
        <v>818276</v>
      </c>
      <c r="Q1116" s="66">
        <v>1728035</v>
      </c>
      <c r="R1116" s="67">
        <v>637947</v>
      </c>
      <c r="S1116" s="95">
        <f t="shared" si="476"/>
        <v>13982.851528384279</v>
      </c>
      <c r="T1116" s="96">
        <f t="shared" si="477"/>
        <v>2647.5347938144332</v>
      </c>
      <c r="U1116" s="96">
        <f t="shared" si="478"/>
        <v>959.29191090269637</v>
      </c>
      <c r="V1116" s="96">
        <f t="shared" si="479"/>
        <v>2519.0014577259476</v>
      </c>
      <c r="W1116" s="86">
        <f t="shared" si="480"/>
        <v>4461.1678321678319</v>
      </c>
      <c r="X1116" s="99">
        <f t="shared" si="481"/>
        <v>1.2632391879964696E-2</v>
      </c>
      <c r="Y1116" s="100">
        <f t="shared" si="482"/>
        <v>4.2806707855251543E-2</v>
      </c>
      <c r="Z1116" s="100">
        <f t="shared" si="483"/>
        <v>4.7054280670785528E-2</v>
      </c>
      <c r="AA1116" s="100">
        <f t="shared" si="484"/>
        <v>3.7842012356575465E-2</v>
      </c>
      <c r="AB1116" s="101">
        <f t="shared" si="485"/>
        <v>7.8883495145631068E-3</v>
      </c>
      <c r="AC1116" s="99">
        <f t="shared" si="486"/>
        <v>1.4565086365204741E-2</v>
      </c>
      <c r="AD1116" s="100">
        <f t="shared" si="487"/>
        <v>4.6309680229958711E-2</v>
      </c>
      <c r="AE1116" s="100">
        <f t="shared" si="488"/>
        <v>5.0718779825524987E-2</v>
      </c>
      <c r="AF1116" s="100">
        <f t="shared" si="489"/>
        <v>4.1144120416017976E-2</v>
      </c>
      <c r="AG1116" s="101">
        <f t="shared" si="490"/>
        <v>9.4192759489900996E-3</v>
      </c>
      <c r="AH1116" s="95">
        <f t="shared" si="491"/>
        <v>176.63686010591351</v>
      </c>
      <c r="AI1116" s="96">
        <f t="shared" si="492"/>
        <v>113.33224845542807</v>
      </c>
      <c r="AJ1116" s="96">
        <f t="shared" si="493"/>
        <v>45.138790820829655</v>
      </c>
      <c r="AK1116" s="96">
        <f t="shared" si="494"/>
        <v>95.324084289496909</v>
      </c>
      <c r="AL1116" s="86">
        <f t="shared" si="495"/>
        <v>35.191251103265664</v>
      </c>
      <c r="AM1116" s="95">
        <f t="shared" si="503"/>
        <v>177.22250614977119</v>
      </c>
      <c r="AN1116" s="96">
        <f t="shared" si="496"/>
        <v>113.70800571758512</v>
      </c>
      <c r="AO1116" s="96">
        <f t="shared" si="497"/>
        <v>45.28845015157686</v>
      </c>
      <c r="AP1116" s="96">
        <f t="shared" si="498"/>
        <v>95.640134817201186</v>
      </c>
      <c r="AQ1116" s="86">
        <f t="shared" si="499"/>
        <v>35.30792899809844</v>
      </c>
    </row>
    <row r="1117" spans="1:43">
      <c r="A1117" s="129" t="str">
        <f t="shared" si="500"/>
        <v>2009_1</v>
      </c>
      <c r="B1117" s="57">
        <v>2009</v>
      </c>
      <c r="C1117" s="57">
        <v>1</v>
      </c>
      <c r="D1117" s="81" t="str">
        <f t="shared" si="501"/>
        <v>SMH_Commercial</v>
      </c>
      <c r="E1117" s="68" t="s">
        <v>39</v>
      </c>
      <c r="F1117" s="69" t="s">
        <v>40</v>
      </c>
      <c r="G1117" s="84">
        <f t="shared" si="502"/>
        <v>8128</v>
      </c>
      <c r="H1117" s="70">
        <v>2032</v>
      </c>
      <c r="I1117" s="65">
        <v>81</v>
      </c>
      <c r="J1117" s="66">
        <v>348</v>
      </c>
      <c r="K1117" s="66">
        <v>760</v>
      </c>
      <c r="L1117" s="66">
        <v>755</v>
      </c>
      <c r="M1117" s="67">
        <v>115</v>
      </c>
      <c r="N1117" s="65">
        <v>916485</v>
      </c>
      <c r="O1117" s="66">
        <v>1136280</v>
      </c>
      <c r="P1117" s="66">
        <v>529225</v>
      </c>
      <c r="Q1117" s="66">
        <v>2599008</v>
      </c>
      <c r="R1117" s="67">
        <v>246941</v>
      </c>
      <c r="S1117" s="95">
        <f t="shared" si="476"/>
        <v>11314.62962962963</v>
      </c>
      <c r="T1117" s="96">
        <f t="shared" si="477"/>
        <v>3265.1724137931033</v>
      </c>
      <c r="U1117" s="96">
        <f t="shared" si="478"/>
        <v>696.34868421052636</v>
      </c>
      <c r="V1117" s="96">
        <f t="shared" si="479"/>
        <v>3442.3947019867551</v>
      </c>
      <c r="W1117" s="86">
        <f t="shared" si="480"/>
        <v>2147.3130434782611</v>
      </c>
      <c r="X1117" s="99">
        <f t="shared" si="481"/>
        <v>9.9655511811023618E-3</v>
      </c>
      <c r="Y1117" s="100">
        <f t="shared" si="482"/>
        <v>4.281496062992126E-2</v>
      </c>
      <c r="Z1117" s="100">
        <f t="shared" si="483"/>
        <v>9.3503937007874016E-2</v>
      </c>
      <c r="AA1117" s="100">
        <f t="shared" si="484"/>
        <v>9.2888779527559057E-2</v>
      </c>
      <c r="AB1117" s="101">
        <f t="shared" si="485"/>
        <v>1.4148622047244094E-2</v>
      </c>
      <c r="AC1117" s="99">
        <f t="shared" si="486"/>
        <v>1.2532634051239187E-2</v>
      </c>
      <c r="AD1117" s="100">
        <f t="shared" si="487"/>
        <v>4.8046865022016383E-2</v>
      </c>
      <c r="AE1117" s="100">
        <f t="shared" si="488"/>
        <v>0.10102816563562153</v>
      </c>
      <c r="AF1117" s="100">
        <f t="shared" si="489"/>
        <v>0.10039076072601015</v>
      </c>
      <c r="AG1117" s="101">
        <f t="shared" si="490"/>
        <v>1.7200919611852567E-2</v>
      </c>
      <c r="AH1117" s="95">
        <f t="shared" si="491"/>
        <v>112.75652066929133</v>
      </c>
      <c r="AI1117" s="96">
        <f t="shared" si="492"/>
        <v>139.79822834645668</v>
      </c>
      <c r="AJ1117" s="96">
        <f t="shared" si="493"/>
        <v>65.111343503937007</v>
      </c>
      <c r="AK1117" s="96">
        <f t="shared" si="494"/>
        <v>319.75984251968504</v>
      </c>
      <c r="AL1117" s="86">
        <f t="shared" si="495"/>
        <v>30.381520669291337</v>
      </c>
      <c r="AM1117" s="95">
        <f t="shared" si="503"/>
        <v>113.13036908467605</v>
      </c>
      <c r="AN1117" s="96">
        <f t="shared" si="496"/>
        <v>140.26173454397585</v>
      </c>
      <c r="AO1117" s="96">
        <f t="shared" si="497"/>
        <v>65.327222571932637</v>
      </c>
      <c r="AP1117" s="96">
        <f t="shared" si="498"/>
        <v>320.82001810616185</v>
      </c>
      <c r="AQ1117" s="86">
        <f t="shared" si="499"/>
        <v>30.482251724948021</v>
      </c>
    </row>
    <row r="1118" spans="1:43">
      <c r="A1118" s="129" t="str">
        <f t="shared" si="500"/>
        <v>2009_2</v>
      </c>
      <c r="B1118" s="57">
        <v>2009</v>
      </c>
      <c r="C1118" s="57">
        <v>2</v>
      </c>
      <c r="D1118" s="81" t="str">
        <f t="shared" si="501"/>
        <v>SML_Commercial</v>
      </c>
      <c r="E1118" s="68" t="s">
        <v>12</v>
      </c>
      <c r="F1118" s="69" t="s">
        <v>40</v>
      </c>
      <c r="G1118" s="84">
        <f t="shared" si="502"/>
        <v>18272</v>
      </c>
      <c r="H1118" s="70">
        <v>4568</v>
      </c>
      <c r="I1118" s="65">
        <v>32</v>
      </c>
      <c r="J1118" s="66">
        <v>550</v>
      </c>
      <c r="K1118" s="66">
        <v>306</v>
      </c>
      <c r="L1118" s="66">
        <v>803</v>
      </c>
      <c r="M1118" s="67">
        <v>126</v>
      </c>
      <c r="N1118" s="65">
        <v>450087</v>
      </c>
      <c r="O1118" s="66">
        <v>886367</v>
      </c>
      <c r="P1118" s="66">
        <v>408630</v>
      </c>
      <c r="Q1118" s="66">
        <v>1360038</v>
      </c>
      <c r="R1118" s="67">
        <v>367980</v>
      </c>
      <c r="S1118" s="95">
        <f t="shared" si="476"/>
        <v>14065.21875</v>
      </c>
      <c r="T1118" s="96">
        <f t="shared" si="477"/>
        <v>1611.5763636363636</v>
      </c>
      <c r="U1118" s="96">
        <f t="shared" si="478"/>
        <v>1335.3921568627452</v>
      </c>
      <c r="V1118" s="96">
        <f t="shared" si="479"/>
        <v>1693.6961394769614</v>
      </c>
      <c r="W1118" s="86">
        <f t="shared" si="480"/>
        <v>2920.4761904761904</v>
      </c>
      <c r="X1118" s="99">
        <f t="shared" si="481"/>
        <v>1.7513134851138354E-3</v>
      </c>
      <c r="Y1118" s="100">
        <f t="shared" si="482"/>
        <v>3.0100700525394045E-2</v>
      </c>
      <c r="Z1118" s="100">
        <f t="shared" si="483"/>
        <v>1.674693520140105E-2</v>
      </c>
      <c r="AA1118" s="100">
        <f t="shared" si="484"/>
        <v>4.3947022767075308E-2</v>
      </c>
      <c r="AB1118" s="101">
        <f t="shared" si="485"/>
        <v>6.8957968476357264E-3</v>
      </c>
      <c r="AC1118" s="99">
        <f t="shared" si="486"/>
        <v>2.4720295411495567E-3</v>
      </c>
      <c r="AD1118" s="100">
        <f t="shared" si="487"/>
        <v>3.3045898560300116E-2</v>
      </c>
      <c r="AE1118" s="100">
        <f t="shared" si="488"/>
        <v>1.895882355592271E-2</v>
      </c>
      <c r="AF1118" s="100">
        <f t="shared" si="489"/>
        <v>4.7480225732184973E-2</v>
      </c>
      <c r="AG1118" s="101">
        <f t="shared" si="490"/>
        <v>8.3222335902471238E-3</v>
      </c>
      <c r="AH1118" s="95">
        <f t="shared" si="491"/>
        <v>24.632607267950963</v>
      </c>
      <c r="AI1118" s="96">
        <f t="shared" si="492"/>
        <v>48.50957749562172</v>
      </c>
      <c r="AJ1118" s="96">
        <f t="shared" si="493"/>
        <v>22.363725919439581</v>
      </c>
      <c r="AK1118" s="96">
        <f t="shared" si="494"/>
        <v>74.43290280210158</v>
      </c>
      <c r="AL1118" s="86">
        <f t="shared" si="495"/>
        <v>20.139010507880911</v>
      </c>
      <c r="AM1118" s="95">
        <f t="shared" si="503"/>
        <v>24.714277588560861</v>
      </c>
      <c r="AN1118" s="96">
        <f t="shared" si="496"/>
        <v>48.67041279428183</v>
      </c>
      <c r="AO1118" s="96">
        <f t="shared" si="497"/>
        <v>22.437873680007698</v>
      </c>
      <c r="AP1118" s="96">
        <f t="shared" si="498"/>
        <v>74.679687844774762</v>
      </c>
      <c r="AQ1118" s="86">
        <f t="shared" si="499"/>
        <v>20.20578214220501</v>
      </c>
    </row>
    <row r="1119" spans="1:43">
      <c r="A1119" s="129" t="str">
        <f t="shared" si="500"/>
        <v>2009_2</v>
      </c>
      <c r="B1119" s="57">
        <v>2009</v>
      </c>
      <c r="C1119" s="57">
        <v>2</v>
      </c>
      <c r="D1119" s="81" t="str">
        <f t="shared" si="501"/>
        <v>LSL_Commercial</v>
      </c>
      <c r="E1119" s="68" t="s">
        <v>14</v>
      </c>
      <c r="F1119" s="69" t="s">
        <v>40</v>
      </c>
      <c r="G1119" s="84">
        <f t="shared" si="502"/>
        <v>2732</v>
      </c>
      <c r="H1119" s="70">
        <v>683</v>
      </c>
      <c r="I1119" s="65">
        <v>3</v>
      </c>
      <c r="J1119" s="66">
        <v>55</v>
      </c>
      <c r="K1119" s="66">
        <v>144</v>
      </c>
      <c r="L1119" s="66">
        <v>75</v>
      </c>
      <c r="M1119" s="67">
        <v>16</v>
      </c>
      <c r="N1119" s="65">
        <v>84191</v>
      </c>
      <c r="O1119" s="66">
        <v>156961</v>
      </c>
      <c r="P1119" s="66">
        <v>189639</v>
      </c>
      <c r="Q1119" s="66">
        <v>203330</v>
      </c>
      <c r="R1119" s="67">
        <v>80474</v>
      </c>
      <c r="S1119" s="95">
        <f t="shared" si="476"/>
        <v>28063.666666666668</v>
      </c>
      <c r="T1119" s="96">
        <f t="shared" si="477"/>
        <v>2853.8363636363638</v>
      </c>
      <c r="U1119" s="96">
        <f t="shared" si="478"/>
        <v>1316.9375</v>
      </c>
      <c r="V1119" s="96">
        <f t="shared" si="479"/>
        <v>2711.0666666666666</v>
      </c>
      <c r="W1119" s="86">
        <f t="shared" si="480"/>
        <v>5029.625</v>
      </c>
      <c r="X1119" s="99">
        <f t="shared" si="481"/>
        <v>1.0980966325036604E-3</v>
      </c>
      <c r="Y1119" s="100">
        <f t="shared" si="482"/>
        <v>2.013177159590044E-2</v>
      </c>
      <c r="Z1119" s="100">
        <f t="shared" si="483"/>
        <v>5.2708638360175697E-2</v>
      </c>
      <c r="AA1119" s="100">
        <f t="shared" si="484"/>
        <v>2.7452415812591509E-2</v>
      </c>
      <c r="AB1119" s="101">
        <f t="shared" si="485"/>
        <v>5.8565153733528552E-3</v>
      </c>
      <c r="AC1119" s="99">
        <f t="shared" si="486"/>
        <v>2.5744736422383245E-3</v>
      </c>
      <c r="AD1119" s="100">
        <f t="shared" si="487"/>
        <v>2.639272409473116E-2</v>
      </c>
      <c r="AE1119" s="100">
        <f t="shared" si="488"/>
        <v>6.2669531030571463E-2</v>
      </c>
      <c r="AF1119" s="100">
        <f t="shared" si="489"/>
        <v>3.4736270740840194E-2</v>
      </c>
      <c r="AG1119" s="101">
        <f t="shared" si="490"/>
        <v>9.2579313919666367E-3</v>
      </c>
      <c r="AH1119" s="95">
        <f t="shared" si="491"/>
        <v>30.816617862371888</v>
      </c>
      <c r="AI1119" s="96">
        <f t="shared" si="492"/>
        <v>57.452781844802345</v>
      </c>
      <c r="AJ1119" s="96">
        <f t="shared" si="493"/>
        <v>69.413982430453885</v>
      </c>
      <c r="AK1119" s="96">
        <f t="shared" si="494"/>
        <v>74.425329428989755</v>
      </c>
      <c r="AL1119" s="86">
        <f t="shared" si="495"/>
        <v>29.456076134699853</v>
      </c>
      <c r="AM1119" s="95">
        <f t="shared" si="503"/>
        <v>30.91879149886741</v>
      </c>
      <c r="AN1119" s="96">
        <f t="shared" si="496"/>
        <v>57.643268668310483</v>
      </c>
      <c r="AO1119" s="96">
        <f t="shared" si="497"/>
        <v>69.644127056974227</v>
      </c>
      <c r="AP1119" s="96">
        <f t="shared" si="498"/>
        <v>74.672089361864224</v>
      </c>
      <c r="AQ1119" s="86">
        <f t="shared" si="499"/>
        <v>29.553738844767921</v>
      </c>
    </row>
    <row r="1120" spans="1:43">
      <c r="A1120" s="129" t="str">
        <f t="shared" si="500"/>
        <v>2009_2</v>
      </c>
      <c r="B1120" s="57">
        <v>2009</v>
      </c>
      <c r="C1120" s="57">
        <v>2</v>
      </c>
      <c r="D1120" s="81" t="str">
        <f t="shared" si="501"/>
        <v>MYA_Commercial</v>
      </c>
      <c r="E1120" s="68" t="s">
        <v>15</v>
      </c>
      <c r="F1120" s="69" t="s">
        <v>40</v>
      </c>
      <c r="G1120" s="84">
        <f t="shared" si="502"/>
        <v>2956</v>
      </c>
      <c r="H1120" s="70">
        <v>739</v>
      </c>
      <c r="I1120" s="65">
        <v>17</v>
      </c>
      <c r="J1120" s="66">
        <v>103</v>
      </c>
      <c r="K1120" s="66">
        <v>249</v>
      </c>
      <c r="L1120" s="66">
        <v>310</v>
      </c>
      <c r="M1120" s="67">
        <v>19</v>
      </c>
      <c r="N1120" s="65">
        <v>162772</v>
      </c>
      <c r="O1120" s="66">
        <v>374633</v>
      </c>
      <c r="P1120" s="66">
        <v>248841</v>
      </c>
      <c r="Q1120" s="66">
        <v>952580</v>
      </c>
      <c r="R1120" s="67">
        <v>84106</v>
      </c>
      <c r="S1120" s="95">
        <f t="shared" si="476"/>
        <v>9574.823529411764</v>
      </c>
      <c r="T1120" s="96">
        <f t="shared" si="477"/>
        <v>3637.2135922330099</v>
      </c>
      <c r="U1120" s="96">
        <f t="shared" si="478"/>
        <v>999.36144578313258</v>
      </c>
      <c r="V1120" s="96">
        <f t="shared" si="479"/>
        <v>3072.8387096774195</v>
      </c>
      <c r="W1120" s="86">
        <f t="shared" si="480"/>
        <v>4426.6315789473683</v>
      </c>
      <c r="X1120" s="99">
        <f t="shared" si="481"/>
        <v>5.751014884979702E-3</v>
      </c>
      <c r="Y1120" s="100">
        <f t="shared" si="482"/>
        <v>3.4844384303112312E-2</v>
      </c>
      <c r="Z1120" s="100">
        <f t="shared" si="483"/>
        <v>8.4235453315290934E-2</v>
      </c>
      <c r="AA1120" s="100">
        <f t="shared" si="484"/>
        <v>0.10487144790257104</v>
      </c>
      <c r="AB1120" s="101">
        <f t="shared" si="485"/>
        <v>6.4276048714479025E-3</v>
      </c>
      <c r="AC1120" s="99">
        <f t="shared" si="486"/>
        <v>8.9916007263444748E-3</v>
      </c>
      <c r="AD1120" s="100">
        <f t="shared" si="487"/>
        <v>4.2703411191116793E-2</v>
      </c>
      <c r="AE1120" s="100">
        <f t="shared" si="488"/>
        <v>9.6138087271666603E-2</v>
      </c>
      <c r="AF1120" s="100">
        <f t="shared" si="489"/>
        <v>0.11800175982544402</v>
      </c>
      <c r="AG1120" s="101">
        <f t="shared" si="490"/>
        <v>9.8523483722744044E-3</v>
      </c>
      <c r="AH1120" s="95">
        <f t="shared" si="491"/>
        <v>55.064952638700944</v>
      </c>
      <c r="AI1120" s="96">
        <f t="shared" si="492"/>
        <v>126.73646820027064</v>
      </c>
      <c r="AJ1120" s="96">
        <f t="shared" si="493"/>
        <v>84.181664411366711</v>
      </c>
      <c r="AK1120" s="96">
        <f t="shared" si="494"/>
        <v>322.25304465493912</v>
      </c>
      <c r="AL1120" s="86">
        <f t="shared" si="495"/>
        <v>28.452638700947226</v>
      </c>
      <c r="AM1120" s="95">
        <f t="shared" si="503"/>
        <v>55.247522526145325</v>
      </c>
      <c r="AN1120" s="96">
        <f t="shared" si="496"/>
        <v>127.15666764884257</v>
      </c>
      <c r="AO1120" s="96">
        <f t="shared" si="497"/>
        <v>84.460771833783028</v>
      </c>
      <c r="AP1120" s="96">
        <f t="shared" si="498"/>
        <v>323.32148654532426</v>
      </c>
      <c r="AQ1120" s="86">
        <f t="shared" si="499"/>
        <v>28.546974477084383</v>
      </c>
    </row>
    <row r="1121" spans="1:43">
      <c r="A1121" s="129" t="str">
        <f t="shared" si="500"/>
        <v>2009_2</v>
      </c>
      <c r="B1121" s="57">
        <v>2009</v>
      </c>
      <c r="C1121" s="57">
        <v>2</v>
      </c>
      <c r="D1121" s="81" t="str">
        <f t="shared" si="501"/>
        <v>SMA_Commercial</v>
      </c>
      <c r="E1121" s="68" t="s">
        <v>16</v>
      </c>
      <c r="F1121" s="69" t="s">
        <v>40</v>
      </c>
      <c r="G1121" s="84">
        <f t="shared" si="502"/>
        <v>19976</v>
      </c>
      <c r="H1121" s="70">
        <v>4994</v>
      </c>
      <c r="I1121" s="65">
        <v>32</v>
      </c>
      <c r="J1121" s="66">
        <v>500</v>
      </c>
      <c r="K1121" s="66">
        <v>1681</v>
      </c>
      <c r="L1121" s="66">
        <v>666</v>
      </c>
      <c r="M1121" s="67">
        <v>116</v>
      </c>
      <c r="N1121" s="65">
        <v>527479</v>
      </c>
      <c r="O1121" s="66">
        <v>1975155</v>
      </c>
      <c r="P1121" s="66">
        <v>1475256</v>
      </c>
      <c r="Q1121" s="66">
        <v>2201783</v>
      </c>
      <c r="R1121" s="67">
        <v>551544</v>
      </c>
      <c r="S1121" s="95">
        <f t="shared" si="476"/>
        <v>16483.71875</v>
      </c>
      <c r="T1121" s="96">
        <f t="shared" si="477"/>
        <v>3950.31</v>
      </c>
      <c r="U1121" s="96">
        <f t="shared" si="478"/>
        <v>877.60618679357526</v>
      </c>
      <c r="V1121" s="96">
        <f t="shared" si="479"/>
        <v>3305.9804804804803</v>
      </c>
      <c r="W1121" s="86">
        <f t="shared" si="480"/>
        <v>4754.6896551724139</v>
      </c>
      <c r="X1121" s="99">
        <f t="shared" si="481"/>
        <v>1.6019223067681217E-3</v>
      </c>
      <c r="Y1121" s="100">
        <f t="shared" si="482"/>
        <v>2.5030036043251901E-2</v>
      </c>
      <c r="Z1121" s="100">
        <f t="shared" si="483"/>
        <v>8.415098117741289E-2</v>
      </c>
      <c r="AA1121" s="100">
        <f t="shared" si="484"/>
        <v>3.3340008009611531E-2</v>
      </c>
      <c r="AB1121" s="101">
        <f t="shared" si="485"/>
        <v>5.8069683620344415E-3</v>
      </c>
      <c r="AC1121" s="99">
        <f t="shared" si="486"/>
        <v>2.2612089069514074E-3</v>
      </c>
      <c r="AD1121" s="100">
        <f t="shared" si="487"/>
        <v>2.7605337135948881E-2</v>
      </c>
      <c r="AE1121" s="100">
        <f t="shared" si="488"/>
        <v>8.8727583647349687E-2</v>
      </c>
      <c r="AF1121" s="100">
        <f t="shared" si="489"/>
        <v>3.6299528686091896E-2</v>
      </c>
      <c r="AG1121" s="101">
        <f t="shared" si="490"/>
        <v>7.0595664478926515E-3</v>
      </c>
      <c r="AH1121" s="95">
        <f t="shared" si="491"/>
        <v>26.405636764116942</v>
      </c>
      <c r="AI1121" s="96">
        <f t="shared" si="492"/>
        <v>98.876401682018425</v>
      </c>
      <c r="AJ1121" s="96">
        <f t="shared" si="493"/>
        <v>73.851421706047262</v>
      </c>
      <c r="AK1121" s="96">
        <f t="shared" si="494"/>
        <v>110.22141569883861</v>
      </c>
      <c r="AL1121" s="86">
        <f t="shared" si="495"/>
        <v>27.610332398878654</v>
      </c>
      <c r="AM1121" s="95">
        <f t="shared" si="503"/>
        <v>26.493185629609542</v>
      </c>
      <c r="AN1121" s="96">
        <f t="shared" si="496"/>
        <v>99.204230049445442</v>
      </c>
      <c r="AO1121" s="96">
        <f t="shared" si="497"/>
        <v>74.096278826636237</v>
      </c>
      <c r="AP1121" s="96">
        <f t="shared" si="498"/>
        <v>110.58685887991481</v>
      </c>
      <c r="AQ1121" s="86">
        <f t="shared" si="499"/>
        <v>27.701875477312583</v>
      </c>
    </row>
    <row r="1122" spans="1:43">
      <c r="A1122" s="129" t="str">
        <f t="shared" si="500"/>
        <v>2009_2</v>
      </c>
      <c r="B1122" s="57">
        <v>2009</v>
      </c>
      <c r="C1122" s="57">
        <v>2</v>
      </c>
      <c r="D1122" s="81" t="str">
        <f t="shared" si="501"/>
        <v>MSL_Commercial</v>
      </c>
      <c r="E1122" s="68" t="s">
        <v>17</v>
      </c>
      <c r="F1122" s="69" t="s">
        <v>40</v>
      </c>
      <c r="G1122" s="84">
        <f t="shared" si="502"/>
        <v>8804</v>
      </c>
      <c r="H1122" s="70">
        <v>2201</v>
      </c>
      <c r="I1122" s="65">
        <v>26</v>
      </c>
      <c r="J1122" s="66">
        <v>190</v>
      </c>
      <c r="K1122" s="66">
        <v>706</v>
      </c>
      <c r="L1122" s="66">
        <v>260</v>
      </c>
      <c r="M1122" s="67">
        <v>57</v>
      </c>
      <c r="N1122" s="65">
        <v>499263</v>
      </c>
      <c r="O1122" s="66">
        <v>552861</v>
      </c>
      <c r="P1122" s="66">
        <v>1331398</v>
      </c>
      <c r="Q1122" s="66">
        <v>871138</v>
      </c>
      <c r="R1122" s="67">
        <v>150332</v>
      </c>
      <c r="S1122" s="95">
        <f t="shared" si="476"/>
        <v>19202.423076923078</v>
      </c>
      <c r="T1122" s="96">
        <f t="shared" si="477"/>
        <v>2909.7947368421051</v>
      </c>
      <c r="U1122" s="96">
        <f t="shared" si="478"/>
        <v>1885.8328611898016</v>
      </c>
      <c r="V1122" s="96">
        <f t="shared" si="479"/>
        <v>3350.5307692307692</v>
      </c>
      <c r="W1122" s="86">
        <f t="shared" si="480"/>
        <v>2637.4035087719299</v>
      </c>
      <c r="X1122" s="99">
        <f t="shared" si="481"/>
        <v>2.9532030895047705E-3</v>
      </c>
      <c r="Y1122" s="100">
        <f t="shared" si="482"/>
        <v>2.1581099500227168E-2</v>
      </c>
      <c r="Z1122" s="100">
        <f t="shared" si="483"/>
        <v>8.0190822353475688E-2</v>
      </c>
      <c r="AA1122" s="100">
        <f t="shared" si="484"/>
        <v>2.9532030895047707E-2</v>
      </c>
      <c r="AB1122" s="101">
        <f t="shared" si="485"/>
        <v>6.4743298500681504E-3</v>
      </c>
      <c r="AC1122" s="99">
        <f t="shared" si="486"/>
        <v>4.3006768982994468E-3</v>
      </c>
      <c r="AD1122" s="100">
        <f t="shared" si="487"/>
        <v>2.518950307498834E-2</v>
      </c>
      <c r="AE1122" s="100">
        <f t="shared" si="488"/>
        <v>8.6934970581031057E-2</v>
      </c>
      <c r="AF1122" s="100">
        <f t="shared" si="489"/>
        <v>3.3735938516035138E-2</v>
      </c>
      <c r="AG1122" s="101">
        <f t="shared" si="490"/>
        <v>8.4659332605497052E-3</v>
      </c>
      <c r="AH1122" s="95">
        <f t="shared" si="491"/>
        <v>56.708655156746936</v>
      </c>
      <c r="AI1122" s="96">
        <f t="shared" si="492"/>
        <v>62.796569741026808</v>
      </c>
      <c r="AJ1122" s="96">
        <f t="shared" si="493"/>
        <v>151.22648796001818</v>
      </c>
      <c r="AK1122" s="96">
        <f t="shared" si="494"/>
        <v>98.947978191731025</v>
      </c>
      <c r="AL1122" s="86">
        <f t="shared" si="495"/>
        <v>17.075420263516584</v>
      </c>
      <c r="AM1122" s="95">
        <f t="shared" si="503"/>
        <v>56.896674800693987</v>
      </c>
      <c r="AN1122" s="96">
        <f t="shared" si="496"/>
        <v>63.004774090983062</v>
      </c>
      <c r="AO1122" s="96">
        <f t="shared" si="497"/>
        <v>151.72788497504195</v>
      </c>
      <c r="AP1122" s="96">
        <f t="shared" si="498"/>
        <v>99.276043873723765</v>
      </c>
      <c r="AQ1122" s="86">
        <f t="shared" si="499"/>
        <v>17.132034451056715</v>
      </c>
    </row>
    <row r="1123" spans="1:43">
      <c r="A1123" s="129" t="str">
        <f t="shared" si="500"/>
        <v>2009_2</v>
      </c>
      <c r="B1123" s="57">
        <v>2009</v>
      </c>
      <c r="C1123" s="57">
        <v>2</v>
      </c>
      <c r="D1123" s="81" t="str">
        <f t="shared" si="501"/>
        <v>LYL_Commercial</v>
      </c>
      <c r="E1123" s="68" t="s">
        <v>18</v>
      </c>
      <c r="F1123" s="69" t="s">
        <v>40</v>
      </c>
      <c r="G1123" s="84">
        <f t="shared" si="502"/>
        <v>3144</v>
      </c>
      <c r="H1123" s="70">
        <v>786</v>
      </c>
      <c r="I1123" s="65">
        <v>18</v>
      </c>
      <c r="J1123" s="66">
        <v>80</v>
      </c>
      <c r="K1123" s="66">
        <v>143</v>
      </c>
      <c r="L1123" s="66">
        <v>103</v>
      </c>
      <c r="M1123" s="67">
        <v>32</v>
      </c>
      <c r="N1123" s="65">
        <v>351510</v>
      </c>
      <c r="O1123" s="66">
        <v>243877</v>
      </c>
      <c r="P1123" s="66">
        <v>183938</v>
      </c>
      <c r="Q1123" s="66">
        <v>306481</v>
      </c>
      <c r="R1123" s="67">
        <v>155289</v>
      </c>
      <c r="S1123" s="95">
        <f t="shared" si="476"/>
        <v>19528.333333333332</v>
      </c>
      <c r="T1123" s="96">
        <f t="shared" si="477"/>
        <v>3048.4625000000001</v>
      </c>
      <c r="U1123" s="96">
        <f t="shared" si="478"/>
        <v>1286.2797202797203</v>
      </c>
      <c r="V1123" s="96">
        <f t="shared" si="479"/>
        <v>2975.5436893203882</v>
      </c>
      <c r="W1123" s="86">
        <f t="shared" si="480"/>
        <v>4852.78125</v>
      </c>
      <c r="X1123" s="99">
        <f t="shared" si="481"/>
        <v>5.7251908396946565E-3</v>
      </c>
      <c r="Y1123" s="100">
        <f t="shared" si="482"/>
        <v>2.5445292620865138E-2</v>
      </c>
      <c r="Z1123" s="100">
        <f t="shared" si="483"/>
        <v>4.5483460559796435E-2</v>
      </c>
      <c r="AA1123" s="100">
        <f t="shared" si="484"/>
        <v>3.2760814249363869E-2</v>
      </c>
      <c r="AB1123" s="101">
        <f t="shared" si="485"/>
        <v>1.0178117048346057E-2</v>
      </c>
      <c r="AC1123" s="99">
        <f t="shared" si="486"/>
        <v>8.8603735421279237E-3</v>
      </c>
      <c r="AD1123" s="100">
        <f t="shared" si="487"/>
        <v>3.1988964118366034E-2</v>
      </c>
      <c r="AE1123" s="100">
        <f t="shared" si="488"/>
        <v>5.4141770565611605E-2</v>
      </c>
      <c r="AF1123" s="100">
        <f t="shared" si="489"/>
        <v>4.0157870774375728E-2</v>
      </c>
      <c r="AG1123" s="101">
        <f t="shared" si="490"/>
        <v>1.4348989397137652E-2</v>
      </c>
      <c r="AH1123" s="95">
        <f t="shared" si="491"/>
        <v>111.80343511450381</v>
      </c>
      <c r="AI1123" s="96">
        <f t="shared" si="492"/>
        <v>77.569020356234091</v>
      </c>
      <c r="AJ1123" s="96">
        <f t="shared" si="493"/>
        <v>58.50445292620865</v>
      </c>
      <c r="AK1123" s="96">
        <f t="shared" si="494"/>
        <v>97.481234096692106</v>
      </c>
      <c r="AL1123" s="86">
        <f t="shared" si="495"/>
        <v>49.392175572519086</v>
      </c>
      <c r="AM1123" s="95">
        <f t="shared" si="503"/>
        <v>112.17412353947495</v>
      </c>
      <c r="AN1123" s="96">
        <f t="shared" si="496"/>
        <v>77.826203312669719</v>
      </c>
      <c r="AO1123" s="96">
        <f t="shared" si="497"/>
        <v>58.698426604090763</v>
      </c>
      <c r="AP1123" s="96">
        <f t="shared" si="498"/>
        <v>97.804436734379735</v>
      </c>
      <c r="AQ1123" s="86">
        <f t="shared" si="499"/>
        <v>49.555937157752346</v>
      </c>
    </row>
    <row r="1124" spans="1:43">
      <c r="A1124" s="129" t="str">
        <f t="shared" si="500"/>
        <v>2009_2</v>
      </c>
      <c r="B1124" s="57">
        <v>2009</v>
      </c>
      <c r="C1124" s="57">
        <v>2</v>
      </c>
      <c r="D1124" s="81" t="str">
        <f t="shared" si="501"/>
        <v>LSA_Commercial</v>
      </c>
      <c r="E1124" s="68" t="s">
        <v>19</v>
      </c>
      <c r="F1124" s="69" t="s">
        <v>40</v>
      </c>
      <c r="G1124" s="84">
        <f t="shared" si="502"/>
        <v>22180</v>
      </c>
      <c r="H1124" s="70">
        <v>5545</v>
      </c>
      <c r="I1124" s="65">
        <v>93</v>
      </c>
      <c r="J1124" s="66">
        <v>666</v>
      </c>
      <c r="K1124" s="66">
        <v>480</v>
      </c>
      <c r="L1124" s="66">
        <v>943</v>
      </c>
      <c r="M1124" s="67">
        <v>199</v>
      </c>
      <c r="N1124" s="65">
        <v>2281233</v>
      </c>
      <c r="O1124" s="66">
        <v>1738310</v>
      </c>
      <c r="P1124" s="66">
        <v>424989</v>
      </c>
      <c r="Q1124" s="66">
        <v>2448235</v>
      </c>
      <c r="R1124" s="67">
        <v>1567890</v>
      </c>
      <c r="S1124" s="95">
        <f t="shared" si="476"/>
        <v>24529.387096774193</v>
      </c>
      <c r="T1124" s="96">
        <f t="shared" si="477"/>
        <v>2610.0750750750749</v>
      </c>
      <c r="U1124" s="96">
        <f t="shared" si="478"/>
        <v>885.39374999999995</v>
      </c>
      <c r="V1124" s="96">
        <f t="shared" si="479"/>
        <v>2596.2195121951218</v>
      </c>
      <c r="W1124" s="86">
        <f t="shared" si="480"/>
        <v>7878.844221105528</v>
      </c>
      <c r="X1124" s="99">
        <f t="shared" si="481"/>
        <v>4.1929666366095578E-3</v>
      </c>
      <c r="Y1124" s="100">
        <f t="shared" si="482"/>
        <v>3.0027051397655546E-2</v>
      </c>
      <c r="Z1124" s="100">
        <f t="shared" si="483"/>
        <v>2.1641118124436431E-2</v>
      </c>
      <c r="AA1124" s="100">
        <f t="shared" si="484"/>
        <v>4.2515779981965734E-2</v>
      </c>
      <c r="AB1124" s="101">
        <f t="shared" si="485"/>
        <v>8.9720468890892701E-3</v>
      </c>
      <c r="AC1124" s="99">
        <f t="shared" si="486"/>
        <v>5.2039021381896644E-3</v>
      </c>
      <c r="AD1124" s="100">
        <f t="shared" si="487"/>
        <v>3.269705166614334E-2</v>
      </c>
      <c r="AE1124" s="100">
        <f t="shared" si="488"/>
        <v>2.3917599459775722E-2</v>
      </c>
      <c r="AF1124" s="100">
        <f t="shared" si="489"/>
        <v>4.567235444125585E-2</v>
      </c>
      <c r="AG1124" s="101">
        <f t="shared" si="490"/>
        <v>1.0447290932077722E-2</v>
      </c>
      <c r="AH1124" s="95">
        <f t="shared" si="491"/>
        <v>102.85090171325518</v>
      </c>
      <c r="AI1124" s="96">
        <f t="shared" si="492"/>
        <v>78.37285843101894</v>
      </c>
      <c r="AJ1124" s="96">
        <f t="shared" si="493"/>
        <v>19.160910730387737</v>
      </c>
      <c r="AK1124" s="96">
        <f t="shared" si="494"/>
        <v>110.38029756537421</v>
      </c>
      <c r="AL1124" s="86">
        <f t="shared" si="495"/>
        <v>70.689359783588813</v>
      </c>
      <c r="AM1124" s="95">
        <f t="shared" si="503"/>
        <v>103.19190768256105</v>
      </c>
      <c r="AN1124" s="96">
        <f t="shared" si="496"/>
        <v>78.632706542327213</v>
      </c>
      <c r="AO1124" s="96">
        <f t="shared" si="497"/>
        <v>19.224439438717546</v>
      </c>
      <c r="AP1124" s="96">
        <f t="shared" si="498"/>
        <v>110.7462675251563</v>
      </c>
      <c r="AQ1124" s="86">
        <f t="shared" si="499"/>
        <v>70.923732970902421</v>
      </c>
    </row>
    <row r="1125" spans="1:43">
      <c r="A1125" s="129" t="str">
        <f t="shared" si="500"/>
        <v>2009_2</v>
      </c>
      <c r="B1125" s="57">
        <v>2009</v>
      </c>
      <c r="C1125" s="57">
        <v>2</v>
      </c>
      <c r="D1125" s="81" t="str">
        <f t="shared" si="501"/>
        <v>LMA_Commercial</v>
      </c>
      <c r="E1125" s="68" t="s">
        <v>20</v>
      </c>
      <c r="F1125" s="69" t="s">
        <v>40</v>
      </c>
      <c r="G1125" s="84">
        <f t="shared" si="502"/>
        <v>20560</v>
      </c>
      <c r="H1125" s="70">
        <v>5140</v>
      </c>
      <c r="I1125" s="65">
        <v>175</v>
      </c>
      <c r="J1125" s="66">
        <v>519</v>
      </c>
      <c r="K1125" s="66">
        <v>946</v>
      </c>
      <c r="L1125" s="66">
        <v>827</v>
      </c>
      <c r="M1125" s="67">
        <v>309</v>
      </c>
      <c r="N1125" s="65">
        <v>2423737</v>
      </c>
      <c r="O1125" s="66">
        <v>1301302</v>
      </c>
      <c r="P1125" s="66">
        <v>848917</v>
      </c>
      <c r="Q1125" s="66">
        <v>2521028</v>
      </c>
      <c r="R1125" s="67">
        <v>1464624</v>
      </c>
      <c r="S1125" s="95">
        <f t="shared" si="476"/>
        <v>13849.925714285715</v>
      </c>
      <c r="T1125" s="96">
        <f t="shared" si="477"/>
        <v>2507.3256262042391</v>
      </c>
      <c r="U1125" s="96">
        <f t="shared" si="478"/>
        <v>897.37526427061312</v>
      </c>
      <c r="V1125" s="96">
        <f t="shared" si="479"/>
        <v>3048.4014510278112</v>
      </c>
      <c r="W1125" s="86">
        <f t="shared" si="480"/>
        <v>4739.8834951456311</v>
      </c>
      <c r="X1125" s="99">
        <f t="shared" si="481"/>
        <v>8.511673151750972E-3</v>
      </c>
      <c r="Y1125" s="100">
        <f t="shared" si="482"/>
        <v>2.52431906614786E-2</v>
      </c>
      <c r="Z1125" s="100">
        <f t="shared" si="483"/>
        <v>4.6011673151750976E-2</v>
      </c>
      <c r="AA1125" s="100">
        <f t="shared" si="484"/>
        <v>4.0223735408560314E-2</v>
      </c>
      <c r="AB1125" s="101">
        <f t="shared" si="485"/>
        <v>1.5029182879377432E-2</v>
      </c>
      <c r="AC1125" s="99">
        <f t="shared" si="486"/>
        <v>1.0004452567201352E-2</v>
      </c>
      <c r="AD1125" s="100">
        <f t="shared" si="487"/>
        <v>2.779216010035436E-2</v>
      </c>
      <c r="AE1125" s="100">
        <f t="shared" si="488"/>
        <v>4.9416146269132821E-2</v>
      </c>
      <c r="AF1125" s="100">
        <f t="shared" si="489"/>
        <v>4.3416526979739925E-2</v>
      </c>
      <c r="AG1125" s="101">
        <f t="shared" si="490"/>
        <v>1.7006260554232617E-2</v>
      </c>
      <c r="AH1125" s="95">
        <f t="shared" si="491"/>
        <v>117.88604085603113</v>
      </c>
      <c r="AI1125" s="96">
        <f t="shared" si="492"/>
        <v>63.292898832684827</v>
      </c>
      <c r="AJ1125" s="96">
        <f t="shared" si="493"/>
        <v>41.289737354085602</v>
      </c>
      <c r="AK1125" s="96">
        <f t="shared" si="494"/>
        <v>122.61809338521401</v>
      </c>
      <c r="AL1125" s="86">
        <f t="shared" si="495"/>
        <v>71.23657587548638</v>
      </c>
      <c r="AM1125" s="95">
        <f t="shared" si="503"/>
        <v>118.27689638534694</v>
      </c>
      <c r="AN1125" s="96">
        <f t="shared" si="496"/>
        <v>63.502748780104753</v>
      </c>
      <c r="AO1125" s="96">
        <f t="shared" si="497"/>
        <v>41.426635005679067</v>
      </c>
      <c r="AP1125" s="96">
        <f t="shared" si="498"/>
        <v>123.02463820973911</v>
      </c>
      <c r="AQ1125" s="86">
        <f t="shared" si="499"/>
        <v>71.472763377995378</v>
      </c>
    </row>
    <row r="1126" spans="1:43">
      <c r="A1126" s="129" t="str">
        <f t="shared" si="500"/>
        <v>2009_2</v>
      </c>
      <c r="B1126" s="57">
        <v>2009</v>
      </c>
      <c r="C1126" s="57">
        <v>2</v>
      </c>
      <c r="D1126" s="81" t="str">
        <f t="shared" si="501"/>
        <v>SYL_Commercial</v>
      </c>
      <c r="E1126" s="68" t="s">
        <v>21</v>
      </c>
      <c r="F1126" s="69" t="s">
        <v>40</v>
      </c>
      <c r="G1126" s="84">
        <f t="shared" si="502"/>
        <v>2872</v>
      </c>
      <c r="H1126" s="70">
        <v>718</v>
      </c>
      <c r="I1126" s="65">
        <v>30</v>
      </c>
      <c r="J1126" s="66">
        <v>69</v>
      </c>
      <c r="K1126" s="66">
        <v>101</v>
      </c>
      <c r="L1126" s="66">
        <v>67</v>
      </c>
      <c r="M1126" s="67">
        <v>32</v>
      </c>
      <c r="N1126" s="65">
        <v>357473</v>
      </c>
      <c r="O1126" s="66">
        <v>198157</v>
      </c>
      <c r="P1126" s="66">
        <v>78290</v>
      </c>
      <c r="Q1126" s="66">
        <v>191317</v>
      </c>
      <c r="R1126" s="67">
        <v>99217</v>
      </c>
      <c r="S1126" s="95">
        <f t="shared" si="476"/>
        <v>11915.766666666666</v>
      </c>
      <c r="T1126" s="96">
        <f t="shared" si="477"/>
        <v>2871.840579710145</v>
      </c>
      <c r="U1126" s="96">
        <f t="shared" si="478"/>
        <v>775.14851485148517</v>
      </c>
      <c r="V1126" s="96">
        <f t="shared" si="479"/>
        <v>2855.4776119402986</v>
      </c>
      <c r="W1126" s="86">
        <f t="shared" si="480"/>
        <v>3100.53125</v>
      </c>
      <c r="X1126" s="99">
        <f t="shared" si="481"/>
        <v>1.0445682451253482E-2</v>
      </c>
      <c r="Y1126" s="100">
        <f t="shared" si="482"/>
        <v>2.402506963788301E-2</v>
      </c>
      <c r="Z1126" s="100">
        <f t="shared" si="483"/>
        <v>3.5167130919220059E-2</v>
      </c>
      <c r="AA1126" s="100">
        <f t="shared" si="484"/>
        <v>2.3328690807799445E-2</v>
      </c>
      <c r="AB1126" s="101">
        <f t="shared" si="485"/>
        <v>1.1142061281337047E-2</v>
      </c>
      <c r="AC1126" s="99">
        <f t="shared" si="486"/>
        <v>1.4865984349232088E-2</v>
      </c>
      <c r="AD1126" s="100">
        <f t="shared" si="487"/>
        <v>3.068263381970561E-2</v>
      </c>
      <c r="AE1126" s="100">
        <f t="shared" si="488"/>
        <v>4.31757606942779E-2</v>
      </c>
      <c r="AF1126" s="100">
        <f t="shared" si="489"/>
        <v>2.9891399118398651E-2</v>
      </c>
      <c r="AG1126" s="101">
        <f t="shared" si="490"/>
        <v>1.5705722810694132E-2</v>
      </c>
      <c r="AH1126" s="95">
        <f t="shared" si="491"/>
        <v>124.46831476323119</v>
      </c>
      <c r="AI1126" s="96">
        <f t="shared" si="492"/>
        <v>68.996169916434539</v>
      </c>
      <c r="AJ1126" s="96">
        <f t="shared" si="493"/>
        <v>27.25974930362117</v>
      </c>
      <c r="AK1126" s="96">
        <f t="shared" si="494"/>
        <v>66.614554317548752</v>
      </c>
      <c r="AL1126" s="86">
        <f t="shared" si="495"/>
        <v>34.54630919220056</v>
      </c>
      <c r="AM1126" s="95">
        <f t="shared" si="503"/>
        <v>124.88099406517877</v>
      </c>
      <c r="AN1126" s="96">
        <f t="shared" si="496"/>
        <v>69.224929270108873</v>
      </c>
      <c r="AO1126" s="96">
        <f t="shared" si="497"/>
        <v>27.350130010833954</v>
      </c>
      <c r="AP1126" s="96">
        <f t="shared" si="498"/>
        <v>66.835417336603911</v>
      </c>
      <c r="AQ1126" s="86">
        <f t="shared" si="499"/>
        <v>34.660848758269417</v>
      </c>
    </row>
    <row r="1127" spans="1:43">
      <c r="A1127" s="129" t="str">
        <f t="shared" si="500"/>
        <v>2009_2</v>
      </c>
      <c r="B1127" s="57">
        <v>2009</v>
      </c>
      <c r="C1127" s="57">
        <v>2</v>
      </c>
      <c r="D1127" s="81" t="str">
        <f t="shared" si="501"/>
        <v>MYL_Commercial</v>
      </c>
      <c r="E1127" s="68" t="s">
        <v>22</v>
      </c>
      <c r="F1127" s="69" t="s">
        <v>40</v>
      </c>
      <c r="G1127" s="84">
        <f t="shared" si="502"/>
        <v>1948</v>
      </c>
      <c r="H1127" s="70">
        <v>487</v>
      </c>
      <c r="I1127" s="65">
        <v>18</v>
      </c>
      <c r="J1127" s="66">
        <v>57</v>
      </c>
      <c r="K1127" s="66">
        <v>113</v>
      </c>
      <c r="L1127" s="66">
        <v>61</v>
      </c>
      <c r="M1127" s="67">
        <v>19</v>
      </c>
      <c r="N1127" s="65">
        <v>252108</v>
      </c>
      <c r="O1127" s="66">
        <v>174953</v>
      </c>
      <c r="P1127" s="66">
        <v>74439</v>
      </c>
      <c r="Q1127" s="66">
        <v>193324</v>
      </c>
      <c r="R1127" s="67">
        <v>76029</v>
      </c>
      <c r="S1127" s="95">
        <f t="shared" si="476"/>
        <v>14006</v>
      </c>
      <c r="T1127" s="96">
        <f t="shared" si="477"/>
        <v>3069.3508771929824</v>
      </c>
      <c r="U1127" s="96">
        <f t="shared" si="478"/>
        <v>658.75221238938047</v>
      </c>
      <c r="V1127" s="96">
        <f t="shared" si="479"/>
        <v>3169.2459016393441</v>
      </c>
      <c r="W1127" s="86">
        <f t="shared" si="480"/>
        <v>4001.5263157894738</v>
      </c>
      <c r="X1127" s="99">
        <f t="shared" si="481"/>
        <v>9.2402464065708418E-3</v>
      </c>
      <c r="Y1127" s="100">
        <f t="shared" si="482"/>
        <v>2.9260780287474333E-2</v>
      </c>
      <c r="Z1127" s="100">
        <f t="shared" si="483"/>
        <v>5.8008213552361396E-2</v>
      </c>
      <c r="AA1127" s="100">
        <f t="shared" si="484"/>
        <v>3.1314168377823408E-2</v>
      </c>
      <c r="AB1127" s="101">
        <f t="shared" si="485"/>
        <v>9.7535934291581115E-3</v>
      </c>
      <c r="AC1127" s="99">
        <f t="shared" si="486"/>
        <v>1.4291363069186436E-2</v>
      </c>
      <c r="AD1127" s="100">
        <f t="shared" si="487"/>
        <v>3.815802804781742E-2</v>
      </c>
      <c r="AE1127" s="100">
        <f t="shared" si="488"/>
        <v>7.0348628076944017E-2</v>
      </c>
      <c r="AF1127" s="100">
        <f t="shared" si="489"/>
        <v>4.0508567660242301E-2</v>
      </c>
      <c r="AG1127" s="101">
        <f t="shared" si="490"/>
        <v>1.4941777864995516E-2</v>
      </c>
      <c r="AH1127" s="95">
        <f t="shared" si="491"/>
        <v>129.41889117043121</v>
      </c>
      <c r="AI1127" s="96">
        <f t="shared" si="492"/>
        <v>89.811601642710471</v>
      </c>
      <c r="AJ1127" s="96">
        <f t="shared" si="493"/>
        <v>38.213039014373713</v>
      </c>
      <c r="AK1127" s="96">
        <f t="shared" si="494"/>
        <v>99.242299794661193</v>
      </c>
      <c r="AL1127" s="86">
        <f t="shared" si="495"/>
        <v>39.029260780287473</v>
      </c>
      <c r="AM1127" s="95">
        <f t="shared" si="503"/>
        <v>129.84798429158928</v>
      </c>
      <c r="AN1127" s="96">
        <f t="shared" si="496"/>
        <v>90.109375330280756</v>
      </c>
      <c r="AO1127" s="96">
        <f t="shared" si="497"/>
        <v>38.339735758808189</v>
      </c>
      <c r="AP1127" s="96">
        <f t="shared" si="498"/>
        <v>99.571341310816038</v>
      </c>
      <c r="AQ1127" s="86">
        <f t="shared" si="499"/>
        <v>39.158663738180628</v>
      </c>
    </row>
    <row r="1128" spans="1:43">
      <c r="A1128" s="129" t="str">
        <f t="shared" si="500"/>
        <v>2009_2</v>
      </c>
      <c r="B1128" s="57">
        <v>2009</v>
      </c>
      <c r="C1128" s="57">
        <v>2</v>
      </c>
      <c r="D1128" s="81" t="str">
        <f t="shared" si="501"/>
        <v>MYH_Commercial</v>
      </c>
      <c r="E1128" s="68" t="s">
        <v>23</v>
      </c>
      <c r="F1128" s="69" t="s">
        <v>40</v>
      </c>
      <c r="G1128" s="84">
        <f t="shared" si="502"/>
        <v>4892</v>
      </c>
      <c r="H1128" s="70">
        <v>1223</v>
      </c>
      <c r="I1128" s="65">
        <v>40</v>
      </c>
      <c r="J1128" s="66">
        <v>132</v>
      </c>
      <c r="K1128" s="66">
        <v>63</v>
      </c>
      <c r="L1128" s="66">
        <v>132</v>
      </c>
      <c r="M1128" s="67">
        <v>27</v>
      </c>
      <c r="N1128" s="65">
        <v>746521</v>
      </c>
      <c r="O1128" s="66">
        <v>625143</v>
      </c>
      <c r="P1128" s="66">
        <v>72524</v>
      </c>
      <c r="Q1128" s="66">
        <v>399669</v>
      </c>
      <c r="R1128" s="67">
        <v>127581</v>
      </c>
      <c r="S1128" s="95">
        <f t="shared" si="476"/>
        <v>18663.025000000001</v>
      </c>
      <c r="T1128" s="96">
        <f t="shared" si="477"/>
        <v>4735.931818181818</v>
      </c>
      <c r="U1128" s="96">
        <f t="shared" si="478"/>
        <v>1151.1746031746031</v>
      </c>
      <c r="V1128" s="96">
        <f t="shared" si="479"/>
        <v>3027.7954545454545</v>
      </c>
      <c r="W1128" s="86">
        <f t="shared" si="480"/>
        <v>4725.2222222222226</v>
      </c>
      <c r="X1128" s="99">
        <f t="shared" si="481"/>
        <v>8.1766148814390836E-3</v>
      </c>
      <c r="Y1128" s="100">
        <f t="shared" si="482"/>
        <v>2.6982829108748978E-2</v>
      </c>
      <c r="Z1128" s="100">
        <f t="shared" si="483"/>
        <v>1.2878168438266557E-2</v>
      </c>
      <c r="AA1128" s="100">
        <f t="shared" si="484"/>
        <v>2.6982829108748978E-2</v>
      </c>
      <c r="AB1128" s="101">
        <f t="shared" si="485"/>
        <v>5.5192150449713817E-3</v>
      </c>
      <c r="AC1128" s="99">
        <f t="shared" si="486"/>
        <v>1.1176583005918369E-2</v>
      </c>
      <c r="AD1128" s="100">
        <f t="shared" si="487"/>
        <v>3.2380627884016334E-2</v>
      </c>
      <c r="AE1128" s="100">
        <f t="shared" si="488"/>
        <v>1.6634164479954229E-2</v>
      </c>
      <c r="AF1128" s="100">
        <f t="shared" si="489"/>
        <v>3.2380627884016334E-2</v>
      </c>
      <c r="AG1128" s="101">
        <f t="shared" si="490"/>
        <v>7.9872400351236883E-3</v>
      </c>
      <c r="AH1128" s="95">
        <f t="shared" si="491"/>
        <v>152.60036794766967</v>
      </c>
      <c r="AI1128" s="96">
        <f t="shared" si="492"/>
        <v>127.78883892068684</v>
      </c>
      <c r="AJ1128" s="96">
        <f t="shared" si="493"/>
        <v>14.825020441537204</v>
      </c>
      <c r="AK1128" s="96">
        <f t="shared" si="494"/>
        <v>81.698487326246934</v>
      </c>
      <c r="AL1128" s="86">
        <f t="shared" si="495"/>
        <v>26.079517579721994</v>
      </c>
      <c r="AM1128" s="95">
        <f t="shared" si="503"/>
        <v>153.10632011261526</v>
      </c>
      <c r="AN1128" s="96">
        <f t="shared" si="496"/>
        <v>128.21252754331178</v>
      </c>
      <c r="AO1128" s="96">
        <f t="shared" si="497"/>
        <v>14.874173345220441</v>
      </c>
      <c r="AP1128" s="96">
        <f t="shared" si="498"/>
        <v>81.969361683179486</v>
      </c>
      <c r="AQ1128" s="86">
        <f t="shared" si="499"/>
        <v>26.165985184994884</v>
      </c>
    </row>
    <row r="1129" spans="1:43">
      <c r="A1129" s="129" t="str">
        <f t="shared" si="500"/>
        <v>2009_2</v>
      </c>
      <c r="B1129" s="57">
        <v>2009</v>
      </c>
      <c r="C1129" s="57">
        <v>2</v>
      </c>
      <c r="D1129" s="81" t="str">
        <f t="shared" si="501"/>
        <v>LML_Commercial</v>
      </c>
      <c r="E1129" s="68" t="s">
        <v>24</v>
      </c>
      <c r="F1129" s="69" t="s">
        <v>40</v>
      </c>
      <c r="G1129" s="84">
        <f t="shared" si="502"/>
        <v>20376</v>
      </c>
      <c r="H1129" s="70">
        <v>5094</v>
      </c>
      <c r="I1129" s="65">
        <v>45</v>
      </c>
      <c r="J1129" s="66">
        <v>463</v>
      </c>
      <c r="K1129" s="66">
        <v>1739</v>
      </c>
      <c r="L1129" s="66">
        <v>478</v>
      </c>
      <c r="M1129" s="67">
        <v>177</v>
      </c>
      <c r="N1129" s="65">
        <v>630782</v>
      </c>
      <c r="O1129" s="66">
        <v>845128</v>
      </c>
      <c r="P1129" s="66">
        <v>1445267</v>
      </c>
      <c r="Q1129" s="66">
        <v>895668</v>
      </c>
      <c r="R1129" s="67">
        <v>763612</v>
      </c>
      <c r="S1129" s="95">
        <f t="shared" si="476"/>
        <v>14017.377777777778</v>
      </c>
      <c r="T1129" s="96">
        <f t="shared" si="477"/>
        <v>1825.3304535637149</v>
      </c>
      <c r="U1129" s="96">
        <f t="shared" si="478"/>
        <v>831.09085681426109</v>
      </c>
      <c r="V1129" s="96">
        <f t="shared" si="479"/>
        <v>1873.7824267782428</v>
      </c>
      <c r="W1129" s="86">
        <f t="shared" si="480"/>
        <v>4314.1920903954806</v>
      </c>
      <c r="X1129" s="99">
        <f t="shared" si="481"/>
        <v>2.2084805653710248E-3</v>
      </c>
      <c r="Y1129" s="100">
        <f t="shared" si="482"/>
        <v>2.2722811150372987E-2</v>
      </c>
      <c r="Z1129" s="100">
        <f t="shared" si="483"/>
        <v>8.5345504515115828E-2</v>
      </c>
      <c r="AA1129" s="100">
        <f t="shared" si="484"/>
        <v>2.3458971338829997E-2</v>
      </c>
      <c r="AB1129" s="101">
        <f t="shared" si="485"/>
        <v>8.6866902237926966E-3</v>
      </c>
      <c r="AC1129" s="99">
        <f t="shared" si="486"/>
        <v>2.9747176197554371E-3</v>
      </c>
      <c r="AD1129" s="100">
        <f t="shared" si="487"/>
        <v>2.5155218827597602E-2</v>
      </c>
      <c r="AE1129" s="100">
        <f t="shared" si="488"/>
        <v>8.9906034512588245E-2</v>
      </c>
      <c r="AF1129" s="100">
        <f t="shared" si="489"/>
        <v>2.5929535770526403E-2</v>
      </c>
      <c r="AG1129" s="101">
        <f t="shared" si="490"/>
        <v>1.0201398822638095E-2</v>
      </c>
      <c r="AH1129" s="95">
        <f t="shared" si="491"/>
        <v>30.957106399685905</v>
      </c>
      <c r="AI1129" s="96">
        <f t="shared" si="492"/>
        <v>41.476639183352965</v>
      </c>
      <c r="AJ1129" s="96">
        <f t="shared" si="493"/>
        <v>70.929868472712997</v>
      </c>
      <c r="AK1129" s="96">
        <f t="shared" si="494"/>
        <v>43.957008244994114</v>
      </c>
      <c r="AL1129" s="86">
        <f t="shared" si="495"/>
        <v>37.476050255202196</v>
      </c>
      <c r="AM1129" s="95">
        <f t="shared" si="503"/>
        <v>31.059745831123866</v>
      </c>
      <c r="AN1129" s="96">
        <f t="shared" si="496"/>
        <v>41.614156514875269</v>
      </c>
      <c r="AO1129" s="96">
        <f t="shared" si="497"/>
        <v>71.165039075482326</v>
      </c>
      <c r="AP1129" s="96">
        <f t="shared" si="498"/>
        <v>44.102749331894458</v>
      </c>
      <c r="AQ1129" s="86">
        <f t="shared" si="499"/>
        <v>37.600303486142842</v>
      </c>
    </row>
    <row r="1130" spans="1:43">
      <c r="A1130" s="129" t="str">
        <f t="shared" si="500"/>
        <v>2009_2</v>
      </c>
      <c r="B1130" s="57">
        <v>2009</v>
      </c>
      <c r="C1130" s="57">
        <v>2</v>
      </c>
      <c r="D1130" s="81" t="str">
        <f t="shared" si="501"/>
        <v>MSA_Commercial</v>
      </c>
      <c r="E1130" s="68" t="s">
        <v>25</v>
      </c>
      <c r="F1130" s="69" t="s">
        <v>40</v>
      </c>
      <c r="G1130" s="84">
        <f t="shared" si="502"/>
        <v>16472</v>
      </c>
      <c r="H1130" s="70">
        <v>4118</v>
      </c>
      <c r="I1130" s="65">
        <v>70</v>
      </c>
      <c r="J1130" s="66">
        <v>463</v>
      </c>
      <c r="K1130" s="66">
        <v>698</v>
      </c>
      <c r="L1130" s="66">
        <v>858</v>
      </c>
      <c r="M1130" s="67">
        <v>181</v>
      </c>
      <c r="N1130" s="65">
        <v>1323358</v>
      </c>
      <c r="O1130" s="66">
        <v>1442872</v>
      </c>
      <c r="P1130" s="66">
        <v>800851</v>
      </c>
      <c r="Q1130" s="66">
        <v>2525884</v>
      </c>
      <c r="R1130" s="67">
        <v>647049</v>
      </c>
      <c r="S1130" s="95">
        <f t="shared" si="476"/>
        <v>18905.114285714284</v>
      </c>
      <c r="T1130" s="96">
        <f t="shared" si="477"/>
        <v>3116.354211663067</v>
      </c>
      <c r="U1130" s="96">
        <f t="shared" si="478"/>
        <v>1147.3510028653295</v>
      </c>
      <c r="V1130" s="96">
        <f t="shared" si="479"/>
        <v>2943.920745920746</v>
      </c>
      <c r="W1130" s="86">
        <f t="shared" si="480"/>
        <v>3574.8563535911603</v>
      </c>
      <c r="X1130" s="99">
        <f t="shared" si="481"/>
        <v>4.249635745507528E-3</v>
      </c>
      <c r="Y1130" s="100">
        <f t="shared" si="482"/>
        <v>2.8108305002428363E-2</v>
      </c>
      <c r="Z1130" s="100">
        <f t="shared" si="483"/>
        <v>4.2374939290917922E-2</v>
      </c>
      <c r="AA1130" s="100">
        <f t="shared" si="484"/>
        <v>5.2088392423506553E-2</v>
      </c>
      <c r="AB1130" s="101">
        <f t="shared" si="485"/>
        <v>1.0988343856240894E-2</v>
      </c>
      <c r="AC1130" s="99">
        <f t="shared" si="486"/>
        <v>5.4305920919554516E-3</v>
      </c>
      <c r="AD1130" s="100">
        <f t="shared" si="487"/>
        <v>3.1108911313926138E-2</v>
      </c>
      <c r="AE1130" s="100">
        <f t="shared" si="488"/>
        <v>4.6032024253856663E-2</v>
      </c>
      <c r="AF1130" s="100">
        <f t="shared" si="489"/>
        <v>5.6122404110224747E-2</v>
      </c>
      <c r="AG1130" s="101">
        <f t="shared" si="490"/>
        <v>1.2880903520770074E-2</v>
      </c>
      <c r="AH1130" s="95">
        <f t="shared" si="491"/>
        <v>80.339849441476446</v>
      </c>
      <c r="AI1130" s="96">
        <f t="shared" si="492"/>
        <v>87.595434677027683</v>
      </c>
      <c r="AJ1130" s="96">
        <f t="shared" si="493"/>
        <v>48.618929091792133</v>
      </c>
      <c r="AK1130" s="96">
        <f t="shared" si="494"/>
        <v>153.34409907722195</v>
      </c>
      <c r="AL1130" s="86">
        <f t="shared" si="495"/>
        <v>39.28175084992715</v>
      </c>
      <c r="AM1130" s="95">
        <f t="shared" si="503"/>
        <v>80.606219184243102</v>
      </c>
      <c r="AN1130" s="96">
        <f t="shared" si="496"/>
        <v>87.885860581042479</v>
      </c>
      <c r="AO1130" s="96">
        <f t="shared" si="497"/>
        <v>48.780126949714493</v>
      </c>
      <c r="AP1130" s="96">
        <f t="shared" si="498"/>
        <v>153.8525171102398</v>
      </c>
      <c r="AQ1130" s="86">
        <f t="shared" si="499"/>
        <v>39.411990947986347</v>
      </c>
    </row>
    <row r="1131" spans="1:43">
      <c r="A1131" s="129" t="str">
        <f t="shared" si="500"/>
        <v>2009_2</v>
      </c>
      <c r="B1131" s="57">
        <v>2009</v>
      </c>
      <c r="C1131" s="57">
        <v>2</v>
      </c>
      <c r="D1131" s="81" t="str">
        <f t="shared" si="501"/>
        <v>LYA_Commercial</v>
      </c>
      <c r="E1131" s="68" t="s">
        <v>26</v>
      </c>
      <c r="F1131" s="69" t="s">
        <v>40</v>
      </c>
      <c r="G1131" s="84">
        <f t="shared" si="502"/>
        <v>4648</v>
      </c>
      <c r="H1131" s="70">
        <v>1162</v>
      </c>
      <c r="I1131" s="65">
        <v>39</v>
      </c>
      <c r="J1131" s="66">
        <v>137</v>
      </c>
      <c r="K1131" s="66">
        <v>206</v>
      </c>
      <c r="L1131" s="66">
        <v>181</v>
      </c>
      <c r="M1131" s="67">
        <v>57</v>
      </c>
      <c r="N1131" s="65">
        <v>761747</v>
      </c>
      <c r="O1131" s="66">
        <v>406697</v>
      </c>
      <c r="P1131" s="66">
        <v>201821</v>
      </c>
      <c r="Q1131" s="66">
        <v>571774</v>
      </c>
      <c r="R1131" s="67">
        <v>418902</v>
      </c>
      <c r="S1131" s="95">
        <f t="shared" si="476"/>
        <v>19531.974358974359</v>
      </c>
      <c r="T1131" s="96">
        <f t="shared" si="477"/>
        <v>2968.5912408759123</v>
      </c>
      <c r="U1131" s="96">
        <f t="shared" si="478"/>
        <v>979.71359223300976</v>
      </c>
      <c r="V1131" s="96">
        <f t="shared" si="479"/>
        <v>3158.9723756906078</v>
      </c>
      <c r="W1131" s="86">
        <f t="shared" si="480"/>
        <v>7349.1578947368425</v>
      </c>
      <c r="X1131" s="99">
        <f t="shared" si="481"/>
        <v>8.3907056798623071E-3</v>
      </c>
      <c r="Y1131" s="100">
        <f t="shared" si="482"/>
        <v>2.9475043029259896E-2</v>
      </c>
      <c r="Z1131" s="100">
        <f t="shared" si="483"/>
        <v>4.4320137693631668E-2</v>
      </c>
      <c r="AA1131" s="100">
        <f t="shared" si="484"/>
        <v>3.8941480206540445E-2</v>
      </c>
      <c r="AB1131" s="101">
        <f t="shared" si="485"/>
        <v>1.2263339070567987E-2</v>
      </c>
      <c r="AC1131" s="99">
        <f t="shared" si="486"/>
        <v>1.1508104735646847E-2</v>
      </c>
      <c r="AD1131" s="100">
        <f t="shared" si="487"/>
        <v>3.5255383756985809E-2</v>
      </c>
      <c r="AE1131" s="100">
        <f t="shared" si="488"/>
        <v>5.135376948274091E-2</v>
      </c>
      <c r="AF1131" s="100">
        <f t="shared" si="489"/>
        <v>4.5553041152000949E-2</v>
      </c>
      <c r="AG1131" s="101">
        <f t="shared" si="490"/>
        <v>1.6024724311909655E-2</v>
      </c>
      <c r="AH1131" s="95">
        <f t="shared" si="491"/>
        <v>163.88704819277109</v>
      </c>
      <c r="AI1131" s="96">
        <f t="shared" si="492"/>
        <v>87.499354561101555</v>
      </c>
      <c r="AJ1131" s="96">
        <f t="shared" si="493"/>
        <v>43.421041308089499</v>
      </c>
      <c r="AK1131" s="96">
        <f t="shared" si="494"/>
        <v>123.01506024096386</v>
      </c>
      <c r="AL1131" s="86">
        <f t="shared" si="495"/>
        <v>90.125215146299482</v>
      </c>
      <c r="AM1131" s="95">
        <f t="shared" si="503"/>
        <v>164.43042176358784</v>
      </c>
      <c r="AN1131" s="96">
        <f t="shared" si="496"/>
        <v>87.789461907937792</v>
      </c>
      <c r="AO1131" s="96">
        <f t="shared" si="497"/>
        <v>43.565005376783972</v>
      </c>
      <c r="AP1131" s="96">
        <f t="shared" si="498"/>
        <v>123.42292122378385</v>
      </c>
      <c r="AQ1131" s="86">
        <f t="shared" si="499"/>
        <v>90.424028631042162</v>
      </c>
    </row>
    <row r="1132" spans="1:43">
      <c r="A1132" s="129" t="str">
        <f t="shared" si="500"/>
        <v>2009_2</v>
      </c>
      <c r="B1132" s="57">
        <v>2009</v>
      </c>
      <c r="C1132" s="57">
        <v>2</v>
      </c>
      <c r="D1132" s="81" t="str">
        <f t="shared" si="501"/>
        <v>MMA_Commercial</v>
      </c>
      <c r="E1132" s="68" t="s">
        <v>27</v>
      </c>
      <c r="F1132" s="69" t="s">
        <v>40</v>
      </c>
      <c r="G1132" s="84">
        <f t="shared" si="502"/>
        <v>22108</v>
      </c>
      <c r="H1132" s="70">
        <v>5527</v>
      </c>
      <c r="I1132" s="65">
        <v>177</v>
      </c>
      <c r="J1132" s="66">
        <v>629</v>
      </c>
      <c r="K1132" s="66">
        <v>1367</v>
      </c>
      <c r="L1132" s="66">
        <v>858</v>
      </c>
      <c r="M1132" s="67">
        <v>235</v>
      </c>
      <c r="N1132" s="65">
        <v>2367730</v>
      </c>
      <c r="O1132" s="66">
        <v>1947621</v>
      </c>
      <c r="P1132" s="66">
        <v>1810451</v>
      </c>
      <c r="Q1132" s="66">
        <v>2728725</v>
      </c>
      <c r="R1132" s="67">
        <v>2086805</v>
      </c>
      <c r="S1132" s="95">
        <f t="shared" si="476"/>
        <v>13377.005649717514</v>
      </c>
      <c r="T1132" s="96">
        <f t="shared" si="477"/>
        <v>3096.3767885532593</v>
      </c>
      <c r="U1132" s="96">
        <f t="shared" si="478"/>
        <v>1324.3972201901975</v>
      </c>
      <c r="V1132" s="96">
        <f t="shared" si="479"/>
        <v>3180.3321678321677</v>
      </c>
      <c r="W1132" s="86">
        <f t="shared" si="480"/>
        <v>8880.021276595744</v>
      </c>
      <c r="X1132" s="99">
        <f t="shared" si="481"/>
        <v>8.0061516193233213E-3</v>
      </c>
      <c r="Y1132" s="100">
        <f t="shared" si="482"/>
        <v>2.845123937036367E-2</v>
      </c>
      <c r="Z1132" s="100">
        <f t="shared" si="483"/>
        <v>6.1832820698389725E-2</v>
      </c>
      <c r="AA1132" s="100">
        <f t="shared" si="484"/>
        <v>3.8809480730957122E-2</v>
      </c>
      <c r="AB1132" s="101">
        <f t="shared" si="485"/>
        <v>1.0629636330740004E-2</v>
      </c>
      <c r="AC1132" s="99">
        <f t="shared" si="486"/>
        <v>9.4026729957369885E-3</v>
      </c>
      <c r="AD1132" s="100">
        <f t="shared" si="487"/>
        <v>3.1056577460284455E-2</v>
      </c>
      <c r="AE1132" s="100">
        <f t="shared" si="488"/>
        <v>6.5607072232021502E-2</v>
      </c>
      <c r="AF1132" s="100">
        <f t="shared" si="489"/>
        <v>4.1836079480304184E-2</v>
      </c>
      <c r="AG1132" s="101">
        <f t="shared" si="490"/>
        <v>1.2236651013458251E-2</v>
      </c>
      <c r="AH1132" s="95">
        <f t="shared" si="491"/>
        <v>107.09833544418311</v>
      </c>
      <c r="AI1132" s="96">
        <f t="shared" si="492"/>
        <v>88.095757191966712</v>
      </c>
      <c r="AJ1132" s="96">
        <f t="shared" si="493"/>
        <v>81.891215849466263</v>
      </c>
      <c r="AK1132" s="96">
        <f t="shared" si="494"/>
        <v>123.4270399855256</v>
      </c>
      <c r="AL1132" s="86">
        <f t="shared" si="495"/>
        <v>94.391396779446353</v>
      </c>
      <c r="AM1132" s="95">
        <f t="shared" si="503"/>
        <v>107.45342393714556</v>
      </c>
      <c r="AN1132" s="96">
        <f t="shared" si="496"/>
        <v>88.387841933787797</v>
      </c>
      <c r="AO1132" s="96">
        <f t="shared" si="497"/>
        <v>82.162729204946984</v>
      </c>
      <c r="AP1132" s="96">
        <f t="shared" si="498"/>
        <v>123.83626690242869</v>
      </c>
      <c r="AQ1132" s="86">
        <f t="shared" si="499"/>
        <v>94.704354947208941</v>
      </c>
    </row>
    <row r="1133" spans="1:43">
      <c r="A1133" s="129" t="str">
        <f t="shared" si="500"/>
        <v>2009_2</v>
      </c>
      <c r="B1133" s="57">
        <v>2009</v>
      </c>
      <c r="C1133" s="57">
        <v>2</v>
      </c>
      <c r="D1133" s="81" t="str">
        <f t="shared" si="501"/>
        <v>LYH_Commercial</v>
      </c>
      <c r="E1133" s="68" t="s">
        <v>28</v>
      </c>
      <c r="F1133" s="69" t="s">
        <v>40</v>
      </c>
      <c r="G1133" s="84">
        <f t="shared" si="502"/>
        <v>3116</v>
      </c>
      <c r="H1133" s="70">
        <v>779</v>
      </c>
      <c r="I1133" s="65">
        <v>28</v>
      </c>
      <c r="J1133" s="66">
        <v>96</v>
      </c>
      <c r="K1133" s="66">
        <v>131</v>
      </c>
      <c r="L1133" s="66">
        <v>99</v>
      </c>
      <c r="M1133" s="67">
        <v>38</v>
      </c>
      <c r="N1133" s="65">
        <v>434424</v>
      </c>
      <c r="O1133" s="66">
        <v>293982</v>
      </c>
      <c r="P1133" s="66">
        <v>136629</v>
      </c>
      <c r="Q1133" s="66">
        <v>291966</v>
      </c>
      <c r="R1133" s="67">
        <v>252593</v>
      </c>
      <c r="S1133" s="95">
        <f t="shared" si="476"/>
        <v>15515.142857142857</v>
      </c>
      <c r="T1133" s="96">
        <f t="shared" si="477"/>
        <v>3062.3125</v>
      </c>
      <c r="U1133" s="96">
        <f t="shared" si="478"/>
        <v>1042.969465648855</v>
      </c>
      <c r="V1133" s="96">
        <f t="shared" si="479"/>
        <v>2949.151515151515</v>
      </c>
      <c r="W1133" s="86">
        <f t="shared" si="480"/>
        <v>6647.1842105263158</v>
      </c>
      <c r="X1133" s="99">
        <f t="shared" si="481"/>
        <v>8.9858793324775355E-3</v>
      </c>
      <c r="Y1133" s="100">
        <f t="shared" si="482"/>
        <v>3.0808729139922979E-2</v>
      </c>
      <c r="Z1133" s="100">
        <f t="shared" si="483"/>
        <v>4.2041078305519897E-2</v>
      </c>
      <c r="AA1133" s="100">
        <f t="shared" si="484"/>
        <v>3.1771501925545571E-2</v>
      </c>
      <c r="AB1133" s="101">
        <f t="shared" si="485"/>
        <v>1.2195121951219513E-2</v>
      </c>
      <c r="AC1133" s="99">
        <f t="shared" si="486"/>
        <v>1.2924801588197143E-2</v>
      </c>
      <c r="AD1133" s="100">
        <f t="shared" si="487"/>
        <v>3.8021445194735624E-2</v>
      </c>
      <c r="AE1133" s="100">
        <f t="shared" si="488"/>
        <v>5.0417674170388831E-2</v>
      </c>
      <c r="AF1133" s="100">
        <f t="shared" si="489"/>
        <v>3.9092410780073715E-2</v>
      </c>
      <c r="AG1133" s="101">
        <f t="shared" si="490"/>
        <v>1.6776391588714447E-2</v>
      </c>
      <c r="AH1133" s="95">
        <f t="shared" si="491"/>
        <v>139.41720154043645</v>
      </c>
      <c r="AI1133" s="96">
        <f t="shared" si="492"/>
        <v>94.345956354300384</v>
      </c>
      <c r="AJ1133" s="96">
        <f t="shared" si="493"/>
        <v>43.847560975609753</v>
      </c>
      <c r="AK1133" s="96">
        <f t="shared" si="494"/>
        <v>93.698973042361999</v>
      </c>
      <c r="AL1133" s="86">
        <f t="shared" si="495"/>
        <v>81.063222079589224</v>
      </c>
      <c r="AM1133" s="95">
        <f t="shared" si="503"/>
        <v>139.87944442948526</v>
      </c>
      <c r="AN1133" s="96">
        <f t="shared" si="496"/>
        <v>94.658763862652464</v>
      </c>
      <c r="AO1133" s="96">
        <f t="shared" si="497"/>
        <v>43.992939186039763</v>
      </c>
      <c r="AP1133" s="96">
        <f t="shared" si="498"/>
        <v>94.009635453610045</v>
      </c>
      <c r="AQ1133" s="86">
        <f t="shared" si="499"/>
        <v>81.331990191096651</v>
      </c>
    </row>
    <row r="1134" spans="1:43">
      <c r="A1134" s="129" t="str">
        <f t="shared" si="500"/>
        <v>2009_2</v>
      </c>
      <c r="B1134" s="57">
        <v>2009</v>
      </c>
      <c r="C1134" s="57">
        <v>2</v>
      </c>
      <c r="D1134" s="81" t="str">
        <f t="shared" si="501"/>
        <v>SSA_Commercial</v>
      </c>
      <c r="E1134" s="68" t="s">
        <v>29</v>
      </c>
      <c r="F1134" s="69" t="s">
        <v>40</v>
      </c>
      <c r="G1134" s="84">
        <f t="shared" si="502"/>
        <v>5080</v>
      </c>
      <c r="H1134" s="70">
        <v>1270</v>
      </c>
      <c r="I1134" s="65">
        <v>43</v>
      </c>
      <c r="J1134" s="66">
        <v>158</v>
      </c>
      <c r="K1134" s="66">
        <v>128</v>
      </c>
      <c r="L1134" s="66">
        <v>293</v>
      </c>
      <c r="M1134" s="67">
        <v>167</v>
      </c>
      <c r="N1134" s="65">
        <v>796814</v>
      </c>
      <c r="O1134" s="66">
        <v>317381</v>
      </c>
      <c r="P1134" s="66">
        <v>103747</v>
      </c>
      <c r="Q1134" s="66">
        <v>805353</v>
      </c>
      <c r="R1134" s="67">
        <v>869723</v>
      </c>
      <c r="S1134" s="95">
        <f t="shared" si="476"/>
        <v>18530.558139534885</v>
      </c>
      <c r="T1134" s="96">
        <f t="shared" si="477"/>
        <v>2008.7405063291139</v>
      </c>
      <c r="U1134" s="96">
        <f t="shared" si="478"/>
        <v>810.5234375</v>
      </c>
      <c r="V1134" s="96">
        <f t="shared" si="479"/>
        <v>2748.6450511945391</v>
      </c>
      <c r="W1134" s="86">
        <f t="shared" si="480"/>
        <v>5207.9221556886232</v>
      </c>
      <c r="X1134" s="99">
        <f t="shared" si="481"/>
        <v>8.4645669291338582E-3</v>
      </c>
      <c r="Y1134" s="100">
        <f t="shared" si="482"/>
        <v>3.1102362204724409E-2</v>
      </c>
      <c r="Z1134" s="100">
        <f t="shared" si="483"/>
        <v>2.5196850393700787E-2</v>
      </c>
      <c r="AA1134" s="100">
        <f t="shared" si="484"/>
        <v>5.7677165354330706E-2</v>
      </c>
      <c r="AB1134" s="101">
        <f t="shared" si="485"/>
        <v>3.2874015748031497E-2</v>
      </c>
      <c r="AC1134" s="99">
        <f t="shared" si="486"/>
        <v>1.145945472312096E-2</v>
      </c>
      <c r="AD1134" s="100">
        <f t="shared" si="487"/>
        <v>3.6777281644826243E-2</v>
      </c>
      <c r="AE1134" s="100">
        <f t="shared" si="488"/>
        <v>3.0320219621031253E-2</v>
      </c>
      <c r="AF1134" s="100">
        <f t="shared" si="489"/>
        <v>6.5298409536772573E-2</v>
      </c>
      <c r="AG1134" s="101">
        <f t="shared" si="490"/>
        <v>3.8702987762663066E-2</v>
      </c>
      <c r="AH1134" s="95">
        <f t="shared" si="491"/>
        <v>156.85314960629921</v>
      </c>
      <c r="AI1134" s="96">
        <f t="shared" si="492"/>
        <v>62.476574803149603</v>
      </c>
      <c r="AJ1134" s="96">
        <f t="shared" si="493"/>
        <v>20.422637795275591</v>
      </c>
      <c r="AK1134" s="96">
        <f t="shared" si="494"/>
        <v>158.53405511811025</v>
      </c>
      <c r="AL1134" s="86">
        <f t="shared" si="495"/>
        <v>171.20531496062992</v>
      </c>
      <c r="AM1134" s="95">
        <f t="shared" si="503"/>
        <v>157.37320202615351</v>
      </c>
      <c r="AN1134" s="96">
        <f t="shared" si="496"/>
        <v>62.683718198052027</v>
      </c>
      <c r="AO1134" s="96">
        <f t="shared" si="497"/>
        <v>20.490349806363028</v>
      </c>
      <c r="AP1134" s="96">
        <f t="shared" si="498"/>
        <v>159.05968064236927</v>
      </c>
      <c r="AQ1134" s="86">
        <f t="shared" si="499"/>
        <v>171.7729525156339</v>
      </c>
    </row>
    <row r="1135" spans="1:43">
      <c r="A1135" s="129" t="str">
        <f t="shared" si="500"/>
        <v>2009_2</v>
      </c>
      <c r="B1135" s="57">
        <v>2009</v>
      </c>
      <c r="C1135" s="57">
        <v>2</v>
      </c>
      <c r="D1135" s="81" t="str">
        <f t="shared" si="501"/>
        <v>MML_Commercial</v>
      </c>
      <c r="E1135" s="68" t="s">
        <v>30</v>
      </c>
      <c r="F1135" s="69" t="s">
        <v>40</v>
      </c>
      <c r="G1135" s="84">
        <f t="shared" si="502"/>
        <v>17996</v>
      </c>
      <c r="H1135" s="70">
        <v>4499</v>
      </c>
      <c r="I1135" s="65">
        <v>124</v>
      </c>
      <c r="J1135" s="66">
        <v>495</v>
      </c>
      <c r="K1135" s="66">
        <v>1826</v>
      </c>
      <c r="L1135" s="66">
        <v>421</v>
      </c>
      <c r="M1135" s="67">
        <v>183</v>
      </c>
      <c r="N1135" s="65">
        <v>1797933</v>
      </c>
      <c r="O1135" s="66">
        <v>1454131</v>
      </c>
      <c r="P1135" s="66">
        <v>951853</v>
      </c>
      <c r="Q1135" s="66">
        <v>1276752</v>
      </c>
      <c r="R1135" s="67">
        <v>303721</v>
      </c>
      <c r="S1135" s="95">
        <f t="shared" si="476"/>
        <v>14499.459677419354</v>
      </c>
      <c r="T1135" s="96">
        <f t="shared" si="477"/>
        <v>2937.638383838384</v>
      </c>
      <c r="U1135" s="96">
        <f t="shared" si="478"/>
        <v>521.2776560788609</v>
      </c>
      <c r="V1135" s="96">
        <f t="shared" si="479"/>
        <v>3032.6650831353918</v>
      </c>
      <c r="W1135" s="86">
        <f t="shared" si="480"/>
        <v>1659.6775956284152</v>
      </c>
      <c r="X1135" s="99">
        <f t="shared" si="481"/>
        <v>6.8904200933540783E-3</v>
      </c>
      <c r="Y1135" s="100">
        <f t="shared" si="482"/>
        <v>2.7506112469437651E-2</v>
      </c>
      <c r="Z1135" s="100">
        <f t="shared" si="483"/>
        <v>0.10146699266503667</v>
      </c>
      <c r="AA1135" s="100">
        <f t="shared" si="484"/>
        <v>2.3394087575016671E-2</v>
      </c>
      <c r="AB1135" s="101">
        <f t="shared" si="485"/>
        <v>1.0168926428095132E-2</v>
      </c>
      <c r="AC1135" s="99">
        <f t="shared" si="486"/>
        <v>8.3271970853549503E-3</v>
      </c>
      <c r="AD1135" s="100">
        <f t="shared" si="487"/>
        <v>3.0346816425953587E-2</v>
      </c>
      <c r="AE1135" s="100">
        <f t="shared" si="488"/>
        <v>0.10671141116646331</v>
      </c>
      <c r="AF1135" s="100">
        <f t="shared" si="489"/>
        <v>2.6019397975349662E-2</v>
      </c>
      <c r="AG1135" s="101">
        <f t="shared" si="490"/>
        <v>1.1911479536440556E-2</v>
      </c>
      <c r="AH1135" s="95">
        <f t="shared" si="491"/>
        <v>99.907368304067575</v>
      </c>
      <c r="AI1135" s="96">
        <f t="shared" si="492"/>
        <v>80.80301178039565</v>
      </c>
      <c r="AJ1135" s="96">
        <f t="shared" si="493"/>
        <v>52.892476105801286</v>
      </c>
      <c r="AK1135" s="96">
        <f t="shared" si="494"/>
        <v>70.946432540564572</v>
      </c>
      <c r="AL1135" s="86">
        <f t="shared" si="495"/>
        <v>16.877139364303179</v>
      </c>
      <c r="AM1135" s="95">
        <f t="shared" si="503"/>
        <v>100.23861487946768</v>
      </c>
      <c r="AN1135" s="96">
        <f t="shared" si="496"/>
        <v>81.070917155030358</v>
      </c>
      <c r="AO1135" s="96">
        <f t="shared" si="497"/>
        <v>53.06784306693627</v>
      </c>
      <c r="AP1135" s="96">
        <f t="shared" si="498"/>
        <v>71.181658062113613</v>
      </c>
      <c r="AQ1135" s="86">
        <f t="shared" si="499"/>
        <v>16.933096144187129</v>
      </c>
    </row>
    <row r="1136" spans="1:43">
      <c r="A1136" s="129" t="str">
        <f t="shared" si="500"/>
        <v>2009_2</v>
      </c>
      <c r="B1136" s="57">
        <v>2009</v>
      </c>
      <c r="C1136" s="57">
        <v>2</v>
      </c>
      <c r="D1136" s="81" t="str">
        <f t="shared" si="501"/>
        <v>LMH_Commercial</v>
      </c>
      <c r="E1136" s="68" t="s">
        <v>31</v>
      </c>
      <c r="F1136" s="69" t="s">
        <v>40</v>
      </c>
      <c r="G1136" s="84">
        <f t="shared" si="502"/>
        <v>18464</v>
      </c>
      <c r="H1136" s="70">
        <v>4616</v>
      </c>
      <c r="I1136" s="65">
        <v>84</v>
      </c>
      <c r="J1136" s="66">
        <v>615</v>
      </c>
      <c r="K1136" s="66">
        <v>1174</v>
      </c>
      <c r="L1136" s="66">
        <v>826</v>
      </c>
      <c r="M1136" s="67">
        <v>210</v>
      </c>
      <c r="N1136" s="65">
        <v>2631616</v>
      </c>
      <c r="O1136" s="66">
        <v>2150654</v>
      </c>
      <c r="P1136" s="66">
        <v>892285</v>
      </c>
      <c r="Q1136" s="66">
        <v>2398149</v>
      </c>
      <c r="R1136" s="67">
        <v>1606974</v>
      </c>
      <c r="S1136" s="95">
        <f t="shared" si="476"/>
        <v>31328.761904761905</v>
      </c>
      <c r="T1136" s="96">
        <f t="shared" si="477"/>
        <v>3496.9983739837398</v>
      </c>
      <c r="U1136" s="96">
        <f t="shared" si="478"/>
        <v>760.0383304940375</v>
      </c>
      <c r="V1136" s="96">
        <f t="shared" si="479"/>
        <v>2903.3280871670704</v>
      </c>
      <c r="W1136" s="86">
        <f t="shared" si="480"/>
        <v>7652.2571428571428</v>
      </c>
      <c r="X1136" s="99">
        <f t="shared" si="481"/>
        <v>4.5493934142114383E-3</v>
      </c>
      <c r="Y1136" s="100">
        <f t="shared" si="482"/>
        <v>3.3308058925476607E-2</v>
      </c>
      <c r="Z1136" s="100">
        <f t="shared" si="483"/>
        <v>6.3583188908145585E-2</v>
      </c>
      <c r="AA1136" s="100">
        <f t="shared" si="484"/>
        <v>4.4735701906412476E-2</v>
      </c>
      <c r="AB1136" s="101">
        <f t="shared" si="485"/>
        <v>1.1373483535528596E-2</v>
      </c>
      <c r="AC1136" s="99">
        <f t="shared" si="486"/>
        <v>5.7033238553673357E-3</v>
      </c>
      <c r="AD1136" s="100">
        <f t="shared" si="487"/>
        <v>3.6384947268637641E-2</v>
      </c>
      <c r="AE1136" s="100">
        <f t="shared" si="488"/>
        <v>6.7767257339565221E-2</v>
      </c>
      <c r="AF1136" s="100">
        <f t="shared" si="489"/>
        <v>4.8280421832693279E-2</v>
      </c>
      <c r="AG1136" s="101">
        <f t="shared" si="490"/>
        <v>1.3191743198539602E-2</v>
      </c>
      <c r="AH1136" s="95">
        <f t="shared" si="491"/>
        <v>142.52686308492201</v>
      </c>
      <c r="AI1136" s="96">
        <f t="shared" si="492"/>
        <v>116.47822790294627</v>
      </c>
      <c r="AJ1136" s="96">
        <f t="shared" si="493"/>
        <v>48.325660745233968</v>
      </c>
      <c r="AK1136" s="96">
        <f t="shared" si="494"/>
        <v>129.8824198440208</v>
      </c>
      <c r="AL1136" s="86">
        <f t="shared" si="495"/>
        <v>87.032820623916805</v>
      </c>
      <c r="AM1136" s="95">
        <f t="shared" si="503"/>
        <v>142.99941617185462</v>
      </c>
      <c r="AN1136" s="96">
        <f t="shared" si="496"/>
        <v>116.86441577633811</v>
      </c>
      <c r="AO1136" s="96">
        <f t="shared" si="497"/>
        <v>48.485886261104689</v>
      </c>
      <c r="AP1136" s="96">
        <f t="shared" si="498"/>
        <v>130.31304981164308</v>
      </c>
      <c r="AQ1136" s="86">
        <f t="shared" si="499"/>
        <v>87.32138116022621</v>
      </c>
    </row>
    <row r="1137" spans="1:43">
      <c r="A1137" s="129" t="str">
        <f t="shared" si="500"/>
        <v>2009_2</v>
      </c>
      <c r="B1137" s="57">
        <v>2009</v>
      </c>
      <c r="C1137" s="57">
        <v>2</v>
      </c>
      <c r="D1137" s="81" t="str">
        <f t="shared" si="501"/>
        <v>SSL_Commercial</v>
      </c>
      <c r="E1137" s="68" t="s">
        <v>32</v>
      </c>
      <c r="F1137" s="69" t="s">
        <v>40</v>
      </c>
      <c r="G1137" s="84">
        <f t="shared" si="502"/>
        <v>9272</v>
      </c>
      <c r="H1137" s="70">
        <v>2318</v>
      </c>
      <c r="I1137" s="65">
        <v>89</v>
      </c>
      <c r="J1137" s="66">
        <v>247</v>
      </c>
      <c r="K1137" s="66">
        <v>800</v>
      </c>
      <c r="L1137" s="66">
        <v>273</v>
      </c>
      <c r="M1137" s="67">
        <v>88</v>
      </c>
      <c r="N1137" s="65">
        <v>1001956</v>
      </c>
      <c r="O1137" s="66">
        <v>724056</v>
      </c>
      <c r="P1137" s="66">
        <v>673339</v>
      </c>
      <c r="Q1137" s="66">
        <v>866637</v>
      </c>
      <c r="R1137" s="67">
        <v>197308</v>
      </c>
      <c r="S1137" s="95">
        <f t="shared" si="476"/>
        <v>11257.932584269663</v>
      </c>
      <c r="T1137" s="96">
        <f t="shared" si="477"/>
        <v>2931.4008097165993</v>
      </c>
      <c r="U1137" s="96">
        <f t="shared" si="478"/>
        <v>841.67375000000004</v>
      </c>
      <c r="V1137" s="96">
        <f t="shared" si="479"/>
        <v>3174.4945054945056</v>
      </c>
      <c r="W1137" s="86">
        <f t="shared" si="480"/>
        <v>2242.1363636363635</v>
      </c>
      <c r="X1137" s="99">
        <f t="shared" si="481"/>
        <v>9.598792062122519E-3</v>
      </c>
      <c r="Y1137" s="100">
        <f t="shared" si="482"/>
        <v>2.663934426229508E-2</v>
      </c>
      <c r="Z1137" s="100">
        <f t="shared" si="483"/>
        <v>8.6281276962899056E-2</v>
      </c>
      <c r="AA1137" s="100">
        <f t="shared" si="484"/>
        <v>2.9443485763589301E-2</v>
      </c>
      <c r="AB1137" s="101">
        <f t="shared" si="485"/>
        <v>9.4909404659188953E-3</v>
      </c>
      <c r="AC1137" s="99">
        <f t="shared" si="486"/>
        <v>1.1958091596945672E-2</v>
      </c>
      <c r="AD1137" s="100">
        <f t="shared" si="487"/>
        <v>3.0535783144782475E-2</v>
      </c>
      <c r="AE1137" s="100">
        <f t="shared" si="488"/>
        <v>9.3075405416685367E-2</v>
      </c>
      <c r="AF1137" s="100">
        <f t="shared" si="489"/>
        <v>3.3533965409999977E-2</v>
      </c>
      <c r="AG1137" s="101">
        <f t="shared" si="490"/>
        <v>1.1837075799577936E-2</v>
      </c>
      <c r="AH1137" s="95">
        <f t="shared" si="491"/>
        <v>108.0625539257981</v>
      </c>
      <c r="AI1137" s="96">
        <f t="shared" si="492"/>
        <v>78.090595340811049</v>
      </c>
      <c r="AJ1137" s="96">
        <f t="shared" si="493"/>
        <v>72.620685936151858</v>
      </c>
      <c r="AK1137" s="96">
        <f t="shared" si="494"/>
        <v>93.468183779119926</v>
      </c>
      <c r="AL1137" s="86">
        <f t="shared" si="495"/>
        <v>21.279982743744608</v>
      </c>
      <c r="AM1137" s="95">
        <f t="shared" si="503"/>
        <v>108.42083932080486</v>
      </c>
      <c r="AN1137" s="96">
        <f t="shared" si="496"/>
        <v>78.349507598402212</v>
      </c>
      <c r="AO1137" s="96">
        <f t="shared" si="497"/>
        <v>72.861462506768191</v>
      </c>
      <c r="AP1137" s="96">
        <f t="shared" si="498"/>
        <v>93.778081000028308</v>
      </c>
      <c r="AQ1137" s="86">
        <f t="shared" si="499"/>
        <v>21.350537313723724</v>
      </c>
    </row>
    <row r="1138" spans="1:43">
      <c r="A1138" s="129" t="str">
        <f t="shared" si="500"/>
        <v>2009_2</v>
      </c>
      <c r="B1138" s="57">
        <v>2009</v>
      </c>
      <c r="C1138" s="57">
        <v>2</v>
      </c>
      <c r="D1138" s="81" t="str">
        <f t="shared" si="501"/>
        <v>SSH_Commercial</v>
      </c>
      <c r="E1138" s="68" t="s">
        <v>33</v>
      </c>
      <c r="F1138" s="69" t="s">
        <v>40</v>
      </c>
      <c r="G1138" s="84">
        <f t="shared" si="502"/>
        <v>7672</v>
      </c>
      <c r="H1138" s="70">
        <v>1918</v>
      </c>
      <c r="I1138" s="65">
        <v>63</v>
      </c>
      <c r="J1138" s="66">
        <v>292</v>
      </c>
      <c r="K1138" s="66">
        <v>592</v>
      </c>
      <c r="L1138" s="66">
        <v>368</v>
      </c>
      <c r="M1138" s="67">
        <v>62</v>
      </c>
      <c r="N1138" s="65">
        <v>864205</v>
      </c>
      <c r="O1138" s="66">
        <v>1112093</v>
      </c>
      <c r="P1138" s="66">
        <v>1063325</v>
      </c>
      <c r="Q1138" s="66">
        <v>1274865</v>
      </c>
      <c r="R1138" s="67">
        <v>217702</v>
      </c>
      <c r="S1138" s="95">
        <f t="shared" si="476"/>
        <v>13717.539682539682</v>
      </c>
      <c r="T1138" s="96">
        <f t="shared" si="477"/>
        <v>3808.5376712328766</v>
      </c>
      <c r="U1138" s="96">
        <f t="shared" si="478"/>
        <v>1796.1570945945946</v>
      </c>
      <c r="V1138" s="96">
        <f t="shared" si="479"/>
        <v>3464.3070652173915</v>
      </c>
      <c r="W1138" s="86">
        <f t="shared" si="480"/>
        <v>3511.3225806451615</v>
      </c>
      <c r="X1138" s="99">
        <f t="shared" si="481"/>
        <v>8.2116788321167887E-3</v>
      </c>
      <c r="Y1138" s="100">
        <f t="shared" si="482"/>
        <v>3.8060479666319084E-2</v>
      </c>
      <c r="Z1138" s="100">
        <f t="shared" si="483"/>
        <v>7.7163712200208553E-2</v>
      </c>
      <c r="AA1138" s="100">
        <f t="shared" si="484"/>
        <v>4.7966631908237745E-2</v>
      </c>
      <c r="AB1138" s="101">
        <f t="shared" si="485"/>
        <v>8.0813347236704906E-3</v>
      </c>
      <c r="AC1138" s="99">
        <f t="shared" si="486"/>
        <v>1.0612319155068984E-2</v>
      </c>
      <c r="AD1138" s="100">
        <f t="shared" si="487"/>
        <v>4.3150419355692957E-2</v>
      </c>
      <c r="AE1138" s="100">
        <f t="shared" si="488"/>
        <v>8.4262276359433452E-2</v>
      </c>
      <c r="AF1138" s="100">
        <f t="shared" si="489"/>
        <v>5.3651198015660387E-2</v>
      </c>
      <c r="AG1138" s="101">
        <f t="shared" si="490"/>
        <v>1.0463002621543692E-2</v>
      </c>
      <c r="AH1138" s="95">
        <f t="shared" si="491"/>
        <v>112.64403023983316</v>
      </c>
      <c r="AI1138" s="96">
        <f t="shared" si="492"/>
        <v>144.95477059436914</v>
      </c>
      <c r="AJ1138" s="96">
        <f t="shared" si="493"/>
        <v>138.59814911366007</v>
      </c>
      <c r="AK1138" s="96">
        <f t="shared" si="494"/>
        <v>166.17114181438998</v>
      </c>
      <c r="AL1138" s="86">
        <f t="shared" si="495"/>
        <v>28.376173096976018</v>
      </c>
      <c r="AM1138" s="95">
        <f t="shared" si="503"/>
        <v>113.01750568903775</v>
      </c>
      <c r="AN1138" s="96">
        <f t="shared" si="496"/>
        <v>145.43537349846281</v>
      </c>
      <c r="AO1138" s="96">
        <f t="shared" si="497"/>
        <v>139.05767640408939</v>
      </c>
      <c r="AP1138" s="96">
        <f t="shared" si="498"/>
        <v>166.72208838210273</v>
      </c>
      <c r="AQ1138" s="86">
        <f t="shared" si="499"/>
        <v>28.470255348574582</v>
      </c>
    </row>
    <row r="1139" spans="1:43">
      <c r="A1139" s="129" t="str">
        <f t="shared" si="500"/>
        <v>2009_2</v>
      </c>
      <c r="B1139" s="57">
        <v>2009</v>
      </c>
      <c r="C1139" s="57">
        <v>2</v>
      </c>
      <c r="D1139" s="81" t="str">
        <f t="shared" si="501"/>
        <v>MMH_Commercial</v>
      </c>
      <c r="E1139" s="68" t="s">
        <v>34</v>
      </c>
      <c r="F1139" s="69" t="s">
        <v>40</v>
      </c>
      <c r="G1139" s="84">
        <f t="shared" si="502"/>
        <v>15568</v>
      </c>
      <c r="H1139" s="70">
        <v>3892</v>
      </c>
      <c r="I1139" s="65">
        <v>173</v>
      </c>
      <c r="J1139" s="66">
        <v>563</v>
      </c>
      <c r="K1139" s="66">
        <v>714</v>
      </c>
      <c r="L1139" s="66">
        <v>806</v>
      </c>
      <c r="M1139" s="67">
        <v>194</v>
      </c>
      <c r="N1139" s="65">
        <v>1936274</v>
      </c>
      <c r="O1139" s="66">
        <v>1609272</v>
      </c>
      <c r="P1139" s="66">
        <v>761601</v>
      </c>
      <c r="Q1139" s="66">
        <v>2323639</v>
      </c>
      <c r="R1139" s="67">
        <v>498135</v>
      </c>
      <c r="S1139" s="95">
        <f t="shared" si="476"/>
        <v>11192.335260115608</v>
      </c>
      <c r="T1139" s="96">
        <f t="shared" si="477"/>
        <v>2858.387211367673</v>
      </c>
      <c r="U1139" s="96">
        <f t="shared" si="478"/>
        <v>1066.6680672268908</v>
      </c>
      <c r="V1139" s="96">
        <f t="shared" si="479"/>
        <v>2882.9267990074441</v>
      </c>
      <c r="W1139" s="86">
        <f t="shared" si="480"/>
        <v>2567.7061855670104</v>
      </c>
      <c r="X1139" s="99">
        <f t="shared" si="481"/>
        <v>1.1112538540596094E-2</v>
      </c>
      <c r="Y1139" s="100">
        <f t="shared" si="482"/>
        <v>3.6163926002055501E-2</v>
      </c>
      <c r="Z1139" s="100">
        <f t="shared" si="483"/>
        <v>4.5863309352517985E-2</v>
      </c>
      <c r="AA1139" s="100">
        <f t="shared" si="484"/>
        <v>5.1772867420349436E-2</v>
      </c>
      <c r="AB1139" s="101">
        <f t="shared" si="485"/>
        <v>1.2461459403905447E-2</v>
      </c>
      <c r="AC1139" s="99">
        <f t="shared" si="486"/>
        <v>1.3070118835890925E-2</v>
      </c>
      <c r="AD1139" s="100">
        <f t="shared" si="487"/>
        <v>3.9650339416772061E-2</v>
      </c>
      <c r="AE1139" s="100">
        <f t="shared" si="488"/>
        <v>4.9769716467798333E-2</v>
      </c>
      <c r="AF1139" s="100">
        <f t="shared" si="489"/>
        <v>5.5910451270268842E-2</v>
      </c>
      <c r="AG1139" s="101">
        <f t="shared" si="490"/>
        <v>1.4533035971838229E-2</v>
      </c>
      <c r="AH1139" s="95">
        <f t="shared" si="491"/>
        <v>124.3752569373073</v>
      </c>
      <c r="AI1139" s="96">
        <f t="shared" si="492"/>
        <v>103.37050359712231</v>
      </c>
      <c r="AJ1139" s="96">
        <f t="shared" si="493"/>
        <v>48.92092754367934</v>
      </c>
      <c r="AK1139" s="96">
        <f t="shared" si="494"/>
        <v>149.25738694758479</v>
      </c>
      <c r="AL1139" s="86">
        <f t="shared" si="495"/>
        <v>31.997366392600206</v>
      </c>
      <c r="AM1139" s="95">
        <f t="shared" si="503"/>
        <v>124.78762770259061</v>
      </c>
      <c r="AN1139" s="96">
        <f t="shared" si="496"/>
        <v>103.71323232569533</v>
      </c>
      <c r="AO1139" s="96">
        <f t="shared" si="497"/>
        <v>49.083126688640505</v>
      </c>
      <c r="AP1139" s="96">
        <f t="shared" si="498"/>
        <v>149.75225533536056</v>
      </c>
      <c r="AQ1139" s="86">
        <f t="shared" si="499"/>
        <v>32.103454844526119</v>
      </c>
    </row>
    <row r="1140" spans="1:43">
      <c r="A1140" s="129" t="str">
        <f t="shared" si="500"/>
        <v>2009_2</v>
      </c>
      <c r="B1140" s="57">
        <v>2009</v>
      </c>
      <c r="C1140" s="57">
        <v>2</v>
      </c>
      <c r="D1140" s="81" t="str">
        <f t="shared" si="501"/>
        <v>SYA_Commercial</v>
      </c>
      <c r="E1140" s="68" t="s">
        <v>35</v>
      </c>
      <c r="F1140" s="69" t="s">
        <v>40</v>
      </c>
      <c r="G1140" s="84">
        <f t="shared" si="502"/>
        <v>4644</v>
      </c>
      <c r="H1140" s="70">
        <v>1161</v>
      </c>
      <c r="I1140" s="65">
        <v>53</v>
      </c>
      <c r="J1140" s="66">
        <v>178</v>
      </c>
      <c r="K1140" s="66">
        <v>451</v>
      </c>
      <c r="L1140" s="66">
        <v>301</v>
      </c>
      <c r="M1140" s="67">
        <v>65</v>
      </c>
      <c r="N1140" s="65">
        <v>762439</v>
      </c>
      <c r="O1140" s="66">
        <v>700390</v>
      </c>
      <c r="P1140" s="66">
        <v>398042</v>
      </c>
      <c r="Q1140" s="66">
        <v>807469</v>
      </c>
      <c r="R1140" s="67">
        <v>313538</v>
      </c>
      <c r="S1140" s="95">
        <f t="shared" si="476"/>
        <v>14385.641509433963</v>
      </c>
      <c r="T1140" s="96">
        <f t="shared" si="477"/>
        <v>3934.7752808988762</v>
      </c>
      <c r="U1140" s="96">
        <f t="shared" si="478"/>
        <v>882.57649667405769</v>
      </c>
      <c r="V1140" s="96">
        <f t="shared" si="479"/>
        <v>2682.6212624584718</v>
      </c>
      <c r="W1140" s="86">
        <f t="shared" si="480"/>
        <v>4823.6615384615388</v>
      </c>
      <c r="X1140" s="99">
        <f t="shared" si="481"/>
        <v>1.1412575366063738E-2</v>
      </c>
      <c r="Y1140" s="100">
        <f t="shared" si="482"/>
        <v>3.8329026701119727E-2</v>
      </c>
      <c r="Z1140" s="100">
        <f t="shared" si="483"/>
        <v>9.7114556416881992E-2</v>
      </c>
      <c r="AA1140" s="100">
        <f t="shared" si="484"/>
        <v>6.4814814814814811E-2</v>
      </c>
      <c r="AB1140" s="101">
        <f t="shared" si="485"/>
        <v>1.3996554694229113E-2</v>
      </c>
      <c r="AC1140" s="99">
        <f t="shared" si="486"/>
        <v>1.5044268839995989E-2</v>
      </c>
      <c r="AD1140" s="100">
        <f t="shared" si="487"/>
        <v>4.4893304695368758E-2</v>
      </c>
      <c r="AE1140" s="100">
        <f t="shared" si="488"/>
        <v>0.10723893337065904</v>
      </c>
      <c r="AF1140" s="100">
        <f t="shared" si="489"/>
        <v>7.3232559842730541E-2</v>
      </c>
      <c r="AG1140" s="101">
        <f t="shared" si="490"/>
        <v>1.8013164133206017E-2</v>
      </c>
      <c r="AH1140" s="95">
        <f t="shared" si="491"/>
        <v>164.17721791559001</v>
      </c>
      <c r="AI1140" s="96">
        <f t="shared" si="492"/>
        <v>150.81610680447889</v>
      </c>
      <c r="AJ1140" s="96">
        <f t="shared" si="493"/>
        <v>85.711024978466838</v>
      </c>
      <c r="AK1140" s="96">
        <f t="shared" si="494"/>
        <v>173.87360034453059</v>
      </c>
      <c r="AL1140" s="86">
        <f t="shared" si="495"/>
        <v>67.514642549526272</v>
      </c>
      <c r="AM1140" s="95">
        <f t="shared" si="503"/>
        <v>164.72155355485677</v>
      </c>
      <c r="AN1140" s="96">
        <f t="shared" si="496"/>
        <v>151.31614318560059</v>
      </c>
      <c r="AO1140" s="96">
        <f t="shared" si="497"/>
        <v>85.995203052417693</v>
      </c>
      <c r="AP1140" s="96">
        <f t="shared" si="498"/>
        <v>174.45008469843049</v>
      </c>
      <c r="AQ1140" s="86">
        <f t="shared" si="499"/>
        <v>67.738489844410736</v>
      </c>
    </row>
    <row r="1141" spans="1:43">
      <c r="A1141" s="129" t="str">
        <f t="shared" si="500"/>
        <v>2009_2</v>
      </c>
      <c r="B1141" s="57">
        <v>2009</v>
      </c>
      <c r="C1141" s="57">
        <v>2</v>
      </c>
      <c r="D1141" s="81" t="str">
        <f t="shared" si="501"/>
        <v>LSH_Commercial</v>
      </c>
      <c r="E1141" s="68" t="s">
        <v>36</v>
      </c>
      <c r="F1141" s="69" t="s">
        <v>40</v>
      </c>
      <c r="G1141" s="84">
        <f t="shared" si="502"/>
        <v>6952</v>
      </c>
      <c r="H1141" s="70">
        <v>1738</v>
      </c>
      <c r="I1141" s="65">
        <v>86</v>
      </c>
      <c r="J1141" s="66">
        <v>332</v>
      </c>
      <c r="K1141" s="66">
        <v>470</v>
      </c>
      <c r="L1141" s="66">
        <v>327</v>
      </c>
      <c r="M1141" s="67">
        <v>120</v>
      </c>
      <c r="N1141" s="65">
        <v>1338243</v>
      </c>
      <c r="O1141" s="66">
        <v>1066079</v>
      </c>
      <c r="P1141" s="66">
        <v>564848</v>
      </c>
      <c r="Q1141" s="66">
        <v>1013681</v>
      </c>
      <c r="R1141" s="67">
        <v>607697</v>
      </c>
      <c r="S1141" s="95">
        <f t="shared" si="476"/>
        <v>15560.965116279071</v>
      </c>
      <c r="T1141" s="96">
        <f t="shared" si="477"/>
        <v>3211.0813253012047</v>
      </c>
      <c r="U1141" s="96">
        <f t="shared" si="478"/>
        <v>1201.804255319149</v>
      </c>
      <c r="V1141" s="96">
        <f t="shared" si="479"/>
        <v>3099.9418960244648</v>
      </c>
      <c r="W1141" s="86">
        <f t="shared" si="480"/>
        <v>5064.1416666666664</v>
      </c>
      <c r="X1141" s="99">
        <f t="shared" si="481"/>
        <v>1.2370540851553509E-2</v>
      </c>
      <c r="Y1141" s="100">
        <f t="shared" si="482"/>
        <v>4.7756041426927506E-2</v>
      </c>
      <c r="Z1141" s="100">
        <f t="shared" si="483"/>
        <v>6.7606444188722664E-2</v>
      </c>
      <c r="AA1141" s="100">
        <f t="shared" si="484"/>
        <v>4.7036823935558116E-2</v>
      </c>
      <c r="AB1141" s="101">
        <f t="shared" si="485"/>
        <v>1.7261219792865361E-2</v>
      </c>
      <c r="AC1141" s="99">
        <f t="shared" si="486"/>
        <v>1.5459359431697645E-2</v>
      </c>
      <c r="AD1141" s="100">
        <f t="shared" si="487"/>
        <v>5.3715259967134443E-2</v>
      </c>
      <c r="AE1141" s="100">
        <f t="shared" si="488"/>
        <v>7.462252719042177E-2</v>
      </c>
      <c r="AF1141" s="100">
        <f t="shared" si="489"/>
        <v>5.2953231633998572E-2</v>
      </c>
      <c r="AG1141" s="101">
        <f t="shared" si="490"/>
        <v>2.090083799006185E-2</v>
      </c>
      <c r="AH1141" s="95">
        <f t="shared" si="491"/>
        <v>192.49755466052935</v>
      </c>
      <c r="AI1141" s="96">
        <f t="shared" si="492"/>
        <v>153.34853279631761</v>
      </c>
      <c r="AJ1141" s="96">
        <f t="shared" si="493"/>
        <v>81.249712313003457</v>
      </c>
      <c r="AK1141" s="96">
        <f t="shared" si="494"/>
        <v>145.81142117376294</v>
      </c>
      <c r="AL1141" s="86">
        <f t="shared" si="495"/>
        <v>87.413262370540849</v>
      </c>
      <c r="AM1141" s="95">
        <f t="shared" si="503"/>
        <v>193.13578742390399</v>
      </c>
      <c r="AN1141" s="96">
        <f t="shared" si="496"/>
        <v>153.85696552949511</v>
      </c>
      <c r="AO1141" s="96">
        <f t="shared" si="497"/>
        <v>81.519098739778443</v>
      </c>
      <c r="AP1141" s="96">
        <f t="shared" si="498"/>
        <v>146.29486433454193</v>
      </c>
      <c r="AQ1141" s="86">
        <f t="shared" si="499"/>
        <v>87.70308427553455</v>
      </c>
    </row>
    <row r="1142" spans="1:43">
      <c r="A1142" s="129" t="str">
        <f t="shared" si="500"/>
        <v>2009_2</v>
      </c>
      <c r="B1142" s="57">
        <v>2009</v>
      </c>
      <c r="C1142" s="57">
        <v>2</v>
      </c>
      <c r="D1142" s="81" t="str">
        <f t="shared" si="501"/>
        <v>SYH_Commercial</v>
      </c>
      <c r="E1142" s="68" t="s">
        <v>37</v>
      </c>
      <c r="F1142" s="69" t="s">
        <v>40</v>
      </c>
      <c r="G1142" s="84">
        <f t="shared" si="502"/>
        <v>3664</v>
      </c>
      <c r="H1142" s="70">
        <v>916</v>
      </c>
      <c r="I1142" s="65">
        <v>45</v>
      </c>
      <c r="J1142" s="66">
        <v>171</v>
      </c>
      <c r="K1142" s="66">
        <v>133</v>
      </c>
      <c r="L1142" s="66">
        <v>272</v>
      </c>
      <c r="M1142" s="67">
        <v>7</v>
      </c>
      <c r="N1142" s="65">
        <v>488878</v>
      </c>
      <c r="O1142" s="66">
        <v>411713</v>
      </c>
      <c r="P1142" s="66">
        <v>196108</v>
      </c>
      <c r="Q1142" s="66">
        <v>677578</v>
      </c>
      <c r="R1142" s="67">
        <v>44553</v>
      </c>
      <c r="S1142" s="95">
        <f t="shared" si="476"/>
        <v>10863.955555555556</v>
      </c>
      <c r="T1142" s="96">
        <f t="shared" si="477"/>
        <v>2407.6783625730995</v>
      </c>
      <c r="U1142" s="96">
        <f t="shared" si="478"/>
        <v>1474.4962406015038</v>
      </c>
      <c r="V1142" s="96">
        <f t="shared" si="479"/>
        <v>2491.0955882352941</v>
      </c>
      <c r="W1142" s="86">
        <f t="shared" si="480"/>
        <v>6364.7142857142853</v>
      </c>
      <c r="X1142" s="99">
        <f t="shared" si="481"/>
        <v>1.2281659388646287E-2</v>
      </c>
      <c r="Y1142" s="100">
        <f t="shared" si="482"/>
        <v>4.6670305676855893E-2</v>
      </c>
      <c r="Z1142" s="100">
        <f t="shared" si="483"/>
        <v>3.6299126637554587E-2</v>
      </c>
      <c r="AA1142" s="100">
        <f t="shared" si="484"/>
        <v>7.4235807860262015E-2</v>
      </c>
      <c r="AB1142" s="101">
        <f t="shared" si="485"/>
        <v>1.9104803493449781E-3</v>
      </c>
      <c r="AC1142" s="99">
        <f t="shared" si="486"/>
        <v>1.652124365706641E-2</v>
      </c>
      <c r="AD1142" s="100">
        <f t="shared" si="487"/>
        <v>5.4789633404007887E-2</v>
      </c>
      <c r="AE1142" s="100">
        <f t="shared" si="488"/>
        <v>4.3498544857297379E-2</v>
      </c>
      <c r="AF1142" s="100">
        <f t="shared" si="489"/>
        <v>8.4326828566916562E-2</v>
      </c>
      <c r="AG1142" s="101">
        <f t="shared" si="490"/>
        <v>3.5913507274647509E-3</v>
      </c>
      <c r="AH1142" s="95">
        <f t="shared" si="491"/>
        <v>133.42740174672488</v>
      </c>
      <c r="AI1142" s="96">
        <f t="shared" si="492"/>
        <v>112.36708515283843</v>
      </c>
      <c r="AJ1142" s="96">
        <f t="shared" si="493"/>
        <v>53.522925764192138</v>
      </c>
      <c r="AK1142" s="96">
        <f t="shared" si="494"/>
        <v>184.92849344978166</v>
      </c>
      <c r="AL1142" s="86">
        <f t="shared" si="495"/>
        <v>12.159661572052402</v>
      </c>
      <c r="AM1142" s="95">
        <f t="shared" si="503"/>
        <v>133.86978523298208</v>
      </c>
      <c r="AN1142" s="96">
        <f t="shared" si="496"/>
        <v>112.73964238036228</v>
      </c>
      <c r="AO1142" s="96">
        <f t="shared" si="497"/>
        <v>53.700383004491201</v>
      </c>
      <c r="AP1142" s="96">
        <f t="shared" si="498"/>
        <v>185.54163071071625</v>
      </c>
      <c r="AQ1142" s="86">
        <f t="shared" si="499"/>
        <v>12.199977379806517</v>
      </c>
    </row>
    <row r="1143" spans="1:43">
      <c r="A1143" s="129" t="str">
        <f t="shared" si="500"/>
        <v>2009_2</v>
      </c>
      <c r="B1143" s="57">
        <v>2009</v>
      </c>
      <c r="C1143" s="57">
        <v>2</v>
      </c>
      <c r="D1143" s="81" t="str">
        <f t="shared" si="501"/>
        <v>MSH_Commercial</v>
      </c>
      <c r="E1143" s="68" t="s">
        <v>38</v>
      </c>
      <c r="F1143" s="69" t="s">
        <v>40</v>
      </c>
      <c r="G1143" s="84">
        <f t="shared" si="502"/>
        <v>18124</v>
      </c>
      <c r="H1143" s="70">
        <v>4531</v>
      </c>
      <c r="I1143" s="65">
        <v>256</v>
      </c>
      <c r="J1143" s="66">
        <v>810</v>
      </c>
      <c r="K1143" s="66">
        <v>1125</v>
      </c>
      <c r="L1143" s="66">
        <v>843</v>
      </c>
      <c r="M1143" s="67">
        <v>101</v>
      </c>
      <c r="N1143" s="65">
        <v>3354427</v>
      </c>
      <c r="O1143" s="66">
        <v>2304197</v>
      </c>
      <c r="P1143" s="66">
        <v>1048674</v>
      </c>
      <c r="Q1143" s="66">
        <v>2259988</v>
      </c>
      <c r="R1143" s="67">
        <v>463681</v>
      </c>
      <c r="S1143" s="95">
        <f t="shared" si="476"/>
        <v>13103.23046875</v>
      </c>
      <c r="T1143" s="96">
        <f t="shared" si="477"/>
        <v>2844.6876543209878</v>
      </c>
      <c r="U1143" s="96">
        <f t="shared" si="478"/>
        <v>932.15466666666669</v>
      </c>
      <c r="V1143" s="96">
        <f t="shared" si="479"/>
        <v>2680.8873072360616</v>
      </c>
      <c r="W1143" s="86">
        <f t="shared" si="480"/>
        <v>4590.9009900990095</v>
      </c>
      <c r="X1143" s="99">
        <f t="shared" si="481"/>
        <v>1.4124917236813066E-2</v>
      </c>
      <c r="Y1143" s="100">
        <f t="shared" si="482"/>
        <v>4.4692120944603841E-2</v>
      </c>
      <c r="Z1143" s="100">
        <f t="shared" si="483"/>
        <v>6.207239020083867E-2</v>
      </c>
      <c r="AA1143" s="100">
        <f t="shared" si="484"/>
        <v>4.6512911057161772E-2</v>
      </c>
      <c r="AB1143" s="101">
        <f t="shared" si="485"/>
        <v>5.5727212535864046E-3</v>
      </c>
      <c r="AC1143" s="99">
        <f t="shared" si="486"/>
        <v>1.6167279584310822E-2</v>
      </c>
      <c r="AD1143" s="100">
        <f t="shared" si="487"/>
        <v>4.8268273661978334E-2</v>
      </c>
      <c r="AE1143" s="100">
        <f t="shared" si="488"/>
        <v>6.6248412306584542E-2</v>
      </c>
      <c r="AF1143" s="100">
        <f t="shared" si="489"/>
        <v>5.0157705692517277E-2</v>
      </c>
      <c r="AG1143" s="101">
        <f t="shared" si="490"/>
        <v>6.8611163671084708E-3</v>
      </c>
      <c r="AH1143" s="95">
        <f t="shared" si="491"/>
        <v>185.08204590598103</v>
      </c>
      <c r="AI1143" s="96">
        <f t="shared" si="492"/>
        <v>127.13512469653499</v>
      </c>
      <c r="AJ1143" s="96">
        <f t="shared" si="493"/>
        <v>57.861068196866036</v>
      </c>
      <c r="AK1143" s="96">
        <f t="shared" si="494"/>
        <v>124.69587287574487</v>
      </c>
      <c r="AL1143" s="86">
        <f t="shared" si="495"/>
        <v>25.583811520635621</v>
      </c>
      <c r="AM1143" s="95">
        <f t="shared" si="503"/>
        <v>185.69569227576437</v>
      </c>
      <c r="AN1143" s="96">
        <f t="shared" si="496"/>
        <v>127.55664590546745</v>
      </c>
      <c r="AO1143" s="96">
        <f t="shared" si="497"/>
        <v>58.05290870887783</v>
      </c>
      <c r="AP1143" s="96">
        <f t="shared" si="498"/>
        <v>125.10930665503234</v>
      </c>
      <c r="AQ1143" s="86">
        <f t="shared" si="499"/>
        <v>25.668635594132379</v>
      </c>
    </row>
    <row r="1144" spans="1:43">
      <c r="A1144" s="129" t="str">
        <f t="shared" si="500"/>
        <v>2009_2</v>
      </c>
      <c r="B1144" s="57">
        <v>2009</v>
      </c>
      <c r="C1144" s="57">
        <v>2</v>
      </c>
      <c r="D1144" s="81" t="str">
        <f t="shared" si="501"/>
        <v>SMH_Commercial</v>
      </c>
      <c r="E1144" s="68" t="s">
        <v>39</v>
      </c>
      <c r="F1144" s="69" t="s">
        <v>40</v>
      </c>
      <c r="G1144" s="84">
        <f t="shared" si="502"/>
        <v>8100</v>
      </c>
      <c r="H1144" s="70">
        <v>2025</v>
      </c>
      <c r="I1144" s="65">
        <v>91</v>
      </c>
      <c r="J1144" s="66">
        <v>345</v>
      </c>
      <c r="K1144" s="66">
        <v>894</v>
      </c>
      <c r="L1144" s="66">
        <v>552</v>
      </c>
      <c r="M1144" s="67">
        <v>88</v>
      </c>
      <c r="N1144" s="65">
        <v>1074725</v>
      </c>
      <c r="O1144" s="66">
        <v>1150858</v>
      </c>
      <c r="P1144" s="66">
        <v>595265</v>
      </c>
      <c r="Q1144" s="66">
        <v>1630840</v>
      </c>
      <c r="R1144" s="67">
        <v>205675</v>
      </c>
      <c r="S1144" s="95">
        <f t="shared" si="476"/>
        <v>11810.164835164835</v>
      </c>
      <c r="T1144" s="96">
        <f t="shared" si="477"/>
        <v>3335.8202898550726</v>
      </c>
      <c r="U1144" s="96">
        <f t="shared" si="478"/>
        <v>665.84451901566001</v>
      </c>
      <c r="V1144" s="96">
        <f t="shared" si="479"/>
        <v>2954.4202898550725</v>
      </c>
      <c r="W1144" s="86">
        <f t="shared" si="480"/>
        <v>2337.215909090909</v>
      </c>
      <c r="X1144" s="99">
        <f t="shared" si="481"/>
        <v>1.1234567901234569E-2</v>
      </c>
      <c r="Y1144" s="100">
        <f t="shared" si="482"/>
        <v>4.2592592592592592E-2</v>
      </c>
      <c r="Z1144" s="100">
        <f t="shared" si="483"/>
        <v>0.11037037037037037</v>
      </c>
      <c r="AA1144" s="100">
        <f t="shared" si="484"/>
        <v>6.8148148148148152E-2</v>
      </c>
      <c r="AB1144" s="101">
        <f t="shared" si="485"/>
        <v>1.0864197530864197E-2</v>
      </c>
      <c r="AC1144" s="99">
        <f t="shared" si="486"/>
        <v>1.3963157603088068E-2</v>
      </c>
      <c r="AD1144" s="100">
        <f t="shared" si="487"/>
        <v>4.7820511486698782E-2</v>
      </c>
      <c r="AE1144" s="100">
        <f t="shared" si="488"/>
        <v>0.11848267556545818</v>
      </c>
      <c r="AF1144" s="100">
        <f t="shared" si="489"/>
        <v>7.4672147020755072E-2</v>
      </c>
      <c r="AG1144" s="101">
        <f t="shared" si="490"/>
        <v>1.3547936047095827E-2</v>
      </c>
      <c r="AH1144" s="95">
        <f t="shared" si="491"/>
        <v>132.6820987654321</v>
      </c>
      <c r="AI1144" s="96">
        <f t="shared" si="492"/>
        <v>142.08123456790125</v>
      </c>
      <c r="AJ1144" s="96">
        <f t="shared" si="493"/>
        <v>73.489506172839512</v>
      </c>
      <c r="AK1144" s="96">
        <f t="shared" si="494"/>
        <v>201.33827160493829</v>
      </c>
      <c r="AL1144" s="86">
        <f t="shared" si="495"/>
        <v>25.391975308641975</v>
      </c>
      <c r="AM1144" s="95">
        <f t="shared" si="503"/>
        <v>133.12201117208446</v>
      </c>
      <c r="AN1144" s="96">
        <f t="shared" si="496"/>
        <v>142.5523101570009</v>
      </c>
      <c r="AO1144" s="96">
        <f t="shared" si="497"/>
        <v>73.733163349090105</v>
      </c>
      <c r="AP1144" s="96">
        <f t="shared" si="498"/>
        <v>202.00581609237921</v>
      </c>
      <c r="AQ1144" s="86">
        <f t="shared" si="499"/>
        <v>25.476163342081435</v>
      </c>
    </row>
    <row r="1145" spans="1:43">
      <c r="A1145" s="129" t="str">
        <f t="shared" si="500"/>
        <v>2009_3</v>
      </c>
      <c r="B1145" s="57">
        <v>2009</v>
      </c>
      <c r="C1145" s="57">
        <v>3</v>
      </c>
      <c r="D1145" s="81" t="str">
        <f t="shared" si="501"/>
        <v>SML_Commercial</v>
      </c>
      <c r="E1145" s="68" t="s">
        <v>12</v>
      </c>
      <c r="F1145" s="69" t="s">
        <v>40</v>
      </c>
      <c r="G1145" s="84">
        <f t="shared" si="502"/>
        <v>19144</v>
      </c>
      <c r="H1145" s="70">
        <v>4786</v>
      </c>
      <c r="I1145" s="65">
        <v>32</v>
      </c>
      <c r="J1145" s="66">
        <v>609</v>
      </c>
      <c r="K1145" s="66">
        <v>253</v>
      </c>
      <c r="L1145" s="66">
        <v>900</v>
      </c>
      <c r="M1145" s="67">
        <v>123</v>
      </c>
      <c r="N1145" s="65">
        <v>601400</v>
      </c>
      <c r="O1145" s="66">
        <v>933686</v>
      </c>
      <c r="P1145" s="66">
        <v>343938</v>
      </c>
      <c r="Q1145" s="66">
        <v>1390251</v>
      </c>
      <c r="R1145" s="67">
        <v>432378</v>
      </c>
      <c r="S1145" s="95">
        <f t="shared" si="476"/>
        <v>18793.75</v>
      </c>
      <c r="T1145" s="96">
        <f t="shared" si="477"/>
        <v>1533.1461412151068</v>
      </c>
      <c r="U1145" s="96">
        <f t="shared" si="478"/>
        <v>1359.4387351778655</v>
      </c>
      <c r="V1145" s="96">
        <f t="shared" si="479"/>
        <v>1544.7233333333334</v>
      </c>
      <c r="W1145" s="86">
        <f t="shared" si="480"/>
        <v>3515.268292682927</v>
      </c>
      <c r="X1145" s="99">
        <f t="shared" si="481"/>
        <v>1.6715419974926871E-3</v>
      </c>
      <c r="Y1145" s="100">
        <f t="shared" si="482"/>
        <v>3.1811533639782702E-2</v>
      </c>
      <c r="Z1145" s="100">
        <f t="shared" si="483"/>
        <v>1.3215628917676556E-2</v>
      </c>
      <c r="AA1145" s="100">
        <f t="shared" si="484"/>
        <v>4.7012118679481824E-2</v>
      </c>
      <c r="AB1145" s="101">
        <f t="shared" si="485"/>
        <v>6.4249895528625161E-3</v>
      </c>
      <c r="AC1145" s="99">
        <f t="shared" si="486"/>
        <v>2.3594572680311625E-3</v>
      </c>
      <c r="AD1145" s="100">
        <f t="shared" si="487"/>
        <v>3.4766903460389145E-2</v>
      </c>
      <c r="AE1145" s="100">
        <f t="shared" si="488"/>
        <v>1.5138696855607075E-2</v>
      </c>
      <c r="AF1145" s="100">
        <f t="shared" si="489"/>
        <v>5.0576532994137245E-2</v>
      </c>
      <c r="AG1145" s="101">
        <f t="shared" si="490"/>
        <v>7.7704660662283789E-3</v>
      </c>
      <c r="AH1145" s="95">
        <f t="shared" si="491"/>
        <v>31.414542415378186</v>
      </c>
      <c r="AI1145" s="96">
        <f t="shared" si="492"/>
        <v>48.771730045967402</v>
      </c>
      <c r="AJ1145" s="96">
        <f t="shared" si="493"/>
        <v>17.965837860426245</v>
      </c>
      <c r="AK1145" s="96">
        <f t="shared" si="494"/>
        <v>72.620716673631421</v>
      </c>
      <c r="AL1145" s="86">
        <f t="shared" si="495"/>
        <v>22.585562055996657</v>
      </c>
      <c r="AM1145" s="95">
        <f t="shared" si="503"/>
        <v>31.518698492847712</v>
      </c>
      <c r="AN1145" s="96">
        <f t="shared" si="496"/>
        <v>48.933434521105767</v>
      </c>
      <c r="AO1145" s="96">
        <f t="shared" si="497"/>
        <v>18.025404260447385</v>
      </c>
      <c r="AP1145" s="96">
        <f t="shared" si="498"/>
        <v>72.861493346159008</v>
      </c>
      <c r="AQ1145" s="86">
        <f t="shared" si="499"/>
        <v>22.660445322481724</v>
      </c>
    </row>
    <row r="1146" spans="1:43">
      <c r="A1146" s="129" t="str">
        <f t="shared" si="500"/>
        <v>2009_3</v>
      </c>
      <c r="B1146" s="57">
        <v>2009</v>
      </c>
      <c r="C1146" s="57">
        <v>3</v>
      </c>
      <c r="D1146" s="81" t="str">
        <f t="shared" si="501"/>
        <v>LSL_Commercial</v>
      </c>
      <c r="E1146" s="68" t="s">
        <v>14</v>
      </c>
      <c r="F1146" s="69" t="s">
        <v>40</v>
      </c>
      <c r="G1146" s="84">
        <f t="shared" si="502"/>
        <v>2812</v>
      </c>
      <c r="H1146" s="70">
        <v>703</v>
      </c>
      <c r="I1146" s="65">
        <v>4</v>
      </c>
      <c r="J1146" s="66">
        <v>54</v>
      </c>
      <c r="K1146" s="66">
        <v>218</v>
      </c>
      <c r="L1146" s="66">
        <v>105</v>
      </c>
      <c r="M1146" s="67">
        <v>12</v>
      </c>
      <c r="N1146" s="65">
        <v>112523</v>
      </c>
      <c r="O1146" s="66">
        <v>153682</v>
      </c>
      <c r="P1146" s="66">
        <v>355941</v>
      </c>
      <c r="Q1146" s="66">
        <v>262612</v>
      </c>
      <c r="R1146" s="67">
        <v>78330</v>
      </c>
      <c r="S1146" s="95">
        <f t="shared" si="476"/>
        <v>28130.75</v>
      </c>
      <c r="T1146" s="96">
        <f t="shared" si="477"/>
        <v>2845.962962962963</v>
      </c>
      <c r="U1146" s="96">
        <f t="shared" si="478"/>
        <v>1632.7568807339449</v>
      </c>
      <c r="V1146" s="96">
        <f t="shared" si="479"/>
        <v>2501.0666666666666</v>
      </c>
      <c r="W1146" s="86">
        <f t="shared" si="480"/>
        <v>6527.5</v>
      </c>
      <c r="X1146" s="99">
        <f t="shared" si="481"/>
        <v>1.4224751066856331E-3</v>
      </c>
      <c r="Y1146" s="100">
        <f t="shared" si="482"/>
        <v>1.9203413940256046E-2</v>
      </c>
      <c r="Z1146" s="100">
        <f t="shared" si="483"/>
        <v>7.7524893314367002E-2</v>
      </c>
      <c r="AA1146" s="100">
        <f t="shared" si="484"/>
        <v>3.7339971550497869E-2</v>
      </c>
      <c r="AB1146" s="101">
        <f t="shared" si="485"/>
        <v>4.2674253200568994E-3</v>
      </c>
      <c r="AC1146" s="99">
        <f t="shared" si="486"/>
        <v>3.0784795353880649E-3</v>
      </c>
      <c r="AD1146" s="100">
        <f t="shared" si="487"/>
        <v>2.5233547861311142E-2</v>
      </c>
      <c r="AE1146" s="100">
        <f t="shared" si="488"/>
        <v>8.9275118216295538E-2</v>
      </c>
      <c r="AF1146" s="100">
        <f t="shared" si="489"/>
        <v>4.567048411842313E-2</v>
      </c>
      <c r="AG1146" s="101">
        <f t="shared" si="490"/>
        <v>7.1316203394382474E-3</v>
      </c>
      <c r="AH1146" s="95">
        <f t="shared" si="491"/>
        <v>40.015291607396868</v>
      </c>
      <c r="AI1146" s="96">
        <f t="shared" si="492"/>
        <v>54.652204836415365</v>
      </c>
      <c r="AJ1146" s="96">
        <f t="shared" si="493"/>
        <v>126.57930298719772</v>
      </c>
      <c r="AK1146" s="96">
        <f t="shared" si="494"/>
        <v>93.389758179231862</v>
      </c>
      <c r="AL1146" s="86">
        <f t="shared" si="495"/>
        <v>27.85561877667141</v>
      </c>
      <c r="AM1146" s="95">
        <f t="shared" si="503"/>
        <v>40.147963786972703</v>
      </c>
      <c r="AN1146" s="96">
        <f t="shared" si="496"/>
        <v>54.833406243252846</v>
      </c>
      <c r="AO1146" s="96">
        <f t="shared" si="497"/>
        <v>126.99898134869184</v>
      </c>
      <c r="AP1146" s="96">
        <f t="shared" si="498"/>
        <v>93.699395377162674</v>
      </c>
      <c r="AQ1146" s="86">
        <f t="shared" si="499"/>
        <v>27.947975111164581</v>
      </c>
    </row>
    <row r="1147" spans="1:43">
      <c r="A1147" s="129" t="str">
        <f t="shared" si="500"/>
        <v>2009_3</v>
      </c>
      <c r="B1147" s="57">
        <v>2009</v>
      </c>
      <c r="C1147" s="57">
        <v>3</v>
      </c>
      <c r="D1147" s="81" t="str">
        <f t="shared" si="501"/>
        <v>MYA_Commercial</v>
      </c>
      <c r="E1147" s="68" t="s">
        <v>15</v>
      </c>
      <c r="F1147" s="69" t="s">
        <v>40</v>
      </c>
      <c r="G1147" s="84">
        <f t="shared" si="502"/>
        <v>3056</v>
      </c>
      <c r="H1147" s="70">
        <v>764</v>
      </c>
      <c r="I1147" s="65">
        <v>17</v>
      </c>
      <c r="J1147" s="66">
        <v>106</v>
      </c>
      <c r="K1147" s="66">
        <v>108</v>
      </c>
      <c r="L1147" s="66">
        <v>187</v>
      </c>
      <c r="M1147" s="67">
        <v>16</v>
      </c>
      <c r="N1147" s="65">
        <v>176962</v>
      </c>
      <c r="O1147" s="66">
        <v>340542</v>
      </c>
      <c r="P1147" s="66">
        <v>102705</v>
      </c>
      <c r="Q1147" s="66">
        <v>522638</v>
      </c>
      <c r="R1147" s="67">
        <v>96035</v>
      </c>
      <c r="S1147" s="95">
        <f t="shared" si="476"/>
        <v>10409.529411764706</v>
      </c>
      <c r="T1147" s="96">
        <f t="shared" si="477"/>
        <v>3212.6603773584907</v>
      </c>
      <c r="U1147" s="96">
        <f t="shared" si="478"/>
        <v>950.97222222222217</v>
      </c>
      <c r="V1147" s="96">
        <f t="shared" si="479"/>
        <v>2794.8556149732622</v>
      </c>
      <c r="W1147" s="86">
        <f t="shared" si="480"/>
        <v>6002.1875</v>
      </c>
      <c r="X1147" s="99">
        <f t="shared" si="481"/>
        <v>5.5628272251308898E-3</v>
      </c>
      <c r="Y1147" s="100">
        <f t="shared" si="482"/>
        <v>3.4685863874345552E-2</v>
      </c>
      <c r="Z1147" s="100">
        <f t="shared" si="483"/>
        <v>3.5340314136125657E-2</v>
      </c>
      <c r="AA1147" s="100">
        <f t="shared" si="484"/>
        <v>6.1191099476439789E-2</v>
      </c>
      <c r="AB1147" s="101">
        <f t="shared" si="485"/>
        <v>5.235602094240838E-3</v>
      </c>
      <c r="AC1147" s="99">
        <f t="shared" si="486"/>
        <v>8.6976695872863271E-3</v>
      </c>
      <c r="AD1147" s="100">
        <f t="shared" si="487"/>
        <v>4.2398269039110127E-2</v>
      </c>
      <c r="AE1147" s="100">
        <f t="shared" si="488"/>
        <v>4.3122498468865685E-2</v>
      </c>
      <c r="AF1147" s="100">
        <f t="shared" si="489"/>
        <v>7.1293206694608438E-2</v>
      </c>
      <c r="AG1147" s="101">
        <f t="shared" si="490"/>
        <v>8.2773462290368673E-3</v>
      </c>
      <c r="AH1147" s="95">
        <f t="shared" si="491"/>
        <v>57.906413612565444</v>
      </c>
      <c r="AI1147" s="96">
        <f t="shared" si="492"/>
        <v>111.43390052356021</v>
      </c>
      <c r="AJ1147" s="96">
        <f t="shared" si="493"/>
        <v>33.607657068062828</v>
      </c>
      <c r="AK1147" s="96">
        <f t="shared" si="494"/>
        <v>171.02028795811518</v>
      </c>
      <c r="AL1147" s="86">
        <f t="shared" si="495"/>
        <v>31.425065445026178</v>
      </c>
      <c r="AM1147" s="95">
        <f t="shared" si="503"/>
        <v>58.098404468980412</v>
      </c>
      <c r="AN1147" s="96">
        <f t="shared" si="496"/>
        <v>111.8033637429252</v>
      </c>
      <c r="AO1147" s="96">
        <f t="shared" si="497"/>
        <v>33.719084498291352</v>
      </c>
      <c r="AP1147" s="96">
        <f t="shared" si="498"/>
        <v>171.58731204924777</v>
      </c>
      <c r="AQ1147" s="86">
        <f t="shared" si="499"/>
        <v>31.529256411989774</v>
      </c>
    </row>
    <row r="1148" spans="1:43">
      <c r="A1148" s="129" t="str">
        <f t="shared" si="500"/>
        <v>2009_3</v>
      </c>
      <c r="B1148" s="57">
        <v>2009</v>
      </c>
      <c r="C1148" s="57">
        <v>3</v>
      </c>
      <c r="D1148" s="81" t="str">
        <f t="shared" si="501"/>
        <v>SMA_Commercial</v>
      </c>
      <c r="E1148" s="68" t="s">
        <v>16</v>
      </c>
      <c r="F1148" s="69" t="s">
        <v>40</v>
      </c>
      <c r="G1148" s="84">
        <f t="shared" si="502"/>
        <v>20720</v>
      </c>
      <c r="H1148" s="70">
        <v>5180</v>
      </c>
      <c r="I1148" s="65">
        <v>33</v>
      </c>
      <c r="J1148" s="66">
        <v>532</v>
      </c>
      <c r="K1148" s="66">
        <v>444</v>
      </c>
      <c r="L1148" s="66">
        <v>979</v>
      </c>
      <c r="M1148" s="67">
        <v>622</v>
      </c>
      <c r="N1148" s="65">
        <v>574548</v>
      </c>
      <c r="O1148" s="66">
        <v>1945181</v>
      </c>
      <c r="P1148" s="66">
        <v>370598</v>
      </c>
      <c r="Q1148" s="66">
        <v>2921038</v>
      </c>
      <c r="R1148" s="67">
        <v>3762612</v>
      </c>
      <c r="S1148" s="95">
        <f t="shared" si="476"/>
        <v>17410.545454545456</v>
      </c>
      <c r="T1148" s="96">
        <f t="shared" si="477"/>
        <v>3656.3552631578946</v>
      </c>
      <c r="U1148" s="96">
        <f t="shared" si="478"/>
        <v>834.68018018018017</v>
      </c>
      <c r="V1148" s="96">
        <f t="shared" si="479"/>
        <v>2983.6956077630234</v>
      </c>
      <c r="W1148" s="86">
        <f t="shared" si="480"/>
        <v>6049.2154340836014</v>
      </c>
      <c r="X1148" s="99">
        <f t="shared" si="481"/>
        <v>1.5926640926640927E-3</v>
      </c>
      <c r="Y1148" s="100">
        <f t="shared" si="482"/>
        <v>2.5675675675675677E-2</v>
      </c>
      <c r="Z1148" s="100">
        <f t="shared" si="483"/>
        <v>2.1428571428571429E-2</v>
      </c>
      <c r="AA1148" s="100">
        <f t="shared" si="484"/>
        <v>4.7249034749034746E-2</v>
      </c>
      <c r="AB1148" s="101">
        <f t="shared" si="485"/>
        <v>3.0019305019305019E-2</v>
      </c>
      <c r="AC1148" s="99">
        <f t="shared" si="486"/>
        <v>2.2381355187865506E-3</v>
      </c>
      <c r="AD1148" s="100">
        <f t="shared" si="487"/>
        <v>2.823587488191304E-2</v>
      </c>
      <c r="AE1148" s="100">
        <f t="shared" si="488"/>
        <v>2.3772551531136246E-2</v>
      </c>
      <c r="AF1148" s="100">
        <f t="shared" si="489"/>
        <v>5.0683405798777191E-2</v>
      </c>
      <c r="AG1148" s="101">
        <f t="shared" si="490"/>
        <v>3.2781427341841904E-2</v>
      </c>
      <c r="AH1148" s="95">
        <f t="shared" si="491"/>
        <v>27.729150579150581</v>
      </c>
      <c r="AI1148" s="96">
        <f t="shared" si="492"/>
        <v>93.879391891891885</v>
      </c>
      <c r="AJ1148" s="96">
        <f t="shared" si="493"/>
        <v>17.886003861003861</v>
      </c>
      <c r="AK1148" s="96">
        <f t="shared" si="494"/>
        <v>140.97673745173745</v>
      </c>
      <c r="AL1148" s="86">
        <f t="shared" si="495"/>
        <v>181.59324324324325</v>
      </c>
      <c r="AM1148" s="95">
        <f t="shared" si="503"/>
        <v>27.821087603656544</v>
      </c>
      <c r="AN1148" s="96">
        <f t="shared" si="496"/>
        <v>94.190652488509627</v>
      </c>
      <c r="AO1148" s="96">
        <f t="shared" si="497"/>
        <v>17.945305568446685</v>
      </c>
      <c r="AP1148" s="96">
        <f t="shared" si="498"/>
        <v>141.44415103979074</v>
      </c>
      <c r="AQ1148" s="86">
        <f t="shared" si="499"/>
        <v>182.19532235873999</v>
      </c>
    </row>
    <row r="1149" spans="1:43">
      <c r="A1149" s="129" t="str">
        <f t="shared" si="500"/>
        <v>2009_3</v>
      </c>
      <c r="B1149" s="57">
        <v>2009</v>
      </c>
      <c r="C1149" s="57">
        <v>3</v>
      </c>
      <c r="D1149" s="81" t="str">
        <f t="shared" si="501"/>
        <v>MSL_Commercial</v>
      </c>
      <c r="E1149" s="68" t="s">
        <v>17</v>
      </c>
      <c r="F1149" s="69" t="s">
        <v>40</v>
      </c>
      <c r="G1149" s="84">
        <f t="shared" si="502"/>
        <v>9136</v>
      </c>
      <c r="H1149" s="70">
        <v>2284</v>
      </c>
      <c r="I1149" s="65">
        <v>24</v>
      </c>
      <c r="J1149" s="66">
        <v>198</v>
      </c>
      <c r="K1149" s="66">
        <v>521</v>
      </c>
      <c r="L1149" s="66">
        <v>302</v>
      </c>
      <c r="M1149" s="67">
        <v>56</v>
      </c>
      <c r="N1149" s="65">
        <v>489160</v>
      </c>
      <c r="O1149" s="66">
        <v>583289</v>
      </c>
      <c r="P1149" s="66">
        <v>1126886</v>
      </c>
      <c r="Q1149" s="66">
        <v>881597</v>
      </c>
      <c r="R1149" s="67">
        <v>135017</v>
      </c>
      <c r="S1149" s="95">
        <f t="shared" si="476"/>
        <v>20381.666666666668</v>
      </c>
      <c r="T1149" s="96">
        <f t="shared" si="477"/>
        <v>2945.9040404040402</v>
      </c>
      <c r="U1149" s="96">
        <f t="shared" si="478"/>
        <v>2162.9289827255279</v>
      </c>
      <c r="V1149" s="96">
        <f t="shared" si="479"/>
        <v>2919.1953642384105</v>
      </c>
      <c r="W1149" s="86">
        <f t="shared" si="480"/>
        <v>2411.0178571428573</v>
      </c>
      <c r="X1149" s="99">
        <f t="shared" si="481"/>
        <v>2.6269702276707531E-3</v>
      </c>
      <c r="Y1149" s="100">
        <f t="shared" si="482"/>
        <v>2.1672504378283712E-2</v>
      </c>
      <c r="Z1149" s="100">
        <f t="shared" si="483"/>
        <v>5.7027145359019267E-2</v>
      </c>
      <c r="AA1149" s="100">
        <f t="shared" si="484"/>
        <v>3.3056042031523646E-2</v>
      </c>
      <c r="AB1149" s="101">
        <f t="shared" si="485"/>
        <v>6.1295971978984239E-3</v>
      </c>
      <c r="AC1149" s="99">
        <f t="shared" si="486"/>
        <v>3.8747394270549698E-3</v>
      </c>
      <c r="AD1149" s="100">
        <f t="shared" si="487"/>
        <v>2.5222064650415436E-2</v>
      </c>
      <c r="AE1149" s="100">
        <f t="shared" si="488"/>
        <v>6.268000610688397E-2</v>
      </c>
      <c r="AF1149" s="100">
        <f t="shared" si="489"/>
        <v>3.7414209891664996E-2</v>
      </c>
      <c r="AG1149" s="101">
        <f t="shared" si="490"/>
        <v>8.0322463961386027E-3</v>
      </c>
      <c r="AH1149" s="95">
        <f t="shared" si="491"/>
        <v>53.542031523642734</v>
      </c>
      <c r="AI1149" s="96">
        <f t="shared" si="492"/>
        <v>63.845118213660243</v>
      </c>
      <c r="AJ1149" s="96">
        <f t="shared" si="493"/>
        <v>123.34566549912434</v>
      </c>
      <c r="AK1149" s="96">
        <f t="shared" si="494"/>
        <v>96.497044658493877</v>
      </c>
      <c r="AL1149" s="86">
        <f t="shared" si="495"/>
        <v>14.778568301225919</v>
      </c>
      <c r="AM1149" s="95">
        <f t="shared" si="503"/>
        <v>53.719552109794023</v>
      </c>
      <c r="AN1149" s="96">
        <f t="shared" si="496"/>
        <v>64.056799064865572</v>
      </c>
      <c r="AO1149" s="96">
        <f t="shared" si="497"/>
        <v>123.75462261590755</v>
      </c>
      <c r="AP1149" s="96">
        <f t="shared" si="498"/>
        <v>96.816984179691886</v>
      </c>
      <c r="AQ1149" s="86">
        <f t="shared" si="499"/>
        <v>14.82756719111959</v>
      </c>
    </row>
    <row r="1150" spans="1:43">
      <c r="A1150" s="129" t="str">
        <f t="shared" si="500"/>
        <v>2009_3</v>
      </c>
      <c r="B1150" s="57">
        <v>2009</v>
      </c>
      <c r="C1150" s="57">
        <v>3</v>
      </c>
      <c r="D1150" s="81" t="str">
        <f t="shared" si="501"/>
        <v>LYL_Commercial</v>
      </c>
      <c r="E1150" s="68" t="s">
        <v>18</v>
      </c>
      <c r="F1150" s="69" t="s">
        <v>40</v>
      </c>
      <c r="G1150" s="84">
        <f t="shared" si="502"/>
        <v>3308</v>
      </c>
      <c r="H1150" s="70">
        <v>827</v>
      </c>
      <c r="I1150" s="65">
        <v>20</v>
      </c>
      <c r="J1150" s="66">
        <v>85</v>
      </c>
      <c r="K1150" s="66">
        <v>128</v>
      </c>
      <c r="L1150" s="66">
        <v>137</v>
      </c>
      <c r="M1150" s="67">
        <v>30</v>
      </c>
      <c r="N1150" s="65">
        <v>403404</v>
      </c>
      <c r="O1150" s="66">
        <v>253836</v>
      </c>
      <c r="P1150" s="66">
        <v>142670</v>
      </c>
      <c r="Q1150" s="66">
        <v>421172</v>
      </c>
      <c r="R1150" s="67">
        <v>171559</v>
      </c>
      <c r="S1150" s="95">
        <f t="shared" si="476"/>
        <v>20170.2</v>
      </c>
      <c r="T1150" s="96">
        <f t="shared" si="477"/>
        <v>2986.3058823529414</v>
      </c>
      <c r="U1150" s="96">
        <f t="shared" si="478"/>
        <v>1114.609375</v>
      </c>
      <c r="V1150" s="96">
        <f t="shared" si="479"/>
        <v>3074.2481751824816</v>
      </c>
      <c r="W1150" s="86">
        <f t="shared" si="480"/>
        <v>5718.6333333333332</v>
      </c>
      <c r="X1150" s="99">
        <f t="shared" si="481"/>
        <v>6.0459492140266021E-3</v>
      </c>
      <c r="Y1150" s="100">
        <f t="shared" si="482"/>
        <v>2.5695284159613058E-2</v>
      </c>
      <c r="Z1150" s="100">
        <f t="shared" si="483"/>
        <v>3.8694074969770252E-2</v>
      </c>
      <c r="AA1150" s="100">
        <f t="shared" si="484"/>
        <v>4.1414752116082226E-2</v>
      </c>
      <c r="AB1150" s="101">
        <f t="shared" si="485"/>
        <v>9.068923821039904E-3</v>
      </c>
      <c r="AC1150" s="99">
        <f t="shared" si="486"/>
        <v>9.1863752696172037E-3</v>
      </c>
      <c r="AD1150" s="100">
        <f t="shared" si="487"/>
        <v>3.2105125581794174E-2</v>
      </c>
      <c r="AE1150" s="100">
        <f t="shared" si="488"/>
        <v>4.6507225911955732E-2</v>
      </c>
      <c r="AF1150" s="100">
        <f t="shared" si="489"/>
        <v>4.9486471856880335E-2</v>
      </c>
      <c r="AG1150" s="101">
        <f t="shared" si="490"/>
        <v>1.2909291196926737E-2</v>
      </c>
      <c r="AH1150" s="95">
        <f t="shared" si="491"/>
        <v>121.94800483675937</v>
      </c>
      <c r="AI1150" s="96">
        <f t="shared" si="492"/>
        <v>76.733978234582835</v>
      </c>
      <c r="AJ1150" s="96">
        <f t="shared" si="493"/>
        <v>43.128778718258765</v>
      </c>
      <c r="AK1150" s="96">
        <f t="shared" si="494"/>
        <v>127.31922611850061</v>
      </c>
      <c r="AL1150" s="86">
        <f t="shared" si="495"/>
        <v>51.861850060459496</v>
      </c>
      <c r="AM1150" s="95">
        <f t="shared" si="503"/>
        <v>122.35232795791404</v>
      </c>
      <c r="AN1150" s="96">
        <f t="shared" si="496"/>
        <v>76.988392577974125</v>
      </c>
      <c r="AO1150" s="96">
        <f t="shared" si="497"/>
        <v>43.271773779525233</v>
      </c>
      <c r="AP1150" s="96">
        <f t="shared" si="498"/>
        <v>127.7413577225079</v>
      </c>
      <c r="AQ1150" s="86">
        <f t="shared" si="499"/>
        <v>52.033799942816081</v>
      </c>
    </row>
    <row r="1151" spans="1:43">
      <c r="A1151" s="129" t="str">
        <f t="shared" si="500"/>
        <v>2009_3</v>
      </c>
      <c r="B1151" s="57">
        <v>2009</v>
      </c>
      <c r="C1151" s="57">
        <v>3</v>
      </c>
      <c r="D1151" s="81" t="str">
        <f t="shared" si="501"/>
        <v>LSA_Commercial</v>
      </c>
      <c r="E1151" s="68" t="s">
        <v>19</v>
      </c>
      <c r="F1151" s="69" t="s">
        <v>40</v>
      </c>
      <c r="G1151" s="84">
        <f t="shared" si="502"/>
        <v>22992</v>
      </c>
      <c r="H1151" s="70">
        <v>5748</v>
      </c>
      <c r="I1151" s="65">
        <v>91</v>
      </c>
      <c r="J1151" s="66">
        <v>733</v>
      </c>
      <c r="K1151" s="66">
        <v>451</v>
      </c>
      <c r="L1151" s="66">
        <v>1173</v>
      </c>
      <c r="M1151" s="67">
        <v>190</v>
      </c>
      <c r="N1151" s="65">
        <v>2283336</v>
      </c>
      <c r="O1151" s="66">
        <v>1833417</v>
      </c>
      <c r="P1151" s="66">
        <v>697939</v>
      </c>
      <c r="Q1151" s="66">
        <v>2794563</v>
      </c>
      <c r="R1151" s="67">
        <v>1702177</v>
      </c>
      <c r="S1151" s="95">
        <f t="shared" si="476"/>
        <v>25091.604395604394</v>
      </c>
      <c r="T1151" s="96">
        <f t="shared" si="477"/>
        <v>2501.2510231923602</v>
      </c>
      <c r="U1151" s="96">
        <f t="shared" si="478"/>
        <v>1547.5365853658536</v>
      </c>
      <c r="V1151" s="96">
        <f t="shared" si="479"/>
        <v>2382.4066496163682</v>
      </c>
      <c r="W1151" s="86">
        <f t="shared" si="480"/>
        <v>8958.8263157894744</v>
      </c>
      <c r="X1151" s="99">
        <f t="shared" si="481"/>
        <v>3.9578983994432845E-3</v>
      </c>
      <c r="Y1151" s="100">
        <f t="shared" si="482"/>
        <v>3.1880654140570633E-2</v>
      </c>
      <c r="Z1151" s="100">
        <f t="shared" si="483"/>
        <v>1.9615518441196939E-2</v>
      </c>
      <c r="AA1151" s="100">
        <f t="shared" si="484"/>
        <v>5.1017745302713989E-2</v>
      </c>
      <c r="AB1151" s="101">
        <f t="shared" si="485"/>
        <v>8.2637439109255386E-3</v>
      </c>
      <c r="AC1151" s="99">
        <f t="shared" si="486"/>
        <v>4.9227015530947972E-3</v>
      </c>
      <c r="AD1151" s="100">
        <f t="shared" si="487"/>
        <v>3.4580230441515411E-2</v>
      </c>
      <c r="AE1151" s="100">
        <f t="shared" si="488"/>
        <v>2.1746431129112197E-2</v>
      </c>
      <c r="AF1151" s="100">
        <f t="shared" si="489"/>
        <v>5.4398839123702018E-2</v>
      </c>
      <c r="AG1151" s="101">
        <f t="shared" si="490"/>
        <v>9.6548301867835033E-3</v>
      </c>
      <c r="AH1151" s="95">
        <f t="shared" si="491"/>
        <v>99.310020876826727</v>
      </c>
      <c r="AI1151" s="96">
        <f t="shared" si="492"/>
        <v>79.741518789144052</v>
      </c>
      <c r="AJ1151" s="96">
        <f t="shared" si="493"/>
        <v>30.355732428670841</v>
      </c>
      <c r="AK1151" s="96">
        <f t="shared" si="494"/>
        <v>121.54501565762004</v>
      </c>
      <c r="AL1151" s="86">
        <f t="shared" si="495"/>
        <v>74.033446416144741</v>
      </c>
      <c r="AM1151" s="95">
        <f t="shared" si="503"/>
        <v>99.639286924734634</v>
      </c>
      <c r="AN1151" s="96">
        <f t="shared" si="496"/>
        <v>80.005904744499361</v>
      </c>
      <c r="AO1151" s="96">
        <f t="shared" si="497"/>
        <v>30.456377982461785</v>
      </c>
      <c r="AP1151" s="96">
        <f t="shared" si="498"/>
        <v>121.94800265324385</v>
      </c>
      <c r="AQ1151" s="86">
        <f t="shared" si="499"/>
        <v>74.278907046393527</v>
      </c>
    </row>
    <row r="1152" spans="1:43">
      <c r="A1152" s="129" t="str">
        <f t="shared" si="500"/>
        <v>2009_3</v>
      </c>
      <c r="B1152" s="57">
        <v>2009</v>
      </c>
      <c r="C1152" s="57">
        <v>3</v>
      </c>
      <c r="D1152" s="81" t="str">
        <f t="shared" si="501"/>
        <v>LMA_Commercial</v>
      </c>
      <c r="E1152" s="68" t="s">
        <v>20</v>
      </c>
      <c r="F1152" s="69" t="s">
        <v>40</v>
      </c>
      <c r="G1152" s="84">
        <f t="shared" si="502"/>
        <v>21416</v>
      </c>
      <c r="H1152" s="70">
        <v>5354</v>
      </c>
      <c r="I1152" s="65">
        <v>177</v>
      </c>
      <c r="J1152" s="66">
        <v>522</v>
      </c>
      <c r="K1152" s="66">
        <v>643</v>
      </c>
      <c r="L1152" s="66">
        <v>963</v>
      </c>
      <c r="M1152" s="67">
        <v>103</v>
      </c>
      <c r="N1152" s="65">
        <v>3150866</v>
      </c>
      <c r="O1152" s="66">
        <v>1215818</v>
      </c>
      <c r="P1152" s="66">
        <v>560959</v>
      </c>
      <c r="Q1152" s="66">
        <v>2634882</v>
      </c>
      <c r="R1152" s="67">
        <v>614255</v>
      </c>
      <c r="S1152" s="95">
        <f t="shared" si="476"/>
        <v>17801.502824858759</v>
      </c>
      <c r="T1152" s="96">
        <f t="shared" si="477"/>
        <v>2329.1532567049808</v>
      </c>
      <c r="U1152" s="96">
        <f t="shared" si="478"/>
        <v>872.40902021772945</v>
      </c>
      <c r="V1152" s="96">
        <f t="shared" si="479"/>
        <v>2736.1183800623053</v>
      </c>
      <c r="W1152" s="86">
        <f t="shared" si="480"/>
        <v>5963.6407766990287</v>
      </c>
      <c r="X1152" s="99">
        <f t="shared" si="481"/>
        <v>8.2648487112439301E-3</v>
      </c>
      <c r="Y1152" s="100">
        <f t="shared" si="482"/>
        <v>2.4374299589092267E-2</v>
      </c>
      <c r="Z1152" s="100">
        <f t="shared" si="483"/>
        <v>3.0024280911468061E-2</v>
      </c>
      <c r="AA1152" s="100">
        <f t="shared" si="484"/>
        <v>4.4966380276428838E-2</v>
      </c>
      <c r="AB1152" s="101">
        <f t="shared" si="485"/>
        <v>4.80948823309675E-3</v>
      </c>
      <c r="AC1152" s="99">
        <f t="shared" si="486"/>
        <v>9.7063068991019418E-3</v>
      </c>
      <c r="AD1152" s="100">
        <f t="shared" si="487"/>
        <v>2.6829542300309858E-2</v>
      </c>
      <c r="AE1152" s="100">
        <f t="shared" si="488"/>
        <v>3.2741367512336396E-2</v>
      </c>
      <c r="AF1152" s="100">
        <f t="shared" si="489"/>
        <v>4.8265818767083961E-2</v>
      </c>
      <c r="AG1152" s="101">
        <f t="shared" si="490"/>
        <v>5.9110003746618124E-3</v>
      </c>
      <c r="AH1152" s="95">
        <f t="shared" si="491"/>
        <v>147.12672768023907</v>
      </c>
      <c r="AI1152" s="96">
        <f t="shared" si="492"/>
        <v>56.77147926783713</v>
      </c>
      <c r="AJ1152" s="96">
        <f t="shared" si="493"/>
        <v>26.193453492715726</v>
      </c>
      <c r="AK1152" s="96">
        <f t="shared" si="494"/>
        <v>123.03333955920807</v>
      </c>
      <c r="AL1152" s="86">
        <f t="shared" si="495"/>
        <v>28.682060141949943</v>
      </c>
      <c r="AM1152" s="95">
        <f t="shared" si="503"/>
        <v>147.61453178839631</v>
      </c>
      <c r="AN1152" s="96">
        <f t="shared" si="496"/>
        <v>56.959707207448496</v>
      </c>
      <c r="AO1152" s="96">
        <f t="shared" si="497"/>
        <v>26.280298856722883</v>
      </c>
      <c r="AP1152" s="96">
        <f t="shared" si="498"/>
        <v>123.44126114778389</v>
      </c>
      <c r="AQ1152" s="86">
        <f t="shared" si="499"/>
        <v>28.777156573361538</v>
      </c>
    </row>
    <row r="1153" spans="1:43">
      <c r="A1153" s="129" t="str">
        <f t="shared" si="500"/>
        <v>2009_3</v>
      </c>
      <c r="B1153" s="57">
        <v>2009</v>
      </c>
      <c r="C1153" s="57">
        <v>3</v>
      </c>
      <c r="D1153" s="81" t="str">
        <f t="shared" si="501"/>
        <v>SYL_Commercial</v>
      </c>
      <c r="E1153" s="68" t="s">
        <v>21</v>
      </c>
      <c r="F1153" s="69" t="s">
        <v>40</v>
      </c>
      <c r="G1153" s="84">
        <f t="shared" si="502"/>
        <v>2968</v>
      </c>
      <c r="H1153" s="70">
        <v>742</v>
      </c>
      <c r="I1153" s="65">
        <v>27</v>
      </c>
      <c r="J1153" s="66">
        <v>74</v>
      </c>
      <c r="K1153" s="66">
        <v>96</v>
      </c>
      <c r="L1153" s="66">
        <v>92</v>
      </c>
      <c r="M1153" s="67">
        <v>35</v>
      </c>
      <c r="N1153" s="65">
        <v>342111</v>
      </c>
      <c r="O1153" s="66">
        <v>199152</v>
      </c>
      <c r="P1153" s="66">
        <v>81791</v>
      </c>
      <c r="Q1153" s="66">
        <v>254736</v>
      </c>
      <c r="R1153" s="67">
        <v>152220</v>
      </c>
      <c r="S1153" s="95">
        <f t="shared" si="476"/>
        <v>12670.777777777777</v>
      </c>
      <c r="T1153" s="96">
        <f t="shared" si="477"/>
        <v>2691.2432432432433</v>
      </c>
      <c r="U1153" s="96">
        <f t="shared" si="478"/>
        <v>851.98958333333337</v>
      </c>
      <c r="V1153" s="96">
        <f t="shared" si="479"/>
        <v>2768.8695652173915</v>
      </c>
      <c r="W1153" s="86">
        <f t="shared" si="480"/>
        <v>4349.1428571428569</v>
      </c>
      <c r="X1153" s="99">
        <f t="shared" si="481"/>
        <v>9.0970350404312676E-3</v>
      </c>
      <c r="Y1153" s="100">
        <f t="shared" si="482"/>
        <v>2.4932614555256066E-2</v>
      </c>
      <c r="Z1153" s="100">
        <f t="shared" si="483"/>
        <v>3.2345013477088951E-2</v>
      </c>
      <c r="AA1153" s="100">
        <f t="shared" si="484"/>
        <v>3.0997304582210242E-2</v>
      </c>
      <c r="AB1153" s="101">
        <f t="shared" si="485"/>
        <v>1.179245283018868E-2</v>
      </c>
      <c r="AC1153" s="99">
        <f t="shared" si="486"/>
        <v>1.3157628123050748E-2</v>
      </c>
      <c r="AD1153" s="100">
        <f t="shared" si="487"/>
        <v>3.1601069164573677E-2</v>
      </c>
      <c r="AE1153" s="100">
        <f t="shared" si="488"/>
        <v>3.9911389325476367E-2</v>
      </c>
      <c r="AF1153" s="100">
        <f t="shared" si="489"/>
        <v>3.8409526794712254E-2</v>
      </c>
      <c r="AG1153" s="101">
        <f t="shared" si="490"/>
        <v>1.6409349234354303E-2</v>
      </c>
      <c r="AH1153" s="95">
        <f t="shared" si="491"/>
        <v>115.26650943396227</v>
      </c>
      <c r="AI1153" s="96">
        <f t="shared" si="492"/>
        <v>67.099730458221018</v>
      </c>
      <c r="AJ1153" s="96">
        <f t="shared" si="493"/>
        <v>27.557614555256066</v>
      </c>
      <c r="AK1153" s="96">
        <f t="shared" si="494"/>
        <v>85.82749326145553</v>
      </c>
      <c r="AL1153" s="86">
        <f t="shared" si="495"/>
        <v>51.287061994609168</v>
      </c>
      <c r="AM1153" s="95">
        <f t="shared" si="503"/>
        <v>115.64867980994612</v>
      </c>
      <c r="AN1153" s="96">
        <f t="shared" si="496"/>
        <v>67.322202096718271</v>
      </c>
      <c r="AO1153" s="96">
        <f t="shared" si="497"/>
        <v>27.648982845729321</v>
      </c>
      <c r="AP1153" s="96">
        <f t="shared" si="498"/>
        <v>86.112057490307052</v>
      </c>
      <c r="AQ1153" s="86">
        <f t="shared" si="499"/>
        <v>51.457106145870782</v>
      </c>
    </row>
    <row r="1154" spans="1:43">
      <c r="A1154" s="129" t="str">
        <f t="shared" si="500"/>
        <v>2009_3</v>
      </c>
      <c r="B1154" s="57">
        <v>2009</v>
      </c>
      <c r="C1154" s="57">
        <v>3</v>
      </c>
      <c r="D1154" s="81" t="str">
        <f t="shared" si="501"/>
        <v>MYL_Commercial</v>
      </c>
      <c r="E1154" s="68" t="s">
        <v>22</v>
      </c>
      <c r="F1154" s="69" t="s">
        <v>40</v>
      </c>
      <c r="G1154" s="84">
        <f t="shared" si="502"/>
        <v>2024</v>
      </c>
      <c r="H1154" s="70">
        <v>506</v>
      </c>
      <c r="I1154" s="65">
        <v>19</v>
      </c>
      <c r="J1154" s="66">
        <v>59</v>
      </c>
      <c r="K1154" s="66">
        <v>118</v>
      </c>
      <c r="L1154" s="66">
        <v>71</v>
      </c>
      <c r="M1154" s="67">
        <v>16</v>
      </c>
      <c r="N1154" s="65">
        <v>268747</v>
      </c>
      <c r="O1154" s="66">
        <v>164053</v>
      </c>
      <c r="P1154" s="66">
        <v>77404</v>
      </c>
      <c r="Q1154" s="66">
        <v>199610</v>
      </c>
      <c r="R1154" s="67">
        <v>76874</v>
      </c>
      <c r="S1154" s="95">
        <f t="shared" si="476"/>
        <v>14144.578947368422</v>
      </c>
      <c r="T1154" s="96">
        <f t="shared" si="477"/>
        <v>2780.5593220338983</v>
      </c>
      <c r="U1154" s="96">
        <f t="shared" si="478"/>
        <v>655.96610169491521</v>
      </c>
      <c r="V1154" s="96">
        <f t="shared" si="479"/>
        <v>2811.4084507042253</v>
      </c>
      <c r="W1154" s="86">
        <f t="shared" si="480"/>
        <v>4804.625</v>
      </c>
      <c r="X1154" s="99">
        <f t="shared" si="481"/>
        <v>9.3873517786561261E-3</v>
      </c>
      <c r="Y1154" s="100">
        <f t="shared" si="482"/>
        <v>2.91501976284585E-2</v>
      </c>
      <c r="Z1154" s="100">
        <f t="shared" si="483"/>
        <v>5.8300395256916999E-2</v>
      </c>
      <c r="AA1154" s="100">
        <f t="shared" si="484"/>
        <v>3.5079051383399208E-2</v>
      </c>
      <c r="AB1154" s="101">
        <f t="shared" si="485"/>
        <v>7.9051383399209481E-3</v>
      </c>
      <c r="AC1154" s="99">
        <f t="shared" si="486"/>
        <v>1.4381646276251249E-2</v>
      </c>
      <c r="AD1154" s="100">
        <f t="shared" si="487"/>
        <v>3.7862790930829678E-2</v>
      </c>
      <c r="AE1154" s="100">
        <f t="shared" si="488"/>
        <v>7.0435474330170125E-2</v>
      </c>
      <c r="AF1154" s="100">
        <f t="shared" si="489"/>
        <v>4.4607461790397526E-2</v>
      </c>
      <c r="AG1154" s="101">
        <f t="shared" si="490"/>
        <v>1.2491644745004041E-2</v>
      </c>
      <c r="AH1154" s="95">
        <f t="shared" si="491"/>
        <v>132.78013833992094</v>
      </c>
      <c r="AI1154" s="96">
        <f t="shared" si="492"/>
        <v>81.053853754940718</v>
      </c>
      <c r="AJ1154" s="96">
        <f t="shared" si="493"/>
        <v>38.24308300395257</v>
      </c>
      <c r="AK1154" s="96">
        <f t="shared" si="494"/>
        <v>98.621541501976282</v>
      </c>
      <c r="AL1154" s="86">
        <f t="shared" si="495"/>
        <v>37.981225296442688</v>
      </c>
      <c r="AM1154" s="95">
        <f t="shared" si="503"/>
        <v>133.22037580040922</v>
      </c>
      <c r="AN1154" s="96">
        <f t="shared" si="496"/>
        <v>81.322590805421214</v>
      </c>
      <c r="AO1154" s="96">
        <f t="shared" si="497"/>
        <v>38.369879360345884</v>
      </c>
      <c r="AP1154" s="96">
        <f t="shared" si="498"/>
        <v>98.948524871048548</v>
      </c>
      <c r="AQ1154" s="86">
        <f t="shared" si="499"/>
        <v>38.107153453920077</v>
      </c>
    </row>
    <row r="1155" spans="1:43">
      <c r="A1155" s="129" t="str">
        <f t="shared" si="500"/>
        <v>2009_3</v>
      </c>
      <c r="B1155" s="57">
        <v>2009</v>
      </c>
      <c r="C1155" s="57">
        <v>3</v>
      </c>
      <c r="D1155" s="81" t="str">
        <f t="shared" si="501"/>
        <v>MYH_Commercial</v>
      </c>
      <c r="E1155" s="68" t="s">
        <v>23</v>
      </c>
      <c r="F1155" s="69" t="s">
        <v>40</v>
      </c>
      <c r="G1155" s="84">
        <f t="shared" si="502"/>
        <v>5172</v>
      </c>
      <c r="H1155" s="70">
        <v>1293</v>
      </c>
      <c r="I1155" s="65">
        <v>42</v>
      </c>
      <c r="J1155" s="66">
        <v>153</v>
      </c>
      <c r="K1155" s="66">
        <v>232</v>
      </c>
      <c r="L1155" s="66">
        <v>299</v>
      </c>
      <c r="M1155" s="67">
        <v>30</v>
      </c>
      <c r="N1155" s="65">
        <v>791111</v>
      </c>
      <c r="O1155" s="66">
        <v>645473</v>
      </c>
      <c r="P1155" s="66">
        <v>263210</v>
      </c>
      <c r="Q1155" s="66">
        <v>865313</v>
      </c>
      <c r="R1155" s="67">
        <v>181290</v>
      </c>
      <c r="S1155" s="95">
        <f t="shared" si="476"/>
        <v>18835.976190476191</v>
      </c>
      <c r="T1155" s="96">
        <f t="shared" si="477"/>
        <v>4218.7777777777774</v>
      </c>
      <c r="U1155" s="96">
        <f t="shared" si="478"/>
        <v>1134.5258620689656</v>
      </c>
      <c r="V1155" s="96">
        <f t="shared" si="479"/>
        <v>2894.0234113712377</v>
      </c>
      <c r="W1155" s="86">
        <f t="shared" si="480"/>
        <v>6043</v>
      </c>
      <c r="X1155" s="99">
        <f t="shared" si="481"/>
        <v>8.1206496519721574E-3</v>
      </c>
      <c r="Y1155" s="100">
        <f t="shared" si="482"/>
        <v>2.9582366589327145E-2</v>
      </c>
      <c r="Z1155" s="100">
        <f t="shared" si="483"/>
        <v>4.4856921887084303E-2</v>
      </c>
      <c r="AA1155" s="100">
        <f t="shared" si="484"/>
        <v>5.7811291569992269E-2</v>
      </c>
      <c r="AB1155" s="101">
        <f t="shared" si="485"/>
        <v>5.8004640371229696E-3</v>
      </c>
      <c r="AC1155" s="99">
        <f t="shared" si="486"/>
        <v>1.102836222571721E-2</v>
      </c>
      <c r="AD1155" s="100">
        <f t="shared" si="487"/>
        <v>3.5071736026158901E-2</v>
      </c>
      <c r="AE1155" s="100">
        <f t="shared" si="488"/>
        <v>5.1563108179684389E-2</v>
      </c>
      <c r="AF1155" s="100">
        <f t="shared" si="489"/>
        <v>6.5372686931885776E-2</v>
      </c>
      <c r="AG1155" s="101">
        <f t="shared" si="490"/>
        <v>8.2608022403128367E-3</v>
      </c>
      <c r="AH1155" s="95">
        <f t="shared" si="491"/>
        <v>152.96036349574632</v>
      </c>
      <c r="AI1155" s="96">
        <f t="shared" si="492"/>
        <v>124.80143078112916</v>
      </c>
      <c r="AJ1155" s="96">
        <f t="shared" si="493"/>
        <v>50.891337973704566</v>
      </c>
      <c r="AK1155" s="96">
        <f t="shared" si="494"/>
        <v>167.30723124516629</v>
      </c>
      <c r="AL1155" s="86">
        <f t="shared" si="495"/>
        <v>35.052204176334108</v>
      </c>
      <c r="AM1155" s="95">
        <f t="shared" si="503"/>
        <v>153.46750923924859</v>
      </c>
      <c r="AN1155" s="96">
        <f t="shared" si="496"/>
        <v>125.21521454155675</v>
      </c>
      <c r="AO1155" s="96">
        <f t="shared" si="497"/>
        <v>51.060070087336193</v>
      </c>
      <c r="AP1155" s="96">
        <f t="shared" si="498"/>
        <v>167.86194455941316</v>
      </c>
      <c r="AQ1155" s="86">
        <f t="shared" si="499"/>
        <v>35.168421055937003</v>
      </c>
    </row>
    <row r="1156" spans="1:43">
      <c r="A1156" s="129" t="str">
        <f t="shared" si="500"/>
        <v>2009_3</v>
      </c>
      <c r="B1156" s="57">
        <v>2009</v>
      </c>
      <c r="C1156" s="57">
        <v>3</v>
      </c>
      <c r="D1156" s="81" t="str">
        <f t="shared" si="501"/>
        <v>LML_Commercial</v>
      </c>
      <c r="E1156" s="68" t="s">
        <v>24</v>
      </c>
      <c r="F1156" s="69" t="s">
        <v>40</v>
      </c>
      <c r="G1156" s="84">
        <f t="shared" si="502"/>
        <v>21220</v>
      </c>
      <c r="H1156" s="70">
        <v>5305</v>
      </c>
      <c r="I1156" s="65">
        <v>44</v>
      </c>
      <c r="J1156" s="66">
        <v>482</v>
      </c>
      <c r="K1156" s="66">
        <v>2085</v>
      </c>
      <c r="L1156" s="66">
        <v>755</v>
      </c>
      <c r="M1156" s="67">
        <v>174</v>
      </c>
      <c r="N1156" s="65">
        <v>624675</v>
      </c>
      <c r="O1156" s="66">
        <v>894725</v>
      </c>
      <c r="P1156" s="66">
        <v>2887374</v>
      </c>
      <c r="Q1156" s="66">
        <v>1266766</v>
      </c>
      <c r="R1156" s="67">
        <v>968255</v>
      </c>
      <c r="S1156" s="95">
        <f t="shared" si="476"/>
        <v>14197.15909090909</v>
      </c>
      <c r="T1156" s="96">
        <f t="shared" si="477"/>
        <v>1856.2759336099584</v>
      </c>
      <c r="U1156" s="96">
        <f t="shared" si="478"/>
        <v>1384.8316546762589</v>
      </c>
      <c r="V1156" s="96">
        <f t="shared" si="479"/>
        <v>1677.835761589404</v>
      </c>
      <c r="W1156" s="86">
        <f t="shared" si="480"/>
        <v>5564.6839080459768</v>
      </c>
      <c r="X1156" s="99">
        <f t="shared" si="481"/>
        <v>2.0735155513666352E-3</v>
      </c>
      <c r="Y1156" s="100">
        <f t="shared" si="482"/>
        <v>2.2714420358152687E-2</v>
      </c>
      <c r="Z1156" s="100">
        <f t="shared" si="483"/>
        <v>9.8256361922714419E-2</v>
      </c>
      <c r="AA1156" s="100">
        <f t="shared" si="484"/>
        <v>3.5579641847313853E-2</v>
      </c>
      <c r="AB1156" s="101">
        <f t="shared" si="485"/>
        <v>8.1998114985862396E-3</v>
      </c>
      <c r="AC1156" s="99">
        <f t="shared" si="486"/>
        <v>2.8011046007478451E-3</v>
      </c>
      <c r="AD1156" s="100">
        <f t="shared" si="487"/>
        <v>2.5097534291571466E-2</v>
      </c>
      <c r="AE1156" s="100">
        <f t="shared" si="488"/>
        <v>0.10301743792860001</v>
      </c>
      <c r="AF1156" s="100">
        <f t="shared" si="489"/>
        <v>3.8542543266400428E-2</v>
      </c>
      <c r="AG1156" s="101">
        <f t="shared" si="490"/>
        <v>9.6422498433648696E-3</v>
      </c>
      <c r="AH1156" s="95">
        <f t="shared" si="491"/>
        <v>29.438030160226202</v>
      </c>
      <c r="AI1156" s="96">
        <f t="shared" si="492"/>
        <v>42.164231856738922</v>
      </c>
      <c r="AJ1156" s="96">
        <f t="shared" si="493"/>
        <v>136.06852026390197</v>
      </c>
      <c r="AK1156" s="96">
        <f t="shared" si="494"/>
        <v>59.69679547596607</v>
      </c>
      <c r="AL1156" s="86">
        <f t="shared" si="495"/>
        <v>45.629359095193216</v>
      </c>
      <c r="AM1156" s="95">
        <f t="shared" si="503"/>
        <v>29.535633038198341</v>
      </c>
      <c r="AN1156" s="96">
        <f t="shared" si="496"/>
        <v>42.304028927205366</v>
      </c>
      <c r="AO1156" s="96">
        <f t="shared" si="497"/>
        <v>136.5196604763035</v>
      </c>
      <c r="AP1156" s="96">
        <f t="shared" si="498"/>
        <v>59.894722409679211</v>
      </c>
      <c r="AQ1156" s="86">
        <f t="shared" si="499"/>
        <v>45.780644923201244</v>
      </c>
    </row>
    <row r="1157" spans="1:43">
      <c r="A1157" s="129" t="str">
        <f t="shared" si="500"/>
        <v>2009_3</v>
      </c>
      <c r="B1157" s="57">
        <v>2009</v>
      </c>
      <c r="C1157" s="57">
        <v>3</v>
      </c>
      <c r="D1157" s="81" t="str">
        <f t="shared" si="501"/>
        <v>MSA_Commercial</v>
      </c>
      <c r="E1157" s="68" t="s">
        <v>25</v>
      </c>
      <c r="F1157" s="69" t="s">
        <v>40</v>
      </c>
      <c r="G1157" s="84">
        <f t="shared" si="502"/>
        <v>17116</v>
      </c>
      <c r="H1157" s="70">
        <v>4279</v>
      </c>
      <c r="I1157" s="65">
        <v>67</v>
      </c>
      <c r="J1157" s="66">
        <v>518</v>
      </c>
      <c r="K1157" s="66">
        <v>585</v>
      </c>
      <c r="L1157" s="66">
        <v>935</v>
      </c>
      <c r="M1157" s="67">
        <v>157</v>
      </c>
      <c r="N1157" s="65">
        <v>1462099</v>
      </c>
      <c r="O1157" s="66">
        <v>1532118</v>
      </c>
      <c r="P1157" s="66">
        <v>716255</v>
      </c>
      <c r="Q1157" s="66">
        <v>2594668</v>
      </c>
      <c r="R1157" s="67">
        <v>774524</v>
      </c>
      <c r="S1157" s="95">
        <f t="shared" si="476"/>
        <v>21822.373134328358</v>
      </c>
      <c r="T1157" s="96">
        <f t="shared" si="477"/>
        <v>2957.7567567567567</v>
      </c>
      <c r="U1157" s="96">
        <f t="shared" si="478"/>
        <v>1224.3675213675215</v>
      </c>
      <c r="V1157" s="96">
        <f t="shared" si="479"/>
        <v>2775.0459893048128</v>
      </c>
      <c r="W1157" s="86">
        <f t="shared" si="480"/>
        <v>4933.2738853503188</v>
      </c>
      <c r="X1157" s="99">
        <f t="shared" si="481"/>
        <v>3.9144659967282076E-3</v>
      </c>
      <c r="Y1157" s="100">
        <f t="shared" si="482"/>
        <v>3.0264080392615095E-2</v>
      </c>
      <c r="Z1157" s="100">
        <f t="shared" si="483"/>
        <v>3.4178546389343305E-2</v>
      </c>
      <c r="AA1157" s="100">
        <f t="shared" si="484"/>
        <v>5.4627249357326477E-2</v>
      </c>
      <c r="AB1157" s="101">
        <f t="shared" si="485"/>
        <v>9.1727039027810243E-3</v>
      </c>
      <c r="AC1157" s="99">
        <f t="shared" si="486"/>
        <v>5.0265545255760973E-3</v>
      </c>
      <c r="AD1157" s="100">
        <f t="shared" si="487"/>
        <v>3.331510186632762E-2</v>
      </c>
      <c r="AE1157" s="100">
        <f t="shared" si="488"/>
        <v>3.7414333943859228E-2</v>
      </c>
      <c r="AF1157" s="100">
        <f t="shared" si="489"/>
        <v>5.8674508275287578E-2</v>
      </c>
      <c r="AG1157" s="101">
        <f t="shared" si="490"/>
        <v>1.0870566145743301E-2</v>
      </c>
      <c r="AH1157" s="95">
        <f t="shared" si="491"/>
        <v>85.422937602243522</v>
      </c>
      <c r="AI1157" s="96">
        <f t="shared" si="492"/>
        <v>89.513788268286987</v>
      </c>
      <c r="AJ1157" s="96">
        <f t="shared" si="493"/>
        <v>41.847102126665106</v>
      </c>
      <c r="AK1157" s="96">
        <f t="shared" si="494"/>
        <v>151.59312923580276</v>
      </c>
      <c r="AL1157" s="86">
        <f t="shared" si="495"/>
        <v>45.251460621640568</v>
      </c>
      <c r="AM1157" s="95">
        <f t="shared" si="503"/>
        <v>85.706160511841546</v>
      </c>
      <c r="AN1157" s="96">
        <f t="shared" si="496"/>
        <v>89.810574544597614</v>
      </c>
      <c r="AO1157" s="96">
        <f t="shared" si="497"/>
        <v>41.985847741780177</v>
      </c>
      <c r="AP1157" s="96">
        <f t="shared" si="498"/>
        <v>152.09574186353925</v>
      </c>
      <c r="AQ1157" s="86">
        <f t="shared" si="499"/>
        <v>45.401493513280258</v>
      </c>
    </row>
    <row r="1158" spans="1:43">
      <c r="A1158" s="129" t="str">
        <f t="shared" si="500"/>
        <v>2009_3</v>
      </c>
      <c r="B1158" s="57">
        <v>2009</v>
      </c>
      <c r="C1158" s="57">
        <v>3</v>
      </c>
      <c r="D1158" s="81" t="str">
        <f t="shared" si="501"/>
        <v>LYA_Commercial</v>
      </c>
      <c r="E1158" s="68" t="s">
        <v>26</v>
      </c>
      <c r="F1158" s="69" t="s">
        <v>40</v>
      </c>
      <c r="G1158" s="84">
        <f t="shared" si="502"/>
        <v>4848</v>
      </c>
      <c r="H1158" s="70">
        <v>1212</v>
      </c>
      <c r="I1158" s="65">
        <v>37</v>
      </c>
      <c r="J1158" s="66">
        <v>144</v>
      </c>
      <c r="K1158" s="66">
        <v>196</v>
      </c>
      <c r="L1158" s="66">
        <v>194</v>
      </c>
      <c r="M1158" s="67">
        <v>44</v>
      </c>
      <c r="N1158" s="65">
        <v>721236</v>
      </c>
      <c r="O1158" s="66">
        <v>415772</v>
      </c>
      <c r="P1158" s="66">
        <v>183722</v>
      </c>
      <c r="Q1158" s="66">
        <v>604312</v>
      </c>
      <c r="R1158" s="67">
        <v>336766</v>
      </c>
      <c r="S1158" s="95">
        <f t="shared" si="476"/>
        <v>19492.864864864863</v>
      </c>
      <c r="T1158" s="96">
        <f t="shared" si="477"/>
        <v>2887.3055555555557</v>
      </c>
      <c r="U1158" s="96">
        <f t="shared" si="478"/>
        <v>937.35714285714289</v>
      </c>
      <c r="V1158" s="96">
        <f t="shared" si="479"/>
        <v>3115.0103092783506</v>
      </c>
      <c r="W1158" s="86">
        <f t="shared" si="480"/>
        <v>7653.772727272727</v>
      </c>
      <c r="X1158" s="99">
        <f t="shared" si="481"/>
        <v>7.6320132013201324E-3</v>
      </c>
      <c r="Y1158" s="100">
        <f t="shared" si="482"/>
        <v>2.9702970297029702E-2</v>
      </c>
      <c r="Z1158" s="100">
        <f t="shared" si="483"/>
        <v>4.0429042904290426E-2</v>
      </c>
      <c r="AA1158" s="100">
        <f t="shared" si="484"/>
        <v>4.0016501650165015E-2</v>
      </c>
      <c r="AB1158" s="101">
        <f t="shared" si="485"/>
        <v>9.0759075907590765E-3</v>
      </c>
      <c r="AC1158" s="99">
        <f t="shared" si="486"/>
        <v>1.0544275880731228E-2</v>
      </c>
      <c r="AD1158" s="100">
        <f t="shared" si="487"/>
        <v>3.5383997997302505E-2</v>
      </c>
      <c r="AE1158" s="100">
        <f t="shared" si="488"/>
        <v>4.7020173139123225E-2</v>
      </c>
      <c r="AF1158" s="100">
        <f t="shared" si="489"/>
        <v>4.6575326881951429E-2</v>
      </c>
      <c r="AG1158" s="101">
        <f t="shared" si="490"/>
        <v>1.2249417376993544E-2</v>
      </c>
      <c r="AH1158" s="95">
        <f t="shared" si="491"/>
        <v>148.76980198019803</v>
      </c>
      <c r="AI1158" s="96">
        <f t="shared" si="492"/>
        <v>85.761551155115512</v>
      </c>
      <c r="AJ1158" s="96">
        <f t="shared" si="493"/>
        <v>37.896452145214525</v>
      </c>
      <c r="AK1158" s="96">
        <f t="shared" si="494"/>
        <v>124.65181518151815</v>
      </c>
      <c r="AL1158" s="86">
        <f t="shared" si="495"/>
        <v>69.464933993399342</v>
      </c>
      <c r="AM1158" s="95">
        <f t="shared" si="503"/>
        <v>149.2630537619776</v>
      </c>
      <c r="AN1158" s="96">
        <f t="shared" si="496"/>
        <v>86.045896750474128</v>
      </c>
      <c r="AO1158" s="96">
        <f t="shared" si="497"/>
        <v>38.022099234173076</v>
      </c>
      <c r="AP1158" s="96">
        <f t="shared" si="498"/>
        <v>125.06510288589062</v>
      </c>
      <c r="AQ1158" s="86">
        <f t="shared" si="499"/>
        <v>69.695247551711446</v>
      </c>
    </row>
    <row r="1159" spans="1:43">
      <c r="A1159" s="129" t="str">
        <f t="shared" si="500"/>
        <v>2009_3</v>
      </c>
      <c r="B1159" s="57">
        <v>2009</v>
      </c>
      <c r="C1159" s="57">
        <v>3</v>
      </c>
      <c r="D1159" s="81" t="str">
        <f t="shared" si="501"/>
        <v>MMA_Commercial</v>
      </c>
      <c r="E1159" s="68" t="s">
        <v>27</v>
      </c>
      <c r="F1159" s="69" t="s">
        <v>40</v>
      </c>
      <c r="G1159" s="84">
        <f t="shared" si="502"/>
        <v>23028</v>
      </c>
      <c r="H1159" s="70">
        <v>5757</v>
      </c>
      <c r="I1159" s="65">
        <v>176</v>
      </c>
      <c r="J1159" s="66">
        <v>655</v>
      </c>
      <c r="K1159" s="66">
        <v>1226</v>
      </c>
      <c r="L1159" s="66">
        <v>930</v>
      </c>
      <c r="M1159" s="67">
        <v>213</v>
      </c>
      <c r="N1159" s="65">
        <v>2498383</v>
      </c>
      <c r="O1159" s="66">
        <v>1980584</v>
      </c>
      <c r="P1159" s="66">
        <v>1377438</v>
      </c>
      <c r="Q1159" s="66">
        <v>2818053</v>
      </c>
      <c r="R1159" s="67">
        <v>2079740</v>
      </c>
      <c r="S1159" s="95">
        <f t="shared" si="476"/>
        <v>14195.357954545454</v>
      </c>
      <c r="T1159" s="96">
        <f t="shared" si="477"/>
        <v>3023.7923664122136</v>
      </c>
      <c r="U1159" s="96">
        <f t="shared" si="478"/>
        <v>1123.5220228384992</v>
      </c>
      <c r="V1159" s="96">
        <f t="shared" si="479"/>
        <v>3030.1645161290321</v>
      </c>
      <c r="W1159" s="86">
        <f t="shared" si="480"/>
        <v>9764.0375586854461</v>
      </c>
      <c r="X1159" s="99">
        <f t="shared" si="481"/>
        <v>7.6428695501129058E-3</v>
      </c>
      <c r="Y1159" s="100">
        <f t="shared" si="482"/>
        <v>2.8443633837067918E-2</v>
      </c>
      <c r="Z1159" s="100">
        <f t="shared" si="483"/>
        <v>5.3239534479763768E-2</v>
      </c>
      <c r="AA1159" s="100">
        <f t="shared" si="484"/>
        <v>4.0385617509119336E-2</v>
      </c>
      <c r="AB1159" s="101">
        <f t="shared" si="485"/>
        <v>9.2496091714434608E-3</v>
      </c>
      <c r="AC1159" s="99">
        <f t="shared" si="486"/>
        <v>8.9800500401644324E-3</v>
      </c>
      <c r="AD1159" s="100">
        <f t="shared" si="487"/>
        <v>3.099606683855826E-2</v>
      </c>
      <c r="AE1159" s="100">
        <f t="shared" si="488"/>
        <v>5.6686722664984951E-2</v>
      </c>
      <c r="AF1159" s="100">
        <f t="shared" si="489"/>
        <v>4.3408279248236502E-2</v>
      </c>
      <c r="AG1159" s="101">
        <f t="shared" si="490"/>
        <v>1.0719454471802352E-2</v>
      </c>
      <c r="AH1159" s="95">
        <f t="shared" si="491"/>
        <v>108.49326906374849</v>
      </c>
      <c r="AI1159" s="96">
        <f t="shared" si="492"/>
        <v>86.007642869550111</v>
      </c>
      <c r="AJ1159" s="96">
        <f t="shared" si="493"/>
        <v>59.815789473684212</v>
      </c>
      <c r="AK1159" s="96">
        <f t="shared" si="494"/>
        <v>122.37506513809275</v>
      </c>
      <c r="AL1159" s="86">
        <f t="shared" si="495"/>
        <v>90.313531353135318</v>
      </c>
      <c r="AM1159" s="95">
        <f t="shared" si="503"/>
        <v>108.8529825107282</v>
      </c>
      <c r="AN1159" s="96">
        <f t="shared" si="496"/>
        <v>86.292804391091394</v>
      </c>
      <c r="AO1159" s="96">
        <f t="shared" si="497"/>
        <v>60.01411093639863</v>
      </c>
      <c r="AP1159" s="96">
        <f t="shared" si="498"/>
        <v>122.78080419347438</v>
      </c>
      <c r="AQ1159" s="86">
        <f t="shared" si="499"/>
        <v>90.612969207227977</v>
      </c>
    </row>
    <row r="1160" spans="1:43">
      <c r="A1160" s="129" t="str">
        <f t="shared" si="500"/>
        <v>2009_3</v>
      </c>
      <c r="B1160" s="57">
        <v>2009</v>
      </c>
      <c r="C1160" s="57">
        <v>3</v>
      </c>
      <c r="D1160" s="81" t="str">
        <f t="shared" si="501"/>
        <v>LYH_Commercial</v>
      </c>
      <c r="E1160" s="68" t="s">
        <v>28</v>
      </c>
      <c r="F1160" s="69" t="s">
        <v>40</v>
      </c>
      <c r="G1160" s="84">
        <f t="shared" si="502"/>
        <v>3224</v>
      </c>
      <c r="H1160" s="70">
        <v>806</v>
      </c>
      <c r="I1160" s="65">
        <v>27</v>
      </c>
      <c r="J1160" s="66">
        <v>103</v>
      </c>
      <c r="K1160" s="66">
        <v>132</v>
      </c>
      <c r="L1160" s="66">
        <v>130</v>
      </c>
      <c r="M1160" s="67">
        <v>38</v>
      </c>
      <c r="N1160" s="65">
        <v>419925</v>
      </c>
      <c r="O1160" s="66">
        <v>321689</v>
      </c>
      <c r="P1160" s="66">
        <v>153875</v>
      </c>
      <c r="Q1160" s="66">
        <v>340876</v>
      </c>
      <c r="R1160" s="67">
        <v>346799</v>
      </c>
      <c r="S1160" s="95">
        <f t="shared" si="476"/>
        <v>15552.777777777777</v>
      </c>
      <c r="T1160" s="96">
        <f t="shared" si="477"/>
        <v>3123.1941747572814</v>
      </c>
      <c r="U1160" s="96">
        <f t="shared" si="478"/>
        <v>1165.719696969697</v>
      </c>
      <c r="V1160" s="96">
        <f t="shared" si="479"/>
        <v>2622.123076923077</v>
      </c>
      <c r="W1160" s="86">
        <f t="shared" si="480"/>
        <v>9126.28947368421</v>
      </c>
      <c r="X1160" s="99">
        <f t="shared" si="481"/>
        <v>8.3746898263027288E-3</v>
      </c>
      <c r="Y1160" s="100">
        <f t="shared" si="482"/>
        <v>3.1947890818858564E-2</v>
      </c>
      <c r="Z1160" s="100">
        <f t="shared" si="483"/>
        <v>4.0942928039702231E-2</v>
      </c>
      <c r="AA1160" s="100">
        <f t="shared" si="484"/>
        <v>4.0322580645161289E-2</v>
      </c>
      <c r="AB1160" s="101">
        <f t="shared" si="485"/>
        <v>1.1786600496277916E-2</v>
      </c>
      <c r="AC1160" s="99">
        <f t="shared" si="486"/>
        <v>1.2114215950550209E-2</v>
      </c>
      <c r="AD1160" s="100">
        <f t="shared" si="487"/>
        <v>3.9164428240438878E-2</v>
      </c>
      <c r="AE1160" s="100">
        <f t="shared" si="488"/>
        <v>4.9074417053080986E-2</v>
      </c>
      <c r="AF1160" s="100">
        <f t="shared" si="489"/>
        <v>4.8394841769406588E-2</v>
      </c>
      <c r="AG1160" s="101">
        <f t="shared" si="490"/>
        <v>1.6215318782204009E-2</v>
      </c>
      <c r="AH1160" s="95">
        <f t="shared" si="491"/>
        <v>130.24968982630273</v>
      </c>
      <c r="AI1160" s="96">
        <f t="shared" si="492"/>
        <v>99.779466501240691</v>
      </c>
      <c r="AJ1160" s="96">
        <f t="shared" si="493"/>
        <v>47.727977667493796</v>
      </c>
      <c r="AK1160" s="96">
        <f t="shared" si="494"/>
        <v>105.73076923076923</v>
      </c>
      <c r="AL1160" s="86">
        <f t="shared" si="495"/>
        <v>107.56792803970224</v>
      </c>
      <c r="AM1160" s="95">
        <f t="shared" si="503"/>
        <v>130.68153749113739</v>
      </c>
      <c r="AN1160" s="96">
        <f t="shared" si="496"/>
        <v>100.11028901348215</v>
      </c>
      <c r="AO1160" s="96">
        <f t="shared" si="497"/>
        <v>47.886221543010691</v>
      </c>
      <c r="AP1160" s="96">
        <f t="shared" si="498"/>
        <v>106.0813235073619</v>
      </c>
      <c r="AQ1160" s="86">
        <f t="shared" si="499"/>
        <v>107.92457348428637</v>
      </c>
    </row>
    <row r="1161" spans="1:43">
      <c r="A1161" s="129" t="str">
        <f t="shared" si="500"/>
        <v>2009_3</v>
      </c>
      <c r="B1161" s="57">
        <v>2009</v>
      </c>
      <c r="C1161" s="57">
        <v>3</v>
      </c>
      <c r="D1161" s="81" t="str">
        <f t="shared" si="501"/>
        <v>SSA_Commercial</v>
      </c>
      <c r="E1161" s="68" t="s">
        <v>29</v>
      </c>
      <c r="F1161" s="69" t="s">
        <v>40</v>
      </c>
      <c r="G1161" s="84">
        <f t="shared" si="502"/>
        <v>5272</v>
      </c>
      <c r="H1161" s="70">
        <v>1318</v>
      </c>
      <c r="I1161" s="65">
        <v>45</v>
      </c>
      <c r="J1161" s="66">
        <v>162</v>
      </c>
      <c r="K1161" s="66">
        <v>152</v>
      </c>
      <c r="L1161" s="66">
        <v>199</v>
      </c>
      <c r="M1161" s="67">
        <v>45</v>
      </c>
      <c r="N1161" s="65">
        <v>1029927</v>
      </c>
      <c r="O1161" s="66">
        <v>286105</v>
      </c>
      <c r="P1161" s="66">
        <v>119432</v>
      </c>
      <c r="Q1161" s="66">
        <v>597224</v>
      </c>
      <c r="R1161" s="67">
        <v>307816</v>
      </c>
      <c r="S1161" s="95">
        <f t="shared" si="476"/>
        <v>22887.266666666666</v>
      </c>
      <c r="T1161" s="96">
        <f t="shared" si="477"/>
        <v>1766.0802469135801</v>
      </c>
      <c r="U1161" s="96">
        <f t="shared" si="478"/>
        <v>785.73684210526312</v>
      </c>
      <c r="V1161" s="96">
        <f t="shared" si="479"/>
        <v>3001.1256281407036</v>
      </c>
      <c r="W1161" s="86">
        <f t="shared" si="480"/>
        <v>6840.3555555555558</v>
      </c>
      <c r="X1161" s="99">
        <f t="shared" si="481"/>
        <v>8.5356600910470402E-3</v>
      </c>
      <c r="Y1161" s="100">
        <f t="shared" si="482"/>
        <v>3.0728376327769348E-2</v>
      </c>
      <c r="Z1161" s="100">
        <f t="shared" si="483"/>
        <v>2.8831562974203338E-2</v>
      </c>
      <c r="AA1161" s="100">
        <f t="shared" si="484"/>
        <v>3.7746585735963581E-2</v>
      </c>
      <c r="AB1161" s="101">
        <f t="shared" si="485"/>
        <v>8.5356600910470402E-3</v>
      </c>
      <c r="AC1161" s="99">
        <f t="shared" si="486"/>
        <v>1.1487721079376019E-2</v>
      </c>
      <c r="AD1161" s="100">
        <f t="shared" si="487"/>
        <v>3.6266476105443687E-2</v>
      </c>
      <c r="AE1161" s="100">
        <f t="shared" si="488"/>
        <v>3.4201257661895815E-2</v>
      </c>
      <c r="AF1161" s="100">
        <f t="shared" si="489"/>
        <v>4.3862364801686572E-2</v>
      </c>
      <c r="AG1161" s="101">
        <f t="shared" si="490"/>
        <v>1.1487721079376019E-2</v>
      </c>
      <c r="AH1161" s="95">
        <f t="shared" si="491"/>
        <v>195.35792867981792</v>
      </c>
      <c r="AI1161" s="96">
        <f t="shared" si="492"/>
        <v>54.268778452200301</v>
      </c>
      <c r="AJ1161" s="96">
        <f t="shared" si="493"/>
        <v>22.654021244309561</v>
      </c>
      <c r="AK1161" s="96">
        <f t="shared" si="494"/>
        <v>113.28224582701063</v>
      </c>
      <c r="AL1161" s="86">
        <f t="shared" si="495"/>
        <v>58.386949924127464</v>
      </c>
      <c r="AM1161" s="95">
        <f t="shared" si="503"/>
        <v>196.00564511906489</v>
      </c>
      <c r="AN1161" s="96">
        <f t="shared" si="496"/>
        <v>54.44870859467715</v>
      </c>
      <c r="AO1161" s="96">
        <f t="shared" si="497"/>
        <v>22.729131489765933</v>
      </c>
      <c r="AP1161" s="96">
        <f t="shared" si="498"/>
        <v>113.65783730360346</v>
      </c>
      <c r="AQ1161" s="86">
        <f t="shared" si="499"/>
        <v>58.580534016459488</v>
      </c>
    </row>
    <row r="1162" spans="1:43">
      <c r="A1162" s="129" t="str">
        <f t="shared" si="500"/>
        <v>2009_3</v>
      </c>
      <c r="B1162" s="57">
        <v>2009</v>
      </c>
      <c r="C1162" s="57">
        <v>3</v>
      </c>
      <c r="D1162" s="81" t="str">
        <f t="shared" si="501"/>
        <v>MML_Commercial</v>
      </c>
      <c r="E1162" s="68" t="s">
        <v>30</v>
      </c>
      <c r="F1162" s="69" t="s">
        <v>40</v>
      </c>
      <c r="G1162" s="84">
        <f t="shared" si="502"/>
        <v>18788</v>
      </c>
      <c r="H1162" s="70">
        <v>4697</v>
      </c>
      <c r="I1162" s="65">
        <v>118</v>
      </c>
      <c r="J1162" s="66">
        <v>476</v>
      </c>
      <c r="K1162" s="66">
        <v>1557</v>
      </c>
      <c r="L1162" s="66">
        <v>706</v>
      </c>
      <c r="M1162" s="67">
        <v>148</v>
      </c>
      <c r="N1162" s="65">
        <v>1694416</v>
      </c>
      <c r="O1162" s="66">
        <v>1385937</v>
      </c>
      <c r="P1162" s="66">
        <v>864792</v>
      </c>
      <c r="Q1162" s="66">
        <v>2194860</v>
      </c>
      <c r="R1162" s="67">
        <v>383741</v>
      </c>
      <c r="S1162" s="95">
        <f t="shared" si="476"/>
        <v>14359.457627118643</v>
      </c>
      <c r="T1162" s="96">
        <f t="shared" si="477"/>
        <v>2911.6323529411766</v>
      </c>
      <c r="U1162" s="96">
        <f t="shared" si="478"/>
        <v>555.4219653179191</v>
      </c>
      <c r="V1162" s="96">
        <f t="shared" si="479"/>
        <v>3108.8668555240793</v>
      </c>
      <c r="W1162" s="86">
        <f t="shared" si="480"/>
        <v>2592.8445945945946</v>
      </c>
      <c r="X1162" s="99">
        <f t="shared" si="481"/>
        <v>6.2806046412603794E-3</v>
      </c>
      <c r="Y1162" s="100">
        <f t="shared" si="482"/>
        <v>2.533532041728763E-2</v>
      </c>
      <c r="Z1162" s="100">
        <f t="shared" si="483"/>
        <v>8.2872045986800091E-2</v>
      </c>
      <c r="AA1162" s="100">
        <f t="shared" si="484"/>
        <v>3.7577176921439213E-2</v>
      </c>
      <c r="AB1162" s="101">
        <f t="shared" si="485"/>
        <v>7.8773685331062389E-3</v>
      </c>
      <c r="AC1162" s="99">
        <f t="shared" si="486"/>
        <v>7.6235188112602596E-3</v>
      </c>
      <c r="AD1162" s="100">
        <f t="shared" si="487"/>
        <v>2.8006520748847737E-2</v>
      </c>
      <c r="AE1162" s="100">
        <f t="shared" si="488"/>
        <v>8.7558395129029021E-2</v>
      </c>
      <c r="AF1162" s="100">
        <f t="shared" si="489"/>
        <v>4.0809841739731109E-2</v>
      </c>
      <c r="AG1162" s="101">
        <f t="shared" si="490"/>
        <v>9.3801260377144122E-3</v>
      </c>
      <c r="AH1162" s="95">
        <f t="shared" si="491"/>
        <v>90.186076218863107</v>
      </c>
      <c r="AI1162" s="96">
        <f t="shared" si="492"/>
        <v>73.767138599105806</v>
      </c>
      <c r="AJ1162" s="96">
        <f t="shared" si="493"/>
        <v>46.028954651905472</v>
      </c>
      <c r="AK1162" s="96">
        <f t="shared" si="494"/>
        <v>116.82243985522675</v>
      </c>
      <c r="AL1162" s="86">
        <f t="shared" si="495"/>
        <v>20.424792420694061</v>
      </c>
      <c r="AM1162" s="95">
        <f t="shared" si="503"/>
        <v>90.485091490743244</v>
      </c>
      <c r="AN1162" s="96">
        <f t="shared" si="496"/>
        <v>74.01171627593591</v>
      </c>
      <c r="AO1162" s="96">
        <f t="shared" si="497"/>
        <v>46.181565353763681</v>
      </c>
      <c r="AP1162" s="96">
        <f t="shared" si="498"/>
        <v>117.2097689760795</v>
      </c>
      <c r="AQ1162" s="86">
        <f t="shared" si="499"/>
        <v>20.492511575521775</v>
      </c>
    </row>
    <row r="1163" spans="1:43">
      <c r="A1163" s="129" t="str">
        <f t="shared" si="500"/>
        <v>2009_3</v>
      </c>
      <c r="B1163" s="57">
        <v>2009</v>
      </c>
      <c r="C1163" s="57">
        <v>3</v>
      </c>
      <c r="D1163" s="81" t="str">
        <f t="shared" si="501"/>
        <v>LMH_Commercial</v>
      </c>
      <c r="E1163" s="68" t="s">
        <v>31</v>
      </c>
      <c r="F1163" s="69" t="s">
        <v>40</v>
      </c>
      <c r="G1163" s="84">
        <f t="shared" si="502"/>
        <v>19180</v>
      </c>
      <c r="H1163" s="70">
        <v>4795</v>
      </c>
      <c r="I1163" s="65">
        <v>76</v>
      </c>
      <c r="J1163" s="66">
        <v>672</v>
      </c>
      <c r="K1163" s="66">
        <v>1093</v>
      </c>
      <c r="L1163" s="66">
        <v>1138</v>
      </c>
      <c r="M1163" s="67">
        <v>222</v>
      </c>
      <c r="N1163" s="65">
        <v>2501029</v>
      </c>
      <c r="O1163" s="66">
        <v>2210406</v>
      </c>
      <c r="P1163" s="66">
        <v>1027036</v>
      </c>
      <c r="Q1163" s="66">
        <v>3730134</v>
      </c>
      <c r="R1163" s="67">
        <v>1893389</v>
      </c>
      <c r="S1163" s="95">
        <f t="shared" ref="S1163:S1226" si="504">N1163/I1163</f>
        <v>32908.276315789473</v>
      </c>
      <c r="T1163" s="96">
        <f t="shared" ref="T1163:T1226" si="505">O1163/J1163</f>
        <v>3289.2946428571427</v>
      </c>
      <c r="U1163" s="96">
        <f t="shared" ref="U1163:U1226" si="506">P1163/K1163</f>
        <v>939.64867337602925</v>
      </c>
      <c r="V1163" s="96">
        <f t="shared" ref="V1163:V1226" si="507">Q1163/L1163</f>
        <v>3277.797891036907</v>
      </c>
      <c r="W1163" s="86">
        <f t="shared" ref="W1163:W1226" si="508">R1163/M1163</f>
        <v>8528.7792792792789</v>
      </c>
      <c r="X1163" s="99">
        <f t="shared" ref="X1163:X1226" si="509">I1163/$G1163</f>
        <v>3.962460896767466E-3</v>
      </c>
      <c r="Y1163" s="100">
        <f t="shared" ref="Y1163:Y1226" si="510">J1163/$G1163</f>
        <v>3.5036496350364967E-2</v>
      </c>
      <c r="Z1163" s="100">
        <f t="shared" ref="Z1163:Z1226" si="511">K1163/$G1163</f>
        <v>5.6986444212721588E-2</v>
      </c>
      <c r="AA1163" s="100">
        <f t="shared" ref="AA1163:AA1226" si="512">L1163/$G1163</f>
        <v>5.9332638164754953E-2</v>
      </c>
      <c r="AB1163" s="101">
        <f t="shared" ref="AB1163:AB1226" si="513">M1163/$G1163</f>
        <v>1.1574556830031283E-2</v>
      </c>
      <c r="AC1163" s="99">
        <f t="shared" ref="AC1163:AC1226" si="514">I1163/$G1163+2.33*(I1163*ABS(($G1163-I1163))/$G1163^3)^0.5</f>
        <v>5.0194048722366196E-3</v>
      </c>
      <c r="AD1163" s="100">
        <f t="shared" ref="AD1163:AD1226" si="515">J1163/$G1163+2.33*(J1163*ABS(($G1163-J1163))/$G1163^3)^0.5</f>
        <v>3.8129976964048101E-2</v>
      </c>
      <c r="AE1163" s="100">
        <f t="shared" ref="AE1163:AE1226" si="516">K1163/$G1163+2.33*(K1163*ABS(($G1163-K1163))/$G1163^3)^0.5</f>
        <v>6.0886549820048035E-2</v>
      </c>
      <c r="AF1163" s="100">
        <f t="shared" ref="AF1163:AF1226" si="517">L1163/$G1163+2.33*(L1163*ABS(($G1163-L1163))/$G1163^3)^0.5</f>
        <v>6.3307266158927109E-2</v>
      </c>
      <c r="AG1163" s="101">
        <f t="shared" ref="AG1163:AG1226" si="518">M1163/$G1163+2.33*(M1163*ABS(($G1163-M1163))/$G1163^3)^0.5</f>
        <v>1.3374073041456618E-2</v>
      </c>
      <c r="AH1163" s="95">
        <f t="shared" ref="AH1163:AH1226" si="519">N1163/$G1163</f>
        <v>130.39775808133473</v>
      </c>
      <c r="AI1163" s="96">
        <f t="shared" ref="AI1163:AI1226" si="520">O1163/$G1163</f>
        <v>115.24535974973931</v>
      </c>
      <c r="AJ1163" s="96">
        <f t="shared" ref="AJ1163:AJ1226" si="521">P1163/$G1163</f>
        <v>53.547236704900939</v>
      </c>
      <c r="AK1163" s="96">
        <f t="shared" ref="AK1163:AK1226" si="522">Q1163/$G1163</f>
        <v>194.48039624608967</v>
      </c>
      <c r="AL1163" s="86">
        <f t="shared" ref="AL1163:AL1226" si="523">R1163/$G1163</f>
        <v>98.716840458811262</v>
      </c>
      <c r="AM1163" s="95">
        <f t="shared" si="503"/>
        <v>130.83009667194631</v>
      </c>
      <c r="AN1163" s="96">
        <f t="shared" ref="AN1163:AN1226" si="524">AI1163*($AC$2171/$X$2171)</f>
        <v>115.62746000316275</v>
      </c>
      <c r="AO1163" s="96">
        <f t="shared" ref="AO1163:AO1226" si="525">AJ1163*($AC$2171/$X$2171)</f>
        <v>53.724774549023238</v>
      </c>
      <c r="AP1163" s="96">
        <f t="shared" ref="AP1163:AP1226" si="526">AK1163*($AC$2171/$X$2171)</f>
        <v>195.1252031940908</v>
      </c>
      <c r="AQ1163" s="86">
        <f t="shared" ref="AQ1163:AQ1226" si="527">AL1163*($AC$2171/$X$2171)</f>
        <v>99.044139795100236</v>
      </c>
    </row>
    <row r="1164" spans="1:43">
      <c r="A1164" s="129" t="str">
        <f t="shared" ref="A1164:A1227" si="528">B1164&amp;"_"&amp;C1164</f>
        <v>2009_3</v>
      </c>
      <c r="B1164" s="57">
        <v>2009</v>
      </c>
      <c r="C1164" s="57">
        <v>3</v>
      </c>
      <c r="D1164" s="81" t="str">
        <f t="shared" ref="D1164:D1227" si="529">E1164&amp;"_"&amp;F1164</f>
        <v>SSL_Commercial</v>
      </c>
      <c r="E1164" s="68" t="s">
        <v>32</v>
      </c>
      <c r="F1164" s="69" t="s">
        <v>40</v>
      </c>
      <c r="G1164" s="84">
        <f t="shared" ref="G1164:G1227" si="530">H1164*4</f>
        <v>9620</v>
      </c>
      <c r="H1164" s="70">
        <v>2405</v>
      </c>
      <c r="I1164" s="65">
        <v>87</v>
      </c>
      <c r="J1164" s="66">
        <v>265</v>
      </c>
      <c r="K1164" s="66">
        <v>722</v>
      </c>
      <c r="L1164" s="66">
        <v>406</v>
      </c>
      <c r="M1164" s="67">
        <v>72</v>
      </c>
      <c r="N1164" s="65">
        <v>1054070</v>
      </c>
      <c r="O1164" s="66">
        <v>740193</v>
      </c>
      <c r="P1164" s="66">
        <v>592947</v>
      </c>
      <c r="Q1164" s="66">
        <v>1121468</v>
      </c>
      <c r="R1164" s="67">
        <v>172706</v>
      </c>
      <c r="S1164" s="95">
        <f t="shared" si="504"/>
        <v>12115.747126436781</v>
      </c>
      <c r="T1164" s="96">
        <f t="shared" si="505"/>
        <v>2793.1811320754719</v>
      </c>
      <c r="U1164" s="96">
        <f t="shared" si="506"/>
        <v>821.25623268698064</v>
      </c>
      <c r="V1164" s="96">
        <f t="shared" si="507"/>
        <v>2762.2364532019706</v>
      </c>
      <c r="W1164" s="86">
        <f t="shared" si="508"/>
        <v>2398.6944444444443</v>
      </c>
      <c r="X1164" s="99">
        <f t="shared" si="509"/>
        <v>9.0436590436590442E-3</v>
      </c>
      <c r="Y1164" s="100">
        <f t="shared" si="510"/>
        <v>2.7546777546777548E-2</v>
      </c>
      <c r="Z1164" s="100">
        <f t="shared" si="511"/>
        <v>7.5051975051975056E-2</v>
      </c>
      <c r="AA1164" s="100">
        <f t="shared" si="512"/>
        <v>4.2203742203742206E-2</v>
      </c>
      <c r="AB1164" s="101">
        <f t="shared" si="513"/>
        <v>7.4844074844074848E-3</v>
      </c>
      <c r="AC1164" s="99">
        <f t="shared" si="514"/>
        <v>1.129254657098365E-2</v>
      </c>
      <c r="AD1164" s="100">
        <f t="shared" si="515"/>
        <v>3.1434883989307355E-2</v>
      </c>
      <c r="AE1164" s="100">
        <f t="shared" si="516"/>
        <v>8.1311020606751147E-2</v>
      </c>
      <c r="AF1164" s="100">
        <f t="shared" si="517"/>
        <v>4.6979919432587114E-2</v>
      </c>
      <c r="AG1164" s="101">
        <f t="shared" si="518"/>
        <v>9.5318690891515404E-3</v>
      </c>
      <c r="AH1164" s="95">
        <f t="shared" si="519"/>
        <v>109.57068607068607</v>
      </c>
      <c r="AI1164" s="96">
        <f t="shared" si="520"/>
        <v>76.943139293139296</v>
      </c>
      <c r="AJ1164" s="96">
        <f t="shared" si="521"/>
        <v>61.636902286902284</v>
      </c>
      <c r="AK1164" s="96">
        <f t="shared" si="522"/>
        <v>116.57671517671518</v>
      </c>
      <c r="AL1164" s="86">
        <f t="shared" si="523"/>
        <v>17.952806652806654</v>
      </c>
      <c r="AM1164" s="95">
        <f t="shared" ref="AM1164:AM1227" si="531">AH1164*($AC$2171/$X$2171)</f>
        <v>109.93397173360825</v>
      </c>
      <c r="AN1164" s="96">
        <f t="shared" si="524"/>
        <v>77.198247117757546</v>
      </c>
      <c r="AO1164" s="96">
        <f t="shared" si="525"/>
        <v>61.841261716515803</v>
      </c>
      <c r="AP1164" s="96">
        <f t="shared" si="526"/>
        <v>116.96322958830646</v>
      </c>
      <c r="AQ1164" s="86">
        <f t="shared" si="527"/>
        <v>18.012329847376879</v>
      </c>
    </row>
    <row r="1165" spans="1:43">
      <c r="A1165" s="129" t="str">
        <f t="shared" si="528"/>
        <v>2009_3</v>
      </c>
      <c r="B1165" s="57">
        <v>2009</v>
      </c>
      <c r="C1165" s="57">
        <v>3</v>
      </c>
      <c r="D1165" s="81" t="str">
        <f t="shared" si="529"/>
        <v>SSH_Commercial</v>
      </c>
      <c r="E1165" s="68" t="s">
        <v>33</v>
      </c>
      <c r="F1165" s="69" t="s">
        <v>40</v>
      </c>
      <c r="G1165" s="84">
        <f t="shared" si="530"/>
        <v>8020</v>
      </c>
      <c r="H1165" s="70">
        <v>2005</v>
      </c>
      <c r="I1165" s="65">
        <v>63</v>
      </c>
      <c r="J1165" s="66">
        <v>307</v>
      </c>
      <c r="K1165" s="66">
        <v>442</v>
      </c>
      <c r="L1165" s="66">
        <v>462</v>
      </c>
      <c r="M1165" s="67">
        <v>55</v>
      </c>
      <c r="N1165" s="65">
        <v>927364</v>
      </c>
      <c r="O1165" s="66">
        <v>1161857</v>
      </c>
      <c r="P1165" s="66">
        <v>481702</v>
      </c>
      <c r="Q1165" s="66">
        <v>1745630</v>
      </c>
      <c r="R1165" s="67">
        <v>215616</v>
      </c>
      <c r="S1165" s="95">
        <f t="shared" si="504"/>
        <v>14720.063492063493</v>
      </c>
      <c r="T1165" s="96">
        <f t="shared" si="505"/>
        <v>3784.5504885993487</v>
      </c>
      <c r="U1165" s="96">
        <f t="shared" si="506"/>
        <v>1089.8235294117646</v>
      </c>
      <c r="V1165" s="96">
        <f t="shared" si="507"/>
        <v>3778.4199134199134</v>
      </c>
      <c r="W1165" s="86">
        <f t="shared" si="508"/>
        <v>3920.2909090909093</v>
      </c>
      <c r="X1165" s="99">
        <f t="shared" si="509"/>
        <v>7.8553615960099757E-3</v>
      </c>
      <c r="Y1165" s="100">
        <f t="shared" si="510"/>
        <v>3.8279301745635909E-2</v>
      </c>
      <c r="Z1165" s="100">
        <f t="shared" si="511"/>
        <v>5.5112219451371569E-2</v>
      </c>
      <c r="AA1165" s="100">
        <f t="shared" si="512"/>
        <v>5.7605985037406486E-2</v>
      </c>
      <c r="AB1165" s="101">
        <f t="shared" si="513"/>
        <v>6.8578553615960096E-3</v>
      </c>
      <c r="AC1165" s="99">
        <f t="shared" si="514"/>
        <v>1.0152246970407675E-2</v>
      </c>
      <c r="AD1165" s="100">
        <f t="shared" si="515"/>
        <v>4.3271309163565613E-2</v>
      </c>
      <c r="AE1165" s="100">
        <f t="shared" si="516"/>
        <v>6.1049434830690183E-2</v>
      </c>
      <c r="AF1165" s="100">
        <f t="shared" si="517"/>
        <v>6.3668025071767956E-2</v>
      </c>
      <c r="AG1165" s="101">
        <f t="shared" si="518"/>
        <v>9.0050361040081139E-3</v>
      </c>
      <c r="AH1165" s="95">
        <f t="shared" si="519"/>
        <v>115.63142144638404</v>
      </c>
      <c r="AI1165" s="96">
        <f t="shared" si="520"/>
        <v>144.86995012468827</v>
      </c>
      <c r="AJ1165" s="96">
        <f t="shared" si="521"/>
        <v>60.062593516209475</v>
      </c>
      <c r="AK1165" s="96">
        <f t="shared" si="522"/>
        <v>217.65960099750623</v>
      </c>
      <c r="AL1165" s="86">
        <f t="shared" si="523"/>
        <v>26.884788029925186</v>
      </c>
      <c r="AM1165" s="95">
        <f t="shared" si="531"/>
        <v>116.01480170164395</v>
      </c>
      <c r="AN1165" s="96">
        <f t="shared" si="524"/>
        <v>145.35027180337704</v>
      </c>
      <c r="AO1165" s="96">
        <f t="shared" si="525"/>
        <v>60.261733266856702</v>
      </c>
      <c r="AP1165" s="96">
        <f t="shared" si="526"/>
        <v>218.38125945630921</v>
      </c>
      <c r="AQ1165" s="86">
        <f t="shared" si="527"/>
        <v>26.973925539164409</v>
      </c>
    </row>
    <row r="1166" spans="1:43">
      <c r="A1166" s="129" t="str">
        <f t="shared" si="528"/>
        <v>2009_3</v>
      </c>
      <c r="B1166" s="57">
        <v>2009</v>
      </c>
      <c r="C1166" s="57">
        <v>3</v>
      </c>
      <c r="D1166" s="81" t="str">
        <f t="shared" si="529"/>
        <v>MMH_Commercial</v>
      </c>
      <c r="E1166" s="68" t="s">
        <v>34</v>
      </c>
      <c r="F1166" s="69" t="s">
        <v>40</v>
      </c>
      <c r="G1166" s="84">
        <f t="shared" si="530"/>
        <v>16260</v>
      </c>
      <c r="H1166" s="70">
        <v>4065</v>
      </c>
      <c r="I1166" s="65">
        <v>178</v>
      </c>
      <c r="J1166" s="66">
        <v>613</v>
      </c>
      <c r="K1166" s="66">
        <v>707</v>
      </c>
      <c r="L1166" s="66">
        <v>850</v>
      </c>
      <c r="M1166" s="67">
        <v>198</v>
      </c>
      <c r="N1166" s="65">
        <v>2100075</v>
      </c>
      <c r="O1166" s="66">
        <v>1694751</v>
      </c>
      <c r="P1166" s="66">
        <v>699776</v>
      </c>
      <c r="Q1166" s="66">
        <v>2193335</v>
      </c>
      <c r="R1166" s="67">
        <v>673317</v>
      </c>
      <c r="S1166" s="95">
        <f t="shared" si="504"/>
        <v>11798.174157303371</v>
      </c>
      <c r="T1166" s="96">
        <f t="shared" si="505"/>
        <v>2764.6835236541597</v>
      </c>
      <c r="U1166" s="96">
        <f t="shared" si="506"/>
        <v>989.78217821782175</v>
      </c>
      <c r="V1166" s="96">
        <f t="shared" si="507"/>
        <v>2580.3941176470589</v>
      </c>
      <c r="W1166" s="86">
        <f t="shared" si="508"/>
        <v>3400.590909090909</v>
      </c>
      <c r="X1166" s="99">
        <f t="shared" si="509"/>
        <v>1.094710947109471E-2</v>
      </c>
      <c r="Y1166" s="100">
        <f t="shared" si="510"/>
        <v>3.7699876998769991E-2</v>
      </c>
      <c r="Z1166" s="100">
        <f t="shared" si="511"/>
        <v>4.3480934809348094E-2</v>
      </c>
      <c r="AA1166" s="100">
        <f t="shared" si="512"/>
        <v>5.2275522755227552E-2</v>
      </c>
      <c r="AB1166" s="101">
        <f t="shared" si="513"/>
        <v>1.2177121771217712E-2</v>
      </c>
      <c r="AC1166" s="99">
        <f t="shared" si="514"/>
        <v>1.2848429132299589E-2</v>
      </c>
      <c r="AD1166" s="100">
        <f t="shared" si="515"/>
        <v>4.1180210705843517E-2</v>
      </c>
      <c r="AE1166" s="100">
        <f t="shared" si="516"/>
        <v>4.7207355666923113E-2</v>
      </c>
      <c r="AF1166" s="100">
        <f t="shared" si="517"/>
        <v>5.6342632500153131E-2</v>
      </c>
      <c r="AG1166" s="101">
        <f t="shared" si="518"/>
        <v>1.4181166982781122E-2</v>
      </c>
      <c r="AH1166" s="95">
        <f t="shared" si="519"/>
        <v>129.15590405904058</v>
      </c>
      <c r="AI1166" s="96">
        <f t="shared" si="520"/>
        <v>104.22822878228783</v>
      </c>
      <c r="AJ1166" s="96">
        <f t="shared" si="521"/>
        <v>43.036654366543665</v>
      </c>
      <c r="AK1166" s="96">
        <f t="shared" si="522"/>
        <v>134.89145141451414</v>
      </c>
      <c r="AL1166" s="86">
        <f t="shared" si="523"/>
        <v>41.409409594095941</v>
      </c>
      <c r="AM1166" s="95">
        <f t="shared" si="531"/>
        <v>129.58412523670239</v>
      </c>
      <c r="AN1166" s="96">
        <f t="shared" si="524"/>
        <v>104.57380133044137</v>
      </c>
      <c r="AO1166" s="96">
        <f t="shared" si="525"/>
        <v>43.179343986114141</v>
      </c>
      <c r="AP1166" s="96">
        <f t="shared" si="526"/>
        <v>135.33868901160324</v>
      </c>
      <c r="AQ1166" s="86">
        <f t="shared" si="527"/>
        <v>41.546704023428092</v>
      </c>
    </row>
    <row r="1167" spans="1:43">
      <c r="A1167" s="129" t="str">
        <f t="shared" si="528"/>
        <v>2009_3</v>
      </c>
      <c r="B1167" s="57">
        <v>2009</v>
      </c>
      <c r="C1167" s="57">
        <v>3</v>
      </c>
      <c r="D1167" s="81" t="str">
        <f t="shared" si="529"/>
        <v>SYA_Commercial</v>
      </c>
      <c r="E1167" s="68" t="s">
        <v>35</v>
      </c>
      <c r="F1167" s="69" t="s">
        <v>40</v>
      </c>
      <c r="G1167" s="84">
        <f t="shared" si="530"/>
        <v>4800</v>
      </c>
      <c r="H1167" s="70">
        <v>1200</v>
      </c>
      <c r="I1167" s="65">
        <v>54</v>
      </c>
      <c r="J1167" s="66">
        <v>188</v>
      </c>
      <c r="K1167" s="66">
        <v>321</v>
      </c>
      <c r="L1167" s="66">
        <v>325</v>
      </c>
      <c r="M1167" s="67">
        <v>23</v>
      </c>
      <c r="N1167" s="65">
        <v>922009</v>
      </c>
      <c r="O1167" s="66">
        <v>680786</v>
      </c>
      <c r="P1167" s="66">
        <v>275342</v>
      </c>
      <c r="Q1167" s="66">
        <v>956477</v>
      </c>
      <c r="R1167" s="67">
        <v>148034</v>
      </c>
      <c r="S1167" s="95">
        <f t="shared" si="504"/>
        <v>17074.240740740741</v>
      </c>
      <c r="T1167" s="96">
        <f t="shared" si="505"/>
        <v>3621.2021276595747</v>
      </c>
      <c r="U1167" s="96">
        <f t="shared" si="506"/>
        <v>857.76323987538944</v>
      </c>
      <c r="V1167" s="96">
        <f t="shared" si="507"/>
        <v>2943.0061538461537</v>
      </c>
      <c r="W1167" s="86">
        <f t="shared" si="508"/>
        <v>6436.260869565217</v>
      </c>
      <c r="X1167" s="99">
        <f t="shared" si="509"/>
        <v>1.125E-2</v>
      </c>
      <c r="Y1167" s="100">
        <f t="shared" si="510"/>
        <v>3.9166666666666669E-2</v>
      </c>
      <c r="Z1167" s="100">
        <f t="shared" si="511"/>
        <v>6.6875000000000004E-2</v>
      </c>
      <c r="AA1167" s="100">
        <f t="shared" si="512"/>
        <v>6.7708333333333329E-2</v>
      </c>
      <c r="AB1167" s="101">
        <f t="shared" si="513"/>
        <v>4.7916666666666663E-3</v>
      </c>
      <c r="AC1167" s="99">
        <f t="shared" si="514"/>
        <v>1.4796947920505916E-2</v>
      </c>
      <c r="AD1167" s="100">
        <f t="shared" si="515"/>
        <v>4.5690722046309265E-2</v>
      </c>
      <c r="AE1167" s="100">
        <f t="shared" si="516"/>
        <v>7.5276118534760184E-2</v>
      </c>
      <c r="AF1167" s="100">
        <f t="shared" si="517"/>
        <v>7.6157857750010244E-2</v>
      </c>
      <c r="AG1167" s="101">
        <f t="shared" si="518"/>
        <v>7.1140590774173649E-3</v>
      </c>
      <c r="AH1167" s="95">
        <f t="shared" si="519"/>
        <v>192.08520833333333</v>
      </c>
      <c r="AI1167" s="96">
        <f t="shared" si="520"/>
        <v>141.83041666666668</v>
      </c>
      <c r="AJ1167" s="96">
        <f t="shared" si="521"/>
        <v>57.362916666666663</v>
      </c>
      <c r="AK1167" s="96">
        <f t="shared" si="522"/>
        <v>199.26604166666667</v>
      </c>
      <c r="AL1167" s="86">
        <f t="shared" si="523"/>
        <v>30.840416666666666</v>
      </c>
      <c r="AM1167" s="95">
        <f t="shared" si="531"/>
        <v>192.72207394720658</v>
      </c>
      <c r="AN1167" s="96">
        <f t="shared" si="524"/>
        <v>142.30066065973651</v>
      </c>
      <c r="AO1167" s="96">
        <f t="shared" si="525"/>
        <v>57.553105538852385</v>
      </c>
      <c r="AP1167" s="96">
        <f t="shared" si="526"/>
        <v>199.92671559909101</v>
      </c>
      <c r="AQ1167" s="86">
        <f t="shared" si="527"/>
        <v>30.942669208978195</v>
      </c>
    </row>
    <row r="1168" spans="1:43">
      <c r="A1168" s="129" t="str">
        <f t="shared" si="528"/>
        <v>2009_3</v>
      </c>
      <c r="B1168" s="57">
        <v>2009</v>
      </c>
      <c r="C1168" s="57">
        <v>3</v>
      </c>
      <c r="D1168" s="81" t="str">
        <f t="shared" si="529"/>
        <v>LSH_Commercial</v>
      </c>
      <c r="E1168" s="68" t="s">
        <v>36</v>
      </c>
      <c r="F1168" s="69" t="s">
        <v>40</v>
      </c>
      <c r="G1168" s="84">
        <f t="shared" si="530"/>
        <v>7280</v>
      </c>
      <c r="H1168" s="70">
        <v>1820</v>
      </c>
      <c r="I1168" s="65">
        <v>86</v>
      </c>
      <c r="J1168" s="66">
        <v>366</v>
      </c>
      <c r="K1168" s="66">
        <v>635</v>
      </c>
      <c r="L1168" s="66">
        <v>555</v>
      </c>
      <c r="M1168" s="67">
        <v>147</v>
      </c>
      <c r="N1168" s="65">
        <v>1690354</v>
      </c>
      <c r="O1168" s="66">
        <v>1040439</v>
      </c>
      <c r="P1168" s="66">
        <v>731150</v>
      </c>
      <c r="Q1168" s="66">
        <v>1662741</v>
      </c>
      <c r="R1168" s="67">
        <v>1059691</v>
      </c>
      <c r="S1168" s="95">
        <f t="shared" si="504"/>
        <v>19655.279069767443</v>
      </c>
      <c r="T1168" s="96">
        <f t="shared" si="505"/>
        <v>2842.7295081967213</v>
      </c>
      <c r="U1168" s="96">
        <f t="shared" si="506"/>
        <v>1151.4173228346456</v>
      </c>
      <c r="V1168" s="96">
        <f t="shared" si="507"/>
        <v>2995.9297297297298</v>
      </c>
      <c r="W1168" s="86">
        <f t="shared" si="508"/>
        <v>7208.7823129251701</v>
      </c>
      <c r="X1168" s="99">
        <f t="shared" si="509"/>
        <v>1.1813186813186813E-2</v>
      </c>
      <c r="Y1168" s="100">
        <f t="shared" si="510"/>
        <v>5.0274725274725277E-2</v>
      </c>
      <c r="Z1168" s="100">
        <f t="shared" si="511"/>
        <v>8.7225274725274721E-2</v>
      </c>
      <c r="AA1168" s="100">
        <f t="shared" si="512"/>
        <v>7.6236263736263743E-2</v>
      </c>
      <c r="AB1168" s="101">
        <f t="shared" si="513"/>
        <v>2.0192307692307693E-2</v>
      </c>
      <c r="AC1168" s="99">
        <f t="shared" si="514"/>
        <v>1.4763671020716481E-2</v>
      </c>
      <c r="AD1168" s="100">
        <f t="shared" si="515"/>
        <v>5.6241835803535194E-2</v>
      </c>
      <c r="AE1168" s="100">
        <f t="shared" si="516"/>
        <v>9.4930639573533954E-2</v>
      </c>
      <c r="AF1168" s="100">
        <f t="shared" si="517"/>
        <v>8.3483150711155737E-2</v>
      </c>
      <c r="AG1168" s="101">
        <f t="shared" si="518"/>
        <v>2.403339015922586E-2</v>
      </c>
      <c r="AH1168" s="95">
        <f t="shared" si="519"/>
        <v>232.19148351648352</v>
      </c>
      <c r="AI1168" s="96">
        <f t="shared" si="520"/>
        <v>142.91744505494506</v>
      </c>
      <c r="AJ1168" s="96">
        <f t="shared" si="521"/>
        <v>100.43269230769231</v>
      </c>
      <c r="AK1168" s="96">
        <f t="shared" si="522"/>
        <v>228.39848901098901</v>
      </c>
      <c r="AL1168" s="86">
        <f t="shared" si="523"/>
        <v>145.56195054945056</v>
      </c>
      <c r="AM1168" s="95">
        <f t="shared" si="531"/>
        <v>232.96132296934368</v>
      </c>
      <c r="AN1168" s="96">
        <f t="shared" si="524"/>
        <v>143.39129313084774</v>
      </c>
      <c r="AO1168" s="96">
        <f t="shared" si="525"/>
        <v>100.76568061425928</v>
      </c>
      <c r="AP1168" s="96">
        <f t="shared" si="526"/>
        <v>229.15575265025521</v>
      </c>
      <c r="AQ1168" s="86">
        <f t="shared" si="527"/>
        <v>146.0445665811462</v>
      </c>
    </row>
    <row r="1169" spans="1:43">
      <c r="A1169" s="129" t="str">
        <f t="shared" si="528"/>
        <v>2009_3</v>
      </c>
      <c r="B1169" s="57">
        <v>2009</v>
      </c>
      <c r="C1169" s="57">
        <v>3</v>
      </c>
      <c r="D1169" s="81" t="str">
        <f t="shared" si="529"/>
        <v>SYH_Commercial</v>
      </c>
      <c r="E1169" s="68" t="s">
        <v>37</v>
      </c>
      <c r="F1169" s="69" t="s">
        <v>40</v>
      </c>
      <c r="G1169" s="84">
        <f t="shared" si="530"/>
        <v>3816</v>
      </c>
      <c r="H1169" s="70">
        <v>954</v>
      </c>
      <c r="I1169" s="65">
        <v>44</v>
      </c>
      <c r="J1169" s="66">
        <v>194</v>
      </c>
      <c r="K1169" s="66">
        <v>141</v>
      </c>
      <c r="L1169" s="66">
        <v>359</v>
      </c>
      <c r="M1169" s="67">
        <v>8</v>
      </c>
      <c r="N1169" s="65">
        <v>471937</v>
      </c>
      <c r="O1169" s="66">
        <v>476092</v>
      </c>
      <c r="P1169" s="66">
        <v>194474</v>
      </c>
      <c r="Q1169" s="66">
        <v>872752</v>
      </c>
      <c r="R1169" s="67">
        <v>59113</v>
      </c>
      <c r="S1169" s="95">
        <f t="shared" si="504"/>
        <v>10725.84090909091</v>
      </c>
      <c r="T1169" s="96">
        <f t="shared" si="505"/>
        <v>2454.0824742268042</v>
      </c>
      <c r="U1169" s="96">
        <f t="shared" si="506"/>
        <v>1379.2482269503546</v>
      </c>
      <c r="V1169" s="96">
        <f t="shared" si="507"/>
        <v>2431.0640668523679</v>
      </c>
      <c r="W1169" s="86">
        <f t="shared" si="508"/>
        <v>7389.125</v>
      </c>
      <c r="X1169" s="99">
        <f t="shared" si="509"/>
        <v>1.1530398322851153E-2</v>
      </c>
      <c r="Y1169" s="100">
        <f t="shared" si="510"/>
        <v>5.0838574423480082E-2</v>
      </c>
      <c r="Z1169" s="100">
        <f t="shared" si="511"/>
        <v>3.6949685534591194E-2</v>
      </c>
      <c r="AA1169" s="100">
        <f t="shared" si="512"/>
        <v>9.407756813417191E-2</v>
      </c>
      <c r="AB1169" s="101">
        <f t="shared" si="513"/>
        <v>2.0964360587002098E-3</v>
      </c>
      <c r="AC1169" s="99">
        <f t="shared" si="514"/>
        <v>1.5557156527582633E-2</v>
      </c>
      <c r="AD1169" s="100">
        <f t="shared" si="515"/>
        <v>5.9124069430416509E-2</v>
      </c>
      <c r="AE1169" s="100">
        <f t="shared" si="516"/>
        <v>4.4064795228659796E-2</v>
      </c>
      <c r="AF1169" s="100">
        <f t="shared" si="517"/>
        <v>0.10508891100862758</v>
      </c>
      <c r="AG1169" s="101">
        <f t="shared" si="518"/>
        <v>3.8216256742549005E-3</v>
      </c>
      <c r="AH1169" s="95">
        <f t="shared" si="519"/>
        <v>123.67321802935011</v>
      </c>
      <c r="AI1169" s="96">
        <f t="shared" si="520"/>
        <v>124.76205450733752</v>
      </c>
      <c r="AJ1169" s="96">
        <f t="shared" si="521"/>
        <v>50.962788259958074</v>
      </c>
      <c r="AK1169" s="96">
        <f t="shared" si="522"/>
        <v>228.70859538784066</v>
      </c>
      <c r="AL1169" s="86">
        <f t="shared" si="523"/>
        <v>15.490828092243186</v>
      </c>
      <c r="AM1169" s="95">
        <f t="shared" si="531"/>
        <v>124.08326115866416</v>
      </c>
      <c r="AN1169" s="96">
        <f t="shared" si="524"/>
        <v>125.17570771427275</v>
      </c>
      <c r="AO1169" s="96">
        <f t="shared" si="525"/>
        <v>51.131757269656873</v>
      </c>
      <c r="AP1169" s="96">
        <f t="shared" si="526"/>
        <v>229.46688719627082</v>
      </c>
      <c r="AQ1169" s="86">
        <f t="shared" si="527"/>
        <v>15.542188505821994</v>
      </c>
    </row>
    <row r="1170" spans="1:43">
      <c r="A1170" s="129" t="str">
        <f t="shared" si="528"/>
        <v>2009_3</v>
      </c>
      <c r="B1170" s="57">
        <v>2009</v>
      </c>
      <c r="C1170" s="57">
        <v>3</v>
      </c>
      <c r="D1170" s="81" t="str">
        <f t="shared" si="529"/>
        <v>MSH_Commercial</v>
      </c>
      <c r="E1170" s="68" t="s">
        <v>38</v>
      </c>
      <c r="F1170" s="69" t="s">
        <v>40</v>
      </c>
      <c r="G1170" s="84">
        <f t="shared" si="530"/>
        <v>18764</v>
      </c>
      <c r="H1170" s="70">
        <v>4691</v>
      </c>
      <c r="I1170" s="65">
        <v>243</v>
      </c>
      <c r="J1170" s="66">
        <v>853</v>
      </c>
      <c r="K1170" s="66">
        <v>1795</v>
      </c>
      <c r="L1170" s="66">
        <v>1574</v>
      </c>
      <c r="M1170" s="67">
        <v>456</v>
      </c>
      <c r="N1170" s="65">
        <v>3879118</v>
      </c>
      <c r="O1170" s="66">
        <v>2187564</v>
      </c>
      <c r="P1170" s="66">
        <v>1575813</v>
      </c>
      <c r="Q1170" s="66">
        <v>4193517</v>
      </c>
      <c r="R1170" s="67">
        <v>2861246</v>
      </c>
      <c r="S1170" s="95">
        <f t="shared" si="504"/>
        <v>15963.448559670782</v>
      </c>
      <c r="T1170" s="96">
        <f t="shared" si="505"/>
        <v>2564.5533411488864</v>
      </c>
      <c r="U1170" s="96">
        <f t="shared" si="506"/>
        <v>877.89025069637887</v>
      </c>
      <c r="V1170" s="96">
        <f t="shared" si="507"/>
        <v>2664.2420584498095</v>
      </c>
      <c r="W1170" s="86">
        <f t="shared" si="508"/>
        <v>6274.6622807017548</v>
      </c>
      <c r="X1170" s="99">
        <f t="shared" si="509"/>
        <v>1.2950330419953101E-2</v>
      </c>
      <c r="Y1170" s="100">
        <f t="shared" si="510"/>
        <v>4.5459390321892987E-2</v>
      </c>
      <c r="Z1170" s="100">
        <f t="shared" si="511"/>
        <v>9.5661905777019829E-2</v>
      </c>
      <c r="AA1170" s="100">
        <f t="shared" si="512"/>
        <v>8.388403325516948E-2</v>
      </c>
      <c r="AB1170" s="101">
        <f t="shared" si="513"/>
        <v>2.4301854615220636E-2</v>
      </c>
      <c r="AC1170" s="99">
        <f t="shared" si="514"/>
        <v>1.4873436041056141E-2</v>
      </c>
      <c r="AD1170" s="100">
        <f t="shared" si="515"/>
        <v>4.9002643759487825E-2</v>
      </c>
      <c r="AE1170" s="100">
        <f t="shared" si="516"/>
        <v>0.10066487850988741</v>
      </c>
      <c r="AF1170" s="100">
        <f t="shared" si="517"/>
        <v>8.8599319770750071E-2</v>
      </c>
      <c r="AG1170" s="101">
        <f t="shared" si="518"/>
        <v>2.6921066651510672E-2</v>
      </c>
      <c r="AH1170" s="95">
        <f t="shared" si="519"/>
        <v>206.73193348966106</v>
      </c>
      <c r="AI1170" s="96">
        <f t="shared" si="520"/>
        <v>116.58303133660201</v>
      </c>
      <c r="AJ1170" s="96">
        <f t="shared" si="521"/>
        <v>83.980654444681306</v>
      </c>
      <c r="AK1170" s="96">
        <f t="shared" si="522"/>
        <v>223.487369430825</v>
      </c>
      <c r="AL1170" s="86">
        <f t="shared" si="523"/>
        <v>152.48593050522277</v>
      </c>
      <c r="AM1170" s="95">
        <f t="shared" si="531"/>
        <v>207.41736086260391</v>
      </c>
      <c r="AN1170" s="96">
        <f t="shared" si="524"/>
        <v>116.96956668965503</v>
      </c>
      <c r="AO1170" s="96">
        <f t="shared" si="525"/>
        <v>84.259095411117286</v>
      </c>
      <c r="AP1170" s="96">
        <f t="shared" si="526"/>
        <v>224.22835007145031</v>
      </c>
      <c r="AQ1170" s="86">
        <f t="shared" si="527"/>
        <v>152.99150324859465</v>
      </c>
    </row>
    <row r="1171" spans="1:43">
      <c r="A1171" s="129" t="str">
        <f t="shared" si="528"/>
        <v>2009_3</v>
      </c>
      <c r="B1171" s="57">
        <v>2009</v>
      </c>
      <c r="C1171" s="57">
        <v>3</v>
      </c>
      <c r="D1171" s="81" t="str">
        <f t="shared" si="529"/>
        <v>SMH_Commercial</v>
      </c>
      <c r="E1171" s="68" t="s">
        <v>39</v>
      </c>
      <c r="F1171" s="69" t="s">
        <v>40</v>
      </c>
      <c r="G1171" s="84">
        <f t="shared" si="530"/>
        <v>8372</v>
      </c>
      <c r="H1171" s="70">
        <v>2093</v>
      </c>
      <c r="I1171" s="65">
        <v>87</v>
      </c>
      <c r="J1171" s="66">
        <v>375</v>
      </c>
      <c r="K1171" s="66">
        <v>726</v>
      </c>
      <c r="L1171" s="66">
        <v>640</v>
      </c>
      <c r="M1171" s="67">
        <v>83</v>
      </c>
      <c r="N1171" s="65">
        <v>1054934</v>
      </c>
      <c r="O1171" s="66">
        <v>1213536</v>
      </c>
      <c r="P1171" s="66">
        <v>512045</v>
      </c>
      <c r="Q1171" s="66">
        <v>2191134</v>
      </c>
      <c r="R1171" s="67">
        <v>250811</v>
      </c>
      <c r="S1171" s="95">
        <f t="shared" si="504"/>
        <v>12125.67816091954</v>
      </c>
      <c r="T1171" s="96">
        <f t="shared" si="505"/>
        <v>3236.096</v>
      </c>
      <c r="U1171" s="96">
        <f t="shared" si="506"/>
        <v>705.29614325068871</v>
      </c>
      <c r="V1171" s="96">
        <f t="shared" si="507"/>
        <v>3423.6468749999999</v>
      </c>
      <c r="W1171" s="86">
        <f t="shared" si="508"/>
        <v>3021.8192771084337</v>
      </c>
      <c r="X1171" s="99">
        <f t="shared" si="509"/>
        <v>1.0391782130912566E-2</v>
      </c>
      <c r="Y1171" s="100">
        <f t="shared" si="510"/>
        <v>4.4792164357381752E-2</v>
      </c>
      <c r="Z1171" s="100">
        <f t="shared" si="511"/>
        <v>8.6717630195891071E-2</v>
      </c>
      <c r="AA1171" s="100">
        <f t="shared" si="512"/>
        <v>7.6445293836598191E-2</v>
      </c>
      <c r="AB1171" s="101">
        <f t="shared" si="513"/>
        <v>9.9139990444338279E-3</v>
      </c>
      <c r="AC1171" s="99">
        <f t="shared" si="514"/>
        <v>1.2974149196161492E-2</v>
      </c>
      <c r="AD1171" s="100">
        <f t="shared" si="515"/>
        <v>5.0059503399083376E-2</v>
      </c>
      <c r="AE1171" s="100">
        <f t="shared" si="516"/>
        <v>9.3883972501447727E-2</v>
      </c>
      <c r="AF1171" s="100">
        <f t="shared" si="517"/>
        <v>8.321154323049669E-2</v>
      </c>
      <c r="AG1171" s="101">
        <f t="shared" si="518"/>
        <v>1.2436911654894115E-2</v>
      </c>
      <c r="AH1171" s="95">
        <f t="shared" si="519"/>
        <v>126.00740563784042</v>
      </c>
      <c r="AI1171" s="96">
        <f t="shared" si="520"/>
        <v>144.95174390826566</v>
      </c>
      <c r="AJ1171" s="96">
        <f t="shared" si="521"/>
        <v>61.161610129001431</v>
      </c>
      <c r="AK1171" s="96">
        <f t="shared" si="522"/>
        <v>261.72169135212613</v>
      </c>
      <c r="AL1171" s="86">
        <f t="shared" si="523"/>
        <v>29.958313425704731</v>
      </c>
      <c r="AM1171" s="95">
        <f t="shared" si="531"/>
        <v>126.42518785251703</v>
      </c>
      <c r="AN1171" s="96">
        <f t="shared" si="524"/>
        <v>145.4323367772696</v>
      </c>
      <c r="AO1171" s="96">
        <f t="shared" si="525"/>
        <v>61.364393709883352</v>
      </c>
      <c r="AP1171" s="96">
        <f t="shared" si="526"/>
        <v>262.58943930145114</v>
      </c>
      <c r="AQ1171" s="86">
        <f t="shared" si="527"/>
        <v>30.05764132208996</v>
      </c>
    </row>
    <row r="1172" spans="1:43">
      <c r="A1172" s="129" t="str">
        <f t="shared" si="528"/>
        <v>2009_4</v>
      </c>
      <c r="B1172" s="57">
        <v>2009</v>
      </c>
      <c r="C1172" s="57">
        <v>4</v>
      </c>
      <c r="D1172" s="81" t="str">
        <f t="shared" si="529"/>
        <v>SML_Commercial</v>
      </c>
      <c r="E1172" s="68" t="s">
        <v>12</v>
      </c>
      <c r="F1172" s="69" t="s">
        <v>40</v>
      </c>
      <c r="G1172" s="84">
        <f t="shared" si="530"/>
        <v>19248</v>
      </c>
      <c r="H1172" s="70">
        <v>4812</v>
      </c>
      <c r="I1172" s="65">
        <v>37</v>
      </c>
      <c r="J1172" s="66">
        <v>609</v>
      </c>
      <c r="K1172" s="66">
        <v>338</v>
      </c>
      <c r="L1172" s="66">
        <v>803</v>
      </c>
      <c r="M1172" s="67">
        <v>165</v>
      </c>
      <c r="N1172" s="65">
        <v>446526</v>
      </c>
      <c r="O1172" s="66">
        <v>951703</v>
      </c>
      <c r="P1172" s="66">
        <v>520424</v>
      </c>
      <c r="Q1172" s="66">
        <v>1363043</v>
      </c>
      <c r="R1172" s="67">
        <v>454604</v>
      </c>
      <c r="S1172" s="95">
        <f t="shared" si="504"/>
        <v>12068.27027027027</v>
      </c>
      <c r="T1172" s="96">
        <f t="shared" si="505"/>
        <v>1562.7307060755336</v>
      </c>
      <c r="U1172" s="96">
        <f t="shared" si="506"/>
        <v>1539.7159763313609</v>
      </c>
      <c r="V1172" s="96">
        <f t="shared" si="507"/>
        <v>1697.4383561643835</v>
      </c>
      <c r="W1172" s="86">
        <f t="shared" si="508"/>
        <v>2755.1757575757574</v>
      </c>
      <c r="X1172" s="99">
        <f t="shared" si="509"/>
        <v>1.9222776392352453E-3</v>
      </c>
      <c r="Y1172" s="100">
        <f t="shared" si="510"/>
        <v>3.1639650872817955E-2</v>
      </c>
      <c r="Z1172" s="100">
        <f t="shared" si="511"/>
        <v>1.7560266001662512E-2</v>
      </c>
      <c r="AA1172" s="100">
        <f t="shared" si="512"/>
        <v>4.1718620116375726E-2</v>
      </c>
      <c r="AB1172" s="101">
        <f t="shared" si="513"/>
        <v>8.5723192019950128E-3</v>
      </c>
      <c r="AC1172" s="99">
        <f t="shared" si="514"/>
        <v>2.6578973441093133E-3</v>
      </c>
      <c r="AD1172" s="100">
        <f t="shared" si="515"/>
        <v>3.4579313265861979E-2</v>
      </c>
      <c r="AE1172" s="100">
        <f t="shared" si="516"/>
        <v>1.9766144668325155E-2</v>
      </c>
      <c r="AF1172" s="100">
        <f t="shared" si="517"/>
        <v>4.5076573079760172E-2</v>
      </c>
      <c r="AG1172" s="101">
        <f t="shared" si="518"/>
        <v>1.0120575314537977E-2</v>
      </c>
      <c r="AH1172" s="95">
        <f t="shared" si="519"/>
        <v>23.19856608478803</v>
      </c>
      <c r="AI1172" s="96">
        <f t="shared" si="520"/>
        <v>49.444253948462176</v>
      </c>
      <c r="AJ1172" s="96">
        <f t="shared" si="521"/>
        <v>27.037822111388195</v>
      </c>
      <c r="AK1172" s="96">
        <f t="shared" si="522"/>
        <v>70.814785951787201</v>
      </c>
      <c r="AL1172" s="86">
        <f t="shared" si="523"/>
        <v>23.618246051537824</v>
      </c>
      <c r="AM1172" s="95">
        <f t="shared" si="531"/>
        <v>23.275481788806889</v>
      </c>
      <c r="AN1172" s="96">
        <f t="shared" si="524"/>
        <v>49.608188201477368</v>
      </c>
      <c r="AO1172" s="96">
        <f t="shared" si="525"/>
        <v>27.127467010785566</v>
      </c>
      <c r="AP1172" s="96">
        <f t="shared" si="526"/>
        <v>71.049574994201251</v>
      </c>
      <c r="AQ1172" s="86">
        <f t="shared" si="527"/>
        <v>23.696553220011303</v>
      </c>
    </row>
    <row r="1173" spans="1:43">
      <c r="A1173" s="129" t="str">
        <f t="shared" si="528"/>
        <v>2009_4</v>
      </c>
      <c r="B1173" s="57">
        <v>2009</v>
      </c>
      <c r="C1173" s="57">
        <v>4</v>
      </c>
      <c r="D1173" s="81" t="str">
        <f t="shared" si="529"/>
        <v>LSL_Commercial</v>
      </c>
      <c r="E1173" s="68" t="s">
        <v>14</v>
      </c>
      <c r="F1173" s="69" t="s">
        <v>40</v>
      </c>
      <c r="G1173" s="84">
        <f t="shared" si="530"/>
        <v>2812</v>
      </c>
      <c r="H1173" s="70">
        <v>703</v>
      </c>
      <c r="I1173" s="65">
        <v>3</v>
      </c>
      <c r="J1173" s="66">
        <v>62</v>
      </c>
      <c r="K1173" s="66">
        <v>176</v>
      </c>
      <c r="L1173" s="66">
        <v>81</v>
      </c>
      <c r="M1173" s="67">
        <v>17</v>
      </c>
      <c r="N1173" s="65">
        <v>63699</v>
      </c>
      <c r="O1173" s="66">
        <v>172618</v>
      </c>
      <c r="P1173" s="66">
        <v>261203</v>
      </c>
      <c r="Q1173" s="66">
        <v>262578</v>
      </c>
      <c r="R1173" s="67">
        <v>92673</v>
      </c>
      <c r="S1173" s="95">
        <f t="shared" si="504"/>
        <v>21233</v>
      </c>
      <c r="T1173" s="96">
        <f t="shared" si="505"/>
        <v>2784.1612903225805</v>
      </c>
      <c r="U1173" s="96">
        <f t="shared" si="506"/>
        <v>1484.1079545454545</v>
      </c>
      <c r="V1173" s="96">
        <f t="shared" si="507"/>
        <v>3241.7037037037039</v>
      </c>
      <c r="W1173" s="86">
        <f t="shared" si="508"/>
        <v>5451.3529411764703</v>
      </c>
      <c r="X1173" s="99">
        <f t="shared" si="509"/>
        <v>1.0668563300142249E-3</v>
      </c>
      <c r="Y1173" s="100">
        <f t="shared" si="510"/>
        <v>2.2048364153627313E-2</v>
      </c>
      <c r="Z1173" s="100">
        <f t="shared" si="511"/>
        <v>6.2588904694167849E-2</v>
      </c>
      <c r="AA1173" s="100">
        <f t="shared" si="512"/>
        <v>2.8805120910384067E-2</v>
      </c>
      <c r="AB1173" s="101">
        <f t="shared" si="513"/>
        <v>6.0455192034139403E-3</v>
      </c>
      <c r="AC1173" s="99">
        <f t="shared" si="514"/>
        <v>2.5012535784665899E-3</v>
      </c>
      <c r="AD1173" s="100">
        <f t="shared" si="515"/>
        <v>2.8500375733389254E-2</v>
      </c>
      <c r="AE1173" s="100">
        <f t="shared" si="516"/>
        <v>7.3231853750881468E-2</v>
      </c>
      <c r="AF1173" s="100">
        <f t="shared" si="517"/>
        <v>3.6154257277416904E-2</v>
      </c>
      <c r="AG1173" s="101">
        <f t="shared" si="518"/>
        <v>9.4515479833708303E-3</v>
      </c>
      <c r="AH1173" s="95">
        <f t="shared" si="519"/>
        <v>22.652560455192035</v>
      </c>
      <c r="AI1173" s="96">
        <f t="shared" si="520"/>
        <v>61.38620199146515</v>
      </c>
      <c r="AJ1173" s="96">
        <f t="shared" si="521"/>
        <v>92.888691322901849</v>
      </c>
      <c r="AK1173" s="96">
        <f t="shared" si="522"/>
        <v>93.377667140825039</v>
      </c>
      <c r="AL1173" s="86">
        <f t="shared" si="523"/>
        <v>32.956258890469414</v>
      </c>
      <c r="AM1173" s="95">
        <f t="shared" si="531"/>
        <v>22.727665857348047</v>
      </c>
      <c r="AN1173" s="96">
        <f t="shared" si="524"/>
        <v>61.589730214975198</v>
      </c>
      <c r="AO1173" s="96">
        <f t="shared" si="525"/>
        <v>93.196667215134966</v>
      </c>
      <c r="AP1173" s="96">
        <f t="shared" si="526"/>
        <v>93.687264250470747</v>
      </c>
      <c r="AQ1173" s="86">
        <f t="shared" si="527"/>
        <v>33.065526585943509</v>
      </c>
    </row>
    <row r="1174" spans="1:43">
      <c r="A1174" s="129" t="str">
        <f t="shared" si="528"/>
        <v>2009_4</v>
      </c>
      <c r="B1174" s="57">
        <v>2009</v>
      </c>
      <c r="C1174" s="57">
        <v>4</v>
      </c>
      <c r="D1174" s="81" t="str">
        <f t="shared" si="529"/>
        <v>MYA_Commercial</v>
      </c>
      <c r="E1174" s="68" t="s">
        <v>15</v>
      </c>
      <c r="F1174" s="69" t="s">
        <v>40</v>
      </c>
      <c r="G1174" s="84">
        <f t="shared" si="530"/>
        <v>3052</v>
      </c>
      <c r="H1174" s="70">
        <v>763</v>
      </c>
      <c r="I1174" s="65">
        <v>16</v>
      </c>
      <c r="J1174" s="66">
        <v>111</v>
      </c>
      <c r="K1174" s="66">
        <v>53</v>
      </c>
      <c r="L1174" s="66">
        <v>243</v>
      </c>
      <c r="M1174" s="67">
        <v>21</v>
      </c>
      <c r="N1174" s="65">
        <v>172719</v>
      </c>
      <c r="O1174" s="66">
        <v>360458</v>
      </c>
      <c r="P1174" s="66">
        <v>51146</v>
      </c>
      <c r="Q1174" s="66">
        <v>774741</v>
      </c>
      <c r="R1174" s="67">
        <v>90003</v>
      </c>
      <c r="S1174" s="95">
        <f t="shared" si="504"/>
        <v>10794.9375</v>
      </c>
      <c r="T1174" s="96">
        <f t="shared" si="505"/>
        <v>3247.3693693693695</v>
      </c>
      <c r="U1174" s="96">
        <f t="shared" si="506"/>
        <v>965.01886792452831</v>
      </c>
      <c r="V1174" s="96">
        <f t="shared" si="507"/>
        <v>3188.2345679012346</v>
      </c>
      <c r="W1174" s="86">
        <f t="shared" si="508"/>
        <v>4285.8571428571431</v>
      </c>
      <c r="X1174" s="99">
        <f t="shared" si="509"/>
        <v>5.2424639580602884E-3</v>
      </c>
      <c r="Y1174" s="100">
        <f t="shared" si="510"/>
        <v>3.6369593709043253E-2</v>
      </c>
      <c r="Z1174" s="100">
        <f t="shared" si="511"/>
        <v>1.7365661861074706E-2</v>
      </c>
      <c r="AA1174" s="100">
        <f t="shared" si="512"/>
        <v>7.9619921363040635E-2</v>
      </c>
      <c r="AB1174" s="101">
        <f t="shared" si="513"/>
        <v>6.8807339449541288E-3</v>
      </c>
      <c r="AC1174" s="99">
        <f t="shared" si="514"/>
        <v>8.2881841466442632E-3</v>
      </c>
      <c r="AD1174" s="100">
        <f t="shared" si="515"/>
        <v>4.4265248075171369E-2</v>
      </c>
      <c r="AE1174" s="100">
        <f t="shared" si="516"/>
        <v>2.2875074421365105E-2</v>
      </c>
      <c r="AF1174" s="100">
        <f t="shared" si="517"/>
        <v>9.1037082577715339E-2</v>
      </c>
      <c r="AG1174" s="101">
        <f t="shared" si="518"/>
        <v>1.0367170308768592E-2</v>
      </c>
      <c r="AH1174" s="95">
        <f t="shared" si="519"/>
        <v>56.592070773263437</v>
      </c>
      <c r="AI1174" s="96">
        <f t="shared" si="520"/>
        <v>118.10550458715596</v>
      </c>
      <c r="AJ1174" s="96">
        <f t="shared" si="521"/>
        <v>16.758191349934471</v>
      </c>
      <c r="AK1174" s="96">
        <f t="shared" si="522"/>
        <v>253.84698558322413</v>
      </c>
      <c r="AL1174" s="86">
        <f t="shared" si="523"/>
        <v>29.489842726081257</v>
      </c>
      <c r="AM1174" s="95">
        <f t="shared" si="531"/>
        <v>56.779703877374338</v>
      </c>
      <c r="AN1174" s="96">
        <f t="shared" si="524"/>
        <v>118.49708775659076</v>
      </c>
      <c r="AO1174" s="96">
        <f t="shared" si="525"/>
        <v>16.813753753276639</v>
      </c>
      <c r="AP1174" s="96">
        <f t="shared" si="526"/>
        <v>254.68862465427006</v>
      </c>
      <c r="AQ1174" s="86">
        <f t="shared" si="527"/>
        <v>29.587617390532149</v>
      </c>
    </row>
    <row r="1175" spans="1:43">
      <c r="A1175" s="129" t="str">
        <f t="shared" si="528"/>
        <v>2009_4</v>
      </c>
      <c r="B1175" s="57">
        <v>2009</v>
      </c>
      <c r="C1175" s="57">
        <v>4</v>
      </c>
      <c r="D1175" s="81" t="str">
        <f t="shared" si="529"/>
        <v>SMA_Commercial</v>
      </c>
      <c r="E1175" s="68" t="s">
        <v>16</v>
      </c>
      <c r="F1175" s="69" t="s">
        <v>40</v>
      </c>
      <c r="G1175" s="84">
        <f t="shared" si="530"/>
        <v>20676</v>
      </c>
      <c r="H1175" s="70">
        <v>5169</v>
      </c>
      <c r="I1175" s="65">
        <v>32</v>
      </c>
      <c r="J1175" s="66">
        <v>545</v>
      </c>
      <c r="K1175" s="66">
        <v>877</v>
      </c>
      <c r="L1175" s="66">
        <v>654</v>
      </c>
      <c r="M1175" s="67">
        <v>87</v>
      </c>
      <c r="N1175" s="65">
        <v>567591</v>
      </c>
      <c r="O1175" s="66">
        <v>1991035</v>
      </c>
      <c r="P1175" s="66">
        <v>750513</v>
      </c>
      <c r="Q1175" s="66">
        <v>1966570</v>
      </c>
      <c r="R1175" s="67">
        <v>403547</v>
      </c>
      <c r="S1175" s="95">
        <f t="shared" si="504"/>
        <v>17737.21875</v>
      </c>
      <c r="T1175" s="96">
        <f t="shared" si="505"/>
        <v>3653.2752293577983</v>
      </c>
      <c r="U1175" s="96">
        <f t="shared" si="506"/>
        <v>855.77309007981751</v>
      </c>
      <c r="V1175" s="96">
        <f t="shared" si="507"/>
        <v>3006.987767584098</v>
      </c>
      <c r="W1175" s="86">
        <f t="shared" si="508"/>
        <v>4638.4712643678158</v>
      </c>
      <c r="X1175" s="99">
        <f t="shared" si="509"/>
        <v>1.5476881408396208E-3</v>
      </c>
      <c r="Y1175" s="100">
        <f t="shared" si="510"/>
        <v>2.6359063648674793E-2</v>
      </c>
      <c r="Z1175" s="100">
        <f t="shared" si="511"/>
        <v>4.241632810988586E-2</v>
      </c>
      <c r="AA1175" s="100">
        <f t="shared" si="512"/>
        <v>3.163087637840975E-2</v>
      </c>
      <c r="AB1175" s="101">
        <f t="shared" si="513"/>
        <v>4.2077771329077189E-3</v>
      </c>
      <c r="AC1175" s="99">
        <f t="shared" si="514"/>
        <v>2.1846714462629997E-3</v>
      </c>
      <c r="AD1175" s="100">
        <f t="shared" si="515"/>
        <v>2.8954958286506797E-2</v>
      </c>
      <c r="AE1175" s="100">
        <f t="shared" si="516"/>
        <v>4.5682037690162991E-2</v>
      </c>
      <c r="AF1175" s="100">
        <f t="shared" si="517"/>
        <v>3.4466827480900124E-2</v>
      </c>
      <c r="AG1175" s="101">
        <f t="shared" si="518"/>
        <v>5.2566754507001288E-3</v>
      </c>
      <c r="AH1175" s="95">
        <f t="shared" si="519"/>
        <v>27.451683110853164</v>
      </c>
      <c r="AI1175" s="96">
        <f t="shared" si="520"/>
        <v>96.296914296769202</v>
      </c>
      <c r="AJ1175" s="96">
        <f t="shared" si="521"/>
        <v>36.298752176436452</v>
      </c>
      <c r="AK1175" s="96">
        <f t="shared" si="522"/>
        <v>95.113658347842915</v>
      </c>
      <c r="AL1175" s="86">
        <f t="shared" si="523"/>
        <v>19.517653317856453</v>
      </c>
      <c r="AM1175" s="95">
        <f t="shared" si="531"/>
        <v>27.542700181703868</v>
      </c>
      <c r="AN1175" s="96">
        <f t="shared" si="524"/>
        <v>96.616190278349663</v>
      </c>
      <c r="AO1175" s="96">
        <f t="shared" si="525"/>
        <v>36.419102032046169</v>
      </c>
      <c r="AP1175" s="96">
        <f t="shared" si="526"/>
        <v>95.429011200553532</v>
      </c>
      <c r="AQ1175" s="86">
        <f t="shared" si="527"/>
        <v>19.582364819431689</v>
      </c>
    </row>
    <row r="1176" spans="1:43">
      <c r="A1176" s="129" t="str">
        <f t="shared" si="528"/>
        <v>2009_4</v>
      </c>
      <c r="B1176" s="57">
        <v>2009</v>
      </c>
      <c r="C1176" s="57">
        <v>4</v>
      </c>
      <c r="D1176" s="81" t="str">
        <f t="shared" si="529"/>
        <v>MSL_Commercial</v>
      </c>
      <c r="E1176" s="68" t="s">
        <v>17</v>
      </c>
      <c r="F1176" s="69" t="s">
        <v>40</v>
      </c>
      <c r="G1176" s="84">
        <f t="shared" si="530"/>
        <v>9104</v>
      </c>
      <c r="H1176" s="70">
        <v>2276</v>
      </c>
      <c r="I1176" s="65">
        <v>22</v>
      </c>
      <c r="J1176" s="66">
        <v>217</v>
      </c>
      <c r="K1176" s="66">
        <v>413</v>
      </c>
      <c r="L1176" s="66">
        <v>284</v>
      </c>
      <c r="M1176" s="67">
        <v>75</v>
      </c>
      <c r="N1176" s="65">
        <v>461959</v>
      </c>
      <c r="O1176" s="66">
        <v>660573</v>
      </c>
      <c r="P1176" s="66">
        <v>668784</v>
      </c>
      <c r="Q1176" s="66">
        <v>990216</v>
      </c>
      <c r="R1176" s="67">
        <v>196298</v>
      </c>
      <c r="S1176" s="95">
        <f t="shared" si="504"/>
        <v>20998.136363636364</v>
      </c>
      <c r="T1176" s="96">
        <f t="shared" si="505"/>
        <v>3044.1152073732719</v>
      </c>
      <c r="U1176" s="96">
        <f t="shared" si="506"/>
        <v>1619.3317191283293</v>
      </c>
      <c r="V1176" s="96">
        <f t="shared" si="507"/>
        <v>3486.676056338028</v>
      </c>
      <c r="W1176" s="86">
        <f t="shared" si="508"/>
        <v>2617.3066666666668</v>
      </c>
      <c r="X1176" s="99">
        <f t="shared" si="509"/>
        <v>2.4165202108963092E-3</v>
      </c>
      <c r="Y1176" s="100">
        <f t="shared" si="510"/>
        <v>2.3835676625659052E-2</v>
      </c>
      <c r="Z1176" s="100">
        <f t="shared" si="511"/>
        <v>4.5364674868189805E-2</v>
      </c>
      <c r="AA1176" s="100">
        <f t="shared" si="512"/>
        <v>3.1195079086115993E-2</v>
      </c>
      <c r="AB1176" s="101">
        <f t="shared" si="513"/>
        <v>8.238137082601054E-3</v>
      </c>
      <c r="AC1176" s="99">
        <f t="shared" si="514"/>
        <v>3.6154938553354735E-3</v>
      </c>
      <c r="AD1176" s="100">
        <f t="shared" si="515"/>
        <v>2.7560579940137848E-2</v>
      </c>
      <c r="AE1176" s="100">
        <f t="shared" si="516"/>
        <v>5.044647345631896E-2</v>
      </c>
      <c r="AF1176" s="100">
        <f t="shared" si="517"/>
        <v>3.5440306988574588E-2</v>
      </c>
      <c r="AG1176" s="101">
        <f t="shared" si="518"/>
        <v>1.0445420017517399E-2</v>
      </c>
      <c r="AH1176" s="95">
        <f t="shared" si="519"/>
        <v>50.742420913884004</v>
      </c>
      <c r="AI1176" s="96">
        <f t="shared" si="520"/>
        <v>72.558545694200347</v>
      </c>
      <c r="AJ1176" s="96">
        <f t="shared" si="521"/>
        <v>73.460456942003518</v>
      </c>
      <c r="AK1176" s="96">
        <f t="shared" si="522"/>
        <v>108.7671353251318</v>
      </c>
      <c r="AL1176" s="86">
        <f t="shared" si="523"/>
        <v>21.561731107205624</v>
      </c>
      <c r="AM1176" s="95">
        <f t="shared" si="531"/>
        <v>50.910659287495029</v>
      </c>
      <c r="AN1176" s="96">
        <f t="shared" si="524"/>
        <v>72.799116236545785</v>
      </c>
      <c r="AO1176" s="96">
        <f t="shared" si="525"/>
        <v>73.704017804454679</v>
      </c>
      <c r="AP1176" s="96">
        <f t="shared" si="526"/>
        <v>109.12775678583203</v>
      </c>
      <c r="AQ1176" s="86">
        <f t="shared" si="527"/>
        <v>21.63321982430627</v>
      </c>
    </row>
    <row r="1177" spans="1:43">
      <c r="A1177" s="129" t="str">
        <f t="shared" si="528"/>
        <v>2009_4</v>
      </c>
      <c r="B1177" s="57">
        <v>2009</v>
      </c>
      <c r="C1177" s="57">
        <v>4</v>
      </c>
      <c r="D1177" s="81" t="str">
        <f t="shared" si="529"/>
        <v>LYL_Commercial</v>
      </c>
      <c r="E1177" s="68" t="s">
        <v>18</v>
      </c>
      <c r="F1177" s="69" t="s">
        <v>40</v>
      </c>
      <c r="G1177" s="84">
        <f t="shared" si="530"/>
        <v>3336</v>
      </c>
      <c r="H1177" s="70">
        <v>834</v>
      </c>
      <c r="I1177" s="65">
        <v>19</v>
      </c>
      <c r="J1177" s="66">
        <v>87</v>
      </c>
      <c r="K1177" s="66">
        <v>182</v>
      </c>
      <c r="L1177" s="66">
        <v>112</v>
      </c>
      <c r="M1177" s="67">
        <v>41</v>
      </c>
      <c r="N1177" s="65">
        <v>396131</v>
      </c>
      <c r="O1177" s="66">
        <v>255531</v>
      </c>
      <c r="P1177" s="66">
        <v>284928</v>
      </c>
      <c r="Q1177" s="66">
        <v>411814</v>
      </c>
      <c r="R1177" s="67">
        <v>210894</v>
      </c>
      <c r="S1177" s="95">
        <f t="shared" si="504"/>
        <v>20849</v>
      </c>
      <c r="T1177" s="96">
        <f t="shared" si="505"/>
        <v>2937.1379310344828</v>
      </c>
      <c r="U1177" s="96">
        <f t="shared" si="506"/>
        <v>1565.5384615384614</v>
      </c>
      <c r="V1177" s="96">
        <f t="shared" si="507"/>
        <v>3676.9107142857142</v>
      </c>
      <c r="W1177" s="86">
        <f t="shared" si="508"/>
        <v>5143.7560975609758</v>
      </c>
      <c r="X1177" s="99">
        <f t="shared" si="509"/>
        <v>5.695443645083933E-3</v>
      </c>
      <c r="Y1177" s="100">
        <f t="shared" si="510"/>
        <v>2.6079136690647483E-2</v>
      </c>
      <c r="Z1177" s="100">
        <f t="shared" si="511"/>
        <v>5.4556354916067147E-2</v>
      </c>
      <c r="AA1177" s="100">
        <f t="shared" si="512"/>
        <v>3.3573141486810551E-2</v>
      </c>
      <c r="AB1177" s="101">
        <f t="shared" si="513"/>
        <v>1.2290167865707434E-2</v>
      </c>
      <c r="AC1177" s="99">
        <f t="shared" si="514"/>
        <v>8.7311963755806188E-3</v>
      </c>
      <c r="AD1177" s="100">
        <f t="shared" si="515"/>
        <v>3.2508253849594104E-2</v>
      </c>
      <c r="AE1177" s="100">
        <f t="shared" si="516"/>
        <v>6.3718209545389301E-2</v>
      </c>
      <c r="AF1177" s="100">
        <f t="shared" si="517"/>
        <v>4.0839609831960041E-2</v>
      </c>
      <c r="AG1177" s="101">
        <f t="shared" si="518"/>
        <v>1.6734806898342766E-2</v>
      </c>
      <c r="AH1177" s="95">
        <f t="shared" si="519"/>
        <v>118.74430455635492</v>
      </c>
      <c r="AI1177" s="96">
        <f t="shared" si="520"/>
        <v>76.598021582733807</v>
      </c>
      <c r="AJ1177" s="96">
        <f t="shared" si="521"/>
        <v>85.410071942446038</v>
      </c>
      <c r="AK1177" s="96">
        <f t="shared" si="522"/>
        <v>123.44544364508393</v>
      </c>
      <c r="AL1177" s="86">
        <f t="shared" si="523"/>
        <v>63.217625899280577</v>
      </c>
      <c r="AM1177" s="95">
        <f t="shared" si="531"/>
        <v>119.13800569071817</v>
      </c>
      <c r="AN1177" s="96">
        <f t="shared" si="524"/>
        <v>76.851985156816568</v>
      </c>
      <c r="AO1177" s="96">
        <f t="shared" si="525"/>
        <v>85.693252195473079</v>
      </c>
      <c r="AP1177" s="96">
        <f t="shared" si="526"/>
        <v>123.85473158000109</v>
      </c>
      <c r="AQ1177" s="86">
        <f t="shared" si="527"/>
        <v>63.427226276505294</v>
      </c>
    </row>
    <row r="1178" spans="1:43">
      <c r="A1178" s="129" t="str">
        <f t="shared" si="528"/>
        <v>2009_4</v>
      </c>
      <c r="B1178" s="57">
        <v>2009</v>
      </c>
      <c r="C1178" s="57">
        <v>4</v>
      </c>
      <c r="D1178" s="81" t="str">
        <f t="shared" si="529"/>
        <v>LSA_Commercial</v>
      </c>
      <c r="E1178" s="68" t="s">
        <v>19</v>
      </c>
      <c r="F1178" s="69" t="s">
        <v>40</v>
      </c>
      <c r="G1178" s="84">
        <f t="shared" si="530"/>
        <v>23064</v>
      </c>
      <c r="H1178" s="70">
        <v>5766</v>
      </c>
      <c r="I1178" s="65">
        <v>86</v>
      </c>
      <c r="J1178" s="66">
        <v>721</v>
      </c>
      <c r="K1178" s="66">
        <v>628</v>
      </c>
      <c r="L1178" s="66">
        <v>1087</v>
      </c>
      <c r="M1178" s="67">
        <v>253</v>
      </c>
      <c r="N1178" s="65">
        <v>2238655</v>
      </c>
      <c r="O1178" s="66">
        <v>1810326</v>
      </c>
      <c r="P1178" s="66">
        <v>1098137</v>
      </c>
      <c r="Q1178" s="66">
        <v>2866183</v>
      </c>
      <c r="R1178" s="67">
        <v>2048613</v>
      </c>
      <c r="S1178" s="95">
        <f t="shared" si="504"/>
        <v>26030.872093023256</v>
      </c>
      <c r="T1178" s="96">
        <f t="shared" si="505"/>
        <v>2510.8543689320391</v>
      </c>
      <c r="U1178" s="96">
        <f t="shared" si="506"/>
        <v>1748.625796178344</v>
      </c>
      <c r="V1178" s="96">
        <f t="shared" si="507"/>
        <v>2636.7828886844527</v>
      </c>
      <c r="W1178" s="86">
        <f t="shared" si="508"/>
        <v>8097.284584980237</v>
      </c>
      <c r="X1178" s="99">
        <f t="shared" si="509"/>
        <v>3.7287547693374955E-3</v>
      </c>
      <c r="Y1178" s="100">
        <f t="shared" si="510"/>
        <v>3.1260839403399236E-2</v>
      </c>
      <c r="Z1178" s="100">
        <f t="shared" si="511"/>
        <v>2.7228581338883107E-2</v>
      </c>
      <c r="AA1178" s="100">
        <f t="shared" si="512"/>
        <v>4.7129725979882069E-2</v>
      </c>
      <c r="AB1178" s="101">
        <f t="shared" si="513"/>
        <v>1.0969476240027748E-2</v>
      </c>
      <c r="AC1178" s="99">
        <f t="shared" si="514"/>
        <v>4.6638574782854741E-3</v>
      </c>
      <c r="AD1178" s="100">
        <f t="shared" si="515"/>
        <v>3.3930723153469067E-2</v>
      </c>
      <c r="AE1178" s="100">
        <f t="shared" si="516"/>
        <v>2.9725512185008643E-2</v>
      </c>
      <c r="AF1178" s="100">
        <f t="shared" si="517"/>
        <v>5.0380995353570789E-2</v>
      </c>
      <c r="AG1178" s="101">
        <f t="shared" si="518"/>
        <v>1.2567511655250217E-2</v>
      </c>
      <c r="AH1178" s="95">
        <f t="shared" si="519"/>
        <v>97.062738466874777</v>
      </c>
      <c r="AI1178" s="96">
        <f t="shared" si="520"/>
        <v>78.491415192507802</v>
      </c>
      <c r="AJ1178" s="96">
        <f t="shared" si="521"/>
        <v>47.61259972251127</v>
      </c>
      <c r="AK1178" s="96">
        <f t="shared" si="522"/>
        <v>124.27085501214013</v>
      </c>
      <c r="AL1178" s="86">
        <f t="shared" si="523"/>
        <v>88.822970863683665</v>
      </c>
      <c r="AM1178" s="95">
        <f t="shared" si="531"/>
        <v>97.384553566820699</v>
      </c>
      <c r="AN1178" s="96">
        <f t="shared" si="524"/>
        <v>78.75165638314445</v>
      </c>
      <c r="AO1178" s="96">
        <f t="shared" si="525"/>
        <v>47.7704610581835</v>
      </c>
      <c r="AP1178" s="96">
        <f t="shared" si="526"/>
        <v>124.6828796289785</v>
      </c>
      <c r="AQ1178" s="86">
        <f t="shared" si="527"/>
        <v>89.117466709334522</v>
      </c>
    </row>
    <row r="1179" spans="1:43">
      <c r="A1179" s="129" t="str">
        <f t="shared" si="528"/>
        <v>2009_4</v>
      </c>
      <c r="B1179" s="57">
        <v>2009</v>
      </c>
      <c r="C1179" s="57">
        <v>4</v>
      </c>
      <c r="D1179" s="81" t="str">
        <f t="shared" si="529"/>
        <v>LMA_Commercial</v>
      </c>
      <c r="E1179" s="68" t="s">
        <v>20</v>
      </c>
      <c r="F1179" s="69" t="s">
        <v>40</v>
      </c>
      <c r="G1179" s="84">
        <f t="shared" si="530"/>
        <v>21456</v>
      </c>
      <c r="H1179" s="70">
        <v>5364</v>
      </c>
      <c r="I1179" s="65">
        <v>171</v>
      </c>
      <c r="J1179" s="66">
        <v>574</v>
      </c>
      <c r="K1179" s="66">
        <v>1808</v>
      </c>
      <c r="L1179" s="66">
        <v>1043</v>
      </c>
      <c r="M1179" s="67">
        <v>130</v>
      </c>
      <c r="N1179" s="65">
        <v>2598812</v>
      </c>
      <c r="O1179" s="66">
        <v>1294460</v>
      </c>
      <c r="P1179" s="66">
        <v>1600891</v>
      </c>
      <c r="Q1179" s="66">
        <v>3231998</v>
      </c>
      <c r="R1179" s="67">
        <v>592124</v>
      </c>
      <c r="S1179" s="95">
        <f t="shared" si="504"/>
        <v>15197.730994152047</v>
      </c>
      <c r="T1179" s="96">
        <f t="shared" si="505"/>
        <v>2255.1567944250869</v>
      </c>
      <c r="U1179" s="96">
        <f t="shared" si="506"/>
        <v>885.4485619469026</v>
      </c>
      <c r="V1179" s="96">
        <f t="shared" si="507"/>
        <v>3098.7516778523491</v>
      </c>
      <c r="W1179" s="86">
        <f t="shared" si="508"/>
        <v>4554.8</v>
      </c>
      <c r="X1179" s="99">
        <f t="shared" si="509"/>
        <v>7.9697986577181214E-3</v>
      </c>
      <c r="Y1179" s="100">
        <f t="shared" si="510"/>
        <v>2.6752423564504101E-2</v>
      </c>
      <c r="Z1179" s="100">
        <f t="shared" si="511"/>
        <v>8.4265473527218498E-2</v>
      </c>
      <c r="AA1179" s="100">
        <f t="shared" si="512"/>
        <v>4.8611111111111112E-2</v>
      </c>
      <c r="AB1179" s="101">
        <f t="shared" si="513"/>
        <v>6.058911260253542E-3</v>
      </c>
      <c r="AC1179" s="99">
        <f t="shared" si="514"/>
        <v>9.3841837256349488E-3</v>
      </c>
      <c r="AD1179" s="100">
        <f t="shared" si="515"/>
        <v>2.9319121564383842E-2</v>
      </c>
      <c r="AE1179" s="100">
        <f t="shared" si="516"/>
        <v>8.8684139454955582E-2</v>
      </c>
      <c r="AF1179" s="100">
        <f t="shared" si="517"/>
        <v>5.2031916378518242E-2</v>
      </c>
      <c r="AG1179" s="101">
        <f t="shared" si="518"/>
        <v>7.293320485857362E-3</v>
      </c>
      <c r="AH1179" s="95">
        <f t="shared" si="519"/>
        <v>121.12285607755406</v>
      </c>
      <c r="AI1179" s="96">
        <f t="shared" si="520"/>
        <v>60.33090976882923</v>
      </c>
      <c r="AJ1179" s="96">
        <f t="shared" si="521"/>
        <v>74.612742356450411</v>
      </c>
      <c r="AK1179" s="96">
        <f t="shared" si="522"/>
        <v>150.63376211782253</v>
      </c>
      <c r="AL1179" s="86">
        <f t="shared" si="523"/>
        <v>27.597129008202835</v>
      </c>
      <c r="AM1179" s="95">
        <f t="shared" si="531"/>
        <v>121.52444338747357</v>
      </c>
      <c r="AN1179" s="96">
        <f t="shared" si="524"/>
        <v>60.530939131937608</v>
      </c>
      <c r="AO1179" s="96">
        <f t="shared" si="525"/>
        <v>74.860123663818683</v>
      </c>
      <c r="AP1179" s="96">
        <f t="shared" si="526"/>
        <v>151.13319392839028</v>
      </c>
      <c r="AQ1179" s="86">
        <f t="shared" si="527"/>
        <v>27.688628310306559</v>
      </c>
    </row>
    <row r="1180" spans="1:43">
      <c r="A1180" s="129" t="str">
        <f t="shared" si="528"/>
        <v>2009_4</v>
      </c>
      <c r="B1180" s="57">
        <v>2009</v>
      </c>
      <c r="C1180" s="57">
        <v>4</v>
      </c>
      <c r="D1180" s="81" t="str">
        <f t="shared" si="529"/>
        <v>SYL_Commercial</v>
      </c>
      <c r="E1180" s="68" t="s">
        <v>21</v>
      </c>
      <c r="F1180" s="69" t="s">
        <v>40</v>
      </c>
      <c r="G1180" s="84">
        <f t="shared" si="530"/>
        <v>2956</v>
      </c>
      <c r="H1180" s="70">
        <v>739</v>
      </c>
      <c r="I1180" s="65">
        <v>29</v>
      </c>
      <c r="J1180" s="66">
        <v>85</v>
      </c>
      <c r="K1180" s="66">
        <v>119</v>
      </c>
      <c r="L1180" s="66">
        <v>87</v>
      </c>
      <c r="M1180" s="67">
        <v>45</v>
      </c>
      <c r="N1180" s="65">
        <v>318523</v>
      </c>
      <c r="O1180" s="66">
        <v>225810</v>
      </c>
      <c r="P1180" s="66">
        <v>113457</v>
      </c>
      <c r="Q1180" s="66">
        <v>271622</v>
      </c>
      <c r="R1180" s="67">
        <v>159691</v>
      </c>
      <c r="S1180" s="95">
        <f t="shared" si="504"/>
        <v>10983.551724137931</v>
      </c>
      <c r="T1180" s="96">
        <f t="shared" si="505"/>
        <v>2656.5882352941176</v>
      </c>
      <c r="U1180" s="96">
        <f t="shared" si="506"/>
        <v>953.42016806722688</v>
      </c>
      <c r="V1180" s="96">
        <f t="shared" si="507"/>
        <v>3122.0919540229884</v>
      </c>
      <c r="W1180" s="86">
        <f t="shared" si="508"/>
        <v>3548.6888888888889</v>
      </c>
      <c r="X1180" s="99">
        <f t="shared" si="509"/>
        <v>9.8105548037889043E-3</v>
      </c>
      <c r="Y1180" s="100">
        <f t="shared" si="510"/>
        <v>2.8755074424898511E-2</v>
      </c>
      <c r="Z1180" s="100">
        <f t="shared" si="511"/>
        <v>4.0257104194857916E-2</v>
      </c>
      <c r="AA1180" s="100">
        <f t="shared" si="512"/>
        <v>2.9431664411366711E-2</v>
      </c>
      <c r="AB1180" s="101">
        <f t="shared" si="513"/>
        <v>1.5223274695534507E-2</v>
      </c>
      <c r="AC1180" s="99">
        <f t="shared" si="514"/>
        <v>1.4034415985969316E-2</v>
      </c>
      <c r="AD1180" s="100">
        <f t="shared" si="515"/>
        <v>3.5916926317609635E-2</v>
      </c>
      <c r="AE1180" s="100">
        <f t="shared" si="516"/>
        <v>4.8680795145752562E-2</v>
      </c>
      <c r="AF1180" s="100">
        <f t="shared" si="517"/>
        <v>3.6674759335577137E-2</v>
      </c>
      <c r="AG1180" s="101">
        <f t="shared" si="518"/>
        <v>2.0470462832773605E-2</v>
      </c>
      <c r="AH1180" s="95">
        <f t="shared" si="519"/>
        <v>107.75473612990528</v>
      </c>
      <c r="AI1180" s="96">
        <f t="shared" si="520"/>
        <v>76.39039242219215</v>
      </c>
      <c r="AJ1180" s="96">
        <f t="shared" si="521"/>
        <v>38.381935047361296</v>
      </c>
      <c r="AK1180" s="96">
        <f t="shared" si="522"/>
        <v>91.888362652232743</v>
      </c>
      <c r="AL1180" s="86">
        <f t="shared" si="523"/>
        <v>54.022665764546687</v>
      </c>
      <c r="AM1180" s="95">
        <f t="shared" si="531"/>
        <v>108.11200094362292</v>
      </c>
      <c r="AN1180" s="96">
        <f t="shared" si="524"/>
        <v>76.643667594112486</v>
      </c>
      <c r="AO1180" s="96">
        <f t="shared" si="525"/>
        <v>38.509191772840971</v>
      </c>
      <c r="AP1180" s="96">
        <f t="shared" si="526"/>
        <v>92.193021917753953</v>
      </c>
      <c r="AQ1180" s="86">
        <f t="shared" si="527"/>
        <v>54.201779911303383</v>
      </c>
    </row>
    <row r="1181" spans="1:43">
      <c r="A1181" s="129" t="str">
        <f t="shared" si="528"/>
        <v>2009_4</v>
      </c>
      <c r="B1181" s="57">
        <v>2009</v>
      </c>
      <c r="C1181" s="57">
        <v>4</v>
      </c>
      <c r="D1181" s="81" t="str">
        <f t="shared" si="529"/>
        <v>MYL_Commercial</v>
      </c>
      <c r="E1181" s="68" t="s">
        <v>22</v>
      </c>
      <c r="F1181" s="69" t="s">
        <v>40</v>
      </c>
      <c r="G1181" s="84">
        <f t="shared" si="530"/>
        <v>2020</v>
      </c>
      <c r="H1181" s="70">
        <v>505</v>
      </c>
      <c r="I1181" s="65">
        <v>19</v>
      </c>
      <c r="J1181" s="66">
        <v>66</v>
      </c>
      <c r="K1181" s="66">
        <v>122</v>
      </c>
      <c r="L1181" s="66">
        <v>74</v>
      </c>
      <c r="M1181" s="67">
        <v>19</v>
      </c>
      <c r="N1181" s="65">
        <v>269954</v>
      </c>
      <c r="O1181" s="66">
        <v>184464</v>
      </c>
      <c r="P1181" s="66">
        <v>89723</v>
      </c>
      <c r="Q1181" s="66">
        <v>238392</v>
      </c>
      <c r="R1181" s="67">
        <v>84082</v>
      </c>
      <c r="S1181" s="95">
        <f t="shared" si="504"/>
        <v>14208.105263157895</v>
      </c>
      <c r="T1181" s="96">
        <f t="shared" si="505"/>
        <v>2794.909090909091</v>
      </c>
      <c r="U1181" s="96">
        <f t="shared" si="506"/>
        <v>735.43442622950818</v>
      </c>
      <c r="V1181" s="96">
        <f t="shared" si="507"/>
        <v>3221.5135135135133</v>
      </c>
      <c r="W1181" s="86">
        <f t="shared" si="508"/>
        <v>4425.3684210526317</v>
      </c>
      <c r="X1181" s="99">
        <f t="shared" si="509"/>
        <v>9.4059405940594056E-3</v>
      </c>
      <c r="Y1181" s="100">
        <f t="shared" si="510"/>
        <v>3.2673267326732675E-2</v>
      </c>
      <c r="Z1181" s="100">
        <f t="shared" si="511"/>
        <v>6.0396039603960394E-2</v>
      </c>
      <c r="AA1181" s="100">
        <f t="shared" si="512"/>
        <v>3.6633663366336632E-2</v>
      </c>
      <c r="AB1181" s="101">
        <f t="shared" si="513"/>
        <v>9.4059405940594056E-3</v>
      </c>
      <c r="AC1181" s="99">
        <f t="shared" si="514"/>
        <v>1.44100778318287E-2</v>
      </c>
      <c r="AD1181" s="100">
        <f t="shared" si="515"/>
        <v>4.1889705505675091E-2</v>
      </c>
      <c r="AE1181" s="100">
        <f t="shared" si="516"/>
        <v>7.2745753208860134E-2</v>
      </c>
      <c r="AF1181" s="100">
        <f t="shared" si="517"/>
        <v>4.63727032570007E-2</v>
      </c>
      <c r="AG1181" s="101">
        <f t="shared" si="518"/>
        <v>1.44100778318287E-2</v>
      </c>
      <c r="AH1181" s="95">
        <f t="shared" si="519"/>
        <v>133.64059405940594</v>
      </c>
      <c r="AI1181" s="96">
        <f t="shared" si="520"/>
        <v>91.318811881188125</v>
      </c>
      <c r="AJ1181" s="96">
        <f t="shared" si="521"/>
        <v>44.417326732673267</v>
      </c>
      <c r="AK1181" s="96">
        <f t="shared" si="522"/>
        <v>118.01584158415841</v>
      </c>
      <c r="AL1181" s="86">
        <f t="shared" si="523"/>
        <v>41.624752475247526</v>
      </c>
      <c r="AM1181" s="95">
        <f t="shared" si="531"/>
        <v>134.08368439266226</v>
      </c>
      <c r="AN1181" s="96">
        <f t="shared" si="524"/>
        <v>91.621582780059029</v>
      </c>
      <c r="AO1181" s="96">
        <f t="shared" si="525"/>
        <v>44.564594022547681</v>
      </c>
      <c r="AP1181" s="96">
        <f t="shared" si="526"/>
        <v>118.40712747258993</v>
      </c>
      <c r="AQ1181" s="86">
        <f t="shared" si="527"/>
        <v>41.762760881868132</v>
      </c>
    </row>
    <row r="1182" spans="1:43">
      <c r="A1182" s="129" t="str">
        <f t="shared" si="528"/>
        <v>2009_4</v>
      </c>
      <c r="B1182" s="57">
        <v>2009</v>
      </c>
      <c r="C1182" s="57">
        <v>4</v>
      </c>
      <c r="D1182" s="81" t="str">
        <f t="shared" si="529"/>
        <v>MYH_Commercial</v>
      </c>
      <c r="E1182" s="68" t="s">
        <v>23</v>
      </c>
      <c r="F1182" s="69" t="s">
        <v>40</v>
      </c>
      <c r="G1182" s="84">
        <f t="shared" si="530"/>
        <v>5204</v>
      </c>
      <c r="H1182" s="70">
        <v>1301</v>
      </c>
      <c r="I1182" s="65">
        <v>40</v>
      </c>
      <c r="J1182" s="66">
        <v>153</v>
      </c>
      <c r="K1182" s="66">
        <v>81</v>
      </c>
      <c r="L1182" s="66">
        <v>294</v>
      </c>
      <c r="M1182" s="67">
        <v>42</v>
      </c>
      <c r="N1182" s="65">
        <v>790235</v>
      </c>
      <c r="O1182" s="66">
        <v>643045</v>
      </c>
      <c r="P1182" s="66">
        <v>93070</v>
      </c>
      <c r="Q1182" s="66">
        <v>949679</v>
      </c>
      <c r="R1182" s="67">
        <v>195453</v>
      </c>
      <c r="S1182" s="95">
        <f t="shared" si="504"/>
        <v>19755.875</v>
      </c>
      <c r="T1182" s="96">
        <f t="shared" si="505"/>
        <v>4202.9084967320259</v>
      </c>
      <c r="U1182" s="96">
        <f t="shared" si="506"/>
        <v>1149.0123456790122</v>
      </c>
      <c r="V1182" s="96">
        <f t="shared" si="507"/>
        <v>3230.2006802721089</v>
      </c>
      <c r="W1182" s="86">
        <f t="shared" si="508"/>
        <v>4653.6428571428569</v>
      </c>
      <c r="X1182" s="99">
        <f t="shared" si="509"/>
        <v>7.6863950807071479E-3</v>
      </c>
      <c r="Y1182" s="100">
        <f t="shared" si="510"/>
        <v>2.9400461183704842E-2</v>
      </c>
      <c r="Z1182" s="100">
        <f t="shared" si="511"/>
        <v>1.5564950038431976E-2</v>
      </c>
      <c r="AA1182" s="100">
        <f t="shared" si="512"/>
        <v>5.6495003843197542E-2</v>
      </c>
      <c r="AB1182" s="101">
        <f t="shared" si="513"/>
        <v>8.0707148347425057E-3</v>
      </c>
      <c r="AC1182" s="99">
        <f t="shared" si="514"/>
        <v>1.0507200320319576E-2</v>
      </c>
      <c r="AD1182" s="100">
        <f t="shared" si="515"/>
        <v>3.4856587156016375E-2</v>
      </c>
      <c r="AE1182" s="100">
        <f t="shared" si="516"/>
        <v>1.9563059466543891E-2</v>
      </c>
      <c r="AF1182" s="100">
        <f t="shared" si="517"/>
        <v>6.3952008262314869E-2</v>
      </c>
      <c r="AG1182" s="101">
        <f t="shared" si="518"/>
        <v>1.0960620287822971E-2</v>
      </c>
      <c r="AH1182" s="95">
        <f t="shared" si="519"/>
        <v>151.85146041506533</v>
      </c>
      <c r="AI1182" s="96">
        <f t="shared" si="520"/>
        <v>123.56744811683321</v>
      </c>
      <c r="AJ1182" s="96">
        <f t="shared" si="521"/>
        <v>17.884319754035356</v>
      </c>
      <c r="AK1182" s="96">
        <f t="shared" si="522"/>
        <v>182.49019984627211</v>
      </c>
      <c r="AL1182" s="86">
        <f t="shared" si="523"/>
        <v>37.558224442736353</v>
      </c>
      <c r="AM1182" s="95">
        <f t="shared" si="531"/>
        <v>152.35492954938289</v>
      </c>
      <c r="AN1182" s="96">
        <f t="shared" si="524"/>
        <v>123.97714056208966</v>
      </c>
      <c r="AO1182" s="96">
        <f t="shared" si="525"/>
        <v>17.943615877759228</v>
      </c>
      <c r="AP1182" s="96">
        <f t="shared" si="526"/>
        <v>183.09525285456655</v>
      </c>
      <c r="AQ1182" s="86">
        <f t="shared" si="527"/>
        <v>37.682750125235572</v>
      </c>
    </row>
    <row r="1183" spans="1:43">
      <c r="A1183" s="129" t="str">
        <f t="shared" si="528"/>
        <v>2009_4</v>
      </c>
      <c r="B1183" s="57">
        <v>2009</v>
      </c>
      <c r="C1183" s="57">
        <v>4</v>
      </c>
      <c r="D1183" s="81" t="str">
        <f t="shared" si="529"/>
        <v>LML_Commercial</v>
      </c>
      <c r="E1183" s="68" t="s">
        <v>24</v>
      </c>
      <c r="F1183" s="69" t="s">
        <v>40</v>
      </c>
      <c r="G1183" s="84">
        <f t="shared" si="530"/>
        <v>21008</v>
      </c>
      <c r="H1183" s="70">
        <v>5252</v>
      </c>
      <c r="I1183" s="65">
        <v>41</v>
      </c>
      <c r="J1183" s="66">
        <v>503</v>
      </c>
      <c r="K1183" s="66">
        <v>1829</v>
      </c>
      <c r="L1183" s="66">
        <v>604</v>
      </c>
      <c r="M1183" s="67">
        <v>227</v>
      </c>
      <c r="N1183" s="65">
        <v>642848</v>
      </c>
      <c r="O1183" s="66">
        <v>929994</v>
      </c>
      <c r="P1183" s="66">
        <v>1944184</v>
      </c>
      <c r="Q1183" s="66">
        <v>1274370</v>
      </c>
      <c r="R1183" s="67">
        <v>995252</v>
      </c>
      <c r="S1183" s="95">
        <f t="shared" si="504"/>
        <v>15679.219512195123</v>
      </c>
      <c r="T1183" s="96">
        <f t="shared" si="505"/>
        <v>1848.8946322067595</v>
      </c>
      <c r="U1183" s="96">
        <f t="shared" si="506"/>
        <v>1062.9764898851831</v>
      </c>
      <c r="V1183" s="96">
        <f t="shared" si="507"/>
        <v>2109.8841059602651</v>
      </c>
      <c r="W1183" s="86">
        <f t="shared" si="508"/>
        <v>4384.3700440528637</v>
      </c>
      <c r="X1183" s="99">
        <f t="shared" si="509"/>
        <v>1.9516374714394517E-3</v>
      </c>
      <c r="Y1183" s="100">
        <f t="shared" si="510"/>
        <v>2.3943259710586442E-2</v>
      </c>
      <c r="Z1183" s="100">
        <f t="shared" si="511"/>
        <v>8.7062071591774565E-2</v>
      </c>
      <c r="AA1183" s="100">
        <f t="shared" si="512"/>
        <v>2.875095201827875E-2</v>
      </c>
      <c r="AB1183" s="101">
        <f t="shared" si="513"/>
        <v>1.0805407463823306E-2</v>
      </c>
      <c r="AC1183" s="99">
        <f t="shared" si="514"/>
        <v>2.6611154727061406E-3</v>
      </c>
      <c r="AD1183" s="100">
        <f t="shared" si="515"/>
        <v>2.6400755244501153E-2</v>
      </c>
      <c r="AE1183" s="100">
        <f t="shared" si="516"/>
        <v>9.1594163309020774E-2</v>
      </c>
      <c r="AF1183" s="100">
        <f t="shared" si="517"/>
        <v>3.1437254941310055E-2</v>
      </c>
      <c r="AG1183" s="101">
        <f t="shared" si="518"/>
        <v>1.246738445757915E-2</v>
      </c>
      <c r="AH1183" s="95">
        <f t="shared" si="519"/>
        <v>30.6001523229246</v>
      </c>
      <c r="AI1183" s="96">
        <f t="shared" si="520"/>
        <v>44.268564356435647</v>
      </c>
      <c r="AJ1183" s="96">
        <f t="shared" si="521"/>
        <v>92.544935262757051</v>
      </c>
      <c r="AK1183" s="96">
        <f t="shared" si="522"/>
        <v>60.661176694592534</v>
      </c>
      <c r="AL1183" s="86">
        <f t="shared" si="523"/>
        <v>47.374904798172125</v>
      </c>
      <c r="AM1183" s="95">
        <f t="shared" si="531"/>
        <v>30.701608259916561</v>
      </c>
      <c r="AN1183" s="96">
        <f t="shared" si="524"/>
        <v>44.415338419148604</v>
      </c>
      <c r="AO1183" s="96">
        <f t="shared" si="525"/>
        <v>92.851771419056476</v>
      </c>
      <c r="AP1183" s="96">
        <f t="shared" si="526"/>
        <v>60.862301069910565</v>
      </c>
      <c r="AQ1183" s="86">
        <f t="shared" si="527"/>
        <v>47.531978047529861</v>
      </c>
    </row>
    <row r="1184" spans="1:43">
      <c r="A1184" s="129" t="str">
        <f t="shared" si="528"/>
        <v>2009_4</v>
      </c>
      <c r="B1184" s="57">
        <v>2009</v>
      </c>
      <c r="C1184" s="57">
        <v>4</v>
      </c>
      <c r="D1184" s="81" t="str">
        <f t="shared" si="529"/>
        <v>MSA_Commercial</v>
      </c>
      <c r="E1184" s="68" t="s">
        <v>25</v>
      </c>
      <c r="F1184" s="69" t="s">
        <v>40</v>
      </c>
      <c r="G1184" s="84">
        <f t="shared" si="530"/>
        <v>16900</v>
      </c>
      <c r="H1184" s="70">
        <v>4225</v>
      </c>
      <c r="I1184" s="65">
        <v>66</v>
      </c>
      <c r="J1184" s="66">
        <v>513</v>
      </c>
      <c r="K1184" s="66">
        <v>934</v>
      </c>
      <c r="L1184" s="66">
        <v>797</v>
      </c>
      <c r="M1184" s="67">
        <v>209</v>
      </c>
      <c r="N1184" s="65">
        <v>1361476</v>
      </c>
      <c r="O1184" s="66">
        <v>1584146</v>
      </c>
      <c r="P1184" s="66">
        <v>1494498</v>
      </c>
      <c r="Q1184" s="66">
        <v>2137475</v>
      </c>
      <c r="R1184" s="67">
        <v>841185</v>
      </c>
      <c r="S1184" s="95">
        <f t="shared" si="504"/>
        <v>20628.424242424244</v>
      </c>
      <c r="T1184" s="96">
        <f t="shared" si="505"/>
        <v>3088.0038986354775</v>
      </c>
      <c r="U1184" s="96">
        <f t="shared" si="506"/>
        <v>1600.1049250535332</v>
      </c>
      <c r="V1184" s="96">
        <f t="shared" si="507"/>
        <v>2681.9008782936012</v>
      </c>
      <c r="W1184" s="86">
        <f t="shared" si="508"/>
        <v>4024.8086124401916</v>
      </c>
      <c r="X1184" s="99">
        <f t="shared" si="509"/>
        <v>3.9053254437869823E-3</v>
      </c>
      <c r="Y1184" s="100">
        <f t="shared" si="510"/>
        <v>3.0355029585798818E-2</v>
      </c>
      <c r="Z1184" s="100">
        <f t="shared" si="511"/>
        <v>5.5266272189349111E-2</v>
      </c>
      <c r="AA1184" s="100">
        <f t="shared" si="512"/>
        <v>4.7159763313609465E-2</v>
      </c>
      <c r="AB1184" s="101">
        <f t="shared" si="513"/>
        <v>1.2366863905325444E-2</v>
      </c>
      <c r="AC1184" s="99">
        <f t="shared" si="514"/>
        <v>5.0231959380977673E-3</v>
      </c>
      <c r="AD1184" s="100">
        <f t="shared" si="515"/>
        <v>3.3429952787996361E-2</v>
      </c>
      <c r="AE1184" s="100">
        <f t="shared" si="516"/>
        <v>5.9361681984648321E-2</v>
      </c>
      <c r="AF1184" s="100">
        <f t="shared" si="517"/>
        <v>5.095910559952159E-2</v>
      </c>
      <c r="AG1184" s="101">
        <f t="shared" si="518"/>
        <v>1.434766189116281E-2</v>
      </c>
      <c r="AH1184" s="95">
        <f t="shared" si="519"/>
        <v>80.560710059171598</v>
      </c>
      <c r="AI1184" s="96">
        <f t="shared" si="520"/>
        <v>93.736449704142018</v>
      </c>
      <c r="AJ1184" s="96">
        <f t="shared" si="521"/>
        <v>88.431834319526629</v>
      </c>
      <c r="AK1184" s="96">
        <f t="shared" si="522"/>
        <v>126.47781065088758</v>
      </c>
      <c r="AL1184" s="86">
        <f t="shared" si="523"/>
        <v>49.774260355029583</v>
      </c>
      <c r="AM1184" s="95">
        <f t="shared" si="531"/>
        <v>80.827812073486328</v>
      </c>
      <c r="AN1184" s="96">
        <f t="shared" si="524"/>
        <v>94.047236370648534</v>
      </c>
      <c r="AO1184" s="96">
        <f t="shared" si="525"/>
        <v>88.725033337496356</v>
      </c>
      <c r="AP1184" s="96">
        <f t="shared" si="526"/>
        <v>126.89715251078624</v>
      </c>
      <c r="AQ1184" s="86">
        <f t="shared" si="527"/>
        <v>49.93928875649339</v>
      </c>
    </row>
    <row r="1185" spans="1:43">
      <c r="A1185" s="129" t="str">
        <f t="shared" si="528"/>
        <v>2009_4</v>
      </c>
      <c r="B1185" s="57">
        <v>2009</v>
      </c>
      <c r="C1185" s="57">
        <v>4</v>
      </c>
      <c r="D1185" s="81" t="str">
        <f t="shared" si="529"/>
        <v>LYA_Commercial</v>
      </c>
      <c r="E1185" s="68" t="s">
        <v>26</v>
      </c>
      <c r="F1185" s="69" t="s">
        <v>40</v>
      </c>
      <c r="G1185" s="84">
        <f t="shared" si="530"/>
        <v>4852</v>
      </c>
      <c r="H1185" s="70">
        <v>1213</v>
      </c>
      <c r="I1185" s="65">
        <v>37</v>
      </c>
      <c r="J1185" s="66">
        <v>150</v>
      </c>
      <c r="K1185" s="66">
        <v>205</v>
      </c>
      <c r="L1185" s="66">
        <v>182</v>
      </c>
      <c r="M1185" s="67">
        <v>58</v>
      </c>
      <c r="N1185" s="65">
        <v>732672</v>
      </c>
      <c r="O1185" s="66">
        <v>415883</v>
      </c>
      <c r="P1185" s="66">
        <v>177393</v>
      </c>
      <c r="Q1185" s="66">
        <v>585181</v>
      </c>
      <c r="R1185" s="67">
        <v>439437</v>
      </c>
      <c r="S1185" s="95">
        <f t="shared" si="504"/>
        <v>19801.945945945947</v>
      </c>
      <c r="T1185" s="96">
        <f t="shared" si="505"/>
        <v>2772.5533333333333</v>
      </c>
      <c r="U1185" s="96">
        <f t="shared" si="506"/>
        <v>865.33170731707321</v>
      </c>
      <c r="V1185" s="96">
        <f t="shared" si="507"/>
        <v>3215.2802197802198</v>
      </c>
      <c r="W1185" s="86">
        <f t="shared" si="508"/>
        <v>7576.5</v>
      </c>
      <c r="X1185" s="99">
        <f t="shared" si="509"/>
        <v>7.625721352019786E-3</v>
      </c>
      <c r="Y1185" s="100">
        <f t="shared" si="510"/>
        <v>3.0915086562242376E-2</v>
      </c>
      <c r="Z1185" s="100">
        <f t="shared" si="511"/>
        <v>4.2250618301731248E-2</v>
      </c>
      <c r="AA1185" s="100">
        <f t="shared" si="512"/>
        <v>3.751030502885408E-2</v>
      </c>
      <c r="AB1185" s="101">
        <f t="shared" si="513"/>
        <v>1.1953833470733718E-2</v>
      </c>
      <c r="AC1185" s="99">
        <f t="shared" si="514"/>
        <v>1.0535592379949209E-2</v>
      </c>
      <c r="AD1185" s="100">
        <f t="shared" si="515"/>
        <v>3.6704861402072693E-2</v>
      </c>
      <c r="AE1185" s="100">
        <f t="shared" si="516"/>
        <v>4.8979424182095645E-2</v>
      </c>
      <c r="AF1185" s="100">
        <f t="shared" si="517"/>
        <v>4.3866085189162143E-2</v>
      </c>
      <c r="AG1185" s="101">
        <f t="shared" si="518"/>
        <v>1.5589112443147328E-2</v>
      </c>
      <c r="AH1185" s="95">
        <f t="shared" si="519"/>
        <v>151.00412201154163</v>
      </c>
      <c r="AI1185" s="96">
        <f t="shared" si="520"/>
        <v>85.713726298433642</v>
      </c>
      <c r="AJ1185" s="96">
        <f t="shared" si="521"/>
        <v>36.560799670239078</v>
      </c>
      <c r="AK1185" s="96">
        <f t="shared" si="522"/>
        <v>120.60614179719703</v>
      </c>
      <c r="AL1185" s="86">
        <f t="shared" si="523"/>
        <v>90.568219291014017</v>
      </c>
      <c r="AM1185" s="95">
        <f t="shared" si="531"/>
        <v>151.50478176403743</v>
      </c>
      <c r="AN1185" s="96">
        <f t="shared" si="524"/>
        <v>85.99791332871078</v>
      </c>
      <c r="AO1185" s="96">
        <f t="shared" si="525"/>
        <v>36.682018354008193</v>
      </c>
      <c r="AP1185" s="96">
        <f t="shared" si="526"/>
        <v>121.00601592180564</v>
      </c>
      <c r="AQ1185" s="86">
        <f t="shared" si="527"/>
        <v>90.868501572386165</v>
      </c>
    </row>
    <row r="1186" spans="1:43">
      <c r="A1186" s="129" t="str">
        <f t="shared" si="528"/>
        <v>2009_4</v>
      </c>
      <c r="B1186" s="57">
        <v>2009</v>
      </c>
      <c r="C1186" s="57">
        <v>4</v>
      </c>
      <c r="D1186" s="81" t="str">
        <f t="shared" si="529"/>
        <v>MMA_Commercial</v>
      </c>
      <c r="E1186" s="68" t="s">
        <v>27</v>
      </c>
      <c r="F1186" s="69" t="s">
        <v>40</v>
      </c>
      <c r="G1186" s="84">
        <f t="shared" si="530"/>
        <v>23072</v>
      </c>
      <c r="H1186" s="70">
        <v>5768</v>
      </c>
      <c r="I1186" s="65">
        <v>168</v>
      </c>
      <c r="J1186" s="66">
        <v>715</v>
      </c>
      <c r="K1186" s="66">
        <v>1299</v>
      </c>
      <c r="L1186" s="66">
        <v>979</v>
      </c>
      <c r="M1186" s="67">
        <v>294</v>
      </c>
      <c r="N1186" s="65">
        <v>2363045</v>
      </c>
      <c r="O1186" s="66">
        <v>2099396</v>
      </c>
      <c r="P1186" s="66">
        <v>1547222</v>
      </c>
      <c r="Q1186" s="66">
        <v>2890461</v>
      </c>
      <c r="R1186" s="67">
        <v>2815339</v>
      </c>
      <c r="S1186" s="95">
        <f t="shared" si="504"/>
        <v>14065.744047619048</v>
      </c>
      <c r="T1186" s="96">
        <f t="shared" si="505"/>
        <v>2936.2181818181816</v>
      </c>
      <c r="U1186" s="96">
        <f t="shared" si="506"/>
        <v>1191.0869899923018</v>
      </c>
      <c r="V1186" s="96">
        <f t="shared" si="507"/>
        <v>2952.4627170582226</v>
      </c>
      <c r="W1186" s="86">
        <f t="shared" si="508"/>
        <v>9575.9829931972781</v>
      </c>
      <c r="X1186" s="99">
        <f t="shared" si="509"/>
        <v>7.2815533980582527E-3</v>
      </c>
      <c r="Y1186" s="100">
        <f t="shared" si="510"/>
        <v>3.098994452149792E-2</v>
      </c>
      <c r="Z1186" s="100">
        <f t="shared" si="511"/>
        <v>5.6302011095700419E-2</v>
      </c>
      <c r="AA1186" s="100">
        <f t="shared" si="512"/>
        <v>4.2432385575589461E-2</v>
      </c>
      <c r="AB1186" s="101">
        <f t="shared" si="513"/>
        <v>1.2742718446601941E-2</v>
      </c>
      <c r="AC1186" s="99">
        <f t="shared" si="514"/>
        <v>8.5857358873949862E-3</v>
      </c>
      <c r="AD1186" s="100">
        <f t="shared" si="515"/>
        <v>3.3648145666729863E-2</v>
      </c>
      <c r="AE1186" s="100">
        <f t="shared" si="516"/>
        <v>5.9837844287133547E-2</v>
      </c>
      <c r="AF1186" s="100">
        <f t="shared" si="517"/>
        <v>4.5524437288479921E-2</v>
      </c>
      <c r="AG1186" s="101">
        <f t="shared" si="518"/>
        <v>1.4463237616973651E-2</v>
      </c>
      <c r="AH1186" s="95">
        <f t="shared" si="519"/>
        <v>102.42046636615811</v>
      </c>
      <c r="AI1186" s="96">
        <f t="shared" si="520"/>
        <v>90.993238557558939</v>
      </c>
      <c r="AJ1186" s="96">
        <f t="shared" si="521"/>
        <v>67.060592926490983</v>
      </c>
      <c r="AK1186" s="96">
        <f t="shared" si="522"/>
        <v>125.28003640776699</v>
      </c>
      <c r="AL1186" s="86">
        <f t="shared" si="523"/>
        <v>122.02405513176144</v>
      </c>
      <c r="AM1186" s="95">
        <f t="shared" si="531"/>
        <v>102.76004521114795</v>
      </c>
      <c r="AN1186" s="96">
        <f t="shared" si="524"/>
        <v>91.294930006031692</v>
      </c>
      <c r="AO1186" s="96">
        <f t="shared" si="525"/>
        <v>67.282934803054005</v>
      </c>
      <c r="AP1186" s="96">
        <f t="shared" si="526"/>
        <v>125.69540700285434</v>
      </c>
      <c r="AQ1186" s="86">
        <f t="shared" si="527"/>
        <v>122.42863040048246</v>
      </c>
    </row>
    <row r="1187" spans="1:43">
      <c r="A1187" s="129" t="str">
        <f t="shared" si="528"/>
        <v>2009_4</v>
      </c>
      <c r="B1187" s="57">
        <v>2009</v>
      </c>
      <c r="C1187" s="57">
        <v>4</v>
      </c>
      <c r="D1187" s="81" t="str">
        <f t="shared" si="529"/>
        <v>LYH_Commercial</v>
      </c>
      <c r="E1187" s="68" t="s">
        <v>28</v>
      </c>
      <c r="F1187" s="69" t="s">
        <v>40</v>
      </c>
      <c r="G1187" s="84">
        <f t="shared" si="530"/>
        <v>3228</v>
      </c>
      <c r="H1187" s="70">
        <v>807</v>
      </c>
      <c r="I1187" s="65">
        <v>28</v>
      </c>
      <c r="J1187" s="66">
        <v>104</v>
      </c>
      <c r="K1187" s="66">
        <v>146</v>
      </c>
      <c r="L1187" s="66">
        <v>127</v>
      </c>
      <c r="M1187" s="67">
        <v>58</v>
      </c>
      <c r="N1187" s="65">
        <v>475827</v>
      </c>
      <c r="O1187" s="66">
        <v>307647</v>
      </c>
      <c r="P1187" s="66">
        <v>203625</v>
      </c>
      <c r="Q1187" s="66">
        <v>368796</v>
      </c>
      <c r="R1187" s="67">
        <v>407181</v>
      </c>
      <c r="S1187" s="95">
        <f t="shared" si="504"/>
        <v>16993.821428571428</v>
      </c>
      <c r="T1187" s="96">
        <f t="shared" si="505"/>
        <v>2958.1442307692309</v>
      </c>
      <c r="U1187" s="96">
        <f t="shared" si="506"/>
        <v>1394.6917808219177</v>
      </c>
      <c r="V1187" s="96">
        <f t="shared" si="507"/>
        <v>2903.9055118110236</v>
      </c>
      <c r="W1187" s="86">
        <f t="shared" si="508"/>
        <v>7020.3620689655172</v>
      </c>
      <c r="X1187" s="99">
        <f t="shared" si="509"/>
        <v>8.6741016109045856E-3</v>
      </c>
      <c r="Y1187" s="100">
        <f t="shared" si="510"/>
        <v>3.2218091697645598E-2</v>
      </c>
      <c r="Z1187" s="100">
        <f t="shared" si="511"/>
        <v>4.5229244114002476E-2</v>
      </c>
      <c r="AA1187" s="100">
        <f t="shared" si="512"/>
        <v>3.9343246592317221E-2</v>
      </c>
      <c r="AB1187" s="101">
        <f t="shared" si="513"/>
        <v>1.7967781908302356E-2</v>
      </c>
      <c r="AC1187" s="99">
        <f t="shared" si="514"/>
        <v>1.2476955475870827E-2</v>
      </c>
      <c r="AD1187" s="100">
        <f t="shared" si="515"/>
        <v>3.9459579678696795E-2</v>
      </c>
      <c r="AE1187" s="100">
        <f t="shared" si="516"/>
        <v>5.3751378474545322E-2</v>
      </c>
      <c r="AF1187" s="100">
        <f t="shared" si="517"/>
        <v>4.7316000802342252E-2</v>
      </c>
      <c r="AG1187" s="101">
        <f t="shared" si="518"/>
        <v>2.3415307257470326E-2</v>
      </c>
      <c r="AH1187" s="95">
        <f t="shared" si="519"/>
        <v>147.40613382899627</v>
      </c>
      <c r="AI1187" s="96">
        <f t="shared" si="520"/>
        <v>95.30576208178438</v>
      </c>
      <c r="AJ1187" s="96">
        <f t="shared" si="521"/>
        <v>63.080855018587357</v>
      </c>
      <c r="AK1187" s="96">
        <f t="shared" si="522"/>
        <v>114.24907063197026</v>
      </c>
      <c r="AL1187" s="86">
        <f t="shared" si="523"/>
        <v>126.1403345724907</v>
      </c>
      <c r="AM1187" s="95">
        <f t="shared" si="531"/>
        <v>147.89486431857554</v>
      </c>
      <c r="AN1187" s="96">
        <f t="shared" si="524"/>
        <v>95.621751861531209</v>
      </c>
      <c r="AO1187" s="96">
        <f t="shared" si="525"/>
        <v>63.290001926897688</v>
      </c>
      <c r="AP1187" s="96">
        <f t="shared" si="526"/>
        <v>114.62786765196886</v>
      </c>
      <c r="AQ1187" s="86">
        <f t="shared" si="527"/>
        <v>126.55855751796747</v>
      </c>
    </row>
    <row r="1188" spans="1:43">
      <c r="A1188" s="129" t="str">
        <f t="shared" si="528"/>
        <v>2009_4</v>
      </c>
      <c r="B1188" s="57">
        <v>2009</v>
      </c>
      <c r="C1188" s="57">
        <v>4</v>
      </c>
      <c r="D1188" s="81" t="str">
        <f t="shared" si="529"/>
        <v>SSA_Commercial</v>
      </c>
      <c r="E1188" s="68" t="s">
        <v>29</v>
      </c>
      <c r="F1188" s="69" t="s">
        <v>40</v>
      </c>
      <c r="G1188" s="84">
        <f t="shared" si="530"/>
        <v>5292</v>
      </c>
      <c r="H1188" s="70">
        <v>1323</v>
      </c>
      <c r="I1188" s="65">
        <v>42</v>
      </c>
      <c r="J1188" s="66">
        <v>169</v>
      </c>
      <c r="K1188" s="66">
        <v>441</v>
      </c>
      <c r="L1188" s="66">
        <v>370</v>
      </c>
      <c r="M1188" s="67">
        <v>25</v>
      </c>
      <c r="N1188" s="65">
        <v>887864</v>
      </c>
      <c r="O1188" s="66">
        <v>303984</v>
      </c>
      <c r="P1188" s="66">
        <v>364602</v>
      </c>
      <c r="Q1188" s="66">
        <v>1268440</v>
      </c>
      <c r="R1188" s="67">
        <v>122311</v>
      </c>
      <c r="S1188" s="95">
        <f t="shared" si="504"/>
        <v>21139.619047619046</v>
      </c>
      <c r="T1188" s="96">
        <f t="shared" si="505"/>
        <v>1798.7218934911243</v>
      </c>
      <c r="U1188" s="96">
        <f t="shared" si="506"/>
        <v>826.76190476190482</v>
      </c>
      <c r="V1188" s="96">
        <f t="shared" si="507"/>
        <v>3428.2162162162163</v>
      </c>
      <c r="W1188" s="86">
        <f t="shared" si="508"/>
        <v>4892.4399999999996</v>
      </c>
      <c r="X1188" s="99">
        <f t="shared" si="509"/>
        <v>7.9365079365079361E-3</v>
      </c>
      <c r="Y1188" s="100">
        <f t="shared" si="510"/>
        <v>3.1934996220710506E-2</v>
      </c>
      <c r="Z1188" s="100">
        <f t="shared" si="511"/>
        <v>8.3333333333333329E-2</v>
      </c>
      <c r="AA1188" s="100">
        <f t="shared" si="512"/>
        <v>6.9916855631141347E-2</v>
      </c>
      <c r="AB1188" s="101">
        <f t="shared" si="513"/>
        <v>4.7241118669690101E-3</v>
      </c>
      <c r="AC1188" s="99">
        <f t="shared" si="514"/>
        <v>1.0778549759594129E-2</v>
      </c>
      <c r="AD1188" s="100">
        <f t="shared" si="515"/>
        <v>3.7566594894651209E-2</v>
      </c>
      <c r="AE1188" s="100">
        <f t="shared" si="516"/>
        <v>9.2185734766159794E-2</v>
      </c>
      <c r="AF1188" s="100">
        <f t="shared" si="517"/>
        <v>7.8084519084944362E-2</v>
      </c>
      <c r="AG1188" s="101">
        <f t="shared" si="518"/>
        <v>6.9203419259091983E-3</v>
      </c>
      <c r="AH1188" s="95">
        <f t="shared" si="519"/>
        <v>167.77475434618293</v>
      </c>
      <c r="AI1188" s="96">
        <f t="shared" si="520"/>
        <v>57.442176870748298</v>
      </c>
      <c r="AJ1188" s="96">
        <f t="shared" si="521"/>
        <v>68.896825396825392</v>
      </c>
      <c r="AK1188" s="96">
        <f t="shared" si="522"/>
        <v>239.69009826152683</v>
      </c>
      <c r="AL1188" s="86">
        <f t="shared" si="523"/>
        <v>23.112433862433864</v>
      </c>
      <c r="AM1188" s="95">
        <f t="shared" si="531"/>
        <v>168.33101775056591</v>
      </c>
      <c r="AN1188" s="96">
        <f t="shared" si="524"/>
        <v>57.632628533072662</v>
      </c>
      <c r="AO1188" s="96">
        <f t="shared" si="525"/>
        <v>69.125255370069993</v>
      </c>
      <c r="AP1188" s="96">
        <f t="shared" si="526"/>
        <v>240.48479964896404</v>
      </c>
      <c r="AQ1188" s="86">
        <f t="shared" si="527"/>
        <v>23.189063991883291</v>
      </c>
    </row>
    <row r="1189" spans="1:43">
      <c r="A1189" s="129" t="str">
        <f t="shared" si="528"/>
        <v>2009_4</v>
      </c>
      <c r="B1189" s="57">
        <v>2009</v>
      </c>
      <c r="C1189" s="57">
        <v>4</v>
      </c>
      <c r="D1189" s="81" t="str">
        <f t="shared" si="529"/>
        <v>MML_Commercial</v>
      </c>
      <c r="E1189" s="68" t="s">
        <v>30</v>
      </c>
      <c r="F1189" s="69" t="s">
        <v>40</v>
      </c>
      <c r="G1189" s="84">
        <f t="shared" si="530"/>
        <v>18820</v>
      </c>
      <c r="H1189" s="70">
        <v>4705</v>
      </c>
      <c r="I1189" s="65">
        <v>114</v>
      </c>
      <c r="J1189" s="66">
        <v>565</v>
      </c>
      <c r="K1189" s="66">
        <v>1617</v>
      </c>
      <c r="L1189" s="66">
        <v>575</v>
      </c>
      <c r="M1189" s="67">
        <v>192</v>
      </c>
      <c r="N1189" s="65">
        <v>1760828</v>
      </c>
      <c r="O1189" s="66">
        <v>1622460</v>
      </c>
      <c r="P1189" s="66">
        <v>995161</v>
      </c>
      <c r="Q1189" s="66">
        <v>1957497</v>
      </c>
      <c r="R1189" s="67">
        <v>369841</v>
      </c>
      <c r="S1189" s="95">
        <f t="shared" si="504"/>
        <v>15445.859649122807</v>
      </c>
      <c r="T1189" s="96">
        <f t="shared" si="505"/>
        <v>2871.6106194690265</v>
      </c>
      <c r="U1189" s="96">
        <f t="shared" si="506"/>
        <v>615.43661100803956</v>
      </c>
      <c r="V1189" s="96">
        <f t="shared" si="507"/>
        <v>3404.342608695652</v>
      </c>
      <c r="W1189" s="86">
        <f t="shared" si="508"/>
        <v>1926.2552083333333</v>
      </c>
      <c r="X1189" s="99">
        <f t="shared" si="509"/>
        <v>6.0573857598299682E-3</v>
      </c>
      <c r="Y1189" s="100">
        <f t="shared" si="510"/>
        <v>3.0021253985122211E-2</v>
      </c>
      <c r="Z1189" s="100">
        <f t="shared" si="511"/>
        <v>8.5919234856535603E-2</v>
      </c>
      <c r="AA1189" s="100">
        <f t="shared" si="512"/>
        <v>3.0552603613177472E-2</v>
      </c>
      <c r="AB1189" s="101">
        <f t="shared" si="513"/>
        <v>1.0201912858660999E-2</v>
      </c>
      <c r="AC1189" s="99">
        <f t="shared" si="514"/>
        <v>7.3752460835683513E-3</v>
      </c>
      <c r="AD1189" s="100">
        <f t="shared" si="515"/>
        <v>3.2919542627458415E-2</v>
      </c>
      <c r="AE1189" s="100">
        <f t="shared" si="516"/>
        <v>9.0678978877732255E-2</v>
      </c>
      <c r="AF1189" s="100">
        <f t="shared" si="517"/>
        <v>3.3475627393503023E-2</v>
      </c>
      <c r="AG1189" s="101">
        <f t="shared" si="518"/>
        <v>1.1908624777396225E-2</v>
      </c>
      <c r="AH1189" s="95">
        <f t="shared" si="519"/>
        <v>93.5615302869288</v>
      </c>
      <c r="AI1189" s="96">
        <f t="shared" si="520"/>
        <v>86.209351753453774</v>
      </c>
      <c r="AJ1189" s="96">
        <f t="shared" si="521"/>
        <v>52.877842720510095</v>
      </c>
      <c r="AK1189" s="96">
        <f t="shared" si="522"/>
        <v>104.0115302869288</v>
      </c>
      <c r="AL1189" s="86">
        <f t="shared" si="523"/>
        <v>19.651487778958554</v>
      </c>
      <c r="AM1189" s="95">
        <f t="shared" si="531"/>
        <v>93.871737001636902</v>
      </c>
      <c r="AN1189" s="96">
        <f t="shared" si="524"/>
        <v>86.495182048261285</v>
      </c>
      <c r="AO1189" s="96">
        <f t="shared" si="525"/>
        <v>53.053161164114826</v>
      </c>
      <c r="AP1189" s="96">
        <f t="shared" si="526"/>
        <v>104.35638436320484</v>
      </c>
      <c r="AQ1189" s="86">
        <f t="shared" si="527"/>
        <v>19.716643013640397</v>
      </c>
    </row>
    <row r="1190" spans="1:43">
      <c r="A1190" s="129" t="str">
        <f t="shared" si="528"/>
        <v>2009_4</v>
      </c>
      <c r="B1190" s="57">
        <v>2009</v>
      </c>
      <c r="C1190" s="57">
        <v>4</v>
      </c>
      <c r="D1190" s="81" t="str">
        <f t="shared" si="529"/>
        <v>LMH_Commercial</v>
      </c>
      <c r="E1190" s="68" t="s">
        <v>31</v>
      </c>
      <c r="F1190" s="69" t="s">
        <v>40</v>
      </c>
      <c r="G1190" s="84">
        <f t="shared" si="530"/>
        <v>19160</v>
      </c>
      <c r="H1190" s="70">
        <v>4790</v>
      </c>
      <c r="I1190" s="65">
        <v>75</v>
      </c>
      <c r="J1190" s="66">
        <v>685</v>
      </c>
      <c r="K1190" s="66">
        <v>1080</v>
      </c>
      <c r="L1190" s="66">
        <v>914</v>
      </c>
      <c r="M1190" s="67">
        <v>297</v>
      </c>
      <c r="N1190" s="65">
        <v>2689237</v>
      </c>
      <c r="O1190" s="66">
        <v>2192824</v>
      </c>
      <c r="P1190" s="66">
        <v>1283771</v>
      </c>
      <c r="Q1190" s="66">
        <v>3017905</v>
      </c>
      <c r="R1190" s="67">
        <v>2502590</v>
      </c>
      <c r="S1190" s="95">
        <f t="shared" si="504"/>
        <v>35856.493333333332</v>
      </c>
      <c r="T1190" s="96">
        <f t="shared" si="505"/>
        <v>3201.2029197080292</v>
      </c>
      <c r="U1190" s="96">
        <f t="shared" si="506"/>
        <v>1188.6768518518518</v>
      </c>
      <c r="V1190" s="96">
        <f t="shared" si="507"/>
        <v>3301.8654266958424</v>
      </c>
      <c r="W1190" s="86">
        <f t="shared" si="508"/>
        <v>8426.228956228957</v>
      </c>
      <c r="X1190" s="99">
        <f t="shared" si="509"/>
        <v>3.9144050104384133E-3</v>
      </c>
      <c r="Y1190" s="100">
        <f t="shared" si="510"/>
        <v>3.5751565762004174E-2</v>
      </c>
      <c r="Z1190" s="100">
        <f t="shared" si="511"/>
        <v>5.6367432150313153E-2</v>
      </c>
      <c r="AA1190" s="100">
        <f t="shared" si="512"/>
        <v>4.7703549060542798E-2</v>
      </c>
      <c r="AB1190" s="101">
        <f t="shared" si="513"/>
        <v>1.5501043841336116E-2</v>
      </c>
      <c r="AC1190" s="99">
        <f t="shared" si="514"/>
        <v>4.9654937361723137E-3</v>
      </c>
      <c r="AD1190" s="100">
        <f t="shared" si="515"/>
        <v>3.8876926651976902E-2</v>
      </c>
      <c r="AE1190" s="100">
        <f t="shared" si="516"/>
        <v>6.02495950484985E-2</v>
      </c>
      <c r="AF1190" s="100">
        <f t="shared" si="517"/>
        <v>5.1291277779448273E-2</v>
      </c>
      <c r="AG1190" s="101">
        <f t="shared" si="518"/>
        <v>1.7580483253170329E-2</v>
      </c>
      <c r="AH1190" s="95">
        <f t="shared" si="519"/>
        <v>140.35683716075155</v>
      </c>
      <c r="AI1190" s="96">
        <f t="shared" si="520"/>
        <v>114.44801670146138</v>
      </c>
      <c r="AJ1190" s="96">
        <f t="shared" si="521"/>
        <v>67.002661795407093</v>
      </c>
      <c r="AK1190" s="96">
        <f t="shared" si="522"/>
        <v>157.51069937369519</v>
      </c>
      <c r="AL1190" s="86">
        <f t="shared" si="523"/>
        <v>130.61534446764091</v>
      </c>
      <c r="AM1190" s="95">
        <f t="shared" si="531"/>
        <v>140.82219544645864</v>
      </c>
      <c r="AN1190" s="96">
        <f t="shared" si="524"/>
        <v>114.82747333451283</v>
      </c>
      <c r="AO1190" s="96">
        <f t="shared" si="525"/>
        <v>67.22481159916201</v>
      </c>
      <c r="AP1190" s="96">
        <f t="shared" si="526"/>
        <v>158.03293192412747</v>
      </c>
      <c r="AQ1190" s="86">
        <f t="shared" si="527"/>
        <v>131.04840447396526</v>
      </c>
    </row>
    <row r="1191" spans="1:43">
      <c r="A1191" s="129" t="str">
        <f t="shared" si="528"/>
        <v>2009_4</v>
      </c>
      <c r="B1191" s="57">
        <v>2009</v>
      </c>
      <c r="C1191" s="57">
        <v>4</v>
      </c>
      <c r="D1191" s="81" t="str">
        <f t="shared" si="529"/>
        <v>SSL_Commercial</v>
      </c>
      <c r="E1191" s="68" t="s">
        <v>32</v>
      </c>
      <c r="F1191" s="69" t="s">
        <v>40</v>
      </c>
      <c r="G1191" s="84">
        <f t="shared" si="530"/>
        <v>9556</v>
      </c>
      <c r="H1191" s="70">
        <v>2389</v>
      </c>
      <c r="I1191" s="65">
        <v>83</v>
      </c>
      <c r="J1191" s="66">
        <v>260</v>
      </c>
      <c r="K1191" s="66">
        <v>873</v>
      </c>
      <c r="L1191" s="66">
        <v>315</v>
      </c>
      <c r="M1191" s="67">
        <v>99</v>
      </c>
      <c r="N1191" s="65">
        <v>994079</v>
      </c>
      <c r="O1191" s="66">
        <v>745523</v>
      </c>
      <c r="P1191" s="66">
        <v>865237</v>
      </c>
      <c r="Q1191" s="66">
        <v>945423</v>
      </c>
      <c r="R1191" s="67">
        <v>205087</v>
      </c>
      <c r="S1191" s="95">
        <f t="shared" si="504"/>
        <v>11976.855421686747</v>
      </c>
      <c r="T1191" s="96">
        <f t="shared" si="505"/>
        <v>2867.396153846154</v>
      </c>
      <c r="U1191" s="96">
        <f t="shared" si="506"/>
        <v>991.10767468499432</v>
      </c>
      <c r="V1191" s="96">
        <f t="shared" si="507"/>
        <v>3001.3428571428572</v>
      </c>
      <c r="W1191" s="86">
        <f t="shared" si="508"/>
        <v>2071.5858585858587</v>
      </c>
      <c r="X1191" s="99">
        <f t="shared" si="509"/>
        <v>8.6856425282544995E-3</v>
      </c>
      <c r="Y1191" s="100">
        <f t="shared" si="510"/>
        <v>2.7208036835496024E-2</v>
      </c>
      <c r="Z1191" s="100">
        <f t="shared" si="511"/>
        <v>9.1356215989953957E-2</v>
      </c>
      <c r="AA1191" s="100">
        <f t="shared" si="512"/>
        <v>3.2963583089158643E-2</v>
      </c>
      <c r="AB1191" s="101">
        <f t="shared" si="513"/>
        <v>1.0359983256592717E-2</v>
      </c>
      <c r="AC1191" s="99">
        <f t="shared" si="514"/>
        <v>1.0897333902939286E-2</v>
      </c>
      <c r="AD1191" s="100">
        <f t="shared" si="515"/>
        <v>3.1085756784686697E-2</v>
      </c>
      <c r="AE1191" s="100">
        <f t="shared" si="516"/>
        <v>9.822347980595296E-2</v>
      </c>
      <c r="AF1191" s="100">
        <f t="shared" si="517"/>
        <v>3.7219140672051357E-2</v>
      </c>
      <c r="AG1191" s="101">
        <f t="shared" si="518"/>
        <v>1.2773420449325461E-2</v>
      </c>
      <c r="AH1191" s="95">
        <f t="shared" si="519"/>
        <v>104.02668480535789</v>
      </c>
      <c r="AI1191" s="96">
        <f t="shared" si="520"/>
        <v>78.016220175805771</v>
      </c>
      <c r="AJ1191" s="96">
        <f t="shared" si="521"/>
        <v>90.543846797823363</v>
      </c>
      <c r="AK1191" s="96">
        <f t="shared" si="522"/>
        <v>98.935014650481378</v>
      </c>
      <c r="AL1191" s="86">
        <f t="shared" si="523"/>
        <v>21.461594809543744</v>
      </c>
      <c r="AM1191" s="95">
        <f t="shared" si="531"/>
        <v>104.37158912700036</v>
      </c>
      <c r="AN1191" s="96">
        <f t="shared" si="524"/>
        <v>78.274885839786066</v>
      </c>
      <c r="AO1191" s="96">
        <f t="shared" si="525"/>
        <v>90.844048271292749</v>
      </c>
      <c r="AP1191" s="96">
        <f t="shared" si="526"/>
        <v>99.263037351373555</v>
      </c>
      <c r="AQ1191" s="86">
        <f t="shared" si="527"/>
        <v>21.532751521045235</v>
      </c>
    </row>
    <row r="1192" spans="1:43">
      <c r="A1192" s="129" t="str">
        <f t="shared" si="528"/>
        <v>2009_4</v>
      </c>
      <c r="B1192" s="57">
        <v>2009</v>
      </c>
      <c r="C1192" s="57">
        <v>4</v>
      </c>
      <c r="D1192" s="81" t="str">
        <f t="shared" si="529"/>
        <v>SSH_Commercial</v>
      </c>
      <c r="E1192" s="68" t="s">
        <v>33</v>
      </c>
      <c r="F1192" s="69" t="s">
        <v>40</v>
      </c>
      <c r="G1192" s="84">
        <f t="shared" si="530"/>
        <v>8072</v>
      </c>
      <c r="H1192" s="70">
        <v>2018</v>
      </c>
      <c r="I1192" s="65">
        <v>62</v>
      </c>
      <c r="J1192" s="66">
        <v>317</v>
      </c>
      <c r="K1192" s="66">
        <v>527</v>
      </c>
      <c r="L1192" s="66">
        <v>413</v>
      </c>
      <c r="M1192" s="67">
        <v>74</v>
      </c>
      <c r="N1192" s="65">
        <v>861781</v>
      </c>
      <c r="O1192" s="66">
        <v>1117647</v>
      </c>
      <c r="P1192" s="66">
        <v>561280</v>
      </c>
      <c r="Q1192" s="66">
        <v>1733705</v>
      </c>
      <c r="R1192" s="67">
        <v>266524</v>
      </c>
      <c r="S1192" s="95">
        <f t="shared" si="504"/>
        <v>13899.693548387097</v>
      </c>
      <c r="T1192" s="96">
        <f t="shared" si="505"/>
        <v>3525.7003154574131</v>
      </c>
      <c r="U1192" s="96">
        <f t="shared" si="506"/>
        <v>1065.0474383301707</v>
      </c>
      <c r="V1192" s="96">
        <f t="shared" si="507"/>
        <v>4197.8329297820819</v>
      </c>
      <c r="W1192" s="86">
        <f t="shared" si="508"/>
        <v>3601.6756756756758</v>
      </c>
      <c r="X1192" s="99">
        <f t="shared" si="509"/>
        <v>7.680872150644202E-3</v>
      </c>
      <c r="Y1192" s="100">
        <f t="shared" si="510"/>
        <v>3.9271555996035677E-2</v>
      </c>
      <c r="Z1192" s="100">
        <f t="shared" si="511"/>
        <v>6.5287413280475715E-2</v>
      </c>
      <c r="AA1192" s="100">
        <f t="shared" si="512"/>
        <v>5.1164519326065409E-2</v>
      </c>
      <c r="AB1192" s="101">
        <f t="shared" si="513"/>
        <v>9.1674925668979185E-3</v>
      </c>
      <c r="AC1192" s="99">
        <f t="shared" si="514"/>
        <v>9.9449757439696706E-3</v>
      </c>
      <c r="AD1192" s="100">
        <f t="shared" si="515"/>
        <v>4.4308936109902733E-2</v>
      </c>
      <c r="AE1192" s="100">
        <f t="shared" si="516"/>
        <v>7.1693888060785485E-2</v>
      </c>
      <c r="AF1192" s="100">
        <f t="shared" si="517"/>
        <v>5.6878585318211362E-2</v>
      </c>
      <c r="AG1192" s="101">
        <f t="shared" si="518"/>
        <v>1.163916407282883E-2</v>
      </c>
      <c r="AH1192" s="95">
        <f t="shared" si="519"/>
        <v>106.76176907829534</v>
      </c>
      <c r="AI1192" s="96">
        <f t="shared" si="520"/>
        <v>138.45973736372648</v>
      </c>
      <c r="AJ1192" s="96">
        <f t="shared" si="521"/>
        <v>69.534192269573836</v>
      </c>
      <c r="AK1192" s="96">
        <f t="shared" si="522"/>
        <v>214.78010406342915</v>
      </c>
      <c r="AL1192" s="86">
        <f t="shared" si="523"/>
        <v>33.018334985133798</v>
      </c>
      <c r="AM1192" s="95">
        <f t="shared" si="531"/>
        <v>107.11574167302139</v>
      </c>
      <c r="AN1192" s="96">
        <f t="shared" si="524"/>
        <v>138.91880574487874</v>
      </c>
      <c r="AO1192" s="96">
        <f t="shared" si="525"/>
        <v>69.764735456262599</v>
      </c>
      <c r="AP1192" s="96">
        <f t="shared" si="526"/>
        <v>215.49221544362842</v>
      </c>
      <c r="AQ1192" s="86">
        <f t="shared" si="527"/>
        <v>33.127808496196081</v>
      </c>
    </row>
    <row r="1193" spans="1:43">
      <c r="A1193" s="129" t="str">
        <f t="shared" si="528"/>
        <v>2009_4</v>
      </c>
      <c r="B1193" s="57">
        <v>2009</v>
      </c>
      <c r="C1193" s="57">
        <v>4</v>
      </c>
      <c r="D1193" s="81" t="str">
        <f t="shared" si="529"/>
        <v>MMH_Commercial</v>
      </c>
      <c r="E1193" s="68" t="s">
        <v>34</v>
      </c>
      <c r="F1193" s="69" t="s">
        <v>40</v>
      </c>
      <c r="G1193" s="84">
        <f t="shared" si="530"/>
        <v>16276</v>
      </c>
      <c r="H1193" s="70">
        <v>4069</v>
      </c>
      <c r="I1193" s="65">
        <v>177</v>
      </c>
      <c r="J1193" s="66">
        <v>624</v>
      </c>
      <c r="K1193" s="66">
        <v>871</v>
      </c>
      <c r="L1193" s="66">
        <v>849</v>
      </c>
      <c r="M1193" s="67">
        <v>275</v>
      </c>
      <c r="N1193" s="65">
        <v>2050852</v>
      </c>
      <c r="O1193" s="66">
        <v>1797979</v>
      </c>
      <c r="P1193" s="66">
        <v>1143249</v>
      </c>
      <c r="Q1193" s="66">
        <v>2395359</v>
      </c>
      <c r="R1193" s="67">
        <v>720271</v>
      </c>
      <c r="S1193" s="95">
        <f t="shared" si="504"/>
        <v>11586.734463276836</v>
      </c>
      <c r="T1193" s="96">
        <f t="shared" si="505"/>
        <v>2881.3766025641025</v>
      </c>
      <c r="U1193" s="96">
        <f t="shared" si="506"/>
        <v>1312.5706084959816</v>
      </c>
      <c r="V1193" s="96">
        <f t="shared" si="507"/>
        <v>2821.3886925795055</v>
      </c>
      <c r="W1193" s="86">
        <f t="shared" si="508"/>
        <v>2619.1672727272726</v>
      </c>
      <c r="X1193" s="99">
        <f t="shared" si="509"/>
        <v>1.087490783976407E-2</v>
      </c>
      <c r="Y1193" s="100">
        <f t="shared" si="510"/>
        <v>3.8338658146964855E-2</v>
      </c>
      <c r="Z1193" s="100">
        <f t="shared" si="511"/>
        <v>5.3514376996805113E-2</v>
      </c>
      <c r="AA1193" s="100">
        <f t="shared" si="512"/>
        <v>5.2162693536495455E-2</v>
      </c>
      <c r="AB1193" s="101">
        <f t="shared" si="513"/>
        <v>1.6896043253870729E-2</v>
      </c>
      <c r="AC1193" s="99">
        <f t="shared" si="514"/>
        <v>1.2769084507105908E-2</v>
      </c>
      <c r="AD1193" s="100">
        <f t="shared" si="515"/>
        <v>4.1845463119593064E-2</v>
      </c>
      <c r="AE1193" s="100">
        <f t="shared" si="516"/>
        <v>5.7624684634875731E-2</v>
      </c>
      <c r="AF1193" s="100">
        <f t="shared" si="517"/>
        <v>5.6223656083425021E-2</v>
      </c>
      <c r="AG1193" s="101">
        <f t="shared" si="518"/>
        <v>1.9249868999602123E-2</v>
      </c>
      <c r="AH1193" s="95">
        <f t="shared" si="519"/>
        <v>126.0046694519538</v>
      </c>
      <c r="AI1193" s="96">
        <f t="shared" si="520"/>
        <v>110.46811255836815</v>
      </c>
      <c r="AJ1193" s="96">
        <f t="shared" si="521"/>
        <v>70.241398377979849</v>
      </c>
      <c r="AK1193" s="96">
        <f t="shared" si="522"/>
        <v>147.17123371835831</v>
      </c>
      <c r="AL1193" s="86">
        <f t="shared" si="523"/>
        <v>44.253563529122637</v>
      </c>
      <c r="AM1193" s="95">
        <f t="shared" si="531"/>
        <v>126.42244259470489</v>
      </c>
      <c r="AN1193" s="96">
        <f t="shared" si="524"/>
        <v>110.83437367200797</v>
      </c>
      <c r="AO1193" s="96">
        <f t="shared" si="525"/>
        <v>70.474286332682112</v>
      </c>
      <c r="AP1193" s="96">
        <f t="shared" si="526"/>
        <v>147.6591853879313</v>
      </c>
      <c r="AQ1193" s="86">
        <f t="shared" si="527"/>
        <v>44.400287856037728</v>
      </c>
    </row>
    <row r="1194" spans="1:43">
      <c r="A1194" s="129" t="str">
        <f t="shared" si="528"/>
        <v>2009_4</v>
      </c>
      <c r="B1194" s="57">
        <v>2009</v>
      </c>
      <c r="C1194" s="57">
        <v>4</v>
      </c>
      <c r="D1194" s="81" t="str">
        <f t="shared" si="529"/>
        <v>SYA_Commercial</v>
      </c>
      <c r="E1194" s="68" t="s">
        <v>35</v>
      </c>
      <c r="F1194" s="69" t="s">
        <v>40</v>
      </c>
      <c r="G1194" s="84">
        <f t="shared" si="530"/>
        <v>4788</v>
      </c>
      <c r="H1194" s="70">
        <v>1197</v>
      </c>
      <c r="I1194" s="65">
        <v>50</v>
      </c>
      <c r="J1194" s="66">
        <v>194</v>
      </c>
      <c r="K1194" s="66">
        <v>200</v>
      </c>
      <c r="L1194" s="66">
        <v>322</v>
      </c>
      <c r="M1194" s="67">
        <v>150</v>
      </c>
      <c r="N1194" s="65">
        <v>811753</v>
      </c>
      <c r="O1194" s="66">
        <v>708006</v>
      </c>
      <c r="P1194" s="66">
        <v>176335</v>
      </c>
      <c r="Q1194" s="66">
        <v>1117351</v>
      </c>
      <c r="R1194" s="67">
        <v>702280</v>
      </c>
      <c r="S1194" s="95">
        <f t="shared" si="504"/>
        <v>16235.06</v>
      </c>
      <c r="T1194" s="96">
        <f t="shared" si="505"/>
        <v>3649.5154639175257</v>
      </c>
      <c r="U1194" s="96">
        <f t="shared" si="506"/>
        <v>881.67499999999995</v>
      </c>
      <c r="V1194" s="96">
        <f t="shared" si="507"/>
        <v>3470.0341614906833</v>
      </c>
      <c r="W1194" s="86">
        <f t="shared" si="508"/>
        <v>4681.8666666666668</v>
      </c>
      <c r="X1194" s="99">
        <f t="shared" si="509"/>
        <v>1.0442773600668337E-2</v>
      </c>
      <c r="Y1194" s="100">
        <f t="shared" si="510"/>
        <v>4.0517961570593147E-2</v>
      </c>
      <c r="Z1194" s="100">
        <f t="shared" si="511"/>
        <v>4.1771094402673348E-2</v>
      </c>
      <c r="AA1194" s="100">
        <f t="shared" si="512"/>
        <v>6.725146198830409E-2</v>
      </c>
      <c r="AB1194" s="101">
        <f t="shared" si="513"/>
        <v>3.1328320802005011E-2</v>
      </c>
      <c r="AC1194" s="99">
        <f t="shared" si="514"/>
        <v>1.3865776277689314E-2</v>
      </c>
      <c r="AD1194" s="100">
        <f t="shared" si="515"/>
        <v>4.7157242857452354E-2</v>
      </c>
      <c r="AE1194" s="100">
        <f t="shared" si="516"/>
        <v>4.8507859601855378E-2</v>
      </c>
      <c r="AF1194" s="100">
        <f t="shared" si="517"/>
        <v>7.5685042661858118E-2</v>
      </c>
      <c r="AG1194" s="101">
        <f t="shared" si="518"/>
        <v>3.7194235053112659E-2</v>
      </c>
      <c r="AH1194" s="95">
        <f t="shared" si="519"/>
        <v>169.5390559732665</v>
      </c>
      <c r="AI1194" s="96">
        <f t="shared" si="520"/>
        <v>147.87092731829574</v>
      </c>
      <c r="AJ1194" s="96">
        <f t="shared" si="521"/>
        <v>36.828529657477027</v>
      </c>
      <c r="AK1194" s="96">
        <f t="shared" si="522"/>
        <v>233.36487050960736</v>
      </c>
      <c r="AL1194" s="86">
        <f t="shared" si="523"/>
        <v>146.67502088554721</v>
      </c>
      <c r="AM1194" s="95">
        <f t="shared" si="531"/>
        <v>170.10116898495937</v>
      </c>
      <c r="AN1194" s="96">
        <f t="shared" si="524"/>
        <v>148.36119884788249</v>
      </c>
      <c r="AO1194" s="96">
        <f t="shared" si="525"/>
        <v>36.950636009922739</v>
      </c>
      <c r="AP1194" s="96">
        <f t="shared" si="526"/>
        <v>234.13860037044932</v>
      </c>
      <c r="AQ1194" s="86">
        <f t="shared" si="527"/>
        <v>147.16132734311705</v>
      </c>
    </row>
    <row r="1195" spans="1:43">
      <c r="A1195" s="129" t="str">
        <f t="shared" si="528"/>
        <v>2009_4</v>
      </c>
      <c r="B1195" s="57">
        <v>2009</v>
      </c>
      <c r="C1195" s="57">
        <v>4</v>
      </c>
      <c r="D1195" s="81" t="str">
        <f t="shared" si="529"/>
        <v>LSH_Commercial</v>
      </c>
      <c r="E1195" s="68" t="s">
        <v>36</v>
      </c>
      <c r="F1195" s="69" t="s">
        <v>40</v>
      </c>
      <c r="G1195" s="84">
        <f t="shared" si="530"/>
        <v>7328</v>
      </c>
      <c r="H1195" s="70">
        <v>1832</v>
      </c>
      <c r="I1195" s="65">
        <v>84</v>
      </c>
      <c r="J1195" s="66">
        <v>355</v>
      </c>
      <c r="K1195" s="66">
        <v>521</v>
      </c>
      <c r="L1195" s="66">
        <v>363</v>
      </c>
      <c r="M1195" s="67">
        <v>290</v>
      </c>
      <c r="N1195" s="65">
        <v>1446146</v>
      </c>
      <c r="O1195" s="66">
        <v>1025628</v>
      </c>
      <c r="P1195" s="66">
        <v>596900</v>
      </c>
      <c r="Q1195" s="66">
        <v>1130993</v>
      </c>
      <c r="R1195" s="67">
        <v>1498919</v>
      </c>
      <c r="S1195" s="95">
        <f t="shared" si="504"/>
        <v>17216.023809523809</v>
      </c>
      <c r="T1195" s="96">
        <f t="shared" si="505"/>
        <v>2889.092957746479</v>
      </c>
      <c r="U1195" s="96">
        <f t="shared" si="506"/>
        <v>1145.6813819577735</v>
      </c>
      <c r="V1195" s="96">
        <f t="shared" si="507"/>
        <v>3115.6831955922867</v>
      </c>
      <c r="W1195" s="86">
        <f t="shared" si="508"/>
        <v>5168.686206896552</v>
      </c>
      <c r="X1195" s="99">
        <f t="shared" si="509"/>
        <v>1.146288209606987E-2</v>
      </c>
      <c r="Y1195" s="100">
        <f t="shared" si="510"/>
        <v>4.8444323144104802E-2</v>
      </c>
      <c r="Z1195" s="100">
        <f t="shared" si="511"/>
        <v>7.1097161572052398E-2</v>
      </c>
      <c r="AA1195" s="100">
        <f t="shared" si="512"/>
        <v>4.9536026200873363E-2</v>
      </c>
      <c r="AB1195" s="101">
        <f t="shared" si="513"/>
        <v>3.9574235807860264E-2</v>
      </c>
      <c r="AC1195" s="99">
        <f t="shared" si="514"/>
        <v>1.4360269674440552E-2</v>
      </c>
      <c r="AD1195" s="100">
        <f t="shared" si="515"/>
        <v>5.4288209195914844E-2</v>
      </c>
      <c r="AE1195" s="100">
        <f t="shared" si="516"/>
        <v>7.809194813346032E-2</v>
      </c>
      <c r="AF1195" s="100">
        <f t="shared" si="517"/>
        <v>5.5442001182794055E-2</v>
      </c>
      <c r="AG1195" s="101">
        <f t="shared" si="518"/>
        <v>4.488065261978582E-2</v>
      </c>
      <c r="AH1195" s="95">
        <f t="shared" si="519"/>
        <v>197.34525109170306</v>
      </c>
      <c r="AI1195" s="96">
        <f t="shared" si="520"/>
        <v>139.96015283842794</v>
      </c>
      <c r="AJ1195" s="96">
        <f t="shared" si="521"/>
        <v>81.454694323144111</v>
      </c>
      <c r="AK1195" s="96">
        <f t="shared" si="522"/>
        <v>154.33856441048036</v>
      </c>
      <c r="AL1195" s="86">
        <f t="shared" si="523"/>
        <v>204.54680676855895</v>
      </c>
      <c r="AM1195" s="95">
        <f t="shared" si="531"/>
        <v>197.99955657192194</v>
      </c>
      <c r="AN1195" s="96">
        <f t="shared" si="524"/>
        <v>140.42419590259016</v>
      </c>
      <c r="AO1195" s="96">
        <f t="shared" si="525"/>
        <v>81.724760375356439</v>
      </c>
      <c r="AP1195" s="96">
        <f t="shared" si="526"/>
        <v>154.85027963009802</v>
      </c>
      <c r="AQ1195" s="86">
        <f t="shared" si="527"/>
        <v>205.22498927302544</v>
      </c>
    </row>
    <row r="1196" spans="1:43">
      <c r="A1196" s="129" t="str">
        <f t="shared" si="528"/>
        <v>2009_4</v>
      </c>
      <c r="B1196" s="57">
        <v>2009</v>
      </c>
      <c r="C1196" s="57">
        <v>4</v>
      </c>
      <c r="D1196" s="81" t="str">
        <f t="shared" si="529"/>
        <v>SYH_Commercial</v>
      </c>
      <c r="E1196" s="68" t="s">
        <v>37</v>
      </c>
      <c r="F1196" s="69" t="s">
        <v>40</v>
      </c>
      <c r="G1196" s="84">
        <f t="shared" si="530"/>
        <v>3824</v>
      </c>
      <c r="H1196" s="70">
        <v>956</v>
      </c>
      <c r="I1196" s="65">
        <v>47</v>
      </c>
      <c r="J1196" s="66">
        <v>182</v>
      </c>
      <c r="K1196" s="66">
        <v>160</v>
      </c>
      <c r="L1196" s="66">
        <v>257</v>
      </c>
      <c r="M1196" s="67">
        <v>10</v>
      </c>
      <c r="N1196" s="65">
        <v>528927</v>
      </c>
      <c r="O1196" s="66">
        <v>440451</v>
      </c>
      <c r="P1196" s="66">
        <v>259465</v>
      </c>
      <c r="Q1196" s="66">
        <v>647427</v>
      </c>
      <c r="R1196" s="67">
        <v>63197</v>
      </c>
      <c r="S1196" s="95">
        <f t="shared" si="504"/>
        <v>11253.765957446809</v>
      </c>
      <c r="T1196" s="96">
        <f t="shared" si="505"/>
        <v>2420.0604395604396</v>
      </c>
      <c r="U1196" s="96">
        <f t="shared" si="506"/>
        <v>1621.65625</v>
      </c>
      <c r="V1196" s="96">
        <f t="shared" si="507"/>
        <v>2519.1712062256811</v>
      </c>
      <c r="W1196" s="86">
        <f t="shared" si="508"/>
        <v>6319.7</v>
      </c>
      <c r="X1196" s="99">
        <f t="shared" si="509"/>
        <v>1.2290794979079499E-2</v>
      </c>
      <c r="Y1196" s="100">
        <f t="shared" si="510"/>
        <v>4.7594142259414225E-2</v>
      </c>
      <c r="Z1196" s="100">
        <f t="shared" si="511"/>
        <v>4.1841004184100417E-2</v>
      </c>
      <c r="AA1196" s="100">
        <f t="shared" si="512"/>
        <v>6.7207112970711302E-2</v>
      </c>
      <c r="AB1196" s="101">
        <f t="shared" si="513"/>
        <v>2.615062761506276E-3</v>
      </c>
      <c r="AC1196" s="99">
        <f t="shared" si="514"/>
        <v>1.6442261280636049E-2</v>
      </c>
      <c r="AD1196" s="100">
        <f t="shared" si="515"/>
        <v>5.561618109912124E-2</v>
      </c>
      <c r="AE1196" s="100">
        <f t="shared" si="516"/>
        <v>4.9385267176187589E-2</v>
      </c>
      <c r="AF1196" s="100">
        <f t="shared" si="517"/>
        <v>7.6641142080002778E-2</v>
      </c>
      <c r="AG1196" s="101">
        <f t="shared" si="518"/>
        <v>4.5393479629950353E-3</v>
      </c>
      <c r="AH1196" s="95">
        <f t="shared" si="519"/>
        <v>138.31773012552301</v>
      </c>
      <c r="AI1196" s="96">
        <f t="shared" si="520"/>
        <v>115.18070083682008</v>
      </c>
      <c r="AJ1196" s="96">
        <f t="shared" si="521"/>
        <v>67.8517259414226</v>
      </c>
      <c r="AK1196" s="96">
        <f t="shared" si="522"/>
        <v>169.30622384937237</v>
      </c>
      <c r="AL1196" s="86">
        <f t="shared" si="523"/>
        <v>16.526412133891213</v>
      </c>
      <c r="AM1196" s="95">
        <f t="shared" si="531"/>
        <v>138.77632767642385</v>
      </c>
      <c r="AN1196" s="96">
        <f t="shared" si="524"/>
        <v>115.56258671122586</v>
      </c>
      <c r="AO1196" s="96">
        <f t="shared" si="525"/>
        <v>68.07669084876234</v>
      </c>
      <c r="AP1196" s="96">
        <f t="shared" si="526"/>
        <v>169.86756489754552</v>
      </c>
      <c r="AQ1196" s="86">
        <f t="shared" si="527"/>
        <v>16.581206064668581</v>
      </c>
    </row>
    <row r="1197" spans="1:43">
      <c r="A1197" s="129" t="str">
        <f t="shared" si="528"/>
        <v>2009_4</v>
      </c>
      <c r="B1197" s="57">
        <v>2009</v>
      </c>
      <c r="C1197" s="57">
        <v>4</v>
      </c>
      <c r="D1197" s="81" t="str">
        <f t="shared" si="529"/>
        <v>MSH_Commercial</v>
      </c>
      <c r="E1197" s="68" t="s">
        <v>38</v>
      </c>
      <c r="F1197" s="69" t="s">
        <v>40</v>
      </c>
      <c r="G1197" s="84">
        <f t="shared" si="530"/>
        <v>18780</v>
      </c>
      <c r="H1197" s="70">
        <v>4695</v>
      </c>
      <c r="I1197" s="65">
        <v>239</v>
      </c>
      <c r="J1197" s="66">
        <v>904</v>
      </c>
      <c r="K1197" s="66">
        <v>1992</v>
      </c>
      <c r="L1197" s="66">
        <v>1018</v>
      </c>
      <c r="M1197" s="67">
        <v>144</v>
      </c>
      <c r="N1197" s="65">
        <v>3126652</v>
      </c>
      <c r="O1197" s="66">
        <v>2357687</v>
      </c>
      <c r="P1197" s="66">
        <v>1787250</v>
      </c>
      <c r="Q1197" s="66">
        <v>2866748</v>
      </c>
      <c r="R1197" s="67">
        <v>644494</v>
      </c>
      <c r="S1197" s="95">
        <f t="shared" si="504"/>
        <v>13082.225941422594</v>
      </c>
      <c r="T1197" s="96">
        <f t="shared" si="505"/>
        <v>2608.0608407079644</v>
      </c>
      <c r="U1197" s="96">
        <f t="shared" si="506"/>
        <v>897.21385542168673</v>
      </c>
      <c r="V1197" s="96">
        <f t="shared" si="507"/>
        <v>2816.0589390962673</v>
      </c>
      <c r="W1197" s="86">
        <f t="shared" si="508"/>
        <v>4475.6527777777774</v>
      </c>
      <c r="X1197" s="99">
        <f t="shared" si="509"/>
        <v>1.2726304579339723E-2</v>
      </c>
      <c r="Y1197" s="100">
        <f t="shared" si="510"/>
        <v>4.8136315228966983E-2</v>
      </c>
      <c r="Z1197" s="100">
        <f t="shared" si="511"/>
        <v>0.10607028753993611</v>
      </c>
      <c r="AA1197" s="100">
        <f t="shared" si="512"/>
        <v>5.4206602768903087E-2</v>
      </c>
      <c r="AB1197" s="101">
        <f t="shared" si="513"/>
        <v>7.6677316293929714E-3</v>
      </c>
      <c r="AC1197" s="99">
        <f t="shared" si="514"/>
        <v>1.4632107843976198E-2</v>
      </c>
      <c r="AD1197" s="100">
        <f t="shared" si="515"/>
        <v>5.1775733133920497E-2</v>
      </c>
      <c r="AE1197" s="100">
        <f t="shared" si="516"/>
        <v>0.11130576972863833</v>
      </c>
      <c r="AF1197" s="100">
        <f t="shared" si="517"/>
        <v>5.8056351291578899E-2</v>
      </c>
      <c r="AG1197" s="101">
        <f t="shared" si="518"/>
        <v>9.15083060888249E-3</v>
      </c>
      <c r="AH1197" s="95">
        <f t="shared" si="519"/>
        <v>166.48839190628328</v>
      </c>
      <c r="AI1197" s="96">
        <f t="shared" si="520"/>
        <v>125.54243876464324</v>
      </c>
      <c r="AJ1197" s="96">
        <f t="shared" si="521"/>
        <v>95.167731629392975</v>
      </c>
      <c r="AK1197" s="96">
        <f t="shared" si="522"/>
        <v>152.64898828541001</v>
      </c>
      <c r="AL1197" s="86">
        <f t="shared" si="523"/>
        <v>34.318104366347178</v>
      </c>
      <c r="AM1197" s="95">
        <f t="shared" si="531"/>
        <v>167.04039032841146</v>
      </c>
      <c r="AN1197" s="96">
        <f t="shared" si="524"/>
        <v>125.95867936445164</v>
      </c>
      <c r="AO1197" s="96">
        <f t="shared" si="525"/>
        <v>95.483263764068852</v>
      </c>
      <c r="AP1197" s="96">
        <f t="shared" si="526"/>
        <v>153.15510165288396</v>
      </c>
      <c r="AQ1197" s="86">
        <f t="shared" si="527"/>
        <v>34.431887310874131</v>
      </c>
    </row>
    <row r="1198" spans="1:43">
      <c r="A1198" s="129" t="str">
        <f t="shared" si="528"/>
        <v>2009_4</v>
      </c>
      <c r="B1198" s="57">
        <v>2009</v>
      </c>
      <c r="C1198" s="57">
        <v>4</v>
      </c>
      <c r="D1198" s="81" t="str">
        <f t="shared" si="529"/>
        <v>SMH_Commercial</v>
      </c>
      <c r="E1198" s="68" t="s">
        <v>39</v>
      </c>
      <c r="F1198" s="69" t="s">
        <v>40</v>
      </c>
      <c r="G1198" s="84">
        <f t="shared" si="530"/>
        <v>8364</v>
      </c>
      <c r="H1198" s="70">
        <v>2091</v>
      </c>
      <c r="I1198" s="65">
        <v>79</v>
      </c>
      <c r="J1198" s="66">
        <v>382</v>
      </c>
      <c r="K1198" s="66">
        <v>745</v>
      </c>
      <c r="L1198" s="66">
        <v>471</v>
      </c>
      <c r="M1198" s="67">
        <v>98</v>
      </c>
      <c r="N1198" s="65">
        <v>1062184</v>
      </c>
      <c r="O1198" s="66">
        <v>1245159</v>
      </c>
      <c r="P1198" s="66">
        <v>527278</v>
      </c>
      <c r="Q1198" s="66">
        <v>1558014</v>
      </c>
      <c r="R1198" s="67">
        <v>223385</v>
      </c>
      <c r="S1198" s="95">
        <f t="shared" si="504"/>
        <v>13445.367088607594</v>
      </c>
      <c r="T1198" s="96">
        <f t="shared" si="505"/>
        <v>3259.5785340314137</v>
      </c>
      <c r="U1198" s="96">
        <f t="shared" si="506"/>
        <v>707.75570469798663</v>
      </c>
      <c r="V1198" s="96">
        <f t="shared" si="507"/>
        <v>3307.8853503184714</v>
      </c>
      <c r="W1198" s="86">
        <f t="shared" si="508"/>
        <v>2279.4387755102039</v>
      </c>
      <c r="X1198" s="99">
        <f t="shared" si="509"/>
        <v>9.4452415112386418E-3</v>
      </c>
      <c r="Y1198" s="100">
        <f t="shared" si="510"/>
        <v>4.5671927307508367E-2</v>
      </c>
      <c r="Z1198" s="100">
        <f t="shared" si="511"/>
        <v>8.9072214251554274E-2</v>
      </c>
      <c r="AA1198" s="100">
        <f t="shared" si="512"/>
        <v>5.6312769010043041E-2</v>
      </c>
      <c r="AB1198" s="101">
        <f t="shared" si="513"/>
        <v>1.17168818747011E-2</v>
      </c>
      <c r="AC1198" s="99">
        <f t="shared" si="514"/>
        <v>1.1909547808504371E-2</v>
      </c>
      <c r="AD1198" s="100">
        <f t="shared" si="515"/>
        <v>5.0990834689016704E-2</v>
      </c>
      <c r="AE1198" s="100">
        <f t="shared" si="516"/>
        <v>9.6329295877785923E-2</v>
      </c>
      <c r="AF1198" s="100">
        <f t="shared" si="517"/>
        <v>6.218585540872798E-2</v>
      </c>
      <c r="AG1198" s="101">
        <f t="shared" si="518"/>
        <v>1.4458428416845651E-2</v>
      </c>
      <c r="AH1198" s="95">
        <f t="shared" si="519"/>
        <v>126.9947393591583</v>
      </c>
      <c r="AI1198" s="96">
        <f t="shared" si="520"/>
        <v>148.87123385939742</v>
      </c>
      <c r="AJ1198" s="96">
        <f t="shared" si="521"/>
        <v>63.041367766618841</v>
      </c>
      <c r="AK1198" s="96">
        <f t="shared" si="522"/>
        <v>186.27618364418939</v>
      </c>
      <c r="AL1198" s="86">
        <f t="shared" si="523"/>
        <v>26.707914873266379</v>
      </c>
      <c r="AM1198" s="95">
        <f t="shared" si="531"/>
        <v>127.41579511531154</v>
      </c>
      <c r="AN1198" s="96">
        <f t="shared" si="524"/>
        <v>149.36482194232468</v>
      </c>
      <c r="AO1198" s="96">
        <f t="shared" si="525"/>
        <v>63.250383753484549</v>
      </c>
      <c r="AP1198" s="96">
        <f t="shared" si="526"/>
        <v>186.89378922181749</v>
      </c>
      <c r="AQ1198" s="86">
        <f t="shared" si="527"/>
        <v>26.796465953011779</v>
      </c>
    </row>
    <row r="1199" spans="1:43">
      <c r="A1199" s="129" t="str">
        <f t="shared" si="528"/>
        <v>2010_1</v>
      </c>
      <c r="B1199" s="57">
        <v>2010</v>
      </c>
      <c r="C1199" s="57">
        <v>1</v>
      </c>
      <c r="D1199" s="81" t="str">
        <f t="shared" si="529"/>
        <v>SML_Commercial</v>
      </c>
      <c r="E1199" s="68" t="s">
        <v>12</v>
      </c>
      <c r="F1199" s="69" t="s">
        <v>40</v>
      </c>
      <c r="G1199" s="84">
        <f t="shared" si="530"/>
        <v>19424</v>
      </c>
      <c r="H1199" s="70">
        <v>4856</v>
      </c>
      <c r="I1199" s="65">
        <v>35</v>
      </c>
      <c r="J1199" s="66">
        <v>557</v>
      </c>
      <c r="K1199" s="66">
        <v>224</v>
      </c>
      <c r="L1199" s="66">
        <v>947</v>
      </c>
      <c r="M1199" s="67">
        <v>133</v>
      </c>
      <c r="N1199" s="65">
        <v>419868</v>
      </c>
      <c r="O1199" s="66">
        <v>916067</v>
      </c>
      <c r="P1199" s="66">
        <v>346251</v>
      </c>
      <c r="Q1199" s="66">
        <v>1494622</v>
      </c>
      <c r="R1199" s="67">
        <v>333028</v>
      </c>
      <c r="S1199" s="95">
        <f t="shared" si="504"/>
        <v>11996.228571428572</v>
      </c>
      <c r="T1199" s="96">
        <f t="shared" si="505"/>
        <v>1644.6445242369839</v>
      </c>
      <c r="U1199" s="96">
        <f t="shared" si="506"/>
        <v>1545.7633928571429</v>
      </c>
      <c r="V1199" s="96">
        <f t="shared" si="507"/>
        <v>1578.2703273495249</v>
      </c>
      <c r="W1199" s="86">
        <f t="shared" si="508"/>
        <v>2503.9699248120301</v>
      </c>
      <c r="X1199" s="99">
        <f t="shared" si="509"/>
        <v>1.8018945634266886E-3</v>
      </c>
      <c r="Y1199" s="100">
        <f t="shared" si="510"/>
        <v>2.8675864909390444E-2</v>
      </c>
      <c r="Z1199" s="100">
        <f t="shared" si="511"/>
        <v>1.1532125205930808E-2</v>
      </c>
      <c r="AA1199" s="100">
        <f t="shared" si="512"/>
        <v>4.8754118616144974E-2</v>
      </c>
      <c r="AB1199" s="101">
        <f t="shared" si="513"/>
        <v>6.8471993410214168E-3</v>
      </c>
      <c r="AC1199" s="99">
        <f t="shared" si="514"/>
        <v>2.5109164547998152E-3</v>
      </c>
      <c r="AD1199" s="100">
        <f t="shared" si="515"/>
        <v>3.1466010973918525E-2</v>
      </c>
      <c r="AE1199" s="100">
        <f t="shared" si="516"/>
        <v>1.3317060760516652E-2</v>
      </c>
      <c r="AF1199" s="100">
        <f t="shared" si="517"/>
        <v>5.2354418163292629E-2</v>
      </c>
      <c r="AG1199" s="101">
        <f t="shared" si="518"/>
        <v>8.225840080433873E-3</v>
      </c>
      <c r="AH1199" s="95">
        <f t="shared" si="519"/>
        <v>21.615939044481053</v>
      </c>
      <c r="AI1199" s="96">
        <f t="shared" si="520"/>
        <v>47.161604200988471</v>
      </c>
      <c r="AJ1199" s="96">
        <f t="shared" si="521"/>
        <v>17.825936985172984</v>
      </c>
      <c r="AK1199" s="96">
        <f t="shared" si="522"/>
        <v>76.947178747940697</v>
      </c>
      <c r="AL1199" s="86">
        <f t="shared" si="523"/>
        <v>17.145181219110381</v>
      </c>
      <c r="AM1199" s="95">
        <f t="shared" si="531"/>
        <v>21.687607490003003</v>
      </c>
      <c r="AN1199" s="96">
        <f t="shared" si="524"/>
        <v>47.317970244325799</v>
      </c>
      <c r="AO1199" s="96">
        <f t="shared" si="525"/>
        <v>17.885039538666987</v>
      </c>
      <c r="AP1199" s="96">
        <f t="shared" si="526"/>
        <v>77.202299965520766</v>
      </c>
      <c r="AQ1199" s="86">
        <f t="shared" si="527"/>
        <v>17.20202670167939</v>
      </c>
    </row>
    <row r="1200" spans="1:43">
      <c r="A1200" s="129" t="str">
        <f t="shared" si="528"/>
        <v>2010_1</v>
      </c>
      <c r="B1200" s="57">
        <v>2010</v>
      </c>
      <c r="C1200" s="57">
        <v>1</v>
      </c>
      <c r="D1200" s="81" t="str">
        <f t="shared" si="529"/>
        <v>LSL_Commercial</v>
      </c>
      <c r="E1200" s="68" t="s">
        <v>14</v>
      </c>
      <c r="F1200" s="69" t="s">
        <v>40</v>
      </c>
      <c r="G1200" s="84">
        <f t="shared" si="530"/>
        <v>2836</v>
      </c>
      <c r="H1200" s="70">
        <v>709</v>
      </c>
      <c r="I1200" s="65">
        <v>4</v>
      </c>
      <c r="J1200" s="66">
        <v>71</v>
      </c>
      <c r="K1200" s="66">
        <v>95</v>
      </c>
      <c r="L1200" s="66">
        <v>128</v>
      </c>
      <c r="M1200" s="67">
        <v>15</v>
      </c>
      <c r="N1200" s="65">
        <v>61683</v>
      </c>
      <c r="O1200" s="66">
        <v>203158</v>
      </c>
      <c r="P1200" s="66">
        <v>115283</v>
      </c>
      <c r="Q1200" s="66">
        <v>351130</v>
      </c>
      <c r="R1200" s="67">
        <v>86560</v>
      </c>
      <c r="S1200" s="95">
        <f t="shared" si="504"/>
        <v>15420.75</v>
      </c>
      <c r="T1200" s="96">
        <f t="shared" si="505"/>
        <v>2861.3802816901407</v>
      </c>
      <c r="U1200" s="96">
        <f t="shared" si="506"/>
        <v>1213.5052631578947</v>
      </c>
      <c r="V1200" s="96">
        <f t="shared" si="507"/>
        <v>2743.203125</v>
      </c>
      <c r="W1200" s="86">
        <f t="shared" si="508"/>
        <v>5770.666666666667</v>
      </c>
      <c r="X1200" s="99">
        <f t="shared" si="509"/>
        <v>1.4104372355430183E-3</v>
      </c>
      <c r="Y1200" s="100">
        <f t="shared" si="510"/>
        <v>2.5035260930888575E-2</v>
      </c>
      <c r="Z1200" s="100">
        <f t="shared" si="511"/>
        <v>3.3497884344146689E-2</v>
      </c>
      <c r="AA1200" s="100">
        <f t="shared" si="512"/>
        <v>4.5133991537376586E-2</v>
      </c>
      <c r="AB1200" s="101">
        <f t="shared" si="513"/>
        <v>5.2891396332863183E-3</v>
      </c>
      <c r="AC1200" s="99">
        <f t="shared" si="514"/>
        <v>3.0524374194769669E-3</v>
      </c>
      <c r="AD1200" s="100">
        <f t="shared" si="515"/>
        <v>3.1870808712504001E-2</v>
      </c>
      <c r="AE1200" s="100">
        <f t="shared" si="516"/>
        <v>4.1370388556252892E-2</v>
      </c>
      <c r="AF1200" s="100">
        <f t="shared" si="517"/>
        <v>5.4216920050247329E-2</v>
      </c>
      <c r="AG1200" s="101">
        <f t="shared" si="518"/>
        <v>8.4626780054792052E-3</v>
      </c>
      <c r="AH1200" s="95">
        <f t="shared" si="519"/>
        <v>21.75</v>
      </c>
      <c r="AI1200" s="96">
        <f t="shared" si="520"/>
        <v>71.635401974612137</v>
      </c>
      <c r="AJ1200" s="96">
        <f t="shared" si="521"/>
        <v>40.649858956276447</v>
      </c>
      <c r="AK1200" s="96">
        <f t="shared" si="522"/>
        <v>123.81170662905501</v>
      </c>
      <c r="AL1200" s="86">
        <f t="shared" si="523"/>
        <v>30.521861777150917</v>
      </c>
      <c r="AM1200" s="95">
        <f t="shared" si="531"/>
        <v>21.822112929579177</v>
      </c>
      <c r="AN1200" s="96">
        <f t="shared" si="524"/>
        <v>71.872911799806218</v>
      </c>
      <c r="AO1200" s="96">
        <f t="shared" si="525"/>
        <v>40.784635067371497</v>
      </c>
      <c r="AP1200" s="96">
        <f t="shared" si="526"/>
        <v>124.22220892244438</v>
      </c>
      <c r="AQ1200" s="86">
        <f t="shared" si="527"/>
        <v>30.62305813894223</v>
      </c>
    </row>
    <row r="1201" spans="1:43">
      <c r="A1201" s="129" t="str">
        <f t="shared" si="528"/>
        <v>2010_1</v>
      </c>
      <c r="B1201" s="57">
        <v>2010</v>
      </c>
      <c r="C1201" s="57">
        <v>1</v>
      </c>
      <c r="D1201" s="81" t="str">
        <f t="shared" si="529"/>
        <v>MYA_Commercial</v>
      </c>
      <c r="E1201" s="68" t="s">
        <v>15</v>
      </c>
      <c r="F1201" s="69" t="s">
        <v>40</v>
      </c>
      <c r="G1201" s="84">
        <f t="shared" si="530"/>
        <v>3080</v>
      </c>
      <c r="H1201" s="70">
        <v>770</v>
      </c>
      <c r="I1201" s="65">
        <v>17</v>
      </c>
      <c r="J1201" s="66">
        <v>103</v>
      </c>
      <c r="K1201" s="66">
        <v>72</v>
      </c>
      <c r="L1201" s="66">
        <v>244</v>
      </c>
      <c r="M1201" s="67">
        <v>28</v>
      </c>
      <c r="N1201" s="65">
        <v>180936</v>
      </c>
      <c r="O1201" s="66">
        <v>338389</v>
      </c>
      <c r="P1201" s="66">
        <v>75539</v>
      </c>
      <c r="Q1201" s="66">
        <v>653386</v>
      </c>
      <c r="R1201" s="67">
        <v>118280</v>
      </c>
      <c r="S1201" s="95">
        <f t="shared" si="504"/>
        <v>10643.294117647059</v>
      </c>
      <c r="T1201" s="96">
        <f t="shared" si="505"/>
        <v>3285.3300970873788</v>
      </c>
      <c r="U1201" s="96">
        <f t="shared" si="506"/>
        <v>1049.1527777777778</v>
      </c>
      <c r="V1201" s="96">
        <f t="shared" si="507"/>
        <v>2677.811475409836</v>
      </c>
      <c r="W1201" s="86">
        <f t="shared" si="508"/>
        <v>4224.2857142857147</v>
      </c>
      <c r="X1201" s="99">
        <f t="shared" si="509"/>
        <v>5.5194805194805196E-3</v>
      </c>
      <c r="Y1201" s="100">
        <f t="shared" si="510"/>
        <v>3.3441558441558439E-2</v>
      </c>
      <c r="Z1201" s="100">
        <f t="shared" si="511"/>
        <v>2.3376623376623377E-2</v>
      </c>
      <c r="AA1201" s="100">
        <f t="shared" si="512"/>
        <v>7.9220779220779219E-2</v>
      </c>
      <c r="AB1201" s="101">
        <f t="shared" si="513"/>
        <v>9.0909090909090905E-3</v>
      </c>
      <c r="AC1201" s="99">
        <f t="shared" si="514"/>
        <v>8.6299633280429756E-3</v>
      </c>
      <c r="AD1201" s="100">
        <f t="shared" si="515"/>
        <v>4.0989662451637224E-2</v>
      </c>
      <c r="AE1201" s="100">
        <f t="shared" si="516"/>
        <v>2.9720211983584467E-2</v>
      </c>
      <c r="AF1201" s="100">
        <f t="shared" si="517"/>
        <v>9.0559860613447715E-2</v>
      </c>
      <c r="AG1201" s="101">
        <f t="shared" si="518"/>
        <v>1.3075659524772944E-2</v>
      </c>
      <c r="AH1201" s="95">
        <f t="shared" si="519"/>
        <v>58.745454545454542</v>
      </c>
      <c r="AI1201" s="96">
        <f t="shared" si="520"/>
        <v>109.86655844155844</v>
      </c>
      <c r="AJ1201" s="96">
        <f t="shared" si="521"/>
        <v>24.525649350649349</v>
      </c>
      <c r="AK1201" s="96">
        <f t="shared" si="522"/>
        <v>212.13831168831169</v>
      </c>
      <c r="AL1201" s="86">
        <f t="shared" si="523"/>
        <v>38.402597402597401</v>
      </c>
      <c r="AM1201" s="95">
        <f t="shared" si="531"/>
        <v>58.940227273120428</v>
      </c>
      <c r="AN1201" s="96">
        <f t="shared" si="524"/>
        <v>110.2308250802712</v>
      </c>
      <c r="AO1201" s="96">
        <f t="shared" si="525"/>
        <v>24.606965048327829</v>
      </c>
      <c r="AP1201" s="96">
        <f t="shared" si="526"/>
        <v>212.8416641081657</v>
      </c>
      <c r="AQ1201" s="86">
        <f t="shared" si="527"/>
        <v>38.529922634880201</v>
      </c>
    </row>
    <row r="1202" spans="1:43">
      <c r="A1202" s="129" t="str">
        <f t="shared" si="528"/>
        <v>2010_1</v>
      </c>
      <c r="B1202" s="57">
        <v>2010</v>
      </c>
      <c r="C1202" s="57">
        <v>1</v>
      </c>
      <c r="D1202" s="81" t="str">
        <f t="shared" si="529"/>
        <v>SMA_Commercial</v>
      </c>
      <c r="E1202" s="68" t="s">
        <v>16</v>
      </c>
      <c r="F1202" s="69" t="s">
        <v>40</v>
      </c>
      <c r="G1202" s="84">
        <f t="shared" si="530"/>
        <v>20892</v>
      </c>
      <c r="H1202" s="70">
        <v>5223</v>
      </c>
      <c r="I1202" s="65">
        <v>35</v>
      </c>
      <c r="J1202" s="66">
        <v>471</v>
      </c>
      <c r="K1202" s="66">
        <v>544</v>
      </c>
      <c r="L1202" s="66">
        <v>885</v>
      </c>
      <c r="M1202" s="67">
        <v>187</v>
      </c>
      <c r="N1202" s="65">
        <v>639008</v>
      </c>
      <c r="O1202" s="66">
        <v>1684892</v>
      </c>
      <c r="P1202" s="66">
        <v>500851</v>
      </c>
      <c r="Q1202" s="66">
        <v>2710139</v>
      </c>
      <c r="R1202" s="67">
        <v>838457</v>
      </c>
      <c r="S1202" s="95">
        <f t="shared" si="504"/>
        <v>18257.371428571427</v>
      </c>
      <c r="T1202" s="96">
        <f t="shared" si="505"/>
        <v>3577.2653927813162</v>
      </c>
      <c r="U1202" s="96">
        <f t="shared" si="506"/>
        <v>920.68198529411768</v>
      </c>
      <c r="V1202" s="96">
        <f t="shared" si="507"/>
        <v>3062.3039548022598</v>
      </c>
      <c r="W1202" s="86">
        <f t="shared" si="508"/>
        <v>4483.727272727273</v>
      </c>
      <c r="X1202" s="99">
        <f t="shared" si="509"/>
        <v>1.675282404748229E-3</v>
      </c>
      <c r="Y1202" s="100">
        <f t="shared" si="510"/>
        <v>2.2544514646754738E-2</v>
      </c>
      <c r="Z1202" s="100">
        <f t="shared" si="511"/>
        <v>2.6038675090943902E-2</v>
      </c>
      <c r="AA1202" s="100">
        <f t="shared" si="512"/>
        <v>4.2360712234348077E-2</v>
      </c>
      <c r="AB1202" s="101">
        <f t="shared" si="513"/>
        <v>8.9507945625119656E-3</v>
      </c>
      <c r="AC1202" s="99">
        <f t="shared" si="514"/>
        <v>2.3345258767995189E-3</v>
      </c>
      <c r="AD1202" s="100">
        <f t="shared" si="515"/>
        <v>2.4937471408902921E-2</v>
      </c>
      <c r="AE1202" s="100">
        <f t="shared" si="516"/>
        <v>2.8605795323660227E-2</v>
      </c>
      <c r="AF1202" s="100">
        <f t="shared" si="517"/>
        <v>4.560745974854493E-2</v>
      </c>
      <c r="AG1202" s="101">
        <f t="shared" si="518"/>
        <v>1.0469048149908724E-2</v>
      </c>
      <c r="AH1202" s="95">
        <f t="shared" si="519"/>
        <v>30.586253111238751</v>
      </c>
      <c r="AI1202" s="96">
        <f t="shared" si="520"/>
        <v>80.647712042887235</v>
      </c>
      <c r="AJ1202" s="96">
        <f t="shared" si="521"/>
        <v>23.97333907715872</v>
      </c>
      <c r="AK1202" s="96">
        <f t="shared" si="522"/>
        <v>129.7213766034846</v>
      </c>
      <c r="AL1202" s="86">
        <f t="shared" si="523"/>
        <v>40.132921692513882</v>
      </c>
      <c r="AM1202" s="95">
        <f t="shared" si="531"/>
        <v>30.687662964880204</v>
      </c>
      <c r="AN1202" s="96">
        <f t="shared" si="524"/>
        <v>80.915102515497367</v>
      </c>
      <c r="AO1202" s="96">
        <f t="shared" si="525"/>
        <v>24.052823569694301</v>
      </c>
      <c r="AP1202" s="96">
        <f t="shared" si="526"/>
        <v>130.15147262628557</v>
      </c>
      <c r="AQ1202" s="86">
        <f t="shared" si="527"/>
        <v>40.265983878988315</v>
      </c>
    </row>
    <row r="1203" spans="1:43">
      <c r="A1203" s="129" t="str">
        <f t="shared" si="528"/>
        <v>2010_1</v>
      </c>
      <c r="B1203" s="57">
        <v>2010</v>
      </c>
      <c r="C1203" s="57">
        <v>1</v>
      </c>
      <c r="D1203" s="81" t="str">
        <f t="shared" si="529"/>
        <v>MSL_Commercial</v>
      </c>
      <c r="E1203" s="68" t="s">
        <v>17</v>
      </c>
      <c r="F1203" s="69" t="s">
        <v>40</v>
      </c>
      <c r="G1203" s="84">
        <f t="shared" si="530"/>
        <v>9228</v>
      </c>
      <c r="H1203" s="70">
        <v>2307</v>
      </c>
      <c r="I1203" s="65">
        <v>27</v>
      </c>
      <c r="J1203" s="66">
        <v>197</v>
      </c>
      <c r="K1203" s="66">
        <v>443</v>
      </c>
      <c r="L1203" s="66">
        <v>332</v>
      </c>
      <c r="M1203" s="67">
        <v>62</v>
      </c>
      <c r="N1203" s="65">
        <v>517856</v>
      </c>
      <c r="O1203" s="66">
        <v>548007</v>
      </c>
      <c r="P1203" s="66">
        <v>611175</v>
      </c>
      <c r="Q1203" s="66">
        <v>996024</v>
      </c>
      <c r="R1203" s="67">
        <v>141610</v>
      </c>
      <c r="S1203" s="95">
        <f t="shared" si="504"/>
        <v>19179.85185185185</v>
      </c>
      <c r="T1203" s="96">
        <f t="shared" si="505"/>
        <v>2781.7614213197971</v>
      </c>
      <c r="U1203" s="96">
        <f t="shared" si="506"/>
        <v>1379.6275395033861</v>
      </c>
      <c r="V1203" s="96">
        <f t="shared" si="507"/>
        <v>3000.0722891566265</v>
      </c>
      <c r="W1203" s="86">
        <f t="shared" si="508"/>
        <v>2284.0322580645161</v>
      </c>
      <c r="X1203" s="99">
        <f t="shared" si="509"/>
        <v>2.9258777633289989E-3</v>
      </c>
      <c r="Y1203" s="100">
        <f t="shared" si="510"/>
        <v>2.1348071087993064E-2</v>
      </c>
      <c r="Z1203" s="100">
        <f t="shared" si="511"/>
        <v>4.8006068487212832E-2</v>
      </c>
      <c r="AA1203" s="100">
        <f t="shared" si="512"/>
        <v>3.5977459904638055E-2</v>
      </c>
      <c r="AB1203" s="101">
        <f t="shared" si="513"/>
        <v>6.7186822713480709E-3</v>
      </c>
      <c r="AC1203" s="99">
        <f t="shared" si="514"/>
        <v>4.2359460682471154E-3</v>
      </c>
      <c r="AD1203" s="100">
        <f t="shared" si="515"/>
        <v>2.4853939217944016E-2</v>
      </c>
      <c r="AE1203" s="100">
        <f t="shared" si="516"/>
        <v>5.3191289690621112E-2</v>
      </c>
      <c r="AF1203" s="100">
        <f t="shared" si="517"/>
        <v>4.0494573073393825E-2</v>
      </c>
      <c r="AG1203" s="101">
        <f t="shared" si="518"/>
        <v>8.7001194766820854E-3</v>
      </c>
      <c r="AH1203" s="95">
        <f t="shared" si="519"/>
        <v>56.117902037277851</v>
      </c>
      <c r="AI1203" s="96">
        <f t="shared" si="520"/>
        <v>59.385240572171654</v>
      </c>
      <c r="AJ1203" s="96">
        <f t="shared" si="521"/>
        <v>66.230494148244475</v>
      </c>
      <c r="AK1203" s="96">
        <f t="shared" si="522"/>
        <v>107.93498049414825</v>
      </c>
      <c r="AL1203" s="86">
        <f t="shared" si="523"/>
        <v>15.345687039445167</v>
      </c>
      <c r="AM1203" s="95">
        <f t="shared" si="531"/>
        <v>56.303963017404072</v>
      </c>
      <c r="AN1203" s="96">
        <f t="shared" si="524"/>
        <v>59.582134534076182</v>
      </c>
      <c r="AO1203" s="96">
        <f t="shared" si="525"/>
        <v>66.450083801601096</v>
      </c>
      <c r="AP1203" s="96">
        <f t="shared" si="526"/>
        <v>108.29284291472315</v>
      </c>
      <c r="AQ1203" s="86">
        <f t="shared" si="527"/>
        <v>15.396566232494344</v>
      </c>
    </row>
    <row r="1204" spans="1:43">
      <c r="A1204" s="129" t="str">
        <f t="shared" si="528"/>
        <v>2010_1</v>
      </c>
      <c r="B1204" s="57">
        <v>2010</v>
      </c>
      <c r="C1204" s="57">
        <v>1</v>
      </c>
      <c r="D1204" s="81" t="str">
        <f t="shared" si="529"/>
        <v>LYL_Commercial</v>
      </c>
      <c r="E1204" s="68" t="s">
        <v>18</v>
      </c>
      <c r="F1204" s="69" t="s">
        <v>40</v>
      </c>
      <c r="G1204" s="84">
        <f t="shared" si="530"/>
        <v>3376</v>
      </c>
      <c r="H1204" s="70">
        <v>844</v>
      </c>
      <c r="I1204" s="65">
        <v>20</v>
      </c>
      <c r="J1204" s="66">
        <v>82</v>
      </c>
      <c r="K1204" s="66">
        <v>107</v>
      </c>
      <c r="L1204" s="66">
        <v>131</v>
      </c>
      <c r="M1204" s="67">
        <v>35</v>
      </c>
      <c r="N1204" s="65">
        <v>354148</v>
      </c>
      <c r="O1204" s="66">
        <v>233792</v>
      </c>
      <c r="P1204" s="66">
        <v>134971</v>
      </c>
      <c r="Q1204" s="66">
        <v>473616</v>
      </c>
      <c r="R1204" s="67">
        <v>164669</v>
      </c>
      <c r="S1204" s="95">
        <f t="shared" si="504"/>
        <v>17707.400000000001</v>
      </c>
      <c r="T1204" s="96">
        <f t="shared" si="505"/>
        <v>2851.1219512195121</v>
      </c>
      <c r="U1204" s="96">
        <f t="shared" si="506"/>
        <v>1261.4112149532709</v>
      </c>
      <c r="V1204" s="96">
        <f t="shared" si="507"/>
        <v>3615.3893129770991</v>
      </c>
      <c r="W1204" s="86">
        <f t="shared" si="508"/>
        <v>4704.8285714285712</v>
      </c>
      <c r="X1204" s="99">
        <f t="shared" si="509"/>
        <v>5.9241706161137437E-3</v>
      </c>
      <c r="Y1204" s="100">
        <f t="shared" si="510"/>
        <v>2.4289099526066352E-2</v>
      </c>
      <c r="Z1204" s="100">
        <f t="shared" si="511"/>
        <v>3.1694312796208532E-2</v>
      </c>
      <c r="AA1204" s="100">
        <f t="shared" si="512"/>
        <v>3.8803317535545022E-2</v>
      </c>
      <c r="AB1204" s="101">
        <f t="shared" si="513"/>
        <v>1.0367298578199052E-2</v>
      </c>
      <c r="AC1204" s="99">
        <f t="shared" si="514"/>
        <v>9.0015301452320458E-3</v>
      </c>
      <c r="AD1204" s="100">
        <f t="shared" si="515"/>
        <v>3.0462450770963233E-2</v>
      </c>
      <c r="AE1204" s="100">
        <f t="shared" si="516"/>
        <v>3.8719398279452172E-2</v>
      </c>
      <c r="AF1204" s="100">
        <f t="shared" si="517"/>
        <v>4.6547851031741395E-2</v>
      </c>
      <c r="AG1204" s="101">
        <f t="shared" si="518"/>
        <v>1.4429154589963154E-2</v>
      </c>
      <c r="AH1204" s="95">
        <f t="shared" si="519"/>
        <v>104.90165876777252</v>
      </c>
      <c r="AI1204" s="96">
        <f t="shared" si="520"/>
        <v>69.251184834123222</v>
      </c>
      <c r="AJ1204" s="96">
        <f t="shared" si="521"/>
        <v>39.979561611374407</v>
      </c>
      <c r="AK1204" s="96">
        <f t="shared" si="522"/>
        <v>140.28909952606634</v>
      </c>
      <c r="AL1204" s="86">
        <f t="shared" si="523"/>
        <v>48.776362559241704</v>
      </c>
      <c r="AM1204" s="95">
        <f t="shared" si="531"/>
        <v>105.24946409795454</v>
      </c>
      <c r="AN1204" s="96">
        <f t="shared" si="524"/>
        <v>69.480789699190694</v>
      </c>
      <c r="AO1204" s="96">
        <f t="shared" si="525"/>
        <v>40.112115326826704</v>
      </c>
      <c r="AP1204" s="96">
        <f t="shared" si="526"/>
        <v>140.75423322513987</v>
      </c>
      <c r="AQ1204" s="86">
        <f t="shared" si="527"/>
        <v>48.938082393649196</v>
      </c>
    </row>
    <row r="1205" spans="1:43">
      <c r="A1205" s="129" t="str">
        <f t="shared" si="528"/>
        <v>2010_1</v>
      </c>
      <c r="B1205" s="57">
        <v>2010</v>
      </c>
      <c r="C1205" s="57">
        <v>1</v>
      </c>
      <c r="D1205" s="81" t="str">
        <f t="shared" si="529"/>
        <v>LSA_Commercial</v>
      </c>
      <c r="E1205" s="68" t="s">
        <v>19</v>
      </c>
      <c r="F1205" s="69" t="s">
        <v>40</v>
      </c>
      <c r="G1205" s="84">
        <f t="shared" si="530"/>
        <v>23336</v>
      </c>
      <c r="H1205" s="70">
        <v>5834</v>
      </c>
      <c r="I1205" s="65">
        <v>87</v>
      </c>
      <c r="J1205" s="66">
        <v>662</v>
      </c>
      <c r="K1205" s="66">
        <v>454</v>
      </c>
      <c r="L1205" s="66">
        <v>1227</v>
      </c>
      <c r="M1205" s="67">
        <v>182</v>
      </c>
      <c r="N1205" s="65">
        <v>2062137</v>
      </c>
      <c r="O1205" s="66">
        <v>1630222</v>
      </c>
      <c r="P1205" s="66">
        <v>395567</v>
      </c>
      <c r="Q1205" s="66">
        <v>3009476</v>
      </c>
      <c r="R1205" s="67">
        <v>1382628</v>
      </c>
      <c r="S1205" s="95">
        <f t="shared" si="504"/>
        <v>23702.724137931036</v>
      </c>
      <c r="T1205" s="96">
        <f t="shared" si="505"/>
        <v>2462.5709969788518</v>
      </c>
      <c r="U1205" s="96">
        <f t="shared" si="506"/>
        <v>871.29295154185024</v>
      </c>
      <c r="V1205" s="96">
        <f t="shared" si="507"/>
        <v>2452.710676446618</v>
      </c>
      <c r="W1205" s="86">
        <f t="shared" si="508"/>
        <v>7596.8571428571431</v>
      </c>
      <c r="X1205" s="99">
        <f t="shared" si="509"/>
        <v>3.7281453548165923E-3</v>
      </c>
      <c r="Y1205" s="100">
        <f t="shared" si="510"/>
        <v>2.8368186492972233E-2</v>
      </c>
      <c r="Z1205" s="100">
        <f t="shared" si="511"/>
        <v>1.945491943777854E-2</v>
      </c>
      <c r="AA1205" s="100">
        <f t="shared" si="512"/>
        <v>5.257970517655125E-2</v>
      </c>
      <c r="AB1205" s="101">
        <f t="shared" si="513"/>
        <v>7.7991086732944808E-3</v>
      </c>
      <c r="AC1205" s="99">
        <f t="shared" si="514"/>
        <v>4.6577067131880626E-3</v>
      </c>
      <c r="AD1205" s="100">
        <f t="shared" si="515"/>
        <v>3.0900452719456642E-2</v>
      </c>
      <c r="AE1205" s="100">
        <f t="shared" si="516"/>
        <v>2.1561563744190833E-2</v>
      </c>
      <c r="AF1205" s="100">
        <f t="shared" si="517"/>
        <v>5.5983968360501464E-2</v>
      </c>
      <c r="AG1205" s="101">
        <f t="shared" si="518"/>
        <v>9.1408382870136941E-3</v>
      </c>
      <c r="AH1205" s="95">
        <f t="shared" si="519"/>
        <v>88.367200891326704</v>
      </c>
      <c r="AI1205" s="96">
        <f t="shared" si="520"/>
        <v>69.858673294480624</v>
      </c>
      <c r="AJ1205" s="96">
        <f t="shared" si="521"/>
        <v>16.950934178950977</v>
      </c>
      <c r="AK1205" s="96">
        <f t="shared" si="522"/>
        <v>128.96280425094275</v>
      </c>
      <c r="AL1205" s="86">
        <f t="shared" si="523"/>
        <v>59.24871443263627</v>
      </c>
      <c r="AM1205" s="95">
        <f t="shared" si="531"/>
        <v>88.660185614774292</v>
      </c>
      <c r="AN1205" s="96">
        <f t="shared" si="524"/>
        <v>70.090292310010724</v>
      </c>
      <c r="AO1205" s="96">
        <f t="shared" si="525"/>
        <v>17.007135628272721</v>
      </c>
      <c r="AP1205" s="96">
        <f t="shared" si="526"/>
        <v>129.39038519904764</v>
      </c>
      <c r="AQ1205" s="86">
        <f t="shared" si="527"/>
        <v>59.445155737074771</v>
      </c>
    </row>
    <row r="1206" spans="1:43">
      <c r="A1206" s="129" t="str">
        <f t="shared" si="528"/>
        <v>2010_1</v>
      </c>
      <c r="B1206" s="57">
        <v>2010</v>
      </c>
      <c r="C1206" s="57">
        <v>1</v>
      </c>
      <c r="D1206" s="81" t="str">
        <f t="shared" si="529"/>
        <v>LMA_Commercial</v>
      </c>
      <c r="E1206" s="68" t="s">
        <v>20</v>
      </c>
      <c r="F1206" s="69" t="s">
        <v>40</v>
      </c>
      <c r="G1206" s="84">
        <f t="shared" si="530"/>
        <v>21696</v>
      </c>
      <c r="H1206" s="70">
        <v>5424</v>
      </c>
      <c r="I1206" s="65">
        <v>177</v>
      </c>
      <c r="J1206" s="66">
        <v>521</v>
      </c>
      <c r="K1206" s="66">
        <v>578</v>
      </c>
      <c r="L1206" s="66">
        <v>957</v>
      </c>
      <c r="M1206" s="67">
        <v>332</v>
      </c>
      <c r="N1206" s="65">
        <v>2703744</v>
      </c>
      <c r="O1206" s="66">
        <v>1229617</v>
      </c>
      <c r="P1206" s="66">
        <v>544484</v>
      </c>
      <c r="Q1206" s="66">
        <v>2541352</v>
      </c>
      <c r="R1206" s="67">
        <v>1485388</v>
      </c>
      <c r="S1206" s="95">
        <f t="shared" si="504"/>
        <v>15275.389830508475</v>
      </c>
      <c r="T1206" s="96">
        <f t="shared" si="505"/>
        <v>2360.1094049904032</v>
      </c>
      <c r="U1206" s="96">
        <f t="shared" si="506"/>
        <v>942.01384083044979</v>
      </c>
      <c r="V1206" s="96">
        <f t="shared" si="507"/>
        <v>2655.5402298850577</v>
      </c>
      <c r="W1206" s="86">
        <f t="shared" si="508"/>
        <v>4474.060240963855</v>
      </c>
      <c r="X1206" s="99">
        <f t="shared" si="509"/>
        <v>8.1581858407079651E-3</v>
      </c>
      <c r="Y1206" s="100">
        <f t="shared" si="510"/>
        <v>2.4013643067846608E-2</v>
      </c>
      <c r="Z1206" s="100">
        <f t="shared" si="511"/>
        <v>2.664085545722714E-2</v>
      </c>
      <c r="AA1206" s="100">
        <f t="shared" si="512"/>
        <v>4.4109513274336286E-2</v>
      </c>
      <c r="AB1206" s="101">
        <f t="shared" si="513"/>
        <v>1.53023598820059E-2</v>
      </c>
      <c r="AC1206" s="99">
        <f t="shared" si="514"/>
        <v>9.5811176522188207E-3</v>
      </c>
      <c r="AD1206" s="100">
        <f t="shared" si="515"/>
        <v>2.643532434382391E-2</v>
      </c>
      <c r="AE1206" s="100">
        <f t="shared" si="516"/>
        <v>2.9188135685868633E-2</v>
      </c>
      <c r="AF1206" s="100">
        <f t="shared" si="517"/>
        <v>4.7357664849636327E-2</v>
      </c>
      <c r="AG1206" s="101">
        <f t="shared" si="518"/>
        <v>1.7244125197269942E-2</v>
      </c>
      <c r="AH1206" s="95">
        <f t="shared" si="519"/>
        <v>124.61946902654867</v>
      </c>
      <c r="AI1206" s="96">
        <f t="shared" si="520"/>
        <v>56.674824852507378</v>
      </c>
      <c r="AJ1206" s="96">
        <f t="shared" si="521"/>
        <v>25.096054572271388</v>
      </c>
      <c r="AK1206" s="96">
        <f t="shared" si="522"/>
        <v>117.13458702064896</v>
      </c>
      <c r="AL1206" s="86">
        <f t="shared" si="523"/>
        <v>68.463679941002951</v>
      </c>
      <c r="AM1206" s="95">
        <f t="shared" si="531"/>
        <v>125.03264948604779</v>
      </c>
      <c r="AN1206" s="96">
        <f t="shared" si="524"/>
        <v>56.86273233082926</v>
      </c>
      <c r="AO1206" s="96">
        <f t="shared" si="525"/>
        <v>25.179261469562668</v>
      </c>
      <c r="AP1206" s="96">
        <f t="shared" si="526"/>
        <v>117.52295107697567</v>
      </c>
      <c r="AQ1206" s="86">
        <f t="shared" si="527"/>
        <v>68.690673804465789</v>
      </c>
    </row>
    <row r="1207" spans="1:43">
      <c r="A1207" s="129" t="str">
        <f t="shared" si="528"/>
        <v>2010_1</v>
      </c>
      <c r="B1207" s="57">
        <v>2010</v>
      </c>
      <c r="C1207" s="57">
        <v>1</v>
      </c>
      <c r="D1207" s="81" t="str">
        <f t="shared" si="529"/>
        <v>SYL_Commercial</v>
      </c>
      <c r="E1207" s="68" t="s">
        <v>21</v>
      </c>
      <c r="F1207" s="69" t="s">
        <v>40</v>
      </c>
      <c r="G1207" s="84">
        <f t="shared" si="530"/>
        <v>2992</v>
      </c>
      <c r="H1207" s="70">
        <v>748</v>
      </c>
      <c r="I1207" s="65">
        <v>29</v>
      </c>
      <c r="J1207" s="66">
        <v>73</v>
      </c>
      <c r="K1207" s="66">
        <v>77</v>
      </c>
      <c r="L1207" s="66">
        <v>105</v>
      </c>
      <c r="M1207" s="67">
        <v>33</v>
      </c>
      <c r="N1207" s="65">
        <v>312709</v>
      </c>
      <c r="O1207" s="66">
        <v>199032</v>
      </c>
      <c r="P1207" s="66">
        <v>62928</v>
      </c>
      <c r="Q1207" s="66">
        <v>287239</v>
      </c>
      <c r="R1207" s="67">
        <v>105474</v>
      </c>
      <c r="S1207" s="95">
        <f t="shared" si="504"/>
        <v>10783.068965517241</v>
      </c>
      <c r="T1207" s="96">
        <f t="shared" si="505"/>
        <v>2726.4657534246576</v>
      </c>
      <c r="U1207" s="96">
        <f t="shared" si="506"/>
        <v>817.2467532467532</v>
      </c>
      <c r="V1207" s="96">
        <f t="shared" si="507"/>
        <v>2735.609523809524</v>
      </c>
      <c r="W1207" s="86">
        <f t="shared" si="508"/>
        <v>3196.181818181818</v>
      </c>
      <c r="X1207" s="99">
        <f t="shared" si="509"/>
        <v>9.6925133689839578E-3</v>
      </c>
      <c r="Y1207" s="100">
        <f t="shared" si="510"/>
        <v>2.4398395721925134E-2</v>
      </c>
      <c r="Z1207" s="100">
        <f t="shared" si="511"/>
        <v>2.5735294117647058E-2</v>
      </c>
      <c r="AA1207" s="100">
        <f t="shared" si="512"/>
        <v>3.5093582887700536E-2</v>
      </c>
      <c r="AB1207" s="101">
        <f t="shared" si="513"/>
        <v>1.1029411764705883E-2</v>
      </c>
      <c r="AC1207" s="99">
        <f t="shared" si="514"/>
        <v>1.3865801420620796E-2</v>
      </c>
      <c r="AD1207" s="100">
        <f t="shared" si="515"/>
        <v>3.0970311888348201E-2</v>
      </c>
      <c r="AE1207" s="100">
        <f t="shared" si="516"/>
        <v>3.2480235494257825E-2</v>
      </c>
      <c r="AF1207" s="100">
        <f t="shared" si="517"/>
        <v>4.2932057908807865E-2</v>
      </c>
      <c r="AG1207" s="101">
        <f t="shared" si="518"/>
        <v>1.5478212867831902E-2</v>
      </c>
      <c r="AH1207" s="95">
        <f t="shared" si="519"/>
        <v>104.51504010695187</v>
      </c>
      <c r="AI1207" s="96">
        <f t="shared" si="520"/>
        <v>66.521390374331546</v>
      </c>
      <c r="AJ1207" s="96">
        <f t="shared" si="521"/>
        <v>21.032085561497325</v>
      </c>
      <c r="AK1207" s="96">
        <f t="shared" si="522"/>
        <v>96.002339572192511</v>
      </c>
      <c r="AL1207" s="86">
        <f t="shared" si="523"/>
        <v>35.252005347593581</v>
      </c>
      <c r="AM1207" s="95">
        <f t="shared" si="531"/>
        <v>104.86156358866209</v>
      </c>
      <c r="AN1207" s="96">
        <f t="shared" si="524"/>
        <v>66.741944504886632</v>
      </c>
      <c r="AO1207" s="96">
        <f t="shared" si="525"/>
        <v>21.101818219198449</v>
      </c>
      <c r="AP1207" s="96">
        <f t="shared" si="526"/>
        <v>96.320638880376677</v>
      </c>
      <c r="AQ1207" s="86">
        <f t="shared" si="527"/>
        <v>35.368884675370857</v>
      </c>
    </row>
    <row r="1208" spans="1:43">
      <c r="A1208" s="129" t="str">
        <f t="shared" si="528"/>
        <v>2010_1</v>
      </c>
      <c r="B1208" s="57">
        <v>2010</v>
      </c>
      <c r="C1208" s="57">
        <v>1</v>
      </c>
      <c r="D1208" s="81" t="str">
        <f t="shared" si="529"/>
        <v>MYL_Commercial</v>
      </c>
      <c r="E1208" s="68" t="s">
        <v>22</v>
      </c>
      <c r="F1208" s="69" t="s">
        <v>40</v>
      </c>
      <c r="G1208" s="84">
        <f t="shared" si="530"/>
        <v>2040</v>
      </c>
      <c r="H1208" s="70">
        <v>510</v>
      </c>
      <c r="I1208" s="65">
        <v>19</v>
      </c>
      <c r="J1208" s="66">
        <v>59</v>
      </c>
      <c r="K1208" s="66">
        <v>105</v>
      </c>
      <c r="L1208" s="66">
        <v>90</v>
      </c>
      <c r="M1208" s="67">
        <v>22</v>
      </c>
      <c r="N1208" s="65">
        <v>258807</v>
      </c>
      <c r="O1208" s="66">
        <v>176389</v>
      </c>
      <c r="P1208" s="66">
        <v>74390</v>
      </c>
      <c r="Q1208" s="66">
        <v>259612</v>
      </c>
      <c r="R1208" s="67">
        <v>81901</v>
      </c>
      <c r="S1208" s="95">
        <f t="shared" si="504"/>
        <v>13621.421052631578</v>
      </c>
      <c r="T1208" s="96">
        <f t="shared" si="505"/>
        <v>2989.6440677966102</v>
      </c>
      <c r="U1208" s="96">
        <f t="shared" si="506"/>
        <v>708.47619047619048</v>
      </c>
      <c r="V1208" s="96">
        <f t="shared" si="507"/>
        <v>2884.5777777777776</v>
      </c>
      <c r="W1208" s="86">
        <f t="shared" si="508"/>
        <v>3722.7727272727275</v>
      </c>
      <c r="X1208" s="99">
        <f t="shared" si="509"/>
        <v>9.3137254901960783E-3</v>
      </c>
      <c r="Y1208" s="100">
        <f t="shared" si="510"/>
        <v>2.8921568627450982E-2</v>
      </c>
      <c r="Z1208" s="100">
        <f t="shared" si="511"/>
        <v>5.1470588235294115E-2</v>
      </c>
      <c r="AA1208" s="100">
        <f t="shared" si="512"/>
        <v>4.4117647058823532E-2</v>
      </c>
      <c r="AB1208" s="101">
        <f t="shared" si="513"/>
        <v>1.0784313725490196E-2</v>
      </c>
      <c r="AC1208" s="99">
        <f t="shared" si="514"/>
        <v>1.4269033189420468E-2</v>
      </c>
      <c r="AD1208" s="100">
        <f t="shared" si="515"/>
        <v>3.7566845639035562E-2</v>
      </c>
      <c r="AE1208" s="100">
        <f t="shared" si="516"/>
        <v>6.2869038381980241E-2</v>
      </c>
      <c r="AF1208" s="100">
        <f t="shared" si="517"/>
        <v>5.4711385116132077E-2</v>
      </c>
      <c r="AG1208" s="101">
        <f t="shared" si="518"/>
        <v>1.6112539159005897E-2</v>
      </c>
      <c r="AH1208" s="95">
        <f t="shared" si="519"/>
        <v>126.86617647058823</v>
      </c>
      <c r="AI1208" s="96">
        <f t="shared" si="520"/>
        <v>86.465196078431376</v>
      </c>
      <c r="AJ1208" s="96">
        <f t="shared" si="521"/>
        <v>36.465686274509807</v>
      </c>
      <c r="AK1208" s="96">
        <f t="shared" si="522"/>
        <v>127.26078431372549</v>
      </c>
      <c r="AL1208" s="86">
        <f t="shared" si="523"/>
        <v>40.147549019607844</v>
      </c>
      <c r="AM1208" s="95">
        <f t="shared" si="531"/>
        <v>127.2868059717286</v>
      </c>
      <c r="AN1208" s="96">
        <f t="shared" si="524"/>
        <v>86.751874634562569</v>
      </c>
      <c r="AO1208" s="96">
        <f t="shared" si="525"/>
        <v>36.586589606296933</v>
      </c>
      <c r="AP1208" s="96">
        <f t="shared" si="526"/>
        <v>127.68272215176717</v>
      </c>
      <c r="AQ1208" s="86">
        <f t="shared" si="527"/>
        <v>40.280659703526354</v>
      </c>
    </row>
    <row r="1209" spans="1:43">
      <c r="A1209" s="129" t="str">
        <f t="shared" si="528"/>
        <v>2010_1</v>
      </c>
      <c r="B1209" s="57">
        <v>2010</v>
      </c>
      <c r="C1209" s="57">
        <v>1</v>
      </c>
      <c r="D1209" s="81" t="str">
        <f t="shared" si="529"/>
        <v>MYH_Commercial</v>
      </c>
      <c r="E1209" s="68" t="s">
        <v>23</v>
      </c>
      <c r="F1209" s="69" t="s">
        <v>40</v>
      </c>
      <c r="G1209" s="84">
        <f t="shared" si="530"/>
        <v>5272</v>
      </c>
      <c r="H1209" s="70">
        <v>1318</v>
      </c>
      <c r="I1209" s="65">
        <v>42</v>
      </c>
      <c r="J1209" s="66">
        <v>137</v>
      </c>
      <c r="K1209" s="66">
        <v>164</v>
      </c>
      <c r="L1209" s="66">
        <v>267</v>
      </c>
      <c r="M1209" s="67">
        <v>34</v>
      </c>
      <c r="N1209" s="65">
        <v>860063</v>
      </c>
      <c r="O1209" s="66">
        <v>587609</v>
      </c>
      <c r="P1209" s="66">
        <v>198650</v>
      </c>
      <c r="Q1209" s="66">
        <v>706460</v>
      </c>
      <c r="R1209" s="67">
        <v>151632</v>
      </c>
      <c r="S1209" s="95">
        <f t="shared" si="504"/>
        <v>20477.690476190477</v>
      </c>
      <c r="T1209" s="96">
        <f t="shared" si="505"/>
        <v>4289.1167883211683</v>
      </c>
      <c r="U1209" s="96">
        <f t="shared" si="506"/>
        <v>1211.280487804878</v>
      </c>
      <c r="V1209" s="96">
        <f t="shared" si="507"/>
        <v>2645.9176029962546</v>
      </c>
      <c r="W1209" s="86">
        <f t="shared" si="508"/>
        <v>4459.7647058823532</v>
      </c>
      <c r="X1209" s="99">
        <f t="shared" si="509"/>
        <v>7.9666160849772381E-3</v>
      </c>
      <c r="Y1209" s="100">
        <f t="shared" si="510"/>
        <v>2.5986342943854324E-2</v>
      </c>
      <c r="Z1209" s="100">
        <f t="shared" si="511"/>
        <v>3.1107738998482549E-2</v>
      </c>
      <c r="AA1209" s="100">
        <f t="shared" si="512"/>
        <v>5.0644916540212442E-2</v>
      </c>
      <c r="AB1209" s="101">
        <f t="shared" si="513"/>
        <v>6.4491654021244307E-3</v>
      </c>
      <c r="AC1209" s="99">
        <f t="shared" si="514"/>
        <v>1.081939626330861E-2</v>
      </c>
      <c r="AD1209" s="100">
        <f t="shared" si="515"/>
        <v>3.1091667145973702E-2</v>
      </c>
      <c r="AE1209" s="100">
        <f t="shared" si="516"/>
        <v>3.6678829158804632E-2</v>
      </c>
      <c r="AF1209" s="100">
        <f t="shared" si="517"/>
        <v>5.768131605905219E-2</v>
      </c>
      <c r="AG1209" s="101">
        <f t="shared" si="518"/>
        <v>9.0178750932707989E-3</v>
      </c>
      <c r="AH1209" s="95">
        <f t="shared" si="519"/>
        <v>163.13789833080426</v>
      </c>
      <c r="AI1209" s="96">
        <f t="shared" si="520"/>
        <v>111.4584597875569</v>
      </c>
      <c r="AJ1209" s="96">
        <f t="shared" si="521"/>
        <v>37.68019726858877</v>
      </c>
      <c r="AK1209" s="96">
        <f t="shared" si="522"/>
        <v>134.00227617602428</v>
      </c>
      <c r="AL1209" s="86">
        <f t="shared" si="523"/>
        <v>28.761760242792111</v>
      </c>
      <c r="AM1209" s="95">
        <f t="shared" si="531"/>
        <v>163.67878806754101</v>
      </c>
      <c r="AN1209" s="96">
        <f t="shared" si="524"/>
        <v>111.82800443407017</v>
      </c>
      <c r="AO1209" s="96">
        <f t="shared" si="525"/>
        <v>37.805127356504137</v>
      </c>
      <c r="AP1209" s="96">
        <f t="shared" si="526"/>
        <v>134.44656567971765</v>
      </c>
      <c r="AQ1209" s="86">
        <f t="shared" si="527"/>
        <v>28.857120922836323</v>
      </c>
    </row>
    <row r="1210" spans="1:43">
      <c r="A1210" s="129" t="str">
        <f t="shared" si="528"/>
        <v>2010_1</v>
      </c>
      <c r="B1210" s="57">
        <v>2010</v>
      </c>
      <c r="C1210" s="57">
        <v>1</v>
      </c>
      <c r="D1210" s="81" t="str">
        <f t="shared" si="529"/>
        <v>LML_Commercial</v>
      </c>
      <c r="E1210" s="68" t="s">
        <v>24</v>
      </c>
      <c r="F1210" s="69" t="s">
        <v>40</v>
      </c>
      <c r="G1210" s="84">
        <f t="shared" si="530"/>
        <v>21568</v>
      </c>
      <c r="H1210" s="70">
        <v>5392</v>
      </c>
      <c r="I1210" s="65">
        <v>44</v>
      </c>
      <c r="J1210" s="66">
        <v>518</v>
      </c>
      <c r="K1210" s="66">
        <v>1131</v>
      </c>
      <c r="L1210" s="66">
        <v>894</v>
      </c>
      <c r="M1210" s="67">
        <v>176</v>
      </c>
      <c r="N1210" s="65">
        <v>667919</v>
      </c>
      <c r="O1210" s="66">
        <v>893659</v>
      </c>
      <c r="P1210" s="66">
        <v>1026098</v>
      </c>
      <c r="Q1210" s="66">
        <v>1828528</v>
      </c>
      <c r="R1210" s="67">
        <v>688578</v>
      </c>
      <c r="S1210" s="95">
        <f t="shared" si="504"/>
        <v>15179.977272727272</v>
      </c>
      <c r="T1210" s="96">
        <f t="shared" si="505"/>
        <v>1725.2104247104246</v>
      </c>
      <c r="U1210" s="96">
        <f t="shared" si="506"/>
        <v>907.24845269672858</v>
      </c>
      <c r="V1210" s="96">
        <f t="shared" si="507"/>
        <v>2045.3333333333333</v>
      </c>
      <c r="W1210" s="86">
        <f t="shared" si="508"/>
        <v>3912.375</v>
      </c>
      <c r="X1210" s="99">
        <f t="shared" si="509"/>
        <v>2.0400593471810091E-3</v>
      </c>
      <c r="Y1210" s="100">
        <f t="shared" si="510"/>
        <v>2.4017062314540059E-2</v>
      </c>
      <c r="Z1210" s="100">
        <f t="shared" si="511"/>
        <v>5.2438798219584568E-2</v>
      </c>
      <c r="AA1210" s="100">
        <f t="shared" si="512"/>
        <v>4.1450296735905043E-2</v>
      </c>
      <c r="AB1210" s="101">
        <f t="shared" si="513"/>
        <v>8.1602373887240363E-3</v>
      </c>
      <c r="AC1210" s="99">
        <f t="shared" si="514"/>
        <v>2.7559207360379873E-3</v>
      </c>
      <c r="AD1210" s="100">
        <f t="shared" si="515"/>
        <v>2.6446087616730882E-2</v>
      </c>
      <c r="AE1210" s="100">
        <f t="shared" si="516"/>
        <v>5.597535783773256E-2</v>
      </c>
      <c r="AF1210" s="100">
        <f t="shared" si="517"/>
        <v>4.4612735494967061E-2</v>
      </c>
      <c r="AG1210" s="101">
        <f t="shared" si="518"/>
        <v>9.5875632595246799E-3</v>
      </c>
      <c r="AH1210" s="95">
        <f t="shared" si="519"/>
        <v>30.968054525222552</v>
      </c>
      <c r="AI1210" s="96">
        <f t="shared" si="520"/>
        <v>41.434486275964389</v>
      </c>
      <c r="AJ1210" s="96">
        <f t="shared" si="521"/>
        <v>47.575018545994062</v>
      </c>
      <c r="AK1210" s="96">
        <f t="shared" si="522"/>
        <v>84.779673590504444</v>
      </c>
      <c r="AL1210" s="86">
        <f t="shared" si="523"/>
        <v>31.925908753709198</v>
      </c>
      <c r="AM1210" s="95">
        <f t="shared" si="531"/>
        <v>31.070730255575722</v>
      </c>
      <c r="AN1210" s="96">
        <f t="shared" si="524"/>
        <v>41.571863847962916</v>
      </c>
      <c r="AO1210" s="96">
        <f t="shared" si="525"/>
        <v>47.732755279885339</v>
      </c>
      <c r="AP1210" s="96">
        <f t="shared" si="526"/>
        <v>85.060763734475827</v>
      </c>
      <c r="AQ1210" s="86">
        <f t="shared" si="527"/>
        <v>32.031760285189996</v>
      </c>
    </row>
    <row r="1211" spans="1:43">
      <c r="A1211" s="129" t="str">
        <f t="shared" si="528"/>
        <v>2010_1</v>
      </c>
      <c r="B1211" s="57">
        <v>2010</v>
      </c>
      <c r="C1211" s="57">
        <v>1</v>
      </c>
      <c r="D1211" s="81" t="str">
        <f t="shared" si="529"/>
        <v>MSA_Commercial</v>
      </c>
      <c r="E1211" s="68" t="s">
        <v>25</v>
      </c>
      <c r="F1211" s="69" t="s">
        <v>40</v>
      </c>
      <c r="G1211" s="84">
        <f t="shared" si="530"/>
        <v>17112</v>
      </c>
      <c r="H1211" s="70">
        <v>4278</v>
      </c>
      <c r="I1211" s="65">
        <v>70</v>
      </c>
      <c r="J1211" s="66">
        <v>471</v>
      </c>
      <c r="K1211" s="66">
        <v>526</v>
      </c>
      <c r="L1211" s="66">
        <v>1034</v>
      </c>
      <c r="M1211" s="67">
        <v>197</v>
      </c>
      <c r="N1211" s="65">
        <v>1222667</v>
      </c>
      <c r="O1211" s="66">
        <v>1426475</v>
      </c>
      <c r="P1211" s="66">
        <v>666395</v>
      </c>
      <c r="Q1211" s="66">
        <v>3234869</v>
      </c>
      <c r="R1211" s="67">
        <v>744440</v>
      </c>
      <c r="S1211" s="95">
        <f t="shared" si="504"/>
        <v>17466.67142857143</v>
      </c>
      <c r="T1211" s="96">
        <f t="shared" si="505"/>
        <v>3028.6093418259024</v>
      </c>
      <c r="U1211" s="96">
        <f t="shared" si="506"/>
        <v>1266.9106463878327</v>
      </c>
      <c r="V1211" s="96">
        <f t="shared" si="507"/>
        <v>3128.5</v>
      </c>
      <c r="W1211" s="86">
        <f t="shared" si="508"/>
        <v>3778.8832487309646</v>
      </c>
      <c r="X1211" s="99">
        <f t="shared" si="509"/>
        <v>4.090696587190276E-3</v>
      </c>
      <c r="Y1211" s="100">
        <f t="shared" si="510"/>
        <v>2.7524544179523141E-2</v>
      </c>
      <c r="Z1211" s="100">
        <f t="shared" si="511"/>
        <v>3.0738662926601216E-2</v>
      </c>
      <c r="AA1211" s="100">
        <f t="shared" si="512"/>
        <v>6.0425432445067789E-2</v>
      </c>
      <c r="AB1211" s="101">
        <f t="shared" si="513"/>
        <v>1.1512388966806919E-2</v>
      </c>
      <c r="AC1211" s="99">
        <f t="shared" si="514"/>
        <v>5.2275751153108294E-3</v>
      </c>
      <c r="AD1211" s="100">
        <f t="shared" si="515"/>
        <v>3.0438647377785077E-2</v>
      </c>
      <c r="AE1211" s="100">
        <f t="shared" si="516"/>
        <v>3.3813120230945473E-2</v>
      </c>
      <c r="AF1211" s="100">
        <f t="shared" si="517"/>
        <v>6.466948785357747E-2</v>
      </c>
      <c r="AG1211" s="101">
        <f t="shared" si="518"/>
        <v>1.3412477678396578E-2</v>
      </c>
      <c r="AH1211" s="95">
        <f t="shared" si="519"/>
        <v>71.450853202431048</v>
      </c>
      <c r="AI1211" s="96">
        <f t="shared" si="520"/>
        <v>83.361091631603557</v>
      </c>
      <c r="AJ1211" s="96">
        <f t="shared" si="521"/>
        <v>38.943139317438053</v>
      </c>
      <c r="AK1211" s="96">
        <f t="shared" si="522"/>
        <v>189.04096540439457</v>
      </c>
      <c r="AL1211" s="86">
        <f t="shared" si="523"/>
        <v>43.503973819541841</v>
      </c>
      <c r="AM1211" s="95">
        <f t="shared" si="531"/>
        <v>71.687751149344109</v>
      </c>
      <c r="AN1211" s="96">
        <f t="shared" si="524"/>
        <v>83.63747841461381</v>
      </c>
      <c r="AO1211" s="96">
        <f t="shared" si="525"/>
        <v>39.072256736435314</v>
      </c>
      <c r="AP1211" s="96">
        <f t="shared" si="526"/>
        <v>189.66773771822383</v>
      </c>
      <c r="AQ1211" s="86">
        <f t="shared" si="527"/>
        <v>43.648212854045887</v>
      </c>
    </row>
    <row r="1212" spans="1:43">
      <c r="A1212" s="129" t="str">
        <f t="shared" si="528"/>
        <v>2010_1</v>
      </c>
      <c r="B1212" s="57">
        <v>2010</v>
      </c>
      <c r="C1212" s="57">
        <v>1</v>
      </c>
      <c r="D1212" s="81" t="str">
        <f t="shared" si="529"/>
        <v>LYA_Commercial</v>
      </c>
      <c r="E1212" s="68" t="s">
        <v>26</v>
      </c>
      <c r="F1212" s="69" t="s">
        <v>40</v>
      </c>
      <c r="G1212" s="84">
        <f t="shared" si="530"/>
        <v>4896</v>
      </c>
      <c r="H1212" s="70">
        <v>1224</v>
      </c>
      <c r="I1212" s="65">
        <v>38</v>
      </c>
      <c r="J1212" s="66">
        <v>134</v>
      </c>
      <c r="K1212" s="66">
        <v>171</v>
      </c>
      <c r="L1212" s="66">
        <v>209</v>
      </c>
      <c r="M1212" s="67">
        <v>66</v>
      </c>
      <c r="N1212" s="65">
        <v>691527</v>
      </c>
      <c r="O1212" s="66">
        <v>381187</v>
      </c>
      <c r="P1212" s="66">
        <v>144060</v>
      </c>
      <c r="Q1212" s="66">
        <v>561210</v>
      </c>
      <c r="R1212" s="67">
        <v>436678</v>
      </c>
      <c r="S1212" s="95">
        <f t="shared" si="504"/>
        <v>18198.07894736842</v>
      </c>
      <c r="T1212" s="96">
        <f t="shared" si="505"/>
        <v>2844.6791044776119</v>
      </c>
      <c r="U1212" s="96">
        <f t="shared" si="506"/>
        <v>842.45614035087715</v>
      </c>
      <c r="V1212" s="96">
        <f t="shared" si="507"/>
        <v>2685.2153110047848</v>
      </c>
      <c r="W1212" s="86">
        <f t="shared" si="508"/>
        <v>6616.333333333333</v>
      </c>
      <c r="X1212" s="99">
        <f t="shared" si="509"/>
        <v>7.7614379084967322E-3</v>
      </c>
      <c r="Y1212" s="100">
        <f t="shared" si="510"/>
        <v>2.7369281045751634E-2</v>
      </c>
      <c r="Z1212" s="100">
        <f t="shared" si="511"/>
        <v>3.4926470588235295E-2</v>
      </c>
      <c r="AA1212" s="100">
        <f t="shared" si="512"/>
        <v>4.2687908496732027E-2</v>
      </c>
      <c r="AB1212" s="101">
        <f t="shared" si="513"/>
        <v>1.3480392156862746E-2</v>
      </c>
      <c r="AC1212" s="99">
        <f t="shared" si="514"/>
        <v>1.0683667679028161E-2</v>
      </c>
      <c r="AD1212" s="100">
        <f t="shared" si="515"/>
        <v>3.2802296020212181E-2</v>
      </c>
      <c r="AE1212" s="100">
        <f t="shared" si="516"/>
        <v>4.1040010741129944E-2</v>
      </c>
      <c r="AF1212" s="100">
        <f t="shared" si="517"/>
        <v>4.9419448440077882E-2</v>
      </c>
      <c r="AG1212" s="101">
        <f t="shared" si="518"/>
        <v>1.732046391948551E-2</v>
      </c>
      <c r="AH1212" s="95">
        <f t="shared" si="519"/>
        <v>141.24325980392157</v>
      </c>
      <c r="AI1212" s="96">
        <f t="shared" si="520"/>
        <v>77.856821895424844</v>
      </c>
      <c r="AJ1212" s="96">
        <f t="shared" si="521"/>
        <v>29.424019607843139</v>
      </c>
      <c r="AK1212" s="96">
        <f t="shared" si="522"/>
        <v>114.62622549019608</v>
      </c>
      <c r="AL1212" s="86">
        <f t="shared" si="523"/>
        <v>89.190767973856211</v>
      </c>
      <c r="AM1212" s="95">
        <f t="shared" si="531"/>
        <v>141.71155705669278</v>
      </c>
      <c r="AN1212" s="96">
        <f t="shared" si="524"/>
        <v>78.114959068510046</v>
      </c>
      <c r="AO1212" s="96">
        <f t="shared" si="525"/>
        <v>29.521576033310573</v>
      </c>
      <c r="AP1212" s="96">
        <f t="shared" si="526"/>
        <v>115.00627298107889</v>
      </c>
      <c r="AQ1212" s="86">
        <f t="shared" si="527"/>
        <v>89.486483264431442</v>
      </c>
    </row>
    <row r="1213" spans="1:43">
      <c r="A1213" s="129" t="str">
        <f t="shared" si="528"/>
        <v>2010_1</v>
      </c>
      <c r="B1213" s="57">
        <v>2010</v>
      </c>
      <c r="C1213" s="57">
        <v>1</v>
      </c>
      <c r="D1213" s="81" t="str">
        <f t="shared" si="529"/>
        <v>MMA_Commercial</v>
      </c>
      <c r="E1213" s="68" t="s">
        <v>27</v>
      </c>
      <c r="F1213" s="69" t="s">
        <v>40</v>
      </c>
      <c r="G1213" s="84">
        <f t="shared" si="530"/>
        <v>23328</v>
      </c>
      <c r="H1213" s="70">
        <v>5832</v>
      </c>
      <c r="I1213" s="65">
        <v>177</v>
      </c>
      <c r="J1213" s="66">
        <v>658</v>
      </c>
      <c r="K1213" s="66">
        <v>1050</v>
      </c>
      <c r="L1213" s="66">
        <v>1239</v>
      </c>
      <c r="M1213" s="67">
        <v>257</v>
      </c>
      <c r="N1213" s="65">
        <v>2312471</v>
      </c>
      <c r="O1213" s="66">
        <v>1940064</v>
      </c>
      <c r="P1213" s="66">
        <v>1150321</v>
      </c>
      <c r="Q1213" s="66">
        <v>4106592</v>
      </c>
      <c r="R1213" s="67">
        <v>2242324</v>
      </c>
      <c r="S1213" s="95">
        <f t="shared" si="504"/>
        <v>13064.80790960452</v>
      </c>
      <c r="T1213" s="96">
        <f t="shared" si="505"/>
        <v>2948.4255319148938</v>
      </c>
      <c r="U1213" s="96">
        <f t="shared" si="506"/>
        <v>1095.5438095238096</v>
      </c>
      <c r="V1213" s="96">
        <f t="shared" si="507"/>
        <v>3314.4406779661017</v>
      </c>
      <c r="W1213" s="86">
        <f t="shared" si="508"/>
        <v>8724.9961089494172</v>
      </c>
      <c r="X1213" s="99">
        <f t="shared" si="509"/>
        <v>7.5874485596707821E-3</v>
      </c>
      <c r="Y1213" s="100">
        <f t="shared" si="510"/>
        <v>2.8206447187928668E-2</v>
      </c>
      <c r="Z1213" s="100">
        <f t="shared" si="511"/>
        <v>4.5010288065843625E-2</v>
      </c>
      <c r="AA1213" s="100">
        <f t="shared" si="512"/>
        <v>5.3112139917695471E-2</v>
      </c>
      <c r="AB1213" s="101">
        <f t="shared" si="513"/>
        <v>1.1016803840877915E-2</v>
      </c>
      <c r="AC1213" s="99">
        <f t="shared" si="514"/>
        <v>8.9112144054018776E-3</v>
      </c>
      <c r="AD1213" s="100">
        <f t="shared" si="515"/>
        <v>3.0732127436352549E-2</v>
      </c>
      <c r="AE1213" s="100">
        <f t="shared" si="516"/>
        <v>4.8173093020091859E-2</v>
      </c>
      <c r="AF1213" s="100">
        <f t="shared" si="517"/>
        <v>5.6533220798565376E-2</v>
      </c>
      <c r="AG1213" s="101">
        <f t="shared" si="518"/>
        <v>1.2609157141142099E-2</v>
      </c>
      <c r="AH1213" s="95">
        <f t="shared" si="519"/>
        <v>99.128557956104245</v>
      </c>
      <c r="AI1213" s="96">
        <f t="shared" si="520"/>
        <v>83.164609053497941</v>
      </c>
      <c r="AJ1213" s="96">
        <f t="shared" si="521"/>
        <v>49.310742455418378</v>
      </c>
      <c r="AK1213" s="96">
        <f t="shared" si="522"/>
        <v>176.03703703703704</v>
      </c>
      <c r="AL1213" s="86">
        <f t="shared" si="523"/>
        <v>96.121570644718787</v>
      </c>
      <c r="AM1213" s="95">
        <f t="shared" si="531"/>
        <v>99.457222356985795</v>
      </c>
      <c r="AN1213" s="96">
        <f t="shared" si="524"/>
        <v>83.440344391252182</v>
      </c>
      <c r="AO1213" s="96">
        <f t="shared" si="525"/>
        <v>49.474234046139507</v>
      </c>
      <c r="AP1213" s="96">
        <f t="shared" si="526"/>
        <v>176.62069434532111</v>
      </c>
      <c r="AQ1213" s="86">
        <f t="shared" si="527"/>
        <v>96.440265267934535</v>
      </c>
    </row>
    <row r="1214" spans="1:43">
      <c r="A1214" s="129" t="str">
        <f t="shared" si="528"/>
        <v>2010_1</v>
      </c>
      <c r="B1214" s="57">
        <v>2010</v>
      </c>
      <c r="C1214" s="57">
        <v>1</v>
      </c>
      <c r="D1214" s="81" t="str">
        <f t="shared" si="529"/>
        <v>LYH_Commercial</v>
      </c>
      <c r="E1214" s="68" t="s">
        <v>28</v>
      </c>
      <c r="F1214" s="69" t="s">
        <v>40</v>
      </c>
      <c r="G1214" s="84">
        <f t="shared" si="530"/>
        <v>3260</v>
      </c>
      <c r="H1214" s="70">
        <v>815</v>
      </c>
      <c r="I1214" s="65">
        <v>27</v>
      </c>
      <c r="J1214" s="66">
        <v>98</v>
      </c>
      <c r="K1214" s="66">
        <v>115</v>
      </c>
      <c r="L1214" s="66">
        <v>166</v>
      </c>
      <c r="M1214" s="67">
        <v>40</v>
      </c>
      <c r="N1214" s="65">
        <v>461969</v>
      </c>
      <c r="O1214" s="66">
        <v>284735</v>
      </c>
      <c r="P1214" s="66">
        <v>147098</v>
      </c>
      <c r="Q1214" s="66">
        <v>446790</v>
      </c>
      <c r="R1214" s="67">
        <v>224733</v>
      </c>
      <c r="S1214" s="95">
        <f t="shared" si="504"/>
        <v>17109.962962962964</v>
      </c>
      <c r="T1214" s="96">
        <f t="shared" si="505"/>
        <v>2905.4591836734694</v>
      </c>
      <c r="U1214" s="96">
        <f t="shared" si="506"/>
        <v>1279.1130434782608</v>
      </c>
      <c r="V1214" s="96">
        <f t="shared" si="507"/>
        <v>2691.5060240963853</v>
      </c>
      <c r="W1214" s="86">
        <f t="shared" si="508"/>
        <v>5618.3249999999998</v>
      </c>
      <c r="X1214" s="99">
        <f t="shared" si="509"/>
        <v>8.282208588957056E-3</v>
      </c>
      <c r="Y1214" s="100">
        <f t="shared" si="510"/>
        <v>3.0061349693251534E-2</v>
      </c>
      <c r="Z1214" s="100">
        <f t="shared" si="511"/>
        <v>3.5276073619631899E-2</v>
      </c>
      <c r="AA1214" s="100">
        <f t="shared" si="512"/>
        <v>5.0920245398773004E-2</v>
      </c>
      <c r="AB1214" s="101">
        <f t="shared" si="513"/>
        <v>1.2269938650306749E-2</v>
      </c>
      <c r="AC1214" s="99">
        <f t="shared" si="514"/>
        <v>1.1980611781386317E-2</v>
      </c>
      <c r="AD1214" s="100">
        <f t="shared" si="515"/>
        <v>3.7029595972424549E-2</v>
      </c>
      <c r="AE1214" s="100">
        <f t="shared" si="516"/>
        <v>4.2804232322719557E-2</v>
      </c>
      <c r="AF1214" s="100">
        <f t="shared" si="517"/>
        <v>5.9891304537470755E-2</v>
      </c>
      <c r="AG1214" s="101">
        <f t="shared" si="518"/>
        <v>1.6762432098760563E-2</v>
      </c>
      <c r="AH1214" s="95">
        <f t="shared" si="519"/>
        <v>141.70828220858897</v>
      </c>
      <c r="AI1214" s="96">
        <f t="shared" si="520"/>
        <v>87.342024539877301</v>
      </c>
      <c r="AJ1214" s="96">
        <f t="shared" si="521"/>
        <v>45.122085889570549</v>
      </c>
      <c r="AK1214" s="96">
        <f t="shared" si="522"/>
        <v>137.0521472392638</v>
      </c>
      <c r="AL1214" s="86">
        <f t="shared" si="523"/>
        <v>68.936503067484665</v>
      </c>
      <c r="AM1214" s="95">
        <f t="shared" si="531"/>
        <v>142.17812126034502</v>
      </c>
      <c r="AN1214" s="96">
        <f t="shared" si="524"/>
        <v>87.631610253208194</v>
      </c>
      <c r="AO1214" s="96">
        <f t="shared" si="525"/>
        <v>45.271689834500208</v>
      </c>
      <c r="AP1214" s="96">
        <f t="shared" si="526"/>
        <v>137.50654870328862</v>
      </c>
      <c r="AQ1214" s="86">
        <f t="shared" si="527"/>
        <v>69.165064593514103</v>
      </c>
    </row>
    <row r="1215" spans="1:43">
      <c r="A1215" s="129" t="str">
        <f t="shared" si="528"/>
        <v>2010_1</v>
      </c>
      <c r="B1215" s="57">
        <v>2010</v>
      </c>
      <c r="C1215" s="57">
        <v>1</v>
      </c>
      <c r="D1215" s="81" t="str">
        <f t="shared" si="529"/>
        <v>SSA_Commercial</v>
      </c>
      <c r="E1215" s="68" t="s">
        <v>29</v>
      </c>
      <c r="F1215" s="69" t="s">
        <v>40</v>
      </c>
      <c r="G1215" s="84">
        <f t="shared" si="530"/>
        <v>5356</v>
      </c>
      <c r="H1215" s="70">
        <v>1339</v>
      </c>
      <c r="I1215" s="65">
        <v>46</v>
      </c>
      <c r="J1215" s="66">
        <v>151</v>
      </c>
      <c r="K1215" s="66">
        <v>328</v>
      </c>
      <c r="L1215" s="66">
        <v>317</v>
      </c>
      <c r="M1215" s="67">
        <v>68</v>
      </c>
      <c r="N1215" s="65">
        <v>924195</v>
      </c>
      <c r="O1215" s="66">
        <v>274306</v>
      </c>
      <c r="P1215" s="66">
        <v>279572</v>
      </c>
      <c r="Q1215" s="66">
        <v>1086252</v>
      </c>
      <c r="R1215" s="67">
        <v>333667</v>
      </c>
      <c r="S1215" s="95">
        <f t="shared" si="504"/>
        <v>20091.195652173912</v>
      </c>
      <c r="T1215" s="96">
        <f t="shared" si="505"/>
        <v>1816.5960264900662</v>
      </c>
      <c r="U1215" s="96">
        <f t="shared" si="506"/>
        <v>852.35365853658539</v>
      </c>
      <c r="V1215" s="96">
        <f t="shared" si="507"/>
        <v>3426.6624605678235</v>
      </c>
      <c r="W1215" s="86">
        <f t="shared" si="508"/>
        <v>4906.8676470588234</v>
      </c>
      <c r="X1215" s="99">
        <f t="shared" si="509"/>
        <v>8.5884988797610157E-3</v>
      </c>
      <c r="Y1215" s="100">
        <f t="shared" si="510"/>
        <v>2.8192681105302465E-2</v>
      </c>
      <c r="Z1215" s="100">
        <f t="shared" si="511"/>
        <v>6.1239731142643763E-2</v>
      </c>
      <c r="AA1215" s="100">
        <f t="shared" si="512"/>
        <v>5.9185959671396567E-2</v>
      </c>
      <c r="AB1215" s="101">
        <f t="shared" si="513"/>
        <v>1.2696041822255415E-2</v>
      </c>
      <c r="AC1215" s="99">
        <f t="shared" si="514"/>
        <v>1.1526292239725091E-2</v>
      </c>
      <c r="AD1215" s="100">
        <f t="shared" si="515"/>
        <v>3.3462478386645803E-2</v>
      </c>
      <c r="AE1215" s="100">
        <f t="shared" si="516"/>
        <v>6.8873335109144174E-2</v>
      </c>
      <c r="AF1215" s="100">
        <f t="shared" si="517"/>
        <v>6.6698674064383442E-2</v>
      </c>
      <c r="AG1215" s="101">
        <f t="shared" si="518"/>
        <v>1.626051415514659E-2</v>
      </c>
      <c r="AH1215" s="95">
        <f t="shared" si="519"/>
        <v>172.55321135175504</v>
      </c>
      <c r="AI1215" s="96">
        <f t="shared" si="520"/>
        <v>51.214712471994027</v>
      </c>
      <c r="AJ1215" s="96">
        <f t="shared" si="521"/>
        <v>52.197908887229275</v>
      </c>
      <c r="AK1215" s="96">
        <f t="shared" si="522"/>
        <v>202.81030619865572</v>
      </c>
      <c r="AL1215" s="86">
        <f t="shared" si="523"/>
        <v>62.297796863330845</v>
      </c>
      <c r="AM1215" s="95">
        <f t="shared" si="531"/>
        <v>173.12531790710537</v>
      </c>
      <c r="AN1215" s="96">
        <f t="shared" si="524"/>
        <v>51.384516745737045</v>
      </c>
      <c r="AO1215" s="96">
        <f t="shared" si="525"/>
        <v>52.370972985057556</v>
      </c>
      <c r="AP1215" s="96">
        <f t="shared" si="526"/>
        <v>203.48273127124583</v>
      </c>
      <c r="AQ1215" s="86">
        <f t="shared" si="527"/>
        <v>62.504347513360415</v>
      </c>
    </row>
    <row r="1216" spans="1:43">
      <c r="A1216" s="129" t="str">
        <f t="shared" si="528"/>
        <v>2010_1</v>
      </c>
      <c r="B1216" s="57">
        <v>2010</v>
      </c>
      <c r="C1216" s="57">
        <v>1</v>
      </c>
      <c r="D1216" s="81" t="str">
        <f t="shared" si="529"/>
        <v>MML_Commercial</v>
      </c>
      <c r="E1216" s="68" t="s">
        <v>30</v>
      </c>
      <c r="F1216" s="69" t="s">
        <v>40</v>
      </c>
      <c r="G1216" s="84">
        <f t="shared" si="530"/>
        <v>19028</v>
      </c>
      <c r="H1216" s="70">
        <v>4757</v>
      </c>
      <c r="I1216" s="65">
        <v>124</v>
      </c>
      <c r="J1216" s="66">
        <v>583</v>
      </c>
      <c r="K1216" s="66">
        <v>1177</v>
      </c>
      <c r="L1216" s="66">
        <v>833</v>
      </c>
      <c r="M1216" s="67">
        <v>195</v>
      </c>
      <c r="N1216" s="65">
        <v>1836184</v>
      </c>
      <c r="O1216" s="66">
        <v>1608710</v>
      </c>
      <c r="P1216" s="66">
        <v>672996</v>
      </c>
      <c r="Q1216" s="66">
        <v>2638764</v>
      </c>
      <c r="R1216" s="67">
        <v>331041</v>
      </c>
      <c r="S1216" s="95">
        <f t="shared" si="504"/>
        <v>14807.935483870968</v>
      </c>
      <c r="T1216" s="96">
        <f t="shared" si="505"/>
        <v>2759.3653516295026</v>
      </c>
      <c r="U1216" s="96">
        <f t="shared" si="506"/>
        <v>571.78929481733223</v>
      </c>
      <c r="V1216" s="96">
        <f t="shared" si="507"/>
        <v>3167.7839135654262</v>
      </c>
      <c r="W1216" s="86">
        <f t="shared" si="508"/>
        <v>1697.6461538461538</v>
      </c>
      <c r="X1216" s="99">
        <f t="shared" si="509"/>
        <v>6.5167122135799871E-3</v>
      </c>
      <c r="Y1216" s="100">
        <f t="shared" si="510"/>
        <v>3.0639058229976875E-2</v>
      </c>
      <c r="Z1216" s="100">
        <f t="shared" si="511"/>
        <v>6.1856211898255201E-2</v>
      </c>
      <c r="AA1216" s="100">
        <f t="shared" si="512"/>
        <v>4.3777590918646206E-2</v>
      </c>
      <c r="AB1216" s="101">
        <f t="shared" si="513"/>
        <v>1.0248055497162076E-2</v>
      </c>
      <c r="AC1216" s="99">
        <f t="shared" si="514"/>
        <v>7.87582001006348E-3</v>
      </c>
      <c r="AD1216" s="100">
        <f t="shared" si="515"/>
        <v>3.3550042201061295E-2</v>
      </c>
      <c r="AE1216" s="100">
        <f t="shared" si="516"/>
        <v>6.5925193379732488E-2</v>
      </c>
      <c r="AF1216" s="100">
        <f t="shared" si="517"/>
        <v>4.7233519329717047E-2</v>
      </c>
      <c r="AG1216" s="101">
        <f t="shared" si="518"/>
        <v>1.1949208067879675E-2</v>
      </c>
      <c r="AH1216" s="95">
        <f t="shared" si="519"/>
        <v>96.499054025646416</v>
      </c>
      <c r="AI1216" s="96">
        <f t="shared" si="520"/>
        <v>84.544355686356951</v>
      </c>
      <c r="AJ1216" s="96">
        <f t="shared" si="521"/>
        <v>35.368719781374814</v>
      </c>
      <c r="AK1216" s="96">
        <f t="shared" si="522"/>
        <v>138.67794828673533</v>
      </c>
      <c r="AL1216" s="86">
        <f t="shared" si="523"/>
        <v>17.397571999159133</v>
      </c>
      <c r="AM1216" s="95">
        <f t="shared" si="531"/>
        <v>96.819000208975552</v>
      </c>
      <c r="AN1216" s="96">
        <f t="shared" si="524"/>
        <v>84.824665625112218</v>
      </c>
      <c r="AO1216" s="96">
        <f t="shared" si="525"/>
        <v>35.485986080174811</v>
      </c>
      <c r="AP1216" s="96">
        <f t="shared" si="526"/>
        <v>139.13774015427492</v>
      </c>
      <c r="AQ1216" s="86">
        <f t="shared" si="527"/>
        <v>17.455254292695869</v>
      </c>
    </row>
    <row r="1217" spans="1:43">
      <c r="A1217" s="129" t="str">
        <f t="shared" si="528"/>
        <v>2010_1</v>
      </c>
      <c r="B1217" s="57">
        <v>2010</v>
      </c>
      <c r="C1217" s="57">
        <v>1</v>
      </c>
      <c r="D1217" s="81" t="str">
        <f t="shared" si="529"/>
        <v>LMH_Commercial</v>
      </c>
      <c r="E1217" s="68" t="s">
        <v>31</v>
      </c>
      <c r="F1217" s="69" t="s">
        <v>40</v>
      </c>
      <c r="G1217" s="84">
        <f t="shared" si="530"/>
        <v>19312</v>
      </c>
      <c r="H1217" s="70">
        <v>4828</v>
      </c>
      <c r="I1217" s="65">
        <v>83</v>
      </c>
      <c r="J1217" s="66">
        <v>631</v>
      </c>
      <c r="K1217" s="66">
        <v>1076</v>
      </c>
      <c r="L1217" s="66">
        <v>1275</v>
      </c>
      <c r="M1217" s="67">
        <v>216</v>
      </c>
      <c r="N1217" s="65">
        <v>2561962</v>
      </c>
      <c r="O1217" s="66">
        <v>2081536</v>
      </c>
      <c r="P1217" s="66">
        <v>449248</v>
      </c>
      <c r="Q1217" s="66">
        <v>4558468</v>
      </c>
      <c r="R1217" s="67">
        <v>1794230</v>
      </c>
      <c r="S1217" s="95">
        <f t="shared" si="504"/>
        <v>30867.01204819277</v>
      </c>
      <c r="T1217" s="96">
        <f t="shared" si="505"/>
        <v>3298.7892234548335</v>
      </c>
      <c r="U1217" s="96">
        <f t="shared" si="506"/>
        <v>417.51672862453529</v>
      </c>
      <c r="V1217" s="96">
        <f t="shared" si="507"/>
        <v>3575.2690196078433</v>
      </c>
      <c r="W1217" s="86">
        <f t="shared" si="508"/>
        <v>8306.6203703703704</v>
      </c>
      <c r="X1217" s="99">
        <f t="shared" si="509"/>
        <v>4.2978458989229498E-3</v>
      </c>
      <c r="Y1217" s="100">
        <f t="shared" si="510"/>
        <v>3.2673985086992541E-2</v>
      </c>
      <c r="Z1217" s="100">
        <f t="shared" si="511"/>
        <v>5.5716652858326429E-2</v>
      </c>
      <c r="AA1217" s="100">
        <f t="shared" si="512"/>
        <v>6.6021126760563376E-2</v>
      </c>
      <c r="AB1217" s="101">
        <f t="shared" si="513"/>
        <v>1.1184755592377795E-2</v>
      </c>
      <c r="AC1217" s="99">
        <f t="shared" si="514"/>
        <v>5.3946585163210294E-3</v>
      </c>
      <c r="AD1217" s="100">
        <f t="shared" si="515"/>
        <v>3.5654764113351153E-2</v>
      </c>
      <c r="AE1217" s="100">
        <f t="shared" si="516"/>
        <v>5.9562446431411432E-2</v>
      </c>
      <c r="AF1217" s="100">
        <f t="shared" si="517"/>
        <v>7.0184566535935661E-2</v>
      </c>
      <c r="AG1217" s="101">
        <f t="shared" si="518"/>
        <v>1.2948002457849366E-2</v>
      </c>
      <c r="AH1217" s="95">
        <f t="shared" si="519"/>
        <v>132.66166114333058</v>
      </c>
      <c r="AI1217" s="96">
        <f t="shared" si="520"/>
        <v>107.78458989229495</v>
      </c>
      <c r="AJ1217" s="96">
        <f t="shared" si="521"/>
        <v>23.262634631317315</v>
      </c>
      <c r="AK1217" s="96">
        <f t="shared" si="522"/>
        <v>236.04328914664458</v>
      </c>
      <c r="AL1217" s="86">
        <f t="shared" si="523"/>
        <v>92.907518641259315</v>
      </c>
      <c r="AM1217" s="95">
        <f t="shared" si="531"/>
        <v>133.10150578829084</v>
      </c>
      <c r="AN1217" s="96">
        <f t="shared" si="524"/>
        <v>108.14195368726614</v>
      </c>
      <c r="AO1217" s="96">
        <f t="shared" si="525"/>
        <v>23.339762756972224</v>
      </c>
      <c r="AP1217" s="96">
        <f t="shared" si="526"/>
        <v>236.82589940355811</v>
      </c>
      <c r="AQ1217" s="86">
        <f t="shared" si="527"/>
        <v>93.215556956162914</v>
      </c>
    </row>
    <row r="1218" spans="1:43">
      <c r="A1218" s="129" t="str">
        <f t="shared" si="528"/>
        <v>2010_1</v>
      </c>
      <c r="B1218" s="57">
        <v>2010</v>
      </c>
      <c r="C1218" s="57">
        <v>1</v>
      </c>
      <c r="D1218" s="81" t="str">
        <f t="shared" si="529"/>
        <v>SSL_Commercial</v>
      </c>
      <c r="E1218" s="68" t="s">
        <v>32</v>
      </c>
      <c r="F1218" s="69" t="s">
        <v>40</v>
      </c>
      <c r="G1218" s="84">
        <f t="shared" si="530"/>
        <v>9780</v>
      </c>
      <c r="H1218" s="70">
        <v>2445</v>
      </c>
      <c r="I1218" s="65">
        <v>86</v>
      </c>
      <c r="J1218" s="66">
        <v>244</v>
      </c>
      <c r="K1218" s="66">
        <v>635</v>
      </c>
      <c r="L1218" s="66">
        <v>380</v>
      </c>
      <c r="M1218" s="67">
        <v>89</v>
      </c>
      <c r="N1218" s="65">
        <v>980997</v>
      </c>
      <c r="O1218" s="66">
        <v>659210</v>
      </c>
      <c r="P1218" s="66">
        <v>549332</v>
      </c>
      <c r="Q1218" s="66">
        <v>1053559</v>
      </c>
      <c r="R1218" s="67">
        <v>174643</v>
      </c>
      <c r="S1218" s="95">
        <f t="shared" si="504"/>
        <v>11406.941860465116</v>
      </c>
      <c r="T1218" s="96">
        <f t="shared" si="505"/>
        <v>2701.6803278688526</v>
      </c>
      <c r="U1218" s="96">
        <f t="shared" si="506"/>
        <v>865.08976377952752</v>
      </c>
      <c r="V1218" s="96">
        <f t="shared" si="507"/>
        <v>2772.5236842105264</v>
      </c>
      <c r="W1218" s="86">
        <f t="shared" si="508"/>
        <v>1962.2808988764045</v>
      </c>
      <c r="X1218" s="99">
        <f t="shared" si="509"/>
        <v>8.7934560327198371E-3</v>
      </c>
      <c r="Y1218" s="100">
        <f t="shared" si="510"/>
        <v>2.4948875255623722E-2</v>
      </c>
      <c r="Z1218" s="100">
        <f t="shared" si="511"/>
        <v>6.4928425357873215E-2</v>
      </c>
      <c r="AA1218" s="100">
        <f t="shared" si="512"/>
        <v>3.8854805725971372E-2</v>
      </c>
      <c r="AB1218" s="101">
        <f t="shared" si="513"/>
        <v>9.1002044989775058E-3</v>
      </c>
      <c r="AC1218" s="99">
        <f t="shared" si="514"/>
        <v>1.0993079640481003E-2</v>
      </c>
      <c r="AD1218" s="100">
        <f t="shared" si="515"/>
        <v>2.8623607272086727E-2</v>
      </c>
      <c r="AE1218" s="100">
        <f t="shared" si="516"/>
        <v>7.0733747931676416E-2</v>
      </c>
      <c r="AF1218" s="100">
        <f t="shared" si="517"/>
        <v>4.3407865626330325E-2</v>
      </c>
      <c r="AG1218" s="101">
        <f t="shared" si="518"/>
        <v>1.1337518492332478E-2</v>
      </c>
      <c r="AH1218" s="95">
        <f t="shared" si="519"/>
        <v>100.30644171779142</v>
      </c>
      <c r="AI1218" s="96">
        <f t="shared" si="520"/>
        <v>67.403885480572598</v>
      </c>
      <c r="AJ1218" s="96">
        <f t="shared" si="521"/>
        <v>56.168916155419225</v>
      </c>
      <c r="AK1218" s="96">
        <f t="shared" si="522"/>
        <v>107.72586912065439</v>
      </c>
      <c r="AL1218" s="86">
        <f t="shared" si="523"/>
        <v>17.85715746421268</v>
      </c>
      <c r="AM1218" s="95">
        <f t="shared" si="531"/>
        <v>100.6390114358573</v>
      </c>
      <c r="AN1218" s="96">
        <f t="shared" si="524"/>
        <v>67.627365556297818</v>
      </c>
      <c r="AO1218" s="96">
        <f t="shared" si="525"/>
        <v>56.355146274741266</v>
      </c>
      <c r="AP1218" s="96">
        <f t="shared" si="526"/>
        <v>108.08303822473501</v>
      </c>
      <c r="AQ1218" s="86">
        <f t="shared" si="527"/>
        <v>17.916363530359853</v>
      </c>
    </row>
    <row r="1219" spans="1:43">
      <c r="A1219" s="129" t="str">
        <f t="shared" si="528"/>
        <v>2010_1</v>
      </c>
      <c r="B1219" s="57">
        <v>2010</v>
      </c>
      <c r="C1219" s="57">
        <v>1</v>
      </c>
      <c r="D1219" s="81" t="str">
        <f t="shared" si="529"/>
        <v>SSH_Commercial</v>
      </c>
      <c r="E1219" s="68" t="s">
        <v>33</v>
      </c>
      <c r="F1219" s="69" t="s">
        <v>40</v>
      </c>
      <c r="G1219" s="84">
        <f t="shared" si="530"/>
        <v>8176</v>
      </c>
      <c r="H1219" s="70">
        <v>2044</v>
      </c>
      <c r="I1219" s="65">
        <v>60</v>
      </c>
      <c r="J1219" s="66">
        <v>291</v>
      </c>
      <c r="K1219" s="66">
        <v>351</v>
      </c>
      <c r="L1219" s="66">
        <v>408</v>
      </c>
      <c r="M1219" s="67">
        <v>62</v>
      </c>
      <c r="N1219" s="65">
        <v>809848</v>
      </c>
      <c r="O1219" s="66">
        <v>1065754</v>
      </c>
      <c r="P1219" s="66">
        <v>358579</v>
      </c>
      <c r="Q1219" s="66">
        <v>1726291</v>
      </c>
      <c r="R1219" s="67">
        <v>212157</v>
      </c>
      <c r="S1219" s="95">
        <f t="shared" si="504"/>
        <v>13497.466666666667</v>
      </c>
      <c r="T1219" s="96">
        <f t="shared" si="505"/>
        <v>3662.3848797250857</v>
      </c>
      <c r="U1219" s="96">
        <f t="shared" si="506"/>
        <v>1021.5925925925926</v>
      </c>
      <c r="V1219" s="96">
        <f t="shared" si="507"/>
        <v>4231.1053921568628</v>
      </c>
      <c r="W1219" s="86">
        <f t="shared" si="508"/>
        <v>3421.8870967741937</v>
      </c>
      <c r="X1219" s="99">
        <f t="shared" si="509"/>
        <v>7.3385518590998039E-3</v>
      </c>
      <c r="Y1219" s="100">
        <f t="shared" si="510"/>
        <v>3.5591976516634052E-2</v>
      </c>
      <c r="Z1219" s="100">
        <f t="shared" si="511"/>
        <v>4.2930528375733856E-2</v>
      </c>
      <c r="AA1219" s="100">
        <f t="shared" si="512"/>
        <v>4.9902152641878667E-2</v>
      </c>
      <c r="AB1219" s="101">
        <f t="shared" si="513"/>
        <v>7.5831702544031307E-3</v>
      </c>
      <c r="AC1219" s="99">
        <f t="shared" si="514"/>
        <v>9.5378861278980868E-3</v>
      </c>
      <c r="AD1219" s="100">
        <f t="shared" si="515"/>
        <v>4.0366081227176089E-2</v>
      </c>
      <c r="AE1219" s="100">
        <f t="shared" si="516"/>
        <v>4.8153772545605031E-2</v>
      </c>
      <c r="AF1219" s="100">
        <f t="shared" si="517"/>
        <v>5.5513010760073707E-2</v>
      </c>
      <c r="AG1219" s="101">
        <f t="shared" si="518"/>
        <v>9.8185841347844874E-3</v>
      </c>
      <c r="AH1219" s="95">
        <f t="shared" si="519"/>
        <v>99.051859099804304</v>
      </c>
      <c r="AI1219" s="96">
        <f t="shared" si="520"/>
        <v>130.35151663405088</v>
      </c>
      <c r="AJ1219" s="96">
        <f t="shared" si="521"/>
        <v>43.857509784735811</v>
      </c>
      <c r="AK1219" s="96">
        <f t="shared" si="522"/>
        <v>211.14126712328766</v>
      </c>
      <c r="AL1219" s="86">
        <f t="shared" si="523"/>
        <v>25.948752446183953</v>
      </c>
      <c r="AM1219" s="95">
        <f t="shared" si="531"/>
        <v>99.380269202790544</v>
      </c>
      <c r="AN1219" s="96">
        <f t="shared" si="524"/>
        <v>130.7837019094334</v>
      </c>
      <c r="AO1219" s="96">
        <f t="shared" si="525"/>
        <v>44.002920980810508</v>
      </c>
      <c r="AP1219" s="96">
        <f t="shared" si="526"/>
        <v>211.84131380500352</v>
      </c>
      <c r="AQ1219" s="86">
        <f t="shared" si="527"/>
        <v>26.034786494819315</v>
      </c>
    </row>
    <row r="1220" spans="1:43">
      <c r="A1220" s="129" t="str">
        <f t="shared" si="528"/>
        <v>2010_1</v>
      </c>
      <c r="B1220" s="57">
        <v>2010</v>
      </c>
      <c r="C1220" s="57">
        <v>1</v>
      </c>
      <c r="D1220" s="81" t="str">
        <f t="shared" si="529"/>
        <v>MMH_Commercial</v>
      </c>
      <c r="E1220" s="68" t="s">
        <v>34</v>
      </c>
      <c r="F1220" s="69" t="s">
        <v>40</v>
      </c>
      <c r="G1220" s="84">
        <f t="shared" si="530"/>
        <v>16420</v>
      </c>
      <c r="H1220" s="70">
        <v>4105</v>
      </c>
      <c r="I1220" s="65">
        <v>174</v>
      </c>
      <c r="J1220" s="66">
        <v>561</v>
      </c>
      <c r="K1220" s="66">
        <v>554</v>
      </c>
      <c r="L1220" s="66">
        <v>1010</v>
      </c>
      <c r="M1220" s="67">
        <v>211</v>
      </c>
      <c r="N1220" s="65">
        <v>1856345</v>
      </c>
      <c r="O1220" s="66">
        <v>1574673</v>
      </c>
      <c r="P1220" s="66">
        <v>724823</v>
      </c>
      <c r="Q1220" s="66">
        <v>2700587</v>
      </c>
      <c r="R1220" s="67">
        <v>500834</v>
      </c>
      <c r="S1220" s="95">
        <f t="shared" si="504"/>
        <v>10668.649425287356</v>
      </c>
      <c r="T1220" s="96">
        <f t="shared" si="505"/>
        <v>2806.9037433155081</v>
      </c>
      <c r="U1220" s="96">
        <f t="shared" si="506"/>
        <v>1308.3447653429603</v>
      </c>
      <c r="V1220" s="96">
        <f t="shared" si="507"/>
        <v>2673.8485148514851</v>
      </c>
      <c r="W1220" s="86">
        <f t="shared" si="508"/>
        <v>2373.6208530805688</v>
      </c>
      <c r="X1220" s="99">
        <f t="shared" si="509"/>
        <v>1.0596833130328867E-2</v>
      </c>
      <c r="Y1220" s="100">
        <f t="shared" si="510"/>
        <v>3.4165651644336173E-2</v>
      </c>
      <c r="Z1220" s="100">
        <f t="shared" si="511"/>
        <v>3.373934226552984E-2</v>
      </c>
      <c r="AA1220" s="100">
        <f t="shared" si="512"/>
        <v>6.1510353227771014E-2</v>
      </c>
      <c r="AB1220" s="101">
        <f t="shared" si="513"/>
        <v>1.2850182704019488E-2</v>
      </c>
      <c r="AC1220" s="99">
        <f t="shared" si="514"/>
        <v>1.2458680349457215E-2</v>
      </c>
      <c r="AD1220" s="100">
        <f t="shared" si="515"/>
        <v>3.7468704489958343E-2</v>
      </c>
      <c r="AE1220" s="100">
        <f t="shared" si="516"/>
        <v>3.702244746712658E-2</v>
      </c>
      <c r="AF1220" s="100">
        <f t="shared" si="517"/>
        <v>6.587911333761573E-2</v>
      </c>
      <c r="AG1220" s="101">
        <f t="shared" si="518"/>
        <v>1.4898114696940225E-2</v>
      </c>
      <c r="AH1220" s="95">
        <f t="shared" si="519"/>
        <v>113.05389768574909</v>
      </c>
      <c r="AI1220" s="96">
        <f t="shared" si="520"/>
        <v>95.899695493300854</v>
      </c>
      <c r="AJ1220" s="96">
        <f t="shared" si="521"/>
        <v>44.142691839220461</v>
      </c>
      <c r="AK1220" s="96">
        <f t="shared" si="522"/>
        <v>164.46936662606578</v>
      </c>
      <c r="AL1220" s="86">
        <f t="shared" si="523"/>
        <v>30.501461632155909</v>
      </c>
      <c r="AM1220" s="95">
        <f t="shared" si="531"/>
        <v>113.42873206563249</v>
      </c>
      <c r="AN1220" s="96">
        <f t="shared" si="524"/>
        <v>96.217654481244438</v>
      </c>
      <c r="AO1220" s="96">
        <f t="shared" si="525"/>
        <v>44.289048566946299</v>
      </c>
      <c r="AP1220" s="96">
        <f t="shared" si="526"/>
        <v>165.01467089518934</v>
      </c>
      <c r="AQ1220" s="86">
        <f t="shared" si="527"/>
        <v>30.602590356511843</v>
      </c>
    </row>
    <row r="1221" spans="1:43">
      <c r="A1221" s="129" t="str">
        <f t="shared" si="528"/>
        <v>2010_1</v>
      </c>
      <c r="B1221" s="57">
        <v>2010</v>
      </c>
      <c r="C1221" s="57">
        <v>1</v>
      </c>
      <c r="D1221" s="81" t="str">
        <f t="shared" si="529"/>
        <v>SYA_Commercial</v>
      </c>
      <c r="E1221" s="68" t="s">
        <v>35</v>
      </c>
      <c r="F1221" s="69" t="s">
        <v>40</v>
      </c>
      <c r="G1221" s="84">
        <f t="shared" si="530"/>
        <v>4864</v>
      </c>
      <c r="H1221" s="70">
        <v>1216</v>
      </c>
      <c r="I1221" s="65">
        <v>54</v>
      </c>
      <c r="J1221" s="66">
        <v>180</v>
      </c>
      <c r="K1221" s="66">
        <v>244</v>
      </c>
      <c r="L1221" s="66">
        <v>285</v>
      </c>
      <c r="M1221" s="67">
        <v>36</v>
      </c>
      <c r="N1221" s="65">
        <v>847789</v>
      </c>
      <c r="O1221" s="66">
        <v>642464</v>
      </c>
      <c r="P1221" s="66">
        <v>225935</v>
      </c>
      <c r="Q1221" s="66">
        <v>962517</v>
      </c>
      <c r="R1221" s="67">
        <v>164731</v>
      </c>
      <c r="S1221" s="95">
        <f t="shared" si="504"/>
        <v>15699.796296296296</v>
      </c>
      <c r="T1221" s="96">
        <f t="shared" si="505"/>
        <v>3569.2444444444445</v>
      </c>
      <c r="U1221" s="96">
        <f t="shared" si="506"/>
        <v>925.96311475409834</v>
      </c>
      <c r="V1221" s="96">
        <f t="shared" si="507"/>
        <v>3377.2526315789473</v>
      </c>
      <c r="W1221" s="86">
        <f t="shared" si="508"/>
        <v>4575.8611111111113</v>
      </c>
      <c r="X1221" s="99">
        <f t="shared" si="509"/>
        <v>1.1101973684210526E-2</v>
      </c>
      <c r="Y1221" s="100">
        <f t="shared" si="510"/>
        <v>3.7006578947368418E-2</v>
      </c>
      <c r="Z1221" s="100">
        <f t="shared" si="511"/>
        <v>5.016447368421053E-2</v>
      </c>
      <c r="AA1221" s="100">
        <f t="shared" si="512"/>
        <v>5.859375E-2</v>
      </c>
      <c r="AB1221" s="101">
        <f t="shared" si="513"/>
        <v>7.4013157894736838E-3</v>
      </c>
      <c r="AC1221" s="99">
        <f t="shared" si="514"/>
        <v>1.4602513241791116E-2</v>
      </c>
      <c r="AD1221" s="100">
        <f t="shared" si="515"/>
        <v>4.331339649614873E-2</v>
      </c>
      <c r="AE1221" s="100">
        <f t="shared" si="516"/>
        <v>5.7457058226766083E-2</v>
      </c>
      <c r="AF1221" s="100">
        <f t="shared" si="517"/>
        <v>6.6440202019246261E-2</v>
      </c>
      <c r="AG1221" s="101">
        <f t="shared" si="518"/>
        <v>1.0264837318996231E-2</v>
      </c>
      <c r="AH1221" s="95">
        <f t="shared" si="519"/>
        <v>174.29872532894737</v>
      </c>
      <c r="AI1221" s="96">
        <f t="shared" si="520"/>
        <v>132.08552631578948</v>
      </c>
      <c r="AJ1221" s="96">
        <f t="shared" si="521"/>
        <v>46.450452302631582</v>
      </c>
      <c r="AK1221" s="96">
        <f t="shared" si="522"/>
        <v>197.88589638157896</v>
      </c>
      <c r="AL1221" s="86">
        <f t="shared" si="523"/>
        <v>33.86739309210526</v>
      </c>
      <c r="AM1221" s="95">
        <f t="shared" si="531"/>
        <v>174.8766192004594</v>
      </c>
      <c r="AN1221" s="96">
        <f t="shared" si="524"/>
        <v>132.52346076441657</v>
      </c>
      <c r="AO1221" s="96">
        <f t="shared" si="525"/>
        <v>46.604460495542874</v>
      </c>
      <c r="AP1221" s="96">
        <f t="shared" si="526"/>
        <v>198.54199439125605</v>
      </c>
      <c r="AQ1221" s="86">
        <f t="shared" si="527"/>
        <v>33.979681686729684</v>
      </c>
    </row>
    <row r="1222" spans="1:43">
      <c r="A1222" s="129" t="str">
        <f t="shared" si="528"/>
        <v>2010_1</v>
      </c>
      <c r="B1222" s="57">
        <v>2010</v>
      </c>
      <c r="C1222" s="57">
        <v>1</v>
      </c>
      <c r="D1222" s="81" t="str">
        <f t="shared" si="529"/>
        <v>LSH_Commercial</v>
      </c>
      <c r="E1222" s="68" t="s">
        <v>36</v>
      </c>
      <c r="F1222" s="69" t="s">
        <v>40</v>
      </c>
      <c r="G1222" s="84">
        <f t="shared" si="530"/>
        <v>7364</v>
      </c>
      <c r="H1222" s="70">
        <v>1841</v>
      </c>
      <c r="I1222" s="65">
        <v>89</v>
      </c>
      <c r="J1222" s="66">
        <v>322</v>
      </c>
      <c r="K1222" s="66">
        <v>357</v>
      </c>
      <c r="L1222" s="66">
        <v>616</v>
      </c>
      <c r="M1222" s="67">
        <v>121</v>
      </c>
      <c r="N1222" s="65">
        <v>1517865</v>
      </c>
      <c r="O1222" s="66">
        <v>937852</v>
      </c>
      <c r="P1222" s="66">
        <v>449336</v>
      </c>
      <c r="Q1222" s="66">
        <v>1829441</v>
      </c>
      <c r="R1222" s="67">
        <v>578543</v>
      </c>
      <c r="S1222" s="95">
        <f t="shared" si="504"/>
        <v>17054.662921348314</v>
      </c>
      <c r="T1222" s="96">
        <f t="shared" si="505"/>
        <v>2912.5838509316768</v>
      </c>
      <c r="U1222" s="96">
        <f t="shared" si="506"/>
        <v>1258.6442577030812</v>
      </c>
      <c r="V1222" s="96">
        <f t="shared" si="507"/>
        <v>2969.8717532467531</v>
      </c>
      <c r="W1222" s="86">
        <f t="shared" si="508"/>
        <v>4781.3471074380168</v>
      </c>
      <c r="X1222" s="99">
        <f t="shared" si="509"/>
        <v>1.2085822922324824E-2</v>
      </c>
      <c r="Y1222" s="100">
        <f t="shared" si="510"/>
        <v>4.3726235741444866E-2</v>
      </c>
      <c r="Z1222" s="100">
        <f t="shared" si="511"/>
        <v>4.8479087452471481E-2</v>
      </c>
      <c r="AA1222" s="100">
        <f t="shared" si="512"/>
        <v>8.3650190114068435E-2</v>
      </c>
      <c r="AB1222" s="101">
        <f t="shared" si="513"/>
        <v>1.6431287343834873E-2</v>
      </c>
      <c r="AC1222" s="99">
        <f t="shared" si="514"/>
        <v>1.5052680873501843E-2</v>
      </c>
      <c r="AD1222" s="100">
        <f t="shared" si="515"/>
        <v>4.9278385827666353E-2</v>
      </c>
      <c r="AE1222" s="100">
        <f t="shared" si="516"/>
        <v>5.4310656445101926E-2</v>
      </c>
      <c r="AF1222" s="100">
        <f t="shared" si="517"/>
        <v>9.1167511957063421E-2</v>
      </c>
      <c r="AG1222" s="101">
        <f t="shared" si="518"/>
        <v>1.9883020220132892E-2</v>
      </c>
      <c r="AH1222" s="95">
        <f t="shared" si="519"/>
        <v>206.11963606735469</v>
      </c>
      <c r="AI1222" s="96">
        <f t="shared" si="520"/>
        <v>127.35632808256382</v>
      </c>
      <c r="AJ1222" s="96">
        <f t="shared" si="521"/>
        <v>61.017925040738731</v>
      </c>
      <c r="AK1222" s="96">
        <f t="shared" si="522"/>
        <v>248.43033677349266</v>
      </c>
      <c r="AL1222" s="86">
        <f t="shared" si="523"/>
        <v>78.563688212927758</v>
      </c>
      <c r="AM1222" s="95">
        <f t="shared" si="531"/>
        <v>206.8030333455437</v>
      </c>
      <c r="AN1222" s="96">
        <f t="shared" si="524"/>
        <v>127.77858269950545</v>
      </c>
      <c r="AO1222" s="96">
        <f t="shared" si="525"/>
        <v>61.220232228395297</v>
      </c>
      <c r="AP1222" s="96">
        <f t="shared" si="526"/>
        <v>249.25401674503647</v>
      </c>
      <c r="AQ1222" s="86">
        <f t="shared" si="527"/>
        <v>78.824169027437151</v>
      </c>
    </row>
    <row r="1223" spans="1:43">
      <c r="A1223" s="129" t="str">
        <f t="shared" si="528"/>
        <v>2010_1</v>
      </c>
      <c r="B1223" s="57">
        <v>2010</v>
      </c>
      <c r="C1223" s="57">
        <v>1</v>
      </c>
      <c r="D1223" s="81" t="str">
        <f t="shared" si="529"/>
        <v>SYH_Commercial</v>
      </c>
      <c r="E1223" s="68" t="s">
        <v>37</v>
      </c>
      <c r="F1223" s="69" t="s">
        <v>40</v>
      </c>
      <c r="G1223" s="84">
        <f t="shared" si="530"/>
        <v>3884</v>
      </c>
      <c r="H1223" s="70">
        <v>971</v>
      </c>
      <c r="I1223" s="65">
        <v>46</v>
      </c>
      <c r="J1223" s="66">
        <v>179</v>
      </c>
      <c r="K1223" s="66">
        <v>105</v>
      </c>
      <c r="L1223" s="66">
        <v>310</v>
      </c>
      <c r="M1223" s="67">
        <v>7</v>
      </c>
      <c r="N1223" s="65">
        <v>454244</v>
      </c>
      <c r="O1223" s="66">
        <v>405169</v>
      </c>
      <c r="P1223" s="66">
        <v>204015</v>
      </c>
      <c r="Q1223" s="66">
        <v>694590</v>
      </c>
      <c r="R1223" s="67">
        <v>42522</v>
      </c>
      <c r="S1223" s="95">
        <f t="shared" si="504"/>
        <v>9874.8695652173919</v>
      </c>
      <c r="T1223" s="96">
        <f t="shared" si="505"/>
        <v>2263.5139664804469</v>
      </c>
      <c r="U1223" s="96">
        <f t="shared" si="506"/>
        <v>1943</v>
      </c>
      <c r="V1223" s="96">
        <f t="shared" si="507"/>
        <v>2240.6129032258063</v>
      </c>
      <c r="W1223" s="86">
        <f t="shared" si="508"/>
        <v>6074.5714285714284</v>
      </c>
      <c r="X1223" s="99">
        <f t="shared" si="509"/>
        <v>1.184346035015448E-2</v>
      </c>
      <c r="Y1223" s="100">
        <f t="shared" si="510"/>
        <v>4.6086508753861999E-2</v>
      </c>
      <c r="Z1223" s="100">
        <f t="shared" si="511"/>
        <v>2.7033985581874358E-2</v>
      </c>
      <c r="AA1223" s="100">
        <f t="shared" si="512"/>
        <v>7.9814624098867151E-2</v>
      </c>
      <c r="AB1223" s="101">
        <f t="shared" si="513"/>
        <v>1.8022657054582905E-3</v>
      </c>
      <c r="AC1223" s="99">
        <f t="shared" si="514"/>
        <v>1.5887994346323594E-2</v>
      </c>
      <c r="AD1223" s="100">
        <f t="shared" si="515"/>
        <v>5.3925455441175246E-2</v>
      </c>
      <c r="AE1223" s="100">
        <f t="shared" si="516"/>
        <v>3.3097440943047181E-2</v>
      </c>
      <c r="AF1223" s="100">
        <f t="shared" si="517"/>
        <v>8.9946624776726103E-2</v>
      </c>
      <c r="AG1223" s="101">
        <f t="shared" si="518"/>
        <v>3.3880131116081845E-3</v>
      </c>
      <c r="AH1223" s="95">
        <f t="shared" si="519"/>
        <v>116.95262615859939</v>
      </c>
      <c r="AI1223" s="96">
        <f t="shared" si="520"/>
        <v>104.31745623069001</v>
      </c>
      <c r="AJ1223" s="96">
        <f t="shared" si="521"/>
        <v>52.527033985581873</v>
      </c>
      <c r="AK1223" s="96">
        <f t="shared" si="522"/>
        <v>178.83367662203912</v>
      </c>
      <c r="AL1223" s="86">
        <f t="shared" si="523"/>
        <v>10.94799176107106</v>
      </c>
      <c r="AM1223" s="95">
        <f t="shared" si="531"/>
        <v>117.34038691695685</v>
      </c>
      <c r="AN1223" s="96">
        <f t="shared" si="524"/>
        <v>104.66332461574945</v>
      </c>
      <c r="AO1223" s="96">
        <f t="shared" si="525"/>
        <v>52.701189309848779</v>
      </c>
      <c r="AP1223" s="96">
        <f t="shared" si="526"/>
        <v>179.42660629232097</v>
      </c>
      <c r="AQ1223" s="86">
        <f t="shared" si="527"/>
        <v>10.984290232744602</v>
      </c>
    </row>
    <row r="1224" spans="1:43">
      <c r="A1224" s="129" t="str">
        <f t="shared" si="528"/>
        <v>2010_1</v>
      </c>
      <c r="B1224" s="57">
        <v>2010</v>
      </c>
      <c r="C1224" s="57">
        <v>1</v>
      </c>
      <c r="D1224" s="81" t="str">
        <f t="shared" si="529"/>
        <v>MSH_Commercial</v>
      </c>
      <c r="E1224" s="68" t="s">
        <v>38</v>
      </c>
      <c r="F1224" s="69" t="s">
        <v>40</v>
      </c>
      <c r="G1224" s="84">
        <f t="shared" si="530"/>
        <v>18980</v>
      </c>
      <c r="H1224" s="70">
        <v>4745</v>
      </c>
      <c r="I1224" s="65">
        <v>246</v>
      </c>
      <c r="J1224" s="66">
        <v>828</v>
      </c>
      <c r="K1224" s="66">
        <v>903</v>
      </c>
      <c r="L1224" s="66">
        <v>743</v>
      </c>
      <c r="M1224" s="67">
        <v>167</v>
      </c>
      <c r="N1224" s="65">
        <v>3402234</v>
      </c>
      <c r="O1224" s="66">
        <v>2133130</v>
      </c>
      <c r="P1224" s="66">
        <v>882857</v>
      </c>
      <c r="Q1224" s="66">
        <v>1927218</v>
      </c>
      <c r="R1224" s="67">
        <v>726592</v>
      </c>
      <c r="S1224" s="95">
        <f t="shared" si="504"/>
        <v>13830.219512195123</v>
      </c>
      <c r="T1224" s="96">
        <f t="shared" si="505"/>
        <v>2576.2439613526572</v>
      </c>
      <c r="U1224" s="96">
        <f t="shared" si="506"/>
        <v>977.69324473975632</v>
      </c>
      <c r="V1224" s="96">
        <f t="shared" si="507"/>
        <v>2593.8331090174966</v>
      </c>
      <c r="W1224" s="86">
        <f t="shared" si="508"/>
        <v>4350.8502994011978</v>
      </c>
      <c r="X1224" s="99">
        <f t="shared" si="509"/>
        <v>1.2961011591148578E-2</v>
      </c>
      <c r="Y1224" s="100">
        <f t="shared" si="510"/>
        <v>4.3624868282402529E-2</v>
      </c>
      <c r="Z1224" s="100">
        <f t="shared" si="511"/>
        <v>4.7576396206533193E-2</v>
      </c>
      <c r="AA1224" s="100">
        <f t="shared" si="512"/>
        <v>3.9146469968387776E-2</v>
      </c>
      <c r="AB1224" s="101">
        <f t="shared" si="513"/>
        <v>8.7987355110642779E-3</v>
      </c>
      <c r="AC1224" s="99">
        <f t="shared" si="514"/>
        <v>1.4873921075307557E-2</v>
      </c>
      <c r="AD1224" s="100">
        <f t="shared" si="515"/>
        <v>4.7079398681409534E-2</v>
      </c>
      <c r="AE1224" s="100">
        <f t="shared" si="516"/>
        <v>5.1176530183197955E-2</v>
      </c>
      <c r="AF1224" s="100">
        <f t="shared" si="517"/>
        <v>4.2426536967943219E-2</v>
      </c>
      <c r="AG1224" s="101">
        <f t="shared" si="518"/>
        <v>1.0378160017298188E-2</v>
      </c>
      <c r="AH1224" s="95">
        <f t="shared" si="519"/>
        <v>179.2536354056902</v>
      </c>
      <c r="AI1224" s="96">
        <f t="shared" si="520"/>
        <v>112.38830347734458</v>
      </c>
      <c r="AJ1224" s="96">
        <f t="shared" si="521"/>
        <v>46.515121180189674</v>
      </c>
      <c r="AK1224" s="96">
        <f t="shared" si="522"/>
        <v>101.53940990516332</v>
      </c>
      <c r="AL1224" s="86">
        <f t="shared" si="523"/>
        <v>38.281981032665961</v>
      </c>
      <c r="AM1224" s="95">
        <f t="shared" si="531"/>
        <v>179.84795746485443</v>
      </c>
      <c r="AN1224" s="96">
        <f t="shared" si="524"/>
        <v>112.76093105500826</v>
      </c>
      <c r="AO1224" s="96">
        <f t="shared" si="525"/>
        <v>46.669343785156748</v>
      </c>
      <c r="AP1224" s="96">
        <f t="shared" si="526"/>
        <v>101.87606757486458</v>
      </c>
      <c r="AQ1224" s="86">
        <f t="shared" si="527"/>
        <v>38.408906356912397</v>
      </c>
    </row>
    <row r="1225" spans="1:43">
      <c r="A1225" s="129" t="str">
        <f t="shared" si="528"/>
        <v>2010_1</v>
      </c>
      <c r="B1225" s="57">
        <v>2010</v>
      </c>
      <c r="C1225" s="57">
        <v>1</v>
      </c>
      <c r="D1225" s="81" t="str">
        <f t="shared" si="529"/>
        <v>SMH_Commercial</v>
      </c>
      <c r="E1225" s="68" t="s">
        <v>39</v>
      </c>
      <c r="F1225" s="69" t="s">
        <v>40</v>
      </c>
      <c r="G1225" s="84">
        <f t="shared" si="530"/>
        <v>8444</v>
      </c>
      <c r="H1225" s="70">
        <v>2111</v>
      </c>
      <c r="I1225" s="65">
        <v>88</v>
      </c>
      <c r="J1225" s="66">
        <v>361</v>
      </c>
      <c r="K1225" s="66">
        <v>823</v>
      </c>
      <c r="L1225" s="66">
        <v>733</v>
      </c>
      <c r="M1225" s="67">
        <v>121</v>
      </c>
      <c r="N1225" s="65">
        <v>1007874</v>
      </c>
      <c r="O1225" s="66">
        <v>1188850</v>
      </c>
      <c r="P1225" s="66">
        <v>565077</v>
      </c>
      <c r="Q1225" s="66">
        <v>2662859</v>
      </c>
      <c r="R1225" s="67">
        <v>256639</v>
      </c>
      <c r="S1225" s="95">
        <f t="shared" si="504"/>
        <v>11453.113636363636</v>
      </c>
      <c r="T1225" s="96">
        <f t="shared" si="505"/>
        <v>3293.213296398892</v>
      </c>
      <c r="U1225" s="96">
        <f t="shared" si="506"/>
        <v>686.60631834750916</v>
      </c>
      <c r="V1225" s="96">
        <f t="shared" si="507"/>
        <v>3632.8226466575716</v>
      </c>
      <c r="W1225" s="86">
        <f t="shared" si="508"/>
        <v>2120.9834710743803</v>
      </c>
      <c r="X1225" s="99">
        <f t="shared" si="509"/>
        <v>1.0421601136901942E-2</v>
      </c>
      <c r="Y1225" s="100">
        <f t="shared" si="510"/>
        <v>4.2752250118427287E-2</v>
      </c>
      <c r="Z1225" s="100">
        <f t="shared" si="511"/>
        <v>9.7465656087162483E-2</v>
      </c>
      <c r="AA1225" s="100">
        <f t="shared" si="512"/>
        <v>8.6807200378967317E-2</v>
      </c>
      <c r="AB1225" s="101">
        <f t="shared" si="513"/>
        <v>1.432970156324017E-2</v>
      </c>
      <c r="AC1225" s="99">
        <f t="shared" si="514"/>
        <v>1.2996582770957773E-2</v>
      </c>
      <c r="AD1225" s="100">
        <f t="shared" si="515"/>
        <v>4.7881731696349253E-2</v>
      </c>
      <c r="AE1225" s="100">
        <f t="shared" si="516"/>
        <v>0.1049860308355256</v>
      </c>
      <c r="AF1225" s="100">
        <f t="shared" si="517"/>
        <v>9.3946258586662112E-2</v>
      </c>
      <c r="AG1225" s="101">
        <f t="shared" si="518"/>
        <v>1.7343167013172199E-2</v>
      </c>
      <c r="AH1225" s="95">
        <f t="shared" si="519"/>
        <v>119.35978209379441</v>
      </c>
      <c r="AI1225" s="96">
        <f t="shared" si="520"/>
        <v>140.79227854097584</v>
      </c>
      <c r="AJ1225" s="96">
        <f t="shared" si="521"/>
        <v>66.92053529133112</v>
      </c>
      <c r="AK1225" s="96">
        <f t="shared" si="522"/>
        <v>315.35516342965417</v>
      </c>
      <c r="AL1225" s="86">
        <f t="shared" si="523"/>
        <v>30.393060161061108</v>
      </c>
      <c r="AM1225" s="95">
        <f t="shared" si="531"/>
        <v>119.75552386670087</v>
      </c>
      <c r="AN1225" s="96">
        <f t="shared" si="524"/>
        <v>141.25908054868697</v>
      </c>
      <c r="AO1225" s="96">
        <f t="shared" si="525"/>
        <v>67.142412801623749</v>
      </c>
      <c r="AP1225" s="96">
        <f t="shared" si="526"/>
        <v>316.40073513966945</v>
      </c>
      <c r="AQ1225" s="86">
        <f t="shared" si="527"/>
        <v>30.493829476329626</v>
      </c>
    </row>
    <row r="1226" spans="1:43">
      <c r="A1226" s="129" t="str">
        <f t="shared" si="528"/>
        <v>2010_2</v>
      </c>
      <c r="B1226" s="57">
        <v>2010</v>
      </c>
      <c r="C1226" s="57">
        <v>2</v>
      </c>
      <c r="D1226" s="81" t="str">
        <f t="shared" si="529"/>
        <v>SML_Commercial</v>
      </c>
      <c r="E1226" s="68" t="s">
        <v>12</v>
      </c>
      <c r="F1226" s="69" t="s">
        <v>40</v>
      </c>
      <c r="G1226" s="84">
        <f t="shared" si="530"/>
        <v>19124</v>
      </c>
      <c r="H1226" s="70">
        <v>4781</v>
      </c>
      <c r="I1226" s="65">
        <v>34</v>
      </c>
      <c r="J1226" s="66">
        <v>554</v>
      </c>
      <c r="K1226" s="66">
        <v>310</v>
      </c>
      <c r="L1226" s="66">
        <v>821</v>
      </c>
      <c r="M1226" s="67">
        <v>124</v>
      </c>
      <c r="N1226" s="65">
        <v>446909</v>
      </c>
      <c r="O1226" s="66">
        <v>884156</v>
      </c>
      <c r="P1226" s="66">
        <v>389906</v>
      </c>
      <c r="Q1226" s="66">
        <v>1477956</v>
      </c>
      <c r="R1226" s="67">
        <v>414314</v>
      </c>
      <c r="S1226" s="95">
        <f t="shared" si="504"/>
        <v>13144.382352941177</v>
      </c>
      <c r="T1226" s="96">
        <f t="shared" si="505"/>
        <v>1595.9494584837546</v>
      </c>
      <c r="U1226" s="96">
        <f t="shared" si="506"/>
        <v>1257.7612903225806</v>
      </c>
      <c r="V1226" s="96">
        <f t="shared" si="507"/>
        <v>1800.190012180268</v>
      </c>
      <c r="W1226" s="86">
        <f t="shared" si="508"/>
        <v>3341.2419354838707</v>
      </c>
      <c r="X1226" s="99">
        <f t="shared" si="509"/>
        <v>1.7778707383392595E-3</v>
      </c>
      <c r="Y1226" s="100">
        <f t="shared" si="510"/>
        <v>2.8968834971763228E-2</v>
      </c>
      <c r="Z1226" s="100">
        <f t="shared" si="511"/>
        <v>1.6209997908387366E-2</v>
      </c>
      <c r="AA1226" s="100">
        <f t="shared" si="512"/>
        <v>4.2930349299309771E-2</v>
      </c>
      <c r="AB1226" s="101">
        <f t="shared" si="513"/>
        <v>6.4839991633549466E-3</v>
      </c>
      <c r="AC1226" s="99">
        <f t="shared" si="514"/>
        <v>2.4876613345299939E-3</v>
      </c>
      <c r="AD1226" s="100">
        <f t="shared" si="515"/>
        <v>3.1794682027767154E-2</v>
      </c>
      <c r="AE1226" s="100">
        <f t="shared" si="516"/>
        <v>1.8337692233497252E-2</v>
      </c>
      <c r="AF1226" s="100">
        <f t="shared" si="517"/>
        <v>4.6345583861702552E-2</v>
      </c>
      <c r="AG1226" s="101">
        <f t="shared" si="518"/>
        <v>7.8363066785401853E-3</v>
      </c>
      <c r="AH1226" s="95">
        <f t="shared" si="519"/>
        <v>23.369012758837062</v>
      </c>
      <c r="AI1226" s="96">
        <f t="shared" si="520"/>
        <v>46.232796486090777</v>
      </c>
      <c r="AJ1226" s="96">
        <f t="shared" si="521"/>
        <v>20.388307885379628</v>
      </c>
      <c r="AK1226" s="96">
        <f t="shared" si="522"/>
        <v>77.282786028027616</v>
      </c>
      <c r="AL1226" s="86">
        <f t="shared" si="523"/>
        <v>21.664609914243883</v>
      </c>
      <c r="AM1226" s="95">
        <f t="shared" si="531"/>
        <v>23.446493585108918</v>
      </c>
      <c r="AN1226" s="96">
        <f t="shared" si="524"/>
        <v>46.38608303309077</v>
      </c>
      <c r="AO1226" s="96">
        <f t="shared" si="525"/>
        <v>20.455906074380866</v>
      </c>
      <c r="AP1226" s="96">
        <f t="shared" si="526"/>
        <v>77.539019963959646</v>
      </c>
      <c r="AQ1226" s="86">
        <f t="shared" si="527"/>
        <v>21.736439729834974</v>
      </c>
    </row>
    <row r="1227" spans="1:43">
      <c r="A1227" s="129" t="str">
        <f t="shared" si="528"/>
        <v>2010_2</v>
      </c>
      <c r="B1227" s="57">
        <v>2010</v>
      </c>
      <c r="C1227" s="57">
        <v>2</v>
      </c>
      <c r="D1227" s="81" t="str">
        <f t="shared" si="529"/>
        <v>LSL_Commercial</v>
      </c>
      <c r="E1227" s="68" t="s">
        <v>14</v>
      </c>
      <c r="F1227" s="69" t="s">
        <v>40</v>
      </c>
      <c r="G1227" s="84">
        <f t="shared" si="530"/>
        <v>2768</v>
      </c>
      <c r="H1227" s="70">
        <v>692</v>
      </c>
      <c r="I1227" s="65">
        <v>4</v>
      </c>
      <c r="J1227" s="66">
        <v>64</v>
      </c>
      <c r="K1227" s="66">
        <v>133</v>
      </c>
      <c r="L1227" s="66">
        <v>89</v>
      </c>
      <c r="M1227" s="67">
        <v>16</v>
      </c>
      <c r="N1227" s="65">
        <v>85327</v>
      </c>
      <c r="O1227" s="66">
        <v>174342</v>
      </c>
      <c r="P1227" s="66">
        <v>168997</v>
      </c>
      <c r="Q1227" s="66">
        <v>258548</v>
      </c>
      <c r="R1227" s="67">
        <v>83454</v>
      </c>
      <c r="S1227" s="95">
        <f t="shared" ref="S1227:S1290" si="532">N1227/I1227</f>
        <v>21331.75</v>
      </c>
      <c r="T1227" s="96">
        <f t="shared" ref="T1227:T1290" si="533">O1227/J1227</f>
        <v>2724.09375</v>
      </c>
      <c r="U1227" s="96">
        <f t="shared" ref="U1227:U1290" si="534">P1227/K1227</f>
        <v>1270.6541353383459</v>
      </c>
      <c r="V1227" s="96">
        <f t="shared" ref="V1227:V1290" si="535">Q1227/L1227</f>
        <v>2905.0337078651687</v>
      </c>
      <c r="W1227" s="86">
        <f t="shared" ref="W1227:W1290" si="536">R1227/M1227</f>
        <v>5215.875</v>
      </c>
      <c r="X1227" s="99">
        <f t="shared" ref="X1227:X1290" si="537">I1227/$G1227</f>
        <v>1.4450867052023121E-3</v>
      </c>
      <c r="Y1227" s="100">
        <f t="shared" ref="Y1227:Y1290" si="538">J1227/$G1227</f>
        <v>2.3121387283236993E-2</v>
      </c>
      <c r="Z1227" s="100">
        <f t="shared" ref="Z1227:Z1290" si="539">K1227/$G1227</f>
        <v>4.8049132947976879E-2</v>
      </c>
      <c r="AA1227" s="100">
        <f t="shared" ref="AA1227:AA1290" si="540">L1227/$G1227</f>
        <v>3.2153179190751446E-2</v>
      </c>
      <c r="AB1227" s="101">
        <f t="shared" ref="AB1227:AB1290" si="541">M1227/$G1227</f>
        <v>5.7803468208092483E-3</v>
      </c>
      <c r="AC1227" s="99">
        <f t="shared" ref="AC1227:AC1290" si="542">I1227/$G1227+2.33*(I1227*ABS(($G1227-I1227))/$G1227^3)^0.5</f>
        <v>3.1273958564583234E-3</v>
      </c>
      <c r="AD1227" s="100">
        <f t="shared" ref="AD1227:AD1290" si="543">J1227/$G1227+2.33*(J1227*ABS(($G1227-J1227))/$G1227^3)^0.5</f>
        <v>2.9777185131577854E-2</v>
      </c>
      <c r="AE1227" s="100">
        <f t="shared" ref="AE1227:AE1290" si="544">K1227/$G1227+2.33*(K1227*ABS(($G1227-K1227))/$G1227^3)^0.5</f>
        <v>5.7520723651907184E-2</v>
      </c>
      <c r="AF1227" s="100">
        <f t="shared" ref="AF1227:AF1290" si="545">L1227/$G1227+2.33*(L1227*ABS(($G1227-L1227))/$G1227^3)^0.5</f>
        <v>3.9965645409803074E-2</v>
      </c>
      <c r="AG1227" s="101">
        <f t="shared" ref="AG1227:AG1290" si="546">M1227/$G1227+2.33*(M1227*ABS(($G1227-M1227))/$G1227^3)^0.5</f>
        <v>9.1376533762459189E-3</v>
      </c>
      <c r="AH1227" s="95">
        <f t="shared" ref="AH1227:AH1290" si="547">N1227/$G1227</f>
        <v>30.826228323699421</v>
      </c>
      <c r="AI1227" s="96">
        <f t="shared" ref="AI1227:AI1290" si="548">O1227/$G1227</f>
        <v>62.984826589595379</v>
      </c>
      <c r="AJ1227" s="96">
        <f t="shared" ref="AJ1227:AJ1290" si="549">P1227/$G1227</f>
        <v>61.053829479768787</v>
      </c>
      <c r="AK1227" s="96">
        <f t="shared" ref="AK1227:AK1290" si="550">Q1227/$G1227</f>
        <v>93.406069364161851</v>
      </c>
      <c r="AL1227" s="86">
        <f t="shared" ref="AL1227:AL1290" si="551">R1227/$G1227</f>
        <v>30.14956647398844</v>
      </c>
      <c r="AM1227" s="95">
        <f t="shared" si="531"/>
        <v>30.928433824034986</v>
      </c>
      <c r="AN1227" s="96">
        <f t="shared" ref="AN1227:AN1290" si="552">AI1227*($AC$2171/$X$2171)</f>
        <v>63.193655112097083</v>
      </c>
      <c r="AO1227" s="96">
        <f t="shared" ref="AO1227:AO1290" si="553">AJ1227*($AC$2171/$X$2171)</f>
        <v>61.256255709921135</v>
      </c>
      <c r="AP1227" s="96">
        <f t="shared" ref="AP1227:AP1290" si="554">AK1227*($AC$2171/$X$2171)</f>
        <v>93.715760642429686</v>
      </c>
      <c r="AQ1227" s="86">
        <f t="shared" ref="AQ1227:AQ1290" si="555">AL1227*($AC$2171/$X$2171)</f>
        <v>30.249528476930113</v>
      </c>
    </row>
    <row r="1228" spans="1:43">
      <c r="A1228" s="129" t="str">
        <f t="shared" ref="A1228:A1291" si="556">B1228&amp;"_"&amp;C1228</f>
        <v>2010_2</v>
      </c>
      <c r="B1228" s="57">
        <v>2010</v>
      </c>
      <c r="C1228" s="57">
        <v>2</v>
      </c>
      <c r="D1228" s="81" t="str">
        <f t="shared" ref="D1228:D1291" si="557">E1228&amp;"_"&amp;F1228</f>
        <v>MYA_Commercial</v>
      </c>
      <c r="E1228" s="68" t="s">
        <v>15</v>
      </c>
      <c r="F1228" s="69" t="s">
        <v>40</v>
      </c>
      <c r="G1228" s="84">
        <f t="shared" ref="G1228:G1291" si="558">H1228*4</f>
        <v>3004</v>
      </c>
      <c r="H1228" s="70">
        <v>751</v>
      </c>
      <c r="I1228" s="65">
        <v>17</v>
      </c>
      <c r="J1228" s="66">
        <v>104</v>
      </c>
      <c r="K1228" s="66">
        <v>243</v>
      </c>
      <c r="L1228" s="66">
        <v>175</v>
      </c>
      <c r="M1228" s="67">
        <v>18</v>
      </c>
      <c r="N1228" s="65">
        <v>160370</v>
      </c>
      <c r="O1228" s="66">
        <v>362600</v>
      </c>
      <c r="P1228" s="66">
        <v>226203</v>
      </c>
      <c r="Q1228" s="66">
        <v>578417</v>
      </c>
      <c r="R1228" s="67">
        <v>89472</v>
      </c>
      <c r="S1228" s="95">
        <f t="shared" si="532"/>
        <v>9433.5294117647063</v>
      </c>
      <c r="T1228" s="96">
        <f t="shared" si="533"/>
        <v>3486.5384615384614</v>
      </c>
      <c r="U1228" s="96">
        <f t="shared" si="534"/>
        <v>930.87654320987656</v>
      </c>
      <c r="V1228" s="96">
        <f t="shared" si="535"/>
        <v>3305.24</v>
      </c>
      <c r="W1228" s="86">
        <f t="shared" si="536"/>
        <v>4970.666666666667</v>
      </c>
      <c r="X1228" s="99">
        <f t="shared" si="537"/>
        <v>5.659121171770972E-3</v>
      </c>
      <c r="Y1228" s="100">
        <f t="shared" si="538"/>
        <v>3.462050599201065E-2</v>
      </c>
      <c r="Z1228" s="100">
        <f t="shared" si="539"/>
        <v>8.0892143808255657E-2</v>
      </c>
      <c r="AA1228" s="100">
        <f t="shared" si="540"/>
        <v>5.8255659121171768E-2</v>
      </c>
      <c r="AB1228" s="101">
        <f t="shared" si="541"/>
        <v>5.9920106524633818E-3</v>
      </c>
      <c r="AC1228" s="99">
        <f t="shared" si="542"/>
        <v>8.8480740397897505E-3</v>
      </c>
      <c r="AD1228" s="100">
        <f t="shared" si="543"/>
        <v>4.2392307445411601E-2</v>
      </c>
      <c r="AE1228" s="100">
        <f t="shared" si="544"/>
        <v>9.2483716649195205E-2</v>
      </c>
      <c r="AF1228" s="100">
        <f t="shared" si="545"/>
        <v>6.8212957620976108E-2</v>
      </c>
      <c r="AG1228" s="101">
        <f t="shared" si="546"/>
        <v>9.2728667550680891E-3</v>
      </c>
      <c r="AH1228" s="95">
        <f t="shared" si="547"/>
        <v>53.385486018641814</v>
      </c>
      <c r="AI1228" s="96">
        <f t="shared" si="548"/>
        <v>120.70572569906791</v>
      </c>
      <c r="AJ1228" s="96">
        <f t="shared" si="549"/>
        <v>75.300599201065253</v>
      </c>
      <c r="AK1228" s="96">
        <f t="shared" si="550"/>
        <v>192.5489347536618</v>
      </c>
      <c r="AL1228" s="86">
        <f t="shared" si="551"/>
        <v>29.784287616511318</v>
      </c>
      <c r="AM1228" s="95">
        <f t="shared" ref="AM1228:AM1291" si="559">AH1228*($AC$2171/$X$2171)</f>
        <v>53.562487572380313</v>
      </c>
      <c r="AN1228" s="96">
        <f t="shared" si="552"/>
        <v>121.105929997787</v>
      </c>
      <c r="AO1228" s="96">
        <f t="shared" si="553"/>
        <v>75.550261123247154</v>
      </c>
      <c r="AP1228" s="96">
        <f t="shared" si="554"/>
        <v>193.18733786963588</v>
      </c>
      <c r="AQ1228" s="86">
        <f t="shared" si="555"/>
        <v>29.88303852388858</v>
      </c>
    </row>
    <row r="1229" spans="1:43">
      <c r="A1229" s="129" t="str">
        <f t="shared" si="556"/>
        <v>2010_2</v>
      </c>
      <c r="B1229" s="57">
        <v>2010</v>
      </c>
      <c r="C1229" s="57">
        <v>2</v>
      </c>
      <c r="D1229" s="81" t="str">
        <f t="shared" si="557"/>
        <v>SMA_Commercial</v>
      </c>
      <c r="E1229" s="68" t="s">
        <v>16</v>
      </c>
      <c r="F1229" s="69" t="s">
        <v>40</v>
      </c>
      <c r="G1229" s="84">
        <f t="shared" si="558"/>
        <v>20428</v>
      </c>
      <c r="H1229" s="70">
        <v>5107</v>
      </c>
      <c r="I1229" s="65">
        <v>33</v>
      </c>
      <c r="J1229" s="66">
        <v>496</v>
      </c>
      <c r="K1229" s="66">
        <v>1645</v>
      </c>
      <c r="L1229" s="66">
        <v>763</v>
      </c>
      <c r="M1229" s="67">
        <v>118</v>
      </c>
      <c r="N1229" s="65">
        <v>536502</v>
      </c>
      <c r="O1229" s="66">
        <v>1970245</v>
      </c>
      <c r="P1229" s="66">
        <v>1348376</v>
      </c>
      <c r="Q1229" s="66">
        <v>2387481</v>
      </c>
      <c r="R1229" s="67">
        <v>574525</v>
      </c>
      <c r="S1229" s="95">
        <f t="shared" si="532"/>
        <v>16257.636363636364</v>
      </c>
      <c r="T1229" s="96">
        <f t="shared" si="533"/>
        <v>3972.2681451612902</v>
      </c>
      <c r="U1229" s="96">
        <f t="shared" si="534"/>
        <v>819.6814589665654</v>
      </c>
      <c r="V1229" s="96">
        <f t="shared" si="535"/>
        <v>3129.0707732634337</v>
      </c>
      <c r="W1229" s="86">
        <f t="shared" si="536"/>
        <v>4868.8559322033898</v>
      </c>
      <c r="X1229" s="99">
        <f t="shared" si="537"/>
        <v>1.6154298022322303E-3</v>
      </c>
      <c r="Y1229" s="100">
        <f t="shared" si="538"/>
        <v>2.4280399451732916E-2</v>
      </c>
      <c r="Z1229" s="100">
        <f t="shared" si="539"/>
        <v>8.0526728020364202E-2</v>
      </c>
      <c r="AA1229" s="100">
        <f t="shared" si="540"/>
        <v>3.7350695124339139E-2</v>
      </c>
      <c r="AB1229" s="101">
        <f t="shared" si="541"/>
        <v>5.77638535343646E-3</v>
      </c>
      <c r="AC1229" s="99">
        <f t="shared" si="542"/>
        <v>2.2701202011615709E-3</v>
      </c>
      <c r="AD1229" s="100">
        <f t="shared" si="543"/>
        <v>2.6789588739306272E-2</v>
      </c>
      <c r="AE1229" s="100">
        <f t="shared" si="544"/>
        <v>8.4962636503198186E-2</v>
      </c>
      <c r="AF1229" s="100">
        <f t="shared" si="545"/>
        <v>4.0441890048430823E-2</v>
      </c>
      <c r="AG1229" s="101">
        <f t="shared" si="546"/>
        <v>7.0118010432999563E-3</v>
      </c>
      <c r="AH1229" s="95">
        <f t="shared" si="547"/>
        <v>26.263070295672605</v>
      </c>
      <c r="AI1229" s="96">
        <f t="shared" si="548"/>
        <v>96.448257293910316</v>
      </c>
      <c r="AJ1229" s="96">
        <f t="shared" si="549"/>
        <v>66.006265909535927</v>
      </c>
      <c r="AK1229" s="96">
        <f t="shared" si="550"/>
        <v>116.87296847464265</v>
      </c>
      <c r="AL1229" s="86">
        <f t="shared" si="551"/>
        <v>28.124388094771881</v>
      </c>
      <c r="AM1229" s="95">
        <f t="shared" si="559"/>
        <v>26.350146476765239</v>
      </c>
      <c r="AN1229" s="96">
        <f t="shared" si="552"/>
        <v>96.768035058796301</v>
      </c>
      <c r="AO1229" s="96">
        <f t="shared" si="553"/>
        <v>66.225112125872414</v>
      </c>
      <c r="AP1229" s="96">
        <f t="shared" si="554"/>
        <v>117.26046512500224</v>
      </c>
      <c r="AQ1229" s="86">
        <f t="shared" si="555"/>
        <v>28.217635543881567</v>
      </c>
    </row>
    <row r="1230" spans="1:43">
      <c r="A1230" s="129" t="str">
        <f t="shared" si="556"/>
        <v>2010_2</v>
      </c>
      <c r="B1230" s="57">
        <v>2010</v>
      </c>
      <c r="C1230" s="57">
        <v>2</v>
      </c>
      <c r="D1230" s="81" t="str">
        <f t="shared" si="557"/>
        <v>MSL_Commercial</v>
      </c>
      <c r="E1230" s="68" t="s">
        <v>17</v>
      </c>
      <c r="F1230" s="69" t="s">
        <v>40</v>
      </c>
      <c r="G1230" s="84">
        <f t="shared" si="558"/>
        <v>8992</v>
      </c>
      <c r="H1230" s="70">
        <v>2248</v>
      </c>
      <c r="I1230" s="65">
        <v>27</v>
      </c>
      <c r="J1230" s="66">
        <v>188</v>
      </c>
      <c r="K1230" s="66">
        <v>705</v>
      </c>
      <c r="L1230" s="66">
        <v>251</v>
      </c>
      <c r="M1230" s="67">
        <v>59</v>
      </c>
      <c r="N1230" s="65">
        <v>521889</v>
      </c>
      <c r="O1230" s="66">
        <v>556284</v>
      </c>
      <c r="P1230" s="66">
        <v>1632310</v>
      </c>
      <c r="Q1230" s="66">
        <v>868142</v>
      </c>
      <c r="R1230" s="67">
        <v>156518</v>
      </c>
      <c r="S1230" s="95">
        <f t="shared" si="532"/>
        <v>19329.222222222223</v>
      </c>
      <c r="T1230" s="96">
        <f t="shared" si="533"/>
        <v>2958.9574468085107</v>
      </c>
      <c r="U1230" s="96">
        <f t="shared" si="534"/>
        <v>2315.3333333333335</v>
      </c>
      <c r="V1230" s="96">
        <f t="shared" si="535"/>
        <v>3458.7330677290838</v>
      </c>
      <c r="W1230" s="86">
        <f t="shared" si="536"/>
        <v>2652.8474576271187</v>
      </c>
      <c r="X1230" s="99">
        <f t="shared" si="537"/>
        <v>3.0026690391459073E-3</v>
      </c>
      <c r="Y1230" s="100">
        <f t="shared" si="538"/>
        <v>2.090747330960854E-2</v>
      </c>
      <c r="Z1230" s="100">
        <f t="shared" si="539"/>
        <v>7.8403024911032029E-2</v>
      </c>
      <c r="AA1230" s="100">
        <f t="shared" si="540"/>
        <v>2.7913701067615659E-2</v>
      </c>
      <c r="AB1230" s="101">
        <f t="shared" si="541"/>
        <v>6.5613879003558716E-3</v>
      </c>
      <c r="AC1230" s="99">
        <f t="shared" si="542"/>
        <v>4.3470690358017195E-3</v>
      </c>
      <c r="AD1230" s="100">
        <f t="shared" si="543"/>
        <v>2.4423000127493794E-2</v>
      </c>
      <c r="AE1230" s="100">
        <f t="shared" si="544"/>
        <v>8.5007901413322651E-2</v>
      </c>
      <c r="AF1230" s="100">
        <f t="shared" si="545"/>
        <v>3.1961220053049952E-2</v>
      </c>
      <c r="AG1230" s="101">
        <f t="shared" si="546"/>
        <v>8.545179954922601E-3</v>
      </c>
      <c r="AH1230" s="95">
        <f t="shared" si="547"/>
        <v>58.039257117437721</v>
      </c>
      <c r="AI1230" s="96">
        <f t="shared" si="548"/>
        <v>61.864323843416372</v>
      </c>
      <c r="AJ1230" s="96">
        <f t="shared" si="549"/>
        <v>181.52913701067615</v>
      </c>
      <c r="AK1230" s="96">
        <f t="shared" si="550"/>
        <v>96.546040925266908</v>
      </c>
      <c r="AL1230" s="86">
        <f t="shared" si="551"/>
        <v>17.406361209964412</v>
      </c>
      <c r="AM1230" s="95">
        <f t="shared" si="559"/>
        <v>58.231688421407263</v>
      </c>
      <c r="AN1230" s="96">
        <f t="shared" si="552"/>
        <v>62.06943729761332</v>
      </c>
      <c r="AO1230" s="96">
        <f t="shared" si="553"/>
        <v>182.1310035795874</v>
      </c>
      <c r="AP1230" s="96">
        <f t="shared" si="554"/>
        <v>96.866142895399875</v>
      </c>
      <c r="AQ1230" s="86">
        <f t="shared" si="555"/>
        <v>17.464072644454706</v>
      </c>
    </row>
    <row r="1231" spans="1:43">
      <c r="A1231" s="129" t="str">
        <f t="shared" si="556"/>
        <v>2010_2</v>
      </c>
      <c r="B1231" s="57">
        <v>2010</v>
      </c>
      <c r="C1231" s="57">
        <v>2</v>
      </c>
      <c r="D1231" s="81" t="str">
        <f t="shared" si="557"/>
        <v>LYL_Commercial</v>
      </c>
      <c r="E1231" s="68" t="s">
        <v>18</v>
      </c>
      <c r="F1231" s="69" t="s">
        <v>40</v>
      </c>
      <c r="G1231" s="84">
        <f t="shared" si="558"/>
        <v>3280</v>
      </c>
      <c r="H1231" s="70">
        <v>820</v>
      </c>
      <c r="I1231" s="65">
        <v>19</v>
      </c>
      <c r="J1231" s="66">
        <v>81</v>
      </c>
      <c r="K1231" s="66">
        <v>145</v>
      </c>
      <c r="L1231" s="66">
        <v>113</v>
      </c>
      <c r="M1231" s="67">
        <v>33</v>
      </c>
      <c r="N1231" s="65">
        <v>374969</v>
      </c>
      <c r="O1231" s="66">
        <v>239330</v>
      </c>
      <c r="P1231" s="66">
        <v>172764</v>
      </c>
      <c r="Q1231" s="66">
        <v>327233</v>
      </c>
      <c r="R1231" s="67">
        <v>173692</v>
      </c>
      <c r="S1231" s="95">
        <f t="shared" si="532"/>
        <v>19735.21052631579</v>
      </c>
      <c r="T1231" s="96">
        <f t="shared" si="533"/>
        <v>2954.6913580246915</v>
      </c>
      <c r="U1231" s="96">
        <f t="shared" si="534"/>
        <v>1191.4758620689656</v>
      </c>
      <c r="V1231" s="96">
        <f t="shared" si="535"/>
        <v>2895.8672566371683</v>
      </c>
      <c r="W1231" s="86">
        <f t="shared" si="536"/>
        <v>5263.393939393939</v>
      </c>
      <c r="X1231" s="99">
        <f t="shared" si="537"/>
        <v>5.7926829268292682E-3</v>
      </c>
      <c r="Y1231" s="100">
        <f t="shared" si="538"/>
        <v>2.4695121951219513E-2</v>
      </c>
      <c r="Z1231" s="100">
        <f t="shared" si="539"/>
        <v>4.4207317073170729E-2</v>
      </c>
      <c r="AA1231" s="100">
        <f t="shared" si="540"/>
        <v>3.4451219512195125E-2</v>
      </c>
      <c r="AB1231" s="101">
        <f t="shared" si="541"/>
        <v>1.0060975609756098E-2</v>
      </c>
      <c r="AC1231" s="99">
        <f t="shared" si="542"/>
        <v>8.8801146012604526E-3</v>
      </c>
      <c r="AD1231" s="100">
        <f t="shared" si="543"/>
        <v>3.1008979582654091E-2</v>
      </c>
      <c r="AE1231" s="100">
        <f t="shared" si="544"/>
        <v>5.2570044258470408E-2</v>
      </c>
      <c r="AF1231" s="100">
        <f t="shared" si="545"/>
        <v>4.1871296457538967E-2</v>
      </c>
      <c r="AG1231" s="101">
        <f t="shared" si="546"/>
        <v>1.412113674486736E-2</v>
      </c>
      <c r="AH1231" s="95">
        <f t="shared" si="547"/>
        <v>114.31981707317073</v>
      </c>
      <c r="AI1231" s="96">
        <f t="shared" si="548"/>
        <v>72.966463414634148</v>
      </c>
      <c r="AJ1231" s="96">
        <f t="shared" si="549"/>
        <v>52.671951219512195</v>
      </c>
      <c r="AK1231" s="96">
        <f t="shared" si="550"/>
        <v>99.766158536585365</v>
      </c>
      <c r="AL1231" s="86">
        <f t="shared" si="551"/>
        <v>52.954878048780486</v>
      </c>
      <c r="AM1231" s="95">
        <f t="shared" si="559"/>
        <v>114.6988486556122</v>
      </c>
      <c r="AN1231" s="96">
        <f t="shared" si="552"/>
        <v>73.208386423271435</v>
      </c>
      <c r="AO1231" s="96">
        <f t="shared" si="553"/>
        <v>52.846587022229002</v>
      </c>
      <c r="AP1231" s="96">
        <f t="shared" si="554"/>
        <v>100.09693692577773</v>
      </c>
      <c r="AQ1231" s="86">
        <f t="shared" si="555"/>
        <v>53.130451905865797</v>
      </c>
    </row>
    <row r="1232" spans="1:43">
      <c r="A1232" s="129" t="str">
        <f t="shared" si="556"/>
        <v>2010_2</v>
      </c>
      <c r="B1232" s="57">
        <v>2010</v>
      </c>
      <c r="C1232" s="57">
        <v>2</v>
      </c>
      <c r="D1232" s="81" t="str">
        <f t="shared" si="557"/>
        <v>LSA_Commercial</v>
      </c>
      <c r="E1232" s="68" t="s">
        <v>19</v>
      </c>
      <c r="F1232" s="69" t="s">
        <v>40</v>
      </c>
      <c r="G1232" s="84">
        <f t="shared" si="558"/>
        <v>22684</v>
      </c>
      <c r="H1232" s="70">
        <v>5671</v>
      </c>
      <c r="I1232" s="65">
        <v>95</v>
      </c>
      <c r="J1232" s="66">
        <v>662</v>
      </c>
      <c r="K1232" s="66">
        <v>476</v>
      </c>
      <c r="L1232" s="66">
        <v>1042</v>
      </c>
      <c r="M1232" s="67">
        <v>204</v>
      </c>
      <c r="N1232" s="65">
        <v>2389665</v>
      </c>
      <c r="O1232" s="66">
        <v>1694252</v>
      </c>
      <c r="P1232" s="66">
        <v>390276</v>
      </c>
      <c r="Q1232" s="66">
        <v>2820489</v>
      </c>
      <c r="R1232" s="67">
        <v>1629967</v>
      </c>
      <c r="S1232" s="95">
        <f t="shared" si="532"/>
        <v>25154.36842105263</v>
      </c>
      <c r="T1232" s="96">
        <f t="shared" si="533"/>
        <v>2559.2930513595165</v>
      </c>
      <c r="U1232" s="96">
        <f t="shared" si="534"/>
        <v>819.90756302521004</v>
      </c>
      <c r="V1232" s="96">
        <f t="shared" si="535"/>
        <v>2706.8032629558543</v>
      </c>
      <c r="W1232" s="86">
        <f t="shared" si="536"/>
        <v>7990.0343137254904</v>
      </c>
      <c r="X1232" s="99">
        <f t="shared" si="537"/>
        <v>4.1879739023099986E-3</v>
      </c>
      <c r="Y1232" s="100">
        <f t="shared" si="538"/>
        <v>2.918356550872862E-2</v>
      </c>
      <c r="Z1232" s="100">
        <f t="shared" si="539"/>
        <v>2.0983953447363781E-2</v>
      </c>
      <c r="AA1232" s="100">
        <f t="shared" si="540"/>
        <v>4.5935461117968611E-2</v>
      </c>
      <c r="AB1232" s="101">
        <f t="shared" si="541"/>
        <v>8.9931229060130485E-3</v>
      </c>
      <c r="AC1232" s="99">
        <f t="shared" si="542"/>
        <v>5.1870228540561092E-3</v>
      </c>
      <c r="AD1232" s="100">
        <f t="shared" si="543"/>
        <v>3.1787522680618421E-2</v>
      </c>
      <c r="AE1232" s="100">
        <f t="shared" si="544"/>
        <v>2.3201305559295629E-2</v>
      </c>
      <c r="AF1232" s="100">
        <f t="shared" si="545"/>
        <v>4.9174073850303687E-2</v>
      </c>
      <c r="AG1232" s="101">
        <f t="shared" si="546"/>
        <v>1.0453583018753335E-2</v>
      </c>
      <c r="AH1232" s="95">
        <f t="shared" si="547"/>
        <v>105.34583847645918</v>
      </c>
      <c r="AI1232" s="96">
        <f t="shared" si="548"/>
        <v>74.689296420384409</v>
      </c>
      <c r="AJ1232" s="96">
        <f t="shared" si="549"/>
        <v>17.204902133662493</v>
      </c>
      <c r="AK1232" s="96">
        <f t="shared" si="550"/>
        <v>124.3382560394992</v>
      </c>
      <c r="AL1232" s="86">
        <f t="shared" si="551"/>
        <v>71.855360606594957</v>
      </c>
      <c r="AM1232" s="95">
        <f t="shared" si="559"/>
        <v>105.69511650089652</v>
      </c>
      <c r="AN1232" s="96">
        <f t="shared" si="552"/>
        <v>74.936931545583548</v>
      </c>
      <c r="AO1232" s="96">
        <f t="shared" si="553"/>
        <v>17.261945623132902</v>
      </c>
      <c r="AP1232" s="96">
        <f t="shared" si="554"/>
        <v>124.75050412693709</v>
      </c>
      <c r="AQ1232" s="86">
        <f t="shared" si="555"/>
        <v>72.093599712770114</v>
      </c>
    </row>
    <row r="1233" spans="1:43">
      <c r="A1233" s="129" t="str">
        <f t="shared" si="556"/>
        <v>2010_2</v>
      </c>
      <c r="B1233" s="57">
        <v>2010</v>
      </c>
      <c r="C1233" s="57">
        <v>2</v>
      </c>
      <c r="D1233" s="81" t="str">
        <f t="shared" si="557"/>
        <v>LMA_Commercial</v>
      </c>
      <c r="E1233" s="68" t="s">
        <v>20</v>
      </c>
      <c r="F1233" s="69" t="s">
        <v>40</v>
      </c>
      <c r="G1233" s="84">
        <f t="shared" si="558"/>
        <v>21220</v>
      </c>
      <c r="H1233" s="70">
        <v>5305</v>
      </c>
      <c r="I1233" s="65">
        <v>177</v>
      </c>
      <c r="J1233" s="66">
        <v>528</v>
      </c>
      <c r="K1233" s="66">
        <v>644</v>
      </c>
      <c r="L1233" s="66">
        <v>1181</v>
      </c>
      <c r="M1233" s="67">
        <v>403</v>
      </c>
      <c r="N1233" s="65">
        <v>2497830</v>
      </c>
      <c r="O1233" s="66">
        <v>1235979</v>
      </c>
      <c r="P1233" s="66">
        <v>551609</v>
      </c>
      <c r="Q1233" s="66">
        <v>3354662</v>
      </c>
      <c r="R1233" s="67">
        <v>1931741</v>
      </c>
      <c r="S1233" s="95">
        <f t="shared" si="532"/>
        <v>14112.033898305084</v>
      </c>
      <c r="T1233" s="96">
        <f t="shared" si="533"/>
        <v>2340.869318181818</v>
      </c>
      <c r="U1233" s="96">
        <f t="shared" si="534"/>
        <v>856.53571428571433</v>
      </c>
      <c r="V1233" s="96">
        <f t="shared" si="535"/>
        <v>2840.5266723116001</v>
      </c>
      <c r="W1233" s="86">
        <f t="shared" si="536"/>
        <v>4793.4019851116627</v>
      </c>
      <c r="X1233" s="99">
        <f t="shared" si="537"/>
        <v>8.3411875589066917E-3</v>
      </c>
      <c r="Y1233" s="100">
        <f t="shared" si="538"/>
        <v>2.4882186616399623E-2</v>
      </c>
      <c r="Z1233" s="100">
        <f t="shared" si="539"/>
        <v>3.0348727615457115E-2</v>
      </c>
      <c r="AA1233" s="100">
        <f t="shared" si="540"/>
        <v>5.5655042412818094E-2</v>
      </c>
      <c r="AB1233" s="101">
        <f t="shared" si="541"/>
        <v>1.8991517436380771E-2</v>
      </c>
      <c r="AC1233" s="99">
        <f t="shared" si="542"/>
        <v>9.7959038835205587E-3</v>
      </c>
      <c r="AD1233" s="100">
        <f t="shared" si="543"/>
        <v>2.7373658828813464E-2</v>
      </c>
      <c r="AE1233" s="100">
        <f t="shared" si="544"/>
        <v>3.3092583271174911E-2</v>
      </c>
      <c r="AF1233" s="100">
        <f t="shared" si="545"/>
        <v>5.9321957244777825E-2</v>
      </c>
      <c r="AG1233" s="101">
        <f t="shared" si="546"/>
        <v>2.1174747212490977E-2</v>
      </c>
      <c r="AH1233" s="95">
        <f t="shared" si="547"/>
        <v>117.71112158341188</v>
      </c>
      <c r="AI1233" s="96">
        <f t="shared" si="548"/>
        <v>58.245947219604147</v>
      </c>
      <c r="AJ1233" s="96">
        <f t="shared" si="549"/>
        <v>25.994769085768144</v>
      </c>
      <c r="AK1233" s="96">
        <f t="shared" si="550"/>
        <v>158.08963242224317</v>
      </c>
      <c r="AL1233" s="86">
        <f t="shared" si="551"/>
        <v>91.033977379830347</v>
      </c>
      <c r="AM1233" s="95">
        <f t="shared" si="559"/>
        <v>118.10139716140868</v>
      </c>
      <c r="AN1233" s="96">
        <f t="shared" si="552"/>
        <v>58.43906381225333</v>
      </c>
      <c r="AO1233" s="96">
        <f t="shared" si="553"/>
        <v>26.080955704274302</v>
      </c>
      <c r="AP1233" s="96">
        <f t="shared" si="554"/>
        <v>158.61378444661389</v>
      </c>
      <c r="AQ1233" s="86">
        <f t="shared" si="555"/>
        <v>91.335803899375364</v>
      </c>
    </row>
    <row r="1234" spans="1:43">
      <c r="A1234" s="129" t="str">
        <f t="shared" si="556"/>
        <v>2010_2</v>
      </c>
      <c r="B1234" s="57">
        <v>2010</v>
      </c>
      <c r="C1234" s="57">
        <v>2</v>
      </c>
      <c r="D1234" s="81" t="str">
        <f t="shared" si="557"/>
        <v>SYL_Commercial</v>
      </c>
      <c r="E1234" s="68" t="s">
        <v>21</v>
      </c>
      <c r="F1234" s="69" t="s">
        <v>40</v>
      </c>
      <c r="G1234" s="84">
        <f t="shared" si="558"/>
        <v>2928</v>
      </c>
      <c r="H1234" s="70">
        <v>732</v>
      </c>
      <c r="I1234" s="65">
        <v>30</v>
      </c>
      <c r="J1234" s="66">
        <v>68</v>
      </c>
      <c r="K1234" s="66">
        <v>99</v>
      </c>
      <c r="L1234" s="66">
        <v>76</v>
      </c>
      <c r="M1234" s="67">
        <v>31</v>
      </c>
      <c r="N1234" s="65">
        <v>347740</v>
      </c>
      <c r="O1234" s="66">
        <v>189473</v>
      </c>
      <c r="P1234" s="66">
        <v>71275</v>
      </c>
      <c r="Q1234" s="66">
        <v>236567</v>
      </c>
      <c r="R1234" s="67">
        <v>102233</v>
      </c>
      <c r="S1234" s="95">
        <f t="shared" si="532"/>
        <v>11591.333333333334</v>
      </c>
      <c r="T1234" s="96">
        <f t="shared" si="533"/>
        <v>2786.3676470588234</v>
      </c>
      <c r="U1234" s="96">
        <f t="shared" si="534"/>
        <v>719.94949494949492</v>
      </c>
      <c r="V1234" s="96">
        <f t="shared" si="535"/>
        <v>3112.7236842105262</v>
      </c>
      <c r="W1234" s="86">
        <f t="shared" si="536"/>
        <v>3297.8387096774195</v>
      </c>
      <c r="X1234" s="99">
        <f t="shared" si="537"/>
        <v>1.0245901639344262E-2</v>
      </c>
      <c r="Y1234" s="100">
        <f t="shared" si="538"/>
        <v>2.3224043715846996E-2</v>
      </c>
      <c r="Z1234" s="100">
        <f t="shared" si="539"/>
        <v>3.3811475409836068E-2</v>
      </c>
      <c r="AA1234" s="100">
        <f t="shared" si="540"/>
        <v>2.5956284153005466E-2</v>
      </c>
      <c r="AB1234" s="101">
        <f t="shared" si="541"/>
        <v>1.0587431693989071E-2</v>
      </c>
      <c r="AC1234" s="99">
        <f t="shared" si="542"/>
        <v>1.4582099894780699E-2</v>
      </c>
      <c r="AD1234" s="100">
        <f t="shared" si="543"/>
        <v>2.970944398670889E-2</v>
      </c>
      <c r="AE1234" s="100">
        <f t="shared" si="544"/>
        <v>4.1594230845969464E-2</v>
      </c>
      <c r="AF1234" s="100">
        <f t="shared" si="545"/>
        <v>3.2802977378052503E-2</v>
      </c>
      <c r="AG1234" s="101">
        <f t="shared" si="546"/>
        <v>1.4994546935043734E-2</v>
      </c>
      <c r="AH1234" s="95">
        <f t="shared" si="547"/>
        <v>118.76366120218579</v>
      </c>
      <c r="AI1234" s="96">
        <f t="shared" si="548"/>
        <v>64.710724043715842</v>
      </c>
      <c r="AJ1234" s="96">
        <f t="shared" si="549"/>
        <v>24.342554644808743</v>
      </c>
      <c r="AK1234" s="96">
        <f t="shared" si="550"/>
        <v>80.794740437158467</v>
      </c>
      <c r="AL1234" s="86">
        <f t="shared" si="551"/>
        <v>34.915642076502735</v>
      </c>
      <c r="AM1234" s="95">
        <f t="shared" si="559"/>
        <v>119.15742651422434</v>
      </c>
      <c r="AN1234" s="96">
        <f t="shared" si="552"/>
        <v>64.925274843071335</v>
      </c>
      <c r="AO1234" s="96">
        <f t="shared" si="553"/>
        <v>24.423263285216944</v>
      </c>
      <c r="AP1234" s="96">
        <f t="shared" si="554"/>
        <v>81.062618387848701</v>
      </c>
      <c r="AQ1234" s="86">
        <f t="shared" si="555"/>
        <v>35.03140617941191</v>
      </c>
    </row>
    <row r="1235" spans="1:43">
      <c r="A1235" s="129" t="str">
        <f t="shared" si="556"/>
        <v>2010_2</v>
      </c>
      <c r="B1235" s="57">
        <v>2010</v>
      </c>
      <c r="C1235" s="57">
        <v>2</v>
      </c>
      <c r="D1235" s="81" t="str">
        <f t="shared" si="557"/>
        <v>MYL_Commercial</v>
      </c>
      <c r="E1235" s="68" t="s">
        <v>22</v>
      </c>
      <c r="F1235" s="69" t="s">
        <v>40</v>
      </c>
      <c r="G1235" s="84">
        <f t="shared" si="558"/>
        <v>1992</v>
      </c>
      <c r="H1235" s="70">
        <v>498</v>
      </c>
      <c r="I1235" s="65">
        <v>19</v>
      </c>
      <c r="J1235" s="66">
        <v>56</v>
      </c>
      <c r="K1235" s="66">
        <v>109</v>
      </c>
      <c r="L1235" s="66">
        <v>68</v>
      </c>
      <c r="M1235" s="67">
        <v>19</v>
      </c>
      <c r="N1235" s="65">
        <v>257712</v>
      </c>
      <c r="O1235" s="66">
        <v>163560</v>
      </c>
      <c r="P1235" s="66">
        <v>65866</v>
      </c>
      <c r="Q1235" s="66">
        <v>222527</v>
      </c>
      <c r="R1235" s="67">
        <v>80482</v>
      </c>
      <c r="S1235" s="95">
        <f t="shared" si="532"/>
        <v>13563.78947368421</v>
      </c>
      <c r="T1235" s="96">
        <f t="shared" si="533"/>
        <v>2920.7142857142858</v>
      </c>
      <c r="U1235" s="96">
        <f t="shared" si="534"/>
        <v>604.27522935779814</v>
      </c>
      <c r="V1235" s="96">
        <f t="shared" si="535"/>
        <v>3272.455882352941</v>
      </c>
      <c r="W1235" s="86">
        <f t="shared" si="536"/>
        <v>4235.894736842105</v>
      </c>
      <c r="X1235" s="99">
        <f t="shared" si="537"/>
        <v>9.5381526104417677E-3</v>
      </c>
      <c r="Y1235" s="100">
        <f t="shared" si="538"/>
        <v>2.8112449799196786E-2</v>
      </c>
      <c r="Z1235" s="100">
        <f t="shared" si="539"/>
        <v>5.4718875502008033E-2</v>
      </c>
      <c r="AA1235" s="100">
        <f t="shared" si="540"/>
        <v>3.4136546184738957E-2</v>
      </c>
      <c r="AB1235" s="101">
        <f t="shared" si="541"/>
        <v>9.5381526104417677E-3</v>
      </c>
      <c r="AC1235" s="99">
        <f t="shared" si="542"/>
        <v>1.4612290476752835E-2</v>
      </c>
      <c r="AD1235" s="100">
        <f t="shared" si="543"/>
        <v>3.6741611552203124E-2</v>
      </c>
      <c r="AE1235" s="100">
        <f t="shared" si="544"/>
        <v>6.6591871703864713E-2</v>
      </c>
      <c r="AF1235" s="100">
        <f t="shared" si="545"/>
        <v>4.3615903853805787E-2</v>
      </c>
      <c r="AG1235" s="101">
        <f t="shared" si="546"/>
        <v>1.4612290476752835E-2</v>
      </c>
      <c r="AH1235" s="95">
        <f t="shared" si="547"/>
        <v>129.37349397590361</v>
      </c>
      <c r="AI1235" s="96">
        <f t="shared" si="548"/>
        <v>82.108433734939766</v>
      </c>
      <c r="AJ1235" s="96">
        <f t="shared" si="549"/>
        <v>33.065261044176708</v>
      </c>
      <c r="AK1235" s="96">
        <f t="shared" si="550"/>
        <v>111.71034136546184</v>
      </c>
      <c r="AL1235" s="86">
        <f t="shared" si="551"/>
        <v>40.402610441767067</v>
      </c>
      <c r="AM1235" s="95">
        <f t="shared" si="559"/>
        <v>129.80243658098391</v>
      </c>
      <c r="AN1235" s="96">
        <f t="shared" si="552"/>
        <v>82.380667284355127</v>
      </c>
      <c r="AO1235" s="96">
        <f t="shared" si="553"/>
        <v>33.17489014032364</v>
      </c>
      <c r="AP1235" s="96">
        <f t="shared" si="554"/>
        <v>112.08072113466429</v>
      </c>
      <c r="AQ1235" s="86">
        <f t="shared" si="555"/>
        <v>40.536566791266011</v>
      </c>
    </row>
    <row r="1236" spans="1:43">
      <c r="A1236" s="129" t="str">
        <f t="shared" si="556"/>
        <v>2010_2</v>
      </c>
      <c r="B1236" s="57">
        <v>2010</v>
      </c>
      <c r="C1236" s="57">
        <v>2</v>
      </c>
      <c r="D1236" s="81" t="str">
        <f t="shared" si="557"/>
        <v>MYH_Commercial</v>
      </c>
      <c r="E1236" s="68" t="s">
        <v>23</v>
      </c>
      <c r="F1236" s="69" t="s">
        <v>40</v>
      </c>
      <c r="G1236" s="84">
        <f t="shared" si="558"/>
        <v>5112</v>
      </c>
      <c r="H1236" s="70">
        <v>1278</v>
      </c>
      <c r="I1236" s="65">
        <v>43</v>
      </c>
      <c r="J1236" s="66">
        <v>131</v>
      </c>
      <c r="K1236" s="66">
        <v>63</v>
      </c>
      <c r="L1236" s="66">
        <v>150</v>
      </c>
      <c r="M1236" s="67">
        <v>28</v>
      </c>
      <c r="N1236" s="65">
        <v>746082</v>
      </c>
      <c r="O1236" s="66">
        <v>604128</v>
      </c>
      <c r="P1236" s="66">
        <v>69575</v>
      </c>
      <c r="Q1236" s="66">
        <v>514096</v>
      </c>
      <c r="R1236" s="67">
        <v>134145</v>
      </c>
      <c r="S1236" s="95">
        <f t="shared" si="532"/>
        <v>17350.744186046511</v>
      </c>
      <c r="T1236" s="96">
        <f t="shared" si="533"/>
        <v>4611.6641221374048</v>
      </c>
      <c r="U1236" s="96">
        <f t="shared" si="534"/>
        <v>1104.3650793650793</v>
      </c>
      <c r="V1236" s="96">
        <f t="shared" si="535"/>
        <v>3427.3066666666668</v>
      </c>
      <c r="W1236" s="86">
        <f t="shared" si="536"/>
        <v>4790.8928571428569</v>
      </c>
      <c r="X1236" s="99">
        <f t="shared" si="537"/>
        <v>8.4115805946791862E-3</v>
      </c>
      <c r="Y1236" s="100">
        <f t="shared" si="538"/>
        <v>2.5625978090766822E-2</v>
      </c>
      <c r="Z1236" s="100">
        <f t="shared" si="539"/>
        <v>1.232394366197183E-2</v>
      </c>
      <c r="AA1236" s="100">
        <f t="shared" si="540"/>
        <v>2.9342723004694836E-2</v>
      </c>
      <c r="AB1236" s="101">
        <f t="shared" si="541"/>
        <v>5.4773082942097028E-3</v>
      </c>
      <c r="AC1236" s="99">
        <f t="shared" si="542"/>
        <v>1.1387800566663778E-2</v>
      </c>
      <c r="AD1236" s="100">
        <f t="shared" si="543"/>
        <v>3.0775460417853152E-2</v>
      </c>
      <c r="AE1236" s="100">
        <f t="shared" si="544"/>
        <v>1.5919305574191266E-2</v>
      </c>
      <c r="AF1236" s="100">
        <f t="shared" si="545"/>
        <v>3.484248205172398E-2</v>
      </c>
      <c r="AG1236" s="101">
        <f t="shared" si="546"/>
        <v>7.8825096496189066E-3</v>
      </c>
      <c r="AH1236" s="95">
        <f t="shared" si="547"/>
        <v>145.94718309859155</v>
      </c>
      <c r="AI1236" s="96">
        <f t="shared" si="548"/>
        <v>118.17840375586854</v>
      </c>
      <c r="AJ1236" s="96">
        <f t="shared" si="549"/>
        <v>13.610133020344287</v>
      </c>
      <c r="AK1236" s="96">
        <f t="shared" si="550"/>
        <v>100.56651017214398</v>
      </c>
      <c r="AL1236" s="86">
        <f t="shared" si="551"/>
        <v>26.241197183098592</v>
      </c>
      <c r="AM1236" s="95">
        <f t="shared" si="559"/>
        <v>146.43107638305443</v>
      </c>
      <c r="AN1236" s="96">
        <f t="shared" si="552"/>
        <v>118.57022862519389</v>
      </c>
      <c r="AO1236" s="96">
        <f t="shared" si="553"/>
        <v>13.655257919841267</v>
      </c>
      <c r="AP1236" s="96">
        <f t="shared" si="554"/>
        <v>100.89994215679076</v>
      </c>
      <c r="AQ1236" s="86">
        <f t="shared" si="555"/>
        <v>26.328200843077354</v>
      </c>
    </row>
    <row r="1237" spans="1:43">
      <c r="A1237" s="129" t="str">
        <f t="shared" si="556"/>
        <v>2010_2</v>
      </c>
      <c r="B1237" s="57">
        <v>2010</v>
      </c>
      <c r="C1237" s="57">
        <v>2</v>
      </c>
      <c r="D1237" s="81" t="str">
        <f t="shared" si="557"/>
        <v>LML_Commercial</v>
      </c>
      <c r="E1237" s="68" t="s">
        <v>24</v>
      </c>
      <c r="F1237" s="69" t="s">
        <v>40</v>
      </c>
      <c r="G1237" s="84">
        <f t="shared" si="558"/>
        <v>20952</v>
      </c>
      <c r="H1237" s="70">
        <v>5238</v>
      </c>
      <c r="I1237" s="65">
        <v>46</v>
      </c>
      <c r="J1237" s="66">
        <v>452</v>
      </c>
      <c r="K1237" s="66">
        <v>1643</v>
      </c>
      <c r="L1237" s="66">
        <v>593</v>
      </c>
      <c r="M1237" s="67">
        <v>172</v>
      </c>
      <c r="N1237" s="65">
        <v>639150</v>
      </c>
      <c r="O1237" s="66">
        <v>837956</v>
      </c>
      <c r="P1237" s="66">
        <v>1307885</v>
      </c>
      <c r="Q1237" s="66">
        <v>1038927</v>
      </c>
      <c r="R1237" s="67">
        <v>833287</v>
      </c>
      <c r="S1237" s="95">
        <f t="shared" si="532"/>
        <v>13894.565217391304</v>
      </c>
      <c r="T1237" s="96">
        <f t="shared" si="533"/>
        <v>1853.8849557522124</v>
      </c>
      <c r="U1237" s="96">
        <f t="shared" si="534"/>
        <v>796.03469263542297</v>
      </c>
      <c r="V1237" s="96">
        <f t="shared" si="535"/>
        <v>1751.9848229342326</v>
      </c>
      <c r="W1237" s="86">
        <f t="shared" si="536"/>
        <v>4844.6918604651164</v>
      </c>
      <c r="X1237" s="99">
        <f t="shared" si="537"/>
        <v>2.1954944635357008E-3</v>
      </c>
      <c r="Y1237" s="100">
        <f t="shared" si="538"/>
        <v>2.1573119511263842E-2</v>
      </c>
      <c r="Z1237" s="100">
        <f t="shared" si="539"/>
        <v>7.8417334860633833E-2</v>
      </c>
      <c r="AA1237" s="100">
        <f t="shared" si="540"/>
        <v>2.8302787323405881E-2</v>
      </c>
      <c r="AB1237" s="101">
        <f t="shared" si="541"/>
        <v>8.2092401680030538E-3</v>
      </c>
      <c r="AC1237" s="99">
        <f t="shared" si="542"/>
        <v>2.9489056804595198E-3</v>
      </c>
      <c r="AD1237" s="100">
        <f t="shared" si="543"/>
        <v>2.3911762027477145E-2</v>
      </c>
      <c r="AE1237" s="100">
        <f t="shared" si="544"/>
        <v>8.2744628495518502E-2</v>
      </c>
      <c r="AF1237" s="100">
        <f t="shared" si="545"/>
        <v>3.0972246359152255E-2</v>
      </c>
      <c r="AG1237" s="101">
        <f t="shared" si="546"/>
        <v>9.661701863567157E-3</v>
      </c>
      <c r="AH1237" s="95">
        <f t="shared" si="547"/>
        <v>30.505441008018327</v>
      </c>
      <c r="AI1237" s="96">
        <f t="shared" si="548"/>
        <v>39.994081710576559</v>
      </c>
      <c r="AJ1237" s="96">
        <f t="shared" si="549"/>
        <v>62.422919053073691</v>
      </c>
      <c r="AK1237" s="96">
        <f t="shared" si="550"/>
        <v>49.586053837342497</v>
      </c>
      <c r="AL1237" s="86">
        <f t="shared" si="551"/>
        <v>39.771239022527681</v>
      </c>
      <c r="AM1237" s="95">
        <f t="shared" si="559"/>
        <v>30.606582926142138</v>
      </c>
      <c r="AN1237" s="96">
        <f t="shared" si="552"/>
        <v>40.126683567954885</v>
      </c>
      <c r="AO1237" s="96">
        <f t="shared" si="553"/>
        <v>62.629884550351896</v>
      </c>
      <c r="AP1237" s="96">
        <f t="shared" si="554"/>
        <v>49.750458233134751</v>
      </c>
      <c r="AQ1237" s="86">
        <f t="shared" si="555"/>
        <v>39.903102036730353</v>
      </c>
    </row>
    <row r="1238" spans="1:43">
      <c r="A1238" s="129" t="str">
        <f t="shared" si="556"/>
        <v>2010_2</v>
      </c>
      <c r="B1238" s="57">
        <v>2010</v>
      </c>
      <c r="C1238" s="57">
        <v>2</v>
      </c>
      <c r="D1238" s="81" t="str">
        <f t="shared" si="557"/>
        <v>MSA_Commercial</v>
      </c>
      <c r="E1238" s="68" t="s">
        <v>25</v>
      </c>
      <c r="F1238" s="69" t="s">
        <v>40</v>
      </c>
      <c r="G1238" s="84">
        <f t="shared" si="558"/>
        <v>16704</v>
      </c>
      <c r="H1238" s="70">
        <v>4176</v>
      </c>
      <c r="I1238" s="65">
        <v>71</v>
      </c>
      <c r="J1238" s="66">
        <v>461</v>
      </c>
      <c r="K1238" s="66">
        <v>669</v>
      </c>
      <c r="L1238" s="66">
        <v>770</v>
      </c>
      <c r="M1238" s="67">
        <v>182</v>
      </c>
      <c r="N1238" s="65">
        <v>1371557</v>
      </c>
      <c r="O1238" s="66">
        <v>1372104</v>
      </c>
      <c r="P1238" s="66">
        <v>737865</v>
      </c>
      <c r="Q1238" s="66">
        <v>2444063</v>
      </c>
      <c r="R1238" s="67">
        <v>711422</v>
      </c>
      <c r="S1238" s="95">
        <f t="shared" si="532"/>
        <v>19317.704225352114</v>
      </c>
      <c r="T1238" s="96">
        <f t="shared" si="533"/>
        <v>2976.3644251626897</v>
      </c>
      <c r="U1238" s="96">
        <f t="shared" si="534"/>
        <v>1102.9372197309417</v>
      </c>
      <c r="V1238" s="96">
        <f t="shared" si="535"/>
        <v>3174.107792207792</v>
      </c>
      <c r="W1238" s="86">
        <f t="shared" si="536"/>
        <v>3908.9120879120878</v>
      </c>
      <c r="X1238" s="99">
        <f t="shared" si="537"/>
        <v>4.2504789272030654E-3</v>
      </c>
      <c r="Y1238" s="100">
        <f t="shared" si="538"/>
        <v>2.7598180076628353E-2</v>
      </c>
      <c r="Z1238" s="100">
        <f t="shared" si="539"/>
        <v>4.0050287356321837E-2</v>
      </c>
      <c r="AA1238" s="100">
        <f t="shared" si="540"/>
        <v>4.6096743295019157E-2</v>
      </c>
      <c r="AB1238" s="101">
        <f t="shared" si="541"/>
        <v>1.0895593869731801E-2</v>
      </c>
      <c r="AC1238" s="99">
        <f t="shared" si="542"/>
        <v>5.4233213520188213E-3</v>
      </c>
      <c r="AD1238" s="100">
        <f t="shared" si="543"/>
        <v>3.0551488362686473E-2</v>
      </c>
      <c r="AE1238" s="100">
        <f t="shared" si="544"/>
        <v>4.358515160543841E-2</v>
      </c>
      <c r="AF1238" s="100">
        <f t="shared" si="545"/>
        <v>4.9877101630671966E-2</v>
      </c>
      <c r="AG1238" s="101">
        <f t="shared" si="546"/>
        <v>1.2767104084918487E-2</v>
      </c>
      <c r="AH1238" s="95">
        <f t="shared" si="547"/>
        <v>82.109494731800766</v>
      </c>
      <c r="AI1238" s="96">
        <f t="shared" si="548"/>
        <v>82.142241379310349</v>
      </c>
      <c r="AJ1238" s="96">
        <f t="shared" si="549"/>
        <v>44.172952586206897</v>
      </c>
      <c r="AK1238" s="96">
        <f t="shared" si="550"/>
        <v>146.3160320881226</v>
      </c>
      <c r="AL1238" s="86">
        <f t="shared" si="551"/>
        <v>42.589918582375482</v>
      </c>
      <c r="AM1238" s="95">
        <f t="shared" si="559"/>
        <v>82.381731798990472</v>
      </c>
      <c r="AN1238" s="96">
        <f t="shared" si="552"/>
        <v>82.414587019221244</v>
      </c>
      <c r="AO1238" s="96">
        <f t="shared" si="553"/>
        <v>44.319409644558782</v>
      </c>
      <c r="AP1238" s="96">
        <f t="shared" si="554"/>
        <v>146.8011483050548</v>
      </c>
      <c r="AQ1238" s="86">
        <f t="shared" si="555"/>
        <v>42.731127032927837</v>
      </c>
    </row>
    <row r="1239" spans="1:43">
      <c r="A1239" s="129" t="str">
        <f t="shared" si="556"/>
        <v>2010_2</v>
      </c>
      <c r="B1239" s="57">
        <v>2010</v>
      </c>
      <c r="C1239" s="57">
        <v>2</v>
      </c>
      <c r="D1239" s="81" t="str">
        <f t="shared" si="557"/>
        <v>LYA_Commercial</v>
      </c>
      <c r="E1239" s="68" t="s">
        <v>26</v>
      </c>
      <c r="F1239" s="69" t="s">
        <v>40</v>
      </c>
      <c r="G1239" s="84">
        <f t="shared" si="558"/>
        <v>4776</v>
      </c>
      <c r="H1239" s="70">
        <v>1194</v>
      </c>
      <c r="I1239" s="65">
        <v>39</v>
      </c>
      <c r="J1239" s="66">
        <v>134</v>
      </c>
      <c r="K1239" s="66">
        <v>203</v>
      </c>
      <c r="L1239" s="66">
        <v>185</v>
      </c>
      <c r="M1239" s="67">
        <v>56</v>
      </c>
      <c r="N1239" s="65">
        <v>766520</v>
      </c>
      <c r="O1239" s="66">
        <v>390418</v>
      </c>
      <c r="P1239" s="66">
        <v>181988</v>
      </c>
      <c r="Q1239" s="66">
        <v>646917</v>
      </c>
      <c r="R1239" s="67">
        <v>376979</v>
      </c>
      <c r="S1239" s="95">
        <f t="shared" si="532"/>
        <v>19654.358974358973</v>
      </c>
      <c r="T1239" s="96">
        <f t="shared" si="533"/>
        <v>2913.5671641791046</v>
      </c>
      <c r="U1239" s="96">
        <f t="shared" si="534"/>
        <v>896.49261083743841</v>
      </c>
      <c r="V1239" s="96">
        <f t="shared" si="535"/>
        <v>3496.8486486486486</v>
      </c>
      <c r="W1239" s="86">
        <f t="shared" si="536"/>
        <v>6731.7678571428569</v>
      </c>
      <c r="X1239" s="99">
        <f t="shared" si="537"/>
        <v>8.1658291457286439E-3</v>
      </c>
      <c r="Y1239" s="100">
        <f t="shared" si="538"/>
        <v>2.8056951423785594E-2</v>
      </c>
      <c r="Z1239" s="100">
        <f t="shared" si="539"/>
        <v>4.2504187604690116E-2</v>
      </c>
      <c r="AA1239" s="100">
        <f t="shared" si="540"/>
        <v>3.8735343383584586E-2</v>
      </c>
      <c r="AB1239" s="101">
        <f t="shared" si="541"/>
        <v>1.1725293132328308E-2</v>
      </c>
      <c r="AC1239" s="99">
        <f t="shared" si="542"/>
        <v>1.1200023805984134E-2</v>
      </c>
      <c r="AD1239" s="100">
        <f t="shared" si="543"/>
        <v>3.3624505079123679E-2</v>
      </c>
      <c r="AE1239" s="100">
        <f t="shared" si="544"/>
        <v>4.9305740243128331E-2</v>
      </c>
      <c r="AF1239" s="100">
        <f t="shared" si="545"/>
        <v>4.5241117112506848E-2</v>
      </c>
      <c r="AG1239" s="101">
        <f t="shared" si="546"/>
        <v>1.5354606402498973E-2</v>
      </c>
      <c r="AH1239" s="95">
        <f t="shared" si="547"/>
        <v>160.49413735343384</v>
      </c>
      <c r="AI1239" s="96">
        <f t="shared" si="548"/>
        <v>81.745812395309883</v>
      </c>
      <c r="AJ1239" s="96">
        <f t="shared" si="549"/>
        <v>38.104690117252929</v>
      </c>
      <c r="AK1239" s="96">
        <f t="shared" si="550"/>
        <v>135.45163316582915</v>
      </c>
      <c r="AL1239" s="86">
        <f t="shared" si="551"/>
        <v>78.931951423785591</v>
      </c>
      <c r="AM1239" s="95">
        <f t="shared" si="559"/>
        <v>161.02626160285172</v>
      </c>
      <c r="AN1239" s="96">
        <f t="shared" si="552"/>
        <v>82.016843660259568</v>
      </c>
      <c r="AO1239" s="96">
        <f t="shared" si="553"/>
        <v>38.231027626910944</v>
      </c>
      <c r="AP1239" s="96">
        <f t="shared" si="554"/>
        <v>135.90072806623706</v>
      </c>
      <c r="AQ1239" s="86">
        <f t="shared" si="555"/>
        <v>79.193653228593433</v>
      </c>
    </row>
    <row r="1240" spans="1:43">
      <c r="A1240" s="129" t="str">
        <f t="shared" si="556"/>
        <v>2010_2</v>
      </c>
      <c r="B1240" s="57">
        <v>2010</v>
      </c>
      <c r="C1240" s="57">
        <v>2</v>
      </c>
      <c r="D1240" s="81" t="str">
        <f t="shared" si="557"/>
        <v>MMA_Commercial</v>
      </c>
      <c r="E1240" s="68" t="s">
        <v>27</v>
      </c>
      <c r="F1240" s="69" t="s">
        <v>40</v>
      </c>
      <c r="G1240" s="84">
        <f t="shared" si="558"/>
        <v>22696</v>
      </c>
      <c r="H1240" s="70">
        <v>5674</v>
      </c>
      <c r="I1240" s="65">
        <v>183</v>
      </c>
      <c r="J1240" s="66">
        <v>642</v>
      </c>
      <c r="K1240" s="66">
        <v>1310</v>
      </c>
      <c r="L1240" s="66">
        <v>941</v>
      </c>
      <c r="M1240" s="67">
        <v>229</v>
      </c>
      <c r="N1240" s="65">
        <v>2370649</v>
      </c>
      <c r="O1240" s="66">
        <v>1960879</v>
      </c>
      <c r="P1240" s="66">
        <v>1658054</v>
      </c>
      <c r="Q1240" s="66">
        <v>3235897</v>
      </c>
      <c r="R1240" s="67">
        <v>2222382</v>
      </c>
      <c r="S1240" s="95">
        <f t="shared" si="532"/>
        <v>12954.366120218579</v>
      </c>
      <c r="T1240" s="96">
        <f t="shared" si="533"/>
        <v>3054.3286604361369</v>
      </c>
      <c r="U1240" s="96">
        <f t="shared" si="534"/>
        <v>1265.6900763358778</v>
      </c>
      <c r="V1240" s="96">
        <f t="shared" si="535"/>
        <v>3438.7853347502655</v>
      </c>
      <c r="W1240" s="86">
        <f t="shared" si="536"/>
        <v>9704.7248908296951</v>
      </c>
      <c r="X1240" s="99">
        <f t="shared" si="537"/>
        <v>8.063094818470215E-3</v>
      </c>
      <c r="Y1240" s="100">
        <f t="shared" si="538"/>
        <v>2.8286922805780754E-2</v>
      </c>
      <c r="Z1240" s="100">
        <f t="shared" si="539"/>
        <v>5.7719421924568207E-2</v>
      </c>
      <c r="AA1240" s="100">
        <f t="shared" si="540"/>
        <v>4.1461050405357774E-2</v>
      </c>
      <c r="AB1240" s="101">
        <f t="shared" si="541"/>
        <v>1.0089883679943602E-2</v>
      </c>
      <c r="AC1240" s="99">
        <f t="shared" si="542"/>
        <v>9.4462603805676119E-3</v>
      </c>
      <c r="AD1240" s="100">
        <f t="shared" si="543"/>
        <v>3.0851071085605114E-2</v>
      </c>
      <c r="AE1240" s="100">
        <f t="shared" si="544"/>
        <v>6.1326307507513944E-2</v>
      </c>
      <c r="AF1240" s="100">
        <f t="shared" si="545"/>
        <v>4.4544283027386014E-2</v>
      </c>
      <c r="AG1240" s="101">
        <f t="shared" si="546"/>
        <v>1.163557305157141E-2</v>
      </c>
      <c r="AH1240" s="95">
        <f t="shared" si="547"/>
        <v>104.45228234050053</v>
      </c>
      <c r="AI1240" s="96">
        <f t="shared" si="548"/>
        <v>86.397559041240754</v>
      </c>
      <c r="AJ1240" s="96">
        <f t="shared" si="549"/>
        <v>73.054899541769473</v>
      </c>
      <c r="AK1240" s="96">
        <f t="shared" si="550"/>
        <v>142.57565209728585</v>
      </c>
      <c r="AL1240" s="86">
        <f t="shared" si="551"/>
        <v>97.91954529432499</v>
      </c>
      <c r="AM1240" s="95">
        <f t="shared" si="559"/>
        <v>104.79859774651455</v>
      </c>
      <c r="AN1240" s="96">
        <f t="shared" si="552"/>
        <v>86.684013344273112</v>
      </c>
      <c r="AO1240" s="96">
        <f t="shared" si="553"/>
        <v>73.297115763657729</v>
      </c>
      <c r="AP1240" s="96">
        <f t="shared" si="554"/>
        <v>143.04836694599376</v>
      </c>
      <c r="AQ1240" s="86">
        <f t="shared" si="555"/>
        <v>98.244201169002451</v>
      </c>
    </row>
    <row r="1241" spans="1:43">
      <c r="A1241" s="129" t="str">
        <f t="shared" si="556"/>
        <v>2010_2</v>
      </c>
      <c r="B1241" s="57">
        <v>2010</v>
      </c>
      <c r="C1241" s="57">
        <v>2</v>
      </c>
      <c r="D1241" s="81" t="str">
        <f t="shared" si="557"/>
        <v>LYH_Commercial</v>
      </c>
      <c r="E1241" s="68" t="s">
        <v>28</v>
      </c>
      <c r="F1241" s="69" t="s">
        <v>40</v>
      </c>
      <c r="G1241" s="84">
        <f t="shared" si="558"/>
        <v>3176</v>
      </c>
      <c r="H1241" s="70">
        <v>794</v>
      </c>
      <c r="I1241" s="65">
        <v>29</v>
      </c>
      <c r="J1241" s="66">
        <v>95</v>
      </c>
      <c r="K1241" s="66">
        <v>122</v>
      </c>
      <c r="L1241" s="66">
        <v>126</v>
      </c>
      <c r="M1241" s="67">
        <v>36</v>
      </c>
      <c r="N1241" s="65">
        <v>428567</v>
      </c>
      <c r="O1241" s="66">
        <v>299004</v>
      </c>
      <c r="P1241" s="66">
        <v>120730</v>
      </c>
      <c r="Q1241" s="66">
        <v>396221</v>
      </c>
      <c r="R1241" s="67">
        <v>264862</v>
      </c>
      <c r="S1241" s="95">
        <f t="shared" si="532"/>
        <v>14778.172413793103</v>
      </c>
      <c r="T1241" s="96">
        <f t="shared" si="533"/>
        <v>3147.4105263157894</v>
      </c>
      <c r="U1241" s="96">
        <f t="shared" si="534"/>
        <v>989.59016393442619</v>
      </c>
      <c r="V1241" s="96">
        <f t="shared" si="535"/>
        <v>3144.6111111111113</v>
      </c>
      <c r="W1241" s="86">
        <f t="shared" si="536"/>
        <v>7357.2777777777774</v>
      </c>
      <c r="X1241" s="99">
        <f t="shared" si="537"/>
        <v>9.130982367758186E-3</v>
      </c>
      <c r="Y1241" s="100">
        <f t="shared" si="538"/>
        <v>2.991183879093199E-2</v>
      </c>
      <c r="Z1241" s="100">
        <f t="shared" si="539"/>
        <v>3.8413098236775821E-2</v>
      </c>
      <c r="AA1241" s="100">
        <f t="shared" si="540"/>
        <v>3.9672544080604534E-2</v>
      </c>
      <c r="AB1241" s="101">
        <f t="shared" si="541"/>
        <v>1.1335012594458438E-2</v>
      </c>
      <c r="AC1241" s="99">
        <f t="shared" si="542"/>
        <v>1.3063607504197095E-2</v>
      </c>
      <c r="AD1241" s="100">
        <f t="shared" si="543"/>
        <v>3.6954597870535254E-2</v>
      </c>
      <c r="AE1241" s="100">
        <f t="shared" si="544"/>
        <v>4.6359117473053713E-2</v>
      </c>
      <c r="AF1241" s="100">
        <f t="shared" si="545"/>
        <v>4.7742485323179241E-2</v>
      </c>
      <c r="AG1241" s="101">
        <f t="shared" si="546"/>
        <v>1.5711757700631015E-2</v>
      </c>
      <c r="AH1241" s="95">
        <f t="shared" si="547"/>
        <v>134.93923173803526</v>
      </c>
      <c r="AI1241" s="96">
        <f t="shared" si="548"/>
        <v>94.144836272040308</v>
      </c>
      <c r="AJ1241" s="96">
        <f t="shared" si="549"/>
        <v>38.013224181360201</v>
      </c>
      <c r="AK1241" s="96">
        <f t="shared" si="550"/>
        <v>124.75472292191436</v>
      </c>
      <c r="AL1241" s="86">
        <f t="shared" si="551"/>
        <v>83.394836272040308</v>
      </c>
      <c r="AM1241" s="95">
        <f t="shared" si="559"/>
        <v>135.38662775255449</v>
      </c>
      <c r="AN1241" s="96">
        <f t="shared" si="552"/>
        <v>94.456976959319789</v>
      </c>
      <c r="AO1241" s="96">
        <f t="shared" si="553"/>
        <v>38.13925843232424</v>
      </c>
      <c r="AP1241" s="96">
        <f t="shared" si="554"/>
        <v>125.1683518207069</v>
      </c>
      <c r="AQ1241" s="86">
        <f t="shared" si="555"/>
        <v>83.671334936654219</v>
      </c>
    </row>
    <row r="1242" spans="1:43">
      <c r="A1242" s="129" t="str">
        <f t="shared" si="556"/>
        <v>2010_2</v>
      </c>
      <c r="B1242" s="57">
        <v>2010</v>
      </c>
      <c r="C1242" s="57">
        <v>2</v>
      </c>
      <c r="D1242" s="81" t="str">
        <f t="shared" si="557"/>
        <v>SSA_Commercial</v>
      </c>
      <c r="E1242" s="68" t="s">
        <v>29</v>
      </c>
      <c r="F1242" s="69" t="s">
        <v>40</v>
      </c>
      <c r="G1242" s="84">
        <f t="shared" si="558"/>
        <v>5204</v>
      </c>
      <c r="H1242" s="70">
        <v>1301</v>
      </c>
      <c r="I1242" s="65">
        <v>45</v>
      </c>
      <c r="J1242" s="66">
        <v>156</v>
      </c>
      <c r="K1242" s="66">
        <v>120</v>
      </c>
      <c r="L1242" s="66">
        <v>342</v>
      </c>
      <c r="M1242" s="67">
        <v>120</v>
      </c>
      <c r="N1242" s="65">
        <v>813363</v>
      </c>
      <c r="O1242" s="66">
        <v>299101</v>
      </c>
      <c r="P1242" s="66">
        <v>92482</v>
      </c>
      <c r="Q1242" s="66">
        <v>1067469</v>
      </c>
      <c r="R1242" s="67">
        <v>655072</v>
      </c>
      <c r="S1242" s="95">
        <f t="shared" si="532"/>
        <v>18074.733333333334</v>
      </c>
      <c r="T1242" s="96">
        <f t="shared" si="533"/>
        <v>1917.3141025641025</v>
      </c>
      <c r="U1242" s="96">
        <f t="shared" si="534"/>
        <v>770.68333333333328</v>
      </c>
      <c r="V1242" s="96">
        <f t="shared" si="535"/>
        <v>3121.2543859649122</v>
      </c>
      <c r="W1242" s="86">
        <f t="shared" si="536"/>
        <v>5458.9333333333334</v>
      </c>
      <c r="X1242" s="99">
        <f t="shared" si="537"/>
        <v>8.6471944657955414E-3</v>
      </c>
      <c r="Y1242" s="100">
        <f t="shared" si="538"/>
        <v>2.997694081475788E-2</v>
      </c>
      <c r="Z1242" s="100">
        <f t="shared" si="539"/>
        <v>2.3059185242121444E-2</v>
      </c>
      <c r="AA1242" s="100">
        <f t="shared" si="540"/>
        <v>6.5718677940046114E-2</v>
      </c>
      <c r="AB1242" s="101">
        <f t="shared" si="541"/>
        <v>2.3059185242121444E-2</v>
      </c>
      <c r="AC1242" s="99">
        <f t="shared" si="542"/>
        <v>1.163766143625283E-2</v>
      </c>
      <c r="AD1242" s="100">
        <f t="shared" si="543"/>
        <v>3.5484662182991698E-2</v>
      </c>
      <c r="AE1242" s="100">
        <f t="shared" si="544"/>
        <v>2.7906970605986806E-2</v>
      </c>
      <c r="AF1242" s="100">
        <f t="shared" si="545"/>
        <v>7.3722004162544486E-2</v>
      </c>
      <c r="AG1242" s="101">
        <f t="shared" si="546"/>
        <v>2.7906970605986806E-2</v>
      </c>
      <c r="AH1242" s="95">
        <f t="shared" si="547"/>
        <v>156.2957340507302</v>
      </c>
      <c r="AI1242" s="96">
        <f t="shared" si="548"/>
        <v>57.475211375864717</v>
      </c>
      <c r="AJ1242" s="96">
        <f t="shared" si="549"/>
        <v>17.771329746348961</v>
      </c>
      <c r="AK1242" s="96">
        <f t="shared" si="550"/>
        <v>205.12471176018448</v>
      </c>
      <c r="AL1242" s="86">
        <f t="shared" si="551"/>
        <v>125.87855495772483</v>
      </c>
      <c r="AM1242" s="95">
        <f t="shared" si="559"/>
        <v>156.81393833869001</v>
      </c>
      <c r="AN1242" s="96">
        <f t="shared" si="552"/>
        <v>57.665772565312807</v>
      </c>
      <c r="AO1242" s="96">
        <f t="shared" si="553"/>
        <v>17.830251247522607</v>
      </c>
      <c r="AP1242" s="96">
        <f t="shared" si="554"/>
        <v>205.80481033002866</v>
      </c>
      <c r="AQ1242" s="86">
        <f t="shared" si="555"/>
        <v>126.29590996320506</v>
      </c>
    </row>
    <row r="1243" spans="1:43">
      <c r="A1243" s="129" t="str">
        <f t="shared" si="556"/>
        <v>2010_2</v>
      </c>
      <c r="B1243" s="57">
        <v>2010</v>
      </c>
      <c r="C1243" s="57">
        <v>2</v>
      </c>
      <c r="D1243" s="81" t="str">
        <f t="shared" si="557"/>
        <v>MML_Commercial</v>
      </c>
      <c r="E1243" s="68" t="s">
        <v>30</v>
      </c>
      <c r="F1243" s="69" t="s">
        <v>40</v>
      </c>
      <c r="G1243" s="84">
        <f t="shared" si="558"/>
        <v>18588</v>
      </c>
      <c r="H1243" s="70">
        <v>4647</v>
      </c>
      <c r="I1243" s="65">
        <v>126</v>
      </c>
      <c r="J1243" s="66">
        <v>495</v>
      </c>
      <c r="K1243" s="66">
        <v>1488</v>
      </c>
      <c r="L1243" s="66">
        <v>526</v>
      </c>
      <c r="M1243" s="67">
        <v>186</v>
      </c>
      <c r="N1243" s="65">
        <v>1732234</v>
      </c>
      <c r="O1243" s="66">
        <v>1474990</v>
      </c>
      <c r="P1243" s="66">
        <v>725811</v>
      </c>
      <c r="Q1243" s="66">
        <v>1768584</v>
      </c>
      <c r="R1243" s="67">
        <v>326868</v>
      </c>
      <c r="S1243" s="95">
        <f t="shared" si="532"/>
        <v>13747.888888888889</v>
      </c>
      <c r="T1243" s="96">
        <f t="shared" si="533"/>
        <v>2979.7777777777778</v>
      </c>
      <c r="U1243" s="96">
        <f t="shared" si="534"/>
        <v>487.77620967741933</v>
      </c>
      <c r="V1243" s="96">
        <f t="shared" si="535"/>
        <v>3362.3269961977185</v>
      </c>
      <c r="W1243" s="86">
        <f t="shared" si="536"/>
        <v>1757.3548387096773</v>
      </c>
      <c r="X1243" s="99">
        <f t="shared" si="537"/>
        <v>6.7785668173014849E-3</v>
      </c>
      <c r="Y1243" s="100">
        <f t="shared" si="538"/>
        <v>2.6630083925112975E-2</v>
      </c>
      <c r="Z1243" s="100">
        <f t="shared" si="539"/>
        <v>8.005164622336991E-2</v>
      </c>
      <c r="AA1243" s="100">
        <f t="shared" si="540"/>
        <v>2.8297826554766516E-2</v>
      </c>
      <c r="AB1243" s="101">
        <f t="shared" si="541"/>
        <v>1.0006455777921239E-2</v>
      </c>
      <c r="AC1243" s="99">
        <f t="shared" si="542"/>
        <v>8.1808365857961116E-3</v>
      </c>
      <c r="AD1243" s="100">
        <f t="shared" si="543"/>
        <v>2.9381554143254586E-2</v>
      </c>
      <c r="AE1243" s="100">
        <f t="shared" si="544"/>
        <v>8.468938674084113E-2</v>
      </c>
      <c r="AF1243" s="100">
        <f t="shared" si="545"/>
        <v>3.1131714777657585E-2</v>
      </c>
      <c r="AG1243" s="101">
        <f t="shared" si="546"/>
        <v>1.1707422866214007E-2</v>
      </c>
      <c r="AH1243" s="95">
        <f t="shared" si="547"/>
        <v>93.190983430170007</v>
      </c>
      <c r="AI1243" s="96">
        <f t="shared" si="548"/>
        <v>79.351732300408869</v>
      </c>
      <c r="AJ1243" s="96">
        <f t="shared" si="549"/>
        <v>39.047288573273079</v>
      </c>
      <c r="AK1243" s="96">
        <f t="shared" si="550"/>
        <v>95.146546158812143</v>
      </c>
      <c r="AL1243" s="86">
        <f t="shared" si="551"/>
        <v>17.584893479664299</v>
      </c>
      <c r="AM1243" s="95">
        <f t="shared" si="559"/>
        <v>93.499961583067204</v>
      </c>
      <c r="AN1243" s="96">
        <f t="shared" si="552"/>
        <v>79.614825904241741</v>
      </c>
      <c r="AO1243" s="96">
        <f t="shared" si="553"/>
        <v>39.176751302980769</v>
      </c>
      <c r="AP1243" s="96">
        <f t="shared" si="554"/>
        <v>95.462008052276616</v>
      </c>
      <c r="AQ1243" s="86">
        <f t="shared" si="555"/>
        <v>17.643196844499073</v>
      </c>
    </row>
    <row r="1244" spans="1:43">
      <c r="A1244" s="129" t="str">
        <f t="shared" si="556"/>
        <v>2010_2</v>
      </c>
      <c r="B1244" s="57">
        <v>2010</v>
      </c>
      <c r="C1244" s="57">
        <v>2</v>
      </c>
      <c r="D1244" s="81" t="str">
        <f t="shared" si="557"/>
        <v>LMH_Commercial</v>
      </c>
      <c r="E1244" s="68" t="s">
        <v>31</v>
      </c>
      <c r="F1244" s="69" t="s">
        <v>40</v>
      </c>
      <c r="G1244" s="84">
        <f t="shared" si="558"/>
        <v>18892</v>
      </c>
      <c r="H1244" s="70">
        <v>4723</v>
      </c>
      <c r="I1244" s="65">
        <v>84</v>
      </c>
      <c r="J1244" s="66">
        <v>621</v>
      </c>
      <c r="K1244" s="66">
        <v>1118</v>
      </c>
      <c r="L1244" s="66">
        <v>911</v>
      </c>
      <c r="M1244" s="67">
        <v>205</v>
      </c>
      <c r="N1244" s="65">
        <v>2882790</v>
      </c>
      <c r="O1244" s="66">
        <v>2081594</v>
      </c>
      <c r="P1244" s="66">
        <v>799659</v>
      </c>
      <c r="Q1244" s="66">
        <v>2856772</v>
      </c>
      <c r="R1244" s="67">
        <v>1663647</v>
      </c>
      <c r="S1244" s="95">
        <f t="shared" si="532"/>
        <v>34318.928571428572</v>
      </c>
      <c r="T1244" s="96">
        <f t="shared" si="533"/>
        <v>3352.0032206119163</v>
      </c>
      <c r="U1244" s="96">
        <f t="shared" si="534"/>
        <v>715.25849731663686</v>
      </c>
      <c r="V1244" s="96">
        <f t="shared" si="535"/>
        <v>3135.8638858397367</v>
      </c>
      <c r="W1244" s="86">
        <f t="shared" si="536"/>
        <v>8115.3512195121948</v>
      </c>
      <c r="X1244" s="99">
        <f t="shared" si="537"/>
        <v>4.4463264874020749E-3</v>
      </c>
      <c r="Y1244" s="100">
        <f t="shared" si="538"/>
        <v>3.2871056531865339E-2</v>
      </c>
      <c r="Z1244" s="100">
        <f t="shared" si="539"/>
        <v>5.9178488248994285E-2</v>
      </c>
      <c r="AA1244" s="100">
        <f t="shared" si="540"/>
        <v>4.8221469405039172E-2</v>
      </c>
      <c r="AB1244" s="101">
        <f t="shared" si="541"/>
        <v>1.0851153927588397E-2</v>
      </c>
      <c r="AC1244" s="99">
        <f t="shared" si="542"/>
        <v>5.5741729110600612E-3</v>
      </c>
      <c r="AD1244" s="100">
        <f t="shared" si="543"/>
        <v>3.5893554200616511E-2</v>
      </c>
      <c r="AE1244" s="100">
        <f t="shared" si="544"/>
        <v>6.3178419301278821E-2</v>
      </c>
      <c r="AF1244" s="100">
        <f t="shared" si="545"/>
        <v>5.1853128920427573E-2</v>
      </c>
      <c r="AG1244" s="101">
        <f t="shared" si="546"/>
        <v>1.2607401508296236E-2</v>
      </c>
      <c r="AH1244" s="95">
        <f t="shared" si="547"/>
        <v>152.59316112640272</v>
      </c>
      <c r="AI1244" s="96">
        <f t="shared" si="548"/>
        <v>110.18388735972898</v>
      </c>
      <c r="AJ1244" s="96">
        <f t="shared" si="549"/>
        <v>42.327916578445901</v>
      </c>
      <c r="AK1244" s="96">
        <f t="shared" si="550"/>
        <v>151.21596442938809</v>
      </c>
      <c r="AL1244" s="86">
        <f t="shared" si="551"/>
        <v>88.060925259369043</v>
      </c>
      <c r="AM1244" s="95">
        <f t="shared" si="559"/>
        <v>153.09908939686582</v>
      </c>
      <c r="AN1244" s="96">
        <f t="shared" si="552"/>
        <v>110.54920611420862</v>
      </c>
      <c r="AO1244" s="96">
        <f t="shared" si="553"/>
        <v>42.468256351662212</v>
      </c>
      <c r="AP1244" s="96">
        <f t="shared" si="554"/>
        <v>151.71732655325678</v>
      </c>
      <c r="AQ1244" s="86">
        <f t="shared" si="555"/>
        <v>88.352894514629085</v>
      </c>
    </row>
    <row r="1245" spans="1:43">
      <c r="A1245" s="129" t="str">
        <f t="shared" si="556"/>
        <v>2010_2</v>
      </c>
      <c r="B1245" s="57">
        <v>2010</v>
      </c>
      <c r="C1245" s="57">
        <v>2</v>
      </c>
      <c r="D1245" s="81" t="str">
        <f t="shared" si="557"/>
        <v>SSL_Commercial</v>
      </c>
      <c r="E1245" s="68" t="s">
        <v>32</v>
      </c>
      <c r="F1245" s="69" t="s">
        <v>40</v>
      </c>
      <c r="G1245" s="84">
        <f t="shared" si="558"/>
        <v>9500</v>
      </c>
      <c r="H1245" s="70">
        <v>2375</v>
      </c>
      <c r="I1245" s="65">
        <v>92</v>
      </c>
      <c r="J1245" s="66">
        <v>245</v>
      </c>
      <c r="K1245" s="66">
        <v>789</v>
      </c>
      <c r="L1245" s="66">
        <v>310</v>
      </c>
      <c r="M1245" s="67">
        <v>86</v>
      </c>
      <c r="N1245" s="65">
        <v>1004899</v>
      </c>
      <c r="O1245" s="66">
        <v>694942</v>
      </c>
      <c r="P1245" s="66">
        <v>636355</v>
      </c>
      <c r="Q1245" s="66">
        <v>1030570</v>
      </c>
      <c r="R1245" s="67">
        <v>189648</v>
      </c>
      <c r="S1245" s="95">
        <f t="shared" si="532"/>
        <v>10922.815217391304</v>
      </c>
      <c r="T1245" s="96">
        <f t="shared" si="533"/>
        <v>2836.4979591836736</v>
      </c>
      <c r="U1245" s="96">
        <f t="shared" si="534"/>
        <v>806.53358681875795</v>
      </c>
      <c r="V1245" s="96">
        <f t="shared" si="535"/>
        <v>3324.4193548387098</v>
      </c>
      <c r="W1245" s="86">
        <f t="shared" si="536"/>
        <v>2205.2093023255816</v>
      </c>
      <c r="X1245" s="99">
        <f t="shared" si="537"/>
        <v>9.6842105263157899E-3</v>
      </c>
      <c r="Y1245" s="100">
        <f t="shared" si="538"/>
        <v>2.5789473684210525E-2</v>
      </c>
      <c r="Z1245" s="100">
        <f t="shared" si="539"/>
        <v>8.3052631578947364E-2</v>
      </c>
      <c r="AA1245" s="100">
        <f t="shared" si="540"/>
        <v>3.2631578947368421E-2</v>
      </c>
      <c r="AB1245" s="101">
        <f t="shared" si="541"/>
        <v>9.0526315789473677E-3</v>
      </c>
      <c r="AC1245" s="99">
        <f t="shared" si="542"/>
        <v>1.2025273418738349E-2</v>
      </c>
      <c r="AD1245" s="100">
        <f t="shared" si="543"/>
        <v>2.9578623412976447E-2</v>
      </c>
      <c r="AE1245" s="100">
        <f t="shared" si="544"/>
        <v>8.9649578983046971E-2</v>
      </c>
      <c r="AF1245" s="100">
        <f t="shared" si="545"/>
        <v>3.6878841569837756E-2</v>
      </c>
      <c r="AG1245" s="101">
        <f t="shared" si="546"/>
        <v>1.1316790130026198E-2</v>
      </c>
      <c r="AH1245" s="95">
        <f t="shared" si="547"/>
        <v>105.77884210526315</v>
      </c>
      <c r="AI1245" s="96">
        <f t="shared" si="548"/>
        <v>73.151789473684204</v>
      </c>
      <c r="AJ1245" s="96">
        <f t="shared" si="549"/>
        <v>66.984736842105264</v>
      </c>
      <c r="AK1245" s="96">
        <f t="shared" si="550"/>
        <v>108.48105263157895</v>
      </c>
      <c r="AL1245" s="86">
        <f t="shared" si="551"/>
        <v>19.962947368421052</v>
      </c>
      <c r="AM1245" s="95">
        <f t="shared" si="559"/>
        <v>106.12955576924952</v>
      </c>
      <c r="AN1245" s="96">
        <f t="shared" si="552"/>
        <v>73.394326937725879</v>
      </c>
      <c r="AO1245" s="96">
        <f t="shared" si="553"/>
        <v>67.206827215014428</v>
      </c>
      <c r="AP1245" s="96">
        <f t="shared" si="554"/>
        <v>108.84072557452589</v>
      </c>
      <c r="AQ1245" s="86">
        <f t="shared" si="555"/>
        <v>20.029135258893316</v>
      </c>
    </row>
    <row r="1246" spans="1:43">
      <c r="A1246" s="129" t="str">
        <f t="shared" si="556"/>
        <v>2010_2</v>
      </c>
      <c r="B1246" s="57">
        <v>2010</v>
      </c>
      <c r="C1246" s="57">
        <v>2</v>
      </c>
      <c r="D1246" s="81" t="str">
        <f t="shared" si="557"/>
        <v>SSH_Commercial</v>
      </c>
      <c r="E1246" s="68" t="s">
        <v>33</v>
      </c>
      <c r="F1246" s="69" t="s">
        <v>40</v>
      </c>
      <c r="G1246" s="84">
        <f t="shared" si="558"/>
        <v>7884</v>
      </c>
      <c r="H1246" s="70">
        <v>1971</v>
      </c>
      <c r="I1246" s="65">
        <v>66</v>
      </c>
      <c r="J1246" s="66">
        <v>284</v>
      </c>
      <c r="K1246" s="66">
        <v>578</v>
      </c>
      <c r="L1246" s="66">
        <v>360</v>
      </c>
      <c r="M1246" s="67">
        <v>62</v>
      </c>
      <c r="N1246" s="65">
        <v>873074</v>
      </c>
      <c r="O1246" s="66">
        <v>1076982</v>
      </c>
      <c r="P1246" s="66">
        <v>985954</v>
      </c>
      <c r="Q1246" s="66">
        <v>1456777</v>
      </c>
      <c r="R1246" s="67">
        <v>227527</v>
      </c>
      <c r="S1246" s="95">
        <f t="shared" si="532"/>
        <v>13228.39393939394</v>
      </c>
      <c r="T1246" s="96">
        <f t="shared" si="533"/>
        <v>3792.1901408450703</v>
      </c>
      <c r="U1246" s="96">
        <f t="shared" si="534"/>
        <v>1705.8027681660899</v>
      </c>
      <c r="V1246" s="96">
        <f t="shared" si="535"/>
        <v>4046.6027777777776</v>
      </c>
      <c r="W1246" s="86">
        <f t="shared" si="536"/>
        <v>3669.7903225806454</v>
      </c>
      <c r="X1246" s="99">
        <f t="shared" si="537"/>
        <v>8.3713850837138504E-3</v>
      </c>
      <c r="Y1246" s="100">
        <f t="shared" si="538"/>
        <v>3.6022323693556568E-2</v>
      </c>
      <c r="Z1246" s="100">
        <f t="shared" si="539"/>
        <v>7.331303906646372E-2</v>
      </c>
      <c r="AA1246" s="100">
        <f t="shared" si="540"/>
        <v>4.5662100456621002E-2</v>
      </c>
      <c r="AB1246" s="101">
        <f t="shared" si="541"/>
        <v>7.864028411973617E-3</v>
      </c>
      <c r="AC1246" s="99">
        <f t="shared" si="542"/>
        <v>1.0762254179722942E-2</v>
      </c>
      <c r="AD1246" s="100">
        <f t="shared" si="543"/>
        <v>4.0912246055065223E-2</v>
      </c>
      <c r="AE1246" s="100">
        <f t="shared" si="544"/>
        <v>8.0152781548937832E-2</v>
      </c>
      <c r="AF1246" s="100">
        <f t="shared" si="545"/>
        <v>5.1139969447684348E-2</v>
      </c>
      <c r="AG1246" s="101">
        <f t="shared" si="546"/>
        <v>1.0181907344635952E-2</v>
      </c>
      <c r="AH1246" s="95">
        <f t="shared" si="547"/>
        <v>110.73997970573313</v>
      </c>
      <c r="AI1246" s="96">
        <f t="shared" si="548"/>
        <v>136.60350076103501</v>
      </c>
      <c r="AJ1246" s="96">
        <f t="shared" si="549"/>
        <v>125.05758498224252</v>
      </c>
      <c r="AK1246" s="96">
        <f t="shared" si="550"/>
        <v>184.77638254693051</v>
      </c>
      <c r="AL1246" s="86">
        <f t="shared" si="551"/>
        <v>28.859335362760021</v>
      </c>
      <c r="AM1246" s="95">
        <f t="shared" si="559"/>
        <v>111.107142204957</v>
      </c>
      <c r="AN1246" s="96">
        <f t="shared" si="552"/>
        <v>137.05641472106487</v>
      </c>
      <c r="AO1246" s="96">
        <f t="shared" si="553"/>
        <v>125.47221803139959</v>
      </c>
      <c r="AP1246" s="96">
        <f t="shared" si="554"/>
        <v>185.38901547853979</v>
      </c>
      <c r="AQ1246" s="86">
        <f t="shared" si="555"/>
        <v>28.955019556724</v>
      </c>
    </row>
    <row r="1247" spans="1:43">
      <c r="A1247" s="129" t="str">
        <f t="shared" si="556"/>
        <v>2010_2</v>
      </c>
      <c r="B1247" s="57">
        <v>2010</v>
      </c>
      <c r="C1247" s="57">
        <v>2</v>
      </c>
      <c r="D1247" s="81" t="str">
        <f t="shared" si="557"/>
        <v>MMH_Commercial</v>
      </c>
      <c r="E1247" s="68" t="s">
        <v>34</v>
      </c>
      <c r="F1247" s="69" t="s">
        <v>40</v>
      </c>
      <c r="G1247" s="84">
        <f t="shared" si="558"/>
        <v>16028</v>
      </c>
      <c r="H1247" s="70">
        <v>4007</v>
      </c>
      <c r="I1247" s="65">
        <v>178</v>
      </c>
      <c r="J1247" s="66">
        <v>575</v>
      </c>
      <c r="K1247" s="66">
        <v>700</v>
      </c>
      <c r="L1247" s="66">
        <v>843</v>
      </c>
      <c r="M1247" s="67">
        <v>194</v>
      </c>
      <c r="N1247" s="65">
        <v>2003248</v>
      </c>
      <c r="O1247" s="66">
        <v>1597422</v>
      </c>
      <c r="P1247" s="66">
        <v>691045</v>
      </c>
      <c r="Q1247" s="66">
        <v>2247058</v>
      </c>
      <c r="R1247" s="67">
        <v>545146</v>
      </c>
      <c r="S1247" s="95">
        <f t="shared" si="532"/>
        <v>11254.202247191011</v>
      </c>
      <c r="T1247" s="96">
        <f t="shared" si="533"/>
        <v>2778.1252173913044</v>
      </c>
      <c r="U1247" s="96">
        <f t="shared" si="534"/>
        <v>987.20714285714291</v>
      </c>
      <c r="V1247" s="96">
        <f t="shared" si="535"/>
        <v>2665.5492289442468</v>
      </c>
      <c r="W1247" s="86">
        <f t="shared" si="536"/>
        <v>2810.0309278350514</v>
      </c>
      <c r="X1247" s="99">
        <f t="shared" si="537"/>
        <v>1.1105565260793612E-2</v>
      </c>
      <c r="Y1247" s="100">
        <f t="shared" si="538"/>
        <v>3.5874719241327679E-2</v>
      </c>
      <c r="Z1247" s="100">
        <f t="shared" si="539"/>
        <v>4.3673571250311953E-2</v>
      </c>
      <c r="AA1247" s="100">
        <f t="shared" si="540"/>
        <v>5.2595457948589969E-2</v>
      </c>
      <c r="AB1247" s="101">
        <f t="shared" si="541"/>
        <v>1.2103818317943599E-2</v>
      </c>
      <c r="AC1247" s="99">
        <f t="shared" si="542"/>
        <v>1.3034251379779118E-2</v>
      </c>
      <c r="AD1247" s="100">
        <f t="shared" si="543"/>
        <v>3.9297485523078352E-2</v>
      </c>
      <c r="AE1247" s="100">
        <f t="shared" si="544"/>
        <v>4.7434790812860249E-2</v>
      </c>
      <c r="AF1247" s="100">
        <f t="shared" si="545"/>
        <v>5.6703719696506227E-2</v>
      </c>
      <c r="AG1247" s="101">
        <f t="shared" si="546"/>
        <v>1.4116305419897519E-2</v>
      </c>
      <c r="AH1247" s="95">
        <f t="shared" si="547"/>
        <v>124.98427751434988</v>
      </c>
      <c r="AI1247" s="96">
        <f t="shared" si="548"/>
        <v>99.664462191165455</v>
      </c>
      <c r="AJ1247" s="96">
        <f t="shared" si="549"/>
        <v>43.114861492388322</v>
      </c>
      <c r="AK1247" s="96">
        <f t="shared" si="550"/>
        <v>140.19578238083355</v>
      </c>
      <c r="AL1247" s="86">
        <f t="shared" si="551"/>
        <v>34.012103818317946</v>
      </c>
      <c r="AM1247" s="95">
        <f t="shared" si="559"/>
        <v>125.39866750988536</v>
      </c>
      <c r="AN1247" s="96">
        <f t="shared" si="552"/>
        <v>99.99490340236261</v>
      </c>
      <c r="AO1247" s="96">
        <f t="shared" si="553"/>
        <v>43.257810410577591</v>
      </c>
      <c r="AP1247" s="96">
        <f t="shared" si="554"/>
        <v>140.66060668346006</v>
      </c>
      <c r="AQ1247" s="86">
        <f t="shared" si="555"/>
        <v>34.124872206708289</v>
      </c>
    </row>
    <row r="1248" spans="1:43">
      <c r="A1248" s="129" t="str">
        <f t="shared" si="556"/>
        <v>2010_2</v>
      </c>
      <c r="B1248" s="57">
        <v>2010</v>
      </c>
      <c r="C1248" s="57">
        <v>2</v>
      </c>
      <c r="D1248" s="81" t="str">
        <f t="shared" si="557"/>
        <v>SYA_Commercial</v>
      </c>
      <c r="E1248" s="68" t="s">
        <v>35</v>
      </c>
      <c r="F1248" s="69" t="s">
        <v>40</v>
      </c>
      <c r="G1248" s="84">
        <f t="shared" si="558"/>
        <v>4736</v>
      </c>
      <c r="H1248" s="70">
        <v>1184</v>
      </c>
      <c r="I1248" s="65">
        <v>55</v>
      </c>
      <c r="J1248" s="66">
        <v>180</v>
      </c>
      <c r="K1248" s="66">
        <v>317</v>
      </c>
      <c r="L1248" s="66">
        <v>344</v>
      </c>
      <c r="M1248" s="67">
        <v>62</v>
      </c>
      <c r="N1248" s="65">
        <v>745992</v>
      </c>
      <c r="O1248" s="66">
        <v>707144</v>
      </c>
      <c r="P1248" s="66">
        <v>266681</v>
      </c>
      <c r="Q1248" s="66">
        <v>1058744</v>
      </c>
      <c r="R1248" s="67">
        <v>324716</v>
      </c>
      <c r="S1248" s="95">
        <f t="shared" si="532"/>
        <v>13563.49090909091</v>
      </c>
      <c r="T1248" s="96">
        <f t="shared" si="533"/>
        <v>3928.5777777777776</v>
      </c>
      <c r="U1248" s="96">
        <f t="shared" si="534"/>
        <v>841.26498422712939</v>
      </c>
      <c r="V1248" s="96">
        <f t="shared" si="535"/>
        <v>3077.7441860465115</v>
      </c>
      <c r="W1248" s="86">
        <f t="shared" si="536"/>
        <v>5237.3548387096771</v>
      </c>
      <c r="X1248" s="99">
        <f t="shared" si="537"/>
        <v>1.1613175675675675E-2</v>
      </c>
      <c r="Y1248" s="100">
        <f t="shared" si="538"/>
        <v>3.8006756756756757E-2</v>
      </c>
      <c r="Z1248" s="100">
        <f t="shared" si="539"/>
        <v>6.6934121621621628E-2</v>
      </c>
      <c r="AA1248" s="100">
        <f t="shared" si="540"/>
        <v>7.2635135135135129E-2</v>
      </c>
      <c r="AB1248" s="101">
        <f t="shared" si="541"/>
        <v>1.3091216216216216E-2</v>
      </c>
      <c r="AC1248" s="99">
        <f t="shared" si="542"/>
        <v>1.5240522196510297E-2</v>
      </c>
      <c r="AD1248" s="100">
        <f t="shared" si="543"/>
        <v>4.4480664269455718E-2</v>
      </c>
      <c r="AE1248" s="100">
        <f t="shared" si="544"/>
        <v>7.5395283662116369E-2</v>
      </c>
      <c r="AF1248" s="100">
        <f t="shared" si="545"/>
        <v>8.1422299853226326E-2</v>
      </c>
      <c r="AG1248" s="101">
        <f t="shared" si="546"/>
        <v>1.6939601801218056E-2</v>
      </c>
      <c r="AH1248" s="95">
        <f t="shared" si="547"/>
        <v>157.51520270270271</v>
      </c>
      <c r="AI1248" s="96">
        <f t="shared" si="548"/>
        <v>149.3125</v>
      </c>
      <c r="AJ1248" s="96">
        <f t="shared" si="549"/>
        <v>56.309332770270274</v>
      </c>
      <c r="AK1248" s="96">
        <f t="shared" si="550"/>
        <v>223.55236486486487</v>
      </c>
      <c r="AL1248" s="86">
        <f t="shared" si="551"/>
        <v>68.563344594594597</v>
      </c>
      <c r="AM1248" s="95">
        <f t="shared" si="559"/>
        <v>158.0374501840889</v>
      </c>
      <c r="AN1248" s="96">
        <f t="shared" si="552"/>
        <v>149.80755111713981</v>
      </c>
      <c r="AO1248" s="96">
        <f t="shared" si="553"/>
        <v>56.496028446073169</v>
      </c>
      <c r="AP1248" s="96">
        <f t="shared" si="554"/>
        <v>224.29356100025606</v>
      </c>
      <c r="AQ1248" s="86">
        <f t="shared" si="555"/>
        <v>68.790668899903224</v>
      </c>
    </row>
    <row r="1249" spans="1:43">
      <c r="A1249" s="129" t="str">
        <f t="shared" si="556"/>
        <v>2010_2</v>
      </c>
      <c r="B1249" s="57">
        <v>2010</v>
      </c>
      <c r="C1249" s="57">
        <v>2</v>
      </c>
      <c r="D1249" s="81" t="str">
        <f t="shared" si="557"/>
        <v>LSH_Commercial</v>
      </c>
      <c r="E1249" s="68" t="s">
        <v>36</v>
      </c>
      <c r="F1249" s="69" t="s">
        <v>40</v>
      </c>
      <c r="G1249" s="84">
        <f t="shared" si="558"/>
        <v>7200</v>
      </c>
      <c r="H1249" s="70">
        <v>1800</v>
      </c>
      <c r="I1249" s="65">
        <v>88</v>
      </c>
      <c r="J1249" s="66">
        <v>350</v>
      </c>
      <c r="K1249" s="66">
        <v>463</v>
      </c>
      <c r="L1249" s="66">
        <v>402</v>
      </c>
      <c r="M1249" s="67">
        <v>119</v>
      </c>
      <c r="N1249" s="65">
        <v>1370772</v>
      </c>
      <c r="O1249" s="66">
        <v>1082399</v>
      </c>
      <c r="P1249" s="66">
        <v>522621</v>
      </c>
      <c r="Q1249" s="66">
        <v>1301936</v>
      </c>
      <c r="R1249" s="67">
        <v>689865</v>
      </c>
      <c r="S1249" s="95">
        <f t="shared" si="532"/>
        <v>15576.954545454546</v>
      </c>
      <c r="T1249" s="96">
        <f t="shared" si="533"/>
        <v>3092.5685714285714</v>
      </c>
      <c r="U1249" s="96">
        <f t="shared" si="534"/>
        <v>1128.7710583153348</v>
      </c>
      <c r="V1249" s="96">
        <f t="shared" si="535"/>
        <v>3238.646766169154</v>
      </c>
      <c r="W1249" s="86">
        <f t="shared" si="536"/>
        <v>5797.1848739495799</v>
      </c>
      <c r="X1249" s="99">
        <f t="shared" si="537"/>
        <v>1.2222222222222223E-2</v>
      </c>
      <c r="Y1249" s="100">
        <f t="shared" si="538"/>
        <v>4.8611111111111112E-2</v>
      </c>
      <c r="Z1249" s="100">
        <f t="shared" si="539"/>
        <v>6.430555555555556E-2</v>
      </c>
      <c r="AA1249" s="100">
        <f t="shared" si="540"/>
        <v>5.5833333333333332E-2</v>
      </c>
      <c r="AB1249" s="101">
        <f t="shared" si="541"/>
        <v>1.6527777777777777E-2</v>
      </c>
      <c r="AC1249" s="99">
        <f t="shared" si="542"/>
        <v>1.5239354745990577E-2</v>
      </c>
      <c r="AD1249" s="100">
        <f t="shared" si="543"/>
        <v>5.4516336581743936E-2</v>
      </c>
      <c r="AE1249" s="100">
        <f t="shared" si="544"/>
        <v>7.1041227787324759E-2</v>
      </c>
      <c r="AF1249" s="100">
        <f t="shared" si="545"/>
        <v>6.2137980446521857E-2</v>
      </c>
      <c r="AG1249" s="101">
        <f t="shared" si="546"/>
        <v>2.0028663659160457E-2</v>
      </c>
      <c r="AH1249" s="95">
        <f t="shared" si="547"/>
        <v>190.38499999999999</v>
      </c>
      <c r="AI1249" s="96">
        <f t="shared" si="548"/>
        <v>150.33319444444444</v>
      </c>
      <c r="AJ1249" s="96">
        <f t="shared" si="549"/>
        <v>72.586250000000007</v>
      </c>
      <c r="AK1249" s="96">
        <f t="shared" si="550"/>
        <v>180.82444444444445</v>
      </c>
      <c r="AL1249" s="86">
        <f t="shared" si="551"/>
        <v>95.814583333333331</v>
      </c>
      <c r="AM1249" s="95">
        <f t="shared" si="559"/>
        <v>191.0162285102497</v>
      </c>
      <c r="AN1249" s="96">
        <f t="shared" si="552"/>
        <v>150.83162971177248</v>
      </c>
      <c r="AO1249" s="96">
        <f t="shared" si="553"/>
        <v>72.826912396996164</v>
      </c>
      <c r="AP1249" s="96">
        <f t="shared" si="554"/>
        <v>181.42397457908427</v>
      </c>
      <c r="AQ1249" s="86">
        <f t="shared" si="555"/>
        <v>96.132260128762056</v>
      </c>
    </row>
    <row r="1250" spans="1:43">
      <c r="A1250" s="129" t="str">
        <f t="shared" si="556"/>
        <v>2010_2</v>
      </c>
      <c r="B1250" s="57">
        <v>2010</v>
      </c>
      <c r="C1250" s="57">
        <v>2</v>
      </c>
      <c r="D1250" s="81" t="str">
        <f t="shared" si="557"/>
        <v>SYH_Commercial</v>
      </c>
      <c r="E1250" s="68" t="s">
        <v>37</v>
      </c>
      <c r="F1250" s="69" t="s">
        <v>40</v>
      </c>
      <c r="G1250" s="84">
        <f t="shared" si="558"/>
        <v>3764</v>
      </c>
      <c r="H1250" s="70">
        <v>941</v>
      </c>
      <c r="I1250" s="65">
        <v>47</v>
      </c>
      <c r="J1250" s="66">
        <v>174</v>
      </c>
      <c r="K1250" s="66">
        <v>132</v>
      </c>
      <c r="L1250" s="66">
        <v>274</v>
      </c>
      <c r="M1250" s="67">
        <v>6</v>
      </c>
      <c r="N1250" s="65">
        <v>533761</v>
      </c>
      <c r="O1250" s="66">
        <v>416213</v>
      </c>
      <c r="P1250" s="66">
        <v>180715</v>
      </c>
      <c r="Q1250" s="66">
        <v>692932</v>
      </c>
      <c r="R1250" s="67">
        <v>34304</v>
      </c>
      <c r="S1250" s="95">
        <f t="shared" si="532"/>
        <v>11356.617021276596</v>
      </c>
      <c r="T1250" s="96">
        <f t="shared" si="533"/>
        <v>2392.0287356321837</v>
      </c>
      <c r="U1250" s="96">
        <f t="shared" si="534"/>
        <v>1369.0530303030303</v>
      </c>
      <c r="V1250" s="96">
        <f t="shared" si="535"/>
        <v>2528.9489051094893</v>
      </c>
      <c r="W1250" s="86">
        <f t="shared" si="536"/>
        <v>5717.333333333333</v>
      </c>
      <c r="X1250" s="99">
        <f t="shared" si="537"/>
        <v>1.2486716259298619E-2</v>
      </c>
      <c r="Y1250" s="100">
        <f t="shared" si="538"/>
        <v>4.622741764080765E-2</v>
      </c>
      <c r="Z1250" s="100">
        <f t="shared" si="539"/>
        <v>3.5069075451647183E-2</v>
      </c>
      <c r="AA1250" s="100">
        <f t="shared" si="540"/>
        <v>7.2794899043570671E-2</v>
      </c>
      <c r="AB1250" s="101">
        <f t="shared" si="541"/>
        <v>1.594048884165781E-3</v>
      </c>
      <c r="AC1250" s="99">
        <f t="shared" si="542"/>
        <v>1.6703940638094904E-2</v>
      </c>
      <c r="AD1250" s="100">
        <f t="shared" si="543"/>
        <v>5.4201915528120426E-2</v>
      </c>
      <c r="AE1250" s="100">
        <f t="shared" si="544"/>
        <v>4.2055281403855983E-2</v>
      </c>
      <c r="AF1250" s="100">
        <f t="shared" si="545"/>
        <v>8.2661543842099353E-2</v>
      </c>
      <c r="AG1250" s="101">
        <f t="shared" si="546"/>
        <v>3.1091286981970901E-3</v>
      </c>
      <c r="AH1250" s="95">
        <f t="shared" si="547"/>
        <v>141.80685441020191</v>
      </c>
      <c r="AI1250" s="96">
        <f t="shared" si="548"/>
        <v>110.57731137088204</v>
      </c>
      <c r="AJ1250" s="96">
        <f t="shared" si="549"/>
        <v>48.011424017003186</v>
      </c>
      <c r="AK1250" s="96">
        <f t="shared" si="550"/>
        <v>184.09458023379383</v>
      </c>
      <c r="AL1250" s="86">
        <f t="shared" si="551"/>
        <v>9.1137088204038257</v>
      </c>
      <c r="AM1250" s="95">
        <f t="shared" si="559"/>
        <v>142.2770202817388</v>
      </c>
      <c r="AN1250" s="96">
        <f t="shared" si="552"/>
        <v>110.94393453722425</v>
      </c>
      <c r="AO1250" s="96">
        <f t="shared" si="553"/>
        <v>48.170607669377169</v>
      </c>
      <c r="AP1250" s="96">
        <f t="shared" si="554"/>
        <v>184.70495262461259</v>
      </c>
      <c r="AQ1250" s="86">
        <f t="shared" si="555"/>
        <v>9.1439256591335223</v>
      </c>
    </row>
    <row r="1251" spans="1:43">
      <c r="A1251" s="129" t="str">
        <f t="shared" si="556"/>
        <v>2010_2</v>
      </c>
      <c r="B1251" s="57">
        <v>2010</v>
      </c>
      <c r="C1251" s="57">
        <v>2</v>
      </c>
      <c r="D1251" s="81" t="str">
        <f t="shared" si="557"/>
        <v>MSH_Commercial</v>
      </c>
      <c r="E1251" s="68" t="s">
        <v>38</v>
      </c>
      <c r="F1251" s="69" t="s">
        <v>40</v>
      </c>
      <c r="G1251" s="84">
        <f t="shared" si="558"/>
        <v>18480</v>
      </c>
      <c r="H1251" s="70">
        <v>4620</v>
      </c>
      <c r="I1251" s="65">
        <v>256</v>
      </c>
      <c r="J1251" s="66">
        <v>807</v>
      </c>
      <c r="K1251" s="66">
        <v>1077</v>
      </c>
      <c r="L1251" s="66">
        <v>878</v>
      </c>
      <c r="M1251" s="67">
        <v>101</v>
      </c>
      <c r="N1251" s="65">
        <v>3234644</v>
      </c>
      <c r="O1251" s="66">
        <v>2245534</v>
      </c>
      <c r="P1251" s="66">
        <v>927326</v>
      </c>
      <c r="Q1251" s="66">
        <v>2771777</v>
      </c>
      <c r="R1251" s="67">
        <v>509948</v>
      </c>
      <c r="S1251" s="95">
        <f t="shared" si="532"/>
        <v>12635.328125</v>
      </c>
      <c r="T1251" s="96">
        <f t="shared" si="533"/>
        <v>2782.5700123915735</v>
      </c>
      <c r="U1251" s="96">
        <f t="shared" si="534"/>
        <v>861.02692664809661</v>
      </c>
      <c r="V1251" s="96">
        <f t="shared" si="535"/>
        <v>3156.9214123006832</v>
      </c>
      <c r="W1251" s="86">
        <f t="shared" si="536"/>
        <v>5048.9900990099013</v>
      </c>
      <c r="X1251" s="99">
        <f t="shared" si="537"/>
        <v>1.3852813852813853E-2</v>
      </c>
      <c r="Y1251" s="100">
        <f t="shared" si="538"/>
        <v>4.3668831168831169E-2</v>
      </c>
      <c r="Z1251" s="100">
        <f t="shared" si="539"/>
        <v>5.8279220779220778E-2</v>
      </c>
      <c r="AA1251" s="100">
        <f t="shared" si="540"/>
        <v>4.751082251082251E-2</v>
      </c>
      <c r="AB1251" s="101">
        <f t="shared" si="541"/>
        <v>5.4653679653679657E-3</v>
      </c>
      <c r="AC1251" s="99">
        <f t="shared" si="542"/>
        <v>1.58561083899104E-2</v>
      </c>
      <c r="AD1251" s="100">
        <f t="shared" si="543"/>
        <v>4.7171466118437574E-2</v>
      </c>
      <c r="AE1251" s="100">
        <f t="shared" si="544"/>
        <v>6.2294565931536913E-2</v>
      </c>
      <c r="AF1251" s="100">
        <f t="shared" si="545"/>
        <v>5.115694485365474E-2</v>
      </c>
      <c r="AG1251" s="101">
        <f t="shared" si="546"/>
        <v>6.7290115489140843E-3</v>
      </c>
      <c r="AH1251" s="95">
        <f t="shared" si="547"/>
        <v>175.03484848484848</v>
      </c>
      <c r="AI1251" s="96">
        <f t="shared" si="548"/>
        <v>121.51158008658008</v>
      </c>
      <c r="AJ1251" s="96">
        <f t="shared" si="549"/>
        <v>50.179978354978353</v>
      </c>
      <c r="AK1251" s="96">
        <f t="shared" si="550"/>
        <v>149.9879329004329</v>
      </c>
      <c r="AL1251" s="86">
        <f t="shared" si="551"/>
        <v>27.594588744588744</v>
      </c>
      <c r="AM1251" s="95">
        <f t="shared" si="559"/>
        <v>175.61518299991468</v>
      </c>
      <c r="AN1251" s="96">
        <f t="shared" si="552"/>
        <v>121.91445622533125</v>
      </c>
      <c r="AO1251" s="96">
        <f t="shared" si="553"/>
        <v>50.346351929479368</v>
      </c>
      <c r="AP1251" s="96">
        <f t="shared" si="554"/>
        <v>150.48522344033981</v>
      </c>
      <c r="AQ1251" s="86">
        <f t="shared" si="555"/>
        <v>27.686079624354484</v>
      </c>
    </row>
    <row r="1252" spans="1:43">
      <c r="A1252" s="129" t="str">
        <f t="shared" si="556"/>
        <v>2010_2</v>
      </c>
      <c r="B1252" s="57">
        <v>2010</v>
      </c>
      <c r="C1252" s="57">
        <v>2</v>
      </c>
      <c r="D1252" s="81" t="str">
        <f t="shared" si="557"/>
        <v>SMH_Commercial</v>
      </c>
      <c r="E1252" s="68" t="s">
        <v>39</v>
      </c>
      <c r="F1252" s="69" t="s">
        <v>40</v>
      </c>
      <c r="G1252" s="84">
        <f t="shared" si="558"/>
        <v>8232</v>
      </c>
      <c r="H1252" s="70">
        <v>2058</v>
      </c>
      <c r="I1252" s="65">
        <v>90</v>
      </c>
      <c r="J1252" s="66">
        <v>346</v>
      </c>
      <c r="K1252" s="66">
        <v>695</v>
      </c>
      <c r="L1252" s="66">
        <v>491</v>
      </c>
      <c r="M1252" s="67">
        <v>88</v>
      </c>
      <c r="N1252" s="65">
        <v>1069096</v>
      </c>
      <c r="O1252" s="66">
        <v>1101731</v>
      </c>
      <c r="P1252" s="66">
        <v>445623</v>
      </c>
      <c r="Q1252" s="66">
        <v>1591064</v>
      </c>
      <c r="R1252" s="67">
        <v>219967</v>
      </c>
      <c r="S1252" s="95">
        <f t="shared" si="532"/>
        <v>11878.844444444445</v>
      </c>
      <c r="T1252" s="96">
        <f t="shared" si="533"/>
        <v>3184.1936416184972</v>
      </c>
      <c r="U1252" s="96">
        <f t="shared" si="534"/>
        <v>641.18417266187055</v>
      </c>
      <c r="V1252" s="96">
        <f t="shared" si="535"/>
        <v>3240.4562118126273</v>
      </c>
      <c r="W1252" s="86">
        <f t="shared" si="536"/>
        <v>2499.625</v>
      </c>
      <c r="X1252" s="99">
        <f t="shared" si="537"/>
        <v>1.0932944606413994E-2</v>
      </c>
      <c r="Y1252" s="100">
        <f t="shared" si="538"/>
        <v>4.2031098153547136E-2</v>
      </c>
      <c r="Z1252" s="100">
        <f t="shared" si="539"/>
        <v>8.4426627793974737E-2</v>
      </c>
      <c r="AA1252" s="100">
        <f t="shared" si="540"/>
        <v>5.9645286686103013E-2</v>
      </c>
      <c r="AB1252" s="101">
        <f t="shared" si="541"/>
        <v>1.0689990281827016E-2</v>
      </c>
      <c r="AC1252" s="99">
        <f t="shared" si="542"/>
        <v>1.3603396028291918E-2</v>
      </c>
      <c r="AD1252" s="100">
        <f t="shared" si="543"/>
        <v>4.7184147651907905E-2</v>
      </c>
      <c r="AE1252" s="100">
        <f t="shared" si="544"/>
        <v>9.156648519989935E-2</v>
      </c>
      <c r="AF1252" s="100">
        <f t="shared" si="545"/>
        <v>6.5727157040734716E-2</v>
      </c>
      <c r="AG1252" s="101">
        <f t="shared" si="546"/>
        <v>1.3330927621169573E-2</v>
      </c>
      <c r="AH1252" s="95">
        <f t="shared" si="547"/>
        <v>129.87074829931973</v>
      </c>
      <c r="AI1252" s="96">
        <f t="shared" si="548"/>
        <v>133.83515549076773</v>
      </c>
      <c r="AJ1252" s="96">
        <f t="shared" si="549"/>
        <v>54.133017492711367</v>
      </c>
      <c r="AK1252" s="96">
        <f t="shared" si="550"/>
        <v>193.27793974732751</v>
      </c>
      <c r="AL1252" s="86">
        <f t="shared" si="551"/>
        <v>26.720966958211857</v>
      </c>
      <c r="AM1252" s="95">
        <f t="shared" si="559"/>
        <v>130.30133956950382</v>
      </c>
      <c r="AN1252" s="96">
        <f t="shared" si="552"/>
        <v>134.278890899647</v>
      </c>
      <c r="AO1252" s="96">
        <f t="shared" si="553"/>
        <v>54.312497514704944</v>
      </c>
      <c r="AP1252" s="96">
        <f t="shared" si="554"/>
        <v>193.91875990632553</v>
      </c>
      <c r="AQ1252" s="86">
        <f t="shared" si="555"/>
        <v>26.809561312627721</v>
      </c>
    </row>
    <row r="1253" spans="1:43">
      <c r="A1253" s="129" t="str">
        <f t="shared" si="556"/>
        <v>2010_3</v>
      </c>
      <c r="B1253" s="57">
        <v>2010</v>
      </c>
      <c r="C1253" s="57">
        <v>3</v>
      </c>
      <c r="D1253" s="81" t="str">
        <f t="shared" si="557"/>
        <v>SML_Commercial</v>
      </c>
      <c r="E1253" s="68" t="s">
        <v>12</v>
      </c>
      <c r="F1253" s="69" t="s">
        <v>40</v>
      </c>
      <c r="G1253" s="84">
        <f t="shared" si="558"/>
        <v>19788</v>
      </c>
      <c r="H1253" s="70">
        <v>4947</v>
      </c>
      <c r="I1253" s="65">
        <v>33</v>
      </c>
      <c r="J1253" s="66">
        <v>656</v>
      </c>
      <c r="K1253" s="66">
        <v>751</v>
      </c>
      <c r="L1253" s="66">
        <v>983</v>
      </c>
      <c r="M1253" s="67">
        <v>130</v>
      </c>
      <c r="N1253" s="65">
        <v>535968</v>
      </c>
      <c r="O1253" s="66">
        <v>1022180</v>
      </c>
      <c r="P1253" s="66">
        <v>1887736</v>
      </c>
      <c r="Q1253" s="66">
        <v>1530477</v>
      </c>
      <c r="R1253" s="67">
        <v>400557</v>
      </c>
      <c r="S1253" s="95">
        <f t="shared" si="532"/>
        <v>16241.454545454546</v>
      </c>
      <c r="T1253" s="96">
        <f t="shared" si="533"/>
        <v>1558.2012195121952</v>
      </c>
      <c r="U1253" s="96">
        <f t="shared" si="534"/>
        <v>2513.6298268974701</v>
      </c>
      <c r="V1253" s="96">
        <f t="shared" si="535"/>
        <v>1556.9450661241099</v>
      </c>
      <c r="W1253" s="86">
        <f t="shared" si="536"/>
        <v>3081.2076923076925</v>
      </c>
      <c r="X1253" s="99">
        <f t="shared" si="537"/>
        <v>1.6676773802304426E-3</v>
      </c>
      <c r="Y1253" s="100">
        <f t="shared" si="538"/>
        <v>3.3151404891853649E-2</v>
      </c>
      <c r="Z1253" s="100">
        <f t="shared" si="539"/>
        <v>3.7952294319789769E-2</v>
      </c>
      <c r="AA1253" s="100">
        <f t="shared" si="540"/>
        <v>4.9676571659591669E-2</v>
      </c>
      <c r="AB1253" s="101">
        <f t="shared" si="541"/>
        <v>6.5696381645441683E-3</v>
      </c>
      <c r="AC1253" s="99">
        <f t="shared" si="542"/>
        <v>2.3435246371275465E-3</v>
      </c>
      <c r="AD1253" s="100">
        <f t="shared" si="543"/>
        <v>3.6116817804148771E-2</v>
      </c>
      <c r="AE1253" s="100">
        <f t="shared" si="544"/>
        <v>4.1117283953726484E-2</v>
      </c>
      <c r="AF1253" s="100">
        <f t="shared" si="545"/>
        <v>5.3275444453267422E-2</v>
      </c>
      <c r="AG1253" s="101">
        <f t="shared" si="546"/>
        <v>7.9077561560895009E-3</v>
      </c>
      <c r="AH1253" s="95">
        <f t="shared" si="547"/>
        <v>27.085506367495451</v>
      </c>
      <c r="AI1253" s="96">
        <f t="shared" si="548"/>
        <v>51.656559531028904</v>
      </c>
      <c r="AJ1253" s="96">
        <f t="shared" si="549"/>
        <v>95.398019001414994</v>
      </c>
      <c r="AK1253" s="96">
        <f t="shared" si="550"/>
        <v>77.343693147362032</v>
      </c>
      <c r="AL1253" s="86">
        <f t="shared" si="551"/>
        <v>20.242419648271678</v>
      </c>
      <c r="AM1253" s="95">
        <f t="shared" si="559"/>
        <v>27.175309365807891</v>
      </c>
      <c r="AN1253" s="96">
        <f t="shared" si="552"/>
        <v>51.827828765041026</v>
      </c>
      <c r="AO1253" s="96">
        <f t="shared" si="553"/>
        <v>95.714314662391629</v>
      </c>
      <c r="AP1253" s="96">
        <f t="shared" si="554"/>
        <v>77.600129023101303</v>
      </c>
      <c r="AQ1253" s="86">
        <f t="shared" si="555"/>
        <v>20.309534139426066</v>
      </c>
    </row>
    <row r="1254" spans="1:43">
      <c r="A1254" s="129" t="str">
        <f t="shared" si="556"/>
        <v>2010_3</v>
      </c>
      <c r="B1254" s="57">
        <v>2010</v>
      </c>
      <c r="C1254" s="57">
        <v>3</v>
      </c>
      <c r="D1254" s="81" t="str">
        <f t="shared" si="557"/>
        <v>LSL_Commercial</v>
      </c>
      <c r="E1254" s="68" t="s">
        <v>14</v>
      </c>
      <c r="F1254" s="69" t="s">
        <v>40</v>
      </c>
      <c r="G1254" s="84">
        <f t="shared" si="558"/>
        <v>2852</v>
      </c>
      <c r="H1254" s="70">
        <v>713</v>
      </c>
      <c r="I1254" s="65">
        <v>4</v>
      </c>
      <c r="J1254" s="66">
        <v>63</v>
      </c>
      <c r="K1254" s="66">
        <v>355</v>
      </c>
      <c r="L1254" s="66">
        <v>92</v>
      </c>
      <c r="M1254" s="67">
        <v>12</v>
      </c>
      <c r="N1254" s="65">
        <v>77931</v>
      </c>
      <c r="O1254" s="66">
        <v>184561</v>
      </c>
      <c r="P1254" s="66">
        <v>930211</v>
      </c>
      <c r="Q1254" s="66">
        <v>248242</v>
      </c>
      <c r="R1254" s="67">
        <v>67591</v>
      </c>
      <c r="S1254" s="95">
        <f t="shared" si="532"/>
        <v>19482.75</v>
      </c>
      <c r="T1254" s="96">
        <f t="shared" si="533"/>
        <v>2929.5396825396824</v>
      </c>
      <c r="U1254" s="96">
        <f t="shared" si="534"/>
        <v>2620.3126760563382</v>
      </c>
      <c r="V1254" s="96">
        <f t="shared" si="535"/>
        <v>2698.282608695652</v>
      </c>
      <c r="W1254" s="86">
        <f t="shared" si="536"/>
        <v>5632.583333333333</v>
      </c>
      <c r="X1254" s="99">
        <f t="shared" si="537"/>
        <v>1.4025245441795231E-3</v>
      </c>
      <c r="Y1254" s="100">
        <f t="shared" si="538"/>
        <v>2.2089761570827489E-2</v>
      </c>
      <c r="Z1254" s="100">
        <f t="shared" si="539"/>
        <v>0.12447405329593268</v>
      </c>
      <c r="AA1254" s="100">
        <f t="shared" si="540"/>
        <v>3.2258064516129031E-2</v>
      </c>
      <c r="AB1254" s="101">
        <f t="shared" si="541"/>
        <v>4.2075736325385693E-3</v>
      </c>
      <c r="AC1254" s="99">
        <f t="shared" si="542"/>
        <v>3.0353194148620586E-3</v>
      </c>
      <c r="AD1254" s="100">
        <f t="shared" si="543"/>
        <v>2.8502243749046863E-2</v>
      </c>
      <c r="AE1254" s="100">
        <f t="shared" si="544"/>
        <v>0.1388771238120288</v>
      </c>
      <c r="AF1254" s="100">
        <f t="shared" si="545"/>
        <v>3.9966745868589969E-2</v>
      </c>
      <c r="AG1254" s="101">
        <f t="shared" si="546"/>
        <v>7.0316824859962893E-3</v>
      </c>
      <c r="AH1254" s="95">
        <f t="shared" si="547"/>
        <v>27.325035063113603</v>
      </c>
      <c r="AI1254" s="96">
        <f t="shared" si="548"/>
        <v>64.712833099579242</v>
      </c>
      <c r="AJ1254" s="96">
        <f t="shared" si="549"/>
        <v>326.16093969144458</v>
      </c>
      <c r="AK1254" s="96">
        <f t="shared" si="550"/>
        <v>87.041374474053299</v>
      </c>
      <c r="AL1254" s="86">
        <f t="shared" si="551"/>
        <v>23.699509116409537</v>
      </c>
      <c r="AM1254" s="95">
        <f t="shared" si="559"/>
        <v>27.415632227677044</v>
      </c>
      <c r="AN1254" s="96">
        <f t="shared" si="552"/>
        <v>64.927390891587464</v>
      </c>
      <c r="AO1254" s="96">
        <f t="shared" si="553"/>
        <v>327.24233835238471</v>
      </c>
      <c r="AP1254" s="96">
        <f t="shared" si="554"/>
        <v>87.329963370969253</v>
      </c>
      <c r="AQ1254" s="86">
        <f t="shared" si="555"/>
        <v>23.778085715580694</v>
      </c>
    </row>
    <row r="1255" spans="1:43">
      <c r="A1255" s="129" t="str">
        <f t="shared" si="556"/>
        <v>2010_3</v>
      </c>
      <c r="B1255" s="57">
        <v>2010</v>
      </c>
      <c r="C1255" s="57">
        <v>3</v>
      </c>
      <c r="D1255" s="81" t="str">
        <f t="shared" si="557"/>
        <v>MYA_Commercial</v>
      </c>
      <c r="E1255" s="68" t="s">
        <v>15</v>
      </c>
      <c r="F1255" s="69" t="s">
        <v>40</v>
      </c>
      <c r="G1255" s="84">
        <f t="shared" si="558"/>
        <v>3112</v>
      </c>
      <c r="H1255" s="70">
        <v>778</v>
      </c>
      <c r="I1255" s="65">
        <v>16</v>
      </c>
      <c r="J1255" s="66">
        <v>109</v>
      </c>
      <c r="K1255" s="66">
        <v>267</v>
      </c>
      <c r="L1255" s="66">
        <v>282</v>
      </c>
      <c r="M1255" s="67">
        <v>17</v>
      </c>
      <c r="N1255" s="65">
        <v>199230</v>
      </c>
      <c r="O1255" s="66">
        <v>359228</v>
      </c>
      <c r="P1255" s="66">
        <v>345887</v>
      </c>
      <c r="Q1255" s="66">
        <v>807911</v>
      </c>
      <c r="R1255" s="67">
        <v>90350</v>
      </c>
      <c r="S1255" s="95">
        <f t="shared" si="532"/>
        <v>12451.875</v>
      </c>
      <c r="T1255" s="96">
        <f t="shared" si="533"/>
        <v>3295.669724770642</v>
      </c>
      <c r="U1255" s="96">
        <f t="shared" si="534"/>
        <v>1295.4569288389514</v>
      </c>
      <c r="V1255" s="96">
        <f t="shared" si="535"/>
        <v>2864.932624113475</v>
      </c>
      <c r="W1255" s="86">
        <f t="shared" si="536"/>
        <v>5314.7058823529414</v>
      </c>
      <c r="X1255" s="99">
        <f t="shared" si="537"/>
        <v>5.1413881748071976E-3</v>
      </c>
      <c r="Y1255" s="100">
        <f t="shared" si="538"/>
        <v>3.5025706940874035E-2</v>
      </c>
      <c r="Z1255" s="100">
        <f t="shared" si="539"/>
        <v>8.5796915167095117E-2</v>
      </c>
      <c r="AA1255" s="100">
        <f t="shared" si="540"/>
        <v>9.0616966580976857E-2</v>
      </c>
      <c r="AB1255" s="101">
        <f t="shared" si="541"/>
        <v>5.462724935732648E-3</v>
      </c>
      <c r="AC1255" s="99">
        <f t="shared" si="542"/>
        <v>8.1285380000716816E-3</v>
      </c>
      <c r="AD1255" s="100">
        <f t="shared" si="543"/>
        <v>4.2704402577225457E-2</v>
      </c>
      <c r="AE1255" s="100">
        <f t="shared" si="544"/>
        <v>9.7494421920466548E-2</v>
      </c>
      <c r="AF1255" s="100">
        <f t="shared" si="545"/>
        <v>0.10260683205825508</v>
      </c>
      <c r="AG1255" s="101">
        <f t="shared" si="546"/>
        <v>8.5413111898326281E-3</v>
      </c>
      <c r="AH1255" s="95">
        <f t="shared" si="547"/>
        <v>64.019922879177372</v>
      </c>
      <c r="AI1255" s="96">
        <f t="shared" si="548"/>
        <v>115.43316195372751</v>
      </c>
      <c r="AJ1255" s="96">
        <f t="shared" si="549"/>
        <v>111.14620822622108</v>
      </c>
      <c r="AK1255" s="96">
        <f t="shared" si="550"/>
        <v>259.61150385604111</v>
      </c>
      <c r="AL1255" s="86">
        <f t="shared" si="551"/>
        <v>29.032776349614394</v>
      </c>
      <c r="AM1255" s="95">
        <f t="shared" si="559"/>
        <v>64.232183301717626</v>
      </c>
      <c r="AN1255" s="96">
        <f t="shared" si="552"/>
        <v>115.81588487230547</v>
      </c>
      <c r="AO1255" s="96">
        <f t="shared" si="553"/>
        <v>111.51471759113188</v>
      </c>
      <c r="AP1255" s="96">
        <f t="shared" si="554"/>
        <v>260.4722554006625</v>
      </c>
      <c r="AQ1255" s="86">
        <f t="shared" si="555"/>
        <v>29.129035593586245</v>
      </c>
    </row>
    <row r="1256" spans="1:43">
      <c r="A1256" s="129" t="str">
        <f t="shared" si="556"/>
        <v>2010_3</v>
      </c>
      <c r="B1256" s="57">
        <v>2010</v>
      </c>
      <c r="C1256" s="57">
        <v>3</v>
      </c>
      <c r="D1256" s="81" t="str">
        <f t="shared" si="557"/>
        <v>SMA_Commercial</v>
      </c>
      <c r="E1256" s="68" t="s">
        <v>16</v>
      </c>
      <c r="F1256" s="69" t="s">
        <v>40</v>
      </c>
      <c r="G1256" s="84">
        <f t="shared" si="558"/>
        <v>21164</v>
      </c>
      <c r="H1256" s="70">
        <v>5291</v>
      </c>
      <c r="I1256" s="65">
        <v>32</v>
      </c>
      <c r="J1256" s="66">
        <v>556</v>
      </c>
      <c r="K1256" s="66">
        <v>1246</v>
      </c>
      <c r="L1256" s="66">
        <v>950</v>
      </c>
      <c r="M1256" s="67">
        <v>271</v>
      </c>
      <c r="N1256" s="65">
        <v>646637</v>
      </c>
      <c r="O1256" s="66">
        <v>2057266</v>
      </c>
      <c r="P1256" s="66">
        <v>1905178</v>
      </c>
      <c r="Q1256" s="66">
        <v>2816938</v>
      </c>
      <c r="R1256" s="67">
        <v>1577464</v>
      </c>
      <c r="S1256" s="95">
        <f t="shared" si="532"/>
        <v>20207.40625</v>
      </c>
      <c r="T1256" s="96">
        <f t="shared" si="533"/>
        <v>3700.1187050359713</v>
      </c>
      <c r="U1256" s="96">
        <f t="shared" si="534"/>
        <v>1529.0353130016051</v>
      </c>
      <c r="V1256" s="96">
        <f t="shared" si="535"/>
        <v>2965.197894736842</v>
      </c>
      <c r="W1256" s="86">
        <f t="shared" si="536"/>
        <v>5820.9003690036898</v>
      </c>
      <c r="X1256" s="99">
        <f t="shared" si="537"/>
        <v>1.5120015120015119E-3</v>
      </c>
      <c r="Y1256" s="100">
        <f t="shared" si="538"/>
        <v>2.627102627102627E-2</v>
      </c>
      <c r="Z1256" s="100">
        <f t="shared" si="539"/>
        <v>5.8873558873558871E-2</v>
      </c>
      <c r="AA1256" s="100">
        <f t="shared" si="540"/>
        <v>4.4887544887544886E-2</v>
      </c>
      <c r="AB1256" s="101">
        <f t="shared" si="541"/>
        <v>1.2804762804762804E-2</v>
      </c>
      <c r="AC1256" s="99">
        <f t="shared" si="542"/>
        <v>2.1343083626117459E-3</v>
      </c>
      <c r="AD1256" s="100">
        <f t="shared" si="543"/>
        <v>2.8832645710674447E-2</v>
      </c>
      <c r="AE1256" s="100">
        <f t="shared" si="544"/>
        <v>6.2643557369266162E-2</v>
      </c>
      <c r="AF1256" s="100">
        <f t="shared" si="545"/>
        <v>4.8203794597931802E-2</v>
      </c>
      <c r="AG1256" s="101">
        <f t="shared" si="546"/>
        <v>1.4605475138846212E-2</v>
      </c>
      <c r="AH1256" s="95">
        <f t="shared" si="547"/>
        <v>30.553628803628804</v>
      </c>
      <c r="AI1256" s="96">
        <f t="shared" si="548"/>
        <v>97.2059157059157</v>
      </c>
      <c r="AJ1256" s="96">
        <f t="shared" si="549"/>
        <v>90.019750519750517</v>
      </c>
      <c r="AK1256" s="96">
        <f t="shared" si="550"/>
        <v>133.10045360045359</v>
      </c>
      <c r="AL1256" s="86">
        <f t="shared" si="551"/>
        <v>74.535248535248542</v>
      </c>
      <c r="AM1256" s="95">
        <f t="shared" si="559"/>
        <v>30.654930490171534</v>
      </c>
      <c r="AN1256" s="96">
        <f t="shared" si="552"/>
        <v>97.52820551529409</v>
      </c>
      <c r="AO1256" s="96">
        <f t="shared" si="553"/>
        <v>90.318214332622503</v>
      </c>
      <c r="AP1256" s="96">
        <f t="shared" si="554"/>
        <v>133.54175307803732</v>
      </c>
      <c r="AQ1256" s="86">
        <f t="shared" si="555"/>
        <v>74.782372908985963</v>
      </c>
    </row>
    <row r="1257" spans="1:43">
      <c r="A1257" s="129" t="str">
        <f t="shared" si="556"/>
        <v>2010_3</v>
      </c>
      <c r="B1257" s="57">
        <v>2010</v>
      </c>
      <c r="C1257" s="57">
        <v>3</v>
      </c>
      <c r="D1257" s="81" t="str">
        <f t="shared" si="557"/>
        <v>MSL_Commercial</v>
      </c>
      <c r="E1257" s="68" t="s">
        <v>17</v>
      </c>
      <c r="F1257" s="69" t="s">
        <v>40</v>
      </c>
      <c r="G1257" s="84">
        <f t="shared" si="558"/>
        <v>9276</v>
      </c>
      <c r="H1257" s="70">
        <v>2319</v>
      </c>
      <c r="I1257" s="65">
        <v>24</v>
      </c>
      <c r="J1257" s="66">
        <v>207</v>
      </c>
      <c r="K1257" s="66">
        <v>976</v>
      </c>
      <c r="L1257" s="66">
        <v>298</v>
      </c>
      <c r="M1257" s="67">
        <v>57</v>
      </c>
      <c r="N1257" s="65">
        <v>554586</v>
      </c>
      <c r="O1257" s="66">
        <v>617235</v>
      </c>
      <c r="P1257" s="66">
        <v>4005339</v>
      </c>
      <c r="Q1257" s="66">
        <v>902840</v>
      </c>
      <c r="R1257" s="67">
        <v>172920</v>
      </c>
      <c r="S1257" s="95">
        <f t="shared" si="532"/>
        <v>23107.75</v>
      </c>
      <c r="T1257" s="96">
        <f t="shared" si="533"/>
        <v>2981.8115942028985</v>
      </c>
      <c r="U1257" s="96">
        <f t="shared" si="534"/>
        <v>4103.8309426229507</v>
      </c>
      <c r="V1257" s="96">
        <f t="shared" si="535"/>
        <v>3029.6644295302012</v>
      </c>
      <c r="W1257" s="86">
        <f t="shared" si="536"/>
        <v>3033.6842105263158</v>
      </c>
      <c r="X1257" s="99">
        <f t="shared" si="537"/>
        <v>2.5873221216041399E-3</v>
      </c>
      <c r="Y1257" s="100">
        <f t="shared" si="538"/>
        <v>2.2315653298835704E-2</v>
      </c>
      <c r="Z1257" s="100">
        <f t="shared" si="539"/>
        <v>0.10521776627856835</v>
      </c>
      <c r="AA1257" s="100">
        <f t="shared" si="540"/>
        <v>3.2125916343251404E-2</v>
      </c>
      <c r="AB1257" s="101">
        <f t="shared" si="541"/>
        <v>6.1448900388098322E-3</v>
      </c>
      <c r="AC1257" s="99">
        <f t="shared" si="542"/>
        <v>3.8162835257876202E-3</v>
      </c>
      <c r="AD1257" s="100">
        <f t="shared" si="543"/>
        <v>2.5889037268013768E-2</v>
      </c>
      <c r="AE1257" s="100">
        <f t="shared" si="544"/>
        <v>0.11264075440890461</v>
      </c>
      <c r="AF1257" s="100">
        <f t="shared" si="545"/>
        <v>3.6391836705756839E-2</v>
      </c>
      <c r="AG1257" s="101">
        <f t="shared" si="546"/>
        <v>8.0354660648380496E-3</v>
      </c>
      <c r="AH1257" s="95">
        <f t="shared" si="547"/>
        <v>59.787192755498062</v>
      </c>
      <c r="AI1257" s="96">
        <f t="shared" si="548"/>
        <v>66.541073738680467</v>
      </c>
      <c r="AJ1257" s="96">
        <f t="shared" si="549"/>
        <v>431.79592496765849</v>
      </c>
      <c r="AK1257" s="96">
        <f t="shared" si="550"/>
        <v>97.33074601121173</v>
      </c>
      <c r="AL1257" s="86">
        <f t="shared" si="551"/>
        <v>18.641655886157828</v>
      </c>
      <c r="AM1257" s="95">
        <f t="shared" si="559"/>
        <v>59.985419404735481</v>
      </c>
      <c r="AN1257" s="96">
        <f t="shared" si="552"/>
        <v>66.761693130158179</v>
      </c>
      <c r="AO1257" s="96">
        <f t="shared" si="553"/>
        <v>433.2275603299467</v>
      </c>
      <c r="AP1257" s="96">
        <f t="shared" si="554"/>
        <v>97.653449700085076</v>
      </c>
      <c r="AQ1257" s="86">
        <f t="shared" si="555"/>
        <v>18.703462985843242</v>
      </c>
    </row>
    <row r="1258" spans="1:43">
      <c r="A1258" s="129" t="str">
        <f t="shared" si="556"/>
        <v>2010_3</v>
      </c>
      <c r="B1258" s="57">
        <v>2010</v>
      </c>
      <c r="C1258" s="57">
        <v>3</v>
      </c>
      <c r="D1258" s="81" t="str">
        <f t="shared" si="557"/>
        <v>LYL_Commercial</v>
      </c>
      <c r="E1258" s="68" t="s">
        <v>18</v>
      </c>
      <c r="F1258" s="69" t="s">
        <v>40</v>
      </c>
      <c r="G1258" s="84">
        <f t="shared" si="558"/>
        <v>3388</v>
      </c>
      <c r="H1258" s="70">
        <v>847</v>
      </c>
      <c r="I1258" s="65">
        <v>19</v>
      </c>
      <c r="J1258" s="66">
        <v>88</v>
      </c>
      <c r="K1258" s="66">
        <v>295</v>
      </c>
      <c r="L1258" s="66">
        <v>127</v>
      </c>
      <c r="M1258" s="67">
        <v>30</v>
      </c>
      <c r="N1258" s="65">
        <v>383240</v>
      </c>
      <c r="O1258" s="66">
        <v>264738</v>
      </c>
      <c r="P1258" s="66">
        <v>637306</v>
      </c>
      <c r="Q1258" s="66">
        <v>429368</v>
      </c>
      <c r="R1258" s="67">
        <v>161875</v>
      </c>
      <c r="S1258" s="95">
        <f t="shared" si="532"/>
        <v>20170.526315789473</v>
      </c>
      <c r="T1258" s="96">
        <f t="shared" si="533"/>
        <v>3008.3863636363635</v>
      </c>
      <c r="U1258" s="96">
        <f t="shared" si="534"/>
        <v>2160.3593220338985</v>
      </c>
      <c r="V1258" s="96">
        <f t="shared" si="535"/>
        <v>3380.8503937007872</v>
      </c>
      <c r="W1258" s="86">
        <f t="shared" si="536"/>
        <v>5395.833333333333</v>
      </c>
      <c r="X1258" s="99">
        <f t="shared" si="537"/>
        <v>5.6080283353010622E-3</v>
      </c>
      <c r="Y1258" s="100">
        <f t="shared" si="538"/>
        <v>2.5974025974025976E-2</v>
      </c>
      <c r="Z1258" s="100">
        <f t="shared" si="539"/>
        <v>8.7072018890200706E-2</v>
      </c>
      <c r="AA1258" s="100">
        <f t="shared" si="540"/>
        <v>3.7485242030696579E-2</v>
      </c>
      <c r="AB1258" s="101">
        <f t="shared" si="541"/>
        <v>8.8547815820543101E-3</v>
      </c>
      <c r="AC1258" s="99">
        <f t="shared" si="542"/>
        <v>8.5973188529784913E-3</v>
      </c>
      <c r="AD1258" s="100">
        <f t="shared" si="543"/>
        <v>3.234108864365421E-2</v>
      </c>
      <c r="AE1258" s="100">
        <f t="shared" si="544"/>
        <v>9.8358064123081984E-2</v>
      </c>
      <c r="AF1258" s="100">
        <f t="shared" si="545"/>
        <v>4.5088821308450662E-2</v>
      </c>
      <c r="AG1258" s="101">
        <f t="shared" si="546"/>
        <v>1.260487245529034E-2</v>
      </c>
      <c r="AH1258" s="95">
        <f t="shared" si="547"/>
        <v>113.11688311688312</v>
      </c>
      <c r="AI1258" s="96">
        <f t="shared" si="548"/>
        <v>78.139905548996452</v>
      </c>
      <c r="AJ1258" s="96">
        <f t="shared" si="549"/>
        <v>188.10684769775679</v>
      </c>
      <c r="AK1258" s="96">
        <f t="shared" si="550"/>
        <v>126.73199527744983</v>
      </c>
      <c r="AL1258" s="86">
        <f t="shared" si="551"/>
        <v>47.778925619834709</v>
      </c>
      <c r="AM1258" s="95">
        <f t="shared" si="559"/>
        <v>113.4919263272934</v>
      </c>
      <c r="AN1258" s="96">
        <f t="shared" si="552"/>
        <v>78.398981296406944</v>
      </c>
      <c r="AO1258" s="96">
        <f t="shared" si="553"/>
        <v>188.73052290977469</v>
      </c>
      <c r="AP1258" s="96">
        <f t="shared" si="554"/>
        <v>127.15217989588069</v>
      </c>
      <c r="AQ1258" s="86">
        <f t="shared" si="555"/>
        <v>47.937338415172263</v>
      </c>
    </row>
    <row r="1259" spans="1:43">
      <c r="A1259" s="129" t="str">
        <f t="shared" si="556"/>
        <v>2010_3</v>
      </c>
      <c r="B1259" s="57">
        <v>2010</v>
      </c>
      <c r="C1259" s="57">
        <v>3</v>
      </c>
      <c r="D1259" s="81" t="str">
        <f t="shared" si="557"/>
        <v>LSA_Commercial</v>
      </c>
      <c r="E1259" s="68" t="s">
        <v>19</v>
      </c>
      <c r="F1259" s="69" t="s">
        <v>40</v>
      </c>
      <c r="G1259" s="84">
        <f t="shared" si="558"/>
        <v>23436</v>
      </c>
      <c r="H1259" s="70">
        <v>5859</v>
      </c>
      <c r="I1259" s="65">
        <v>91</v>
      </c>
      <c r="J1259" s="66">
        <v>768</v>
      </c>
      <c r="K1259" s="66">
        <v>900</v>
      </c>
      <c r="L1259" s="66">
        <v>1110</v>
      </c>
      <c r="M1259" s="67">
        <v>191</v>
      </c>
      <c r="N1259" s="65">
        <v>2539169</v>
      </c>
      <c r="O1259" s="66">
        <v>1975627</v>
      </c>
      <c r="P1259" s="66">
        <v>2218813</v>
      </c>
      <c r="Q1259" s="66">
        <v>2745913</v>
      </c>
      <c r="R1259" s="67">
        <v>1596621</v>
      </c>
      <c r="S1259" s="95">
        <f t="shared" si="532"/>
        <v>27902.956043956045</v>
      </c>
      <c r="T1259" s="96">
        <f t="shared" si="533"/>
        <v>2572.4309895833335</v>
      </c>
      <c r="U1259" s="96">
        <f t="shared" si="534"/>
        <v>2465.347777777778</v>
      </c>
      <c r="V1259" s="96">
        <f t="shared" si="535"/>
        <v>2473.7954954954953</v>
      </c>
      <c r="W1259" s="86">
        <f t="shared" si="536"/>
        <v>8359.2722513089011</v>
      </c>
      <c r="X1259" s="99">
        <f t="shared" si="537"/>
        <v>3.8829151732377538E-3</v>
      </c>
      <c r="Y1259" s="100">
        <f t="shared" si="538"/>
        <v>3.2770097286226318E-2</v>
      </c>
      <c r="Z1259" s="100">
        <f t="shared" si="539"/>
        <v>3.840245775729647E-2</v>
      </c>
      <c r="AA1259" s="100">
        <f t="shared" si="540"/>
        <v>4.7363031233998973E-2</v>
      </c>
      <c r="AB1259" s="101">
        <f t="shared" si="541"/>
        <v>8.1498549240484729E-3</v>
      </c>
      <c r="AC1259" s="99">
        <f t="shared" si="542"/>
        <v>4.82947555320919E-3</v>
      </c>
      <c r="AD1259" s="100">
        <f t="shared" si="543"/>
        <v>3.5479776619760692E-2</v>
      </c>
      <c r="AE1259" s="100">
        <f t="shared" si="544"/>
        <v>4.1327218593683213E-2</v>
      </c>
      <c r="AF1259" s="100">
        <f t="shared" si="545"/>
        <v>5.0595971174339796E-2</v>
      </c>
      <c r="AG1259" s="101">
        <f t="shared" si="546"/>
        <v>9.518252026501587E-3</v>
      </c>
      <c r="AH1259" s="95">
        <f t="shared" si="547"/>
        <v>108.34481140126302</v>
      </c>
      <c r="AI1259" s="96">
        <f t="shared" si="548"/>
        <v>84.298813790749278</v>
      </c>
      <c r="AJ1259" s="96">
        <f t="shared" si="549"/>
        <v>94.675413893155834</v>
      </c>
      <c r="AK1259" s="96">
        <f t="shared" si="550"/>
        <v>117.16645331967912</v>
      </c>
      <c r="AL1259" s="86">
        <f t="shared" si="551"/>
        <v>68.126856118791608</v>
      </c>
      <c r="AM1259" s="95">
        <f t="shared" si="559"/>
        <v>108.70403263137099</v>
      </c>
      <c r="AN1259" s="96">
        <f t="shared" si="552"/>
        <v>84.578309626266545</v>
      </c>
      <c r="AO1259" s="96">
        <f t="shared" si="553"/>
        <v>94.989313730165335</v>
      </c>
      <c r="AP1259" s="96">
        <f t="shared" si="554"/>
        <v>117.55492302989907</v>
      </c>
      <c r="AQ1259" s="86">
        <f t="shared" si="555"/>
        <v>68.35273323041207</v>
      </c>
    </row>
    <row r="1260" spans="1:43">
      <c r="A1260" s="129" t="str">
        <f t="shared" si="556"/>
        <v>2010_3</v>
      </c>
      <c r="B1260" s="57">
        <v>2010</v>
      </c>
      <c r="C1260" s="57">
        <v>3</v>
      </c>
      <c r="D1260" s="81" t="str">
        <f t="shared" si="557"/>
        <v>LMA_Commercial</v>
      </c>
      <c r="E1260" s="68" t="s">
        <v>20</v>
      </c>
      <c r="F1260" s="69" t="s">
        <v>40</v>
      </c>
      <c r="G1260" s="84">
        <f t="shared" si="558"/>
        <v>21912</v>
      </c>
      <c r="H1260" s="70">
        <v>5478</v>
      </c>
      <c r="I1260" s="65">
        <v>182</v>
      </c>
      <c r="J1260" s="66">
        <v>550</v>
      </c>
      <c r="K1260" s="66">
        <v>1672</v>
      </c>
      <c r="L1260" s="66">
        <v>1002</v>
      </c>
      <c r="M1260" s="67">
        <v>107</v>
      </c>
      <c r="N1260" s="65">
        <v>3079535</v>
      </c>
      <c r="O1260" s="66">
        <v>1256247</v>
      </c>
      <c r="P1260" s="66">
        <v>2633645</v>
      </c>
      <c r="Q1260" s="66">
        <v>2784315</v>
      </c>
      <c r="R1260" s="67">
        <v>611534</v>
      </c>
      <c r="S1260" s="95">
        <f t="shared" si="532"/>
        <v>16920.521978021978</v>
      </c>
      <c r="T1260" s="96">
        <f t="shared" si="533"/>
        <v>2284.0854545454545</v>
      </c>
      <c r="U1260" s="96">
        <f t="shared" si="534"/>
        <v>1575.1465311004786</v>
      </c>
      <c r="V1260" s="96">
        <f t="shared" si="535"/>
        <v>2778.7574850299402</v>
      </c>
      <c r="W1260" s="86">
        <f t="shared" si="536"/>
        <v>5715.2710280373831</v>
      </c>
      <c r="X1260" s="99">
        <f t="shared" si="537"/>
        <v>8.3059510770354152E-3</v>
      </c>
      <c r="Y1260" s="100">
        <f t="shared" si="538"/>
        <v>2.5100401606425703E-2</v>
      </c>
      <c r="Z1260" s="100">
        <f t="shared" si="539"/>
        <v>7.6305220883534142E-2</v>
      </c>
      <c r="AA1260" s="100">
        <f t="shared" si="540"/>
        <v>4.5728368017524647E-2</v>
      </c>
      <c r="AB1260" s="101">
        <f t="shared" si="541"/>
        <v>4.8831690397955459E-3</v>
      </c>
      <c r="AC1260" s="99">
        <f t="shared" si="542"/>
        <v>9.7345109576110582E-3</v>
      </c>
      <c r="AD1260" s="100">
        <f t="shared" si="543"/>
        <v>2.7562668876746622E-2</v>
      </c>
      <c r="AE1260" s="100">
        <f t="shared" si="544"/>
        <v>8.0484066076193322E-2</v>
      </c>
      <c r="AF1260" s="100">
        <f t="shared" si="545"/>
        <v>4.9016458570242845E-2</v>
      </c>
      <c r="AG1260" s="101">
        <f t="shared" si="546"/>
        <v>5.9804120590348595E-3</v>
      </c>
      <c r="AH1260" s="95">
        <f t="shared" si="547"/>
        <v>140.54102774735304</v>
      </c>
      <c r="AI1260" s="96">
        <f t="shared" si="548"/>
        <v>57.331462212486308</v>
      </c>
      <c r="AJ1260" s="96">
        <f t="shared" si="549"/>
        <v>120.19190397955458</v>
      </c>
      <c r="AK1260" s="96">
        <f t="shared" si="550"/>
        <v>127.06804490690033</v>
      </c>
      <c r="AL1260" s="86">
        <f t="shared" si="551"/>
        <v>27.908634538152612</v>
      </c>
      <c r="AM1260" s="95">
        <f t="shared" si="559"/>
        <v>141.00699672376362</v>
      </c>
      <c r="AN1260" s="96">
        <f t="shared" si="552"/>
        <v>57.521546796265632</v>
      </c>
      <c r="AO1260" s="96">
        <f t="shared" si="553"/>
        <v>120.59040468335526</v>
      </c>
      <c r="AP1260" s="96">
        <f t="shared" si="554"/>
        <v>127.48934371030883</v>
      </c>
      <c r="AQ1260" s="86">
        <f t="shared" si="555"/>
        <v>28.001166648364141</v>
      </c>
    </row>
    <row r="1261" spans="1:43">
      <c r="A1261" s="129" t="str">
        <f t="shared" si="556"/>
        <v>2010_3</v>
      </c>
      <c r="B1261" s="57">
        <v>2010</v>
      </c>
      <c r="C1261" s="57">
        <v>3</v>
      </c>
      <c r="D1261" s="81" t="str">
        <f t="shared" si="557"/>
        <v>SYL_Commercial</v>
      </c>
      <c r="E1261" s="68" t="s">
        <v>21</v>
      </c>
      <c r="F1261" s="69" t="s">
        <v>40</v>
      </c>
      <c r="G1261" s="84">
        <f t="shared" si="558"/>
        <v>3008</v>
      </c>
      <c r="H1261" s="70">
        <v>752</v>
      </c>
      <c r="I1261" s="65">
        <v>27</v>
      </c>
      <c r="J1261" s="66">
        <v>79</v>
      </c>
      <c r="K1261" s="66">
        <v>232</v>
      </c>
      <c r="L1261" s="66">
        <v>99</v>
      </c>
      <c r="M1261" s="67">
        <v>34</v>
      </c>
      <c r="N1261" s="65">
        <v>332475</v>
      </c>
      <c r="O1261" s="66">
        <v>218160</v>
      </c>
      <c r="P1261" s="66">
        <v>380282</v>
      </c>
      <c r="Q1261" s="66">
        <v>268774</v>
      </c>
      <c r="R1261" s="67">
        <v>138523</v>
      </c>
      <c r="S1261" s="95">
        <f t="shared" si="532"/>
        <v>12313.888888888889</v>
      </c>
      <c r="T1261" s="96">
        <f t="shared" si="533"/>
        <v>2761.5189873417721</v>
      </c>
      <c r="U1261" s="96">
        <f t="shared" si="534"/>
        <v>1639.1465517241379</v>
      </c>
      <c r="V1261" s="96">
        <f t="shared" si="535"/>
        <v>2714.8888888888887</v>
      </c>
      <c r="W1261" s="86">
        <f t="shared" si="536"/>
        <v>4074.205882352941</v>
      </c>
      <c r="X1261" s="99">
        <f t="shared" si="537"/>
        <v>8.9760638297872349E-3</v>
      </c>
      <c r="Y1261" s="100">
        <f t="shared" si="538"/>
        <v>2.6263297872340427E-2</v>
      </c>
      <c r="Z1261" s="100">
        <f t="shared" si="539"/>
        <v>7.7127659574468085E-2</v>
      </c>
      <c r="AA1261" s="100">
        <f t="shared" si="540"/>
        <v>3.2912234042553189E-2</v>
      </c>
      <c r="AB1261" s="101">
        <f t="shared" si="541"/>
        <v>1.1303191489361703E-2</v>
      </c>
      <c r="AC1261" s="99">
        <f t="shared" si="542"/>
        <v>1.2982904222705429E-2</v>
      </c>
      <c r="AD1261" s="100">
        <f t="shared" si="543"/>
        <v>3.3057092349232035E-2</v>
      </c>
      <c r="AE1261" s="100">
        <f t="shared" si="544"/>
        <v>8.8461912414508029E-2</v>
      </c>
      <c r="AF1261" s="100">
        <f t="shared" si="545"/>
        <v>4.0491525903640642E-2</v>
      </c>
      <c r="AG1261" s="101">
        <f t="shared" si="546"/>
        <v>1.5794254142247281E-2</v>
      </c>
      <c r="AH1261" s="95">
        <f t="shared" si="547"/>
        <v>110.53025265957447</v>
      </c>
      <c r="AI1261" s="96">
        <f t="shared" si="548"/>
        <v>72.526595744680847</v>
      </c>
      <c r="AJ1261" s="96">
        <f t="shared" si="549"/>
        <v>126.42353723404256</v>
      </c>
      <c r="AK1261" s="96">
        <f t="shared" si="550"/>
        <v>89.353058510638292</v>
      </c>
      <c r="AL1261" s="86">
        <f t="shared" si="551"/>
        <v>46.051529255319146</v>
      </c>
      <c r="AM1261" s="95">
        <f t="shared" si="559"/>
        <v>110.89671980101853</v>
      </c>
      <c r="AN1261" s="96">
        <f t="shared" si="552"/>
        <v>72.767060355786754</v>
      </c>
      <c r="AO1261" s="96">
        <f t="shared" si="553"/>
        <v>126.84269914841998</v>
      </c>
      <c r="AP1261" s="96">
        <f t="shared" si="554"/>
        <v>89.649311881491698</v>
      </c>
      <c r="AQ1261" s="86">
        <f t="shared" si="555"/>
        <v>46.204214804110052</v>
      </c>
    </row>
    <row r="1262" spans="1:43">
      <c r="A1262" s="129" t="str">
        <f t="shared" si="556"/>
        <v>2010_3</v>
      </c>
      <c r="B1262" s="57">
        <v>2010</v>
      </c>
      <c r="C1262" s="57">
        <v>3</v>
      </c>
      <c r="D1262" s="81" t="str">
        <f t="shared" si="557"/>
        <v>MYL_Commercial</v>
      </c>
      <c r="E1262" s="68" t="s">
        <v>22</v>
      </c>
      <c r="F1262" s="69" t="s">
        <v>40</v>
      </c>
      <c r="G1262" s="84">
        <f t="shared" si="558"/>
        <v>2052</v>
      </c>
      <c r="H1262" s="70">
        <v>513</v>
      </c>
      <c r="I1262" s="65">
        <v>19</v>
      </c>
      <c r="J1262" s="66">
        <v>62</v>
      </c>
      <c r="K1262" s="66">
        <v>218</v>
      </c>
      <c r="L1262" s="66">
        <v>81</v>
      </c>
      <c r="M1262" s="67">
        <v>16</v>
      </c>
      <c r="N1262" s="65">
        <v>274286</v>
      </c>
      <c r="O1262" s="66">
        <v>179999</v>
      </c>
      <c r="P1262" s="66">
        <v>240259</v>
      </c>
      <c r="Q1262" s="66">
        <v>229371</v>
      </c>
      <c r="R1262" s="67">
        <v>73327</v>
      </c>
      <c r="S1262" s="95">
        <f t="shared" si="532"/>
        <v>14436.105263157895</v>
      </c>
      <c r="T1262" s="96">
        <f t="shared" si="533"/>
        <v>2903.2096774193546</v>
      </c>
      <c r="U1262" s="96">
        <f t="shared" si="534"/>
        <v>1102.105504587156</v>
      </c>
      <c r="V1262" s="96">
        <f t="shared" si="535"/>
        <v>2831.7407407407409</v>
      </c>
      <c r="W1262" s="86">
        <f t="shared" si="536"/>
        <v>4582.9375</v>
      </c>
      <c r="X1262" s="99">
        <f t="shared" si="537"/>
        <v>9.2592592592592587E-3</v>
      </c>
      <c r="Y1262" s="100">
        <f t="shared" si="538"/>
        <v>3.0214424951267055E-2</v>
      </c>
      <c r="Z1262" s="100">
        <f t="shared" si="539"/>
        <v>0.10623781676413255</v>
      </c>
      <c r="AA1262" s="100">
        <f t="shared" si="540"/>
        <v>3.9473684210526314E-2</v>
      </c>
      <c r="AB1262" s="101">
        <f t="shared" si="541"/>
        <v>7.7972709551656916E-3</v>
      </c>
      <c r="AC1262" s="99">
        <f t="shared" si="542"/>
        <v>1.4185723969588995E-2</v>
      </c>
      <c r="AD1262" s="100">
        <f t="shared" si="543"/>
        <v>3.9019078451023009E-2</v>
      </c>
      <c r="AE1262" s="100">
        <f t="shared" si="544"/>
        <v>0.12208739824411914</v>
      </c>
      <c r="AF1262" s="100">
        <f t="shared" si="545"/>
        <v>4.9489255070964688E-2</v>
      </c>
      <c r="AG1262" s="101">
        <f t="shared" si="546"/>
        <v>1.2321439381505036E-2</v>
      </c>
      <c r="AH1262" s="95">
        <f t="shared" si="547"/>
        <v>133.66764132553607</v>
      </c>
      <c r="AI1262" s="96">
        <f t="shared" si="548"/>
        <v>87.718810916179336</v>
      </c>
      <c r="AJ1262" s="96">
        <f t="shared" si="549"/>
        <v>117.08528265107212</v>
      </c>
      <c r="AK1262" s="96">
        <f t="shared" si="550"/>
        <v>111.77923976608187</v>
      </c>
      <c r="AL1262" s="86">
        <f t="shared" si="551"/>
        <v>35.734405458089668</v>
      </c>
      <c r="AM1262" s="95">
        <f t="shared" si="559"/>
        <v>134.11082133500378</v>
      </c>
      <c r="AN1262" s="96">
        <f t="shared" si="552"/>
        <v>88.009645878678995</v>
      </c>
      <c r="AO1262" s="96">
        <f t="shared" si="553"/>
        <v>117.47348323693762</v>
      </c>
      <c r="AP1262" s="96">
        <f t="shared" si="554"/>
        <v>112.14984797048028</v>
      </c>
      <c r="AQ1262" s="86">
        <f t="shared" si="555"/>
        <v>35.852884201278307</v>
      </c>
    </row>
    <row r="1263" spans="1:43">
      <c r="A1263" s="129" t="str">
        <f t="shared" si="556"/>
        <v>2010_3</v>
      </c>
      <c r="B1263" s="57">
        <v>2010</v>
      </c>
      <c r="C1263" s="57">
        <v>3</v>
      </c>
      <c r="D1263" s="81" t="str">
        <f t="shared" si="557"/>
        <v>MYH_Commercial</v>
      </c>
      <c r="E1263" s="68" t="s">
        <v>23</v>
      </c>
      <c r="F1263" s="69" t="s">
        <v>40</v>
      </c>
      <c r="G1263" s="84">
        <f t="shared" si="558"/>
        <v>5288</v>
      </c>
      <c r="H1263" s="70">
        <v>1322</v>
      </c>
      <c r="I1263" s="65">
        <v>41</v>
      </c>
      <c r="J1263" s="66">
        <v>161</v>
      </c>
      <c r="K1263" s="66">
        <v>488</v>
      </c>
      <c r="L1263" s="66">
        <v>275</v>
      </c>
      <c r="M1263" s="67">
        <v>29</v>
      </c>
      <c r="N1263" s="65">
        <v>936231</v>
      </c>
      <c r="O1263" s="66">
        <v>683248</v>
      </c>
      <c r="P1263" s="66">
        <v>736064</v>
      </c>
      <c r="Q1263" s="66">
        <v>796275</v>
      </c>
      <c r="R1263" s="67">
        <v>171519</v>
      </c>
      <c r="S1263" s="95">
        <f t="shared" si="532"/>
        <v>22834.90243902439</v>
      </c>
      <c r="T1263" s="96">
        <f t="shared" si="533"/>
        <v>4243.7763975155276</v>
      </c>
      <c r="U1263" s="96">
        <f t="shared" si="534"/>
        <v>1508.327868852459</v>
      </c>
      <c r="V1263" s="96">
        <f t="shared" si="535"/>
        <v>2895.5454545454545</v>
      </c>
      <c r="W1263" s="86">
        <f t="shared" si="536"/>
        <v>5914.4482758620688</v>
      </c>
      <c r="X1263" s="99">
        <f t="shared" si="537"/>
        <v>7.7534039334341909E-3</v>
      </c>
      <c r="Y1263" s="100">
        <f t="shared" si="538"/>
        <v>3.0446293494704992E-2</v>
      </c>
      <c r="Z1263" s="100">
        <f t="shared" si="539"/>
        <v>9.2284417549167927E-2</v>
      </c>
      <c r="AA1263" s="100">
        <f t="shared" si="540"/>
        <v>5.2004538577912256E-2</v>
      </c>
      <c r="AB1263" s="101">
        <f t="shared" si="541"/>
        <v>5.4841149773071102E-3</v>
      </c>
      <c r="AC1263" s="99">
        <f t="shared" si="542"/>
        <v>1.0563791476331458E-2</v>
      </c>
      <c r="AD1263" s="100">
        <f t="shared" si="543"/>
        <v>3.5951369863192514E-2</v>
      </c>
      <c r="AE1263" s="100">
        <f t="shared" si="544"/>
        <v>0.10155803722714533</v>
      </c>
      <c r="AF1263" s="100">
        <f t="shared" si="545"/>
        <v>5.9118867666367314E-2</v>
      </c>
      <c r="AG1263" s="101">
        <f t="shared" si="546"/>
        <v>7.8504124270322179E-3</v>
      </c>
      <c r="AH1263" s="95">
        <f t="shared" si="547"/>
        <v>177.0482223903177</v>
      </c>
      <c r="AI1263" s="96">
        <f t="shared" si="548"/>
        <v>129.20726172465962</v>
      </c>
      <c r="AJ1263" s="96">
        <f t="shared" si="549"/>
        <v>139.19515885022693</v>
      </c>
      <c r="AK1263" s="96">
        <f t="shared" si="550"/>
        <v>150.58150529500756</v>
      </c>
      <c r="AL1263" s="86">
        <f t="shared" si="551"/>
        <v>32.435514372163389</v>
      </c>
      <c r="AM1263" s="95">
        <f t="shared" si="559"/>
        <v>177.63523232104649</v>
      </c>
      <c r="AN1263" s="96">
        <f t="shared" si="552"/>
        <v>129.63565318056163</v>
      </c>
      <c r="AO1263" s="96">
        <f t="shared" si="553"/>
        <v>139.65666554852251</v>
      </c>
      <c r="AP1263" s="96">
        <f t="shared" si="554"/>
        <v>151.0807638461462</v>
      </c>
      <c r="AQ1263" s="86">
        <f t="shared" si="555"/>
        <v>32.543055519923584</v>
      </c>
    </row>
    <row r="1264" spans="1:43">
      <c r="A1264" s="129" t="str">
        <f t="shared" si="556"/>
        <v>2010_3</v>
      </c>
      <c r="B1264" s="57">
        <v>2010</v>
      </c>
      <c r="C1264" s="57">
        <v>3</v>
      </c>
      <c r="D1264" s="81" t="str">
        <f t="shared" si="557"/>
        <v>LML_Commercial</v>
      </c>
      <c r="E1264" s="68" t="s">
        <v>24</v>
      </c>
      <c r="F1264" s="69" t="s">
        <v>40</v>
      </c>
      <c r="G1264" s="84">
        <f t="shared" si="558"/>
        <v>21656</v>
      </c>
      <c r="H1264" s="70">
        <v>5414</v>
      </c>
      <c r="I1264" s="65">
        <v>43</v>
      </c>
      <c r="J1264" s="66">
        <v>500</v>
      </c>
      <c r="K1264" s="66">
        <v>3124</v>
      </c>
      <c r="L1264" s="66">
        <v>667</v>
      </c>
      <c r="M1264" s="67">
        <v>173</v>
      </c>
      <c r="N1264" s="65">
        <v>728664</v>
      </c>
      <c r="O1264" s="66">
        <v>959806</v>
      </c>
      <c r="P1264" s="66">
        <v>6091294</v>
      </c>
      <c r="Q1264" s="66">
        <v>1301578</v>
      </c>
      <c r="R1264" s="67">
        <v>876843</v>
      </c>
      <c r="S1264" s="95">
        <f t="shared" si="532"/>
        <v>16945.674418604653</v>
      </c>
      <c r="T1264" s="96">
        <f t="shared" si="533"/>
        <v>1919.6120000000001</v>
      </c>
      <c r="U1264" s="96">
        <f t="shared" si="534"/>
        <v>1949.838028169014</v>
      </c>
      <c r="V1264" s="96">
        <f t="shared" si="535"/>
        <v>1951.391304347826</v>
      </c>
      <c r="W1264" s="86">
        <f t="shared" si="536"/>
        <v>5068.4566473988443</v>
      </c>
      <c r="X1264" s="99">
        <f t="shared" si="537"/>
        <v>1.985592907277429E-3</v>
      </c>
      <c r="Y1264" s="100">
        <f t="shared" si="538"/>
        <v>2.3088289619504987E-2</v>
      </c>
      <c r="Z1264" s="100">
        <f t="shared" si="539"/>
        <v>0.14425563354266716</v>
      </c>
      <c r="AA1264" s="100">
        <f t="shared" si="540"/>
        <v>3.0799778352419652E-2</v>
      </c>
      <c r="AB1264" s="101">
        <f t="shared" si="541"/>
        <v>7.9885482083487253E-3</v>
      </c>
      <c r="AC1264" s="99">
        <f t="shared" si="542"/>
        <v>2.6904163028444615E-3</v>
      </c>
      <c r="AD1264" s="100">
        <f t="shared" si="543"/>
        <v>2.5466171832125382E-2</v>
      </c>
      <c r="AE1264" s="100">
        <f t="shared" si="544"/>
        <v>0.14981858429516731</v>
      </c>
      <c r="AF1264" s="100">
        <f t="shared" si="545"/>
        <v>3.3535345299205342E-2</v>
      </c>
      <c r="AG1264" s="101">
        <f t="shared" si="546"/>
        <v>9.3980287110574344E-3</v>
      </c>
      <c r="AH1264" s="95">
        <f t="shared" si="547"/>
        <v>33.647210934613966</v>
      </c>
      <c r="AI1264" s="96">
        <f t="shared" si="548"/>
        <v>44.320557813077208</v>
      </c>
      <c r="AJ1264" s="96">
        <f t="shared" si="549"/>
        <v>281.27512005910603</v>
      </c>
      <c r="AK1264" s="96">
        <f t="shared" si="550"/>
        <v>60.102419652752126</v>
      </c>
      <c r="AL1264" s="86">
        <f t="shared" si="551"/>
        <v>40.489610269671225</v>
      </c>
      <c r="AM1264" s="95">
        <f t="shared" si="559"/>
        <v>33.75876950715022</v>
      </c>
      <c r="AN1264" s="96">
        <f t="shared" si="552"/>
        <v>44.467504262019013</v>
      </c>
      <c r="AO1264" s="96">
        <f t="shared" si="553"/>
        <v>282.20769812463232</v>
      </c>
      <c r="AP1264" s="96">
        <f t="shared" si="554"/>
        <v>60.301691448428308</v>
      </c>
      <c r="AQ1264" s="86">
        <f t="shared" si="555"/>
        <v>40.623855070317894</v>
      </c>
    </row>
    <row r="1265" spans="1:43">
      <c r="A1265" s="129" t="str">
        <f t="shared" si="556"/>
        <v>2010_3</v>
      </c>
      <c r="B1265" s="57">
        <v>2010</v>
      </c>
      <c r="C1265" s="57">
        <v>3</v>
      </c>
      <c r="D1265" s="81" t="str">
        <f t="shared" si="557"/>
        <v>MSA_Commercial</v>
      </c>
      <c r="E1265" s="68" t="s">
        <v>25</v>
      </c>
      <c r="F1265" s="69" t="s">
        <v>40</v>
      </c>
      <c r="G1265" s="84">
        <f t="shared" si="558"/>
        <v>17212</v>
      </c>
      <c r="H1265" s="70">
        <v>4303</v>
      </c>
      <c r="I1265" s="65">
        <v>64</v>
      </c>
      <c r="J1265" s="66">
        <v>522</v>
      </c>
      <c r="K1265" s="66">
        <v>1424</v>
      </c>
      <c r="L1265" s="66">
        <v>853</v>
      </c>
      <c r="M1265" s="67">
        <v>159</v>
      </c>
      <c r="N1265" s="65">
        <v>1398609</v>
      </c>
      <c r="O1265" s="66">
        <v>1599519</v>
      </c>
      <c r="P1265" s="66">
        <v>2778032</v>
      </c>
      <c r="Q1265" s="66">
        <v>2343770</v>
      </c>
      <c r="R1265" s="67">
        <v>672673</v>
      </c>
      <c r="S1265" s="95">
        <f t="shared" si="532"/>
        <v>21853.265625</v>
      </c>
      <c r="T1265" s="96">
        <f t="shared" si="533"/>
        <v>3064.2126436781609</v>
      </c>
      <c r="U1265" s="96">
        <f t="shared" si="534"/>
        <v>1950.8651685393259</v>
      </c>
      <c r="V1265" s="96">
        <f t="shared" si="535"/>
        <v>2747.6787807737396</v>
      </c>
      <c r="W1265" s="86">
        <f t="shared" si="536"/>
        <v>4230.6477987421385</v>
      </c>
      <c r="X1265" s="99">
        <f t="shared" si="537"/>
        <v>3.7183360446200325E-3</v>
      </c>
      <c r="Y1265" s="100">
        <f t="shared" si="538"/>
        <v>3.0327678363932142E-2</v>
      </c>
      <c r="Z1265" s="100">
        <f t="shared" si="539"/>
        <v>8.273297699279572E-2</v>
      </c>
      <c r="AA1265" s="100">
        <f t="shared" si="540"/>
        <v>4.955844759470137E-2</v>
      </c>
      <c r="AB1265" s="101">
        <f t="shared" si="541"/>
        <v>9.2377411108528935E-3</v>
      </c>
      <c r="AC1265" s="99">
        <f t="shared" si="542"/>
        <v>4.7992861278990662E-3</v>
      </c>
      <c r="AD1265" s="100">
        <f t="shared" si="543"/>
        <v>3.3373274653800078E-2</v>
      </c>
      <c r="AE1265" s="100">
        <f t="shared" si="544"/>
        <v>8.7625439074654934E-2</v>
      </c>
      <c r="AF1265" s="100">
        <f t="shared" si="545"/>
        <v>5.3412892183762634E-2</v>
      </c>
      <c r="AG1265" s="101">
        <f t="shared" si="546"/>
        <v>1.0936797814562851E-2</v>
      </c>
      <c r="AH1265" s="95">
        <f t="shared" si="547"/>
        <v>81.257785266093421</v>
      </c>
      <c r="AI1265" s="96">
        <f t="shared" si="548"/>
        <v>92.930455496165465</v>
      </c>
      <c r="AJ1265" s="96">
        <f t="shared" si="549"/>
        <v>161.40088310481059</v>
      </c>
      <c r="AK1265" s="96">
        <f t="shared" si="550"/>
        <v>136.17069486404833</v>
      </c>
      <c r="AL1265" s="86">
        <f t="shared" si="551"/>
        <v>39.081629095979551</v>
      </c>
      <c r="AM1265" s="95">
        <f t="shared" si="559"/>
        <v>81.527198459043007</v>
      </c>
      <c r="AN1265" s="96">
        <f t="shared" si="552"/>
        <v>93.238569859059979</v>
      </c>
      <c r="AO1265" s="96">
        <f t="shared" si="553"/>
        <v>161.93601370330964</v>
      </c>
      <c r="AP1265" s="96">
        <f t="shared" si="554"/>
        <v>136.62217384011632</v>
      </c>
      <c r="AQ1265" s="86">
        <f t="shared" si="555"/>
        <v>39.211205682960603</v>
      </c>
    </row>
    <row r="1266" spans="1:43">
      <c r="A1266" s="129" t="str">
        <f t="shared" si="556"/>
        <v>2010_3</v>
      </c>
      <c r="B1266" s="57">
        <v>2010</v>
      </c>
      <c r="C1266" s="57">
        <v>3</v>
      </c>
      <c r="D1266" s="81" t="str">
        <f t="shared" si="557"/>
        <v>LYA_Commercial</v>
      </c>
      <c r="E1266" s="68" t="s">
        <v>26</v>
      </c>
      <c r="F1266" s="69" t="s">
        <v>40</v>
      </c>
      <c r="G1266" s="84">
        <f t="shared" si="558"/>
        <v>4944</v>
      </c>
      <c r="H1266" s="70">
        <v>1236</v>
      </c>
      <c r="I1266" s="65">
        <v>38</v>
      </c>
      <c r="J1266" s="66">
        <v>151</v>
      </c>
      <c r="K1266" s="66">
        <v>420</v>
      </c>
      <c r="L1266" s="66">
        <v>193</v>
      </c>
      <c r="M1266" s="67">
        <v>46</v>
      </c>
      <c r="N1266" s="65">
        <v>715464</v>
      </c>
      <c r="O1266" s="66">
        <v>436222</v>
      </c>
      <c r="P1266" s="66">
        <v>751462</v>
      </c>
      <c r="Q1266" s="66">
        <v>594227</v>
      </c>
      <c r="R1266" s="67">
        <v>371894</v>
      </c>
      <c r="S1266" s="95">
        <f t="shared" si="532"/>
        <v>18828</v>
      </c>
      <c r="T1266" s="96">
        <f t="shared" si="533"/>
        <v>2888.8874172185429</v>
      </c>
      <c r="U1266" s="96">
        <f t="shared" si="534"/>
        <v>1789.195238095238</v>
      </c>
      <c r="V1266" s="96">
        <f t="shared" si="535"/>
        <v>3078.8963730569949</v>
      </c>
      <c r="W1266" s="86">
        <f t="shared" si="536"/>
        <v>8084.652173913043</v>
      </c>
      <c r="X1266" s="99">
        <f t="shared" si="537"/>
        <v>7.6860841423948218E-3</v>
      </c>
      <c r="Y1266" s="100">
        <f t="shared" si="538"/>
        <v>3.0542071197411005E-2</v>
      </c>
      <c r="Z1266" s="100">
        <f t="shared" si="539"/>
        <v>8.4951456310679616E-2</v>
      </c>
      <c r="AA1266" s="100">
        <f t="shared" si="540"/>
        <v>3.9037216828478966E-2</v>
      </c>
      <c r="AB1266" s="101">
        <f t="shared" si="541"/>
        <v>9.3042071197411008E-3</v>
      </c>
      <c r="AC1266" s="99">
        <f t="shared" si="542"/>
        <v>1.058005263245293E-2</v>
      </c>
      <c r="AD1266" s="100">
        <f t="shared" si="543"/>
        <v>3.6244113251813231E-2</v>
      </c>
      <c r="AE1266" s="100">
        <f t="shared" si="544"/>
        <v>9.419043937950293E-2</v>
      </c>
      <c r="AF1266" s="100">
        <f t="shared" si="545"/>
        <v>4.5455359952833466E-2</v>
      </c>
      <c r="AG1266" s="101">
        <f t="shared" si="546"/>
        <v>1.2485667609457636E-2</v>
      </c>
      <c r="AH1266" s="95">
        <f t="shared" si="547"/>
        <v>144.71359223300971</v>
      </c>
      <c r="AI1266" s="96">
        <f t="shared" si="548"/>
        <v>88.232605177993534</v>
      </c>
      <c r="AJ1266" s="96">
        <f t="shared" si="549"/>
        <v>151.99474110032364</v>
      </c>
      <c r="AK1266" s="96">
        <f t="shared" si="550"/>
        <v>120.19154530744336</v>
      </c>
      <c r="AL1266" s="86">
        <f t="shared" si="551"/>
        <v>75.221278317152098</v>
      </c>
      <c r="AM1266" s="95">
        <f t="shared" si="559"/>
        <v>145.19339550132457</v>
      </c>
      <c r="AN1266" s="96">
        <f t="shared" si="552"/>
        <v>88.525143644374594</v>
      </c>
      <c r="AO1266" s="96">
        <f t="shared" si="553"/>
        <v>152.49868528705343</v>
      </c>
      <c r="AP1266" s="96">
        <f t="shared" si="554"/>
        <v>120.59004482205339</v>
      </c>
      <c r="AQ1266" s="86">
        <f t="shared" si="555"/>
        <v>75.470677248009125</v>
      </c>
    </row>
    <row r="1267" spans="1:43">
      <c r="A1267" s="129" t="str">
        <f t="shared" si="556"/>
        <v>2010_3</v>
      </c>
      <c r="B1267" s="57">
        <v>2010</v>
      </c>
      <c r="C1267" s="57">
        <v>3</v>
      </c>
      <c r="D1267" s="81" t="str">
        <f t="shared" si="557"/>
        <v>MMA_Commercial</v>
      </c>
      <c r="E1267" s="68" t="s">
        <v>27</v>
      </c>
      <c r="F1267" s="69" t="s">
        <v>40</v>
      </c>
      <c r="G1267" s="84">
        <f t="shared" si="558"/>
        <v>23400</v>
      </c>
      <c r="H1267" s="70">
        <v>5850</v>
      </c>
      <c r="I1267" s="65">
        <v>171</v>
      </c>
      <c r="J1267" s="66">
        <v>686</v>
      </c>
      <c r="K1267" s="66">
        <v>2376</v>
      </c>
      <c r="L1267" s="66">
        <v>1091</v>
      </c>
      <c r="M1267" s="67">
        <v>220</v>
      </c>
      <c r="N1267" s="65">
        <v>2288827</v>
      </c>
      <c r="O1267" s="66">
        <v>2071143</v>
      </c>
      <c r="P1267" s="66">
        <v>4716082</v>
      </c>
      <c r="Q1267" s="66">
        <v>3360375</v>
      </c>
      <c r="R1267" s="67">
        <v>2253430</v>
      </c>
      <c r="S1267" s="95">
        <f t="shared" si="532"/>
        <v>13384.95321637427</v>
      </c>
      <c r="T1267" s="96">
        <f t="shared" si="533"/>
        <v>3019.1588921282801</v>
      </c>
      <c r="U1267" s="96">
        <f t="shared" si="534"/>
        <v>1984.8829966329965</v>
      </c>
      <c r="V1267" s="96">
        <f t="shared" si="535"/>
        <v>3080.0870760769935</v>
      </c>
      <c r="W1267" s="86">
        <f t="shared" si="536"/>
        <v>10242.863636363636</v>
      </c>
      <c r="X1267" s="99">
        <f t="shared" si="537"/>
        <v>7.3076923076923076E-3</v>
      </c>
      <c r="Y1267" s="100">
        <f t="shared" si="538"/>
        <v>2.9316239316239317E-2</v>
      </c>
      <c r="Z1267" s="100">
        <f t="shared" si="539"/>
        <v>0.10153846153846154</v>
      </c>
      <c r="AA1267" s="100">
        <f t="shared" si="540"/>
        <v>4.6623931623931622E-2</v>
      </c>
      <c r="AB1267" s="101">
        <f t="shared" si="541"/>
        <v>9.4017094017094013E-3</v>
      </c>
      <c r="AC1267" s="99">
        <f t="shared" si="542"/>
        <v>8.6050073301564937E-3</v>
      </c>
      <c r="AD1267" s="100">
        <f t="shared" si="543"/>
        <v>3.1885694241642532E-2</v>
      </c>
      <c r="AE1267" s="100">
        <f t="shared" si="544"/>
        <v>0.10613904619848898</v>
      </c>
      <c r="AF1267" s="100">
        <f t="shared" si="545"/>
        <v>4.9835258854626294E-2</v>
      </c>
      <c r="AG1267" s="101">
        <f t="shared" si="546"/>
        <v>1.0871651375153689E-2</v>
      </c>
      <c r="AH1267" s="95">
        <f t="shared" si="547"/>
        <v>97.81311965811966</v>
      </c>
      <c r="AI1267" s="96">
        <f t="shared" si="548"/>
        <v>88.510384615384609</v>
      </c>
      <c r="AJ1267" s="96">
        <f t="shared" si="549"/>
        <v>201.54196581196581</v>
      </c>
      <c r="AK1267" s="96">
        <f t="shared" si="550"/>
        <v>143.60576923076923</v>
      </c>
      <c r="AL1267" s="86">
        <f t="shared" si="551"/>
        <v>96.300427350427356</v>
      </c>
      <c r="AM1267" s="95">
        <f t="shared" si="559"/>
        <v>98.13742267466337</v>
      </c>
      <c r="AN1267" s="96">
        <f t="shared" si="552"/>
        <v>88.803844069765987</v>
      </c>
      <c r="AO1267" s="96">
        <f t="shared" si="553"/>
        <v>202.21018565508521</v>
      </c>
      <c r="AP1267" s="96">
        <f t="shared" si="554"/>
        <v>144.08189947093942</v>
      </c>
      <c r="AQ1267" s="86">
        <f t="shared" si="555"/>
        <v>96.619714979667165</v>
      </c>
    </row>
    <row r="1268" spans="1:43">
      <c r="A1268" s="129" t="str">
        <f t="shared" si="556"/>
        <v>2010_3</v>
      </c>
      <c r="B1268" s="57">
        <v>2010</v>
      </c>
      <c r="C1268" s="57">
        <v>3</v>
      </c>
      <c r="D1268" s="81" t="str">
        <f t="shared" si="557"/>
        <v>LYH_Commercial</v>
      </c>
      <c r="E1268" s="68" t="s">
        <v>28</v>
      </c>
      <c r="F1268" s="69" t="s">
        <v>40</v>
      </c>
      <c r="G1268" s="84">
        <f t="shared" si="558"/>
        <v>3284</v>
      </c>
      <c r="H1268" s="70">
        <v>821</v>
      </c>
      <c r="I1268" s="65">
        <v>27</v>
      </c>
      <c r="J1268" s="66">
        <v>108</v>
      </c>
      <c r="K1268" s="66">
        <v>278</v>
      </c>
      <c r="L1268" s="66">
        <v>158</v>
      </c>
      <c r="M1268" s="67">
        <v>40</v>
      </c>
      <c r="N1268" s="65">
        <v>431849</v>
      </c>
      <c r="O1268" s="66">
        <v>338164</v>
      </c>
      <c r="P1268" s="66">
        <v>617874</v>
      </c>
      <c r="Q1268" s="66">
        <v>421382</v>
      </c>
      <c r="R1268" s="67">
        <v>341277</v>
      </c>
      <c r="S1268" s="95">
        <f t="shared" si="532"/>
        <v>15994.407407407407</v>
      </c>
      <c r="T1268" s="96">
        <f t="shared" si="533"/>
        <v>3131.1481481481483</v>
      </c>
      <c r="U1268" s="96">
        <f t="shared" si="534"/>
        <v>2222.5683453237411</v>
      </c>
      <c r="V1268" s="96">
        <f t="shared" si="535"/>
        <v>2666.9746835443038</v>
      </c>
      <c r="W1268" s="86">
        <f t="shared" si="536"/>
        <v>8531.9249999999993</v>
      </c>
      <c r="X1268" s="99">
        <f t="shared" si="537"/>
        <v>8.2216808769792933E-3</v>
      </c>
      <c r="Y1268" s="100">
        <f t="shared" si="538"/>
        <v>3.2886723507917173E-2</v>
      </c>
      <c r="Z1268" s="100">
        <f t="shared" si="539"/>
        <v>8.4652862362971981E-2</v>
      </c>
      <c r="AA1268" s="100">
        <f t="shared" si="540"/>
        <v>4.8112058465286239E-2</v>
      </c>
      <c r="AB1268" s="101">
        <f t="shared" si="541"/>
        <v>1.2180267965895249E-2</v>
      </c>
      <c r="AC1268" s="99">
        <f t="shared" si="542"/>
        <v>1.1893167580416536E-2</v>
      </c>
      <c r="AD1268" s="100">
        <f t="shared" si="543"/>
        <v>4.0137813965122865E-2</v>
      </c>
      <c r="AE1268" s="100">
        <f t="shared" si="544"/>
        <v>9.5970820531525641E-2</v>
      </c>
      <c r="AF1268" s="100">
        <f t="shared" si="545"/>
        <v>5.6813159842285639E-2</v>
      </c>
      <c r="AG1268" s="101">
        <f t="shared" si="546"/>
        <v>1.6640131979642276E-2</v>
      </c>
      <c r="AH1268" s="95">
        <f t="shared" si="547"/>
        <v>131.50091352009744</v>
      </c>
      <c r="AI1268" s="96">
        <f t="shared" si="548"/>
        <v>102.97320341047504</v>
      </c>
      <c r="AJ1268" s="96">
        <f t="shared" si="549"/>
        <v>188.14677222898905</v>
      </c>
      <c r="AK1268" s="96">
        <f t="shared" si="550"/>
        <v>128.31364190012181</v>
      </c>
      <c r="AL1268" s="86">
        <f t="shared" si="551"/>
        <v>103.92113276492083</v>
      </c>
      <c r="AM1268" s="95">
        <f t="shared" si="559"/>
        <v>131.93690966337431</v>
      </c>
      <c r="AN1268" s="96">
        <f t="shared" si="552"/>
        <v>103.31461487558225</v>
      </c>
      <c r="AO1268" s="96">
        <f t="shared" si="553"/>
        <v>188.77057981226713</v>
      </c>
      <c r="AP1268" s="96">
        <f t="shared" si="554"/>
        <v>128.73907052643864</v>
      </c>
      <c r="AQ1268" s="86">
        <f t="shared" si="555"/>
        <v>104.26568712486865</v>
      </c>
    </row>
    <row r="1269" spans="1:43">
      <c r="A1269" s="129" t="str">
        <f t="shared" si="556"/>
        <v>2010_3</v>
      </c>
      <c r="B1269" s="57">
        <v>2010</v>
      </c>
      <c r="C1269" s="57">
        <v>3</v>
      </c>
      <c r="D1269" s="81" t="str">
        <f t="shared" si="557"/>
        <v>SSA_Commercial</v>
      </c>
      <c r="E1269" s="68" t="s">
        <v>29</v>
      </c>
      <c r="F1269" s="69" t="s">
        <v>40</v>
      </c>
      <c r="G1269" s="84">
        <f t="shared" si="558"/>
        <v>5376</v>
      </c>
      <c r="H1269" s="70">
        <v>1344</v>
      </c>
      <c r="I1269" s="65">
        <v>44</v>
      </c>
      <c r="J1269" s="66">
        <v>168</v>
      </c>
      <c r="K1269" s="66">
        <v>443</v>
      </c>
      <c r="L1269" s="66">
        <v>185</v>
      </c>
      <c r="M1269" s="67">
        <v>51</v>
      </c>
      <c r="N1269" s="65">
        <v>1024105</v>
      </c>
      <c r="O1269" s="66">
        <v>305172</v>
      </c>
      <c r="P1269" s="66">
        <v>573515</v>
      </c>
      <c r="Q1269" s="66">
        <v>623089</v>
      </c>
      <c r="R1269" s="67">
        <v>318332</v>
      </c>
      <c r="S1269" s="95">
        <f t="shared" si="532"/>
        <v>23275.113636363636</v>
      </c>
      <c r="T1269" s="96">
        <f t="shared" si="533"/>
        <v>1816.5</v>
      </c>
      <c r="U1269" s="96">
        <f t="shared" si="534"/>
        <v>1294.6162528216705</v>
      </c>
      <c r="V1269" s="96">
        <f t="shared" si="535"/>
        <v>3368.0486486486489</v>
      </c>
      <c r="W1269" s="86">
        <f t="shared" si="536"/>
        <v>6241.8039215686276</v>
      </c>
      <c r="X1269" s="99">
        <f t="shared" si="537"/>
        <v>8.1845238095238099E-3</v>
      </c>
      <c r="Y1269" s="100">
        <f t="shared" si="538"/>
        <v>3.125E-2</v>
      </c>
      <c r="Z1269" s="100">
        <f t="shared" si="539"/>
        <v>8.2403273809523808E-2</v>
      </c>
      <c r="AA1269" s="100">
        <f t="shared" si="540"/>
        <v>3.4412202380952384E-2</v>
      </c>
      <c r="AB1269" s="101">
        <f t="shared" si="541"/>
        <v>9.4866071428571421E-3</v>
      </c>
      <c r="AC1269" s="99">
        <f t="shared" si="542"/>
        <v>1.1047636484383665E-2</v>
      </c>
      <c r="AD1269" s="100">
        <f t="shared" si="543"/>
        <v>3.677913456392546E-2</v>
      </c>
      <c r="AE1269" s="100">
        <f t="shared" si="544"/>
        <v>9.1141523530849505E-2</v>
      </c>
      <c r="AF1269" s="100">
        <f t="shared" si="545"/>
        <v>4.0204867332753289E-2</v>
      </c>
      <c r="AG1269" s="101">
        <f t="shared" si="546"/>
        <v>1.2567041262244309E-2</v>
      </c>
      <c r="AH1269" s="95">
        <f t="shared" si="547"/>
        <v>190.49572172619048</v>
      </c>
      <c r="AI1269" s="96">
        <f t="shared" si="548"/>
        <v>56.765625</v>
      </c>
      <c r="AJ1269" s="96">
        <f t="shared" si="549"/>
        <v>106.68061755952381</v>
      </c>
      <c r="AK1269" s="96">
        <f t="shared" si="550"/>
        <v>115.90197172619048</v>
      </c>
      <c r="AL1269" s="86">
        <f t="shared" si="551"/>
        <v>59.213541666666664</v>
      </c>
      <c r="AM1269" s="95">
        <f t="shared" si="559"/>
        <v>191.12731733841923</v>
      </c>
      <c r="AN1269" s="96">
        <f t="shared" si="552"/>
        <v>56.953833529569792</v>
      </c>
      <c r="AO1269" s="96">
        <f t="shared" si="553"/>
        <v>107.03432109338739</v>
      </c>
      <c r="AP1269" s="96">
        <f t="shared" si="554"/>
        <v>116.28624900091133</v>
      </c>
      <c r="AQ1269" s="86">
        <f t="shared" si="555"/>
        <v>59.409866354498476</v>
      </c>
    </row>
    <row r="1270" spans="1:43">
      <c r="A1270" s="129" t="str">
        <f t="shared" si="556"/>
        <v>2010_3</v>
      </c>
      <c r="B1270" s="57">
        <v>2010</v>
      </c>
      <c r="C1270" s="57">
        <v>3</v>
      </c>
      <c r="D1270" s="81" t="str">
        <f t="shared" si="557"/>
        <v>MML_Commercial</v>
      </c>
      <c r="E1270" s="68" t="s">
        <v>30</v>
      </c>
      <c r="F1270" s="69" t="s">
        <v>40</v>
      </c>
      <c r="G1270" s="84">
        <f t="shared" si="558"/>
        <v>19260</v>
      </c>
      <c r="H1270" s="70">
        <v>4815</v>
      </c>
      <c r="I1270" s="65">
        <v>116</v>
      </c>
      <c r="J1270" s="66">
        <v>502</v>
      </c>
      <c r="K1270" s="66">
        <v>2031</v>
      </c>
      <c r="L1270" s="66">
        <v>637</v>
      </c>
      <c r="M1270" s="67">
        <v>154</v>
      </c>
      <c r="N1270" s="65">
        <v>1703023</v>
      </c>
      <c r="O1270" s="66">
        <v>1452460</v>
      </c>
      <c r="P1270" s="66">
        <v>1400517</v>
      </c>
      <c r="Q1270" s="66">
        <v>2018621</v>
      </c>
      <c r="R1270" s="67">
        <v>362942</v>
      </c>
      <c r="S1270" s="95">
        <f t="shared" si="532"/>
        <v>14681.23275862069</v>
      </c>
      <c r="T1270" s="96">
        <f t="shared" si="533"/>
        <v>2893.3466135458166</v>
      </c>
      <c r="U1270" s="96">
        <f t="shared" si="534"/>
        <v>689.57016248153616</v>
      </c>
      <c r="V1270" s="96">
        <f t="shared" si="535"/>
        <v>3168.9497645211932</v>
      </c>
      <c r="W1270" s="86">
        <f t="shared" si="536"/>
        <v>2356.7662337662337</v>
      </c>
      <c r="X1270" s="99">
        <f t="shared" si="537"/>
        <v>6.0228452751817235E-3</v>
      </c>
      <c r="Y1270" s="100">
        <f t="shared" si="538"/>
        <v>2.6064382139148495E-2</v>
      </c>
      <c r="Z1270" s="100">
        <f t="shared" si="539"/>
        <v>0.10545171339563864</v>
      </c>
      <c r="AA1270" s="100">
        <f t="shared" si="540"/>
        <v>3.3073727933541019E-2</v>
      </c>
      <c r="AB1270" s="101">
        <f t="shared" si="541"/>
        <v>7.995846313603323E-3</v>
      </c>
      <c r="AC1270" s="99">
        <f t="shared" si="542"/>
        <v>7.3218682562413281E-3</v>
      </c>
      <c r="AD1270" s="100">
        <f t="shared" si="543"/>
        <v>2.8739338006196012E-2</v>
      </c>
      <c r="AE1270" s="100">
        <f t="shared" si="544"/>
        <v>0.11060823087266579</v>
      </c>
      <c r="AF1270" s="100">
        <f t="shared" si="545"/>
        <v>3.6076110534517494E-2</v>
      </c>
      <c r="AG1270" s="101">
        <f t="shared" si="546"/>
        <v>9.4911064113759186E-3</v>
      </c>
      <c r="AH1270" s="95">
        <f t="shared" si="547"/>
        <v>88.422793354101771</v>
      </c>
      <c r="AI1270" s="96">
        <f t="shared" si="548"/>
        <v>75.413291796469366</v>
      </c>
      <c r="AJ1270" s="96">
        <f t="shared" si="549"/>
        <v>72.71635514018692</v>
      </c>
      <c r="AK1270" s="96">
        <f t="shared" si="550"/>
        <v>104.80898234683282</v>
      </c>
      <c r="AL1270" s="86">
        <f t="shared" si="551"/>
        <v>18.844340602284529</v>
      </c>
      <c r="AM1270" s="95">
        <f t="shared" si="559"/>
        <v>88.715962396416174</v>
      </c>
      <c r="AN1270" s="96">
        <f t="shared" si="552"/>
        <v>75.66332735512006</v>
      </c>
      <c r="AO1270" s="96">
        <f t="shared" si="553"/>
        <v>72.957448905588237</v>
      </c>
      <c r="AP1270" s="96">
        <f t="shared" si="554"/>
        <v>105.15648040491293</v>
      </c>
      <c r="AQ1270" s="86">
        <f t="shared" si="555"/>
        <v>18.906819710644001</v>
      </c>
    </row>
    <row r="1271" spans="1:43">
      <c r="A1271" s="129" t="str">
        <f t="shared" si="556"/>
        <v>2010_3</v>
      </c>
      <c r="B1271" s="57">
        <v>2010</v>
      </c>
      <c r="C1271" s="57">
        <v>3</v>
      </c>
      <c r="D1271" s="81" t="str">
        <f t="shared" si="557"/>
        <v>LMH_Commercial</v>
      </c>
      <c r="E1271" s="68" t="s">
        <v>31</v>
      </c>
      <c r="F1271" s="69" t="s">
        <v>40</v>
      </c>
      <c r="G1271" s="84">
        <f t="shared" si="558"/>
        <v>19632</v>
      </c>
      <c r="H1271" s="70">
        <v>4908</v>
      </c>
      <c r="I1271" s="65">
        <v>77</v>
      </c>
      <c r="J1271" s="66">
        <v>710</v>
      </c>
      <c r="K1271" s="66">
        <v>2056</v>
      </c>
      <c r="L1271" s="66">
        <v>1056</v>
      </c>
      <c r="M1271" s="67">
        <v>220</v>
      </c>
      <c r="N1271" s="65">
        <v>2728455</v>
      </c>
      <c r="O1271" s="66">
        <v>2296834</v>
      </c>
      <c r="P1271" s="66">
        <v>3650247</v>
      </c>
      <c r="Q1271" s="66">
        <v>3610566</v>
      </c>
      <c r="R1271" s="67">
        <v>1922158</v>
      </c>
      <c r="S1271" s="95">
        <f t="shared" si="532"/>
        <v>35434.480519480523</v>
      </c>
      <c r="T1271" s="96">
        <f t="shared" si="533"/>
        <v>3234.9774647887325</v>
      </c>
      <c r="U1271" s="96">
        <f t="shared" si="534"/>
        <v>1775.4119649805448</v>
      </c>
      <c r="V1271" s="96">
        <f t="shared" si="535"/>
        <v>3419.096590909091</v>
      </c>
      <c r="W1271" s="86">
        <f t="shared" si="536"/>
        <v>8737.0818181818177</v>
      </c>
      <c r="X1271" s="99">
        <f t="shared" si="537"/>
        <v>3.9221678891605541E-3</v>
      </c>
      <c r="Y1271" s="100">
        <f t="shared" si="538"/>
        <v>3.6165444172779136E-2</v>
      </c>
      <c r="Z1271" s="100">
        <f t="shared" si="539"/>
        <v>0.10472697636511817</v>
      </c>
      <c r="AA1271" s="100">
        <f t="shared" si="540"/>
        <v>5.3789731051344741E-2</v>
      </c>
      <c r="AB1271" s="101">
        <f t="shared" si="541"/>
        <v>1.1206193969030154E-2</v>
      </c>
      <c r="AC1271" s="99">
        <f t="shared" si="542"/>
        <v>4.9615694763912059E-3</v>
      </c>
      <c r="AD1271" s="100">
        <f t="shared" si="543"/>
        <v>3.9270159576548835E-2</v>
      </c>
      <c r="AE1271" s="100">
        <f t="shared" si="544"/>
        <v>0.10981888591040286</v>
      </c>
      <c r="AF1271" s="100">
        <f t="shared" si="545"/>
        <v>5.7541336545878348E-2</v>
      </c>
      <c r="AG1271" s="101">
        <f t="shared" si="546"/>
        <v>1.2956667647239385E-2</v>
      </c>
      <c r="AH1271" s="95">
        <f t="shared" si="547"/>
        <v>138.97998166259168</v>
      </c>
      <c r="AI1271" s="96">
        <f t="shared" si="548"/>
        <v>116.99439690301548</v>
      </c>
      <c r="AJ1271" s="96">
        <f t="shared" si="549"/>
        <v>185.93352689486554</v>
      </c>
      <c r="AK1271" s="96">
        <f t="shared" si="550"/>
        <v>183.9122860635697</v>
      </c>
      <c r="AL1271" s="86">
        <f t="shared" si="551"/>
        <v>97.909433577832104</v>
      </c>
      <c r="AM1271" s="95">
        <f t="shared" si="559"/>
        <v>139.44077493296177</v>
      </c>
      <c r="AN1271" s="96">
        <f t="shared" si="552"/>
        <v>117.38229615382124</v>
      </c>
      <c r="AO1271" s="96">
        <f t="shared" si="553"/>
        <v>186.54999638136564</v>
      </c>
      <c r="AP1271" s="96">
        <f t="shared" si="554"/>
        <v>184.52205405132361</v>
      </c>
      <c r="AQ1271" s="86">
        <f t="shared" si="555"/>
        <v>98.234055926739472</v>
      </c>
    </row>
    <row r="1272" spans="1:43">
      <c r="A1272" s="129" t="str">
        <f t="shared" si="556"/>
        <v>2010_3</v>
      </c>
      <c r="B1272" s="57">
        <v>2010</v>
      </c>
      <c r="C1272" s="57">
        <v>3</v>
      </c>
      <c r="D1272" s="81" t="str">
        <f t="shared" si="557"/>
        <v>SSL_Commercial</v>
      </c>
      <c r="E1272" s="68" t="s">
        <v>32</v>
      </c>
      <c r="F1272" s="69" t="s">
        <v>40</v>
      </c>
      <c r="G1272" s="84">
        <f t="shared" si="558"/>
        <v>9816</v>
      </c>
      <c r="H1272" s="70">
        <v>2454</v>
      </c>
      <c r="I1272" s="65">
        <v>87</v>
      </c>
      <c r="J1272" s="66">
        <v>273</v>
      </c>
      <c r="K1272" s="66">
        <v>1025</v>
      </c>
      <c r="L1272" s="66">
        <v>388</v>
      </c>
      <c r="M1272" s="67">
        <v>75</v>
      </c>
      <c r="N1272" s="65">
        <v>1024668</v>
      </c>
      <c r="O1272" s="66">
        <v>811701</v>
      </c>
      <c r="P1272" s="66">
        <v>1409279</v>
      </c>
      <c r="Q1272" s="66">
        <v>1090809</v>
      </c>
      <c r="R1272" s="67">
        <v>192490</v>
      </c>
      <c r="S1272" s="95">
        <f t="shared" si="532"/>
        <v>11777.793103448275</v>
      </c>
      <c r="T1272" s="96">
        <f t="shared" si="533"/>
        <v>2973.2637362637361</v>
      </c>
      <c r="U1272" s="96">
        <f t="shared" si="534"/>
        <v>1374.9063414634147</v>
      </c>
      <c r="V1272" s="96">
        <f t="shared" si="535"/>
        <v>2811.3634020618556</v>
      </c>
      <c r="W1272" s="86">
        <f t="shared" si="536"/>
        <v>2566.5333333333333</v>
      </c>
      <c r="X1272" s="99">
        <f t="shared" si="537"/>
        <v>8.8630806845965762E-3</v>
      </c>
      <c r="Y1272" s="100">
        <f t="shared" si="538"/>
        <v>2.7811735941320293E-2</v>
      </c>
      <c r="Z1272" s="100">
        <f t="shared" si="539"/>
        <v>0.10442135289323554</v>
      </c>
      <c r="AA1272" s="100">
        <f t="shared" si="540"/>
        <v>3.9527302363488184E-2</v>
      </c>
      <c r="AB1272" s="101">
        <f t="shared" si="541"/>
        <v>7.6405867970660143E-3</v>
      </c>
      <c r="AC1272" s="99">
        <f t="shared" si="542"/>
        <v>1.1067264577493302E-2</v>
      </c>
      <c r="AD1272" s="100">
        <f t="shared" si="543"/>
        <v>3.1678768973953775E-2</v>
      </c>
      <c r="AE1272" s="100">
        <f t="shared" si="544"/>
        <v>0.11161311261624147</v>
      </c>
      <c r="AF1272" s="100">
        <f t="shared" si="545"/>
        <v>4.4109562558746665E-2</v>
      </c>
      <c r="AG1272" s="101">
        <f t="shared" si="546"/>
        <v>9.6883818986701342E-3</v>
      </c>
      <c r="AH1272" s="95">
        <f t="shared" si="547"/>
        <v>104.38753056234719</v>
      </c>
      <c r="AI1272" s="96">
        <f t="shared" si="548"/>
        <v>82.691625916870422</v>
      </c>
      <c r="AJ1272" s="96">
        <f t="shared" si="549"/>
        <v>143.56958027709862</v>
      </c>
      <c r="AK1272" s="96">
        <f t="shared" si="550"/>
        <v>111.12561124694376</v>
      </c>
      <c r="AL1272" s="86">
        <f t="shared" si="551"/>
        <v>19.609820700896496</v>
      </c>
      <c r="AM1272" s="95">
        <f t="shared" si="559"/>
        <v>104.73363128144543</v>
      </c>
      <c r="AN1272" s="96">
        <f t="shared" si="552"/>
        <v>82.965793061538506</v>
      </c>
      <c r="AO1272" s="96">
        <f t="shared" si="553"/>
        <v>144.04559053145422</v>
      </c>
      <c r="AP1272" s="96">
        <f t="shared" si="554"/>
        <v>111.49405232180784</v>
      </c>
      <c r="AQ1272" s="86">
        <f t="shared" si="555"/>
        <v>19.674837786839667</v>
      </c>
    </row>
    <row r="1273" spans="1:43">
      <c r="A1273" s="129" t="str">
        <f t="shared" si="556"/>
        <v>2010_3</v>
      </c>
      <c r="B1273" s="57">
        <v>2010</v>
      </c>
      <c r="C1273" s="57">
        <v>3</v>
      </c>
      <c r="D1273" s="81" t="str">
        <f t="shared" si="557"/>
        <v>SSH_Commercial</v>
      </c>
      <c r="E1273" s="68" t="s">
        <v>33</v>
      </c>
      <c r="F1273" s="69" t="s">
        <v>40</v>
      </c>
      <c r="G1273" s="84">
        <f t="shared" si="558"/>
        <v>8204</v>
      </c>
      <c r="H1273" s="70">
        <v>2051</v>
      </c>
      <c r="I1273" s="65">
        <v>65</v>
      </c>
      <c r="J1273" s="66">
        <v>323</v>
      </c>
      <c r="K1273" s="66">
        <v>637</v>
      </c>
      <c r="L1273" s="66">
        <v>409</v>
      </c>
      <c r="M1273" s="67">
        <v>57</v>
      </c>
      <c r="N1273" s="65">
        <v>820925</v>
      </c>
      <c r="O1273" s="66">
        <v>1183765</v>
      </c>
      <c r="P1273" s="66">
        <v>1253999</v>
      </c>
      <c r="Q1273" s="66">
        <v>1631328</v>
      </c>
      <c r="R1273" s="67">
        <v>217032</v>
      </c>
      <c r="S1273" s="95">
        <f t="shared" si="532"/>
        <v>12629.615384615385</v>
      </c>
      <c r="T1273" s="96">
        <f t="shared" si="533"/>
        <v>3664.9071207430338</v>
      </c>
      <c r="U1273" s="96">
        <f t="shared" si="534"/>
        <v>1968.6012558869702</v>
      </c>
      <c r="V1273" s="96">
        <f t="shared" si="535"/>
        <v>3988.5770171149143</v>
      </c>
      <c r="W1273" s="86">
        <f t="shared" si="536"/>
        <v>3807.5789473684213</v>
      </c>
      <c r="X1273" s="99">
        <f t="shared" si="537"/>
        <v>7.9229644076060455E-3</v>
      </c>
      <c r="Y1273" s="100">
        <f t="shared" si="538"/>
        <v>3.9371038517796199E-2</v>
      </c>
      <c r="Z1273" s="100">
        <f t="shared" si="539"/>
        <v>7.7645051194539252E-2</v>
      </c>
      <c r="AA1273" s="100">
        <f t="shared" si="540"/>
        <v>4.9853729887859584E-2</v>
      </c>
      <c r="AB1273" s="101">
        <f t="shared" si="541"/>
        <v>6.9478303266699171E-3</v>
      </c>
      <c r="AC1273" s="99">
        <f t="shared" si="542"/>
        <v>1.0203619683500944E-2</v>
      </c>
      <c r="AD1273" s="100">
        <f t="shared" si="543"/>
        <v>4.4373795057995387E-2</v>
      </c>
      <c r="AE1273" s="100">
        <f t="shared" si="544"/>
        <v>8.4529180618779176E-2</v>
      </c>
      <c r="AF1273" s="100">
        <f t="shared" si="545"/>
        <v>5.5452429376161058E-2</v>
      </c>
      <c r="AG1273" s="101">
        <f t="shared" si="546"/>
        <v>9.0845804095329667E-3</v>
      </c>
      <c r="AH1273" s="95">
        <f t="shared" si="547"/>
        <v>100.06399317406144</v>
      </c>
      <c r="AI1273" s="96">
        <f t="shared" si="548"/>
        <v>144.29119941491956</v>
      </c>
      <c r="AJ1273" s="96">
        <f t="shared" si="549"/>
        <v>152.85214529497807</v>
      </c>
      <c r="AK1273" s="96">
        <f t="shared" si="550"/>
        <v>198.84544124817162</v>
      </c>
      <c r="AL1273" s="86">
        <f t="shared" si="551"/>
        <v>26.454412481716236</v>
      </c>
      <c r="AM1273" s="95">
        <f t="shared" si="559"/>
        <v>100.39575904501189</v>
      </c>
      <c r="AN1273" s="96">
        <f t="shared" si="552"/>
        <v>144.76960222422085</v>
      </c>
      <c r="AO1273" s="96">
        <f t="shared" si="553"/>
        <v>153.35893223703246</v>
      </c>
      <c r="AP1273" s="96">
        <f t="shared" si="554"/>
        <v>199.50472066434955</v>
      </c>
      <c r="AQ1273" s="86">
        <f t="shared" si="555"/>
        <v>26.542123064904857</v>
      </c>
    </row>
    <row r="1274" spans="1:43">
      <c r="A1274" s="129" t="str">
        <f t="shared" si="556"/>
        <v>2010_3</v>
      </c>
      <c r="B1274" s="57">
        <v>2010</v>
      </c>
      <c r="C1274" s="57">
        <v>3</v>
      </c>
      <c r="D1274" s="81" t="str">
        <f t="shared" si="557"/>
        <v>MMH_Commercial</v>
      </c>
      <c r="E1274" s="68" t="s">
        <v>34</v>
      </c>
      <c r="F1274" s="69" t="s">
        <v>40</v>
      </c>
      <c r="G1274" s="84">
        <f t="shared" si="558"/>
        <v>16484</v>
      </c>
      <c r="H1274" s="70">
        <v>4121</v>
      </c>
      <c r="I1274" s="65">
        <v>180</v>
      </c>
      <c r="J1274" s="66">
        <v>634</v>
      </c>
      <c r="K1274" s="66">
        <v>1602</v>
      </c>
      <c r="L1274" s="66">
        <v>928</v>
      </c>
      <c r="M1274" s="67">
        <v>196</v>
      </c>
      <c r="N1274" s="65">
        <v>2130156</v>
      </c>
      <c r="O1274" s="66">
        <v>1848100</v>
      </c>
      <c r="P1274" s="66">
        <v>2502894</v>
      </c>
      <c r="Q1274" s="66">
        <v>2461351</v>
      </c>
      <c r="R1274" s="67">
        <v>512690</v>
      </c>
      <c r="S1274" s="95">
        <f t="shared" si="532"/>
        <v>11834.2</v>
      </c>
      <c r="T1274" s="96">
        <f t="shared" si="533"/>
        <v>2914.9842271293373</v>
      </c>
      <c r="U1274" s="96">
        <f t="shared" si="534"/>
        <v>1562.3558052434457</v>
      </c>
      <c r="V1274" s="96">
        <f t="shared" si="535"/>
        <v>2652.3178879310344</v>
      </c>
      <c r="W1274" s="86">
        <f t="shared" si="536"/>
        <v>2615.7653061224491</v>
      </c>
      <c r="X1274" s="99">
        <f t="shared" si="537"/>
        <v>1.0919679689395778E-2</v>
      </c>
      <c r="Y1274" s="100">
        <f t="shared" si="538"/>
        <v>3.8461538461538464E-2</v>
      </c>
      <c r="Z1274" s="100">
        <f t="shared" si="539"/>
        <v>9.7185149235622423E-2</v>
      </c>
      <c r="AA1274" s="100">
        <f t="shared" si="540"/>
        <v>5.6297015287551565E-2</v>
      </c>
      <c r="AB1274" s="101">
        <f t="shared" si="541"/>
        <v>1.1890317884008735E-2</v>
      </c>
      <c r="AC1274" s="99">
        <f t="shared" si="542"/>
        <v>1.2805695582476902E-2</v>
      </c>
      <c r="AD1274" s="100">
        <f t="shared" si="543"/>
        <v>4.1951505092163069E-2</v>
      </c>
      <c r="AE1274" s="100">
        <f t="shared" si="544"/>
        <v>0.10256071176767945</v>
      </c>
      <c r="AF1274" s="100">
        <f t="shared" si="545"/>
        <v>6.0479987384702782E-2</v>
      </c>
      <c r="AG1274" s="101">
        <f t="shared" si="546"/>
        <v>1.385740651460984E-2</v>
      </c>
      <c r="AH1274" s="95">
        <f t="shared" si="547"/>
        <v>129.22567338024751</v>
      </c>
      <c r="AI1274" s="96">
        <f t="shared" si="548"/>
        <v>112.11477796651299</v>
      </c>
      <c r="AJ1274" s="96">
        <f t="shared" si="549"/>
        <v>151.8377820917253</v>
      </c>
      <c r="AK1274" s="96">
        <f t="shared" si="550"/>
        <v>149.31758068429994</v>
      </c>
      <c r="AL1274" s="86">
        <f t="shared" si="551"/>
        <v>31.10228099975734</v>
      </c>
      <c r="AM1274" s="95">
        <f t="shared" si="559"/>
        <v>129.65412588067471</v>
      </c>
      <c r="AN1274" s="96">
        <f t="shared" si="552"/>
        <v>112.4864986602272</v>
      </c>
      <c r="AO1274" s="96">
        <f t="shared" si="553"/>
        <v>152.34120587505583</v>
      </c>
      <c r="AP1274" s="96">
        <f t="shared" si="554"/>
        <v>149.81264864663649</v>
      </c>
      <c r="AQ1274" s="86">
        <f t="shared" si="555"/>
        <v>31.205401762952157</v>
      </c>
    </row>
    <row r="1275" spans="1:43">
      <c r="A1275" s="129" t="str">
        <f t="shared" si="556"/>
        <v>2010_3</v>
      </c>
      <c r="B1275" s="57">
        <v>2010</v>
      </c>
      <c r="C1275" s="57">
        <v>3</v>
      </c>
      <c r="D1275" s="81" t="str">
        <f t="shared" si="557"/>
        <v>SYA_Commercial</v>
      </c>
      <c r="E1275" s="68" t="s">
        <v>35</v>
      </c>
      <c r="F1275" s="69" t="s">
        <v>40</v>
      </c>
      <c r="G1275" s="84">
        <f t="shared" si="558"/>
        <v>4896</v>
      </c>
      <c r="H1275" s="70">
        <v>1224</v>
      </c>
      <c r="I1275" s="65">
        <v>52</v>
      </c>
      <c r="J1275" s="66">
        <v>197</v>
      </c>
      <c r="K1275" s="66">
        <v>555</v>
      </c>
      <c r="L1275" s="66">
        <v>240</v>
      </c>
      <c r="M1275" s="67">
        <v>25</v>
      </c>
      <c r="N1275" s="65">
        <v>842441</v>
      </c>
      <c r="O1275" s="66">
        <v>727111</v>
      </c>
      <c r="P1275" s="66">
        <v>606891</v>
      </c>
      <c r="Q1275" s="66">
        <v>822103</v>
      </c>
      <c r="R1275" s="67">
        <v>144781</v>
      </c>
      <c r="S1275" s="95">
        <f t="shared" si="532"/>
        <v>16200.788461538461</v>
      </c>
      <c r="T1275" s="96">
        <f t="shared" si="533"/>
        <v>3690.9187817258885</v>
      </c>
      <c r="U1275" s="96">
        <f t="shared" si="534"/>
        <v>1093.4972972972973</v>
      </c>
      <c r="V1275" s="96">
        <f t="shared" si="535"/>
        <v>3425.4291666666668</v>
      </c>
      <c r="W1275" s="86">
        <f t="shared" si="536"/>
        <v>5791.24</v>
      </c>
      <c r="X1275" s="99">
        <f t="shared" si="537"/>
        <v>1.0620915032679739E-2</v>
      </c>
      <c r="Y1275" s="100">
        <f t="shared" si="538"/>
        <v>4.0236928104575166E-2</v>
      </c>
      <c r="Z1275" s="100">
        <f t="shared" si="539"/>
        <v>0.1133578431372549</v>
      </c>
      <c r="AA1275" s="100">
        <f t="shared" si="540"/>
        <v>4.9019607843137254E-2</v>
      </c>
      <c r="AB1275" s="101">
        <f t="shared" si="541"/>
        <v>5.1062091503267975E-3</v>
      </c>
      <c r="AC1275" s="99">
        <f t="shared" si="542"/>
        <v>1.4034396477021012E-2</v>
      </c>
      <c r="AD1275" s="100">
        <f t="shared" si="543"/>
        <v>4.6780722461896067E-2</v>
      </c>
      <c r="AE1275" s="100">
        <f t="shared" si="544"/>
        <v>0.12391471358029681</v>
      </c>
      <c r="AF1275" s="100">
        <f t="shared" si="545"/>
        <v>5.6209227465639444E-2</v>
      </c>
      <c r="AG1275" s="101">
        <f t="shared" si="546"/>
        <v>7.4796197436889991E-3</v>
      </c>
      <c r="AH1275" s="95">
        <f t="shared" si="547"/>
        <v>172.06719771241831</v>
      </c>
      <c r="AI1275" s="96">
        <f t="shared" si="548"/>
        <v>148.51123366013073</v>
      </c>
      <c r="AJ1275" s="96">
        <f t="shared" si="549"/>
        <v>123.95649509803921</v>
      </c>
      <c r="AK1275" s="96">
        <f t="shared" si="550"/>
        <v>167.91319444444446</v>
      </c>
      <c r="AL1275" s="86">
        <f t="shared" si="551"/>
        <v>29.571282679738562</v>
      </c>
      <c r="AM1275" s="95">
        <f t="shared" si="559"/>
        <v>172.63769287156873</v>
      </c>
      <c r="AN1275" s="96">
        <f t="shared" si="552"/>
        <v>149.00362814908013</v>
      </c>
      <c r="AO1275" s="96">
        <f t="shared" si="553"/>
        <v>124.36747744295353</v>
      </c>
      <c r="AP1275" s="96">
        <f t="shared" si="554"/>
        <v>168.46991685209443</v>
      </c>
      <c r="AQ1275" s="86">
        <f t="shared" si="555"/>
        <v>29.669327361368442</v>
      </c>
    </row>
    <row r="1276" spans="1:43">
      <c r="A1276" s="129" t="str">
        <f t="shared" si="556"/>
        <v>2010_3</v>
      </c>
      <c r="B1276" s="57">
        <v>2010</v>
      </c>
      <c r="C1276" s="57">
        <v>3</v>
      </c>
      <c r="D1276" s="81" t="str">
        <f t="shared" si="557"/>
        <v>LSH_Commercial</v>
      </c>
      <c r="E1276" s="68" t="s">
        <v>36</v>
      </c>
      <c r="F1276" s="69" t="s">
        <v>40</v>
      </c>
      <c r="G1276" s="84">
        <f t="shared" si="558"/>
        <v>7488</v>
      </c>
      <c r="H1276" s="70">
        <v>1872</v>
      </c>
      <c r="I1276" s="65">
        <v>85</v>
      </c>
      <c r="J1276" s="66">
        <v>386</v>
      </c>
      <c r="K1276" s="66">
        <v>838</v>
      </c>
      <c r="L1276" s="66">
        <v>511</v>
      </c>
      <c r="M1276" s="67">
        <v>159</v>
      </c>
      <c r="N1276" s="65">
        <v>1685869</v>
      </c>
      <c r="O1276" s="66">
        <v>1129286</v>
      </c>
      <c r="P1276" s="66">
        <v>1445823</v>
      </c>
      <c r="Q1276" s="66">
        <v>1679800</v>
      </c>
      <c r="R1276" s="67">
        <v>1031354</v>
      </c>
      <c r="S1276" s="95">
        <f t="shared" si="532"/>
        <v>19833.75294117647</v>
      </c>
      <c r="T1276" s="96">
        <f t="shared" si="533"/>
        <v>2925.6113989637306</v>
      </c>
      <c r="U1276" s="96">
        <f t="shared" si="534"/>
        <v>1725.3257756563246</v>
      </c>
      <c r="V1276" s="96">
        <f t="shared" si="535"/>
        <v>3287.279843444227</v>
      </c>
      <c r="W1276" s="86">
        <f t="shared" si="536"/>
        <v>6486.5031446540879</v>
      </c>
      <c r="X1276" s="99">
        <f t="shared" si="537"/>
        <v>1.1351495726495726E-2</v>
      </c>
      <c r="Y1276" s="100">
        <f t="shared" si="538"/>
        <v>5.1549145299145296E-2</v>
      </c>
      <c r="Z1276" s="100">
        <f t="shared" si="539"/>
        <v>0.11191239316239317</v>
      </c>
      <c r="AA1276" s="100">
        <f t="shared" si="540"/>
        <v>6.8242521367521361E-2</v>
      </c>
      <c r="AB1276" s="101">
        <f t="shared" si="541"/>
        <v>2.123397435897436E-2</v>
      </c>
      <c r="AC1276" s="99">
        <f t="shared" si="542"/>
        <v>1.4203961913264449E-2</v>
      </c>
      <c r="AD1276" s="100">
        <f t="shared" si="543"/>
        <v>5.7502902965642901E-2</v>
      </c>
      <c r="AE1276" s="100">
        <f t="shared" si="544"/>
        <v>0.12040106998071723</v>
      </c>
      <c r="AF1276" s="100">
        <f t="shared" si="545"/>
        <v>7.5032243151779518E-2</v>
      </c>
      <c r="AG1276" s="101">
        <f t="shared" si="546"/>
        <v>2.5115729085075804E-2</v>
      </c>
      <c r="AH1276" s="95">
        <f t="shared" si="547"/>
        <v>225.14276175213675</v>
      </c>
      <c r="AI1276" s="96">
        <f t="shared" si="548"/>
        <v>150.81276709401709</v>
      </c>
      <c r="AJ1276" s="96">
        <f t="shared" si="549"/>
        <v>193.08533653846155</v>
      </c>
      <c r="AK1276" s="96">
        <f t="shared" si="550"/>
        <v>224.33226495726495</v>
      </c>
      <c r="AL1276" s="86">
        <f t="shared" si="551"/>
        <v>137.73424145299145</v>
      </c>
      <c r="AM1276" s="95">
        <f t="shared" si="559"/>
        <v>225.88923090723989</v>
      </c>
      <c r="AN1276" s="96">
        <f t="shared" si="552"/>
        <v>151.31279240220522</v>
      </c>
      <c r="AO1276" s="96">
        <f t="shared" si="553"/>
        <v>193.72551811439578</v>
      </c>
      <c r="AP1276" s="96">
        <f t="shared" si="554"/>
        <v>225.07604688026268</v>
      </c>
      <c r="AQ1276" s="86">
        <f t="shared" si="555"/>
        <v>138.19090442561404</v>
      </c>
    </row>
    <row r="1277" spans="1:43">
      <c r="A1277" s="129" t="str">
        <f t="shared" si="556"/>
        <v>2010_3</v>
      </c>
      <c r="B1277" s="57">
        <v>2010</v>
      </c>
      <c r="C1277" s="57">
        <v>3</v>
      </c>
      <c r="D1277" s="81" t="str">
        <f t="shared" si="557"/>
        <v>SYH_Commercial</v>
      </c>
      <c r="E1277" s="68" t="s">
        <v>37</v>
      </c>
      <c r="F1277" s="69" t="s">
        <v>40</v>
      </c>
      <c r="G1277" s="84">
        <f t="shared" si="558"/>
        <v>3880</v>
      </c>
      <c r="H1277" s="70">
        <v>970</v>
      </c>
      <c r="I1277" s="65">
        <v>44</v>
      </c>
      <c r="J1277" s="66">
        <v>193</v>
      </c>
      <c r="K1277" s="66">
        <v>298</v>
      </c>
      <c r="L1277" s="66">
        <v>318</v>
      </c>
      <c r="M1277" s="67">
        <v>8</v>
      </c>
      <c r="N1277" s="65">
        <v>466382</v>
      </c>
      <c r="O1277" s="66">
        <v>485768</v>
      </c>
      <c r="P1277" s="66">
        <v>531326</v>
      </c>
      <c r="Q1277" s="66">
        <v>781583</v>
      </c>
      <c r="R1277" s="67">
        <v>52857</v>
      </c>
      <c r="S1277" s="95">
        <f t="shared" si="532"/>
        <v>10599.59090909091</v>
      </c>
      <c r="T1277" s="96">
        <f t="shared" si="533"/>
        <v>2516.9326424870465</v>
      </c>
      <c r="U1277" s="96">
        <f t="shared" si="534"/>
        <v>1782.9731543624162</v>
      </c>
      <c r="V1277" s="96">
        <f t="shared" si="535"/>
        <v>2457.8081761006288</v>
      </c>
      <c r="W1277" s="86">
        <f t="shared" si="536"/>
        <v>6607.125</v>
      </c>
      <c r="X1277" s="99">
        <f t="shared" si="537"/>
        <v>1.134020618556701E-2</v>
      </c>
      <c r="Y1277" s="100">
        <f t="shared" si="538"/>
        <v>4.974226804123711E-2</v>
      </c>
      <c r="Z1277" s="100">
        <f t="shared" si="539"/>
        <v>7.6804123711340211E-2</v>
      </c>
      <c r="AA1277" s="100">
        <f t="shared" si="540"/>
        <v>8.1958762886597938E-2</v>
      </c>
      <c r="AB1277" s="101">
        <f t="shared" si="541"/>
        <v>2.0618556701030928E-3</v>
      </c>
      <c r="AC1277" s="99">
        <f t="shared" si="542"/>
        <v>1.5300924623749582E-2</v>
      </c>
      <c r="AD1277" s="100">
        <f t="shared" si="543"/>
        <v>5.7874758378514676E-2</v>
      </c>
      <c r="AE1277" s="100">
        <f t="shared" si="544"/>
        <v>8.6764580493393181E-2</v>
      </c>
      <c r="AF1277" s="100">
        <f t="shared" si="545"/>
        <v>9.2219270576332307E-2</v>
      </c>
      <c r="AG1277" s="101">
        <f t="shared" si="546"/>
        <v>3.7586179479496074E-3</v>
      </c>
      <c r="AH1277" s="95">
        <f t="shared" si="547"/>
        <v>120.20154639175257</v>
      </c>
      <c r="AI1277" s="96">
        <f t="shared" si="548"/>
        <v>125.1979381443299</v>
      </c>
      <c r="AJ1277" s="96">
        <f t="shared" si="549"/>
        <v>136.9396907216495</v>
      </c>
      <c r="AK1277" s="96">
        <f t="shared" si="550"/>
        <v>201.43891752577321</v>
      </c>
      <c r="AL1277" s="86">
        <f t="shared" si="551"/>
        <v>13.622938144329897</v>
      </c>
      <c r="AM1277" s="95">
        <f t="shared" si="559"/>
        <v>120.60007906532759</v>
      </c>
      <c r="AN1277" s="96">
        <f t="shared" si="552"/>
        <v>125.61303653958784</v>
      </c>
      <c r="AO1277" s="96">
        <f t="shared" si="553"/>
        <v>137.39371933193016</v>
      </c>
      <c r="AP1277" s="96">
        <f t="shared" si="554"/>
        <v>202.10679570848777</v>
      </c>
      <c r="AQ1277" s="86">
        <f t="shared" si="555"/>
        <v>13.66810549968914</v>
      </c>
    </row>
    <row r="1278" spans="1:43">
      <c r="A1278" s="129" t="str">
        <f t="shared" si="556"/>
        <v>2010_3</v>
      </c>
      <c r="B1278" s="57">
        <v>2010</v>
      </c>
      <c r="C1278" s="57">
        <v>3</v>
      </c>
      <c r="D1278" s="81" t="str">
        <f t="shared" si="557"/>
        <v>MSH_Commercial</v>
      </c>
      <c r="E1278" s="68" t="s">
        <v>38</v>
      </c>
      <c r="F1278" s="69" t="s">
        <v>40</v>
      </c>
      <c r="G1278" s="84">
        <f t="shared" si="558"/>
        <v>19072</v>
      </c>
      <c r="H1278" s="70">
        <v>4768</v>
      </c>
      <c r="I1278" s="65">
        <v>249</v>
      </c>
      <c r="J1278" s="66">
        <v>897</v>
      </c>
      <c r="K1278" s="66">
        <v>2635</v>
      </c>
      <c r="L1278" s="66">
        <v>1302</v>
      </c>
      <c r="M1278" s="67">
        <v>452</v>
      </c>
      <c r="N1278" s="65">
        <v>3957348</v>
      </c>
      <c r="O1278" s="66">
        <v>2369356</v>
      </c>
      <c r="P1278" s="66">
        <v>3593549</v>
      </c>
      <c r="Q1278" s="66">
        <v>3919070</v>
      </c>
      <c r="R1278" s="67">
        <v>2537785</v>
      </c>
      <c r="S1278" s="95">
        <f t="shared" si="532"/>
        <v>15892.963855421687</v>
      </c>
      <c r="T1278" s="96">
        <f t="shared" si="533"/>
        <v>2641.4225195094759</v>
      </c>
      <c r="U1278" s="96">
        <f t="shared" si="534"/>
        <v>1363.7757115749525</v>
      </c>
      <c r="V1278" s="96">
        <f t="shared" si="535"/>
        <v>3010.0384024577575</v>
      </c>
      <c r="W1278" s="86">
        <f t="shared" si="536"/>
        <v>5614.5685840707965</v>
      </c>
      <c r="X1278" s="99">
        <f t="shared" si="537"/>
        <v>1.3055788590604026E-2</v>
      </c>
      <c r="Y1278" s="100">
        <f t="shared" si="538"/>
        <v>4.7032298657718123E-2</v>
      </c>
      <c r="Z1278" s="100">
        <f t="shared" si="539"/>
        <v>0.13816065436241612</v>
      </c>
      <c r="AA1278" s="100">
        <f t="shared" si="540"/>
        <v>6.8267617449664433E-2</v>
      </c>
      <c r="AB1278" s="101">
        <f t="shared" si="541"/>
        <v>2.3699664429530202E-2</v>
      </c>
      <c r="AC1278" s="99">
        <f t="shared" si="542"/>
        <v>1.4970951219355041E-2</v>
      </c>
      <c r="AD1278" s="100">
        <f t="shared" si="543"/>
        <v>5.0604163320695936E-2</v>
      </c>
      <c r="AE1278" s="100">
        <f t="shared" si="544"/>
        <v>0.14398253304501701</v>
      </c>
      <c r="AF1278" s="100">
        <f t="shared" si="545"/>
        <v>7.2522727237294707E-2</v>
      </c>
      <c r="AG1278" s="101">
        <f t="shared" si="546"/>
        <v>2.6266042405816002E-2</v>
      </c>
      <c r="AH1278" s="95">
        <f t="shared" si="547"/>
        <v>207.49517617449663</v>
      </c>
      <c r="AI1278" s="96">
        <f t="shared" si="548"/>
        <v>124.23217281879195</v>
      </c>
      <c r="AJ1278" s="96">
        <f t="shared" si="549"/>
        <v>188.42014471476509</v>
      </c>
      <c r="AK1278" s="96">
        <f t="shared" si="550"/>
        <v>205.48815016778522</v>
      </c>
      <c r="AL1278" s="86">
        <f t="shared" si="551"/>
        <v>133.0633913590604</v>
      </c>
      <c r="AM1278" s="95">
        <f t="shared" si="559"/>
        <v>208.18313410679505</v>
      </c>
      <c r="AN1278" s="96">
        <f t="shared" si="552"/>
        <v>124.64406918338733</v>
      </c>
      <c r="AO1278" s="96">
        <f t="shared" si="553"/>
        <v>189.04485867463239</v>
      </c>
      <c r="AP1278" s="96">
        <f t="shared" si="554"/>
        <v>206.16945373111417</v>
      </c>
      <c r="AQ1278" s="86">
        <f t="shared" si="555"/>
        <v>133.50456795541177</v>
      </c>
    </row>
    <row r="1279" spans="1:43">
      <c r="A1279" s="129" t="str">
        <f t="shared" si="556"/>
        <v>2010_3</v>
      </c>
      <c r="B1279" s="57">
        <v>2010</v>
      </c>
      <c r="C1279" s="57">
        <v>3</v>
      </c>
      <c r="D1279" s="81" t="str">
        <f t="shared" si="557"/>
        <v>SMH_Commercial</v>
      </c>
      <c r="E1279" s="68" t="s">
        <v>39</v>
      </c>
      <c r="F1279" s="69" t="s">
        <v>40</v>
      </c>
      <c r="G1279" s="84">
        <f t="shared" si="558"/>
        <v>8492</v>
      </c>
      <c r="H1279" s="70">
        <v>2123</v>
      </c>
      <c r="I1279" s="65">
        <v>88</v>
      </c>
      <c r="J1279" s="66">
        <v>390</v>
      </c>
      <c r="K1279" s="66">
        <v>1009</v>
      </c>
      <c r="L1279" s="66">
        <v>578</v>
      </c>
      <c r="M1279" s="67">
        <v>89</v>
      </c>
      <c r="N1279" s="65">
        <v>1204866</v>
      </c>
      <c r="O1279" s="66">
        <v>1293540</v>
      </c>
      <c r="P1279" s="66">
        <v>1113847</v>
      </c>
      <c r="Q1279" s="66">
        <v>1988011</v>
      </c>
      <c r="R1279" s="67">
        <v>242660</v>
      </c>
      <c r="S1279" s="95">
        <f t="shared" si="532"/>
        <v>13691.65909090909</v>
      </c>
      <c r="T1279" s="96">
        <f t="shared" si="533"/>
        <v>3316.7692307692309</v>
      </c>
      <c r="U1279" s="96">
        <f t="shared" si="534"/>
        <v>1103.9117938553022</v>
      </c>
      <c r="V1279" s="96">
        <f t="shared" si="535"/>
        <v>3439.4653979238756</v>
      </c>
      <c r="W1279" s="86">
        <f t="shared" si="536"/>
        <v>2726.5168539325841</v>
      </c>
      <c r="X1279" s="99">
        <f t="shared" si="537"/>
        <v>1.0362694300518135E-2</v>
      </c>
      <c r="Y1279" s="100">
        <f t="shared" si="538"/>
        <v>4.5925577013659916E-2</v>
      </c>
      <c r="Z1279" s="100">
        <f t="shared" si="539"/>
        <v>0.1188177107866227</v>
      </c>
      <c r="AA1279" s="100">
        <f t="shared" si="540"/>
        <v>6.8064060292039569E-2</v>
      </c>
      <c r="AB1279" s="101">
        <f t="shared" si="541"/>
        <v>1.048045219029675E-2</v>
      </c>
      <c r="AC1279" s="99">
        <f t="shared" si="542"/>
        <v>1.2923197369602121E-2</v>
      </c>
      <c r="AD1279" s="100">
        <f t="shared" si="543"/>
        <v>5.1218180587529236E-2</v>
      </c>
      <c r="AE1279" s="100">
        <f t="shared" si="544"/>
        <v>0.12699904997799957</v>
      </c>
      <c r="AF1279" s="100">
        <f t="shared" si="545"/>
        <v>7.4432057802736748E-2</v>
      </c>
      <c r="AG1279" s="101">
        <f t="shared" si="546"/>
        <v>1.3055309268989936E-2</v>
      </c>
      <c r="AH1279" s="95">
        <f t="shared" si="547"/>
        <v>141.88247762600093</v>
      </c>
      <c r="AI1279" s="96">
        <f t="shared" si="548"/>
        <v>152.32454074422986</v>
      </c>
      <c r="AJ1279" s="96">
        <f t="shared" si="549"/>
        <v>131.16427225624116</v>
      </c>
      <c r="AK1279" s="96">
        <f t="shared" si="550"/>
        <v>234.10398021667453</v>
      </c>
      <c r="AL1279" s="86">
        <f t="shared" si="551"/>
        <v>28.575129533678755</v>
      </c>
      <c r="AM1279" s="95">
        <f t="shared" si="559"/>
        <v>142.35289422910728</v>
      </c>
      <c r="AN1279" s="96">
        <f t="shared" si="552"/>
        <v>152.82957839387902</v>
      </c>
      <c r="AO1279" s="96">
        <f t="shared" si="553"/>
        <v>131.59915225295464</v>
      </c>
      <c r="AP1279" s="96">
        <f t="shared" si="554"/>
        <v>234.88016062309154</v>
      </c>
      <c r="AQ1279" s="86">
        <f t="shared" si="555"/>
        <v>28.669871432703033</v>
      </c>
    </row>
    <row r="1280" spans="1:43">
      <c r="A1280" s="129" t="str">
        <f t="shared" si="556"/>
        <v>2010_4</v>
      </c>
      <c r="B1280" s="57">
        <v>2010</v>
      </c>
      <c r="C1280" s="57">
        <v>4</v>
      </c>
      <c r="D1280" s="81" t="str">
        <f t="shared" si="557"/>
        <v>SML_Commercial</v>
      </c>
      <c r="E1280" s="68" t="s">
        <v>12</v>
      </c>
      <c r="F1280" s="69" t="s">
        <v>40</v>
      </c>
      <c r="G1280" s="84">
        <f t="shared" si="558"/>
        <v>19616</v>
      </c>
      <c r="H1280" s="70">
        <v>4904</v>
      </c>
      <c r="I1280" s="65">
        <v>38</v>
      </c>
      <c r="J1280" s="66">
        <v>615</v>
      </c>
      <c r="K1280" s="66">
        <v>371</v>
      </c>
      <c r="L1280" s="66">
        <v>883</v>
      </c>
      <c r="M1280" s="67">
        <v>168</v>
      </c>
      <c r="N1280" s="65">
        <v>685129</v>
      </c>
      <c r="O1280" s="66">
        <v>977911</v>
      </c>
      <c r="P1280" s="66">
        <v>555146</v>
      </c>
      <c r="Q1280" s="66">
        <v>1481298</v>
      </c>
      <c r="R1280" s="67">
        <v>458006</v>
      </c>
      <c r="S1280" s="95">
        <f t="shared" si="532"/>
        <v>18029.71052631579</v>
      </c>
      <c r="T1280" s="96">
        <f t="shared" si="533"/>
        <v>1590.0991869918698</v>
      </c>
      <c r="U1280" s="96">
        <f t="shared" si="534"/>
        <v>1496.3504043126684</v>
      </c>
      <c r="V1280" s="96">
        <f t="shared" si="535"/>
        <v>1677.5741789354474</v>
      </c>
      <c r="W1280" s="86">
        <f t="shared" si="536"/>
        <v>2726.2261904761904</v>
      </c>
      <c r="X1280" s="99">
        <f t="shared" si="537"/>
        <v>1.9371941272430669E-3</v>
      </c>
      <c r="Y1280" s="100">
        <f t="shared" si="538"/>
        <v>3.1351957585644373E-2</v>
      </c>
      <c r="Z1280" s="100">
        <f t="shared" si="539"/>
        <v>1.8913132137030997E-2</v>
      </c>
      <c r="AA1280" s="100">
        <f t="shared" si="540"/>
        <v>4.5014274061990212E-2</v>
      </c>
      <c r="AB1280" s="101">
        <f t="shared" si="541"/>
        <v>8.5644371941272432E-3</v>
      </c>
      <c r="AC1280" s="99">
        <f t="shared" si="542"/>
        <v>2.6686972798332128E-3</v>
      </c>
      <c r="AD1280" s="100">
        <f t="shared" si="543"/>
        <v>3.4251076495179847E-2</v>
      </c>
      <c r="AE1280" s="100">
        <f t="shared" si="544"/>
        <v>2.1179269098238623E-2</v>
      </c>
      <c r="AF1280" s="100">
        <f t="shared" si="545"/>
        <v>4.8463520783073817E-2</v>
      </c>
      <c r="AG1280" s="101">
        <f t="shared" si="546"/>
        <v>1.0097402604312911E-2</v>
      </c>
      <c r="AH1280" s="95">
        <f t="shared" si="547"/>
        <v>34.927049347471453</v>
      </c>
      <c r="AI1280" s="96">
        <f t="shared" si="548"/>
        <v>49.852722267536706</v>
      </c>
      <c r="AJ1280" s="96">
        <f t="shared" si="549"/>
        <v>28.300672920065253</v>
      </c>
      <c r="AK1280" s="96">
        <f t="shared" si="550"/>
        <v>75.51478384991843</v>
      </c>
      <c r="AL1280" s="86">
        <f t="shared" si="551"/>
        <v>23.348592985318106</v>
      </c>
      <c r="AM1280" s="95">
        <f t="shared" si="559"/>
        <v>35.042851271609507</v>
      </c>
      <c r="AN1280" s="96">
        <f t="shared" si="552"/>
        <v>50.018010812373909</v>
      </c>
      <c r="AO1280" s="96">
        <f t="shared" si="553"/>
        <v>28.394504848034355</v>
      </c>
      <c r="AP1280" s="96">
        <f t="shared" si="554"/>
        <v>75.765155909226749</v>
      </c>
      <c r="AQ1280" s="86">
        <f t="shared" si="555"/>
        <v>23.426006109075491</v>
      </c>
    </row>
    <row r="1281" spans="1:43">
      <c r="A1281" s="129" t="str">
        <f t="shared" si="556"/>
        <v>2010_4</v>
      </c>
      <c r="B1281" s="57">
        <v>2010</v>
      </c>
      <c r="C1281" s="57">
        <v>4</v>
      </c>
      <c r="D1281" s="81" t="str">
        <f t="shared" si="557"/>
        <v>LSL_Commercial</v>
      </c>
      <c r="E1281" s="68" t="s">
        <v>14</v>
      </c>
      <c r="F1281" s="69" t="s">
        <v>40</v>
      </c>
      <c r="G1281" s="84">
        <f t="shared" si="558"/>
        <v>2816</v>
      </c>
      <c r="H1281" s="70">
        <v>704</v>
      </c>
      <c r="I1281" s="65">
        <v>3</v>
      </c>
      <c r="J1281" s="66">
        <v>68</v>
      </c>
      <c r="K1281" s="66">
        <v>190</v>
      </c>
      <c r="L1281" s="66">
        <v>87</v>
      </c>
      <c r="M1281" s="67">
        <v>17</v>
      </c>
      <c r="N1281" s="65">
        <v>76162</v>
      </c>
      <c r="O1281" s="66">
        <v>197714</v>
      </c>
      <c r="P1281" s="66">
        <v>277329</v>
      </c>
      <c r="Q1281" s="66">
        <v>264355</v>
      </c>
      <c r="R1281" s="67">
        <v>99610</v>
      </c>
      <c r="S1281" s="95">
        <f t="shared" si="532"/>
        <v>25387.333333333332</v>
      </c>
      <c r="T1281" s="96">
        <f t="shared" si="533"/>
        <v>2907.5588235294117</v>
      </c>
      <c r="U1281" s="96">
        <f t="shared" si="534"/>
        <v>1459.6263157894737</v>
      </c>
      <c r="V1281" s="96">
        <f t="shared" si="535"/>
        <v>3038.5632183908046</v>
      </c>
      <c r="W1281" s="86">
        <f t="shared" si="536"/>
        <v>5859.411764705882</v>
      </c>
      <c r="X1281" s="99">
        <f t="shared" si="537"/>
        <v>1.065340909090909E-3</v>
      </c>
      <c r="Y1281" s="100">
        <f t="shared" si="538"/>
        <v>2.4147727272727272E-2</v>
      </c>
      <c r="Z1281" s="100">
        <f t="shared" si="539"/>
        <v>6.7471590909090912E-2</v>
      </c>
      <c r="AA1281" s="100">
        <f t="shared" si="540"/>
        <v>3.0894886363636364E-2</v>
      </c>
      <c r="AB1281" s="101">
        <f t="shared" si="541"/>
        <v>6.036931818181818E-3</v>
      </c>
      <c r="AC1281" s="99">
        <f t="shared" si="542"/>
        <v>2.4977017479243901E-3</v>
      </c>
      <c r="AD1281" s="100">
        <f t="shared" si="543"/>
        <v>3.0887880440818038E-2</v>
      </c>
      <c r="AE1281" s="100">
        <f t="shared" si="544"/>
        <v>7.8485236741047654E-2</v>
      </c>
      <c r="AF1281" s="100">
        <f t="shared" si="545"/>
        <v>3.8492344915705912E-2</v>
      </c>
      <c r="AG1281" s="101">
        <f t="shared" si="546"/>
        <v>9.438137181535541E-3</v>
      </c>
      <c r="AH1281" s="95">
        <f t="shared" si="547"/>
        <v>27.046164772727273</v>
      </c>
      <c r="AI1281" s="96">
        <f t="shared" si="548"/>
        <v>70.2109375</v>
      </c>
      <c r="AJ1281" s="96">
        <f t="shared" si="549"/>
        <v>98.483309659090907</v>
      </c>
      <c r="AK1281" s="96">
        <f t="shared" si="550"/>
        <v>93.876065340909093</v>
      </c>
      <c r="AL1281" s="86">
        <f t="shared" si="551"/>
        <v>35.37286931818182</v>
      </c>
      <c r="AM1281" s="95">
        <f t="shared" si="559"/>
        <v>27.135837332526929</v>
      </c>
      <c r="AN1281" s="96">
        <f t="shared" si="552"/>
        <v>70.443724460534497</v>
      </c>
      <c r="AO1281" s="96">
        <f t="shared" si="553"/>
        <v>98.809834715374592</v>
      </c>
      <c r="AP1281" s="96">
        <f t="shared" si="554"/>
        <v>94.187314908223996</v>
      </c>
      <c r="AQ1281" s="86">
        <f t="shared" si="555"/>
        <v>35.490149374924599</v>
      </c>
    </row>
    <row r="1282" spans="1:43">
      <c r="A1282" s="129" t="str">
        <f t="shared" si="556"/>
        <v>2010_4</v>
      </c>
      <c r="B1282" s="57">
        <v>2010</v>
      </c>
      <c r="C1282" s="57">
        <v>4</v>
      </c>
      <c r="D1282" s="81" t="str">
        <f t="shared" si="557"/>
        <v>MYA_Commercial</v>
      </c>
      <c r="E1282" s="68" t="s">
        <v>15</v>
      </c>
      <c r="F1282" s="69" t="s">
        <v>40</v>
      </c>
      <c r="G1282" s="84">
        <f t="shared" si="558"/>
        <v>3092</v>
      </c>
      <c r="H1282" s="70">
        <v>773</v>
      </c>
      <c r="I1282" s="65">
        <v>17</v>
      </c>
      <c r="J1282" s="66">
        <v>118</v>
      </c>
      <c r="K1282" s="66">
        <v>57</v>
      </c>
      <c r="L1282" s="66">
        <v>268</v>
      </c>
      <c r="M1282" s="67">
        <v>23</v>
      </c>
      <c r="N1282" s="65">
        <v>183978</v>
      </c>
      <c r="O1282" s="66">
        <v>372464</v>
      </c>
      <c r="P1282" s="66">
        <v>54181</v>
      </c>
      <c r="Q1282" s="66">
        <v>798126</v>
      </c>
      <c r="R1282" s="67">
        <v>94174</v>
      </c>
      <c r="S1282" s="95">
        <f t="shared" si="532"/>
        <v>10822.235294117647</v>
      </c>
      <c r="T1282" s="96">
        <f t="shared" si="533"/>
        <v>3156.4745762711864</v>
      </c>
      <c r="U1282" s="96">
        <f t="shared" si="534"/>
        <v>950.54385964912285</v>
      </c>
      <c r="V1282" s="96">
        <f t="shared" si="535"/>
        <v>2978.0820895522388</v>
      </c>
      <c r="W1282" s="86">
        <f t="shared" si="536"/>
        <v>4094.521739130435</v>
      </c>
      <c r="X1282" s="99">
        <f t="shared" si="537"/>
        <v>5.4980595084087973E-3</v>
      </c>
      <c r="Y1282" s="100">
        <f t="shared" si="538"/>
        <v>3.8163001293661063E-2</v>
      </c>
      <c r="Z1282" s="100">
        <f t="shared" si="539"/>
        <v>1.8434670116429495E-2</v>
      </c>
      <c r="AA1282" s="100">
        <f t="shared" si="540"/>
        <v>8.6675291073738683E-2</v>
      </c>
      <c r="AB1282" s="101">
        <f t="shared" si="541"/>
        <v>7.4385510996119019E-3</v>
      </c>
      <c r="AC1282" s="99">
        <f t="shared" si="542"/>
        <v>8.5965039550549485E-3</v>
      </c>
      <c r="AD1282" s="100">
        <f t="shared" si="543"/>
        <v>4.6191016360686357E-2</v>
      </c>
      <c r="AE1282" s="100">
        <f t="shared" si="544"/>
        <v>2.407122147735561E-2</v>
      </c>
      <c r="AF1282" s="100">
        <f t="shared" si="545"/>
        <v>9.8464819565832751E-2</v>
      </c>
      <c r="AG1282" s="101">
        <f t="shared" si="546"/>
        <v>1.1039019928657285E-2</v>
      </c>
      <c r="AH1282" s="95">
        <f t="shared" si="547"/>
        <v>59.501293661060799</v>
      </c>
      <c r="AI1282" s="96">
        <f t="shared" si="548"/>
        <v>120.46054333764553</v>
      </c>
      <c r="AJ1282" s="96">
        <f t="shared" si="549"/>
        <v>17.522962483829236</v>
      </c>
      <c r="AK1282" s="96">
        <f t="shared" si="550"/>
        <v>258.12613195342823</v>
      </c>
      <c r="AL1282" s="86">
        <f t="shared" si="551"/>
        <v>30.45730918499353</v>
      </c>
      <c r="AM1282" s="95">
        <f t="shared" si="559"/>
        <v>59.698572401274589</v>
      </c>
      <c r="AN1282" s="96">
        <f t="shared" si="552"/>
        <v>120.85993472517551</v>
      </c>
      <c r="AO1282" s="96">
        <f t="shared" si="553"/>
        <v>17.581060514156359</v>
      </c>
      <c r="AP1282" s="96">
        <f t="shared" si="554"/>
        <v>258.98195869255937</v>
      </c>
      <c r="AQ1282" s="86">
        <f t="shared" si="555"/>
        <v>30.558291520277606</v>
      </c>
    </row>
    <row r="1283" spans="1:43">
      <c r="A1283" s="129" t="str">
        <f t="shared" si="556"/>
        <v>2010_4</v>
      </c>
      <c r="B1283" s="57">
        <v>2010</v>
      </c>
      <c r="C1283" s="57">
        <v>4</v>
      </c>
      <c r="D1283" s="81" t="str">
        <f t="shared" si="557"/>
        <v>SMA_Commercial</v>
      </c>
      <c r="E1283" s="68" t="s">
        <v>16</v>
      </c>
      <c r="F1283" s="69" t="s">
        <v>40</v>
      </c>
      <c r="G1283" s="84">
        <f t="shared" si="558"/>
        <v>21216</v>
      </c>
      <c r="H1283" s="70">
        <v>5304</v>
      </c>
      <c r="I1283" s="65">
        <v>35</v>
      </c>
      <c r="J1283" s="66">
        <v>567</v>
      </c>
      <c r="K1283" s="66">
        <v>955</v>
      </c>
      <c r="L1283" s="66">
        <v>712</v>
      </c>
      <c r="M1283" s="67">
        <v>124</v>
      </c>
      <c r="N1283" s="65">
        <v>638435</v>
      </c>
      <c r="O1283" s="66">
        <v>2011679</v>
      </c>
      <c r="P1283" s="66">
        <v>810526</v>
      </c>
      <c r="Q1283" s="66">
        <v>2322213</v>
      </c>
      <c r="R1283" s="67">
        <v>554206</v>
      </c>
      <c r="S1283" s="95">
        <f t="shared" si="532"/>
        <v>18241</v>
      </c>
      <c r="T1283" s="96">
        <f t="shared" si="533"/>
        <v>3547.9347442680778</v>
      </c>
      <c r="U1283" s="96">
        <f t="shared" si="534"/>
        <v>848.71832460732981</v>
      </c>
      <c r="V1283" s="96">
        <f t="shared" si="535"/>
        <v>3261.5351123595506</v>
      </c>
      <c r="W1283" s="86">
        <f t="shared" si="536"/>
        <v>4469.4032258064517</v>
      </c>
      <c r="X1283" s="99">
        <f t="shared" si="537"/>
        <v>1.6496983408748115E-3</v>
      </c>
      <c r="Y1283" s="100">
        <f t="shared" si="538"/>
        <v>2.6725113122171944E-2</v>
      </c>
      <c r="Z1283" s="100">
        <f t="shared" si="539"/>
        <v>4.5013197586726998E-2</v>
      </c>
      <c r="AA1283" s="100">
        <f t="shared" si="540"/>
        <v>3.3559577677224735E-2</v>
      </c>
      <c r="AB1283" s="101">
        <f t="shared" si="541"/>
        <v>5.8446455505279035E-3</v>
      </c>
      <c r="AC1283" s="99">
        <f t="shared" si="542"/>
        <v>2.2988824988773139E-3</v>
      </c>
      <c r="AD1283" s="100">
        <f t="shared" si="543"/>
        <v>2.9305006171894712E-2</v>
      </c>
      <c r="AE1283" s="100">
        <f t="shared" si="544"/>
        <v>4.8329795208682344E-2</v>
      </c>
      <c r="AF1283" s="100">
        <f t="shared" si="545"/>
        <v>3.6440423088948938E-2</v>
      </c>
      <c r="AG1283" s="101">
        <f t="shared" si="546"/>
        <v>7.0640011721473661E-3</v>
      </c>
      <c r="AH1283" s="95">
        <f t="shared" si="547"/>
        <v>30.092147435897434</v>
      </c>
      <c r="AI1283" s="96">
        <f t="shared" si="548"/>
        <v>94.818957390648563</v>
      </c>
      <c r="AJ1283" s="96">
        <f t="shared" si="549"/>
        <v>38.203525641025642</v>
      </c>
      <c r="AK1283" s="96">
        <f t="shared" si="550"/>
        <v>109.45574095022624</v>
      </c>
      <c r="AL1283" s="86">
        <f t="shared" si="551"/>
        <v>26.122077677224738</v>
      </c>
      <c r="AM1283" s="95">
        <f t="shared" si="559"/>
        <v>30.191919063894264</v>
      </c>
      <c r="AN1283" s="96">
        <f t="shared" si="552"/>
        <v>95.133333151433973</v>
      </c>
      <c r="AO1283" s="96">
        <f t="shared" si="553"/>
        <v>38.330190843518864</v>
      </c>
      <c r="AP1283" s="96">
        <f t="shared" si="554"/>
        <v>109.81864550834948</v>
      </c>
      <c r="AQ1283" s="86">
        <f t="shared" si="555"/>
        <v>26.20868639207529</v>
      </c>
    </row>
    <row r="1284" spans="1:43">
      <c r="A1284" s="129" t="str">
        <f t="shared" si="556"/>
        <v>2010_4</v>
      </c>
      <c r="B1284" s="57">
        <v>2010</v>
      </c>
      <c r="C1284" s="57">
        <v>4</v>
      </c>
      <c r="D1284" s="81" t="str">
        <f t="shared" si="557"/>
        <v>MSL_Commercial</v>
      </c>
      <c r="E1284" s="68" t="s">
        <v>17</v>
      </c>
      <c r="F1284" s="69" t="s">
        <v>40</v>
      </c>
      <c r="G1284" s="84">
        <f t="shared" si="558"/>
        <v>9276</v>
      </c>
      <c r="H1284" s="70">
        <v>2319</v>
      </c>
      <c r="I1284" s="65">
        <v>24</v>
      </c>
      <c r="J1284" s="66">
        <v>226</v>
      </c>
      <c r="K1284" s="66">
        <v>445</v>
      </c>
      <c r="L1284" s="66">
        <v>281</v>
      </c>
      <c r="M1284" s="67">
        <v>73</v>
      </c>
      <c r="N1284" s="65">
        <v>500256</v>
      </c>
      <c r="O1284" s="66">
        <v>712946</v>
      </c>
      <c r="P1284" s="66">
        <v>715615</v>
      </c>
      <c r="Q1284" s="66">
        <v>983167</v>
      </c>
      <c r="R1284" s="67">
        <v>194475</v>
      </c>
      <c r="S1284" s="95">
        <f t="shared" si="532"/>
        <v>20844</v>
      </c>
      <c r="T1284" s="96">
        <f t="shared" si="533"/>
        <v>3154.6283185840707</v>
      </c>
      <c r="U1284" s="96">
        <f t="shared" si="534"/>
        <v>1608.1235955056179</v>
      </c>
      <c r="V1284" s="96">
        <f t="shared" si="535"/>
        <v>3498.8149466192172</v>
      </c>
      <c r="W1284" s="86">
        <f t="shared" si="536"/>
        <v>2664.0410958904108</v>
      </c>
      <c r="X1284" s="99">
        <f t="shared" si="537"/>
        <v>2.5873221216041399E-3</v>
      </c>
      <c r="Y1284" s="100">
        <f t="shared" si="538"/>
        <v>2.4363949978438982E-2</v>
      </c>
      <c r="Z1284" s="100">
        <f t="shared" si="539"/>
        <v>4.7973264338076756E-2</v>
      </c>
      <c r="AA1284" s="100">
        <f t="shared" si="540"/>
        <v>3.0293229840448469E-2</v>
      </c>
      <c r="AB1284" s="101">
        <f t="shared" si="541"/>
        <v>7.8697714532125918E-3</v>
      </c>
      <c r="AC1284" s="99">
        <f t="shared" si="542"/>
        <v>3.8162835257876202E-3</v>
      </c>
      <c r="AD1284" s="100">
        <f t="shared" si="543"/>
        <v>2.8093816757616685E-2</v>
      </c>
      <c r="AE1284" s="100">
        <f t="shared" si="544"/>
        <v>5.3143374048159719E-2</v>
      </c>
      <c r="AF1284" s="100">
        <f t="shared" si="545"/>
        <v>3.4439604626111009E-2</v>
      </c>
      <c r="AG1284" s="101">
        <f t="shared" si="546"/>
        <v>1.0007442879381479E-2</v>
      </c>
      <c r="AH1284" s="95">
        <f t="shared" si="547"/>
        <v>53.930142302716689</v>
      </c>
      <c r="AI1284" s="96">
        <f t="shared" si="548"/>
        <v>76.859206554549374</v>
      </c>
      <c r="AJ1284" s="96">
        <f t="shared" si="549"/>
        <v>77.146938335489438</v>
      </c>
      <c r="AK1284" s="96">
        <f t="shared" si="550"/>
        <v>105.99040534713238</v>
      </c>
      <c r="AL1284" s="86">
        <f t="shared" si="551"/>
        <v>20.965394566623544</v>
      </c>
      <c r="AM1284" s="95">
        <f t="shared" si="559"/>
        <v>54.10894968451305</v>
      </c>
      <c r="AN1284" s="96">
        <f t="shared" si="552"/>
        <v>77.114036097067981</v>
      </c>
      <c r="AO1284" s="96">
        <f t="shared" si="553"/>
        <v>77.402721863371568</v>
      </c>
      <c r="AP1284" s="96">
        <f t="shared" si="554"/>
        <v>106.34182045687335</v>
      </c>
      <c r="AQ1284" s="86">
        <f t="shared" si="555"/>
        <v>21.034906107864121</v>
      </c>
    </row>
    <row r="1285" spans="1:43">
      <c r="A1285" s="129" t="str">
        <f t="shared" si="556"/>
        <v>2010_4</v>
      </c>
      <c r="B1285" s="57">
        <v>2010</v>
      </c>
      <c r="C1285" s="57">
        <v>4</v>
      </c>
      <c r="D1285" s="81" t="str">
        <f t="shared" si="557"/>
        <v>LYL_Commercial</v>
      </c>
      <c r="E1285" s="68" t="s">
        <v>18</v>
      </c>
      <c r="F1285" s="69" t="s">
        <v>40</v>
      </c>
      <c r="G1285" s="84">
        <f t="shared" si="558"/>
        <v>3428</v>
      </c>
      <c r="H1285" s="70">
        <v>857</v>
      </c>
      <c r="I1285" s="65">
        <v>21</v>
      </c>
      <c r="J1285" s="66">
        <v>94</v>
      </c>
      <c r="K1285" s="66">
        <v>203</v>
      </c>
      <c r="L1285" s="66">
        <v>127</v>
      </c>
      <c r="M1285" s="67">
        <v>43</v>
      </c>
      <c r="N1285" s="65">
        <v>397258</v>
      </c>
      <c r="O1285" s="66">
        <v>274972</v>
      </c>
      <c r="P1285" s="66">
        <v>311774</v>
      </c>
      <c r="Q1285" s="66">
        <v>435375</v>
      </c>
      <c r="R1285" s="67">
        <v>210773</v>
      </c>
      <c r="S1285" s="95">
        <f t="shared" si="532"/>
        <v>18917.047619047618</v>
      </c>
      <c r="T1285" s="96">
        <f t="shared" si="533"/>
        <v>2925.2340425531916</v>
      </c>
      <c r="U1285" s="96">
        <f t="shared" si="534"/>
        <v>1535.8325123152708</v>
      </c>
      <c r="V1285" s="96">
        <f t="shared" si="535"/>
        <v>3428.1496062992128</v>
      </c>
      <c r="W1285" s="86">
        <f t="shared" si="536"/>
        <v>4901.6976744186049</v>
      </c>
      <c r="X1285" s="99">
        <f t="shared" si="537"/>
        <v>6.1260210035005832E-3</v>
      </c>
      <c r="Y1285" s="100">
        <f t="shared" si="538"/>
        <v>2.7421236872812137E-2</v>
      </c>
      <c r="Z1285" s="100">
        <f t="shared" si="539"/>
        <v>5.921820303383897E-2</v>
      </c>
      <c r="AA1285" s="100">
        <f t="shared" si="540"/>
        <v>3.7047841306884481E-2</v>
      </c>
      <c r="AB1285" s="101">
        <f t="shared" si="541"/>
        <v>1.2543757292882146E-2</v>
      </c>
      <c r="AC1285" s="99">
        <f t="shared" si="542"/>
        <v>9.2312269938285632E-3</v>
      </c>
      <c r="AD1285" s="100">
        <f t="shared" si="543"/>
        <v>3.3920160385630477E-2</v>
      </c>
      <c r="AE1285" s="100">
        <f t="shared" si="544"/>
        <v>6.8611273482605317E-2</v>
      </c>
      <c r="AF1285" s="100">
        <f t="shared" si="545"/>
        <v>4.4564404686680929E-2</v>
      </c>
      <c r="AG1285" s="101">
        <f t="shared" si="546"/>
        <v>1.6972783656858368E-2</v>
      </c>
      <c r="AH1285" s="95">
        <f t="shared" si="547"/>
        <v>115.88623103850642</v>
      </c>
      <c r="AI1285" s="96">
        <f t="shared" si="548"/>
        <v>80.213535589264879</v>
      </c>
      <c r="AJ1285" s="96">
        <f t="shared" si="549"/>
        <v>90.949241540256708</v>
      </c>
      <c r="AK1285" s="96">
        <f t="shared" si="550"/>
        <v>127.00554259043174</v>
      </c>
      <c r="AL1285" s="86">
        <f t="shared" si="551"/>
        <v>61.485705950991829</v>
      </c>
      <c r="AM1285" s="95">
        <f t="shared" si="559"/>
        <v>116.27045612439497</v>
      </c>
      <c r="AN1285" s="96">
        <f t="shared" si="552"/>
        <v>80.479486533781909</v>
      </c>
      <c r="AO1285" s="96">
        <f t="shared" si="553"/>
        <v>91.250787114991056</v>
      </c>
      <c r="AP1285" s="96">
        <f t="shared" si="554"/>
        <v>127.42663416509789</v>
      </c>
      <c r="AQ1285" s="86">
        <f t="shared" si="555"/>
        <v>61.689564083560555</v>
      </c>
    </row>
    <row r="1286" spans="1:43">
      <c r="A1286" s="129" t="str">
        <f t="shared" si="556"/>
        <v>2010_4</v>
      </c>
      <c r="B1286" s="57">
        <v>2010</v>
      </c>
      <c r="C1286" s="57">
        <v>4</v>
      </c>
      <c r="D1286" s="81" t="str">
        <f t="shared" si="557"/>
        <v>LSA_Commercial</v>
      </c>
      <c r="E1286" s="68" t="s">
        <v>19</v>
      </c>
      <c r="F1286" s="69" t="s">
        <v>40</v>
      </c>
      <c r="G1286" s="84">
        <f t="shared" si="558"/>
        <v>23804</v>
      </c>
      <c r="H1286" s="70">
        <v>5951</v>
      </c>
      <c r="I1286" s="65">
        <v>92</v>
      </c>
      <c r="J1286" s="66">
        <v>760</v>
      </c>
      <c r="K1286" s="66">
        <v>686</v>
      </c>
      <c r="L1286" s="66">
        <v>1088</v>
      </c>
      <c r="M1286" s="67">
        <v>252</v>
      </c>
      <c r="N1286" s="65">
        <v>2392327</v>
      </c>
      <c r="O1286" s="66">
        <v>1907729</v>
      </c>
      <c r="P1286" s="66">
        <v>1192921</v>
      </c>
      <c r="Q1286" s="66">
        <v>2778080</v>
      </c>
      <c r="R1286" s="67">
        <v>2029105</v>
      </c>
      <c r="S1286" s="95">
        <f t="shared" si="532"/>
        <v>26003.554347826088</v>
      </c>
      <c r="T1286" s="96">
        <f t="shared" si="533"/>
        <v>2510.1697368421051</v>
      </c>
      <c r="U1286" s="96">
        <f t="shared" si="534"/>
        <v>1738.9518950437318</v>
      </c>
      <c r="V1286" s="96">
        <f t="shared" si="535"/>
        <v>2553.3823529411766</v>
      </c>
      <c r="W1286" s="86">
        <f t="shared" si="536"/>
        <v>8052.0039682539682</v>
      </c>
      <c r="X1286" s="99">
        <f t="shared" si="537"/>
        <v>3.8648966560241977E-3</v>
      </c>
      <c r="Y1286" s="100">
        <f t="shared" si="538"/>
        <v>3.1927407158460763E-2</v>
      </c>
      <c r="Z1286" s="100">
        <f t="shared" si="539"/>
        <v>2.8818685935136951E-2</v>
      </c>
      <c r="AA1286" s="100">
        <f t="shared" si="540"/>
        <v>4.5706603932112247E-2</v>
      </c>
      <c r="AB1286" s="101">
        <f t="shared" si="541"/>
        <v>1.0586456057805411E-2</v>
      </c>
      <c r="AC1286" s="99">
        <f t="shared" si="542"/>
        <v>4.8019385659062979E-3</v>
      </c>
      <c r="AD1286" s="100">
        <f t="shared" si="543"/>
        <v>3.4582420685149544E-2</v>
      </c>
      <c r="AE1286" s="100">
        <f t="shared" si="544"/>
        <v>3.1345179498767285E-2</v>
      </c>
      <c r="AF1286" s="100">
        <f t="shared" si="545"/>
        <v>4.8860601734022256E-2</v>
      </c>
      <c r="AG1286" s="101">
        <f t="shared" si="546"/>
        <v>1.2132049175969543E-2</v>
      </c>
      <c r="AH1286" s="95">
        <f t="shared" si="547"/>
        <v>100.50105024365652</v>
      </c>
      <c r="AI1286" s="96">
        <f t="shared" si="548"/>
        <v>80.143211225004194</v>
      </c>
      <c r="AJ1286" s="96">
        <f t="shared" si="549"/>
        <v>50.114308519576539</v>
      </c>
      <c r="AK1286" s="96">
        <f t="shared" si="550"/>
        <v>116.70643589312721</v>
      </c>
      <c r="AL1286" s="86">
        <f t="shared" si="551"/>
        <v>85.242186187195429</v>
      </c>
      <c r="AM1286" s="95">
        <f t="shared" si="559"/>
        <v>100.83426519348889</v>
      </c>
      <c r="AN1286" s="96">
        <f t="shared" si="552"/>
        <v>80.408929006490069</v>
      </c>
      <c r="AO1286" s="96">
        <f t="shared" si="553"/>
        <v>50.280464363309015</v>
      </c>
      <c r="AP1286" s="96">
        <f t="shared" si="554"/>
        <v>117.09338039855238</v>
      </c>
      <c r="AQ1286" s="86">
        <f t="shared" si="555"/>
        <v>85.524809808790479</v>
      </c>
    </row>
    <row r="1287" spans="1:43">
      <c r="A1287" s="129" t="str">
        <f t="shared" si="556"/>
        <v>2010_4</v>
      </c>
      <c r="B1287" s="57">
        <v>2010</v>
      </c>
      <c r="C1287" s="57">
        <v>4</v>
      </c>
      <c r="D1287" s="81" t="str">
        <f t="shared" si="557"/>
        <v>LMA_Commercial</v>
      </c>
      <c r="E1287" s="68" t="s">
        <v>20</v>
      </c>
      <c r="F1287" s="69" t="s">
        <v>40</v>
      </c>
      <c r="G1287" s="84">
        <f t="shared" si="558"/>
        <v>21824</v>
      </c>
      <c r="H1287" s="70">
        <v>5456</v>
      </c>
      <c r="I1287" s="65">
        <v>175</v>
      </c>
      <c r="J1287" s="66">
        <v>598</v>
      </c>
      <c r="K1287" s="66">
        <v>1947</v>
      </c>
      <c r="L1287" s="66">
        <v>941</v>
      </c>
      <c r="M1287" s="67">
        <v>294</v>
      </c>
      <c r="N1287" s="65">
        <v>2449586</v>
      </c>
      <c r="O1287" s="66">
        <v>1422230</v>
      </c>
      <c r="P1287" s="66">
        <v>1710271</v>
      </c>
      <c r="Q1287" s="66">
        <v>3014098</v>
      </c>
      <c r="R1287" s="67">
        <v>1293189</v>
      </c>
      <c r="S1287" s="95">
        <f t="shared" si="532"/>
        <v>13997.634285714286</v>
      </c>
      <c r="T1287" s="96">
        <f t="shared" si="533"/>
        <v>2378.3110367892978</v>
      </c>
      <c r="U1287" s="96">
        <f t="shared" si="534"/>
        <v>878.41345659989724</v>
      </c>
      <c r="V1287" s="96">
        <f t="shared" si="535"/>
        <v>3203.0797024442081</v>
      </c>
      <c r="W1287" s="86">
        <f t="shared" si="536"/>
        <v>4398.6020408163267</v>
      </c>
      <c r="X1287" s="99">
        <f t="shared" si="537"/>
        <v>8.0186950146627564E-3</v>
      </c>
      <c r="Y1287" s="100">
        <f t="shared" si="538"/>
        <v>2.7401026392961877E-2</v>
      </c>
      <c r="Z1287" s="100">
        <f t="shared" si="539"/>
        <v>8.9213709677419359E-2</v>
      </c>
      <c r="AA1287" s="100">
        <f t="shared" si="540"/>
        <v>4.3117668621700883E-2</v>
      </c>
      <c r="AB1287" s="101">
        <f t="shared" si="541"/>
        <v>1.3471407624633431E-2</v>
      </c>
      <c r="AC1287" s="99">
        <f t="shared" si="542"/>
        <v>9.4253653733709468E-3</v>
      </c>
      <c r="AD1287" s="100">
        <f t="shared" si="543"/>
        <v>2.9975800087741755E-2</v>
      </c>
      <c r="AE1287" s="100">
        <f t="shared" si="544"/>
        <v>9.370956975231963E-2</v>
      </c>
      <c r="AF1287" s="100">
        <f t="shared" si="545"/>
        <v>4.6321322932275144E-2</v>
      </c>
      <c r="AG1287" s="101">
        <f t="shared" si="546"/>
        <v>1.5289642868487236E-2</v>
      </c>
      <c r="AH1287" s="95">
        <f t="shared" si="547"/>
        <v>112.24276026392963</v>
      </c>
      <c r="AI1287" s="96">
        <f t="shared" si="548"/>
        <v>65.168163489736074</v>
      </c>
      <c r="AJ1287" s="96">
        <f t="shared" si="549"/>
        <v>78.366523093841636</v>
      </c>
      <c r="AK1287" s="96">
        <f t="shared" si="550"/>
        <v>138.10932917888562</v>
      </c>
      <c r="AL1287" s="86">
        <f t="shared" si="551"/>
        <v>59.255361070381234</v>
      </c>
      <c r="AM1287" s="95">
        <f t="shared" si="559"/>
        <v>112.61490528768526</v>
      </c>
      <c r="AN1287" s="96">
        <f t="shared" si="552"/>
        <v>65.384230946496515</v>
      </c>
      <c r="AO1287" s="96">
        <f t="shared" si="553"/>
        <v>78.626350200105136</v>
      </c>
      <c r="AP1287" s="96">
        <f t="shared" si="554"/>
        <v>138.5672357687387</v>
      </c>
      <c r="AQ1287" s="86">
        <f t="shared" si="555"/>
        <v>59.451824411993051</v>
      </c>
    </row>
    <row r="1288" spans="1:43">
      <c r="A1288" s="129" t="str">
        <f t="shared" si="556"/>
        <v>2010_4</v>
      </c>
      <c r="B1288" s="57">
        <v>2010</v>
      </c>
      <c r="C1288" s="57">
        <v>4</v>
      </c>
      <c r="D1288" s="81" t="str">
        <f t="shared" si="557"/>
        <v>SYL_Commercial</v>
      </c>
      <c r="E1288" s="68" t="s">
        <v>21</v>
      </c>
      <c r="F1288" s="69" t="s">
        <v>40</v>
      </c>
      <c r="G1288" s="84">
        <f t="shared" si="558"/>
        <v>3024</v>
      </c>
      <c r="H1288" s="70">
        <v>756</v>
      </c>
      <c r="I1288" s="65">
        <v>30</v>
      </c>
      <c r="J1288" s="66">
        <v>88</v>
      </c>
      <c r="K1288" s="66">
        <v>130</v>
      </c>
      <c r="L1288" s="66">
        <v>92</v>
      </c>
      <c r="M1288" s="67">
        <v>43</v>
      </c>
      <c r="N1288" s="65">
        <v>353255</v>
      </c>
      <c r="O1288" s="66">
        <v>241211</v>
      </c>
      <c r="P1288" s="66">
        <v>120578</v>
      </c>
      <c r="Q1288" s="66">
        <v>301932</v>
      </c>
      <c r="R1288" s="67">
        <v>146531</v>
      </c>
      <c r="S1288" s="95">
        <f t="shared" si="532"/>
        <v>11775.166666666666</v>
      </c>
      <c r="T1288" s="96">
        <f t="shared" si="533"/>
        <v>2741.034090909091</v>
      </c>
      <c r="U1288" s="96">
        <f t="shared" si="534"/>
        <v>927.52307692307693</v>
      </c>
      <c r="V1288" s="96">
        <f t="shared" si="535"/>
        <v>3281.8695652173915</v>
      </c>
      <c r="W1288" s="86">
        <f t="shared" si="536"/>
        <v>3407.6976744186045</v>
      </c>
      <c r="X1288" s="99">
        <f t="shared" si="537"/>
        <v>9.9206349206349201E-3</v>
      </c>
      <c r="Y1288" s="100">
        <f t="shared" si="538"/>
        <v>2.9100529100529099E-2</v>
      </c>
      <c r="Z1288" s="100">
        <f t="shared" si="539"/>
        <v>4.2989417989417987E-2</v>
      </c>
      <c r="AA1288" s="100">
        <f t="shared" si="540"/>
        <v>3.0423280423280422E-2</v>
      </c>
      <c r="AB1288" s="101">
        <f t="shared" si="541"/>
        <v>1.4219576719576719E-2</v>
      </c>
      <c r="AC1288" s="99">
        <f t="shared" si="542"/>
        <v>1.4119865923340179E-2</v>
      </c>
      <c r="AD1288" s="100">
        <f t="shared" si="543"/>
        <v>3.6222539483425069E-2</v>
      </c>
      <c r="AE1288" s="100">
        <f t="shared" si="544"/>
        <v>5.1583592742289505E-2</v>
      </c>
      <c r="AF1288" s="100">
        <f t="shared" si="545"/>
        <v>3.7700393736319546E-2</v>
      </c>
      <c r="AG1288" s="101">
        <f t="shared" si="546"/>
        <v>1.9236049459552835E-2</v>
      </c>
      <c r="AH1288" s="95">
        <f t="shared" si="547"/>
        <v>116.81712962962963</v>
      </c>
      <c r="AI1288" s="96">
        <f t="shared" si="548"/>
        <v>79.765542328042329</v>
      </c>
      <c r="AJ1288" s="96">
        <f t="shared" si="549"/>
        <v>39.873677248677247</v>
      </c>
      <c r="AK1288" s="96">
        <f t="shared" si="550"/>
        <v>99.845238095238102</v>
      </c>
      <c r="AL1288" s="86">
        <f t="shared" si="551"/>
        <v>48.456018518518519</v>
      </c>
      <c r="AM1288" s="95">
        <f t="shared" si="559"/>
        <v>117.20444114423299</v>
      </c>
      <c r="AN1288" s="96">
        <f t="shared" si="552"/>
        <v>80.030007934329547</v>
      </c>
      <c r="AO1288" s="96">
        <f t="shared" si="553"/>
        <v>40.005879900608129</v>
      </c>
      <c r="AP1288" s="96">
        <f t="shared" si="554"/>
        <v>100.17627867563249</v>
      </c>
      <c r="AQ1288" s="86">
        <f t="shared" si="555"/>
        <v>48.616676240408779</v>
      </c>
    </row>
    <row r="1289" spans="1:43">
      <c r="A1289" s="129" t="str">
        <f t="shared" si="556"/>
        <v>2010_4</v>
      </c>
      <c r="B1289" s="57">
        <v>2010</v>
      </c>
      <c r="C1289" s="57">
        <v>4</v>
      </c>
      <c r="D1289" s="81" t="str">
        <f t="shared" si="557"/>
        <v>MYL_Commercial</v>
      </c>
      <c r="E1289" s="68" t="s">
        <v>22</v>
      </c>
      <c r="F1289" s="69" t="s">
        <v>40</v>
      </c>
      <c r="G1289" s="84">
        <f t="shared" si="558"/>
        <v>2080</v>
      </c>
      <c r="H1289" s="70">
        <v>520</v>
      </c>
      <c r="I1289" s="65">
        <v>20</v>
      </c>
      <c r="J1289" s="66">
        <v>68</v>
      </c>
      <c r="K1289" s="66">
        <v>134</v>
      </c>
      <c r="L1289" s="66">
        <v>80</v>
      </c>
      <c r="M1289" s="67">
        <v>22</v>
      </c>
      <c r="N1289" s="65">
        <v>295716</v>
      </c>
      <c r="O1289" s="66">
        <v>195016</v>
      </c>
      <c r="P1289" s="66">
        <v>97009</v>
      </c>
      <c r="Q1289" s="66">
        <v>269089</v>
      </c>
      <c r="R1289" s="67">
        <v>90980</v>
      </c>
      <c r="S1289" s="95">
        <f t="shared" si="532"/>
        <v>14785.8</v>
      </c>
      <c r="T1289" s="96">
        <f t="shared" si="533"/>
        <v>2867.8823529411766</v>
      </c>
      <c r="U1289" s="96">
        <f t="shared" si="534"/>
        <v>723.94776119402979</v>
      </c>
      <c r="V1289" s="96">
        <f t="shared" si="535"/>
        <v>3363.6125000000002</v>
      </c>
      <c r="W1289" s="86">
        <f t="shared" si="536"/>
        <v>4135.454545454545</v>
      </c>
      <c r="X1289" s="99">
        <f t="shared" si="537"/>
        <v>9.6153846153846159E-3</v>
      </c>
      <c r="Y1289" s="100">
        <f t="shared" si="538"/>
        <v>3.2692307692307694E-2</v>
      </c>
      <c r="Z1289" s="100">
        <f t="shared" si="539"/>
        <v>6.4423076923076916E-2</v>
      </c>
      <c r="AA1289" s="100">
        <f t="shared" si="540"/>
        <v>3.8461538461538464E-2</v>
      </c>
      <c r="AB1289" s="101">
        <f t="shared" si="541"/>
        <v>1.0576923076923078E-2</v>
      </c>
      <c r="AC1289" s="99">
        <f t="shared" si="542"/>
        <v>1.4600893867976665E-2</v>
      </c>
      <c r="AD1289" s="100">
        <f t="shared" si="543"/>
        <v>4.177740039490721E-2</v>
      </c>
      <c r="AE1289" s="100">
        <f t="shared" si="544"/>
        <v>7.6965595002963988E-2</v>
      </c>
      <c r="AF1289" s="100">
        <f t="shared" si="545"/>
        <v>4.8286274927814322E-2</v>
      </c>
      <c r="AG1289" s="101">
        <f t="shared" si="546"/>
        <v>1.5803230402427891E-2</v>
      </c>
      <c r="AH1289" s="95">
        <f t="shared" si="547"/>
        <v>142.17115384615386</v>
      </c>
      <c r="AI1289" s="96">
        <f t="shared" si="548"/>
        <v>93.757692307692309</v>
      </c>
      <c r="AJ1289" s="96">
        <f t="shared" si="549"/>
        <v>46.638942307692311</v>
      </c>
      <c r="AK1289" s="96">
        <f t="shared" si="550"/>
        <v>129.36971153846153</v>
      </c>
      <c r="AL1289" s="86">
        <f t="shared" si="551"/>
        <v>43.740384615384613</v>
      </c>
      <c r="AM1289" s="95">
        <f t="shared" si="559"/>
        <v>142.64252756594686</v>
      </c>
      <c r="AN1289" s="96">
        <f t="shared" si="552"/>
        <v>94.068549404836716</v>
      </c>
      <c r="AO1289" s="96">
        <f t="shared" si="553"/>
        <v>46.793575446188029</v>
      </c>
      <c r="AP1289" s="96">
        <f t="shared" si="554"/>
        <v>129.79864160273056</v>
      </c>
      <c r="AQ1289" s="86">
        <f t="shared" si="555"/>
        <v>43.885407478627613</v>
      </c>
    </row>
    <row r="1290" spans="1:43">
      <c r="A1290" s="129" t="str">
        <f t="shared" si="556"/>
        <v>2010_4</v>
      </c>
      <c r="B1290" s="57">
        <v>2010</v>
      </c>
      <c r="C1290" s="57">
        <v>4</v>
      </c>
      <c r="D1290" s="81" t="str">
        <f t="shared" si="557"/>
        <v>MYH_Commercial</v>
      </c>
      <c r="E1290" s="68" t="s">
        <v>23</v>
      </c>
      <c r="F1290" s="69" t="s">
        <v>40</v>
      </c>
      <c r="G1290" s="84">
        <f t="shared" si="558"/>
        <v>5404</v>
      </c>
      <c r="H1290" s="70">
        <v>1351</v>
      </c>
      <c r="I1290" s="65">
        <v>44</v>
      </c>
      <c r="J1290" s="66">
        <v>161</v>
      </c>
      <c r="K1290" s="66">
        <v>140</v>
      </c>
      <c r="L1290" s="66">
        <v>341</v>
      </c>
      <c r="M1290" s="67">
        <v>38</v>
      </c>
      <c r="N1290" s="65">
        <v>859635</v>
      </c>
      <c r="O1290" s="66">
        <v>676106</v>
      </c>
      <c r="P1290" s="66">
        <v>158893</v>
      </c>
      <c r="Q1290" s="66">
        <v>1103730</v>
      </c>
      <c r="R1290" s="67">
        <v>171700</v>
      </c>
      <c r="S1290" s="95">
        <f t="shared" si="532"/>
        <v>19537.159090909092</v>
      </c>
      <c r="T1290" s="96">
        <f t="shared" si="533"/>
        <v>4199.4161490683227</v>
      </c>
      <c r="U1290" s="96">
        <f t="shared" si="534"/>
        <v>1134.95</v>
      </c>
      <c r="V1290" s="96">
        <f t="shared" si="535"/>
        <v>3236.7448680351904</v>
      </c>
      <c r="W1290" s="86">
        <f t="shared" si="536"/>
        <v>4518.4210526315792</v>
      </c>
      <c r="X1290" s="99">
        <f t="shared" si="537"/>
        <v>8.142116950407105E-3</v>
      </c>
      <c r="Y1290" s="100">
        <f t="shared" si="538"/>
        <v>2.9792746113989636E-2</v>
      </c>
      <c r="Z1290" s="100">
        <f t="shared" si="539"/>
        <v>2.5906735751295335E-2</v>
      </c>
      <c r="AA1290" s="100">
        <f t="shared" si="540"/>
        <v>6.3101406365655074E-2</v>
      </c>
      <c r="AB1290" s="101">
        <f t="shared" si="541"/>
        <v>7.0318282753515917E-3</v>
      </c>
      <c r="AC1290" s="99">
        <f t="shared" si="542"/>
        <v>1.0990455735546011E-2</v>
      </c>
      <c r="AD1290" s="100">
        <f t="shared" si="543"/>
        <v>3.518146809061664E-2</v>
      </c>
      <c r="AE1290" s="100">
        <f t="shared" si="544"/>
        <v>3.0941798284250397E-2</v>
      </c>
      <c r="AF1290" s="100">
        <f t="shared" si="545"/>
        <v>7.0808028468113113E-2</v>
      </c>
      <c r="AG1290" s="101">
        <f t="shared" si="546"/>
        <v>9.6803286760515188E-3</v>
      </c>
      <c r="AH1290" s="95">
        <f t="shared" si="547"/>
        <v>159.0738341968912</v>
      </c>
      <c r="AI1290" s="96">
        <f t="shared" si="548"/>
        <v>125.1121391561806</v>
      </c>
      <c r="AJ1290" s="96">
        <f t="shared" si="549"/>
        <v>29.402849740932641</v>
      </c>
      <c r="AK1290" s="96">
        <f t="shared" si="550"/>
        <v>204.24315321983715</v>
      </c>
      <c r="AL1290" s="86">
        <f t="shared" si="551"/>
        <v>31.772760917838639</v>
      </c>
      <c r="AM1290" s="95">
        <f t="shared" si="559"/>
        <v>159.60124937865351</v>
      </c>
      <c r="AN1290" s="96">
        <f t="shared" si="552"/>
        <v>125.52695308171944</v>
      </c>
      <c r="AO1290" s="96">
        <f t="shared" si="553"/>
        <v>29.500335976923214</v>
      </c>
      <c r="AP1290" s="96">
        <f t="shared" si="554"/>
        <v>204.92032894973008</v>
      </c>
      <c r="AQ1290" s="86">
        <f t="shared" si="555"/>
        <v>31.878104682004345</v>
      </c>
    </row>
    <row r="1291" spans="1:43">
      <c r="A1291" s="129" t="str">
        <f t="shared" si="556"/>
        <v>2010_4</v>
      </c>
      <c r="B1291" s="57">
        <v>2010</v>
      </c>
      <c r="C1291" s="57">
        <v>4</v>
      </c>
      <c r="D1291" s="81" t="str">
        <f t="shared" si="557"/>
        <v>LML_Commercial</v>
      </c>
      <c r="E1291" s="68" t="s">
        <v>24</v>
      </c>
      <c r="F1291" s="69" t="s">
        <v>40</v>
      </c>
      <c r="G1291" s="84">
        <f t="shared" si="558"/>
        <v>21292</v>
      </c>
      <c r="H1291" s="70">
        <v>5323</v>
      </c>
      <c r="I1291" s="65">
        <v>44</v>
      </c>
      <c r="J1291" s="66">
        <v>520</v>
      </c>
      <c r="K1291" s="66">
        <v>1959</v>
      </c>
      <c r="L1291" s="66">
        <v>657</v>
      </c>
      <c r="M1291" s="67">
        <v>215</v>
      </c>
      <c r="N1291" s="65">
        <v>652031</v>
      </c>
      <c r="O1291" s="66">
        <v>961950</v>
      </c>
      <c r="P1291" s="66">
        <v>2085053</v>
      </c>
      <c r="Q1291" s="66">
        <v>1332476</v>
      </c>
      <c r="R1291" s="67">
        <v>935355</v>
      </c>
      <c r="S1291" s="95">
        <f t="shared" ref="S1291:S1354" si="560">N1291/I1291</f>
        <v>14818.886363636364</v>
      </c>
      <c r="T1291" s="96">
        <f t="shared" ref="T1291:T1354" si="561">O1291/J1291</f>
        <v>1849.9038461538462</v>
      </c>
      <c r="U1291" s="96">
        <f t="shared" ref="U1291:U1354" si="562">P1291/K1291</f>
        <v>1064.3455844818784</v>
      </c>
      <c r="V1291" s="96">
        <f t="shared" ref="V1291:V1354" si="563">Q1291/L1291</f>
        <v>2028.1217656012177</v>
      </c>
      <c r="W1291" s="86">
        <f t="shared" ref="W1291:W1354" si="564">R1291/M1291</f>
        <v>4350.4883720930229</v>
      </c>
      <c r="X1291" s="99">
        <f t="shared" ref="X1291:X1354" si="565">I1291/$G1291</f>
        <v>2.0665038512117226E-3</v>
      </c>
      <c r="Y1291" s="100">
        <f t="shared" ref="Y1291:Y1354" si="566">J1291/$G1291</f>
        <v>2.4422318241593088E-2</v>
      </c>
      <c r="Z1291" s="100">
        <f t="shared" ref="Z1291:Z1354" si="567">K1291/$G1291</f>
        <v>9.2006387375540108E-2</v>
      </c>
      <c r="AA1291" s="100">
        <f t="shared" ref="AA1291:AA1354" si="568">L1291/$G1291</f>
        <v>3.0856659778320496E-2</v>
      </c>
      <c r="AB1291" s="101">
        <f t="shared" ref="AB1291:AB1354" si="569">M1291/$G1291</f>
        <v>1.0097689272966372E-2</v>
      </c>
      <c r="AC1291" s="99">
        <f t="shared" ref="AC1291:AC1354" si="570">I1291/$G1291+2.33*(I1291*ABS(($G1291-I1291))/$G1291^3)^0.5</f>
        <v>2.791635068035122E-3</v>
      </c>
      <c r="AD1291" s="100">
        <f t="shared" ref="AD1291:AD1354" si="571">J1291/$G1291+2.33*(J1291*ABS(($G1291-J1291))/$G1291^3)^0.5</f>
        <v>2.6887063634776553E-2</v>
      </c>
      <c r="AE1291" s="100">
        <f t="shared" ref="AE1291:AE1354" si="572">K1291/$G1291+2.33*(K1291*ABS(($G1291-K1291))/$G1291^3)^0.5</f>
        <v>9.6621667633637151E-2</v>
      </c>
      <c r="AF1291" s="100">
        <f t="shared" ref="AF1291:AF1354" si="573">L1291/$G1291+2.33*(L1291*ABS(($G1291-L1291))/$G1291^3)^0.5</f>
        <v>3.3617976075912194E-2</v>
      </c>
      <c r="AG1291" s="101">
        <f t="shared" ref="AG1291:AG1354" si="574">M1291/$G1291+2.33*(M1291*ABS(($G1291-M1291))/$G1291^3)^0.5</f>
        <v>1.1694137586765008E-2</v>
      </c>
      <c r="AH1291" s="95">
        <f t="shared" ref="AH1291:AH1354" si="575">N1291/$G1291</f>
        <v>30.623285741123425</v>
      </c>
      <c r="AI1291" s="96">
        <f t="shared" ref="AI1291:AI1354" si="576">O1291/$G1291</f>
        <v>45.17894044711629</v>
      </c>
      <c r="AJ1291" s="96">
        <f t="shared" ref="AJ1291:AJ1354" si="577">P1291/$G1291</f>
        <v>97.926592147285362</v>
      </c>
      <c r="AK1291" s="96">
        <f t="shared" ref="AK1291:AK1354" si="578">Q1291/$G1291</f>
        <v>62.581063310163444</v>
      </c>
      <c r="AL1291" s="86">
        <f t="shared" ref="AL1291:AL1354" si="579">R1291/$G1291</f>
        <v>43.929879767048654</v>
      </c>
      <c r="AM1291" s="95">
        <f t="shared" si="559"/>
        <v>30.724818377819179</v>
      </c>
      <c r="AN1291" s="96">
        <f t="shared" ref="AN1291:AN1354" si="580">AI1291*($AC$2171/$X$2171)</f>
        <v>45.328732895434669</v>
      </c>
      <c r="AO1291" s="96">
        <f t="shared" ref="AO1291:AO1354" si="581">AJ1291*($AC$2171/$X$2171)</f>
        <v>98.251271386064488</v>
      </c>
      <c r="AP1291" s="96">
        <f t="shared" ref="AP1291:AP1354" si="582">AK1291*($AC$2171/$X$2171)</f>
        <v>62.788553140576127</v>
      </c>
      <c r="AQ1291" s="86">
        <f t="shared" ref="AQ1291:AQ1354" si="583">AL1291*($AC$2171/$X$2171)</f>
        <v>44.075530908476829</v>
      </c>
    </row>
    <row r="1292" spans="1:43">
      <c r="A1292" s="129" t="str">
        <f t="shared" ref="A1292:A1355" si="584">B1292&amp;"_"&amp;C1292</f>
        <v>2010_4</v>
      </c>
      <c r="B1292" s="57">
        <v>2010</v>
      </c>
      <c r="C1292" s="57">
        <v>4</v>
      </c>
      <c r="D1292" s="81" t="str">
        <f t="shared" ref="D1292:D1355" si="585">E1292&amp;"_"&amp;F1292</f>
        <v>MSA_Commercial</v>
      </c>
      <c r="E1292" s="68" t="s">
        <v>25</v>
      </c>
      <c r="F1292" s="69" t="s">
        <v>40</v>
      </c>
      <c r="G1292" s="84">
        <f t="shared" ref="G1292:G1355" si="586">H1292*4</f>
        <v>16968</v>
      </c>
      <c r="H1292" s="70">
        <v>4242</v>
      </c>
      <c r="I1292" s="65">
        <v>71</v>
      </c>
      <c r="J1292" s="66">
        <v>534</v>
      </c>
      <c r="K1292" s="66">
        <v>991</v>
      </c>
      <c r="L1292" s="66">
        <v>872</v>
      </c>
      <c r="M1292" s="67">
        <v>221</v>
      </c>
      <c r="N1292" s="65">
        <v>1454779</v>
      </c>
      <c r="O1292" s="66">
        <v>1593719</v>
      </c>
      <c r="P1292" s="66">
        <v>1596885</v>
      </c>
      <c r="Q1292" s="66">
        <v>2630129</v>
      </c>
      <c r="R1292" s="67">
        <v>806765</v>
      </c>
      <c r="S1292" s="95">
        <f t="shared" si="560"/>
        <v>20489.845070422536</v>
      </c>
      <c r="T1292" s="96">
        <f t="shared" si="561"/>
        <v>2984.492509363296</v>
      </c>
      <c r="U1292" s="96">
        <f t="shared" si="562"/>
        <v>1611.3874873864784</v>
      </c>
      <c r="V1292" s="96">
        <f t="shared" si="563"/>
        <v>3016.2029816513759</v>
      </c>
      <c r="W1292" s="86">
        <f t="shared" si="564"/>
        <v>3650.5203619909503</v>
      </c>
      <c r="X1292" s="99">
        <f t="shared" si="565"/>
        <v>4.1843470061291846E-3</v>
      </c>
      <c r="Y1292" s="100">
        <f t="shared" si="566"/>
        <v>3.1471004243281468E-2</v>
      </c>
      <c r="Z1292" s="100">
        <f t="shared" si="567"/>
        <v>5.8404054691183406E-2</v>
      </c>
      <c r="AA1292" s="100">
        <f t="shared" si="568"/>
        <v>5.1390853371051391E-2</v>
      </c>
      <c r="AB1292" s="101">
        <f t="shared" si="569"/>
        <v>1.3024516737388024E-2</v>
      </c>
      <c r="AC1292" s="99">
        <f t="shared" si="570"/>
        <v>5.3389798691098498E-3</v>
      </c>
      <c r="AD1292" s="100">
        <f t="shared" si="571"/>
        <v>3.4593862033274476E-2</v>
      </c>
      <c r="AE1292" s="100">
        <f t="shared" si="572"/>
        <v>6.2598691683976485E-2</v>
      </c>
      <c r="AF1292" s="100">
        <f t="shared" si="573"/>
        <v>5.5340217360413065E-2</v>
      </c>
      <c r="AG1292" s="101">
        <f t="shared" si="574"/>
        <v>1.5052547716521454E-2</v>
      </c>
      <c r="AH1292" s="95">
        <f t="shared" si="575"/>
        <v>85.736621876473365</v>
      </c>
      <c r="AI1292" s="96">
        <f t="shared" si="576"/>
        <v>93.924976426214045</v>
      </c>
      <c r="AJ1292" s="96">
        <f t="shared" si="577"/>
        <v>94.11156294200849</v>
      </c>
      <c r="AK1292" s="96">
        <f t="shared" si="578"/>
        <v>155.00524516737389</v>
      </c>
      <c r="AL1292" s="86">
        <f t="shared" si="579"/>
        <v>47.546263554926924</v>
      </c>
      <c r="AM1292" s="95">
        <f t="shared" ref="AM1292:AM1355" si="587">AH1292*($AC$2171/$X$2171)</f>
        <v>86.020884817886454</v>
      </c>
      <c r="AN1292" s="96">
        <f t="shared" si="580"/>
        <v>94.236388160041599</v>
      </c>
      <c r="AO1292" s="96">
        <f t="shared" si="581"/>
        <v>94.423593310331398</v>
      </c>
      <c r="AP1292" s="96">
        <f t="shared" si="582"/>
        <v>155.51917079170298</v>
      </c>
      <c r="AQ1292" s="86">
        <f t="shared" si="583"/>
        <v>47.70390495058161</v>
      </c>
    </row>
    <row r="1293" spans="1:43">
      <c r="A1293" s="129" t="str">
        <f t="shared" si="584"/>
        <v>2010_4</v>
      </c>
      <c r="B1293" s="57">
        <v>2010</v>
      </c>
      <c r="C1293" s="57">
        <v>4</v>
      </c>
      <c r="D1293" s="81" t="str">
        <f t="shared" si="585"/>
        <v>LYA_Commercial</v>
      </c>
      <c r="E1293" s="68" t="s">
        <v>26</v>
      </c>
      <c r="F1293" s="69" t="s">
        <v>40</v>
      </c>
      <c r="G1293" s="84">
        <f t="shared" si="586"/>
        <v>4896</v>
      </c>
      <c r="H1293" s="70">
        <v>1224</v>
      </c>
      <c r="I1293" s="65">
        <v>38</v>
      </c>
      <c r="J1293" s="66">
        <v>153</v>
      </c>
      <c r="K1293" s="66">
        <v>221</v>
      </c>
      <c r="L1293" s="66">
        <v>183</v>
      </c>
      <c r="M1293" s="67">
        <v>65</v>
      </c>
      <c r="N1293" s="65">
        <v>823143</v>
      </c>
      <c r="O1293" s="66">
        <v>436278</v>
      </c>
      <c r="P1293" s="66">
        <v>191005</v>
      </c>
      <c r="Q1293" s="66">
        <v>607363</v>
      </c>
      <c r="R1293" s="67">
        <v>477460</v>
      </c>
      <c r="S1293" s="95">
        <f t="shared" si="560"/>
        <v>21661.657894736843</v>
      </c>
      <c r="T1293" s="96">
        <f t="shared" si="561"/>
        <v>2851.4901960784314</v>
      </c>
      <c r="U1293" s="96">
        <f t="shared" si="562"/>
        <v>864.27601809954751</v>
      </c>
      <c r="V1293" s="96">
        <f t="shared" si="563"/>
        <v>3318.9234972677596</v>
      </c>
      <c r="W1293" s="86">
        <f t="shared" si="564"/>
        <v>7345.5384615384619</v>
      </c>
      <c r="X1293" s="99">
        <f t="shared" si="565"/>
        <v>7.7614379084967322E-3</v>
      </c>
      <c r="Y1293" s="100">
        <f t="shared" si="566"/>
        <v>3.125E-2</v>
      </c>
      <c r="Z1293" s="100">
        <f t="shared" si="567"/>
        <v>4.5138888888888888E-2</v>
      </c>
      <c r="AA1293" s="100">
        <f t="shared" si="568"/>
        <v>3.7377450980392156E-2</v>
      </c>
      <c r="AB1293" s="101">
        <f t="shared" si="569"/>
        <v>1.3276143790849673E-2</v>
      </c>
      <c r="AC1293" s="99">
        <f t="shared" si="570"/>
        <v>1.0683667679028161E-2</v>
      </c>
      <c r="AD1293" s="100">
        <f t="shared" si="571"/>
        <v>3.7043834494200775E-2</v>
      </c>
      <c r="AE1293" s="100">
        <f t="shared" si="572"/>
        <v>5.2052114843493251E-2</v>
      </c>
      <c r="AF1293" s="100">
        <f t="shared" si="573"/>
        <v>4.3693828396420532E-2</v>
      </c>
      <c r="AG1293" s="101">
        <f t="shared" si="574"/>
        <v>1.7087407542536015E-2</v>
      </c>
      <c r="AH1293" s="95">
        <f t="shared" si="575"/>
        <v>168.12561274509804</v>
      </c>
      <c r="AI1293" s="96">
        <f t="shared" si="576"/>
        <v>89.109068627450981</v>
      </c>
      <c r="AJ1293" s="96">
        <f t="shared" si="577"/>
        <v>39.012459150326798</v>
      </c>
      <c r="AK1293" s="96">
        <f t="shared" si="578"/>
        <v>124.05290032679738</v>
      </c>
      <c r="AL1293" s="86">
        <f t="shared" si="579"/>
        <v>97.520424836601308</v>
      </c>
      <c r="AM1293" s="95">
        <f t="shared" si="587"/>
        <v>168.68303943348164</v>
      </c>
      <c r="AN1293" s="96">
        <f t="shared" si="580"/>
        <v>89.404513040820973</v>
      </c>
      <c r="AO1293" s="96">
        <f t="shared" si="581"/>
        <v>39.141806401794291</v>
      </c>
      <c r="AP1293" s="96">
        <f t="shared" si="582"/>
        <v>124.46420230681389</v>
      </c>
      <c r="AQ1293" s="86">
        <f t="shared" si="583"/>
        <v>97.843757412636862</v>
      </c>
    </row>
    <row r="1294" spans="1:43">
      <c r="A1294" s="129" t="str">
        <f t="shared" si="584"/>
        <v>2010_4</v>
      </c>
      <c r="B1294" s="57">
        <v>2010</v>
      </c>
      <c r="C1294" s="57">
        <v>4</v>
      </c>
      <c r="D1294" s="81" t="str">
        <f t="shared" si="585"/>
        <v>MMA_Commercial</v>
      </c>
      <c r="E1294" s="68" t="s">
        <v>27</v>
      </c>
      <c r="F1294" s="69" t="s">
        <v>40</v>
      </c>
      <c r="G1294" s="84">
        <f t="shared" si="586"/>
        <v>23320</v>
      </c>
      <c r="H1294" s="70">
        <v>5830</v>
      </c>
      <c r="I1294" s="65">
        <v>180</v>
      </c>
      <c r="J1294" s="66">
        <v>744</v>
      </c>
      <c r="K1294" s="66">
        <v>1389</v>
      </c>
      <c r="L1294" s="66">
        <v>1073</v>
      </c>
      <c r="M1294" s="67">
        <v>295</v>
      </c>
      <c r="N1294" s="65">
        <v>2276352</v>
      </c>
      <c r="O1294" s="66">
        <v>2263768</v>
      </c>
      <c r="P1294" s="66">
        <v>1625947</v>
      </c>
      <c r="Q1294" s="66">
        <v>3510773</v>
      </c>
      <c r="R1294" s="67">
        <v>2737898</v>
      </c>
      <c r="S1294" s="95">
        <f t="shared" si="560"/>
        <v>12646.4</v>
      </c>
      <c r="T1294" s="96">
        <f t="shared" si="561"/>
        <v>3042.6989247311826</v>
      </c>
      <c r="U1294" s="96">
        <f t="shared" si="562"/>
        <v>1170.5881929445645</v>
      </c>
      <c r="V1294" s="96">
        <f t="shared" si="563"/>
        <v>3271.9226467847157</v>
      </c>
      <c r="W1294" s="86">
        <f t="shared" si="564"/>
        <v>9281.0101694915247</v>
      </c>
      <c r="X1294" s="99">
        <f t="shared" si="565"/>
        <v>7.7186963979416811E-3</v>
      </c>
      <c r="Y1294" s="100">
        <f t="shared" si="566"/>
        <v>3.1903945111492284E-2</v>
      </c>
      <c r="Z1294" s="100">
        <f t="shared" si="567"/>
        <v>5.9562607204116637E-2</v>
      </c>
      <c r="AA1294" s="100">
        <f t="shared" si="568"/>
        <v>4.6012006861063465E-2</v>
      </c>
      <c r="AB1294" s="101">
        <f t="shared" si="569"/>
        <v>1.2650085763293311E-2</v>
      </c>
      <c r="AC1294" s="99">
        <f t="shared" si="570"/>
        <v>9.0540031091419764E-3</v>
      </c>
      <c r="AD1294" s="100">
        <f t="shared" si="571"/>
        <v>3.4585415885674958E-2</v>
      </c>
      <c r="AE1294" s="100">
        <f t="shared" si="572"/>
        <v>6.3173739856452887E-2</v>
      </c>
      <c r="AF1294" s="100">
        <f t="shared" si="573"/>
        <v>4.9208683374989959E-2</v>
      </c>
      <c r="AG1294" s="101">
        <f t="shared" si="574"/>
        <v>1.4355280287369213E-2</v>
      </c>
      <c r="AH1294" s="95">
        <f t="shared" si="575"/>
        <v>97.613722126929673</v>
      </c>
      <c r="AI1294" s="96">
        <f t="shared" si="576"/>
        <v>97.074099485420234</v>
      </c>
      <c r="AJ1294" s="96">
        <f t="shared" si="577"/>
        <v>69.723284734133784</v>
      </c>
      <c r="AK1294" s="96">
        <f t="shared" si="578"/>
        <v>150.54772727272729</v>
      </c>
      <c r="AL1294" s="86">
        <f t="shared" si="579"/>
        <v>117.40557461406517</v>
      </c>
      <c r="AM1294" s="95">
        <f t="shared" si="587"/>
        <v>97.937364033582568</v>
      </c>
      <c r="AN1294" s="96">
        <f t="shared" si="580"/>
        <v>97.395952253243408</v>
      </c>
      <c r="AO1294" s="96">
        <f t="shared" si="581"/>
        <v>69.95445486388374</v>
      </c>
      <c r="AP1294" s="96">
        <f t="shared" si="582"/>
        <v>151.04687383158353</v>
      </c>
      <c r="AQ1294" s="86">
        <f t="shared" si="583"/>
        <v>117.79483713978227</v>
      </c>
    </row>
    <row r="1295" spans="1:43">
      <c r="A1295" s="129" t="str">
        <f t="shared" si="584"/>
        <v>2010_4</v>
      </c>
      <c r="B1295" s="57">
        <v>2010</v>
      </c>
      <c r="C1295" s="57">
        <v>4</v>
      </c>
      <c r="D1295" s="81" t="str">
        <f t="shared" si="585"/>
        <v>LYH_Commercial</v>
      </c>
      <c r="E1295" s="68" t="s">
        <v>28</v>
      </c>
      <c r="F1295" s="69" t="s">
        <v>40</v>
      </c>
      <c r="G1295" s="84">
        <f t="shared" si="586"/>
        <v>3304</v>
      </c>
      <c r="H1295" s="70">
        <v>826</v>
      </c>
      <c r="I1295" s="65">
        <v>30</v>
      </c>
      <c r="J1295" s="66">
        <v>110</v>
      </c>
      <c r="K1295" s="66">
        <v>160</v>
      </c>
      <c r="L1295" s="66">
        <v>154</v>
      </c>
      <c r="M1295" s="67">
        <v>54</v>
      </c>
      <c r="N1295" s="65">
        <v>491457</v>
      </c>
      <c r="O1295" s="66">
        <v>324500</v>
      </c>
      <c r="P1295" s="66">
        <v>217883</v>
      </c>
      <c r="Q1295" s="66">
        <v>411847</v>
      </c>
      <c r="R1295" s="67">
        <v>350916</v>
      </c>
      <c r="S1295" s="95">
        <f t="shared" si="560"/>
        <v>16381.9</v>
      </c>
      <c r="T1295" s="96">
        <f t="shared" si="561"/>
        <v>2950</v>
      </c>
      <c r="U1295" s="96">
        <f t="shared" si="562"/>
        <v>1361.76875</v>
      </c>
      <c r="V1295" s="96">
        <f t="shared" si="563"/>
        <v>2674.3311688311687</v>
      </c>
      <c r="W1295" s="86">
        <f t="shared" si="564"/>
        <v>6498.4444444444443</v>
      </c>
      <c r="X1295" s="99">
        <f t="shared" si="565"/>
        <v>9.0799031476997572E-3</v>
      </c>
      <c r="Y1295" s="100">
        <f t="shared" si="566"/>
        <v>3.3292978208232446E-2</v>
      </c>
      <c r="Z1295" s="100">
        <f t="shared" si="567"/>
        <v>4.8426150121065374E-2</v>
      </c>
      <c r="AA1295" s="100">
        <f t="shared" si="568"/>
        <v>4.6610169491525424E-2</v>
      </c>
      <c r="AB1295" s="101">
        <f t="shared" si="569"/>
        <v>1.6343825665859565E-2</v>
      </c>
      <c r="AC1295" s="99">
        <f t="shared" si="570"/>
        <v>1.2924898577679483E-2</v>
      </c>
      <c r="AD1295" s="100">
        <f t="shared" si="571"/>
        <v>4.056507518104957E-2</v>
      </c>
      <c r="AE1295" s="100">
        <f t="shared" si="572"/>
        <v>5.7127710199890352E-2</v>
      </c>
      <c r="AF1295" s="100">
        <f t="shared" si="573"/>
        <v>5.515515834156845E-2</v>
      </c>
      <c r="AG1295" s="101">
        <f t="shared" si="574"/>
        <v>2.1483486057106878E-2</v>
      </c>
      <c r="AH1295" s="95">
        <f t="shared" si="575"/>
        <v>148.74606537530266</v>
      </c>
      <c r="AI1295" s="96">
        <f t="shared" si="576"/>
        <v>98.214285714285708</v>
      </c>
      <c r="AJ1295" s="96">
        <f t="shared" si="577"/>
        <v>65.945217917675549</v>
      </c>
      <c r="AK1295" s="96">
        <f t="shared" si="578"/>
        <v>124.65102905569007</v>
      </c>
      <c r="AL1295" s="86">
        <f t="shared" si="579"/>
        <v>106.20944309927361</v>
      </c>
      <c r="AM1295" s="95">
        <f t="shared" si="587"/>
        <v>149.23923845749064</v>
      </c>
      <c r="AN1295" s="96">
        <f t="shared" si="580"/>
        <v>98.539918811728626</v>
      </c>
      <c r="AO1295" s="96">
        <f t="shared" si="581"/>
        <v>66.163861727136734</v>
      </c>
      <c r="AP1295" s="96">
        <f t="shared" si="582"/>
        <v>125.06431415363329</v>
      </c>
      <c r="AQ1295" s="86">
        <f t="shared" si="583"/>
        <v>106.56158443678449</v>
      </c>
    </row>
    <row r="1296" spans="1:43">
      <c r="A1296" s="129" t="str">
        <f t="shared" si="584"/>
        <v>2010_4</v>
      </c>
      <c r="B1296" s="57">
        <v>2010</v>
      </c>
      <c r="C1296" s="57">
        <v>4</v>
      </c>
      <c r="D1296" s="81" t="str">
        <f t="shared" si="585"/>
        <v>SSA_Commercial</v>
      </c>
      <c r="E1296" s="68" t="s">
        <v>29</v>
      </c>
      <c r="F1296" s="69" t="s">
        <v>40</v>
      </c>
      <c r="G1296" s="84">
        <f t="shared" si="586"/>
        <v>5472</v>
      </c>
      <c r="H1296" s="70">
        <v>1368</v>
      </c>
      <c r="I1296" s="65">
        <v>46</v>
      </c>
      <c r="J1296" s="66">
        <v>179</v>
      </c>
      <c r="K1296" s="66">
        <v>494</v>
      </c>
      <c r="L1296" s="66">
        <v>419</v>
      </c>
      <c r="M1296" s="67">
        <v>32</v>
      </c>
      <c r="N1296" s="65">
        <v>1003091</v>
      </c>
      <c r="O1296" s="66">
        <v>317015</v>
      </c>
      <c r="P1296" s="66">
        <v>394165</v>
      </c>
      <c r="Q1296" s="66">
        <v>1448006</v>
      </c>
      <c r="R1296" s="67">
        <v>157519</v>
      </c>
      <c r="S1296" s="95">
        <f t="shared" si="560"/>
        <v>21806.32608695652</v>
      </c>
      <c r="T1296" s="96">
        <f t="shared" si="561"/>
        <v>1771.0335195530727</v>
      </c>
      <c r="U1296" s="96">
        <f t="shared" si="562"/>
        <v>797.90485829959516</v>
      </c>
      <c r="V1296" s="96">
        <f t="shared" si="563"/>
        <v>3455.8615751789976</v>
      </c>
      <c r="W1296" s="86">
        <f t="shared" si="564"/>
        <v>4922.46875</v>
      </c>
      <c r="X1296" s="99">
        <f t="shared" si="565"/>
        <v>8.4064327485380112E-3</v>
      </c>
      <c r="Y1296" s="100">
        <f t="shared" si="566"/>
        <v>3.2711988304093567E-2</v>
      </c>
      <c r="Z1296" s="100">
        <f t="shared" si="567"/>
        <v>9.0277777777777776E-2</v>
      </c>
      <c r="AA1296" s="100">
        <f t="shared" si="568"/>
        <v>7.6571637426900582E-2</v>
      </c>
      <c r="AB1296" s="101">
        <f t="shared" si="569"/>
        <v>5.8479532163742687E-3</v>
      </c>
      <c r="AC1296" s="99">
        <f t="shared" si="570"/>
        <v>1.1282212347825078E-2</v>
      </c>
      <c r="AD1296" s="100">
        <f t="shared" si="571"/>
        <v>3.8314906096765654E-2</v>
      </c>
      <c r="AE1296" s="100">
        <f t="shared" si="572"/>
        <v>9.9304450747659048E-2</v>
      </c>
      <c r="AF1296" s="100">
        <f t="shared" si="573"/>
        <v>8.4947286032969846E-2</v>
      </c>
      <c r="AG1296" s="101">
        <f t="shared" si="574"/>
        <v>8.2496115688399287E-3</v>
      </c>
      <c r="AH1296" s="95">
        <f t="shared" si="575"/>
        <v>183.31341374269005</v>
      </c>
      <c r="AI1296" s="96">
        <f t="shared" si="576"/>
        <v>57.934027777777779</v>
      </c>
      <c r="AJ1296" s="96">
        <f t="shared" si="577"/>
        <v>72.033077485380119</v>
      </c>
      <c r="AK1296" s="96">
        <f t="shared" si="578"/>
        <v>264.62097953216374</v>
      </c>
      <c r="AL1296" s="86">
        <f t="shared" si="579"/>
        <v>28.786366959064328</v>
      </c>
      <c r="AM1296" s="95">
        <f t="shared" si="587"/>
        <v>183.92119614711049</v>
      </c>
      <c r="AN1296" s="96">
        <f t="shared" si="580"/>
        <v>58.126110189979016</v>
      </c>
      <c r="AO1296" s="96">
        <f t="shared" si="581"/>
        <v>72.271905818441013</v>
      </c>
      <c r="AP1296" s="96">
        <f t="shared" si="582"/>
        <v>265.49834017870057</v>
      </c>
      <c r="AQ1296" s="86">
        <f t="shared" si="583"/>
        <v>28.881809223586597</v>
      </c>
    </row>
    <row r="1297" spans="1:43">
      <c r="A1297" s="129" t="str">
        <f t="shared" si="584"/>
        <v>2010_4</v>
      </c>
      <c r="B1297" s="57">
        <v>2010</v>
      </c>
      <c r="C1297" s="57">
        <v>4</v>
      </c>
      <c r="D1297" s="81" t="str">
        <f t="shared" si="585"/>
        <v>MML_Commercial</v>
      </c>
      <c r="E1297" s="68" t="s">
        <v>30</v>
      </c>
      <c r="F1297" s="69" t="s">
        <v>40</v>
      </c>
      <c r="G1297" s="84">
        <f t="shared" si="586"/>
        <v>19360</v>
      </c>
      <c r="H1297" s="70">
        <v>4840</v>
      </c>
      <c r="I1297" s="65">
        <v>125</v>
      </c>
      <c r="J1297" s="66">
        <v>599</v>
      </c>
      <c r="K1297" s="66">
        <v>1769</v>
      </c>
      <c r="L1297" s="66">
        <v>599</v>
      </c>
      <c r="M1297" s="67">
        <v>207</v>
      </c>
      <c r="N1297" s="65">
        <v>1775249</v>
      </c>
      <c r="O1297" s="66">
        <v>1823048</v>
      </c>
      <c r="P1297" s="66">
        <v>1068543</v>
      </c>
      <c r="Q1297" s="66">
        <v>2070685</v>
      </c>
      <c r="R1297" s="67">
        <v>385477</v>
      </c>
      <c r="S1297" s="95">
        <f t="shared" si="560"/>
        <v>14201.992</v>
      </c>
      <c r="T1297" s="96">
        <f t="shared" si="561"/>
        <v>3043.4858096828048</v>
      </c>
      <c r="U1297" s="96">
        <f t="shared" si="562"/>
        <v>604.03787450537027</v>
      </c>
      <c r="V1297" s="96">
        <f t="shared" si="563"/>
        <v>3456.9031719532554</v>
      </c>
      <c r="W1297" s="86">
        <f t="shared" si="564"/>
        <v>1862.2077294685989</v>
      </c>
      <c r="X1297" s="99">
        <f t="shared" si="565"/>
        <v>6.4566115702479341E-3</v>
      </c>
      <c r="Y1297" s="100">
        <f t="shared" si="566"/>
        <v>3.0940082644628098E-2</v>
      </c>
      <c r="Z1297" s="100">
        <f t="shared" si="567"/>
        <v>9.1373966942148763E-2</v>
      </c>
      <c r="AA1297" s="100">
        <f t="shared" si="568"/>
        <v>3.0940082644628098E-2</v>
      </c>
      <c r="AB1297" s="101">
        <f t="shared" si="569"/>
        <v>1.0692148760330578E-2</v>
      </c>
      <c r="AC1297" s="99">
        <f t="shared" si="570"/>
        <v>7.7978283969793553E-3</v>
      </c>
      <c r="AD1297" s="100">
        <f t="shared" si="571"/>
        <v>3.3839690679282483E-2</v>
      </c>
      <c r="AE1297" s="100">
        <f t="shared" si="572"/>
        <v>9.6199075317219412E-2</v>
      </c>
      <c r="AF1297" s="100">
        <f t="shared" si="573"/>
        <v>3.3839690679282483E-2</v>
      </c>
      <c r="AG1297" s="101">
        <f t="shared" si="574"/>
        <v>1.241441967995109E-2</v>
      </c>
      <c r="AH1297" s="95">
        <f t="shared" si="575"/>
        <v>91.696745867768598</v>
      </c>
      <c r="AI1297" s="96">
        <f t="shared" si="576"/>
        <v>94.165702479338847</v>
      </c>
      <c r="AJ1297" s="96">
        <f t="shared" si="577"/>
        <v>55.193336776859503</v>
      </c>
      <c r="AK1297" s="96">
        <f t="shared" si="578"/>
        <v>106.95686983471074</v>
      </c>
      <c r="AL1297" s="86">
        <f t="shared" si="579"/>
        <v>19.911002066115703</v>
      </c>
      <c r="AM1297" s="95">
        <f t="shared" si="587"/>
        <v>92.000769820752595</v>
      </c>
      <c r="AN1297" s="96">
        <f t="shared" si="580"/>
        <v>94.47791234930051</v>
      </c>
      <c r="AO1297" s="96">
        <f t="shared" si="581"/>
        <v>55.376332326663153</v>
      </c>
      <c r="AP1297" s="96">
        <f t="shared" si="582"/>
        <v>107.31148929321188</v>
      </c>
      <c r="AQ1297" s="86">
        <f t="shared" si="583"/>
        <v>19.977017730016605</v>
      </c>
    </row>
    <row r="1298" spans="1:43">
      <c r="A1298" s="129" t="str">
        <f t="shared" si="584"/>
        <v>2010_4</v>
      </c>
      <c r="B1298" s="57">
        <v>2010</v>
      </c>
      <c r="C1298" s="57">
        <v>4</v>
      </c>
      <c r="D1298" s="81" t="str">
        <f t="shared" si="585"/>
        <v>LMH_Commercial</v>
      </c>
      <c r="E1298" s="68" t="s">
        <v>31</v>
      </c>
      <c r="F1298" s="69" t="s">
        <v>40</v>
      </c>
      <c r="G1298" s="84">
        <f t="shared" si="586"/>
        <v>19724</v>
      </c>
      <c r="H1298" s="70">
        <v>4931</v>
      </c>
      <c r="I1298" s="65">
        <v>81</v>
      </c>
      <c r="J1298" s="66">
        <v>718</v>
      </c>
      <c r="K1298" s="66">
        <v>1291</v>
      </c>
      <c r="L1298" s="66">
        <v>1009</v>
      </c>
      <c r="M1298" s="67">
        <v>277</v>
      </c>
      <c r="N1298" s="65">
        <v>2765588</v>
      </c>
      <c r="O1298" s="66">
        <v>2359505</v>
      </c>
      <c r="P1298" s="66">
        <v>1536227</v>
      </c>
      <c r="Q1298" s="66">
        <v>3702184</v>
      </c>
      <c r="R1298" s="67">
        <v>2381989</v>
      </c>
      <c r="S1298" s="95">
        <f t="shared" si="560"/>
        <v>34143.061728395063</v>
      </c>
      <c r="T1298" s="96">
        <f t="shared" si="561"/>
        <v>3286.2186629526464</v>
      </c>
      <c r="U1298" s="96">
        <f t="shared" si="562"/>
        <v>1189.9512006196746</v>
      </c>
      <c r="V1298" s="96">
        <f t="shared" si="563"/>
        <v>3669.1615460852331</v>
      </c>
      <c r="W1298" s="86">
        <f t="shared" si="564"/>
        <v>8599.2382671480136</v>
      </c>
      <c r="X1298" s="99">
        <f t="shared" si="565"/>
        <v>4.1066720746298921E-3</v>
      </c>
      <c r="Y1298" s="100">
        <f t="shared" si="566"/>
        <v>3.6402352464003244E-2</v>
      </c>
      <c r="Z1298" s="100">
        <f t="shared" si="567"/>
        <v>6.5453254917866563E-2</v>
      </c>
      <c r="AA1298" s="100">
        <f t="shared" si="568"/>
        <v>5.1155952139525451E-2</v>
      </c>
      <c r="AB1298" s="101">
        <f t="shared" si="569"/>
        <v>1.4043804502129385E-2</v>
      </c>
      <c r="AC1298" s="99">
        <f t="shared" si="570"/>
        <v>5.1676585502713514E-3</v>
      </c>
      <c r="AD1298" s="100">
        <f t="shared" si="571"/>
        <v>3.9509565389480611E-2</v>
      </c>
      <c r="AE1298" s="100">
        <f t="shared" si="572"/>
        <v>6.9556472650385115E-2</v>
      </c>
      <c r="AF1298" s="100">
        <f t="shared" si="573"/>
        <v>5.4811091407503496E-2</v>
      </c>
      <c r="AG1298" s="101">
        <f t="shared" si="574"/>
        <v>1.5996028386722337E-2</v>
      </c>
      <c r="AH1298" s="95">
        <f t="shared" si="575"/>
        <v>140.21435814236463</v>
      </c>
      <c r="AI1298" s="96">
        <f t="shared" si="576"/>
        <v>119.62609004258771</v>
      </c>
      <c r="AJ1298" s="96">
        <f t="shared" si="577"/>
        <v>77.886179273980943</v>
      </c>
      <c r="AK1298" s="96">
        <f t="shared" si="578"/>
        <v>187.69945244372337</v>
      </c>
      <c r="AL1298" s="86">
        <f t="shared" si="579"/>
        <v>120.76602109105659</v>
      </c>
      <c r="AM1298" s="95">
        <f t="shared" si="587"/>
        <v>140.67924403361565</v>
      </c>
      <c r="AN1298" s="96">
        <f t="shared" si="580"/>
        <v>120.0227147693497</v>
      </c>
      <c r="AO1298" s="96">
        <f t="shared" si="581"/>
        <v>78.144413782540738</v>
      </c>
      <c r="AP1298" s="96">
        <f t="shared" si="582"/>
        <v>188.32177692170609</v>
      </c>
      <c r="AQ1298" s="86">
        <f t="shared" si="583"/>
        <v>121.16642530137827</v>
      </c>
    </row>
    <row r="1299" spans="1:43">
      <c r="A1299" s="129" t="str">
        <f t="shared" si="584"/>
        <v>2010_4</v>
      </c>
      <c r="B1299" s="57">
        <v>2010</v>
      </c>
      <c r="C1299" s="57">
        <v>4</v>
      </c>
      <c r="D1299" s="81" t="str">
        <f t="shared" si="585"/>
        <v>SSL_Commercial</v>
      </c>
      <c r="E1299" s="68" t="s">
        <v>32</v>
      </c>
      <c r="F1299" s="69" t="s">
        <v>40</v>
      </c>
      <c r="G1299" s="84">
        <f t="shared" si="586"/>
        <v>9888</v>
      </c>
      <c r="H1299" s="70">
        <v>2472</v>
      </c>
      <c r="I1299" s="65">
        <v>90</v>
      </c>
      <c r="J1299" s="66">
        <v>279</v>
      </c>
      <c r="K1299" s="66">
        <v>802</v>
      </c>
      <c r="L1299" s="66">
        <v>361</v>
      </c>
      <c r="M1299" s="67">
        <v>103</v>
      </c>
      <c r="N1299" s="65">
        <v>965043</v>
      </c>
      <c r="O1299" s="66">
        <v>790140</v>
      </c>
      <c r="P1299" s="66">
        <v>769274</v>
      </c>
      <c r="Q1299" s="66">
        <v>1029454</v>
      </c>
      <c r="R1299" s="67">
        <v>229010</v>
      </c>
      <c r="S1299" s="95">
        <f t="shared" si="560"/>
        <v>10722.7</v>
      </c>
      <c r="T1299" s="96">
        <f t="shared" si="561"/>
        <v>2832.0430107526881</v>
      </c>
      <c r="U1299" s="96">
        <f t="shared" si="562"/>
        <v>959.19451371571074</v>
      </c>
      <c r="V1299" s="96">
        <f t="shared" si="563"/>
        <v>2851.6731301939058</v>
      </c>
      <c r="W1299" s="86">
        <f t="shared" si="564"/>
        <v>2223.3980582524273</v>
      </c>
      <c r="X1299" s="99">
        <f t="shared" si="565"/>
        <v>9.101941747572815E-3</v>
      </c>
      <c r="Y1299" s="100">
        <f t="shared" si="566"/>
        <v>2.821601941747573E-2</v>
      </c>
      <c r="Z1299" s="100">
        <f t="shared" si="567"/>
        <v>8.1108414239482202E-2</v>
      </c>
      <c r="AA1299" s="100">
        <f t="shared" si="568"/>
        <v>3.6508899676375405E-2</v>
      </c>
      <c r="AB1299" s="101">
        <f t="shared" si="569"/>
        <v>1.0416666666666666E-2</v>
      </c>
      <c r="AC1299" s="99">
        <f t="shared" si="570"/>
        <v>1.1327214277054755E-2</v>
      </c>
      <c r="AD1299" s="100">
        <f t="shared" si="571"/>
        <v>3.2096043603250482E-2</v>
      </c>
      <c r="AE1299" s="100">
        <f t="shared" si="572"/>
        <v>8.7505273338399261E-2</v>
      </c>
      <c r="AF1299" s="100">
        <f t="shared" si="573"/>
        <v>4.0903556004751908E-2</v>
      </c>
      <c r="AG1299" s="101">
        <f t="shared" si="574"/>
        <v>1.2795654723456767E-2</v>
      </c>
      <c r="AH1299" s="95">
        <f t="shared" si="575"/>
        <v>97.597390776699029</v>
      </c>
      <c r="AI1299" s="96">
        <f t="shared" si="576"/>
        <v>79.908980582524265</v>
      </c>
      <c r="AJ1299" s="96">
        <f t="shared" si="577"/>
        <v>77.798745954692563</v>
      </c>
      <c r="AK1299" s="96">
        <f t="shared" si="578"/>
        <v>104.11144822006473</v>
      </c>
      <c r="AL1299" s="86">
        <f t="shared" si="579"/>
        <v>23.16039644012945</v>
      </c>
      <c r="AM1299" s="95">
        <f t="shared" si="587"/>
        <v>97.920978536156113</v>
      </c>
      <c r="AN1299" s="96">
        <f t="shared" si="580"/>
        <v>80.173921763650299</v>
      </c>
      <c r="AO1299" s="96">
        <f t="shared" si="581"/>
        <v>78.05669057484792</v>
      </c>
      <c r="AP1299" s="96">
        <f t="shared" si="582"/>
        <v>104.45663357794425</v>
      </c>
      <c r="AQ1299" s="86">
        <f t="shared" si="583"/>
        <v>23.237185591279466</v>
      </c>
    </row>
    <row r="1300" spans="1:43">
      <c r="A1300" s="129" t="str">
        <f t="shared" si="584"/>
        <v>2010_4</v>
      </c>
      <c r="B1300" s="57">
        <v>2010</v>
      </c>
      <c r="C1300" s="57">
        <v>4</v>
      </c>
      <c r="D1300" s="81" t="str">
        <f t="shared" si="585"/>
        <v>SSH_Commercial</v>
      </c>
      <c r="E1300" s="68" t="s">
        <v>33</v>
      </c>
      <c r="F1300" s="69" t="s">
        <v>40</v>
      </c>
      <c r="G1300" s="84">
        <f t="shared" si="586"/>
        <v>8240</v>
      </c>
      <c r="H1300" s="70">
        <v>2060</v>
      </c>
      <c r="I1300" s="65">
        <v>65</v>
      </c>
      <c r="J1300" s="66">
        <v>330</v>
      </c>
      <c r="K1300" s="66">
        <v>571</v>
      </c>
      <c r="L1300" s="66">
        <v>388</v>
      </c>
      <c r="M1300" s="67">
        <v>79</v>
      </c>
      <c r="N1300" s="65">
        <v>892912</v>
      </c>
      <c r="O1300" s="66">
        <v>1198360</v>
      </c>
      <c r="P1300" s="66">
        <v>605864</v>
      </c>
      <c r="Q1300" s="66">
        <v>1681517</v>
      </c>
      <c r="R1300" s="67">
        <v>273711</v>
      </c>
      <c r="S1300" s="95">
        <f t="shared" si="560"/>
        <v>13737.107692307693</v>
      </c>
      <c r="T1300" s="96">
        <f t="shared" si="561"/>
        <v>3631.3939393939395</v>
      </c>
      <c r="U1300" s="96">
        <f t="shared" si="562"/>
        <v>1061.0577933450088</v>
      </c>
      <c r="V1300" s="96">
        <f t="shared" si="563"/>
        <v>4333.8067010309278</v>
      </c>
      <c r="W1300" s="86">
        <f t="shared" si="564"/>
        <v>3464.6962025316457</v>
      </c>
      <c r="X1300" s="99">
        <f t="shared" si="565"/>
        <v>7.8883495145631068E-3</v>
      </c>
      <c r="Y1300" s="100">
        <f t="shared" si="566"/>
        <v>4.0048543689320391E-2</v>
      </c>
      <c r="Z1300" s="100">
        <f t="shared" si="567"/>
        <v>6.9296116504854371E-2</v>
      </c>
      <c r="AA1300" s="100">
        <f t="shared" si="568"/>
        <v>4.7087378640776702E-2</v>
      </c>
      <c r="AB1300" s="101">
        <f t="shared" si="569"/>
        <v>9.5873786407766996E-3</v>
      </c>
      <c r="AC1300" s="99">
        <f t="shared" si="570"/>
        <v>1.0159080375933551E-2</v>
      </c>
      <c r="AD1300" s="100">
        <f t="shared" si="571"/>
        <v>4.5081351140597178E-2</v>
      </c>
      <c r="AE1300" s="100">
        <f t="shared" si="572"/>
        <v>7.5814689400306001E-2</v>
      </c>
      <c r="AF1300" s="100">
        <f t="shared" si="573"/>
        <v>5.2524526102646456E-2</v>
      </c>
      <c r="AG1300" s="101">
        <f t="shared" si="574"/>
        <v>1.2088589687254838E-2</v>
      </c>
      <c r="AH1300" s="95">
        <f t="shared" si="575"/>
        <v>108.36310679611651</v>
      </c>
      <c r="AI1300" s="96">
        <f t="shared" si="576"/>
        <v>145.43203883495147</v>
      </c>
      <c r="AJ1300" s="96">
        <f t="shared" si="577"/>
        <v>73.52718446601942</v>
      </c>
      <c r="AK1300" s="96">
        <f t="shared" si="578"/>
        <v>204.06759708737863</v>
      </c>
      <c r="AL1300" s="86">
        <f t="shared" si="579"/>
        <v>33.217354368932035</v>
      </c>
      <c r="AM1300" s="95">
        <f t="shared" si="587"/>
        <v>108.72238868528291</v>
      </c>
      <c r="AN1300" s="96">
        <f t="shared" si="580"/>
        <v>145.91422413955198</v>
      </c>
      <c r="AO1300" s="96">
        <f t="shared" si="581"/>
        <v>73.770966566044848</v>
      </c>
      <c r="AP1300" s="96">
        <f t="shared" si="582"/>
        <v>204.74419075442017</v>
      </c>
      <c r="AQ1300" s="86">
        <f t="shared" si="583"/>
        <v>33.327487736123452</v>
      </c>
    </row>
    <row r="1301" spans="1:43">
      <c r="A1301" s="129" t="str">
        <f t="shared" si="584"/>
        <v>2010_4</v>
      </c>
      <c r="B1301" s="57">
        <v>2010</v>
      </c>
      <c r="C1301" s="57">
        <v>4</v>
      </c>
      <c r="D1301" s="81" t="str">
        <f t="shared" si="585"/>
        <v>MMH_Commercial</v>
      </c>
      <c r="E1301" s="68" t="s">
        <v>34</v>
      </c>
      <c r="F1301" s="69" t="s">
        <v>40</v>
      </c>
      <c r="G1301" s="84">
        <f t="shared" si="586"/>
        <v>16616</v>
      </c>
      <c r="H1301" s="70">
        <v>4154</v>
      </c>
      <c r="I1301" s="65">
        <v>185</v>
      </c>
      <c r="J1301" s="66">
        <v>659</v>
      </c>
      <c r="K1301" s="66">
        <v>942</v>
      </c>
      <c r="L1301" s="66">
        <v>921</v>
      </c>
      <c r="M1301" s="67">
        <v>275</v>
      </c>
      <c r="N1301" s="65">
        <v>2154768</v>
      </c>
      <c r="O1301" s="66">
        <v>1945430</v>
      </c>
      <c r="P1301" s="66">
        <v>1235380</v>
      </c>
      <c r="Q1301" s="66">
        <v>2756453</v>
      </c>
      <c r="R1301" s="67">
        <v>686854</v>
      </c>
      <c r="S1301" s="95">
        <f t="shared" si="560"/>
        <v>11647.394594594594</v>
      </c>
      <c r="T1301" s="96">
        <f t="shared" si="561"/>
        <v>2952.0940819423367</v>
      </c>
      <c r="U1301" s="96">
        <f t="shared" si="562"/>
        <v>1311.443736730361</v>
      </c>
      <c r="V1301" s="96">
        <f t="shared" si="563"/>
        <v>2992.8914223669922</v>
      </c>
      <c r="W1301" s="86">
        <f t="shared" si="564"/>
        <v>2497.650909090909</v>
      </c>
      <c r="X1301" s="99">
        <f t="shared" si="565"/>
        <v>1.1133846894559461E-2</v>
      </c>
      <c r="Y1301" s="100">
        <f t="shared" si="566"/>
        <v>3.9660568127106402E-2</v>
      </c>
      <c r="Z1301" s="100">
        <f t="shared" si="567"/>
        <v>5.6692344727973035E-2</v>
      </c>
      <c r="AA1301" s="100">
        <f t="shared" si="568"/>
        <v>5.5428502648050069E-2</v>
      </c>
      <c r="AB1301" s="101">
        <f t="shared" si="569"/>
        <v>1.6550312951372173E-2</v>
      </c>
      <c r="AC1301" s="99">
        <f t="shared" si="570"/>
        <v>1.3030483192081993E-2</v>
      </c>
      <c r="AD1301" s="100">
        <f t="shared" si="571"/>
        <v>4.3188210296819414E-2</v>
      </c>
      <c r="AE1301" s="100">
        <f t="shared" si="572"/>
        <v>6.0872395610518784E-2</v>
      </c>
      <c r="AF1301" s="100">
        <f t="shared" si="573"/>
        <v>5.9564465894829687E-2</v>
      </c>
      <c r="AG1301" s="101">
        <f t="shared" si="574"/>
        <v>1.8856379614732865E-2</v>
      </c>
      <c r="AH1301" s="95">
        <f t="shared" si="575"/>
        <v>129.68030813673568</v>
      </c>
      <c r="AI1301" s="96">
        <f t="shared" si="576"/>
        <v>117.08172845450169</v>
      </c>
      <c r="AJ1301" s="96">
        <f t="shared" si="577"/>
        <v>74.348820414058736</v>
      </c>
      <c r="AK1301" s="96">
        <f t="shared" si="578"/>
        <v>165.89149012999519</v>
      </c>
      <c r="AL1301" s="86">
        <f t="shared" si="579"/>
        <v>41.336904188733747</v>
      </c>
      <c r="AM1301" s="95">
        <f t="shared" si="587"/>
        <v>130.11026799551593</v>
      </c>
      <c r="AN1301" s="96">
        <f t="shared" si="580"/>
        <v>117.46991725629698</v>
      </c>
      <c r="AO1301" s="96">
        <f t="shared" si="581"/>
        <v>74.595326678463977</v>
      </c>
      <c r="AP1301" s="96">
        <f t="shared" si="582"/>
        <v>166.44150950220342</v>
      </c>
      <c r="AQ1301" s="86">
        <f t="shared" si="583"/>
        <v>41.473958223712287</v>
      </c>
    </row>
    <row r="1302" spans="1:43">
      <c r="A1302" s="129" t="str">
        <f t="shared" si="584"/>
        <v>2010_4</v>
      </c>
      <c r="B1302" s="57">
        <v>2010</v>
      </c>
      <c r="C1302" s="57">
        <v>4</v>
      </c>
      <c r="D1302" s="81" t="str">
        <f t="shared" si="585"/>
        <v>SYA_Commercial</v>
      </c>
      <c r="E1302" s="68" t="s">
        <v>35</v>
      </c>
      <c r="F1302" s="69" t="s">
        <v>40</v>
      </c>
      <c r="G1302" s="84">
        <f t="shared" si="586"/>
        <v>4892</v>
      </c>
      <c r="H1302" s="70">
        <v>1223</v>
      </c>
      <c r="I1302" s="65">
        <v>54</v>
      </c>
      <c r="J1302" s="66">
        <v>204</v>
      </c>
      <c r="K1302" s="66">
        <v>217</v>
      </c>
      <c r="L1302" s="66">
        <v>222</v>
      </c>
      <c r="M1302" s="67">
        <v>161</v>
      </c>
      <c r="N1302" s="65">
        <v>898553</v>
      </c>
      <c r="O1302" s="66">
        <v>753016</v>
      </c>
      <c r="P1302" s="66">
        <v>188763</v>
      </c>
      <c r="Q1302" s="66">
        <v>748937</v>
      </c>
      <c r="R1302" s="67">
        <v>733123</v>
      </c>
      <c r="S1302" s="95">
        <f t="shared" si="560"/>
        <v>16639.870370370369</v>
      </c>
      <c r="T1302" s="96">
        <f t="shared" si="561"/>
        <v>3691.2549019607845</v>
      </c>
      <c r="U1302" s="96">
        <f t="shared" si="562"/>
        <v>869.87557603686639</v>
      </c>
      <c r="V1302" s="96">
        <f t="shared" si="563"/>
        <v>3373.5900900900901</v>
      </c>
      <c r="W1302" s="86">
        <f t="shared" si="564"/>
        <v>4553.5590062111805</v>
      </c>
      <c r="X1302" s="99">
        <f t="shared" si="565"/>
        <v>1.1038430089942763E-2</v>
      </c>
      <c r="Y1302" s="100">
        <f t="shared" si="566"/>
        <v>4.1700735895339326E-2</v>
      </c>
      <c r="Z1302" s="100">
        <f t="shared" si="567"/>
        <v>4.4358135731807032E-2</v>
      </c>
      <c r="AA1302" s="100">
        <f t="shared" si="568"/>
        <v>4.5380212591986914E-2</v>
      </c>
      <c r="AB1302" s="101">
        <f t="shared" si="569"/>
        <v>3.2910874897792312E-2</v>
      </c>
      <c r="AC1302" s="99">
        <f t="shared" si="570"/>
        <v>1.4519045674358371E-2</v>
      </c>
      <c r="AD1302" s="100">
        <f t="shared" si="571"/>
        <v>4.8360136384777493E-2</v>
      </c>
      <c r="AE1302" s="100">
        <f t="shared" si="572"/>
        <v>5.12169165248497E-2</v>
      </c>
      <c r="AF1302" s="100">
        <f t="shared" si="573"/>
        <v>5.2313850787760567E-2</v>
      </c>
      <c r="AG1302" s="101">
        <f t="shared" si="574"/>
        <v>3.8854010787659959E-2</v>
      </c>
      <c r="AH1302" s="95">
        <f t="shared" si="575"/>
        <v>183.67804578904332</v>
      </c>
      <c r="AI1302" s="96">
        <f t="shared" si="576"/>
        <v>153.92804578904332</v>
      </c>
      <c r="AJ1302" s="96">
        <f t="shared" si="577"/>
        <v>38.586058871627145</v>
      </c>
      <c r="AK1302" s="96">
        <f t="shared" si="578"/>
        <v>153.09423548650858</v>
      </c>
      <c r="AL1302" s="86">
        <f t="shared" si="579"/>
        <v>149.86161079313163</v>
      </c>
      <c r="AM1302" s="95">
        <f t="shared" si="587"/>
        <v>184.28703714450199</v>
      </c>
      <c r="AN1302" s="96">
        <f t="shared" si="580"/>
        <v>154.43839991898565</v>
      </c>
      <c r="AO1302" s="96">
        <f t="shared" si="581"/>
        <v>38.713992377197151</v>
      </c>
      <c r="AP1302" s="96">
        <f t="shared" si="582"/>
        <v>153.60182508754841</v>
      </c>
      <c r="AQ1302" s="86">
        <f t="shared" si="583"/>
        <v>150.35848250741884</v>
      </c>
    </row>
    <row r="1303" spans="1:43">
      <c r="A1303" s="129" t="str">
        <f t="shared" si="584"/>
        <v>2010_4</v>
      </c>
      <c r="B1303" s="57">
        <v>2010</v>
      </c>
      <c r="C1303" s="57">
        <v>4</v>
      </c>
      <c r="D1303" s="81" t="str">
        <f t="shared" si="585"/>
        <v>LSH_Commercial</v>
      </c>
      <c r="E1303" s="68" t="s">
        <v>36</v>
      </c>
      <c r="F1303" s="69" t="s">
        <v>40</v>
      </c>
      <c r="G1303" s="84">
        <f t="shared" si="586"/>
        <v>7508</v>
      </c>
      <c r="H1303" s="70">
        <v>1877</v>
      </c>
      <c r="I1303" s="65">
        <v>91</v>
      </c>
      <c r="J1303" s="66">
        <v>366</v>
      </c>
      <c r="K1303" s="66">
        <v>561</v>
      </c>
      <c r="L1303" s="66">
        <v>374</v>
      </c>
      <c r="M1303" s="67">
        <v>324</v>
      </c>
      <c r="N1303" s="65">
        <v>1612552</v>
      </c>
      <c r="O1303" s="66">
        <v>1046607</v>
      </c>
      <c r="P1303" s="66">
        <v>643881</v>
      </c>
      <c r="Q1303" s="66">
        <v>1292611</v>
      </c>
      <c r="R1303" s="67">
        <v>1614980</v>
      </c>
      <c r="S1303" s="95">
        <f t="shared" si="560"/>
        <v>17720.351648351647</v>
      </c>
      <c r="T1303" s="96">
        <f t="shared" si="561"/>
        <v>2859.5819672131147</v>
      </c>
      <c r="U1303" s="96">
        <f t="shared" si="562"/>
        <v>1147.7379679144385</v>
      </c>
      <c r="V1303" s="96">
        <f t="shared" si="563"/>
        <v>3456.1791443850266</v>
      </c>
      <c r="W1303" s="86">
        <f t="shared" si="564"/>
        <v>4984.5061728395058</v>
      </c>
      <c r="X1303" s="99">
        <f t="shared" si="565"/>
        <v>1.2120404901438465E-2</v>
      </c>
      <c r="Y1303" s="100">
        <f t="shared" si="566"/>
        <v>4.8748002131060203E-2</v>
      </c>
      <c r="Z1303" s="100">
        <f t="shared" si="567"/>
        <v>7.4720298348428346E-2</v>
      </c>
      <c r="AA1303" s="100">
        <f t="shared" si="568"/>
        <v>4.9813532232285559E-2</v>
      </c>
      <c r="AB1303" s="101">
        <f t="shared" si="569"/>
        <v>4.3153969099627064E-2</v>
      </c>
      <c r="AC1303" s="99">
        <f t="shared" si="570"/>
        <v>1.5062822847952675E-2</v>
      </c>
      <c r="AD1303" s="100">
        <f t="shared" si="571"/>
        <v>5.4538554460831112E-2</v>
      </c>
      <c r="AE1303" s="100">
        <f t="shared" si="572"/>
        <v>8.1790789859182755E-2</v>
      </c>
      <c r="AF1303" s="100">
        <f t="shared" si="573"/>
        <v>5.5663747928236876E-2</v>
      </c>
      <c r="AG1303" s="101">
        <f t="shared" si="574"/>
        <v>4.8618151549014443E-2</v>
      </c>
      <c r="AH1303" s="95">
        <f t="shared" si="575"/>
        <v>214.77783697389452</v>
      </c>
      <c r="AI1303" s="96">
        <f t="shared" si="576"/>
        <v>139.39890783164626</v>
      </c>
      <c r="AJ1303" s="96">
        <f t="shared" si="577"/>
        <v>85.759323388385724</v>
      </c>
      <c r="AK1303" s="96">
        <f t="shared" si="578"/>
        <v>172.16449120937668</v>
      </c>
      <c r="AL1303" s="86">
        <f t="shared" si="579"/>
        <v>215.10122535961642</v>
      </c>
      <c r="AM1303" s="95">
        <f t="shared" si="587"/>
        <v>215.48994083747459</v>
      </c>
      <c r="AN1303" s="96">
        <f t="shared" si="580"/>
        <v>139.86109006722683</v>
      </c>
      <c r="AO1303" s="96">
        <f t="shared" si="581"/>
        <v>86.043661597501327</v>
      </c>
      <c r="AP1303" s="96">
        <f t="shared" si="582"/>
        <v>172.73530894871536</v>
      </c>
      <c r="AQ1303" s="86">
        <f t="shared" si="583"/>
        <v>215.81440142935216</v>
      </c>
    </row>
    <row r="1304" spans="1:43">
      <c r="A1304" s="129" t="str">
        <f t="shared" si="584"/>
        <v>2010_4</v>
      </c>
      <c r="B1304" s="57">
        <v>2010</v>
      </c>
      <c r="C1304" s="57">
        <v>4</v>
      </c>
      <c r="D1304" s="81" t="str">
        <f t="shared" si="585"/>
        <v>SYH_Commercial</v>
      </c>
      <c r="E1304" s="68" t="s">
        <v>37</v>
      </c>
      <c r="F1304" s="69" t="s">
        <v>40</v>
      </c>
      <c r="G1304" s="84">
        <f t="shared" si="586"/>
        <v>3920</v>
      </c>
      <c r="H1304" s="70">
        <v>980</v>
      </c>
      <c r="I1304" s="65">
        <v>50</v>
      </c>
      <c r="J1304" s="66">
        <v>195</v>
      </c>
      <c r="K1304" s="66">
        <v>175</v>
      </c>
      <c r="L1304" s="66">
        <v>291</v>
      </c>
      <c r="M1304" s="67">
        <v>9</v>
      </c>
      <c r="N1304" s="65">
        <v>602281</v>
      </c>
      <c r="O1304" s="66">
        <v>462817</v>
      </c>
      <c r="P1304" s="66">
        <v>274900</v>
      </c>
      <c r="Q1304" s="66">
        <v>740133</v>
      </c>
      <c r="R1304" s="67">
        <v>57346</v>
      </c>
      <c r="S1304" s="95">
        <f t="shared" si="560"/>
        <v>12045.62</v>
      </c>
      <c r="T1304" s="96">
        <f t="shared" si="561"/>
        <v>2373.4205128205126</v>
      </c>
      <c r="U1304" s="96">
        <f t="shared" si="562"/>
        <v>1570.8571428571429</v>
      </c>
      <c r="V1304" s="96">
        <f t="shared" si="563"/>
        <v>2543.4123711340208</v>
      </c>
      <c r="W1304" s="86">
        <f t="shared" si="564"/>
        <v>6371.7777777777774</v>
      </c>
      <c r="X1304" s="99">
        <f t="shared" si="565"/>
        <v>1.2755102040816327E-2</v>
      </c>
      <c r="Y1304" s="100">
        <f t="shared" si="566"/>
        <v>4.9744897959183673E-2</v>
      </c>
      <c r="Z1304" s="100">
        <f t="shared" si="567"/>
        <v>4.4642857142857144E-2</v>
      </c>
      <c r="AA1304" s="100">
        <f t="shared" si="568"/>
        <v>7.4234693877551022E-2</v>
      </c>
      <c r="AB1304" s="101">
        <f t="shared" si="569"/>
        <v>2.295918367346939E-3</v>
      </c>
      <c r="AC1304" s="99">
        <f t="shared" si="570"/>
        <v>1.6931167573330082E-2</v>
      </c>
      <c r="AD1304" s="100">
        <f t="shared" si="571"/>
        <v>5.7835992294692877E-2</v>
      </c>
      <c r="AE1304" s="100">
        <f t="shared" si="572"/>
        <v>5.232835057665735E-2</v>
      </c>
      <c r="AF1304" s="100">
        <f t="shared" si="573"/>
        <v>8.3990581725381513E-2</v>
      </c>
      <c r="AG1304" s="101">
        <f t="shared" si="574"/>
        <v>4.0770334577205003E-3</v>
      </c>
      <c r="AH1304" s="95">
        <f t="shared" si="575"/>
        <v>153.64311224489796</v>
      </c>
      <c r="AI1304" s="96">
        <f t="shared" si="576"/>
        <v>118.0655612244898</v>
      </c>
      <c r="AJ1304" s="96">
        <f t="shared" si="577"/>
        <v>70.127551020408163</v>
      </c>
      <c r="AK1304" s="96">
        <f t="shared" si="578"/>
        <v>188.80943877551022</v>
      </c>
      <c r="AL1304" s="86">
        <f t="shared" si="579"/>
        <v>14.629081632653062</v>
      </c>
      <c r="AM1304" s="95">
        <f t="shared" si="587"/>
        <v>154.15252166713438</v>
      </c>
      <c r="AN1304" s="96">
        <f t="shared" si="580"/>
        <v>118.45701196022807</v>
      </c>
      <c r="AO1304" s="96">
        <f t="shared" si="581"/>
        <v>70.360061509984931</v>
      </c>
      <c r="AP1304" s="96">
        <f t="shared" si="582"/>
        <v>189.43544345423675</v>
      </c>
      <c r="AQ1304" s="86">
        <f t="shared" si="583"/>
        <v>14.677584893967246</v>
      </c>
    </row>
    <row r="1305" spans="1:43">
      <c r="A1305" s="129" t="str">
        <f t="shared" si="584"/>
        <v>2010_4</v>
      </c>
      <c r="B1305" s="57">
        <v>2010</v>
      </c>
      <c r="C1305" s="57">
        <v>4</v>
      </c>
      <c r="D1305" s="81" t="str">
        <f t="shared" si="585"/>
        <v>MSH_Commercial</v>
      </c>
      <c r="E1305" s="68" t="s">
        <v>38</v>
      </c>
      <c r="F1305" s="69" t="s">
        <v>40</v>
      </c>
      <c r="G1305" s="84">
        <f t="shared" si="586"/>
        <v>19064</v>
      </c>
      <c r="H1305" s="70">
        <v>4766</v>
      </c>
      <c r="I1305" s="65">
        <v>246</v>
      </c>
      <c r="J1305" s="66">
        <v>869</v>
      </c>
      <c r="K1305" s="66">
        <v>2132</v>
      </c>
      <c r="L1305" s="66">
        <v>762</v>
      </c>
      <c r="M1305" s="67">
        <v>154</v>
      </c>
      <c r="N1305" s="65">
        <v>3813739</v>
      </c>
      <c r="O1305" s="66">
        <v>2280889</v>
      </c>
      <c r="P1305" s="66">
        <v>1912253</v>
      </c>
      <c r="Q1305" s="66">
        <v>2358531</v>
      </c>
      <c r="R1305" s="67">
        <v>666993</v>
      </c>
      <c r="S1305" s="95">
        <f t="shared" si="560"/>
        <v>15503.00406504065</v>
      </c>
      <c r="T1305" s="96">
        <f t="shared" si="561"/>
        <v>2624.7284234752588</v>
      </c>
      <c r="U1305" s="96">
        <f t="shared" si="562"/>
        <v>896.92917448405251</v>
      </c>
      <c r="V1305" s="96">
        <f t="shared" si="563"/>
        <v>3095.1850393700788</v>
      </c>
      <c r="W1305" s="86">
        <f t="shared" si="564"/>
        <v>4331.1233766233763</v>
      </c>
      <c r="X1305" s="99">
        <f t="shared" si="565"/>
        <v>1.2903902643726395E-2</v>
      </c>
      <c r="Y1305" s="100">
        <f t="shared" si="566"/>
        <v>4.5583298363407472E-2</v>
      </c>
      <c r="Z1305" s="100">
        <f t="shared" si="567"/>
        <v>0.11183382291229542</v>
      </c>
      <c r="AA1305" s="100">
        <f t="shared" si="568"/>
        <v>3.9970625262274441E-2</v>
      </c>
      <c r="AB1305" s="101">
        <f t="shared" si="569"/>
        <v>8.0780528745279054E-3</v>
      </c>
      <c r="AC1305" s="99">
        <f t="shared" si="570"/>
        <v>1.480843854047091E-2</v>
      </c>
      <c r="AD1305" s="100">
        <f t="shared" si="571"/>
        <v>4.9103121123330547E-2</v>
      </c>
      <c r="AE1305" s="100">
        <f t="shared" si="572"/>
        <v>0.11715224262028122</v>
      </c>
      <c r="AF1305" s="100">
        <f t="shared" si="573"/>
        <v>4.3276311564451123E-2</v>
      </c>
      <c r="AG1305" s="101">
        <f t="shared" si="574"/>
        <v>9.5886233841691645E-3</v>
      </c>
      <c r="AH1305" s="95">
        <f t="shared" si="575"/>
        <v>200.04925514057911</v>
      </c>
      <c r="AI1305" s="96">
        <f t="shared" si="576"/>
        <v>119.64377885018884</v>
      </c>
      <c r="AJ1305" s="96">
        <f t="shared" si="577"/>
        <v>100.30701846412086</v>
      </c>
      <c r="AK1305" s="96">
        <f t="shared" si="578"/>
        <v>123.71648132605959</v>
      </c>
      <c r="AL1305" s="86">
        <f t="shared" si="579"/>
        <v>34.987043642467476</v>
      </c>
      <c r="AM1305" s="95">
        <f t="shared" si="587"/>
        <v>200.71252584624895</v>
      </c>
      <c r="AN1305" s="96">
        <f t="shared" si="580"/>
        <v>120.04046222484678</v>
      </c>
      <c r="AO1305" s="96">
        <f t="shared" si="581"/>
        <v>100.63959009441052</v>
      </c>
      <c r="AP1305" s="96">
        <f t="shared" si="582"/>
        <v>124.12666789643428</v>
      </c>
      <c r="AQ1305" s="86">
        <f t="shared" si="583"/>
        <v>35.103044479909904</v>
      </c>
    </row>
    <row r="1306" spans="1:43">
      <c r="A1306" s="129" t="str">
        <f t="shared" si="584"/>
        <v>2010_4</v>
      </c>
      <c r="B1306" s="57">
        <v>2010</v>
      </c>
      <c r="C1306" s="57">
        <v>4</v>
      </c>
      <c r="D1306" s="81" t="str">
        <f t="shared" si="585"/>
        <v>SMH_Commercial</v>
      </c>
      <c r="E1306" s="68" t="s">
        <v>39</v>
      </c>
      <c r="F1306" s="69" t="s">
        <v>40</v>
      </c>
      <c r="G1306" s="84">
        <f t="shared" si="586"/>
        <v>8556</v>
      </c>
      <c r="H1306" s="70">
        <v>2139</v>
      </c>
      <c r="I1306" s="65">
        <v>83</v>
      </c>
      <c r="J1306" s="66">
        <v>397</v>
      </c>
      <c r="K1306" s="66">
        <v>803</v>
      </c>
      <c r="L1306" s="66">
        <v>515</v>
      </c>
      <c r="M1306" s="67">
        <v>100</v>
      </c>
      <c r="N1306" s="65">
        <v>1034868</v>
      </c>
      <c r="O1306" s="66">
        <v>1347771</v>
      </c>
      <c r="P1306" s="66">
        <v>569487</v>
      </c>
      <c r="Q1306" s="66">
        <v>1878491</v>
      </c>
      <c r="R1306" s="67">
        <v>242465</v>
      </c>
      <c r="S1306" s="95">
        <f t="shared" si="560"/>
        <v>12468.289156626506</v>
      </c>
      <c r="T1306" s="96">
        <f t="shared" si="561"/>
        <v>3394.8891687657429</v>
      </c>
      <c r="U1306" s="96">
        <f t="shared" si="562"/>
        <v>709.19925280199254</v>
      </c>
      <c r="V1306" s="96">
        <f t="shared" si="563"/>
        <v>3647.555339805825</v>
      </c>
      <c r="W1306" s="86">
        <f t="shared" si="564"/>
        <v>2424.65</v>
      </c>
      <c r="X1306" s="99">
        <f t="shared" si="565"/>
        <v>9.7007947639083675E-3</v>
      </c>
      <c r="Y1306" s="100">
        <f t="shared" si="566"/>
        <v>4.6400187003272558E-2</v>
      </c>
      <c r="Z1306" s="100">
        <f t="shared" si="567"/>
        <v>9.3852267414679752E-2</v>
      </c>
      <c r="AA1306" s="100">
        <f t="shared" si="568"/>
        <v>6.0191678354371204E-2</v>
      </c>
      <c r="AB1306" s="101">
        <f t="shared" si="569"/>
        <v>1.168770453482936E-2</v>
      </c>
      <c r="AC1306" s="99">
        <f t="shared" si="570"/>
        <v>1.2169716974081202E-2</v>
      </c>
      <c r="AD1306" s="100">
        <f t="shared" si="571"/>
        <v>5.1698815576546167E-2</v>
      </c>
      <c r="AE1306" s="100">
        <f t="shared" si="572"/>
        <v>0.1011981236030171</v>
      </c>
      <c r="AF1306" s="100">
        <f t="shared" si="573"/>
        <v>6.6182803656011424E-2</v>
      </c>
      <c r="AG1306" s="101">
        <f t="shared" si="574"/>
        <v>1.4394978733689017E-2</v>
      </c>
      <c r="AH1306" s="95">
        <f t="shared" si="575"/>
        <v>120.9523141654979</v>
      </c>
      <c r="AI1306" s="96">
        <f t="shared" si="576"/>
        <v>157.52349228611502</v>
      </c>
      <c r="AJ1306" s="96">
        <f t="shared" si="577"/>
        <v>66.559957924263671</v>
      </c>
      <c r="AK1306" s="96">
        <f t="shared" si="578"/>
        <v>219.55247779336139</v>
      </c>
      <c r="AL1306" s="86">
        <f t="shared" si="579"/>
        <v>28.338592800374006</v>
      </c>
      <c r="AM1306" s="95">
        <f t="shared" si="587"/>
        <v>121.35333603739927</v>
      </c>
      <c r="AN1306" s="96">
        <f t="shared" si="580"/>
        <v>158.04576725192166</v>
      </c>
      <c r="AO1306" s="96">
        <f t="shared" si="581"/>
        <v>66.780639926957249</v>
      </c>
      <c r="AP1306" s="96">
        <f t="shared" si="582"/>
        <v>220.28041215520261</v>
      </c>
      <c r="AQ1306" s="86">
        <f t="shared" si="583"/>
        <v>28.432550453109009</v>
      </c>
    </row>
    <row r="1307" spans="1:43">
      <c r="A1307" s="129" t="str">
        <f t="shared" si="584"/>
        <v>2011_1</v>
      </c>
      <c r="B1307" s="57">
        <v>2011</v>
      </c>
      <c r="C1307" s="57">
        <v>1</v>
      </c>
      <c r="D1307" s="81" t="str">
        <f t="shared" si="585"/>
        <v>SML_Commercial</v>
      </c>
      <c r="E1307" s="68" t="s">
        <v>12</v>
      </c>
      <c r="F1307" s="69" t="s">
        <v>40</v>
      </c>
      <c r="G1307" s="84">
        <f t="shared" si="586"/>
        <v>20016</v>
      </c>
      <c r="H1307" s="70">
        <v>5004</v>
      </c>
      <c r="I1307" s="65">
        <v>35</v>
      </c>
      <c r="J1307" s="66">
        <v>579</v>
      </c>
      <c r="K1307" s="66">
        <v>273</v>
      </c>
      <c r="L1307" s="66">
        <v>947</v>
      </c>
      <c r="M1307" s="67">
        <v>130</v>
      </c>
      <c r="N1307" s="65">
        <v>420740</v>
      </c>
      <c r="O1307" s="66">
        <v>851765</v>
      </c>
      <c r="P1307" s="66">
        <v>415344</v>
      </c>
      <c r="Q1307" s="66">
        <v>1471577</v>
      </c>
      <c r="R1307" s="67">
        <v>366666</v>
      </c>
      <c r="S1307" s="95">
        <f t="shared" si="560"/>
        <v>12021.142857142857</v>
      </c>
      <c r="T1307" s="96">
        <f t="shared" si="561"/>
        <v>1471.0967184801382</v>
      </c>
      <c r="U1307" s="96">
        <f t="shared" si="562"/>
        <v>1521.4065934065934</v>
      </c>
      <c r="V1307" s="96">
        <f t="shared" si="563"/>
        <v>1553.9355860612461</v>
      </c>
      <c r="W1307" s="86">
        <f t="shared" si="564"/>
        <v>2820.5076923076922</v>
      </c>
      <c r="X1307" s="99">
        <f t="shared" si="565"/>
        <v>1.7486011191047161E-3</v>
      </c>
      <c r="Y1307" s="100">
        <f t="shared" si="566"/>
        <v>2.8926858513189449E-2</v>
      </c>
      <c r="Z1307" s="100">
        <f t="shared" si="567"/>
        <v>1.3639088729016787E-2</v>
      </c>
      <c r="AA1307" s="100">
        <f t="shared" si="568"/>
        <v>4.7312150279776179E-2</v>
      </c>
      <c r="AB1307" s="101">
        <f t="shared" si="569"/>
        <v>6.4948041566746601E-3</v>
      </c>
      <c r="AC1307" s="99">
        <f t="shared" si="570"/>
        <v>2.4366711058819487E-3</v>
      </c>
      <c r="AD1307" s="100">
        <f t="shared" si="571"/>
        <v>3.1687079678410876E-2</v>
      </c>
      <c r="AE1307" s="100">
        <f t="shared" si="572"/>
        <v>1.5549284497996861E-2</v>
      </c>
      <c r="AF1307" s="100">
        <f t="shared" si="573"/>
        <v>5.0808613235772661E-2</v>
      </c>
      <c r="AG1307" s="101">
        <f t="shared" si="574"/>
        <v>7.817729621436809E-3</v>
      </c>
      <c r="AH1307" s="95">
        <f t="shared" si="575"/>
        <v>21.020183852917665</v>
      </c>
      <c r="AI1307" s="96">
        <f t="shared" si="576"/>
        <v>42.55420663469225</v>
      </c>
      <c r="AJ1307" s="96">
        <f t="shared" si="577"/>
        <v>20.750599520383695</v>
      </c>
      <c r="AK1307" s="96">
        <f t="shared" si="578"/>
        <v>73.520033972821736</v>
      </c>
      <c r="AL1307" s="86">
        <f t="shared" si="579"/>
        <v>18.318645083932854</v>
      </c>
      <c r="AM1307" s="95">
        <f t="shared" si="587"/>
        <v>21.089877050063723</v>
      </c>
      <c r="AN1307" s="96">
        <f t="shared" si="580"/>
        <v>42.695296680961</v>
      </c>
      <c r="AO1307" s="96">
        <f t="shared" si="581"/>
        <v>20.819398900702733</v>
      </c>
      <c r="AP1307" s="96">
        <f t="shared" si="582"/>
        <v>73.763792365122455</v>
      </c>
      <c r="AQ1307" s="86">
        <f t="shared" si="583"/>
        <v>18.379381229354628</v>
      </c>
    </row>
    <row r="1308" spans="1:43">
      <c r="A1308" s="129" t="str">
        <f t="shared" si="584"/>
        <v>2011_1</v>
      </c>
      <c r="B1308" s="57">
        <v>2011</v>
      </c>
      <c r="C1308" s="57">
        <v>1</v>
      </c>
      <c r="D1308" s="81" t="str">
        <f t="shared" si="585"/>
        <v>LSL_Commercial</v>
      </c>
      <c r="E1308" s="68" t="s">
        <v>14</v>
      </c>
      <c r="F1308" s="69" t="s">
        <v>40</v>
      </c>
      <c r="G1308" s="84">
        <f t="shared" si="586"/>
        <v>2876</v>
      </c>
      <c r="H1308" s="70">
        <v>719</v>
      </c>
      <c r="I1308" s="65">
        <v>4</v>
      </c>
      <c r="J1308" s="66">
        <v>73</v>
      </c>
      <c r="K1308" s="66">
        <v>99</v>
      </c>
      <c r="L1308" s="66">
        <v>118</v>
      </c>
      <c r="M1308" s="67">
        <v>16</v>
      </c>
      <c r="N1308" s="65">
        <v>65076</v>
      </c>
      <c r="O1308" s="66">
        <v>194681</v>
      </c>
      <c r="P1308" s="66">
        <v>120196</v>
      </c>
      <c r="Q1308" s="66">
        <v>394351</v>
      </c>
      <c r="R1308" s="67">
        <v>69264</v>
      </c>
      <c r="S1308" s="95">
        <f t="shared" si="560"/>
        <v>16269</v>
      </c>
      <c r="T1308" s="96">
        <f t="shared" si="561"/>
        <v>2666.8630136986303</v>
      </c>
      <c r="U1308" s="96">
        <f t="shared" si="562"/>
        <v>1214.1010101010102</v>
      </c>
      <c r="V1308" s="96">
        <f t="shared" si="563"/>
        <v>3341.9576271186443</v>
      </c>
      <c r="W1308" s="86">
        <f t="shared" si="564"/>
        <v>4329</v>
      </c>
      <c r="X1308" s="99">
        <f t="shared" si="565"/>
        <v>1.3908205841446453E-3</v>
      </c>
      <c r="Y1308" s="100">
        <f t="shared" si="566"/>
        <v>2.5382475660639777E-2</v>
      </c>
      <c r="Z1308" s="100">
        <f t="shared" si="567"/>
        <v>3.4422809457579973E-2</v>
      </c>
      <c r="AA1308" s="100">
        <f t="shared" si="568"/>
        <v>4.1029207232267037E-2</v>
      </c>
      <c r="AB1308" s="101">
        <f t="shared" si="569"/>
        <v>5.5632823365785811E-3</v>
      </c>
      <c r="AC1308" s="99">
        <f t="shared" si="570"/>
        <v>3.0099993951589821E-3</v>
      </c>
      <c r="AD1308" s="100">
        <f t="shared" si="571"/>
        <v>3.2216013088041895E-2</v>
      </c>
      <c r="AE1308" s="100">
        <f t="shared" si="572"/>
        <v>4.2343775211502732E-2</v>
      </c>
      <c r="AF1308" s="100">
        <f t="shared" si="573"/>
        <v>4.9647291434969335E-2</v>
      </c>
      <c r="AG1308" s="101">
        <f t="shared" si="574"/>
        <v>8.7948675058364314E-3</v>
      </c>
      <c r="AH1308" s="95">
        <f t="shared" si="575"/>
        <v>22.627260083449237</v>
      </c>
      <c r="AI1308" s="96">
        <f t="shared" si="576"/>
        <v>67.691585535465919</v>
      </c>
      <c r="AJ1308" s="96">
        <f t="shared" si="577"/>
        <v>41.792767732962446</v>
      </c>
      <c r="AK1308" s="96">
        <f t="shared" si="578"/>
        <v>137.11787204450627</v>
      </c>
      <c r="AL1308" s="86">
        <f t="shared" si="579"/>
        <v>24.083449235048679</v>
      </c>
      <c r="AM1308" s="95">
        <f t="shared" si="587"/>
        <v>22.70228160128682</v>
      </c>
      <c r="AN1308" s="96">
        <f t="shared" si="580"/>
        <v>67.916019491365773</v>
      </c>
      <c r="AO1308" s="96">
        <f t="shared" si="581"/>
        <v>41.931333200385254</v>
      </c>
      <c r="AP1308" s="96">
        <f t="shared" si="582"/>
        <v>137.57249142155419</v>
      </c>
      <c r="AQ1308" s="86">
        <f t="shared" si="583"/>
        <v>24.163298801885954</v>
      </c>
    </row>
    <row r="1309" spans="1:43">
      <c r="A1309" s="129" t="str">
        <f t="shared" si="584"/>
        <v>2011_1</v>
      </c>
      <c r="B1309" s="57">
        <v>2011</v>
      </c>
      <c r="C1309" s="57">
        <v>1</v>
      </c>
      <c r="D1309" s="81" t="str">
        <f t="shared" si="585"/>
        <v>MYA_Commercial</v>
      </c>
      <c r="E1309" s="68" t="s">
        <v>15</v>
      </c>
      <c r="F1309" s="69" t="s">
        <v>40</v>
      </c>
      <c r="G1309" s="84">
        <f t="shared" si="586"/>
        <v>3144</v>
      </c>
      <c r="H1309" s="70">
        <v>786</v>
      </c>
      <c r="I1309" s="65">
        <v>17</v>
      </c>
      <c r="J1309" s="66">
        <v>107</v>
      </c>
      <c r="K1309" s="66">
        <v>85</v>
      </c>
      <c r="L1309" s="66">
        <v>195</v>
      </c>
      <c r="M1309" s="67">
        <v>26</v>
      </c>
      <c r="N1309" s="65">
        <v>163255</v>
      </c>
      <c r="O1309" s="66">
        <v>336744</v>
      </c>
      <c r="P1309" s="66">
        <v>87258</v>
      </c>
      <c r="Q1309" s="66">
        <v>519083</v>
      </c>
      <c r="R1309" s="67">
        <v>122467</v>
      </c>
      <c r="S1309" s="95">
        <f t="shared" si="560"/>
        <v>9603.2352941176468</v>
      </c>
      <c r="T1309" s="96">
        <f t="shared" si="561"/>
        <v>3147.1401869158876</v>
      </c>
      <c r="U1309" s="96">
        <f t="shared" si="562"/>
        <v>1026.5647058823529</v>
      </c>
      <c r="V1309" s="96">
        <f t="shared" si="563"/>
        <v>2661.9641025641026</v>
      </c>
      <c r="W1309" s="86">
        <f t="shared" si="564"/>
        <v>4710.2692307692305</v>
      </c>
      <c r="X1309" s="99">
        <f t="shared" si="565"/>
        <v>5.407124681933842E-3</v>
      </c>
      <c r="Y1309" s="100">
        <f t="shared" si="566"/>
        <v>3.4033078880407124E-2</v>
      </c>
      <c r="Z1309" s="100">
        <f t="shared" si="567"/>
        <v>2.703562340966921E-2</v>
      </c>
      <c r="AA1309" s="100">
        <f t="shared" si="568"/>
        <v>6.2022900763358778E-2</v>
      </c>
      <c r="AB1309" s="101">
        <f t="shared" si="569"/>
        <v>8.2697201017811698E-3</v>
      </c>
      <c r="AC1309" s="99">
        <f t="shared" si="570"/>
        <v>8.4544619029102933E-3</v>
      </c>
      <c r="AD1309" s="100">
        <f t="shared" si="571"/>
        <v>4.1567439441563762E-2</v>
      </c>
      <c r="AE1309" s="100">
        <f t="shared" si="572"/>
        <v>3.3775179875866507E-2</v>
      </c>
      <c r="AF1309" s="100">
        <f t="shared" si="573"/>
        <v>7.2045648666859308E-2</v>
      </c>
      <c r="AG1309" s="101">
        <f t="shared" si="574"/>
        <v>1.2032916153334402E-2</v>
      </c>
      <c r="AH1309" s="95">
        <f t="shared" si="575"/>
        <v>51.925890585241731</v>
      </c>
      <c r="AI1309" s="96">
        <f t="shared" si="576"/>
        <v>107.10687022900764</v>
      </c>
      <c r="AJ1309" s="96">
        <f t="shared" si="577"/>
        <v>27.753816793893129</v>
      </c>
      <c r="AK1309" s="96">
        <f t="shared" si="578"/>
        <v>165.10273536895673</v>
      </c>
      <c r="AL1309" s="86">
        <f t="shared" si="579"/>
        <v>38.952608142493638</v>
      </c>
      <c r="AM1309" s="95">
        <f t="shared" si="587"/>
        <v>52.098052796327231</v>
      </c>
      <c r="AN1309" s="96">
        <f t="shared" si="580"/>
        <v>107.4619870193649</v>
      </c>
      <c r="AO1309" s="96">
        <f t="shared" si="581"/>
        <v>27.845835600146525</v>
      </c>
      <c r="AP1309" s="96">
        <f t="shared" si="582"/>
        <v>165.650139595577</v>
      </c>
      <c r="AQ1309" s="86">
        <f t="shared" si="583"/>
        <v>39.081756955730647</v>
      </c>
    </row>
    <row r="1310" spans="1:43">
      <c r="A1310" s="129" t="str">
        <f t="shared" si="584"/>
        <v>2011_1</v>
      </c>
      <c r="B1310" s="57">
        <v>2011</v>
      </c>
      <c r="C1310" s="57">
        <v>1</v>
      </c>
      <c r="D1310" s="81" t="str">
        <f t="shared" si="585"/>
        <v>SMA_Commercial</v>
      </c>
      <c r="E1310" s="68" t="s">
        <v>16</v>
      </c>
      <c r="F1310" s="69" t="s">
        <v>40</v>
      </c>
      <c r="G1310" s="84">
        <f t="shared" si="586"/>
        <v>21400</v>
      </c>
      <c r="H1310" s="70">
        <v>5350</v>
      </c>
      <c r="I1310" s="65">
        <v>36</v>
      </c>
      <c r="J1310" s="66">
        <v>488</v>
      </c>
      <c r="K1310" s="66">
        <v>626</v>
      </c>
      <c r="L1310" s="66">
        <v>891</v>
      </c>
      <c r="M1310" s="67">
        <v>539</v>
      </c>
      <c r="N1310" s="65">
        <v>607805</v>
      </c>
      <c r="O1310" s="66">
        <v>1752872</v>
      </c>
      <c r="P1310" s="66">
        <v>562643</v>
      </c>
      <c r="Q1310" s="66">
        <v>2900723</v>
      </c>
      <c r="R1310" s="67">
        <v>2444532</v>
      </c>
      <c r="S1310" s="95">
        <f t="shared" si="560"/>
        <v>16883.472222222223</v>
      </c>
      <c r="T1310" s="96">
        <f t="shared" si="561"/>
        <v>3591.9508196721313</v>
      </c>
      <c r="U1310" s="96">
        <f t="shared" si="562"/>
        <v>898.79073482428112</v>
      </c>
      <c r="V1310" s="96">
        <f t="shared" si="563"/>
        <v>3255.581369248036</v>
      </c>
      <c r="W1310" s="86">
        <f t="shared" si="564"/>
        <v>4535.3098330241191</v>
      </c>
      <c r="X1310" s="99">
        <f t="shared" si="565"/>
        <v>1.6822429906542056E-3</v>
      </c>
      <c r="Y1310" s="100">
        <f t="shared" si="566"/>
        <v>2.2803738317757009E-2</v>
      </c>
      <c r="Z1310" s="100">
        <f t="shared" si="567"/>
        <v>2.9252336448598131E-2</v>
      </c>
      <c r="AA1310" s="100">
        <f t="shared" si="568"/>
        <v>4.1635514018691588E-2</v>
      </c>
      <c r="AB1310" s="101">
        <f t="shared" si="569"/>
        <v>2.5186915887850467E-2</v>
      </c>
      <c r="AC1310" s="99">
        <f t="shared" si="570"/>
        <v>2.3349643071032054E-3</v>
      </c>
      <c r="AD1310" s="100">
        <f t="shared" si="571"/>
        <v>2.5181361119911289E-2</v>
      </c>
      <c r="AE1310" s="100">
        <f t="shared" si="572"/>
        <v>3.1936336323468241E-2</v>
      </c>
      <c r="AF1310" s="100">
        <f t="shared" si="573"/>
        <v>4.4817119715210733E-2</v>
      </c>
      <c r="AG1310" s="101">
        <f t="shared" si="574"/>
        <v>2.7682643621584766E-2</v>
      </c>
      <c r="AH1310" s="95">
        <f t="shared" si="575"/>
        <v>28.402102803738316</v>
      </c>
      <c r="AI1310" s="96">
        <f t="shared" si="576"/>
        <v>81.909906542056078</v>
      </c>
      <c r="AJ1310" s="96">
        <f t="shared" si="577"/>
        <v>26.291728971962616</v>
      </c>
      <c r="AK1310" s="96">
        <f t="shared" si="578"/>
        <v>135.54780373831775</v>
      </c>
      <c r="AL1310" s="86">
        <f t="shared" si="579"/>
        <v>114.23046728971963</v>
      </c>
      <c r="AM1310" s="95">
        <f t="shared" si="587"/>
        <v>28.496271026238844</v>
      </c>
      <c r="AN1310" s="96">
        <f t="shared" si="580"/>
        <v>82.181481867219489</v>
      </c>
      <c r="AO1310" s="96">
        <f t="shared" si="581"/>
        <v>26.378900171956637</v>
      </c>
      <c r="AP1310" s="96">
        <f t="shared" si="582"/>
        <v>135.9972174958163</v>
      </c>
      <c r="AQ1310" s="86">
        <f t="shared" si="583"/>
        <v>114.60920262964882</v>
      </c>
    </row>
    <row r="1311" spans="1:43">
      <c r="A1311" s="129" t="str">
        <f t="shared" si="584"/>
        <v>2011_1</v>
      </c>
      <c r="B1311" s="57">
        <v>2011</v>
      </c>
      <c r="C1311" s="57">
        <v>1</v>
      </c>
      <c r="D1311" s="81" t="str">
        <f t="shared" si="585"/>
        <v>MSL_Commercial</v>
      </c>
      <c r="E1311" s="68" t="s">
        <v>17</v>
      </c>
      <c r="F1311" s="69" t="s">
        <v>40</v>
      </c>
      <c r="G1311" s="84">
        <f t="shared" si="586"/>
        <v>9444</v>
      </c>
      <c r="H1311" s="70">
        <v>2361</v>
      </c>
      <c r="I1311" s="65">
        <v>26</v>
      </c>
      <c r="J1311" s="66">
        <v>200</v>
      </c>
      <c r="K1311" s="66">
        <v>234</v>
      </c>
      <c r="L1311" s="66">
        <v>330</v>
      </c>
      <c r="M1311" s="67">
        <v>67</v>
      </c>
      <c r="N1311" s="65">
        <v>540608</v>
      </c>
      <c r="O1311" s="66">
        <v>564197</v>
      </c>
      <c r="P1311" s="66">
        <v>311294</v>
      </c>
      <c r="Q1311" s="66">
        <v>945750</v>
      </c>
      <c r="R1311" s="67">
        <v>150134</v>
      </c>
      <c r="S1311" s="95">
        <f t="shared" si="560"/>
        <v>20792.615384615383</v>
      </c>
      <c r="T1311" s="96">
        <f t="shared" si="561"/>
        <v>2820.9850000000001</v>
      </c>
      <c r="U1311" s="96">
        <f t="shared" si="562"/>
        <v>1330.3162393162393</v>
      </c>
      <c r="V1311" s="96">
        <f t="shared" si="563"/>
        <v>2865.909090909091</v>
      </c>
      <c r="W1311" s="86">
        <f t="shared" si="564"/>
        <v>2240.8059701492539</v>
      </c>
      <c r="X1311" s="99">
        <f t="shared" si="565"/>
        <v>2.7530707327403643E-3</v>
      </c>
      <c r="Y1311" s="100">
        <f t="shared" si="566"/>
        <v>2.1177467174925878E-2</v>
      </c>
      <c r="Z1311" s="100">
        <f t="shared" si="567"/>
        <v>2.4777636594663279E-2</v>
      </c>
      <c r="AA1311" s="100">
        <f t="shared" si="568"/>
        <v>3.4942820838627701E-2</v>
      </c>
      <c r="AB1311" s="101">
        <f t="shared" si="569"/>
        <v>7.0944515036001693E-3</v>
      </c>
      <c r="AC1311" s="99">
        <f t="shared" si="570"/>
        <v>4.0093551429529715E-3</v>
      </c>
      <c r="AD1311" s="100">
        <f t="shared" si="571"/>
        <v>2.4629436435008319E-2</v>
      </c>
      <c r="AE1311" s="100">
        <f t="shared" si="572"/>
        <v>2.8504639207507534E-2</v>
      </c>
      <c r="AF1311" s="100">
        <f t="shared" si="573"/>
        <v>3.9345666232727908E-2</v>
      </c>
      <c r="AG1311" s="101">
        <f t="shared" si="574"/>
        <v>9.1067449498852954E-3</v>
      </c>
      <c r="AH1311" s="95">
        <f t="shared" si="575"/>
        <v>57.243540872511645</v>
      </c>
      <c r="AI1311" s="96">
        <f t="shared" si="576"/>
        <v>59.741317238458279</v>
      </c>
      <c r="AJ1311" s="96">
        <f t="shared" si="577"/>
        <v>32.962092333756885</v>
      </c>
      <c r="AK1311" s="96">
        <f t="shared" si="578"/>
        <v>100.14294790343075</v>
      </c>
      <c r="AL1311" s="86">
        <f t="shared" si="579"/>
        <v>15.897289284201609</v>
      </c>
      <c r="AM1311" s="95">
        <f t="shared" si="587"/>
        <v>57.433333949835884</v>
      </c>
      <c r="AN1311" s="96">
        <f t="shared" si="580"/>
        <v>59.939391785721917</v>
      </c>
      <c r="AO1311" s="96">
        <f t="shared" si="581"/>
        <v>33.071379370227987</v>
      </c>
      <c r="AP1311" s="96">
        <f t="shared" si="582"/>
        <v>100.47497555170713</v>
      </c>
      <c r="AQ1311" s="86">
        <f t="shared" si="583"/>
        <v>15.949997334898226</v>
      </c>
    </row>
    <row r="1312" spans="1:43">
      <c r="A1312" s="129" t="str">
        <f t="shared" si="584"/>
        <v>2011_1</v>
      </c>
      <c r="B1312" s="57">
        <v>2011</v>
      </c>
      <c r="C1312" s="57">
        <v>1</v>
      </c>
      <c r="D1312" s="81" t="str">
        <f t="shared" si="585"/>
        <v>LYL_Commercial</v>
      </c>
      <c r="E1312" s="68" t="s">
        <v>18</v>
      </c>
      <c r="F1312" s="69" t="s">
        <v>40</v>
      </c>
      <c r="G1312" s="84">
        <f t="shared" si="586"/>
        <v>3472</v>
      </c>
      <c r="H1312" s="70">
        <v>868</v>
      </c>
      <c r="I1312" s="65">
        <v>20</v>
      </c>
      <c r="J1312" s="66">
        <v>84</v>
      </c>
      <c r="K1312" s="66">
        <v>128</v>
      </c>
      <c r="L1312" s="66">
        <v>150</v>
      </c>
      <c r="M1312" s="67">
        <v>37</v>
      </c>
      <c r="N1312" s="65">
        <v>376658</v>
      </c>
      <c r="O1312" s="66">
        <v>234234</v>
      </c>
      <c r="P1312" s="66">
        <v>156033</v>
      </c>
      <c r="Q1312" s="66">
        <v>521134</v>
      </c>
      <c r="R1312" s="67">
        <v>181443</v>
      </c>
      <c r="S1312" s="95">
        <f t="shared" si="560"/>
        <v>18832.900000000001</v>
      </c>
      <c r="T1312" s="96">
        <f t="shared" si="561"/>
        <v>2788.5</v>
      </c>
      <c r="U1312" s="96">
        <f t="shared" si="562"/>
        <v>1219.0078125</v>
      </c>
      <c r="V1312" s="96">
        <f t="shared" si="563"/>
        <v>3474.2266666666665</v>
      </c>
      <c r="W1312" s="86">
        <f t="shared" si="564"/>
        <v>4903.864864864865</v>
      </c>
      <c r="X1312" s="99">
        <f t="shared" si="565"/>
        <v>5.7603686635944703E-3</v>
      </c>
      <c r="Y1312" s="100">
        <f t="shared" si="566"/>
        <v>2.4193548387096774E-2</v>
      </c>
      <c r="Z1312" s="100">
        <f t="shared" si="567"/>
        <v>3.6866359447004608E-2</v>
      </c>
      <c r="AA1312" s="100">
        <f t="shared" si="568"/>
        <v>4.3202764976958526E-2</v>
      </c>
      <c r="AB1312" s="101">
        <f t="shared" si="569"/>
        <v>1.065668202764977E-2</v>
      </c>
      <c r="AC1312" s="99">
        <f t="shared" si="570"/>
        <v>8.7528864310714768E-3</v>
      </c>
      <c r="AD1312" s="100">
        <f t="shared" si="571"/>
        <v>3.0269267533304146E-2</v>
      </c>
      <c r="AE1312" s="100">
        <f t="shared" si="572"/>
        <v>4.4317529334571983E-2</v>
      </c>
      <c r="AF1312" s="100">
        <f t="shared" si="573"/>
        <v>5.1242315889840628E-2</v>
      </c>
      <c r="AG1312" s="101">
        <f t="shared" si="574"/>
        <v>1.4716911496914162E-2</v>
      </c>
      <c r="AH1312" s="95">
        <f t="shared" si="575"/>
        <v>108.4844470046083</v>
      </c>
      <c r="AI1312" s="96">
        <f t="shared" si="576"/>
        <v>67.463709677419359</v>
      </c>
      <c r="AJ1312" s="96">
        <f t="shared" si="577"/>
        <v>44.940380184331801</v>
      </c>
      <c r="AK1312" s="96">
        <f t="shared" si="578"/>
        <v>150.09619815668202</v>
      </c>
      <c r="AL1312" s="86">
        <f t="shared" si="579"/>
        <v>52.258928571428569</v>
      </c>
      <c r="AM1312" s="95">
        <f t="shared" si="587"/>
        <v>108.84413120172458</v>
      </c>
      <c r="AN1312" s="96">
        <f t="shared" si="580"/>
        <v>67.687388102482245</v>
      </c>
      <c r="AO1312" s="96">
        <f t="shared" si="581"/>
        <v>45.089381677274062</v>
      </c>
      <c r="AP1312" s="96">
        <f t="shared" si="582"/>
        <v>150.59384765405099</v>
      </c>
      <c r="AQ1312" s="86">
        <f t="shared" si="583"/>
        <v>52.432194982277061</v>
      </c>
    </row>
    <row r="1313" spans="1:43">
      <c r="A1313" s="129" t="str">
        <f t="shared" si="584"/>
        <v>2011_1</v>
      </c>
      <c r="B1313" s="57">
        <v>2011</v>
      </c>
      <c r="C1313" s="57">
        <v>1</v>
      </c>
      <c r="D1313" s="81" t="str">
        <f t="shared" si="585"/>
        <v>LSA_Commercial</v>
      </c>
      <c r="E1313" s="68" t="s">
        <v>19</v>
      </c>
      <c r="F1313" s="69" t="s">
        <v>40</v>
      </c>
      <c r="G1313" s="84">
        <f t="shared" si="586"/>
        <v>24052</v>
      </c>
      <c r="H1313" s="70">
        <v>6013</v>
      </c>
      <c r="I1313" s="65">
        <v>88</v>
      </c>
      <c r="J1313" s="66">
        <v>686</v>
      </c>
      <c r="K1313" s="66">
        <v>543</v>
      </c>
      <c r="L1313" s="66">
        <v>1232</v>
      </c>
      <c r="M1313" s="67">
        <v>194</v>
      </c>
      <c r="N1313" s="65">
        <v>2183044</v>
      </c>
      <c r="O1313" s="66">
        <v>1656102</v>
      </c>
      <c r="P1313" s="66">
        <v>457357</v>
      </c>
      <c r="Q1313" s="66">
        <v>2914748</v>
      </c>
      <c r="R1313" s="67">
        <v>1540494</v>
      </c>
      <c r="S1313" s="95">
        <f t="shared" si="560"/>
        <v>24807.31818181818</v>
      </c>
      <c r="T1313" s="96">
        <f t="shared" si="561"/>
        <v>2414.1428571428573</v>
      </c>
      <c r="U1313" s="96">
        <f t="shared" si="562"/>
        <v>842.27808471454875</v>
      </c>
      <c r="V1313" s="96">
        <f t="shared" si="563"/>
        <v>2365.8668831168829</v>
      </c>
      <c r="W1313" s="86">
        <f t="shared" si="564"/>
        <v>7940.6907216494847</v>
      </c>
      <c r="X1313" s="99">
        <f t="shared" si="565"/>
        <v>3.6587393979710626E-3</v>
      </c>
      <c r="Y1313" s="100">
        <f t="shared" si="566"/>
        <v>2.8521536670547149E-2</v>
      </c>
      <c r="Z1313" s="100">
        <f t="shared" si="567"/>
        <v>2.2576085148844172E-2</v>
      </c>
      <c r="AA1313" s="100">
        <f t="shared" si="568"/>
        <v>5.1222351571594875E-2</v>
      </c>
      <c r="AB1313" s="101">
        <f t="shared" si="569"/>
        <v>8.0658573091634787E-3</v>
      </c>
      <c r="AC1313" s="99">
        <f t="shared" si="570"/>
        <v>4.5658288561903565E-3</v>
      </c>
      <c r="AD1313" s="100">
        <f t="shared" si="571"/>
        <v>3.1022362074145115E-2</v>
      </c>
      <c r="AE1313" s="100">
        <f t="shared" si="572"/>
        <v>2.480783811702723E-2</v>
      </c>
      <c r="AF1313" s="100">
        <f t="shared" si="573"/>
        <v>5.453436662649834E-2</v>
      </c>
      <c r="AG1313" s="101">
        <f t="shared" si="574"/>
        <v>9.4096955962765239E-3</v>
      </c>
      <c r="AH1313" s="95">
        <f t="shared" si="575"/>
        <v>90.763512389822054</v>
      </c>
      <c r="AI1313" s="96">
        <f t="shared" si="576"/>
        <v>68.855064027939463</v>
      </c>
      <c r="AJ1313" s="96">
        <f t="shared" si="577"/>
        <v>19.015341759521039</v>
      </c>
      <c r="AK1313" s="96">
        <f t="shared" si="578"/>
        <v>121.18526525860635</v>
      </c>
      <c r="AL1313" s="86">
        <f t="shared" si="579"/>
        <v>64.048478297023124</v>
      </c>
      <c r="AM1313" s="95">
        <f t="shared" si="587"/>
        <v>91.06444217268762</v>
      </c>
      <c r="AN1313" s="96">
        <f t="shared" si="580"/>
        <v>69.083355539820687</v>
      </c>
      <c r="AO1313" s="96">
        <f t="shared" si="581"/>
        <v>19.078387828543029</v>
      </c>
      <c r="AP1313" s="96">
        <f t="shared" si="582"/>
        <v>121.5870594884743</v>
      </c>
      <c r="AQ1313" s="86">
        <f t="shared" si="583"/>
        <v>64.260833396107572</v>
      </c>
    </row>
    <row r="1314" spans="1:43">
      <c r="A1314" s="129" t="str">
        <f t="shared" si="584"/>
        <v>2011_1</v>
      </c>
      <c r="B1314" s="57">
        <v>2011</v>
      </c>
      <c r="C1314" s="57">
        <v>1</v>
      </c>
      <c r="D1314" s="81" t="str">
        <f t="shared" si="585"/>
        <v>LMA_Commercial</v>
      </c>
      <c r="E1314" s="68" t="s">
        <v>20</v>
      </c>
      <c r="F1314" s="69" t="s">
        <v>40</v>
      </c>
      <c r="G1314" s="84">
        <f t="shared" si="586"/>
        <v>22188</v>
      </c>
      <c r="H1314" s="70">
        <v>5547</v>
      </c>
      <c r="I1314" s="65">
        <v>174</v>
      </c>
      <c r="J1314" s="66">
        <v>537</v>
      </c>
      <c r="K1314" s="66">
        <v>704</v>
      </c>
      <c r="L1314" s="66">
        <v>919</v>
      </c>
      <c r="M1314" s="67">
        <v>153</v>
      </c>
      <c r="N1314" s="65">
        <v>2502891</v>
      </c>
      <c r="O1314" s="66">
        <v>1228569</v>
      </c>
      <c r="P1314" s="66">
        <v>661252</v>
      </c>
      <c r="Q1314" s="66">
        <v>2770401</v>
      </c>
      <c r="R1314" s="67">
        <v>682050</v>
      </c>
      <c r="S1314" s="95">
        <f t="shared" si="560"/>
        <v>14384.431034482759</v>
      </c>
      <c r="T1314" s="96">
        <f t="shared" si="561"/>
        <v>2287.8379888268155</v>
      </c>
      <c r="U1314" s="96">
        <f t="shared" si="562"/>
        <v>939.27840909090912</v>
      </c>
      <c r="V1314" s="96">
        <f t="shared" si="563"/>
        <v>3014.5821545157778</v>
      </c>
      <c r="W1314" s="86">
        <f t="shared" si="564"/>
        <v>4457.8431372549021</v>
      </c>
      <c r="X1314" s="99">
        <f t="shared" si="565"/>
        <v>7.8420767982693342E-3</v>
      </c>
      <c r="Y1314" s="100">
        <f t="shared" si="566"/>
        <v>2.4202271498107084E-2</v>
      </c>
      <c r="Z1314" s="100">
        <f t="shared" si="567"/>
        <v>3.1728862448170185E-2</v>
      </c>
      <c r="AA1314" s="100">
        <f t="shared" si="568"/>
        <v>4.1418784928790336E-2</v>
      </c>
      <c r="AB1314" s="101">
        <f t="shared" si="569"/>
        <v>6.8956192536506217E-3</v>
      </c>
      <c r="AC1314" s="99">
        <f t="shared" si="570"/>
        <v>9.2218343839604762E-3</v>
      </c>
      <c r="AD1314" s="100">
        <f t="shared" si="571"/>
        <v>2.6606107349573412E-2</v>
      </c>
      <c r="AE1314" s="100">
        <f t="shared" si="572"/>
        <v>3.4470579206655999E-2</v>
      </c>
      <c r="AF1314" s="100">
        <f t="shared" si="573"/>
        <v>4.4535592402156661E-2</v>
      </c>
      <c r="AG1314" s="101">
        <f t="shared" si="574"/>
        <v>8.1900562828341288E-3</v>
      </c>
      <c r="AH1314" s="95">
        <f t="shared" si="575"/>
        <v>112.8038128718226</v>
      </c>
      <c r="AI1314" s="96">
        <f t="shared" si="576"/>
        <v>55.370876149269876</v>
      </c>
      <c r="AJ1314" s="96">
        <f t="shared" si="577"/>
        <v>29.802235442581576</v>
      </c>
      <c r="AK1314" s="96">
        <f t="shared" si="578"/>
        <v>124.8603299080584</v>
      </c>
      <c r="AL1314" s="86">
        <f t="shared" si="579"/>
        <v>30.739588967009194</v>
      </c>
      <c r="AM1314" s="95">
        <f t="shared" si="587"/>
        <v>113.17781808625425</v>
      </c>
      <c r="AN1314" s="96">
        <f t="shared" si="580"/>
        <v>55.554460337430314</v>
      </c>
      <c r="AO1314" s="96">
        <f t="shared" si="581"/>
        <v>29.901045856640103</v>
      </c>
      <c r="AP1314" s="96">
        <f t="shared" si="582"/>
        <v>125.27430895072013</v>
      </c>
      <c r="AQ1314" s="86">
        <f t="shared" si="583"/>
        <v>30.841507211352678</v>
      </c>
    </row>
    <row r="1315" spans="1:43">
      <c r="A1315" s="129" t="str">
        <f t="shared" si="584"/>
        <v>2011_1</v>
      </c>
      <c r="B1315" s="57">
        <v>2011</v>
      </c>
      <c r="C1315" s="57">
        <v>1</v>
      </c>
      <c r="D1315" s="81" t="str">
        <f t="shared" si="585"/>
        <v>SYL_Commercial</v>
      </c>
      <c r="E1315" s="68" t="s">
        <v>21</v>
      </c>
      <c r="F1315" s="69" t="s">
        <v>40</v>
      </c>
      <c r="G1315" s="84">
        <f t="shared" si="586"/>
        <v>3048</v>
      </c>
      <c r="H1315" s="70">
        <v>762</v>
      </c>
      <c r="I1315" s="65">
        <v>29</v>
      </c>
      <c r="J1315" s="66">
        <v>74</v>
      </c>
      <c r="K1315" s="66">
        <v>90</v>
      </c>
      <c r="L1315" s="66">
        <v>99</v>
      </c>
      <c r="M1315" s="67">
        <v>35</v>
      </c>
      <c r="N1315" s="65">
        <v>311562</v>
      </c>
      <c r="O1315" s="66">
        <v>194622</v>
      </c>
      <c r="P1315" s="66">
        <v>71405</v>
      </c>
      <c r="Q1315" s="66">
        <v>273221</v>
      </c>
      <c r="R1315" s="67">
        <v>116420</v>
      </c>
      <c r="S1315" s="95">
        <f t="shared" si="560"/>
        <v>10743.51724137931</v>
      </c>
      <c r="T1315" s="96">
        <f t="shared" si="561"/>
        <v>2630.0270270270271</v>
      </c>
      <c r="U1315" s="96">
        <f t="shared" si="562"/>
        <v>793.38888888888891</v>
      </c>
      <c r="V1315" s="96">
        <f t="shared" si="563"/>
        <v>2759.8080808080808</v>
      </c>
      <c r="W1315" s="86">
        <f t="shared" si="564"/>
        <v>3326.2857142857142</v>
      </c>
      <c r="X1315" s="99">
        <f t="shared" si="565"/>
        <v>9.5144356955380576E-3</v>
      </c>
      <c r="Y1315" s="100">
        <f t="shared" si="566"/>
        <v>2.4278215223097113E-2</v>
      </c>
      <c r="Z1315" s="100">
        <f t="shared" si="567"/>
        <v>2.952755905511811E-2</v>
      </c>
      <c r="AA1315" s="100">
        <f t="shared" si="568"/>
        <v>3.2480314960629919E-2</v>
      </c>
      <c r="AB1315" s="101">
        <f t="shared" si="569"/>
        <v>1.1482939632545932E-2</v>
      </c>
      <c r="AC1315" s="99">
        <f t="shared" si="570"/>
        <v>1.361141747471132E-2</v>
      </c>
      <c r="AD1315" s="100">
        <f t="shared" si="571"/>
        <v>3.0773823387118412E-2</v>
      </c>
      <c r="AE1315" s="100">
        <f t="shared" si="572"/>
        <v>3.6671762551829072E-2</v>
      </c>
      <c r="AF1315" s="100">
        <f t="shared" si="573"/>
        <v>3.9961811176365006E-2</v>
      </c>
      <c r="AG1315" s="101">
        <f t="shared" si="574"/>
        <v>1.5979361642721929E-2</v>
      </c>
      <c r="AH1315" s="95">
        <f t="shared" si="575"/>
        <v>102.21850393700787</v>
      </c>
      <c r="AI1315" s="96">
        <f t="shared" si="576"/>
        <v>63.852362204724407</v>
      </c>
      <c r="AJ1315" s="96">
        <f t="shared" si="577"/>
        <v>23.426837270341206</v>
      </c>
      <c r="AK1315" s="96">
        <f t="shared" si="578"/>
        <v>89.639435695538054</v>
      </c>
      <c r="AL1315" s="86">
        <f t="shared" si="579"/>
        <v>38.19553805774278</v>
      </c>
      <c r="AM1315" s="95">
        <f t="shared" si="587"/>
        <v>102.55741316809284</v>
      </c>
      <c r="AN1315" s="96">
        <f t="shared" si="580"/>
        <v>64.064067073650079</v>
      </c>
      <c r="AO1315" s="96">
        <f t="shared" si="581"/>
        <v>23.504509815920009</v>
      </c>
      <c r="AP1315" s="96">
        <f t="shared" si="582"/>
        <v>89.936638560541709</v>
      </c>
      <c r="AQ1315" s="86">
        <f t="shared" si="583"/>
        <v>38.322176777108147</v>
      </c>
    </row>
    <row r="1316" spans="1:43">
      <c r="A1316" s="129" t="str">
        <f t="shared" si="584"/>
        <v>2011_1</v>
      </c>
      <c r="B1316" s="57">
        <v>2011</v>
      </c>
      <c r="C1316" s="57">
        <v>1</v>
      </c>
      <c r="D1316" s="81" t="str">
        <f t="shared" si="585"/>
        <v>MYL_Commercial</v>
      </c>
      <c r="E1316" s="68" t="s">
        <v>22</v>
      </c>
      <c r="F1316" s="69" t="s">
        <v>40</v>
      </c>
      <c r="G1316" s="84">
        <f t="shared" si="586"/>
        <v>2092</v>
      </c>
      <c r="H1316" s="70">
        <v>523</v>
      </c>
      <c r="I1316" s="65">
        <v>19</v>
      </c>
      <c r="J1316" s="66">
        <v>60</v>
      </c>
      <c r="K1316" s="66">
        <v>113</v>
      </c>
      <c r="L1316" s="66">
        <v>88</v>
      </c>
      <c r="M1316" s="67">
        <v>21</v>
      </c>
      <c r="N1316" s="65">
        <v>267318</v>
      </c>
      <c r="O1316" s="66">
        <v>169583</v>
      </c>
      <c r="P1316" s="66">
        <v>77013</v>
      </c>
      <c r="Q1316" s="66">
        <v>244681</v>
      </c>
      <c r="R1316" s="67">
        <v>81664</v>
      </c>
      <c r="S1316" s="95">
        <f t="shared" si="560"/>
        <v>14069.368421052632</v>
      </c>
      <c r="T1316" s="96">
        <f t="shared" si="561"/>
        <v>2826.3833333333332</v>
      </c>
      <c r="U1316" s="96">
        <f t="shared" si="562"/>
        <v>681.53097345132744</v>
      </c>
      <c r="V1316" s="96">
        <f t="shared" si="563"/>
        <v>2780.465909090909</v>
      </c>
      <c r="W1316" s="86">
        <f t="shared" si="564"/>
        <v>3888.7619047619046</v>
      </c>
      <c r="X1316" s="99">
        <f t="shared" si="565"/>
        <v>9.0822179732313584E-3</v>
      </c>
      <c r="Y1316" s="100">
        <f t="shared" si="566"/>
        <v>2.8680688336520075E-2</v>
      </c>
      <c r="Z1316" s="100">
        <f t="shared" si="567"/>
        <v>5.401529636711281E-2</v>
      </c>
      <c r="AA1316" s="100">
        <f t="shared" si="568"/>
        <v>4.2065009560229447E-2</v>
      </c>
      <c r="AB1316" s="101">
        <f t="shared" si="569"/>
        <v>1.0038240917782026E-2</v>
      </c>
      <c r="AC1316" s="99">
        <f t="shared" si="570"/>
        <v>1.3914918151527757E-2</v>
      </c>
      <c r="AD1316" s="100">
        <f t="shared" si="571"/>
        <v>3.7183271290235763E-2</v>
      </c>
      <c r="AE1316" s="100">
        <f t="shared" si="572"/>
        <v>6.5530603334243612E-2</v>
      </c>
      <c r="AF1316" s="100">
        <f t="shared" si="573"/>
        <v>5.2290957923827174E-2</v>
      </c>
      <c r="AG1316" s="101">
        <f t="shared" si="574"/>
        <v>1.5116479462737174E-2</v>
      </c>
      <c r="AH1316" s="95">
        <f t="shared" si="575"/>
        <v>127.7810707456979</v>
      </c>
      <c r="AI1316" s="96">
        <f t="shared" si="576"/>
        <v>81.062619502868074</v>
      </c>
      <c r="AJ1316" s="96">
        <f t="shared" si="577"/>
        <v>36.813097514340342</v>
      </c>
      <c r="AK1316" s="96">
        <f t="shared" si="578"/>
        <v>116.96032504780115</v>
      </c>
      <c r="AL1316" s="86">
        <f t="shared" si="579"/>
        <v>39.036328871892927</v>
      </c>
      <c r="AM1316" s="95">
        <f t="shared" si="587"/>
        <v>128.2047336126513</v>
      </c>
      <c r="AN1316" s="96">
        <f t="shared" si="580"/>
        <v>81.33138561651009</v>
      </c>
      <c r="AO1316" s="96">
        <f t="shared" si="581"/>
        <v>36.93515270094462</v>
      </c>
      <c r="AP1316" s="96">
        <f t="shared" si="582"/>
        <v>117.34811133211056</v>
      </c>
      <c r="AQ1316" s="86">
        <f t="shared" si="583"/>
        <v>39.165755264305268</v>
      </c>
    </row>
    <row r="1317" spans="1:43">
      <c r="A1317" s="129" t="str">
        <f t="shared" si="584"/>
        <v>2011_1</v>
      </c>
      <c r="B1317" s="57">
        <v>2011</v>
      </c>
      <c r="C1317" s="57">
        <v>1</v>
      </c>
      <c r="D1317" s="81" t="str">
        <f t="shared" si="585"/>
        <v>MYH_Commercial</v>
      </c>
      <c r="E1317" s="68" t="s">
        <v>23</v>
      </c>
      <c r="F1317" s="69" t="s">
        <v>40</v>
      </c>
      <c r="G1317" s="84">
        <f t="shared" si="586"/>
        <v>5472</v>
      </c>
      <c r="H1317" s="70">
        <v>1368</v>
      </c>
      <c r="I1317" s="65">
        <v>44</v>
      </c>
      <c r="J1317" s="66">
        <v>142</v>
      </c>
      <c r="K1317" s="66">
        <v>202</v>
      </c>
      <c r="L1317" s="66">
        <v>262</v>
      </c>
      <c r="M1317" s="67">
        <v>38</v>
      </c>
      <c r="N1317" s="65">
        <v>865260</v>
      </c>
      <c r="O1317" s="66">
        <v>588291</v>
      </c>
      <c r="P1317" s="66">
        <v>247097</v>
      </c>
      <c r="Q1317" s="66">
        <v>725635</v>
      </c>
      <c r="R1317" s="67">
        <v>172690</v>
      </c>
      <c r="S1317" s="95">
        <f t="shared" si="560"/>
        <v>19665</v>
      </c>
      <c r="T1317" s="96">
        <f t="shared" si="561"/>
        <v>4142.8943661971834</v>
      </c>
      <c r="U1317" s="96">
        <f t="shared" si="562"/>
        <v>1223.2524752475247</v>
      </c>
      <c r="V1317" s="96">
        <f t="shared" si="563"/>
        <v>2769.5992366412215</v>
      </c>
      <c r="W1317" s="86">
        <f t="shared" si="564"/>
        <v>4544.4736842105267</v>
      </c>
      <c r="X1317" s="99">
        <f t="shared" si="565"/>
        <v>8.0409356725146194E-3</v>
      </c>
      <c r="Y1317" s="100">
        <f t="shared" si="566"/>
        <v>2.5950292397660817E-2</v>
      </c>
      <c r="Z1317" s="100">
        <f t="shared" si="567"/>
        <v>3.6915204678362575E-2</v>
      </c>
      <c r="AA1317" s="100">
        <f t="shared" si="568"/>
        <v>4.7880116959064328E-2</v>
      </c>
      <c r="AB1317" s="101">
        <f t="shared" si="569"/>
        <v>6.9444444444444441E-3</v>
      </c>
      <c r="AC1317" s="99">
        <f t="shared" si="570"/>
        <v>1.0854021907856243E-2</v>
      </c>
      <c r="AD1317" s="100">
        <f t="shared" si="571"/>
        <v>3.0958064594876329E-2</v>
      </c>
      <c r="AE1317" s="100">
        <f t="shared" si="572"/>
        <v>4.285426560117906E-2</v>
      </c>
      <c r="AF1317" s="100">
        <f t="shared" si="573"/>
        <v>5.460533385304206E-2</v>
      </c>
      <c r="AG1317" s="101">
        <f t="shared" si="574"/>
        <v>9.5601472807613497E-3</v>
      </c>
      <c r="AH1317" s="95">
        <f t="shared" si="575"/>
        <v>158.125</v>
      </c>
      <c r="AI1317" s="96">
        <f t="shared" si="576"/>
        <v>107.5093201754386</v>
      </c>
      <c r="AJ1317" s="96">
        <f t="shared" si="577"/>
        <v>45.156615497076025</v>
      </c>
      <c r="AK1317" s="96">
        <f t="shared" si="578"/>
        <v>132.60873538011697</v>
      </c>
      <c r="AL1317" s="86">
        <f t="shared" si="579"/>
        <v>31.558845029239766</v>
      </c>
      <c r="AM1317" s="95">
        <f t="shared" si="587"/>
        <v>158.64926928688308</v>
      </c>
      <c r="AN1317" s="96">
        <f t="shared" si="580"/>
        <v>107.86577130348074</v>
      </c>
      <c r="AO1317" s="96">
        <f t="shared" si="581"/>
        <v>45.306333926196693</v>
      </c>
      <c r="AP1317" s="96">
        <f t="shared" si="582"/>
        <v>133.04840454775146</v>
      </c>
      <c r="AQ1317" s="86">
        <f t="shared" si="583"/>
        <v>31.663479547363615</v>
      </c>
    </row>
    <row r="1318" spans="1:43">
      <c r="A1318" s="129" t="str">
        <f t="shared" si="584"/>
        <v>2011_1</v>
      </c>
      <c r="B1318" s="57">
        <v>2011</v>
      </c>
      <c r="C1318" s="57">
        <v>1</v>
      </c>
      <c r="D1318" s="81" t="str">
        <f t="shared" si="585"/>
        <v>LML_Commercial</v>
      </c>
      <c r="E1318" s="68" t="s">
        <v>24</v>
      </c>
      <c r="F1318" s="69" t="s">
        <v>40</v>
      </c>
      <c r="G1318" s="84">
        <f t="shared" si="586"/>
        <v>22084</v>
      </c>
      <c r="H1318" s="70">
        <v>5521</v>
      </c>
      <c r="I1318" s="65">
        <v>45</v>
      </c>
      <c r="J1318" s="66">
        <v>526</v>
      </c>
      <c r="K1318" s="66">
        <v>1188</v>
      </c>
      <c r="L1318" s="66">
        <v>871</v>
      </c>
      <c r="M1318" s="67">
        <v>187</v>
      </c>
      <c r="N1318" s="65">
        <v>690071</v>
      </c>
      <c r="O1318" s="66">
        <v>956701</v>
      </c>
      <c r="P1318" s="66">
        <v>1079878</v>
      </c>
      <c r="Q1318" s="66">
        <v>1721669</v>
      </c>
      <c r="R1318" s="67">
        <v>757166</v>
      </c>
      <c r="S1318" s="95">
        <f t="shared" si="560"/>
        <v>15334.911111111111</v>
      </c>
      <c r="T1318" s="96">
        <f t="shared" si="561"/>
        <v>1818.8231939163497</v>
      </c>
      <c r="U1318" s="96">
        <f t="shared" si="562"/>
        <v>908.98821548821547</v>
      </c>
      <c r="V1318" s="96">
        <f t="shared" si="563"/>
        <v>1976.6578645235361</v>
      </c>
      <c r="W1318" s="86">
        <f t="shared" si="564"/>
        <v>4049.0160427807486</v>
      </c>
      <c r="X1318" s="99">
        <f t="shared" si="565"/>
        <v>2.0376743343597176E-3</v>
      </c>
      <c r="Y1318" s="100">
        <f t="shared" si="566"/>
        <v>2.3818148886071363E-2</v>
      </c>
      <c r="Z1318" s="100">
        <f t="shared" si="567"/>
        <v>5.3794602427096543E-2</v>
      </c>
      <c r="AA1318" s="100">
        <f t="shared" si="568"/>
        <v>3.9440318782829199E-2</v>
      </c>
      <c r="AB1318" s="101">
        <f t="shared" si="569"/>
        <v>8.4676689005614928E-3</v>
      </c>
      <c r="AC1318" s="99">
        <f t="shared" si="570"/>
        <v>2.7447103106291921E-3</v>
      </c>
      <c r="AD1318" s="100">
        <f t="shared" si="571"/>
        <v>2.6208911298270261E-2</v>
      </c>
      <c r="AE1318" s="100">
        <f t="shared" si="572"/>
        <v>5.7331961228776221E-2</v>
      </c>
      <c r="AF1318" s="100">
        <f t="shared" si="573"/>
        <v>4.2492072180797542E-2</v>
      </c>
      <c r="AG1318" s="101">
        <f t="shared" si="574"/>
        <v>9.904323692499507E-3</v>
      </c>
      <c r="AH1318" s="95">
        <f t="shared" si="575"/>
        <v>31.24755479079877</v>
      </c>
      <c r="AI1318" s="96">
        <f t="shared" si="576"/>
        <v>43.32100163013947</v>
      </c>
      <c r="AJ1318" s="96">
        <f t="shared" si="577"/>
        <v>48.89865966310451</v>
      </c>
      <c r="AK1318" s="96">
        <f t="shared" si="578"/>
        <v>77.960016301394674</v>
      </c>
      <c r="AL1318" s="86">
        <f t="shared" si="579"/>
        <v>34.285727223329104</v>
      </c>
      <c r="AM1318" s="95">
        <f t="shared" si="587"/>
        <v>31.351157214621772</v>
      </c>
      <c r="AN1318" s="96">
        <f t="shared" si="580"/>
        <v>43.464634013581019</v>
      </c>
      <c r="AO1318" s="96">
        <f t="shared" si="581"/>
        <v>49.060784978083895</v>
      </c>
      <c r="AP1318" s="96">
        <f t="shared" si="582"/>
        <v>78.21849561935025</v>
      </c>
      <c r="AQ1318" s="86">
        <f t="shared" si="583"/>
        <v>34.399402820240681</v>
      </c>
    </row>
    <row r="1319" spans="1:43">
      <c r="A1319" s="129" t="str">
        <f t="shared" si="584"/>
        <v>2011_1</v>
      </c>
      <c r="B1319" s="57">
        <v>2011</v>
      </c>
      <c r="C1319" s="57">
        <v>1</v>
      </c>
      <c r="D1319" s="81" t="str">
        <f t="shared" si="585"/>
        <v>MSA_Commercial</v>
      </c>
      <c r="E1319" s="68" t="s">
        <v>25</v>
      </c>
      <c r="F1319" s="69" t="s">
        <v>40</v>
      </c>
      <c r="G1319" s="84">
        <f t="shared" si="586"/>
        <v>17476</v>
      </c>
      <c r="H1319" s="70">
        <v>4369</v>
      </c>
      <c r="I1319" s="65">
        <v>70</v>
      </c>
      <c r="J1319" s="66">
        <v>493</v>
      </c>
      <c r="K1319" s="66">
        <v>612</v>
      </c>
      <c r="L1319" s="66">
        <v>1067</v>
      </c>
      <c r="M1319" s="67">
        <v>200</v>
      </c>
      <c r="N1319" s="65">
        <v>1280712</v>
      </c>
      <c r="O1319" s="66">
        <v>1423500</v>
      </c>
      <c r="P1319" s="66">
        <v>779337</v>
      </c>
      <c r="Q1319" s="66">
        <v>3262447</v>
      </c>
      <c r="R1319" s="67">
        <v>724093</v>
      </c>
      <c r="S1319" s="95">
        <f t="shared" si="560"/>
        <v>18295.885714285716</v>
      </c>
      <c r="T1319" s="96">
        <f t="shared" si="561"/>
        <v>2887.4239350912781</v>
      </c>
      <c r="U1319" s="96">
        <f t="shared" si="562"/>
        <v>1273.4264705882354</v>
      </c>
      <c r="V1319" s="96">
        <f t="shared" si="563"/>
        <v>3057.5885660731024</v>
      </c>
      <c r="W1319" s="86">
        <f t="shared" si="564"/>
        <v>3620.4650000000001</v>
      </c>
      <c r="X1319" s="99">
        <f t="shared" si="565"/>
        <v>4.0054932478828104E-3</v>
      </c>
      <c r="Y1319" s="100">
        <f t="shared" si="566"/>
        <v>2.821011673151751E-2</v>
      </c>
      <c r="Z1319" s="100">
        <f t="shared" si="567"/>
        <v>3.5019455252918288E-2</v>
      </c>
      <c r="AA1319" s="100">
        <f t="shared" si="568"/>
        <v>6.1055161364156556E-2</v>
      </c>
      <c r="AB1319" s="101">
        <f t="shared" si="569"/>
        <v>1.1444266422522316E-2</v>
      </c>
      <c r="AC1319" s="99">
        <f t="shared" si="570"/>
        <v>5.1187398457208542E-3</v>
      </c>
      <c r="AD1319" s="100">
        <f t="shared" si="571"/>
        <v>3.1128373701111836E-2</v>
      </c>
      <c r="AE1319" s="100">
        <f t="shared" si="572"/>
        <v>3.8259484084430299E-2</v>
      </c>
      <c r="AF1319" s="100">
        <f t="shared" si="573"/>
        <v>6.5275197153888992E-2</v>
      </c>
      <c r="AG1319" s="101">
        <f t="shared" si="574"/>
        <v>1.3318956421298316E-2</v>
      </c>
      <c r="AH1319" s="95">
        <f t="shared" si="575"/>
        <v>73.284046692607006</v>
      </c>
      <c r="AI1319" s="96">
        <f t="shared" si="576"/>
        <v>81.454566262302592</v>
      </c>
      <c r="AJ1319" s="96">
        <f t="shared" si="577"/>
        <v>44.594701304646371</v>
      </c>
      <c r="AK1319" s="96">
        <f t="shared" si="578"/>
        <v>186.68156328679331</v>
      </c>
      <c r="AL1319" s="86">
        <f t="shared" si="579"/>
        <v>41.433566033417257</v>
      </c>
      <c r="AM1319" s="95">
        <f t="shared" si="587"/>
        <v>73.527022660350497</v>
      </c>
      <c r="AN1319" s="96">
        <f t="shared" si="580"/>
        <v>81.724631889924467</v>
      </c>
      <c r="AO1319" s="96">
        <f t="shared" si="581"/>
        <v>44.742556686475631</v>
      </c>
      <c r="AP1319" s="96">
        <f t="shared" si="582"/>
        <v>187.30051291562233</v>
      </c>
      <c r="AQ1319" s="86">
        <f t="shared" si="583"/>
        <v>41.570940554317581</v>
      </c>
    </row>
    <row r="1320" spans="1:43">
      <c r="A1320" s="129" t="str">
        <f t="shared" si="584"/>
        <v>2011_1</v>
      </c>
      <c r="B1320" s="57">
        <v>2011</v>
      </c>
      <c r="C1320" s="57">
        <v>1</v>
      </c>
      <c r="D1320" s="81" t="str">
        <f t="shared" si="585"/>
        <v>LYA_Commercial</v>
      </c>
      <c r="E1320" s="68" t="s">
        <v>26</v>
      </c>
      <c r="F1320" s="69" t="s">
        <v>40</v>
      </c>
      <c r="G1320" s="84">
        <f t="shared" si="586"/>
        <v>4992</v>
      </c>
      <c r="H1320" s="70">
        <v>1248</v>
      </c>
      <c r="I1320" s="65">
        <v>37</v>
      </c>
      <c r="J1320" s="66">
        <v>136</v>
      </c>
      <c r="K1320" s="66">
        <v>189</v>
      </c>
      <c r="L1320" s="66">
        <v>194</v>
      </c>
      <c r="M1320" s="67">
        <v>61</v>
      </c>
      <c r="N1320" s="65">
        <v>698775</v>
      </c>
      <c r="O1320" s="66">
        <v>374143</v>
      </c>
      <c r="P1320" s="66">
        <v>153520</v>
      </c>
      <c r="Q1320" s="66">
        <v>531067</v>
      </c>
      <c r="R1320" s="67">
        <v>418756</v>
      </c>
      <c r="S1320" s="95">
        <f t="shared" si="560"/>
        <v>18885.81081081081</v>
      </c>
      <c r="T1320" s="96">
        <f t="shared" si="561"/>
        <v>2751.0514705882351</v>
      </c>
      <c r="U1320" s="96">
        <f t="shared" si="562"/>
        <v>812.27513227513225</v>
      </c>
      <c r="V1320" s="96">
        <f t="shared" si="563"/>
        <v>2737.4587628865979</v>
      </c>
      <c r="W1320" s="86">
        <f t="shared" si="564"/>
        <v>6864.8524590163934</v>
      </c>
      <c r="X1320" s="99">
        <f t="shared" si="565"/>
        <v>7.411858974358974E-3</v>
      </c>
      <c r="Y1320" s="100">
        <f t="shared" si="566"/>
        <v>2.7243589743589744E-2</v>
      </c>
      <c r="Z1320" s="100">
        <f t="shared" si="567"/>
        <v>3.786057692307692E-2</v>
      </c>
      <c r="AA1320" s="100">
        <f t="shared" si="568"/>
        <v>3.8862179487179488E-2</v>
      </c>
      <c r="AB1320" s="101">
        <f t="shared" si="569"/>
        <v>1.2219551282051282E-2</v>
      </c>
      <c r="AC1320" s="99">
        <f t="shared" si="570"/>
        <v>1.0240427779558426E-2</v>
      </c>
      <c r="AD1320" s="100">
        <f t="shared" si="571"/>
        <v>3.2612088405928767E-2</v>
      </c>
      <c r="AE1320" s="100">
        <f t="shared" si="572"/>
        <v>4.4154642325666467E-2</v>
      </c>
      <c r="AF1320" s="100">
        <f t="shared" si="573"/>
        <v>4.5235636233418704E-2</v>
      </c>
      <c r="AG1320" s="101">
        <f t="shared" si="574"/>
        <v>1.5842619194995401E-2</v>
      </c>
      <c r="AH1320" s="95">
        <f t="shared" si="575"/>
        <v>139.97896634615384</v>
      </c>
      <c r="AI1320" s="96">
        <f t="shared" si="576"/>
        <v>74.948517628205124</v>
      </c>
      <c r="AJ1320" s="96">
        <f t="shared" si="577"/>
        <v>30.753205128205128</v>
      </c>
      <c r="AK1320" s="96">
        <f t="shared" si="578"/>
        <v>106.38361378205128</v>
      </c>
      <c r="AL1320" s="86">
        <f t="shared" si="579"/>
        <v>83.885416666666671</v>
      </c>
      <c r="AM1320" s="95">
        <f t="shared" si="587"/>
        <v>140.44307178719689</v>
      </c>
      <c r="AN1320" s="96">
        <f t="shared" si="580"/>
        <v>75.197012210907943</v>
      </c>
      <c r="AO1320" s="96">
        <f t="shared" si="581"/>
        <v>30.855168517434748</v>
      </c>
      <c r="AP1320" s="96">
        <f t="shared" si="582"/>
        <v>106.73633258890385</v>
      </c>
      <c r="AQ1320" s="86">
        <f t="shared" si="583"/>
        <v>84.163541868726583</v>
      </c>
    </row>
    <row r="1321" spans="1:43">
      <c r="A1321" s="129" t="str">
        <f t="shared" si="584"/>
        <v>2011_1</v>
      </c>
      <c r="B1321" s="57">
        <v>2011</v>
      </c>
      <c r="C1321" s="57">
        <v>1</v>
      </c>
      <c r="D1321" s="81" t="str">
        <f t="shared" si="585"/>
        <v>MMA_Commercial</v>
      </c>
      <c r="E1321" s="68" t="s">
        <v>27</v>
      </c>
      <c r="F1321" s="69" t="s">
        <v>40</v>
      </c>
      <c r="G1321" s="84">
        <f t="shared" si="586"/>
        <v>23796</v>
      </c>
      <c r="H1321" s="70">
        <v>5949</v>
      </c>
      <c r="I1321" s="65">
        <v>177</v>
      </c>
      <c r="J1321" s="66">
        <v>681</v>
      </c>
      <c r="K1321" s="66">
        <v>1132</v>
      </c>
      <c r="L1321" s="66">
        <v>1210</v>
      </c>
      <c r="M1321" s="67">
        <v>254</v>
      </c>
      <c r="N1321" s="65">
        <v>2304769</v>
      </c>
      <c r="O1321" s="66">
        <v>1978529</v>
      </c>
      <c r="P1321" s="66">
        <v>1240134</v>
      </c>
      <c r="Q1321" s="66">
        <v>4152637</v>
      </c>
      <c r="R1321" s="67">
        <v>2321755</v>
      </c>
      <c r="S1321" s="95">
        <f t="shared" si="560"/>
        <v>13021.293785310734</v>
      </c>
      <c r="T1321" s="96">
        <f t="shared" si="561"/>
        <v>2905.3289280469899</v>
      </c>
      <c r="U1321" s="96">
        <f t="shared" si="562"/>
        <v>1095.5247349823321</v>
      </c>
      <c r="V1321" s="96">
        <f t="shared" si="563"/>
        <v>3431.9314049586778</v>
      </c>
      <c r="W1321" s="86">
        <f t="shared" si="564"/>
        <v>9140.7677165354326</v>
      </c>
      <c r="X1321" s="99">
        <f t="shared" si="565"/>
        <v>7.4382249117498737E-3</v>
      </c>
      <c r="Y1321" s="100">
        <f t="shared" si="566"/>
        <v>2.8618255168935954E-2</v>
      </c>
      <c r="Z1321" s="100">
        <f t="shared" si="567"/>
        <v>4.7571020339552864E-2</v>
      </c>
      <c r="AA1321" s="100">
        <f t="shared" si="568"/>
        <v>5.0848882165069761E-2</v>
      </c>
      <c r="AB1321" s="101">
        <f t="shared" si="569"/>
        <v>1.0674062867708859E-2</v>
      </c>
      <c r="AC1321" s="99">
        <f t="shared" si="570"/>
        <v>8.7360535909891384E-3</v>
      </c>
      <c r="AD1321" s="100">
        <f t="shared" si="571"/>
        <v>3.1136630667901729E-2</v>
      </c>
      <c r="AE1321" s="100">
        <f t="shared" si="572"/>
        <v>5.0786098052009926E-2</v>
      </c>
      <c r="AF1321" s="100">
        <f t="shared" si="573"/>
        <v>5.416715680320424E-2</v>
      </c>
      <c r="AG1321" s="101">
        <f t="shared" si="574"/>
        <v>1.222623012075637E-2</v>
      </c>
      <c r="AH1321" s="95">
        <f t="shared" si="575"/>
        <v>96.855311817112124</v>
      </c>
      <c r="AI1321" s="96">
        <f t="shared" si="576"/>
        <v>83.145444612539919</v>
      </c>
      <c r="AJ1321" s="96">
        <f t="shared" si="577"/>
        <v>52.115229450327789</v>
      </c>
      <c r="AK1321" s="96">
        <f t="shared" si="578"/>
        <v>174.5098756093461</v>
      </c>
      <c r="AL1321" s="86">
        <f t="shared" si="579"/>
        <v>97.56912926542276</v>
      </c>
      <c r="AM1321" s="95">
        <f t="shared" si="587"/>
        <v>97.176439186327599</v>
      </c>
      <c r="AN1321" s="96">
        <f t="shared" si="580"/>
        <v>83.421116409881222</v>
      </c>
      <c r="AO1321" s="96">
        <f t="shared" si="581"/>
        <v>52.288019421424529</v>
      </c>
      <c r="AP1321" s="96">
        <f t="shared" si="582"/>
        <v>175.08846955742368</v>
      </c>
      <c r="AQ1321" s="86">
        <f t="shared" si="583"/>
        <v>97.892623322793753</v>
      </c>
    </row>
    <row r="1322" spans="1:43">
      <c r="A1322" s="129" t="str">
        <f t="shared" si="584"/>
        <v>2011_1</v>
      </c>
      <c r="B1322" s="57">
        <v>2011</v>
      </c>
      <c r="C1322" s="57">
        <v>1</v>
      </c>
      <c r="D1322" s="81" t="str">
        <f t="shared" si="585"/>
        <v>LYH_Commercial</v>
      </c>
      <c r="E1322" s="68" t="s">
        <v>28</v>
      </c>
      <c r="F1322" s="69" t="s">
        <v>40</v>
      </c>
      <c r="G1322" s="84">
        <f t="shared" si="586"/>
        <v>3340</v>
      </c>
      <c r="H1322" s="70">
        <v>835</v>
      </c>
      <c r="I1322" s="65">
        <v>28</v>
      </c>
      <c r="J1322" s="66">
        <v>100</v>
      </c>
      <c r="K1322" s="66">
        <v>120</v>
      </c>
      <c r="L1322" s="66">
        <v>189</v>
      </c>
      <c r="M1322" s="67">
        <v>42</v>
      </c>
      <c r="N1322" s="65">
        <v>464541</v>
      </c>
      <c r="O1322" s="66">
        <v>296171</v>
      </c>
      <c r="P1322" s="66">
        <v>152505</v>
      </c>
      <c r="Q1322" s="66">
        <v>503854</v>
      </c>
      <c r="R1322" s="67">
        <v>253097</v>
      </c>
      <c r="S1322" s="95">
        <f t="shared" si="560"/>
        <v>16590.75</v>
      </c>
      <c r="T1322" s="96">
        <f t="shared" si="561"/>
        <v>2961.71</v>
      </c>
      <c r="U1322" s="96">
        <f t="shared" si="562"/>
        <v>1270.875</v>
      </c>
      <c r="V1322" s="96">
        <f t="shared" si="563"/>
        <v>2665.8941798941801</v>
      </c>
      <c r="W1322" s="86">
        <f t="shared" si="564"/>
        <v>6026.1190476190477</v>
      </c>
      <c r="X1322" s="99">
        <f t="shared" si="565"/>
        <v>8.3832335329341312E-3</v>
      </c>
      <c r="Y1322" s="100">
        <f t="shared" si="566"/>
        <v>2.9940119760479042E-2</v>
      </c>
      <c r="Z1322" s="100">
        <f t="shared" si="567"/>
        <v>3.5928143712574849E-2</v>
      </c>
      <c r="AA1322" s="100">
        <f t="shared" si="568"/>
        <v>5.6586826347305393E-2</v>
      </c>
      <c r="AB1322" s="101">
        <f t="shared" si="569"/>
        <v>1.2574850299401197E-2</v>
      </c>
      <c r="AC1322" s="99">
        <f t="shared" si="570"/>
        <v>1.2059105705750216E-2</v>
      </c>
      <c r="AD1322" s="100">
        <f t="shared" si="571"/>
        <v>3.6810942208863051E-2</v>
      </c>
      <c r="AE1322" s="100">
        <f t="shared" si="572"/>
        <v>4.3431486365154107E-2</v>
      </c>
      <c r="AF1322" s="100">
        <f t="shared" si="573"/>
        <v>6.5902007916668698E-2</v>
      </c>
      <c r="AG1322" s="101">
        <f t="shared" si="574"/>
        <v>1.7067330705986983E-2</v>
      </c>
      <c r="AH1322" s="95">
        <f t="shared" si="575"/>
        <v>139.08413173652696</v>
      </c>
      <c r="AI1322" s="96">
        <f t="shared" si="576"/>
        <v>88.673952095808389</v>
      </c>
      <c r="AJ1322" s="96">
        <f t="shared" si="577"/>
        <v>45.66017964071856</v>
      </c>
      <c r="AK1322" s="96">
        <f t="shared" si="578"/>
        <v>150.85449101796408</v>
      </c>
      <c r="AL1322" s="86">
        <f t="shared" si="579"/>
        <v>75.777544910179643</v>
      </c>
      <c r="AM1322" s="95">
        <f t="shared" si="587"/>
        <v>139.54527032031993</v>
      </c>
      <c r="AN1322" s="96">
        <f t="shared" si="580"/>
        <v>88.967953864221826</v>
      </c>
      <c r="AO1322" s="96">
        <f t="shared" si="581"/>
        <v>45.811567655385396</v>
      </c>
      <c r="AP1322" s="96">
        <f t="shared" si="582"/>
        <v>151.35465466336549</v>
      </c>
      <c r="AQ1322" s="86">
        <f t="shared" si="583"/>
        <v>76.02878816350335</v>
      </c>
    </row>
    <row r="1323" spans="1:43">
      <c r="A1323" s="129" t="str">
        <f t="shared" si="584"/>
        <v>2011_1</v>
      </c>
      <c r="B1323" s="57">
        <v>2011</v>
      </c>
      <c r="C1323" s="57">
        <v>1</v>
      </c>
      <c r="D1323" s="81" t="str">
        <f t="shared" si="585"/>
        <v>SSA_Commercial</v>
      </c>
      <c r="E1323" s="68" t="s">
        <v>29</v>
      </c>
      <c r="F1323" s="69" t="s">
        <v>40</v>
      </c>
      <c r="G1323" s="84">
        <f t="shared" si="586"/>
        <v>5532</v>
      </c>
      <c r="H1323" s="70">
        <v>1383</v>
      </c>
      <c r="I1323" s="65">
        <v>46</v>
      </c>
      <c r="J1323" s="66">
        <v>158</v>
      </c>
      <c r="K1323" s="66">
        <v>347</v>
      </c>
      <c r="L1323" s="66">
        <v>320</v>
      </c>
      <c r="M1323" s="67">
        <v>60</v>
      </c>
      <c r="N1323" s="65">
        <v>955264</v>
      </c>
      <c r="O1323" s="66">
        <v>272820</v>
      </c>
      <c r="P1323" s="66">
        <v>293074</v>
      </c>
      <c r="Q1323" s="66">
        <v>1107042</v>
      </c>
      <c r="R1323" s="67">
        <v>302854</v>
      </c>
      <c r="S1323" s="95">
        <f t="shared" si="560"/>
        <v>20766.608695652172</v>
      </c>
      <c r="T1323" s="96">
        <f t="shared" si="561"/>
        <v>1726.7088607594937</v>
      </c>
      <c r="U1323" s="96">
        <f t="shared" si="562"/>
        <v>844.59365994236316</v>
      </c>
      <c r="V1323" s="96">
        <f t="shared" si="563"/>
        <v>3459.5062499999999</v>
      </c>
      <c r="W1323" s="86">
        <f t="shared" si="564"/>
        <v>5047.5666666666666</v>
      </c>
      <c r="X1323" s="99">
        <f t="shared" si="565"/>
        <v>8.315256688358641E-3</v>
      </c>
      <c r="Y1323" s="100">
        <f t="shared" si="566"/>
        <v>2.8561099060014462E-2</v>
      </c>
      <c r="Z1323" s="100">
        <f t="shared" si="567"/>
        <v>6.2725958062183659E-2</v>
      </c>
      <c r="AA1323" s="100">
        <f t="shared" si="568"/>
        <v>5.7845263919016628E-2</v>
      </c>
      <c r="AB1323" s="101">
        <f t="shared" si="569"/>
        <v>1.0845986984815618E-2</v>
      </c>
      <c r="AC1323" s="99">
        <f t="shared" si="570"/>
        <v>1.1159976395121726E-2</v>
      </c>
      <c r="AD1323" s="100">
        <f t="shared" si="571"/>
        <v>3.377917071287935E-2</v>
      </c>
      <c r="AE1323" s="100">
        <f t="shared" si="572"/>
        <v>7.0321727639028331E-2</v>
      </c>
      <c r="AF1323" s="100">
        <f t="shared" si="573"/>
        <v>6.5158504433743575E-2</v>
      </c>
      <c r="AG1323" s="101">
        <f t="shared" si="574"/>
        <v>1.4090737674517432E-2</v>
      </c>
      <c r="AH1323" s="95">
        <f t="shared" si="575"/>
        <v>172.67968185104846</v>
      </c>
      <c r="AI1323" s="96">
        <f t="shared" si="576"/>
        <v>49.316702819956618</v>
      </c>
      <c r="AJ1323" s="96">
        <f t="shared" si="577"/>
        <v>52.977946493130872</v>
      </c>
      <c r="AK1323" s="96">
        <f t="shared" si="578"/>
        <v>200.11605206073753</v>
      </c>
      <c r="AL1323" s="86">
        <f t="shared" si="579"/>
        <v>54.745842371655819</v>
      </c>
      <c r="AM1323" s="95">
        <f t="shared" si="587"/>
        <v>173.25220772401761</v>
      </c>
      <c r="AN1323" s="96">
        <f t="shared" si="580"/>
        <v>49.480214172486853</v>
      </c>
      <c r="AO1323" s="96">
        <f t="shared" si="581"/>
        <v>53.153596834496781</v>
      </c>
      <c r="AP1323" s="96">
        <f t="shared" si="582"/>
        <v>200.77954423406712</v>
      </c>
      <c r="AQ1323" s="86">
        <f t="shared" si="583"/>
        <v>54.927354237205236</v>
      </c>
    </row>
    <row r="1324" spans="1:43">
      <c r="A1324" s="129" t="str">
        <f t="shared" si="584"/>
        <v>2011_1</v>
      </c>
      <c r="B1324" s="57">
        <v>2011</v>
      </c>
      <c r="C1324" s="57">
        <v>1</v>
      </c>
      <c r="D1324" s="81" t="str">
        <f t="shared" si="585"/>
        <v>MML_Commercial</v>
      </c>
      <c r="E1324" s="68" t="s">
        <v>30</v>
      </c>
      <c r="F1324" s="69" t="s">
        <v>40</v>
      </c>
      <c r="G1324" s="84">
        <f t="shared" si="586"/>
        <v>19544</v>
      </c>
      <c r="H1324" s="70">
        <v>4886</v>
      </c>
      <c r="I1324" s="65">
        <v>123</v>
      </c>
      <c r="J1324" s="66">
        <v>593</v>
      </c>
      <c r="K1324" s="66">
        <v>1568</v>
      </c>
      <c r="L1324" s="66">
        <v>778</v>
      </c>
      <c r="M1324" s="67">
        <v>195</v>
      </c>
      <c r="N1324" s="65">
        <v>1620938</v>
      </c>
      <c r="O1324" s="66">
        <v>1655876</v>
      </c>
      <c r="P1324" s="66">
        <v>877779</v>
      </c>
      <c r="Q1324" s="66">
        <v>2534436</v>
      </c>
      <c r="R1324" s="67">
        <v>344802</v>
      </c>
      <c r="S1324" s="95">
        <f t="shared" si="560"/>
        <v>13178.357723577235</v>
      </c>
      <c r="T1324" s="96">
        <f t="shared" si="561"/>
        <v>2792.3709949409781</v>
      </c>
      <c r="U1324" s="96">
        <f t="shared" si="562"/>
        <v>559.80803571428567</v>
      </c>
      <c r="V1324" s="96">
        <f t="shared" si="563"/>
        <v>3257.6298200514138</v>
      </c>
      <c r="W1324" s="86">
        <f t="shared" si="564"/>
        <v>1768.2153846153847</v>
      </c>
      <c r="X1324" s="99">
        <f t="shared" si="565"/>
        <v>6.2934916086778547E-3</v>
      </c>
      <c r="Y1324" s="100">
        <f t="shared" si="566"/>
        <v>3.0341792877609495E-2</v>
      </c>
      <c r="Z1324" s="100">
        <f t="shared" si="567"/>
        <v>8.0229226361031525E-2</v>
      </c>
      <c r="AA1324" s="100">
        <f t="shared" si="568"/>
        <v>3.9807613589848544E-2</v>
      </c>
      <c r="AB1324" s="101">
        <f t="shared" si="569"/>
        <v>9.9774866966844036E-3</v>
      </c>
      <c r="AC1324" s="99">
        <f t="shared" si="570"/>
        <v>7.6115179500567754E-3</v>
      </c>
      <c r="AD1324" s="100">
        <f t="shared" si="571"/>
        <v>3.3200562460345043E-2</v>
      </c>
      <c r="AE1324" s="100">
        <f t="shared" si="572"/>
        <v>8.4756693418000628E-2</v>
      </c>
      <c r="AF1324" s="100">
        <f t="shared" si="573"/>
        <v>4.3066066090640349E-2</v>
      </c>
      <c r="AG1324" s="101">
        <f t="shared" si="574"/>
        <v>1.1633951864906433E-2</v>
      </c>
      <c r="AH1324" s="95">
        <f t="shared" si="575"/>
        <v>82.937883749488336</v>
      </c>
      <c r="AI1324" s="96">
        <f t="shared" si="576"/>
        <v>84.725542365943511</v>
      </c>
      <c r="AJ1324" s="96">
        <f t="shared" si="577"/>
        <v>44.912965616045845</v>
      </c>
      <c r="AK1324" s="96">
        <f t="shared" si="578"/>
        <v>129.67846909537454</v>
      </c>
      <c r="AL1324" s="86">
        <f t="shared" si="579"/>
        <v>17.642345476872698</v>
      </c>
      <c r="AM1324" s="95">
        <f t="shared" si="587"/>
        <v>83.212867371110079</v>
      </c>
      <c r="AN1324" s="96">
        <f t="shared" si="580"/>
        <v>85.006453035837438</v>
      </c>
      <c r="AO1324" s="96">
        <f t="shared" si="581"/>
        <v>45.061876214972827</v>
      </c>
      <c r="AP1324" s="96">
        <f t="shared" si="582"/>
        <v>130.10842285674511</v>
      </c>
      <c r="AQ1324" s="86">
        <f t="shared" si="583"/>
        <v>17.70083932592949</v>
      </c>
    </row>
    <row r="1325" spans="1:43">
      <c r="A1325" s="129" t="str">
        <f t="shared" si="584"/>
        <v>2011_1</v>
      </c>
      <c r="B1325" s="57">
        <v>2011</v>
      </c>
      <c r="C1325" s="57">
        <v>1</v>
      </c>
      <c r="D1325" s="81" t="str">
        <f t="shared" si="585"/>
        <v>LMH_Commercial</v>
      </c>
      <c r="E1325" s="68" t="s">
        <v>31</v>
      </c>
      <c r="F1325" s="69" t="s">
        <v>40</v>
      </c>
      <c r="G1325" s="84">
        <f t="shared" si="586"/>
        <v>19952</v>
      </c>
      <c r="H1325" s="70">
        <v>4988</v>
      </c>
      <c r="I1325" s="65">
        <v>83</v>
      </c>
      <c r="J1325" s="66">
        <v>664</v>
      </c>
      <c r="K1325" s="66">
        <v>1174</v>
      </c>
      <c r="L1325" s="66">
        <v>1245</v>
      </c>
      <c r="M1325" s="67">
        <v>235</v>
      </c>
      <c r="N1325" s="65">
        <v>2796220</v>
      </c>
      <c r="O1325" s="66">
        <v>2097891</v>
      </c>
      <c r="P1325" s="66">
        <v>482530</v>
      </c>
      <c r="Q1325" s="66">
        <v>3909840</v>
      </c>
      <c r="R1325" s="67">
        <v>1929149</v>
      </c>
      <c r="S1325" s="95">
        <f t="shared" si="560"/>
        <v>33689.397590361448</v>
      </c>
      <c r="T1325" s="96">
        <f t="shared" si="561"/>
        <v>3159.4743975903616</v>
      </c>
      <c r="U1325" s="96">
        <f t="shared" si="562"/>
        <v>411.01362862010222</v>
      </c>
      <c r="V1325" s="96">
        <f t="shared" si="563"/>
        <v>3140.4337349397592</v>
      </c>
      <c r="W1325" s="86">
        <f t="shared" si="564"/>
        <v>8209.1446808510645</v>
      </c>
      <c r="X1325" s="99">
        <f t="shared" si="565"/>
        <v>4.1599839615076182E-3</v>
      </c>
      <c r="Y1325" s="100">
        <f t="shared" si="566"/>
        <v>3.3279871692060946E-2</v>
      </c>
      <c r="Z1325" s="100">
        <f t="shared" si="567"/>
        <v>5.8841218925421011E-2</v>
      </c>
      <c r="AA1325" s="100">
        <f t="shared" si="568"/>
        <v>6.2399759422614276E-2</v>
      </c>
      <c r="AB1325" s="101">
        <f t="shared" si="569"/>
        <v>1.1778267842822775E-2</v>
      </c>
      <c r="AC1325" s="99">
        <f t="shared" si="570"/>
        <v>5.2216876298121764E-3</v>
      </c>
      <c r="AD1325" s="100">
        <f t="shared" si="571"/>
        <v>3.6238591949384003E-2</v>
      </c>
      <c r="AE1325" s="100">
        <f t="shared" si="572"/>
        <v>6.2723035255018753E-2</v>
      </c>
      <c r="AF1325" s="100">
        <f t="shared" si="573"/>
        <v>6.6389668652751158E-2</v>
      </c>
      <c r="AG1325" s="101">
        <f t="shared" si="574"/>
        <v>1.3557901522401557E-2</v>
      </c>
      <c r="AH1325" s="95">
        <f t="shared" si="575"/>
        <v>140.14735364875702</v>
      </c>
      <c r="AI1325" s="96">
        <f t="shared" si="576"/>
        <v>105.14690256615879</v>
      </c>
      <c r="AJ1325" s="96">
        <f t="shared" si="577"/>
        <v>24.18454290296712</v>
      </c>
      <c r="AK1325" s="96">
        <f t="shared" si="578"/>
        <v>195.96230954290297</v>
      </c>
      <c r="AL1325" s="86">
        <f t="shared" si="579"/>
        <v>96.689504811547721</v>
      </c>
      <c r="AM1325" s="95">
        <f t="shared" si="587"/>
        <v>140.61201738413084</v>
      </c>
      <c r="AN1325" s="96">
        <f t="shared" si="580"/>
        <v>105.49552101122646</v>
      </c>
      <c r="AO1325" s="96">
        <f t="shared" si="581"/>
        <v>24.264727649600051</v>
      </c>
      <c r="AP1325" s="96">
        <f t="shared" si="582"/>
        <v>196.61202982925883</v>
      </c>
      <c r="AQ1325" s="86">
        <f t="shared" si="583"/>
        <v>97.010082441502689</v>
      </c>
    </row>
    <row r="1326" spans="1:43">
      <c r="A1326" s="129" t="str">
        <f t="shared" si="584"/>
        <v>2011_1</v>
      </c>
      <c r="B1326" s="57">
        <v>2011</v>
      </c>
      <c r="C1326" s="57">
        <v>1</v>
      </c>
      <c r="D1326" s="81" t="str">
        <f t="shared" si="585"/>
        <v>SSL_Commercial</v>
      </c>
      <c r="E1326" s="68" t="s">
        <v>32</v>
      </c>
      <c r="F1326" s="69" t="s">
        <v>40</v>
      </c>
      <c r="G1326" s="84">
        <f t="shared" si="586"/>
        <v>10100</v>
      </c>
      <c r="H1326" s="70">
        <v>2525</v>
      </c>
      <c r="I1326" s="65">
        <v>89</v>
      </c>
      <c r="J1326" s="66">
        <v>254</v>
      </c>
      <c r="K1326" s="66">
        <v>567</v>
      </c>
      <c r="L1326" s="66">
        <v>383</v>
      </c>
      <c r="M1326" s="67">
        <v>88</v>
      </c>
      <c r="N1326" s="65">
        <v>1006434</v>
      </c>
      <c r="O1326" s="66">
        <v>660643</v>
      </c>
      <c r="P1326" s="66">
        <v>491072</v>
      </c>
      <c r="Q1326" s="66">
        <v>1024966</v>
      </c>
      <c r="R1326" s="67">
        <v>183736</v>
      </c>
      <c r="S1326" s="95">
        <f t="shared" si="560"/>
        <v>11308.247191011236</v>
      </c>
      <c r="T1326" s="96">
        <f t="shared" si="561"/>
        <v>2600.9566929133857</v>
      </c>
      <c r="U1326" s="96">
        <f t="shared" si="562"/>
        <v>866.08818342151676</v>
      </c>
      <c r="V1326" s="96">
        <f t="shared" si="563"/>
        <v>2676.1514360313317</v>
      </c>
      <c r="W1326" s="86">
        <f t="shared" si="564"/>
        <v>2087.909090909091</v>
      </c>
      <c r="X1326" s="99">
        <f t="shared" si="565"/>
        <v>8.811881188118811E-3</v>
      </c>
      <c r="Y1326" s="100">
        <f t="shared" si="566"/>
        <v>2.514851485148515E-2</v>
      </c>
      <c r="Z1326" s="100">
        <f t="shared" si="567"/>
        <v>5.613861386138614E-2</v>
      </c>
      <c r="AA1326" s="100">
        <f t="shared" si="568"/>
        <v>3.792079207920792E-2</v>
      </c>
      <c r="AB1326" s="101">
        <f t="shared" si="569"/>
        <v>8.7128712871287137E-3</v>
      </c>
      <c r="AC1326" s="99">
        <f t="shared" si="570"/>
        <v>1.0978625146923186E-2</v>
      </c>
      <c r="AD1326" s="100">
        <f t="shared" si="571"/>
        <v>2.8778631948851292E-2</v>
      </c>
      <c r="AE1326" s="100">
        <f t="shared" si="572"/>
        <v>6.147540475154685E-2</v>
      </c>
      <c r="AF1326" s="100">
        <f t="shared" si="573"/>
        <v>4.2349115671467846E-2</v>
      </c>
      <c r="AG1326" s="101">
        <f t="shared" si="574"/>
        <v>1.0867515746363734E-2</v>
      </c>
      <c r="AH1326" s="95">
        <f t="shared" si="575"/>
        <v>99.646930693069308</v>
      </c>
      <c r="AI1326" s="96">
        <f t="shared" si="576"/>
        <v>65.410198019801982</v>
      </c>
      <c r="AJ1326" s="96">
        <f t="shared" si="577"/>
        <v>48.620990099009902</v>
      </c>
      <c r="AK1326" s="96">
        <f t="shared" si="578"/>
        <v>101.48178217821783</v>
      </c>
      <c r="AL1326" s="86">
        <f t="shared" si="579"/>
        <v>18.191683168316832</v>
      </c>
      <c r="AM1326" s="95">
        <f t="shared" si="587"/>
        <v>99.97731377793599</v>
      </c>
      <c r="AN1326" s="96">
        <f t="shared" si="580"/>
        <v>65.627067951000228</v>
      </c>
      <c r="AO1326" s="96">
        <f t="shared" si="581"/>
        <v>48.782194790277934</v>
      </c>
      <c r="AP1326" s="96">
        <f t="shared" si="582"/>
        <v>101.81824878105861</v>
      </c>
      <c r="AQ1326" s="86">
        <f t="shared" si="583"/>
        <v>18.251998366810788</v>
      </c>
    </row>
    <row r="1327" spans="1:43">
      <c r="A1327" s="129" t="str">
        <f t="shared" si="584"/>
        <v>2011_1</v>
      </c>
      <c r="B1327" s="57">
        <v>2011</v>
      </c>
      <c r="C1327" s="57">
        <v>1</v>
      </c>
      <c r="D1327" s="81" t="str">
        <f t="shared" si="585"/>
        <v>SSH_Commercial</v>
      </c>
      <c r="E1327" s="68" t="s">
        <v>33</v>
      </c>
      <c r="F1327" s="69" t="s">
        <v>40</v>
      </c>
      <c r="G1327" s="84">
        <f t="shared" si="586"/>
        <v>8484</v>
      </c>
      <c r="H1327" s="70">
        <v>2121</v>
      </c>
      <c r="I1327" s="65">
        <v>63</v>
      </c>
      <c r="J1327" s="66">
        <v>296</v>
      </c>
      <c r="K1327" s="66">
        <v>407</v>
      </c>
      <c r="L1327" s="66">
        <v>420</v>
      </c>
      <c r="M1327" s="67">
        <v>64</v>
      </c>
      <c r="N1327" s="65">
        <v>835653</v>
      </c>
      <c r="O1327" s="66">
        <v>1077733</v>
      </c>
      <c r="P1327" s="66">
        <v>411991</v>
      </c>
      <c r="Q1327" s="66">
        <v>1476064</v>
      </c>
      <c r="R1327" s="67">
        <v>213246</v>
      </c>
      <c r="S1327" s="95">
        <f t="shared" si="560"/>
        <v>13264.333333333334</v>
      </c>
      <c r="T1327" s="96">
        <f t="shared" si="561"/>
        <v>3640.989864864865</v>
      </c>
      <c r="U1327" s="96">
        <f t="shared" si="562"/>
        <v>1012.2628992628993</v>
      </c>
      <c r="V1327" s="96">
        <f t="shared" si="563"/>
        <v>3514.4380952380952</v>
      </c>
      <c r="W1327" s="86">
        <f t="shared" si="564"/>
        <v>3331.96875</v>
      </c>
      <c r="X1327" s="99">
        <f t="shared" si="565"/>
        <v>7.4257425742574254E-3</v>
      </c>
      <c r="Y1327" s="100">
        <f t="shared" si="566"/>
        <v>3.4889203206034891E-2</v>
      </c>
      <c r="Z1327" s="100">
        <f t="shared" si="567"/>
        <v>4.7972654408297975E-2</v>
      </c>
      <c r="AA1327" s="100">
        <f t="shared" si="568"/>
        <v>4.9504950495049507E-2</v>
      </c>
      <c r="AB1327" s="101">
        <f t="shared" si="569"/>
        <v>7.5436115040075436E-3</v>
      </c>
      <c r="AC1327" s="99">
        <f t="shared" si="570"/>
        <v>9.5974786199088738E-3</v>
      </c>
      <c r="AD1327" s="100">
        <f t="shared" si="571"/>
        <v>3.9531038258899344E-2</v>
      </c>
      <c r="AE1327" s="100">
        <f t="shared" si="572"/>
        <v>5.3378668548364004E-2</v>
      </c>
      <c r="AF1327" s="100">
        <f t="shared" si="573"/>
        <v>5.4992201617467928E-2</v>
      </c>
      <c r="AG1327" s="101">
        <f t="shared" si="574"/>
        <v>9.7323857198432957E-3</v>
      </c>
      <c r="AH1327" s="95">
        <f t="shared" si="575"/>
        <v>98.497524752475243</v>
      </c>
      <c r="AI1327" s="96">
        <f t="shared" si="576"/>
        <v>127.03123526638377</v>
      </c>
      <c r="AJ1327" s="96">
        <f t="shared" si="577"/>
        <v>48.560938236680812</v>
      </c>
      <c r="AK1327" s="96">
        <f t="shared" si="578"/>
        <v>173.98208392267799</v>
      </c>
      <c r="AL1327" s="86">
        <f t="shared" si="579"/>
        <v>25.135077793493636</v>
      </c>
      <c r="AM1327" s="95">
        <f t="shared" si="587"/>
        <v>98.824096939426894</v>
      </c>
      <c r="AN1327" s="96">
        <f t="shared" si="580"/>
        <v>127.45241202606748</v>
      </c>
      <c r="AO1327" s="96">
        <f t="shared" si="581"/>
        <v>48.721943823777849</v>
      </c>
      <c r="AP1327" s="96">
        <f t="shared" si="582"/>
        <v>174.55892795789427</v>
      </c>
      <c r="AQ1327" s="86">
        <f t="shared" si="583"/>
        <v>25.218414073718431</v>
      </c>
    </row>
    <row r="1328" spans="1:43">
      <c r="A1328" s="129" t="str">
        <f t="shared" si="584"/>
        <v>2011_1</v>
      </c>
      <c r="B1328" s="57">
        <v>2011</v>
      </c>
      <c r="C1328" s="57">
        <v>1</v>
      </c>
      <c r="D1328" s="81" t="str">
        <f t="shared" si="585"/>
        <v>MMH_Commercial</v>
      </c>
      <c r="E1328" s="68" t="s">
        <v>34</v>
      </c>
      <c r="F1328" s="69" t="s">
        <v>40</v>
      </c>
      <c r="G1328" s="84">
        <f t="shared" si="586"/>
        <v>16964</v>
      </c>
      <c r="H1328" s="70">
        <v>4241</v>
      </c>
      <c r="I1328" s="65">
        <v>175</v>
      </c>
      <c r="J1328" s="66">
        <v>591</v>
      </c>
      <c r="K1328" s="66">
        <v>628</v>
      </c>
      <c r="L1328" s="66">
        <v>1055</v>
      </c>
      <c r="M1328" s="67">
        <v>223</v>
      </c>
      <c r="N1328" s="65">
        <v>1929860</v>
      </c>
      <c r="O1328" s="66">
        <v>1607815</v>
      </c>
      <c r="P1328" s="66">
        <v>796639</v>
      </c>
      <c r="Q1328" s="66">
        <v>2596409</v>
      </c>
      <c r="R1328" s="67">
        <v>544620</v>
      </c>
      <c r="S1328" s="95">
        <f t="shared" si="560"/>
        <v>11027.771428571428</v>
      </c>
      <c r="T1328" s="96">
        <f t="shared" si="561"/>
        <v>2720.4991539763114</v>
      </c>
      <c r="U1328" s="96">
        <f t="shared" si="562"/>
        <v>1268.533439490446</v>
      </c>
      <c r="V1328" s="96">
        <f t="shared" si="563"/>
        <v>2461.0511848341234</v>
      </c>
      <c r="W1328" s="86">
        <f t="shared" si="564"/>
        <v>2442.2421524663678</v>
      </c>
      <c r="X1328" s="99">
        <f t="shared" si="565"/>
        <v>1.0315963216222589E-2</v>
      </c>
      <c r="Y1328" s="100">
        <f t="shared" si="566"/>
        <v>3.4838481490214575E-2</v>
      </c>
      <c r="Z1328" s="100">
        <f t="shared" si="567"/>
        <v>3.7019570855930203E-2</v>
      </c>
      <c r="AA1328" s="100">
        <f t="shared" si="568"/>
        <v>6.2190521103513322E-2</v>
      </c>
      <c r="AB1328" s="101">
        <f t="shared" si="569"/>
        <v>1.3145484555529356E-2</v>
      </c>
      <c r="AC1328" s="99">
        <f t="shared" si="570"/>
        <v>1.2123532548005449E-2</v>
      </c>
      <c r="AD1328" s="100">
        <f t="shared" si="571"/>
        <v>3.811884065280427E-2</v>
      </c>
      <c r="AE1328" s="100">
        <f t="shared" si="572"/>
        <v>4.0397233024582362E-2</v>
      </c>
      <c r="AF1328" s="100">
        <f t="shared" si="573"/>
        <v>6.6510794154587369E-2</v>
      </c>
      <c r="AG1328" s="101">
        <f t="shared" si="574"/>
        <v>1.5183026956290716E-2</v>
      </c>
      <c r="AH1328" s="95">
        <f t="shared" si="575"/>
        <v>113.76208441405329</v>
      </c>
      <c r="AI1328" s="96">
        <f t="shared" si="576"/>
        <v>94.778059419948121</v>
      </c>
      <c r="AJ1328" s="96">
        <f t="shared" si="577"/>
        <v>46.960563546333411</v>
      </c>
      <c r="AK1328" s="96">
        <f t="shared" si="578"/>
        <v>153.05405564725299</v>
      </c>
      <c r="AL1328" s="86">
        <f t="shared" si="579"/>
        <v>32.104456496109407</v>
      </c>
      <c r="AM1328" s="95">
        <f t="shared" si="587"/>
        <v>114.13926681323173</v>
      </c>
      <c r="AN1328" s="96">
        <f t="shared" si="580"/>
        <v>95.092299581998773</v>
      </c>
      <c r="AO1328" s="96">
        <f t="shared" si="581"/>
        <v>47.116263031943305</v>
      </c>
      <c r="AP1328" s="96">
        <f t="shared" si="582"/>
        <v>153.56151203054944</v>
      </c>
      <c r="AQ1328" s="86">
        <f t="shared" si="583"/>
        <v>32.210900009234997</v>
      </c>
    </row>
    <row r="1329" spans="1:43">
      <c r="A1329" s="129" t="str">
        <f t="shared" si="584"/>
        <v>2011_1</v>
      </c>
      <c r="B1329" s="57">
        <v>2011</v>
      </c>
      <c r="C1329" s="57">
        <v>1</v>
      </c>
      <c r="D1329" s="81" t="str">
        <f t="shared" si="585"/>
        <v>SYA_Commercial</v>
      </c>
      <c r="E1329" s="68" t="s">
        <v>35</v>
      </c>
      <c r="F1329" s="69" t="s">
        <v>40</v>
      </c>
      <c r="G1329" s="84">
        <f t="shared" si="586"/>
        <v>5044</v>
      </c>
      <c r="H1329" s="70">
        <v>1261</v>
      </c>
      <c r="I1329" s="65">
        <v>55</v>
      </c>
      <c r="J1329" s="66">
        <v>186</v>
      </c>
      <c r="K1329" s="66">
        <v>260</v>
      </c>
      <c r="L1329" s="66">
        <v>212</v>
      </c>
      <c r="M1329" s="67">
        <v>35</v>
      </c>
      <c r="N1329" s="65">
        <v>852071</v>
      </c>
      <c r="O1329" s="66">
        <v>659027</v>
      </c>
      <c r="P1329" s="66">
        <v>239401</v>
      </c>
      <c r="Q1329" s="66">
        <v>723271</v>
      </c>
      <c r="R1329" s="67">
        <v>168593</v>
      </c>
      <c r="S1329" s="95">
        <f t="shared" si="560"/>
        <v>15492.2</v>
      </c>
      <c r="T1329" s="96">
        <f t="shared" si="561"/>
        <v>3543.1559139784945</v>
      </c>
      <c r="U1329" s="96">
        <f t="shared" si="562"/>
        <v>920.77307692307693</v>
      </c>
      <c r="V1329" s="96">
        <f t="shared" si="563"/>
        <v>3411.6556603773583</v>
      </c>
      <c r="W1329" s="86">
        <f t="shared" si="564"/>
        <v>4816.9428571428571</v>
      </c>
      <c r="X1329" s="99">
        <f t="shared" si="565"/>
        <v>1.0904044409199048E-2</v>
      </c>
      <c r="Y1329" s="100">
        <f t="shared" si="566"/>
        <v>3.6875495638382237E-2</v>
      </c>
      <c r="Z1329" s="100">
        <f t="shared" si="567"/>
        <v>5.1546391752577317E-2</v>
      </c>
      <c r="AA1329" s="100">
        <f t="shared" si="568"/>
        <v>4.2030134813639972E-2</v>
      </c>
      <c r="AB1329" s="101">
        <f t="shared" si="569"/>
        <v>6.938937351308485E-3</v>
      </c>
      <c r="AC1329" s="99">
        <f t="shared" si="570"/>
        <v>1.4311117111267885E-2</v>
      </c>
      <c r="AD1329" s="100">
        <f t="shared" si="571"/>
        <v>4.3058200728643005E-2</v>
      </c>
      <c r="AE1329" s="100">
        <f t="shared" si="572"/>
        <v>5.8800358553959292E-2</v>
      </c>
      <c r="AF1329" s="100">
        <f t="shared" si="573"/>
        <v>4.8613147581974131E-2</v>
      </c>
      <c r="AG1329" s="101">
        <f t="shared" si="574"/>
        <v>9.6622834793064858E-3</v>
      </c>
      <c r="AH1329" s="95">
        <f t="shared" si="575"/>
        <v>168.9276367961935</v>
      </c>
      <c r="AI1329" s="96">
        <f t="shared" si="576"/>
        <v>130.65563045202219</v>
      </c>
      <c r="AJ1329" s="96">
        <f t="shared" si="577"/>
        <v>47.462529738302933</v>
      </c>
      <c r="AK1329" s="96">
        <f t="shared" si="578"/>
        <v>143.39234734337828</v>
      </c>
      <c r="AL1329" s="86">
        <f t="shared" si="579"/>
        <v>33.424464710547184</v>
      </c>
      <c r="AM1329" s="95">
        <f t="shared" si="587"/>
        <v>169.4877226249871</v>
      </c>
      <c r="AN1329" s="96">
        <f t="shared" si="580"/>
        <v>131.08882402801802</v>
      </c>
      <c r="AO1329" s="96">
        <f t="shared" si="581"/>
        <v>47.619893511391105</v>
      </c>
      <c r="AP1329" s="96">
        <f t="shared" si="582"/>
        <v>143.8677699753859</v>
      </c>
      <c r="AQ1329" s="86">
        <f t="shared" si="583"/>
        <v>33.535284759737685</v>
      </c>
    </row>
    <row r="1330" spans="1:43">
      <c r="A1330" s="129" t="str">
        <f t="shared" si="584"/>
        <v>2011_1</v>
      </c>
      <c r="B1330" s="57">
        <v>2011</v>
      </c>
      <c r="C1330" s="57">
        <v>1</v>
      </c>
      <c r="D1330" s="81" t="str">
        <f t="shared" si="585"/>
        <v>LSH_Commercial</v>
      </c>
      <c r="E1330" s="68" t="s">
        <v>36</v>
      </c>
      <c r="F1330" s="69" t="s">
        <v>40</v>
      </c>
      <c r="G1330" s="84">
        <f t="shared" si="586"/>
        <v>7696</v>
      </c>
      <c r="H1330" s="70">
        <v>1924</v>
      </c>
      <c r="I1330" s="65">
        <v>90</v>
      </c>
      <c r="J1330" s="66">
        <v>334</v>
      </c>
      <c r="K1330" s="66">
        <v>405</v>
      </c>
      <c r="L1330" s="66">
        <v>596</v>
      </c>
      <c r="M1330" s="67">
        <v>117</v>
      </c>
      <c r="N1330" s="65">
        <v>1584148</v>
      </c>
      <c r="O1330" s="66">
        <v>933319</v>
      </c>
      <c r="P1330" s="66">
        <v>502062</v>
      </c>
      <c r="Q1330" s="66">
        <v>1886933</v>
      </c>
      <c r="R1330" s="67">
        <v>629042</v>
      </c>
      <c r="S1330" s="95">
        <f t="shared" si="560"/>
        <v>17601.644444444446</v>
      </c>
      <c r="T1330" s="96">
        <f t="shared" si="561"/>
        <v>2794.368263473054</v>
      </c>
      <c r="U1330" s="96">
        <f t="shared" si="562"/>
        <v>1239.6592592592592</v>
      </c>
      <c r="V1330" s="96">
        <f t="shared" si="563"/>
        <v>3165.9949664429532</v>
      </c>
      <c r="W1330" s="86">
        <f t="shared" si="564"/>
        <v>5376.4273504273506</v>
      </c>
      <c r="X1330" s="99">
        <f t="shared" si="565"/>
        <v>1.1694386694386695E-2</v>
      </c>
      <c r="Y1330" s="100">
        <f t="shared" si="566"/>
        <v>4.3399168399168402E-2</v>
      </c>
      <c r="Z1330" s="100">
        <f t="shared" si="567"/>
        <v>5.2624740124740124E-2</v>
      </c>
      <c r="AA1330" s="100">
        <f t="shared" si="568"/>
        <v>7.7442827442827447E-2</v>
      </c>
      <c r="AB1330" s="101">
        <f t="shared" si="569"/>
        <v>1.5202702702702704E-2</v>
      </c>
      <c r="AC1330" s="99">
        <f t="shared" si="570"/>
        <v>1.4549726157914833E-2</v>
      </c>
      <c r="AD1330" s="100">
        <f t="shared" si="571"/>
        <v>4.8810815554715246E-2</v>
      </c>
      <c r="AE1330" s="100">
        <f t="shared" si="572"/>
        <v>5.8555077394116396E-2</v>
      </c>
      <c r="AF1330" s="100">
        <f t="shared" si="573"/>
        <v>8.4542047472867296E-2</v>
      </c>
      <c r="AG1330" s="101">
        <f t="shared" si="574"/>
        <v>1.8452507061856662E-2</v>
      </c>
      <c r="AH1330" s="95">
        <f t="shared" si="575"/>
        <v>205.84043659043658</v>
      </c>
      <c r="AI1330" s="96">
        <f t="shared" si="576"/>
        <v>121.27325883575884</v>
      </c>
      <c r="AJ1330" s="96">
        <f t="shared" si="577"/>
        <v>65.236746361746356</v>
      </c>
      <c r="AK1330" s="96">
        <f t="shared" si="578"/>
        <v>245.18360187110187</v>
      </c>
      <c r="AL1330" s="86">
        <f t="shared" si="579"/>
        <v>81.736226611226613</v>
      </c>
      <c r="AM1330" s="95">
        <f t="shared" si="587"/>
        <v>206.52290817243167</v>
      </c>
      <c r="AN1330" s="96">
        <f t="shared" si="580"/>
        <v>121.6753448115869</v>
      </c>
      <c r="AO1330" s="96">
        <f t="shared" si="581"/>
        <v>65.45304120755597</v>
      </c>
      <c r="AP1330" s="96">
        <f t="shared" si="582"/>
        <v>245.99651717297311</v>
      </c>
      <c r="AQ1330" s="86">
        <f t="shared" si="583"/>
        <v>82.007226094154561</v>
      </c>
    </row>
    <row r="1331" spans="1:43">
      <c r="A1331" s="129" t="str">
        <f t="shared" si="584"/>
        <v>2011_1</v>
      </c>
      <c r="B1331" s="57">
        <v>2011</v>
      </c>
      <c r="C1331" s="57">
        <v>1</v>
      </c>
      <c r="D1331" s="81" t="str">
        <f t="shared" si="585"/>
        <v>SYH_Commercial</v>
      </c>
      <c r="E1331" s="68" t="s">
        <v>37</v>
      </c>
      <c r="F1331" s="69" t="s">
        <v>40</v>
      </c>
      <c r="G1331" s="84">
        <f t="shared" si="586"/>
        <v>4024</v>
      </c>
      <c r="H1331" s="70">
        <v>1006</v>
      </c>
      <c r="I1331" s="65">
        <v>47</v>
      </c>
      <c r="J1331" s="66">
        <v>192</v>
      </c>
      <c r="K1331" s="66">
        <v>124</v>
      </c>
      <c r="L1331" s="66">
        <v>301</v>
      </c>
      <c r="M1331" s="67">
        <v>8</v>
      </c>
      <c r="N1331" s="65">
        <v>466516</v>
      </c>
      <c r="O1331" s="66">
        <v>434474</v>
      </c>
      <c r="P1331" s="66">
        <v>233299</v>
      </c>
      <c r="Q1331" s="66">
        <v>661363</v>
      </c>
      <c r="R1331" s="67">
        <v>35591</v>
      </c>
      <c r="S1331" s="95">
        <f t="shared" si="560"/>
        <v>9925.8723404255325</v>
      </c>
      <c r="T1331" s="96">
        <f t="shared" si="561"/>
        <v>2262.8854166666665</v>
      </c>
      <c r="U1331" s="96">
        <f t="shared" si="562"/>
        <v>1881.4435483870968</v>
      </c>
      <c r="V1331" s="96">
        <f t="shared" si="563"/>
        <v>2197.21926910299</v>
      </c>
      <c r="W1331" s="86">
        <f t="shared" si="564"/>
        <v>4448.875</v>
      </c>
      <c r="X1331" s="99">
        <f t="shared" si="565"/>
        <v>1.1679920477137177E-2</v>
      </c>
      <c r="Y1331" s="100">
        <f t="shared" si="566"/>
        <v>4.7713717693836977E-2</v>
      </c>
      <c r="Z1331" s="100">
        <f t="shared" si="567"/>
        <v>3.0815109343936383E-2</v>
      </c>
      <c r="AA1331" s="100">
        <f t="shared" si="568"/>
        <v>7.4801192842942343E-2</v>
      </c>
      <c r="AB1331" s="101">
        <f t="shared" si="569"/>
        <v>1.9880715705765406E-3</v>
      </c>
      <c r="AC1331" s="99">
        <f t="shared" si="570"/>
        <v>1.562627127140773E-2</v>
      </c>
      <c r="AD1331" s="100">
        <f t="shared" si="571"/>
        <v>5.554318702923975E-2</v>
      </c>
      <c r="AE1331" s="100">
        <f t="shared" si="572"/>
        <v>3.7162746725349895E-2</v>
      </c>
      <c r="AF1331" s="100">
        <f t="shared" si="573"/>
        <v>8.4463898021425066E-2</v>
      </c>
      <c r="AG1331" s="101">
        <f t="shared" si="574"/>
        <v>3.6241752017559465E-3</v>
      </c>
      <c r="AH1331" s="95">
        <f t="shared" si="575"/>
        <v>115.93339960238569</v>
      </c>
      <c r="AI1331" s="96">
        <f t="shared" si="576"/>
        <v>107.97067594433399</v>
      </c>
      <c r="AJ1331" s="96">
        <f t="shared" si="577"/>
        <v>57.97688866799205</v>
      </c>
      <c r="AK1331" s="96">
        <f t="shared" si="578"/>
        <v>164.35462226640158</v>
      </c>
      <c r="AL1331" s="86">
        <f t="shared" si="579"/>
        <v>8.8446819085487078</v>
      </c>
      <c r="AM1331" s="95">
        <f t="shared" si="587"/>
        <v>116.31778107739265</v>
      </c>
      <c r="AN1331" s="96">
        <f t="shared" si="580"/>
        <v>108.32865671449444</v>
      </c>
      <c r="AO1331" s="96">
        <f t="shared" si="581"/>
        <v>58.169113187060312</v>
      </c>
      <c r="AP1331" s="96">
        <f t="shared" si="582"/>
        <v>164.89954609635603</v>
      </c>
      <c r="AQ1331" s="86">
        <f t="shared" si="583"/>
        <v>8.8740067786002665</v>
      </c>
    </row>
    <row r="1332" spans="1:43">
      <c r="A1332" s="129" t="str">
        <f t="shared" si="584"/>
        <v>2011_1</v>
      </c>
      <c r="B1332" s="57">
        <v>2011</v>
      </c>
      <c r="C1332" s="57">
        <v>1</v>
      </c>
      <c r="D1332" s="81" t="str">
        <f t="shared" si="585"/>
        <v>MSH_Commercial</v>
      </c>
      <c r="E1332" s="68" t="s">
        <v>38</v>
      </c>
      <c r="F1332" s="69" t="s">
        <v>40</v>
      </c>
      <c r="G1332" s="84">
        <f t="shared" si="586"/>
        <v>19468</v>
      </c>
      <c r="H1332" s="70">
        <v>4867</v>
      </c>
      <c r="I1332" s="65">
        <v>246</v>
      </c>
      <c r="J1332" s="66">
        <v>850</v>
      </c>
      <c r="K1332" s="66">
        <v>982</v>
      </c>
      <c r="L1332" s="66">
        <v>1106</v>
      </c>
      <c r="M1332" s="67">
        <v>147</v>
      </c>
      <c r="N1332" s="65">
        <v>3260148</v>
      </c>
      <c r="O1332" s="66">
        <v>2139435</v>
      </c>
      <c r="P1332" s="66">
        <v>927033</v>
      </c>
      <c r="Q1332" s="66">
        <v>2811429</v>
      </c>
      <c r="R1332" s="67">
        <v>689935</v>
      </c>
      <c r="S1332" s="95">
        <f t="shared" si="560"/>
        <v>13252.634146341463</v>
      </c>
      <c r="T1332" s="96">
        <f t="shared" si="561"/>
        <v>2516.9823529411765</v>
      </c>
      <c r="U1332" s="96">
        <f t="shared" si="562"/>
        <v>944.02545824847255</v>
      </c>
      <c r="V1332" s="96">
        <f t="shared" si="563"/>
        <v>2541.9792043399639</v>
      </c>
      <c r="W1332" s="86">
        <f t="shared" si="564"/>
        <v>4693.4353741496598</v>
      </c>
      <c r="X1332" s="99">
        <f t="shared" si="565"/>
        <v>1.2636120813642902E-2</v>
      </c>
      <c r="Y1332" s="100">
        <f t="shared" si="566"/>
        <v>4.3661393055270184E-2</v>
      </c>
      <c r="Z1332" s="100">
        <f t="shared" si="567"/>
        <v>5.0441750565029794E-2</v>
      </c>
      <c r="AA1332" s="100">
        <f t="shared" si="568"/>
        <v>5.681117731662215E-2</v>
      </c>
      <c r="AB1332" s="101">
        <f t="shared" si="569"/>
        <v>7.5508526813231969E-3</v>
      </c>
      <c r="AC1332" s="99">
        <f t="shared" si="570"/>
        <v>1.4501386730668812E-2</v>
      </c>
      <c r="AD1332" s="100">
        <f t="shared" si="571"/>
        <v>4.7073714146676965E-2</v>
      </c>
      <c r="AE1332" s="100">
        <f t="shared" si="572"/>
        <v>5.4096445513249804E-2</v>
      </c>
      <c r="AF1332" s="100">
        <f t="shared" si="573"/>
        <v>6.0676728870151013E-2</v>
      </c>
      <c r="AG1332" s="101">
        <f t="shared" si="574"/>
        <v>8.9964501607106024E-3</v>
      </c>
      <c r="AH1332" s="95">
        <f t="shared" si="575"/>
        <v>167.46188617217999</v>
      </c>
      <c r="AI1332" s="96">
        <f t="shared" si="576"/>
        <v>109.89495582494349</v>
      </c>
      <c r="AJ1332" s="96">
        <f t="shared" si="577"/>
        <v>47.618296692007398</v>
      </c>
      <c r="AK1332" s="96">
        <f t="shared" si="578"/>
        <v>144.41283131292377</v>
      </c>
      <c r="AL1332" s="86">
        <f t="shared" si="579"/>
        <v>35.439439079515104</v>
      </c>
      <c r="AM1332" s="95">
        <f t="shared" si="587"/>
        <v>168.0171122505584</v>
      </c>
      <c r="AN1332" s="96">
        <f t="shared" si="580"/>
        <v>110.25931661623135</v>
      </c>
      <c r="AO1332" s="96">
        <f t="shared" si="581"/>
        <v>47.776176916192732</v>
      </c>
      <c r="AP1332" s="96">
        <f t="shared" si="582"/>
        <v>144.89163739728232</v>
      </c>
      <c r="AQ1332" s="86">
        <f t="shared" si="583"/>
        <v>35.556939850764145</v>
      </c>
    </row>
    <row r="1333" spans="1:43">
      <c r="A1333" s="129" t="str">
        <f t="shared" si="584"/>
        <v>2011_1</v>
      </c>
      <c r="B1333" s="57">
        <v>2011</v>
      </c>
      <c r="C1333" s="57">
        <v>1</v>
      </c>
      <c r="D1333" s="81" t="str">
        <f t="shared" si="585"/>
        <v>SMH_Commercial</v>
      </c>
      <c r="E1333" s="68" t="s">
        <v>39</v>
      </c>
      <c r="F1333" s="69" t="s">
        <v>40</v>
      </c>
      <c r="G1333" s="84">
        <f t="shared" si="586"/>
        <v>8624</v>
      </c>
      <c r="H1333" s="70">
        <v>2156</v>
      </c>
      <c r="I1333" s="65">
        <v>87</v>
      </c>
      <c r="J1333" s="66">
        <v>378</v>
      </c>
      <c r="K1333" s="66">
        <v>863</v>
      </c>
      <c r="L1333" s="66">
        <v>582</v>
      </c>
      <c r="M1333" s="67">
        <v>120</v>
      </c>
      <c r="N1333" s="65">
        <v>990595</v>
      </c>
      <c r="O1333" s="66">
        <v>1187005</v>
      </c>
      <c r="P1333" s="66">
        <v>596543</v>
      </c>
      <c r="Q1333" s="66">
        <v>2284299</v>
      </c>
      <c r="R1333" s="67">
        <v>267248</v>
      </c>
      <c r="S1333" s="95">
        <f t="shared" si="560"/>
        <v>11386.149425287356</v>
      </c>
      <c r="T1333" s="96">
        <f t="shared" si="561"/>
        <v>3140.2248677248676</v>
      </c>
      <c r="U1333" s="96">
        <f t="shared" si="562"/>
        <v>691.24333719582853</v>
      </c>
      <c r="V1333" s="96">
        <f t="shared" si="563"/>
        <v>3924.9123711340208</v>
      </c>
      <c r="W1333" s="86">
        <f t="shared" si="564"/>
        <v>2227.0666666666666</v>
      </c>
      <c r="X1333" s="99">
        <f t="shared" si="565"/>
        <v>1.0088126159554732E-2</v>
      </c>
      <c r="Y1333" s="100">
        <f t="shared" si="566"/>
        <v>4.3831168831168832E-2</v>
      </c>
      <c r="Z1333" s="100">
        <f t="shared" si="567"/>
        <v>0.100069573283859</v>
      </c>
      <c r="AA1333" s="100">
        <f t="shared" si="568"/>
        <v>6.7486085343228197E-2</v>
      </c>
      <c r="AB1333" s="101">
        <f t="shared" si="569"/>
        <v>1.3914656771799629E-2</v>
      </c>
      <c r="AC1333" s="99">
        <f t="shared" si="570"/>
        <v>1.2595419033101102E-2</v>
      </c>
      <c r="AD1333" s="100">
        <f t="shared" si="571"/>
        <v>4.8967586892348633E-2</v>
      </c>
      <c r="AE1333" s="100">
        <f t="shared" si="572"/>
        <v>0.10759891553691935</v>
      </c>
      <c r="AF1333" s="100">
        <f t="shared" si="573"/>
        <v>7.3780224289775903E-2</v>
      </c>
      <c r="AG1333" s="101">
        <f t="shared" si="574"/>
        <v>1.6853626061766311E-2</v>
      </c>
      <c r="AH1333" s="95">
        <f t="shared" si="575"/>
        <v>114.86491187384044</v>
      </c>
      <c r="AI1333" s="96">
        <f t="shared" si="576"/>
        <v>137.63972634508349</v>
      </c>
      <c r="AJ1333" s="96">
        <f t="shared" si="577"/>
        <v>69.172425788497222</v>
      </c>
      <c r="AK1333" s="96">
        <f t="shared" si="578"/>
        <v>264.87697124304265</v>
      </c>
      <c r="AL1333" s="86">
        <f t="shared" si="579"/>
        <v>30.988868274582561</v>
      </c>
      <c r="AM1333" s="95">
        <f t="shared" si="587"/>
        <v>115.24575073825775</v>
      </c>
      <c r="AN1333" s="96">
        <f t="shared" si="580"/>
        <v>138.09607594936946</v>
      </c>
      <c r="AO1333" s="96">
        <f t="shared" si="581"/>
        <v>69.401769525035462</v>
      </c>
      <c r="AP1333" s="96">
        <f t="shared" si="582"/>
        <v>265.75518063956656</v>
      </c>
      <c r="AQ1333" s="86">
        <f t="shared" si="583"/>
        <v>31.091613013691681</v>
      </c>
    </row>
    <row r="1334" spans="1:43">
      <c r="A1334" s="129" t="str">
        <f t="shared" si="584"/>
        <v>2011_2</v>
      </c>
      <c r="B1334" s="57">
        <v>2011</v>
      </c>
      <c r="C1334" s="57">
        <v>2</v>
      </c>
      <c r="D1334" s="81" t="str">
        <f t="shared" si="585"/>
        <v>SML_Commercial</v>
      </c>
      <c r="E1334" s="68" t="s">
        <v>12</v>
      </c>
      <c r="F1334" s="69" t="s">
        <v>40</v>
      </c>
      <c r="G1334" s="84">
        <f t="shared" si="586"/>
        <v>20080</v>
      </c>
      <c r="H1334" s="70">
        <v>5020</v>
      </c>
      <c r="I1334" s="65">
        <v>37</v>
      </c>
      <c r="J1334" s="66">
        <v>664</v>
      </c>
      <c r="K1334" s="66">
        <v>370</v>
      </c>
      <c r="L1334" s="66">
        <v>907</v>
      </c>
      <c r="M1334" s="67">
        <v>132</v>
      </c>
      <c r="N1334" s="65">
        <v>488874</v>
      </c>
      <c r="O1334" s="66">
        <v>1103896</v>
      </c>
      <c r="P1334" s="66">
        <v>477711</v>
      </c>
      <c r="Q1334" s="66">
        <v>1681782</v>
      </c>
      <c r="R1334" s="67">
        <v>403306</v>
      </c>
      <c r="S1334" s="95">
        <f t="shared" si="560"/>
        <v>13212.81081081081</v>
      </c>
      <c r="T1334" s="96">
        <f t="shared" si="561"/>
        <v>1662.4939759036145</v>
      </c>
      <c r="U1334" s="96">
        <f t="shared" si="562"/>
        <v>1291.1108108108108</v>
      </c>
      <c r="V1334" s="96">
        <f t="shared" si="563"/>
        <v>1854.2249173098126</v>
      </c>
      <c r="W1334" s="86">
        <f t="shared" si="564"/>
        <v>3055.348484848485</v>
      </c>
      <c r="X1334" s="99">
        <f t="shared" si="565"/>
        <v>1.8426294820717132E-3</v>
      </c>
      <c r="Y1334" s="100">
        <f t="shared" si="566"/>
        <v>3.3067729083665336E-2</v>
      </c>
      <c r="Z1334" s="100">
        <f t="shared" si="567"/>
        <v>1.8426294820717132E-2</v>
      </c>
      <c r="AA1334" s="100">
        <f t="shared" si="568"/>
        <v>4.5169322709163344E-2</v>
      </c>
      <c r="AB1334" s="101">
        <f t="shared" si="569"/>
        <v>6.5737051792828689E-3</v>
      </c>
      <c r="AC1334" s="99">
        <f t="shared" si="570"/>
        <v>2.5477974617319253E-3</v>
      </c>
      <c r="AD1334" s="100">
        <f t="shared" si="571"/>
        <v>3.6007911524975539E-2</v>
      </c>
      <c r="AE1334" s="100">
        <f t="shared" si="572"/>
        <v>2.0637629783553886E-2</v>
      </c>
      <c r="AF1334" s="100">
        <f t="shared" si="573"/>
        <v>4.8584073686352751E-2</v>
      </c>
      <c r="AG1334" s="101">
        <f t="shared" si="574"/>
        <v>7.9024665797455696E-3</v>
      </c>
      <c r="AH1334" s="95">
        <f t="shared" si="575"/>
        <v>24.346314741035858</v>
      </c>
      <c r="AI1334" s="96">
        <f t="shared" si="576"/>
        <v>54.974900398406376</v>
      </c>
      <c r="AJ1334" s="96">
        <f t="shared" si="577"/>
        <v>23.79038844621514</v>
      </c>
      <c r="AK1334" s="96">
        <f t="shared" si="578"/>
        <v>83.754083665338641</v>
      </c>
      <c r="AL1334" s="86">
        <f t="shared" si="579"/>
        <v>20.084960159362549</v>
      </c>
      <c r="AM1334" s="95">
        <f t="shared" si="587"/>
        <v>24.427035848182193</v>
      </c>
      <c r="AN1334" s="96">
        <f t="shared" si="580"/>
        <v>55.157171714316839</v>
      </c>
      <c r="AO1334" s="96">
        <f t="shared" si="581"/>
        <v>23.86926635916609</v>
      </c>
      <c r="AP1334" s="96">
        <f t="shared" si="582"/>
        <v>84.031773427974372</v>
      </c>
      <c r="AQ1334" s="86">
        <f t="shared" si="583"/>
        <v>20.151552587756694</v>
      </c>
    </row>
    <row r="1335" spans="1:43">
      <c r="A1335" s="129" t="str">
        <f t="shared" si="584"/>
        <v>2011_2</v>
      </c>
      <c r="B1335" s="57">
        <v>2011</v>
      </c>
      <c r="C1335" s="57">
        <v>2</v>
      </c>
      <c r="D1335" s="81" t="str">
        <f t="shared" si="585"/>
        <v>LSL_Commercial</v>
      </c>
      <c r="E1335" s="68" t="s">
        <v>14</v>
      </c>
      <c r="F1335" s="69" t="s">
        <v>40</v>
      </c>
      <c r="G1335" s="84">
        <f t="shared" si="586"/>
        <v>2828</v>
      </c>
      <c r="H1335" s="70">
        <v>707</v>
      </c>
      <c r="I1335" s="65">
        <v>4</v>
      </c>
      <c r="J1335" s="66">
        <v>73</v>
      </c>
      <c r="K1335" s="66">
        <v>136</v>
      </c>
      <c r="L1335" s="66">
        <v>102</v>
      </c>
      <c r="M1335" s="67">
        <v>15</v>
      </c>
      <c r="N1335" s="65">
        <v>88732</v>
      </c>
      <c r="O1335" s="66">
        <v>208568</v>
      </c>
      <c r="P1335" s="66">
        <v>174419</v>
      </c>
      <c r="Q1335" s="66">
        <v>314869</v>
      </c>
      <c r="R1335" s="67">
        <v>83365</v>
      </c>
      <c r="S1335" s="95">
        <f t="shared" si="560"/>
        <v>22183</v>
      </c>
      <c r="T1335" s="96">
        <f t="shared" si="561"/>
        <v>2857.0958904109589</v>
      </c>
      <c r="U1335" s="96">
        <f t="shared" si="562"/>
        <v>1282.4926470588234</v>
      </c>
      <c r="V1335" s="96">
        <f t="shared" si="563"/>
        <v>3086.9509803921569</v>
      </c>
      <c r="W1335" s="86">
        <f t="shared" si="564"/>
        <v>5557.666666666667</v>
      </c>
      <c r="X1335" s="99">
        <f t="shared" si="565"/>
        <v>1.4144271570014145E-3</v>
      </c>
      <c r="Y1335" s="100">
        <f t="shared" si="566"/>
        <v>2.5813295615275813E-2</v>
      </c>
      <c r="Z1335" s="100">
        <f t="shared" si="567"/>
        <v>4.8090523338048093E-2</v>
      </c>
      <c r="AA1335" s="100">
        <f t="shared" si="568"/>
        <v>3.6067892503536071E-2</v>
      </c>
      <c r="AB1335" s="101">
        <f t="shared" si="569"/>
        <v>5.3041018387553042E-3</v>
      </c>
      <c r="AC1335" s="99">
        <f t="shared" si="570"/>
        <v>3.061069030603737E-3</v>
      </c>
      <c r="AD1335" s="100">
        <f t="shared" si="571"/>
        <v>3.2761283380024611E-2</v>
      </c>
      <c r="AE1335" s="100">
        <f t="shared" si="572"/>
        <v>5.7464930129587734E-2</v>
      </c>
      <c r="AF1335" s="100">
        <f t="shared" si="573"/>
        <v>4.4237474291397128E-2</v>
      </c>
      <c r="AG1335" s="101">
        <f t="shared" si="574"/>
        <v>8.4865937532477079E-3</v>
      </c>
      <c r="AH1335" s="95">
        <f t="shared" si="575"/>
        <v>31.376237623762375</v>
      </c>
      <c r="AI1335" s="96">
        <f t="shared" si="576"/>
        <v>73.751060820367755</v>
      </c>
      <c r="AJ1335" s="96">
        <f t="shared" si="577"/>
        <v>61.675742574257427</v>
      </c>
      <c r="AK1335" s="96">
        <f t="shared" si="578"/>
        <v>111.33981612446959</v>
      </c>
      <c r="AL1335" s="86">
        <f t="shared" si="579"/>
        <v>29.47842998585573</v>
      </c>
      <c r="AM1335" s="95">
        <f t="shared" si="587"/>
        <v>31.480266700278325</v>
      </c>
      <c r="AN1335" s="96">
        <f t="shared" si="580"/>
        <v>73.995585190727695</v>
      </c>
      <c r="AO1335" s="96">
        <f t="shared" si="581"/>
        <v>61.880230780280456</v>
      </c>
      <c r="AP1335" s="96">
        <f t="shared" si="582"/>
        <v>111.70896740352902</v>
      </c>
      <c r="AQ1335" s="86">
        <f t="shared" si="583"/>
        <v>29.576166810944223</v>
      </c>
    </row>
    <row r="1336" spans="1:43">
      <c r="A1336" s="129" t="str">
        <f t="shared" si="584"/>
        <v>2011_2</v>
      </c>
      <c r="B1336" s="57">
        <v>2011</v>
      </c>
      <c r="C1336" s="57">
        <v>2</v>
      </c>
      <c r="D1336" s="81" t="str">
        <f t="shared" si="585"/>
        <v>MYA_Commercial</v>
      </c>
      <c r="E1336" s="68" t="s">
        <v>15</v>
      </c>
      <c r="F1336" s="69" t="s">
        <v>40</v>
      </c>
      <c r="G1336" s="84">
        <f t="shared" si="586"/>
        <v>3092</v>
      </c>
      <c r="H1336" s="70">
        <v>773</v>
      </c>
      <c r="I1336" s="65">
        <v>18</v>
      </c>
      <c r="J1336" s="66">
        <v>115</v>
      </c>
      <c r="K1336" s="66">
        <v>284</v>
      </c>
      <c r="L1336" s="66">
        <v>345</v>
      </c>
      <c r="M1336" s="67">
        <v>20</v>
      </c>
      <c r="N1336" s="65">
        <v>170664</v>
      </c>
      <c r="O1336" s="66">
        <v>418559</v>
      </c>
      <c r="P1336" s="66">
        <v>266308</v>
      </c>
      <c r="Q1336" s="66">
        <v>1195955</v>
      </c>
      <c r="R1336" s="67">
        <v>87660</v>
      </c>
      <c r="S1336" s="95">
        <f t="shared" si="560"/>
        <v>9481.3333333333339</v>
      </c>
      <c r="T1336" s="96">
        <f t="shared" si="561"/>
        <v>3639.6434782608694</v>
      </c>
      <c r="U1336" s="96">
        <f t="shared" si="562"/>
        <v>937.70422535211264</v>
      </c>
      <c r="V1336" s="96">
        <f t="shared" si="563"/>
        <v>3466.536231884058</v>
      </c>
      <c r="W1336" s="86">
        <f t="shared" si="564"/>
        <v>4383</v>
      </c>
      <c r="X1336" s="99">
        <f t="shared" si="565"/>
        <v>5.8214747736093147E-3</v>
      </c>
      <c r="Y1336" s="100">
        <f t="shared" si="566"/>
        <v>3.7192755498059511E-2</v>
      </c>
      <c r="Z1336" s="100">
        <f t="shared" si="567"/>
        <v>9.1849935316946962E-2</v>
      </c>
      <c r="AA1336" s="100">
        <f t="shared" si="568"/>
        <v>0.11157826649417853</v>
      </c>
      <c r="AB1336" s="101">
        <f t="shared" si="569"/>
        <v>6.4683053040103496E-3</v>
      </c>
      <c r="AC1336" s="99">
        <f t="shared" si="570"/>
        <v>9.0092293455302352E-3</v>
      </c>
      <c r="AD1336" s="100">
        <f t="shared" si="571"/>
        <v>4.5122058807124596E-2</v>
      </c>
      <c r="AE1336" s="100">
        <f t="shared" si="572"/>
        <v>0.10395185914056804</v>
      </c>
      <c r="AF1336" s="100">
        <f t="shared" si="573"/>
        <v>0.12477102371434677</v>
      </c>
      <c r="AG1336" s="101">
        <f t="shared" si="574"/>
        <v>9.8274003827894581E-3</v>
      </c>
      <c r="AH1336" s="95">
        <f t="shared" si="575"/>
        <v>55.195342820181111</v>
      </c>
      <c r="AI1336" s="96">
        <f t="shared" si="576"/>
        <v>135.3683699870634</v>
      </c>
      <c r="AJ1336" s="96">
        <f t="shared" si="577"/>
        <v>86.128072445019399</v>
      </c>
      <c r="AK1336" s="96">
        <f t="shared" si="578"/>
        <v>386.79010349288484</v>
      </c>
      <c r="AL1336" s="86">
        <f t="shared" si="579"/>
        <v>28.350582147477361</v>
      </c>
      <c r="AM1336" s="95">
        <f t="shared" si="587"/>
        <v>55.378345021095605</v>
      </c>
      <c r="AN1336" s="96">
        <f t="shared" si="580"/>
        <v>135.81718882532203</v>
      </c>
      <c r="AO1336" s="96">
        <f t="shared" si="581"/>
        <v>86.413633255273098</v>
      </c>
      <c r="AP1336" s="96">
        <f t="shared" si="582"/>
        <v>388.07252038921149</v>
      </c>
      <c r="AQ1336" s="86">
        <f t="shared" si="583"/>
        <v>28.444579551336197</v>
      </c>
    </row>
    <row r="1337" spans="1:43">
      <c r="A1337" s="129" t="str">
        <f t="shared" si="584"/>
        <v>2011_2</v>
      </c>
      <c r="B1337" s="57">
        <v>2011</v>
      </c>
      <c r="C1337" s="57">
        <v>2</v>
      </c>
      <c r="D1337" s="81" t="str">
        <f t="shared" si="585"/>
        <v>SMA_Commercial</v>
      </c>
      <c r="E1337" s="68" t="s">
        <v>16</v>
      </c>
      <c r="F1337" s="69" t="s">
        <v>40</v>
      </c>
      <c r="G1337" s="84">
        <f t="shared" si="586"/>
        <v>21072</v>
      </c>
      <c r="H1337" s="70">
        <v>5268</v>
      </c>
      <c r="I1337" s="65">
        <v>34</v>
      </c>
      <c r="J1337" s="66">
        <v>571</v>
      </c>
      <c r="K1337" s="66">
        <v>1846</v>
      </c>
      <c r="L1337" s="66">
        <v>846</v>
      </c>
      <c r="M1337" s="67">
        <v>124</v>
      </c>
      <c r="N1337" s="65">
        <v>540686</v>
      </c>
      <c r="O1337" s="66">
        <v>2347178</v>
      </c>
      <c r="P1337" s="66">
        <v>1526270</v>
      </c>
      <c r="Q1337" s="66">
        <v>2698745</v>
      </c>
      <c r="R1337" s="67">
        <v>609264</v>
      </c>
      <c r="S1337" s="95">
        <f t="shared" si="560"/>
        <v>15902.529411764706</v>
      </c>
      <c r="T1337" s="96">
        <f t="shared" si="561"/>
        <v>4110.6444833625219</v>
      </c>
      <c r="U1337" s="96">
        <f t="shared" si="562"/>
        <v>826.79848320693395</v>
      </c>
      <c r="V1337" s="96">
        <f t="shared" si="563"/>
        <v>3190.0059101654847</v>
      </c>
      <c r="W1337" s="86">
        <f t="shared" si="564"/>
        <v>4913.4193548387093</v>
      </c>
      <c r="X1337" s="99">
        <f t="shared" si="565"/>
        <v>1.6135155656795748E-3</v>
      </c>
      <c r="Y1337" s="100">
        <f t="shared" si="566"/>
        <v>2.7097570235383447E-2</v>
      </c>
      <c r="Z1337" s="100">
        <f t="shared" si="567"/>
        <v>8.7604403948367507E-2</v>
      </c>
      <c r="AA1337" s="100">
        <f t="shared" si="568"/>
        <v>4.0148063781321186E-2</v>
      </c>
      <c r="AB1337" s="101">
        <f t="shared" si="569"/>
        <v>5.8845861807137433E-3</v>
      </c>
      <c r="AC1337" s="99">
        <f t="shared" si="570"/>
        <v>2.2577426340041258E-3</v>
      </c>
      <c r="AD1337" s="100">
        <f t="shared" si="571"/>
        <v>2.9703740957228084E-2</v>
      </c>
      <c r="AE1337" s="100">
        <f t="shared" si="572"/>
        <v>9.2142331958432272E-2</v>
      </c>
      <c r="AF1337" s="100">
        <f t="shared" si="573"/>
        <v>4.3298984439649135E-2</v>
      </c>
      <c r="AG1337" s="101">
        <f t="shared" si="574"/>
        <v>7.112249866968505E-3</v>
      </c>
      <c r="AH1337" s="95">
        <f t="shared" si="575"/>
        <v>25.658978739559604</v>
      </c>
      <c r="AI1337" s="96">
        <f t="shared" si="576"/>
        <v>111.38847760060744</v>
      </c>
      <c r="AJ1337" s="96">
        <f t="shared" si="577"/>
        <v>72.43118830675779</v>
      </c>
      <c r="AK1337" s="96">
        <f t="shared" si="578"/>
        <v>128.07256074411541</v>
      </c>
      <c r="AL1337" s="86">
        <f t="shared" si="579"/>
        <v>28.913439635535308</v>
      </c>
      <c r="AM1337" s="95">
        <f t="shared" si="587"/>
        <v>25.744052032751302</v>
      </c>
      <c r="AN1337" s="96">
        <f t="shared" si="580"/>
        <v>111.75779021859108</v>
      </c>
      <c r="AO1337" s="96">
        <f t="shared" si="581"/>
        <v>72.671336590973937</v>
      </c>
      <c r="AP1337" s="96">
        <f t="shared" si="582"/>
        <v>128.49719005694141</v>
      </c>
      <c r="AQ1337" s="86">
        <f t="shared" si="583"/>
        <v>29.009303214217105</v>
      </c>
    </row>
    <row r="1338" spans="1:43">
      <c r="A1338" s="129" t="str">
        <f t="shared" si="584"/>
        <v>2011_2</v>
      </c>
      <c r="B1338" s="57">
        <v>2011</v>
      </c>
      <c r="C1338" s="57">
        <v>2</v>
      </c>
      <c r="D1338" s="81" t="str">
        <f t="shared" si="585"/>
        <v>MSL_Commercial</v>
      </c>
      <c r="E1338" s="68" t="s">
        <v>17</v>
      </c>
      <c r="F1338" s="69" t="s">
        <v>40</v>
      </c>
      <c r="G1338" s="84">
        <f t="shared" si="586"/>
        <v>9388</v>
      </c>
      <c r="H1338" s="70">
        <v>2347</v>
      </c>
      <c r="I1338" s="65">
        <v>28</v>
      </c>
      <c r="J1338" s="66">
        <v>213</v>
      </c>
      <c r="K1338" s="66">
        <v>695</v>
      </c>
      <c r="L1338" s="66">
        <v>282</v>
      </c>
      <c r="M1338" s="67">
        <v>61</v>
      </c>
      <c r="N1338" s="65">
        <v>547516</v>
      </c>
      <c r="O1338" s="66">
        <v>655224</v>
      </c>
      <c r="P1338" s="66">
        <v>1212048</v>
      </c>
      <c r="Q1338" s="66">
        <v>1031556</v>
      </c>
      <c r="R1338" s="67">
        <v>160252</v>
      </c>
      <c r="S1338" s="95">
        <f t="shared" si="560"/>
        <v>19554.142857142859</v>
      </c>
      <c r="T1338" s="96">
        <f t="shared" si="561"/>
        <v>3076.1690140845071</v>
      </c>
      <c r="U1338" s="96">
        <f t="shared" si="562"/>
        <v>1743.9539568345324</v>
      </c>
      <c r="V1338" s="96">
        <f t="shared" si="563"/>
        <v>3658</v>
      </c>
      <c r="W1338" s="86">
        <f t="shared" si="564"/>
        <v>2627.0819672131147</v>
      </c>
      <c r="X1338" s="99">
        <f t="shared" si="565"/>
        <v>2.9825308904985089E-3</v>
      </c>
      <c r="Y1338" s="100">
        <f t="shared" si="566"/>
        <v>2.2688538559863657E-2</v>
      </c>
      <c r="Z1338" s="100">
        <f t="shared" si="567"/>
        <v>7.4030677460587987E-2</v>
      </c>
      <c r="AA1338" s="100">
        <f t="shared" si="568"/>
        <v>3.0038346825734981E-2</v>
      </c>
      <c r="AB1338" s="101">
        <f t="shared" si="569"/>
        <v>6.497656582871751E-3</v>
      </c>
      <c r="AC1338" s="99">
        <f t="shared" si="570"/>
        <v>4.2938646429708099E-3</v>
      </c>
      <c r="AD1338" s="100">
        <f t="shared" si="571"/>
        <v>2.6269413368154835E-2</v>
      </c>
      <c r="AE1338" s="100">
        <f t="shared" si="572"/>
        <v>8.0326805360784112E-2</v>
      </c>
      <c r="AF1338" s="100">
        <f t="shared" si="573"/>
        <v>3.4143077594245543E-2</v>
      </c>
      <c r="AG1338" s="101">
        <f t="shared" si="574"/>
        <v>8.4297681721606163E-3</v>
      </c>
      <c r="AH1338" s="95">
        <f t="shared" si="575"/>
        <v>58.320835108649341</v>
      </c>
      <c r="AI1338" s="96">
        <f t="shared" si="576"/>
        <v>69.793779292714106</v>
      </c>
      <c r="AJ1338" s="96">
        <f t="shared" si="577"/>
        <v>129.10609288453344</v>
      </c>
      <c r="AK1338" s="96">
        <f t="shared" si="578"/>
        <v>109.88027268853855</v>
      </c>
      <c r="AL1338" s="86">
        <f t="shared" si="579"/>
        <v>17.069876438005966</v>
      </c>
      <c r="AM1338" s="95">
        <f t="shared" si="587"/>
        <v>58.514199994864917</v>
      </c>
      <c r="AN1338" s="96">
        <f t="shared" si="580"/>
        <v>70.025183149780773</v>
      </c>
      <c r="AO1338" s="96">
        <f t="shared" si="581"/>
        <v>129.53414891140355</v>
      </c>
      <c r="AP1338" s="96">
        <f t="shared" si="582"/>
        <v>110.2445847973445</v>
      </c>
      <c r="AQ1338" s="86">
        <f t="shared" si="583"/>
        <v>17.126472244787536</v>
      </c>
    </row>
    <row r="1339" spans="1:43">
      <c r="A1339" s="129" t="str">
        <f t="shared" si="584"/>
        <v>2011_2</v>
      </c>
      <c r="B1339" s="57">
        <v>2011</v>
      </c>
      <c r="C1339" s="57">
        <v>2</v>
      </c>
      <c r="D1339" s="81" t="str">
        <f t="shared" si="585"/>
        <v>LYL_Commercial</v>
      </c>
      <c r="E1339" s="68" t="s">
        <v>18</v>
      </c>
      <c r="F1339" s="69" t="s">
        <v>40</v>
      </c>
      <c r="G1339" s="84">
        <f t="shared" si="586"/>
        <v>3440</v>
      </c>
      <c r="H1339" s="70">
        <v>860</v>
      </c>
      <c r="I1339" s="65">
        <v>20</v>
      </c>
      <c r="J1339" s="66">
        <v>91</v>
      </c>
      <c r="K1339" s="66">
        <v>165</v>
      </c>
      <c r="L1339" s="66">
        <v>117</v>
      </c>
      <c r="M1339" s="67">
        <v>35</v>
      </c>
      <c r="N1339" s="65">
        <v>391532</v>
      </c>
      <c r="O1339" s="66">
        <v>280356</v>
      </c>
      <c r="P1339" s="66">
        <v>199921</v>
      </c>
      <c r="Q1339" s="66">
        <v>370706</v>
      </c>
      <c r="R1339" s="67">
        <v>175447</v>
      </c>
      <c r="S1339" s="95">
        <f t="shared" si="560"/>
        <v>19576.599999999999</v>
      </c>
      <c r="T1339" s="96">
        <f t="shared" si="561"/>
        <v>3080.835164835165</v>
      </c>
      <c r="U1339" s="96">
        <f t="shared" si="562"/>
        <v>1211.6424242424243</v>
      </c>
      <c r="V1339" s="96">
        <f t="shared" si="563"/>
        <v>3168.4273504273506</v>
      </c>
      <c r="W1339" s="86">
        <f t="shared" si="564"/>
        <v>5012.7714285714283</v>
      </c>
      <c r="X1339" s="99">
        <f t="shared" si="565"/>
        <v>5.8139534883720929E-3</v>
      </c>
      <c r="Y1339" s="100">
        <f t="shared" si="566"/>
        <v>2.6453488372093024E-2</v>
      </c>
      <c r="Z1339" s="100">
        <f t="shared" si="567"/>
        <v>4.7965116279069769E-2</v>
      </c>
      <c r="AA1339" s="100">
        <f t="shared" si="568"/>
        <v>3.4011627906976746E-2</v>
      </c>
      <c r="AB1339" s="101">
        <f t="shared" si="569"/>
        <v>1.0174418604651164E-2</v>
      </c>
      <c r="AC1339" s="99">
        <f t="shared" si="570"/>
        <v>8.8342272378883393E-3</v>
      </c>
      <c r="AD1339" s="100">
        <f t="shared" si="571"/>
        <v>3.282872820167921E-2</v>
      </c>
      <c r="AE1339" s="100">
        <f t="shared" si="572"/>
        <v>5.6454299000290198E-2</v>
      </c>
      <c r="AF1339" s="100">
        <f t="shared" si="573"/>
        <v>4.1212355118950855E-2</v>
      </c>
      <c r="AG1339" s="101">
        <f t="shared" si="574"/>
        <v>1.4161093648073624E-2</v>
      </c>
      <c r="AH1339" s="95">
        <f t="shared" si="575"/>
        <v>113.81744186046511</v>
      </c>
      <c r="AI1339" s="96">
        <f t="shared" si="576"/>
        <v>81.498837209302323</v>
      </c>
      <c r="AJ1339" s="96">
        <f t="shared" si="577"/>
        <v>58.11656976744186</v>
      </c>
      <c r="AK1339" s="96">
        <f t="shared" si="578"/>
        <v>107.76337209302325</v>
      </c>
      <c r="AL1339" s="86">
        <f t="shared" si="579"/>
        <v>51.002034883720931</v>
      </c>
      <c r="AM1339" s="95">
        <f t="shared" si="587"/>
        <v>114.19480779930491</v>
      </c>
      <c r="AN1339" s="96">
        <f t="shared" si="580"/>
        <v>81.769049618886655</v>
      </c>
      <c r="AO1339" s="96">
        <f t="shared" si="581"/>
        <v>58.309257404362448</v>
      </c>
      <c r="AP1339" s="96">
        <f t="shared" si="582"/>
        <v>108.12066553959606</v>
      </c>
      <c r="AQ1339" s="86">
        <f t="shared" si="583"/>
        <v>51.17113401705263</v>
      </c>
    </row>
    <row r="1340" spans="1:43">
      <c r="A1340" s="129" t="str">
        <f t="shared" si="584"/>
        <v>2011_2</v>
      </c>
      <c r="B1340" s="57">
        <v>2011</v>
      </c>
      <c r="C1340" s="57">
        <v>2</v>
      </c>
      <c r="D1340" s="81" t="str">
        <f t="shared" si="585"/>
        <v>LSA_Commercial</v>
      </c>
      <c r="E1340" s="68" t="s">
        <v>19</v>
      </c>
      <c r="F1340" s="69" t="s">
        <v>40</v>
      </c>
      <c r="G1340" s="84">
        <f t="shared" si="586"/>
        <v>24000</v>
      </c>
      <c r="H1340" s="70">
        <v>6000</v>
      </c>
      <c r="I1340" s="65">
        <v>101</v>
      </c>
      <c r="J1340" s="66">
        <v>773</v>
      </c>
      <c r="K1340" s="66">
        <v>564</v>
      </c>
      <c r="L1340" s="66">
        <v>1178</v>
      </c>
      <c r="M1340" s="67">
        <v>212</v>
      </c>
      <c r="N1340" s="65">
        <v>2676115</v>
      </c>
      <c r="O1340" s="66">
        <v>2080500</v>
      </c>
      <c r="P1340" s="66">
        <v>457807</v>
      </c>
      <c r="Q1340" s="66">
        <v>3385156</v>
      </c>
      <c r="R1340" s="67">
        <v>1672691</v>
      </c>
      <c r="S1340" s="95">
        <f t="shared" si="560"/>
        <v>26496.188118811882</v>
      </c>
      <c r="T1340" s="96">
        <f t="shared" si="561"/>
        <v>2691.4618369987065</v>
      </c>
      <c r="U1340" s="96">
        <f t="shared" si="562"/>
        <v>811.71453900709218</v>
      </c>
      <c r="V1340" s="96">
        <f t="shared" si="563"/>
        <v>2873.6468590831919</v>
      </c>
      <c r="W1340" s="86">
        <f t="shared" si="564"/>
        <v>7890.0518867924529</v>
      </c>
      <c r="X1340" s="99">
        <f t="shared" si="565"/>
        <v>4.208333333333333E-3</v>
      </c>
      <c r="Y1340" s="100">
        <f t="shared" si="566"/>
        <v>3.2208333333333332E-2</v>
      </c>
      <c r="Z1340" s="100">
        <f t="shared" si="567"/>
        <v>2.35E-2</v>
      </c>
      <c r="AA1340" s="100">
        <f t="shared" si="568"/>
        <v>4.9083333333333333E-2</v>
      </c>
      <c r="AB1340" s="101">
        <f t="shared" si="569"/>
        <v>8.8333333333333337E-3</v>
      </c>
      <c r="AC1340" s="99">
        <f t="shared" si="570"/>
        <v>5.1819536100438856E-3</v>
      </c>
      <c r="AD1340" s="100">
        <f t="shared" si="571"/>
        <v>3.4863705296218662E-2</v>
      </c>
      <c r="AE1340" s="100">
        <f t="shared" si="572"/>
        <v>2.577834954860421E-2</v>
      </c>
      <c r="AF1340" s="100">
        <f t="shared" si="573"/>
        <v>5.2332623933577051E-2</v>
      </c>
      <c r="AG1340" s="101">
        <f t="shared" si="574"/>
        <v>1.0240630955411365E-2</v>
      </c>
      <c r="AH1340" s="95">
        <f t="shared" si="575"/>
        <v>111.50479166666666</v>
      </c>
      <c r="AI1340" s="96">
        <f t="shared" si="576"/>
        <v>86.6875</v>
      </c>
      <c r="AJ1340" s="96">
        <f t="shared" si="577"/>
        <v>19.075291666666665</v>
      </c>
      <c r="AK1340" s="96">
        <f t="shared" si="578"/>
        <v>141.04816666666667</v>
      </c>
      <c r="AL1340" s="86">
        <f t="shared" si="579"/>
        <v>69.695458333333335</v>
      </c>
      <c r="AM1340" s="95">
        <f t="shared" si="587"/>
        <v>111.87448992823903</v>
      </c>
      <c r="AN1340" s="96">
        <f t="shared" si="580"/>
        <v>86.974915613006658</v>
      </c>
      <c r="AO1340" s="96">
        <f t="shared" si="581"/>
        <v>19.138536501823474</v>
      </c>
      <c r="AP1340" s="96">
        <f t="shared" si="582"/>
        <v>141.51581708092439</v>
      </c>
      <c r="AQ1340" s="86">
        <f t="shared" si="583"/>
        <v>69.926536203622078</v>
      </c>
    </row>
    <row r="1341" spans="1:43">
      <c r="A1341" s="129" t="str">
        <f t="shared" si="584"/>
        <v>2011_2</v>
      </c>
      <c r="B1341" s="57">
        <v>2011</v>
      </c>
      <c r="C1341" s="57">
        <v>2</v>
      </c>
      <c r="D1341" s="81" t="str">
        <f t="shared" si="585"/>
        <v>LMA_Commercial</v>
      </c>
      <c r="E1341" s="68" t="s">
        <v>20</v>
      </c>
      <c r="F1341" s="69" t="s">
        <v>40</v>
      </c>
      <c r="G1341" s="84">
        <f t="shared" si="586"/>
        <v>22124</v>
      </c>
      <c r="H1341" s="70">
        <v>5531</v>
      </c>
      <c r="I1341" s="65">
        <v>189</v>
      </c>
      <c r="J1341" s="66">
        <v>599</v>
      </c>
      <c r="K1341" s="66">
        <v>981</v>
      </c>
      <c r="L1341" s="66">
        <v>1247</v>
      </c>
      <c r="M1341" s="67">
        <v>512</v>
      </c>
      <c r="N1341" s="65">
        <v>2551856</v>
      </c>
      <c r="O1341" s="66">
        <v>1522600</v>
      </c>
      <c r="P1341" s="66">
        <v>838929</v>
      </c>
      <c r="Q1341" s="66">
        <v>3820485</v>
      </c>
      <c r="R1341" s="67">
        <v>2474814</v>
      </c>
      <c r="S1341" s="95">
        <f t="shared" si="560"/>
        <v>13501.883597883598</v>
      </c>
      <c r="T1341" s="96">
        <f t="shared" si="561"/>
        <v>2541.9031719532554</v>
      </c>
      <c r="U1341" s="96">
        <f t="shared" si="562"/>
        <v>855.17737003058107</v>
      </c>
      <c r="V1341" s="96">
        <f t="shared" si="563"/>
        <v>3063.7409783480352</v>
      </c>
      <c r="W1341" s="86">
        <f t="shared" si="564"/>
        <v>4833.62109375</v>
      </c>
      <c r="X1341" s="99">
        <f t="shared" si="565"/>
        <v>8.5427589947568248E-3</v>
      </c>
      <c r="Y1341" s="100">
        <f t="shared" si="566"/>
        <v>2.7074670041583801E-2</v>
      </c>
      <c r="Z1341" s="100">
        <f t="shared" si="567"/>
        <v>4.4340987163261618E-2</v>
      </c>
      <c r="AA1341" s="100">
        <f t="shared" si="568"/>
        <v>5.6364129452178627E-2</v>
      </c>
      <c r="AB1341" s="101">
        <f t="shared" si="569"/>
        <v>2.3142288917013198E-2</v>
      </c>
      <c r="AC1341" s="99">
        <f t="shared" si="570"/>
        <v>9.9844100951147798E-3</v>
      </c>
      <c r="AD1341" s="100">
        <f t="shared" si="571"/>
        <v>2.9617079160663362E-2</v>
      </c>
      <c r="AE1341" s="100">
        <f t="shared" si="572"/>
        <v>4.7565605022227744E-2</v>
      </c>
      <c r="AF1341" s="100">
        <f t="shared" si="573"/>
        <v>5.9976794677422576E-2</v>
      </c>
      <c r="AG1341" s="101">
        <f t="shared" si="574"/>
        <v>2.5497570880193551E-2</v>
      </c>
      <c r="AH1341" s="95">
        <f t="shared" si="575"/>
        <v>115.34333755197974</v>
      </c>
      <c r="AI1341" s="96">
        <f t="shared" si="576"/>
        <v>68.82118965828964</v>
      </c>
      <c r="AJ1341" s="96">
        <f t="shared" si="577"/>
        <v>37.91940878683782</v>
      </c>
      <c r="AK1341" s="96">
        <f t="shared" si="578"/>
        <v>172.68509311155307</v>
      </c>
      <c r="AL1341" s="86">
        <f t="shared" si="579"/>
        <v>111.86105586693184</v>
      </c>
      <c r="AM1341" s="95">
        <f t="shared" si="587"/>
        <v>115.72576265443092</v>
      </c>
      <c r="AN1341" s="96">
        <f t="shared" si="580"/>
        <v>69.049368858445192</v>
      </c>
      <c r="AO1341" s="96">
        <f t="shared" si="581"/>
        <v>38.045131989390889</v>
      </c>
      <c r="AP1341" s="96">
        <f t="shared" si="582"/>
        <v>173.2576369257566</v>
      </c>
      <c r="AQ1341" s="86">
        <f t="shared" si="583"/>
        <v>112.23193533563916</v>
      </c>
    </row>
    <row r="1342" spans="1:43">
      <c r="A1342" s="129" t="str">
        <f t="shared" si="584"/>
        <v>2011_2</v>
      </c>
      <c r="B1342" s="57">
        <v>2011</v>
      </c>
      <c r="C1342" s="57">
        <v>2</v>
      </c>
      <c r="D1342" s="81" t="str">
        <f t="shared" si="585"/>
        <v>SYL_Commercial</v>
      </c>
      <c r="E1342" s="68" t="s">
        <v>21</v>
      </c>
      <c r="F1342" s="69" t="s">
        <v>40</v>
      </c>
      <c r="G1342" s="84">
        <f t="shared" si="586"/>
        <v>3000</v>
      </c>
      <c r="H1342" s="70">
        <v>750</v>
      </c>
      <c r="I1342" s="65">
        <v>32</v>
      </c>
      <c r="J1342" s="66">
        <v>77</v>
      </c>
      <c r="K1342" s="66">
        <v>113</v>
      </c>
      <c r="L1342" s="66">
        <v>87</v>
      </c>
      <c r="M1342" s="67">
        <v>31</v>
      </c>
      <c r="N1342" s="65">
        <v>350676</v>
      </c>
      <c r="O1342" s="66">
        <v>226626</v>
      </c>
      <c r="P1342" s="66">
        <v>82660</v>
      </c>
      <c r="Q1342" s="66">
        <v>271226</v>
      </c>
      <c r="R1342" s="67">
        <v>98839</v>
      </c>
      <c r="S1342" s="95">
        <f t="shared" si="560"/>
        <v>10958.625</v>
      </c>
      <c r="T1342" s="96">
        <f t="shared" si="561"/>
        <v>2943.1948051948052</v>
      </c>
      <c r="U1342" s="96">
        <f t="shared" si="562"/>
        <v>731.50442477876106</v>
      </c>
      <c r="V1342" s="96">
        <f t="shared" si="563"/>
        <v>3117.5402298850577</v>
      </c>
      <c r="W1342" s="86">
        <f t="shared" si="564"/>
        <v>3188.3548387096776</v>
      </c>
      <c r="X1342" s="99">
        <f t="shared" si="565"/>
        <v>1.0666666666666666E-2</v>
      </c>
      <c r="Y1342" s="100">
        <f t="shared" si="566"/>
        <v>2.5666666666666667E-2</v>
      </c>
      <c r="Z1342" s="100">
        <f t="shared" si="567"/>
        <v>3.7666666666666668E-2</v>
      </c>
      <c r="AA1342" s="100">
        <f t="shared" si="568"/>
        <v>2.9000000000000001E-2</v>
      </c>
      <c r="AB1342" s="101">
        <f t="shared" si="569"/>
        <v>1.0333333333333333E-2</v>
      </c>
      <c r="AC1342" s="99">
        <f t="shared" si="570"/>
        <v>1.5036662032373168E-2</v>
      </c>
      <c r="AD1342" s="100">
        <f t="shared" si="571"/>
        <v>3.2393858452964247E-2</v>
      </c>
      <c r="AE1342" s="100">
        <f t="shared" si="572"/>
        <v>4.5765764640904066E-2</v>
      </c>
      <c r="AF1342" s="100">
        <f t="shared" si="573"/>
        <v>3.6138449764012724E-2</v>
      </c>
      <c r="AG1342" s="101">
        <f t="shared" si="574"/>
        <v>1.4635230103191777E-2</v>
      </c>
      <c r="AH1342" s="95">
        <f t="shared" si="575"/>
        <v>116.892</v>
      </c>
      <c r="AI1342" s="96">
        <f t="shared" si="576"/>
        <v>75.542000000000002</v>
      </c>
      <c r="AJ1342" s="96">
        <f t="shared" si="577"/>
        <v>27.553333333333335</v>
      </c>
      <c r="AK1342" s="96">
        <f t="shared" si="578"/>
        <v>90.408666666666662</v>
      </c>
      <c r="AL1342" s="86">
        <f t="shared" si="579"/>
        <v>32.946333333333335</v>
      </c>
      <c r="AM1342" s="95">
        <f t="shared" si="587"/>
        <v>117.27955975008594</v>
      </c>
      <c r="AN1342" s="96">
        <f t="shared" si="580"/>
        <v>75.792462295460695</v>
      </c>
      <c r="AO1342" s="96">
        <f t="shared" si="581"/>
        <v>27.644687429256933</v>
      </c>
      <c r="AP1342" s="96">
        <f t="shared" si="582"/>
        <v>90.708419945410597</v>
      </c>
      <c r="AQ1342" s="86">
        <f t="shared" si="583"/>
        <v>33.055568120255579</v>
      </c>
    </row>
    <row r="1343" spans="1:43">
      <c r="A1343" s="129" t="str">
        <f t="shared" si="584"/>
        <v>2011_2</v>
      </c>
      <c r="B1343" s="57">
        <v>2011</v>
      </c>
      <c r="C1343" s="57">
        <v>2</v>
      </c>
      <c r="D1343" s="81" t="str">
        <f t="shared" si="585"/>
        <v>MYL_Commercial</v>
      </c>
      <c r="E1343" s="68" t="s">
        <v>22</v>
      </c>
      <c r="F1343" s="69" t="s">
        <v>40</v>
      </c>
      <c r="G1343" s="84">
        <f t="shared" si="586"/>
        <v>2072</v>
      </c>
      <c r="H1343" s="70">
        <v>518</v>
      </c>
      <c r="I1343" s="65">
        <v>20</v>
      </c>
      <c r="J1343" s="66">
        <v>65</v>
      </c>
      <c r="K1343" s="66">
        <v>114</v>
      </c>
      <c r="L1343" s="66">
        <v>76</v>
      </c>
      <c r="M1343" s="67">
        <v>20</v>
      </c>
      <c r="N1343" s="65">
        <v>276923</v>
      </c>
      <c r="O1343" s="66">
        <v>199897</v>
      </c>
      <c r="P1343" s="66">
        <v>70755</v>
      </c>
      <c r="Q1343" s="66">
        <v>253539</v>
      </c>
      <c r="R1343" s="67">
        <v>81756</v>
      </c>
      <c r="S1343" s="95">
        <f t="shared" si="560"/>
        <v>13846.15</v>
      </c>
      <c r="T1343" s="96">
        <f t="shared" si="561"/>
        <v>3075.3384615384616</v>
      </c>
      <c r="U1343" s="96">
        <f t="shared" si="562"/>
        <v>620.65789473684208</v>
      </c>
      <c r="V1343" s="96">
        <f t="shared" si="563"/>
        <v>3336.0394736842104</v>
      </c>
      <c r="W1343" s="86">
        <f t="shared" si="564"/>
        <v>4087.8</v>
      </c>
      <c r="X1343" s="99">
        <f t="shared" si="565"/>
        <v>9.6525096525096523E-3</v>
      </c>
      <c r="Y1343" s="100">
        <f t="shared" si="566"/>
        <v>3.137065637065637E-2</v>
      </c>
      <c r="Z1343" s="100">
        <f t="shared" si="567"/>
        <v>5.501930501930502E-2</v>
      </c>
      <c r="AA1343" s="100">
        <f t="shared" si="568"/>
        <v>3.6679536679536683E-2</v>
      </c>
      <c r="AB1343" s="101">
        <f t="shared" si="569"/>
        <v>9.6525096525096523E-3</v>
      </c>
      <c r="AC1343" s="99">
        <f t="shared" si="570"/>
        <v>1.4657174171826007E-2</v>
      </c>
      <c r="AD1343" s="100">
        <f t="shared" si="571"/>
        <v>4.029346665112149E-2</v>
      </c>
      <c r="AE1343" s="100">
        <f t="shared" si="572"/>
        <v>6.6690896109767889E-2</v>
      </c>
      <c r="AF1343" s="100">
        <f t="shared" si="573"/>
        <v>4.6301381735719682E-2</v>
      </c>
      <c r="AG1343" s="101">
        <f t="shared" si="574"/>
        <v>1.4657174171826007E-2</v>
      </c>
      <c r="AH1343" s="95">
        <f t="shared" si="575"/>
        <v>133.65009652509653</v>
      </c>
      <c r="AI1343" s="96">
        <f t="shared" si="576"/>
        <v>96.475386100386103</v>
      </c>
      <c r="AJ1343" s="96">
        <f t="shared" si="577"/>
        <v>34.14816602316602</v>
      </c>
      <c r="AK1343" s="96">
        <f t="shared" si="578"/>
        <v>122.36438223938224</v>
      </c>
      <c r="AL1343" s="86">
        <f t="shared" si="579"/>
        <v>39.457528957528957</v>
      </c>
      <c r="AM1343" s="95">
        <f t="shared" si="587"/>
        <v>134.09321836412937</v>
      </c>
      <c r="AN1343" s="96">
        <f t="shared" si="580"/>
        <v>96.795253811833504</v>
      </c>
      <c r="AO1343" s="96">
        <f t="shared" si="581"/>
        <v>34.26138553082977</v>
      </c>
      <c r="AP1343" s="96">
        <f t="shared" si="582"/>
        <v>122.770085875218</v>
      </c>
      <c r="AQ1343" s="86">
        <f t="shared" si="583"/>
        <v>39.588351854406319</v>
      </c>
    </row>
    <row r="1344" spans="1:43">
      <c r="A1344" s="129" t="str">
        <f t="shared" si="584"/>
        <v>2011_2</v>
      </c>
      <c r="B1344" s="57">
        <v>2011</v>
      </c>
      <c r="C1344" s="57">
        <v>2</v>
      </c>
      <c r="D1344" s="81" t="str">
        <f t="shared" si="585"/>
        <v>MYH_Commercial</v>
      </c>
      <c r="E1344" s="68" t="s">
        <v>23</v>
      </c>
      <c r="F1344" s="69" t="s">
        <v>40</v>
      </c>
      <c r="G1344" s="84">
        <f t="shared" si="586"/>
        <v>5396</v>
      </c>
      <c r="H1344" s="70">
        <v>1349</v>
      </c>
      <c r="I1344" s="65">
        <v>45</v>
      </c>
      <c r="J1344" s="66">
        <v>155</v>
      </c>
      <c r="K1344" s="66">
        <v>90</v>
      </c>
      <c r="L1344" s="66">
        <v>163</v>
      </c>
      <c r="M1344" s="67">
        <v>28</v>
      </c>
      <c r="N1344" s="65">
        <v>807133</v>
      </c>
      <c r="O1344" s="66">
        <v>733760</v>
      </c>
      <c r="P1344" s="66">
        <v>100401</v>
      </c>
      <c r="Q1344" s="66">
        <v>569794</v>
      </c>
      <c r="R1344" s="67">
        <v>138982</v>
      </c>
      <c r="S1344" s="95">
        <f t="shared" si="560"/>
        <v>17936.288888888888</v>
      </c>
      <c r="T1344" s="96">
        <f t="shared" si="561"/>
        <v>4733.9354838709678</v>
      </c>
      <c r="U1344" s="96">
        <f t="shared" si="562"/>
        <v>1115.5666666666666</v>
      </c>
      <c r="V1344" s="96">
        <f t="shared" si="563"/>
        <v>3495.6687116564417</v>
      </c>
      <c r="W1344" s="86">
        <f t="shared" si="564"/>
        <v>4963.6428571428569</v>
      </c>
      <c r="X1344" s="99">
        <f t="shared" si="565"/>
        <v>8.3395107487027435E-3</v>
      </c>
      <c r="Y1344" s="100">
        <f t="shared" si="566"/>
        <v>2.8724981467753891E-2</v>
      </c>
      <c r="Z1344" s="100">
        <f t="shared" si="567"/>
        <v>1.6679021497405487E-2</v>
      </c>
      <c r="AA1344" s="100">
        <f t="shared" si="568"/>
        <v>3.0207561156412158E-2</v>
      </c>
      <c r="AB1344" s="101">
        <f t="shared" si="569"/>
        <v>5.1890289103039286E-3</v>
      </c>
      <c r="AC1344" s="99">
        <f t="shared" si="570"/>
        <v>1.1224018709628785E-2</v>
      </c>
      <c r="AD1344" s="100">
        <f t="shared" si="571"/>
        <v>3.4023091071681708E-2</v>
      </c>
      <c r="AE1344" s="100">
        <f t="shared" si="572"/>
        <v>2.0741142790227901E-2</v>
      </c>
      <c r="AF1344" s="100">
        <f t="shared" si="573"/>
        <v>3.5636527872588003E-2</v>
      </c>
      <c r="AG1344" s="101">
        <f t="shared" si="574"/>
        <v>7.4679709440336542E-3</v>
      </c>
      <c r="AH1344" s="95">
        <f t="shared" si="575"/>
        <v>149.57987398072646</v>
      </c>
      <c r="AI1344" s="96">
        <f t="shared" si="576"/>
        <v>135.98220904373611</v>
      </c>
      <c r="AJ1344" s="96">
        <f t="shared" si="577"/>
        <v>18.606560415122313</v>
      </c>
      <c r="AK1344" s="96">
        <f t="shared" si="578"/>
        <v>105.59562638991846</v>
      </c>
      <c r="AL1344" s="86">
        <f t="shared" si="579"/>
        <v>25.756486286137878</v>
      </c>
      <c r="AM1344" s="95">
        <f t="shared" si="587"/>
        <v>150.0758115861901</v>
      </c>
      <c r="AN1344" s="96">
        <f t="shared" si="580"/>
        <v>136.43306308809434</v>
      </c>
      <c r="AO1344" s="96">
        <f t="shared" si="581"/>
        <v>18.66825115447525</v>
      </c>
      <c r="AP1344" s="96">
        <f t="shared" si="582"/>
        <v>105.94573259542307</v>
      </c>
      <c r="AQ1344" s="86">
        <f t="shared" si="583"/>
        <v>25.841882869207272</v>
      </c>
    </row>
    <row r="1345" spans="1:43">
      <c r="A1345" s="129" t="str">
        <f t="shared" si="584"/>
        <v>2011_2</v>
      </c>
      <c r="B1345" s="57">
        <v>2011</v>
      </c>
      <c r="C1345" s="57">
        <v>2</v>
      </c>
      <c r="D1345" s="81" t="str">
        <f t="shared" si="585"/>
        <v>LML_Commercial</v>
      </c>
      <c r="E1345" s="68" t="s">
        <v>24</v>
      </c>
      <c r="F1345" s="69" t="s">
        <v>40</v>
      </c>
      <c r="G1345" s="84">
        <f t="shared" si="586"/>
        <v>21968</v>
      </c>
      <c r="H1345" s="70">
        <v>5492</v>
      </c>
      <c r="I1345" s="65">
        <v>49</v>
      </c>
      <c r="J1345" s="66">
        <v>524</v>
      </c>
      <c r="K1345" s="66">
        <v>1754</v>
      </c>
      <c r="L1345" s="66">
        <v>693</v>
      </c>
      <c r="M1345" s="67">
        <v>177</v>
      </c>
      <c r="N1345" s="65">
        <v>704108</v>
      </c>
      <c r="O1345" s="66">
        <v>1030838</v>
      </c>
      <c r="P1345" s="66">
        <v>1373116</v>
      </c>
      <c r="Q1345" s="66">
        <v>1239100</v>
      </c>
      <c r="R1345" s="67">
        <v>773182</v>
      </c>
      <c r="S1345" s="95">
        <f t="shared" si="560"/>
        <v>14369.551020408164</v>
      </c>
      <c r="T1345" s="96">
        <f t="shared" si="561"/>
        <v>1967.2480916030534</v>
      </c>
      <c r="U1345" s="96">
        <f t="shared" si="562"/>
        <v>782.84834663625998</v>
      </c>
      <c r="V1345" s="96">
        <f t="shared" si="563"/>
        <v>1788.0230880230881</v>
      </c>
      <c r="W1345" s="86">
        <f t="shared" si="564"/>
        <v>4368.2598870056499</v>
      </c>
      <c r="X1345" s="99">
        <f t="shared" si="565"/>
        <v>2.2305171158048072E-3</v>
      </c>
      <c r="Y1345" s="100">
        <f t="shared" si="566"/>
        <v>2.3852876911871813E-2</v>
      </c>
      <c r="Z1345" s="100">
        <f t="shared" si="567"/>
        <v>7.9843408594319015E-2</v>
      </c>
      <c r="AA1345" s="100">
        <f t="shared" si="568"/>
        <v>3.1545884923525128E-2</v>
      </c>
      <c r="AB1345" s="101">
        <f t="shared" si="569"/>
        <v>8.0571740713765473E-3</v>
      </c>
      <c r="AC1345" s="99">
        <f t="shared" si="570"/>
        <v>2.9721321912959788E-3</v>
      </c>
      <c r="AD1345" s="100">
        <f t="shared" si="571"/>
        <v>2.625164732734233E-2</v>
      </c>
      <c r="AE1345" s="100">
        <f t="shared" si="572"/>
        <v>8.4104404004430713E-2</v>
      </c>
      <c r="AF1345" s="100">
        <f t="shared" si="573"/>
        <v>3.4293599026870542E-2</v>
      </c>
      <c r="AG1345" s="101">
        <f t="shared" si="574"/>
        <v>9.4625592034580999E-3</v>
      </c>
      <c r="AH1345" s="95">
        <f t="shared" si="575"/>
        <v>32.051529497450836</v>
      </c>
      <c r="AI1345" s="96">
        <f t="shared" si="576"/>
        <v>46.924526584122361</v>
      </c>
      <c r="AJ1345" s="96">
        <f t="shared" si="577"/>
        <v>62.505280407865989</v>
      </c>
      <c r="AK1345" s="96">
        <f t="shared" si="578"/>
        <v>56.404770575382372</v>
      </c>
      <c r="AL1345" s="86">
        <f t="shared" si="579"/>
        <v>35.195830298616166</v>
      </c>
      <c r="AM1345" s="95">
        <f t="shared" si="587"/>
        <v>32.157797529154493</v>
      </c>
      <c r="AN1345" s="96">
        <f t="shared" si="580"/>
        <v>47.080106587850956</v>
      </c>
      <c r="AO1345" s="96">
        <f t="shared" si="581"/>
        <v>62.712518977262732</v>
      </c>
      <c r="AP1345" s="96">
        <f t="shared" si="582"/>
        <v>56.591782678758562</v>
      </c>
      <c r="AQ1345" s="86">
        <f t="shared" si="583"/>
        <v>35.312523375940522</v>
      </c>
    </row>
    <row r="1346" spans="1:43">
      <c r="A1346" s="129" t="str">
        <f t="shared" si="584"/>
        <v>2011_2</v>
      </c>
      <c r="B1346" s="57">
        <v>2011</v>
      </c>
      <c r="C1346" s="57">
        <v>2</v>
      </c>
      <c r="D1346" s="81" t="str">
        <f t="shared" si="585"/>
        <v>MSA_Commercial</v>
      </c>
      <c r="E1346" s="68" t="s">
        <v>25</v>
      </c>
      <c r="F1346" s="69" t="s">
        <v>40</v>
      </c>
      <c r="G1346" s="84">
        <f t="shared" si="586"/>
        <v>17240</v>
      </c>
      <c r="H1346" s="70">
        <v>4310</v>
      </c>
      <c r="I1346" s="65">
        <v>71</v>
      </c>
      <c r="J1346" s="66">
        <v>519</v>
      </c>
      <c r="K1346" s="66">
        <v>782</v>
      </c>
      <c r="L1346" s="66">
        <v>1041</v>
      </c>
      <c r="M1346" s="67">
        <v>188</v>
      </c>
      <c r="N1346" s="65">
        <v>1385905</v>
      </c>
      <c r="O1346" s="66">
        <v>1691798</v>
      </c>
      <c r="P1346" s="66">
        <v>854489</v>
      </c>
      <c r="Q1346" s="66">
        <v>3450927</v>
      </c>
      <c r="R1346" s="67">
        <v>727831</v>
      </c>
      <c r="S1346" s="95">
        <f t="shared" si="560"/>
        <v>19519.788732394365</v>
      </c>
      <c r="T1346" s="96">
        <f t="shared" si="561"/>
        <v>3259.7263969171486</v>
      </c>
      <c r="U1346" s="96">
        <f t="shared" si="562"/>
        <v>1092.6969309462916</v>
      </c>
      <c r="V1346" s="96">
        <f t="shared" si="563"/>
        <v>3315.0115273775218</v>
      </c>
      <c r="W1346" s="86">
        <f t="shared" si="564"/>
        <v>3871.4414893617022</v>
      </c>
      <c r="X1346" s="99">
        <f t="shared" si="565"/>
        <v>4.1183294663573082E-3</v>
      </c>
      <c r="Y1346" s="100">
        <f t="shared" si="566"/>
        <v>3.0104408352668213E-2</v>
      </c>
      <c r="Z1346" s="100">
        <f t="shared" si="567"/>
        <v>4.5359628770301627E-2</v>
      </c>
      <c r="AA1346" s="100">
        <f t="shared" si="568"/>
        <v>6.0382830626450119E-2</v>
      </c>
      <c r="AB1346" s="101">
        <f t="shared" si="569"/>
        <v>1.0904872389791183E-2</v>
      </c>
      <c r="AC1346" s="99">
        <f t="shared" si="570"/>
        <v>5.2547830526246527E-3</v>
      </c>
      <c r="AD1346" s="100">
        <f t="shared" si="571"/>
        <v>3.3136657140801377E-2</v>
      </c>
      <c r="AE1346" s="100">
        <f t="shared" si="572"/>
        <v>4.9052310981820113E-2</v>
      </c>
      <c r="AF1346" s="100">
        <f t="shared" si="573"/>
        <v>6.4609706516857102E-2</v>
      </c>
      <c r="AG1346" s="101">
        <f t="shared" si="574"/>
        <v>1.2747835386230002E-2</v>
      </c>
      <c r="AH1346" s="95">
        <f t="shared" si="575"/>
        <v>80.388921113689094</v>
      </c>
      <c r="AI1346" s="96">
        <f t="shared" si="576"/>
        <v>98.132134570765658</v>
      </c>
      <c r="AJ1346" s="96">
        <f t="shared" si="577"/>
        <v>49.564327146171692</v>
      </c>
      <c r="AK1346" s="96">
        <f t="shared" si="578"/>
        <v>200.1697795823666</v>
      </c>
      <c r="AL1346" s="86">
        <f t="shared" si="579"/>
        <v>42.217575406032481</v>
      </c>
      <c r="AM1346" s="95">
        <f t="shared" si="587"/>
        <v>80.655453555400243</v>
      </c>
      <c r="AN1346" s="96">
        <f t="shared" si="580"/>
        <v>98.457495293053285</v>
      </c>
      <c r="AO1346" s="96">
        <f t="shared" si="581"/>
        <v>49.728659506315651</v>
      </c>
      <c r="AP1346" s="96">
        <f t="shared" si="582"/>
        <v>200.83344989128165</v>
      </c>
      <c r="AQ1346" s="86">
        <f t="shared" si="583"/>
        <v>42.357549339009893</v>
      </c>
    </row>
    <row r="1347" spans="1:43">
      <c r="A1347" s="129" t="str">
        <f t="shared" si="584"/>
        <v>2011_2</v>
      </c>
      <c r="B1347" s="57">
        <v>2011</v>
      </c>
      <c r="C1347" s="57">
        <v>2</v>
      </c>
      <c r="D1347" s="81" t="str">
        <f t="shared" si="585"/>
        <v>LYA_Commercial</v>
      </c>
      <c r="E1347" s="68" t="s">
        <v>26</v>
      </c>
      <c r="F1347" s="69" t="s">
        <v>40</v>
      </c>
      <c r="G1347" s="84">
        <f t="shared" si="586"/>
        <v>4940</v>
      </c>
      <c r="H1347" s="70">
        <v>1235</v>
      </c>
      <c r="I1347" s="65">
        <v>40</v>
      </c>
      <c r="J1347" s="66">
        <v>155</v>
      </c>
      <c r="K1347" s="66">
        <v>216</v>
      </c>
      <c r="L1347" s="66">
        <v>181</v>
      </c>
      <c r="M1347" s="67">
        <v>58</v>
      </c>
      <c r="N1347" s="65">
        <v>813683</v>
      </c>
      <c r="O1347" s="66">
        <v>462413</v>
      </c>
      <c r="P1347" s="66">
        <v>195951</v>
      </c>
      <c r="Q1347" s="66">
        <v>640290</v>
      </c>
      <c r="R1347" s="67">
        <v>464010</v>
      </c>
      <c r="S1347" s="95">
        <f t="shared" si="560"/>
        <v>20342.075000000001</v>
      </c>
      <c r="T1347" s="96">
        <f t="shared" si="561"/>
        <v>2983.309677419355</v>
      </c>
      <c r="U1347" s="96">
        <f t="shared" si="562"/>
        <v>907.18055555555554</v>
      </c>
      <c r="V1347" s="96">
        <f t="shared" si="563"/>
        <v>3537.5138121546961</v>
      </c>
      <c r="W1347" s="86">
        <f t="shared" si="564"/>
        <v>8000.1724137931033</v>
      </c>
      <c r="X1347" s="99">
        <f t="shared" si="565"/>
        <v>8.0971659919028341E-3</v>
      </c>
      <c r="Y1347" s="100">
        <f t="shared" si="566"/>
        <v>3.137651821862348E-2</v>
      </c>
      <c r="Z1347" s="100">
        <f t="shared" si="567"/>
        <v>4.3724696356275301E-2</v>
      </c>
      <c r="AA1347" s="100">
        <f t="shared" si="568"/>
        <v>3.6639676113360324E-2</v>
      </c>
      <c r="AB1347" s="101">
        <f t="shared" si="569"/>
        <v>1.174089068825911E-2</v>
      </c>
      <c r="AC1347" s="99">
        <f t="shared" si="570"/>
        <v>1.1068103613182176E-2</v>
      </c>
      <c r="AD1347" s="100">
        <f t="shared" si="571"/>
        <v>3.7155779344906367E-2</v>
      </c>
      <c r="AE1347" s="100">
        <f t="shared" si="572"/>
        <v>5.0503410460274997E-2</v>
      </c>
      <c r="AF1347" s="100">
        <f t="shared" si="573"/>
        <v>4.2867877365142887E-2</v>
      </c>
      <c r="AG1347" s="101">
        <f t="shared" si="574"/>
        <v>1.5311796391621762E-2</v>
      </c>
      <c r="AH1347" s="95">
        <f t="shared" si="575"/>
        <v>164.71315789473684</v>
      </c>
      <c r="AI1347" s="96">
        <f t="shared" si="576"/>
        <v>93.605870445344124</v>
      </c>
      <c r="AJ1347" s="96">
        <f t="shared" si="577"/>
        <v>39.666194331983803</v>
      </c>
      <c r="AK1347" s="96">
        <f t="shared" si="578"/>
        <v>129.61336032388664</v>
      </c>
      <c r="AL1347" s="86">
        <f t="shared" si="579"/>
        <v>93.929149797570844</v>
      </c>
      <c r="AM1347" s="95">
        <f t="shared" si="587"/>
        <v>165.25927046283002</v>
      </c>
      <c r="AN1347" s="96">
        <f t="shared" si="580"/>
        <v>93.916224171487698</v>
      </c>
      <c r="AO1347" s="96">
        <f t="shared" si="581"/>
        <v>39.797709066629146</v>
      </c>
      <c r="AP1347" s="96">
        <f t="shared" si="582"/>
        <v>130.04309821471685</v>
      </c>
      <c r="AQ1347" s="86">
        <f t="shared" si="583"/>
        <v>94.240575368365512</v>
      </c>
    </row>
    <row r="1348" spans="1:43">
      <c r="A1348" s="129" t="str">
        <f t="shared" si="584"/>
        <v>2011_2</v>
      </c>
      <c r="B1348" s="57">
        <v>2011</v>
      </c>
      <c r="C1348" s="57">
        <v>2</v>
      </c>
      <c r="D1348" s="81" t="str">
        <f t="shared" si="585"/>
        <v>MMA_Commercial</v>
      </c>
      <c r="E1348" s="68" t="s">
        <v>27</v>
      </c>
      <c r="F1348" s="69" t="s">
        <v>40</v>
      </c>
      <c r="G1348" s="84">
        <f t="shared" si="586"/>
        <v>23624</v>
      </c>
      <c r="H1348" s="70">
        <v>5906</v>
      </c>
      <c r="I1348" s="65">
        <v>186</v>
      </c>
      <c r="J1348" s="66">
        <v>724</v>
      </c>
      <c r="K1348" s="66">
        <v>1415</v>
      </c>
      <c r="L1348" s="66">
        <v>1019</v>
      </c>
      <c r="M1348" s="67">
        <v>241</v>
      </c>
      <c r="N1348" s="65">
        <v>2465840</v>
      </c>
      <c r="O1348" s="66">
        <v>2261036</v>
      </c>
      <c r="P1348" s="66">
        <v>1781068</v>
      </c>
      <c r="Q1348" s="66">
        <v>3635947</v>
      </c>
      <c r="R1348" s="67">
        <v>2341940</v>
      </c>
      <c r="S1348" s="95">
        <f t="shared" si="560"/>
        <v>13257.20430107527</v>
      </c>
      <c r="T1348" s="96">
        <f t="shared" si="561"/>
        <v>3122.9779005524861</v>
      </c>
      <c r="U1348" s="96">
        <f t="shared" si="562"/>
        <v>1258.705300353357</v>
      </c>
      <c r="V1348" s="96">
        <f t="shared" si="563"/>
        <v>3568.1521099116781</v>
      </c>
      <c r="W1348" s="86">
        <f t="shared" si="564"/>
        <v>9717.5933609958502</v>
      </c>
      <c r="X1348" s="99">
        <f t="shared" si="565"/>
        <v>7.8733491364713845E-3</v>
      </c>
      <c r="Y1348" s="100">
        <f t="shared" si="566"/>
        <v>3.0646799864544532E-2</v>
      </c>
      <c r="Z1348" s="100">
        <f t="shared" si="567"/>
        <v>5.9896715204876397E-2</v>
      </c>
      <c r="AA1348" s="100">
        <f t="shared" si="568"/>
        <v>4.3134100914324416E-2</v>
      </c>
      <c r="AB1348" s="101">
        <f t="shared" si="569"/>
        <v>1.0201490010159161E-2</v>
      </c>
      <c r="AC1348" s="99">
        <f t="shared" si="570"/>
        <v>9.2131569838342035E-3</v>
      </c>
      <c r="AD1348" s="100">
        <f t="shared" si="571"/>
        <v>3.3259639733966465E-2</v>
      </c>
      <c r="AE1348" s="100">
        <f t="shared" si="572"/>
        <v>6.3493947568887071E-2</v>
      </c>
      <c r="AF1348" s="100">
        <f t="shared" si="573"/>
        <v>4.6213848459887456E-2</v>
      </c>
      <c r="AG1348" s="101">
        <f t="shared" si="574"/>
        <v>1.1724786376796886E-2</v>
      </c>
      <c r="AH1348" s="95">
        <f t="shared" si="575"/>
        <v>104.37859803589571</v>
      </c>
      <c r="AI1348" s="96">
        <f t="shared" si="576"/>
        <v>95.709278699627504</v>
      </c>
      <c r="AJ1348" s="96">
        <f t="shared" si="577"/>
        <v>75.392312902133426</v>
      </c>
      <c r="AK1348" s="96">
        <f t="shared" si="578"/>
        <v>153.90903318658991</v>
      </c>
      <c r="AL1348" s="86">
        <f t="shared" si="579"/>
        <v>99.133931594988141</v>
      </c>
      <c r="AM1348" s="95">
        <f t="shared" si="587"/>
        <v>104.72466913887206</v>
      </c>
      <c r="AN1348" s="96">
        <f t="shared" si="580"/>
        <v>96.026606353647736</v>
      </c>
      <c r="AO1348" s="96">
        <f t="shared" si="581"/>
        <v>75.642278904483902</v>
      </c>
      <c r="AP1348" s="96">
        <f t="shared" si="582"/>
        <v>154.41932427954549</v>
      </c>
      <c r="AQ1348" s="86">
        <f t="shared" si="583"/>
        <v>99.462613812368204</v>
      </c>
    </row>
    <row r="1349" spans="1:43">
      <c r="A1349" s="129" t="str">
        <f t="shared" si="584"/>
        <v>2011_2</v>
      </c>
      <c r="B1349" s="57">
        <v>2011</v>
      </c>
      <c r="C1349" s="57">
        <v>2</v>
      </c>
      <c r="D1349" s="81" t="str">
        <f t="shared" si="585"/>
        <v>LYH_Commercial</v>
      </c>
      <c r="E1349" s="68" t="s">
        <v>28</v>
      </c>
      <c r="F1349" s="69" t="s">
        <v>40</v>
      </c>
      <c r="G1349" s="84">
        <f t="shared" si="586"/>
        <v>3312</v>
      </c>
      <c r="H1349" s="70">
        <v>828</v>
      </c>
      <c r="I1349" s="65">
        <v>30</v>
      </c>
      <c r="J1349" s="66">
        <v>108</v>
      </c>
      <c r="K1349" s="66">
        <v>127</v>
      </c>
      <c r="L1349" s="66">
        <v>149</v>
      </c>
      <c r="M1349" s="67">
        <v>38</v>
      </c>
      <c r="N1349" s="65">
        <v>483192</v>
      </c>
      <c r="O1349" s="66">
        <v>345945</v>
      </c>
      <c r="P1349" s="66">
        <v>128617</v>
      </c>
      <c r="Q1349" s="66">
        <v>423125</v>
      </c>
      <c r="R1349" s="67">
        <v>279320</v>
      </c>
      <c r="S1349" s="95">
        <f t="shared" si="560"/>
        <v>16106.4</v>
      </c>
      <c r="T1349" s="96">
        <f t="shared" si="561"/>
        <v>3203.1944444444443</v>
      </c>
      <c r="U1349" s="96">
        <f t="shared" si="562"/>
        <v>1012.7322834645669</v>
      </c>
      <c r="V1349" s="96">
        <f t="shared" si="563"/>
        <v>2839.7651006711408</v>
      </c>
      <c r="W1349" s="86">
        <f t="shared" si="564"/>
        <v>7350.5263157894733</v>
      </c>
      <c r="X1349" s="99">
        <f t="shared" si="565"/>
        <v>9.057971014492754E-3</v>
      </c>
      <c r="Y1349" s="100">
        <f t="shared" si="566"/>
        <v>3.2608695652173912E-2</v>
      </c>
      <c r="Z1349" s="100">
        <f t="shared" si="567"/>
        <v>3.834541062801932E-2</v>
      </c>
      <c r="AA1349" s="100">
        <f t="shared" si="568"/>
        <v>4.4987922705314008E-2</v>
      </c>
      <c r="AB1349" s="101">
        <f t="shared" si="569"/>
        <v>1.1473429951690822E-2</v>
      </c>
      <c r="AC1349" s="99">
        <f t="shared" si="570"/>
        <v>1.2893721463716406E-2</v>
      </c>
      <c r="AD1349" s="100">
        <f t="shared" si="571"/>
        <v>3.9799518013929364E-2</v>
      </c>
      <c r="AE1349" s="100">
        <f t="shared" si="572"/>
        <v>4.6119991896992979E-2</v>
      </c>
      <c r="AF1349" s="100">
        <f t="shared" si="573"/>
        <v>5.3379877949500748E-2</v>
      </c>
      <c r="AG1349" s="101">
        <f t="shared" si="574"/>
        <v>1.5785160022575628E-2</v>
      </c>
      <c r="AH1349" s="95">
        <f t="shared" si="575"/>
        <v>145.89130434782609</v>
      </c>
      <c r="AI1349" s="96">
        <f t="shared" si="576"/>
        <v>104.45199275362319</v>
      </c>
      <c r="AJ1349" s="96">
        <f t="shared" si="577"/>
        <v>38.833635265700487</v>
      </c>
      <c r="AK1349" s="96">
        <f t="shared" si="578"/>
        <v>127.75513285024155</v>
      </c>
      <c r="AL1349" s="86">
        <f t="shared" si="579"/>
        <v>84.335748792270536</v>
      </c>
      <c r="AM1349" s="95">
        <f t="shared" si="587"/>
        <v>146.37501236422375</v>
      </c>
      <c r="AN1349" s="96">
        <f t="shared" si="580"/>
        <v>104.7983071995012</v>
      </c>
      <c r="AO1349" s="96">
        <f t="shared" si="581"/>
        <v>38.962389619963425</v>
      </c>
      <c r="AP1349" s="96">
        <f t="shared" si="582"/>
        <v>128.17870971914306</v>
      </c>
      <c r="AQ1349" s="86">
        <f t="shared" si="583"/>
        <v>84.61536708715164</v>
      </c>
    </row>
    <row r="1350" spans="1:43">
      <c r="A1350" s="129" t="str">
        <f t="shared" si="584"/>
        <v>2011_2</v>
      </c>
      <c r="B1350" s="57">
        <v>2011</v>
      </c>
      <c r="C1350" s="57">
        <v>2</v>
      </c>
      <c r="D1350" s="81" t="str">
        <f t="shared" si="585"/>
        <v>SSA_Commercial</v>
      </c>
      <c r="E1350" s="68" t="s">
        <v>29</v>
      </c>
      <c r="F1350" s="69" t="s">
        <v>40</v>
      </c>
      <c r="G1350" s="84">
        <f t="shared" si="586"/>
        <v>5452</v>
      </c>
      <c r="H1350" s="70">
        <v>1363</v>
      </c>
      <c r="I1350" s="65">
        <v>46</v>
      </c>
      <c r="J1350" s="66">
        <v>182</v>
      </c>
      <c r="K1350" s="66">
        <v>145</v>
      </c>
      <c r="L1350" s="66">
        <v>379</v>
      </c>
      <c r="M1350" s="67">
        <v>192</v>
      </c>
      <c r="N1350" s="65">
        <v>851784</v>
      </c>
      <c r="O1350" s="66">
        <v>367966</v>
      </c>
      <c r="P1350" s="66">
        <v>115866</v>
      </c>
      <c r="Q1350" s="66">
        <v>1168467</v>
      </c>
      <c r="R1350" s="67">
        <v>1021620</v>
      </c>
      <c r="S1350" s="95">
        <f t="shared" si="560"/>
        <v>18517.043478260868</v>
      </c>
      <c r="T1350" s="96">
        <f t="shared" si="561"/>
        <v>2021.7912087912089</v>
      </c>
      <c r="U1350" s="96">
        <f t="shared" si="562"/>
        <v>799.07586206896553</v>
      </c>
      <c r="V1350" s="96">
        <f t="shared" si="563"/>
        <v>3083.0263852242742</v>
      </c>
      <c r="W1350" s="86">
        <f t="shared" si="564"/>
        <v>5320.9375</v>
      </c>
      <c r="X1350" s="99">
        <f t="shared" si="565"/>
        <v>8.4372707263389579E-3</v>
      </c>
      <c r="Y1350" s="100">
        <f t="shared" si="566"/>
        <v>3.338224504768892E-2</v>
      </c>
      <c r="Z1350" s="100">
        <f t="shared" si="567"/>
        <v>2.6595744680851064E-2</v>
      </c>
      <c r="AA1350" s="100">
        <f t="shared" si="568"/>
        <v>6.9515774027879673E-2</v>
      </c>
      <c r="AB1350" s="101">
        <f t="shared" si="569"/>
        <v>3.5216434336023478E-2</v>
      </c>
      <c r="AC1350" s="99">
        <f t="shared" si="570"/>
        <v>1.1323554891980876E-2</v>
      </c>
      <c r="AD1350" s="100">
        <f t="shared" si="571"/>
        <v>3.9050679798900208E-2</v>
      </c>
      <c r="AE1350" s="100">
        <f t="shared" si="572"/>
        <v>3.1673019780441986E-2</v>
      </c>
      <c r="AF1350" s="100">
        <f t="shared" si="573"/>
        <v>7.7541312600841003E-2</v>
      </c>
      <c r="AG1350" s="101">
        <f t="shared" si="574"/>
        <v>4.1032986626245667E-2</v>
      </c>
      <c r="AH1350" s="95">
        <f t="shared" si="575"/>
        <v>156.23330887747616</v>
      </c>
      <c r="AI1350" s="96">
        <f t="shared" si="576"/>
        <v>67.491929567131322</v>
      </c>
      <c r="AJ1350" s="96">
        <f t="shared" si="577"/>
        <v>21.252017608217169</v>
      </c>
      <c r="AK1350" s="96">
        <f t="shared" si="578"/>
        <v>214.31896551724137</v>
      </c>
      <c r="AL1350" s="86">
        <f t="shared" si="579"/>
        <v>187.38444607483493</v>
      </c>
      <c r="AM1350" s="95">
        <f t="shared" si="587"/>
        <v>156.75130619246482</v>
      </c>
      <c r="AN1350" s="96">
        <f t="shared" si="580"/>
        <v>67.715701556282468</v>
      </c>
      <c r="AO1350" s="96">
        <f t="shared" si="581"/>
        <v>21.322479458754952</v>
      </c>
      <c r="AP1350" s="96">
        <f t="shared" si="582"/>
        <v>215.02954797553224</v>
      </c>
      <c r="AQ1350" s="86">
        <f t="shared" si="583"/>
        <v>188.00572613754883</v>
      </c>
    </row>
    <row r="1351" spans="1:43">
      <c r="A1351" s="129" t="str">
        <f t="shared" si="584"/>
        <v>2011_2</v>
      </c>
      <c r="B1351" s="57">
        <v>2011</v>
      </c>
      <c r="C1351" s="57">
        <v>2</v>
      </c>
      <c r="D1351" s="81" t="str">
        <f t="shared" si="585"/>
        <v>MML_Commercial</v>
      </c>
      <c r="E1351" s="68" t="s">
        <v>30</v>
      </c>
      <c r="F1351" s="69" t="s">
        <v>40</v>
      </c>
      <c r="G1351" s="84">
        <f t="shared" si="586"/>
        <v>19256</v>
      </c>
      <c r="H1351" s="70">
        <v>4814</v>
      </c>
      <c r="I1351" s="65">
        <v>129</v>
      </c>
      <c r="J1351" s="66">
        <v>555</v>
      </c>
      <c r="K1351" s="66">
        <v>1604</v>
      </c>
      <c r="L1351" s="66">
        <v>648</v>
      </c>
      <c r="M1351" s="67">
        <v>195</v>
      </c>
      <c r="N1351" s="65">
        <v>1817334</v>
      </c>
      <c r="O1351" s="66">
        <v>1678645</v>
      </c>
      <c r="P1351" s="66">
        <v>792294</v>
      </c>
      <c r="Q1351" s="66">
        <v>2130510</v>
      </c>
      <c r="R1351" s="67">
        <v>325016</v>
      </c>
      <c r="S1351" s="95">
        <f t="shared" si="560"/>
        <v>14087.860465116279</v>
      </c>
      <c r="T1351" s="96">
        <f t="shared" si="561"/>
        <v>3024.5855855855857</v>
      </c>
      <c r="U1351" s="96">
        <f t="shared" si="562"/>
        <v>493.94887780548629</v>
      </c>
      <c r="V1351" s="96">
        <f t="shared" si="563"/>
        <v>3287.8240740740739</v>
      </c>
      <c r="W1351" s="86">
        <f t="shared" si="564"/>
        <v>1666.748717948718</v>
      </c>
      <c r="X1351" s="99">
        <f t="shared" si="565"/>
        <v>6.6992106356460321E-3</v>
      </c>
      <c r="Y1351" s="100">
        <f t="shared" si="566"/>
        <v>2.8822185292895722E-2</v>
      </c>
      <c r="Z1351" s="100">
        <f t="shared" si="567"/>
        <v>8.3298712089738269E-2</v>
      </c>
      <c r="AA1351" s="100">
        <f t="shared" si="568"/>
        <v>3.3651848774407973E-2</v>
      </c>
      <c r="AB1351" s="101">
        <f t="shared" si="569"/>
        <v>1.0126713751557955E-2</v>
      </c>
      <c r="AC1351" s="99">
        <f t="shared" si="570"/>
        <v>8.0689094795962282E-3</v>
      </c>
      <c r="AD1351" s="100">
        <f t="shared" si="571"/>
        <v>3.1631405034927756E-2</v>
      </c>
      <c r="AE1351" s="100">
        <f t="shared" si="572"/>
        <v>8.7938583519602764E-2</v>
      </c>
      <c r="AF1351" s="100">
        <f t="shared" si="573"/>
        <v>3.6679767102311737E-2</v>
      </c>
      <c r="AG1351" s="101">
        <f t="shared" si="574"/>
        <v>1.1807826925473938E-2</v>
      </c>
      <c r="AH1351" s="95">
        <f t="shared" si="575"/>
        <v>94.377544661404244</v>
      </c>
      <c r="AI1351" s="96">
        <f t="shared" si="576"/>
        <v>87.17516618196926</v>
      </c>
      <c r="AJ1351" s="96">
        <f t="shared" si="577"/>
        <v>41.145305359368507</v>
      </c>
      <c r="AK1351" s="96">
        <f t="shared" si="578"/>
        <v>110.64135853759868</v>
      </c>
      <c r="AL1351" s="86">
        <f t="shared" si="579"/>
        <v>16.878687162442876</v>
      </c>
      <c r="AM1351" s="95">
        <f t="shared" si="587"/>
        <v>94.690456901957049</v>
      </c>
      <c r="AN1351" s="96">
        <f t="shared" si="580"/>
        <v>87.464198670242055</v>
      </c>
      <c r="AO1351" s="96">
        <f t="shared" si="581"/>
        <v>41.281724141340639</v>
      </c>
      <c r="AP1351" s="96">
        <f t="shared" si="582"/>
        <v>111.00819405469137</v>
      </c>
      <c r="AQ1351" s="86">
        <f t="shared" si="583"/>
        <v>16.934649074108815</v>
      </c>
    </row>
    <row r="1352" spans="1:43">
      <c r="A1352" s="129" t="str">
        <f t="shared" si="584"/>
        <v>2011_2</v>
      </c>
      <c r="B1352" s="57">
        <v>2011</v>
      </c>
      <c r="C1352" s="57">
        <v>2</v>
      </c>
      <c r="D1352" s="81" t="str">
        <f t="shared" si="585"/>
        <v>LMH_Commercial</v>
      </c>
      <c r="E1352" s="68" t="s">
        <v>31</v>
      </c>
      <c r="F1352" s="69" t="s">
        <v>40</v>
      </c>
      <c r="G1352" s="84">
        <f t="shared" si="586"/>
        <v>19732</v>
      </c>
      <c r="H1352" s="70">
        <v>4933</v>
      </c>
      <c r="I1352" s="65">
        <v>87</v>
      </c>
      <c r="J1352" s="66">
        <v>716</v>
      </c>
      <c r="K1352" s="66">
        <v>1219</v>
      </c>
      <c r="L1352" s="66">
        <v>974</v>
      </c>
      <c r="M1352" s="67">
        <v>208</v>
      </c>
      <c r="N1352" s="65">
        <v>3041420</v>
      </c>
      <c r="O1352" s="66">
        <v>2414466</v>
      </c>
      <c r="P1352" s="66">
        <v>870065</v>
      </c>
      <c r="Q1352" s="66">
        <v>3688258</v>
      </c>
      <c r="R1352" s="67">
        <v>1751831</v>
      </c>
      <c r="S1352" s="95">
        <f t="shared" si="560"/>
        <v>34958.85057471264</v>
      </c>
      <c r="T1352" s="96">
        <f t="shared" si="561"/>
        <v>3372.1592178770948</v>
      </c>
      <c r="U1352" s="96">
        <f t="shared" si="562"/>
        <v>713.75307629204269</v>
      </c>
      <c r="V1352" s="96">
        <f t="shared" si="563"/>
        <v>3786.7125256673512</v>
      </c>
      <c r="W1352" s="86">
        <f t="shared" si="564"/>
        <v>8422.2644230769238</v>
      </c>
      <c r="X1352" s="99">
        <f t="shared" si="565"/>
        <v>4.4090816947091023E-3</v>
      </c>
      <c r="Y1352" s="100">
        <f t="shared" si="566"/>
        <v>3.628623555645652E-2</v>
      </c>
      <c r="Z1352" s="100">
        <f t="shared" si="567"/>
        <v>6.1777822825866614E-2</v>
      </c>
      <c r="AA1352" s="100">
        <f t="shared" si="568"/>
        <v>4.9361443340766267E-2</v>
      </c>
      <c r="AB1352" s="101">
        <f t="shared" si="569"/>
        <v>1.0541252787350497E-2</v>
      </c>
      <c r="AC1352" s="99">
        <f t="shared" si="570"/>
        <v>5.5080493328571838E-3</v>
      </c>
      <c r="AD1352" s="100">
        <f t="shared" si="571"/>
        <v>3.9388046731909765E-2</v>
      </c>
      <c r="AE1352" s="100">
        <f t="shared" si="572"/>
        <v>6.5771192487698221E-2</v>
      </c>
      <c r="AF1352" s="100">
        <f t="shared" si="573"/>
        <v>5.2954565685410487E-2</v>
      </c>
      <c r="AG1352" s="101">
        <f t="shared" si="574"/>
        <v>1.2235260283577312E-2</v>
      </c>
      <c r="AH1352" s="95">
        <f t="shared" si="575"/>
        <v>154.13642813703629</v>
      </c>
      <c r="AI1352" s="96">
        <f t="shared" si="576"/>
        <v>122.36296371376444</v>
      </c>
      <c r="AJ1352" s="96">
        <f t="shared" si="577"/>
        <v>44.09411108858707</v>
      </c>
      <c r="AK1352" s="96">
        <f t="shared" si="578"/>
        <v>186.91759578349888</v>
      </c>
      <c r="AL1352" s="86">
        <f t="shared" si="579"/>
        <v>88.781218325562534</v>
      </c>
      <c r="AM1352" s="95">
        <f t="shared" si="587"/>
        <v>154.64747316636189</v>
      </c>
      <c r="AN1352" s="96">
        <f t="shared" si="580"/>
        <v>122.76866264642605</v>
      </c>
      <c r="AO1352" s="96">
        <f t="shared" si="581"/>
        <v>44.240306745037074</v>
      </c>
      <c r="AP1352" s="96">
        <f t="shared" si="582"/>
        <v>187.53732798680207</v>
      </c>
      <c r="AQ1352" s="86">
        <f t="shared" si="583"/>
        <v>89.075575739128737</v>
      </c>
    </row>
    <row r="1353" spans="1:43">
      <c r="A1353" s="129" t="str">
        <f t="shared" si="584"/>
        <v>2011_2</v>
      </c>
      <c r="B1353" s="57">
        <v>2011</v>
      </c>
      <c r="C1353" s="57">
        <v>2</v>
      </c>
      <c r="D1353" s="81" t="str">
        <f t="shared" si="585"/>
        <v>SSL_Commercial</v>
      </c>
      <c r="E1353" s="68" t="s">
        <v>32</v>
      </c>
      <c r="F1353" s="69" t="s">
        <v>40</v>
      </c>
      <c r="G1353" s="84">
        <f t="shared" si="586"/>
        <v>9960</v>
      </c>
      <c r="H1353" s="70">
        <v>2490</v>
      </c>
      <c r="I1353" s="65">
        <v>96</v>
      </c>
      <c r="J1353" s="66">
        <v>279</v>
      </c>
      <c r="K1353" s="66">
        <v>738</v>
      </c>
      <c r="L1353" s="66">
        <v>345</v>
      </c>
      <c r="M1353" s="67">
        <v>90</v>
      </c>
      <c r="N1353" s="65">
        <v>1053688</v>
      </c>
      <c r="O1353" s="66">
        <v>863718</v>
      </c>
      <c r="P1353" s="66">
        <v>610438</v>
      </c>
      <c r="Q1353" s="66">
        <v>1191619</v>
      </c>
      <c r="R1353" s="67">
        <v>201747</v>
      </c>
      <c r="S1353" s="95">
        <f t="shared" si="560"/>
        <v>10975.916666666666</v>
      </c>
      <c r="T1353" s="96">
        <f t="shared" si="561"/>
        <v>3095.7634408602153</v>
      </c>
      <c r="U1353" s="96">
        <f t="shared" si="562"/>
        <v>827.15176151761523</v>
      </c>
      <c r="V1353" s="96">
        <f t="shared" si="563"/>
        <v>3453.9681159420288</v>
      </c>
      <c r="W1353" s="86">
        <f t="shared" si="564"/>
        <v>2241.6333333333332</v>
      </c>
      <c r="X1353" s="99">
        <f t="shared" si="565"/>
        <v>9.6385542168674707E-3</v>
      </c>
      <c r="Y1353" s="100">
        <f t="shared" si="566"/>
        <v>2.8012048192771085E-2</v>
      </c>
      <c r="Z1353" s="100">
        <f t="shared" si="567"/>
        <v>7.4096385542168672E-2</v>
      </c>
      <c r="AA1353" s="100">
        <f t="shared" si="568"/>
        <v>3.463855421686747E-2</v>
      </c>
      <c r="AB1353" s="101">
        <f t="shared" si="569"/>
        <v>9.0361445783132526E-3</v>
      </c>
      <c r="AC1353" s="99">
        <f t="shared" si="570"/>
        <v>1.1919574051493079E-2</v>
      </c>
      <c r="AD1353" s="100">
        <f t="shared" si="571"/>
        <v>3.1864428242236779E-2</v>
      </c>
      <c r="AE1353" s="100">
        <f t="shared" si="572"/>
        <v>8.0211543129193597E-2</v>
      </c>
      <c r="AF1353" s="100">
        <f t="shared" si="573"/>
        <v>3.8907799479854122E-2</v>
      </c>
      <c r="AG1353" s="101">
        <f t="shared" si="574"/>
        <v>1.1245404145832865E-2</v>
      </c>
      <c r="AH1353" s="95">
        <f t="shared" si="575"/>
        <v>105.79196787148594</v>
      </c>
      <c r="AI1353" s="96">
        <f t="shared" si="576"/>
        <v>86.718674698795184</v>
      </c>
      <c r="AJ1353" s="96">
        <f t="shared" si="577"/>
        <v>61.288955823293172</v>
      </c>
      <c r="AK1353" s="96">
        <f t="shared" si="578"/>
        <v>119.64046184738956</v>
      </c>
      <c r="AL1353" s="86">
        <f t="shared" si="579"/>
        <v>20.255722891566265</v>
      </c>
      <c r="AM1353" s="95">
        <f t="shared" si="587"/>
        <v>106.14272505443577</v>
      </c>
      <c r="AN1353" s="96">
        <f t="shared" si="580"/>
        <v>87.006193672668914</v>
      </c>
      <c r="AO1353" s="96">
        <f t="shared" si="581"/>
        <v>61.492161623535303</v>
      </c>
      <c r="AP1353" s="96">
        <f t="shared" si="582"/>
        <v>120.03713422440201</v>
      </c>
      <c r="AQ1353" s="86">
        <f t="shared" si="583"/>
        <v>20.322881490115911</v>
      </c>
    </row>
    <row r="1354" spans="1:43">
      <c r="A1354" s="129" t="str">
        <f t="shared" si="584"/>
        <v>2011_2</v>
      </c>
      <c r="B1354" s="57">
        <v>2011</v>
      </c>
      <c r="C1354" s="57">
        <v>2</v>
      </c>
      <c r="D1354" s="81" t="str">
        <f t="shared" si="585"/>
        <v>SSH_Commercial</v>
      </c>
      <c r="E1354" s="68" t="s">
        <v>33</v>
      </c>
      <c r="F1354" s="69" t="s">
        <v>40</v>
      </c>
      <c r="G1354" s="84">
        <f t="shared" si="586"/>
        <v>8372</v>
      </c>
      <c r="H1354" s="70">
        <v>2093</v>
      </c>
      <c r="I1354" s="65">
        <v>72</v>
      </c>
      <c r="J1354" s="66">
        <v>333</v>
      </c>
      <c r="K1354" s="66">
        <v>668</v>
      </c>
      <c r="L1354" s="66">
        <v>408</v>
      </c>
      <c r="M1354" s="67">
        <v>66</v>
      </c>
      <c r="N1354" s="65">
        <v>929811</v>
      </c>
      <c r="O1354" s="66">
        <v>1252138</v>
      </c>
      <c r="P1354" s="66">
        <v>1125944</v>
      </c>
      <c r="Q1354" s="66">
        <v>1683597</v>
      </c>
      <c r="R1354" s="67">
        <v>234146</v>
      </c>
      <c r="S1354" s="95">
        <f t="shared" si="560"/>
        <v>12914.041666666666</v>
      </c>
      <c r="T1354" s="96">
        <f t="shared" si="561"/>
        <v>3760.1741741741744</v>
      </c>
      <c r="U1354" s="96">
        <f t="shared" si="562"/>
        <v>1685.5449101796407</v>
      </c>
      <c r="V1354" s="96">
        <f t="shared" si="563"/>
        <v>4126.463235294118</v>
      </c>
      <c r="W1354" s="86">
        <f t="shared" si="564"/>
        <v>3547.6666666666665</v>
      </c>
      <c r="X1354" s="99">
        <f t="shared" si="565"/>
        <v>8.600095556617296E-3</v>
      </c>
      <c r="Y1354" s="100">
        <f t="shared" si="566"/>
        <v>3.9775441949354992E-2</v>
      </c>
      <c r="Z1354" s="100">
        <f t="shared" si="567"/>
        <v>7.9789775441949359E-2</v>
      </c>
      <c r="AA1354" s="100">
        <f t="shared" si="568"/>
        <v>4.8733874820831344E-2</v>
      </c>
      <c r="AB1354" s="101">
        <f t="shared" si="569"/>
        <v>7.883420926899188E-3</v>
      </c>
      <c r="AC1354" s="99">
        <f t="shared" si="570"/>
        <v>1.0951446135787163E-2</v>
      </c>
      <c r="AD1354" s="100">
        <f t="shared" si="571"/>
        <v>4.4752070452510694E-2</v>
      </c>
      <c r="AE1354" s="100">
        <f t="shared" si="572"/>
        <v>8.6689924298048504E-2</v>
      </c>
      <c r="AF1354" s="100">
        <f t="shared" si="573"/>
        <v>5.4216742926567002E-2</v>
      </c>
      <c r="AG1354" s="101">
        <f t="shared" si="574"/>
        <v>1.0135481267890222E-2</v>
      </c>
      <c r="AH1354" s="95">
        <f t="shared" si="575"/>
        <v>111.06199235547062</v>
      </c>
      <c r="AI1354" s="96">
        <f t="shared" si="576"/>
        <v>149.56258958432872</v>
      </c>
      <c r="AJ1354" s="96">
        <f t="shared" si="577"/>
        <v>134.48924988055424</v>
      </c>
      <c r="AK1354" s="96">
        <f t="shared" si="578"/>
        <v>201.09854276158623</v>
      </c>
      <c r="AL1354" s="86">
        <f t="shared" si="579"/>
        <v>27.967749641662685</v>
      </c>
      <c r="AM1354" s="95">
        <f t="shared" si="587"/>
        <v>111.43022249954663</v>
      </c>
      <c r="AN1354" s="96">
        <f t="shared" si="580"/>
        <v>150.05846988273672</v>
      </c>
      <c r="AO1354" s="96">
        <f t="shared" si="581"/>
        <v>134.93515396357918</v>
      </c>
      <c r="AP1354" s="96">
        <f t="shared" si="582"/>
        <v>201.76529241917893</v>
      </c>
      <c r="AQ1354" s="86">
        <f t="shared" si="583"/>
        <v>28.060477750186696</v>
      </c>
    </row>
    <row r="1355" spans="1:43">
      <c r="A1355" s="129" t="str">
        <f t="shared" si="584"/>
        <v>2011_2</v>
      </c>
      <c r="B1355" s="57">
        <v>2011</v>
      </c>
      <c r="C1355" s="57">
        <v>2</v>
      </c>
      <c r="D1355" s="81" t="str">
        <f t="shared" si="585"/>
        <v>MMH_Commercial</v>
      </c>
      <c r="E1355" s="68" t="s">
        <v>34</v>
      </c>
      <c r="F1355" s="69" t="s">
        <v>40</v>
      </c>
      <c r="G1355" s="84">
        <f t="shared" si="586"/>
        <v>16832</v>
      </c>
      <c r="H1355" s="70">
        <v>4208</v>
      </c>
      <c r="I1355" s="65">
        <v>190</v>
      </c>
      <c r="J1355" s="66">
        <v>653</v>
      </c>
      <c r="K1355" s="66">
        <v>783</v>
      </c>
      <c r="L1355" s="66">
        <v>909</v>
      </c>
      <c r="M1355" s="67">
        <v>199</v>
      </c>
      <c r="N1355" s="65">
        <v>2147030</v>
      </c>
      <c r="O1355" s="66">
        <v>1955110</v>
      </c>
      <c r="P1355" s="66">
        <v>766960</v>
      </c>
      <c r="Q1355" s="66">
        <v>2365713</v>
      </c>
      <c r="R1355" s="67">
        <v>499063</v>
      </c>
      <c r="S1355" s="95">
        <f t="shared" ref="S1355:S1418" si="588">N1355/I1355</f>
        <v>11300.157894736842</v>
      </c>
      <c r="T1355" s="96">
        <f t="shared" ref="T1355:T1418" si="589">O1355/J1355</f>
        <v>2994.042879019908</v>
      </c>
      <c r="U1355" s="96">
        <f t="shared" ref="U1355:U1418" si="590">P1355/K1355</f>
        <v>979.51468710089398</v>
      </c>
      <c r="V1355" s="96">
        <f t="shared" ref="V1355:V1418" si="591">Q1355/L1355</f>
        <v>2602.5445544554455</v>
      </c>
      <c r="W1355" s="86">
        <f t="shared" ref="W1355:W1418" si="592">R1355/M1355</f>
        <v>2507.854271356784</v>
      </c>
      <c r="X1355" s="99">
        <f t="shared" ref="X1355:X1418" si="593">I1355/$G1355</f>
        <v>1.1288022813688212E-2</v>
      </c>
      <c r="Y1355" s="100">
        <f t="shared" ref="Y1355:Y1418" si="594">J1355/$G1355</f>
        <v>3.8795152091254753E-2</v>
      </c>
      <c r="Z1355" s="100">
        <f t="shared" ref="Z1355:Z1418" si="595">K1355/$G1355</f>
        <v>4.6518536121673004E-2</v>
      </c>
      <c r="AA1355" s="100">
        <f t="shared" ref="AA1355:AA1418" si="596">L1355/$G1355</f>
        <v>5.4004277566539922E-2</v>
      </c>
      <c r="AB1355" s="101">
        <f t="shared" ref="AB1355:AB1418" si="597">M1355/$G1355</f>
        <v>1.1822718631178708E-2</v>
      </c>
      <c r="AC1355" s="99">
        <f t="shared" ref="AC1355:AC1418" si="598">I1355/$G1355+2.33*(I1355*ABS(($G1355-I1355))/$G1355^3)^0.5</f>
        <v>1.3185304858060038E-2</v>
      </c>
      <c r="AD1355" s="100">
        <f t="shared" ref="AD1355:AD1418" si="599">J1355/$G1355+2.33*(J1355*ABS(($G1355-J1355))/$G1355^3)^0.5</f>
        <v>4.2263197421696402E-2</v>
      </c>
      <c r="AE1355" s="100">
        <f t="shared" ref="AE1355:AE1418" si="600">K1355/$G1355+2.33*(K1355*ABS(($G1355-K1355))/$G1355^3)^0.5</f>
        <v>5.0300846869887068E-2</v>
      </c>
      <c r="AF1355" s="100">
        <f t="shared" ref="AF1355:AF1418" si="601">L1355/$G1355+2.33*(L1355*ABS(($G1355-L1355))/$G1355^3)^0.5</f>
        <v>5.806353623217704E-2</v>
      </c>
      <c r="AG1355" s="101">
        <f t="shared" ref="AG1355:AG1418" si="602">M1355/$G1355+2.33*(M1355*ABS(($G1355-M1355))/$G1355^3)^0.5</f>
        <v>1.3763891305995816E-2</v>
      </c>
      <c r="AH1355" s="95">
        <f t="shared" ref="AH1355:AH1418" si="603">N1355/$G1355</f>
        <v>127.55644011406844</v>
      </c>
      <c r="AI1355" s="96">
        <f t="shared" ref="AI1355:AI1418" si="604">O1355/$G1355</f>
        <v>116.15434885931559</v>
      </c>
      <c r="AJ1355" s="96">
        <f t="shared" ref="AJ1355:AJ1418" si="605">P1355/$G1355</f>
        <v>45.565589353612168</v>
      </c>
      <c r="AK1355" s="96">
        <f t="shared" ref="AK1355:AK1418" si="606">Q1355/$G1355</f>
        <v>140.54853849809885</v>
      </c>
      <c r="AL1355" s="86">
        <f t="shared" ref="AL1355:AL1418" si="607">R1355/$G1355</f>
        <v>29.649655418250951</v>
      </c>
      <c r="AM1355" s="95">
        <f t="shared" si="587"/>
        <v>127.97935820985309</v>
      </c>
      <c r="AN1355" s="96">
        <f t="shared" ref="AN1355:AN1418" si="608">AI1355*($AC$2171/$X$2171)</f>
        <v>116.53946289975728</v>
      </c>
      <c r="AO1355" s="96">
        <f t="shared" ref="AO1355:AO1418" si="609">AJ1355*($AC$2171/$X$2171)</f>
        <v>45.716663750683004</v>
      </c>
      <c r="AP1355" s="96">
        <f t="shared" ref="AP1355:AP1418" si="610">AK1355*($AC$2171/$X$2171)</f>
        <v>141.01453237668136</v>
      </c>
      <c r="AQ1355" s="86">
        <f t="shared" ref="AQ1355:AQ1418" si="611">AL1355*($AC$2171/$X$2171)</f>
        <v>29.747959947594545</v>
      </c>
    </row>
    <row r="1356" spans="1:43">
      <c r="A1356" s="129" t="str">
        <f t="shared" ref="A1356:A1419" si="612">B1356&amp;"_"&amp;C1356</f>
        <v>2011_2</v>
      </c>
      <c r="B1356" s="57">
        <v>2011</v>
      </c>
      <c r="C1356" s="57">
        <v>2</v>
      </c>
      <c r="D1356" s="81" t="str">
        <f t="shared" ref="D1356:D1419" si="613">E1356&amp;"_"&amp;F1356</f>
        <v>SYA_Commercial</v>
      </c>
      <c r="E1356" s="68" t="s">
        <v>35</v>
      </c>
      <c r="F1356" s="69" t="s">
        <v>40</v>
      </c>
      <c r="G1356" s="84">
        <f t="shared" ref="G1356:G1419" si="614">H1356*4</f>
        <v>5004</v>
      </c>
      <c r="H1356" s="70">
        <v>1251</v>
      </c>
      <c r="I1356" s="65">
        <v>56</v>
      </c>
      <c r="J1356" s="66">
        <v>201</v>
      </c>
      <c r="K1356" s="66">
        <v>450</v>
      </c>
      <c r="L1356" s="66">
        <v>359</v>
      </c>
      <c r="M1356" s="67">
        <v>68</v>
      </c>
      <c r="N1356" s="65">
        <v>815641</v>
      </c>
      <c r="O1356" s="66">
        <v>826555</v>
      </c>
      <c r="P1356" s="66">
        <v>383867</v>
      </c>
      <c r="Q1356" s="66">
        <v>1125053</v>
      </c>
      <c r="R1356" s="67">
        <v>341055</v>
      </c>
      <c r="S1356" s="95">
        <f t="shared" si="588"/>
        <v>14565.017857142857</v>
      </c>
      <c r="T1356" s="96">
        <f t="shared" si="589"/>
        <v>4112.2139303482591</v>
      </c>
      <c r="U1356" s="96">
        <f t="shared" si="590"/>
        <v>853.03777777777782</v>
      </c>
      <c r="V1356" s="96">
        <f t="shared" si="591"/>
        <v>3133.8523676880222</v>
      </c>
      <c r="W1356" s="86">
        <f t="shared" si="592"/>
        <v>5015.5147058823532</v>
      </c>
      <c r="X1356" s="99">
        <f t="shared" si="593"/>
        <v>1.1191047162270184E-2</v>
      </c>
      <c r="Y1356" s="100">
        <f t="shared" si="594"/>
        <v>4.0167865707434053E-2</v>
      </c>
      <c r="Z1356" s="100">
        <f t="shared" si="595"/>
        <v>8.9928057553956831E-2</v>
      </c>
      <c r="AA1356" s="100">
        <f t="shared" si="596"/>
        <v>7.1742605915267779E-2</v>
      </c>
      <c r="AB1356" s="101">
        <f t="shared" si="597"/>
        <v>1.3589128697042365E-2</v>
      </c>
      <c r="AC1356" s="99">
        <f t="shared" si="598"/>
        <v>1.465593219083954E-2</v>
      </c>
      <c r="AD1356" s="100">
        <f t="shared" si="599"/>
        <v>4.6635333751359094E-2</v>
      </c>
      <c r="AE1356" s="100">
        <f t="shared" si="600"/>
        <v>9.9350917573023612E-2</v>
      </c>
      <c r="AF1356" s="100">
        <f t="shared" si="601"/>
        <v>8.0242627977483161E-2</v>
      </c>
      <c r="AG1356" s="101">
        <f t="shared" si="602"/>
        <v>1.7402613336059067E-2</v>
      </c>
      <c r="AH1356" s="95">
        <f t="shared" si="603"/>
        <v>162.99780175859311</v>
      </c>
      <c r="AI1356" s="96">
        <f t="shared" si="604"/>
        <v>165.17885691446841</v>
      </c>
      <c r="AJ1356" s="96">
        <f t="shared" si="605"/>
        <v>76.712030375699442</v>
      </c>
      <c r="AK1356" s="96">
        <f t="shared" si="606"/>
        <v>224.83073541167067</v>
      </c>
      <c r="AL1356" s="86">
        <f t="shared" si="607"/>
        <v>68.156474820143885</v>
      </c>
      <c r="AM1356" s="95">
        <f t="shared" ref="AM1356:AM1419" si="615">AH1356*($AC$2171/$X$2171)</f>
        <v>163.53822699996221</v>
      </c>
      <c r="AN1356" s="96">
        <f t="shared" si="608"/>
        <v>165.72651352488873</v>
      </c>
      <c r="AO1356" s="96">
        <f t="shared" si="609"/>
        <v>76.966371950152705</v>
      </c>
      <c r="AP1356" s="96">
        <f t="shared" si="610"/>
        <v>225.57617003189947</v>
      </c>
      <c r="AQ1356" s="86">
        <f t="shared" si="611"/>
        <v>68.382450133664335</v>
      </c>
    </row>
    <row r="1357" spans="1:43">
      <c r="A1357" s="129" t="str">
        <f t="shared" si="612"/>
        <v>2011_2</v>
      </c>
      <c r="B1357" s="57">
        <v>2011</v>
      </c>
      <c r="C1357" s="57">
        <v>2</v>
      </c>
      <c r="D1357" s="81" t="str">
        <f t="shared" si="613"/>
        <v>LSH_Commercial</v>
      </c>
      <c r="E1357" s="68" t="s">
        <v>36</v>
      </c>
      <c r="F1357" s="69" t="s">
        <v>40</v>
      </c>
      <c r="G1357" s="84">
        <f t="shared" si="614"/>
        <v>7688</v>
      </c>
      <c r="H1357" s="70">
        <v>1922</v>
      </c>
      <c r="I1357" s="65">
        <v>92</v>
      </c>
      <c r="J1357" s="66">
        <v>392</v>
      </c>
      <c r="K1357" s="66">
        <v>523</v>
      </c>
      <c r="L1357" s="66">
        <v>500</v>
      </c>
      <c r="M1357" s="67">
        <v>132</v>
      </c>
      <c r="N1357" s="65">
        <v>1458666</v>
      </c>
      <c r="O1357" s="66">
        <v>1273931</v>
      </c>
      <c r="P1357" s="66">
        <v>578941</v>
      </c>
      <c r="Q1357" s="66">
        <v>1622993</v>
      </c>
      <c r="R1357" s="67">
        <v>722759</v>
      </c>
      <c r="S1357" s="95">
        <f t="shared" si="588"/>
        <v>15855.065217391304</v>
      </c>
      <c r="T1357" s="96">
        <f t="shared" si="589"/>
        <v>3249.8239795918366</v>
      </c>
      <c r="U1357" s="96">
        <f t="shared" si="590"/>
        <v>1106.9617590822179</v>
      </c>
      <c r="V1357" s="96">
        <f t="shared" si="591"/>
        <v>3245.9859999999999</v>
      </c>
      <c r="W1357" s="86">
        <f t="shared" si="592"/>
        <v>5475.44696969697</v>
      </c>
      <c r="X1357" s="99">
        <f t="shared" si="593"/>
        <v>1.1966701352757543E-2</v>
      </c>
      <c r="Y1357" s="100">
        <f t="shared" si="594"/>
        <v>5.0988553590010408E-2</v>
      </c>
      <c r="Z1357" s="100">
        <f t="shared" si="595"/>
        <v>6.8028095733610822E-2</v>
      </c>
      <c r="AA1357" s="100">
        <f t="shared" si="596"/>
        <v>6.5036420395421429E-2</v>
      </c>
      <c r="AB1357" s="101">
        <f t="shared" si="597"/>
        <v>1.7169614984391259E-2</v>
      </c>
      <c r="AC1357" s="99">
        <f t="shared" si="598"/>
        <v>1.4856198371660389E-2</v>
      </c>
      <c r="AD1357" s="100">
        <f t="shared" si="599"/>
        <v>5.6834048749307871E-2</v>
      </c>
      <c r="AE1357" s="100">
        <f t="shared" si="600"/>
        <v>7.4719153831464588E-2</v>
      </c>
      <c r="AF1357" s="100">
        <f t="shared" si="601"/>
        <v>7.1589189954644E-2</v>
      </c>
      <c r="AG1357" s="101">
        <f t="shared" si="602"/>
        <v>2.062159918451039E-2</v>
      </c>
      <c r="AH1357" s="95">
        <f t="shared" si="603"/>
        <v>189.7328303850156</v>
      </c>
      <c r="AI1357" s="96">
        <f t="shared" si="604"/>
        <v>165.70382414151925</v>
      </c>
      <c r="AJ1357" s="96">
        <f t="shared" si="605"/>
        <v>75.30450052029137</v>
      </c>
      <c r="AK1357" s="96">
        <f t="shared" si="606"/>
        <v>211.10731009365244</v>
      </c>
      <c r="AL1357" s="86">
        <f t="shared" si="607"/>
        <v>94.011316337148799</v>
      </c>
      <c r="AM1357" s="95">
        <f t="shared" si="615"/>
        <v>190.36189660278168</v>
      </c>
      <c r="AN1357" s="96">
        <f t="shared" si="608"/>
        <v>166.25322130020052</v>
      </c>
      <c r="AO1357" s="96">
        <f t="shared" si="609"/>
        <v>75.554175377441481</v>
      </c>
      <c r="AP1357" s="96">
        <f t="shared" si="610"/>
        <v>211.80724418958039</v>
      </c>
      <c r="AQ1357" s="86">
        <f t="shared" si="611"/>
        <v>94.323014334144958</v>
      </c>
    </row>
    <row r="1358" spans="1:43">
      <c r="A1358" s="129" t="str">
        <f t="shared" si="612"/>
        <v>2011_2</v>
      </c>
      <c r="B1358" s="57">
        <v>2011</v>
      </c>
      <c r="C1358" s="57">
        <v>2</v>
      </c>
      <c r="D1358" s="81" t="str">
        <f t="shared" si="613"/>
        <v>SYH_Commercial</v>
      </c>
      <c r="E1358" s="68" t="s">
        <v>37</v>
      </c>
      <c r="F1358" s="69" t="s">
        <v>40</v>
      </c>
      <c r="G1358" s="84">
        <f t="shared" si="614"/>
        <v>3976</v>
      </c>
      <c r="H1358" s="70">
        <v>994</v>
      </c>
      <c r="I1358" s="65">
        <v>49</v>
      </c>
      <c r="J1358" s="66">
        <v>197</v>
      </c>
      <c r="K1358" s="66">
        <v>151</v>
      </c>
      <c r="L1358" s="66">
        <v>282</v>
      </c>
      <c r="M1358" s="67">
        <v>6</v>
      </c>
      <c r="N1358" s="65">
        <v>544448</v>
      </c>
      <c r="O1358" s="66">
        <v>499008</v>
      </c>
      <c r="P1358" s="66">
        <v>211180</v>
      </c>
      <c r="Q1358" s="66">
        <v>701764</v>
      </c>
      <c r="R1358" s="67">
        <v>41692</v>
      </c>
      <c r="S1358" s="95">
        <f t="shared" si="588"/>
        <v>11111.183673469388</v>
      </c>
      <c r="T1358" s="96">
        <f t="shared" si="589"/>
        <v>2533.0355329949239</v>
      </c>
      <c r="U1358" s="96">
        <f t="shared" si="590"/>
        <v>1398.5430463576158</v>
      </c>
      <c r="V1358" s="96">
        <f t="shared" si="591"/>
        <v>2488.5248226950353</v>
      </c>
      <c r="W1358" s="86">
        <f t="shared" si="592"/>
        <v>6948.666666666667</v>
      </c>
      <c r="X1358" s="99">
        <f t="shared" si="593"/>
        <v>1.232394366197183E-2</v>
      </c>
      <c r="Y1358" s="100">
        <f t="shared" si="594"/>
        <v>4.9547283702213278E-2</v>
      </c>
      <c r="Z1358" s="100">
        <f t="shared" si="595"/>
        <v>3.7977867203219315E-2</v>
      </c>
      <c r="AA1358" s="100">
        <f t="shared" si="596"/>
        <v>7.0925553319919524E-2</v>
      </c>
      <c r="AB1358" s="101">
        <f t="shared" si="597"/>
        <v>1.5090543259557343E-3</v>
      </c>
      <c r="AC1358" s="99">
        <f t="shared" si="598"/>
        <v>1.6400700873260229E-2</v>
      </c>
      <c r="AD1358" s="100">
        <f t="shared" si="599"/>
        <v>5.756605664835613E-2</v>
      </c>
      <c r="AE1358" s="100">
        <f t="shared" si="600"/>
        <v>4.5040889070343856E-2</v>
      </c>
      <c r="AF1358" s="100">
        <f t="shared" si="601"/>
        <v>8.0411034291392319E-2</v>
      </c>
      <c r="AG1358" s="101">
        <f t="shared" si="602"/>
        <v>2.943411255932248E-3</v>
      </c>
      <c r="AH1358" s="95">
        <f t="shared" si="603"/>
        <v>136.93360160965796</v>
      </c>
      <c r="AI1358" s="96">
        <f t="shared" si="604"/>
        <v>125.50503018108652</v>
      </c>
      <c r="AJ1358" s="96">
        <f t="shared" si="605"/>
        <v>53.113682092555329</v>
      </c>
      <c r="AK1358" s="96">
        <f t="shared" si="606"/>
        <v>176.5</v>
      </c>
      <c r="AL1358" s="86">
        <f t="shared" si="607"/>
        <v>10.485915492957746</v>
      </c>
      <c r="AM1358" s="95">
        <f t="shared" si="615"/>
        <v>137.38761003126257</v>
      </c>
      <c r="AN1358" s="96">
        <f t="shared" si="608"/>
        <v>125.92114675135232</v>
      </c>
      <c r="AO1358" s="96">
        <f t="shared" si="609"/>
        <v>53.28978247032228</v>
      </c>
      <c r="AP1358" s="96">
        <f t="shared" si="610"/>
        <v>177.08519227911378</v>
      </c>
      <c r="AQ1358" s="86">
        <f t="shared" si="611"/>
        <v>10.520681933671165</v>
      </c>
    </row>
    <row r="1359" spans="1:43">
      <c r="A1359" s="129" t="str">
        <f t="shared" si="612"/>
        <v>2011_2</v>
      </c>
      <c r="B1359" s="57">
        <v>2011</v>
      </c>
      <c r="C1359" s="57">
        <v>2</v>
      </c>
      <c r="D1359" s="81" t="str">
        <f t="shared" si="613"/>
        <v>MSH_Commercial</v>
      </c>
      <c r="E1359" s="68" t="s">
        <v>38</v>
      </c>
      <c r="F1359" s="69" t="s">
        <v>40</v>
      </c>
      <c r="G1359" s="84">
        <f t="shared" si="614"/>
        <v>19400</v>
      </c>
      <c r="H1359" s="70">
        <v>4850</v>
      </c>
      <c r="I1359" s="65">
        <v>278</v>
      </c>
      <c r="J1359" s="66">
        <v>924</v>
      </c>
      <c r="K1359" s="66">
        <v>1173</v>
      </c>
      <c r="L1359" s="66">
        <v>1022</v>
      </c>
      <c r="M1359" s="67">
        <v>103</v>
      </c>
      <c r="N1359" s="65">
        <v>3516154</v>
      </c>
      <c r="O1359" s="66">
        <v>2713602</v>
      </c>
      <c r="P1359" s="66">
        <v>1016137</v>
      </c>
      <c r="Q1359" s="66">
        <v>3470434</v>
      </c>
      <c r="R1359" s="67">
        <v>489118</v>
      </c>
      <c r="S1359" s="95">
        <f t="shared" si="588"/>
        <v>12648.035971223022</v>
      </c>
      <c r="T1359" s="96">
        <f t="shared" si="589"/>
        <v>2936.7987012987014</v>
      </c>
      <c r="U1359" s="96">
        <f t="shared" si="590"/>
        <v>866.27195225916455</v>
      </c>
      <c r="V1359" s="96">
        <f t="shared" si="591"/>
        <v>3395.7279843444226</v>
      </c>
      <c r="W1359" s="86">
        <f t="shared" si="592"/>
        <v>4748.7184466019417</v>
      </c>
      <c r="X1359" s="99">
        <f t="shared" si="593"/>
        <v>1.4329896907216495E-2</v>
      </c>
      <c r="Y1359" s="100">
        <f t="shared" si="594"/>
        <v>4.7628865979381443E-2</v>
      </c>
      <c r="Z1359" s="100">
        <f t="shared" si="595"/>
        <v>6.0463917525773195E-2</v>
      </c>
      <c r="AA1359" s="100">
        <f t="shared" si="596"/>
        <v>5.2680412371134022E-2</v>
      </c>
      <c r="AB1359" s="101">
        <f t="shared" si="597"/>
        <v>5.3092783505154636E-3</v>
      </c>
      <c r="AC1359" s="99">
        <f t="shared" si="598"/>
        <v>1.631801593117891E-2</v>
      </c>
      <c r="AD1359" s="100">
        <f t="shared" si="599"/>
        <v>5.1191681114199139E-2</v>
      </c>
      <c r="AE1359" s="100">
        <f t="shared" si="600"/>
        <v>6.4451043237955155E-2</v>
      </c>
      <c r="AF1359" s="100">
        <f t="shared" si="601"/>
        <v>5.6417453672280821E-2</v>
      </c>
      <c r="AG1359" s="101">
        <f t="shared" si="602"/>
        <v>6.5249515345553646E-3</v>
      </c>
      <c r="AH1359" s="95">
        <f t="shared" si="603"/>
        <v>181.24505154639175</v>
      </c>
      <c r="AI1359" s="96">
        <f t="shared" si="604"/>
        <v>139.87639175257732</v>
      </c>
      <c r="AJ1359" s="96">
        <f t="shared" si="605"/>
        <v>52.378195876288657</v>
      </c>
      <c r="AK1359" s="96">
        <f t="shared" si="606"/>
        <v>178.88835051546391</v>
      </c>
      <c r="AL1359" s="86">
        <f t="shared" si="607"/>
        <v>25.212268041237113</v>
      </c>
      <c r="AM1359" s="95">
        <f t="shared" si="615"/>
        <v>181.84597621943723</v>
      </c>
      <c r="AN1359" s="96">
        <f t="shared" si="608"/>
        <v>140.3401571037609</v>
      </c>
      <c r="AO1359" s="96">
        <f t="shared" si="609"/>
        <v>52.551857722298365</v>
      </c>
      <c r="AP1359" s="96">
        <f t="shared" si="610"/>
        <v>179.48146145906193</v>
      </c>
      <c r="AQ1359" s="86">
        <f t="shared" si="611"/>
        <v>25.295860248583736</v>
      </c>
    </row>
    <row r="1360" spans="1:43">
      <c r="A1360" s="129" t="str">
        <f t="shared" si="612"/>
        <v>2011_2</v>
      </c>
      <c r="B1360" s="57">
        <v>2011</v>
      </c>
      <c r="C1360" s="57">
        <v>2</v>
      </c>
      <c r="D1360" s="81" t="str">
        <f t="shared" si="613"/>
        <v>SMH_Commercial</v>
      </c>
      <c r="E1360" s="68" t="s">
        <v>39</v>
      </c>
      <c r="F1360" s="69" t="s">
        <v>40</v>
      </c>
      <c r="G1360" s="84">
        <f t="shared" si="614"/>
        <v>8488</v>
      </c>
      <c r="H1360" s="70">
        <v>2122</v>
      </c>
      <c r="I1360" s="65">
        <v>95</v>
      </c>
      <c r="J1360" s="66">
        <v>395</v>
      </c>
      <c r="K1360" s="66">
        <v>882</v>
      </c>
      <c r="L1360" s="66">
        <v>557</v>
      </c>
      <c r="M1360" s="67">
        <v>95</v>
      </c>
      <c r="N1360" s="65">
        <v>1155542</v>
      </c>
      <c r="O1360" s="66">
        <v>1320736</v>
      </c>
      <c r="P1360" s="66">
        <v>556862</v>
      </c>
      <c r="Q1360" s="66">
        <v>1724639</v>
      </c>
      <c r="R1360" s="67">
        <v>224830</v>
      </c>
      <c r="S1360" s="95">
        <f t="shared" si="588"/>
        <v>12163.6</v>
      </c>
      <c r="T1360" s="96">
        <f t="shared" si="589"/>
        <v>3343.6354430379747</v>
      </c>
      <c r="U1360" s="96">
        <f t="shared" si="590"/>
        <v>631.36281179138325</v>
      </c>
      <c r="V1360" s="96">
        <f t="shared" si="591"/>
        <v>3096.2998204667865</v>
      </c>
      <c r="W1360" s="86">
        <f t="shared" si="592"/>
        <v>2366.6315789473683</v>
      </c>
      <c r="X1360" s="99">
        <f t="shared" si="593"/>
        <v>1.1192271442035816E-2</v>
      </c>
      <c r="Y1360" s="100">
        <f t="shared" si="594"/>
        <v>4.6536286522148917E-2</v>
      </c>
      <c r="Z1360" s="100">
        <f t="shared" si="595"/>
        <v>0.10391140433553252</v>
      </c>
      <c r="AA1360" s="100">
        <f t="shared" si="596"/>
        <v>6.562205466540999E-2</v>
      </c>
      <c r="AB1360" s="101">
        <f t="shared" si="597"/>
        <v>1.1192271442035816E-2</v>
      </c>
      <c r="AC1360" s="99">
        <f t="shared" si="598"/>
        <v>1.3852802168078758E-2</v>
      </c>
      <c r="AD1360" s="100">
        <f t="shared" si="599"/>
        <v>5.1863513272767683E-2</v>
      </c>
      <c r="AE1360" s="100">
        <f t="shared" si="600"/>
        <v>0.11162861432483573</v>
      </c>
      <c r="AF1360" s="100">
        <f t="shared" si="601"/>
        <v>7.1884434957071391E-2</v>
      </c>
      <c r="AG1360" s="101">
        <f t="shared" si="602"/>
        <v>1.3852802168078758E-2</v>
      </c>
      <c r="AH1360" s="95">
        <f t="shared" si="603"/>
        <v>136.13831291234683</v>
      </c>
      <c r="AI1360" s="96">
        <f t="shared" si="604"/>
        <v>155.60037700282751</v>
      </c>
      <c r="AJ1360" s="96">
        <f t="shared" si="605"/>
        <v>65.605796418473133</v>
      </c>
      <c r="AK1360" s="96">
        <f t="shared" si="606"/>
        <v>203.1855560791706</v>
      </c>
      <c r="AL1360" s="86">
        <f t="shared" si="607"/>
        <v>26.487983034872762</v>
      </c>
      <c r="AM1360" s="95">
        <f t="shared" si="615"/>
        <v>136.58968452485607</v>
      </c>
      <c r="AN1360" s="96">
        <f t="shared" si="608"/>
        <v>156.11627580877226</v>
      </c>
      <c r="AO1360" s="96">
        <f t="shared" si="609"/>
        <v>65.823314863397783</v>
      </c>
      <c r="AP1360" s="96">
        <f t="shared" si="610"/>
        <v>203.85922530662086</v>
      </c>
      <c r="AQ1360" s="86">
        <f t="shared" si="611"/>
        <v>26.575804922472219</v>
      </c>
    </row>
    <row r="1361" spans="1:43">
      <c r="A1361" s="129" t="str">
        <f t="shared" si="612"/>
        <v>2011_3</v>
      </c>
      <c r="B1361" s="57">
        <v>2011</v>
      </c>
      <c r="C1361" s="57">
        <v>3</v>
      </c>
      <c r="D1361" s="81" t="str">
        <f t="shared" si="613"/>
        <v>SML_Commercial</v>
      </c>
      <c r="E1361" s="68" t="s">
        <v>12</v>
      </c>
      <c r="F1361" s="69" t="s">
        <v>40</v>
      </c>
      <c r="G1361" s="84">
        <f t="shared" si="614"/>
        <v>21072</v>
      </c>
      <c r="H1361" s="70">
        <v>5268</v>
      </c>
      <c r="I1361" s="65">
        <v>36</v>
      </c>
      <c r="J1361" s="66">
        <v>692</v>
      </c>
      <c r="K1361" s="66">
        <v>339</v>
      </c>
      <c r="L1361" s="66">
        <v>998</v>
      </c>
      <c r="M1361" s="67">
        <v>146</v>
      </c>
      <c r="N1361" s="65">
        <v>635826</v>
      </c>
      <c r="O1361" s="66">
        <v>1058111</v>
      </c>
      <c r="P1361" s="66">
        <v>424079</v>
      </c>
      <c r="Q1361" s="66">
        <v>1561585</v>
      </c>
      <c r="R1361" s="67">
        <v>439054</v>
      </c>
      <c r="S1361" s="95">
        <f t="shared" si="588"/>
        <v>17661.833333333332</v>
      </c>
      <c r="T1361" s="96">
        <f t="shared" si="589"/>
        <v>1529.0621387283236</v>
      </c>
      <c r="U1361" s="96">
        <f t="shared" si="590"/>
        <v>1250.9705014749263</v>
      </c>
      <c r="V1361" s="96">
        <f t="shared" si="591"/>
        <v>1564.7144288577153</v>
      </c>
      <c r="W1361" s="86">
        <f t="shared" si="592"/>
        <v>3007.2191780821918</v>
      </c>
      <c r="X1361" s="99">
        <f t="shared" si="593"/>
        <v>1.7084282460136675E-3</v>
      </c>
      <c r="Y1361" s="100">
        <f t="shared" si="594"/>
        <v>3.2839787395596051E-2</v>
      </c>
      <c r="Z1361" s="100">
        <f t="shared" si="595"/>
        <v>1.6087699316628703E-2</v>
      </c>
      <c r="AA1361" s="100">
        <f t="shared" si="596"/>
        <v>4.7361427486712224E-2</v>
      </c>
      <c r="AB1361" s="101">
        <f t="shared" si="597"/>
        <v>6.9286256643887626E-3</v>
      </c>
      <c r="AC1361" s="99">
        <f t="shared" si="598"/>
        <v>2.3713009197856515E-3</v>
      </c>
      <c r="AD1361" s="100">
        <f t="shared" si="599"/>
        <v>3.5700356354660651E-2</v>
      </c>
      <c r="AE1361" s="100">
        <f t="shared" si="600"/>
        <v>1.8107126544517856E-2</v>
      </c>
      <c r="AF1361" s="100">
        <f t="shared" si="601"/>
        <v>5.0770839720319628E-2</v>
      </c>
      <c r="AG1361" s="101">
        <f t="shared" si="602"/>
        <v>8.2600510187804087E-3</v>
      </c>
      <c r="AH1361" s="95">
        <f t="shared" si="603"/>
        <v>30.173974943052393</v>
      </c>
      <c r="AI1361" s="96">
        <f t="shared" si="604"/>
        <v>50.214075550493547</v>
      </c>
      <c r="AJ1361" s="96">
        <f t="shared" si="605"/>
        <v>20.125237281700834</v>
      </c>
      <c r="AK1361" s="96">
        <f t="shared" si="606"/>
        <v>74.107108959757028</v>
      </c>
      <c r="AL1361" s="86">
        <f t="shared" si="607"/>
        <v>20.835895975702353</v>
      </c>
      <c r="AM1361" s="95">
        <f t="shared" si="615"/>
        <v>30.27401787317617</v>
      </c>
      <c r="AN1361" s="96">
        <f t="shared" si="608"/>
        <v>50.380562175507627</v>
      </c>
      <c r="AO1361" s="96">
        <f t="shared" si="609"/>
        <v>20.191963250384028</v>
      </c>
      <c r="AP1361" s="96">
        <f t="shared" si="610"/>
        <v>74.352813820894099</v>
      </c>
      <c r="AQ1361" s="86">
        <f t="shared" si="611"/>
        <v>20.904978159574302</v>
      </c>
    </row>
    <row r="1362" spans="1:43">
      <c r="A1362" s="129" t="str">
        <f t="shared" si="612"/>
        <v>2011_3</v>
      </c>
      <c r="B1362" s="57">
        <v>2011</v>
      </c>
      <c r="C1362" s="57">
        <v>3</v>
      </c>
      <c r="D1362" s="81" t="str">
        <f t="shared" si="613"/>
        <v>LSL_Commercial</v>
      </c>
      <c r="E1362" s="68" t="s">
        <v>14</v>
      </c>
      <c r="F1362" s="69" t="s">
        <v>40</v>
      </c>
      <c r="G1362" s="84">
        <f t="shared" si="614"/>
        <v>2944</v>
      </c>
      <c r="H1362" s="70">
        <v>736</v>
      </c>
      <c r="I1362" s="65">
        <v>4</v>
      </c>
      <c r="J1362" s="66">
        <v>67</v>
      </c>
      <c r="K1362" s="66">
        <v>245</v>
      </c>
      <c r="L1362" s="66">
        <v>122</v>
      </c>
      <c r="M1362" s="67">
        <v>13</v>
      </c>
      <c r="N1362" s="65">
        <v>71698</v>
      </c>
      <c r="O1362" s="66">
        <v>203098</v>
      </c>
      <c r="P1362" s="66">
        <v>366263</v>
      </c>
      <c r="Q1362" s="66">
        <v>315189</v>
      </c>
      <c r="R1362" s="67">
        <v>81065</v>
      </c>
      <c r="S1362" s="95">
        <f t="shared" si="588"/>
        <v>17924.5</v>
      </c>
      <c r="T1362" s="96">
        <f t="shared" si="589"/>
        <v>3031.313432835821</v>
      </c>
      <c r="U1362" s="96">
        <f t="shared" si="590"/>
        <v>1494.9510204081632</v>
      </c>
      <c r="V1362" s="96">
        <f t="shared" si="591"/>
        <v>2583.5163934426228</v>
      </c>
      <c r="W1362" s="86">
        <f t="shared" si="592"/>
        <v>6235.7692307692305</v>
      </c>
      <c r="X1362" s="99">
        <f t="shared" si="593"/>
        <v>1.358695652173913E-3</v>
      </c>
      <c r="Y1362" s="100">
        <f t="shared" si="594"/>
        <v>2.2758152173913044E-2</v>
      </c>
      <c r="Z1362" s="100">
        <f t="shared" si="595"/>
        <v>8.3220108695652176E-2</v>
      </c>
      <c r="AA1362" s="100">
        <f t="shared" si="596"/>
        <v>4.1440217391304345E-2</v>
      </c>
      <c r="AB1362" s="101">
        <f t="shared" si="597"/>
        <v>4.4157608695652171E-3</v>
      </c>
      <c r="AC1362" s="99">
        <f t="shared" si="598"/>
        <v>2.9405003950655267E-3</v>
      </c>
      <c r="AD1362" s="100">
        <f t="shared" si="599"/>
        <v>2.9162229170458069E-2</v>
      </c>
      <c r="AE1362" s="100">
        <f t="shared" si="600"/>
        <v>9.5081447112848411E-2</v>
      </c>
      <c r="AF1362" s="100">
        <f t="shared" si="601"/>
        <v>4.9998914018305252E-2</v>
      </c>
      <c r="AG1362" s="101">
        <f t="shared" si="602"/>
        <v>7.2630318245495394E-3</v>
      </c>
      <c r="AH1362" s="95">
        <f t="shared" si="603"/>
        <v>24.353940217391305</v>
      </c>
      <c r="AI1362" s="96">
        <f t="shared" si="604"/>
        <v>68.987092391304344</v>
      </c>
      <c r="AJ1362" s="96">
        <f t="shared" si="605"/>
        <v>124.40998641304348</v>
      </c>
      <c r="AK1362" s="96">
        <f t="shared" si="606"/>
        <v>107.06148097826087</v>
      </c>
      <c r="AL1362" s="86">
        <f t="shared" si="607"/>
        <v>27.535665760869566</v>
      </c>
      <c r="AM1362" s="95">
        <f t="shared" si="615"/>
        <v>24.434686607086579</v>
      </c>
      <c r="AN1362" s="96">
        <f t="shared" si="608"/>
        <v>69.215821648108317</v>
      </c>
      <c r="AO1362" s="96">
        <f t="shared" si="609"/>
        <v>124.82247232518831</v>
      </c>
      <c r="AP1362" s="96">
        <f t="shared" si="610"/>
        <v>107.41644727887824</v>
      </c>
      <c r="AQ1362" s="86">
        <f t="shared" si="611"/>
        <v>27.626961279303099</v>
      </c>
    </row>
    <row r="1363" spans="1:43">
      <c r="A1363" s="129" t="str">
        <f t="shared" si="612"/>
        <v>2011_3</v>
      </c>
      <c r="B1363" s="57">
        <v>2011</v>
      </c>
      <c r="C1363" s="57">
        <v>3</v>
      </c>
      <c r="D1363" s="81" t="str">
        <f t="shared" si="613"/>
        <v>MYA_Commercial</v>
      </c>
      <c r="E1363" s="68" t="s">
        <v>15</v>
      </c>
      <c r="F1363" s="69" t="s">
        <v>40</v>
      </c>
      <c r="G1363" s="84">
        <f t="shared" si="614"/>
        <v>3232</v>
      </c>
      <c r="H1363" s="70">
        <v>808</v>
      </c>
      <c r="I1363" s="65">
        <v>18</v>
      </c>
      <c r="J1363" s="66">
        <v>119</v>
      </c>
      <c r="K1363" s="66">
        <v>138</v>
      </c>
      <c r="L1363" s="66">
        <v>238</v>
      </c>
      <c r="M1363" s="67">
        <v>18</v>
      </c>
      <c r="N1363" s="65">
        <v>206322</v>
      </c>
      <c r="O1363" s="66">
        <v>380841</v>
      </c>
      <c r="P1363" s="66">
        <v>119506</v>
      </c>
      <c r="Q1363" s="66">
        <v>647792</v>
      </c>
      <c r="R1363" s="67">
        <v>92628</v>
      </c>
      <c r="S1363" s="95">
        <f t="shared" si="588"/>
        <v>11462.333333333334</v>
      </c>
      <c r="T1363" s="96">
        <f t="shared" si="589"/>
        <v>3200.3445378151259</v>
      </c>
      <c r="U1363" s="96">
        <f t="shared" si="590"/>
        <v>865.98550724637676</v>
      </c>
      <c r="V1363" s="96">
        <f t="shared" si="591"/>
        <v>2721.8151260504201</v>
      </c>
      <c r="W1363" s="86">
        <f t="shared" si="592"/>
        <v>5146</v>
      </c>
      <c r="X1363" s="99">
        <f t="shared" si="593"/>
        <v>5.569306930693069E-3</v>
      </c>
      <c r="Y1363" s="100">
        <f t="shared" si="594"/>
        <v>3.6819306930693067E-2</v>
      </c>
      <c r="Z1363" s="100">
        <f t="shared" si="595"/>
        <v>4.2698019801980201E-2</v>
      </c>
      <c r="AA1363" s="100">
        <f t="shared" si="596"/>
        <v>7.3638613861386135E-2</v>
      </c>
      <c r="AB1363" s="101">
        <f t="shared" si="597"/>
        <v>5.569306930693069E-3</v>
      </c>
      <c r="AC1363" s="99">
        <f t="shared" si="598"/>
        <v>8.6193648158984192E-3</v>
      </c>
      <c r="AD1363" s="100">
        <f t="shared" si="599"/>
        <v>4.453743416883299E-2</v>
      </c>
      <c r="AE1363" s="100">
        <f t="shared" si="600"/>
        <v>5.0984089666414274E-2</v>
      </c>
      <c r="AF1363" s="100">
        <f t="shared" si="601"/>
        <v>8.4343037031388568E-2</v>
      </c>
      <c r="AG1363" s="101">
        <f t="shared" si="602"/>
        <v>8.6193648158984192E-3</v>
      </c>
      <c r="AH1363" s="95">
        <f t="shared" si="603"/>
        <v>63.837252475247524</v>
      </c>
      <c r="AI1363" s="96">
        <f t="shared" si="604"/>
        <v>117.83446782178218</v>
      </c>
      <c r="AJ1363" s="96">
        <f t="shared" si="605"/>
        <v>36.975866336633665</v>
      </c>
      <c r="AK1363" s="96">
        <f t="shared" si="606"/>
        <v>200.43069306930693</v>
      </c>
      <c r="AL1363" s="86">
        <f t="shared" si="607"/>
        <v>28.659653465346533</v>
      </c>
      <c r="AM1363" s="95">
        <f t="shared" si="615"/>
        <v>64.048907247306175</v>
      </c>
      <c r="AN1363" s="96">
        <f t="shared" si="608"/>
        <v>118.22515235879514</v>
      </c>
      <c r="AO1363" s="96">
        <f t="shared" si="609"/>
        <v>37.098461189289424</v>
      </c>
      <c r="AP1363" s="96">
        <f t="shared" si="610"/>
        <v>201.09522844653969</v>
      </c>
      <c r="AQ1363" s="86">
        <f t="shared" si="611"/>
        <v>28.754675606592976</v>
      </c>
    </row>
    <row r="1364" spans="1:43">
      <c r="A1364" s="129" t="str">
        <f t="shared" si="612"/>
        <v>2011_3</v>
      </c>
      <c r="B1364" s="57">
        <v>2011</v>
      </c>
      <c r="C1364" s="57">
        <v>3</v>
      </c>
      <c r="D1364" s="81" t="str">
        <f t="shared" si="613"/>
        <v>SMA_Commercial</v>
      </c>
      <c r="E1364" s="68" t="s">
        <v>16</v>
      </c>
      <c r="F1364" s="69" t="s">
        <v>40</v>
      </c>
      <c r="G1364" s="84">
        <f t="shared" si="614"/>
        <v>22096</v>
      </c>
      <c r="H1364" s="70">
        <v>5524</v>
      </c>
      <c r="I1364" s="65">
        <v>36</v>
      </c>
      <c r="J1364" s="66">
        <v>589</v>
      </c>
      <c r="K1364" s="66">
        <v>338</v>
      </c>
      <c r="L1364" s="66">
        <v>1102</v>
      </c>
      <c r="M1364" s="67">
        <v>80</v>
      </c>
      <c r="N1364" s="65">
        <v>701920</v>
      </c>
      <c r="O1364" s="66">
        <v>2119717</v>
      </c>
      <c r="P1364" s="66">
        <v>259110</v>
      </c>
      <c r="Q1364" s="66">
        <v>3488167</v>
      </c>
      <c r="R1364" s="67">
        <v>441479</v>
      </c>
      <c r="S1364" s="95">
        <f t="shared" si="588"/>
        <v>19497.777777777777</v>
      </c>
      <c r="T1364" s="96">
        <f t="shared" si="589"/>
        <v>3598.8404074702885</v>
      </c>
      <c r="U1364" s="96">
        <f t="shared" si="590"/>
        <v>766.59763313609471</v>
      </c>
      <c r="V1364" s="96">
        <f t="shared" si="591"/>
        <v>3165.3058076225047</v>
      </c>
      <c r="W1364" s="86">
        <f t="shared" si="592"/>
        <v>5518.4875000000002</v>
      </c>
      <c r="X1364" s="99">
        <f t="shared" si="593"/>
        <v>1.6292541636495294E-3</v>
      </c>
      <c r="Y1364" s="100">
        <f t="shared" si="594"/>
        <v>2.6656408399710355E-2</v>
      </c>
      <c r="Z1364" s="100">
        <f t="shared" si="595"/>
        <v>1.5296886314265025E-2</v>
      </c>
      <c r="AA1364" s="100">
        <f t="shared" si="596"/>
        <v>4.9873280231716145E-2</v>
      </c>
      <c r="AB1364" s="101">
        <f t="shared" si="597"/>
        <v>3.6205648081100651E-3</v>
      </c>
      <c r="AC1364" s="99">
        <f t="shared" si="598"/>
        <v>2.2614322443396378E-3</v>
      </c>
      <c r="AD1364" s="100">
        <f t="shared" si="599"/>
        <v>2.91812433545535E-2</v>
      </c>
      <c r="AE1364" s="100">
        <f t="shared" si="600"/>
        <v>1.7220656835298914E-2</v>
      </c>
      <c r="AF1364" s="100">
        <f t="shared" si="601"/>
        <v>5.3285396511624242E-2</v>
      </c>
      <c r="AG1364" s="101">
        <f t="shared" si="602"/>
        <v>4.5620199482804026E-3</v>
      </c>
      <c r="AH1364" s="95">
        <f t="shared" si="603"/>
        <v>31.766835626357711</v>
      </c>
      <c r="AI1364" s="96">
        <f t="shared" si="604"/>
        <v>95.932159666908035</v>
      </c>
      <c r="AJ1364" s="96">
        <f t="shared" si="605"/>
        <v>11.726556842867486</v>
      </c>
      <c r="AK1364" s="96">
        <f t="shared" si="606"/>
        <v>157.86418356263576</v>
      </c>
      <c r="AL1364" s="86">
        <f t="shared" si="607"/>
        <v>19.980041636495294</v>
      </c>
      <c r="AM1364" s="95">
        <f t="shared" si="615"/>
        <v>31.872159745000321</v>
      </c>
      <c r="AN1364" s="96">
        <f t="shared" si="608"/>
        <v>96.250226291020127</v>
      </c>
      <c r="AO1364" s="96">
        <f t="shared" si="609"/>
        <v>11.765436675870516</v>
      </c>
      <c r="AP1364" s="96">
        <f t="shared" si="610"/>
        <v>158.38758810297261</v>
      </c>
      <c r="AQ1364" s="86">
        <f t="shared" si="611"/>
        <v>20.04628620364571</v>
      </c>
    </row>
    <row r="1365" spans="1:43">
      <c r="A1365" s="129" t="str">
        <f t="shared" si="612"/>
        <v>2011_3</v>
      </c>
      <c r="B1365" s="57">
        <v>2011</v>
      </c>
      <c r="C1365" s="57">
        <v>3</v>
      </c>
      <c r="D1365" s="81" t="str">
        <f t="shared" si="613"/>
        <v>MSL_Commercial</v>
      </c>
      <c r="E1365" s="68" t="s">
        <v>17</v>
      </c>
      <c r="F1365" s="69" t="s">
        <v>40</v>
      </c>
      <c r="G1365" s="84">
        <f t="shared" si="614"/>
        <v>9744</v>
      </c>
      <c r="H1365" s="70">
        <v>2436</v>
      </c>
      <c r="I1365" s="65">
        <v>26</v>
      </c>
      <c r="J1365" s="66">
        <v>223</v>
      </c>
      <c r="K1365" s="66">
        <v>683</v>
      </c>
      <c r="L1365" s="66">
        <v>380</v>
      </c>
      <c r="M1365" s="67">
        <v>63</v>
      </c>
      <c r="N1365" s="65">
        <v>563753</v>
      </c>
      <c r="O1365" s="66">
        <v>687535</v>
      </c>
      <c r="P1365" s="66">
        <v>1370768</v>
      </c>
      <c r="Q1365" s="66">
        <v>1175408</v>
      </c>
      <c r="R1365" s="67">
        <v>192607</v>
      </c>
      <c r="S1365" s="95">
        <f t="shared" si="588"/>
        <v>21682.807692307691</v>
      </c>
      <c r="T1365" s="96">
        <f t="shared" si="589"/>
        <v>3083.1165919282512</v>
      </c>
      <c r="U1365" s="96">
        <f t="shared" si="590"/>
        <v>2006.9809663250367</v>
      </c>
      <c r="V1365" s="96">
        <f t="shared" si="591"/>
        <v>3093.1789473684212</v>
      </c>
      <c r="W1365" s="86">
        <f t="shared" si="592"/>
        <v>3057.2539682539682</v>
      </c>
      <c r="X1365" s="99">
        <f t="shared" si="593"/>
        <v>2.6683087027914616E-3</v>
      </c>
      <c r="Y1365" s="100">
        <f t="shared" si="594"/>
        <v>2.2885878489326765E-2</v>
      </c>
      <c r="Z1365" s="100">
        <f t="shared" si="595"/>
        <v>7.0094417077175702E-2</v>
      </c>
      <c r="AA1365" s="100">
        <f t="shared" si="596"/>
        <v>3.8998357963875206E-2</v>
      </c>
      <c r="AB1365" s="101">
        <f t="shared" si="597"/>
        <v>6.4655172413793103E-3</v>
      </c>
      <c r="AC1365" s="99">
        <f t="shared" si="598"/>
        <v>3.8859661505190385E-3</v>
      </c>
      <c r="AD1365" s="100">
        <f t="shared" si="599"/>
        <v>2.6415626663036835E-2</v>
      </c>
      <c r="AE1365" s="100">
        <f t="shared" si="600"/>
        <v>7.61206848473715E-2</v>
      </c>
      <c r="AF1365" s="100">
        <f t="shared" si="601"/>
        <v>4.3567898233094579E-2</v>
      </c>
      <c r="AG1365" s="101">
        <f t="shared" si="602"/>
        <v>8.3573397698134023E-3</v>
      </c>
      <c r="AH1365" s="95">
        <f t="shared" si="603"/>
        <v>57.856424466338261</v>
      </c>
      <c r="AI1365" s="96">
        <f t="shared" si="604"/>
        <v>70.559831691297205</v>
      </c>
      <c r="AJ1365" s="96">
        <f t="shared" si="605"/>
        <v>140.67816091954023</v>
      </c>
      <c r="AK1365" s="96">
        <f t="shared" si="606"/>
        <v>120.62889983579639</v>
      </c>
      <c r="AL1365" s="86">
        <f t="shared" si="607"/>
        <v>19.766728243021348</v>
      </c>
      <c r="AM1365" s="95">
        <f t="shared" si="615"/>
        <v>58.048249581889706</v>
      </c>
      <c r="AN1365" s="96">
        <f t="shared" si="608"/>
        <v>70.793775423429295</v>
      </c>
      <c r="AO1365" s="96">
        <f t="shared" si="609"/>
        <v>141.14458456605604</v>
      </c>
      <c r="AP1365" s="96">
        <f t="shared" si="610"/>
        <v>121.02884941552385</v>
      </c>
      <c r="AQ1365" s="86">
        <f t="shared" si="611"/>
        <v>19.832265561724782</v>
      </c>
    </row>
    <row r="1366" spans="1:43">
      <c r="A1366" s="129" t="str">
        <f t="shared" si="612"/>
        <v>2011_3</v>
      </c>
      <c r="B1366" s="57">
        <v>2011</v>
      </c>
      <c r="C1366" s="57">
        <v>3</v>
      </c>
      <c r="D1366" s="81" t="str">
        <f t="shared" si="613"/>
        <v>LYL_Commercial</v>
      </c>
      <c r="E1366" s="68" t="s">
        <v>18</v>
      </c>
      <c r="F1366" s="69" t="s">
        <v>40</v>
      </c>
      <c r="G1366" s="84">
        <f t="shared" si="614"/>
        <v>3632</v>
      </c>
      <c r="H1366" s="70">
        <v>908</v>
      </c>
      <c r="I1366" s="65">
        <v>22</v>
      </c>
      <c r="J1366" s="66">
        <v>98</v>
      </c>
      <c r="K1366" s="66">
        <v>167</v>
      </c>
      <c r="L1366" s="66">
        <v>152</v>
      </c>
      <c r="M1366" s="67">
        <v>35</v>
      </c>
      <c r="N1366" s="65">
        <v>421679</v>
      </c>
      <c r="O1366" s="66">
        <v>297580</v>
      </c>
      <c r="P1366" s="66">
        <v>169836</v>
      </c>
      <c r="Q1366" s="66">
        <v>519686</v>
      </c>
      <c r="R1366" s="67">
        <v>181340</v>
      </c>
      <c r="S1366" s="95">
        <f t="shared" si="588"/>
        <v>19167.227272727272</v>
      </c>
      <c r="T1366" s="96">
        <f t="shared" si="589"/>
        <v>3036.5306122448978</v>
      </c>
      <c r="U1366" s="96">
        <f t="shared" si="590"/>
        <v>1016.9820359281437</v>
      </c>
      <c r="V1366" s="96">
        <f t="shared" si="591"/>
        <v>3418.9868421052633</v>
      </c>
      <c r="W1366" s="86">
        <f t="shared" si="592"/>
        <v>5181.1428571428569</v>
      </c>
      <c r="X1366" s="99">
        <f t="shared" si="593"/>
        <v>6.0572687224669606E-3</v>
      </c>
      <c r="Y1366" s="100">
        <f t="shared" si="594"/>
        <v>2.6982378854625552E-2</v>
      </c>
      <c r="Z1366" s="100">
        <f t="shared" si="595"/>
        <v>4.5980176211453748E-2</v>
      </c>
      <c r="AA1366" s="100">
        <f t="shared" si="596"/>
        <v>4.185022026431718E-2</v>
      </c>
      <c r="AB1366" s="101">
        <f t="shared" si="597"/>
        <v>9.6365638766519827E-3</v>
      </c>
      <c r="AC1366" s="99">
        <f t="shared" si="598"/>
        <v>9.0571364273414924E-3</v>
      </c>
      <c r="AD1366" s="100">
        <f t="shared" si="599"/>
        <v>3.3246836419357044E-2</v>
      </c>
      <c r="AE1366" s="100">
        <f t="shared" si="600"/>
        <v>5.4077602742643227E-2</v>
      </c>
      <c r="AF1366" s="100">
        <f t="shared" si="601"/>
        <v>4.9592138444428314E-2</v>
      </c>
      <c r="AG1366" s="101">
        <f t="shared" si="602"/>
        <v>1.3413515326802338E-2</v>
      </c>
      <c r="AH1366" s="95">
        <f t="shared" si="603"/>
        <v>116.1010462555066</v>
      </c>
      <c r="AI1366" s="96">
        <f t="shared" si="604"/>
        <v>81.932819383259911</v>
      </c>
      <c r="AJ1366" s="96">
        <f t="shared" si="605"/>
        <v>46.76101321585903</v>
      </c>
      <c r="AK1366" s="96">
        <f t="shared" si="606"/>
        <v>143.08535242290748</v>
      </c>
      <c r="AL1366" s="86">
        <f t="shared" si="607"/>
        <v>49.928414096916299</v>
      </c>
      <c r="AM1366" s="95">
        <f t="shared" si="615"/>
        <v>116.48598356919359</v>
      </c>
      <c r="AN1366" s="96">
        <f t="shared" si="608"/>
        <v>82.204470676795935</v>
      </c>
      <c r="AO1366" s="96">
        <f t="shared" si="609"/>
        <v>46.91605108496644</v>
      </c>
      <c r="AP1366" s="96">
        <f t="shared" si="610"/>
        <v>143.55975720189988</v>
      </c>
      <c r="AQ1366" s="86">
        <f t="shared" si="611"/>
        <v>50.093953600813812</v>
      </c>
    </row>
    <row r="1367" spans="1:43">
      <c r="A1367" s="129" t="str">
        <f t="shared" si="612"/>
        <v>2011_3</v>
      </c>
      <c r="B1367" s="57">
        <v>2011</v>
      </c>
      <c r="C1367" s="57">
        <v>3</v>
      </c>
      <c r="D1367" s="81" t="str">
        <f t="shared" si="613"/>
        <v>LSA_Commercial</v>
      </c>
      <c r="E1367" s="68" t="s">
        <v>19</v>
      </c>
      <c r="F1367" s="69" t="s">
        <v>40</v>
      </c>
      <c r="G1367" s="84">
        <f t="shared" si="614"/>
        <v>24988</v>
      </c>
      <c r="H1367" s="70">
        <v>6247</v>
      </c>
      <c r="I1367" s="65">
        <v>98</v>
      </c>
      <c r="J1367" s="66">
        <v>834</v>
      </c>
      <c r="K1367" s="66">
        <v>580</v>
      </c>
      <c r="L1367" s="66">
        <v>1205</v>
      </c>
      <c r="M1367" s="67">
        <v>217</v>
      </c>
      <c r="N1367" s="65">
        <v>2647589</v>
      </c>
      <c r="O1367" s="66">
        <v>2151995</v>
      </c>
      <c r="P1367" s="66">
        <v>813926</v>
      </c>
      <c r="Q1367" s="66">
        <v>2938685</v>
      </c>
      <c r="R1367" s="67">
        <v>1915774</v>
      </c>
      <c r="S1367" s="95">
        <f t="shared" si="588"/>
        <v>27016.214285714286</v>
      </c>
      <c r="T1367" s="96">
        <f t="shared" si="589"/>
        <v>2580.3297362110311</v>
      </c>
      <c r="U1367" s="96">
        <f t="shared" si="590"/>
        <v>1403.3206896551724</v>
      </c>
      <c r="V1367" s="96">
        <f t="shared" si="591"/>
        <v>2438.7427385892115</v>
      </c>
      <c r="W1367" s="86">
        <f t="shared" si="592"/>
        <v>8828.4516129032254</v>
      </c>
      <c r="X1367" s="99">
        <f t="shared" si="593"/>
        <v>3.9218825036017287E-3</v>
      </c>
      <c r="Y1367" s="100">
        <f t="shared" si="594"/>
        <v>3.3376020489835123E-2</v>
      </c>
      <c r="Z1367" s="100">
        <f t="shared" si="595"/>
        <v>2.3211141347846968E-2</v>
      </c>
      <c r="AA1367" s="100">
        <f t="shared" si="596"/>
        <v>4.8223147110613096E-2</v>
      </c>
      <c r="AB1367" s="101">
        <f t="shared" si="597"/>
        <v>8.6841684008323993E-3</v>
      </c>
      <c r="AC1367" s="99">
        <f t="shared" si="598"/>
        <v>4.8431466321237453E-3</v>
      </c>
      <c r="AD1367" s="100">
        <f t="shared" si="599"/>
        <v>3.6023522090893136E-2</v>
      </c>
      <c r="AE1367" s="100">
        <f t="shared" si="600"/>
        <v>2.5430557637245679E-2</v>
      </c>
      <c r="AF1367" s="100">
        <f t="shared" si="601"/>
        <v>5.1380953626288965E-2</v>
      </c>
      <c r="AG1367" s="101">
        <f t="shared" si="602"/>
        <v>1.0051772241290462E-2</v>
      </c>
      <c r="AH1367" s="95">
        <f t="shared" si="603"/>
        <v>105.95441812069794</v>
      </c>
      <c r="AI1367" s="96">
        <f t="shared" si="604"/>
        <v>86.12113814631023</v>
      </c>
      <c r="AJ1367" s="96">
        <f t="shared" si="605"/>
        <v>32.572674883944295</v>
      </c>
      <c r="AK1367" s="96">
        <f t="shared" si="606"/>
        <v>117.60384984792701</v>
      </c>
      <c r="AL1367" s="86">
        <f t="shared" si="607"/>
        <v>76.667760525052032</v>
      </c>
      <c r="AM1367" s="95">
        <f t="shared" si="615"/>
        <v>106.30571391345842</v>
      </c>
      <c r="AN1367" s="96">
        <f t="shared" si="608"/>
        <v>86.406675965640048</v>
      </c>
      <c r="AO1367" s="96">
        <f t="shared" si="609"/>
        <v>32.68067079245516</v>
      </c>
      <c r="AP1367" s="96">
        <f t="shared" si="610"/>
        <v>117.99376976251659</v>
      </c>
      <c r="AQ1367" s="86">
        <f t="shared" si="611"/>
        <v>76.921955321177833</v>
      </c>
    </row>
    <row r="1368" spans="1:43">
      <c r="A1368" s="129" t="str">
        <f t="shared" si="612"/>
        <v>2011_3</v>
      </c>
      <c r="B1368" s="57">
        <v>2011</v>
      </c>
      <c r="C1368" s="57">
        <v>3</v>
      </c>
      <c r="D1368" s="81" t="str">
        <f t="shared" si="613"/>
        <v>LMA_Commercial</v>
      </c>
      <c r="E1368" s="68" t="s">
        <v>20</v>
      </c>
      <c r="F1368" s="69" t="s">
        <v>40</v>
      </c>
      <c r="G1368" s="84">
        <f t="shared" si="614"/>
        <v>23112</v>
      </c>
      <c r="H1368" s="70">
        <v>5778</v>
      </c>
      <c r="I1368" s="65">
        <v>192</v>
      </c>
      <c r="J1368" s="66">
        <v>595</v>
      </c>
      <c r="K1368" s="66">
        <v>770</v>
      </c>
      <c r="L1368" s="66">
        <v>1185</v>
      </c>
      <c r="M1368" s="67">
        <v>118</v>
      </c>
      <c r="N1368" s="65">
        <v>3225677</v>
      </c>
      <c r="O1368" s="66">
        <v>1437586</v>
      </c>
      <c r="P1368" s="66">
        <v>611820</v>
      </c>
      <c r="Q1368" s="66">
        <v>3464509</v>
      </c>
      <c r="R1368" s="67">
        <v>643946</v>
      </c>
      <c r="S1368" s="95">
        <f t="shared" si="588"/>
        <v>16800.401041666668</v>
      </c>
      <c r="T1368" s="96">
        <f t="shared" si="589"/>
        <v>2416.1109243697479</v>
      </c>
      <c r="U1368" s="96">
        <f t="shared" si="590"/>
        <v>794.57142857142856</v>
      </c>
      <c r="V1368" s="96">
        <f t="shared" si="591"/>
        <v>2923.636286919831</v>
      </c>
      <c r="W1368" s="86">
        <f t="shared" si="592"/>
        <v>5457.1694915254238</v>
      </c>
      <c r="X1368" s="99">
        <f t="shared" si="593"/>
        <v>8.3073727933541015E-3</v>
      </c>
      <c r="Y1368" s="100">
        <f t="shared" si="594"/>
        <v>2.5744202146071305E-2</v>
      </c>
      <c r="Z1368" s="100">
        <f t="shared" si="595"/>
        <v>3.3316026306680513E-2</v>
      </c>
      <c r="AA1368" s="100">
        <f t="shared" si="596"/>
        <v>5.127206645898235E-2</v>
      </c>
      <c r="AB1368" s="101">
        <f t="shared" si="597"/>
        <v>5.105572862582208E-3</v>
      </c>
      <c r="AC1368" s="99">
        <f t="shared" si="598"/>
        <v>9.6984702249483454E-3</v>
      </c>
      <c r="AD1368" s="100">
        <f t="shared" si="599"/>
        <v>2.8171445801430547E-2</v>
      </c>
      <c r="AE1368" s="100">
        <f t="shared" si="600"/>
        <v>3.606649061778975E-2</v>
      </c>
      <c r="AF1368" s="100">
        <f t="shared" si="601"/>
        <v>5.4652313266144302E-2</v>
      </c>
      <c r="AG1368" s="101">
        <f t="shared" si="602"/>
        <v>6.1978878559913655E-3</v>
      </c>
      <c r="AH1368" s="95">
        <f t="shared" si="603"/>
        <v>139.56719453097958</v>
      </c>
      <c r="AI1368" s="96">
        <f t="shared" si="604"/>
        <v>62.200848044305985</v>
      </c>
      <c r="AJ1368" s="96">
        <f t="shared" si="605"/>
        <v>26.471962616822431</v>
      </c>
      <c r="AK1368" s="96">
        <f t="shared" si="606"/>
        <v>149.90087400484597</v>
      </c>
      <c r="AL1368" s="86">
        <f t="shared" si="607"/>
        <v>27.861976462443753</v>
      </c>
      <c r="AM1368" s="95">
        <f t="shared" si="615"/>
        <v>140.02993472733709</v>
      </c>
      <c r="AN1368" s="96">
        <f t="shared" si="608"/>
        <v>62.407077256939736</v>
      </c>
      <c r="AO1368" s="96">
        <f t="shared" si="609"/>
        <v>26.559731388133212</v>
      </c>
      <c r="AP1368" s="96">
        <f t="shared" si="610"/>
        <v>150.39787589776407</v>
      </c>
      <c r="AQ1368" s="86">
        <f t="shared" si="611"/>
        <v>27.954353876079288</v>
      </c>
    </row>
    <row r="1369" spans="1:43">
      <c r="A1369" s="129" t="str">
        <f t="shared" si="612"/>
        <v>2011_3</v>
      </c>
      <c r="B1369" s="57">
        <v>2011</v>
      </c>
      <c r="C1369" s="57">
        <v>3</v>
      </c>
      <c r="D1369" s="81" t="str">
        <f t="shared" si="613"/>
        <v>SYL_Commercial</v>
      </c>
      <c r="E1369" s="68" t="s">
        <v>21</v>
      </c>
      <c r="F1369" s="69" t="s">
        <v>40</v>
      </c>
      <c r="G1369" s="84">
        <f t="shared" si="614"/>
        <v>3132</v>
      </c>
      <c r="H1369" s="70">
        <v>783</v>
      </c>
      <c r="I1369" s="65">
        <v>29</v>
      </c>
      <c r="J1369" s="66">
        <v>83</v>
      </c>
      <c r="K1369" s="66">
        <v>120</v>
      </c>
      <c r="L1369" s="66">
        <v>97</v>
      </c>
      <c r="M1369" s="67">
        <v>42</v>
      </c>
      <c r="N1369" s="65">
        <v>357800</v>
      </c>
      <c r="O1369" s="66">
        <v>237605</v>
      </c>
      <c r="P1369" s="66">
        <v>93397</v>
      </c>
      <c r="Q1369" s="66">
        <v>278045</v>
      </c>
      <c r="R1369" s="67">
        <v>162097</v>
      </c>
      <c r="S1369" s="95">
        <f t="shared" si="588"/>
        <v>12337.931034482759</v>
      </c>
      <c r="T1369" s="96">
        <f t="shared" si="589"/>
        <v>2862.7108433734938</v>
      </c>
      <c r="U1369" s="96">
        <f t="shared" si="590"/>
        <v>778.30833333333328</v>
      </c>
      <c r="V1369" s="96">
        <f t="shared" si="591"/>
        <v>2866.4432989690722</v>
      </c>
      <c r="W1369" s="86">
        <f t="shared" si="592"/>
        <v>3859.4523809523807</v>
      </c>
      <c r="X1369" s="99">
        <f t="shared" si="593"/>
        <v>9.2592592592592587E-3</v>
      </c>
      <c r="Y1369" s="100">
        <f t="shared" si="594"/>
        <v>2.6500638569604086E-2</v>
      </c>
      <c r="Z1369" s="100">
        <f t="shared" si="595"/>
        <v>3.8314176245210725E-2</v>
      </c>
      <c r="AA1369" s="100">
        <f t="shared" si="596"/>
        <v>3.0970625798212005E-2</v>
      </c>
      <c r="AB1369" s="101">
        <f t="shared" si="597"/>
        <v>1.3409961685823755E-2</v>
      </c>
      <c r="AC1369" s="99">
        <f t="shared" si="598"/>
        <v>1.3246873861656764E-2</v>
      </c>
      <c r="AD1369" s="100">
        <f t="shared" si="599"/>
        <v>3.3187788328078976E-2</v>
      </c>
      <c r="AE1369" s="100">
        <f t="shared" si="600"/>
        <v>4.6305917191913064E-2</v>
      </c>
      <c r="AF1369" s="100">
        <f t="shared" si="601"/>
        <v>3.818317029989246E-2</v>
      </c>
      <c r="AG1369" s="101">
        <f t="shared" si="602"/>
        <v>1.8198766938493691E-2</v>
      </c>
      <c r="AH1369" s="95">
        <f t="shared" si="603"/>
        <v>114.24010217113666</v>
      </c>
      <c r="AI1369" s="96">
        <f t="shared" si="604"/>
        <v>75.863665389527455</v>
      </c>
      <c r="AJ1369" s="96">
        <f t="shared" si="605"/>
        <v>29.820242656449555</v>
      </c>
      <c r="AK1369" s="96">
        <f t="shared" si="606"/>
        <v>88.775542784163477</v>
      </c>
      <c r="AL1369" s="86">
        <f t="shared" si="607"/>
        <v>51.755108556832695</v>
      </c>
      <c r="AM1369" s="95">
        <f t="shared" si="615"/>
        <v>114.6188694558716</v>
      </c>
      <c r="AN1369" s="96">
        <f t="shared" si="608"/>
        <v>76.11519417848622</v>
      </c>
      <c r="AO1369" s="96">
        <f t="shared" si="609"/>
        <v>29.919112774091783</v>
      </c>
      <c r="AP1369" s="96">
        <f t="shared" si="610"/>
        <v>89.069881380262217</v>
      </c>
      <c r="AQ1369" s="86">
        <f t="shared" si="611"/>
        <v>51.926704533785411</v>
      </c>
    </row>
    <row r="1370" spans="1:43">
      <c r="A1370" s="129" t="str">
        <f t="shared" si="612"/>
        <v>2011_3</v>
      </c>
      <c r="B1370" s="57">
        <v>2011</v>
      </c>
      <c r="C1370" s="57">
        <v>3</v>
      </c>
      <c r="D1370" s="81" t="str">
        <f t="shared" si="613"/>
        <v>MYL_Commercial</v>
      </c>
      <c r="E1370" s="68" t="s">
        <v>22</v>
      </c>
      <c r="F1370" s="69" t="s">
        <v>40</v>
      </c>
      <c r="G1370" s="84">
        <f t="shared" si="614"/>
        <v>2160</v>
      </c>
      <c r="H1370" s="70">
        <v>540</v>
      </c>
      <c r="I1370" s="65">
        <v>20</v>
      </c>
      <c r="J1370" s="66">
        <v>66</v>
      </c>
      <c r="K1370" s="66">
        <v>136</v>
      </c>
      <c r="L1370" s="66">
        <v>86</v>
      </c>
      <c r="M1370" s="67">
        <v>16</v>
      </c>
      <c r="N1370" s="65">
        <v>287134</v>
      </c>
      <c r="O1370" s="66">
        <v>195064</v>
      </c>
      <c r="P1370" s="66">
        <v>82277</v>
      </c>
      <c r="Q1370" s="66">
        <v>259179</v>
      </c>
      <c r="R1370" s="67">
        <v>71649</v>
      </c>
      <c r="S1370" s="95">
        <f t="shared" si="588"/>
        <v>14356.7</v>
      </c>
      <c r="T1370" s="96">
        <f t="shared" si="589"/>
        <v>2955.5151515151515</v>
      </c>
      <c r="U1370" s="96">
        <f t="shared" si="590"/>
        <v>604.97794117647061</v>
      </c>
      <c r="V1370" s="96">
        <f t="shared" si="591"/>
        <v>3013.7093023255816</v>
      </c>
      <c r="W1370" s="86">
        <f t="shared" si="592"/>
        <v>4478.0625</v>
      </c>
      <c r="X1370" s="99">
        <f t="shared" si="593"/>
        <v>9.2592592592592587E-3</v>
      </c>
      <c r="Y1370" s="100">
        <f t="shared" si="594"/>
        <v>3.0555555555555555E-2</v>
      </c>
      <c r="Z1370" s="100">
        <f t="shared" si="595"/>
        <v>6.2962962962962957E-2</v>
      </c>
      <c r="AA1370" s="100">
        <f t="shared" si="596"/>
        <v>3.9814814814814817E-2</v>
      </c>
      <c r="AB1370" s="101">
        <f t="shared" si="597"/>
        <v>7.4074074074074077E-3</v>
      </c>
      <c r="AC1370" s="99">
        <f t="shared" si="598"/>
        <v>1.4060983097113539E-2</v>
      </c>
      <c r="AD1370" s="100">
        <f t="shared" si="599"/>
        <v>3.9184061462330021E-2</v>
      </c>
      <c r="AE1370" s="100">
        <f t="shared" si="600"/>
        <v>7.514023484296406E-2</v>
      </c>
      <c r="AF1370" s="100">
        <f t="shared" si="601"/>
        <v>4.9617135262886254E-2</v>
      </c>
      <c r="AG1370" s="101">
        <f t="shared" si="602"/>
        <v>1.1706211722428111E-2</v>
      </c>
      <c r="AH1370" s="95">
        <f t="shared" si="603"/>
        <v>132.9324074074074</v>
      </c>
      <c r="AI1370" s="96">
        <f t="shared" si="604"/>
        <v>90.30740740740741</v>
      </c>
      <c r="AJ1370" s="96">
        <f t="shared" si="605"/>
        <v>38.091203703703705</v>
      </c>
      <c r="AK1370" s="96">
        <f t="shared" si="606"/>
        <v>119.99027777777778</v>
      </c>
      <c r="AL1370" s="86">
        <f t="shared" si="607"/>
        <v>33.170833333333334</v>
      </c>
      <c r="AM1370" s="95">
        <f t="shared" si="615"/>
        <v>133.37314972162167</v>
      </c>
      <c r="AN1370" s="96">
        <f t="shared" si="608"/>
        <v>90.606824957331469</v>
      </c>
      <c r="AO1370" s="96">
        <f t="shared" si="609"/>
        <v>38.217496498658704</v>
      </c>
      <c r="AP1370" s="96">
        <f t="shared" si="610"/>
        <v>120.38810998244787</v>
      </c>
      <c r="AQ1370" s="86">
        <f t="shared" si="611"/>
        <v>33.280812458310315</v>
      </c>
    </row>
    <row r="1371" spans="1:43">
      <c r="A1371" s="129" t="str">
        <f t="shared" si="612"/>
        <v>2011_3</v>
      </c>
      <c r="B1371" s="57">
        <v>2011</v>
      </c>
      <c r="C1371" s="57">
        <v>3</v>
      </c>
      <c r="D1371" s="81" t="str">
        <f t="shared" si="613"/>
        <v>MYH_Commercial</v>
      </c>
      <c r="E1371" s="68" t="s">
        <v>23</v>
      </c>
      <c r="F1371" s="69" t="s">
        <v>40</v>
      </c>
      <c r="G1371" s="84">
        <f t="shared" si="614"/>
        <v>5724</v>
      </c>
      <c r="H1371" s="70">
        <v>1431</v>
      </c>
      <c r="I1371" s="65">
        <v>47</v>
      </c>
      <c r="J1371" s="66">
        <v>176</v>
      </c>
      <c r="K1371" s="66">
        <v>323</v>
      </c>
      <c r="L1371" s="66">
        <v>350</v>
      </c>
      <c r="M1371" s="67">
        <v>99</v>
      </c>
      <c r="N1371" s="65">
        <v>1030495</v>
      </c>
      <c r="O1371" s="66">
        <v>748885</v>
      </c>
      <c r="P1371" s="66">
        <v>330188</v>
      </c>
      <c r="Q1371" s="66">
        <v>1034971</v>
      </c>
      <c r="R1371" s="67">
        <v>552172</v>
      </c>
      <c r="S1371" s="95">
        <f t="shared" si="588"/>
        <v>21925.425531914894</v>
      </c>
      <c r="T1371" s="96">
        <f t="shared" si="589"/>
        <v>4255.028409090909</v>
      </c>
      <c r="U1371" s="96">
        <f t="shared" si="590"/>
        <v>1022.2538699690402</v>
      </c>
      <c r="V1371" s="96">
        <f t="shared" si="591"/>
        <v>2957.06</v>
      </c>
      <c r="W1371" s="86">
        <f t="shared" si="592"/>
        <v>5577.4949494949497</v>
      </c>
      <c r="X1371" s="99">
        <f t="shared" si="593"/>
        <v>8.2110412299091547E-3</v>
      </c>
      <c r="Y1371" s="100">
        <f t="shared" si="594"/>
        <v>3.0747728860936407E-2</v>
      </c>
      <c r="Z1371" s="100">
        <f t="shared" si="595"/>
        <v>5.6429070580013979E-2</v>
      </c>
      <c r="AA1371" s="100">
        <f t="shared" si="596"/>
        <v>6.114605171208945E-2</v>
      </c>
      <c r="AB1371" s="101">
        <f t="shared" si="597"/>
        <v>1.7295597484276729E-2</v>
      </c>
      <c r="AC1371" s="99">
        <f t="shared" si="598"/>
        <v>1.0990209606908847E-2</v>
      </c>
      <c r="AD1371" s="100">
        <f t="shared" si="599"/>
        <v>3.6064292827708955E-2</v>
      </c>
      <c r="AE1371" s="100">
        <f t="shared" si="600"/>
        <v>6.3535391777436709E-2</v>
      </c>
      <c r="AF1371" s="100">
        <f t="shared" si="601"/>
        <v>6.8524912835439614E-2</v>
      </c>
      <c r="AG1371" s="101">
        <f t="shared" si="602"/>
        <v>2.1310595584178887E-2</v>
      </c>
      <c r="AH1371" s="95">
        <f t="shared" si="603"/>
        <v>180.03057302585606</v>
      </c>
      <c r="AI1371" s="96">
        <f t="shared" si="604"/>
        <v>130.83245981830888</v>
      </c>
      <c r="AJ1371" s="96">
        <f t="shared" si="605"/>
        <v>57.684835779175401</v>
      </c>
      <c r="AK1371" s="96">
        <f t="shared" si="606"/>
        <v>180.81254367575121</v>
      </c>
      <c r="AL1371" s="86">
        <f t="shared" si="607"/>
        <v>96.466107617051009</v>
      </c>
      <c r="AM1371" s="95">
        <f t="shared" si="615"/>
        <v>180.62747105044053</v>
      </c>
      <c r="AN1371" s="96">
        <f t="shared" si="608"/>
        <v>131.26623967860994</v>
      </c>
      <c r="AO1371" s="96">
        <f t="shared" si="609"/>
        <v>57.876091986087125</v>
      </c>
      <c r="AP1371" s="96">
        <f t="shared" si="610"/>
        <v>181.41203435295219</v>
      </c>
      <c r="AQ1371" s="86">
        <f t="shared" si="611"/>
        <v>96.785944565343684</v>
      </c>
    </row>
    <row r="1372" spans="1:43">
      <c r="A1372" s="129" t="str">
        <f t="shared" si="612"/>
        <v>2011_3</v>
      </c>
      <c r="B1372" s="57">
        <v>2011</v>
      </c>
      <c r="C1372" s="57">
        <v>3</v>
      </c>
      <c r="D1372" s="81" t="str">
        <f t="shared" si="613"/>
        <v>LML_Commercial</v>
      </c>
      <c r="E1372" s="68" t="s">
        <v>24</v>
      </c>
      <c r="F1372" s="69" t="s">
        <v>40</v>
      </c>
      <c r="G1372" s="84">
        <f t="shared" si="614"/>
        <v>23200</v>
      </c>
      <c r="H1372" s="70">
        <v>5800</v>
      </c>
      <c r="I1372" s="65">
        <v>48</v>
      </c>
      <c r="J1372" s="66">
        <v>547</v>
      </c>
      <c r="K1372" s="66">
        <v>2044</v>
      </c>
      <c r="L1372" s="66">
        <v>890</v>
      </c>
      <c r="M1372" s="67">
        <v>218</v>
      </c>
      <c r="N1372" s="65">
        <v>710166</v>
      </c>
      <c r="O1372" s="66">
        <v>1052692</v>
      </c>
      <c r="P1372" s="66">
        <v>2561665</v>
      </c>
      <c r="Q1372" s="66">
        <v>1572750</v>
      </c>
      <c r="R1372" s="67">
        <v>1087349</v>
      </c>
      <c r="S1372" s="95">
        <f t="shared" si="588"/>
        <v>14795.125</v>
      </c>
      <c r="T1372" s="96">
        <f t="shared" si="589"/>
        <v>1924.4826325411334</v>
      </c>
      <c r="U1372" s="96">
        <f t="shared" si="590"/>
        <v>1253.2607632093934</v>
      </c>
      <c r="V1372" s="96">
        <f t="shared" si="591"/>
        <v>1767.1348314606741</v>
      </c>
      <c r="W1372" s="86">
        <f t="shared" si="592"/>
        <v>4987.839449541284</v>
      </c>
      <c r="X1372" s="99">
        <f t="shared" si="593"/>
        <v>2.0689655172413794E-3</v>
      </c>
      <c r="Y1372" s="100">
        <f t="shared" si="594"/>
        <v>2.3577586206896553E-2</v>
      </c>
      <c r="Z1372" s="100">
        <f t="shared" si="595"/>
        <v>8.810344827586207E-2</v>
      </c>
      <c r="AA1372" s="100">
        <f t="shared" si="596"/>
        <v>3.8362068965517242E-2</v>
      </c>
      <c r="AB1372" s="101">
        <f t="shared" si="597"/>
        <v>9.3965517241379314E-3</v>
      </c>
      <c r="AC1372" s="99">
        <f t="shared" si="598"/>
        <v>2.7640519621196106E-3</v>
      </c>
      <c r="AD1372" s="100">
        <f t="shared" si="599"/>
        <v>2.5898614686281147E-2</v>
      </c>
      <c r="AE1372" s="100">
        <f t="shared" si="600"/>
        <v>9.2439367356864963E-2</v>
      </c>
      <c r="AF1372" s="100">
        <f t="shared" si="601"/>
        <v>4.1300183571502017E-2</v>
      </c>
      <c r="AG1372" s="101">
        <f t="shared" si="602"/>
        <v>1.0872414912958791E-2</v>
      </c>
      <c r="AH1372" s="95">
        <f t="shared" si="603"/>
        <v>30.610603448275864</v>
      </c>
      <c r="AI1372" s="96">
        <f t="shared" si="604"/>
        <v>45.374655172413796</v>
      </c>
      <c r="AJ1372" s="96">
        <f t="shared" si="605"/>
        <v>110.41659482758621</v>
      </c>
      <c r="AK1372" s="96">
        <f t="shared" si="606"/>
        <v>67.790948275862064</v>
      </c>
      <c r="AL1372" s="86">
        <f t="shared" si="607"/>
        <v>46.868491379310342</v>
      </c>
      <c r="AM1372" s="95">
        <f t="shared" si="615"/>
        <v>30.712094036360536</v>
      </c>
      <c r="AN1372" s="96">
        <f t="shared" si="608"/>
        <v>45.525096520143805</v>
      </c>
      <c r="AO1372" s="96">
        <f t="shared" si="609"/>
        <v>110.78268513228387</v>
      </c>
      <c r="AP1372" s="96">
        <f t="shared" si="610"/>
        <v>68.015711672603345</v>
      </c>
      <c r="AQ1372" s="86">
        <f t="shared" si="611"/>
        <v>47.023885596244526</v>
      </c>
    </row>
    <row r="1373" spans="1:43">
      <c r="A1373" s="129" t="str">
        <f t="shared" si="612"/>
        <v>2011_3</v>
      </c>
      <c r="B1373" s="57">
        <v>2011</v>
      </c>
      <c r="C1373" s="57">
        <v>3</v>
      </c>
      <c r="D1373" s="81" t="str">
        <f t="shared" si="613"/>
        <v>MSA_Commercial</v>
      </c>
      <c r="E1373" s="68" t="s">
        <v>25</v>
      </c>
      <c r="F1373" s="69" t="s">
        <v>40</v>
      </c>
      <c r="G1373" s="84">
        <f t="shared" si="614"/>
        <v>17852</v>
      </c>
      <c r="H1373" s="70">
        <v>4463</v>
      </c>
      <c r="I1373" s="65">
        <v>71</v>
      </c>
      <c r="J1373" s="66">
        <v>561</v>
      </c>
      <c r="K1373" s="66">
        <v>733</v>
      </c>
      <c r="L1373" s="66">
        <v>979</v>
      </c>
      <c r="M1373" s="67">
        <v>179</v>
      </c>
      <c r="N1373" s="65">
        <v>1468259</v>
      </c>
      <c r="O1373" s="66">
        <v>1722016</v>
      </c>
      <c r="P1373" s="66">
        <v>822108</v>
      </c>
      <c r="Q1373" s="66">
        <v>2831427</v>
      </c>
      <c r="R1373" s="67">
        <v>673565</v>
      </c>
      <c r="S1373" s="95">
        <f t="shared" si="588"/>
        <v>20679.704225352114</v>
      </c>
      <c r="T1373" s="96">
        <f t="shared" si="589"/>
        <v>3069.5472370766488</v>
      </c>
      <c r="U1373" s="96">
        <f t="shared" si="590"/>
        <v>1121.5661664392906</v>
      </c>
      <c r="V1373" s="96">
        <f t="shared" si="591"/>
        <v>2892.1624106230847</v>
      </c>
      <c r="W1373" s="86">
        <f t="shared" si="592"/>
        <v>3762.9329608938547</v>
      </c>
      <c r="X1373" s="99">
        <f t="shared" si="593"/>
        <v>3.9771454178803498E-3</v>
      </c>
      <c r="Y1373" s="100">
        <f t="shared" si="594"/>
        <v>3.142505041451938E-2</v>
      </c>
      <c r="Z1373" s="100">
        <f t="shared" si="595"/>
        <v>4.1059825229666141E-2</v>
      </c>
      <c r="AA1373" s="100">
        <f t="shared" si="596"/>
        <v>5.4839793860631862E-2</v>
      </c>
      <c r="AB1373" s="101">
        <f t="shared" si="597"/>
        <v>1.0026887743670177E-2</v>
      </c>
      <c r="AC1373" s="99">
        <f t="shared" si="598"/>
        <v>5.0747170383670468E-3</v>
      </c>
      <c r="AD1373" s="100">
        <f t="shared" si="599"/>
        <v>3.4467455860474519E-2</v>
      </c>
      <c r="AE1373" s="100">
        <f t="shared" si="600"/>
        <v>4.4520149406013579E-2</v>
      </c>
      <c r="AF1373" s="100">
        <f t="shared" si="601"/>
        <v>5.8810000423522787E-2</v>
      </c>
      <c r="AG1373" s="101">
        <f t="shared" si="602"/>
        <v>1.1764317510986321E-2</v>
      </c>
      <c r="AH1373" s="95">
        <f t="shared" si="603"/>
        <v>82.246190902980061</v>
      </c>
      <c r="AI1373" s="96">
        <f t="shared" si="604"/>
        <v>96.460676674882365</v>
      </c>
      <c r="AJ1373" s="96">
        <f t="shared" si="605"/>
        <v>46.051310777503922</v>
      </c>
      <c r="AK1373" s="96">
        <f t="shared" si="606"/>
        <v>158.6055904100381</v>
      </c>
      <c r="AL1373" s="86">
        <f t="shared" si="607"/>
        <v>37.730506385839121</v>
      </c>
      <c r="AM1373" s="95">
        <f t="shared" si="615"/>
        <v>82.518881191381993</v>
      </c>
      <c r="AN1373" s="96">
        <f t="shared" si="608"/>
        <v>96.780495616685371</v>
      </c>
      <c r="AO1373" s="96">
        <f t="shared" si="609"/>
        <v>46.203995601923552</v>
      </c>
      <c r="AP1373" s="96">
        <f t="shared" si="610"/>
        <v>159.13145311220376</v>
      </c>
      <c r="AQ1373" s="86">
        <f t="shared" si="611"/>
        <v>37.85560327549377</v>
      </c>
    </row>
    <row r="1374" spans="1:43">
      <c r="A1374" s="129" t="str">
        <f t="shared" si="612"/>
        <v>2011_3</v>
      </c>
      <c r="B1374" s="57">
        <v>2011</v>
      </c>
      <c r="C1374" s="57">
        <v>3</v>
      </c>
      <c r="D1374" s="81" t="str">
        <f t="shared" si="613"/>
        <v>LYA_Commercial</v>
      </c>
      <c r="E1374" s="68" t="s">
        <v>26</v>
      </c>
      <c r="F1374" s="69" t="s">
        <v>40</v>
      </c>
      <c r="G1374" s="84">
        <f t="shared" si="614"/>
        <v>5132</v>
      </c>
      <c r="H1374" s="70">
        <v>1283</v>
      </c>
      <c r="I1374" s="65">
        <v>41</v>
      </c>
      <c r="J1374" s="66">
        <v>159</v>
      </c>
      <c r="K1374" s="66">
        <v>229</v>
      </c>
      <c r="L1374" s="66">
        <v>205</v>
      </c>
      <c r="M1374" s="67">
        <v>46</v>
      </c>
      <c r="N1374" s="65">
        <v>817097</v>
      </c>
      <c r="O1374" s="66">
        <v>471365</v>
      </c>
      <c r="P1374" s="66">
        <v>198636</v>
      </c>
      <c r="Q1374" s="66">
        <v>663753</v>
      </c>
      <c r="R1374" s="67">
        <v>372751</v>
      </c>
      <c r="S1374" s="95">
        <f t="shared" si="588"/>
        <v>19929.195121951219</v>
      </c>
      <c r="T1374" s="96">
        <f t="shared" si="589"/>
        <v>2964.5597484276727</v>
      </c>
      <c r="U1374" s="96">
        <f t="shared" si="590"/>
        <v>867.4061135371179</v>
      </c>
      <c r="V1374" s="96">
        <f t="shared" si="591"/>
        <v>3237.8195121951221</v>
      </c>
      <c r="W1374" s="86">
        <f t="shared" si="592"/>
        <v>8103.282608695652</v>
      </c>
      <c r="X1374" s="99">
        <f t="shared" si="593"/>
        <v>7.9890880748246292E-3</v>
      </c>
      <c r="Y1374" s="100">
        <f t="shared" si="594"/>
        <v>3.0982073265783321E-2</v>
      </c>
      <c r="Z1374" s="100">
        <f t="shared" si="595"/>
        <v>4.4621979734996105E-2</v>
      </c>
      <c r="AA1374" s="100">
        <f t="shared" si="596"/>
        <v>3.9945440374123148E-2</v>
      </c>
      <c r="AB1374" s="101">
        <f t="shared" si="597"/>
        <v>8.9633671083398283E-3</v>
      </c>
      <c r="AC1374" s="99">
        <f t="shared" si="598"/>
        <v>1.0884560453554386E-2</v>
      </c>
      <c r="AD1374" s="100">
        <f t="shared" si="599"/>
        <v>3.6617589967874363E-2</v>
      </c>
      <c r="AE1374" s="100">
        <f t="shared" si="600"/>
        <v>5.1337422271999167E-2</v>
      </c>
      <c r="AF1374" s="100">
        <f t="shared" si="601"/>
        <v>4.6314776394921042E-2</v>
      </c>
      <c r="AG1374" s="101">
        <f t="shared" si="602"/>
        <v>1.202880868344451E-2</v>
      </c>
      <c r="AH1374" s="95">
        <f t="shared" si="603"/>
        <v>159.21609508963368</v>
      </c>
      <c r="AI1374" s="96">
        <f t="shared" si="604"/>
        <v>91.848207326578333</v>
      </c>
      <c r="AJ1374" s="96">
        <f t="shared" si="605"/>
        <v>38.705378020265002</v>
      </c>
      <c r="AK1374" s="96">
        <f t="shared" si="606"/>
        <v>129.33612626656273</v>
      </c>
      <c r="AL1374" s="86">
        <f t="shared" si="607"/>
        <v>72.63269680436477</v>
      </c>
      <c r="AM1374" s="95">
        <f t="shared" si="615"/>
        <v>159.74398194264842</v>
      </c>
      <c r="AN1374" s="96">
        <f t="shared" si="608"/>
        <v>92.152733455631903</v>
      </c>
      <c r="AO1374" s="96">
        <f t="shared" si="609"/>
        <v>38.83370713288619</v>
      </c>
      <c r="AP1374" s="96">
        <f t="shared" si="610"/>
        <v>129.76494497762039</v>
      </c>
      <c r="AQ1374" s="86">
        <f t="shared" si="611"/>
        <v>72.873513197458962</v>
      </c>
    </row>
    <row r="1375" spans="1:43">
      <c r="A1375" s="129" t="str">
        <f t="shared" si="612"/>
        <v>2011_3</v>
      </c>
      <c r="B1375" s="57">
        <v>2011</v>
      </c>
      <c r="C1375" s="57">
        <v>3</v>
      </c>
      <c r="D1375" s="81" t="str">
        <f t="shared" si="613"/>
        <v>MMA_Commercial</v>
      </c>
      <c r="E1375" s="68" t="s">
        <v>27</v>
      </c>
      <c r="F1375" s="69" t="s">
        <v>40</v>
      </c>
      <c r="G1375" s="84">
        <f t="shared" si="614"/>
        <v>24844</v>
      </c>
      <c r="H1375" s="70">
        <v>6211</v>
      </c>
      <c r="I1375" s="65">
        <v>192</v>
      </c>
      <c r="J1375" s="66">
        <v>749</v>
      </c>
      <c r="K1375" s="66">
        <v>1456</v>
      </c>
      <c r="L1375" s="66">
        <v>1122</v>
      </c>
      <c r="M1375" s="67">
        <v>251</v>
      </c>
      <c r="N1375" s="65">
        <v>2553425</v>
      </c>
      <c r="O1375" s="66">
        <v>2349084</v>
      </c>
      <c r="P1375" s="66">
        <v>1468312</v>
      </c>
      <c r="Q1375" s="66">
        <v>3518020</v>
      </c>
      <c r="R1375" s="67">
        <v>2504982</v>
      </c>
      <c r="S1375" s="95">
        <f t="shared" si="588"/>
        <v>13299.088541666666</v>
      </c>
      <c r="T1375" s="96">
        <f t="shared" si="589"/>
        <v>3136.293724966622</v>
      </c>
      <c r="U1375" s="96">
        <f t="shared" si="590"/>
        <v>1008.4560439560439</v>
      </c>
      <c r="V1375" s="96">
        <f t="shared" si="591"/>
        <v>3135.4901960784314</v>
      </c>
      <c r="W1375" s="86">
        <f t="shared" si="592"/>
        <v>9980.0079681274892</v>
      </c>
      <c r="X1375" s="99">
        <f t="shared" si="593"/>
        <v>7.7282241184994365E-3</v>
      </c>
      <c r="Y1375" s="100">
        <f t="shared" si="594"/>
        <v>3.0148124295604574E-2</v>
      </c>
      <c r="Z1375" s="100">
        <f t="shared" si="595"/>
        <v>5.860569956528739E-2</v>
      </c>
      <c r="AA1375" s="100">
        <f t="shared" si="596"/>
        <v>4.5161809692481084E-2</v>
      </c>
      <c r="AB1375" s="101">
        <f t="shared" si="597"/>
        <v>1.0103042988246659E-2</v>
      </c>
      <c r="AC1375" s="99">
        <f t="shared" si="598"/>
        <v>9.0227189895536169E-3</v>
      </c>
      <c r="AD1375" s="100">
        <f t="shared" si="599"/>
        <v>3.2675838764150721E-2</v>
      </c>
      <c r="AE1375" s="100">
        <f t="shared" si="600"/>
        <v>6.2077868684515897E-2</v>
      </c>
      <c r="AF1375" s="100">
        <f t="shared" si="601"/>
        <v>4.8231508174276558E-2</v>
      </c>
      <c r="AG1375" s="101">
        <f t="shared" si="602"/>
        <v>1.1581355510939058E-2</v>
      </c>
      <c r="AH1375" s="95">
        <f t="shared" si="603"/>
        <v>102.77833682176784</v>
      </c>
      <c r="AI1375" s="96">
        <f t="shared" si="604"/>
        <v>94.553373047818383</v>
      </c>
      <c r="AJ1375" s="96">
        <f t="shared" si="605"/>
        <v>59.101271936886171</v>
      </c>
      <c r="AK1375" s="96">
        <f t="shared" si="606"/>
        <v>141.6044115279343</v>
      </c>
      <c r="AL1375" s="86">
        <f t="shared" si="607"/>
        <v>100.82844952503622</v>
      </c>
      <c r="AM1375" s="95">
        <f t="shared" si="615"/>
        <v>103.11910219949165</v>
      </c>
      <c r="AN1375" s="96">
        <f t="shared" si="608"/>
        <v>94.866868253890615</v>
      </c>
      <c r="AO1375" s="96">
        <f t="shared" si="609"/>
        <v>59.297224390275801</v>
      </c>
      <c r="AP1375" s="96">
        <f t="shared" si="610"/>
        <v>142.07390619260624</v>
      </c>
      <c r="AQ1375" s="86">
        <f t="shared" si="611"/>
        <v>101.1627499792972</v>
      </c>
    </row>
    <row r="1376" spans="1:43">
      <c r="A1376" s="129" t="str">
        <f t="shared" si="612"/>
        <v>2011_3</v>
      </c>
      <c r="B1376" s="57">
        <v>2011</v>
      </c>
      <c r="C1376" s="57">
        <v>3</v>
      </c>
      <c r="D1376" s="81" t="str">
        <f t="shared" si="613"/>
        <v>LYH_Commercial</v>
      </c>
      <c r="E1376" s="68" t="s">
        <v>28</v>
      </c>
      <c r="F1376" s="69" t="s">
        <v>40</v>
      </c>
      <c r="G1376" s="84">
        <f t="shared" si="614"/>
        <v>3448</v>
      </c>
      <c r="H1376" s="70">
        <v>862</v>
      </c>
      <c r="I1376" s="65">
        <v>30</v>
      </c>
      <c r="J1376" s="66">
        <v>107</v>
      </c>
      <c r="K1376" s="66">
        <v>94</v>
      </c>
      <c r="L1376" s="66">
        <v>161</v>
      </c>
      <c r="M1376" s="67">
        <v>48</v>
      </c>
      <c r="N1376" s="65">
        <v>500573</v>
      </c>
      <c r="O1376" s="66">
        <v>335936</v>
      </c>
      <c r="P1376" s="66">
        <v>100159</v>
      </c>
      <c r="Q1376" s="66">
        <v>432974</v>
      </c>
      <c r="R1376" s="67">
        <v>376524</v>
      </c>
      <c r="S1376" s="95">
        <f t="shared" si="588"/>
        <v>16685.766666666666</v>
      </c>
      <c r="T1376" s="96">
        <f t="shared" si="589"/>
        <v>3139.5887850467288</v>
      </c>
      <c r="U1376" s="96">
        <f t="shared" si="590"/>
        <v>1065.5212765957447</v>
      </c>
      <c r="V1376" s="96">
        <f t="shared" si="591"/>
        <v>2689.2795031055903</v>
      </c>
      <c r="W1376" s="86">
        <f t="shared" si="592"/>
        <v>7844.25</v>
      </c>
      <c r="X1376" s="99">
        <f t="shared" si="593"/>
        <v>8.7006960556844544E-3</v>
      </c>
      <c r="Y1376" s="100">
        <f t="shared" si="594"/>
        <v>3.1032482598607889E-2</v>
      </c>
      <c r="Z1376" s="100">
        <f t="shared" si="595"/>
        <v>2.7262180974477957E-2</v>
      </c>
      <c r="AA1376" s="100">
        <f t="shared" si="596"/>
        <v>4.6693735498839907E-2</v>
      </c>
      <c r="AB1376" s="101">
        <f t="shared" si="597"/>
        <v>1.3921113689095127E-2</v>
      </c>
      <c r="AC1376" s="99">
        <f t="shared" si="598"/>
        <v>1.2385816542089562E-2</v>
      </c>
      <c r="AD1376" s="100">
        <f t="shared" si="599"/>
        <v>3.7913222825623302E-2</v>
      </c>
      <c r="AE1376" s="100">
        <f t="shared" si="600"/>
        <v>3.372393602931191E-2</v>
      </c>
      <c r="AF1376" s="100">
        <f t="shared" si="601"/>
        <v>5.5065515850789455E-2</v>
      </c>
      <c r="AG1376" s="101">
        <f t="shared" si="602"/>
        <v>1.8570173275393828E-2</v>
      </c>
      <c r="AH1376" s="95">
        <f t="shared" si="603"/>
        <v>145.17778422273781</v>
      </c>
      <c r="AI1376" s="96">
        <f t="shared" si="604"/>
        <v>97.429234338747094</v>
      </c>
      <c r="AJ1376" s="96">
        <f t="shared" si="605"/>
        <v>29.048433874709978</v>
      </c>
      <c r="AK1376" s="96">
        <f t="shared" si="606"/>
        <v>125.57250580046404</v>
      </c>
      <c r="AL1376" s="86">
        <f t="shared" si="607"/>
        <v>109.20069605568446</v>
      </c>
      <c r="AM1376" s="95">
        <f t="shared" si="615"/>
        <v>145.65912653676611</v>
      </c>
      <c r="AN1376" s="96">
        <f t="shared" si="608"/>
        <v>97.752264569313681</v>
      </c>
      <c r="AO1376" s="96">
        <f t="shared" si="609"/>
        <v>29.144745031785487</v>
      </c>
      <c r="AP1376" s="96">
        <f t="shared" si="610"/>
        <v>125.98884608864195</v>
      </c>
      <c r="AQ1376" s="86">
        <f t="shared" si="611"/>
        <v>109.56275500302517</v>
      </c>
    </row>
    <row r="1377" spans="1:43">
      <c r="A1377" s="129" t="str">
        <f t="shared" si="612"/>
        <v>2011_3</v>
      </c>
      <c r="B1377" s="57">
        <v>2011</v>
      </c>
      <c r="C1377" s="57">
        <v>3</v>
      </c>
      <c r="D1377" s="81" t="str">
        <f t="shared" si="613"/>
        <v>SSA_Commercial</v>
      </c>
      <c r="E1377" s="68" t="s">
        <v>29</v>
      </c>
      <c r="F1377" s="69" t="s">
        <v>40</v>
      </c>
      <c r="G1377" s="84">
        <f t="shared" si="614"/>
        <v>5756</v>
      </c>
      <c r="H1377" s="70">
        <v>1439</v>
      </c>
      <c r="I1377" s="65">
        <v>49</v>
      </c>
      <c r="J1377" s="66">
        <v>183</v>
      </c>
      <c r="K1377" s="66">
        <v>233</v>
      </c>
      <c r="L1377" s="66">
        <v>232</v>
      </c>
      <c r="M1377" s="67">
        <v>145</v>
      </c>
      <c r="N1377" s="65">
        <v>1125926</v>
      </c>
      <c r="O1377" s="66">
        <v>329557</v>
      </c>
      <c r="P1377" s="66">
        <v>168411</v>
      </c>
      <c r="Q1377" s="66">
        <v>737126</v>
      </c>
      <c r="R1377" s="67">
        <v>889298</v>
      </c>
      <c r="S1377" s="95">
        <f t="shared" si="588"/>
        <v>22978.081632653062</v>
      </c>
      <c r="T1377" s="96">
        <f t="shared" si="589"/>
        <v>1800.8579234972678</v>
      </c>
      <c r="U1377" s="96">
        <f t="shared" si="590"/>
        <v>722.79399141630904</v>
      </c>
      <c r="V1377" s="96">
        <f t="shared" si="591"/>
        <v>3177.2672413793102</v>
      </c>
      <c r="W1377" s="86">
        <f t="shared" si="592"/>
        <v>6133.0896551724136</v>
      </c>
      <c r="X1377" s="99">
        <f t="shared" si="593"/>
        <v>8.512856150104239E-3</v>
      </c>
      <c r="Y1377" s="100">
        <f t="shared" si="594"/>
        <v>3.179291174426685E-2</v>
      </c>
      <c r="Z1377" s="100">
        <f t="shared" si="595"/>
        <v>4.0479499652536485E-2</v>
      </c>
      <c r="AA1377" s="100">
        <f t="shared" si="596"/>
        <v>4.030576789437109E-2</v>
      </c>
      <c r="AB1377" s="101">
        <f t="shared" si="597"/>
        <v>2.5191104933981932E-2</v>
      </c>
      <c r="AC1377" s="99">
        <f t="shared" si="598"/>
        <v>1.1334334482324328E-2</v>
      </c>
      <c r="AD1377" s="100">
        <f t="shared" si="599"/>
        <v>3.7181125416142644E-2</v>
      </c>
      <c r="AE1377" s="100">
        <f t="shared" si="600"/>
        <v>4.6532075287786169E-2</v>
      </c>
      <c r="AF1377" s="100">
        <f t="shared" si="601"/>
        <v>4.6345887944791414E-2</v>
      </c>
      <c r="AG1377" s="101">
        <f t="shared" si="602"/>
        <v>3.0003695092301205E-2</v>
      </c>
      <c r="AH1377" s="95">
        <f t="shared" si="603"/>
        <v>195.60910354412786</v>
      </c>
      <c r="AI1377" s="96">
        <f t="shared" si="604"/>
        <v>57.254517025712303</v>
      </c>
      <c r="AJ1377" s="96">
        <f t="shared" si="605"/>
        <v>29.258339124391938</v>
      </c>
      <c r="AK1377" s="96">
        <f t="shared" si="606"/>
        <v>128.06219596942321</v>
      </c>
      <c r="AL1377" s="86">
        <f t="shared" si="607"/>
        <v>154.49930507296733</v>
      </c>
      <c r="AM1377" s="95">
        <f t="shared" si="615"/>
        <v>196.25765276292896</v>
      </c>
      <c r="AN1377" s="96">
        <f t="shared" si="608"/>
        <v>57.444346494878509</v>
      </c>
      <c r="AO1377" s="96">
        <f t="shared" si="609"/>
        <v>29.355346230087612</v>
      </c>
      <c r="AP1377" s="96">
        <f t="shared" si="610"/>
        <v>128.48679091745529</v>
      </c>
      <c r="AQ1377" s="86">
        <f t="shared" si="611"/>
        <v>155.01155323419761</v>
      </c>
    </row>
    <row r="1378" spans="1:43">
      <c r="A1378" s="129" t="str">
        <f t="shared" si="612"/>
        <v>2011_3</v>
      </c>
      <c r="B1378" s="57">
        <v>2011</v>
      </c>
      <c r="C1378" s="57">
        <v>3</v>
      </c>
      <c r="D1378" s="81" t="str">
        <f t="shared" si="613"/>
        <v>MML_Commercial</v>
      </c>
      <c r="E1378" s="68" t="s">
        <v>30</v>
      </c>
      <c r="F1378" s="69" t="s">
        <v>40</v>
      </c>
      <c r="G1378" s="84">
        <f t="shared" si="614"/>
        <v>20240</v>
      </c>
      <c r="H1378" s="70">
        <v>5060</v>
      </c>
      <c r="I1378" s="65">
        <v>131</v>
      </c>
      <c r="J1378" s="66">
        <v>544</v>
      </c>
      <c r="K1378" s="66">
        <v>1860</v>
      </c>
      <c r="L1378" s="66">
        <v>820</v>
      </c>
      <c r="M1378" s="67">
        <v>166</v>
      </c>
      <c r="N1378" s="65">
        <v>1825589</v>
      </c>
      <c r="O1378" s="66">
        <v>1669442</v>
      </c>
      <c r="P1378" s="66">
        <v>943432</v>
      </c>
      <c r="Q1378" s="66">
        <v>2595967</v>
      </c>
      <c r="R1378" s="67">
        <v>372140</v>
      </c>
      <c r="S1378" s="95">
        <f t="shared" si="588"/>
        <v>13935.79389312977</v>
      </c>
      <c r="T1378" s="96">
        <f t="shared" si="589"/>
        <v>3068.8272058823532</v>
      </c>
      <c r="U1378" s="96">
        <f t="shared" si="590"/>
        <v>507.22150537634411</v>
      </c>
      <c r="V1378" s="96">
        <f t="shared" si="591"/>
        <v>3165.8134146341463</v>
      </c>
      <c r="W1378" s="86">
        <f t="shared" si="592"/>
        <v>2241.8072289156626</v>
      </c>
      <c r="X1378" s="99">
        <f t="shared" si="593"/>
        <v>6.4723320158102766E-3</v>
      </c>
      <c r="Y1378" s="100">
        <f t="shared" si="594"/>
        <v>2.6877470355731226E-2</v>
      </c>
      <c r="Z1378" s="100">
        <f t="shared" si="595"/>
        <v>9.1897233201581024E-2</v>
      </c>
      <c r="AA1378" s="100">
        <f t="shared" si="596"/>
        <v>4.0513833992094864E-2</v>
      </c>
      <c r="AB1378" s="101">
        <f t="shared" si="597"/>
        <v>8.2015810276679837E-3</v>
      </c>
      <c r="AC1378" s="99">
        <f t="shared" si="598"/>
        <v>7.7856534844513063E-3</v>
      </c>
      <c r="AD1378" s="100">
        <f t="shared" si="599"/>
        <v>2.9526145075345907E-2</v>
      </c>
      <c r="AE1378" s="100">
        <f t="shared" si="600"/>
        <v>9.6628412254949211E-2</v>
      </c>
      <c r="AF1378" s="100">
        <f t="shared" si="601"/>
        <v>4.3742861150466938E-2</v>
      </c>
      <c r="AG1378" s="101">
        <f t="shared" si="602"/>
        <v>9.6786853286325355E-3</v>
      </c>
      <c r="AH1378" s="95">
        <f t="shared" si="603"/>
        <v>90.19708498023715</v>
      </c>
      <c r="AI1378" s="96">
        <f t="shared" si="604"/>
        <v>82.482312252964434</v>
      </c>
      <c r="AJ1378" s="96">
        <f t="shared" si="605"/>
        <v>46.612252964426879</v>
      </c>
      <c r="AK1378" s="96">
        <f t="shared" si="606"/>
        <v>128.25923913043479</v>
      </c>
      <c r="AL1378" s="86">
        <f t="shared" si="607"/>
        <v>18.386363636363637</v>
      </c>
      <c r="AM1378" s="95">
        <f t="shared" si="615"/>
        <v>90.496136752072871</v>
      </c>
      <c r="AN1378" s="96">
        <f t="shared" si="608"/>
        <v>82.755785410436872</v>
      </c>
      <c r="AO1378" s="96">
        <f t="shared" si="609"/>
        <v>46.766797613417708</v>
      </c>
      <c r="AP1378" s="96">
        <f t="shared" si="610"/>
        <v>128.68448738235625</v>
      </c>
      <c r="AQ1378" s="86">
        <f t="shared" si="611"/>
        <v>18.447324305151049</v>
      </c>
    </row>
    <row r="1379" spans="1:43">
      <c r="A1379" s="129" t="str">
        <f t="shared" si="612"/>
        <v>2011_3</v>
      </c>
      <c r="B1379" s="57">
        <v>2011</v>
      </c>
      <c r="C1379" s="57">
        <v>3</v>
      </c>
      <c r="D1379" s="81" t="str">
        <f t="shared" si="613"/>
        <v>LMH_Commercial</v>
      </c>
      <c r="E1379" s="68" t="s">
        <v>31</v>
      </c>
      <c r="F1379" s="69" t="s">
        <v>40</v>
      </c>
      <c r="G1379" s="84">
        <f t="shared" si="614"/>
        <v>20576</v>
      </c>
      <c r="H1379" s="70">
        <v>5144</v>
      </c>
      <c r="I1379" s="65">
        <v>83</v>
      </c>
      <c r="J1379" s="66">
        <v>757</v>
      </c>
      <c r="K1379" s="66">
        <v>2049</v>
      </c>
      <c r="L1379" s="66">
        <v>1242</v>
      </c>
      <c r="M1379" s="67">
        <v>267</v>
      </c>
      <c r="N1379" s="65">
        <v>2900390</v>
      </c>
      <c r="O1379" s="66">
        <v>2520702</v>
      </c>
      <c r="P1379" s="66">
        <v>1767814</v>
      </c>
      <c r="Q1379" s="66">
        <v>4376506</v>
      </c>
      <c r="R1379" s="67">
        <v>2486495</v>
      </c>
      <c r="S1379" s="95">
        <f t="shared" si="588"/>
        <v>34944.457831325301</v>
      </c>
      <c r="T1379" s="96">
        <f t="shared" si="589"/>
        <v>3329.8573315719946</v>
      </c>
      <c r="U1379" s="96">
        <f t="shared" si="590"/>
        <v>862.7691556857003</v>
      </c>
      <c r="V1379" s="96">
        <f t="shared" si="591"/>
        <v>3523.7568438003223</v>
      </c>
      <c r="W1379" s="86">
        <f t="shared" si="592"/>
        <v>9312.7153558052432</v>
      </c>
      <c r="X1379" s="99">
        <f t="shared" si="593"/>
        <v>4.0338258164852253E-3</v>
      </c>
      <c r="Y1379" s="100">
        <f t="shared" si="594"/>
        <v>3.6790435458786935E-2</v>
      </c>
      <c r="Z1379" s="100">
        <f t="shared" si="595"/>
        <v>9.9582037325038883E-2</v>
      </c>
      <c r="AA1379" s="100">
        <f t="shared" si="596"/>
        <v>6.0361586314152407E-2</v>
      </c>
      <c r="AB1379" s="101">
        <f t="shared" si="597"/>
        <v>1.2976283048211509E-2</v>
      </c>
      <c r="AC1379" s="99">
        <f t="shared" si="598"/>
        <v>5.063396838082608E-3</v>
      </c>
      <c r="AD1379" s="100">
        <f t="shared" si="599"/>
        <v>3.9848194808175461E-2</v>
      </c>
      <c r="AE1379" s="100">
        <f t="shared" si="600"/>
        <v>0.10444597525463865</v>
      </c>
      <c r="AF1379" s="100">
        <f t="shared" si="601"/>
        <v>6.4230028843196854E-2</v>
      </c>
      <c r="AG1379" s="101">
        <f t="shared" si="602"/>
        <v>1.4814574614043761E-2</v>
      </c>
      <c r="AH1379" s="95">
        <f t="shared" si="603"/>
        <v>140.95985614307932</v>
      </c>
      <c r="AI1379" s="96">
        <f t="shared" si="604"/>
        <v>122.50690124416796</v>
      </c>
      <c r="AJ1379" s="96">
        <f t="shared" si="605"/>
        <v>85.916310264385686</v>
      </c>
      <c r="AK1379" s="96">
        <f t="shared" si="606"/>
        <v>212.69955287713842</v>
      </c>
      <c r="AL1379" s="86">
        <f t="shared" si="607"/>
        <v>120.84443040435458</v>
      </c>
      <c r="AM1379" s="95">
        <f t="shared" si="615"/>
        <v>141.4272137605293</v>
      </c>
      <c r="AN1379" s="96">
        <f t="shared" si="608"/>
        <v>122.91307740703618</v>
      </c>
      <c r="AO1379" s="96">
        <f t="shared" si="609"/>
        <v>86.201168969295949</v>
      </c>
      <c r="AP1379" s="96">
        <f t="shared" si="610"/>
        <v>213.4047661129155</v>
      </c>
      <c r="AQ1379" s="86">
        <f t="shared" si="611"/>
        <v>121.24509458365503</v>
      </c>
    </row>
    <row r="1380" spans="1:43">
      <c r="A1380" s="129" t="str">
        <f t="shared" si="612"/>
        <v>2011_3</v>
      </c>
      <c r="B1380" s="57">
        <v>2011</v>
      </c>
      <c r="C1380" s="57">
        <v>3</v>
      </c>
      <c r="D1380" s="81" t="str">
        <f t="shared" si="613"/>
        <v>SSL_Commercial</v>
      </c>
      <c r="E1380" s="68" t="s">
        <v>32</v>
      </c>
      <c r="F1380" s="69" t="s">
        <v>40</v>
      </c>
      <c r="G1380" s="84">
        <f t="shared" si="614"/>
        <v>10516</v>
      </c>
      <c r="H1380" s="70">
        <v>2629</v>
      </c>
      <c r="I1380" s="65">
        <v>96</v>
      </c>
      <c r="J1380" s="66">
        <v>303</v>
      </c>
      <c r="K1380" s="66">
        <v>583</v>
      </c>
      <c r="L1380" s="66">
        <v>483</v>
      </c>
      <c r="M1380" s="67">
        <v>82</v>
      </c>
      <c r="N1380" s="65">
        <v>1138842</v>
      </c>
      <c r="O1380" s="66">
        <v>892086</v>
      </c>
      <c r="P1380" s="66">
        <v>435978</v>
      </c>
      <c r="Q1380" s="66">
        <v>1312690</v>
      </c>
      <c r="R1380" s="67">
        <v>202690</v>
      </c>
      <c r="S1380" s="95">
        <f t="shared" si="588"/>
        <v>11862.9375</v>
      </c>
      <c r="T1380" s="96">
        <f t="shared" si="589"/>
        <v>2944.1782178217823</v>
      </c>
      <c r="U1380" s="96">
        <f t="shared" si="590"/>
        <v>747.81818181818187</v>
      </c>
      <c r="V1380" s="96">
        <f t="shared" si="591"/>
        <v>2717.7846790890271</v>
      </c>
      <c r="W1380" s="86">
        <f t="shared" si="592"/>
        <v>2471.8292682926831</v>
      </c>
      <c r="X1380" s="99">
        <f t="shared" si="593"/>
        <v>9.1289463674400911E-3</v>
      </c>
      <c r="Y1380" s="100">
        <f t="shared" si="594"/>
        <v>2.881323697223279E-2</v>
      </c>
      <c r="Z1380" s="100">
        <f t="shared" si="595"/>
        <v>5.5439330543933053E-2</v>
      </c>
      <c r="AA1380" s="100">
        <f t="shared" si="596"/>
        <v>4.5930011411182962E-2</v>
      </c>
      <c r="AB1380" s="101">
        <f t="shared" si="597"/>
        <v>7.7976416888550781E-3</v>
      </c>
      <c r="AC1380" s="99">
        <f t="shared" si="598"/>
        <v>1.1289920313820338E-2</v>
      </c>
      <c r="AD1380" s="100">
        <f t="shared" si="599"/>
        <v>3.2614063381948638E-2</v>
      </c>
      <c r="AE1380" s="100">
        <f t="shared" si="600"/>
        <v>6.0638746348850553E-2</v>
      </c>
      <c r="AF1380" s="100">
        <f t="shared" si="601"/>
        <v>5.0686309075925869E-2</v>
      </c>
      <c r="AG1380" s="101">
        <f t="shared" si="602"/>
        <v>9.7961796288174308E-3</v>
      </c>
      <c r="AH1380" s="95">
        <f t="shared" si="603"/>
        <v>108.29612019779384</v>
      </c>
      <c r="AI1380" s="96">
        <f t="shared" si="604"/>
        <v>84.831304678585013</v>
      </c>
      <c r="AJ1380" s="96">
        <f t="shared" si="605"/>
        <v>41.458539368581206</v>
      </c>
      <c r="AK1380" s="96">
        <f t="shared" si="606"/>
        <v>124.82788132369723</v>
      </c>
      <c r="AL1380" s="86">
        <f t="shared" si="607"/>
        <v>19.274438950171167</v>
      </c>
      <c r="AM1380" s="95">
        <f t="shared" si="615"/>
        <v>108.65517999041552</v>
      </c>
      <c r="AN1380" s="96">
        <f t="shared" si="608"/>
        <v>85.11256600733887</v>
      </c>
      <c r="AO1380" s="96">
        <f t="shared" si="609"/>
        <v>41.595996689498079</v>
      </c>
      <c r="AP1380" s="96">
        <f t="shared" si="610"/>
        <v>125.24175278187717</v>
      </c>
      <c r="AQ1380" s="86">
        <f t="shared" si="611"/>
        <v>19.338344065513319</v>
      </c>
    </row>
    <row r="1381" spans="1:43">
      <c r="A1381" s="129" t="str">
        <f t="shared" si="612"/>
        <v>2011_3</v>
      </c>
      <c r="B1381" s="57">
        <v>2011</v>
      </c>
      <c r="C1381" s="57">
        <v>3</v>
      </c>
      <c r="D1381" s="81" t="str">
        <f t="shared" si="613"/>
        <v>SSH_Commercial</v>
      </c>
      <c r="E1381" s="68" t="s">
        <v>33</v>
      </c>
      <c r="F1381" s="69" t="s">
        <v>40</v>
      </c>
      <c r="G1381" s="84">
        <f t="shared" si="614"/>
        <v>8872</v>
      </c>
      <c r="H1381" s="70">
        <v>2218</v>
      </c>
      <c r="I1381" s="65">
        <v>71</v>
      </c>
      <c r="J1381" s="66">
        <v>355</v>
      </c>
      <c r="K1381" s="66">
        <v>564</v>
      </c>
      <c r="L1381" s="66">
        <v>461</v>
      </c>
      <c r="M1381" s="67">
        <v>68</v>
      </c>
      <c r="N1381" s="65">
        <v>986842</v>
      </c>
      <c r="O1381" s="66">
        <v>1347548</v>
      </c>
      <c r="P1381" s="66">
        <v>558282</v>
      </c>
      <c r="Q1381" s="66">
        <v>1881303</v>
      </c>
      <c r="R1381" s="67">
        <v>241941</v>
      </c>
      <c r="S1381" s="95">
        <f t="shared" si="588"/>
        <v>13899.183098591549</v>
      </c>
      <c r="T1381" s="96">
        <f t="shared" si="589"/>
        <v>3795.9098591549296</v>
      </c>
      <c r="U1381" s="96">
        <f t="shared" si="590"/>
        <v>989.86170212765956</v>
      </c>
      <c r="V1381" s="96">
        <f t="shared" si="591"/>
        <v>4080.9175704989152</v>
      </c>
      <c r="W1381" s="86">
        <f t="shared" si="592"/>
        <v>3557.955882352941</v>
      </c>
      <c r="X1381" s="99">
        <f t="shared" si="593"/>
        <v>8.0027051397655539E-3</v>
      </c>
      <c r="Y1381" s="100">
        <f t="shared" si="594"/>
        <v>4.0013525698827775E-2</v>
      </c>
      <c r="Z1381" s="100">
        <f t="shared" si="595"/>
        <v>6.3570784490532009E-2</v>
      </c>
      <c r="AA1381" s="100">
        <f t="shared" si="596"/>
        <v>5.1961226330027054E-2</v>
      </c>
      <c r="AB1381" s="101">
        <f t="shared" si="597"/>
        <v>7.6645626690712357E-3</v>
      </c>
      <c r="AC1381" s="99">
        <f t="shared" si="598"/>
        <v>1.0206741760480455E-2</v>
      </c>
      <c r="AD1381" s="100">
        <f t="shared" si="599"/>
        <v>4.486173233253319E-2</v>
      </c>
      <c r="AE1381" s="100">
        <f t="shared" si="600"/>
        <v>6.9606258961039211E-2</v>
      </c>
      <c r="AF1381" s="100">
        <f t="shared" si="601"/>
        <v>5.7451549398431709E-2</v>
      </c>
      <c r="AG1381" s="101">
        <f t="shared" si="602"/>
        <v>9.8219001786555727E-3</v>
      </c>
      <c r="AH1381" s="95">
        <f t="shared" si="603"/>
        <v>111.23106402164112</v>
      </c>
      <c r="AI1381" s="96">
        <f t="shared" si="604"/>
        <v>151.88773669972949</v>
      </c>
      <c r="AJ1381" s="96">
        <f t="shared" si="605"/>
        <v>62.926284941388637</v>
      </c>
      <c r="AK1381" s="96">
        <f t="shared" si="606"/>
        <v>212.04948151487827</v>
      </c>
      <c r="AL1381" s="86">
        <f t="shared" si="607"/>
        <v>27.27017583408476</v>
      </c>
      <c r="AM1381" s="95">
        <f t="shared" si="615"/>
        <v>111.59985472908063</v>
      </c>
      <c r="AN1381" s="96">
        <f t="shared" si="608"/>
        <v>152.39132610941078</v>
      </c>
      <c r="AO1381" s="96">
        <f t="shared" si="609"/>
        <v>63.134919366890131</v>
      </c>
      <c r="AP1381" s="96">
        <f t="shared" si="610"/>
        <v>212.75253941500623</v>
      </c>
      <c r="AQ1381" s="86">
        <f t="shared" si="611"/>
        <v>27.360591110844997</v>
      </c>
    </row>
    <row r="1382" spans="1:43">
      <c r="A1382" s="129" t="str">
        <f t="shared" si="612"/>
        <v>2011_3</v>
      </c>
      <c r="B1382" s="57">
        <v>2011</v>
      </c>
      <c r="C1382" s="57">
        <v>3</v>
      </c>
      <c r="D1382" s="81" t="str">
        <f t="shared" si="613"/>
        <v>MMH_Commercial</v>
      </c>
      <c r="E1382" s="68" t="s">
        <v>34</v>
      </c>
      <c r="F1382" s="69" t="s">
        <v>40</v>
      </c>
      <c r="G1382" s="84">
        <f t="shared" si="614"/>
        <v>17472</v>
      </c>
      <c r="H1382" s="70">
        <v>4368</v>
      </c>
      <c r="I1382" s="65">
        <v>193</v>
      </c>
      <c r="J1382" s="66">
        <v>694</v>
      </c>
      <c r="K1382" s="66">
        <v>859</v>
      </c>
      <c r="L1382" s="66">
        <v>959</v>
      </c>
      <c r="M1382" s="67">
        <v>235</v>
      </c>
      <c r="N1382" s="65">
        <v>2173935</v>
      </c>
      <c r="O1382" s="66">
        <v>2075945</v>
      </c>
      <c r="P1382" s="66">
        <v>773587</v>
      </c>
      <c r="Q1382" s="66">
        <v>2744614</v>
      </c>
      <c r="R1382" s="67">
        <v>693271</v>
      </c>
      <c r="S1382" s="95">
        <f t="shared" si="588"/>
        <v>11263.911917098445</v>
      </c>
      <c r="T1382" s="96">
        <f t="shared" si="589"/>
        <v>2991.2752161383287</v>
      </c>
      <c r="U1382" s="96">
        <f t="shared" si="590"/>
        <v>900.56693830034919</v>
      </c>
      <c r="V1382" s="96">
        <f t="shared" si="591"/>
        <v>2861.9541188738267</v>
      </c>
      <c r="W1382" s="86">
        <f t="shared" si="592"/>
        <v>2950.0893617021275</v>
      </c>
      <c r="X1382" s="99">
        <f t="shared" si="593"/>
        <v>1.1046245421245422E-2</v>
      </c>
      <c r="Y1382" s="100">
        <f t="shared" si="594"/>
        <v>3.9720695970695968E-2</v>
      </c>
      <c r="Z1382" s="100">
        <f t="shared" si="595"/>
        <v>4.9164377289377288E-2</v>
      </c>
      <c r="AA1382" s="100">
        <f t="shared" si="596"/>
        <v>5.4887820512820512E-2</v>
      </c>
      <c r="AB1382" s="101">
        <f t="shared" si="597"/>
        <v>1.3450091575091576E-2</v>
      </c>
      <c r="AC1382" s="99">
        <f t="shared" si="598"/>
        <v>1.2888628542778455E-2</v>
      </c>
      <c r="AD1382" s="100">
        <f t="shared" si="599"/>
        <v>4.3163337629313757E-2</v>
      </c>
      <c r="AE1382" s="100">
        <f t="shared" si="600"/>
        <v>5.2975584872717446E-2</v>
      </c>
      <c r="AF1382" s="100">
        <f t="shared" si="601"/>
        <v>5.8902623915198356E-2</v>
      </c>
      <c r="AG1382" s="101">
        <f t="shared" si="602"/>
        <v>1.5480609190258761E-2</v>
      </c>
      <c r="AH1382" s="95">
        <f t="shared" si="603"/>
        <v>124.42393543956044</v>
      </c>
      <c r="AI1382" s="96">
        <f t="shared" si="604"/>
        <v>118.81553342490842</v>
      </c>
      <c r="AJ1382" s="96">
        <f t="shared" si="605"/>
        <v>44.27581272893773</v>
      </c>
      <c r="AK1382" s="96">
        <f t="shared" si="606"/>
        <v>157.08642399267399</v>
      </c>
      <c r="AL1382" s="86">
        <f t="shared" si="607"/>
        <v>39.678972069597073</v>
      </c>
      <c r="AM1382" s="95">
        <f t="shared" si="615"/>
        <v>124.8364676002187</v>
      </c>
      <c r="AN1382" s="96">
        <f t="shared" si="608"/>
        <v>119.20947072122027</v>
      </c>
      <c r="AO1382" s="96">
        <f t="shared" si="609"/>
        <v>44.422610823897855</v>
      </c>
      <c r="AP1382" s="96">
        <f t="shared" si="610"/>
        <v>157.60724984238564</v>
      </c>
      <c r="AQ1382" s="86">
        <f t="shared" si="611"/>
        <v>39.810529169304154</v>
      </c>
    </row>
    <row r="1383" spans="1:43">
      <c r="A1383" s="129" t="str">
        <f t="shared" si="612"/>
        <v>2011_3</v>
      </c>
      <c r="B1383" s="57">
        <v>2011</v>
      </c>
      <c r="C1383" s="57">
        <v>3</v>
      </c>
      <c r="D1383" s="81" t="str">
        <f t="shared" si="613"/>
        <v>SYA_Commercial</v>
      </c>
      <c r="E1383" s="68" t="s">
        <v>35</v>
      </c>
      <c r="F1383" s="69" t="s">
        <v>40</v>
      </c>
      <c r="G1383" s="84">
        <f t="shared" si="614"/>
        <v>5260</v>
      </c>
      <c r="H1383" s="70">
        <v>1315</v>
      </c>
      <c r="I1383" s="65">
        <v>60</v>
      </c>
      <c r="J1383" s="66">
        <v>217</v>
      </c>
      <c r="K1383" s="66">
        <v>380</v>
      </c>
      <c r="L1383" s="66">
        <v>367</v>
      </c>
      <c r="M1383" s="67">
        <v>27</v>
      </c>
      <c r="N1383" s="65">
        <v>1043825</v>
      </c>
      <c r="O1383" s="66">
        <v>815482</v>
      </c>
      <c r="P1383" s="66">
        <v>298682</v>
      </c>
      <c r="Q1383" s="66">
        <v>1129141</v>
      </c>
      <c r="R1383" s="67">
        <v>150722</v>
      </c>
      <c r="S1383" s="95">
        <f t="shared" si="588"/>
        <v>17397.083333333332</v>
      </c>
      <c r="T1383" s="96">
        <f t="shared" si="589"/>
        <v>3757.9815668202764</v>
      </c>
      <c r="U1383" s="96">
        <f t="shared" si="590"/>
        <v>786.00526315789477</v>
      </c>
      <c r="V1383" s="96">
        <f t="shared" si="591"/>
        <v>3076.6784741144415</v>
      </c>
      <c r="W1383" s="86">
        <f t="shared" si="592"/>
        <v>5582.2962962962965</v>
      </c>
      <c r="X1383" s="99">
        <f t="shared" si="593"/>
        <v>1.1406844106463879E-2</v>
      </c>
      <c r="Y1383" s="100">
        <f t="shared" si="594"/>
        <v>4.1254752851711027E-2</v>
      </c>
      <c r="Z1383" s="100">
        <f t="shared" si="595"/>
        <v>7.2243346007604556E-2</v>
      </c>
      <c r="AA1383" s="100">
        <f t="shared" si="596"/>
        <v>6.9771863117870717E-2</v>
      </c>
      <c r="AB1383" s="101">
        <f t="shared" si="597"/>
        <v>5.1330798479087454E-3</v>
      </c>
      <c r="AC1383" s="99">
        <f t="shared" si="598"/>
        <v>1.4818416581428257E-2</v>
      </c>
      <c r="AD1383" s="100">
        <f t="shared" si="599"/>
        <v>4.7644028952884263E-2</v>
      </c>
      <c r="AE1383" s="100">
        <f t="shared" si="600"/>
        <v>8.0560581805044496E-2</v>
      </c>
      <c r="AF1383" s="100">
        <f t="shared" si="601"/>
        <v>7.7956472267349877E-2</v>
      </c>
      <c r="AG1383" s="101">
        <f t="shared" si="602"/>
        <v>7.4288825053013593E-3</v>
      </c>
      <c r="AH1383" s="95">
        <f t="shared" si="603"/>
        <v>198.44581749049431</v>
      </c>
      <c r="AI1383" s="96">
        <f t="shared" si="604"/>
        <v>155.03460076045627</v>
      </c>
      <c r="AJ1383" s="96">
        <f t="shared" si="605"/>
        <v>56.783650190114066</v>
      </c>
      <c r="AK1383" s="96">
        <f t="shared" si="606"/>
        <v>214.66558935361218</v>
      </c>
      <c r="AL1383" s="86">
        <f t="shared" si="607"/>
        <v>28.654372623574144</v>
      </c>
      <c r="AM1383" s="95">
        <f t="shared" si="615"/>
        <v>199.10377193932069</v>
      </c>
      <c r="AN1383" s="96">
        <f t="shared" si="608"/>
        <v>155.54862371434015</v>
      </c>
      <c r="AO1383" s="96">
        <f t="shared" si="609"/>
        <v>56.971918482868467</v>
      </c>
      <c r="AP1383" s="96">
        <f t="shared" si="610"/>
        <v>215.37732105605491</v>
      </c>
      <c r="AQ1383" s="86">
        <f t="shared" si="611"/>
        <v>28.749377255994339</v>
      </c>
    </row>
    <row r="1384" spans="1:43">
      <c r="A1384" s="129" t="str">
        <f t="shared" si="612"/>
        <v>2011_3</v>
      </c>
      <c r="B1384" s="57">
        <v>2011</v>
      </c>
      <c r="C1384" s="57">
        <v>3</v>
      </c>
      <c r="D1384" s="81" t="str">
        <f t="shared" si="613"/>
        <v>LSH_Commercial</v>
      </c>
      <c r="E1384" s="68" t="s">
        <v>36</v>
      </c>
      <c r="F1384" s="69" t="s">
        <v>40</v>
      </c>
      <c r="G1384" s="84">
        <f t="shared" si="614"/>
        <v>8044</v>
      </c>
      <c r="H1384" s="70">
        <v>2011</v>
      </c>
      <c r="I1384" s="65">
        <v>97</v>
      </c>
      <c r="J1384" s="66">
        <v>417</v>
      </c>
      <c r="K1384" s="66">
        <v>782</v>
      </c>
      <c r="L1384" s="66">
        <v>649</v>
      </c>
      <c r="M1384" s="67">
        <v>172</v>
      </c>
      <c r="N1384" s="65">
        <v>1811919</v>
      </c>
      <c r="O1384" s="66">
        <v>1210757</v>
      </c>
      <c r="P1384" s="66">
        <v>811797</v>
      </c>
      <c r="Q1384" s="66">
        <v>2108170</v>
      </c>
      <c r="R1384" s="67">
        <v>1065031</v>
      </c>
      <c r="S1384" s="95">
        <f t="shared" si="588"/>
        <v>18679.577319587628</v>
      </c>
      <c r="T1384" s="96">
        <f t="shared" si="589"/>
        <v>2903.4940047961632</v>
      </c>
      <c r="U1384" s="96">
        <f t="shared" si="590"/>
        <v>1038.1035805626598</v>
      </c>
      <c r="V1384" s="96">
        <f t="shared" si="591"/>
        <v>3248.3359013867489</v>
      </c>
      <c r="W1384" s="86">
        <f t="shared" si="592"/>
        <v>6192.0406976744189</v>
      </c>
      <c r="X1384" s="99">
        <f t="shared" si="593"/>
        <v>1.2058677274987568E-2</v>
      </c>
      <c r="Y1384" s="100">
        <f t="shared" si="594"/>
        <v>5.1839880656389857E-2</v>
      </c>
      <c r="Z1384" s="100">
        <f t="shared" si="595"/>
        <v>9.7215315763301835E-2</v>
      </c>
      <c r="AA1384" s="100">
        <f t="shared" si="596"/>
        <v>8.0681253107906512E-2</v>
      </c>
      <c r="AB1384" s="101">
        <f t="shared" si="597"/>
        <v>2.1382396817503729E-2</v>
      </c>
      <c r="AC1384" s="99">
        <f t="shared" si="598"/>
        <v>1.4894214164999649E-2</v>
      </c>
      <c r="AD1384" s="100">
        <f t="shared" si="599"/>
        <v>5.7599486037877359E-2</v>
      </c>
      <c r="AE1384" s="100">
        <f t="shared" si="600"/>
        <v>0.10491156860504605</v>
      </c>
      <c r="AF1384" s="100">
        <f t="shared" si="601"/>
        <v>8.775646198349886E-2</v>
      </c>
      <c r="AG1384" s="101">
        <f t="shared" si="602"/>
        <v>2.5140377941126269E-2</v>
      </c>
      <c r="AH1384" s="95">
        <f t="shared" si="603"/>
        <v>225.25099453008454</v>
      </c>
      <c r="AI1384" s="96">
        <f t="shared" si="604"/>
        <v>150.51678269517652</v>
      </c>
      <c r="AJ1384" s="96">
        <f t="shared" si="605"/>
        <v>100.91956737941322</v>
      </c>
      <c r="AK1384" s="96">
        <f t="shared" si="606"/>
        <v>262.07981103928392</v>
      </c>
      <c r="AL1384" s="86">
        <f t="shared" si="607"/>
        <v>132.40067130780707</v>
      </c>
      <c r="AM1384" s="95">
        <f t="shared" si="615"/>
        <v>225.99782253496673</v>
      </c>
      <c r="AN1384" s="96">
        <f t="shared" si="608"/>
        <v>151.01582665614117</v>
      </c>
      <c r="AO1384" s="96">
        <f t="shared" si="609"/>
        <v>101.25416993829104</v>
      </c>
      <c r="AP1384" s="96">
        <f t="shared" si="610"/>
        <v>262.94874634767933</v>
      </c>
      <c r="AQ1384" s="86">
        <f t="shared" si="611"/>
        <v>132.83965063131308</v>
      </c>
    </row>
    <row r="1385" spans="1:43">
      <c r="A1385" s="129" t="str">
        <f t="shared" si="612"/>
        <v>2011_3</v>
      </c>
      <c r="B1385" s="57">
        <v>2011</v>
      </c>
      <c r="C1385" s="57">
        <v>3</v>
      </c>
      <c r="D1385" s="81" t="str">
        <f t="shared" si="613"/>
        <v>SYH_Commercial</v>
      </c>
      <c r="E1385" s="68" t="s">
        <v>37</v>
      </c>
      <c r="F1385" s="69" t="s">
        <v>40</v>
      </c>
      <c r="G1385" s="84">
        <f t="shared" si="614"/>
        <v>4164</v>
      </c>
      <c r="H1385" s="70">
        <v>1041</v>
      </c>
      <c r="I1385" s="65">
        <v>49</v>
      </c>
      <c r="J1385" s="66">
        <v>215</v>
      </c>
      <c r="K1385" s="66">
        <v>178</v>
      </c>
      <c r="L1385" s="66">
        <v>400</v>
      </c>
      <c r="M1385" s="67">
        <v>10</v>
      </c>
      <c r="N1385" s="65">
        <v>487152</v>
      </c>
      <c r="O1385" s="66">
        <v>535138</v>
      </c>
      <c r="P1385" s="66">
        <v>223750</v>
      </c>
      <c r="Q1385" s="66">
        <v>967950</v>
      </c>
      <c r="R1385" s="67">
        <v>67605</v>
      </c>
      <c r="S1385" s="95">
        <f t="shared" si="588"/>
        <v>9941.8775510204086</v>
      </c>
      <c r="T1385" s="96">
        <f t="shared" si="589"/>
        <v>2489.013953488372</v>
      </c>
      <c r="U1385" s="96">
        <f t="shared" si="590"/>
        <v>1257.0224719101125</v>
      </c>
      <c r="V1385" s="96">
        <f t="shared" si="591"/>
        <v>2419.875</v>
      </c>
      <c r="W1385" s="86">
        <f t="shared" si="592"/>
        <v>6760.5</v>
      </c>
      <c r="X1385" s="99">
        <f t="shared" si="593"/>
        <v>1.1767531219980788E-2</v>
      </c>
      <c r="Y1385" s="100">
        <f t="shared" si="594"/>
        <v>5.1633045148895294E-2</v>
      </c>
      <c r="Z1385" s="100">
        <f t="shared" si="595"/>
        <v>4.2747358309317966E-2</v>
      </c>
      <c r="AA1385" s="100">
        <f t="shared" si="596"/>
        <v>9.6061479346781942E-2</v>
      </c>
      <c r="AB1385" s="101">
        <f t="shared" si="597"/>
        <v>2.4015369836695487E-3</v>
      </c>
      <c r="AC1385" s="99">
        <f t="shared" si="598"/>
        <v>1.5661323677719621E-2</v>
      </c>
      <c r="AD1385" s="100">
        <f t="shared" si="599"/>
        <v>5.9623152909844546E-2</v>
      </c>
      <c r="AE1385" s="100">
        <f t="shared" si="600"/>
        <v>5.0051488206249384E-2</v>
      </c>
      <c r="AF1385" s="100">
        <f t="shared" si="601"/>
        <v>0.10670155320939254</v>
      </c>
      <c r="AG1385" s="101">
        <f t="shared" si="602"/>
        <v>4.1688891064607641E-3</v>
      </c>
      <c r="AH1385" s="95">
        <f t="shared" si="603"/>
        <v>116.99135446685879</v>
      </c>
      <c r="AI1385" s="96">
        <f t="shared" si="604"/>
        <v>128.5153698366955</v>
      </c>
      <c r="AJ1385" s="96">
        <f t="shared" si="605"/>
        <v>53.734390009606145</v>
      </c>
      <c r="AK1385" s="96">
        <f t="shared" si="606"/>
        <v>232.45677233429396</v>
      </c>
      <c r="AL1385" s="86">
        <f t="shared" si="607"/>
        <v>16.235590778097983</v>
      </c>
      <c r="AM1385" s="95">
        <f t="shared" si="615"/>
        <v>117.37924363035494</v>
      </c>
      <c r="AN1385" s="96">
        <f t="shared" si="608"/>
        <v>128.94146729944839</v>
      </c>
      <c r="AO1385" s="96">
        <f t="shared" si="609"/>
        <v>53.912548367433395</v>
      </c>
      <c r="AP1385" s="96">
        <f t="shared" si="610"/>
        <v>233.22749136204317</v>
      </c>
      <c r="AQ1385" s="86">
        <f t="shared" si="611"/>
        <v>16.289420479912113</v>
      </c>
    </row>
    <row r="1386" spans="1:43">
      <c r="A1386" s="129" t="str">
        <f t="shared" si="612"/>
        <v>2011_3</v>
      </c>
      <c r="B1386" s="57">
        <v>2011</v>
      </c>
      <c r="C1386" s="57">
        <v>3</v>
      </c>
      <c r="D1386" s="81" t="str">
        <f t="shared" si="613"/>
        <v>MSH_Commercial</v>
      </c>
      <c r="E1386" s="68" t="s">
        <v>38</v>
      </c>
      <c r="F1386" s="69" t="s">
        <v>40</v>
      </c>
      <c r="G1386" s="84">
        <f t="shared" si="614"/>
        <v>20132</v>
      </c>
      <c r="H1386" s="70">
        <v>5033</v>
      </c>
      <c r="I1386" s="65">
        <v>266</v>
      </c>
      <c r="J1386" s="66">
        <v>969</v>
      </c>
      <c r="K1386" s="66">
        <v>2383</v>
      </c>
      <c r="L1386" s="66">
        <v>1763</v>
      </c>
      <c r="M1386" s="67">
        <v>538</v>
      </c>
      <c r="N1386" s="65">
        <v>4260162</v>
      </c>
      <c r="O1386" s="66">
        <v>2582443</v>
      </c>
      <c r="P1386" s="66">
        <v>1932799</v>
      </c>
      <c r="Q1386" s="66">
        <v>5147009</v>
      </c>
      <c r="R1386" s="67">
        <v>2885615</v>
      </c>
      <c r="S1386" s="95">
        <f t="shared" si="588"/>
        <v>16015.646616541353</v>
      </c>
      <c r="T1386" s="96">
        <f t="shared" si="589"/>
        <v>2665.0598555211559</v>
      </c>
      <c r="U1386" s="96">
        <f t="shared" si="590"/>
        <v>811.07805287452788</v>
      </c>
      <c r="V1386" s="96">
        <f t="shared" si="591"/>
        <v>2919.4605785592739</v>
      </c>
      <c r="W1386" s="86">
        <f t="shared" si="592"/>
        <v>5363.596654275093</v>
      </c>
      <c r="X1386" s="99">
        <f t="shared" si="593"/>
        <v>1.3212795549374131E-2</v>
      </c>
      <c r="Y1386" s="100">
        <f t="shared" si="594"/>
        <v>4.8132326644148619E-2</v>
      </c>
      <c r="Z1386" s="100">
        <f t="shared" si="595"/>
        <v>0.11836876614345321</v>
      </c>
      <c r="AA1386" s="100">
        <f t="shared" si="596"/>
        <v>8.7572024637393206E-2</v>
      </c>
      <c r="AB1386" s="101">
        <f t="shared" si="597"/>
        <v>2.6723624081064972E-2</v>
      </c>
      <c r="AC1386" s="99">
        <f t="shared" si="598"/>
        <v>1.5087883194681576E-2</v>
      </c>
      <c r="AD1386" s="100">
        <f t="shared" si="599"/>
        <v>5.1647276847961637E-2</v>
      </c>
      <c r="AE1386" s="100">
        <f t="shared" si="600"/>
        <v>0.12367363319568107</v>
      </c>
      <c r="AF1386" s="100">
        <f t="shared" si="601"/>
        <v>9.2213910436941077E-2</v>
      </c>
      <c r="AG1386" s="101">
        <f t="shared" si="602"/>
        <v>2.9371991449482122E-2</v>
      </c>
      <c r="AH1386" s="95">
        <f t="shared" si="603"/>
        <v>211.61146433538644</v>
      </c>
      <c r="AI1386" s="96">
        <f t="shared" si="604"/>
        <v>128.2755314921518</v>
      </c>
      <c r="AJ1386" s="96">
        <f t="shared" si="605"/>
        <v>96.006308364792375</v>
      </c>
      <c r="AK1386" s="96">
        <f t="shared" si="606"/>
        <v>255.66307371349097</v>
      </c>
      <c r="AL1386" s="86">
        <f t="shared" si="607"/>
        <v>143.33474071130539</v>
      </c>
      <c r="AM1386" s="95">
        <f t="shared" si="615"/>
        <v>212.31306997335261</v>
      </c>
      <c r="AN1386" s="96">
        <f t="shared" si="608"/>
        <v>128.70083376200122</v>
      </c>
      <c r="AO1386" s="96">
        <f t="shared" si="609"/>
        <v>96.324620831655224</v>
      </c>
      <c r="AP1386" s="96">
        <f t="shared" si="610"/>
        <v>256.51073409191383</v>
      </c>
      <c r="AQ1386" s="86">
        <f t="shared" si="611"/>
        <v>143.80997234639338</v>
      </c>
    </row>
    <row r="1387" spans="1:43">
      <c r="A1387" s="129" t="str">
        <f t="shared" si="612"/>
        <v>2011_3</v>
      </c>
      <c r="B1387" s="57">
        <v>2011</v>
      </c>
      <c r="C1387" s="57">
        <v>3</v>
      </c>
      <c r="D1387" s="81" t="str">
        <f t="shared" si="613"/>
        <v>SMH_Commercial</v>
      </c>
      <c r="E1387" s="68" t="s">
        <v>39</v>
      </c>
      <c r="F1387" s="69" t="s">
        <v>40</v>
      </c>
      <c r="G1387" s="84">
        <f t="shared" si="614"/>
        <v>8876</v>
      </c>
      <c r="H1387" s="70">
        <v>2219</v>
      </c>
      <c r="I1387" s="65">
        <v>94</v>
      </c>
      <c r="J1387" s="66">
        <v>414</v>
      </c>
      <c r="K1387" s="66">
        <v>837</v>
      </c>
      <c r="L1387" s="66">
        <v>726</v>
      </c>
      <c r="M1387" s="67">
        <v>90</v>
      </c>
      <c r="N1387" s="65">
        <v>1163585</v>
      </c>
      <c r="O1387" s="66">
        <v>1433482</v>
      </c>
      <c r="P1387" s="66">
        <v>535746</v>
      </c>
      <c r="Q1387" s="66">
        <v>2517452</v>
      </c>
      <c r="R1387" s="67">
        <v>257208</v>
      </c>
      <c r="S1387" s="95">
        <f t="shared" si="588"/>
        <v>12378.563829787234</v>
      </c>
      <c r="T1387" s="96">
        <f t="shared" si="589"/>
        <v>3462.5169082125603</v>
      </c>
      <c r="U1387" s="96">
        <f t="shared" si="590"/>
        <v>640.07885304659499</v>
      </c>
      <c r="V1387" s="96">
        <f t="shared" si="591"/>
        <v>3467.564738292011</v>
      </c>
      <c r="W1387" s="86">
        <f t="shared" si="592"/>
        <v>2857.8666666666668</v>
      </c>
      <c r="X1387" s="99">
        <f t="shared" si="593"/>
        <v>1.0590356016223525E-2</v>
      </c>
      <c r="Y1387" s="100">
        <f t="shared" si="594"/>
        <v>4.6642631816133394E-2</v>
      </c>
      <c r="Z1387" s="100">
        <f t="shared" si="595"/>
        <v>9.4299233889139258E-2</v>
      </c>
      <c r="AA1387" s="100">
        <f t="shared" si="596"/>
        <v>8.1793600721045523E-2</v>
      </c>
      <c r="AB1387" s="101">
        <f t="shared" si="597"/>
        <v>1.0139702568724651E-2</v>
      </c>
      <c r="AC1387" s="99">
        <f t="shared" si="598"/>
        <v>1.3121929999756754E-2</v>
      </c>
      <c r="AD1387" s="100">
        <f t="shared" si="599"/>
        <v>5.185778010458128E-2</v>
      </c>
      <c r="AE1387" s="100">
        <f t="shared" si="600"/>
        <v>0.10152682747850808</v>
      </c>
      <c r="AF1387" s="100">
        <f t="shared" si="601"/>
        <v>8.8571218844548216E-2</v>
      </c>
      <c r="AG1387" s="101">
        <f t="shared" si="602"/>
        <v>1.2617391809116167E-2</v>
      </c>
      <c r="AH1387" s="95">
        <f t="shared" si="603"/>
        <v>131.09339792699413</v>
      </c>
      <c r="AI1387" s="96">
        <f t="shared" si="604"/>
        <v>161.500901306895</v>
      </c>
      <c r="AJ1387" s="96">
        <f t="shared" si="605"/>
        <v>60.358945470932852</v>
      </c>
      <c r="AK1387" s="96">
        <f t="shared" si="606"/>
        <v>283.62460567823342</v>
      </c>
      <c r="AL1387" s="86">
        <f t="shared" si="607"/>
        <v>28.977917981072554</v>
      </c>
      <c r="AM1387" s="95">
        <f t="shared" si="615"/>
        <v>131.52804293724719</v>
      </c>
      <c r="AN1387" s="96">
        <f t="shared" si="608"/>
        <v>162.03636351944294</v>
      </c>
      <c r="AO1387" s="96">
        <f t="shared" si="609"/>
        <v>60.559067787448654</v>
      </c>
      <c r="AP1387" s="96">
        <f t="shared" si="610"/>
        <v>284.56497355024243</v>
      </c>
      <c r="AQ1387" s="86">
        <f t="shared" si="611"/>
        <v>29.073995340094175</v>
      </c>
    </row>
    <row r="1388" spans="1:43">
      <c r="A1388" s="129" t="str">
        <f t="shared" si="612"/>
        <v>2011_4</v>
      </c>
      <c r="B1388" s="57">
        <v>2011</v>
      </c>
      <c r="C1388" s="57">
        <v>4</v>
      </c>
      <c r="D1388" s="81" t="str">
        <f t="shared" si="613"/>
        <v>SML_Commercial</v>
      </c>
      <c r="E1388" s="68" t="s">
        <v>12</v>
      </c>
      <c r="F1388" s="69" t="s">
        <v>40</v>
      </c>
      <c r="G1388" s="84">
        <f t="shared" si="614"/>
        <v>21168</v>
      </c>
      <c r="H1388" s="70">
        <v>5292</v>
      </c>
      <c r="I1388" s="65">
        <v>45</v>
      </c>
      <c r="J1388" s="66">
        <v>681</v>
      </c>
      <c r="K1388" s="66">
        <v>391</v>
      </c>
      <c r="L1388" s="66">
        <v>943</v>
      </c>
      <c r="M1388" s="67">
        <v>167</v>
      </c>
      <c r="N1388" s="65">
        <v>668936</v>
      </c>
      <c r="O1388" s="66">
        <v>1090866</v>
      </c>
      <c r="P1388" s="66">
        <v>595096</v>
      </c>
      <c r="Q1388" s="66">
        <v>1581552</v>
      </c>
      <c r="R1388" s="67">
        <v>494760</v>
      </c>
      <c r="S1388" s="95">
        <f t="shared" si="588"/>
        <v>14865.244444444445</v>
      </c>
      <c r="T1388" s="96">
        <f t="shared" si="589"/>
        <v>1601.8590308370044</v>
      </c>
      <c r="U1388" s="96">
        <f t="shared" si="590"/>
        <v>1521.9846547314578</v>
      </c>
      <c r="V1388" s="96">
        <f t="shared" si="591"/>
        <v>1677.1495227995758</v>
      </c>
      <c r="W1388" s="86">
        <f t="shared" si="592"/>
        <v>2962.6347305389222</v>
      </c>
      <c r="X1388" s="99">
        <f t="shared" si="593"/>
        <v>2.1258503401360546E-3</v>
      </c>
      <c r="Y1388" s="100">
        <f t="shared" si="594"/>
        <v>3.2171201814058956E-2</v>
      </c>
      <c r="Z1388" s="100">
        <f t="shared" si="595"/>
        <v>1.8471277399848829E-2</v>
      </c>
      <c r="AA1388" s="100">
        <f t="shared" si="596"/>
        <v>4.454837490551776E-2</v>
      </c>
      <c r="AB1388" s="101">
        <f t="shared" si="597"/>
        <v>7.8892668178382457E-3</v>
      </c>
      <c r="AC1388" s="99">
        <f t="shared" si="598"/>
        <v>2.8634492007265132E-3</v>
      </c>
      <c r="AD1388" s="100">
        <f t="shared" si="599"/>
        <v>3.4997050611998121E-2</v>
      </c>
      <c r="AE1388" s="100">
        <f t="shared" si="600"/>
        <v>2.0627611144931848E-2</v>
      </c>
      <c r="AF1388" s="100">
        <f t="shared" si="601"/>
        <v>4.7852346404176932E-2</v>
      </c>
      <c r="AG1388" s="101">
        <f t="shared" si="602"/>
        <v>9.3060859207653671E-3</v>
      </c>
      <c r="AH1388" s="95">
        <f t="shared" si="603"/>
        <v>31.601284958427815</v>
      </c>
      <c r="AI1388" s="96">
        <f t="shared" si="604"/>
        <v>51.533730158730158</v>
      </c>
      <c r="AJ1388" s="96">
        <f t="shared" si="605"/>
        <v>28.1130007558579</v>
      </c>
      <c r="AK1388" s="96">
        <f t="shared" si="606"/>
        <v>74.714285714285708</v>
      </c>
      <c r="AL1388" s="86">
        <f t="shared" si="607"/>
        <v>23.373015873015873</v>
      </c>
      <c r="AM1388" s="95">
        <f t="shared" si="615"/>
        <v>31.706060187706832</v>
      </c>
      <c r="AN1388" s="96">
        <f t="shared" si="608"/>
        <v>51.704592147414701</v>
      </c>
      <c r="AO1388" s="96">
        <f t="shared" si="609"/>
        <v>28.206210449824177</v>
      </c>
      <c r="AP1388" s="96">
        <f t="shared" si="610"/>
        <v>74.962003692413191</v>
      </c>
      <c r="AQ1388" s="86">
        <f t="shared" si="611"/>
        <v>23.450509971760873</v>
      </c>
    </row>
    <row r="1389" spans="1:43">
      <c r="A1389" s="129" t="str">
        <f t="shared" si="612"/>
        <v>2011_4</v>
      </c>
      <c r="B1389" s="57">
        <v>2011</v>
      </c>
      <c r="C1389" s="57">
        <v>4</v>
      </c>
      <c r="D1389" s="81" t="str">
        <f t="shared" si="613"/>
        <v>LSL_Commercial</v>
      </c>
      <c r="E1389" s="68" t="s">
        <v>14</v>
      </c>
      <c r="F1389" s="69" t="s">
        <v>40</v>
      </c>
      <c r="G1389" s="84">
        <f t="shared" si="614"/>
        <v>2908</v>
      </c>
      <c r="H1389" s="70">
        <v>727</v>
      </c>
      <c r="I1389" s="65">
        <v>3</v>
      </c>
      <c r="J1389" s="66">
        <v>67</v>
      </c>
      <c r="K1389" s="66">
        <v>186</v>
      </c>
      <c r="L1389" s="66">
        <v>93</v>
      </c>
      <c r="M1389" s="67">
        <v>16</v>
      </c>
      <c r="N1389" s="65">
        <v>77683</v>
      </c>
      <c r="O1389" s="66">
        <v>185513</v>
      </c>
      <c r="P1389" s="66">
        <v>273825</v>
      </c>
      <c r="Q1389" s="66">
        <v>292629</v>
      </c>
      <c r="R1389" s="67">
        <v>94593</v>
      </c>
      <c r="S1389" s="95">
        <f t="shared" si="588"/>
        <v>25894.333333333332</v>
      </c>
      <c r="T1389" s="96">
        <f t="shared" si="589"/>
        <v>2768.8507462686566</v>
      </c>
      <c r="U1389" s="96">
        <f t="shared" si="590"/>
        <v>1472.1774193548388</v>
      </c>
      <c r="V1389" s="96">
        <f t="shared" si="591"/>
        <v>3146.5483870967741</v>
      </c>
      <c r="W1389" s="86">
        <f t="shared" si="592"/>
        <v>5912.0625</v>
      </c>
      <c r="X1389" s="99">
        <f t="shared" si="593"/>
        <v>1.0316368638239339E-3</v>
      </c>
      <c r="Y1389" s="100">
        <f t="shared" si="594"/>
        <v>2.3039889958734527E-2</v>
      </c>
      <c r="Z1389" s="100">
        <f t="shared" si="595"/>
        <v>6.3961485557083905E-2</v>
      </c>
      <c r="AA1389" s="100">
        <f t="shared" si="596"/>
        <v>3.1980742778541953E-2</v>
      </c>
      <c r="AB1389" s="101">
        <f t="shared" si="597"/>
        <v>5.5020632737276479E-3</v>
      </c>
      <c r="AC1389" s="99">
        <f t="shared" si="598"/>
        <v>2.4187056971045721E-3</v>
      </c>
      <c r="AD1389" s="100">
        <f t="shared" si="599"/>
        <v>2.9522312498323738E-2</v>
      </c>
      <c r="AE1389" s="100">
        <f t="shared" si="600"/>
        <v>7.4533672897754255E-2</v>
      </c>
      <c r="AF1389" s="100">
        <f t="shared" si="601"/>
        <v>3.9583042568381098E-2</v>
      </c>
      <c r="AG1389" s="101">
        <f t="shared" si="602"/>
        <v>8.6981860454233631E-3</v>
      </c>
      <c r="AH1389" s="95">
        <f t="shared" si="603"/>
        <v>26.713548830811554</v>
      </c>
      <c r="AI1389" s="96">
        <f t="shared" si="604"/>
        <v>63.79401650618982</v>
      </c>
      <c r="AJ1389" s="96">
        <f t="shared" si="605"/>
        <v>94.162654745529579</v>
      </c>
      <c r="AK1389" s="96">
        <f t="shared" si="606"/>
        <v>100.62895460797799</v>
      </c>
      <c r="AL1389" s="86">
        <f t="shared" si="607"/>
        <v>32.528541953232462</v>
      </c>
      <c r="AM1389" s="95">
        <f t="shared" si="615"/>
        <v>26.802118590151608</v>
      </c>
      <c r="AN1389" s="96">
        <f t="shared" si="608"/>
        <v>64.005527927793665</v>
      </c>
      <c r="AO1389" s="96">
        <f t="shared" si="609"/>
        <v>94.474854510617064</v>
      </c>
      <c r="AP1389" s="96">
        <f t="shared" si="610"/>
        <v>100.96259362946172</v>
      </c>
      <c r="AQ1389" s="86">
        <f t="shared" si="611"/>
        <v>32.636391537378977</v>
      </c>
    </row>
    <row r="1390" spans="1:43">
      <c r="A1390" s="129" t="str">
        <f t="shared" si="612"/>
        <v>2011_4</v>
      </c>
      <c r="B1390" s="57">
        <v>2011</v>
      </c>
      <c r="C1390" s="57">
        <v>4</v>
      </c>
      <c r="D1390" s="81" t="str">
        <f t="shared" si="613"/>
        <v>MYA_Commercial</v>
      </c>
      <c r="E1390" s="68" t="s">
        <v>15</v>
      </c>
      <c r="F1390" s="69" t="s">
        <v>40</v>
      </c>
      <c r="G1390" s="84">
        <f t="shared" si="614"/>
        <v>3240</v>
      </c>
      <c r="H1390" s="70">
        <v>810</v>
      </c>
      <c r="I1390" s="65">
        <v>17</v>
      </c>
      <c r="J1390" s="66">
        <v>123</v>
      </c>
      <c r="K1390" s="66">
        <v>56</v>
      </c>
      <c r="L1390" s="66">
        <v>283</v>
      </c>
      <c r="M1390" s="67">
        <v>20</v>
      </c>
      <c r="N1390" s="65">
        <v>196820</v>
      </c>
      <c r="O1390" s="66">
        <v>389798</v>
      </c>
      <c r="P1390" s="66">
        <v>57230</v>
      </c>
      <c r="Q1390" s="66">
        <v>883796</v>
      </c>
      <c r="R1390" s="67">
        <v>96507</v>
      </c>
      <c r="S1390" s="95">
        <f t="shared" si="588"/>
        <v>11577.64705882353</v>
      </c>
      <c r="T1390" s="96">
        <f t="shared" si="589"/>
        <v>3169.0894308943089</v>
      </c>
      <c r="U1390" s="96">
        <f t="shared" si="590"/>
        <v>1021.9642857142857</v>
      </c>
      <c r="V1390" s="96">
        <f t="shared" si="591"/>
        <v>3122.9540636042402</v>
      </c>
      <c r="W1390" s="86">
        <f t="shared" si="592"/>
        <v>4825.3500000000004</v>
      </c>
      <c r="X1390" s="99">
        <f t="shared" si="593"/>
        <v>5.2469135802469136E-3</v>
      </c>
      <c r="Y1390" s="100">
        <f t="shared" si="594"/>
        <v>3.7962962962962962E-2</v>
      </c>
      <c r="Z1390" s="100">
        <f t="shared" si="595"/>
        <v>1.7283950617283949E-2</v>
      </c>
      <c r="AA1390" s="100">
        <f t="shared" si="596"/>
        <v>8.7345679012345676E-2</v>
      </c>
      <c r="AB1390" s="101">
        <f t="shared" si="597"/>
        <v>6.1728395061728392E-3</v>
      </c>
      <c r="AC1390" s="99">
        <f t="shared" si="598"/>
        <v>8.2041974819776001E-3</v>
      </c>
      <c r="AD1390" s="100">
        <f t="shared" si="599"/>
        <v>4.5785711365616086E-2</v>
      </c>
      <c r="AE1390" s="100">
        <f t="shared" si="600"/>
        <v>2.2618760521156182E-2</v>
      </c>
      <c r="AF1390" s="100">
        <f t="shared" si="601"/>
        <v>9.8903002938038331E-2</v>
      </c>
      <c r="AG1390" s="101">
        <f t="shared" si="602"/>
        <v>9.3789710678485304E-3</v>
      </c>
      <c r="AH1390" s="95">
        <f t="shared" si="603"/>
        <v>60.746913580246911</v>
      </c>
      <c r="AI1390" s="96">
        <f t="shared" si="604"/>
        <v>120.30802469135803</v>
      </c>
      <c r="AJ1390" s="96">
        <f t="shared" si="605"/>
        <v>17.663580246913579</v>
      </c>
      <c r="AK1390" s="96">
        <f t="shared" si="606"/>
        <v>272.77654320987654</v>
      </c>
      <c r="AL1390" s="86">
        <f t="shared" si="607"/>
        <v>29.786111111111111</v>
      </c>
      <c r="AM1390" s="95">
        <f t="shared" si="615"/>
        <v>60.94832221938092</v>
      </c>
      <c r="AN1390" s="96">
        <f t="shared" si="608"/>
        <v>120.70691039767425</v>
      </c>
      <c r="AO1390" s="96">
        <f t="shared" si="609"/>
        <v>17.722144500635959</v>
      </c>
      <c r="AP1390" s="96">
        <f t="shared" si="610"/>
        <v>273.68094392947859</v>
      </c>
      <c r="AQ1390" s="86">
        <f t="shared" si="611"/>
        <v>29.884868064352172</v>
      </c>
    </row>
    <row r="1391" spans="1:43">
      <c r="A1391" s="129" t="str">
        <f t="shared" si="612"/>
        <v>2011_4</v>
      </c>
      <c r="B1391" s="57">
        <v>2011</v>
      </c>
      <c r="C1391" s="57">
        <v>4</v>
      </c>
      <c r="D1391" s="81" t="str">
        <f t="shared" si="613"/>
        <v>SMA_Commercial</v>
      </c>
      <c r="E1391" s="68" t="s">
        <v>16</v>
      </c>
      <c r="F1391" s="69" t="s">
        <v>40</v>
      </c>
      <c r="G1391" s="84">
        <f t="shared" si="614"/>
        <v>22216</v>
      </c>
      <c r="H1391" s="70">
        <v>5554</v>
      </c>
      <c r="I1391" s="65">
        <v>37</v>
      </c>
      <c r="J1391" s="66">
        <v>614</v>
      </c>
      <c r="K1391" s="66">
        <v>961</v>
      </c>
      <c r="L1391" s="66">
        <v>736</v>
      </c>
      <c r="M1391" s="67">
        <v>109</v>
      </c>
      <c r="N1391" s="65">
        <v>697587</v>
      </c>
      <c r="O1391" s="66">
        <v>2180974</v>
      </c>
      <c r="P1391" s="66">
        <v>825707</v>
      </c>
      <c r="Q1391" s="66">
        <v>2390867</v>
      </c>
      <c r="R1391" s="67">
        <v>544439</v>
      </c>
      <c r="S1391" s="95">
        <f t="shared" si="588"/>
        <v>18853.702702702703</v>
      </c>
      <c r="T1391" s="96">
        <f t="shared" si="589"/>
        <v>3552.0749185667751</v>
      </c>
      <c r="U1391" s="96">
        <f t="shared" si="590"/>
        <v>859.21644120707595</v>
      </c>
      <c r="V1391" s="96">
        <f t="shared" si="591"/>
        <v>3248.460597826087</v>
      </c>
      <c r="W1391" s="86">
        <f t="shared" si="592"/>
        <v>4994.8532110091746</v>
      </c>
      <c r="X1391" s="99">
        <f t="shared" si="593"/>
        <v>1.6654663305725604E-3</v>
      </c>
      <c r="Y1391" s="100">
        <f t="shared" si="594"/>
        <v>2.7637738566798704E-2</v>
      </c>
      <c r="Z1391" s="100">
        <f t="shared" si="595"/>
        <v>4.325711199135758E-2</v>
      </c>
      <c r="AA1391" s="100">
        <f t="shared" si="596"/>
        <v>3.3129276197335251E-2</v>
      </c>
      <c r="AB1391" s="101">
        <f t="shared" si="597"/>
        <v>4.9063737846597047E-3</v>
      </c>
      <c r="AC1391" s="99">
        <f t="shared" si="598"/>
        <v>2.3028911409028584E-3</v>
      </c>
      <c r="AD1391" s="100">
        <f t="shared" si="599"/>
        <v>3.0200382618397498E-2</v>
      </c>
      <c r="AE1391" s="100">
        <f t="shared" si="600"/>
        <v>4.6437274910649189E-2</v>
      </c>
      <c r="AF1391" s="100">
        <f t="shared" si="601"/>
        <v>3.5927053654699365E-2</v>
      </c>
      <c r="AG1391" s="101">
        <f t="shared" si="602"/>
        <v>5.998657038785442E-3</v>
      </c>
      <c r="AH1391" s="95">
        <f t="shared" si="603"/>
        <v>31.400207057976232</v>
      </c>
      <c r="AI1391" s="96">
        <f t="shared" si="604"/>
        <v>98.171317969031335</v>
      </c>
      <c r="AJ1391" s="96">
        <f t="shared" si="605"/>
        <v>37.167221822110193</v>
      </c>
      <c r="AK1391" s="96">
        <f t="shared" si="606"/>
        <v>107.61914836154124</v>
      </c>
      <c r="AL1391" s="86">
        <f t="shared" si="607"/>
        <v>24.506616852718761</v>
      </c>
      <c r="AM1391" s="95">
        <f t="shared" si="615"/>
        <v>31.504315606037999</v>
      </c>
      <c r="AN1391" s="96">
        <f t="shared" si="608"/>
        <v>98.496808605325384</v>
      </c>
      <c r="AO1391" s="96">
        <f t="shared" si="609"/>
        <v>37.290451120956696</v>
      </c>
      <c r="AP1391" s="96">
        <f t="shared" si="610"/>
        <v>107.97596362899718</v>
      </c>
      <c r="AQ1391" s="86">
        <f t="shared" si="611"/>
        <v>24.587869447446298</v>
      </c>
    </row>
    <row r="1392" spans="1:43">
      <c r="A1392" s="129" t="str">
        <f t="shared" si="612"/>
        <v>2011_4</v>
      </c>
      <c r="B1392" s="57">
        <v>2011</v>
      </c>
      <c r="C1392" s="57">
        <v>4</v>
      </c>
      <c r="D1392" s="81" t="str">
        <f t="shared" si="613"/>
        <v>MSL_Commercial</v>
      </c>
      <c r="E1392" s="68" t="s">
        <v>17</v>
      </c>
      <c r="F1392" s="69" t="s">
        <v>40</v>
      </c>
      <c r="G1392" s="84">
        <f t="shared" si="614"/>
        <v>9788</v>
      </c>
      <c r="H1392" s="70">
        <v>2447</v>
      </c>
      <c r="I1392" s="65">
        <v>26</v>
      </c>
      <c r="J1392" s="66">
        <v>245</v>
      </c>
      <c r="K1392" s="66">
        <v>458</v>
      </c>
      <c r="L1392" s="66">
        <v>294</v>
      </c>
      <c r="M1392" s="67">
        <v>71</v>
      </c>
      <c r="N1392" s="65">
        <v>537085</v>
      </c>
      <c r="O1392" s="66">
        <v>749912</v>
      </c>
      <c r="P1392" s="66">
        <v>750367</v>
      </c>
      <c r="Q1392" s="66">
        <v>1013271</v>
      </c>
      <c r="R1392" s="67">
        <v>203624</v>
      </c>
      <c r="S1392" s="95">
        <f t="shared" si="588"/>
        <v>20657.115384615383</v>
      </c>
      <c r="T1392" s="96">
        <f t="shared" si="589"/>
        <v>3060.8653061224491</v>
      </c>
      <c r="U1392" s="96">
        <f t="shared" si="590"/>
        <v>1638.3558951965065</v>
      </c>
      <c r="V1392" s="96">
        <f t="shared" si="591"/>
        <v>3446.5</v>
      </c>
      <c r="W1392" s="86">
        <f t="shared" si="592"/>
        <v>2867.9436619718308</v>
      </c>
      <c r="X1392" s="99">
        <f t="shared" si="593"/>
        <v>2.6563138536984062E-3</v>
      </c>
      <c r="Y1392" s="100">
        <f t="shared" si="594"/>
        <v>2.5030649775234982E-2</v>
      </c>
      <c r="Z1392" s="100">
        <f t="shared" si="595"/>
        <v>4.6791990192071926E-2</v>
      </c>
      <c r="AA1392" s="100">
        <f t="shared" si="596"/>
        <v>3.0036779730281977E-2</v>
      </c>
      <c r="AB1392" s="101">
        <f t="shared" si="597"/>
        <v>7.253780138945648E-3</v>
      </c>
      <c r="AC1392" s="99">
        <f t="shared" si="598"/>
        <v>3.8685048548622444E-3</v>
      </c>
      <c r="AD1392" s="100">
        <f t="shared" si="599"/>
        <v>2.8709740386715005E-2</v>
      </c>
      <c r="AE1392" s="100">
        <f t="shared" si="600"/>
        <v>5.1765792744667215E-2</v>
      </c>
      <c r="AF1392" s="100">
        <f t="shared" si="601"/>
        <v>3.4056661304072366E-2</v>
      </c>
      <c r="AG1392" s="101">
        <f t="shared" si="602"/>
        <v>9.2523082240375844E-3</v>
      </c>
      <c r="AH1392" s="95">
        <f t="shared" si="603"/>
        <v>54.871781773600325</v>
      </c>
      <c r="AI1392" s="96">
        <f t="shared" si="604"/>
        <v>76.615447486718438</v>
      </c>
      <c r="AJ1392" s="96">
        <f t="shared" si="605"/>
        <v>76.661932979158152</v>
      </c>
      <c r="AK1392" s="96">
        <f t="shared" si="606"/>
        <v>103.52176134041683</v>
      </c>
      <c r="AL1392" s="86">
        <f t="shared" si="607"/>
        <v>20.803432774826319</v>
      </c>
      <c r="AM1392" s="95">
        <f t="shared" si="615"/>
        <v>55.053711195895666</v>
      </c>
      <c r="AN1392" s="96">
        <f t="shared" si="608"/>
        <v>76.869468837030482</v>
      </c>
      <c r="AO1392" s="96">
        <f t="shared" si="609"/>
        <v>76.916108453839968</v>
      </c>
      <c r="AP1392" s="96">
        <f t="shared" si="610"/>
        <v>103.86499156963309</v>
      </c>
      <c r="AQ1392" s="86">
        <f t="shared" si="611"/>
        <v>20.872407325754878</v>
      </c>
    </row>
    <row r="1393" spans="1:43">
      <c r="A1393" s="129" t="str">
        <f t="shared" si="612"/>
        <v>2011_4</v>
      </c>
      <c r="B1393" s="57">
        <v>2011</v>
      </c>
      <c r="C1393" s="57">
        <v>4</v>
      </c>
      <c r="D1393" s="81" t="str">
        <f t="shared" si="613"/>
        <v>LYL_Commercial</v>
      </c>
      <c r="E1393" s="68" t="s">
        <v>18</v>
      </c>
      <c r="F1393" s="69" t="s">
        <v>40</v>
      </c>
      <c r="G1393" s="84">
        <f t="shared" si="614"/>
        <v>3672</v>
      </c>
      <c r="H1393" s="70">
        <v>918</v>
      </c>
      <c r="I1393" s="65">
        <v>22</v>
      </c>
      <c r="J1393" s="66">
        <v>103</v>
      </c>
      <c r="K1393" s="66">
        <v>207</v>
      </c>
      <c r="L1393" s="66">
        <v>134</v>
      </c>
      <c r="M1393" s="67">
        <v>43</v>
      </c>
      <c r="N1393" s="65">
        <v>454829</v>
      </c>
      <c r="O1393" s="66">
        <v>310171</v>
      </c>
      <c r="P1393" s="66">
        <v>328283</v>
      </c>
      <c r="Q1393" s="66">
        <v>463210</v>
      </c>
      <c r="R1393" s="67">
        <v>223096</v>
      </c>
      <c r="S1393" s="95">
        <f t="shared" si="588"/>
        <v>20674.045454545456</v>
      </c>
      <c r="T1393" s="96">
        <f t="shared" si="589"/>
        <v>3011.3689320388348</v>
      </c>
      <c r="U1393" s="96">
        <f t="shared" si="590"/>
        <v>1585.9082125603866</v>
      </c>
      <c r="V1393" s="96">
        <f t="shared" si="591"/>
        <v>3456.7910447761192</v>
      </c>
      <c r="W1393" s="86">
        <f t="shared" si="592"/>
        <v>5188.2790697674418</v>
      </c>
      <c r="X1393" s="99">
        <f t="shared" si="593"/>
        <v>5.9912854030501088E-3</v>
      </c>
      <c r="Y1393" s="100">
        <f t="shared" si="594"/>
        <v>2.8050108932461872E-2</v>
      </c>
      <c r="Z1393" s="100">
        <f t="shared" si="595"/>
        <v>5.6372549019607844E-2</v>
      </c>
      <c r="AA1393" s="100">
        <f t="shared" si="596"/>
        <v>3.6492374727668843E-2</v>
      </c>
      <c r="AB1393" s="101">
        <f t="shared" si="597"/>
        <v>1.1710239651416121E-2</v>
      </c>
      <c r="AC1393" s="99">
        <f t="shared" si="598"/>
        <v>8.9585732979294459E-3</v>
      </c>
      <c r="AD1393" s="100">
        <f t="shared" si="599"/>
        <v>3.4398940398085991E-2</v>
      </c>
      <c r="AE1393" s="100">
        <f t="shared" si="600"/>
        <v>6.5240814883038775E-2</v>
      </c>
      <c r="AF1393" s="100">
        <f t="shared" si="601"/>
        <v>4.3702340876709177E-2</v>
      </c>
      <c r="AG1393" s="101">
        <f t="shared" si="602"/>
        <v>1.5846707224503757E-2</v>
      </c>
      <c r="AH1393" s="95">
        <f t="shared" si="603"/>
        <v>123.86410675381264</v>
      </c>
      <c r="AI1393" s="96">
        <f t="shared" si="604"/>
        <v>84.469226579520694</v>
      </c>
      <c r="AJ1393" s="96">
        <f t="shared" si="605"/>
        <v>89.401688453159039</v>
      </c>
      <c r="AK1393" s="96">
        <f t="shared" si="606"/>
        <v>126.14651416122004</v>
      </c>
      <c r="AL1393" s="86">
        <f t="shared" si="607"/>
        <v>60.755991285403049</v>
      </c>
      <c r="AM1393" s="95">
        <f t="shared" si="615"/>
        <v>124.27478278175403</v>
      </c>
      <c r="AN1393" s="96">
        <f t="shared" si="608"/>
        <v>84.749287424943063</v>
      </c>
      <c r="AO1393" s="96">
        <f t="shared" si="609"/>
        <v>89.698103058385797</v>
      </c>
      <c r="AP1393" s="96">
        <f t="shared" si="610"/>
        <v>126.56475759535184</v>
      </c>
      <c r="AQ1393" s="86">
        <f t="shared" si="611"/>
        <v>60.957430022004303</v>
      </c>
    </row>
    <row r="1394" spans="1:43">
      <c r="A1394" s="129" t="str">
        <f t="shared" si="612"/>
        <v>2011_4</v>
      </c>
      <c r="B1394" s="57">
        <v>2011</v>
      </c>
      <c r="C1394" s="57">
        <v>4</v>
      </c>
      <c r="D1394" s="81" t="str">
        <f t="shared" si="613"/>
        <v>LSA_Commercial</v>
      </c>
      <c r="E1394" s="68" t="s">
        <v>19</v>
      </c>
      <c r="F1394" s="69" t="s">
        <v>40</v>
      </c>
      <c r="G1394" s="84">
        <f t="shared" si="614"/>
        <v>25220</v>
      </c>
      <c r="H1394" s="70">
        <v>6305</v>
      </c>
      <c r="I1394" s="65">
        <v>100</v>
      </c>
      <c r="J1394" s="66">
        <v>829</v>
      </c>
      <c r="K1394" s="66">
        <v>701</v>
      </c>
      <c r="L1394" s="66">
        <v>1147</v>
      </c>
      <c r="M1394" s="67">
        <v>256</v>
      </c>
      <c r="N1394" s="65">
        <v>2453533</v>
      </c>
      <c r="O1394" s="66">
        <v>2089645</v>
      </c>
      <c r="P1394" s="66">
        <v>1244903</v>
      </c>
      <c r="Q1394" s="66">
        <v>2920504</v>
      </c>
      <c r="R1394" s="67">
        <v>2055469</v>
      </c>
      <c r="S1394" s="95">
        <f t="shared" si="588"/>
        <v>24535.33</v>
      </c>
      <c r="T1394" s="96">
        <f t="shared" si="589"/>
        <v>2520.6815440289506</v>
      </c>
      <c r="U1394" s="96">
        <f t="shared" si="590"/>
        <v>1775.8958630527818</v>
      </c>
      <c r="V1394" s="96">
        <f t="shared" si="591"/>
        <v>2546.2109851787272</v>
      </c>
      <c r="W1394" s="86">
        <f t="shared" si="592"/>
        <v>8029.17578125</v>
      </c>
      <c r="X1394" s="99">
        <f t="shared" si="593"/>
        <v>3.9651070578905628E-3</v>
      </c>
      <c r="Y1394" s="100">
        <f t="shared" si="594"/>
        <v>3.2870737509912769E-2</v>
      </c>
      <c r="Z1394" s="100">
        <f t="shared" si="595"/>
        <v>2.7795400475812845E-2</v>
      </c>
      <c r="AA1394" s="100">
        <f t="shared" si="596"/>
        <v>4.5479777954004756E-2</v>
      </c>
      <c r="AB1394" s="101">
        <f t="shared" si="597"/>
        <v>1.0150674068199842E-2</v>
      </c>
      <c r="AC1394" s="99">
        <f t="shared" si="598"/>
        <v>4.8871435615078229E-3</v>
      </c>
      <c r="AD1394" s="100">
        <f t="shared" si="599"/>
        <v>3.5486693094910031E-2</v>
      </c>
      <c r="AE1394" s="100">
        <f t="shared" si="600"/>
        <v>3.0207241530312519E-2</v>
      </c>
      <c r="AF1394" s="100">
        <f t="shared" si="601"/>
        <v>4.8536705282889843E-2</v>
      </c>
      <c r="AG1394" s="101">
        <f t="shared" si="602"/>
        <v>1.1621344521580658E-2</v>
      </c>
      <c r="AH1394" s="95">
        <f t="shared" si="603"/>
        <v>97.285210150674075</v>
      </c>
      <c r="AI1394" s="96">
        <f t="shared" si="604"/>
        <v>82.856661379857258</v>
      </c>
      <c r="AJ1394" s="96">
        <f t="shared" si="605"/>
        <v>49.361736716891357</v>
      </c>
      <c r="AK1394" s="96">
        <f t="shared" si="606"/>
        <v>115.8011102299762</v>
      </c>
      <c r="AL1394" s="86">
        <f t="shared" si="607"/>
        <v>81.501546391752584</v>
      </c>
      <c r="AM1394" s="95">
        <f t="shared" si="615"/>
        <v>97.60776286371734</v>
      </c>
      <c r="AN1394" s="96">
        <f t="shared" si="608"/>
        <v>83.131375705707896</v>
      </c>
      <c r="AO1394" s="96">
        <f t="shared" si="609"/>
        <v>49.525397380972784</v>
      </c>
      <c r="AP1394" s="96">
        <f t="shared" si="610"/>
        <v>116.18505309467527</v>
      </c>
      <c r="AQ1394" s="86">
        <f t="shared" si="611"/>
        <v>81.771767783731548</v>
      </c>
    </row>
    <row r="1395" spans="1:43">
      <c r="A1395" s="129" t="str">
        <f t="shared" si="612"/>
        <v>2011_4</v>
      </c>
      <c r="B1395" s="57">
        <v>2011</v>
      </c>
      <c r="C1395" s="57">
        <v>4</v>
      </c>
      <c r="D1395" s="81" t="str">
        <f t="shared" si="613"/>
        <v>LMA_Commercial</v>
      </c>
      <c r="E1395" s="68" t="s">
        <v>20</v>
      </c>
      <c r="F1395" s="69" t="s">
        <v>40</v>
      </c>
      <c r="G1395" s="84">
        <f t="shared" si="614"/>
        <v>23292</v>
      </c>
      <c r="H1395" s="70">
        <v>5823</v>
      </c>
      <c r="I1395" s="65">
        <v>185</v>
      </c>
      <c r="J1395" s="66">
        <v>636</v>
      </c>
      <c r="K1395" s="66">
        <v>1951</v>
      </c>
      <c r="L1395" s="66">
        <v>1262</v>
      </c>
      <c r="M1395" s="67">
        <v>141</v>
      </c>
      <c r="N1395" s="65">
        <v>3075600</v>
      </c>
      <c r="O1395" s="66">
        <v>1505547</v>
      </c>
      <c r="P1395" s="66">
        <v>1790715</v>
      </c>
      <c r="Q1395" s="66">
        <v>3916998</v>
      </c>
      <c r="R1395" s="67">
        <v>656050</v>
      </c>
      <c r="S1395" s="95">
        <f t="shared" si="588"/>
        <v>16624.864864864863</v>
      </c>
      <c r="T1395" s="96">
        <f t="shared" si="589"/>
        <v>2367.2122641509436</v>
      </c>
      <c r="U1395" s="96">
        <f t="shared" si="590"/>
        <v>917.8446950281907</v>
      </c>
      <c r="V1395" s="96">
        <f t="shared" si="591"/>
        <v>3103.8019017432648</v>
      </c>
      <c r="W1395" s="86">
        <f t="shared" si="592"/>
        <v>4652.8368794326243</v>
      </c>
      <c r="X1395" s="99">
        <f t="shared" si="593"/>
        <v>7.9426412502146652E-3</v>
      </c>
      <c r="Y1395" s="100">
        <f t="shared" si="594"/>
        <v>2.7305512622359609E-2</v>
      </c>
      <c r="Z1395" s="100">
        <f t="shared" si="595"/>
        <v>8.3762665292804392E-2</v>
      </c>
      <c r="AA1395" s="100">
        <f t="shared" si="596"/>
        <v>5.4181693285248154E-2</v>
      </c>
      <c r="AB1395" s="101">
        <f t="shared" si="597"/>
        <v>6.0535806285419887E-3</v>
      </c>
      <c r="AC1395" s="99">
        <f t="shared" si="598"/>
        <v>9.2978412572644054E-3</v>
      </c>
      <c r="AD1395" s="100">
        <f t="shared" si="599"/>
        <v>2.9793601699738416E-2</v>
      </c>
      <c r="AE1395" s="100">
        <f t="shared" si="600"/>
        <v>8.7992094562328899E-2</v>
      </c>
      <c r="AF1395" s="100">
        <f t="shared" si="601"/>
        <v>5.763776443683398E-2</v>
      </c>
      <c r="AG1395" s="101">
        <f t="shared" si="602"/>
        <v>7.2378218734785804E-3</v>
      </c>
      <c r="AH1395" s="95">
        <f t="shared" si="603"/>
        <v>132.04533745492014</v>
      </c>
      <c r="AI1395" s="96">
        <f t="shared" si="604"/>
        <v>64.637944358578054</v>
      </c>
      <c r="AJ1395" s="96">
        <f t="shared" si="605"/>
        <v>76.881117980422459</v>
      </c>
      <c r="AK1395" s="96">
        <f t="shared" si="606"/>
        <v>168.16924265842349</v>
      </c>
      <c r="AL1395" s="86">
        <f t="shared" si="607"/>
        <v>28.16632320109909</v>
      </c>
      <c r="AM1395" s="95">
        <f t="shared" si="615"/>
        <v>132.48313865589233</v>
      </c>
      <c r="AN1395" s="96">
        <f t="shared" si="608"/>
        <v>64.852253854195197</v>
      </c>
      <c r="AO1395" s="96">
        <f t="shared" si="609"/>
        <v>77.136020171084098</v>
      </c>
      <c r="AP1395" s="96">
        <f t="shared" si="610"/>
        <v>168.72681400339866</v>
      </c>
      <c r="AQ1395" s="86">
        <f t="shared" si="611"/>
        <v>28.259709687605074</v>
      </c>
    </row>
    <row r="1396" spans="1:43">
      <c r="A1396" s="129" t="str">
        <f t="shared" si="612"/>
        <v>2011_4</v>
      </c>
      <c r="B1396" s="57">
        <v>2011</v>
      </c>
      <c r="C1396" s="57">
        <v>4</v>
      </c>
      <c r="D1396" s="81" t="str">
        <f t="shared" si="613"/>
        <v>SYL_Commercial</v>
      </c>
      <c r="E1396" s="68" t="s">
        <v>21</v>
      </c>
      <c r="F1396" s="69" t="s">
        <v>40</v>
      </c>
      <c r="G1396" s="84">
        <f t="shared" si="614"/>
        <v>3144</v>
      </c>
      <c r="H1396" s="70">
        <v>786</v>
      </c>
      <c r="I1396" s="65">
        <v>32</v>
      </c>
      <c r="J1396" s="66">
        <v>93</v>
      </c>
      <c r="K1396" s="66">
        <v>127</v>
      </c>
      <c r="L1396" s="66">
        <v>97</v>
      </c>
      <c r="M1396" s="67">
        <v>42</v>
      </c>
      <c r="N1396" s="65">
        <v>383250</v>
      </c>
      <c r="O1396" s="66">
        <v>242576</v>
      </c>
      <c r="P1396" s="66">
        <v>123726</v>
      </c>
      <c r="Q1396" s="66">
        <v>310093</v>
      </c>
      <c r="R1396" s="67">
        <v>153298</v>
      </c>
      <c r="S1396" s="95">
        <f t="shared" si="588"/>
        <v>11976.5625</v>
      </c>
      <c r="T1396" s="96">
        <f t="shared" si="589"/>
        <v>2608.3440860215055</v>
      </c>
      <c r="U1396" s="96">
        <f t="shared" si="590"/>
        <v>974.22047244094483</v>
      </c>
      <c r="V1396" s="96">
        <f t="shared" si="591"/>
        <v>3196.8350515463917</v>
      </c>
      <c r="W1396" s="86">
        <f t="shared" si="592"/>
        <v>3649.9523809523807</v>
      </c>
      <c r="X1396" s="99">
        <f t="shared" si="593"/>
        <v>1.0178117048346057E-2</v>
      </c>
      <c r="Y1396" s="100">
        <f t="shared" si="594"/>
        <v>2.9580152671755726E-2</v>
      </c>
      <c r="Z1396" s="100">
        <f t="shared" si="595"/>
        <v>4.039440203562341E-2</v>
      </c>
      <c r="AA1396" s="100">
        <f t="shared" si="596"/>
        <v>3.0852417302798984E-2</v>
      </c>
      <c r="AB1396" s="101">
        <f t="shared" si="597"/>
        <v>1.3358778625954198E-2</v>
      </c>
      <c r="AC1396" s="99">
        <f t="shared" si="598"/>
        <v>1.4348989397137652E-2</v>
      </c>
      <c r="AD1396" s="100">
        <f t="shared" si="599"/>
        <v>3.6620509855224331E-2</v>
      </c>
      <c r="AE1396" s="100">
        <f t="shared" si="600"/>
        <v>4.857568908342498E-2</v>
      </c>
      <c r="AF1396" s="100">
        <f t="shared" si="601"/>
        <v>3.8037871232743242E-2</v>
      </c>
      <c r="AG1396" s="101">
        <f t="shared" si="602"/>
        <v>1.8129429738878509E-2</v>
      </c>
      <c r="AH1396" s="95">
        <f t="shared" si="603"/>
        <v>121.89885496183206</v>
      </c>
      <c r="AI1396" s="96">
        <f t="shared" si="604"/>
        <v>77.155216284987276</v>
      </c>
      <c r="AJ1396" s="96">
        <f t="shared" si="605"/>
        <v>39.353053435114504</v>
      </c>
      <c r="AK1396" s="96">
        <f t="shared" si="606"/>
        <v>98.630089058524177</v>
      </c>
      <c r="AL1396" s="86">
        <f t="shared" si="607"/>
        <v>48.7589058524173</v>
      </c>
      <c r="AM1396" s="95">
        <f t="shared" si="615"/>
        <v>122.30301512475826</v>
      </c>
      <c r="AN1396" s="96">
        <f t="shared" si="608"/>
        <v>77.411027258717183</v>
      </c>
      <c r="AO1396" s="96">
        <f t="shared" si="609"/>
        <v>39.483529939532524</v>
      </c>
      <c r="AP1396" s="96">
        <f t="shared" si="610"/>
        <v>98.957100767336371</v>
      </c>
      <c r="AQ1396" s="86">
        <f t="shared" si="611"/>
        <v>48.920567808467553</v>
      </c>
    </row>
    <row r="1397" spans="1:43">
      <c r="A1397" s="129" t="str">
        <f t="shared" si="612"/>
        <v>2011_4</v>
      </c>
      <c r="B1397" s="57">
        <v>2011</v>
      </c>
      <c r="C1397" s="57">
        <v>4</v>
      </c>
      <c r="D1397" s="81" t="str">
        <f t="shared" si="613"/>
        <v>MYL_Commercial</v>
      </c>
      <c r="E1397" s="68" t="s">
        <v>22</v>
      </c>
      <c r="F1397" s="69" t="s">
        <v>40</v>
      </c>
      <c r="G1397" s="84">
        <f t="shared" si="614"/>
        <v>2180</v>
      </c>
      <c r="H1397" s="70">
        <v>545</v>
      </c>
      <c r="I1397" s="65">
        <v>21</v>
      </c>
      <c r="J1397" s="66">
        <v>71</v>
      </c>
      <c r="K1397" s="66">
        <v>131</v>
      </c>
      <c r="L1397" s="66">
        <v>89</v>
      </c>
      <c r="M1397" s="67">
        <v>20</v>
      </c>
      <c r="N1397" s="65">
        <v>300479</v>
      </c>
      <c r="O1397" s="66">
        <v>209333</v>
      </c>
      <c r="P1397" s="66">
        <v>98303</v>
      </c>
      <c r="Q1397" s="66">
        <v>287930</v>
      </c>
      <c r="R1397" s="67">
        <v>91759</v>
      </c>
      <c r="S1397" s="95">
        <f t="shared" si="588"/>
        <v>14308.523809523809</v>
      </c>
      <c r="T1397" s="96">
        <f t="shared" si="589"/>
        <v>2948.3521126760565</v>
      </c>
      <c r="U1397" s="96">
        <f t="shared" si="590"/>
        <v>750.40458015267177</v>
      </c>
      <c r="V1397" s="96">
        <f t="shared" si="591"/>
        <v>3235.1685393258426</v>
      </c>
      <c r="W1397" s="86">
        <f t="shared" si="592"/>
        <v>4587.95</v>
      </c>
      <c r="X1397" s="99">
        <f t="shared" si="593"/>
        <v>9.6330275229357804E-3</v>
      </c>
      <c r="Y1397" s="100">
        <f t="shared" si="594"/>
        <v>3.2568807339449543E-2</v>
      </c>
      <c r="Z1397" s="100">
        <f t="shared" si="595"/>
        <v>6.0091743119266058E-2</v>
      </c>
      <c r="AA1397" s="100">
        <f t="shared" si="596"/>
        <v>4.0825688073394498E-2</v>
      </c>
      <c r="AB1397" s="101">
        <f t="shared" si="597"/>
        <v>9.1743119266055051E-3</v>
      </c>
      <c r="AC1397" s="99">
        <f t="shared" si="598"/>
        <v>1.4507270214216529E-2</v>
      </c>
      <c r="AD1397" s="100">
        <f t="shared" si="599"/>
        <v>4.1426867894220808E-2</v>
      </c>
      <c r="AE1397" s="100">
        <f t="shared" si="600"/>
        <v>7.195155519947577E-2</v>
      </c>
      <c r="AF1397" s="100">
        <f t="shared" si="601"/>
        <v>5.0700826686565004E-2</v>
      </c>
      <c r="AG1397" s="101">
        <f t="shared" si="602"/>
        <v>1.3932187212116778E-2</v>
      </c>
      <c r="AH1397" s="95">
        <f t="shared" si="603"/>
        <v>137.83440366972476</v>
      </c>
      <c r="AI1397" s="96">
        <f t="shared" si="604"/>
        <v>96.024311926605506</v>
      </c>
      <c r="AJ1397" s="96">
        <f t="shared" si="605"/>
        <v>45.093119266055048</v>
      </c>
      <c r="AK1397" s="96">
        <f t="shared" si="606"/>
        <v>132.07798165137615</v>
      </c>
      <c r="AL1397" s="86">
        <f t="shared" si="607"/>
        <v>42.091284403669725</v>
      </c>
      <c r="AM1397" s="95">
        <f t="shared" si="615"/>
        <v>138.29139873388212</v>
      </c>
      <c r="AN1397" s="96">
        <f t="shared" si="608"/>
        <v>96.342684084943542</v>
      </c>
      <c r="AO1397" s="96">
        <f t="shared" si="609"/>
        <v>45.242627171072904</v>
      </c>
      <c r="AP1397" s="96">
        <f t="shared" si="610"/>
        <v>132.51589108538928</v>
      </c>
      <c r="AQ1397" s="86">
        <f t="shared" si="611"/>
        <v>42.230839614157034</v>
      </c>
    </row>
    <row r="1398" spans="1:43">
      <c r="A1398" s="129" t="str">
        <f t="shared" si="612"/>
        <v>2011_4</v>
      </c>
      <c r="B1398" s="57">
        <v>2011</v>
      </c>
      <c r="C1398" s="57">
        <v>4</v>
      </c>
      <c r="D1398" s="81" t="str">
        <f t="shared" si="613"/>
        <v>MYH_Commercial</v>
      </c>
      <c r="E1398" s="68" t="s">
        <v>23</v>
      </c>
      <c r="F1398" s="69" t="s">
        <v>40</v>
      </c>
      <c r="G1398" s="84">
        <f t="shared" si="614"/>
        <v>5804</v>
      </c>
      <c r="H1398" s="70">
        <v>1451</v>
      </c>
      <c r="I1398" s="65">
        <v>48</v>
      </c>
      <c r="J1398" s="66">
        <v>178</v>
      </c>
      <c r="K1398" s="66">
        <v>93</v>
      </c>
      <c r="L1398" s="66">
        <v>371</v>
      </c>
      <c r="M1398" s="67">
        <v>39</v>
      </c>
      <c r="N1398" s="65">
        <v>952264</v>
      </c>
      <c r="O1398" s="66">
        <v>746628</v>
      </c>
      <c r="P1398" s="66">
        <v>110073</v>
      </c>
      <c r="Q1398" s="66">
        <v>1152337</v>
      </c>
      <c r="R1398" s="67">
        <v>189530</v>
      </c>
      <c r="S1398" s="95">
        <f t="shared" si="588"/>
        <v>19838.833333333332</v>
      </c>
      <c r="T1398" s="96">
        <f t="shared" si="589"/>
        <v>4194.5393258426966</v>
      </c>
      <c r="U1398" s="96">
        <f t="shared" si="590"/>
        <v>1183.5806451612902</v>
      </c>
      <c r="V1398" s="96">
        <f t="shared" si="591"/>
        <v>3106.0296495956873</v>
      </c>
      <c r="W1398" s="86">
        <f t="shared" si="592"/>
        <v>4859.7435897435898</v>
      </c>
      <c r="X1398" s="99">
        <f t="shared" si="593"/>
        <v>8.2701585113714674E-3</v>
      </c>
      <c r="Y1398" s="100">
        <f t="shared" si="594"/>
        <v>3.0668504479669192E-2</v>
      </c>
      <c r="Z1398" s="100">
        <f t="shared" si="595"/>
        <v>1.6023432115782218E-2</v>
      </c>
      <c r="AA1398" s="100">
        <f t="shared" si="596"/>
        <v>6.3921433494141977E-2</v>
      </c>
      <c r="AB1398" s="101">
        <f t="shared" si="597"/>
        <v>6.719503790489318E-3</v>
      </c>
      <c r="AC1398" s="99">
        <f t="shared" si="598"/>
        <v>1.1039942029960269E-2</v>
      </c>
      <c r="AD1398" s="100">
        <f t="shared" si="599"/>
        <v>3.5941709786213749E-2</v>
      </c>
      <c r="AE1398" s="100">
        <f t="shared" si="600"/>
        <v>1.9863707510731177E-2</v>
      </c>
      <c r="AF1398" s="100">
        <f t="shared" si="601"/>
        <v>7.1402639652716232E-2</v>
      </c>
      <c r="AG1398" s="101">
        <f t="shared" si="602"/>
        <v>9.2181040152494904E-3</v>
      </c>
      <c r="AH1398" s="95">
        <f t="shared" si="603"/>
        <v>164.07029634734667</v>
      </c>
      <c r="AI1398" s="96">
        <f t="shared" si="604"/>
        <v>128.64024810475533</v>
      </c>
      <c r="AJ1398" s="96">
        <f t="shared" si="605"/>
        <v>18.965024121295659</v>
      </c>
      <c r="AK1398" s="96">
        <f t="shared" si="606"/>
        <v>198.54186767746381</v>
      </c>
      <c r="AL1398" s="86">
        <f t="shared" si="607"/>
        <v>32.655065472088218</v>
      </c>
      <c r="AM1398" s="95">
        <f t="shared" si="615"/>
        <v>164.61427748419865</v>
      </c>
      <c r="AN1398" s="96">
        <f t="shared" si="608"/>
        <v>129.0667596060255</v>
      </c>
      <c r="AO1398" s="96">
        <f t="shared" si="609"/>
        <v>19.027903360326757</v>
      </c>
      <c r="AP1398" s="96">
        <f t="shared" si="610"/>
        <v>199.2001405842382</v>
      </c>
      <c r="AQ1398" s="86">
        <f t="shared" si="611"/>
        <v>32.763334549641876</v>
      </c>
    </row>
    <row r="1399" spans="1:43">
      <c r="A1399" s="129" t="str">
        <f t="shared" si="612"/>
        <v>2011_4</v>
      </c>
      <c r="B1399" s="57">
        <v>2011</v>
      </c>
      <c r="C1399" s="57">
        <v>4</v>
      </c>
      <c r="D1399" s="81" t="str">
        <f t="shared" si="613"/>
        <v>LML_Commercial</v>
      </c>
      <c r="E1399" s="68" t="s">
        <v>24</v>
      </c>
      <c r="F1399" s="69" t="s">
        <v>40</v>
      </c>
      <c r="G1399" s="84">
        <f t="shared" si="614"/>
        <v>22988</v>
      </c>
      <c r="H1399" s="70">
        <v>5747</v>
      </c>
      <c r="I1399" s="65">
        <v>47</v>
      </c>
      <c r="J1399" s="66">
        <v>573</v>
      </c>
      <c r="K1399" s="66">
        <v>1996</v>
      </c>
      <c r="L1399" s="66">
        <v>715</v>
      </c>
      <c r="M1399" s="67">
        <v>218</v>
      </c>
      <c r="N1399" s="65">
        <v>717289</v>
      </c>
      <c r="O1399" s="66">
        <v>1033309</v>
      </c>
      <c r="P1399" s="66">
        <v>2193282</v>
      </c>
      <c r="Q1399" s="66">
        <v>1468895</v>
      </c>
      <c r="R1399" s="67">
        <v>992136</v>
      </c>
      <c r="S1399" s="95">
        <f t="shared" si="588"/>
        <v>15261.468085106382</v>
      </c>
      <c r="T1399" s="96">
        <f t="shared" si="589"/>
        <v>1803.3315881326353</v>
      </c>
      <c r="U1399" s="96">
        <f t="shared" si="590"/>
        <v>1098.8386773547095</v>
      </c>
      <c r="V1399" s="96">
        <f t="shared" si="591"/>
        <v>2054.3986013986014</v>
      </c>
      <c r="W1399" s="86">
        <f t="shared" si="592"/>
        <v>4551.0825688073392</v>
      </c>
      <c r="X1399" s="99">
        <f t="shared" si="593"/>
        <v>2.0445449799895597E-3</v>
      </c>
      <c r="Y1399" s="100">
        <f t="shared" si="594"/>
        <v>2.4926048373064207E-2</v>
      </c>
      <c r="Z1399" s="100">
        <f t="shared" si="595"/>
        <v>8.6827910214024709E-2</v>
      </c>
      <c r="AA1399" s="100">
        <f t="shared" si="596"/>
        <v>3.110318427005394E-2</v>
      </c>
      <c r="AB1399" s="101">
        <f t="shared" si="597"/>
        <v>9.4832086305898736E-3</v>
      </c>
      <c r="AC1399" s="99">
        <f t="shared" si="598"/>
        <v>2.7387044290533105E-3</v>
      </c>
      <c r="AD1399" s="100">
        <f t="shared" si="599"/>
        <v>2.732184980923975E-2</v>
      </c>
      <c r="AE1399" s="100">
        <f t="shared" si="600"/>
        <v>9.1155153528868008E-2</v>
      </c>
      <c r="AF1399" s="100">
        <f t="shared" si="601"/>
        <v>3.3770942803470226E-2</v>
      </c>
      <c r="AG1399" s="101">
        <f t="shared" si="602"/>
        <v>1.0972617378974835E-2</v>
      </c>
      <c r="AH1399" s="95">
        <f t="shared" si="603"/>
        <v>31.202757960675136</v>
      </c>
      <c r="AI1399" s="96">
        <f t="shared" si="604"/>
        <v>44.949930398468766</v>
      </c>
      <c r="AJ1399" s="96">
        <f t="shared" si="605"/>
        <v>95.40986601705238</v>
      </c>
      <c r="AK1399" s="96">
        <f t="shared" si="606"/>
        <v>63.898338263441794</v>
      </c>
      <c r="AL1399" s="86">
        <f t="shared" si="607"/>
        <v>43.158865495040892</v>
      </c>
      <c r="AM1399" s="95">
        <f t="shared" si="615"/>
        <v>31.306211858950732</v>
      </c>
      <c r="AN1399" s="96">
        <f t="shared" si="608"/>
        <v>45.098963555499282</v>
      </c>
      <c r="AO1399" s="96">
        <f t="shared" si="609"/>
        <v>95.726200957247613</v>
      </c>
      <c r="AP1399" s="96">
        <f t="shared" si="610"/>
        <v>64.110195567690894</v>
      </c>
      <c r="AQ1399" s="86">
        <f t="shared" si="611"/>
        <v>43.301960310128756</v>
      </c>
    </row>
    <row r="1400" spans="1:43">
      <c r="A1400" s="129" t="str">
        <f t="shared" si="612"/>
        <v>2011_4</v>
      </c>
      <c r="B1400" s="57">
        <v>2011</v>
      </c>
      <c r="C1400" s="57">
        <v>4</v>
      </c>
      <c r="D1400" s="81" t="str">
        <f t="shared" si="613"/>
        <v>MSA_Commercial</v>
      </c>
      <c r="E1400" s="68" t="s">
        <v>25</v>
      </c>
      <c r="F1400" s="69" t="s">
        <v>40</v>
      </c>
      <c r="G1400" s="84">
        <f t="shared" si="614"/>
        <v>17508</v>
      </c>
      <c r="H1400" s="70">
        <v>4377</v>
      </c>
      <c r="I1400" s="65">
        <v>75</v>
      </c>
      <c r="J1400" s="66">
        <v>568</v>
      </c>
      <c r="K1400" s="66">
        <v>971</v>
      </c>
      <c r="L1400" s="66">
        <v>890</v>
      </c>
      <c r="M1400" s="67">
        <v>202</v>
      </c>
      <c r="N1400" s="65">
        <v>1520501</v>
      </c>
      <c r="O1400" s="66">
        <v>1708171</v>
      </c>
      <c r="P1400" s="66">
        <v>1626975</v>
      </c>
      <c r="Q1400" s="66">
        <v>2738635</v>
      </c>
      <c r="R1400" s="67">
        <v>805484</v>
      </c>
      <c r="S1400" s="95">
        <f t="shared" si="588"/>
        <v>20273.346666666668</v>
      </c>
      <c r="T1400" s="96">
        <f t="shared" si="589"/>
        <v>3007.3433098591549</v>
      </c>
      <c r="U1400" s="96">
        <f t="shared" si="590"/>
        <v>1675.5664263645726</v>
      </c>
      <c r="V1400" s="96">
        <f t="shared" si="591"/>
        <v>3077.1179775280898</v>
      </c>
      <c r="W1400" s="86">
        <f t="shared" si="592"/>
        <v>3987.5445544554455</v>
      </c>
      <c r="X1400" s="99">
        <f t="shared" si="593"/>
        <v>4.2837559972583959E-3</v>
      </c>
      <c r="Y1400" s="100">
        <f t="shared" si="594"/>
        <v>3.2442312085903584E-2</v>
      </c>
      <c r="Z1400" s="100">
        <f t="shared" si="595"/>
        <v>5.5460360977838699E-2</v>
      </c>
      <c r="AA1400" s="100">
        <f t="shared" si="596"/>
        <v>5.0833904500799637E-2</v>
      </c>
      <c r="AB1400" s="101">
        <f t="shared" si="597"/>
        <v>1.1537582819282613E-2</v>
      </c>
      <c r="AC1400" s="99">
        <f t="shared" si="598"/>
        <v>5.4338088799111579E-3</v>
      </c>
      <c r="AD1400" s="100">
        <f t="shared" si="599"/>
        <v>3.5562149665226986E-2</v>
      </c>
      <c r="AE1400" s="100">
        <f t="shared" si="600"/>
        <v>5.9490676918468599E-2</v>
      </c>
      <c r="AF1400" s="100">
        <f t="shared" si="601"/>
        <v>5.4701895855744496E-2</v>
      </c>
      <c r="AG1400" s="101">
        <f t="shared" si="602"/>
        <v>1.3418090659948288E-2</v>
      </c>
      <c r="AH1400" s="95">
        <f t="shared" si="603"/>
        <v>86.846070367831842</v>
      </c>
      <c r="AI1400" s="96">
        <f t="shared" si="604"/>
        <v>97.565170207904956</v>
      </c>
      <c r="AJ1400" s="96">
        <f t="shared" si="605"/>
        <v>92.92751884852639</v>
      </c>
      <c r="AK1400" s="96">
        <f t="shared" si="606"/>
        <v>156.42192140735665</v>
      </c>
      <c r="AL1400" s="86">
        <f t="shared" si="607"/>
        <v>46.006625542609093</v>
      </c>
      <c r="AM1400" s="95">
        <f t="shared" si="615"/>
        <v>87.134011726758914</v>
      </c>
      <c r="AN1400" s="96">
        <f t="shared" si="608"/>
        <v>97.888651138874295</v>
      </c>
      <c r="AO1400" s="96">
        <f t="shared" si="609"/>
        <v>93.235623474857022</v>
      </c>
      <c r="AP1400" s="96">
        <f t="shared" si="610"/>
        <v>156.9405440741653</v>
      </c>
      <c r="AQ1400" s="86">
        <f t="shared" si="611"/>
        <v>46.159162211479426</v>
      </c>
    </row>
    <row r="1401" spans="1:43">
      <c r="A1401" s="129" t="str">
        <f t="shared" si="612"/>
        <v>2011_4</v>
      </c>
      <c r="B1401" s="57">
        <v>2011</v>
      </c>
      <c r="C1401" s="57">
        <v>4</v>
      </c>
      <c r="D1401" s="81" t="str">
        <f t="shared" si="613"/>
        <v>LYA_Commercial</v>
      </c>
      <c r="E1401" s="68" t="s">
        <v>26</v>
      </c>
      <c r="F1401" s="69" t="s">
        <v>40</v>
      </c>
      <c r="G1401" s="84">
        <f t="shared" si="614"/>
        <v>5140</v>
      </c>
      <c r="H1401" s="70">
        <v>1285</v>
      </c>
      <c r="I1401" s="65">
        <v>42</v>
      </c>
      <c r="J1401" s="66">
        <v>165</v>
      </c>
      <c r="K1401" s="66">
        <v>216</v>
      </c>
      <c r="L1401" s="66">
        <v>207</v>
      </c>
      <c r="M1401" s="67">
        <v>63</v>
      </c>
      <c r="N1401" s="65">
        <v>781237</v>
      </c>
      <c r="O1401" s="66">
        <v>456871</v>
      </c>
      <c r="P1401" s="66">
        <v>192642</v>
      </c>
      <c r="Q1401" s="66">
        <v>655005</v>
      </c>
      <c r="R1401" s="67">
        <v>485002</v>
      </c>
      <c r="S1401" s="95">
        <f t="shared" si="588"/>
        <v>18600.880952380954</v>
      </c>
      <c r="T1401" s="96">
        <f t="shared" si="589"/>
        <v>2768.9151515151516</v>
      </c>
      <c r="U1401" s="96">
        <f t="shared" si="590"/>
        <v>891.86111111111109</v>
      </c>
      <c r="V1401" s="96">
        <f t="shared" si="591"/>
        <v>3164.2753623188405</v>
      </c>
      <c r="W1401" s="86">
        <f t="shared" si="592"/>
        <v>7698.4444444444443</v>
      </c>
      <c r="X1401" s="99">
        <f t="shared" si="593"/>
        <v>8.1712062256809343E-3</v>
      </c>
      <c r="Y1401" s="100">
        <f t="shared" si="594"/>
        <v>3.2101167315175094E-2</v>
      </c>
      <c r="Z1401" s="100">
        <f t="shared" si="595"/>
        <v>4.2023346303501949E-2</v>
      </c>
      <c r="AA1401" s="100">
        <f t="shared" si="596"/>
        <v>4.0272373540856034E-2</v>
      </c>
      <c r="AB1401" s="101">
        <f t="shared" si="597"/>
        <v>1.2256809338521401E-2</v>
      </c>
      <c r="AC1401" s="99">
        <f t="shared" si="598"/>
        <v>1.1096946724097681E-2</v>
      </c>
      <c r="AD1401" s="100">
        <f t="shared" si="599"/>
        <v>3.7829783915860594E-2</v>
      </c>
      <c r="AE1401" s="100">
        <f t="shared" si="600"/>
        <v>4.8544090150409717E-2</v>
      </c>
      <c r="AF1401" s="100">
        <f t="shared" si="601"/>
        <v>4.6661654308533196E-2</v>
      </c>
      <c r="AG1401" s="101">
        <f t="shared" si="602"/>
        <v>1.5832707145926619E-2</v>
      </c>
      <c r="AH1401" s="95">
        <f t="shared" si="603"/>
        <v>151.99163424124512</v>
      </c>
      <c r="AI1401" s="96">
        <f t="shared" si="604"/>
        <v>88.885408560311291</v>
      </c>
      <c r="AJ1401" s="96">
        <f t="shared" si="605"/>
        <v>37.478988326848246</v>
      </c>
      <c r="AK1401" s="96">
        <f t="shared" si="606"/>
        <v>127.4328793774319</v>
      </c>
      <c r="AL1401" s="86">
        <f t="shared" si="607"/>
        <v>94.358365758754857</v>
      </c>
      <c r="AM1401" s="95">
        <f t="shared" si="615"/>
        <v>152.49556812706871</v>
      </c>
      <c r="AN1401" s="96">
        <f t="shared" si="608"/>
        <v>89.18011142045502</v>
      </c>
      <c r="AO1401" s="96">
        <f t="shared" si="609"/>
        <v>37.603251299074124</v>
      </c>
      <c r="AP1401" s="96">
        <f t="shared" si="610"/>
        <v>127.85538780302346</v>
      </c>
      <c r="AQ1401" s="86">
        <f t="shared" si="611"/>
        <v>94.671214410946462</v>
      </c>
    </row>
    <row r="1402" spans="1:43">
      <c r="A1402" s="129" t="str">
        <f t="shared" si="612"/>
        <v>2011_4</v>
      </c>
      <c r="B1402" s="57">
        <v>2011</v>
      </c>
      <c r="C1402" s="57">
        <v>4</v>
      </c>
      <c r="D1402" s="81" t="str">
        <f t="shared" si="613"/>
        <v>MMA_Commercial</v>
      </c>
      <c r="E1402" s="68" t="s">
        <v>27</v>
      </c>
      <c r="F1402" s="69" t="s">
        <v>40</v>
      </c>
      <c r="G1402" s="84">
        <f t="shared" si="614"/>
        <v>25032</v>
      </c>
      <c r="H1402" s="70">
        <v>6258</v>
      </c>
      <c r="I1402" s="65">
        <v>199</v>
      </c>
      <c r="J1402" s="66">
        <v>812</v>
      </c>
      <c r="K1402" s="66">
        <v>1381</v>
      </c>
      <c r="L1402" s="66">
        <v>1148</v>
      </c>
      <c r="M1402" s="67">
        <v>281</v>
      </c>
      <c r="N1402" s="65">
        <v>2688952</v>
      </c>
      <c r="O1402" s="66">
        <v>2464914</v>
      </c>
      <c r="P1402" s="66">
        <v>1713453</v>
      </c>
      <c r="Q1402" s="66">
        <v>3795165</v>
      </c>
      <c r="R1402" s="67">
        <v>2825810</v>
      </c>
      <c r="S1402" s="95">
        <f t="shared" si="588"/>
        <v>13512.321608040202</v>
      </c>
      <c r="T1402" s="96">
        <f t="shared" si="589"/>
        <v>3035.6083743842364</v>
      </c>
      <c r="U1402" s="96">
        <f t="shared" si="590"/>
        <v>1240.733526430123</v>
      </c>
      <c r="V1402" s="96">
        <f t="shared" si="591"/>
        <v>3305.8928571428573</v>
      </c>
      <c r="W1402" s="86">
        <f t="shared" si="592"/>
        <v>10056.26334519573</v>
      </c>
      <c r="X1402" s="99">
        <f t="shared" si="593"/>
        <v>7.9498242249920106E-3</v>
      </c>
      <c r="Y1402" s="100">
        <f t="shared" si="594"/>
        <v>3.2438478747203577E-2</v>
      </c>
      <c r="Z1402" s="100">
        <f t="shared" si="595"/>
        <v>5.5169383189517418E-2</v>
      </c>
      <c r="AA1402" s="100">
        <f t="shared" si="596"/>
        <v>4.5861297539149887E-2</v>
      </c>
      <c r="AB1402" s="101">
        <f t="shared" si="597"/>
        <v>1.1225631192074145E-2</v>
      </c>
      <c r="AC1402" s="99">
        <f t="shared" si="598"/>
        <v>9.2576615516396146E-3</v>
      </c>
      <c r="AD1402" s="100">
        <f t="shared" si="599"/>
        <v>3.5047500378555189E-2</v>
      </c>
      <c r="AE1402" s="100">
        <f t="shared" si="600"/>
        <v>5.8531665604056468E-2</v>
      </c>
      <c r="AF1402" s="100">
        <f t="shared" si="601"/>
        <v>4.8941910023619813E-2</v>
      </c>
      <c r="AG1402" s="101">
        <f t="shared" si="602"/>
        <v>1.2777168170822696E-2</v>
      </c>
      <c r="AH1402" s="95">
        <f t="shared" si="603"/>
        <v>107.42058165548099</v>
      </c>
      <c r="AI1402" s="96">
        <f t="shared" si="604"/>
        <v>98.470517737296262</v>
      </c>
      <c r="AJ1402" s="96">
        <f t="shared" si="605"/>
        <v>68.450503355704697</v>
      </c>
      <c r="AK1402" s="96">
        <f t="shared" si="606"/>
        <v>151.61253595397892</v>
      </c>
      <c r="AL1402" s="86">
        <f t="shared" si="607"/>
        <v>112.88790348354107</v>
      </c>
      <c r="AM1402" s="95">
        <f t="shared" si="615"/>
        <v>107.77673856767758</v>
      </c>
      <c r="AN1402" s="96">
        <f t="shared" si="608"/>
        <v>98.797000381490037</v>
      </c>
      <c r="AO1402" s="96">
        <f t="shared" si="609"/>
        <v>68.677453531711549</v>
      </c>
      <c r="AP1402" s="96">
        <f t="shared" si="610"/>
        <v>152.11521292540741</v>
      </c>
      <c r="AQ1402" s="86">
        <f t="shared" si="611"/>
        <v>113.26218750350655</v>
      </c>
    </row>
    <row r="1403" spans="1:43">
      <c r="A1403" s="129" t="str">
        <f t="shared" si="612"/>
        <v>2011_4</v>
      </c>
      <c r="B1403" s="57">
        <v>2011</v>
      </c>
      <c r="C1403" s="57">
        <v>4</v>
      </c>
      <c r="D1403" s="81" t="str">
        <f t="shared" si="613"/>
        <v>LYH_Commercial</v>
      </c>
      <c r="E1403" s="68" t="s">
        <v>28</v>
      </c>
      <c r="F1403" s="69" t="s">
        <v>40</v>
      </c>
      <c r="G1403" s="84">
        <f t="shared" si="614"/>
        <v>3464</v>
      </c>
      <c r="H1403" s="70">
        <v>866</v>
      </c>
      <c r="I1403" s="65">
        <v>32</v>
      </c>
      <c r="J1403" s="66">
        <v>115</v>
      </c>
      <c r="K1403" s="66">
        <v>212</v>
      </c>
      <c r="L1403" s="66">
        <v>150</v>
      </c>
      <c r="M1403" s="67">
        <v>54</v>
      </c>
      <c r="N1403" s="65">
        <v>569970</v>
      </c>
      <c r="O1403" s="66">
        <v>341303</v>
      </c>
      <c r="P1403" s="66">
        <v>300984</v>
      </c>
      <c r="Q1403" s="66">
        <v>413377</v>
      </c>
      <c r="R1403" s="67">
        <v>383765</v>
      </c>
      <c r="S1403" s="95">
        <f t="shared" si="588"/>
        <v>17811.5625</v>
      </c>
      <c r="T1403" s="96">
        <f t="shared" si="589"/>
        <v>2967.8521739130433</v>
      </c>
      <c r="U1403" s="96">
        <f t="shared" si="590"/>
        <v>1419.7358490566037</v>
      </c>
      <c r="V1403" s="96">
        <f t="shared" si="591"/>
        <v>2755.8466666666668</v>
      </c>
      <c r="W1403" s="86">
        <f t="shared" si="592"/>
        <v>7106.7592592592591</v>
      </c>
      <c r="X1403" s="99">
        <f t="shared" si="593"/>
        <v>9.2378752886836026E-3</v>
      </c>
      <c r="Y1403" s="100">
        <f t="shared" si="594"/>
        <v>3.3198614318706694E-2</v>
      </c>
      <c r="Z1403" s="100">
        <f t="shared" si="595"/>
        <v>6.1200923787528866E-2</v>
      </c>
      <c r="AA1403" s="100">
        <f t="shared" si="596"/>
        <v>4.3302540415704388E-2</v>
      </c>
      <c r="AB1403" s="101">
        <f t="shared" si="597"/>
        <v>1.558891454965358E-2</v>
      </c>
      <c r="AC1403" s="99">
        <f t="shared" si="598"/>
        <v>1.3025245201293698E-2</v>
      </c>
      <c r="AD1403" s="100">
        <f t="shared" si="599"/>
        <v>4.0291053003700096E-2</v>
      </c>
      <c r="AE1403" s="100">
        <f t="shared" si="600"/>
        <v>7.069018266724901E-2</v>
      </c>
      <c r="AF1403" s="100">
        <f t="shared" si="601"/>
        <v>5.1360238256913465E-2</v>
      </c>
      <c r="AG1403" s="101">
        <f t="shared" si="602"/>
        <v>2.0493058002692997E-2</v>
      </c>
      <c r="AH1403" s="95">
        <f t="shared" si="603"/>
        <v>164.54099307159353</v>
      </c>
      <c r="AI1403" s="96">
        <f t="shared" si="604"/>
        <v>98.528579676674369</v>
      </c>
      <c r="AJ1403" s="96">
        <f t="shared" si="605"/>
        <v>86.889145496535804</v>
      </c>
      <c r="AK1403" s="96">
        <f t="shared" si="606"/>
        <v>119.33516166281755</v>
      </c>
      <c r="AL1403" s="86">
        <f t="shared" si="607"/>
        <v>110.78666281755196</v>
      </c>
      <c r="AM1403" s="95">
        <f t="shared" si="615"/>
        <v>165.08653482084685</v>
      </c>
      <c r="AN1403" s="96">
        <f t="shared" si="608"/>
        <v>98.855254827375987</v>
      </c>
      <c r="AO1403" s="96">
        <f t="shared" si="609"/>
        <v>87.177229672645524</v>
      </c>
      <c r="AP1403" s="96">
        <f t="shared" si="610"/>
        <v>119.73082180577435</v>
      </c>
      <c r="AQ1403" s="86">
        <f t="shared" si="611"/>
        <v>111.15398009635996</v>
      </c>
    </row>
    <row r="1404" spans="1:43">
      <c r="A1404" s="129" t="str">
        <f t="shared" si="612"/>
        <v>2011_4</v>
      </c>
      <c r="B1404" s="57">
        <v>2011</v>
      </c>
      <c r="C1404" s="57">
        <v>4</v>
      </c>
      <c r="D1404" s="81" t="str">
        <f t="shared" si="613"/>
        <v>SSA_Commercial</v>
      </c>
      <c r="E1404" s="68" t="s">
        <v>29</v>
      </c>
      <c r="F1404" s="69" t="s">
        <v>40</v>
      </c>
      <c r="G1404" s="84">
        <f t="shared" si="614"/>
        <v>5816</v>
      </c>
      <c r="H1404" s="70">
        <v>1454</v>
      </c>
      <c r="I1404" s="65">
        <v>48</v>
      </c>
      <c r="J1404" s="66">
        <v>197</v>
      </c>
      <c r="K1404" s="66">
        <v>494</v>
      </c>
      <c r="L1404" s="66">
        <v>433</v>
      </c>
      <c r="M1404" s="67">
        <v>29</v>
      </c>
      <c r="N1404" s="65">
        <v>1069064</v>
      </c>
      <c r="O1404" s="66">
        <v>360038</v>
      </c>
      <c r="P1404" s="66">
        <v>405446</v>
      </c>
      <c r="Q1404" s="66">
        <v>1517405</v>
      </c>
      <c r="R1404" s="67">
        <v>154883</v>
      </c>
      <c r="S1404" s="95">
        <f t="shared" si="588"/>
        <v>22272.166666666668</v>
      </c>
      <c r="T1404" s="96">
        <f t="shared" si="589"/>
        <v>1827.6040609137056</v>
      </c>
      <c r="U1404" s="96">
        <f t="shared" si="590"/>
        <v>820.74089068825913</v>
      </c>
      <c r="V1404" s="96">
        <f t="shared" si="591"/>
        <v>3504.3995381062355</v>
      </c>
      <c r="W1404" s="86">
        <f t="shared" si="592"/>
        <v>5340.7931034482763</v>
      </c>
      <c r="X1404" s="99">
        <f t="shared" si="593"/>
        <v>8.253094910591471E-3</v>
      </c>
      <c r="Y1404" s="100">
        <f t="shared" si="594"/>
        <v>3.3872077028885832E-2</v>
      </c>
      <c r="Z1404" s="100">
        <f t="shared" si="595"/>
        <v>8.4938101788170559E-2</v>
      </c>
      <c r="AA1404" s="100">
        <f t="shared" si="596"/>
        <v>7.4449793672627232E-2</v>
      </c>
      <c r="AB1404" s="101">
        <f t="shared" si="597"/>
        <v>4.9862448418156805E-3</v>
      </c>
      <c r="AC1404" s="99">
        <f t="shared" si="598"/>
        <v>1.1017187386652453E-2</v>
      </c>
      <c r="AD1404" s="100">
        <f t="shared" si="599"/>
        <v>3.9398981439217669E-2</v>
      </c>
      <c r="AE1404" s="100">
        <f t="shared" si="600"/>
        <v>9.3455760483871858E-2</v>
      </c>
      <c r="AF1404" s="100">
        <f t="shared" si="601"/>
        <v>8.2469813876179646E-2</v>
      </c>
      <c r="AG1404" s="101">
        <f t="shared" si="602"/>
        <v>7.1382587033664768E-3</v>
      </c>
      <c r="AH1404" s="95">
        <f t="shared" si="603"/>
        <v>183.81430536451168</v>
      </c>
      <c r="AI1404" s="96">
        <f t="shared" si="604"/>
        <v>61.904745529573589</v>
      </c>
      <c r="AJ1404" s="96">
        <f t="shared" si="605"/>
        <v>69.712173314993123</v>
      </c>
      <c r="AK1404" s="96">
        <f t="shared" si="606"/>
        <v>260.9018225584594</v>
      </c>
      <c r="AL1404" s="86">
        <f t="shared" si="607"/>
        <v>26.630502063273727</v>
      </c>
      <c r="AM1404" s="95">
        <f t="shared" si="615"/>
        <v>184.42374849363335</v>
      </c>
      <c r="AN1404" s="96">
        <f t="shared" si="608"/>
        <v>62.109993003366277</v>
      </c>
      <c r="AO1404" s="96">
        <f t="shared" si="609"/>
        <v>69.943306604421878</v>
      </c>
      <c r="AP1404" s="96">
        <f t="shared" si="610"/>
        <v>261.76685220247032</v>
      </c>
      <c r="AQ1404" s="86">
        <f t="shared" si="611"/>
        <v>26.718796477983933</v>
      </c>
    </row>
    <row r="1405" spans="1:43">
      <c r="A1405" s="129" t="str">
        <f t="shared" si="612"/>
        <v>2011_4</v>
      </c>
      <c r="B1405" s="57">
        <v>2011</v>
      </c>
      <c r="C1405" s="57">
        <v>4</v>
      </c>
      <c r="D1405" s="81" t="str">
        <f t="shared" si="613"/>
        <v>MML_Commercial</v>
      </c>
      <c r="E1405" s="68" t="s">
        <v>30</v>
      </c>
      <c r="F1405" s="69" t="s">
        <v>40</v>
      </c>
      <c r="G1405" s="84">
        <f t="shared" si="614"/>
        <v>20384</v>
      </c>
      <c r="H1405" s="70">
        <v>5096</v>
      </c>
      <c r="I1405" s="65">
        <v>136</v>
      </c>
      <c r="J1405" s="66">
        <v>645</v>
      </c>
      <c r="K1405" s="66">
        <v>1737</v>
      </c>
      <c r="L1405" s="66">
        <v>689</v>
      </c>
      <c r="M1405" s="67">
        <v>186</v>
      </c>
      <c r="N1405" s="65">
        <v>1949560</v>
      </c>
      <c r="O1405" s="66">
        <v>1864188</v>
      </c>
      <c r="P1405" s="66">
        <v>1092769</v>
      </c>
      <c r="Q1405" s="66">
        <v>2292977</v>
      </c>
      <c r="R1405" s="67">
        <v>390145</v>
      </c>
      <c r="S1405" s="95">
        <f t="shared" si="588"/>
        <v>14335</v>
      </c>
      <c r="T1405" s="96">
        <f t="shared" si="589"/>
        <v>2890.2139534883722</v>
      </c>
      <c r="U1405" s="96">
        <f t="shared" si="590"/>
        <v>629.11283822682788</v>
      </c>
      <c r="V1405" s="96">
        <f t="shared" si="591"/>
        <v>3327.9782293178519</v>
      </c>
      <c r="W1405" s="86">
        <f t="shared" si="592"/>
        <v>2097.5537634408602</v>
      </c>
      <c r="X1405" s="99">
        <f t="shared" si="593"/>
        <v>6.6718995290423865E-3</v>
      </c>
      <c r="Y1405" s="100">
        <f t="shared" si="594"/>
        <v>3.1642464678178966E-2</v>
      </c>
      <c r="Z1405" s="100">
        <f t="shared" si="595"/>
        <v>8.5213893249607542E-2</v>
      </c>
      <c r="AA1405" s="100">
        <f t="shared" si="596"/>
        <v>3.3801020408163268E-2</v>
      </c>
      <c r="AB1405" s="101">
        <f t="shared" si="597"/>
        <v>9.1248037676609113E-3</v>
      </c>
      <c r="AC1405" s="99">
        <f t="shared" si="598"/>
        <v>8.0004630551330658E-3</v>
      </c>
      <c r="AD1405" s="100">
        <f t="shared" si="599"/>
        <v>3.449916205426224E-2</v>
      </c>
      <c r="AE1405" s="100">
        <f t="shared" si="600"/>
        <v>8.9770338955954959E-2</v>
      </c>
      <c r="AF1405" s="100">
        <f t="shared" si="601"/>
        <v>3.6750255607305021E-2</v>
      </c>
      <c r="AG1405" s="101">
        <f t="shared" si="602"/>
        <v>1.0676592024728936E-2</v>
      </c>
      <c r="AH1405" s="95">
        <f t="shared" si="603"/>
        <v>95.641679748822611</v>
      </c>
      <c r="AI1405" s="96">
        <f t="shared" si="604"/>
        <v>91.453492935635794</v>
      </c>
      <c r="AJ1405" s="96">
        <f t="shared" si="605"/>
        <v>53.609154238618522</v>
      </c>
      <c r="AK1405" s="96">
        <f t="shared" si="606"/>
        <v>112.48906004709576</v>
      </c>
      <c r="AL1405" s="86">
        <f t="shared" si="607"/>
        <v>19.139766483516482</v>
      </c>
      <c r="AM1405" s="95">
        <f t="shared" si="615"/>
        <v>95.95878327602081</v>
      </c>
      <c r="AN1405" s="96">
        <f t="shared" si="608"/>
        <v>91.756710374524857</v>
      </c>
      <c r="AO1405" s="96">
        <f t="shared" si="609"/>
        <v>53.786897372614327</v>
      </c>
      <c r="AP1405" s="96">
        <f t="shared" si="610"/>
        <v>112.86202168689364</v>
      </c>
      <c r="AQ1405" s="86">
        <f t="shared" si="611"/>
        <v>19.203225087313619</v>
      </c>
    </row>
    <row r="1406" spans="1:43">
      <c r="A1406" s="129" t="str">
        <f t="shared" si="612"/>
        <v>2011_4</v>
      </c>
      <c r="B1406" s="57">
        <v>2011</v>
      </c>
      <c r="C1406" s="57">
        <v>4</v>
      </c>
      <c r="D1406" s="81" t="str">
        <f t="shared" si="613"/>
        <v>LMH_Commercial</v>
      </c>
      <c r="E1406" s="68" t="s">
        <v>31</v>
      </c>
      <c r="F1406" s="69" t="s">
        <v>40</v>
      </c>
      <c r="G1406" s="84">
        <f t="shared" si="614"/>
        <v>20700</v>
      </c>
      <c r="H1406" s="70">
        <v>5175</v>
      </c>
      <c r="I1406" s="65">
        <v>86</v>
      </c>
      <c r="J1406" s="66">
        <v>761</v>
      </c>
      <c r="K1406" s="66">
        <v>1257</v>
      </c>
      <c r="L1406" s="66">
        <v>1067</v>
      </c>
      <c r="M1406" s="67">
        <v>280</v>
      </c>
      <c r="N1406" s="65">
        <v>2900168</v>
      </c>
      <c r="O1406" s="66">
        <v>2518449</v>
      </c>
      <c r="P1406" s="66">
        <v>1318076</v>
      </c>
      <c r="Q1406" s="66">
        <v>3855074</v>
      </c>
      <c r="R1406" s="67">
        <v>2439875</v>
      </c>
      <c r="S1406" s="95">
        <f t="shared" si="588"/>
        <v>33722.883720930229</v>
      </c>
      <c r="T1406" s="96">
        <f t="shared" si="589"/>
        <v>3309.394218134034</v>
      </c>
      <c r="U1406" s="96">
        <f t="shared" si="590"/>
        <v>1048.5887032617343</v>
      </c>
      <c r="V1406" s="96">
        <f t="shared" si="591"/>
        <v>3613.0028116213684</v>
      </c>
      <c r="W1406" s="86">
        <f t="shared" si="592"/>
        <v>8713.8392857142862</v>
      </c>
      <c r="X1406" s="99">
        <f t="shared" si="593"/>
        <v>4.1545893719806765E-3</v>
      </c>
      <c r="Y1406" s="100">
        <f t="shared" si="594"/>
        <v>3.6763285024154588E-2</v>
      </c>
      <c r="Z1406" s="100">
        <f t="shared" si="595"/>
        <v>6.0724637681159419E-2</v>
      </c>
      <c r="AA1406" s="100">
        <f t="shared" si="596"/>
        <v>5.1545893719806765E-2</v>
      </c>
      <c r="AB1406" s="101">
        <f t="shared" si="597"/>
        <v>1.3526570048309179E-2</v>
      </c>
      <c r="AC1406" s="99">
        <f t="shared" si="598"/>
        <v>5.1962608293713002E-3</v>
      </c>
      <c r="AD1406" s="100">
        <f t="shared" si="599"/>
        <v>3.981078996153694E-2</v>
      </c>
      <c r="AE1406" s="100">
        <f t="shared" si="600"/>
        <v>6.4592310067433614E-2</v>
      </c>
      <c r="AF1406" s="100">
        <f t="shared" si="601"/>
        <v>5.5126659758387063E-2</v>
      </c>
      <c r="AG1406" s="101">
        <f t="shared" si="602"/>
        <v>1.5397283578665008E-2</v>
      </c>
      <c r="AH1406" s="95">
        <f t="shared" si="603"/>
        <v>140.10473429951691</v>
      </c>
      <c r="AI1406" s="96">
        <f t="shared" si="604"/>
        <v>121.66420289855073</v>
      </c>
      <c r="AJ1406" s="96">
        <f t="shared" si="605"/>
        <v>63.675169082125606</v>
      </c>
      <c r="AK1406" s="96">
        <f t="shared" si="606"/>
        <v>186.23545893719808</v>
      </c>
      <c r="AL1406" s="86">
        <f t="shared" si="607"/>
        <v>117.86835748792271</v>
      </c>
      <c r="AM1406" s="95">
        <f t="shared" si="615"/>
        <v>140.56925672886175</v>
      </c>
      <c r="AN1406" s="96">
        <f t="shared" si="608"/>
        <v>122.06758506388083</v>
      </c>
      <c r="AO1406" s="96">
        <f t="shared" si="609"/>
        <v>63.88628646069855</v>
      </c>
      <c r="AP1406" s="96">
        <f t="shared" si="610"/>
        <v>186.85292949055366</v>
      </c>
      <c r="AQ1406" s="86">
        <f t="shared" si="611"/>
        <v>118.25915438737741</v>
      </c>
    </row>
    <row r="1407" spans="1:43">
      <c r="A1407" s="129" t="str">
        <f t="shared" si="612"/>
        <v>2011_4</v>
      </c>
      <c r="B1407" s="57">
        <v>2011</v>
      </c>
      <c r="C1407" s="57">
        <v>4</v>
      </c>
      <c r="D1407" s="81" t="str">
        <f t="shared" si="613"/>
        <v>SSL_Commercial</v>
      </c>
      <c r="E1407" s="68" t="s">
        <v>32</v>
      </c>
      <c r="F1407" s="69" t="s">
        <v>40</v>
      </c>
      <c r="G1407" s="84">
        <f t="shared" si="614"/>
        <v>10632</v>
      </c>
      <c r="H1407" s="70">
        <v>2658</v>
      </c>
      <c r="I1407" s="65">
        <v>96</v>
      </c>
      <c r="J1407" s="66">
        <v>301</v>
      </c>
      <c r="K1407" s="66">
        <v>839</v>
      </c>
      <c r="L1407" s="66">
        <v>380</v>
      </c>
      <c r="M1407" s="67">
        <v>103</v>
      </c>
      <c r="N1407" s="65">
        <v>1235690</v>
      </c>
      <c r="O1407" s="66">
        <v>842859</v>
      </c>
      <c r="P1407" s="66">
        <v>816710</v>
      </c>
      <c r="Q1407" s="66">
        <v>1119417</v>
      </c>
      <c r="R1407" s="67">
        <v>226870</v>
      </c>
      <c r="S1407" s="95">
        <f t="shared" si="588"/>
        <v>12871.770833333334</v>
      </c>
      <c r="T1407" s="96">
        <f t="shared" si="589"/>
        <v>2800.1960132890367</v>
      </c>
      <c r="U1407" s="96">
        <f t="shared" si="590"/>
        <v>973.43265792610248</v>
      </c>
      <c r="V1407" s="96">
        <f t="shared" si="591"/>
        <v>2945.8342105263159</v>
      </c>
      <c r="W1407" s="86">
        <f t="shared" si="592"/>
        <v>2202.6213592233012</v>
      </c>
      <c r="X1407" s="99">
        <f t="shared" si="593"/>
        <v>9.0293453724604959E-3</v>
      </c>
      <c r="Y1407" s="100">
        <f t="shared" si="594"/>
        <v>2.8310759969902181E-2</v>
      </c>
      <c r="Z1407" s="100">
        <f t="shared" si="595"/>
        <v>7.8912716328066221E-2</v>
      </c>
      <c r="AA1407" s="100">
        <f t="shared" si="596"/>
        <v>3.5741158765989468E-2</v>
      </c>
      <c r="AB1407" s="101">
        <f t="shared" si="597"/>
        <v>9.6877351392024077E-3</v>
      </c>
      <c r="AC1407" s="99">
        <f t="shared" si="598"/>
        <v>1.1166849522606359E-2</v>
      </c>
      <c r="AD1407" s="100">
        <f t="shared" si="599"/>
        <v>3.2058659132792051E-2</v>
      </c>
      <c r="AE1407" s="100">
        <f t="shared" si="600"/>
        <v>8.5004890720344423E-2</v>
      </c>
      <c r="AF1407" s="100">
        <f t="shared" si="601"/>
        <v>3.9936135593515942E-2</v>
      </c>
      <c r="AG1407" s="101">
        <f t="shared" si="602"/>
        <v>1.1901062457131286E-2</v>
      </c>
      <c r="AH1407" s="95">
        <f t="shared" si="603"/>
        <v>116.22366440933033</v>
      </c>
      <c r="AI1407" s="96">
        <f t="shared" si="604"/>
        <v>79.275677200902933</v>
      </c>
      <c r="AJ1407" s="96">
        <f t="shared" si="605"/>
        <v>76.816215199398044</v>
      </c>
      <c r="AK1407" s="96">
        <f t="shared" si="606"/>
        <v>105.28752821670429</v>
      </c>
      <c r="AL1407" s="86">
        <f t="shared" si="607"/>
        <v>21.338412340105343</v>
      </c>
      <c r="AM1407" s="95">
        <f t="shared" si="615"/>
        <v>116.60900826804223</v>
      </c>
      <c r="AN1407" s="96">
        <f t="shared" si="608"/>
        <v>79.538518641239961</v>
      </c>
      <c r="AO1407" s="96">
        <f t="shared" si="609"/>
        <v>77.070902202488298</v>
      </c>
      <c r="AP1407" s="96">
        <f t="shared" si="610"/>
        <v>105.63661291131839</v>
      </c>
      <c r="AQ1407" s="86">
        <f t="shared" si="611"/>
        <v>21.409160635572629</v>
      </c>
    </row>
    <row r="1408" spans="1:43">
      <c r="A1408" s="129" t="str">
        <f t="shared" si="612"/>
        <v>2011_4</v>
      </c>
      <c r="B1408" s="57">
        <v>2011</v>
      </c>
      <c r="C1408" s="57">
        <v>4</v>
      </c>
      <c r="D1408" s="81" t="str">
        <f t="shared" si="613"/>
        <v>SSH_Commercial</v>
      </c>
      <c r="E1408" s="68" t="s">
        <v>33</v>
      </c>
      <c r="F1408" s="69" t="s">
        <v>40</v>
      </c>
      <c r="G1408" s="84">
        <f t="shared" si="614"/>
        <v>8996</v>
      </c>
      <c r="H1408" s="70">
        <v>2249</v>
      </c>
      <c r="I1408" s="65">
        <v>70</v>
      </c>
      <c r="J1408" s="66">
        <v>367</v>
      </c>
      <c r="K1408" s="66">
        <v>584</v>
      </c>
      <c r="L1408" s="66">
        <v>416</v>
      </c>
      <c r="M1408" s="67">
        <v>78</v>
      </c>
      <c r="N1408" s="65">
        <v>1015789</v>
      </c>
      <c r="O1408" s="66">
        <v>1361948</v>
      </c>
      <c r="P1408" s="66">
        <v>648655</v>
      </c>
      <c r="Q1408" s="66">
        <v>1804558</v>
      </c>
      <c r="R1408" s="67">
        <v>295714</v>
      </c>
      <c r="S1408" s="95">
        <f t="shared" si="588"/>
        <v>14511.271428571428</v>
      </c>
      <c r="T1408" s="96">
        <f t="shared" si="589"/>
        <v>3711.0299727520437</v>
      </c>
      <c r="U1408" s="96">
        <f t="shared" si="590"/>
        <v>1110.7106164383561</v>
      </c>
      <c r="V1408" s="96">
        <f t="shared" si="591"/>
        <v>4337.8798076923076</v>
      </c>
      <c r="W1408" s="86">
        <f t="shared" si="592"/>
        <v>3791.2051282051284</v>
      </c>
      <c r="X1408" s="99">
        <f t="shared" si="593"/>
        <v>7.7812361049355268E-3</v>
      </c>
      <c r="Y1408" s="100">
        <f t="shared" si="594"/>
        <v>4.0795909293019121E-2</v>
      </c>
      <c r="Z1408" s="100">
        <f t="shared" si="595"/>
        <v>6.4917741218319253E-2</v>
      </c>
      <c r="AA1408" s="100">
        <f t="shared" si="596"/>
        <v>4.6242774566473986E-2</v>
      </c>
      <c r="AB1408" s="101">
        <f t="shared" si="597"/>
        <v>8.670520231213872E-3</v>
      </c>
      <c r="AC1408" s="99">
        <f t="shared" si="598"/>
        <v>9.9397716871231345E-3</v>
      </c>
      <c r="AD1408" s="100">
        <f t="shared" si="599"/>
        <v>4.5655447684489044E-2</v>
      </c>
      <c r="AE1408" s="100">
        <f t="shared" si="600"/>
        <v>7.0970283143746232E-2</v>
      </c>
      <c r="AF1408" s="100">
        <f t="shared" si="601"/>
        <v>5.1401852163834819E-2</v>
      </c>
      <c r="AG1408" s="101">
        <f t="shared" si="602"/>
        <v>1.0948043308617598E-2</v>
      </c>
      <c r="AH1408" s="95">
        <f t="shared" si="603"/>
        <v>112.91562916851935</v>
      </c>
      <c r="AI1408" s="96">
        <f t="shared" si="604"/>
        <v>151.39484215206758</v>
      </c>
      <c r="AJ1408" s="96">
        <f t="shared" si="605"/>
        <v>72.10482436638506</v>
      </c>
      <c r="AK1408" s="96">
        <f t="shared" si="606"/>
        <v>200.59559804357491</v>
      </c>
      <c r="AL1408" s="86">
        <f t="shared" si="607"/>
        <v>32.871720764784349</v>
      </c>
      <c r="AM1408" s="95">
        <f t="shared" si="615"/>
        <v>113.29000511401901</v>
      </c>
      <c r="AN1408" s="96">
        <f t="shared" si="608"/>
        <v>151.89679735164287</v>
      </c>
      <c r="AO1408" s="96">
        <f t="shared" si="609"/>
        <v>72.343890578884</v>
      </c>
      <c r="AP1408" s="96">
        <f t="shared" si="610"/>
        <v>201.26068016935005</v>
      </c>
      <c r="AQ1408" s="86">
        <f t="shared" si="611"/>
        <v>32.98070817097549</v>
      </c>
    </row>
    <row r="1409" spans="1:43">
      <c r="A1409" s="129" t="str">
        <f t="shared" si="612"/>
        <v>2011_4</v>
      </c>
      <c r="B1409" s="57">
        <v>2011</v>
      </c>
      <c r="C1409" s="57">
        <v>4</v>
      </c>
      <c r="D1409" s="81" t="str">
        <f t="shared" si="613"/>
        <v>MMH_Commercial</v>
      </c>
      <c r="E1409" s="68" t="s">
        <v>34</v>
      </c>
      <c r="F1409" s="69" t="s">
        <v>40</v>
      </c>
      <c r="G1409" s="84">
        <f t="shared" si="614"/>
        <v>17776</v>
      </c>
      <c r="H1409" s="70">
        <v>4444</v>
      </c>
      <c r="I1409" s="65">
        <v>196</v>
      </c>
      <c r="J1409" s="66">
        <v>724</v>
      </c>
      <c r="K1409" s="66">
        <v>958</v>
      </c>
      <c r="L1409" s="66">
        <v>1000</v>
      </c>
      <c r="M1409" s="67">
        <v>279</v>
      </c>
      <c r="N1409" s="65">
        <v>2354216</v>
      </c>
      <c r="O1409" s="66">
        <v>2032256</v>
      </c>
      <c r="P1409" s="66">
        <v>1301936</v>
      </c>
      <c r="Q1409" s="66">
        <v>2760093</v>
      </c>
      <c r="R1409" s="67">
        <v>724462</v>
      </c>
      <c r="S1409" s="95">
        <f t="shared" si="588"/>
        <v>12011.306122448979</v>
      </c>
      <c r="T1409" s="96">
        <f t="shared" si="589"/>
        <v>2806.9834254143648</v>
      </c>
      <c r="U1409" s="96">
        <f t="shared" si="590"/>
        <v>1359.0146137787056</v>
      </c>
      <c r="V1409" s="96">
        <f t="shared" si="591"/>
        <v>2760.0929999999998</v>
      </c>
      <c r="W1409" s="86">
        <f t="shared" si="592"/>
        <v>2596.6379928315414</v>
      </c>
      <c r="X1409" s="99">
        <f t="shared" si="593"/>
        <v>1.1026102610261027E-2</v>
      </c>
      <c r="Y1409" s="100">
        <f t="shared" si="594"/>
        <v>4.0729072907290727E-2</v>
      </c>
      <c r="Z1409" s="100">
        <f t="shared" si="595"/>
        <v>5.3892889288928894E-2</v>
      </c>
      <c r="AA1409" s="100">
        <f t="shared" si="596"/>
        <v>5.6255625562556255E-2</v>
      </c>
      <c r="AB1409" s="101">
        <f t="shared" si="597"/>
        <v>1.5695319531953196E-2</v>
      </c>
      <c r="AC1409" s="99">
        <f t="shared" si="598"/>
        <v>1.2851016302469279E-2</v>
      </c>
      <c r="AD1409" s="100">
        <f t="shared" si="599"/>
        <v>4.4183386835415513E-2</v>
      </c>
      <c r="AE1409" s="100">
        <f t="shared" si="600"/>
        <v>5.7839050171899338E-2</v>
      </c>
      <c r="AF1409" s="100">
        <f t="shared" si="601"/>
        <v>6.0282323640099743E-2</v>
      </c>
      <c r="AG1409" s="101">
        <f t="shared" si="602"/>
        <v>1.7867464248233066E-2</v>
      </c>
      <c r="AH1409" s="95">
        <f t="shared" si="603"/>
        <v>132.43789378937893</v>
      </c>
      <c r="AI1409" s="96">
        <f t="shared" si="604"/>
        <v>114.32583258325833</v>
      </c>
      <c r="AJ1409" s="96">
        <f t="shared" si="605"/>
        <v>73.241224122412248</v>
      </c>
      <c r="AK1409" s="96">
        <f t="shared" si="606"/>
        <v>155.27075832583259</v>
      </c>
      <c r="AL1409" s="86">
        <f t="shared" si="607"/>
        <v>40.755063006300631</v>
      </c>
      <c r="AM1409" s="95">
        <f t="shared" si="615"/>
        <v>132.87699652539953</v>
      </c>
      <c r="AN1409" s="96">
        <f t="shared" si="608"/>
        <v>114.70488411034601</v>
      </c>
      <c r="AO1409" s="96">
        <f t="shared" si="609"/>
        <v>73.484058110340172</v>
      </c>
      <c r="AP1409" s="96">
        <f t="shared" si="610"/>
        <v>155.78556426886044</v>
      </c>
      <c r="AQ1409" s="86">
        <f t="shared" si="611"/>
        <v>40.89018792531526</v>
      </c>
    </row>
    <row r="1410" spans="1:43">
      <c r="A1410" s="129" t="str">
        <f t="shared" si="612"/>
        <v>2011_4</v>
      </c>
      <c r="B1410" s="57">
        <v>2011</v>
      </c>
      <c r="C1410" s="57">
        <v>4</v>
      </c>
      <c r="D1410" s="81" t="str">
        <f t="shared" si="613"/>
        <v>SYA_Commercial</v>
      </c>
      <c r="E1410" s="68" t="s">
        <v>35</v>
      </c>
      <c r="F1410" s="69" t="s">
        <v>40</v>
      </c>
      <c r="G1410" s="84">
        <f t="shared" si="614"/>
        <v>5276</v>
      </c>
      <c r="H1410" s="70">
        <v>1319</v>
      </c>
      <c r="I1410" s="65">
        <v>60</v>
      </c>
      <c r="J1410" s="66">
        <v>222</v>
      </c>
      <c r="K1410" s="66">
        <v>217</v>
      </c>
      <c r="L1410" s="66">
        <v>387</v>
      </c>
      <c r="M1410" s="67">
        <v>154</v>
      </c>
      <c r="N1410" s="65">
        <v>937976</v>
      </c>
      <c r="O1410" s="66">
        <v>800865</v>
      </c>
      <c r="P1410" s="66">
        <v>194520</v>
      </c>
      <c r="Q1410" s="66">
        <v>1295799</v>
      </c>
      <c r="R1410" s="67">
        <v>753125</v>
      </c>
      <c r="S1410" s="95">
        <f t="shared" si="588"/>
        <v>15632.933333333332</v>
      </c>
      <c r="T1410" s="96">
        <f t="shared" si="589"/>
        <v>3607.5</v>
      </c>
      <c r="U1410" s="96">
        <f t="shared" si="590"/>
        <v>896.40552995391704</v>
      </c>
      <c r="V1410" s="96">
        <f t="shared" si="591"/>
        <v>3348.3178294573645</v>
      </c>
      <c r="W1410" s="86">
        <f t="shared" si="592"/>
        <v>4890.4220779220777</v>
      </c>
      <c r="X1410" s="99">
        <f t="shared" si="593"/>
        <v>1.1372251705837756E-2</v>
      </c>
      <c r="Y1410" s="100">
        <f t="shared" si="594"/>
        <v>4.20773313115997E-2</v>
      </c>
      <c r="Z1410" s="100">
        <f t="shared" si="595"/>
        <v>4.1129643669446547E-2</v>
      </c>
      <c r="AA1410" s="100">
        <f t="shared" si="596"/>
        <v>7.3351023502653531E-2</v>
      </c>
      <c r="AB1410" s="101">
        <f t="shared" si="597"/>
        <v>2.9188779378316907E-2</v>
      </c>
      <c r="AC1410" s="99">
        <f t="shared" si="598"/>
        <v>1.4773537751125665E-2</v>
      </c>
      <c r="AD1410" s="100">
        <f t="shared" si="599"/>
        <v>4.8517434807081698E-2</v>
      </c>
      <c r="AE1410" s="100">
        <f t="shared" si="600"/>
        <v>4.7499959247930115E-2</v>
      </c>
      <c r="AF1410" s="100">
        <f t="shared" si="601"/>
        <v>8.171406480935843E-2</v>
      </c>
      <c r="AG1410" s="101">
        <f t="shared" si="602"/>
        <v>3.4588594468312278E-2</v>
      </c>
      <c r="AH1410" s="95">
        <f t="shared" si="603"/>
        <v>177.78165276724792</v>
      </c>
      <c r="AI1410" s="96">
        <f t="shared" si="604"/>
        <v>151.79397270659589</v>
      </c>
      <c r="AJ1410" s="96">
        <f t="shared" si="605"/>
        <v>36.868840030326005</v>
      </c>
      <c r="AK1410" s="96">
        <f t="shared" si="606"/>
        <v>245.60253980288098</v>
      </c>
      <c r="AL1410" s="86">
        <f t="shared" si="607"/>
        <v>142.74545109931768</v>
      </c>
      <c r="AM1410" s="95">
        <f t="shared" si="615"/>
        <v>178.3710944135226</v>
      </c>
      <c r="AN1410" s="96">
        <f t="shared" si="608"/>
        <v>152.29725123828942</v>
      </c>
      <c r="AO1410" s="96">
        <f t="shared" si="609"/>
        <v>36.991080033304065</v>
      </c>
      <c r="AP1410" s="96">
        <f t="shared" si="610"/>
        <v>246.41684410896247</v>
      </c>
      <c r="AQ1410" s="86">
        <f t="shared" si="611"/>
        <v>143.21872892289804</v>
      </c>
    </row>
    <row r="1411" spans="1:43">
      <c r="A1411" s="129" t="str">
        <f t="shared" si="612"/>
        <v>2011_4</v>
      </c>
      <c r="B1411" s="57">
        <v>2011</v>
      </c>
      <c r="C1411" s="57">
        <v>4</v>
      </c>
      <c r="D1411" s="81" t="str">
        <f t="shared" si="613"/>
        <v>LSH_Commercial</v>
      </c>
      <c r="E1411" s="68" t="s">
        <v>36</v>
      </c>
      <c r="F1411" s="69" t="s">
        <v>40</v>
      </c>
      <c r="G1411" s="84">
        <f t="shared" si="614"/>
        <v>8156</v>
      </c>
      <c r="H1411" s="70">
        <v>2039</v>
      </c>
      <c r="I1411" s="65">
        <v>102</v>
      </c>
      <c r="J1411" s="66">
        <v>404</v>
      </c>
      <c r="K1411" s="66">
        <v>569</v>
      </c>
      <c r="L1411" s="66">
        <v>430</v>
      </c>
      <c r="M1411" s="67">
        <v>309</v>
      </c>
      <c r="N1411" s="65">
        <v>1625156</v>
      </c>
      <c r="O1411" s="66">
        <v>1221045</v>
      </c>
      <c r="P1411" s="66">
        <v>689329</v>
      </c>
      <c r="Q1411" s="66">
        <v>1432057</v>
      </c>
      <c r="R1411" s="67">
        <v>1662980</v>
      </c>
      <c r="S1411" s="95">
        <f t="shared" si="588"/>
        <v>15932.901960784313</v>
      </c>
      <c r="T1411" s="96">
        <f t="shared" si="589"/>
        <v>3022.3886138613861</v>
      </c>
      <c r="U1411" s="96">
        <f t="shared" si="590"/>
        <v>1211.4745166959578</v>
      </c>
      <c r="V1411" s="96">
        <f t="shared" si="591"/>
        <v>3330.3651162790698</v>
      </c>
      <c r="W1411" s="86">
        <f t="shared" si="592"/>
        <v>5381.8122977346275</v>
      </c>
      <c r="X1411" s="99">
        <f t="shared" si="593"/>
        <v>1.2506130456105935E-2</v>
      </c>
      <c r="Y1411" s="100">
        <f t="shared" si="594"/>
        <v>4.9534085335948996E-2</v>
      </c>
      <c r="Z1411" s="100">
        <f t="shared" si="595"/>
        <v>6.976459048553213E-2</v>
      </c>
      <c r="AA1411" s="100">
        <f t="shared" si="596"/>
        <v>5.2721922511034823E-2</v>
      </c>
      <c r="AB1411" s="101">
        <f t="shared" si="597"/>
        <v>3.7886218734673863E-2</v>
      </c>
      <c r="AC1411" s="99">
        <f t="shared" si="598"/>
        <v>1.5373251272497154E-2</v>
      </c>
      <c r="AD1411" s="100">
        <f t="shared" si="599"/>
        <v>5.5132146767007395E-2</v>
      </c>
      <c r="AE1411" s="100">
        <f t="shared" si="600"/>
        <v>7.6337100713194855E-2</v>
      </c>
      <c r="AF1411" s="100">
        <f t="shared" si="601"/>
        <v>5.8487617646220659E-2</v>
      </c>
      <c r="AG1411" s="101">
        <f t="shared" si="602"/>
        <v>4.2811955071829208E-2</v>
      </c>
      <c r="AH1411" s="95">
        <f t="shared" si="603"/>
        <v>199.25895046591467</v>
      </c>
      <c r="AI1411" s="96">
        <f t="shared" si="604"/>
        <v>149.71125551741051</v>
      </c>
      <c r="AJ1411" s="96">
        <f t="shared" si="605"/>
        <v>84.518023540951447</v>
      </c>
      <c r="AK1411" s="96">
        <f t="shared" si="606"/>
        <v>175.58325159391859</v>
      </c>
      <c r="AL1411" s="86">
        <f t="shared" si="607"/>
        <v>203.89651790093183</v>
      </c>
      <c r="AM1411" s="95">
        <f t="shared" si="615"/>
        <v>199.9196008872006</v>
      </c>
      <c r="AN1411" s="96">
        <f t="shared" si="608"/>
        <v>150.2076287232191</v>
      </c>
      <c r="AO1411" s="96">
        <f t="shared" si="609"/>
        <v>84.798246174504541</v>
      </c>
      <c r="AP1411" s="96">
        <f t="shared" si="610"/>
        <v>176.1654043597795</v>
      </c>
      <c r="AQ1411" s="86">
        <f t="shared" si="611"/>
        <v>204.57254434860212</v>
      </c>
    </row>
    <row r="1412" spans="1:43">
      <c r="A1412" s="129" t="str">
        <f t="shared" si="612"/>
        <v>2011_4</v>
      </c>
      <c r="B1412" s="57">
        <v>2011</v>
      </c>
      <c r="C1412" s="57">
        <v>4</v>
      </c>
      <c r="D1412" s="81" t="str">
        <f t="shared" si="613"/>
        <v>SYH_Commercial</v>
      </c>
      <c r="E1412" s="68" t="s">
        <v>37</v>
      </c>
      <c r="F1412" s="69" t="s">
        <v>40</v>
      </c>
      <c r="G1412" s="84">
        <f t="shared" si="614"/>
        <v>4224</v>
      </c>
      <c r="H1412" s="70">
        <v>1056</v>
      </c>
      <c r="I1412" s="65">
        <v>53</v>
      </c>
      <c r="J1412" s="66">
        <v>216</v>
      </c>
      <c r="K1412" s="66">
        <v>179</v>
      </c>
      <c r="L1412" s="66">
        <v>293</v>
      </c>
      <c r="M1412" s="67">
        <v>10</v>
      </c>
      <c r="N1412" s="65">
        <v>601382</v>
      </c>
      <c r="O1412" s="66">
        <v>495308</v>
      </c>
      <c r="P1412" s="66">
        <v>296847</v>
      </c>
      <c r="Q1412" s="66">
        <v>735178</v>
      </c>
      <c r="R1412" s="67">
        <v>58514</v>
      </c>
      <c r="S1412" s="95">
        <f t="shared" si="588"/>
        <v>11346.830188679245</v>
      </c>
      <c r="T1412" s="96">
        <f t="shared" si="589"/>
        <v>2293.0925925925926</v>
      </c>
      <c r="U1412" s="96">
        <f t="shared" si="590"/>
        <v>1658.36312849162</v>
      </c>
      <c r="V1412" s="96">
        <f t="shared" si="591"/>
        <v>2509.1399317406144</v>
      </c>
      <c r="W1412" s="86">
        <f t="shared" si="592"/>
        <v>5851.4</v>
      </c>
      <c r="X1412" s="99">
        <f t="shared" si="593"/>
        <v>1.2547348484848484E-2</v>
      </c>
      <c r="Y1412" s="100">
        <f t="shared" si="594"/>
        <v>5.113636363636364E-2</v>
      </c>
      <c r="Z1412" s="100">
        <f t="shared" si="595"/>
        <v>4.2376893939393936E-2</v>
      </c>
      <c r="AA1412" s="100">
        <f t="shared" si="596"/>
        <v>6.9365530303030304E-2</v>
      </c>
      <c r="AB1412" s="101">
        <f t="shared" si="597"/>
        <v>2.3674242424242425E-3</v>
      </c>
      <c r="AC1412" s="99">
        <f t="shared" si="598"/>
        <v>1.6537855572067404E-2</v>
      </c>
      <c r="AD1412" s="100">
        <f t="shared" si="599"/>
        <v>5.9033339101919935E-2</v>
      </c>
      <c r="AE1412" s="100">
        <f t="shared" si="600"/>
        <v>4.9598866519620866E-2</v>
      </c>
      <c r="AF1412" s="100">
        <f t="shared" si="601"/>
        <v>7.8474209124782424E-2</v>
      </c>
      <c r="AG1412" s="101">
        <f t="shared" si="602"/>
        <v>4.1097017193576276E-3</v>
      </c>
      <c r="AH1412" s="95">
        <f t="shared" si="603"/>
        <v>142.37263257575756</v>
      </c>
      <c r="AI1412" s="96">
        <f t="shared" si="604"/>
        <v>117.26041666666667</v>
      </c>
      <c r="AJ1412" s="96">
        <f t="shared" si="605"/>
        <v>70.276278409090907</v>
      </c>
      <c r="AK1412" s="96">
        <f t="shared" si="606"/>
        <v>174.04782196969697</v>
      </c>
      <c r="AL1412" s="86">
        <f t="shared" si="607"/>
        <v>13.852746212121213</v>
      </c>
      <c r="AM1412" s="95">
        <f t="shared" si="615"/>
        <v>142.8446743057317</v>
      </c>
      <c r="AN1412" s="96">
        <f t="shared" si="608"/>
        <v>117.64919791583947</v>
      </c>
      <c r="AO1412" s="96">
        <f t="shared" si="609"/>
        <v>70.509282009826606</v>
      </c>
      <c r="AP1412" s="96">
        <f t="shared" si="610"/>
        <v>174.62488396183994</v>
      </c>
      <c r="AQ1412" s="86">
        <f t="shared" si="611"/>
        <v>13.898675504630312</v>
      </c>
    </row>
    <row r="1413" spans="1:43">
      <c r="A1413" s="129" t="str">
        <f t="shared" si="612"/>
        <v>2011_4</v>
      </c>
      <c r="B1413" s="57">
        <v>2011</v>
      </c>
      <c r="C1413" s="57">
        <v>4</v>
      </c>
      <c r="D1413" s="81" t="str">
        <f t="shared" si="613"/>
        <v>MSH_Commercial</v>
      </c>
      <c r="E1413" s="68" t="s">
        <v>38</v>
      </c>
      <c r="F1413" s="69" t="s">
        <v>40</v>
      </c>
      <c r="G1413" s="84">
        <f t="shared" si="614"/>
        <v>20256</v>
      </c>
      <c r="H1413" s="70">
        <v>5064</v>
      </c>
      <c r="I1413" s="65">
        <v>268</v>
      </c>
      <c r="J1413" s="66">
        <v>993</v>
      </c>
      <c r="K1413" s="66">
        <v>2108</v>
      </c>
      <c r="L1413" s="66">
        <v>998</v>
      </c>
      <c r="M1413" s="67">
        <v>138</v>
      </c>
      <c r="N1413" s="65">
        <v>3773224</v>
      </c>
      <c r="O1413" s="66">
        <v>2596129</v>
      </c>
      <c r="P1413" s="66">
        <v>1952976</v>
      </c>
      <c r="Q1413" s="66">
        <v>3149983</v>
      </c>
      <c r="R1413" s="67">
        <v>633960</v>
      </c>
      <c r="S1413" s="95">
        <f t="shared" si="588"/>
        <v>14079.194029850747</v>
      </c>
      <c r="T1413" s="96">
        <f t="shared" si="589"/>
        <v>2614.4300100704936</v>
      </c>
      <c r="U1413" s="96">
        <f t="shared" si="590"/>
        <v>926.45920303605317</v>
      </c>
      <c r="V1413" s="96">
        <f t="shared" si="591"/>
        <v>3156.2955911823647</v>
      </c>
      <c r="W1413" s="86">
        <f t="shared" si="592"/>
        <v>4593.913043478261</v>
      </c>
      <c r="X1413" s="99">
        <f t="shared" si="593"/>
        <v>1.3230647709320696E-2</v>
      </c>
      <c r="Y1413" s="100">
        <f t="shared" si="594"/>
        <v>4.9022511848341235E-2</v>
      </c>
      <c r="Z1413" s="100">
        <f t="shared" si="595"/>
        <v>0.10406793048973144</v>
      </c>
      <c r="AA1413" s="100">
        <f t="shared" si="596"/>
        <v>4.9269352290679302E-2</v>
      </c>
      <c r="AB1413" s="101">
        <f t="shared" si="597"/>
        <v>6.8127962085308058E-3</v>
      </c>
      <c r="AC1413" s="99">
        <f t="shared" si="598"/>
        <v>1.5101232745727326E-2</v>
      </c>
      <c r="AD1413" s="100">
        <f t="shared" si="599"/>
        <v>5.2557288478921951E-2</v>
      </c>
      <c r="AE1413" s="100">
        <f t="shared" si="600"/>
        <v>0.10906683771882539</v>
      </c>
      <c r="AF1413" s="100">
        <f t="shared" si="601"/>
        <v>5.2812557047686753E-2</v>
      </c>
      <c r="AG1413" s="101">
        <f t="shared" si="602"/>
        <v>8.1594542649947761E-3</v>
      </c>
      <c r="AH1413" s="95">
        <f t="shared" si="603"/>
        <v>186.27685624012639</v>
      </c>
      <c r="AI1413" s="96">
        <f t="shared" si="604"/>
        <v>128.16592614533965</v>
      </c>
      <c r="AJ1413" s="96">
        <f t="shared" si="605"/>
        <v>96.414691943127963</v>
      </c>
      <c r="AK1413" s="96">
        <f t="shared" si="606"/>
        <v>155.50863941548184</v>
      </c>
      <c r="AL1413" s="86">
        <f t="shared" si="607"/>
        <v>31.297393364928912</v>
      </c>
      <c r="AM1413" s="95">
        <f t="shared" si="615"/>
        <v>186.89446404777121</v>
      </c>
      <c r="AN1413" s="96">
        <f t="shared" si="608"/>
        <v>128.59086501460717</v>
      </c>
      <c r="AO1413" s="96">
        <f t="shared" si="609"/>
        <v>96.734358420851763</v>
      </c>
      <c r="AP1413" s="96">
        <f t="shared" si="610"/>
        <v>156.02423406206216</v>
      </c>
      <c r="AQ1413" s="86">
        <f t="shared" si="611"/>
        <v>31.401161030388078</v>
      </c>
    </row>
    <row r="1414" spans="1:43">
      <c r="A1414" s="129" t="str">
        <f t="shared" si="612"/>
        <v>2011_4</v>
      </c>
      <c r="B1414" s="57">
        <v>2011</v>
      </c>
      <c r="C1414" s="57">
        <v>4</v>
      </c>
      <c r="D1414" s="81" t="str">
        <f t="shared" si="613"/>
        <v>SMH_Commercial</v>
      </c>
      <c r="E1414" s="68" t="s">
        <v>39</v>
      </c>
      <c r="F1414" s="69" t="s">
        <v>40</v>
      </c>
      <c r="G1414" s="84">
        <f t="shared" si="614"/>
        <v>8904</v>
      </c>
      <c r="H1414" s="70">
        <v>2226</v>
      </c>
      <c r="I1414" s="65">
        <v>87</v>
      </c>
      <c r="J1414" s="66">
        <v>414</v>
      </c>
      <c r="K1414" s="66">
        <v>794</v>
      </c>
      <c r="L1414" s="66">
        <v>558</v>
      </c>
      <c r="M1414" s="67">
        <v>94</v>
      </c>
      <c r="N1414" s="65">
        <v>1145553</v>
      </c>
      <c r="O1414" s="66">
        <v>1431103</v>
      </c>
      <c r="P1414" s="66">
        <v>574647</v>
      </c>
      <c r="Q1414" s="66">
        <v>1983040</v>
      </c>
      <c r="R1414" s="67">
        <v>236520</v>
      </c>
      <c r="S1414" s="95">
        <f t="shared" si="588"/>
        <v>13167.275862068966</v>
      </c>
      <c r="T1414" s="96">
        <f t="shared" si="589"/>
        <v>3456.7705314009663</v>
      </c>
      <c r="U1414" s="96">
        <f t="shared" si="590"/>
        <v>723.73677581863979</v>
      </c>
      <c r="V1414" s="96">
        <f t="shared" si="591"/>
        <v>3553.8351254480285</v>
      </c>
      <c r="W1414" s="86">
        <f t="shared" si="592"/>
        <v>2516.1702127659573</v>
      </c>
      <c r="X1414" s="99">
        <f t="shared" si="593"/>
        <v>9.7708894878706203E-3</v>
      </c>
      <c r="Y1414" s="100">
        <f t="shared" si="594"/>
        <v>4.6495956873315362E-2</v>
      </c>
      <c r="Z1414" s="100">
        <f t="shared" si="595"/>
        <v>8.917340521114106E-2</v>
      </c>
      <c r="AA1414" s="100">
        <f t="shared" si="596"/>
        <v>6.2668463611859834E-2</v>
      </c>
      <c r="AB1414" s="101">
        <f t="shared" si="597"/>
        <v>1.0557053009883199E-2</v>
      </c>
      <c r="AC1414" s="99">
        <f t="shared" si="598"/>
        <v>1.2199725764159879E-2</v>
      </c>
      <c r="AD1414" s="100">
        <f t="shared" si="599"/>
        <v>5.1695105225207962E-2</v>
      </c>
      <c r="AE1414" s="100">
        <f t="shared" si="600"/>
        <v>9.6210588656303886E-2</v>
      </c>
      <c r="AF1414" s="100">
        <f t="shared" si="601"/>
        <v>6.865305472992804E-2</v>
      </c>
      <c r="AG1414" s="101">
        <f t="shared" si="602"/>
        <v>1.3080708540324238E-2</v>
      </c>
      <c r="AH1414" s="95">
        <f t="shared" si="603"/>
        <v>128.6559973045822</v>
      </c>
      <c r="AI1414" s="96">
        <f t="shared" si="604"/>
        <v>160.72585354896677</v>
      </c>
      <c r="AJ1414" s="96">
        <f t="shared" si="605"/>
        <v>64.53807277628033</v>
      </c>
      <c r="AK1414" s="96">
        <f t="shared" si="606"/>
        <v>222.71338724168913</v>
      </c>
      <c r="AL1414" s="86">
        <f t="shared" si="607"/>
        <v>26.563342318059298</v>
      </c>
      <c r="AM1414" s="95">
        <f t="shared" si="615"/>
        <v>129.08256102290699</v>
      </c>
      <c r="AN1414" s="96">
        <f t="shared" si="608"/>
        <v>161.25874606200261</v>
      </c>
      <c r="AO1414" s="96">
        <f t="shared" si="609"/>
        <v>64.752051143971897</v>
      </c>
      <c r="AP1414" s="96">
        <f t="shared" si="610"/>
        <v>223.45180171573509</v>
      </c>
      <c r="AQ1414" s="86">
        <f t="shared" si="611"/>
        <v>26.651414062149861</v>
      </c>
    </row>
    <row r="1415" spans="1:43">
      <c r="A1415" s="129" t="str">
        <f t="shared" si="612"/>
        <v>2012_1</v>
      </c>
      <c r="B1415" s="57">
        <v>2012</v>
      </c>
      <c r="C1415" s="57">
        <v>1</v>
      </c>
      <c r="D1415" s="81" t="str">
        <f t="shared" si="613"/>
        <v>SML_Commercial</v>
      </c>
      <c r="E1415" s="68" t="s">
        <v>12</v>
      </c>
      <c r="F1415" s="69" t="s">
        <v>40</v>
      </c>
      <c r="G1415" s="84">
        <f t="shared" si="614"/>
        <v>21604</v>
      </c>
      <c r="H1415" s="70">
        <v>5401</v>
      </c>
      <c r="I1415" s="65">
        <v>38</v>
      </c>
      <c r="J1415" s="66">
        <v>715</v>
      </c>
      <c r="K1415" s="66">
        <v>317</v>
      </c>
      <c r="L1415" s="66">
        <v>1049</v>
      </c>
      <c r="M1415" s="67">
        <v>151</v>
      </c>
      <c r="N1415" s="65">
        <v>453122</v>
      </c>
      <c r="O1415" s="66">
        <v>1050272</v>
      </c>
      <c r="P1415" s="66">
        <v>468976</v>
      </c>
      <c r="Q1415" s="66">
        <v>1677823</v>
      </c>
      <c r="R1415" s="67">
        <v>445872</v>
      </c>
      <c r="S1415" s="95">
        <f t="shared" si="588"/>
        <v>11924.263157894737</v>
      </c>
      <c r="T1415" s="96">
        <f t="shared" si="589"/>
        <v>1468.9118881118882</v>
      </c>
      <c r="U1415" s="96">
        <f t="shared" si="590"/>
        <v>1479.4195583596215</v>
      </c>
      <c r="V1415" s="96">
        <f t="shared" si="591"/>
        <v>1599.4499523355578</v>
      </c>
      <c r="W1415" s="86">
        <f t="shared" si="592"/>
        <v>2952.7947019867552</v>
      </c>
      <c r="X1415" s="99">
        <f t="shared" si="593"/>
        <v>1.7589335308276245E-3</v>
      </c>
      <c r="Y1415" s="100">
        <f t="shared" si="594"/>
        <v>3.3095723014256617E-2</v>
      </c>
      <c r="Z1415" s="100">
        <f t="shared" si="595"/>
        <v>1.4673208665062026E-2</v>
      </c>
      <c r="AA1415" s="100">
        <f t="shared" si="596"/>
        <v>4.8555822995741529E-2</v>
      </c>
      <c r="AB1415" s="101">
        <f t="shared" si="597"/>
        <v>6.9894463988150347E-3</v>
      </c>
      <c r="AC1415" s="99">
        <f t="shared" si="598"/>
        <v>2.4231830777541393E-3</v>
      </c>
      <c r="AD1415" s="100">
        <f t="shared" si="599"/>
        <v>3.5931463697942437E-2</v>
      </c>
      <c r="AE1415" s="100">
        <f t="shared" si="600"/>
        <v>1.6579290441961405E-2</v>
      </c>
      <c r="AF1415" s="100">
        <f t="shared" si="601"/>
        <v>5.1963050656279722E-2</v>
      </c>
      <c r="AG1415" s="101">
        <f t="shared" si="602"/>
        <v>8.3100946425057106E-3</v>
      </c>
      <c r="AH1415" s="95">
        <f t="shared" si="603"/>
        <v>20.973986298833548</v>
      </c>
      <c r="AI1415" s="96">
        <f t="shared" si="604"/>
        <v>48.614700981299762</v>
      </c>
      <c r="AJ1415" s="96">
        <f t="shared" si="605"/>
        <v>21.707831882984632</v>
      </c>
      <c r="AK1415" s="96">
        <f t="shared" si="606"/>
        <v>77.662608776152567</v>
      </c>
      <c r="AL1415" s="86">
        <f t="shared" si="607"/>
        <v>20.638400296241436</v>
      </c>
      <c r="AM1415" s="95">
        <f t="shared" si="615"/>
        <v>21.043526326280094</v>
      </c>
      <c r="AN1415" s="96">
        <f t="shared" si="608"/>
        <v>48.775884820765377</v>
      </c>
      <c r="AO1415" s="96">
        <f t="shared" si="609"/>
        <v>21.779805002611955</v>
      </c>
      <c r="AP1415" s="96">
        <f t="shared" si="610"/>
        <v>77.920102028456469</v>
      </c>
      <c r="AQ1415" s="86">
        <f t="shared" si="611"/>
        <v>20.706827675882341</v>
      </c>
    </row>
    <row r="1416" spans="1:43">
      <c r="A1416" s="129" t="str">
        <f t="shared" si="612"/>
        <v>2012_1</v>
      </c>
      <c r="B1416" s="57">
        <v>2012</v>
      </c>
      <c r="C1416" s="57">
        <v>1</v>
      </c>
      <c r="D1416" s="81" t="str">
        <f t="shared" si="613"/>
        <v>LSL_Commercial</v>
      </c>
      <c r="E1416" s="68" t="s">
        <v>14</v>
      </c>
      <c r="F1416" s="69" t="s">
        <v>40</v>
      </c>
      <c r="G1416" s="84">
        <f t="shared" si="614"/>
        <v>2928</v>
      </c>
      <c r="H1416" s="70">
        <v>732</v>
      </c>
      <c r="I1416" s="65">
        <v>4</v>
      </c>
      <c r="J1416" s="66">
        <v>82</v>
      </c>
      <c r="K1416" s="66">
        <v>95</v>
      </c>
      <c r="L1416" s="66">
        <v>133</v>
      </c>
      <c r="M1416" s="67">
        <v>16</v>
      </c>
      <c r="N1416" s="65">
        <v>72015</v>
      </c>
      <c r="O1416" s="66">
        <v>222691</v>
      </c>
      <c r="P1416" s="66">
        <v>110671</v>
      </c>
      <c r="Q1416" s="66">
        <v>436214</v>
      </c>
      <c r="R1416" s="67">
        <v>88448</v>
      </c>
      <c r="S1416" s="95">
        <f t="shared" si="588"/>
        <v>18003.75</v>
      </c>
      <c r="T1416" s="96">
        <f t="shared" si="589"/>
        <v>2715.7439024390242</v>
      </c>
      <c r="U1416" s="96">
        <f t="shared" si="590"/>
        <v>1164.957894736842</v>
      </c>
      <c r="V1416" s="96">
        <f t="shared" si="591"/>
        <v>3279.8045112781956</v>
      </c>
      <c r="W1416" s="86">
        <f t="shared" si="592"/>
        <v>5528</v>
      </c>
      <c r="X1416" s="99">
        <f t="shared" si="593"/>
        <v>1.366120218579235E-3</v>
      </c>
      <c r="Y1416" s="100">
        <f t="shared" si="594"/>
        <v>2.8005464480874317E-2</v>
      </c>
      <c r="Z1416" s="100">
        <f t="shared" si="595"/>
        <v>3.2445355191256832E-2</v>
      </c>
      <c r="AA1416" s="100">
        <f t="shared" si="596"/>
        <v>4.5423497267759565E-2</v>
      </c>
      <c r="AB1416" s="101">
        <f t="shared" si="597"/>
        <v>5.4644808743169399E-3</v>
      </c>
      <c r="AC1416" s="99">
        <f t="shared" si="598"/>
        <v>2.956562790996182E-3</v>
      </c>
      <c r="AD1416" s="100">
        <f t="shared" si="599"/>
        <v>3.510980364249127E-2</v>
      </c>
      <c r="AE1416" s="100">
        <f t="shared" si="600"/>
        <v>4.0074650092483129E-2</v>
      </c>
      <c r="AF1416" s="100">
        <f t="shared" si="601"/>
        <v>5.4389854526134818E-2</v>
      </c>
      <c r="AG1416" s="101">
        <f t="shared" si="602"/>
        <v>8.6388321844978518E-3</v>
      </c>
      <c r="AH1416" s="95">
        <f t="shared" si="603"/>
        <v>24.595286885245901</v>
      </c>
      <c r="AI1416" s="96">
        <f t="shared" si="604"/>
        <v>76.055669398907099</v>
      </c>
      <c r="AJ1416" s="96">
        <f t="shared" si="605"/>
        <v>37.797472677595628</v>
      </c>
      <c r="AK1416" s="96">
        <f t="shared" si="606"/>
        <v>148.98019125683061</v>
      </c>
      <c r="AL1416" s="86">
        <f t="shared" si="607"/>
        <v>30.207650273224044</v>
      </c>
      <c r="AM1416" s="95">
        <f t="shared" si="615"/>
        <v>24.676833468746377</v>
      </c>
      <c r="AN1416" s="96">
        <f t="shared" si="608"/>
        <v>76.307834784261601</v>
      </c>
      <c r="AO1416" s="96">
        <f t="shared" si="609"/>
        <v>37.922791596467825</v>
      </c>
      <c r="AP1416" s="96">
        <f t="shared" si="610"/>
        <v>149.47414059203962</v>
      </c>
      <c r="AQ1416" s="86">
        <f t="shared" si="611"/>
        <v>30.307804855150728</v>
      </c>
    </row>
    <row r="1417" spans="1:43">
      <c r="A1417" s="129" t="str">
        <f t="shared" si="612"/>
        <v>2012_1</v>
      </c>
      <c r="B1417" s="57">
        <v>2012</v>
      </c>
      <c r="C1417" s="57">
        <v>1</v>
      </c>
      <c r="D1417" s="81" t="str">
        <f t="shared" si="613"/>
        <v>MYA_Commercial</v>
      </c>
      <c r="E1417" s="68" t="s">
        <v>15</v>
      </c>
      <c r="F1417" s="69" t="s">
        <v>40</v>
      </c>
      <c r="G1417" s="84">
        <f t="shared" si="614"/>
        <v>3264</v>
      </c>
      <c r="H1417" s="70">
        <v>816</v>
      </c>
      <c r="I1417" s="65">
        <v>17</v>
      </c>
      <c r="J1417" s="66">
        <v>118</v>
      </c>
      <c r="K1417" s="66">
        <v>96</v>
      </c>
      <c r="L1417" s="66">
        <v>199</v>
      </c>
      <c r="M1417" s="67">
        <v>31</v>
      </c>
      <c r="N1417" s="65">
        <v>191379</v>
      </c>
      <c r="O1417" s="66">
        <v>374550</v>
      </c>
      <c r="P1417" s="66">
        <v>93150</v>
      </c>
      <c r="Q1417" s="66">
        <v>555188</v>
      </c>
      <c r="R1417" s="67">
        <v>149441</v>
      </c>
      <c r="S1417" s="95">
        <f t="shared" si="588"/>
        <v>11257.588235294117</v>
      </c>
      <c r="T1417" s="96">
        <f t="shared" si="589"/>
        <v>3174.1525423728813</v>
      </c>
      <c r="U1417" s="96">
        <f t="shared" si="590"/>
        <v>970.3125</v>
      </c>
      <c r="V1417" s="96">
        <f t="shared" si="591"/>
        <v>2789.8894472361808</v>
      </c>
      <c r="W1417" s="86">
        <f t="shared" si="592"/>
        <v>4820.677419354839</v>
      </c>
      <c r="X1417" s="99">
        <f t="shared" si="593"/>
        <v>5.208333333333333E-3</v>
      </c>
      <c r="Y1417" s="100">
        <f t="shared" si="594"/>
        <v>3.6151960784313729E-2</v>
      </c>
      <c r="Z1417" s="100">
        <f t="shared" si="595"/>
        <v>2.9411764705882353E-2</v>
      </c>
      <c r="AA1417" s="100">
        <f t="shared" si="596"/>
        <v>6.0968137254901959E-2</v>
      </c>
      <c r="AB1417" s="101">
        <f t="shared" si="597"/>
        <v>9.4975490196078424E-3</v>
      </c>
      <c r="AC1417" s="99">
        <f t="shared" si="598"/>
        <v>8.1439294255371657E-3</v>
      </c>
      <c r="AD1417" s="100">
        <f t="shared" si="599"/>
        <v>4.3764877149509399E-2</v>
      </c>
      <c r="AE1417" s="100">
        <f t="shared" si="600"/>
        <v>3.6302394202344983E-2</v>
      </c>
      <c r="AF1417" s="100">
        <f t="shared" si="601"/>
        <v>7.0726399237177634E-2</v>
      </c>
      <c r="AG1417" s="101">
        <f t="shared" si="602"/>
        <v>1.3453167480931921E-2</v>
      </c>
      <c r="AH1417" s="95">
        <f t="shared" si="603"/>
        <v>58.633272058823529</v>
      </c>
      <c r="AI1417" s="96">
        <f t="shared" si="604"/>
        <v>114.75183823529412</v>
      </c>
      <c r="AJ1417" s="96">
        <f t="shared" si="605"/>
        <v>28.538602941176471</v>
      </c>
      <c r="AK1417" s="96">
        <f t="shared" si="606"/>
        <v>170.09436274509804</v>
      </c>
      <c r="AL1417" s="86">
        <f t="shared" si="607"/>
        <v>45.784620098039213</v>
      </c>
      <c r="AM1417" s="95">
        <f t="shared" si="615"/>
        <v>58.827672841305123</v>
      </c>
      <c r="AN1417" s="96">
        <f t="shared" si="608"/>
        <v>115.13230219987999</v>
      </c>
      <c r="AO1417" s="96">
        <f t="shared" si="609"/>
        <v>28.633223734932109</v>
      </c>
      <c r="AP1417" s="96">
        <f t="shared" si="610"/>
        <v>170.65831689693491</v>
      </c>
      <c r="AQ1417" s="86">
        <f t="shared" si="611"/>
        <v>45.936420699645616</v>
      </c>
    </row>
    <row r="1418" spans="1:43">
      <c r="A1418" s="129" t="str">
        <f t="shared" si="612"/>
        <v>2012_1</v>
      </c>
      <c r="B1418" s="57">
        <v>2012</v>
      </c>
      <c r="C1418" s="57">
        <v>1</v>
      </c>
      <c r="D1418" s="81" t="str">
        <f t="shared" si="613"/>
        <v>SMA_Commercial</v>
      </c>
      <c r="E1418" s="68" t="s">
        <v>16</v>
      </c>
      <c r="F1418" s="69" t="s">
        <v>40</v>
      </c>
      <c r="G1418" s="84">
        <f t="shared" si="614"/>
        <v>22616</v>
      </c>
      <c r="H1418" s="70">
        <v>5654</v>
      </c>
      <c r="I1418" s="65">
        <v>36</v>
      </c>
      <c r="J1418" s="66">
        <v>574</v>
      </c>
      <c r="K1418" s="66">
        <v>683</v>
      </c>
      <c r="L1418" s="66">
        <v>973</v>
      </c>
      <c r="M1418" s="67">
        <v>462</v>
      </c>
      <c r="N1418" s="65">
        <v>656724</v>
      </c>
      <c r="O1418" s="66">
        <v>2051142</v>
      </c>
      <c r="P1418" s="66">
        <v>584975</v>
      </c>
      <c r="Q1418" s="66">
        <v>2812927</v>
      </c>
      <c r="R1418" s="67">
        <v>2410937</v>
      </c>
      <c r="S1418" s="95">
        <f t="shared" si="588"/>
        <v>18242.333333333332</v>
      </c>
      <c r="T1418" s="96">
        <f t="shared" si="589"/>
        <v>3573.4181184668992</v>
      </c>
      <c r="U1418" s="96">
        <f t="shared" si="590"/>
        <v>856.47877013177163</v>
      </c>
      <c r="V1418" s="96">
        <f t="shared" si="591"/>
        <v>2890.9835560123329</v>
      </c>
      <c r="W1418" s="86">
        <f t="shared" si="592"/>
        <v>5218.4783549783551</v>
      </c>
      <c r="X1418" s="99">
        <f t="shared" si="593"/>
        <v>1.5917934205871948E-3</v>
      </c>
      <c r="Y1418" s="100">
        <f t="shared" si="594"/>
        <v>2.538026176158472E-2</v>
      </c>
      <c r="Z1418" s="100">
        <f t="shared" si="595"/>
        <v>3.0199858507251504E-2</v>
      </c>
      <c r="AA1418" s="100">
        <f t="shared" si="596"/>
        <v>4.3022638839759465E-2</v>
      </c>
      <c r="AB1418" s="101">
        <f t="shared" si="597"/>
        <v>2.0428015564202335E-2</v>
      </c>
      <c r="AC1418" s="99">
        <f t="shared" si="598"/>
        <v>2.2094476889209409E-3</v>
      </c>
      <c r="AD1418" s="100">
        <f t="shared" si="599"/>
        <v>2.7817026901281221E-2</v>
      </c>
      <c r="AE1418" s="100">
        <f t="shared" si="600"/>
        <v>3.2851358308841533E-2</v>
      </c>
      <c r="AF1418" s="100">
        <f t="shared" si="601"/>
        <v>4.6166384317427922E-2</v>
      </c>
      <c r="AG1418" s="101">
        <f t="shared" si="602"/>
        <v>2.2619706397816249E-2</v>
      </c>
      <c r="AH1418" s="95">
        <f t="shared" si="603"/>
        <v>29.038026176158471</v>
      </c>
      <c r="AI1418" s="96">
        <f t="shared" si="604"/>
        <v>90.694287230279443</v>
      </c>
      <c r="AJ1418" s="96">
        <f t="shared" si="605"/>
        <v>25.865537672444287</v>
      </c>
      <c r="AK1418" s="96">
        <f t="shared" si="606"/>
        <v>124.37774142200212</v>
      </c>
      <c r="AL1418" s="86">
        <f t="shared" si="607"/>
        <v>106.60315705695083</v>
      </c>
      <c r="AM1418" s="95">
        <f t="shared" si="615"/>
        <v>29.134302826124429</v>
      </c>
      <c r="AN1418" s="96">
        <f t="shared" si="608"/>
        <v>90.994987494567752</v>
      </c>
      <c r="AO1418" s="96">
        <f t="shared" si="609"/>
        <v>25.951295819419023</v>
      </c>
      <c r="AP1418" s="96">
        <f t="shared" si="610"/>
        <v>124.79012042468634</v>
      </c>
      <c r="AQ1418" s="86">
        <f t="shared" si="611"/>
        <v>106.95660376765271</v>
      </c>
    </row>
    <row r="1419" spans="1:43">
      <c r="A1419" s="129" t="str">
        <f t="shared" si="612"/>
        <v>2012_1</v>
      </c>
      <c r="B1419" s="57">
        <v>2012</v>
      </c>
      <c r="C1419" s="57">
        <v>1</v>
      </c>
      <c r="D1419" s="81" t="str">
        <f t="shared" si="613"/>
        <v>MSL_Commercial</v>
      </c>
      <c r="E1419" s="68" t="s">
        <v>17</v>
      </c>
      <c r="F1419" s="69" t="s">
        <v>40</v>
      </c>
      <c r="G1419" s="84">
        <f t="shared" si="614"/>
        <v>9924</v>
      </c>
      <c r="H1419" s="70">
        <v>2481</v>
      </c>
      <c r="I1419" s="65">
        <v>28</v>
      </c>
      <c r="J1419" s="66">
        <v>228</v>
      </c>
      <c r="K1419" s="66">
        <v>271</v>
      </c>
      <c r="L1419" s="66">
        <v>362</v>
      </c>
      <c r="M1419" s="67">
        <v>73</v>
      </c>
      <c r="N1419" s="65">
        <v>571852</v>
      </c>
      <c r="O1419" s="66">
        <v>639879</v>
      </c>
      <c r="P1419" s="66">
        <v>346435</v>
      </c>
      <c r="Q1419" s="66">
        <v>1099673</v>
      </c>
      <c r="R1419" s="67">
        <v>183413</v>
      </c>
      <c r="S1419" s="95">
        <f t="shared" ref="S1419:S1482" si="616">N1419/I1419</f>
        <v>20423.285714285714</v>
      </c>
      <c r="T1419" s="96">
        <f t="shared" ref="T1419:T1482" si="617">O1419/J1419</f>
        <v>2806.4868421052633</v>
      </c>
      <c r="U1419" s="96">
        <f t="shared" ref="U1419:U1482" si="618">P1419/K1419</f>
        <v>1278.3579335793358</v>
      </c>
      <c r="V1419" s="96">
        <f t="shared" ref="V1419:V1482" si="619">Q1419/L1419</f>
        <v>3037.7707182320441</v>
      </c>
      <c r="W1419" s="86">
        <f t="shared" ref="W1419:W1482" si="620">R1419/M1419</f>
        <v>2512.5068493150684</v>
      </c>
      <c r="X1419" s="99">
        <f t="shared" ref="X1419:X1482" si="621">I1419/$G1419</f>
        <v>2.8214429665457475E-3</v>
      </c>
      <c r="Y1419" s="100">
        <f t="shared" ref="Y1419:Y1482" si="622">J1419/$G1419</f>
        <v>2.2974607013301087E-2</v>
      </c>
      <c r="Z1419" s="100">
        <f t="shared" ref="Z1419:Z1482" si="623">K1419/$G1419</f>
        <v>2.7307537283353486E-2</v>
      </c>
      <c r="AA1419" s="100">
        <f t="shared" ref="AA1419:AA1482" si="624">L1419/$G1419</f>
        <v>3.6477226924627168E-2</v>
      </c>
      <c r="AB1419" s="101">
        <f t="shared" ref="AB1419:AB1482" si="625">M1419/$G1419</f>
        <v>7.3559048770656995E-3</v>
      </c>
      <c r="AC1419" s="99">
        <f t="shared" ref="AC1419:AC1482" si="626">I1419/$G1419+2.33*(I1419*ABS(($G1419-I1419))/$G1419^3)^0.5</f>
        <v>4.0620511643448525E-3</v>
      </c>
      <c r="AD1419" s="100">
        <f t="shared" ref="AD1419:AD1482" si="627">J1419/$G1419+2.33*(J1419*ABS(($G1419-J1419))/$G1419^3)^0.5</f>
        <v>2.6478812090551102E-2</v>
      </c>
      <c r="AE1419" s="100">
        <f t="shared" ref="AE1419:AE1482" si="628">K1419/$G1419+2.33*(K1419*ABS(($G1419-K1419))/$G1419^3)^0.5</f>
        <v>3.1119438048428899E-2</v>
      </c>
      <c r="AF1419" s="100">
        <f t="shared" ref="AF1419:AF1482" si="629">L1419/$G1419+2.33*(L1419*ABS(($G1419-L1419))/$G1419^3)^0.5</f>
        <v>4.0862073908442126E-2</v>
      </c>
      <c r="AG1419" s="101">
        <f t="shared" ref="AG1419:AG1482" si="630">M1419/$G1419+2.33*(M1419*ABS(($G1419-M1419))/$G1419^3)^0.5</f>
        <v>9.3545117530583546E-3</v>
      </c>
      <c r="AH1419" s="95">
        <f t="shared" ref="AH1419:AH1482" si="631">N1419/$G1419</f>
        <v>57.623135832325673</v>
      </c>
      <c r="AI1419" s="96">
        <f t="shared" ref="AI1419:AI1482" si="632">O1419/$G1419</f>
        <v>64.477932285368809</v>
      </c>
      <c r="AJ1419" s="96">
        <f t="shared" ref="AJ1419:AJ1482" si="633">P1419/$G1419</f>
        <v>34.908806932688435</v>
      </c>
      <c r="AK1419" s="96">
        <f t="shared" ref="AK1419:AK1482" si="634">Q1419/$G1419</f>
        <v>110.80945183393793</v>
      </c>
      <c r="AL1419" s="86">
        <f t="shared" ref="AL1419:AL1482" si="635">R1419/$G1419</f>
        <v>18.481761386537688</v>
      </c>
      <c r="AM1419" s="95">
        <f t="shared" si="615"/>
        <v>57.814187470781206</v>
      </c>
      <c r="AN1419" s="96">
        <f t="shared" ref="AN1419:AN1482" si="636">AI1419*($AC$2171/$X$2171)</f>
        <v>64.69171125503803</v>
      </c>
      <c r="AO1419" s="96">
        <f t="shared" ref="AO1419:AO1482" si="637">AJ1419*($AC$2171/$X$2171)</f>
        <v>35.024548373425446</v>
      </c>
      <c r="AP1419" s="96">
        <f t="shared" ref="AP1419:AP1482" si="638">AK1419*($AC$2171/$X$2171)</f>
        <v>111.17684467057278</v>
      </c>
      <c r="AQ1419" s="86">
        <f t="shared" ref="AQ1419:AQ1482" si="639">AL1419*($AC$2171/$X$2171)</f>
        <v>18.543038350094768</v>
      </c>
    </row>
    <row r="1420" spans="1:43">
      <c r="A1420" s="129" t="str">
        <f t="shared" ref="A1420:A1483" si="640">B1420&amp;"_"&amp;C1420</f>
        <v>2012_1</v>
      </c>
      <c r="B1420" s="57">
        <v>2012</v>
      </c>
      <c r="C1420" s="57">
        <v>1</v>
      </c>
      <c r="D1420" s="81" t="str">
        <f t="shared" ref="D1420:D1483" si="641">E1420&amp;"_"&amp;F1420</f>
        <v>LYL_Commercial</v>
      </c>
      <c r="E1420" s="68" t="s">
        <v>18</v>
      </c>
      <c r="F1420" s="69" t="s">
        <v>40</v>
      </c>
      <c r="G1420" s="84">
        <f t="shared" ref="G1420:G1483" si="642">H1420*4</f>
        <v>3760</v>
      </c>
      <c r="H1420" s="70">
        <v>940</v>
      </c>
      <c r="I1420" s="65">
        <v>21</v>
      </c>
      <c r="J1420" s="66">
        <v>98</v>
      </c>
      <c r="K1420" s="66">
        <v>143</v>
      </c>
      <c r="L1420" s="66">
        <v>153</v>
      </c>
      <c r="M1420" s="67">
        <v>41</v>
      </c>
      <c r="N1420" s="65">
        <v>401500</v>
      </c>
      <c r="O1420" s="66">
        <v>270445</v>
      </c>
      <c r="P1420" s="66">
        <v>167435</v>
      </c>
      <c r="Q1420" s="66">
        <v>579420</v>
      </c>
      <c r="R1420" s="67">
        <v>221259</v>
      </c>
      <c r="S1420" s="95">
        <f t="shared" si="616"/>
        <v>19119.047619047618</v>
      </c>
      <c r="T1420" s="96">
        <f t="shared" si="617"/>
        <v>2759.6428571428573</v>
      </c>
      <c r="U1420" s="96">
        <f t="shared" si="618"/>
        <v>1170.8741258741259</v>
      </c>
      <c r="V1420" s="96">
        <f t="shared" si="619"/>
        <v>3787.0588235294117</v>
      </c>
      <c r="W1420" s="86">
        <f t="shared" si="620"/>
        <v>5396.5609756097565</v>
      </c>
      <c r="X1420" s="99">
        <f t="shared" si="621"/>
        <v>5.5851063829787237E-3</v>
      </c>
      <c r="Y1420" s="100">
        <f t="shared" si="622"/>
        <v>2.6063829787234042E-2</v>
      </c>
      <c r="Z1420" s="100">
        <f t="shared" si="623"/>
        <v>3.8031914893617021E-2</v>
      </c>
      <c r="AA1420" s="100">
        <f t="shared" si="624"/>
        <v>4.0691489361702131E-2</v>
      </c>
      <c r="AB1420" s="101">
        <f t="shared" si="625"/>
        <v>1.0904255319148936E-2</v>
      </c>
      <c r="AC1420" s="99">
        <f t="shared" si="626"/>
        <v>8.4168995766575397E-3</v>
      </c>
      <c r="AD1420" s="100">
        <f t="shared" si="627"/>
        <v>3.2117884778004917E-2</v>
      </c>
      <c r="AE1420" s="100">
        <f t="shared" si="628"/>
        <v>4.5299940132197222E-2</v>
      </c>
      <c r="AF1420" s="100">
        <f t="shared" si="629"/>
        <v>4.8198947862282314E-2</v>
      </c>
      <c r="AG1420" s="101">
        <f t="shared" si="630"/>
        <v>1.4850456036352312E-2</v>
      </c>
      <c r="AH1420" s="95">
        <f t="shared" si="631"/>
        <v>106.78191489361703</v>
      </c>
      <c r="AI1420" s="96">
        <f t="shared" si="632"/>
        <v>71.926861702127653</v>
      </c>
      <c r="AJ1420" s="96">
        <f t="shared" si="633"/>
        <v>44.530585106382979</v>
      </c>
      <c r="AK1420" s="96">
        <f t="shared" si="634"/>
        <v>154.10106382978722</v>
      </c>
      <c r="AL1420" s="86">
        <f t="shared" si="635"/>
        <v>58.845478723404256</v>
      </c>
      <c r="AM1420" s="95">
        <f t="shared" ref="AM1420:AM1483" si="643">AH1420*($AC$2171/$X$2171)</f>
        <v>107.135954282539</v>
      </c>
      <c r="AN1420" s="96">
        <f t="shared" si="636"/>
        <v>72.165337872830023</v>
      </c>
      <c r="AO1420" s="96">
        <f t="shared" si="637"/>
        <v>44.6782279085851</v>
      </c>
      <c r="AP1420" s="96">
        <f t="shared" si="638"/>
        <v>154.61199160744394</v>
      </c>
      <c r="AQ1420" s="86">
        <f t="shared" si="639"/>
        <v>59.040583084932244</v>
      </c>
    </row>
    <row r="1421" spans="1:43">
      <c r="A1421" s="129" t="str">
        <f t="shared" si="640"/>
        <v>2012_1</v>
      </c>
      <c r="B1421" s="57">
        <v>2012</v>
      </c>
      <c r="C1421" s="57">
        <v>1</v>
      </c>
      <c r="D1421" s="81" t="str">
        <f t="shared" si="641"/>
        <v>LSA_Commercial</v>
      </c>
      <c r="E1421" s="68" t="s">
        <v>19</v>
      </c>
      <c r="F1421" s="69" t="s">
        <v>40</v>
      </c>
      <c r="G1421" s="84">
        <f t="shared" si="642"/>
        <v>25668</v>
      </c>
      <c r="H1421" s="70">
        <v>6417</v>
      </c>
      <c r="I1421" s="65">
        <v>93</v>
      </c>
      <c r="J1421" s="66">
        <v>805</v>
      </c>
      <c r="K1421" s="66">
        <v>616</v>
      </c>
      <c r="L1421" s="66">
        <v>1311</v>
      </c>
      <c r="M1421" s="67">
        <v>214</v>
      </c>
      <c r="N1421" s="65">
        <v>2323494</v>
      </c>
      <c r="O1421" s="66">
        <v>1963524</v>
      </c>
      <c r="P1421" s="66">
        <v>486188</v>
      </c>
      <c r="Q1421" s="66">
        <v>3289205</v>
      </c>
      <c r="R1421" s="67">
        <v>1912255</v>
      </c>
      <c r="S1421" s="95">
        <f t="shared" si="616"/>
        <v>24983.806451612902</v>
      </c>
      <c r="T1421" s="96">
        <f t="shared" si="617"/>
        <v>2439.160248447205</v>
      </c>
      <c r="U1421" s="96">
        <f t="shared" si="618"/>
        <v>789.26623376623377</v>
      </c>
      <c r="V1421" s="96">
        <f t="shared" si="619"/>
        <v>2508.9282990083907</v>
      </c>
      <c r="W1421" s="86">
        <f t="shared" si="620"/>
        <v>8935.7710280373831</v>
      </c>
      <c r="X1421" s="99">
        <f t="shared" si="621"/>
        <v>3.6231884057971015E-3</v>
      </c>
      <c r="Y1421" s="100">
        <f t="shared" si="622"/>
        <v>3.1362007168458779E-2</v>
      </c>
      <c r="Z1421" s="100">
        <f t="shared" si="623"/>
        <v>2.3998753311516286E-2</v>
      </c>
      <c r="AA1421" s="100">
        <f t="shared" si="624"/>
        <v>5.1075268817204304E-2</v>
      </c>
      <c r="AB1421" s="101">
        <f t="shared" si="625"/>
        <v>8.3372292348449437E-3</v>
      </c>
      <c r="AC1421" s="99">
        <f t="shared" si="626"/>
        <v>4.4969987278001156E-3</v>
      </c>
      <c r="AD1421" s="100">
        <f t="shared" si="627"/>
        <v>3.3896800642067869E-2</v>
      </c>
      <c r="AE1421" s="100">
        <f t="shared" si="628"/>
        <v>2.6224518946066967E-2</v>
      </c>
      <c r="AF1421" s="100">
        <f t="shared" si="629"/>
        <v>5.427697237800546E-2</v>
      </c>
      <c r="AG1421" s="101">
        <f t="shared" si="630"/>
        <v>9.6595986064537086E-3</v>
      </c>
      <c r="AH1421" s="95">
        <f t="shared" si="631"/>
        <v>90.521037868162693</v>
      </c>
      <c r="AI1421" s="96">
        <f t="shared" si="632"/>
        <v>76.496961196820948</v>
      </c>
      <c r="AJ1421" s="96">
        <f t="shared" si="633"/>
        <v>18.941405641265387</v>
      </c>
      <c r="AK1421" s="96">
        <f t="shared" si="634"/>
        <v>128.14418731494467</v>
      </c>
      <c r="AL1421" s="86">
        <f t="shared" si="635"/>
        <v>74.499571450833727</v>
      </c>
      <c r="AM1421" s="95">
        <f t="shared" si="643"/>
        <v>90.821163717782042</v>
      </c>
      <c r="AN1421" s="96">
        <f t="shared" si="636"/>
        <v>76.750589701455766</v>
      </c>
      <c r="AO1421" s="96">
        <f t="shared" si="637"/>
        <v>19.004206572352246</v>
      </c>
      <c r="AP1421" s="96">
        <f t="shared" si="638"/>
        <v>128.56905410831587</v>
      </c>
      <c r="AQ1421" s="86">
        <f t="shared" si="639"/>
        <v>74.746577535877989</v>
      </c>
    </row>
    <row r="1422" spans="1:43">
      <c r="A1422" s="129" t="str">
        <f t="shared" si="640"/>
        <v>2012_1</v>
      </c>
      <c r="B1422" s="57">
        <v>2012</v>
      </c>
      <c r="C1422" s="57">
        <v>1</v>
      </c>
      <c r="D1422" s="81" t="str">
        <f t="shared" si="641"/>
        <v>LMA_Commercial</v>
      </c>
      <c r="E1422" s="68" t="s">
        <v>20</v>
      </c>
      <c r="F1422" s="69" t="s">
        <v>40</v>
      </c>
      <c r="G1422" s="84">
        <f t="shared" si="642"/>
        <v>23668</v>
      </c>
      <c r="H1422" s="70">
        <v>5917</v>
      </c>
      <c r="I1422" s="65">
        <v>186</v>
      </c>
      <c r="J1422" s="66">
        <v>620</v>
      </c>
      <c r="K1422" s="66">
        <v>746</v>
      </c>
      <c r="L1422" s="66">
        <v>1012</v>
      </c>
      <c r="M1422" s="67">
        <v>177</v>
      </c>
      <c r="N1422" s="65">
        <v>2660271</v>
      </c>
      <c r="O1422" s="66">
        <v>1369740</v>
      </c>
      <c r="P1422" s="66">
        <v>660780</v>
      </c>
      <c r="Q1422" s="66">
        <v>3015752</v>
      </c>
      <c r="R1422" s="67">
        <v>908585</v>
      </c>
      <c r="S1422" s="95">
        <f t="shared" si="616"/>
        <v>14302.532258064517</v>
      </c>
      <c r="T1422" s="96">
        <f t="shared" si="617"/>
        <v>2209.2580645161293</v>
      </c>
      <c r="U1422" s="96">
        <f t="shared" si="618"/>
        <v>885.76407506702412</v>
      </c>
      <c r="V1422" s="96">
        <f t="shared" si="619"/>
        <v>2979.99209486166</v>
      </c>
      <c r="W1422" s="86">
        <f t="shared" si="620"/>
        <v>5133.2485875706216</v>
      </c>
      <c r="X1422" s="99">
        <f t="shared" si="621"/>
        <v>7.8587121852290009E-3</v>
      </c>
      <c r="Y1422" s="100">
        <f t="shared" si="622"/>
        <v>2.6195707284096672E-2</v>
      </c>
      <c r="Z1422" s="100">
        <f t="shared" si="623"/>
        <v>3.1519351022477604E-2</v>
      </c>
      <c r="AA1422" s="100">
        <f t="shared" si="624"/>
        <v>4.2758154470170694E-2</v>
      </c>
      <c r="AB1422" s="101">
        <f t="shared" si="625"/>
        <v>7.4784519182017912E-3</v>
      </c>
      <c r="AC1422" s="99">
        <f t="shared" si="626"/>
        <v>9.1960391273077716E-3</v>
      </c>
      <c r="AD1422" s="100">
        <f t="shared" si="627"/>
        <v>2.8614652582994251E-2</v>
      </c>
      <c r="AE1422" s="100">
        <f t="shared" si="628"/>
        <v>3.4165469271690702E-2</v>
      </c>
      <c r="AF1422" s="100">
        <f t="shared" si="629"/>
        <v>4.5822201693383503E-2</v>
      </c>
      <c r="AG1422" s="101">
        <f t="shared" si="630"/>
        <v>8.7832730024448372E-3</v>
      </c>
      <c r="AH1422" s="95">
        <f t="shared" si="631"/>
        <v>112.39948453608247</v>
      </c>
      <c r="AI1422" s="96">
        <f t="shared" si="632"/>
        <v>57.873077573094477</v>
      </c>
      <c r="AJ1422" s="96">
        <f t="shared" si="633"/>
        <v>27.91870880513774</v>
      </c>
      <c r="AK1422" s="96">
        <f t="shared" si="634"/>
        <v>127.41896231198243</v>
      </c>
      <c r="AL1422" s="86">
        <f t="shared" si="635"/>
        <v>38.388752746324151</v>
      </c>
      <c r="AM1422" s="95">
        <f t="shared" si="643"/>
        <v>112.77214918496</v>
      </c>
      <c r="AN1422" s="96">
        <f t="shared" si="636"/>
        <v>58.06495790263741</v>
      </c>
      <c r="AO1422" s="96">
        <f t="shared" si="637"/>
        <v>28.011274316954129</v>
      </c>
      <c r="AP1422" s="96">
        <f t="shared" si="638"/>
        <v>127.84142459502867</v>
      </c>
      <c r="AQ1422" s="86">
        <f t="shared" si="639"/>
        <v>38.516032076136938</v>
      </c>
    </row>
    <row r="1423" spans="1:43">
      <c r="A1423" s="129" t="str">
        <f t="shared" si="640"/>
        <v>2012_1</v>
      </c>
      <c r="B1423" s="57">
        <v>2012</v>
      </c>
      <c r="C1423" s="57">
        <v>1</v>
      </c>
      <c r="D1423" s="81" t="str">
        <f t="shared" si="641"/>
        <v>SYL_Commercial</v>
      </c>
      <c r="E1423" s="68" t="s">
        <v>21</v>
      </c>
      <c r="F1423" s="69" t="s">
        <v>40</v>
      </c>
      <c r="G1423" s="84">
        <f t="shared" si="642"/>
        <v>3172</v>
      </c>
      <c r="H1423" s="70">
        <v>793</v>
      </c>
      <c r="I1423" s="65">
        <v>30</v>
      </c>
      <c r="J1423" s="66">
        <v>84</v>
      </c>
      <c r="K1423" s="66">
        <v>99</v>
      </c>
      <c r="L1423" s="66">
        <v>112</v>
      </c>
      <c r="M1423" s="67">
        <v>35</v>
      </c>
      <c r="N1423" s="65">
        <v>314136</v>
      </c>
      <c r="O1423" s="66">
        <v>226191</v>
      </c>
      <c r="P1423" s="66">
        <v>75548</v>
      </c>
      <c r="Q1423" s="66">
        <v>308362</v>
      </c>
      <c r="R1423" s="67">
        <v>130042</v>
      </c>
      <c r="S1423" s="95">
        <f t="shared" si="616"/>
        <v>10471.200000000001</v>
      </c>
      <c r="T1423" s="96">
        <f t="shared" si="617"/>
        <v>2692.75</v>
      </c>
      <c r="U1423" s="96">
        <f t="shared" si="618"/>
        <v>763.11111111111109</v>
      </c>
      <c r="V1423" s="96">
        <f t="shared" si="619"/>
        <v>2753.2321428571427</v>
      </c>
      <c r="W1423" s="86">
        <f t="shared" si="620"/>
        <v>3715.4857142857145</v>
      </c>
      <c r="X1423" s="99">
        <f t="shared" si="621"/>
        <v>9.4577553593947032E-3</v>
      </c>
      <c r="Y1423" s="100">
        <f t="shared" si="622"/>
        <v>2.6481715006305171E-2</v>
      </c>
      <c r="Z1423" s="100">
        <f t="shared" si="623"/>
        <v>3.1210592686002521E-2</v>
      </c>
      <c r="AA1423" s="100">
        <f t="shared" si="624"/>
        <v>3.530895334174023E-2</v>
      </c>
      <c r="AB1423" s="101">
        <f t="shared" si="625"/>
        <v>1.1034047919293822E-2</v>
      </c>
      <c r="AC1423" s="99">
        <f t="shared" si="626"/>
        <v>1.3461993248960242E-2</v>
      </c>
      <c r="AD1423" s="100">
        <f t="shared" si="627"/>
        <v>3.3124259038054486E-2</v>
      </c>
      <c r="AE1423" s="100">
        <f t="shared" si="628"/>
        <v>3.8404337542991926E-2</v>
      </c>
      <c r="AF1423" s="100">
        <f t="shared" si="629"/>
        <v>4.2944249332589543E-2</v>
      </c>
      <c r="AG1423" s="101">
        <f t="shared" si="630"/>
        <v>1.5355676455826727E-2</v>
      </c>
      <c r="AH1423" s="95">
        <f t="shared" si="631"/>
        <v>99.034047919293826</v>
      </c>
      <c r="AI1423" s="96">
        <f t="shared" si="632"/>
        <v>71.308638083228246</v>
      </c>
      <c r="AJ1423" s="96">
        <f t="shared" si="633"/>
        <v>23.817150063051702</v>
      </c>
      <c r="AK1423" s="96">
        <f t="shared" si="634"/>
        <v>97.21374527112232</v>
      </c>
      <c r="AL1423" s="86">
        <f t="shared" si="635"/>
        <v>40.9968474148802</v>
      </c>
      <c r="AM1423" s="95">
        <f t="shared" si="643"/>
        <v>99.362398968652215</v>
      </c>
      <c r="AN1423" s="96">
        <f t="shared" si="636"/>
        <v>71.545064510652736</v>
      </c>
      <c r="AO1423" s="96">
        <f t="shared" si="637"/>
        <v>23.896116705133245</v>
      </c>
      <c r="AP1423" s="96">
        <f t="shared" si="638"/>
        <v>97.536061039713786</v>
      </c>
      <c r="AQ1423" s="86">
        <f t="shared" si="639"/>
        <v>41.132773979045602</v>
      </c>
    </row>
    <row r="1424" spans="1:43">
      <c r="A1424" s="129" t="str">
        <f t="shared" si="640"/>
        <v>2012_1</v>
      </c>
      <c r="B1424" s="57">
        <v>2012</v>
      </c>
      <c r="C1424" s="57">
        <v>1</v>
      </c>
      <c r="D1424" s="81" t="str">
        <f t="shared" si="641"/>
        <v>MYL_Commercial</v>
      </c>
      <c r="E1424" s="68" t="s">
        <v>22</v>
      </c>
      <c r="F1424" s="69" t="s">
        <v>40</v>
      </c>
      <c r="G1424" s="84">
        <f t="shared" si="642"/>
        <v>2212</v>
      </c>
      <c r="H1424" s="70">
        <v>553</v>
      </c>
      <c r="I1424" s="65">
        <v>20</v>
      </c>
      <c r="J1424" s="66">
        <v>70</v>
      </c>
      <c r="K1424" s="66">
        <v>114</v>
      </c>
      <c r="L1424" s="66">
        <v>96</v>
      </c>
      <c r="M1424" s="67">
        <v>24</v>
      </c>
      <c r="N1424" s="65">
        <v>287126</v>
      </c>
      <c r="O1424" s="66">
        <v>201758</v>
      </c>
      <c r="P1424" s="66">
        <v>75510</v>
      </c>
      <c r="Q1424" s="66">
        <v>273359</v>
      </c>
      <c r="R1424" s="67">
        <v>107169</v>
      </c>
      <c r="S1424" s="95">
        <f t="shared" si="616"/>
        <v>14356.3</v>
      </c>
      <c r="T1424" s="96">
        <f t="shared" si="617"/>
        <v>2882.2571428571428</v>
      </c>
      <c r="U1424" s="96">
        <f t="shared" si="618"/>
        <v>662.36842105263156</v>
      </c>
      <c r="V1424" s="96">
        <f t="shared" si="619"/>
        <v>2847.4895833333335</v>
      </c>
      <c r="W1424" s="86">
        <f t="shared" si="620"/>
        <v>4465.375</v>
      </c>
      <c r="X1424" s="99">
        <f t="shared" si="621"/>
        <v>9.0415913200723331E-3</v>
      </c>
      <c r="Y1424" s="100">
        <f t="shared" si="622"/>
        <v>3.1645569620253167E-2</v>
      </c>
      <c r="Z1424" s="100">
        <f t="shared" si="623"/>
        <v>5.1537070524412296E-2</v>
      </c>
      <c r="AA1424" s="100">
        <f t="shared" si="624"/>
        <v>4.3399638336347197E-2</v>
      </c>
      <c r="AB1424" s="101">
        <f t="shared" si="625"/>
        <v>1.0849909584086799E-2</v>
      </c>
      <c r="AC1424" s="99">
        <f t="shared" si="626"/>
        <v>1.3730950620490814E-2</v>
      </c>
      <c r="AD1424" s="100">
        <f t="shared" si="627"/>
        <v>4.0317923483469242E-2</v>
      </c>
      <c r="AE1424" s="100">
        <f t="shared" si="628"/>
        <v>6.2490078519340339E-2</v>
      </c>
      <c r="AF1424" s="100">
        <f t="shared" si="629"/>
        <v>5.3493833222090746E-2</v>
      </c>
      <c r="AG1424" s="101">
        <f t="shared" si="630"/>
        <v>1.598215619691961E-2</v>
      </c>
      <c r="AH1424" s="95">
        <f t="shared" si="631"/>
        <v>129.80379746835442</v>
      </c>
      <c r="AI1424" s="96">
        <f t="shared" si="632"/>
        <v>91.210669077757686</v>
      </c>
      <c r="AJ1424" s="96">
        <f t="shared" si="633"/>
        <v>34.136528028933093</v>
      </c>
      <c r="AK1424" s="96">
        <f t="shared" si="634"/>
        <v>123.58001808318264</v>
      </c>
      <c r="AL1424" s="86">
        <f t="shared" si="635"/>
        <v>48.448915009041592</v>
      </c>
      <c r="AM1424" s="95">
        <f t="shared" si="643"/>
        <v>130.23416676058179</v>
      </c>
      <c r="AN1424" s="96">
        <f t="shared" si="636"/>
        <v>91.513081425163378</v>
      </c>
      <c r="AO1424" s="96">
        <f t="shared" si="637"/>
        <v>34.249708950396453</v>
      </c>
      <c r="AP1424" s="96">
        <f t="shared" si="638"/>
        <v>123.98975220462751</v>
      </c>
      <c r="AQ1424" s="86">
        <f t="shared" si="639"/>
        <v>48.609549178983407</v>
      </c>
    </row>
    <row r="1425" spans="1:43">
      <c r="A1425" s="129" t="str">
        <f t="shared" si="640"/>
        <v>2012_1</v>
      </c>
      <c r="B1425" s="57">
        <v>2012</v>
      </c>
      <c r="C1425" s="57">
        <v>1</v>
      </c>
      <c r="D1425" s="81" t="str">
        <f t="shared" si="641"/>
        <v>MYH_Commercial</v>
      </c>
      <c r="E1425" s="68" t="s">
        <v>23</v>
      </c>
      <c r="F1425" s="69" t="s">
        <v>40</v>
      </c>
      <c r="G1425" s="84">
        <f t="shared" si="642"/>
        <v>5928</v>
      </c>
      <c r="H1425" s="70">
        <v>1482</v>
      </c>
      <c r="I1425" s="65">
        <v>46</v>
      </c>
      <c r="J1425" s="66">
        <v>171</v>
      </c>
      <c r="K1425" s="66">
        <v>244</v>
      </c>
      <c r="L1425" s="66">
        <v>282</v>
      </c>
      <c r="M1425" s="67">
        <v>39</v>
      </c>
      <c r="N1425" s="65">
        <v>944703</v>
      </c>
      <c r="O1425" s="66">
        <v>704242</v>
      </c>
      <c r="P1425" s="66">
        <v>282186</v>
      </c>
      <c r="Q1425" s="66">
        <v>796402</v>
      </c>
      <c r="R1425" s="67">
        <v>206232</v>
      </c>
      <c r="S1425" s="95">
        <f t="shared" si="616"/>
        <v>20537.021739130436</v>
      </c>
      <c r="T1425" s="96">
        <f t="shared" si="617"/>
        <v>4118.374269005848</v>
      </c>
      <c r="U1425" s="96">
        <f t="shared" si="618"/>
        <v>1156.5</v>
      </c>
      <c r="V1425" s="96">
        <f t="shared" si="619"/>
        <v>2824.1205673758864</v>
      </c>
      <c r="W1425" s="86">
        <f t="shared" si="620"/>
        <v>5288</v>
      </c>
      <c r="X1425" s="99">
        <f t="shared" si="621"/>
        <v>7.7597840755735496E-3</v>
      </c>
      <c r="Y1425" s="100">
        <f t="shared" si="622"/>
        <v>2.8846153846153848E-2</v>
      </c>
      <c r="Z1425" s="100">
        <f t="shared" si="623"/>
        <v>4.1160593792172739E-2</v>
      </c>
      <c r="AA1425" s="100">
        <f t="shared" si="624"/>
        <v>4.7570850202429148E-2</v>
      </c>
      <c r="AB1425" s="101">
        <f t="shared" si="625"/>
        <v>6.5789473684210523E-3</v>
      </c>
      <c r="AC1425" s="99">
        <f t="shared" si="626"/>
        <v>1.04152152804715E-2</v>
      </c>
      <c r="AD1425" s="100">
        <f t="shared" si="627"/>
        <v>3.3911274541398105E-2</v>
      </c>
      <c r="AE1425" s="100">
        <f t="shared" si="628"/>
        <v>4.7172546787295398E-2</v>
      </c>
      <c r="AF1425" s="100">
        <f t="shared" si="629"/>
        <v>5.401237405999984E-2</v>
      </c>
      <c r="AG1425" s="101">
        <f t="shared" si="630"/>
        <v>9.0254557572048612E-3</v>
      </c>
      <c r="AH1425" s="95">
        <f t="shared" si="631"/>
        <v>159.36285425101215</v>
      </c>
      <c r="AI1425" s="96">
        <f t="shared" si="632"/>
        <v>118.79925775978407</v>
      </c>
      <c r="AJ1425" s="96">
        <f t="shared" si="633"/>
        <v>47.602226720647771</v>
      </c>
      <c r="AK1425" s="96">
        <f t="shared" si="634"/>
        <v>134.34581646423752</v>
      </c>
      <c r="AL1425" s="86">
        <f t="shared" si="635"/>
        <v>34.789473684210527</v>
      </c>
      <c r="AM1425" s="95">
        <f t="shared" si="643"/>
        <v>159.89122768945535</v>
      </c>
      <c r="AN1425" s="96">
        <f t="shared" si="636"/>
        <v>119.19314109352612</v>
      </c>
      <c r="AO1425" s="96">
        <f t="shared" si="637"/>
        <v>47.760053664248602</v>
      </c>
      <c r="AP1425" s="96">
        <f t="shared" si="638"/>
        <v>134.79124498846477</v>
      </c>
      <c r="AQ1425" s="86">
        <f t="shared" si="639"/>
        <v>34.904819471147817</v>
      </c>
    </row>
    <row r="1426" spans="1:43">
      <c r="A1426" s="129" t="str">
        <f t="shared" si="640"/>
        <v>2012_1</v>
      </c>
      <c r="B1426" s="57">
        <v>2012</v>
      </c>
      <c r="C1426" s="57">
        <v>1</v>
      </c>
      <c r="D1426" s="81" t="str">
        <f t="shared" si="641"/>
        <v>LML_Commercial</v>
      </c>
      <c r="E1426" s="68" t="s">
        <v>24</v>
      </c>
      <c r="F1426" s="69" t="s">
        <v>40</v>
      </c>
      <c r="G1426" s="84">
        <f t="shared" si="642"/>
        <v>23660</v>
      </c>
      <c r="H1426" s="70">
        <v>5915</v>
      </c>
      <c r="I1426" s="65">
        <v>46</v>
      </c>
      <c r="J1426" s="66">
        <v>624</v>
      </c>
      <c r="K1426" s="66">
        <v>1230</v>
      </c>
      <c r="L1426" s="66">
        <v>1017</v>
      </c>
      <c r="M1426" s="67">
        <v>195</v>
      </c>
      <c r="N1426" s="65">
        <v>705886</v>
      </c>
      <c r="O1426" s="66">
        <v>1112579</v>
      </c>
      <c r="P1426" s="66">
        <v>1039280</v>
      </c>
      <c r="Q1426" s="66">
        <v>2124910</v>
      </c>
      <c r="R1426" s="67">
        <v>862857</v>
      </c>
      <c r="S1426" s="95">
        <f t="shared" si="616"/>
        <v>15345.347826086956</v>
      </c>
      <c r="T1426" s="96">
        <f t="shared" si="617"/>
        <v>1782.9791666666667</v>
      </c>
      <c r="U1426" s="96">
        <f t="shared" si="618"/>
        <v>844.94308943089436</v>
      </c>
      <c r="V1426" s="96">
        <f t="shared" si="619"/>
        <v>2089.3903638151428</v>
      </c>
      <c r="W1426" s="86">
        <f t="shared" si="620"/>
        <v>4424.9076923076927</v>
      </c>
      <c r="X1426" s="99">
        <f t="shared" si="621"/>
        <v>1.9442096365173288E-3</v>
      </c>
      <c r="Y1426" s="100">
        <f t="shared" si="622"/>
        <v>2.6373626373626374E-2</v>
      </c>
      <c r="Z1426" s="100">
        <f t="shared" si="623"/>
        <v>5.1986475063398138E-2</v>
      </c>
      <c r="AA1426" s="100">
        <f t="shared" si="624"/>
        <v>4.2983939137785289E-2</v>
      </c>
      <c r="AB1426" s="101">
        <f t="shared" si="625"/>
        <v>8.241758241758242E-3</v>
      </c>
      <c r="AC1426" s="99">
        <f t="shared" si="626"/>
        <v>2.6114733466017304E-3</v>
      </c>
      <c r="AD1426" s="100">
        <f t="shared" si="627"/>
        <v>2.8800960939254147E-2</v>
      </c>
      <c r="AE1426" s="100">
        <f t="shared" si="628"/>
        <v>5.5349274787388048E-2</v>
      </c>
      <c r="AF1426" s="100">
        <f t="shared" si="629"/>
        <v>4.6056222509634377E-2</v>
      </c>
      <c r="AG1426" s="101">
        <f t="shared" si="630"/>
        <v>9.6112562202905188E-3</v>
      </c>
      <c r="AH1426" s="95">
        <f t="shared" si="631"/>
        <v>29.834573119188505</v>
      </c>
      <c r="AI1426" s="96">
        <f t="shared" si="632"/>
        <v>47.023626373626371</v>
      </c>
      <c r="AJ1426" s="96">
        <f t="shared" si="633"/>
        <v>43.925612848689774</v>
      </c>
      <c r="AK1426" s="96">
        <f t="shared" si="634"/>
        <v>89.810228233305153</v>
      </c>
      <c r="AL1426" s="86">
        <f t="shared" si="635"/>
        <v>36.469019442096368</v>
      </c>
      <c r="AM1426" s="95">
        <f t="shared" si="643"/>
        <v>29.933490750010062</v>
      </c>
      <c r="AN1426" s="96">
        <f t="shared" si="636"/>
        <v>47.179534946372982</v>
      </c>
      <c r="AO1426" s="96">
        <f t="shared" si="637"/>
        <v>44.071249842992287</v>
      </c>
      <c r="AP1426" s="96">
        <f t="shared" si="638"/>
        <v>90.107997367285762</v>
      </c>
      <c r="AQ1426" s="86">
        <f t="shared" si="639"/>
        <v>36.589933825123929</v>
      </c>
    </row>
    <row r="1427" spans="1:43">
      <c r="A1427" s="129" t="str">
        <f t="shared" si="640"/>
        <v>2012_1</v>
      </c>
      <c r="B1427" s="57">
        <v>2012</v>
      </c>
      <c r="C1427" s="57">
        <v>1</v>
      </c>
      <c r="D1427" s="81" t="str">
        <f t="shared" si="641"/>
        <v>MSA_Commercial</v>
      </c>
      <c r="E1427" s="68" t="s">
        <v>25</v>
      </c>
      <c r="F1427" s="69" t="s">
        <v>40</v>
      </c>
      <c r="G1427" s="84">
        <f t="shared" si="642"/>
        <v>18048</v>
      </c>
      <c r="H1427" s="70">
        <v>4512</v>
      </c>
      <c r="I1427" s="65">
        <v>70</v>
      </c>
      <c r="J1427" s="66">
        <v>552</v>
      </c>
      <c r="K1427" s="66">
        <v>679</v>
      </c>
      <c r="L1427" s="66">
        <v>1040</v>
      </c>
      <c r="M1427" s="67">
        <v>219</v>
      </c>
      <c r="N1427" s="65">
        <v>1297624</v>
      </c>
      <c r="O1427" s="66">
        <v>1679456</v>
      </c>
      <c r="P1427" s="66">
        <v>809769</v>
      </c>
      <c r="Q1427" s="66">
        <v>3302547</v>
      </c>
      <c r="R1427" s="67">
        <v>840271</v>
      </c>
      <c r="S1427" s="95">
        <f t="shared" si="616"/>
        <v>18537.485714285714</v>
      </c>
      <c r="T1427" s="96">
        <f t="shared" si="617"/>
        <v>3042.4927536231885</v>
      </c>
      <c r="U1427" s="96">
        <f t="shared" si="618"/>
        <v>1192.5905743740796</v>
      </c>
      <c r="V1427" s="96">
        <f t="shared" si="619"/>
        <v>3175.5259615384616</v>
      </c>
      <c r="W1427" s="86">
        <f t="shared" si="620"/>
        <v>3836.8538812785387</v>
      </c>
      <c r="X1427" s="99">
        <f t="shared" si="621"/>
        <v>3.8785460992907801E-3</v>
      </c>
      <c r="Y1427" s="100">
        <f t="shared" si="622"/>
        <v>3.0585106382978722E-2</v>
      </c>
      <c r="Z1427" s="100">
        <f t="shared" si="623"/>
        <v>3.7621897163120567E-2</v>
      </c>
      <c r="AA1427" s="100">
        <f t="shared" si="624"/>
        <v>5.7624113475177305E-2</v>
      </c>
      <c r="AB1427" s="101">
        <f t="shared" si="625"/>
        <v>1.2134308510638297E-2</v>
      </c>
      <c r="AC1427" s="99">
        <f t="shared" si="626"/>
        <v>4.9565789757926868E-3</v>
      </c>
      <c r="AD1427" s="100">
        <f t="shared" si="627"/>
        <v>3.3571528693894064E-2</v>
      </c>
      <c r="AE1427" s="100">
        <f t="shared" si="628"/>
        <v>4.092205409487696E-2</v>
      </c>
      <c r="AF1427" s="100">
        <f t="shared" si="629"/>
        <v>6.166573452508773E-2</v>
      </c>
      <c r="AG1427" s="101">
        <f t="shared" si="630"/>
        <v>1.4033189941176107E-2</v>
      </c>
      <c r="AH1427" s="95">
        <f t="shared" si="631"/>
        <v>71.898492907801412</v>
      </c>
      <c r="AI1427" s="96">
        <f t="shared" si="632"/>
        <v>93.054964539007088</v>
      </c>
      <c r="AJ1427" s="96">
        <f t="shared" si="633"/>
        <v>44.867519946808514</v>
      </c>
      <c r="AK1427" s="96">
        <f t="shared" si="634"/>
        <v>182.98686835106383</v>
      </c>
      <c r="AL1427" s="86">
        <f t="shared" si="635"/>
        <v>46.557568705673759</v>
      </c>
      <c r="AM1427" s="95">
        <f t="shared" si="643"/>
        <v>72.136875020716772</v>
      </c>
      <c r="AN1427" s="96">
        <f t="shared" si="636"/>
        <v>93.363491716238997</v>
      </c>
      <c r="AO1427" s="96">
        <f t="shared" si="637"/>
        <v>45.016279868938007</v>
      </c>
      <c r="AP1427" s="96">
        <f t="shared" si="638"/>
        <v>183.59356808215875</v>
      </c>
      <c r="AQ1427" s="86">
        <f t="shared" si="639"/>
        <v>46.711932046981801</v>
      </c>
    </row>
    <row r="1428" spans="1:43">
      <c r="A1428" s="129" t="str">
        <f t="shared" si="640"/>
        <v>2012_1</v>
      </c>
      <c r="B1428" s="57">
        <v>2012</v>
      </c>
      <c r="C1428" s="57">
        <v>1</v>
      </c>
      <c r="D1428" s="81" t="str">
        <f t="shared" si="641"/>
        <v>LYA_Commercial</v>
      </c>
      <c r="E1428" s="68" t="s">
        <v>26</v>
      </c>
      <c r="F1428" s="69" t="s">
        <v>40</v>
      </c>
      <c r="G1428" s="84">
        <f t="shared" si="642"/>
        <v>5200</v>
      </c>
      <c r="H1428" s="70">
        <v>1300</v>
      </c>
      <c r="I1428" s="65">
        <v>38</v>
      </c>
      <c r="J1428" s="66">
        <v>158</v>
      </c>
      <c r="K1428" s="66">
        <v>194</v>
      </c>
      <c r="L1428" s="66">
        <v>212</v>
      </c>
      <c r="M1428" s="67">
        <v>71</v>
      </c>
      <c r="N1428" s="65">
        <v>732795</v>
      </c>
      <c r="O1428" s="66">
        <v>427366</v>
      </c>
      <c r="P1428" s="66">
        <v>149424</v>
      </c>
      <c r="Q1428" s="66">
        <v>587575</v>
      </c>
      <c r="R1428" s="67">
        <v>559385</v>
      </c>
      <c r="S1428" s="95">
        <f t="shared" si="616"/>
        <v>19284.07894736842</v>
      </c>
      <c r="T1428" s="96">
        <f t="shared" si="617"/>
        <v>2704.8481012658226</v>
      </c>
      <c r="U1428" s="96">
        <f t="shared" si="618"/>
        <v>770.2268041237113</v>
      </c>
      <c r="V1428" s="96">
        <f t="shared" si="619"/>
        <v>2771.5801886792451</v>
      </c>
      <c r="W1428" s="86">
        <f t="shared" si="620"/>
        <v>7878.6619718309857</v>
      </c>
      <c r="X1428" s="99">
        <f t="shared" si="621"/>
        <v>7.3076923076923076E-3</v>
      </c>
      <c r="Y1428" s="100">
        <f t="shared" si="622"/>
        <v>3.0384615384615385E-2</v>
      </c>
      <c r="Z1428" s="100">
        <f t="shared" si="623"/>
        <v>3.7307692307692306E-2</v>
      </c>
      <c r="AA1428" s="100">
        <f t="shared" si="624"/>
        <v>4.0769230769230766E-2</v>
      </c>
      <c r="AB1428" s="101">
        <f t="shared" si="625"/>
        <v>1.3653846153846154E-2</v>
      </c>
      <c r="AC1428" s="99">
        <f t="shared" si="626"/>
        <v>1.0059713056851122E-2</v>
      </c>
      <c r="AD1428" s="100">
        <f t="shared" si="627"/>
        <v>3.5930628211969726E-2</v>
      </c>
      <c r="AE1428" s="100">
        <f t="shared" si="628"/>
        <v>4.3431156649147942E-2</v>
      </c>
      <c r="AF1428" s="100">
        <f t="shared" si="629"/>
        <v>4.7158954165229861E-2</v>
      </c>
      <c r="AG1428" s="101">
        <f t="shared" si="630"/>
        <v>1.7403545348180491E-2</v>
      </c>
      <c r="AH1428" s="95">
        <f t="shared" si="631"/>
        <v>140.92211538461538</v>
      </c>
      <c r="AI1428" s="96">
        <f t="shared" si="632"/>
        <v>82.185769230769225</v>
      </c>
      <c r="AJ1428" s="96">
        <f t="shared" si="633"/>
        <v>28.735384615384614</v>
      </c>
      <c r="AK1428" s="96">
        <f t="shared" si="634"/>
        <v>112.99519230769231</v>
      </c>
      <c r="AL1428" s="86">
        <f t="shared" si="635"/>
        <v>107.57403846153846</v>
      </c>
      <c r="AM1428" s="95">
        <f t="shared" si="643"/>
        <v>141.38934787118455</v>
      </c>
      <c r="AN1428" s="96">
        <f t="shared" si="636"/>
        <v>82.458259188881811</v>
      </c>
      <c r="AO1428" s="96">
        <f t="shared" si="637"/>
        <v>28.830657846060465</v>
      </c>
      <c r="AP1428" s="96">
        <f t="shared" si="638"/>
        <v>113.36983204772312</v>
      </c>
      <c r="AQ1428" s="86">
        <f t="shared" si="639"/>
        <v>107.93070416545224</v>
      </c>
    </row>
    <row r="1429" spans="1:43">
      <c r="A1429" s="129" t="str">
        <f t="shared" si="640"/>
        <v>2012_1</v>
      </c>
      <c r="B1429" s="57">
        <v>2012</v>
      </c>
      <c r="C1429" s="57">
        <v>1</v>
      </c>
      <c r="D1429" s="81" t="str">
        <f t="shared" si="641"/>
        <v>MMA_Commercial</v>
      </c>
      <c r="E1429" s="68" t="s">
        <v>27</v>
      </c>
      <c r="F1429" s="69" t="s">
        <v>40</v>
      </c>
      <c r="G1429" s="84">
        <f t="shared" si="642"/>
        <v>25436</v>
      </c>
      <c r="H1429" s="70">
        <v>6359</v>
      </c>
      <c r="I1429" s="65">
        <v>183</v>
      </c>
      <c r="J1429" s="66">
        <v>784</v>
      </c>
      <c r="K1429" s="66">
        <v>1192</v>
      </c>
      <c r="L1429" s="66">
        <v>1291</v>
      </c>
      <c r="M1429" s="67">
        <v>288</v>
      </c>
      <c r="N1429" s="65">
        <v>2440787</v>
      </c>
      <c r="O1429" s="66">
        <v>2313534</v>
      </c>
      <c r="P1429" s="66">
        <v>1226805</v>
      </c>
      <c r="Q1429" s="66">
        <v>4435270</v>
      </c>
      <c r="R1429" s="67">
        <v>2749249</v>
      </c>
      <c r="S1429" s="95">
        <f t="shared" si="616"/>
        <v>13337.633879781421</v>
      </c>
      <c r="T1429" s="96">
        <f t="shared" si="617"/>
        <v>2950.9362244897961</v>
      </c>
      <c r="U1429" s="96">
        <f t="shared" si="618"/>
        <v>1029.1988255033557</v>
      </c>
      <c r="V1429" s="96">
        <f t="shared" si="619"/>
        <v>3435.5305964368708</v>
      </c>
      <c r="W1429" s="86">
        <f t="shared" si="620"/>
        <v>9546.0034722222226</v>
      </c>
      <c r="X1429" s="99">
        <f t="shared" si="621"/>
        <v>7.1945274414216068E-3</v>
      </c>
      <c r="Y1429" s="100">
        <f t="shared" si="622"/>
        <v>3.0822456361063059E-2</v>
      </c>
      <c r="Z1429" s="100">
        <f t="shared" si="623"/>
        <v>4.6862714263248936E-2</v>
      </c>
      <c r="AA1429" s="100">
        <f t="shared" si="624"/>
        <v>5.0754835665985217E-2</v>
      </c>
      <c r="AB1429" s="101">
        <f t="shared" si="625"/>
        <v>1.1322534989778267E-2</v>
      </c>
      <c r="AC1429" s="99">
        <f t="shared" si="626"/>
        <v>8.4292367740251197E-3</v>
      </c>
      <c r="AD1429" s="100">
        <f t="shared" si="627"/>
        <v>3.3347487902216116E-2</v>
      </c>
      <c r="AE1429" s="100">
        <f t="shared" si="628"/>
        <v>4.9950327982207082E-2</v>
      </c>
      <c r="AF1429" s="100">
        <f t="shared" si="629"/>
        <v>5.3961543719911201E-2</v>
      </c>
      <c r="AG1429" s="101">
        <f t="shared" si="630"/>
        <v>1.2868254420310992E-2</v>
      </c>
      <c r="AH1429" s="95">
        <f t="shared" si="631"/>
        <v>95.95797295172197</v>
      </c>
      <c r="AI1429" s="96">
        <f t="shared" si="632"/>
        <v>90.955103003616927</v>
      </c>
      <c r="AJ1429" s="96">
        <f t="shared" si="633"/>
        <v>48.231050479635165</v>
      </c>
      <c r="AK1429" s="96">
        <f t="shared" si="634"/>
        <v>174.36979084761754</v>
      </c>
      <c r="AL1429" s="86">
        <f t="shared" si="635"/>
        <v>108.08495832678094</v>
      </c>
      <c r="AM1429" s="95">
        <f t="shared" si="643"/>
        <v>96.27612516073475</v>
      </c>
      <c r="AN1429" s="96">
        <f t="shared" si="636"/>
        <v>91.256668012249875</v>
      </c>
      <c r="AO1429" s="96">
        <f t="shared" si="637"/>
        <v>48.390962311670457</v>
      </c>
      <c r="AP1429" s="96">
        <f t="shared" si="638"/>
        <v>174.94792033948559</v>
      </c>
      <c r="AQ1429" s="86">
        <f t="shared" si="639"/>
        <v>108.44331800440794</v>
      </c>
    </row>
    <row r="1430" spans="1:43">
      <c r="A1430" s="129" t="str">
        <f t="shared" si="640"/>
        <v>2012_1</v>
      </c>
      <c r="B1430" s="57">
        <v>2012</v>
      </c>
      <c r="C1430" s="57">
        <v>1</v>
      </c>
      <c r="D1430" s="81" t="str">
        <f t="shared" si="641"/>
        <v>LYH_Commercial</v>
      </c>
      <c r="E1430" s="68" t="s">
        <v>28</v>
      </c>
      <c r="F1430" s="69" t="s">
        <v>40</v>
      </c>
      <c r="G1430" s="84">
        <f t="shared" si="642"/>
        <v>3524</v>
      </c>
      <c r="H1430" s="70">
        <v>881</v>
      </c>
      <c r="I1430" s="65">
        <v>30</v>
      </c>
      <c r="J1430" s="66">
        <v>114</v>
      </c>
      <c r="K1430" s="66">
        <v>121</v>
      </c>
      <c r="L1430" s="66">
        <v>191</v>
      </c>
      <c r="M1430" s="67">
        <v>45</v>
      </c>
      <c r="N1430" s="65">
        <v>471006</v>
      </c>
      <c r="O1430" s="66">
        <v>330588</v>
      </c>
      <c r="P1430" s="66">
        <v>147569</v>
      </c>
      <c r="Q1430" s="66">
        <v>526536</v>
      </c>
      <c r="R1430" s="67">
        <v>309861</v>
      </c>
      <c r="S1430" s="95">
        <f t="shared" si="616"/>
        <v>15700.2</v>
      </c>
      <c r="T1430" s="96">
        <f t="shared" si="617"/>
        <v>2899.8947368421054</v>
      </c>
      <c r="U1430" s="96">
        <f t="shared" si="618"/>
        <v>1219.5785123966941</v>
      </c>
      <c r="V1430" s="96">
        <f t="shared" si="619"/>
        <v>2756.7329842931936</v>
      </c>
      <c r="W1430" s="86">
        <f t="shared" si="620"/>
        <v>6885.8</v>
      </c>
      <c r="X1430" s="99">
        <f t="shared" si="621"/>
        <v>8.5130533484676502E-3</v>
      </c>
      <c r="Y1430" s="100">
        <f t="shared" si="622"/>
        <v>3.2349602724177071E-2</v>
      </c>
      <c r="Z1430" s="100">
        <f t="shared" si="623"/>
        <v>3.4335981838819522E-2</v>
      </c>
      <c r="AA1430" s="100">
        <f t="shared" si="624"/>
        <v>5.4199772985244039E-2</v>
      </c>
      <c r="AB1430" s="101">
        <f t="shared" si="625"/>
        <v>1.2769580022701475E-2</v>
      </c>
      <c r="AC1430" s="99">
        <f t="shared" si="626"/>
        <v>1.2119040285296886E-2</v>
      </c>
      <c r="AD1430" s="100">
        <f t="shared" si="627"/>
        <v>3.9293954085256017E-2</v>
      </c>
      <c r="AE1430" s="100">
        <f t="shared" si="628"/>
        <v>4.1483013913102489E-2</v>
      </c>
      <c r="AF1430" s="100">
        <f t="shared" si="629"/>
        <v>6.3086388936474141E-2</v>
      </c>
      <c r="AG1430" s="101">
        <f t="shared" si="630"/>
        <v>1.7176503837686492E-2</v>
      </c>
      <c r="AH1430" s="95">
        <f t="shared" si="631"/>
        <v>133.65664018161181</v>
      </c>
      <c r="AI1430" s="96">
        <f t="shared" si="632"/>
        <v>93.810442678774123</v>
      </c>
      <c r="AJ1430" s="96">
        <f t="shared" si="633"/>
        <v>41.875425652667424</v>
      </c>
      <c r="AK1430" s="96">
        <f t="shared" si="634"/>
        <v>149.41430192962542</v>
      </c>
      <c r="AL1430" s="86">
        <f t="shared" si="635"/>
        <v>87.928774120317826</v>
      </c>
      <c r="AM1430" s="95">
        <f t="shared" si="643"/>
        <v>134.0997837163799</v>
      </c>
      <c r="AN1430" s="96">
        <f t="shared" si="636"/>
        <v>94.121474671725196</v>
      </c>
      <c r="AO1430" s="96">
        <f t="shared" si="637"/>
        <v>42.014265175480702</v>
      </c>
      <c r="AP1430" s="96">
        <f t="shared" si="638"/>
        <v>149.90969057482877</v>
      </c>
      <c r="AQ1430" s="86">
        <f t="shared" si="639"/>
        <v>88.220305223587786</v>
      </c>
    </row>
    <row r="1431" spans="1:43">
      <c r="A1431" s="129" t="str">
        <f t="shared" si="640"/>
        <v>2012_1</v>
      </c>
      <c r="B1431" s="57">
        <v>2012</v>
      </c>
      <c r="C1431" s="57">
        <v>1</v>
      </c>
      <c r="D1431" s="81" t="str">
        <f t="shared" si="641"/>
        <v>SSA_Commercial</v>
      </c>
      <c r="E1431" s="68" t="s">
        <v>29</v>
      </c>
      <c r="F1431" s="69" t="s">
        <v>40</v>
      </c>
      <c r="G1431" s="84">
        <f t="shared" si="642"/>
        <v>5924</v>
      </c>
      <c r="H1431" s="70">
        <v>1481</v>
      </c>
      <c r="I1431" s="65">
        <v>48</v>
      </c>
      <c r="J1431" s="66">
        <v>187</v>
      </c>
      <c r="K1431" s="66">
        <v>351</v>
      </c>
      <c r="L1431" s="66">
        <v>350</v>
      </c>
      <c r="M1431" s="67">
        <v>155</v>
      </c>
      <c r="N1431" s="65">
        <v>1006135</v>
      </c>
      <c r="O1431" s="66">
        <v>329388</v>
      </c>
      <c r="P1431" s="66">
        <v>290387</v>
      </c>
      <c r="Q1431" s="66">
        <v>1228234</v>
      </c>
      <c r="R1431" s="67">
        <v>874857</v>
      </c>
      <c r="S1431" s="95">
        <f t="shared" si="616"/>
        <v>20961.145833333332</v>
      </c>
      <c r="T1431" s="96">
        <f t="shared" si="617"/>
        <v>1761.433155080214</v>
      </c>
      <c r="U1431" s="96">
        <f t="shared" si="618"/>
        <v>827.3133903133903</v>
      </c>
      <c r="V1431" s="96">
        <f t="shared" si="619"/>
        <v>3509.24</v>
      </c>
      <c r="W1431" s="86">
        <f t="shared" si="620"/>
        <v>5644.2387096774191</v>
      </c>
      <c r="X1431" s="99">
        <f t="shared" si="621"/>
        <v>8.1026333558406483E-3</v>
      </c>
      <c r="Y1431" s="100">
        <f t="shared" si="622"/>
        <v>3.1566509115462528E-2</v>
      </c>
      <c r="Z1431" s="100">
        <f t="shared" si="623"/>
        <v>5.9250506414584743E-2</v>
      </c>
      <c r="AA1431" s="100">
        <f t="shared" si="624"/>
        <v>5.9081701553004726E-2</v>
      </c>
      <c r="AB1431" s="101">
        <f t="shared" si="625"/>
        <v>2.6164753544902095E-2</v>
      </c>
      <c r="AC1431" s="99">
        <f t="shared" si="626"/>
        <v>1.081653971405167E-2</v>
      </c>
      <c r="AD1431" s="100">
        <f t="shared" si="627"/>
        <v>3.6859444283652398E-2</v>
      </c>
      <c r="AE1431" s="100">
        <f t="shared" si="628"/>
        <v>6.6397632208309715E-2</v>
      </c>
      <c r="AF1431" s="100">
        <f t="shared" si="629"/>
        <v>6.6219279279081084E-2</v>
      </c>
      <c r="AG1431" s="101">
        <f t="shared" si="630"/>
        <v>3.0997004324641537E-2</v>
      </c>
      <c r="AH1431" s="95">
        <f t="shared" si="631"/>
        <v>169.84047940580689</v>
      </c>
      <c r="AI1431" s="96">
        <f t="shared" si="632"/>
        <v>55.602295746117491</v>
      </c>
      <c r="AJ1431" s="96">
        <f t="shared" si="633"/>
        <v>49.018737339635379</v>
      </c>
      <c r="AK1431" s="96">
        <f t="shared" si="634"/>
        <v>207.33187035786631</v>
      </c>
      <c r="AL1431" s="86">
        <f t="shared" si="635"/>
        <v>147.68011478730588</v>
      </c>
      <c r="AM1431" s="95">
        <f t="shared" si="643"/>
        <v>170.40359179804065</v>
      </c>
      <c r="AN1431" s="96">
        <f t="shared" si="636"/>
        <v>55.786647214511987</v>
      </c>
      <c r="AO1431" s="96">
        <f t="shared" si="637"/>
        <v>49.181260776593234</v>
      </c>
      <c r="AP1431" s="96">
        <f t="shared" si="638"/>
        <v>208.01928684368863</v>
      </c>
      <c r="AQ1431" s="86">
        <f t="shared" si="639"/>
        <v>148.16975367088756</v>
      </c>
    </row>
    <row r="1432" spans="1:43">
      <c r="A1432" s="129" t="str">
        <f t="shared" si="640"/>
        <v>2012_1</v>
      </c>
      <c r="B1432" s="57">
        <v>2012</v>
      </c>
      <c r="C1432" s="57">
        <v>1</v>
      </c>
      <c r="D1432" s="81" t="str">
        <f t="shared" si="641"/>
        <v>MML_Commercial</v>
      </c>
      <c r="E1432" s="68" t="s">
        <v>30</v>
      </c>
      <c r="F1432" s="69" t="s">
        <v>40</v>
      </c>
      <c r="G1432" s="84">
        <f t="shared" si="642"/>
        <v>20856</v>
      </c>
      <c r="H1432" s="70">
        <v>5214</v>
      </c>
      <c r="I1432" s="65">
        <v>128</v>
      </c>
      <c r="J1432" s="66">
        <v>682</v>
      </c>
      <c r="K1432" s="66">
        <v>1375</v>
      </c>
      <c r="L1432" s="66">
        <v>973</v>
      </c>
      <c r="M1432" s="67">
        <v>227</v>
      </c>
      <c r="N1432" s="65">
        <v>1901134</v>
      </c>
      <c r="O1432" s="66">
        <v>1857499</v>
      </c>
      <c r="P1432" s="66">
        <v>736535</v>
      </c>
      <c r="Q1432" s="66">
        <v>3080086</v>
      </c>
      <c r="R1432" s="67">
        <v>435309</v>
      </c>
      <c r="S1432" s="95">
        <f t="shared" si="616"/>
        <v>14852.609375</v>
      </c>
      <c r="T1432" s="96">
        <f t="shared" si="617"/>
        <v>2723.6055718475072</v>
      </c>
      <c r="U1432" s="96">
        <f t="shared" si="618"/>
        <v>535.66181818181815</v>
      </c>
      <c r="V1432" s="96">
        <f t="shared" si="619"/>
        <v>3165.5560123329906</v>
      </c>
      <c r="W1432" s="86">
        <f t="shared" si="620"/>
        <v>1917.6607929515419</v>
      </c>
      <c r="X1432" s="99">
        <f t="shared" si="621"/>
        <v>6.1373225930187953E-3</v>
      </c>
      <c r="Y1432" s="100">
        <f t="shared" si="622"/>
        <v>3.2700421940928273E-2</v>
      </c>
      <c r="Z1432" s="100">
        <f t="shared" si="623"/>
        <v>6.5928270042194093E-2</v>
      </c>
      <c r="AA1432" s="100">
        <f t="shared" si="624"/>
        <v>4.665324127349444E-2</v>
      </c>
      <c r="AB1432" s="101">
        <f t="shared" si="625"/>
        <v>1.088415803605677E-2</v>
      </c>
      <c r="AC1432" s="99">
        <f t="shared" si="626"/>
        <v>7.3973879701388244E-3</v>
      </c>
      <c r="AD1432" s="100">
        <f t="shared" si="627"/>
        <v>3.5569864856531339E-2</v>
      </c>
      <c r="AE1432" s="100">
        <f t="shared" si="628"/>
        <v>6.993201464329879E-2</v>
      </c>
      <c r="AF1432" s="100">
        <f t="shared" si="629"/>
        <v>5.0055808935663956E-2</v>
      </c>
      <c r="AG1432" s="101">
        <f t="shared" si="630"/>
        <v>1.2558180996312202E-2</v>
      </c>
      <c r="AH1432" s="95">
        <f t="shared" si="631"/>
        <v>91.155255082470276</v>
      </c>
      <c r="AI1432" s="96">
        <f t="shared" si="632"/>
        <v>89.063051400076716</v>
      </c>
      <c r="AJ1432" s="96">
        <f t="shared" si="633"/>
        <v>35.315257000383582</v>
      </c>
      <c r="AK1432" s="96">
        <f t="shared" si="634"/>
        <v>147.68344840813197</v>
      </c>
      <c r="AL1432" s="86">
        <f t="shared" si="635"/>
        <v>20.872123130034524</v>
      </c>
      <c r="AM1432" s="95">
        <f t="shared" si="643"/>
        <v>91.457483702724716</v>
      </c>
      <c r="AN1432" s="96">
        <f t="shared" si="636"/>
        <v>89.358343241627068</v>
      </c>
      <c r="AO1432" s="96">
        <f t="shared" si="637"/>
        <v>35.432346041355501</v>
      </c>
      <c r="AP1432" s="96">
        <f t="shared" si="638"/>
        <v>148.17309834445683</v>
      </c>
      <c r="AQ1432" s="86">
        <f t="shared" si="639"/>
        <v>20.941325426376782</v>
      </c>
    </row>
    <row r="1433" spans="1:43">
      <c r="A1433" s="129" t="str">
        <f t="shared" si="640"/>
        <v>2012_1</v>
      </c>
      <c r="B1433" s="57">
        <v>2012</v>
      </c>
      <c r="C1433" s="57">
        <v>1</v>
      </c>
      <c r="D1433" s="81" t="str">
        <f t="shared" si="641"/>
        <v>LMH_Commercial</v>
      </c>
      <c r="E1433" s="68" t="s">
        <v>31</v>
      </c>
      <c r="F1433" s="69" t="s">
        <v>40</v>
      </c>
      <c r="G1433" s="84">
        <f t="shared" si="642"/>
        <v>20880</v>
      </c>
      <c r="H1433" s="70">
        <v>5220</v>
      </c>
      <c r="I1433" s="65">
        <v>85</v>
      </c>
      <c r="J1433" s="66">
        <v>763</v>
      </c>
      <c r="K1433" s="66">
        <v>1219</v>
      </c>
      <c r="L1433" s="66">
        <v>1285</v>
      </c>
      <c r="M1433" s="67">
        <v>237</v>
      </c>
      <c r="N1433" s="65">
        <v>2952031</v>
      </c>
      <c r="O1433" s="66">
        <v>2329592</v>
      </c>
      <c r="P1433" s="66">
        <v>472260</v>
      </c>
      <c r="Q1433" s="66">
        <v>4301112</v>
      </c>
      <c r="R1433" s="67">
        <v>2037492</v>
      </c>
      <c r="S1433" s="95">
        <f t="shared" si="616"/>
        <v>34729.776470588236</v>
      </c>
      <c r="T1433" s="96">
        <f t="shared" si="617"/>
        <v>3053.2005242463956</v>
      </c>
      <c r="U1433" s="96">
        <f t="shared" si="618"/>
        <v>387.41591468416738</v>
      </c>
      <c r="V1433" s="96">
        <f t="shared" si="619"/>
        <v>3347.1688715953305</v>
      </c>
      <c r="W1433" s="86">
        <f t="shared" si="620"/>
        <v>8597.0126582278481</v>
      </c>
      <c r="X1433" s="99">
        <f t="shared" si="621"/>
        <v>4.0708812260536395E-3</v>
      </c>
      <c r="Y1433" s="100">
        <f t="shared" si="622"/>
        <v>3.6542145593869729E-2</v>
      </c>
      <c r="Z1433" s="100">
        <f t="shared" si="623"/>
        <v>5.8381226053639844E-2</v>
      </c>
      <c r="AA1433" s="100">
        <f t="shared" si="624"/>
        <v>6.1542145593869731E-2</v>
      </c>
      <c r="AB1433" s="101">
        <f t="shared" si="625"/>
        <v>1.1350574712643679E-2</v>
      </c>
      <c r="AC1433" s="99">
        <f t="shared" si="626"/>
        <v>5.097594329473795E-3</v>
      </c>
      <c r="AD1433" s="100">
        <f t="shared" si="627"/>
        <v>3.956769365731775E-2</v>
      </c>
      <c r="AE1433" s="100">
        <f t="shared" si="628"/>
        <v>6.2161861779213415E-2</v>
      </c>
      <c r="AF1433" s="100">
        <f t="shared" si="629"/>
        <v>6.5417258647640641E-2</v>
      </c>
      <c r="AG1433" s="101">
        <f t="shared" si="630"/>
        <v>1.305870407753645E-2</v>
      </c>
      <c r="AH1433" s="95">
        <f t="shared" si="631"/>
        <v>141.38079501915709</v>
      </c>
      <c r="AI1433" s="96">
        <f t="shared" si="632"/>
        <v>111.57049808429119</v>
      </c>
      <c r="AJ1433" s="96">
        <f t="shared" si="633"/>
        <v>22.617816091954023</v>
      </c>
      <c r="AK1433" s="96">
        <f t="shared" si="634"/>
        <v>205.99195402298849</v>
      </c>
      <c r="AL1433" s="86">
        <f t="shared" si="635"/>
        <v>97.581034482758625</v>
      </c>
      <c r="AM1433" s="95">
        <f t="shared" si="643"/>
        <v>141.84954827502213</v>
      </c>
      <c r="AN1433" s="96">
        <f t="shared" si="636"/>
        <v>111.94041419792181</v>
      </c>
      <c r="AO1433" s="96">
        <f t="shared" si="637"/>
        <v>22.692806297888453</v>
      </c>
      <c r="AP1433" s="96">
        <f t="shared" si="638"/>
        <v>206.67492796663615</v>
      </c>
      <c r="AQ1433" s="86">
        <f t="shared" si="639"/>
        <v>97.904568012318094</v>
      </c>
    </row>
    <row r="1434" spans="1:43">
      <c r="A1434" s="129" t="str">
        <f t="shared" si="640"/>
        <v>2012_1</v>
      </c>
      <c r="B1434" s="57">
        <v>2012</v>
      </c>
      <c r="C1434" s="57">
        <v>1</v>
      </c>
      <c r="D1434" s="81" t="str">
        <f t="shared" si="641"/>
        <v>SSL_Commercial</v>
      </c>
      <c r="E1434" s="68" t="s">
        <v>32</v>
      </c>
      <c r="F1434" s="69" t="s">
        <v>40</v>
      </c>
      <c r="G1434" s="84">
        <f t="shared" si="642"/>
        <v>10836</v>
      </c>
      <c r="H1434" s="70">
        <v>2709</v>
      </c>
      <c r="I1434" s="65">
        <v>94</v>
      </c>
      <c r="J1434" s="66">
        <v>295</v>
      </c>
      <c r="K1434" s="66">
        <v>641</v>
      </c>
      <c r="L1434" s="66">
        <v>420</v>
      </c>
      <c r="M1434" s="67">
        <v>101</v>
      </c>
      <c r="N1434" s="65">
        <v>1072421</v>
      </c>
      <c r="O1434" s="66">
        <v>803776</v>
      </c>
      <c r="P1434" s="66">
        <v>537943</v>
      </c>
      <c r="Q1434" s="66">
        <v>1168762</v>
      </c>
      <c r="R1434" s="67">
        <v>243445</v>
      </c>
      <c r="S1434" s="95">
        <f t="shared" si="616"/>
        <v>11408.734042553191</v>
      </c>
      <c r="T1434" s="96">
        <f t="shared" si="617"/>
        <v>2724.664406779661</v>
      </c>
      <c r="U1434" s="96">
        <f t="shared" si="618"/>
        <v>839.22464898595945</v>
      </c>
      <c r="V1434" s="96">
        <f t="shared" si="619"/>
        <v>2782.7666666666669</v>
      </c>
      <c r="W1434" s="86">
        <f t="shared" si="620"/>
        <v>2410.3465346534654</v>
      </c>
      <c r="X1434" s="99">
        <f t="shared" si="621"/>
        <v>8.6747877445551864E-3</v>
      </c>
      <c r="Y1434" s="100">
        <f t="shared" si="622"/>
        <v>2.722406792174234E-2</v>
      </c>
      <c r="Z1434" s="100">
        <f t="shared" si="623"/>
        <v>5.9154669619785896E-2</v>
      </c>
      <c r="AA1434" s="100">
        <f t="shared" si="624"/>
        <v>3.875968992248062E-2</v>
      </c>
      <c r="AB1434" s="101">
        <f t="shared" si="625"/>
        <v>9.3207825765965306E-3</v>
      </c>
      <c r="AC1434" s="99">
        <f t="shared" si="626"/>
        <v>1.0750460702364852E-2</v>
      </c>
      <c r="AD1434" s="100">
        <f t="shared" si="627"/>
        <v>3.0866608018466617E-2</v>
      </c>
      <c r="AE1434" s="100">
        <f t="shared" si="628"/>
        <v>6.4435169733382591E-2</v>
      </c>
      <c r="AF1434" s="100">
        <f t="shared" si="629"/>
        <v>4.3080125734653488E-2</v>
      </c>
      <c r="AG1434" s="101">
        <f t="shared" si="630"/>
        <v>1.1471652455881489E-2</v>
      </c>
      <c r="AH1434" s="95">
        <f t="shared" si="631"/>
        <v>98.968346253229967</v>
      </c>
      <c r="AI1434" s="96">
        <f t="shared" si="632"/>
        <v>74.176448874123295</v>
      </c>
      <c r="AJ1434" s="96">
        <f t="shared" si="633"/>
        <v>49.644056847545222</v>
      </c>
      <c r="AK1434" s="96">
        <f t="shared" si="634"/>
        <v>107.85917312661499</v>
      </c>
      <c r="AL1434" s="86">
        <f t="shared" si="635"/>
        <v>22.466315983757845</v>
      </c>
      <c r="AM1434" s="95">
        <f t="shared" si="643"/>
        <v>99.296479466284069</v>
      </c>
      <c r="AN1434" s="96">
        <f t="shared" si="636"/>
        <v>74.422383634311487</v>
      </c>
      <c r="AO1434" s="96">
        <f t="shared" si="637"/>
        <v>49.808653554463461</v>
      </c>
      <c r="AP1434" s="96">
        <f t="shared" si="638"/>
        <v>108.21678420505857</v>
      </c>
      <c r="AQ1434" s="86">
        <f t="shared" si="639"/>
        <v>22.540803885479235</v>
      </c>
    </row>
    <row r="1435" spans="1:43">
      <c r="A1435" s="129" t="str">
        <f t="shared" si="640"/>
        <v>2012_1</v>
      </c>
      <c r="B1435" s="57">
        <v>2012</v>
      </c>
      <c r="C1435" s="57">
        <v>1</v>
      </c>
      <c r="D1435" s="81" t="str">
        <f t="shared" si="641"/>
        <v>SSH_Commercial</v>
      </c>
      <c r="E1435" s="68" t="s">
        <v>33</v>
      </c>
      <c r="F1435" s="69" t="s">
        <v>40</v>
      </c>
      <c r="G1435" s="84">
        <f t="shared" si="642"/>
        <v>9192</v>
      </c>
      <c r="H1435" s="70">
        <v>2298</v>
      </c>
      <c r="I1435" s="65">
        <v>69</v>
      </c>
      <c r="J1435" s="66">
        <v>353</v>
      </c>
      <c r="K1435" s="66">
        <v>455</v>
      </c>
      <c r="L1435" s="66">
        <v>484</v>
      </c>
      <c r="M1435" s="67">
        <v>74</v>
      </c>
      <c r="N1435" s="65">
        <v>889661</v>
      </c>
      <c r="O1435" s="66">
        <v>1225089</v>
      </c>
      <c r="P1435" s="66">
        <v>430636</v>
      </c>
      <c r="Q1435" s="66">
        <v>1835682</v>
      </c>
      <c r="R1435" s="67">
        <v>270229</v>
      </c>
      <c r="S1435" s="95">
        <f t="shared" si="616"/>
        <v>12893.63768115942</v>
      </c>
      <c r="T1435" s="96">
        <f t="shared" si="617"/>
        <v>3470.5070821529744</v>
      </c>
      <c r="U1435" s="96">
        <f t="shared" si="618"/>
        <v>946.45274725274726</v>
      </c>
      <c r="V1435" s="96">
        <f t="shared" si="619"/>
        <v>3792.7314049586776</v>
      </c>
      <c r="W1435" s="86">
        <f t="shared" si="620"/>
        <v>3651.7432432432433</v>
      </c>
      <c r="X1435" s="99">
        <f t="shared" si="621"/>
        <v>7.5065274151436033E-3</v>
      </c>
      <c r="Y1435" s="100">
        <f t="shared" si="622"/>
        <v>3.8402959094865102E-2</v>
      </c>
      <c r="Z1435" s="100">
        <f t="shared" si="623"/>
        <v>4.9499564838990429E-2</v>
      </c>
      <c r="AA1435" s="100">
        <f t="shared" si="624"/>
        <v>5.2654482158398609E-2</v>
      </c>
      <c r="AB1435" s="101">
        <f t="shared" si="625"/>
        <v>8.0504786771105306E-3</v>
      </c>
      <c r="AC1435" s="99">
        <f t="shared" si="626"/>
        <v>9.60418347154866E-3</v>
      </c>
      <c r="AD1435" s="100">
        <f t="shared" si="627"/>
        <v>4.3073098204950394E-2</v>
      </c>
      <c r="AE1435" s="100">
        <f t="shared" si="628"/>
        <v>5.4770986583397401E-2</v>
      </c>
      <c r="AF1435" s="100">
        <f t="shared" si="629"/>
        <v>5.8082269058377808E-2</v>
      </c>
      <c r="AG1435" s="101">
        <f t="shared" si="630"/>
        <v>1.0222212280672202E-2</v>
      </c>
      <c r="AH1435" s="95">
        <f t="shared" si="631"/>
        <v>96.786444734551779</v>
      </c>
      <c r="AI1435" s="96">
        <f t="shared" si="632"/>
        <v>133.27774151436032</v>
      </c>
      <c r="AJ1435" s="96">
        <f t="shared" si="633"/>
        <v>46.848999129677978</v>
      </c>
      <c r="AK1435" s="96">
        <f t="shared" si="634"/>
        <v>199.70430809399477</v>
      </c>
      <c r="AL1435" s="86">
        <f t="shared" si="635"/>
        <v>29.398281114012185</v>
      </c>
      <c r="AM1435" s="95">
        <f t="shared" si="643"/>
        <v>97.107343772407489</v>
      </c>
      <c r="AN1435" s="96">
        <f t="shared" si="636"/>
        <v>133.71962879658085</v>
      </c>
      <c r="AO1435" s="96">
        <f t="shared" si="637"/>
        <v>47.004328719337444</v>
      </c>
      <c r="AP1435" s="96">
        <f t="shared" si="638"/>
        <v>200.36643511497132</v>
      </c>
      <c r="AQ1435" s="86">
        <f t="shared" si="639"/>
        <v>29.495752202551202</v>
      </c>
    </row>
    <row r="1436" spans="1:43">
      <c r="A1436" s="129" t="str">
        <f t="shared" si="640"/>
        <v>2012_1</v>
      </c>
      <c r="B1436" s="57">
        <v>2012</v>
      </c>
      <c r="C1436" s="57">
        <v>1</v>
      </c>
      <c r="D1436" s="81" t="str">
        <f t="shared" si="641"/>
        <v>MMH_Commercial</v>
      </c>
      <c r="E1436" s="68" t="s">
        <v>34</v>
      </c>
      <c r="F1436" s="69" t="s">
        <v>40</v>
      </c>
      <c r="G1436" s="84">
        <f t="shared" si="642"/>
        <v>18200</v>
      </c>
      <c r="H1436" s="70">
        <v>4550</v>
      </c>
      <c r="I1436" s="65">
        <v>188</v>
      </c>
      <c r="J1436" s="66">
        <v>683</v>
      </c>
      <c r="K1436" s="66">
        <v>682</v>
      </c>
      <c r="L1436" s="66">
        <v>1117</v>
      </c>
      <c r="M1436" s="67">
        <v>240</v>
      </c>
      <c r="N1436" s="65">
        <v>2086220</v>
      </c>
      <c r="O1436" s="66">
        <v>1922598</v>
      </c>
      <c r="P1436" s="66">
        <v>809735</v>
      </c>
      <c r="Q1436" s="66">
        <v>2885918</v>
      </c>
      <c r="R1436" s="67">
        <v>597862</v>
      </c>
      <c r="S1436" s="95">
        <f t="shared" si="616"/>
        <v>11096.91489361702</v>
      </c>
      <c r="T1436" s="96">
        <f t="shared" si="617"/>
        <v>2814.9311859443633</v>
      </c>
      <c r="U1436" s="96">
        <f t="shared" si="618"/>
        <v>1187.2947214076246</v>
      </c>
      <c r="V1436" s="96">
        <f t="shared" si="619"/>
        <v>2583.6329453894359</v>
      </c>
      <c r="W1436" s="86">
        <f t="shared" si="620"/>
        <v>2491.0916666666667</v>
      </c>
      <c r="X1436" s="99">
        <f t="shared" si="621"/>
        <v>1.032967032967033E-2</v>
      </c>
      <c r="Y1436" s="100">
        <f t="shared" si="622"/>
        <v>3.752747252747253E-2</v>
      </c>
      <c r="Z1436" s="100">
        <f t="shared" si="623"/>
        <v>3.7472527472527474E-2</v>
      </c>
      <c r="AA1436" s="100">
        <f t="shared" si="624"/>
        <v>6.1373626373626373E-2</v>
      </c>
      <c r="AB1436" s="101">
        <f t="shared" si="625"/>
        <v>1.3186813186813187E-2</v>
      </c>
      <c r="AC1436" s="99">
        <f t="shared" si="626"/>
        <v>1.2075929632840392E-2</v>
      </c>
      <c r="AD1436" s="100">
        <f t="shared" si="627"/>
        <v>4.0809854024891234E-2</v>
      </c>
      <c r="AE1436" s="100">
        <f t="shared" si="628"/>
        <v>4.0752598796409661E-2</v>
      </c>
      <c r="AF1436" s="100">
        <f t="shared" si="629"/>
        <v>6.5518940974000878E-2</v>
      </c>
      <c r="AG1436" s="101">
        <f t="shared" si="630"/>
        <v>1.5157000989583235E-2</v>
      </c>
      <c r="AH1436" s="95">
        <f t="shared" si="631"/>
        <v>114.62747252747253</v>
      </c>
      <c r="AI1436" s="96">
        <f t="shared" si="632"/>
        <v>105.63725274725275</v>
      </c>
      <c r="AJ1436" s="96">
        <f t="shared" si="633"/>
        <v>44.490934065934063</v>
      </c>
      <c r="AK1436" s="96">
        <f t="shared" si="634"/>
        <v>158.56692307692308</v>
      </c>
      <c r="AL1436" s="86">
        <f t="shared" si="635"/>
        <v>32.849560439560442</v>
      </c>
      <c r="AM1436" s="95">
        <f t="shared" si="643"/>
        <v>115.00752415295358</v>
      </c>
      <c r="AN1436" s="96">
        <f t="shared" si="636"/>
        <v>105.98749696648494</v>
      </c>
      <c r="AO1436" s="96">
        <f t="shared" si="637"/>
        <v>44.638445403644795</v>
      </c>
      <c r="AP1436" s="96">
        <f t="shared" si="638"/>
        <v>159.09265757611539</v>
      </c>
      <c r="AQ1436" s="86">
        <f t="shared" si="639"/>
        <v>32.958474372373544</v>
      </c>
    </row>
    <row r="1437" spans="1:43">
      <c r="A1437" s="129" t="str">
        <f t="shared" si="640"/>
        <v>2012_1</v>
      </c>
      <c r="B1437" s="57">
        <v>2012</v>
      </c>
      <c r="C1437" s="57">
        <v>1</v>
      </c>
      <c r="D1437" s="81" t="str">
        <f t="shared" si="641"/>
        <v>SYA_Commercial</v>
      </c>
      <c r="E1437" s="68" t="s">
        <v>35</v>
      </c>
      <c r="F1437" s="69" t="s">
        <v>40</v>
      </c>
      <c r="G1437" s="84">
        <f t="shared" si="642"/>
        <v>5432</v>
      </c>
      <c r="H1437" s="70">
        <v>1358</v>
      </c>
      <c r="I1437" s="65">
        <v>57</v>
      </c>
      <c r="J1437" s="66">
        <v>217</v>
      </c>
      <c r="K1437" s="66">
        <v>269</v>
      </c>
      <c r="L1437" s="66">
        <v>306</v>
      </c>
      <c r="M1437" s="67">
        <v>42</v>
      </c>
      <c r="N1437" s="65">
        <v>937173</v>
      </c>
      <c r="O1437" s="66">
        <v>774432</v>
      </c>
      <c r="P1437" s="66">
        <v>237707</v>
      </c>
      <c r="Q1437" s="66">
        <v>1091376</v>
      </c>
      <c r="R1437" s="67">
        <v>223588</v>
      </c>
      <c r="S1437" s="95">
        <f t="shared" si="616"/>
        <v>16441.63157894737</v>
      </c>
      <c r="T1437" s="96">
        <f t="shared" si="617"/>
        <v>3568.8110599078341</v>
      </c>
      <c r="U1437" s="96">
        <f t="shared" si="618"/>
        <v>883.66914498141261</v>
      </c>
      <c r="V1437" s="96">
        <f t="shared" si="619"/>
        <v>3566.5882352941176</v>
      </c>
      <c r="W1437" s="86">
        <f t="shared" si="620"/>
        <v>5323.5238095238092</v>
      </c>
      <c r="X1437" s="99">
        <f t="shared" si="621"/>
        <v>1.0493372606774668E-2</v>
      </c>
      <c r="Y1437" s="100">
        <f t="shared" si="622"/>
        <v>3.994845360824742E-2</v>
      </c>
      <c r="Z1437" s="100">
        <f t="shared" si="623"/>
        <v>4.9521354933726065E-2</v>
      </c>
      <c r="AA1437" s="100">
        <f t="shared" si="624"/>
        <v>5.6332842415316643E-2</v>
      </c>
      <c r="AB1437" s="101">
        <f t="shared" si="625"/>
        <v>7.7319587628865982E-3</v>
      </c>
      <c r="AC1437" s="99">
        <f t="shared" si="626"/>
        <v>1.3714759899802887E-2</v>
      </c>
      <c r="AD1437" s="100">
        <f t="shared" si="627"/>
        <v>4.6139631779448916E-2</v>
      </c>
      <c r="AE1437" s="100">
        <f t="shared" si="628"/>
        <v>5.6380081377743856E-2</v>
      </c>
      <c r="AF1437" s="100">
        <f t="shared" si="629"/>
        <v>6.3621814605940075E-2</v>
      </c>
      <c r="AG1437" s="101">
        <f t="shared" si="630"/>
        <v>1.0501037513276332E-2</v>
      </c>
      <c r="AH1437" s="95">
        <f t="shared" si="631"/>
        <v>172.52816642120766</v>
      </c>
      <c r="AI1437" s="96">
        <f t="shared" si="632"/>
        <v>142.56848306332842</v>
      </c>
      <c r="AJ1437" s="96">
        <f t="shared" si="633"/>
        <v>43.760493372606774</v>
      </c>
      <c r="AK1437" s="96">
        <f t="shared" si="634"/>
        <v>200.91605301914581</v>
      </c>
      <c r="AL1437" s="86">
        <f t="shared" si="635"/>
        <v>41.161266568483065</v>
      </c>
      <c r="AM1437" s="95">
        <f t="shared" si="643"/>
        <v>173.1001899391643</v>
      </c>
      <c r="AN1437" s="96">
        <f t="shared" si="636"/>
        <v>143.04117414283903</v>
      </c>
      <c r="AO1437" s="96">
        <f t="shared" si="637"/>
        <v>43.905582907178214</v>
      </c>
      <c r="AP1437" s="96">
        <f t="shared" si="638"/>
        <v>201.58219762524675</v>
      </c>
      <c r="AQ1437" s="86">
        <f t="shared" si="639"/>
        <v>41.297738270434451</v>
      </c>
    </row>
    <row r="1438" spans="1:43">
      <c r="A1438" s="129" t="str">
        <f t="shared" si="640"/>
        <v>2012_1</v>
      </c>
      <c r="B1438" s="57">
        <v>2012</v>
      </c>
      <c r="C1438" s="57">
        <v>1</v>
      </c>
      <c r="D1438" s="81" t="str">
        <f t="shared" si="641"/>
        <v>LSH_Commercial</v>
      </c>
      <c r="E1438" s="68" t="s">
        <v>36</v>
      </c>
      <c r="F1438" s="69" t="s">
        <v>40</v>
      </c>
      <c r="G1438" s="84">
        <f t="shared" si="642"/>
        <v>8328</v>
      </c>
      <c r="H1438" s="70">
        <v>2082</v>
      </c>
      <c r="I1438" s="65">
        <v>94</v>
      </c>
      <c r="J1438" s="66">
        <v>437</v>
      </c>
      <c r="K1438" s="66">
        <v>246</v>
      </c>
      <c r="L1438" s="66">
        <v>734</v>
      </c>
      <c r="M1438" s="67">
        <v>245</v>
      </c>
      <c r="N1438" s="65">
        <v>1651329</v>
      </c>
      <c r="O1438" s="66">
        <v>1235050</v>
      </c>
      <c r="P1438" s="66">
        <v>282070</v>
      </c>
      <c r="Q1438" s="66">
        <v>2202754</v>
      </c>
      <c r="R1438" s="67">
        <v>1424533</v>
      </c>
      <c r="S1438" s="95">
        <f t="shared" si="616"/>
        <v>17567.329787234041</v>
      </c>
      <c r="T1438" s="96">
        <f t="shared" si="617"/>
        <v>2826.2013729977116</v>
      </c>
      <c r="U1438" s="96">
        <f t="shared" si="618"/>
        <v>1146.6260162601627</v>
      </c>
      <c r="V1438" s="96">
        <f t="shared" si="619"/>
        <v>3001.0272479564032</v>
      </c>
      <c r="W1438" s="86">
        <f t="shared" si="620"/>
        <v>5814.4204081632652</v>
      </c>
      <c r="X1438" s="99">
        <f t="shared" si="621"/>
        <v>1.1287223823246878E-2</v>
      </c>
      <c r="Y1438" s="100">
        <f t="shared" si="622"/>
        <v>5.2473583093179635E-2</v>
      </c>
      <c r="Z1438" s="100">
        <f t="shared" si="623"/>
        <v>2.9538904899135448E-2</v>
      </c>
      <c r="AA1438" s="100">
        <f t="shared" si="624"/>
        <v>8.8136407300672431E-2</v>
      </c>
      <c r="AB1438" s="101">
        <f t="shared" si="625"/>
        <v>2.9418828049951971E-2</v>
      </c>
      <c r="AC1438" s="99">
        <f t="shared" si="626"/>
        <v>1.3984430365419078E-2</v>
      </c>
      <c r="AD1438" s="100">
        <f t="shared" si="627"/>
        <v>5.8166719458996478E-2</v>
      </c>
      <c r="AE1438" s="100">
        <f t="shared" si="628"/>
        <v>3.3861771390605054E-2</v>
      </c>
      <c r="AF1438" s="100">
        <f t="shared" si="629"/>
        <v>9.5374567194773982E-2</v>
      </c>
      <c r="AG1438" s="101">
        <f t="shared" si="630"/>
        <v>3.3733166165573869E-2</v>
      </c>
      <c r="AH1438" s="95">
        <f t="shared" si="631"/>
        <v>198.28638328530261</v>
      </c>
      <c r="AI1438" s="96">
        <f t="shared" si="632"/>
        <v>148.3009125840538</v>
      </c>
      <c r="AJ1438" s="96">
        <f t="shared" si="633"/>
        <v>33.870076849183476</v>
      </c>
      <c r="AK1438" s="96">
        <f t="shared" si="634"/>
        <v>264.49975984630163</v>
      </c>
      <c r="AL1438" s="86">
        <f t="shared" si="635"/>
        <v>171.05343419788665</v>
      </c>
      <c r="AM1438" s="95">
        <f t="shared" si="643"/>
        <v>198.94380912412387</v>
      </c>
      <c r="AN1438" s="96">
        <f t="shared" si="636"/>
        <v>148.79260974569524</v>
      </c>
      <c r="AO1438" s="96">
        <f t="shared" si="637"/>
        <v>33.982374341903771</v>
      </c>
      <c r="AP1438" s="96">
        <f t="shared" si="638"/>
        <v>265.37671858448579</v>
      </c>
      <c r="AQ1438" s="86">
        <f t="shared" si="639"/>
        <v>171.62056818660335</v>
      </c>
    </row>
    <row r="1439" spans="1:43">
      <c r="A1439" s="129" t="str">
        <f t="shared" si="640"/>
        <v>2012_1</v>
      </c>
      <c r="B1439" s="57">
        <v>2012</v>
      </c>
      <c r="C1439" s="57">
        <v>1</v>
      </c>
      <c r="D1439" s="81" t="str">
        <f t="shared" si="641"/>
        <v>SYH_Commercial</v>
      </c>
      <c r="E1439" s="68" t="s">
        <v>37</v>
      </c>
      <c r="F1439" s="69" t="s">
        <v>40</v>
      </c>
      <c r="G1439" s="84">
        <f t="shared" si="642"/>
        <v>4340</v>
      </c>
      <c r="H1439" s="70">
        <v>1085</v>
      </c>
      <c r="I1439" s="65">
        <v>50</v>
      </c>
      <c r="J1439" s="66">
        <v>205</v>
      </c>
      <c r="K1439" s="66">
        <v>138</v>
      </c>
      <c r="L1439" s="66">
        <v>339</v>
      </c>
      <c r="M1439" s="67">
        <v>8</v>
      </c>
      <c r="N1439" s="65">
        <v>493470</v>
      </c>
      <c r="O1439" s="66">
        <v>469456</v>
      </c>
      <c r="P1439" s="66">
        <v>250107</v>
      </c>
      <c r="Q1439" s="66">
        <v>791347</v>
      </c>
      <c r="R1439" s="67">
        <v>48928</v>
      </c>
      <c r="S1439" s="95">
        <f t="shared" si="616"/>
        <v>9869.4</v>
      </c>
      <c r="T1439" s="96">
        <f t="shared" si="617"/>
        <v>2290.0292682926829</v>
      </c>
      <c r="U1439" s="96">
        <f t="shared" si="618"/>
        <v>1812.3695652173913</v>
      </c>
      <c r="V1439" s="96">
        <f t="shared" si="619"/>
        <v>2334.3569321533923</v>
      </c>
      <c r="W1439" s="86">
        <f t="shared" si="620"/>
        <v>6116</v>
      </c>
      <c r="X1439" s="99">
        <f t="shared" si="621"/>
        <v>1.1520737327188941E-2</v>
      </c>
      <c r="Y1439" s="100">
        <f t="shared" si="622"/>
        <v>4.7235023041474651E-2</v>
      </c>
      <c r="Z1439" s="100">
        <f t="shared" si="623"/>
        <v>3.1797235023041472E-2</v>
      </c>
      <c r="AA1439" s="100">
        <f t="shared" si="624"/>
        <v>7.8110599078341017E-2</v>
      </c>
      <c r="AB1439" s="101">
        <f t="shared" si="625"/>
        <v>1.8433179723502304E-3</v>
      </c>
      <c r="AC1439" s="99">
        <f t="shared" si="626"/>
        <v>1.5295024794835754E-2</v>
      </c>
      <c r="AD1439" s="100">
        <f t="shared" si="627"/>
        <v>5.4738041488767625E-2</v>
      </c>
      <c r="AE1439" s="100">
        <f t="shared" si="628"/>
        <v>3.8002908119263046E-2</v>
      </c>
      <c r="AF1439" s="100">
        <f t="shared" si="629"/>
        <v>8.760145655200649E-2</v>
      </c>
      <c r="AG1439" s="101">
        <f t="shared" si="630"/>
        <v>3.3604051727020995E-3</v>
      </c>
      <c r="AH1439" s="95">
        <f t="shared" si="631"/>
        <v>113.70276497695852</v>
      </c>
      <c r="AI1439" s="96">
        <f t="shared" si="632"/>
        <v>108.16958525345622</v>
      </c>
      <c r="AJ1439" s="96">
        <f t="shared" si="633"/>
        <v>57.628341013824887</v>
      </c>
      <c r="AK1439" s="96">
        <f t="shared" si="634"/>
        <v>182.33801843317971</v>
      </c>
      <c r="AL1439" s="86">
        <f t="shared" si="635"/>
        <v>11.27373271889401</v>
      </c>
      <c r="AM1439" s="95">
        <f t="shared" si="643"/>
        <v>114.07975070034891</v>
      </c>
      <c r="AN1439" s="96">
        <f t="shared" si="636"/>
        <v>108.52822551478914</v>
      </c>
      <c r="AO1439" s="96">
        <f t="shared" si="637"/>
        <v>57.819409910252233</v>
      </c>
      <c r="AP1439" s="96">
        <f t="shared" si="638"/>
        <v>182.94256687836952</v>
      </c>
      <c r="AQ1439" s="86">
        <f t="shared" si="639"/>
        <v>11.31111119676307</v>
      </c>
    </row>
    <row r="1440" spans="1:43">
      <c r="A1440" s="129" t="str">
        <f t="shared" si="640"/>
        <v>2012_1</v>
      </c>
      <c r="B1440" s="57">
        <v>2012</v>
      </c>
      <c r="C1440" s="57">
        <v>1</v>
      </c>
      <c r="D1440" s="81" t="str">
        <f t="shared" si="641"/>
        <v>MSH_Commercial</v>
      </c>
      <c r="E1440" s="68" t="s">
        <v>38</v>
      </c>
      <c r="F1440" s="69" t="s">
        <v>40</v>
      </c>
      <c r="G1440" s="84">
        <f t="shared" si="642"/>
        <v>20744</v>
      </c>
      <c r="H1440" s="70">
        <v>5186</v>
      </c>
      <c r="I1440" s="65">
        <v>266</v>
      </c>
      <c r="J1440" s="66">
        <v>983</v>
      </c>
      <c r="K1440" s="66">
        <v>1029</v>
      </c>
      <c r="L1440" s="66">
        <v>875</v>
      </c>
      <c r="M1440" s="67">
        <v>154</v>
      </c>
      <c r="N1440" s="65">
        <v>3800780</v>
      </c>
      <c r="O1440" s="66">
        <v>2506903</v>
      </c>
      <c r="P1440" s="66">
        <v>924264</v>
      </c>
      <c r="Q1440" s="66">
        <v>2699797</v>
      </c>
      <c r="R1440" s="67">
        <v>774512</v>
      </c>
      <c r="S1440" s="95">
        <f t="shared" si="616"/>
        <v>14288.646616541353</v>
      </c>
      <c r="T1440" s="96">
        <f t="shared" si="617"/>
        <v>2550.2573753814854</v>
      </c>
      <c r="U1440" s="96">
        <f t="shared" si="618"/>
        <v>898.21574344023327</v>
      </c>
      <c r="V1440" s="96">
        <f t="shared" si="619"/>
        <v>3085.4822857142858</v>
      </c>
      <c r="W1440" s="86">
        <f t="shared" si="620"/>
        <v>5029.2987012987014</v>
      </c>
      <c r="X1440" s="99">
        <f t="shared" si="621"/>
        <v>1.2822984959506364E-2</v>
      </c>
      <c r="Y1440" s="100">
        <f t="shared" si="622"/>
        <v>4.7387196297724643E-2</v>
      </c>
      <c r="Z1440" s="100">
        <f t="shared" si="623"/>
        <v>4.9604704974932509E-2</v>
      </c>
      <c r="AA1440" s="100">
        <f t="shared" si="624"/>
        <v>4.2180871577323566E-2</v>
      </c>
      <c r="AB1440" s="101">
        <f t="shared" si="625"/>
        <v>7.423833397608947E-3</v>
      </c>
      <c r="AC1440" s="99">
        <f t="shared" si="626"/>
        <v>1.4643112214899811E-2</v>
      </c>
      <c r="AD1440" s="100">
        <f t="shared" si="627"/>
        <v>5.0824345489420247E-2</v>
      </c>
      <c r="AE1440" s="100">
        <f t="shared" si="628"/>
        <v>5.3117260866786573E-2</v>
      </c>
      <c r="AF1440" s="100">
        <f t="shared" si="629"/>
        <v>4.5432562036783655E-2</v>
      </c>
      <c r="AG1440" s="101">
        <f t="shared" si="630"/>
        <v>8.8125246477523955E-3</v>
      </c>
      <c r="AH1440" s="95">
        <f t="shared" si="631"/>
        <v>183.22310065561126</v>
      </c>
      <c r="AI1440" s="96">
        <f t="shared" si="632"/>
        <v>120.84954685692249</v>
      </c>
      <c r="AJ1440" s="96">
        <f t="shared" si="633"/>
        <v>44.555726957192441</v>
      </c>
      <c r="AK1440" s="96">
        <f t="shared" si="634"/>
        <v>130.14833204782104</v>
      </c>
      <c r="AL1440" s="86">
        <f t="shared" si="635"/>
        <v>37.336675665252606</v>
      </c>
      <c r="AM1440" s="95">
        <f t="shared" si="643"/>
        <v>183.83058362365063</v>
      </c>
      <c r="AN1440" s="96">
        <f t="shared" si="636"/>
        <v>121.25022800001069</v>
      </c>
      <c r="AO1440" s="96">
        <f t="shared" si="637"/>
        <v>44.703453118130973</v>
      </c>
      <c r="AP1440" s="96">
        <f t="shared" si="638"/>
        <v>130.5798436571917</v>
      </c>
      <c r="AQ1440" s="86">
        <f t="shared" si="639"/>
        <v>37.460466794584512</v>
      </c>
    </row>
    <row r="1441" spans="1:43">
      <c r="A1441" s="129" t="str">
        <f t="shared" si="640"/>
        <v>2012_1</v>
      </c>
      <c r="B1441" s="57">
        <v>2012</v>
      </c>
      <c r="C1441" s="57">
        <v>1</v>
      </c>
      <c r="D1441" s="81" t="str">
        <f t="shared" si="641"/>
        <v>SMH_Commercial</v>
      </c>
      <c r="E1441" s="68" t="s">
        <v>39</v>
      </c>
      <c r="F1441" s="69" t="s">
        <v>40</v>
      </c>
      <c r="G1441" s="84">
        <f t="shared" si="642"/>
        <v>9052</v>
      </c>
      <c r="H1441" s="70">
        <v>2263</v>
      </c>
      <c r="I1441" s="65">
        <v>91</v>
      </c>
      <c r="J1441" s="66">
        <v>440</v>
      </c>
      <c r="K1441" s="66">
        <v>887</v>
      </c>
      <c r="L1441" s="66">
        <v>786</v>
      </c>
      <c r="M1441" s="67">
        <v>143</v>
      </c>
      <c r="N1441" s="65">
        <v>1074862</v>
      </c>
      <c r="O1441" s="66">
        <v>1390737</v>
      </c>
      <c r="P1441" s="66">
        <v>571149</v>
      </c>
      <c r="Q1441" s="66">
        <v>2549545</v>
      </c>
      <c r="R1441" s="67">
        <v>344301</v>
      </c>
      <c r="S1441" s="95">
        <f t="shared" si="616"/>
        <v>11811.670329670329</v>
      </c>
      <c r="T1441" s="96">
        <f t="shared" si="617"/>
        <v>3160.7659090909092</v>
      </c>
      <c r="U1441" s="96">
        <f t="shared" si="618"/>
        <v>643.91093573844421</v>
      </c>
      <c r="V1441" s="96">
        <f t="shared" si="619"/>
        <v>3243.6959287531809</v>
      </c>
      <c r="W1441" s="86">
        <f t="shared" si="620"/>
        <v>2407.6993006993007</v>
      </c>
      <c r="X1441" s="99">
        <f t="shared" si="621"/>
        <v>1.005302695536898E-2</v>
      </c>
      <c r="Y1441" s="100">
        <f t="shared" si="622"/>
        <v>4.8608042421564294E-2</v>
      </c>
      <c r="Z1441" s="100">
        <f t="shared" si="623"/>
        <v>9.7989394608926209E-2</v>
      </c>
      <c r="AA1441" s="100">
        <f t="shared" si="624"/>
        <v>8.6831639416703493E-2</v>
      </c>
      <c r="AB1441" s="101">
        <f t="shared" si="625"/>
        <v>1.5797613787008394E-2</v>
      </c>
      <c r="AC1441" s="99">
        <f t="shared" si="626"/>
        <v>1.2496108921481619E-2</v>
      </c>
      <c r="AD1441" s="100">
        <f t="shared" si="627"/>
        <v>5.3874486195833168E-2</v>
      </c>
      <c r="AE1441" s="100">
        <f t="shared" si="628"/>
        <v>0.10527019303631485</v>
      </c>
      <c r="AF1441" s="100">
        <f t="shared" si="629"/>
        <v>9.3727652497177336E-2</v>
      </c>
      <c r="AG1441" s="101">
        <f t="shared" si="630"/>
        <v>1.8851280262988601E-2</v>
      </c>
      <c r="AH1441" s="95">
        <f t="shared" si="631"/>
        <v>118.74304021210781</v>
      </c>
      <c r="AI1441" s="96">
        <f t="shared" si="632"/>
        <v>153.63864339372515</v>
      </c>
      <c r="AJ1441" s="96">
        <f t="shared" si="633"/>
        <v>63.096442775077328</v>
      </c>
      <c r="AK1441" s="96">
        <f t="shared" si="634"/>
        <v>281.65543526292532</v>
      </c>
      <c r="AL1441" s="86">
        <f t="shared" si="635"/>
        <v>38.035903667697745</v>
      </c>
      <c r="AM1441" s="95">
        <f t="shared" si="643"/>
        <v>119.13673715449094</v>
      </c>
      <c r="AN1441" s="96">
        <f t="shared" si="636"/>
        <v>154.14803799932017</v>
      </c>
      <c r="AO1441" s="96">
        <f t="shared" si="637"/>
        <v>63.305641365170921</v>
      </c>
      <c r="AP1441" s="96">
        <f t="shared" si="638"/>
        <v>282.58927427757857</v>
      </c>
      <c r="AQ1441" s="86">
        <f t="shared" si="639"/>
        <v>38.1620131133377</v>
      </c>
    </row>
    <row r="1442" spans="1:43">
      <c r="A1442" s="129" t="str">
        <f t="shared" si="640"/>
        <v>2012_2</v>
      </c>
      <c r="B1442" s="57">
        <v>2012</v>
      </c>
      <c r="C1442" s="57">
        <v>2</v>
      </c>
      <c r="D1442" s="81" t="str">
        <f t="shared" si="641"/>
        <v>SML_Commercial</v>
      </c>
      <c r="E1442" s="68" t="s">
        <v>12</v>
      </c>
      <c r="F1442" s="69" t="s">
        <v>40</v>
      </c>
      <c r="G1442" s="84">
        <f t="shared" si="642"/>
        <v>21784</v>
      </c>
      <c r="H1442" s="70">
        <v>5446</v>
      </c>
      <c r="I1442" s="65">
        <v>37</v>
      </c>
      <c r="J1442" s="66">
        <v>725</v>
      </c>
      <c r="K1442" s="66">
        <v>439</v>
      </c>
      <c r="L1442" s="66">
        <v>1019</v>
      </c>
      <c r="M1442" s="67">
        <v>132</v>
      </c>
      <c r="N1442" s="65">
        <v>519535</v>
      </c>
      <c r="O1442" s="66">
        <v>1105745</v>
      </c>
      <c r="P1442" s="66">
        <v>527342</v>
      </c>
      <c r="Q1442" s="66">
        <v>1839357</v>
      </c>
      <c r="R1442" s="67">
        <v>457951</v>
      </c>
      <c r="S1442" s="95">
        <f t="shared" si="616"/>
        <v>14041.486486486487</v>
      </c>
      <c r="T1442" s="96">
        <f t="shared" si="617"/>
        <v>1525.1655172413793</v>
      </c>
      <c r="U1442" s="96">
        <f t="shared" si="618"/>
        <v>1201.2346241457858</v>
      </c>
      <c r="V1442" s="96">
        <f t="shared" si="619"/>
        <v>1805.0608439646712</v>
      </c>
      <c r="W1442" s="86">
        <f t="shared" si="620"/>
        <v>3469.3257575757575</v>
      </c>
      <c r="X1442" s="99">
        <f t="shared" si="621"/>
        <v>1.6984943077488065E-3</v>
      </c>
      <c r="Y1442" s="100">
        <f t="shared" si="622"/>
        <v>3.328130738156445E-2</v>
      </c>
      <c r="Z1442" s="100">
        <f t="shared" si="623"/>
        <v>2.0152405435181785E-2</v>
      </c>
      <c r="AA1442" s="100">
        <f t="shared" si="624"/>
        <v>4.6777451340433346E-2</v>
      </c>
      <c r="AB1442" s="101">
        <f t="shared" si="625"/>
        <v>6.0594932060227692E-3</v>
      </c>
      <c r="AC1442" s="99">
        <f t="shared" si="626"/>
        <v>2.348549180093279E-3</v>
      </c>
      <c r="AD1442" s="100">
        <f t="shared" si="627"/>
        <v>3.6112942918731822E-2</v>
      </c>
      <c r="AE1442" s="100">
        <f t="shared" si="628"/>
        <v>2.2370754159329691E-2</v>
      </c>
      <c r="AF1442" s="100">
        <f t="shared" si="629"/>
        <v>5.011096729659318E-2</v>
      </c>
      <c r="AG1442" s="101">
        <f t="shared" si="630"/>
        <v>7.2846324551348301E-3</v>
      </c>
      <c r="AH1442" s="95">
        <f t="shared" si="631"/>
        <v>23.849384869629084</v>
      </c>
      <c r="AI1442" s="96">
        <f t="shared" si="632"/>
        <v>50.759502387073084</v>
      </c>
      <c r="AJ1442" s="96">
        <f t="shared" si="633"/>
        <v>24.207767168564082</v>
      </c>
      <c r="AK1442" s="96">
        <f t="shared" si="634"/>
        <v>84.436145795078957</v>
      </c>
      <c r="AL1442" s="86">
        <f t="shared" si="635"/>
        <v>21.022355857510099</v>
      </c>
      <c r="AM1442" s="95">
        <f t="shared" si="643"/>
        <v>23.928458387404266</v>
      </c>
      <c r="AN1442" s="96">
        <f t="shared" si="636"/>
        <v>50.927797394940349</v>
      </c>
      <c r="AO1442" s="96">
        <f t="shared" si="637"/>
        <v>24.288028916108715</v>
      </c>
      <c r="AP1442" s="96">
        <f t="shared" si="638"/>
        <v>84.716096959936777</v>
      </c>
      <c r="AQ1442" s="86">
        <f t="shared" si="639"/>
        <v>21.092056256017731</v>
      </c>
    </row>
    <row r="1443" spans="1:43">
      <c r="A1443" s="129" t="str">
        <f t="shared" si="640"/>
        <v>2012_2</v>
      </c>
      <c r="B1443" s="57">
        <v>2012</v>
      </c>
      <c r="C1443" s="57">
        <v>2</v>
      </c>
      <c r="D1443" s="81" t="str">
        <f t="shared" si="641"/>
        <v>LSL_Commercial</v>
      </c>
      <c r="E1443" s="68" t="s">
        <v>14</v>
      </c>
      <c r="F1443" s="69" t="s">
        <v>40</v>
      </c>
      <c r="G1443" s="84">
        <f t="shared" si="642"/>
        <v>2944</v>
      </c>
      <c r="H1443" s="70">
        <v>736</v>
      </c>
      <c r="I1443" s="65">
        <v>4</v>
      </c>
      <c r="J1443" s="66">
        <v>78</v>
      </c>
      <c r="K1443" s="66">
        <v>142</v>
      </c>
      <c r="L1443" s="66">
        <v>123</v>
      </c>
      <c r="M1443" s="67">
        <v>15</v>
      </c>
      <c r="N1443" s="65">
        <v>90726</v>
      </c>
      <c r="O1443" s="66">
        <v>228117</v>
      </c>
      <c r="P1443" s="66">
        <v>171127</v>
      </c>
      <c r="Q1443" s="66">
        <v>379444</v>
      </c>
      <c r="R1443" s="67">
        <v>88612</v>
      </c>
      <c r="S1443" s="95">
        <f t="shared" si="616"/>
        <v>22681.5</v>
      </c>
      <c r="T1443" s="96">
        <f t="shared" si="617"/>
        <v>2924.5769230769229</v>
      </c>
      <c r="U1443" s="96">
        <f t="shared" si="618"/>
        <v>1205.1197183098591</v>
      </c>
      <c r="V1443" s="96">
        <f t="shared" si="619"/>
        <v>3084.9105691056911</v>
      </c>
      <c r="W1443" s="86">
        <f t="shared" si="620"/>
        <v>5907.4666666666662</v>
      </c>
      <c r="X1443" s="99">
        <f t="shared" si="621"/>
        <v>1.358695652173913E-3</v>
      </c>
      <c r="Y1443" s="100">
        <f t="shared" si="622"/>
        <v>2.6494565217391304E-2</v>
      </c>
      <c r="Z1443" s="100">
        <f t="shared" si="623"/>
        <v>4.8233695652173912E-2</v>
      </c>
      <c r="AA1443" s="100">
        <f t="shared" si="624"/>
        <v>4.1779891304347824E-2</v>
      </c>
      <c r="AB1443" s="101">
        <f t="shared" si="625"/>
        <v>5.095108695652174E-3</v>
      </c>
      <c r="AC1443" s="99">
        <f t="shared" si="626"/>
        <v>2.9405003950655267E-3</v>
      </c>
      <c r="AD1443" s="100">
        <f t="shared" si="627"/>
        <v>3.3391158374508095E-2</v>
      </c>
      <c r="AE1443" s="100">
        <f t="shared" si="628"/>
        <v>5.7434535052287169E-2</v>
      </c>
      <c r="AF1443" s="100">
        <f t="shared" si="629"/>
        <v>5.0372070210615502E-2</v>
      </c>
      <c r="AG1443" s="101">
        <f t="shared" si="630"/>
        <v>8.1525246527743012E-3</v>
      </c>
      <c r="AH1443" s="95">
        <f t="shared" si="631"/>
        <v>30.817255434782609</v>
      </c>
      <c r="AI1443" s="96">
        <f t="shared" si="632"/>
        <v>77.485394021739125</v>
      </c>
      <c r="AJ1443" s="96">
        <f t="shared" si="633"/>
        <v>58.127377717391305</v>
      </c>
      <c r="AK1443" s="96">
        <f t="shared" si="634"/>
        <v>128.88722826086956</v>
      </c>
      <c r="AL1443" s="86">
        <f t="shared" si="635"/>
        <v>30.099184782608695</v>
      </c>
      <c r="AM1443" s="95">
        <f t="shared" si="643"/>
        <v>30.919431185173046</v>
      </c>
      <c r="AN1443" s="96">
        <f t="shared" si="636"/>
        <v>77.74229971196921</v>
      </c>
      <c r="AO1443" s="96">
        <f t="shared" si="637"/>
        <v>58.320101188469764</v>
      </c>
      <c r="AP1443" s="96">
        <f t="shared" si="638"/>
        <v>129.31455863398364</v>
      </c>
      <c r="AQ1443" s="86">
        <f t="shared" si="639"/>
        <v>30.198979743188875</v>
      </c>
    </row>
    <row r="1444" spans="1:43">
      <c r="A1444" s="129" t="str">
        <f t="shared" si="640"/>
        <v>2012_2</v>
      </c>
      <c r="B1444" s="57">
        <v>2012</v>
      </c>
      <c r="C1444" s="57">
        <v>2</v>
      </c>
      <c r="D1444" s="81" t="str">
        <f t="shared" si="641"/>
        <v>MYA_Commercial</v>
      </c>
      <c r="E1444" s="68" t="s">
        <v>15</v>
      </c>
      <c r="F1444" s="69" t="s">
        <v>40</v>
      </c>
      <c r="G1444" s="84">
        <f t="shared" si="642"/>
        <v>3264</v>
      </c>
      <c r="H1444" s="70">
        <v>816</v>
      </c>
      <c r="I1444" s="65">
        <v>18</v>
      </c>
      <c r="J1444" s="66">
        <v>127</v>
      </c>
      <c r="K1444" s="66">
        <v>322</v>
      </c>
      <c r="L1444" s="66">
        <v>205</v>
      </c>
      <c r="M1444" s="67">
        <v>19</v>
      </c>
      <c r="N1444" s="65">
        <v>174618</v>
      </c>
      <c r="O1444" s="66">
        <v>439332</v>
      </c>
      <c r="P1444" s="66">
        <v>284174</v>
      </c>
      <c r="Q1444" s="66">
        <v>655572</v>
      </c>
      <c r="R1444" s="67">
        <v>95369</v>
      </c>
      <c r="S1444" s="95">
        <f t="shared" si="616"/>
        <v>9701</v>
      </c>
      <c r="T1444" s="96">
        <f t="shared" si="617"/>
        <v>3459.3070866141734</v>
      </c>
      <c r="U1444" s="96">
        <f t="shared" si="618"/>
        <v>882.52795031055905</v>
      </c>
      <c r="V1444" s="96">
        <f t="shared" si="619"/>
        <v>3197.9121951219513</v>
      </c>
      <c r="W1444" s="86">
        <f t="shared" si="620"/>
        <v>5019.4210526315792</v>
      </c>
      <c r="X1444" s="99">
        <f t="shared" si="621"/>
        <v>5.5147058823529415E-3</v>
      </c>
      <c r="Y1444" s="100">
        <f t="shared" si="622"/>
        <v>3.8909313725490197E-2</v>
      </c>
      <c r="Z1444" s="100">
        <f t="shared" si="623"/>
        <v>9.8651960784313722E-2</v>
      </c>
      <c r="AA1444" s="100">
        <f t="shared" si="624"/>
        <v>6.2806372549019607E-2</v>
      </c>
      <c r="AB1444" s="101">
        <f t="shared" si="625"/>
        <v>5.8210784313725492E-3</v>
      </c>
      <c r="AC1444" s="99">
        <f t="shared" si="626"/>
        <v>8.5349441517294476E-3</v>
      </c>
      <c r="AD1444" s="100">
        <f t="shared" si="627"/>
        <v>4.6795913749129156E-2</v>
      </c>
      <c r="AE1444" s="100">
        <f t="shared" si="628"/>
        <v>0.1108132597757544</v>
      </c>
      <c r="AF1444" s="100">
        <f t="shared" si="629"/>
        <v>7.2700952564894034E-2</v>
      </c>
      <c r="AG1444" s="101">
        <f t="shared" si="630"/>
        <v>8.923600268362886E-3</v>
      </c>
      <c r="AH1444" s="95">
        <f t="shared" si="631"/>
        <v>53.498161764705884</v>
      </c>
      <c r="AI1444" s="96">
        <f t="shared" si="632"/>
        <v>134.59926470588235</v>
      </c>
      <c r="AJ1444" s="96">
        <f t="shared" si="633"/>
        <v>87.063112745098039</v>
      </c>
      <c r="AK1444" s="96">
        <f t="shared" si="634"/>
        <v>200.84926470588235</v>
      </c>
      <c r="AL1444" s="86">
        <f t="shared" si="635"/>
        <v>29.218443627450981</v>
      </c>
      <c r="AM1444" s="95">
        <f t="shared" si="643"/>
        <v>53.675536899048581</v>
      </c>
      <c r="AN1444" s="96">
        <f t="shared" si="636"/>
        <v>135.04553354713036</v>
      </c>
      <c r="AO1444" s="96">
        <f t="shared" si="637"/>
        <v>87.351773716055789</v>
      </c>
      <c r="AP1444" s="96">
        <f t="shared" si="638"/>
        <v>201.51518787286003</v>
      </c>
      <c r="AQ1444" s="86">
        <f t="shared" si="639"/>
        <v>29.315318458150728</v>
      </c>
    </row>
    <row r="1445" spans="1:43">
      <c r="A1445" s="129" t="str">
        <f t="shared" si="640"/>
        <v>2012_2</v>
      </c>
      <c r="B1445" s="57">
        <v>2012</v>
      </c>
      <c r="C1445" s="57">
        <v>2</v>
      </c>
      <c r="D1445" s="81" t="str">
        <f t="shared" si="641"/>
        <v>SMA_Commercial</v>
      </c>
      <c r="E1445" s="68" t="s">
        <v>16</v>
      </c>
      <c r="F1445" s="69" t="s">
        <v>40</v>
      </c>
      <c r="G1445" s="84">
        <f t="shared" si="642"/>
        <v>22504</v>
      </c>
      <c r="H1445" s="70">
        <v>5626</v>
      </c>
      <c r="I1445" s="65">
        <v>35</v>
      </c>
      <c r="J1445" s="66">
        <v>625</v>
      </c>
      <c r="K1445" s="66">
        <v>2056</v>
      </c>
      <c r="L1445" s="66">
        <v>929</v>
      </c>
      <c r="M1445" s="67">
        <v>113</v>
      </c>
      <c r="N1445" s="65">
        <v>558502</v>
      </c>
      <c r="O1445" s="66">
        <v>2427022</v>
      </c>
      <c r="P1445" s="66">
        <v>1608958</v>
      </c>
      <c r="Q1445" s="66">
        <v>3256210</v>
      </c>
      <c r="R1445" s="67">
        <v>613132</v>
      </c>
      <c r="S1445" s="95">
        <f t="shared" si="616"/>
        <v>15957.2</v>
      </c>
      <c r="T1445" s="96">
        <f t="shared" si="617"/>
        <v>3883.2352000000001</v>
      </c>
      <c r="U1445" s="96">
        <f t="shared" si="618"/>
        <v>782.56712062256804</v>
      </c>
      <c r="V1445" s="96">
        <f t="shared" si="619"/>
        <v>3505.0699677072121</v>
      </c>
      <c r="W1445" s="86">
        <f t="shared" si="620"/>
        <v>5425.9469026548677</v>
      </c>
      <c r="X1445" s="99">
        <f t="shared" si="621"/>
        <v>1.5552790615001777E-3</v>
      </c>
      <c r="Y1445" s="100">
        <f t="shared" si="622"/>
        <v>2.7772840383931744E-2</v>
      </c>
      <c r="Z1445" s="100">
        <f t="shared" si="623"/>
        <v>9.1361535726981871E-2</v>
      </c>
      <c r="AA1445" s="100">
        <f t="shared" si="624"/>
        <v>4.1281549946676148E-2</v>
      </c>
      <c r="AB1445" s="101">
        <f t="shared" si="625"/>
        <v>5.0213295414148597E-3</v>
      </c>
      <c r="AC1445" s="99">
        <f t="shared" si="626"/>
        <v>2.1673365791812327E-3</v>
      </c>
      <c r="AD1445" s="100">
        <f t="shared" si="627"/>
        <v>3.0325072005073624E-2</v>
      </c>
      <c r="AE1445" s="100">
        <f t="shared" si="628"/>
        <v>9.5836641613243678E-2</v>
      </c>
      <c r="AF1445" s="100">
        <f t="shared" si="629"/>
        <v>4.437148678085668E-2</v>
      </c>
      <c r="AG1445" s="101">
        <f t="shared" si="630"/>
        <v>6.1191777789540549E-3</v>
      </c>
      <c r="AH1445" s="95">
        <f t="shared" si="631"/>
        <v>24.817899040170637</v>
      </c>
      <c r="AI1445" s="96">
        <f t="shared" si="632"/>
        <v>107.84847138286527</v>
      </c>
      <c r="AJ1445" s="96">
        <f t="shared" si="633"/>
        <v>71.496533949520085</v>
      </c>
      <c r="AK1445" s="96">
        <f t="shared" si="634"/>
        <v>144.69472093849981</v>
      </c>
      <c r="AL1445" s="86">
        <f t="shared" si="635"/>
        <v>27.245467472449342</v>
      </c>
      <c r="AM1445" s="95">
        <f t="shared" si="643"/>
        <v>24.900183702505668</v>
      </c>
      <c r="AN1445" s="96">
        <f t="shared" si="636"/>
        <v>108.20604697928157</v>
      </c>
      <c r="AO1445" s="96">
        <f t="shared" si="637"/>
        <v>71.73358335263994</v>
      </c>
      <c r="AP1445" s="96">
        <f t="shared" si="638"/>
        <v>145.17446163833966</v>
      </c>
      <c r="AQ1445" s="86">
        <f t="shared" si="639"/>
        <v>27.335800827722558</v>
      </c>
    </row>
    <row r="1446" spans="1:43">
      <c r="A1446" s="129" t="str">
        <f t="shared" si="640"/>
        <v>2012_2</v>
      </c>
      <c r="B1446" s="57">
        <v>2012</v>
      </c>
      <c r="C1446" s="57">
        <v>2</v>
      </c>
      <c r="D1446" s="81" t="str">
        <f t="shared" si="641"/>
        <v>MSL_Commercial</v>
      </c>
      <c r="E1446" s="68" t="s">
        <v>17</v>
      </c>
      <c r="F1446" s="69" t="s">
        <v>40</v>
      </c>
      <c r="G1446" s="84">
        <f t="shared" si="642"/>
        <v>9904</v>
      </c>
      <c r="H1446" s="70">
        <v>2476</v>
      </c>
      <c r="I1446" s="65">
        <v>27</v>
      </c>
      <c r="J1446" s="66">
        <v>231</v>
      </c>
      <c r="K1446" s="66">
        <v>977</v>
      </c>
      <c r="L1446" s="66">
        <v>328</v>
      </c>
      <c r="M1446" s="67">
        <v>59</v>
      </c>
      <c r="N1446" s="65">
        <v>552115</v>
      </c>
      <c r="O1446" s="66">
        <v>713004</v>
      </c>
      <c r="P1446" s="66">
        <v>2181995</v>
      </c>
      <c r="Q1446" s="66">
        <v>1186473</v>
      </c>
      <c r="R1446" s="67">
        <v>181701</v>
      </c>
      <c r="S1446" s="95">
        <f t="shared" si="616"/>
        <v>20448.703703703704</v>
      </c>
      <c r="T1446" s="96">
        <f t="shared" si="617"/>
        <v>3086.5974025974024</v>
      </c>
      <c r="U1446" s="96">
        <f t="shared" si="618"/>
        <v>2233.3623336745136</v>
      </c>
      <c r="V1446" s="96">
        <f t="shared" si="619"/>
        <v>3617.2957317073169</v>
      </c>
      <c r="W1446" s="86">
        <f t="shared" si="620"/>
        <v>3079.6779661016949</v>
      </c>
      <c r="X1446" s="99">
        <f t="shared" si="621"/>
        <v>2.7261712439418419E-3</v>
      </c>
      <c r="Y1446" s="100">
        <f t="shared" si="622"/>
        <v>2.3323909531502422E-2</v>
      </c>
      <c r="Z1446" s="100">
        <f t="shared" si="623"/>
        <v>9.8647011308562196E-2</v>
      </c>
      <c r="AA1446" s="100">
        <f t="shared" si="624"/>
        <v>3.3117932148626815E-2</v>
      </c>
      <c r="AB1446" s="101">
        <f t="shared" si="625"/>
        <v>5.9571890145395804E-3</v>
      </c>
      <c r="AC1446" s="99">
        <f t="shared" si="626"/>
        <v>3.9469427460185856E-3</v>
      </c>
      <c r="AD1446" s="100">
        <f t="shared" si="627"/>
        <v>2.6857584152117173E-2</v>
      </c>
      <c r="AE1446" s="100">
        <f t="shared" si="628"/>
        <v>0.10562837113809422</v>
      </c>
      <c r="AF1446" s="100">
        <f t="shared" si="629"/>
        <v>3.7307497450507557E-2</v>
      </c>
      <c r="AG1446" s="101">
        <f t="shared" si="630"/>
        <v>7.7588531755213193E-3</v>
      </c>
      <c r="AH1446" s="95">
        <f t="shared" si="631"/>
        <v>55.746668012924069</v>
      </c>
      <c r="AI1446" s="96">
        <f t="shared" si="632"/>
        <v>71.991518578352185</v>
      </c>
      <c r="AJ1446" s="96">
        <f t="shared" si="633"/>
        <v>220.31451938610661</v>
      </c>
      <c r="AK1446" s="96">
        <f t="shared" si="634"/>
        <v>119.79735460420032</v>
      </c>
      <c r="AL1446" s="86">
        <f t="shared" si="635"/>
        <v>18.346223747980613</v>
      </c>
      <c r="AM1446" s="95">
        <f t="shared" si="643"/>
        <v>55.931498152909803</v>
      </c>
      <c r="AN1446" s="96">
        <f t="shared" si="636"/>
        <v>72.230209121319476</v>
      </c>
      <c r="AO1446" s="96">
        <f t="shared" si="637"/>
        <v>221.04498032503813</v>
      </c>
      <c r="AP1446" s="96">
        <f t="shared" si="638"/>
        <v>120.19454716495179</v>
      </c>
      <c r="AQ1446" s="86">
        <f t="shared" si="639"/>
        <v>18.407051331483231</v>
      </c>
    </row>
    <row r="1447" spans="1:43">
      <c r="A1447" s="129" t="str">
        <f t="shared" si="640"/>
        <v>2012_2</v>
      </c>
      <c r="B1447" s="57">
        <v>2012</v>
      </c>
      <c r="C1447" s="57">
        <v>2</v>
      </c>
      <c r="D1447" s="81" t="str">
        <f t="shared" si="641"/>
        <v>LYL_Commercial</v>
      </c>
      <c r="E1447" s="68" t="s">
        <v>18</v>
      </c>
      <c r="F1447" s="69" t="s">
        <v>40</v>
      </c>
      <c r="G1447" s="84">
        <f t="shared" si="642"/>
        <v>3760</v>
      </c>
      <c r="H1447" s="70">
        <v>940</v>
      </c>
      <c r="I1447" s="65">
        <v>22</v>
      </c>
      <c r="J1447" s="66">
        <v>104</v>
      </c>
      <c r="K1447" s="66">
        <v>195</v>
      </c>
      <c r="L1447" s="66">
        <v>150</v>
      </c>
      <c r="M1447" s="67">
        <v>36</v>
      </c>
      <c r="N1447" s="65">
        <v>407158</v>
      </c>
      <c r="O1447" s="66">
        <v>313658</v>
      </c>
      <c r="P1447" s="66">
        <v>221593</v>
      </c>
      <c r="Q1447" s="66">
        <v>479785</v>
      </c>
      <c r="R1447" s="67">
        <v>194570</v>
      </c>
      <c r="S1447" s="95">
        <f t="shared" si="616"/>
        <v>18507.18181818182</v>
      </c>
      <c r="T1447" s="96">
        <f t="shared" si="617"/>
        <v>3015.9423076923076</v>
      </c>
      <c r="U1447" s="96">
        <f t="shared" si="618"/>
        <v>1136.374358974359</v>
      </c>
      <c r="V1447" s="96">
        <f t="shared" si="619"/>
        <v>3198.5666666666666</v>
      </c>
      <c r="W1447" s="86">
        <f t="shared" si="620"/>
        <v>5404.7222222222226</v>
      </c>
      <c r="X1447" s="99">
        <f t="shared" si="621"/>
        <v>5.8510638297872338E-3</v>
      </c>
      <c r="Y1447" s="100">
        <f t="shared" si="622"/>
        <v>2.7659574468085105E-2</v>
      </c>
      <c r="Z1447" s="100">
        <f t="shared" si="623"/>
        <v>5.1861702127659573E-2</v>
      </c>
      <c r="AA1447" s="100">
        <f t="shared" si="624"/>
        <v>3.9893617021276598E-2</v>
      </c>
      <c r="AB1447" s="101">
        <f t="shared" si="625"/>
        <v>9.5744680851063829E-3</v>
      </c>
      <c r="AC1447" s="99">
        <f t="shared" si="626"/>
        <v>8.7491089484404566E-3</v>
      </c>
      <c r="AD1447" s="100">
        <f t="shared" si="627"/>
        <v>3.3891093371725772E-2</v>
      </c>
      <c r="AE1447" s="100">
        <f t="shared" si="628"/>
        <v>6.0287697696706097E-2</v>
      </c>
      <c r="AF1447" s="100">
        <f t="shared" si="629"/>
        <v>4.7330199244471037E-2</v>
      </c>
      <c r="AG1447" s="101">
        <f t="shared" si="630"/>
        <v>1.3274711037895235E-2</v>
      </c>
      <c r="AH1447" s="95">
        <f t="shared" si="631"/>
        <v>108.28670212765958</v>
      </c>
      <c r="AI1447" s="96">
        <f t="shared" si="632"/>
        <v>83.419680851063831</v>
      </c>
      <c r="AJ1447" s="96">
        <f t="shared" si="633"/>
        <v>58.934308510638296</v>
      </c>
      <c r="AK1447" s="96">
        <f t="shared" si="634"/>
        <v>127.60239361702128</v>
      </c>
      <c r="AL1447" s="86">
        <f t="shared" si="635"/>
        <v>51.747340425531917</v>
      </c>
      <c r="AM1447" s="95">
        <f t="shared" si="643"/>
        <v>108.64573069432133</v>
      </c>
      <c r="AN1447" s="96">
        <f t="shared" si="636"/>
        <v>83.696261888798546</v>
      </c>
      <c r="AO1447" s="96">
        <f t="shared" si="637"/>
        <v>59.129707390611863</v>
      </c>
      <c r="AP1447" s="96">
        <f t="shared" si="638"/>
        <v>128.02546407334489</v>
      </c>
      <c r="AQ1447" s="86">
        <f t="shared" si="639"/>
        <v>51.91891064695794</v>
      </c>
    </row>
    <row r="1448" spans="1:43">
      <c r="A1448" s="129" t="str">
        <f t="shared" si="640"/>
        <v>2012_2</v>
      </c>
      <c r="B1448" s="57">
        <v>2012</v>
      </c>
      <c r="C1448" s="57">
        <v>2</v>
      </c>
      <c r="D1448" s="81" t="str">
        <f t="shared" si="641"/>
        <v>LSA_Commercial</v>
      </c>
      <c r="E1448" s="68" t="s">
        <v>19</v>
      </c>
      <c r="F1448" s="69" t="s">
        <v>40</v>
      </c>
      <c r="G1448" s="84">
        <f t="shared" si="642"/>
        <v>25748</v>
      </c>
      <c r="H1448" s="70">
        <v>6437</v>
      </c>
      <c r="I1448" s="65">
        <v>103</v>
      </c>
      <c r="J1448" s="66">
        <v>851</v>
      </c>
      <c r="K1448" s="66">
        <v>641</v>
      </c>
      <c r="L1448" s="66">
        <v>1165</v>
      </c>
      <c r="M1448" s="67">
        <v>209</v>
      </c>
      <c r="N1448" s="65">
        <v>2620007</v>
      </c>
      <c r="O1448" s="66">
        <v>2229211</v>
      </c>
      <c r="P1448" s="66">
        <v>494143</v>
      </c>
      <c r="Q1448" s="66">
        <v>3192385</v>
      </c>
      <c r="R1448" s="67">
        <v>1886987</v>
      </c>
      <c r="S1448" s="95">
        <f t="shared" si="616"/>
        <v>25436.961165048542</v>
      </c>
      <c r="T1448" s="96">
        <f t="shared" si="617"/>
        <v>2619.5193889541715</v>
      </c>
      <c r="U1448" s="96">
        <f t="shared" si="618"/>
        <v>770.89391575663024</v>
      </c>
      <c r="V1448" s="96">
        <f t="shared" si="619"/>
        <v>2740.244635193133</v>
      </c>
      <c r="W1448" s="86">
        <f t="shared" si="620"/>
        <v>9028.6459330143534</v>
      </c>
      <c r="X1448" s="99">
        <f t="shared" si="621"/>
        <v>4.0003107037439797E-3</v>
      </c>
      <c r="Y1448" s="100">
        <f t="shared" si="622"/>
        <v>3.3051110765884732E-2</v>
      </c>
      <c r="Z1448" s="100">
        <f t="shared" si="623"/>
        <v>2.4895137486406711E-2</v>
      </c>
      <c r="AA1448" s="100">
        <f t="shared" si="624"/>
        <v>4.5246232717104241E-2</v>
      </c>
      <c r="AB1448" s="101">
        <f t="shared" si="625"/>
        <v>8.1171353114805039E-3</v>
      </c>
      <c r="AC1448" s="99">
        <f t="shared" si="626"/>
        <v>4.9168701430149751E-3</v>
      </c>
      <c r="AD1448" s="100">
        <f t="shared" si="627"/>
        <v>3.5646956980490155E-2</v>
      </c>
      <c r="AE1448" s="100">
        <f t="shared" si="628"/>
        <v>2.7157525527146894E-2</v>
      </c>
      <c r="AF1448" s="100">
        <f t="shared" si="629"/>
        <v>4.826424549086223E-2</v>
      </c>
      <c r="AG1448" s="101">
        <f t="shared" si="630"/>
        <v>9.4200493318448986E-3</v>
      </c>
      <c r="AH1448" s="95">
        <f t="shared" si="631"/>
        <v>101.75574801926363</v>
      </c>
      <c r="AI1448" s="96">
        <f t="shared" si="632"/>
        <v>86.578025477707001</v>
      </c>
      <c r="AJ1448" s="96">
        <f t="shared" si="633"/>
        <v>19.191510020195743</v>
      </c>
      <c r="AK1448" s="96">
        <f t="shared" si="634"/>
        <v>123.98574646574491</v>
      </c>
      <c r="AL1448" s="86">
        <f t="shared" si="635"/>
        <v>73.28674071772565</v>
      </c>
      <c r="AM1448" s="95">
        <f t="shared" si="643"/>
        <v>102.09312296598499</v>
      </c>
      <c r="AN1448" s="96">
        <f t="shared" si="636"/>
        <v>86.865078123885297</v>
      </c>
      <c r="AO1448" s="96">
        <f t="shared" si="637"/>
        <v>19.255140181602844</v>
      </c>
      <c r="AP1448" s="96">
        <f t="shared" si="638"/>
        <v>124.39682579465092</v>
      </c>
      <c r="AQ1448" s="86">
        <f t="shared" si="639"/>
        <v>73.529725617609088</v>
      </c>
    </row>
    <row r="1449" spans="1:43">
      <c r="A1449" s="129" t="str">
        <f t="shared" si="640"/>
        <v>2012_2</v>
      </c>
      <c r="B1449" s="57">
        <v>2012</v>
      </c>
      <c r="C1449" s="57">
        <v>2</v>
      </c>
      <c r="D1449" s="81" t="str">
        <f t="shared" si="641"/>
        <v>LMA_Commercial</v>
      </c>
      <c r="E1449" s="68" t="s">
        <v>20</v>
      </c>
      <c r="F1449" s="69" t="s">
        <v>40</v>
      </c>
      <c r="G1449" s="84">
        <f t="shared" si="642"/>
        <v>23888</v>
      </c>
      <c r="H1449" s="70">
        <v>5972</v>
      </c>
      <c r="I1449" s="65">
        <v>194</v>
      </c>
      <c r="J1449" s="66">
        <v>666</v>
      </c>
      <c r="K1449" s="66">
        <v>1068</v>
      </c>
      <c r="L1449" s="66">
        <v>1404</v>
      </c>
      <c r="M1449" s="67">
        <v>421</v>
      </c>
      <c r="N1449" s="65">
        <v>2693257</v>
      </c>
      <c r="O1449" s="66">
        <v>1735348</v>
      </c>
      <c r="P1449" s="66">
        <v>865480</v>
      </c>
      <c r="Q1449" s="66">
        <v>4812772</v>
      </c>
      <c r="R1449" s="67">
        <v>2267154</v>
      </c>
      <c r="S1449" s="95">
        <f t="shared" si="616"/>
        <v>13882.768041237114</v>
      </c>
      <c r="T1449" s="96">
        <f t="shared" si="617"/>
        <v>2605.6276276276276</v>
      </c>
      <c r="U1449" s="96">
        <f t="shared" si="618"/>
        <v>810.37453183520597</v>
      </c>
      <c r="V1449" s="96">
        <f t="shared" si="619"/>
        <v>3427.900284900285</v>
      </c>
      <c r="W1449" s="86">
        <f t="shared" si="620"/>
        <v>5385.1638954869359</v>
      </c>
      <c r="X1449" s="99">
        <f t="shared" si="621"/>
        <v>8.1212324179504355E-3</v>
      </c>
      <c r="Y1449" s="100">
        <f t="shared" si="622"/>
        <v>2.7880107166778297E-2</v>
      </c>
      <c r="Z1449" s="100">
        <f t="shared" si="623"/>
        <v>4.4708640321500334E-2</v>
      </c>
      <c r="AA1449" s="100">
        <f t="shared" si="624"/>
        <v>5.8774279973208304E-2</v>
      </c>
      <c r="AB1449" s="101">
        <f t="shared" si="625"/>
        <v>1.7623911587407903E-2</v>
      </c>
      <c r="AC1449" s="99">
        <f t="shared" si="626"/>
        <v>9.4742588862605365E-3</v>
      </c>
      <c r="AD1449" s="100">
        <f t="shared" si="627"/>
        <v>3.0361943626913235E-2</v>
      </c>
      <c r="AE1449" s="100">
        <f t="shared" si="628"/>
        <v>4.7824154139886499E-2</v>
      </c>
      <c r="AF1449" s="100">
        <f t="shared" si="629"/>
        <v>6.2320017449827819E-2</v>
      </c>
      <c r="AG1449" s="101">
        <f t="shared" si="630"/>
        <v>1.960752058714239E-2</v>
      </c>
      <c r="AH1449" s="95">
        <f t="shared" si="631"/>
        <v>112.74518586738111</v>
      </c>
      <c r="AI1449" s="96">
        <f t="shared" si="632"/>
        <v>72.645177494976551</v>
      </c>
      <c r="AJ1449" s="96">
        <f t="shared" si="633"/>
        <v>36.230743469524448</v>
      </c>
      <c r="AK1449" s="96">
        <f t="shared" si="634"/>
        <v>201.47237106496985</v>
      </c>
      <c r="AL1449" s="86">
        <f t="shared" si="635"/>
        <v>94.907652377762886</v>
      </c>
      <c r="AM1449" s="95">
        <f t="shared" si="643"/>
        <v>113.11899670181079</v>
      </c>
      <c r="AN1449" s="96">
        <f t="shared" si="636"/>
        <v>72.886035268262162</v>
      </c>
      <c r="AO1449" s="96">
        <f t="shared" si="637"/>
        <v>36.350867839750613</v>
      </c>
      <c r="AP1449" s="96">
        <f t="shared" si="638"/>
        <v>202.14036016413112</v>
      </c>
      <c r="AQ1449" s="86">
        <f t="shared" si="639"/>
        <v>95.22232221005909</v>
      </c>
    </row>
    <row r="1450" spans="1:43">
      <c r="A1450" s="129" t="str">
        <f t="shared" si="640"/>
        <v>2012_2</v>
      </c>
      <c r="B1450" s="57">
        <v>2012</v>
      </c>
      <c r="C1450" s="57">
        <v>2</v>
      </c>
      <c r="D1450" s="81" t="str">
        <f t="shared" si="641"/>
        <v>SYL_Commercial</v>
      </c>
      <c r="E1450" s="68" t="s">
        <v>21</v>
      </c>
      <c r="F1450" s="69" t="s">
        <v>40</v>
      </c>
      <c r="G1450" s="84">
        <f t="shared" si="642"/>
        <v>3156</v>
      </c>
      <c r="H1450" s="70">
        <v>789</v>
      </c>
      <c r="I1450" s="65">
        <v>31</v>
      </c>
      <c r="J1450" s="66">
        <v>82</v>
      </c>
      <c r="K1450" s="66">
        <v>126</v>
      </c>
      <c r="L1450" s="66">
        <v>97</v>
      </c>
      <c r="M1450" s="67">
        <v>32</v>
      </c>
      <c r="N1450" s="65">
        <v>354596</v>
      </c>
      <c r="O1450" s="66">
        <v>242188</v>
      </c>
      <c r="P1450" s="66">
        <v>85940</v>
      </c>
      <c r="Q1450" s="66">
        <v>307996</v>
      </c>
      <c r="R1450" s="67">
        <v>115055</v>
      </c>
      <c r="S1450" s="95">
        <f t="shared" si="616"/>
        <v>11438.58064516129</v>
      </c>
      <c r="T1450" s="96">
        <f t="shared" si="617"/>
        <v>2953.5121951219512</v>
      </c>
      <c r="U1450" s="96">
        <f t="shared" si="618"/>
        <v>682.06349206349205</v>
      </c>
      <c r="V1450" s="96">
        <f t="shared" si="619"/>
        <v>3175.216494845361</v>
      </c>
      <c r="W1450" s="86">
        <f t="shared" si="620"/>
        <v>3595.46875</v>
      </c>
      <c r="X1450" s="99">
        <f t="shared" si="621"/>
        <v>9.8225602027883392E-3</v>
      </c>
      <c r="Y1450" s="100">
        <f t="shared" si="622"/>
        <v>2.5982256020278833E-2</v>
      </c>
      <c r="Z1450" s="100">
        <f t="shared" si="623"/>
        <v>3.9923954372623575E-2</v>
      </c>
      <c r="AA1450" s="100">
        <f t="shared" si="624"/>
        <v>3.0735107731305451E-2</v>
      </c>
      <c r="AB1450" s="101">
        <f t="shared" si="625"/>
        <v>1.0139416983523447E-2</v>
      </c>
      <c r="AC1450" s="99">
        <f t="shared" si="626"/>
        <v>1.3912870796437377E-2</v>
      </c>
      <c r="AD1450" s="100">
        <f t="shared" si="627"/>
        <v>3.2580210075174129E-2</v>
      </c>
      <c r="AE1450" s="100">
        <f t="shared" si="628"/>
        <v>4.8043972822624001E-2</v>
      </c>
      <c r="AF1450" s="100">
        <f t="shared" si="629"/>
        <v>3.7893673755314425E-2</v>
      </c>
      <c r="AG1450" s="101">
        <f t="shared" si="630"/>
        <v>1.4294511727675402E-2</v>
      </c>
      <c r="AH1450" s="95">
        <f t="shared" si="631"/>
        <v>112.35614702154626</v>
      </c>
      <c r="AI1450" s="96">
        <f t="shared" si="632"/>
        <v>76.738910012674268</v>
      </c>
      <c r="AJ1450" s="96">
        <f t="shared" si="633"/>
        <v>27.230671736375157</v>
      </c>
      <c r="AK1450" s="96">
        <f t="shared" si="634"/>
        <v>97.590621039290241</v>
      </c>
      <c r="AL1450" s="86">
        <f t="shared" si="635"/>
        <v>36.45595690747782</v>
      </c>
      <c r="AM1450" s="95">
        <f t="shared" si="643"/>
        <v>112.7286679832912</v>
      </c>
      <c r="AN1450" s="96">
        <f t="shared" si="636"/>
        <v>76.993340707558261</v>
      </c>
      <c r="AO1450" s="96">
        <f t="shared" si="637"/>
        <v>27.320956035838094</v>
      </c>
      <c r="AP1450" s="96">
        <f t="shared" si="638"/>
        <v>97.914186353432513</v>
      </c>
      <c r="AQ1450" s="86">
        <f t="shared" si="639"/>
        <v>36.576827981188643</v>
      </c>
    </row>
    <row r="1451" spans="1:43">
      <c r="A1451" s="129" t="str">
        <f t="shared" si="640"/>
        <v>2012_2</v>
      </c>
      <c r="B1451" s="57">
        <v>2012</v>
      </c>
      <c r="C1451" s="57">
        <v>2</v>
      </c>
      <c r="D1451" s="81" t="str">
        <f t="shared" si="641"/>
        <v>MYL_Commercial</v>
      </c>
      <c r="E1451" s="68" t="s">
        <v>22</v>
      </c>
      <c r="F1451" s="69" t="s">
        <v>40</v>
      </c>
      <c r="G1451" s="84">
        <f t="shared" si="642"/>
        <v>2204</v>
      </c>
      <c r="H1451" s="70">
        <v>551</v>
      </c>
      <c r="I1451" s="65">
        <v>21</v>
      </c>
      <c r="J1451" s="66">
        <v>70</v>
      </c>
      <c r="K1451" s="66">
        <v>121</v>
      </c>
      <c r="L1451" s="66">
        <v>82</v>
      </c>
      <c r="M1451" s="67">
        <v>19</v>
      </c>
      <c r="N1451" s="65">
        <v>289071</v>
      </c>
      <c r="O1451" s="66">
        <v>212768</v>
      </c>
      <c r="P1451" s="66">
        <v>70170</v>
      </c>
      <c r="Q1451" s="66">
        <v>281239</v>
      </c>
      <c r="R1451" s="67">
        <v>84371</v>
      </c>
      <c r="S1451" s="95">
        <f t="shared" si="616"/>
        <v>13765.285714285714</v>
      </c>
      <c r="T1451" s="96">
        <f t="shared" si="617"/>
        <v>3039.542857142857</v>
      </c>
      <c r="U1451" s="96">
        <f t="shared" si="618"/>
        <v>579.91735537190084</v>
      </c>
      <c r="V1451" s="96">
        <f t="shared" si="619"/>
        <v>3429.7439024390242</v>
      </c>
      <c r="W1451" s="86">
        <f t="shared" si="620"/>
        <v>4440.5789473684208</v>
      </c>
      <c r="X1451" s="99">
        <f t="shared" si="621"/>
        <v>9.5281306715063515E-3</v>
      </c>
      <c r="Y1451" s="100">
        <f t="shared" si="622"/>
        <v>3.1760435571687839E-2</v>
      </c>
      <c r="Z1451" s="100">
        <f t="shared" si="623"/>
        <v>5.4900181488203269E-2</v>
      </c>
      <c r="AA1451" s="100">
        <f t="shared" si="624"/>
        <v>3.720508166969147E-2</v>
      </c>
      <c r="AB1451" s="101">
        <f t="shared" si="625"/>
        <v>8.6206896551724137E-3</v>
      </c>
      <c r="AC1451" s="99">
        <f t="shared" si="626"/>
        <v>1.4349551625199495E-2</v>
      </c>
      <c r="AD1451" s="100">
        <f t="shared" si="627"/>
        <v>4.0463751794834184E-2</v>
      </c>
      <c r="AE1451" s="100">
        <f t="shared" si="628"/>
        <v>6.6205319170934848E-2</v>
      </c>
      <c r="AF1451" s="100">
        <f t="shared" si="629"/>
        <v>4.6598380779108425E-2</v>
      </c>
      <c r="AG1451" s="101">
        <f t="shared" si="630"/>
        <v>1.3208876093402398E-2</v>
      </c>
      <c r="AH1451" s="95">
        <f t="shared" si="631"/>
        <v>131.15744101633393</v>
      </c>
      <c r="AI1451" s="96">
        <f t="shared" si="632"/>
        <v>96.537205081669697</v>
      </c>
      <c r="AJ1451" s="96">
        <f t="shared" si="633"/>
        <v>31.837568058076226</v>
      </c>
      <c r="AK1451" s="96">
        <f t="shared" si="634"/>
        <v>127.60390199637024</v>
      </c>
      <c r="AL1451" s="86">
        <f t="shared" si="635"/>
        <v>38.280852994555353</v>
      </c>
      <c r="AM1451" s="95">
        <f t="shared" si="643"/>
        <v>131.5922983638188</v>
      </c>
      <c r="AN1451" s="96">
        <f t="shared" si="636"/>
        <v>96.857277756236357</v>
      </c>
      <c r="AO1451" s="96">
        <f t="shared" si="637"/>
        <v>31.943126692712745</v>
      </c>
      <c r="AP1451" s="96">
        <f t="shared" si="638"/>
        <v>128.02697745378137</v>
      </c>
      <c r="AQ1451" s="86">
        <f t="shared" si="639"/>
        <v>38.407774578749709</v>
      </c>
    </row>
    <row r="1452" spans="1:43">
      <c r="A1452" s="129" t="str">
        <f t="shared" si="640"/>
        <v>2012_2</v>
      </c>
      <c r="B1452" s="57">
        <v>2012</v>
      </c>
      <c r="C1452" s="57">
        <v>2</v>
      </c>
      <c r="D1452" s="81" t="str">
        <f t="shared" si="641"/>
        <v>MYH_Commercial</v>
      </c>
      <c r="E1452" s="68" t="s">
        <v>23</v>
      </c>
      <c r="F1452" s="69" t="s">
        <v>40</v>
      </c>
      <c r="G1452" s="84">
        <f t="shared" si="642"/>
        <v>5976</v>
      </c>
      <c r="H1452" s="70">
        <v>1494</v>
      </c>
      <c r="I1452" s="65">
        <v>48</v>
      </c>
      <c r="J1452" s="66">
        <v>176</v>
      </c>
      <c r="K1452" s="66">
        <v>106</v>
      </c>
      <c r="L1452" s="66">
        <v>195</v>
      </c>
      <c r="M1452" s="67">
        <v>30</v>
      </c>
      <c r="N1452" s="65">
        <v>869836</v>
      </c>
      <c r="O1452" s="66">
        <v>808801</v>
      </c>
      <c r="P1452" s="66">
        <v>110091</v>
      </c>
      <c r="Q1452" s="66">
        <v>677806</v>
      </c>
      <c r="R1452" s="67">
        <v>164572</v>
      </c>
      <c r="S1452" s="95">
        <f t="shared" si="616"/>
        <v>18121.583333333332</v>
      </c>
      <c r="T1452" s="96">
        <f t="shared" si="617"/>
        <v>4595.460227272727</v>
      </c>
      <c r="U1452" s="96">
        <f t="shared" si="618"/>
        <v>1038.5943396226414</v>
      </c>
      <c r="V1452" s="96">
        <f t="shared" si="619"/>
        <v>3475.9282051282053</v>
      </c>
      <c r="W1452" s="86">
        <f t="shared" si="620"/>
        <v>5485.7333333333336</v>
      </c>
      <c r="X1452" s="99">
        <f t="shared" si="621"/>
        <v>8.0321285140562242E-3</v>
      </c>
      <c r="Y1452" s="100">
        <f t="shared" si="622"/>
        <v>2.9451137884872823E-2</v>
      </c>
      <c r="Z1452" s="100">
        <f t="shared" si="623"/>
        <v>1.7737617135207495E-2</v>
      </c>
      <c r="AA1452" s="100">
        <f t="shared" si="624"/>
        <v>3.2630522088353417E-2</v>
      </c>
      <c r="AB1452" s="101">
        <f t="shared" si="625"/>
        <v>5.0200803212851405E-3</v>
      </c>
      <c r="AC1452" s="99">
        <f t="shared" si="626"/>
        <v>1.072251550287946E-2</v>
      </c>
      <c r="AD1452" s="100">
        <f t="shared" si="627"/>
        <v>3.4546914347912183E-2</v>
      </c>
      <c r="AE1452" s="100">
        <f t="shared" si="628"/>
        <v>2.1716049883102179E-2</v>
      </c>
      <c r="AF1452" s="100">
        <f t="shared" si="629"/>
        <v>3.7985514110823966E-2</v>
      </c>
      <c r="AG1452" s="101">
        <f t="shared" si="630"/>
        <v>7.1502446980863769E-3</v>
      </c>
      <c r="AH1452" s="95">
        <f t="shared" si="631"/>
        <v>145.55488621151272</v>
      </c>
      <c r="AI1452" s="96">
        <f t="shared" si="632"/>
        <v>135.34153279785809</v>
      </c>
      <c r="AJ1452" s="96">
        <f t="shared" si="633"/>
        <v>18.42218875502008</v>
      </c>
      <c r="AK1452" s="96">
        <f t="shared" si="634"/>
        <v>113.42135207496653</v>
      </c>
      <c r="AL1452" s="86">
        <f t="shared" si="635"/>
        <v>27.538821954484604</v>
      </c>
      <c r="AM1452" s="95">
        <f t="shared" si="643"/>
        <v>146.03747882113461</v>
      </c>
      <c r="AN1452" s="96">
        <f t="shared" si="636"/>
        <v>135.79026265642315</v>
      </c>
      <c r="AO1452" s="96">
        <f t="shared" si="637"/>
        <v>18.483268203313646</v>
      </c>
      <c r="AP1452" s="96">
        <f t="shared" si="638"/>
        <v>113.79740476347031</v>
      </c>
      <c r="AQ1452" s="86">
        <f t="shared" si="639"/>
        <v>27.630127937394821</v>
      </c>
    </row>
    <row r="1453" spans="1:43">
      <c r="A1453" s="129" t="str">
        <f t="shared" si="640"/>
        <v>2012_2</v>
      </c>
      <c r="B1453" s="57">
        <v>2012</v>
      </c>
      <c r="C1453" s="57">
        <v>2</v>
      </c>
      <c r="D1453" s="81" t="str">
        <f t="shared" si="641"/>
        <v>LML_Commercial</v>
      </c>
      <c r="E1453" s="68" t="s">
        <v>24</v>
      </c>
      <c r="F1453" s="69" t="s">
        <v>40</v>
      </c>
      <c r="G1453" s="84">
        <f t="shared" si="642"/>
        <v>24012</v>
      </c>
      <c r="H1453" s="70">
        <v>6003</v>
      </c>
      <c r="I1453" s="65">
        <v>52</v>
      </c>
      <c r="J1453" s="66">
        <v>592</v>
      </c>
      <c r="K1453" s="66">
        <v>1888</v>
      </c>
      <c r="L1453" s="66">
        <v>851</v>
      </c>
      <c r="M1453" s="67">
        <v>193</v>
      </c>
      <c r="N1453" s="65">
        <v>731228</v>
      </c>
      <c r="O1453" s="66">
        <v>1133206</v>
      </c>
      <c r="P1453" s="66">
        <v>1413523</v>
      </c>
      <c r="Q1453" s="66">
        <v>1499899</v>
      </c>
      <c r="R1453" s="67">
        <v>966336</v>
      </c>
      <c r="S1453" s="95">
        <f t="shared" si="616"/>
        <v>14062.076923076924</v>
      </c>
      <c r="T1453" s="96">
        <f t="shared" si="617"/>
        <v>1914.1993243243244</v>
      </c>
      <c r="U1453" s="96">
        <f t="shared" si="618"/>
        <v>748.68802966101691</v>
      </c>
      <c r="V1453" s="96">
        <f t="shared" si="619"/>
        <v>1762.5135135135135</v>
      </c>
      <c r="W1453" s="86">
        <f t="shared" si="620"/>
        <v>5006.9222797927459</v>
      </c>
      <c r="X1453" s="99">
        <f t="shared" si="621"/>
        <v>2.165583874729302E-3</v>
      </c>
      <c r="Y1453" s="100">
        <f t="shared" si="622"/>
        <v>2.4654339496918209E-2</v>
      </c>
      <c r="Z1453" s="100">
        <f t="shared" si="623"/>
        <v>7.8627352990171581E-2</v>
      </c>
      <c r="AA1453" s="100">
        <f t="shared" si="624"/>
        <v>3.5440613026819924E-2</v>
      </c>
      <c r="AB1453" s="101">
        <f t="shared" si="625"/>
        <v>8.0376478427452939E-3</v>
      </c>
      <c r="AC1453" s="99">
        <f t="shared" si="626"/>
        <v>2.8645538128927134E-3</v>
      </c>
      <c r="AD1453" s="100">
        <f t="shared" si="627"/>
        <v>2.6986012894115195E-2</v>
      </c>
      <c r="AE1453" s="100">
        <f t="shared" si="628"/>
        <v>8.2674474454679889E-2</v>
      </c>
      <c r="AF1453" s="100">
        <f t="shared" si="629"/>
        <v>3.8220690203221358E-2</v>
      </c>
      <c r="AG1453" s="101">
        <f t="shared" si="630"/>
        <v>9.3802700793150316E-3</v>
      </c>
      <c r="AH1453" s="95">
        <f t="shared" si="631"/>
        <v>30.452607029818424</v>
      </c>
      <c r="AI1453" s="96">
        <f t="shared" si="632"/>
        <v>47.193320006663335</v>
      </c>
      <c r="AJ1453" s="96">
        <f t="shared" si="633"/>
        <v>58.867357987672833</v>
      </c>
      <c r="AK1453" s="96">
        <f t="shared" si="634"/>
        <v>62.464559386973178</v>
      </c>
      <c r="AL1453" s="86">
        <f t="shared" si="635"/>
        <v>40.243878060969514</v>
      </c>
      <c r="AM1453" s="95">
        <f t="shared" si="643"/>
        <v>30.553573774933074</v>
      </c>
      <c r="AN1453" s="96">
        <f t="shared" si="636"/>
        <v>47.349791204927612</v>
      </c>
      <c r="AO1453" s="96">
        <f t="shared" si="637"/>
        <v>59.062534890710864</v>
      </c>
      <c r="AP1453" s="96">
        <f t="shared" si="638"/>
        <v>62.67166294431879</v>
      </c>
      <c r="AQ1453" s="86">
        <f t="shared" si="639"/>
        <v>40.377308127388076</v>
      </c>
    </row>
    <row r="1454" spans="1:43">
      <c r="A1454" s="129" t="str">
        <f t="shared" si="640"/>
        <v>2012_2</v>
      </c>
      <c r="B1454" s="57">
        <v>2012</v>
      </c>
      <c r="C1454" s="57">
        <v>2</v>
      </c>
      <c r="D1454" s="81" t="str">
        <f t="shared" si="641"/>
        <v>MSA_Commercial</v>
      </c>
      <c r="E1454" s="68" t="s">
        <v>25</v>
      </c>
      <c r="F1454" s="69" t="s">
        <v>40</v>
      </c>
      <c r="G1454" s="84">
        <f t="shared" si="642"/>
        <v>17936</v>
      </c>
      <c r="H1454" s="70">
        <v>4484</v>
      </c>
      <c r="I1454" s="65">
        <v>73</v>
      </c>
      <c r="J1454" s="66">
        <v>566</v>
      </c>
      <c r="K1454" s="66">
        <v>868</v>
      </c>
      <c r="L1454" s="66">
        <v>839</v>
      </c>
      <c r="M1454" s="67">
        <v>186</v>
      </c>
      <c r="N1454" s="65">
        <v>1389682</v>
      </c>
      <c r="O1454" s="66">
        <v>1733569</v>
      </c>
      <c r="P1454" s="66">
        <v>912102</v>
      </c>
      <c r="Q1454" s="66">
        <v>2456897</v>
      </c>
      <c r="R1454" s="67">
        <v>754076</v>
      </c>
      <c r="S1454" s="95">
        <f t="shared" si="616"/>
        <v>19036.739726027397</v>
      </c>
      <c r="T1454" s="96">
        <f t="shared" si="617"/>
        <v>3062.8427561837457</v>
      </c>
      <c r="U1454" s="96">
        <f t="shared" si="618"/>
        <v>1050.8087557603687</v>
      </c>
      <c r="V1454" s="96">
        <f t="shared" si="619"/>
        <v>2928.363528009535</v>
      </c>
      <c r="W1454" s="86">
        <f t="shared" si="620"/>
        <v>4054.1720430107525</v>
      </c>
      <c r="X1454" s="99">
        <f t="shared" si="621"/>
        <v>4.0700267618198034E-3</v>
      </c>
      <c r="Y1454" s="100">
        <f t="shared" si="622"/>
        <v>3.1556645851917933E-2</v>
      </c>
      <c r="Z1454" s="100">
        <f t="shared" si="623"/>
        <v>4.8394290811775202E-2</v>
      </c>
      <c r="AA1454" s="100">
        <f t="shared" si="624"/>
        <v>4.6777430865298841E-2</v>
      </c>
      <c r="AB1454" s="101">
        <f t="shared" si="625"/>
        <v>1.0370205173951829E-2</v>
      </c>
      <c r="AC1454" s="99">
        <f t="shared" si="626"/>
        <v>5.1776859575061625E-3</v>
      </c>
      <c r="AD1454" s="100">
        <f t="shared" si="627"/>
        <v>3.4598060637983909E-2</v>
      </c>
      <c r="AE1454" s="100">
        <f t="shared" si="628"/>
        <v>5.212781275205982E-2</v>
      </c>
      <c r="AF1454" s="100">
        <f t="shared" si="629"/>
        <v>5.0451171267000279E-2</v>
      </c>
      <c r="AG1454" s="101">
        <f t="shared" si="630"/>
        <v>1.2132681040549882E-2</v>
      </c>
      <c r="AH1454" s="95">
        <f t="shared" si="631"/>
        <v>77.480040142729706</v>
      </c>
      <c r="AI1454" s="96">
        <f t="shared" si="632"/>
        <v>96.653044157002682</v>
      </c>
      <c r="AJ1454" s="96">
        <f t="shared" si="633"/>
        <v>50.85314451382694</v>
      </c>
      <c r="AK1454" s="96">
        <f t="shared" si="634"/>
        <v>136.98132247992862</v>
      </c>
      <c r="AL1454" s="86">
        <f t="shared" si="635"/>
        <v>42.042595896520965</v>
      </c>
      <c r="AM1454" s="95">
        <f t="shared" si="643"/>
        <v>77.73692808197589</v>
      </c>
      <c r="AN1454" s="96">
        <f t="shared" si="636"/>
        <v>96.97350090030875</v>
      </c>
      <c r="AO1454" s="96">
        <f t="shared" si="637"/>
        <v>51.021749995629484</v>
      </c>
      <c r="AP1454" s="96">
        <f t="shared" si="638"/>
        <v>137.43548912184391</v>
      </c>
      <c r="AQ1454" s="86">
        <f t="shared" si="639"/>
        <v>42.181989678461726</v>
      </c>
    </row>
    <row r="1455" spans="1:43">
      <c r="A1455" s="129" t="str">
        <f t="shared" si="640"/>
        <v>2012_2</v>
      </c>
      <c r="B1455" s="57">
        <v>2012</v>
      </c>
      <c r="C1455" s="57">
        <v>2</v>
      </c>
      <c r="D1455" s="81" t="str">
        <f t="shared" si="641"/>
        <v>LYA_Commercial</v>
      </c>
      <c r="E1455" s="68" t="s">
        <v>26</v>
      </c>
      <c r="F1455" s="69" t="s">
        <v>40</v>
      </c>
      <c r="G1455" s="84">
        <f t="shared" si="642"/>
        <v>5176</v>
      </c>
      <c r="H1455" s="70">
        <v>1294</v>
      </c>
      <c r="I1455" s="65">
        <v>40</v>
      </c>
      <c r="J1455" s="66">
        <v>167</v>
      </c>
      <c r="K1455" s="66">
        <v>230</v>
      </c>
      <c r="L1455" s="66">
        <v>205</v>
      </c>
      <c r="M1455" s="67">
        <v>53</v>
      </c>
      <c r="N1455" s="65">
        <v>776369</v>
      </c>
      <c r="O1455" s="66">
        <v>478841</v>
      </c>
      <c r="P1455" s="66">
        <v>198818</v>
      </c>
      <c r="Q1455" s="66">
        <v>738346</v>
      </c>
      <c r="R1455" s="67">
        <v>471784</v>
      </c>
      <c r="S1455" s="95">
        <f t="shared" si="616"/>
        <v>19409.224999999999</v>
      </c>
      <c r="T1455" s="96">
        <f t="shared" si="617"/>
        <v>2867.311377245509</v>
      </c>
      <c r="U1455" s="96">
        <f t="shared" si="618"/>
        <v>864.42608695652177</v>
      </c>
      <c r="V1455" s="96">
        <f t="shared" si="619"/>
        <v>3601.6878048780486</v>
      </c>
      <c r="W1455" s="86">
        <f t="shared" si="620"/>
        <v>8901.5849056603765</v>
      </c>
      <c r="X1455" s="99">
        <f t="shared" si="621"/>
        <v>7.7279752704791345E-3</v>
      </c>
      <c r="Y1455" s="100">
        <f t="shared" si="622"/>
        <v>3.2264296754250389E-2</v>
      </c>
      <c r="Z1455" s="100">
        <f t="shared" si="623"/>
        <v>4.4435857805255025E-2</v>
      </c>
      <c r="AA1455" s="100">
        <f t="shared" si="624"/>
        <v>3.9605873261205564E-2</v>
      </c>
      <c r="AB1455" s="101">
        <f t="shared" si="625"/>
        <v>1.0239567233384853E-2</v>
      </c>
      <c r="AC1455" s="99">
        <f t="shared" si="626"/>
        <v>1.0563980469894639E-2</v>
      </c>
      <c r="AD1455" s="100">
        <f t="shared" si="627"/>
        <v>3.7986961062924755E-2</v>
      </c>
      <c r="AE1455" s="100">
        <f t="shared" si="628"/>
        <v>5.1109385906480731E-2</v>
      </c>
      <c r="AF1455" s="100">
        <f t="shared" si="629"/>
        <v>4.5922181732778594E-2</v>
      </c>
      <c r="AG1455" s="101">
        <f t="shared" si="630"/>
        <v>1.3499920296339641E-2</v>
      </c>
      <c r="AH1455" s="95">
        <f t="shared" si="631"/>
        <v>149.99401081916537</v>
      </c>
      <c r="AI1455" s="96">
        <f t="shared" si="632"/>
        <v>92.511785162287481</v>
      </c>
      <c r="AJ1455" s="96">
        <f t="shared" si="633"/>
        <v>38.411514683153015</v>
      </c>
      <c r="AK1455" s="96">
        <f t="shared" si="634"/>
        <v>142.64799072642967</v>
      </c>
      <c r="AL1455" s="86">
        <f t="shared" si="635"/>
        <v>91.148377125193193</v>
      </c>
      <c r="AM1455" s="95">
        <f t="shared" si="643"/>
        <v>150.49132151063665</v>
      </c>
      <c r="AN1455" s="96">
        <f t="shared" si="636"/>
        <v>92.818511408202511</v>
      </c>
      <c r="AO1455" s="96">
        <f t="shared" si="637"/>
        <v>38.538869481009371</v>
      </c>
      <c r="AP1455" s="96">
        <f t="shared" si="638"/>
        <v>143.12094541653846</v>
      </c>
      <c r="AQ1455" s="86">
        <f t="shared" si="639"/>
        <v>91.450582941325848</v>
      </c>
    </row>
    <row r="1456" spans="1:43">
      <c r="A1456" s="129" t="str">
        <f t="shared" si="640"/>
        <v>2012_2</v>
      </c>
      <c r="B1456" s="57">
        <v>2012</v>
      </c>
      <c r="C1456" s="57">
        <v>2</v>
      </c>
      <c r="D1456" s="81" t="str">
        <f t="shared" si="641"/>
        <v>MMA_Commercial</v>
      </c>
      <c r="E1456" s="68" t="s">
        <v>27</v>
      </c>
      <c r="F1456" s="69" t="s">
        <v>40</v>
      </c>
      <c r="G1456" s="84">
        <f t="shared" si="642"/>
        <v>25464</v>
      </c>
      <c r="H1456" s="70">
        <v>6366</v>
      </c>
      <c r="I1456" s="65">
        <v>199</v>
      </c>
      <c r="J1456" s="66">
        <v>803</v>
      </c>
      <c r="K1456" s="66">
        <v>1531</v>
      </c>
      <c r="L1456" s="66">
        <v>1139</v>
      </c>
      <c r="M1456" s="67">
        <v>244</v>
      </c>
      <c r="N1456" s="65">
        <v>2514030</v>
      </c>
      <c r="O1456" s="66">
        <v>2527853</v>
      </c>
      <c r="P1456" s="66">
        <v>1807652</v>
      </c>
      <c r="Q1456" s="66">
        <v>3655771</v>
      </c>
      <c r="R1456" s="67">
        <v>2446410</v>
      </c>
      <c r="S1456" s="95">
        <f t="shared" si="616"/>
        <v>12633.316582914573</v>
      </c>
      <c r="T1456" s="96">
        <f t="shared" si="617"/>
        <v>3148.0112079701121</v>
      </c>
      <c r="U1456" s="96">
        <f t="shared" si="618"/>
        <v>1180.7001959503593</v>
      </c>
      <c r="V1456" s="96">
        <f t="shared" si="619"/>
        <v>3209.632133450395</v>
      </c>
      <c r="W1456" s="86">
        <f t="shared" si="620"/>
        <v>10026.27049180328</v>
      </c>
      <c r="X1456" s="99">
        <f t="shared" si="621"/>
        <v>7.8149544454916738E-3</v>
      </c>
      <c r="Y1456" s="100">
        <f t="shared" si="622"/>
        <v>3.1534715677034246E-2</v>
      </c>
      <c r="Z1456" s="100">
        <f t="shared" si="623"/>
        <v>6.0124096764059061E-2</v>
      </c>
      <c r="AA1456" s="100">
        <f t="shared" si="624"/>
        <v>4.472981464027647E-2</v>
      </c>
      <c r="AB1456" s="101">
        <f t="shared" si="625"/>
        <v>9.5821551994973303E-3</v>
      </c>
      <c r="AC1456" s="99">
        <f t="shared" si="626"/>
        <v>9.1006915349154376E-3</v>
      </c>
      <c r="AD1456" s="100">
        <f t="shared" si="627"/>
        <v>3.4086412640704465E-2</v>
      </c>
      <c r="AE1456" s="100">
        <f t="shared" si="628"/>
        <v>6.3595077060682736E-2</v>
      </c>
      <c r="AF1456" s="100">
        <f t="shared" si="629"/>
        <v>4.7748058106186361E-2</v>
      </c>
      <c r="AG1456" s="101">
        <f t="shared" si="630"/>
        <v>1.1004593497770779E-2</v>
      </c>
      <c r="AH1456" s="95">
        <f t="shared" si="631"/>
        <v>98.728793590951938</v>
      </c>
      <c r="AI1456" s="96">
        <f t="shared" si="632"/>
        <v>99.271638391454601</v>
      </c>
      <c r="AJ1456" s="96">
        <f t="shared" si="633"/>
        <v>70.988532830662891</v>
      </c>
      <c r="AK1456" s="96">
        <f t="shared" si="634"/>
        <v>143.56625039271128</v>
      </c>
      <c r="AL1456" s="86">
        <f t="shared" si="635"/>
        <v>96.073279924599433</v>
      </c>
      <c r="AM1456" s="95">
        <f t="shared" si="643"/>
        <v>99.056132558292688</v>
      </c>
      <c r="AN1456" s="96">
        <f t="shared" si="636"/>
        <v>99.600777180812415</v>
      </c>
      <c r="AO1456" s="96">
        <f t="shared" si="637"/>
        <v>71.223897937281123</v>
      </c>
      <c r="AP1456" s="96">
        <f t="shared" si="638"/>
        <v>144.04224960671201</v>
      </c>
      <c r="AQ1456" s="86">
        <f t="shared" si="639"/>
        <v>96.391814438146241</v>
      </c>
    </row>
    <row r="1457" spans="1:43">
      <c r="A1457" s="129" t="str">
        <f t="shared" si="640"/>
        <v>2012_2</v>
      </c>
      <c r="B1457" s="57">
        <v>2012</v>
      </c>
      <c r="C1457" s="57">
        <v>2</v>
      </c>
      <c r="D1457" s="81" t="str">
        <f t="shared" si="641"/>
        <v>LYH_Commercial</v>
      </c>
      <c r="E1457" s="68" t="s">
        <v>28</v>
      </c>
      <c r="F1457" s="69" t="s">
        <v>40</v>
      </c>
      <c r="G1457" s="84">
        <f t="shared" si="642"/>
        <v>3516</v>
      </c>
      <c r="H1457" s="70">
        <v>879</v>
      </c>
      <c r="I1457" s="65">
        <v>31</v>
      </c>
      <c r="J1457" s="66">
        <v>118</v>
      </c>
      <c r="K1457" s="66">
        <v>135</v>
      </c>
      <c r="L1457" s="66">
        <v>178</v>
      </c>
      <c r="M1457" s="67">
        <v>40</v>
      </c>
      <c r="N1457" s="65">
        <v>467156</v>
      </c>
      <c r="O1457" s="66">
        <v>367749</v>
      </c>
      <c r="P1457" s="66">
        <v>127153</v>
      </c>
      <c r="Q1457" s="66">
        <v>568194</v>
      </c>
      <c r="R1457" s="67">
        <v>307327</v>
      </c>
      <c r="S1457" s="95">
        <f t="shared" si="616"/>
        <v>15069.548387096775</v>
      </c>
      <c r="T1457" s="96">
        <f t="shared" si="617"/>
        <v>3116.5169491525426</v>
      </c>
      <c r="U1457" s="96">
        <f t="shared" si="618"/>
        <v>941.87407407407409</v>
      </c>
      <c r="V1457" s="96">
        <f t="shared" si="619"/>
        <v>3192.1011235955057</v>
      </c>
      <c r="W1457" s="86">
        <f t="shared" si="620"/>
        <v>7683.1750000000002</v>
      </c>
      <c r="X1457" s="99">
        <f t="shared" si="621"/>
        <v>8.8168373151308304E-3</v>
      </c>
      <c r="Y1457" s="100">
        <f t="shared" si="622"/>
        <v>3.3560864618885099E-2</v>
      </c>
      <c r="Z1457" s="100">
        <f t="shared" si="623"/>
        <v>3.839590443686007E-2</v>
      </c>
      <c r="AA1457" s="100">
        <f t="shared" si="624"/>
        <v>5.0625711035267348E-2</v>
      </c>
      <c r="AB1457" s="101">
        <f t="shared" si="625"/>
        <v>1.1376564277588168E-2</v>
      </c>
      <c r="AC1457" s="99">
        <f t="shared" si="626"/>
        <v>1.2490208877540356E-2</v>
      </c>
      <c r="AD1457" s="100">
        <f t="shared" si="627"/>
        <v>4.0637638389262744E-2</v>
      </c>
      <c r="AE1457" s="100">
        <f t="shared" si="628"/>
        <v>4.5946341486275383E-2</v>
      </c>
      <c r="AF1457" s="100">
        <f t="shared" si="629"/>
        <v>5.9240324365090566E-2</v>
      </c>
      <c r="AG1457" s="101">
        <f t="shared" si="630"/>
        <v>1.5543842543143529E-2</v>
      </c>
      <c r="AH1457" s="95">
        <f t="shared" si="631"/>
        <v>132.86575654152446</v>
      </c>
      <c r="AI1457" s="96">
        <f t="shared" si="632"/>
        <v>104.59300341296928</v>
      </c>
      <c r="AJ1457" s="96">
        <f t="shared" si="633"/>
        <v>36.164106939704212</v>
      </c>
      <c r="AK1457" s="96">
        <f t="shared" si="634"/>
        <v>161.60238907849831</v>
      </c>
      <c r="AL1457" s="86">
        <f t="shared" si="635"/>
        <v>87.408134243458477</v>
      </c>
      <c r="AM1457" s="95">
        <f t="shared" si="643"/>
        <v>133.30627787232734</v>
      </c>
      <c r="AN1457" s="96">
        <f t="shared" si="636"/>
        <v>104.93978538490464</v>
      </c>
      <c r="AO1457" s="96">
        <f t="shared" si="637"/>
        <v>36.284010374050723</v>
      </c>
      <c r="AP1457" s="96">
        <f t="shared" si="638"/>
        <v>162.13818777750726</v>
      </c>
      <c r="AQ1457" s="86">
        <f t="shared" si="639"/>
        <v>87.697939145957136</v>
      </c>
    </row>
    <row r="1458" spans="1:43">
      <c r="A1458" s="129" t="str">
        <f t="shared" si="640"/>
        <v>2012_2</v>
      </c>
      <c r="B1458" s="57">
        <v>2012</v>
      </c>
      <c r="C1458" s="57">
        <v>2</v>
      </c>
      <c r="D1458" s="81" t="str">
        <f t="shared" si="641"/>
        <v>SSA_Commercial</v>
      </c>
      <c r="E1458" s="68" t="s">
        <v>29</v>
      </c>
      <c r="F1458" s="69" t="s">
        <v>40</v>
      </c>
      <c r="G1458" s="84">
        <f t="shared" si="642"/>
        <v>5952</v>
      </c>
      <c r="H1458" s="70">
        <v>1488</v>
      </c>
      <c r="I1458" s="65">
        <v>50</v>
      </c>
      <c r="J1458" s="66">
        <v>206</v>
      </c>
      <c r="K1458" s="66">
        <v>138</v>
      </c>
      <c r="L1458" s="66">
        <v>446</v>
      </c>
      <c r="M1458" s="67">
        <v>165</v>
      </c>
      <c r="N1458" s="65">
        <v>941094</v>
      </c>
      <c r="O1458" s="66">
        <v>399306</v>
      </c>
      <c r="P1458" s="66">
        <v>101442</v>
      </c>
      <c r="Q1458" s="66">
        <v>1338102</v>
      </c>
      <c r="R1458" s="67">
        <v>996123</v>
      </c>
      <c r="S1458" s="95">
        <f t="shared" si="616"/>
        <v>18821.88</v>
      </c>
      <c r="T1458" s="96">
        <f t="shared" si="617"/>
        <v>1938.3786407766991</v>
      </c>
      <c r="U1458" s="96">
        <f t="shared" si="618"/>
        <v>735.08695652173913</v>
      </c>
      <c r="V1458" s="96">
        <f t="shared" si="619"/>
        <v>3000.2286995515697</v>
      </c>
      <c r="W1458" s="86">
        <f t="shared" si="620"/>
        <v>6037.1090909090908</v>
      </c>
      <c r="X1458" s="99">
        <f t="shared" si="621"/>
        <v>8.4005376344086016E-3</v>
      </c>
      <c r="Y1458" s="100">
        <f t="shared" si="622"/>
        <v>3.4610215053763438E-2</v>
      </c>
      <c r="Z1458" s="100">
        <f t="shared" si="623"/>
        <v>2.3185483870967742E-2</v>
      </c>
      <c r="AA1458" s="100">
        <f t="shared" si="624"/>
        <v>7.4932795698924734E-2</v>
      </c>
      <c r="AB1458" s="101">
        <f t="shared" si="625"/>
        <v>2.7721774193548387E-2</v>
      </c>
      <c r="AC1458" s="99">
        <f t="shared" si="626"/>
        <v>1.115696239182914E-2</v>
      </c>
      <c r="AD1458" s="100">
        <f t="shared" si="627"/>
        <v>4.0130709257560057E-2</v>
      </c>
      <c r="AE1458" s="100">
        <f t="shared" si="628"/>
        <v>2.7730533126758258E-2</v>
      </c>
      <c r="AF1458" s="100">
        <f t="shared" si="629"/>
        <v>8.2884259205900021E-2</v>
      </c>
      <c r="AG1458" s="101">
        <f t="shared" si="630"/>
        <v>3.2680045085812959E-2</v>
      </c>
      <c r="AH1458" s="95">
        <f t="shared" si="631"/>
        <v>158.11391129032259</v>
      </c>
      <c r="AI1458" s="96">
        <f t="shared" si="632"/>
        <v>67.087701612903231</v>
      </c>
      <c r="AJ1458" s="96">
        <f t="shared" si="633"/>
        <v>17.043346774193548</v>
      </c>
      <c r="AK1458" s="96">
        <f t="shared" si="634"/>
        <v>224.81552419354838</v>
      </c>
      <c r="AL1458" s="86">
        <f t="shared" si="635"/>
        <v>167.359375</v>
      </c>
      <c r="AM1458" s="95">
        <f t="shared" si="643"/>
        <v>158.63814381217855</v>
      </c>
      <c r="AN1458" s="96">
        <f t="shared" si="636"/>
        <v>67.310133369318862</v>
      </c>
      <c r="AO1458" s="96">
        <f t="shared" si="637"/>
        <v>17.09985462089336</v>
      </c>
      <c r="AP1458" s="96">
        <f t="shared" si="638"/>
        <v>225.56090838042078</v>
      </c>
      <c r="AQ1458" s="86">
        <f t="shared" si="639"/>
        <v>167.91426119879495</v>
      </c>
    </row>
    <row r="1459" spans="1:43">
      <c r="A1459" s="129" t="str">
        <f t="shared" si="640"/>
        <v>2012_2</v>
      </c>
      <c r="B1459" s="57">
        <v>2012</v>
      </c>
      <c r="C1459" s="57">
        <v>2</v>
      </c>
      <c r="D1459" s="81" t="str">
        <f t="shared" si="641"/>
        <v>MML_Commercial</v>
      </c>
      <c r="E1459" s="68" t="s">
        <v>30</v>
      </c>
      <c r="F1459" s="69" t="s">
        <v>40</v>
      </c>
      <c r="G1459" s="84">
        <f t="shared" si="642"/>
        <v>20796</v>
      </c>
      <c r="H1459" s="70">
        <v>5199</v>
      </c>
      <c r="I1459" s="65">
        <v>134</v>
      </c>
      <c r="J1459" s="66">
        <v>617</v>
      </c>
      <c r="K1459" s="66">
        <v>1754</v>
      </c>
      <c r="L1459" s="66">
        <v>765</v>
      </c>
      <c r="M1459" s="67">
        <v>191</v>
      </c>
      <c r="N1459" s="65">
        <v>1872161</v>
      </c>
      <c r="O1459" s="66">
        <v>1921620</v>
      </c>
      <c r="P1459" s="66">
        <v>812128</v>
      </c>
      <c r="Q1459" s="66">
        <v>2593904</v>
      </c>
      <c r="R1459" s="67">
        <v>353313</v>
      </c>
      <c r="S1459" s="95">
        <f t="shared" si="616"/>
        <v>13971.350746268658</v>
      </c>
      <c r="T1459" s="96">
        <f t="shared" si="617"/>
        <v>3114.457050243112</v>
      </c>
      <c r="U1459" s="96">
        <f t="shared" si="618"/>
        <v>463.01482326111744</v>
      </c>
      <c r="V1459" s="96">
        <f t="shared" si="619"/>
        <v>3390.7241830065359</v>
      </c>
      <c r="W1459" s="86">
        <f t="shared" si="620"/>
        <v>1849.8062827225131</v>
      </c>
      <c r="X1459" s="99">
        <f t="shared" si="621"/>
        <v>6.4435468359299863E-3</v>
      </c>
      <c r="Y1459" s="100">
        <f t="shared" si="622"/>
        <v>2.9669167147528371E-2</v>
      </c>
      <c r="Z1459" s="100">
        <f t="shared" si="623"/>
        <v>8.4343142912098476E-2</v>
      </c>
      <c r="AA1459" s="100">
        <f t="shared" si="624"/>
        <v>3.678592036930179E-2</v>
      </c>
      <c r="AB1459" s="101">
        <f t="shared" si="625"/>
        <v>9.1844585497210997E-3</v>
      </c>
      <c r="AC1459" s="99">
        <f t="shared" si="626"/>
        <v>7.7363273150556607E-3</v>
      </c>
      <c r="AD1459" s="100">
        <f t="shared" si="627"/>
        <v>3.2410606294382589E-2</v>
      </c>
      <c r="AE1459" s="100">
        <f t="shared" si="628"/>
        <v>8.8833256036554883E-2</v>
      </c>
      <c r="AF1459" s="100">
        <f t="shared" si="629"/>
        <v>3.9827283248500357E-2</v>
      </c>
      <c r="AG1459" s="101">
        <f t="shared" si="630"/>
        <v>1.0725765727639074E-2</v>
      </c>
      <c r="AH1459" s="95">
        <f t="shared" si="631"/>
        <v>90.025052894787464</v>
      </c>
      <c r="AI1459" s="96">
        <f t="shared" si="632"/>
        <v>92.403346797461055</v>
      </c>
      <c r="AJ1459" s="96">
        <f t="shared" si="633"/>
        <v>39.052125408732451</v>
      </c>
      <c r="AK1459" s="96">
        <f t="shared" si="634"/>
        <v>124.7309097903443</v>
      </c>
      <c r="AL1459" s="86">
        <f t="shared" si="635"/>
        <v>16.989469128678593</v>
      </c>
      <c r="AM1459" s="95">
        <f t="shared" si="643"/>
        <v>90.323534287880037</v>
      </c>
      <c r="AN1459" s="96">
        <f t="shared" si="636"/>
        <v>92.709713511966129</v>
      </c>
      <c r="AO1459" s="96">
        <f t="shared" si="637"/>
        <v>39.181604175147029</v>
      </c>
      <c r="AP1459" s="96">
        <f t="shared" si="638"/>
        <v>125.14445973581822</v>
      </c>
      <c r="AQ1459" s="86">
        <f t="shared" si="639"/>
        <v>17.045798342051651</v>
      </c>
    </row>
    <row r="1460" spans="1:43">
      <c r="A1460" s="129" t="str">
        <f t="shared" si="640"/>
        <v>2012_2</v>
      </c>
      <c r="B1460" s="57">
        <v>2012</v>
      </c>
      <c r="C1460" s="57">
        <v>2</v>
      </c>
      <c r="D1460" s="81" t="str">
        <f t="shared" si="641"/>
        <v>LMH_Commercial</v>
      </c>
      <c r="E1460" s="68" t="s">
        <v>31</v>
      </c>
      <c r="F1460" s="69" t="s">
        <v>40</v>
      </c>
      <c r="G1460" s="84">
        <f t="shared" si="642"/>
        <v>21004</v>
      </c>
      <c r="H1460" s="70">
        <v>5251</v>
      </c>
      <c r="I1460" s="65">
        <v>92</v>
      </c>
      <c r="J1460" s="66">
        <v>780</v>
      </c>
      <c r="K1460" s="66">
        <v>1295</v>
      </c>
      <c r="L1460" s="66">
        <v>1076</v>
      </c>
      <c r="M1460" s="67">
        <v>216</v>
      </c>
      <c r="N1460" s="65">
        <v>3177852</v>
      </c>
      <c r="O1460" s="66">
        <v>2627287</v>
      </c>
      <c r="P1460" s="66">
        <v>883805</v>
      </c>
      <c r="Q1460" s="66">
        <v>4066303</v>
      </c>
      <c r="R1460" s="67">
        <v>2000265</v>
      </c>
      <c r="S1460" s="95">
        <f t="shared" si="616"/>
        <v>34541.869565217392</v>
      </c>
      <c r="T1460" s="96">
        <f t="shared" si="617"/>
        <v>3368.3166666666666</v>
      </c>
      <c r="U1460" s="96">
        <f t="shared" si="618"/>
        <v>682.4749034749035</v>
      </c>
      <c r="V1460" s="96">
        <f t="shared" si="619"/>
        <v>3779.0920074349442</v>
      </c>
      <c r="W1460" s="86">
        <f t="shared" si="620"/>
        <v>9260.4861111111113</v>
      </c>
      <c r="X1460" s="99">
        <f t="shared" si="621"/>
        <v>4.3801180727480477E-3</v>
      </c>
      <c r="Y1460" s="100">
        <f t="shared" si="622"/>
        <v>3.7135783660255189E-2</v>
      </c>
      <c r="Z1460" s="100">
        <f t="shared" si="623"/>
        <v>6.1654922871833939E-2</v>
      </c>
      <c r="AA1460" s="100">
        <f t="shared" si="624"/>
        <v>5.1228337459531516E-2</v>
      </c>
      <c r="AB1460" s="101">
        <f t="shared" si="625"/>
        <v>1.0283755475147592E-2</v>
      </c>
      <c r="AC1460" s="99">
        <f t="shared" si="626"/>
        <v>5.4418004421367561E-3</v>
      </c>
      <c r="AD1460" s="100">
        <f t="shared" si="627"/>
        <v>4.0175854728138984E-2</v>
      </c>
      <c r="AE1460" s="100">
        <f t="shared" si="628"/>
        <v>6.5521886485317926E-2</v>
      </c>
      <c r="AF1460" s="100">
        <f t="shared" si="629"/>
        <v>5.4772722537865713E-2</v>
      </c>
      <c r="AG1460" s="101">
        <f t="shared" si="630"/>
        <v>1.190570052375029E-2</v>
      </c>
      <c r="AH1460" s="95">
        <f t="shared" si="631"/>
        <v>151.29746714911445</v>
      </c>
      <c r="AI1460" s="96">
        <f t="shared" si="632"/>
        <v>125.08507903256523</v>
      </c>
      <c r="AJ1460" s="96">
        <f t="shared" si="633"/>
        <v>42.077937535707484</v>
      </c>
      <c r="AK1460" s="96">
        <f t="shared" si="634"/>
        <v>193.59660064749571</v>
      </c>
      <c r="AL1460" s="86">
        <f t="shared" si="635"/>
        <v>95.232574747667115</v>
      </c>
      <c r="AM1460" s="95">
        <f t="shared" si="643"/>
        <v>151.79909949826535</v>
      </c>
      <c r="AN1460" s="96">
        <f t="shared" si="636"/>
        <v>125.49980323926322</v>
      </c>
      <c r="AO1460" s="96">
        <f t="shared" si="637"/>
        <v>42.21744849416033</v>
      </c>
      <c r="AP1460" s="96">
        <f t="shared" si="638"/>
        <v>194.23847733849621</v>
      </c>
      <c r="AQ1460" s="86">
        <f t="shared" si="639"/>
        <v>95.548321872100317</v>
      </c>
    </row>
    <row r="1461" spans="1:43">
      <c r="A1461" s="129" t="str">
        <f t="shared" si="640"/>
        <v>2012_2</v>
      </c>
      <c r="B1461" s="57">
        <v>2012</v>
      </c>
      <c r="C1461" s="57">
        <v>2</v>
      </c>
      <c r="D1461" s="81" t="str">
        <f t="shared" si="641"/>
        <v>SSL_Commercial</v>
      </c>
      <c r="E1461" s="68" t="s">
        <v>32</v>
      </c>
      <c r="F1461" s="69" t="s">
        <v>40</v>
      </c>
      <c r="G1461" s="84">
        <f t="shared" si="642"/>
        <v>10888</v>
      </c>
      <c r="H1461" s="70">
        <v>2722</v>
      </c>
      <c r="I1461" s="65">
        <v>101</v>
      </c>
      <c r="J1461" s="66">
        <v>319</v>
      </c>
      <c r="K1461" s="66">
        <v>882</v>
      </c>
      <c r="L1461" s="66">
        <v>405</v>
      </c>
      <c r="M1461" s="67">
        <v>89</v>
      </c>
      <c r="N1461" s="65">
        <v>1118202</v>
      </c>
      <c r="O1461" s="66">
        <v>949560</v>
      </c>
      <c r="P1461" s="66">
        <v>673769</v>
      </c>
      <c r="Q1461" s="66">
        <v>1308891</v>
      </c>
      <c r="R1461" s="67">
        <v>223675</v>
      </c>
      <c r="S1461" s="95">
        <f t="shared" si="616"/>
        <v>11071.30693069307</v>
      </c>
      <c r="T1461" s="96">
        <f t="shared" si="617"/>
        <v>2976.6771159874606</v>
      </c>
      <c r="U1461" s="96">
        <f t="shared" si="618"/>
        <v>763.91043083900229</v>
      </c>
      <c r="V1461" s="96">
        <f t="shared" si="619"/>
        <v>3231.8296296296298</v>
      </c>
      <c r="W1461" s="86">
        <f t="shared" si="620"/>
        <v>2513.2022471910113</v>
      </c>
      <c r="X1461" s="99">
        <f t="shared" si="621"/>
        <v>9.2762674504041145E-3</v>
      </c>
      <c r="Y1461" s="100">
        <f t="shared" si="622"/>
        <v>2.9298310066127847E-2</v>
      </c>
      <c r="Z1461" s="100">
        <f t="shared" si="623"/>
        <v>8.1006612784717116E-2</v>
      </c>
      <c r="AA1461" s="100">
        <f t="shared" si="624"/>
        <v>3.7196914033798677E-2</v>
      </c>
      <c r="AB1461" s="101">
        <f t="shared" si="625"/>
        <v>8.1741366642174868E-3</v>
      </c>
      <c r="AC1461" s="99">
        <f t="shared" si="626"/>
        <v>1.1416913082281164E-2</v>
      </c>
      <c r="AD1461" s="100">
        <f t="shared" si="627"/>
        <v>3.3064012882928227E-2</v>
      </c>
      <c r="AE1461" s="100">
        <f t="shared" si="628"/>
        <v>8.7099151457428595E-2</v>
      </c>
      <c r="AF1461" s="100">
        <f t="shared" si="629"/>
        <v>4.1422666535418901E-2</v>
      </c>
      <c r="AG1461" s="101">
        <f t="shared" si="630"/>
        <v>1.0184712814734452E-2</v>
      </c>
      <c r="AH1461" s="95">
        <f t="shared" si="631"/>
        <v>102.70040411462161</v>
      </c>
      <c r="AI1461" s="96">
        <f t="shared" si="632"/>
        <v>87.211609110947833</v>
      </c>
      <c r="AJ1461" s="96">
        <f t="shared" si="633"/>
        <v>61.881796473181481</v>
      </c>
      <c r="AK1461" s="96">
        <f t="shared" si="634"/>
        <v>120.21408890521676</v>
      </c>
      <c r="AL1461" s="86">
        <f t="shared" si="635"/>
        <v>20.543258633357826</v>
      </c>
      <c r="AM1461" s="95">
        <f t="shared" si="643"/>
        <v>103.04091110357199</v>
      </c>
      <c r="AN1461" s="96">
        <f t="shared" si="636"/>
        <v>87.500762427099758</v>
      </c>
      <c r="AO1461" s="96">
        <f t="shared" si="637"/>
        <v>62.086967858528766</v>
      </c>
      <c r="AP1461" s="96">
        <f t="shared" si="638"/>
        <v>120.61266316395914</v>
      </c>
      <c r="AQ1461" s="86">
        <f t="shared" si="639"/>
        <v>20.611370567295946</v>
      </c>
    </row>
    <row r="1462" spans="1:43">
      <c r="A1462" s="129" t="str">
        <f t="shared" si="640"/>
        <v>2012_2</v>
      </c>
      <c r="B1462" s="57">
        <v>2012</v>
      </c>
      <c r="C1462" s="57">
        <v>2</v>
      </c>
      <c r="D1462" s="81" t="str">
        <f t="shared" si="641"/>
        <v>SSH_Commercial</v>
      </c>
      <c r="E1462" s="68" t="s">
        <v>33</v>
      </c>
      <c r="F1462" s="69" t="s">
        <v>40</v>
      </c>
      <c r="G1462" s="84">
        <f t="shared" si="642"/>
        <v>9264</v>
      </c>
      <c r="H1462" s="70">
        <v>2316</v>
      </c>
      <c r="I1462" s="65">
        <v>75</v>
      </c>
      <c r="J1462" s="66">
        <v>378</v>
      </c>
      <c r="K1462" s="66">
        <v>768</v>
      </c>
      <c r="L1462" s="66">
        <v>471</v>
      </c>
      <c r="M1462" s="67">
        <v>70</v>
      </c>
      <c r="N1462" s="65">
        <v>1045139</v>
      </c>
      <c r="O1462" s="66">
        <v>1426076</v>
      </c>
      <c r="P1462" s="66">
        <v>1232972</v>
      </c>
      <c r="Q1462" s="66">
        <v>2155943</v>
      </c>
      <c r="R1462" s="67">
        <v>273012</v>
      </c>
      <c r="S1462" s="95">
        <f t="shared" si="616"/>
        <v>13935.186666666666</v>
      </c>
      <c r="T1462" s="96">
        <f t="shared" si="617"/>
        <v>3772.6878306878307</v>
      </c>
      <c r="U1462" s="96">
        <f t="shared" si="618"/>
        <v>1605.4322916666667</v>
      </c>
      <c r="V1462" s="96">
        <f t="shared" si="619"/>
        <v>4577.3736730360934</v>
      </c>
      <c r="W1462" s="86">
        <f t="shared" si="620"/>
        <v>3900.1714285714284</v>
      </c>
      <c r="X1462" s="99">
        <f t="shared" si="621"/>
        <v>8.095854922279792E-3</v>
      </c>
      <c r="Y1462" s="100">
        <f t="shared" si="622"/>
        <v>4.0803108808290155E-2</v>
      </c>
      <c r="Z1462" s="100">
        <f t="shared" si="623"/>
        <v>8.2901554404145081E-2</v>
      </c>
      <c r="AA1462" s="100">
        <f t="shared" si="624"/>
        <v>5.0841968911917099E-2</v>
      </c>
      <c r="AB1462" s="101">
        <f t="shared" si="625"/>
        <v>7.5561312607944735E-3</v>
      </c>
      <c r="AC1462" s="99">
        <f t="shared" si="626"/>
        <v>1.0265171119402007E-2</v>
      </c>
      <c r="AD1462" s="100">
        <f t="shared" si="627"/>
        <v>4.5592244650382897E-2</v>
      </c>
      <c r="AE1462" s="100">
        <f t="shared" si="628"/>
        <v>8.9576472841943727E-2</v>
      </c>
      <c r="AF1462" s="100">
        <f t="shared" si="629"/>
        <v>5.6159831261084071E-2</v>
      </c>
      <c r="AG1462" s="101">
        <f t="shared" si="630"/>
        <v>9.6524599175384796E-3</v>
      </c>
      <c r="AH1462" s="95">
        <f t="shared" si="631"/>
        <v>112.81724956822107</v>
      </c>
      <c r="AI1462" s="96">
        <f t="shared" si="632"/>
        <v>153.93739205526771</v>
      </c>
      <c r="AJ1462" s="96">
        <f t="shared" si="633"/>
        <v>133.09283246977549</v>
      </c>
      <c r="AK1462" s="96">
        <f t="shared" si="634"/>
        <v>232.72268998272884</v>
      </c>
      <c r="AL1462" s="86">
        <f t="shared" si="635"/>
        <v>29.470207253886009</v>
      </c>
      <c r="AM1462" s="95">
        <f t="shared" si="643"/>
        <v>113.19129933251668</v>
      </c>
      <c r="AN1462" s="96">
        <f t="shared" si="636"/>
        <v>154.44777717310143</v>
      </c>
      <c r="AO1462" s="96">
        <f t="shared" si="637"/>
        <v>133.53410667921852</v>
      </c>
      <c r="AP1462" s="96">
        <f t="shared" si="638"/>
        <v>233.4942906702783</v>
      </c>
      <c r="AQ1462" s="86">
        <f t="shared" si="639"/>
        <v>29.56791681620248</v>
      </c>
    </row>
    <row r="1463" spans="1:43">
      <c r="A1463" s="129" t="str">
        <f t="shared" si="640"/>
        <v>2012_2</v>
      </c>
      <c r="B1463" s="57">
        <v>2012</v>
      </c>
      <c r="C1463" s="57">
        <v>2</v>
      </c>
      <c r="D1463" s="81" t="str">
        <f t="shared" si="641"/>
        <v>MMH_Commercial</v>
      </c>
      <c r="E1463" s="68" t="s">
        <v>34</v>
      </c>
      <c r="F1463" s="69" t="s">
        <v>40</v>
      </c>
      <c r="G1463" s="84">
        <f t="shared" si="642"/>
        <v>18208</v>
      </c>
      <c r="H1463" s="70">
        <v>4552</v>
      </c>
      <c r="I1463" s="65">
        <v>197</v>
      </c>
      <c r="J1463" s="66">
        <v>733</v>
      </c>
      <c r="K1463" s="66">
        <v>866</v>
      </c>
      <c r="L1463" s="66">
        <v>1001</v>
      </c>
      <c r="M1463" s="67">
        <v>210</v>
      </c>
      <c r="N1463" s="65">
        <v>2201994</v>
      </c>
      <c r="O1463" s="66">
        <v>2181762</v>
      </c>
      <c r="P1463" s="66">
        <v>809336</v>
      </c>
      <c r="Q1463" s="66">
        <v>3148720</v>
      </c>
      <c r="R1463" s="67">
        <v>625015</v>
      </c>
      <c r="S1463" s="95">
        <f t="shared" si="616"/>
        <v>11177.634517766497</v>
      </c>
      <c r="T1463" s="96">
        <f t="shared" si="617"/>
        <v>2976.4829467939971</v>
      </c>
      <c r="U1463" s="96">
        <f t="shared" si="618"/>
        <v>934.56812933025401</v>
      </c>
      <c r="V1463" s="96">
        <f t="shared" si="619"/>
        <v>3145.5744255744257</v>
      </c>
      <c r="W1463" s="86">
        <f t="shared" si="620"/>
        <v>2976.2619047619046</v>
      </c>
      <c r="X1463" s="99">
        <f t="shared" si="621"/>
        <v>1.0819420035149385E-2</v>
      </c>
      <c r="Y1463" s="100">
        <f t="shared" si="622"/>
        <v>4.025702987697715E-2</v>
      </c>
      <c r="Z1463" s="100">
        <f t="shared" si="623"/>
        <v>4.7561511423550085E-2</v>
      </c>
      <c r="AA1463" s="100">
        <f t="shared" si="624"/>
        <v>5.4975834797891039E-2</v>
      </c>
      <c r="AB1463" s="101">
        <f t="shared" si="625"/>
        <v>1.1533391915641476E-2</v>
      </c>
      <c r="AC1463" s="99">
        <f t="shared" si="626"/>
        <v>1.2605761914971304E-2</v>
      </c>
      <c r="AD1463" s="100">
        <f t="shared" si="627"/>
        <v>4.3651118152172048E-2</v>
      </c>
      <c r="AE1463" s="100">
        <f t="shared" si="628"/>
        <v>5.1236627756618261E-2</v>
      </c>
      <c r="AF1463" s="100">
        <f t="shared" si="629"/>
        <v>5.8911627100709595E-2</v>
      </c>
      <c r="AG1463" s="101">
        <f t="shared" si="630"/>
        <v>1.3377066738674167E-2</v>
      </c>
      <c r="AH1463" s="95">
        <f t="shared" si="631"/>
        <v>120.93552284710017</v>
      </c>
      <c r="AI1463" s="96">
        <f t="shared" si="632"/>
        <v>119.82436291739894</v>
      </c>
      <c r="AJ1463" s="96">
        <f t="shared" si="633"/>
        <v>44.449472759226715</v>
      </c>
      <c r="AK1463" s="96">
        <f t="shared" si="634"/>
        <v>172.93057996485061</v>
      </c>
      <c r="AL1463" s="86">
        <f t="shared" si="635"/>
        <v>34.326394991212652</v>
      </c>
      <c r="AM1463" s="95">
        <f t="shared" si="643"/>
        <v>121.33648904676426</v>
      </c>
      <c r="AN1463" s="96">
        <f t="shared" si="636"/>
        <v>120.22164502521191</v>
      </c>
      <c r="AO1463" s="96">
        <f t="shared" si="637"/>
        <v>44.59684663044132</v>
      </c>
      <c r="AP1463" s="96">
        <f t="shared" si="638"/>
        <v>173.50393769979735</v>
      </c>
      <c r="AQ1463" s="86">
        <f t="shared" si="639"/>
        <v>34.440205423613037</v>
      </c>
    </row>
    <row r="1464" spans="1:43">
      <c r="A1464" s="129" t="str">
        <f t="shared" si="640"/>
        <v>2012_2</v>
      </c>
      <c r="B1464" s="57">
        <v>2012</v>
      </c>
      <c r="C1464" s="57">
        <v>2</v>
      </c>
      <c r="D1464" s="81" t="str">
        <f t="shared" si="641"/>
        <v>SYA_Commercial</v>
      </c>
      <c r="E1464" s="68" t="s">
        <v>35</v>
      </c>
      <c r="F1464" s="69" t="s">
        <v>40</v>
      </c>
      <c r="G1464" s="84">
        <f t="shared" si="642"/>
        <v>5464</v>
      </c>
      <c r="H1464" s="70">
        <v>1366</v>
      </c>
      <c r="I1464" s="65">
        <v>61</v>
      </c>
      <c r="J1464" s="66">
        <v>227</v>
      </c>
      <c r="K1464" s="66">
        <v>490</v>
      </c>
      <c r="L1464" s="66">
        <v>416</v>
      </c>
      <c r="M1464" s="67">
        <v>67</v>
      </c>
      <c r="N1464" s="65">
        <v>880929</v>
      </c>
      <c r="O1464" s="66">
        <v>916821</v>
      </c>
      <c r="P1464" s="66">
        <v>392624</v>
      </c>
      <c r="Q1464" s="66">
        <v>1205011</v>
      </c>
      <c r="R1464" s="67">
        <v>375830</v>
      </c>
      <c r="S1464" s="95">
        <f t="shared" si="616"/>
        <v>14441.459016393443</v>
      </c>
      <c r="T1464" s="96">
        <f t="shared" si="617"/>
        <v>4038.8590308370044</v>
      </c>
      <c r="U1464" s="96">
        <f t="shared" si="618"/>
        <v>801.27346938775509</v>
      </c>
      <c r="V1464" s="96">
        <f t="shared" si="619"/>
        <v>2896.6610576923076</v>
      </c>
      <c r="W1464" s="86">
        <f t="shared" si="620"/>
        <v>5609.4029850746265</v>
      </c>
      <c r="X1464" s="99">
        <f t="shared" si="621"/>
        <v>1.116398243045388E-2</v>
      </c>
      <c r="Y1464" s="100">
        <f t="shared" si="622"/>
        <v>4.1544655929721813E-2</v>
      </c>
      <c r="Z1464" s="100">
        <f t="shared" si="623"/>
        <v>8.9677891654465589E-2</v>
      </c>
      <c r="AA1464" s="100">
        <f t="shared" si="624"/>
        <v>7.6134699853587118E-2</v>
      </c>
      <c r="AB1464" s="101">
        <f t="shared" si="625"/>
        <v>1.2262079062957541E-2</v>
      </c>
      <c r="AC1464" s="99">
        <f t="shared" si="626"/>
        <v>1.4475844843457103E-2</v>
      </c>
      <c r="AD1464" s="100">
        <f t="shared" si="627"/>
        <v>4.7834561139204541E-2</v>
      </c>
      <c r="AE1464" s="100">
        <f t="shared" si="628"/>
        <v>9.8684075653774364E-2</v>
      </c>
      <c r="AF1464" s="100">
        <f t="shared" si="629"/>
        <v>8.4494506320392321E-2</v>
      </c>
      <c r="AG1464" s="101">
        <f t="shared" si="630"/>
        <v>1.5731072637338257E-2</v>
      </c>
      <c r="AH1464" s="95">
        <f t="shared" si="631"/>
        <v>161.22419472913617</v>
      </c>
      <c r="AI1464" s="96">
        <f t="shared" si="632"/>
        <v>167.79300878477306</v>
      </c>
      <c r="AJ1464" s="96">
        <f t="shared" si="633"/>
        <v>71.856515373352849</v>
      </c>
      <c r="AK1464" s="96">
        <f t="shared" si="634"/>
        <v>220.53642020497804</v>
      </c>
      <c r="AL1464" s="86">
        <f t="shared" si="635"/>
        <v>68.782942898975108</v>
      </c>
      <c r="AM1464" s="95">
        <f t="shared" si="643"/>
        <v>161.75873951078958</v>
      </c>
      <c r="AN1464" s="96">
        <f t="shared" si="636"/>
        <v>168.34933271242247</v>
      </c>
      <c r="AO1464" s="96">
        <f t="shared" si="637"/>
        <v>72.094758308199914</v>
      </c>
      <c r="AP1464" s="96">
        <f t="shared" si="638"/>
        <v>221.2676168642831</v>
      </c>
      <c r="AQ1464" s="86">
        <f t="shared" si="639"/>
        <v>69.010995290585328</v>
      </c>
    </row>
    <row r="1465" spans="1:43">
      <c r="A1465" s="129" t="str">
        <f t="shared" si="640"/>
        <v>2012_2</v>
      </c>
      <c r="B1465" s="57">
        <v>2012</v>
      </c>
      <c r="C1465" s="57">
        <v>2</v>
      </c>
      <c r="D1465" s="81" t="str">
        <f t="shared" si="641"/>
        <v>LSH_Commercial</v>
      </c>
      <c r="E1465" s="68" t="s">
        <v>36</v>
      </c>
      <c r="F1465" s="69" t="s">
        <v>40</v>
      </c>
      <c r="G1465" s="84">
        <f t="shared" si="642"/>
        <v>8392</v>
      </c>
      <c r="H1465" s="70">
        <v>2098</v>
      </c>
      <c r="I1465" s="65">
        <v>98</v>
      </c>
      <c r="J1465" s="66">
        <v>437</v>
      </c>
      <c r="K1465" s="66">
        <v>574</v>
      </c>
      <c r="L1465" s="66">
        <v>580</v>
      </c>
      <c r="M1465" s="67">
        <v>130</v>
      </c>
      <c r="N1465" s="65">
        <v>1515003</v>
      </c>
      <c r="O1465" s="66">
        <v>1366172</v>
      </c>
      <c r="P1465" s="66">
        <v>607366</v>
      </c>
      <c r="Q1465" s="66">
        <v>2209503</v>
      </c>
      <c r="R1465" s="67">
        <v>789824</v>
      </c>
      <c r="S1465" s="95">
        <f t="shared" si="616"/>
        <v>15459.214285714286</v>
      </c>
      <c r="T1465" s="96">
        <f t="shared" si="617"/>
        <v>3126.2517162471395</v>
      </c>
      <c r="U1465" s="96">
        <f t="shared" si="618"/>
        <v>1058.1289198606271</v>
      </c>
      <c r="V1465" s="96">
        <f t="shared" si="619"/>
        <v>3809.4879310344827</v>
      </c>
      <c r="W1465" s="86">
        <f t="shared" si="620"/>
        <v>6075.5692307692307</v>
      </c>
      <c r="X1465" s="99">
        <f t="shared" si="621"/>
        <v>1.1677788369876072E-2</v>
      </c>
      <c r="Y1465" s="100">
        <f t="shared" si="622"/>
        <v>5.2073403241182079E-2</v>
      </c>
      <c r="Z1465" s="100">
        <f t="shared" si="623"/>
        <v>6.8398474737845563E-2</v>
      </c>
      <c r="AA1465" s="100">
        <f t="shared" si="624"/>
        <v>6.9113441372735937E-2</v>
      </c>
      <c r="AB1465" s="101">
        <f t="shared" si="625"/>
        <v>1.5490943755958055E-2</v>
      </c>
      <c r="AC1465" s="99">
        <f t="shared" si="626"/>
        <v>1.4410241754139141E-2</v>
      </c>
      <c r="AD1465" s="100">
        <f t="shared" si="627"/>
        <v>5.7724314909574602E-2</v>
      </c>
      <c r="AE1465" s="100">
        <f t="shared" si="628"/>
        <v>7.4818865888773914E-2</v>
      </c>
      <c r="AF1465" s="100">
        <f t="shared" si="629"/>
        <v>7.5564824326196406E-2</v>
      </c>
      <c r="AG1465" s="101">
        <f t="shared" si="630"/>
        <v>1.8631972999103154E-2</v>
      </c>
      <c r="AH1465" s="95">
        <f t="shared" si="631"/>
        <v>180.52943279313632</v>
      </c>
      <c r="AI1465" s="96">
        <f t="shared" si="632"/>
        <v>162.79456625357483</v>
      </c>
      <c r="AJ1465" s="96">
        <f t="shared" si="633"/>
        <v>72.374404194470927</v>
      </c>
      <c r="AK1465" s="96">
        <f t="shared" si="634"/>
        <v>263.28682078169686</v>
      </c>
      <c r="AL1465" s="86">
        <f t="shared" si="635"/>
        <v>94.116301239275501</v>
      </c>
      <c r="AM1465" s="95">
        <f t="shared" si="643"/>
        <v>181.12798480573312</v>
      </c>
      <c r="AN1465" s="96">
        <f t="shared" si="636"/>
        <v>163.33431766010892</v>
      </c>
      <c r="AO1465" s="96">
        <f t="shared" si="637"/>
        <v>72.614364208862227</v>
      </c>
      <c r="AP1465" s="96">
        <f t="shared" si="638"/>
        <v>264.15975797554307</v>
      </c>
      <c r="AQ1465" s="86">
        <f t="shared" si="639"/>
        <v>94.428347317598281</v>
      </c>
    </row>
    <row r="1466" spans="1:43">
      <c r="A1466" s="129" t="str">
        <f t="shared" si="640"/>
        <v>2012_2</v>
      </c>
      <c r="B1466" s="57">
        <v>2012</v>
      </c>
      <c r="C1466" s="57">
        <v>2</v>
      </c>
      <c r="D1466" s="81" t="str">
        <f t="shared" si="641"/>
        <v>SYH_Commercial</v>
      </c>
      <c r="E1466" s="68" t="s">
        <v>37</v>
      </c>
      <c r="F1466" s="69" t="s">
        <v>40</v>
      </c>
      <c r="G1466" s="84">
        <f t="shared" si="642"/>
        <v>4404</v>
      </c>
      <c r="H1466" s="70">
        <v>1101</v>
      </c>
      <c r="I1466" s="65">
        <v>53</v>
      </c>
      <c r="J1466" s="66">
        <v>229</v>
      </c>
      <c r="K1466" s="66">
        <v>176</v>
      </c>
      <c r="L1466" s="66">
        <v>333</v>
      </c>
      <c r="M1466" s="67">
        <v>7</v>
      </c>
      <c r="N1466" s="65">
        <v>543748</v>
      </c>
      <c r="O1466" s="66">
        <v>554927</v>
      </c>
      <c r="P1466" s="66">
        <v>227338</v>
      </c>
      <c r="Q1466" s="66">
        <v>862245</v>
      </c>
      <c r="R1466" s="67">
        <v>47277</v>
      </c>
      <c r="S1466" s="95">
        <f t="shared" si="616"/>
        <v>10259.396226415094</v>
      </c>
      <c r="T1466" s="96">
        <f t="shared" si="617"/>
        <v>2423.2620087336245</v>
      </c>
      <c r="U1466" s="96">
        <f t="shared" si="618"/>
        <v>1291.6931818181818</v>
      </c>
      <c r="V1466" s="96">
        <f t="shared" si="619"/>
        <v>2589.3243243243242</v>
      </c>
      <c r="W1466" s="86">
        <f t="shared" si="620"/>
        <v>6753.8571428571431</v>
      </c>
      <c r="X1466" s="99">
        <f t="shared" si="621"/>
        <v>1.2034514078110809E-2</v>
      </c>
      <c r="Y1466" s="100">
        <f t="shared" si="622"/>
        <v>5.1998183469573113E-2</v>
      </c>
      <c r="Z1466" s="100">
        <f t="shared" si="623"/>
        <v>3.9963669391462307E-2</v>
      </c>
      <c r="AA1466" s="100">
        <f t="shared" si="624"/>
        <v>7.5613079019073576E-2</v>
      </c>
      <c r="AB1466" s="101">
        <f t="shared" si="625"/>
        <v>1.5894641235240691E-3</v>
      </c>
      <c r="AC1466" s="99">
        <f t="shared" si="626"/>
        <v>1.5862915175302372E-2</v>
      </c>
      <c r="AD1466" s="100">
        <f t="shared" si="627"/>
        <v>5.9793449421626232E-2</v>
      </c>
      <c r="AE1466" s="100">
        <f t="shared" si="628"/>
        <v>4.6840823853865177E-2</v>
      </c>
      <c r="AF1466" s="100">
        <f t="shared" si="629"/>
        <v>8.4895422257244918E-2</v>
      </c>
      <c r="AG1466" s="101">
        <f t="shared" si="630"/>
        <v>2.9881242962636291E-3</v>
      </c>
      <c r="AH1466" s="95">
        <f t="shared" si="631"/>
        <v>123.46684831970936</v>
      </c>
      <c r="AI1466" s="96">
        <f t="shared" si="632"/>
        <v>126.0052225249773</v>
      </c>
      <c r="AJ1466" s="96">
        <f t="shared" si="633"/>
        <v>51.620799273387831</v>
      </c>
      <c r="AK1466" s="96">
        <f t="shared" si="634"/>
        <v>195.7867847411444</v>
      </c>
      <c r="AL1466" s="86">
        <f t="shared" si="635"/>
        <v>10.735013623978201</v>
      </c>
      <c r="AM1466" s="95">
        <f t="shared" si="643"/>
        <v>123.87620722261704</v>
      </c>
      <c r="AN1466" s="96">
        <f t="shared" si="636"/>
        <v>126.42299750146246</v>
      </c>
      <c r="AO1466" s="96">
        <f t="shared" si="637"/>
        <v>51.791949942942892</v>
      </c>
      <c r="AP1466" s="96">
        <f t="shared" si="638"/>
        <v>196.43592306852699</v>
      </c>
      <c r="AQ1466" s="86">
        <f t="shared" si="639"/>
        <v>10.770605958759692</v>
      </c>
    </row>
    <row r="1467" spans="1:43">
      <c r="A1467" s="129" t="str">
        <f t="shared" si="640"/>
        <v>2012_2</v>
      </c>
      <c r="B1467" s="57">
        <v>2012</v>
      </c>
      <c r="C1467" s="57">
        <v>2</v>
      </c>
      <c r="D1467" s="81" t="str">
        <f t="shared" si="641"/>
        <v>MSH_Commercial</v>
      </c>
      <c r="E1467" s="68" t="s">
        <v>38</v>
      </c>
      <c r="F1467" s="69" t="s">
        <v>40</v>
      </c>
      <c r="G1467" s="84">
        <f t="shared" si="642"/>
        <v>20552</v>
      </c>
      <c r="H1467" s="70">
        <v>5138</v>
      </c>
      <c r="I1467" s="65">
        <v>272</v>
      </c>
      <c r="J1467" s="66">
        <v>1003</v>
      </c>
      <c r="K1467" s="66">
        <v>1237</v>
      </c>
      <c r="L1467" s="66">
        <v>1278</v>
      </c>
      <c r="M1467" s="67">
        <v>104</v>
      </c>
      <c r="N1467" s="65">
        <v>3586647</v>
      </c>
      <c r="O1467" s="66">
        <v>2882550</v>
      </c>
      <c r="P1467" s="66">
        <v>1023154</v>
      </c>
      <c r="Q1467" s="66">
        <v>4083582</v>
      </c>
      <c r="R1467" s="67">
        <v>552790</v>
      </c>
      <c r="S1467" s="95">
        <f t="shared" si="616"/>
        <v>13186.202205882353</v>
      </c>
      <c r="T1467" s="96">
        <f t="shared" si="617"/>
        <v>2873.9282153539384</v>
      </c>
      <c r="U1467" s="96">
        <f t="shared" si="618"/>
        <v>827.125303152789</v>
      </c>
      <c r="V1467" s="96">
        <f t="shared" si="619"/>
        <v>3195.2910798122066</v>
      </c>
      <c r="W1467" s="86">
        <f t="shared" si="620"/>
        <v>5315.2884615384619</v>
      </c>
      <c r="X1467" s="99">
        <f t="shared" si="621"/>
        <v>1.3234721681588166E-2</v>
      </c>
      <c r="Y1467" s="100">
        <f t="shared" si="622"/>
        <v>4.8803036200856367E-2</v>
      </c>
      <c r="Z1467" s="100">
        <f t="shared" si="623"/>
        <v>6.0188789412222651E-2</v>
      </c>
      <c r="AA1467" s="100">
        <f t="shared" si="624"/>
        <v>6.2183729077462051E-2</v>
      </c>
      <c r="AB1467" s="101">
        <f t="shared" si="625"/>
        <v>5.0603347606072401E-3</v>
      </c>
      <c r="AC1467" s="99">
        <f t="shared" si="626"/>
        <v>1.5092069377970238E-2</v>
      </c>
      <c r="AD1467" s="100">
        <f t="shared" si="627"/>
        <v>5.2304805444510848E-2</v>
      </c>
      <c r="AE1467" s="100">
        <f t="shared" si="628"/>
        <v>6.4054301095107985E-2</v>
      </c>
      <c r="AF1467" s="100">
        <f t="shared" si="629"/>
        <v>6.6108606865914188E-2</v>
      </c>
      <c r="AG1467" s="101">
        <f t="shared" si="630"/>
        <v>6.2135672579555594E-3</v>
      </c>
      <c r="AH1467" s="95">
        <f t="shared" si="631"/>
        <v>174.51571623199689</v>
      </c>
      <c r="AI1467" s="96">
        <f t="shared" si="632"/>
        <v>140.25642273258077</v>
      </c>
      <c r="AJ1467" s="96">
        <f t="shared" si="633"/>
        <v>49.783670688984039</v>
      </c>
      <c r="AK1467" s="96">
        <f t="shared" si="634"/>
        <v>198.69511483067342</v>
      </c>
      <c r="AL1467" s="86">
        <f t="shared" si="635"/>
        <v>26.897138964577657</v>
      </c>
      <c r="AM1467" s="95">
        <f t="shared" si="643"/>
        <v>175.09432954487494</v>
      </c>
      <c r="AN1467" s="96">
        <f t="shared" si="636"/>
        <v>140.72144809053671</v>
      </c>
      <c r="AO1467" s="96">
        <f t="shared" si="637"/>
        <v>49.948730290758185</v>
      </c>
      <c r="AP1467" s="96">
        <f t="shared" si="638"/>
        <v>199.35389583405322</v>
      </c>
      <c r="AQ1467" s="86">
        <f t="shared" si="639"/>
        <v>26.986317423797608</v>
      </c>
    </row>
    <row r="1468" spans="1:43">
      <c r="A1468" s="129" t="str">
        <f t="shared" si="640"/>
        <v>2012_2</v>
      </c>
      <c r="B1468" s="57">
        <v>2012</v>
      </c>
      <c r="C1468" s="57">
        <v>2</v>
      </c>
      <c r="D1468" s="81" t="str">
        <f t="shared" si="641"/>
        <v>SMH_Commercial</v>
      </c>
      <c r="E1468" s="68" t="s">
        <v>39</v>
      </c>
      <c r="F1468" s="69" t="s">
        <v>40</v>
      </c>
      <c r="G1468" s="84">
        <f t="shared" si="642"/>
        <v>8984</v>
      </c>
      <c r="H1468" s="70">
        <v>2246</v>
      </c>
      <c r="I1468" s="65">
        <v>95</v>
      </c>
      <c r="J1468" s="66">
        <v>430</v>
      </c>
      <c r="K1468" s="66">
        <v>1016</v>
      </c>
      <c r="L1468" s="66">
        <v>644</v>
      </c>
      <c r="M1468" s="67">
        <v>86</v>
      </c>
      <c r="N1468" s="65">
        <v>1166609</v>
      </c>
      <c r="O1468" s="66">
        <v>1451978</v>
      </c>
      <c r="P1468" s="66">
        <v>613359</v>
      </c>
      <c r="Q1468" s="66">
        <v>2421062</v>
      </c>
      <c r="R1468" s="67">
        <v>248940</v>
      </c>
      <c r="S1468" s="95">
        <f t="shared" si="616"/>
        <v>12280.094736842106</v>
      </c>
      <c r="T1468" s="96">
        <f t="shared" si="617"/>
        <v>3376.6930232558138</v>
      </c>
      <c r="U1468" s="96">
        <f t="shared" si="618"/>
        <v>603.69980314960628</v>
      </c>
      <c r="V1468" s="96">
        <f t="shared" si="619"/>
        <v>3759.413043478261</v>
      </c>
      <c r="W1468" s="86">
        <f t="shared" si="620"/>
        <v>2894.6511627906975</v>
      </c>
      <c r="X1468" s="99">
        <f t="shared" si="621"/>
        <v>1.0574354407836153E-2</v>
      </c>
      <c r="Y1468" s="100">
        <f t="shared" si="622"/>
        <v>4.7862867319679432E-2</v>
      </c>
      <c r="Z1468" s="100">
        <f t="shared" si="623"/>
        <v>0.11308993766696349</v>
      </c>
      <c r="AA1468" s="100">
        <f t="shared" si="624"/>
        <v>7.1682991985752453E-2</v>
      </c>
      <c r="AB1468" s="101">
        <f t="shared" si="625"/>
        <v>9.5725734639358854E-3</v>
      </c>
      <c r="AC1468" s="99">
        <f t="shared" si="626"/>
        <v>1.3088784478611174E-2</v>
      </c>
      <c r="AD1468" s="100">
        <f t="shared" si="627"/>
        <v>5.3110581306371245E-2</v>
      </c>
      <c r="AE1468" s="100">
        <f t="shared" si="628"/>
        <v>0.12087519232118597</v>
      </c>
      <c r="AF1468" s="100">
        <f t="shared" si="629"/>
        <v>7.8024276880238871E-2</v>
      </c>
      <c r="AG1468" s="101">
        <f t="shared" si="630"/>
        <v>1.1966146768130043E-2</v>
      </c>
      <c r="AH1468" s="95">
        <f t="shared" si="631"/>
        <v>129.85407390917186</v>
      </c>
      <c r="AI1468" s="96">
        <f t="shared" si="632"/>
        <v>161.61821015138023</v>
      </c>
      <c r="AJ1468" s="96">
        <f t="shared" si="633"/>
        <v>68.2723731077471</v>
      </c>
      <c r="AK1468" s="96">
        <f t="shared" si="634"/>
        <v>269.48597506678539</v>
      </c>
      <c r="AL1468" s="86">
        <f t="shared" si="635"/>
        <v>27.70926090828139</v>
      </c>
      <c r="AM1468" s="95">
        <f t="shared" si="643"/>
        <v>130.28460989479859</v>
      </c>
      <c r="AN1468" s="96">
        <f t="shared" si="636"/>
        <v>162.15406130574155</v>
      </c>
      <c r="AO1468" s="96">
        <f t="shared" si="637"/>
        <v>68.498732686327429</v>
      </c>
      <c r="AP1468" s="96">
        <f t="shared" si="638"/>
        <v>270.37946578598388</v>
      </c>
      <c r="AQ1468" s="86">
        <f t="shared" si="639"/>
        <v>27.801131987847825</v>
      </c>
    </row>
    <row r="1469" spans="1:43">
      <c r="A1469" s="129" t="str">
        <f t="shared" si="640"/>
        <v>2012_3</v>
      </c>
      <c r="B1469" s="57">
        <v>2012</v>
      </c>
      <c r="C1469" s="57">
        <v>3</v>
      </c>
      <c r="D1469" s="81" t="str">
        <f t="shared" si="641"/>
        <v>SML_Commercial</v>
      </c>
      <c r="E1469" s="68" t="s">
        <v>12</v>
      </c>
      <c r="F1469" s="69" t="s">
        <v>40</v>
      </c>
      <c r="G1469" s="84">
        <f t="shared" si="642"/>
        <v>23004</v>
      </c>
      <c r="H1469" s="70">
        <v>5751</v>
      </c>
      <c r="I1469" s="65">
        <v>41</v>
      </c>
      <c r="J1469" s="66">
        <v>749</v>
      </c>
      <c r="K1469" s="66">
        <v>364</v>
      </c>
      <c r="L1469" s="66">
        <v>1216</v>
      </c>
      <c r="M1469" s="67">
        <v>172</v>
      </c>
      <c r="N1469" s="65">
        <v>729491</v>
      </c>
      <c r="O1469" s="66">
        <v>1221750</v>
      </c>
      <c r="P1469" s="66">
        <v>470875</v>
      </c>
      <c r="Q1469" s="66">
        <v>2135361</v>
      </c>
      <c r="R1469" s="67">
        <v>571690</v>
      </c>
      <c r="S1469" s="95">
        <f t="shared" si="616"/>
        <v>17792.463414634145</v>
      </c>
      <c r="T1469" s="96">
        <f t="shared" si="617"/>
        <v>1631.1748998664887</v>
      </c>
      <c r="U1469" s="96">
        <f t="shared" si="618"/>
        <v>1293.6126373626373</v>
      </c>
      <c r="V1469" s="96">
        <f t="shared" si="619"/>
        <v>1756.0534539473683</v>
      </c>
      <c r="W1469" s="86">
        <f t="shared" si="620"/>
        <v>3323.7790697674418</v>
      </c>
      <c r="X1469" s="99">
        <f t="shared" si="621"/>
        <v>1.7822987306555381E-3</v>
      </c>
      <c r="Y1469" s="100">
        <f t="shared" si="622"/>
        <v>3.2559554860024341E-2</v>
      </c>
      <c r="Z1469" s="100">
        <f t="shared" si="623"/>
        <v>1.5823335072161365E-2</v>
      </c>
      <c r="AA1469" s="100">
        <f t="shared" si="624"/>
        <v>5.2860372109198403E-2</v>
      </c>
      <c r="AB1469" s="101">
        <f t="shared" si="625"/>
        <v>7.4769605286037211E-3</v>
      </c>
      <c r="AC1469" s="99">
        <f t="shared" si="626"/>
        <v>2.4302720499673005E-3</v>
      </c>
      <c r="AD1469" s="100">
        <f t="shared" si="627"/>
        <v>3.5286055417345231E-2</v>
      </c>
      <c r="AE1469" s="100">
        <f t="shared" si="628"/>
        <v>1.7740413082656521E-2</v>
      </c>
      <c r="AF1469" s="100">
        <f t="shared" si="629"/>
        <v>5.6297742671993445E-2</v>
      </c>
      <c r="AG1469" s="101">
        <f t="shared" si="630"/>
        <v>8.8003481985148985E-3</v>
      </c>
      <c r="AH1469" s="95">
        <f t="shared" si="631"/>
        <v>31.71148495913754</v>
      </c>
      <c r="AI1469" s="96">
        <f t="shared" si="632"/>
        <v>53.110328638497656</v>
      </c>
      <c r="AJ1469" s="96">
        <f t="shared" si="633"/>
        <v>20.46926621457138</v>
      </c>
      <c r="AK1469" s="96">
        <f t="shared" si="634"/>
        <v>92.825639019300993</v>
      </c>
      <c r="AL1469" s="86">
        <f t="shared" si="635"/>
        <v>24.851764910450356</v>
      </c>
      <c r="AM1469" s="95">
        <f t="shared" si="643"/>
        <v>31.816625560595444</v>
      </c>
      <c r="AN1469" s="96">
        <f t="shared" si="636"/>
        <v>53.286417897763627</v>
      </c>
      <c r="AO1469" s="96">
        <f t="shared" si="637"/>
        <v>20.537132823907879</v>
      </c>
      <c r="AP1469" s="96">
        <f t="shared" si="638"/>
        <v>93.133405859289084</v>
      </c>
      <c r="AQ1469" s="86">
        <f t="shared" si="639"/>
        <v>24.93416185633107</v>
      </c>
    </row>
    <row r="1470" spans="1:43">
      <c r="A1470" s="129" t="str">
        <f t="shared" si="640"/>
        <v>2012_3</v>
      </c>
      <c r="B1470" s="57">
        <v>2012</v>
      </c>
      <c r="C1470" s="57">
        <v>3</v>
      </c>
      <c r="D1470" s="81" t="str">
        <f t="shared" si="641"/>
        <v>LSL_Commercial</v>
      </c>
      <c r="E1470" s="68" t="s">
        <v>14</v>
      </c>
      <c r="F1470" s="69" t="s">
        <v>40</v>
      </c>
      <c r="G1470" s="84">
        <f t="shared" si="642"/>
        <v>3060</v>
      </c>
      <c r="H1470" s="70">
        <v>765</v>
      </c>
      <c r="I1470" s="65">
        <v>4</v>
      </c>
      <c r="J1470" s="66">
        <v>68</v>
      </c>
      <c r="K1470" s="66">
        <v>251</v>
      </c>
      <c r="L1470" s="66">
        <v>110</v>
      </c>
      <c r="M1470" s="67">
        <v>15</v>
      </c>
      <c r="N1470" s="65">
        <v>118483</v>
      </c>
      <c r="O1470" s="66">
        <v>195491</v>
      </c>
      <c r="P1470" s="66">
        <v>385606</v>
      </c>
      <c r="Q1470" s="66">
        <v>290358</v>
      </c>
      <c r="R1470" s="67">
        <v>103326</v>
      </c>
      <c r="S1470" s="95">
        <f t="shared" si="616"/>
        <v>29620.75</v>
      </c>
      <c r="T1470" s="96">
        <f t="shared" si="617"/>
        <v>2874.8676470588234</v>
      </c>
      <c r="U1470" s="96">
        <f t="shared" si="618"/>
        <v>1536.2788844621514</v>
      </c>
      <c r="V1470" s="96">
        <f t="shared" si="619"/>
        <v>2639.6181818181817</v>
      </c>
      <c r="W1470" s="86">
        <f t="shared" si="620"/>
        <v>6888.4</v>
      </c>
      <c r="X1470" s="99">
        <f t="shared" si="621"/>
        <v>1.30718954248366E-3</v>
      </c>
      <c r="Y1470" s="100">
        <f t="shared" si="622"/>
        <v>2.2222222222222223E-2</v>
      </c>
      <c r="Z1470" s="100">
        <f t="shared" si="623"/>
        <v>8.2026143790849673E-2</v>
      </c>
      <c r="AA1470" s="100">
        <f t="shared" si="624"/>
        <v>3.5947712418300651E-2</v>
      </c>
      <c r="AB1470" s="101">
        <f t="shared" si="625"/>
        <v>4.9019607843137254E-3</v>
      </c>
      <c r="AC1470" s="99">
        <f t="shared" si="626"/>
        <v>2.8290696903174048E-3</v>
      </c>
      <c r="AD1470" s="100">
        <f t="shared" si="627"/>
        <v>2.8431041691295886E-2</v>
      </c>
      <c r="AE1470" s="100">
        <f t="shared" si="628"/>
        <v>9.358424549432931E-2</v>
      </c>
      <c r="AF1470" s="100">
        <f t="shared" si="629"/>
        <v>4.3788887152655012E-2</v>
      </c>
      <c r="AG1470" s="101">
        <f t="shared" si="630"/>
        <v>7.8437602131930378E-3</v>
      </c>
      <c r="AH1470" s="95">
        <f t="shared" si="631"/>
        <v>38.719934640522872</v>
      </c>
      <c r="AI1470" s="96">
        <f t="shared" si="632"/>
        <v>63.8859477124183</v>
      </c>
      <c r="AJ1470" s="96">
        <f t="shared" si="633"/>
        <v>126.01503267973857</v>
      </c>
      <c r="AK1470" s="96">
        <f t="shared" si="634"/>
        <v>94.888235294117649</v>
      </c>
      <c r="AL1470" s="86">
        <f t="shared" si="635"/>
        <v>33.766666666666666</v>
      </c>
      <c r="AM1470" s="95">
        <f t="shared" si="643"/>
        <v>38.848312016157003</v>
      </c>
      <c r="AN1470" s="96">
        <f t="shared" si="636"/>
        <v>64.097763935337127</v>
      </c>
      <c r="AO1470" s="96">
        <f t="shared" si="637"/>
        <v>126.43284018215473</v>
      </c>
      <c r="AP1470" s="96">
        <f t="shared" si="638"/>
        <v>95.20284074835476</v>
      </c>
      <c r="AQ1470" s="86">
        <f t="shared" si="639"/>
        <v>33.878621299101461</v>
      </c>
    </row>
    <row r="1471" spans="1:43">
      <c r="A1471" s="129" t="str">
        <f t="shared" si="640"/>
        <v>2012_3</v>
      </c>
      <c r="B1471" s="57">
        <v>2012</v>
      </c>
      <c r="C1471" s="57">
        <v>3</v>
      </c>
      <c r="D1471" s="81" t="str">
        <f t="shared" si="641"/>
        <v>MYA_Commercial</v>
      </c>
      <c r="E1471" s="68" t="s">
        <v>15</v>
      </c>
      <c r="F1471" s="69" t="s">
        <v>40</v>
      </c>
      <c r="G1471" s="84">
        <f t="shared" si="642"/>
        <v>3404</v>
      </c>
      <c r="H1471" s="70">
        <v>851</v>
      </c>
      <c r="I1471" s="65">
        <v>18</v>
      </c>
      <c r="J1471" s="66">
        <v>124</v>
      </c>
      <c r="K1471" s="66">
        <v>139</v>
      </c>
      <c r="L1471" s="66">
        <v>213</v>
      </c>
      <c r="M1471" s="67">
        <v>20</v>
      </c>
      <c r="N1471" s="65">
        <v>225758</v>
      </c>
      <c r="O1471" s="66">
        <v>393800</v>
      </c>
      <c r="P1471" s="66">
        <v>130239</v>
      </c>
      <c r="Q1471" s="66">
        <v>633955</v>
      </c>
      <c r="R1471" s="67">
        <v>120615</v>
      </c>
      <c r="S1471" s="95">
        <f t="shared" si="616"/>
        <v>12542.111111111111</v>
      </c>
      <c r="T1471" s="96">
        <f t="shared" si="617"/>
        <v>3175.8064516129034</v>
      </c>
      <c r="U1471" s="96">
        <f t="shared" si="618"/>
        <v>936.97122302158277</v>
      </c>
      <c r="V1471" s="96">
        <f t="shared" si="619"/>
        <v>2976.3145539906104</v>
      </c>
      <c r="W1471" s="86">
        <f t="shared" si="620"/>
        <v>6030.75</v>
      </c>
      <c r="X1471" s="99">
        <f t="shared" si="621"/>
        <v>5.2878965922444187E-3</v>
      </c>
      <c r="Y1471" s="100">
        <f t="shared" si="622"/>
        <v>3.6427732079905996E-2</v>
      </c>
      <c r="Z1471" s="100">
        <f t="shared" si="623"/>
        <v>4.0834312573443006E-2</v>
      </c>
      <c r="AA1471" s="100">
        <f t="shared" si="624"/>
        <v>6.2573443008225621E-2</v>
      </c>
      <c r="AB1471" s="101">
        <f t="shared" si="625"/>
        <v>5.8754406580493537E-3</v>
      </c>
      <c r="AC1471" s="99">
        <f t="shared" si="626"/>
        <v>8.1842484712229858E-3</v>
      </c>
      <c r="AD1471" s="100">
        <f t="shared" si="627"/>
        <v>4.3909760583279056E-2</v>
      </c>
      <c r="AE1471" s="100">
        <f t="shared" si="628"/>
        <v>4.8737833123400756E-2</v>
      </c>
      <c r="AF1471" s="100">
        <f t="shared" si="629"/>
        <v>7.2245632530032355E-2</v>
      </c>
      <c r="AG1471" s="101">
        <f t="shared" si="630"/>
        <v>8.9275618118454161E-3</v>
      </c>
      <c r="AH1471" s="95">
        <f t="shared" si="631"/>
        <v>66.321386603995293</v>
      </c>
      <c r="AI1471" s="96">
        <f t="shared" si="632"/>
        <v>115.68742655699178</v>
      </c>
      <c r="AJ1471" s="96">
        <f t="shared" si="633"/>
        <v>38.260575793184486</v>
      </c>
      <c r="AK1471" s="96">
        <f t="shared" si="634"/>
        <v>186.23824911868391</v>
      </c>
      <c r="AL1471" s="86">
        <f t="shared" si="635"/>
        <v>35.433313748531141</v>
      </c>
      <c r="AM1471" s="95">
        <f t="shared" si="643"/>
        <v>66.541277614651264</v>
      </c>
      <c r="AN1471" s="96">
        <f t="shared" si="636"/>
        <v>116.07099249926766</v>
      </c>
      <c r="AO1471" s="96">
        <f t="shared" si="637"/>
        <v>38.387430147567599</v>
      </c>
      <c r="AP1471" s="96">
        <f t="shared" si="638"/>
        <v>186.85572892298941</v>
      </c>
      <c r="AQ1471" s="86">
        <f t="shared" si="639"/>
        <v>35.550794211018712</v>
      </c>
    </row>
    <row r="1472" spans="1:43">
      <c r="A1472" s="129" t="str">
        <f t="shared" si="640"/>
        <v>2012_3</v>
      </c>
      <c r="B1472" s="57">
        <v>2012</v>
      </c>
      <c r="C1472" s="57">
        <v>3</v>
      </c>
      <c r="D1472" s="81" t="str">
        <f t="shared" si="641"/>
        <v>SMA_Commercial</v>
      </c>
      <c r="E1472" s="68" t="s">
        <v>16</v>
      </c>
      <c r="F1472" s="69" t="s">
        <v>40</v>
      </c>
      <c r="G1472" s="84">
        <f t="shared" si="642"/>
        <v>23364</v>
      </c>
      <c r="H1472" s="70">
        <v>5841</v>
      </c>
      <c r="I1472" s="65">
        <v>37</v>
      </c>
      <c r="J1472" s="66">
        <v>627</v>
      </c>
      <c r="K1472" s="66">
        <v>544</v>
      </c>
      <c r="L1472" s="66">
        <v>1192</v>
      </c>
      <c r="M1472" s="67">
        <v>512</v>
      </c>
      <c r="N1472" s="65">
        <v>749129</v>
      </c>
      <c r="O1472" s="66">
        <v>2220999</v>
      </c>
      <c r="P1472" s="66">
        <v>430925</v>
      </c>
      <c r="Q1472" s="66">
        <v>3914941</v>
      </c>
      <c r="R1472" s="67">
        <v>3240148</v>
      </c>
      <c r="S1472" s="95">
        <f t="shared" si="616"/>
        <v>20246.72972972973</v>
      </c>
      <c r="T1472" s="96">
        <f t="shared" si="617"/>
        <v>3542.2631578947367</v>
      </c>
      <c r="U1472" s="96">
        <f t="shared" si="618"/>
        <v>792.14154411764707</v>
      </c>
      <c r="V1472" s="96">
        <f t="shared" si="619"/>
        <v>3284.3464765100671</v>
      </c>
      <c r="W1472" s="86">
        <f t="shared" si="620"/>
        <v>6328.4140625</v>
      </c>
      <c r="X1472" s="99">
        <f t="shared" si="621"/>
        <v>1.5836329395651429E-3</v>
      </c>
      <c r="Y1472" s="100">
        <f t="shared" si="622"/>
        <v>2.6836158192090395E-2</v>
      </c>
      <c r="Z1472" s="100">
        <f t="shared" si="623"/>
        <v>2.3283684300633455E-2</v>
      </c>
      <c r="AA1472" s="100">
        <f t="shared" si="624"/>
        <v>5.1018661188152716E-2</v>
      </c>
      <c r="AB1472" s="101">
        <f t="shared" si="625"/>
        <v>2.1914055812360896E-2</v>
      </c>
      <c r="AC1472" s="99">
        <f t="shared" si="626"/>
        <v>2.1897624534993566E-3</v>
      </c>
      <c r="AD1472" s="100">
        <f t="shared" si="627"/>
        <v>2.9299561248803979E-2</v>
      </c>
      <c r="AE1472" s="100">
        <f t="shared" si="628"/>
        <v>2.5582437753402354E-2</v>
      </c>
      <c r="AF1472" s="100">
        <f t="shared" si="629"/>
        <v>5.4372758722216932E-2</v>
      </c>
      <c r="AG1472" s="101">
        <f t="shared" si="630"/>
        <v>2.4145737310256717E-2</v>
      </c>
      <c r="AH1472" s="95">
        <f t="shared" si="631"/>
        <v>32.063388118472865</v>
      </c>
      <c r="AI1472" s="96">
        <f t="shared" si="632"/>
        <v>95.06073446327683</v>
      </c>
      <c r="AJ1472" s="96">
        <f t="shared" si="633"/>
        <v>18.443973634651602</v>
      </c>
      <c r="AK1472" s="96">
        <f t="shared" si="634"/>
        <v>167.56296010957027</v>
      </c>
      <c r="AL1472" s="86">
        <f t="shared" si="635"/>
        <v>138.68121896935457</v>
      </c>
      <c r="AM1472" s="95">
        <f t="shared" si="643"/>
        <v>32.169695467873197</v>
      </c>
      <c r="AN1472" s="96">
        <f t="shared" si="636"/>
        <v>95.375911844890396</v>
      </c>
      <c r="AO1472" s="96">
        <f t="shared" si="637"/>
        <v>18.505125311519457</v>
      </c>
      <c r="AP1472" s="96">
        <f t="shared" si="638"/>
        <v>168.11852130232705</v>
      </c>
      <c r="AQ1472" s="86">
        <f t="shared" si="639"/>
        <v>139.14102168096338</v>
      </c>
    </row>
    <row r="1473" spans="1:43">
      <c r="A1473" s="129" t="str">
        <f t="shared" si="640"/>
        <v>2012_3</v>
      </c>
      <c r="B1473" s="57">
        <v>2012</v>
      </c>
      <c r="C1473" s="57">
        <v>3</v>
      </c>
      <c r="D1473" s="81" t="str">
        <f t="shared" si="641"/>
        <v>MSL_Commercial</v>
      </c>
      <c r="E1473" s="68" t="s">
        <v>17</v>
      </c>
      <c r="F1473" s="69" t="s">
        <v>40</v>
      </c>
      <c r="G1473" s="84">
        <f t="shared" si="642"/>
        <v>10348</v>
      </c>
      <c r="H1473" s="70">
        <v>2587</v>
      </c>
      <c r="I1473" s="65">
        <v>28</v>
      </c>
      <c r="J1473" s="66">
        <v>242</v>
      </c>
      <c r="K1473" s="66">
        <v>707</v>
      </c>
      <c r="L1473" s="66">
        <v>354</v>
      </c>
      <c r="M1473" s="67">
        <v>70</v>
      </c>
      <c r="N1473" s="65">
        <v>557322</v>
      </c>
      <c r="O1473" s="66">
        <v>713204</v>
      </c>
      <c r="P1473" s="66">
        <v>1473613</v>
      </c>
      <c r="Q1473" s="66">
        <v>1124887</v>
      </c>
      <c r="R1473" s="67">
        <v>235843</v>
      </c>
      <c r="S1473" s="95">
        <f t="shared" si="616"/>
        <v>19904.357142857141</v>
      </c>
      <c r="T1473" s="96">
        <f t="shared" si="617"/>
        <v>2947.1239669421489</v>
      </c>
      <c r="U1473" s="96">
        <f t="shared" si="618"/>
        <v>2084.3182461103252</v>
      </c>
      <c r="V1473" s="96">
        <f t="shared" si="619"/>
        <v>3177.6468926553671</v>
      </c>
      <c r="W1473" s="86">
        <f t="shared" si="620"/>
        <v>3369.1857142857143</v>
      </c>
      <c r="X1473" s="99">
        <f t="shared" si="621"/>
        <v>2.7058368766911482E-3</v>
      </c>
      <c r="Y1473" s="100">
        <f t="shared" si="622"/>
        <v>2.338616157711635E-2</v>
      </c>
      <c r="Z1473" s="100">
        <f t="shared" si="623"/>
        <v>6.832238113645149E-2</v>
      </c>
      <c r="AA1473" s="100">
        <f t="shared" si="624"/>
        <v>3.4209509083880943E-2</v>
      </c>
      <c r="AB1473" s="101">
        <f t="shared" si="625"/>
        <v>6.7645921917278704E-3</v>
      </c>
      <c r="AC1473" s="99">
        <f t="shared" si="626"/>
        <v>3.8956812337790289E-3</v>
      </c>
      <c r="AD1473" s="100">
        <f t="shared" si="627"/>
        <v>2.6847695730067948E-2</v>
      </c>
      <c r="AE1473" s="100">
        <f t="shared" si="628"/>
        <v>7.4101239353579387E-2</v>
      </c>
      <c r="AF1473" s="100">
        <f t="shared" si="629"/>
        <v>3.8372855942450962E-2</v>
      </c>
      <c r="AG1473" s="101">
        <f t="shared" si="630"/>
        <v>8.6420691582213011E-3</v>
      </c>
      <c r="AH1473" s="95">
        <f t="shared" si="631"/>
        <v>53.857943563973713</v>
      </c>
      <c r="AI1473" s="96">
        <f t="shared" si="632"/>
        <v>68.921917278701201</v>
      </c>
      <c r="AJ1473" s="96">
        <f t="shared" si="633"/>
        <v>142.40558562040974</v>
      </c>
      <c r="AK1473" s="96">
        <f t="shared" si="634"/>
        <v>108.70574023965983</v>
      </c>
      <c r="AL1473" s="86">
        <f t="shared" si="635"/>
        <v>22.79116737533823</v>
      </c>
      <c r="AM1473" s="95">
        <f t="shared" si="643"/>
        <v>54.036511568180984</v>
      </c>
      <c r="AN1473" s="96">
        <f t="shared" si="636"/>
        <v>69.150430445008368</v>
      </c>
      <c r="AO1473" s="96">
        <f t="shared" si="637"/>
        <v>142.87773660742243</v>
      </c>
      <c r="AP1473" s="96">
        <f t="shared" si="638"/>
        <v>109.06615814268304</v>
      </c>
      <c r="AQ1473" s="86">
        <f t="shared" si="639"/>
        <v>22.866732333865354</v>
      </c>
    </row>
    <row r="1474" spans="1:43">
      <c r="A1474" s="129" t="str">
        <f t="shared" si="640"/>
        <v>2012_3</v>
      </c>
      <c r="B1474" s="57">
        <v>2012</v>
      </c>
      <c r="C1474" s="57">
        <v>3</v>
      </c>
      <c r="D1474" s="81" t="str">
        <f t="shared" si="641"/>
        <v>LYL_Commercial</v>
      </c>
      <c r="E1474" s="68" t="s">
        <v>18</v>
      </c>
      <c r="F1474" s="69" t="s">
        <v>40</v>
      </c>
      <c r="G1474" s="84">
        <f t="shared" si="642"/>
        <v>3936</v>
      </c>
      <c r="H1474" s="70">
        <v>984</v>
      </c>
      <c r="I1474" s="65">
        <v>23</v>
      </c>
      <c r="J1474" s="66">
        <v>108</v>
      </c>
      <c r="K1474" s="66">
        <v>174</v>
      </c>
      <c r="L1474" s="66">
        <v>159</v>
      </c>
      <c r="M1474" s="67">
        <v>42</v>
      </c>
      <c r="N1474" s="65">
        <v>472046</v>
      </c>
      <c r="O1474" s="66">
        <v>329398</v>
      </c>
      <c r="P1474" s="66">
        <v>186664</v>
      </c>
      <c r="Q1474" s="66">
        <v>538614</v>
      </c>
      <c r="R1474" s="67">
        <v>231133</v>
      </c>
      <c r="S1474" s="95">
        <f t="shared" si="616"/>
        <v>20523.739130434784</v>
      </c>
      <c r="T1474" s="96">
        <f t="shared" si="617"/>
        <v>3049.9814814814813</v>
      </c>
      <c r="U1474" s="96">
        <f t="shared" si="618"/>
        <v>1072.7816091954023</v>
      </c>
      <c r="V1474" s="96">
        <f t="shared" si="619"/>
        <v>3387.5094339622642</v>
      </c>
      <c r="W1474" s="86">
        <f t="shared" si="620"/>
        <v>5503.166666666667</v>
      </c>
      <c r="X1474" s="99">
        <f t="shared" si="621"/>
        <v>5.8434959349593493E-3</v>
      </c>
      <c r="Y1474" s="100">
        <f t="shared" si="622"/>
        <v>2.7439024390243903E-2</v>
      </c>
      <c r="Z1474" s="100">
        <f t="shared" si="623"/>
        <v>4.4207317073170729E-2</v>
      </c>
      <c r="AA1474" s="100">
        <f t="shared" si="624"/>
        <v>4.0396341463414635E-2</v>
      </c>
      <c r="AB1474" s="101">
        <f t="shared" si="625"/>
        <v>1.0670731707317074E-2</v>
      </c>
      <c r="AC1474" s="99">
        <f t="shared" si="626"/>
        <v>8.6741847465796069E-3</v>
      </c>
      <c r="AD1474" s="100">
        <f t="shared" si="627"/>
        <v>3.3505984349328166E-2</v>
      </c>
      <c r="AE1474" s="100">
        <f t="shared" si="628"/>
        <v>5.1841407609254597E-2</v>
      </c>
      <c r="AF1474" s="100">
        <f t="shared" si="629"/>
        <v>4.7708495657688803E-2</v>
      </c>
      <c r="AG1474" s="101">
        <f t="shared" si="630"/>
        <v>1.4486622219541313E-2</v>
      </c>
      <c r="AH1474" s="95">
        <f t="shared" si="631"/>
        <v>119.9303861788618</v>
      </c>
      <c r="AI1474" s="96">
        <f t="shared" si="632"/>
        <v>83.688516260162601</v>
      </c>
      <c r="AJ1474" s="96">
        <f t="shared" si="633"/>
        <v>47.424796747967477</v>
      </c>
      <c r="AK1474" s="96">
        <f t="shared" si="634"/>
        <v>136.84298780487805</v>
      </c>
      <c r="AL1474" s="86">
        <f t="shared" si="635"/>
        <v>58.72281504065041</v>
      </c>
      <c r="AM1474" s="95">
        <f t="shared" si="643"/>
        <v>120.32801981072018</v>
      </c>
      <c r="AN1474" s="96">
        <f t="shared" si="636"/>
        <v>83.965988631640982</v>
      </c>
      <c r="AO1474" s="96">
        <f t="shared" si="637"/>
        <v>47.58203541593037</v>
      </c>
      <c r="AP1474" s="96">
        <f t="shared" si="638"/>
        <v>137.29669579306091</v>
      </c>
      <c r="AQ1474" s="86">
        <f t="shared" si="639"/>
        <v>58.91751270620064</v>
      </c>
    </row>
    <row r="1475" spans="1:43">
      <c r="A1475" s="129" t="str">
        <f t="shared" si="640"/>
        <v>2012_3</v>
      </c>
      <c r="B1475" s="57">
        <v>2012</v>
      </c>
      <c r="C1475" s="57">
        <v>3</v>
      </c>
      <c r="D1475" s="81" t="str">
        <f t="shared" si="641"/>
        <v>LSA_Commercial</v>
      </c>
      <c r="E1475" s="68" t="s">
        <v>19</v>
      </c>
      <c r="F1475" s="69" t="s">
        <v>40</v>
      </c>
      <c r="G1475" s="84">
        <f t="shared" si="642"/>
        <v>27052</v>
      </c>
      <c r="H1475" s="70">
        <v>6763</v>
      </c>
      <c r="I1475" s="65">
        <v>107</v>
      </c>
      <c r="J1475" s="66">
        <v>918</v>
      </c>
      <c r="K1475" s="66">
        <v>612</v>
      </c>
      <c r="L1475" s="66">
        <v>1367</v>
      </c>
      <c r="M1475" s="67">
        <v>256</v>
      </c>
      <c r="N1475" s="65">
        <v>2652540</v>
      </c>
      <c r="O1475" s="66">
        <v>2335541</v>
      </c>
      <c r="P1475" s="66">
        <v>892283</v>
      </c>
      <c r="Q1475" s="66">
        <v>3467584</v>
      </c>
      <c r="R1475" s="67">
        <v>2210365</v>
      </c>
      <c r="S1475" s="95">
        <f t="shared" si="616"/>
        <v>24790.093457943924</v>
      </c>
      <c r="T1475" s="96">
        <f t="shared" si="617"/>
        <v>2544.1623093681919</v>
      </c>
      <c r="U1475" s="96">
        <f t="shared" si="618"/>
        <v>1457.9787581699347</v>
      </c>
      <c r="V1475" s="96">
        <f t="shared" si="619"/>
        <v>2536.6378931967811</v>
      </c>
      <c r="W1475" s="86">
        <f t="shared" si="620"/>
        <v>8634.23828125</v>
      </c>
      <c r="X1475" s="99">
        <f t="shared" si="621"/>
        <v>3.9553452609788556E-3</v>
      </c>
      <c r="Y1475" s="100">
        <f t="shared" si="622"/>
        <v>3.3934644388584949E-2</v>
      </c>
      <c r="Z1475" s="100">
        <f t="shared" si="623"/>
        <v>2.2623096259056633E-2</v>
      </c>
      <c r="AA1475" s="100">
        <f t="shared" si="624"/>
        <v>5.0532308147271922E-2</v>
      </c>
      <c r="AB1475" s="101">
        <f t="shared" si="625"/>
        <v>9.4632559515008124E-3</v>
      </c>
      <c r="AC1475" s="99">
        <f t="shared" si="626"/>
        <v>4.8445214732624536E-3</v>
      </c>
      <c r="AD1475" s="100">
        <f t="shared" si="627"/>
        <v>3.6499607578481648E-2</v>
      </c>
      <c r="AE1475" s="100">
        <f t="shared" si="628"/>
        <v>2.4729605115474361E-2</v>
      </c>
      <c r="AF1475" s="100">
        <f t="shared" si="629"/>
        <v>5.3635301857075032E-2</v>
      </c>
      <c r="AG1475" s="101">
        <f t="shared" si="630"/>
        <v>1.0834806506163698E-2</v>
      </c>
      <c r="AH1475" s="95">
        <f t="shared" si="631"/>
        <v>98.053378678101438</v>
      </c>
      <c r="AI1475" s="96">
        <f t="shared" si="632"/>
        <v>86.33524323525063</v>
      </c>
      <c r="AJ1475" s="96">
        <f t="shared" si="633"/>
        <v>32.983993789738285</v>
      </c>
      <c r="AK1475" s="96">
        <f t="shared" si="634"/>
        <v>128.18216767706639</v>
      </c>
      <c r="AL1475" s="86">
        <f t="shared" si="635"/>
        <v>81.708006801715214</v>
      </c>
      <c r="AM1475" s="95">
        <f t="shared" si="643"/>
        <v>98.378478282313594</v>
      </c>
      <c r="AN1475" s="96">
        <f t="shared" si="636"/>
        <v>86.621490927923034</v>
      </c>
      <c r="AO1475" s="96">
        <f t="shared" si="637"/>
        <v>33.093353441296877</v>
      </c>
      <c r="AP1475" s="96">
        <f t="shared" si="638"/>
        <v>128.60716039573316</v>
      </c>
      <c r="AQ1475" s="86">
        <f t="shared" si="639"/>
        <v>81.978912720820816</v>
      </c>
    </row>
    <row r="1476" spans="1:43">
      <c r="A1476" s="129" t="str">
        <f t="shared" si="640"/>
        <v>2012_3</v>
      </c>
      <c r="B1476" s="57">
        <v>2012</v>
      </c>
      <c r="C1476" s="57">
        <v>3</v>
      </c>
      <c r="D1476" s="81" t="str">
        <f t="shared" si="641"/>
        <v>LMA_Commercial</v>
      </c>
      <c r="E1476" s="68" t="s">
        <v>20</v>
      </c>
      <c r="F1476" s="69" t="s">
        <v>40</v>
      </c>
      <c r="G1476" s="84">
        <f t="shared" si="642"/>
        <v>24852</v>
      </c>
      <c r="H1476" s="70">
        <v>6213</v>
      </c>
      <c r="I1476" s="65">
        <v>203</v>
      </c>
      <c r="J1476" s="66">
        <v>637</v>
      </c>
      <c r="K1476" s="66">
        <v>802</v>
      </c>
      <c r="L1476" s="66">
        <v>1181</v>
      </c>
      <c r="M1476" s="67">
        <v>144</v>
      </c>
      <c r="N1476" s="65">
        <v>3638796</v>
      </c>
      <c r="O1476" s="66">
        <v>1502354</v>
      </c>
      <c r="P1476" s="66">
        <v>677994</v>
      </c>
      <c r="Q1476" s="66">
        <v>3670322</v>
      </c>
      <c r="R1476" s="67">
        <v>844359</v>
      </c>
      <c r="S1476" s="95">
        <f t="shared" si="616"/>
        <v>17925.103448275862</v>
      </c>
      <c r="T1476" s="96">
        <f t="shared" si="617"/>
        <v>2358.4835164835163</v>
      </c>
      <c r="U1476" s="96">
        <f t="shared" si="618"/>
        <v>845.37905236907727</v>
      </c>
      <c r="V1476" s="96">
        <f t="shared" si="619"/>
        <v>3107.808636748518</v>
      </c>
      <c r="W1476" s="86">
        <f t="shared" si="620"/>
        <v>5863.604166666667</v>
      </c>
      <c r="X1476" s="99">
        <f t="shared" si="621"/>
        <v>8.1683566714952516E-3</v>
      </c>
      <c r="Y1476" s="100">
        <f t="shared" si="622"/>
        <v>2.5631739900209238E-2</v>
      </c>
      <c r="Z1476" s="100">
        <f t="shared" si="623"/>
        <v>3.2271044583936905E-2</v>
      </c>
      <c r="AA1476" s="100">
        <f t="shared" si="624"/>
        <v>4.7521326251408334E-2</v>
      </c>
      <c r="AB1476" s="101">
        <f t="shared" si="625"/>
        <v>5.7943022694350553E-3</v>
      </c>
      <c r="AC1476" s="99">
        <f t="shared" si="626"/>
        <v>9.4986933802278812E-3</v>
      </c>
      <c r="AD1476" s="100">
        <f t="shared" si="627"/>
        <v>2.7967487205451787E-2</v>
      </c>
      <c r="AE1476" s="100">
        <f t="shared" si="628"/>
        <v>3.4882957109705542E-2</v>
      </c>
      <c r="AF1476" s="100">
        <f t="shared" si="629"/>
        <v>5.0665794075397542E-2</v>
      </c>
      <c r="AG1476" s="101">
        <f t="shared" si="630"/>
        <v>6.9160984215421986E-3</v>
      </c>
      <c r="AH1476" s="95">
        <f t="shared" si="631"/>
        <v>146.41863833896667</v>
      </c>
      <c r="AI1476" s="96">
        <f t="shared" si="632"/>
        <v>60.452036053436345</v>
      </c>
      <c r="AJ1476" s="96">
        <f t="shared" si="633"/>
        <v>27.281265089328826</v>
      </c>
      <c r="AK1476" s="96">
        <f t="shared" si="634"/>
        <v>147.68718815387092</v>
      </c>
      <c r="AL1476" s="86">
        <f t="shared" si="635"/>
        <v>33.975494929985516</v>
      </c>
      <c r="AM1476" s="95">
        <f t="shared" si="643"/>
        <v>146.90409475071917</v>
      </c>
      <c r="AN1476" s="96">
        <f t="shared" si="636"/>
        <v>60.652467015222058</v>
      </c>
      <c r="AO1476" s="96">
        <f t="shared" si="637"/>
        <v>27.371717132925038</v>
      </c>
      <c r="AP1476" s="96">
        <f t="shared" si="638"/>
        <v>148.17685048946112</v>
      </c>
      <c r="AQ1476" s="86">
        <f t="shared" si="639"/>
        <v>34.088141940252356</v>
      </c>
    </row>
    <row r="1477" spans="1:43">
      <c r="A1477" s="129" t="str">
        <f t="shared" si="640"/>
        <v>2012_3</v>
      </c>
      <c r="B1477" s="57">
        <v>2012</v>
      </c>
      <c r="C1477" s="57">
        <v>3</v>
      </c>
      <c r="D1477" s="81" t="str">
        <f t="shared" si="641"/>
        <v>SYL_Commercial</v>
      </c>
      <c r="E1477" s="68" t="s">
        <v>21</v>
      </c>
      <c r="F1477" s="69" t="s">
        <v>40</v>
      </c>
      <c r="G1477" s="84">
        <f t="shared" si="642"/>
        <v>3288</v>
      </c>
      <c r="H1477" s="70">
        <v>822</v>
      </c>
      <c r="I1477" s="65">
        <v>30</v>
      </c>
      <c r="J1477" s="66">
        <v>88</v>
      </c>
      <c r="K1477" s="66">
        <v>120</v>
      </c>
      <c r="L1477" s="66">
        <v>114</v>
      </c>
      <c r="M1477" s="67">
        <v>44</v>
      </c>
      <c r="N1477" s="65">
        <v>390201</v>
      </c>
      <c r="O1477" s="66">
        <v>237431</v>
      </c>
      <c r="P1477" s="66">
        <v>99956</v>
      </c>
      <c r="Q1477" s="66">
        <v>333264</v>
      </c>
      <c r="R1477" s="67">
        <v>182710</v>
      </c>
      <c r="S1477" s="95">
        <f t="shared" si="616"/>
        <v>13006.7</v>
      </c>
      <c r="T1477" s="96">
        <f t="shared" si="617"/>
        <v>2698.0795454545455</v>
      </c>
      <c r="U1477" s="96">
        <f t="shared" si="618"/>
        <v>832.9666666666667</v>
      </c>
      <c r="V1477" s="96">
        <f t="shared" si="619"/>
        <v>2923.3684210526317</v>
      </c>
      <c r="W1477" s="86">
        <f t="shared" si="620"/>
        <v>4152.5</v>
      </c>
      <c r="X1477" s="99">
        <f t="shared" si="621"/>
        <v>9.1240875912408752E-3</v>
      </c>
      <c r="Y1477" s="100">
        <f t="shared" si="622"/>
        <v>2.6763990267639901E-2</v>
      </c>
      <c r="Z1477" s="100">
        <f t="shared" si="623"/>
        <v>3.6496350364963501E-2</v>
      </c>
      <c r="AA1477" s="100">
        <f t="shared" si="624"/>
        <v>3.4671532846715328E-2</v>
      </c>
      <c r="AB1477" s="101">
        <f t="shared" si="625"/>
        <v>1.3381995133819951E-2</v>
      </c>
      <c r="AC1477" s="99">
        <f t="shared" si="626"/>
        <v>1.2987707320319212E-2</v>
      </c>
      <c r="AD1477" s="100">
        <f t="shared" si="627"/>
        <v>3.3322037390358834E-2</v>
      </c>
      <c r="AE1477" s="100">
        <f t="shared" si="628"/>
        <v>4.411611255194367E-2</v>
      </c>
      <c r="AF1477" s="100">
        <f t="shared" si="629"/>
        <v>4.2105387997833421E-2</v>
      </c>
      <c r="AG1477" s="101">
        <f t="shared" si="630"/>
        <v>1.8051006903840421E-2</v>
      </c>
      <c r="AH1477" s="95">
        <f t="shared" si="631"/>
        <v>118.6742700729927</v>
      </c>
      <c r="AI1477" s="96">
        <f t="shared" si="632"/>
        <v>72.211374695863753</v>
      </c>
      <c r="AJ1477" s="96">
        <f t="shared" si="633"/>
        <v>30.400243309002434</v>
      </c>
      <c r="AK1477" s="96">
        <f t="shared" si="634"/>
        <v>101.35766423357664</v>
      </c>
      <c r="AL1477" s="86">
        <f t="shared" si="635"/>
        <v>55.568734793187346</v>
      </c>
      <c r="AM1477" s="95">
        <f t="shared" si="643"/>
        <v>119.06773900543564</v>
      </c>
      <c r="AN1477" s="96">
        <f t="shared" si="636"/>
        <v>72.450794179921601</v>
      </c>
      <c r="AO1477" s="96">
        <f t="shared" si="637"/>
        <v>30.501036440263672</v>
      </c>
      <c r="AP1477" s="96">
        <f t="shared" si="638"/>
        <v>101.69371931878058</v>
      </c>
      <c r="AQ1477" s="86">
        <f t="shared" si="639"/>
        <v>55.752974989000911</v>
      </c>
    </row>
    <row r="1478" spans="1:43">
      <c r="A1478" s="129" t="str">
        <f t="shared" si="640"/>
        <v>2012_3</v>
      </c>
      <c r="B1478" s="57">
        <v>2012</v>
      </c>
      <c r="C1478" s="57">
        <v>3</v>
      </c>
      <c r="D1478" s="81" t="str">
        <f t="shared" si="641"/>
        <v>MYL_Commercial</v>
      </c>
      <c r="E1478" s="68" t="s">
        <v>22</v>
      </c>
      <c r="F1478" s="69" t="s">
        <v>40</v>
      </c>
      <c r="G1478" s="84">
        <f t="shared" si="642"/>
        <v>2304</v>
      </c>
      <c r="H1478" s="70">
        <v>576</v>
      </c>
      <c r="I1478" s="65">
        <v>22</v>
      </c>
      <c r="J1478" s="66">
        <v>70</v>
      </c>
      <c r="K1478" s="66">
        <v>141</v>
      </c>
      <c r="L1478" s="66">
        <v>99</v>
      </c>
      <c r="M1478" s="67">
        <v>20</v>
      </c>
      <c r="N1478" s="65">
        <v>304776</v>
      </c>
      <c r="O1478" s="66">
        <v>208896</v>
      </c>
      <c r="P1478" s="66">
        <v>89886</v>
      </c>
      <c r="Q1478" s="66">
        <v>299052</v>
      </c>
      <c r="R1478" s="67">
        <v>98125</v>
      </c>
      <c r="S1478" s="95">
        <f t="shared" si="616"/>
        <v>13853.454545454546</v>
      </c>
      <c r="T1478" s="96">
        <f t="shared" si="617"/>
        <v>2984.2285714285713</v>
      </c>
      <c r="U1478" s="96">
        <f t="shared" si="618"/>
        <v>637.48936170212767</v>
      </c>
      <c r="V1478" s="96">
        <f t="shared" si="619"/>
        <v>3020.7272727272725</v>
      </c>
      <c r="W1478" s="86">
        <f t="shared" si="620"/>
        <v>4906.25</v>
      </c>
      <c r="X1478" s="99">
        <f t="shared" si="621"/>
        <v>9.5486111111111119E-3</v>
      </c>
      <c r="Y1478" s="100">
        <f t="shared" si="622"/>
        <v>3.0381944444444444E-2</v>
      </c>
      <c r="Z1478" s="100">
        <f t="shared" si="623"/>
        <v>6.1197916666666664E-2</v>
      </c>
      <c r="AA1478" s="100">
        <f t="shared" si="624"/>
        <v>4.296875E-2</v>
      </c>
      <c r="AB1478" s="101">
        <f t="shared" si="625"/>
        <v>8.6805555555555559E-3</v>
      </c>
      <c r="AC1478" s="99">
        <f t="shared" si="626"/>
        <v>1.4269256408145969E-2</v>
      </c>
      <c r="AD1478" s="100">
        <f t="shared" si="627"/>
        <v>3.8713437051731019E-2</v>
      </c>
      <c r="AE1478" s="100">
        <f t="shared" si="628"/>
        <v>7.2833014113078604E-2</v>
      </c>
      <c r="AF1478" s="100">
        <f t="shared" si="629"/>
        <v>5.2812353297894715E-2</v>
      </c>
      <c r="AG1478" s="101">
        <f t="shared" si="630"/>
        <v>1.3183486185941064E-2</v>
      </c>
      <c r="AH1478" s="95">
        <f t="shared" si="631"/>
        <v>132.28125</v>
      </c>
      <c r="AI1478" s="96">
        <f t="shared" si="632"/>
        <v>90.666666666666671</v>
      </c>
      <c r="AJ1478" s="96">
        <f t="shared" si="633"/>
        <v>39.013020833333336</v>
      </c>
      <c r="AK1478" s="96">
        <f t="shared" si="634"/>
        <v>129.796875</v>
      </c>
      <c r="AL1478" s="86">
        <f t="shared" si="635"/>
        <v>42.588975694444443</v>
      </c>
      <c r="AM1478" s="95">
        <f t="shared" si="643"/>
        <v>132.7198333777423</v>
      </c>
      <c r="AN1478" s="96">
        <f t="shared" si="636"/>
        <v>90.967275353954577</v>
      </c>
      <c r="AO1478" s="96">
        <f t="shared" si="637"/>
        <v>39.142369947081619</v>
      </c>
      <c r="AP1478" s="96">
        <f t="shared" si="638"/>
        <v>130.22722134052745</v>
      </c>
      <c r="AQ1478" s="86">
        <f t="shared" si="639"/>
        <v>42.730181018816985</v>
      </c>
    </row>
    <row r="1479" spans="1:43">
      <c r="A1479" s="129" t="str">
        <f t="shared" si="640"/>
        <v>2012_3</v>
      </c>
      <c r="B1479" s="57">
        <v>2012</v>
      </c>
      <c r="C1479" s="57">
        <v>3</v>
      </c>
      <c r="D1479" s="81" t="str">
        <f t="shared" si="641"/>
        <v>MYH_Commercial</v>
      </c>
      <c r="E1479" s="68" t="s">
        <v>23</v>
      </c>
      <c r="F1479" s="69" t="s">
        <v>40</v>
      </c>
      <c r="G1479" s="84">
        <f t="shared" si="642"/>
        <v>6312</v>
      </c>
      <c r="H1479" s="70">
        <v>1578</v>
      </c>
      <c r="I1479" s="65">
        <v>53</v>
      </c>
      <c r="J1479" s="66">
        <v>193</v>
      </c>
      <c r="K1479" s="66">
        <v>341</v>
      </c>
      <c r="L1479" s="66">
        <v>369</v>
      </c>
      <c r="M1479" s="67">
        <v>39</v>
      </c>
      <c r="N1479" s="65">
        <v>1125019</v>
      </c>
      <c r="O1479" s="66">
        <v>811588</v>
      </c>
      <c r="P1479" s="66">
        <v>371894</v>
      </c>
      <c r="Q1479" s="66">
        <v>1090562</v>
      </c>
      <c r="R1479" s="67">
        <v>240721</v>
      </c>
      <c r="S1479" s="95">
        <f t="shared" si="616"/>
        <v>21226.773584905659</v>
      </c>
      <c r="T1479" s="96">
        <f t="shared" si="617"/>
        <v>4205.1191709844561</v>
      </c>
      <c r="U1479" s="96">
        <f t="shared" si="618"/>
        <v>1090.5982404692081</v>
      </c>
      <c r="V1479" s="96">
        <f t="shared" si="619"/>
        <v>2955.4525745257451</v>
      </c>
      <c r="W1479" s="86">
        <f t="shared" si="620"/>
        <v>6172.333333333333</v>
      </c>
      <c r="X1479" s="99">
        <f t="shared" si="621"/>
        <v>8.3967046894803544E-3</v>
      </c>
      <c r="Y1479" s="100">
        <f t="shared" si="622"/>
        <v>3.0576679340937895E-2</v>
      </c>
      <c r="Z1479" s="100">
        <f t="shared" si="623"/>
        <v>5.4024081115335867E-2</v>
      </c>
      <c r="AA1479" s="100">
        <f t="shared" si="624"/>
        <v>5.8460076045627377E-2</v>
      </c>
      <c r="AB1479" s="101">
        <f t="shared" si="625"/>
        <v>6.1787072243346007E-3</v>
      </c>
      <c r="AC1479" s="99">
        <f t="shared" si="626"/>
        <v>1.1072764688062861E-2</v>
      </c>
      <c r="AD1479" s="100">
        <f t="shared" si="627"/>
        <v>3.5625899608761863E-2</v>
      </c>
      <c r="AE1479" s="100">
        <f t="shared" si="628"/>
        <v>6.065396864157975E-2</v>
      </c>
      <c r="AF1479" s="100">
        <f t="shared" si="629"/>
        <v>6.5340599568387808E-2</v>
      </c>
      <c r="AG1479" s="101">
        <f t="shared" si="630"/>
        <v>8.4768414095241808E-3</v>
      </c>
      <c r="AH1479" s="95">
        <f t="shared" si="631"/>
        <v>178.23494930291508</v>
      </c>
      <c r="AI1479" s="96">
        <f t="shared" si="632"/>
        <v>128.57858048162231</v>
      </c>
      <c r="AJ1479" s="96">
        <f t="shared" si="633"/>
        <v>58.918567807351074</v>
      </c>
      <c r="AK1479" s="96">
        <f t="shared" si="634"/>
        <v>172.77598225602028</v>
      </c>
      <c r="AL1479" s="86">
        <f t="shared" si="635"/>
        <v>38.137040557667937</v>
      </c>
      <c r="AM1479" s="95">
        <f t="shared" si="643"/>
        <v>178.82589387062217</v>
      </c>
      <c r="AN1479" s="96">
        <f t="shared" si="636"/>
        <v>129.00488752160675</v>
      </c>
      <c r="AO1479" s="96">
        <f t="shared" si="637"/>
        <v>59.113914498440614</v>
      </c>
      <c r="AP1479" s="96">
        <f t="shared" si="638"/>
        <v>173.34882741654448</v>
      </c>
      <c r="AQ1479" s="86">
        <f t="shared" si="639"/>
        <v>38.26348532640786</v>
      </c>
    </row>
    <row r="1480" spans="1:43">
      <c r="A1480" s="129" t="str">
        <f t="shared" si="640"/>
        <v>2012_3</v>
      </c>
      <c r="B1480" s="57">
        <v>2012</v>
      </c>
      <c r="C1480" s="57">
        <v>3</v>
      </c>
      <c r="D1480" s="81" t="str">
        <f t="shared" si="641"/>
        <v>LML_Commercial</v>
      </c>
      <c r="E1480" s="68" t="s">
        <v>24</v>
      </c>
      <c r="F1480" s="69" t="s">
        <v>40</v>
      </c>
      <c r="G1480" s="84">
        <f t="shared" si="642"/>
        <v>25268</v>
      </c>
      <c r="H1480" s="70">
        <v>6317</v>
      </c>
      <c r="I1480" s="65">
        <v>51</v>
      </c>
      <c r="J1480" s="66">
        <v>591</v>
      </c>
      <c r="K1480" s="66">
        <v>2757</v>
      </c>
      <c r="L1480" s="66">
        <v>837</v>
      </c>
      <c r="M1480" s="67">
        <v>231</v>
      </c>
      <c r="N1480" s="65">
        <v>876414</v>
      </c>
      <c r="O1480" s="66">
        <v>1090016</v>
      </c>
      <c r="P1480" s="66">
        <v>3633600</v>
      </c>
      <c r="Q1480" s="66">
        <v>1563114</v>
      </c>
      <c r="R1480" s="67">
        <v>1224693</v>
      </c>
      <c r="S1480" s="95">
        <f t="shared" si="616"/>
        <v>17184.588235294119</v>
      </c>
      <c r="T1480" s="96">
        <f t="shared" si="617"/>
        <v>1844.3587140439931</v>
      </c>
      <c r="U1480" s="96">
        <f t="shared" si="618"/>
        <v>1317.9542981501631</v>
      </c>
      <c r="V1480" s="96">
        <f t="shared" si="619"/>
        <v>1867.5197132616488</v>
      </c>
      <c r="W1480" s="86">
        <f t="shared" si="620"/>
        <v>5301.7012987012986</v>
      </c>
      <c r="X1480" s="99">
        <f t="shared" si="621"/>
        <v>2.0183631470634795E-3</v>
      </c>
      <c r="Y1480" s="100">
        <f t="shared" si="622"/>
        <v>2.3389267057147379E-2</v>
      </c>
      <c r="Z1480" s="100">
        <f t="shared" si="623"/>
        <v>0.1091103371853728</v>
      </c>
      <c r="AA1480" s="100">
        <f t="shared" si="624"/>
        <v>3.3124901060630048E-2</v>
      </c>
      <c r="AB1480" s="101">
        <f t="shared" si="625"/>
        <v>9.1419977837581129E-3</v>
      </c>
      <c r="AC1480" s="99">
        <f t="shared" si="626"/>
        <v>2.6762200194479146E-3</v>
      </c>
      <c r="AD1480" s="100">
        <f t="shared" si="627"/>
        <v>2.5604602723954921E-2</v>
      </c>
      <c r="AE1480" s="100">
        <f t="shared" si="628"/>
        <v>0.11368032872148803</v>
      </c>
      <c r="AF1480" s="100">
        <f t="shared" si="629"/>
        <v>3.5748110518790642E-2</v>
      </c>
      <c r="AG1480" s="101">
        <f t="shared" si="630"/>
        <v>1.0537070204809E-2</v>
      </c>
      <c r="AH1480" s="95">
        <f t="shared" si="631"/>
        <v>34.684739591578278</v>
      </c>
      <c r="AI1480" s="96">
        <f t="shared" si="632"/>
        <v>43.138198511951877</v>
      </c>
      <c r="AJ1480" s="96">
        <f t="shared" si="633"/>
        <v>143.80243786607568</v>
      </c>
      <c r="AK1480" s="96">
        <f t="shared" si="634"/>
        <v>61.861405730568308</v>
      </c>
      <c r="AL1480" s="86">
        <f t="shared" si="635"/>
        <v>48.468141522874781</v>
      </c>
      <c r="AM1480" s="95">
        <f t="shared" si="643"/>
        <v>34.799738128757106</v>
      </c>
      <c r="AN1480" s="96">
        <f t="shared" si="636"/>
        <v>43.281224804892794</v>
      </c>
      <c r="AO1480" s="96">
        <f t="shared" si="637"/>
        <v>144.27922016838144</v>
      </c>
      <c r="AP1480" s="96">
        <f t="shared" si="638"/>
        <v>62.066509509654161</v>
      </c>
      <c r="AQ1480" s="86">
        <f t="shared" si="639"/>
        <v>48.628839439034444</v>
      </c>
    </row>
    <row r="1481" spans="1:43">
      <c r="A1481" s="129" t="str">
        <f t="shared" si="640"/>
        <v>2012_3</v>
      </c>
      <c r="B1481" s="57">
        <v>2012</v>
      </c>
      <c r="C1481" s="57">
        <v>3</v>
      </c>
      <c r="D1481" s="81" t="str">
        <f t="shared" si="641"/>
        <v>MSA_Commercial</v>
      </c>
      <c r="E1481" s="68" t="s">
        <v>25</v>
      </c>
      <c r="F1481" s="69" t="s">
        <v>40</v>
      </c>
      <c r="G1481" s="84">
        <f t="shared" si="642"/>
        <v>18660</v>
      </c>
      <c r="H1481" s="70">
        <v>4665</v>
      </c>
      <c r="I1481" s="65">
        <v>75</v>
      </c>
      <c r="J1481" s="66">
        <v>591</v>
      </c>
      <c r="K1481" s="66">
        <v>734</v>
      </c>
      <c r="L1481" s="66">
        <v>996</v>
      </c>
      <c r="M1481" s="67">
        <v>197</v>
      </c>
      <c r="N1481" s="65">
        <v>1551708</v>
      </c>
      <c r="O1481" s="66">
        <v>1791979</v>
      </c>
      <c r="P1481" s="66">
        <v>871840</v>
      </c>
      <c r="Q1481" s="66">
        <v>2937485</v>
      </c>
      <c r="R1481" s="67">
        <v>835833</v>
      </c>
      <c r="S1481" s="95">
        <f t="shared" si="616"/>
        <v>20689.439999999999</v>
      </c>
      <c r="T1481" s="96">
        <f t="shared" si="617"/>
        <v>3032.1133671742809</v>
      </c>
      <c r="U1481" s="96">
        <f t="shared" si="618"/>
        <v>1187.7929155313352</v>
      </c>
      <c r="V1481" s="96">
        <f t="shared" si="619"/>
        <v>2949.2821285140562</v>
      </c>
      <c r="W1481" s="86">
        <f t="shared" si="620"/>
        <v>4242.8071065989843</v>
      </c>
      <c r="X1481" s="99">
        <f t="shared" si="621"/>
        <v>4.0192926045016075E-3</v>
      </c>
      <c r="Y1481" s="100">
        <f t="shared" si="622"/>
        <v>3.167202572347267E-2</v>
      </c>
      <c r="Z1481" s="100">
        <f t="shared" si="623"/>
        <v>3.9335476956055736E-2</v>
      </c>
      <c r="AA1481" s="100">
        <f t="shared" si="624"/>
        <v>5.337620578778135E-2</v>
      </c>
      <c r="AB1481" s="101">
        <f t="shared" si="625"/>
        <v>1.0557341907824223E-2</v>
      </c>
      <c r="AC1481" s="99">
        <f t="shared" si="626"/>
        <v>5.0984887271374084E-3</v>
      </c>
      <c r="AD1481" s="100">
        <f t="shared" si="627"/>
        <v>3.4659122280652814E-2</v>
      </c>
      <c r="AE1481" s="100">
        <f t="shared" si="628"/>
        <v>4.2651199544304526E-2</v>
      </c>
      <c r="AF1481" s="100">
        <f t="shared" si="629"/>
        <v>5.7210298930824355E-2</v>
      </c>
      <c r="AG1481" s="101">
        <f t="shared" si="630"/>
        <v>1.2300644234708662E-2</v>
      </c>
      <c r="AH1481" s="95">
        <f t="shared" si="631"/>
        <v>83.156913183279741</v>
      </c>
      <c r="AI1481" s="96">
        <f t="shared" si="632"/>
        <v>96.033172561629158</v>
      </c>
      <c r="AJ1481" s="96">
        <f t="shared" si="633"/>
        <v>46.722400857449088</v>
      </c>
      <c r="AK1481" s="96">
        <f t="shared" si="634"/>
        <v>157.42148981779206</v>
      </c>
      <c r="AL1481" s="86">
        <f t="shared" si="635"/>
        <v>44.7927652733119</v>
      </c>
      <c r="AM1481" s="95">
        <f t="shared" si="643"/>
        <v>83.432623005091585</v>
      </c>
      <c r="AN1481" s="96">
        <f t="shared" si="636"/>
        <v>96.351574097730378</v>
      </c>
      <c r="AO1481" s="96">
        <f t="shared" si="637"/>
        <v>46.877310705853837</v>
      </c>
      <c r="AP1481" s="96">
        <f t="shared" si="638"/>
        <v>157.94342659064171</v>
      </c>
      <c r="AQ1481" s="86">
        <f t="shared" si="639"/>
        <v>44.941277343556081</v>
      </c>
    </row>
    <row r="1482" spans="1:43">
      <c r="A1482" s="129" t="str">
        <f t="shared" si="640"/>
        <v>2012_3</v>
      </c>
      <c r="B1482" s="57">
        <v>2012</v>
      </c>
      <c r="C1482" s="57">
        <v>3</v>
      </c>
      <c r="D1482" s="81" t="str">
        <f t="shared" si="641"/>
        <v>LYA_Commercial</v>
      </c>
      <c r="E1482" s="68" t="s">
        <v>26</v>
      </c>
      <c r="F1482" s="69" t="s">
        <v>40</v>
      </c>
      <c r="G1482" s="84">
        <f t="shared" si="642"/>
        <v>5396</v>
      </c>
      <c r="H1482" s="70">
        <v>1349</v>
      </c>
      <c r="I1482" s="65">
        <v>44</v>
      </c>
      <c r="J1482" s="66">
        <v>167</v>
      </c>
      <c r="K1482" s="66">
        <v>231</v>
      </c>
      <c r="L1482" s="66">
        <v>233</v>
      </c>
      <c r="M1482" s="67">
        <v>60</v>
      </c>
      <c r="N1482" s="65">
        <v>809349</v>
      </c>
      <c r="O1482" s="66">
        <v>473103</v>
      </c>
      <c r="P1482" s="66">
        <v>210785</v>
      </c>
      <c r="Q1482" s="66">
        <v>750277</v>
      </c>
      <c r="R1482" s="67">
        <v>492804</v>
      </c>
      <c r="S1482" s="95">
        <f t="shared" si="616"/>
        <v>18394.295454545456</v>
      </c>
      <c r="T1482" s="96">
        <f t="shared" si="617"/>
        <v>2832.9520958083831</v>
      </c>
      <c r="U1482" s="96">
        <f t="shared" si="618"/>
        <v>912.48917748917745</v>
      </c>
      <c r="V1482" s="96">
        <f t="shared" si="619"/>
        <v>3220.0729613733906</v>
      </c>
      <c r="W1482" s="86">
        <f t="shared" si="620"/>
        <v>8213.4</v>
      </c>
      <c r="X1482" s="99">
        <f t="shared" si="621"/>
        <v>8.1541882876204601E-3</v>
      </c>
      <c r="Y1482" s="100">
        <f t="shared" si="622"/>
        <v>3.0948851000741288E-2</v>
      </c>
      <c r="Z1482" s="100">
        <f t="shared" si="623"/>
        <v>4.2809488510007411E-2</v>
      </c>
      <c r="AA1482" s="100">
        <f t="shared" si="624"/>
        <v>4.3180133432171981E-2</v>
      </c>
      <c r="AB1482" s="101">
        <f t="shared" si="625"/>
        <v>1.1119347664936991E-2</v>
      </c>
      <c r="AC1482" s="99">
        <f t="shared" si="626"/>
        <v>1.1006732603484327E-2</v>
      </c>
      <c r="AD1482" s="100">
        <f t="shared" si="627"/>
        <v>3.6441926472389488E-2</v>
      </c>
      <c r="AE1482" s="100">
        <f t="shared" si="628"/>
        <v>4.9230288805849162E-2</v>
      </c>
      <c r="AF1482" s="100">
        <f t="shared" si="629"/>
        <v>4.9627420868161916E-2</v>
      </c>
      <c r="AG1482" s="101">
        <f t="shared" si="630"/>
        <v>1.4445418891012854E-2</v>
      </c>
      <c r="AH1482" s="95">
        <f t="shared" si="631"/>
        <v>149.9905485544848</v>
      </c>
      <c r="AI1482" s="96">
        <f t="shared" si="632"/>
        <v>87.67661230541141</v>
      </c>
      <c r="AJ1482" s="96">
        <f t="shared" si="633"/>
        <v>39.063194959229058</v>
      </c>
      <c r="AK1482" s="96">
        <f t="shared" si="634"/>
        <v>139.04318013343217</v>
      </c>
      <c r="AL1482" s="86">
        <f t="shared" si="635"/>
        <v>91.327650111193478</v>
      </c>
      <c r="AM1482" s="95">
        <f t="shared" si="643"/>
        <v>150.48784776668947</v>
      </c>
      <c r="AN1482" s="96">
        <f t="shared" si="636"/>
        <v>87.967307356856054</v>
      </c>
      <c r="AO1482" s="96">
        <f t="shared" si="637"/>
        <v>39.192710427147794</v>
      </c>
      <c r="AP1482" s="96">
        <f t="shared" si="638"/>
        <v>139.5041829406702</v>
      </c>
      <c r="AQ1482" s="86">
        <f t="shared" si="639"/>
        <v>91.630450313542909</v>
      </c>
    </row>
    <row r="1483" spans="1:43">
      <c r="A1483" s="129" t="str">
        <f t="shared" si="640"/>
        <v>2012_3</v>
      </c>
      <c r="B1483" s="57">
        <v>2012</v>
      </c>
      <c r="C1483" s="57">
        <v>3</v>
      </c>
      <c r="D1483" s="81" t="str">
        <f t="shared" si="641"/>
        <v>MMA_Commercial</v>
      </c>
      <c r="E1483" s="68" t="s">
        <v>27</v>
      </c>
      <c r="F1483" s="69" t="s">
        <v>40</v>
      </c>
      <c r="G1483" s="84">
        <f t="shared" si="642"/>
        <v>26700</v>
      </c>
      <c r="H1483" s="70">
        <v>6675</v>
      </c>
      <c r="I1483" s="65">
        <v>212</v>
      </c>
      <c r="J1483" s="66">
        <v>824</v>
      </c>
      <c r="K1483" s="66">
        <v>1498</v>
      </c>
      <c r="L1483" s="66">
        <v>1227</v>
      </c>
      <c r="M1483" s="67">
        <v>275</v>
      </c>
      <c r="N1483" s="65">
        <v>2853812</v>
      </c>
      <c r="O1483" s="66">
        <v>2531146</v>
      </c>
      <c r="P1483" s="66">
        <v>1632168</v>
      </c>
      <c r="Q1483" s="66">
        <v>3928575</v>
      </c>
      <c r="R1483" s="67">
        <v>3279647</v>
      </c>
      <c r="S1483" s="95">
        <f t="shared" ref="S1483:S1546" si="644">N1483/I1483</f>
        <v>13461.377358490567</v>
      </c>
      <c r="T1483" s="96">
        <f t="shared" ref="T1483:T1546" si="645">O1483/J1483</f>
        <v>3071.779126213592</v>
      </c>
      <c r="U1483" s="96">
        <f t="shared" ref="U1483:U1546" si="646">P1483/K1483</f>
        <v>1089.5647530040053</v>
      </c>
      <c r="V1483" s="96">
        <f t="shared" ref="V1483:V1546" si="647">Q1483/L1483</f>
        <v>3201.7726161369192</v>
      </c>
      <c r="W1483" s="86">
        <f t="shared" ref="W1483:W1546" si="648">R1483/M1483</f>
        <v>11925.98909090909</v>
      </c>
      <c r="X1483" s="99">
        <f t="shared" ref="X1483:X1546" si="649">I1483/$G1483</f>
        <v>7.9400749063670405E-3</v>
      </c>
      <c r="Y1483" s="100">
        <f t="shared" ref="Y1483:Y1546" si="650">J1483/$G1483</f>
        <v>3.0861423220973783E-2</v>
      </c>
      <c r="Z1483" s="100">
        <f t="shared" ref="Z1483:Z1546" si="651">K1483/$G1483</f>
        <v>5.6104868913857679E-2</v>
      </c>
      <c r="AA1483" s="100">
        <f t="shared" ref="AA1483:AA1546" si="652">L1483/$G1483</f>
        <v>4.5955056179775279E-2</v>
      </c>
      <c r="AB1483" s="101">
        <f t="shared" ref="AB1483:AB1546" si="653">M1483/$G1483</f>
        <v>1.0299625468164793E-2</v>
      </c>
      <c r="AC1483" s="99">
        <f t="shared" ref="AC1483:AC1546" si="654">I1483/$G1483+2.33*(I1483*ABS(($G1483-I1483))/$G1483^3)^0.5</f>
        <v>9.2056314197003532E-3</v>
      </c>
      <c r="AD1483" s="100">
        <f t="shared" ref="AD1483:AD1546" si="655">J1483/$G1483+2.33*(J1483*ABS(($G1483-J1483))/$G1483^3)^0.5</f>
        <v>3.3327469406557432E-2</v>
      </c>
      <c r="AE1483" s="100">
        <f t="shared" ref="AE1483:AE1546" si="656">K1483/$G1483+2.33*(K1483*ABS(($G1483-K1483))/$G1483^3)^0.5</f>
        <v>5.938629358723016E-2</v>
      </c>
      <c r="AF1483" s="100">
        <f t="shared" ref="AF1483:AF1546" si="657">L1483/$G1483+2.33*(L1483*ABS(($G1483-L1483))/$G1483^3)^0.5</f>
        <v>4.8940791860451277E-2</v>
      </c>
      <c r="AG1483" s="101">
        <f t="shared" ref="AG1483:AG1546" si="658">M1483/$G1483+2.33*(M1483*ABS(($G1483-M1483))/$G1483^3)^0.5</f>
        <v>1.173929519969687E-2</v>
      </c>
      <c r="AH1483" s="95">
        <f t="shared" ref="AH1483:AH1546" si="659">N1483/$G1483</f>
        <v>106.88434456928839</v>
      </c>
      <c r="AI1483" s="96">
        <f t="shared" ref="AI1483:AI1546" si="660">O1483/$G1483</f>
        <v>94.799475655430712</v>
      </c>
      <c r="AJ1483" s="96">
        <f t="shared" ref="AJ1483:AJ1546" si="661">P1483/$G1483</f>
        <v>61.129887640449439</v>
      </c>
      <c r="AK1483" s="96">
        <f t="shared" ref="AK1483:AK1546" si="662">Q1483/$G1483</f>
        <v>147.13764044943821</v>
      </c>
      <c r="AL1483" s="86">
        <f t="shared" ref="AL1483:AL1546" si="663">R1483/$G1483</f>
        <v>122.83322097378277</v>
      </c>
      <c r="AM1483" s="95">
        <f t="shared" si="643"/>
        <v>107.23872356758915</v>
      </c>
      <c r="AN1483" s="96">
        <f t="shared" ref="AN1483:AN1546" si="664">AI1483*($AC$2171/$X$2171)</f>
        <v>95.113786823802343</v>
      </c>
      <c r="AO1483" s="96">
        <f t="shared" ref="AO1483:AO1546" si="665">AJ1483*($AC$2171/$X$2171)</f>
        <v>61.332566044247081</v>
      </c>
      <c r="AP1483" s="96">
        <f t="shared" ref="AP1483:AP1546" si="666">AK1483*($AC$2171/$X$2171)</f>
        <v>147.62548073928539</v>
      </c>
      <c r="AQ1483" s="86">
        <f t="shared" ref="AQ1483:AQ1546" si="667">AL1483*($AC$2171/$X$2171)</f>
        <v>123.24047906178579</v>
      </c>
    </row>
    <row r="1484" spans="1:43">
      <c r="A1484" s="129" t="str">
        <f t="shared" ref="A1484:A1547" si="668">B1484&amp;"_"&amp;C1484</f>
        <v>2012_3</v>
      </c>
      <c r="B1484" s="57">
        <v>2012</v>
      </c>
      <c r="C1484" s="57">
        <v>3</v>
      </c>
      <c r="D1484" s="81" t="str">
        <f t="shared" ref="D1484:D1547" si="669">E1484&amp;"_"&amp;F1484</f>
        <v>LYH_Commercial</v>
      </c>
      <c r="E1484" s="68" t="s">
        <v>28</v>
      </c>
      <c r="F1484" s="69" t="s">
        <v>40</v>
      </c>
      <c r="G1484" s="84">
        <f t="shared" ref="G1484:G1547" si="670">H1484*4</f>
        <v>3668</v>
      </c>
      <c r="H1484" s="70">
        <v>917</v>
      </c>
      <c r="I1484" s="65">
        <v>32</v>
      </c>
      <c r="J1484" s="66">
        <v>124</v>
      </c>
      <c r="K1484" s="66">
        <v>156</v>
      </c>
      <c r="L1484" s="66">
        <v>176</v>
      </c>
      <c r="M1484" s="67">
        <v>51</v>
      </c>
      <c r="N1484" s="65">
        <v>561044</v>
      </c>
      <c r="O1484" s="66">
        <v>386903</v>
      </c>
      <c r="P1484" s="66">
        <v>175274</v>
      </c>
      <c r="Q1484" s="66">
        <v>471637</v>
      </c>
      <c r="R1484" s="67">
        <v>445095</v>
      </c>
      <c r="S1484" s="95">
        <f t="shared" si="644"/>
        <v>17532.625</v>
      </c>
      <c r="T1484" s="96">
        <f t="shared" si="645"/>
        <v>3120.1854838709678</v>
      </c>
      <c r="U1484" s="96">
        <f t="shared" si="646"/>
        <v>1123.551282051282</v>
      </c>
      <c r="V1484" s="96">
        <f t="shared" si="647"/>
        <v>2679.755681818182</v>
      </c>
      <c r="W1484" s="86">
        <f t="shared" si="648"/>
        <v>8727.3529411764703</v>
      </c>
      <c r="X1484" s="99">
        <f t="shared" si="649"/>
        <v>8.7241003271537627E-3</v>
      </c>
      <c r="Y1484" s="100">
        <f t="shared" si="650"/>
        <v>3.3805888767720831E-2</v>
      </c>
      <c r="Z1484" s="100">
        <f t="shared" si="651"/>
        <v>4.2529989094874592E-2</v>
      </c>
      <c r="AA1484" s="100">
        <f t="shared" si="652"/>
        <v>4.7982551799345692E-2</v>
      </c>
      <c r="AB1484" s="101">
        <f t="shared" si="653"/>
        <v>1.3904034896401308E-2</v>
      </c>
      <c r="AC1484" s="99">
        <f t="shared" si="654"/>
        <v>1.2301758610328613E-2</v>
      </c>
      <c r="AD1484" s="100">
        <f t="shared" si="655"/>
        <v>4.0758847147488717E-2</v>
      </c>
      <c r="AE1484" s="100">
        <f t="shared" si="656"/>
        <v>5.0293380515776254E-2</v>
      </c>
      <c r="AF1484" s="100">
        <f t="shared" si="657"/>
        <v>5.6205080195082788E-2</v>
      </c>
      <c r="AG1484" s="101">
        <f t="shared" si="658"/>
        <v>1.8408790902176925E-2</v>
      </c>
      <c r="AH1484" s="95">
        <f t="shared" si="659"/>
        <v>152.95637949836424</v>
      </c>
      <c r="AI1484" s="96">
        <f t="shared" si="660"/>
        <v>105.48064340239912</v>
      </c>
      <c r="AJ1484" s="96">
        <f t="shared" si="661"/>
        <v>47.784623773173394</v>
      </c>
      <c r="AK1484" s="96">
        <f t="shared" si="662"/>
        <v>128.58151581243183</v>
      </c>
      <c r="AL1484" s="86">
        <f t="shared" si="663"/>
        <v>121.34541984732824</v>
      </c>
      <c r="AM1484" s="95">
        <f t="shared" ref="AM1484:AM1547" si="671">AH1484*($AC$2171/$X$2171)</f>
        <v>153.46351203277581</v>
      </c>
      <c r="AN1484" s="96">
        <f t="shared" si="664"/>
        <v>105.83036837755515</v>
      </c>
      <c r="AO1484" s="96">
        <f t="shared" si="665"/>
        <v>47.943055460949132</v>
      </c>
      <c r="AP1484" s="96">
        <f t="shared" si="666"/>
        <v>129.00783258461416</v>
      </c>
      <c r="AQ1484" s="86">
        <f t="shared" si="667"/>
        <v>121.74774507565955</v>
      </c>
    </row>
    <row r="1485" spans="1:43">
      <c r="A1485" s="129" t="str">
        <f t="shared" si="668"/>
        <v>2012_3</v>
      </c>
      <c r="B1485" s="57">
        <v>2012</v>
      </c>
      <c r="C1485" s="57">
        <v>3</v>
      </c>
      <c r="D1485" s="81" t="str">
        <f t="shared" si="669"/>
        <v>SSA_Commercial</v>
      </c>
      <c r="E1485" s="68" t="s">
        <v>29</v>
      </c>
      <c r="F1485" s="69" t="s">
        <v>40</v>
      </c>
      <c r="G1485" s="84">
        <f t="shared" si="670"/>
        <v>6260</v>
      </c>
      <c r="H1485" s="70">
        <v>1565</v>
      </c>
      <c r="I1485" s="65">
        <v>53</v>
      </c>
      <c r="J1485" s="66">
        <v>200</v>
      </c>
      <c r="K1485" s="66">
        <v>248</v>
      </c>
      <c r="L1485" s="66">
        <v>228</v>
      </c>
      <c r="M1485" s="67">
        <v>68</v>
      </c>
      <c r="N1485" s="65">
        <v>1250337</v>
      </c>
      <c r="O1485" s="66">
        <v>363652</v>
      </c>
      <c r="P1485" s="66">
        <v>187735</v>
      </c>
      <c r="Q1485" s="66">
        <v>759582</v>
      </c>
      <c r="R1485" s="67">
        <v>455921</v>
      </c>
      <c r="S1485" s="95">
        <f t="shared" si="644"/>
        <v>23591.264150943396</v>
      </c>
      <c r="T1485" s="96">
        <f t="shared" si="645"/>
        <v>1818.26</v>
      </c>
      <c r="U1485" s="96">
        <f t="shared" si="646"/>
        <v>756.99596774193549</v>
      </c>
      <c r="V1485" s="96">
        <f t="shared" si="647"/>
        <v>3331.5</v>
      </c>
      <c r="W1485" s="86">
        <f t="shared" si="648"/>
        <v>6704.7205882352937</v>
      </c>
      <c r="X1485" s="99">
        <f t="shared" si="649"/>
        <v>8.4664536741214051E-3</v>
      </c>
      <c r="Y1485" s="100">
        <f t="shared" si="650"/>
        <v>3.1948881789137379E-2</v>
      </c>
      <c r="Z1485" s="100">
        <f t="shared" si="651"/>
        <v>3.9616613418530351E-2</v>
      </c>
      <c r="AA1485" s="100">
        <f t="shared" si="652"/>
        <v>3.6421725239616613E-2</v>
      </c>
      <c r="AB1485" s="101">
        <f t="shared" si="653"/>
        <v>1.0862619808306708E-2</v>
      </c>
      <c r="AC1485" s="99">
        <f t="shared" si="654"/>
        <v>1.1164648025118698E-2</v>
      </c>
      <c r="AD1485" s="100">
        <f t="shared" si="655"/>
        <v>3.7127879643905258E-2</v>
      </c>
      <c r="AE1485" s="100">
        <f t="shared" si="656"/>
        <v>4.5360815996850663E-2</v>
      </c>
      <c r="AF1485" s="100">
        <f t="shared" si="657"/>
        <v>4.1938592201244781E-2</v>
      </c>
      <c r="AG1485" s="101">
        <f t="shared" si="658"/>
        <v>1.3915180808973169E-2</v>
      </c>
      <c r="AH1485" s="95">
        <f t="shared" si="659"/>
        <v>199.73434504792331</v>
      </c>
      <c r="AI1485" s="96">
        <f t="shared" si="660"/>
        <v>58.09137380191693</v>
      </c>
      <c r="AJ1485" s="96">
        <f t="shared" si="661"/>
        <v>29.98961661341853</v>
      </c>
      <c r="AK1485" s="96">
        <f t="shared" si="662"/>
        <v>121.33897763578275</v>
      </c>
      <c r="AL1485" s="86">
        <f t="shared" si="663"/>
        <v>72.830830670926517</v>
      </c>
      <c r="AM1485" s="95">
        <f t="shared" si="671"/>
        <v>200.39657165753175</v>
      </c>
      <c r="AN1485" s="96">
        <f t="shared" si="664"/>
        <v>58.283977900681769</v>
      </c>
      <c r="AO1485" s="96">
        <f t="shared" si="665"/>
        <v>30.089048296680598</v>
      </c>
      <c r="AP1485" s="96">
        <f t="shared" si="666"/>
        <v>121.74128150472337</v>
      </c>
      <c r="AQ1485" s="86">
        <f t="shared" si="667"/>
        <v>73.0723039841847</v>
      </c>
    </row>
    <row r="1486" spans="1:43">
      <c r="A1486" s="129" t="str">
        <f t="shared" si="668"/>
        <v>2012_3</v>
      </c>
      <c r="B1486" s="57">
        <v>2012</v>
      </c>
      <c r="C1486" s="57">
        <v>3</v>
      </c>
      <c r="D1486" s="81" t="str">
        <f t="shared" si="669"/>
        <v>MML_Commercial</v>
      </c>
      <c r="E1486" s="68" t="s">
        <v>30</v>
      </c>
      <c r="F1486" s="69" t="s">
        <v>40</v>
      </c>
      <c r="G1486" s="84">
        <f t="shared" si="670"/>
        <v>21720</v>
      </c>
      <c r="H1486" s="70">
        <v>5430</v>
      </c>
      <c r="I1486" s="65">
        <v>139</v>
      </c>
      <c r="J1486" s="66">
        <v>599</v>
      </c>
      <c r="K1486" s="66">
        <v>1919</v>
      </c>
      <c r="L1486" s="66">
        <v>793</v>
      </c>
      <c r="M1486" s="67">
        <v>187</v>
      </c>
      <c r="N1486" s="65">
        <v>1964340</v>
      </c>
      <c r="O1486" s="66">
        <v>1716631</v>
      </c>
      <c r="P1486" s="66">
        <v>1032986</v>
      </c>
      <c r="Q1486" s="66">
        <v>2520697</v>
      </c>
      <c r="R1486" s="67">
        <v>482275</v>
      </c>
      <c r="S1486" s="95">
        <f t="shared" si="644"/>
        <v>14131.942446043166</v>
      </c>
      <c r="T1486" s="96">
        <f t="shared" si="645"/>
        <v>2865.8280467445743</v>
      </c>
      <c r="U1486" s="96">
        <f t="shared" si="646"/>
        <v>538.29390307451797</v>
      </c>
      <c r="V1486" s="96">
        <f t="shared" si="647"/>
        <v>3178.6847414880203</v>
      </c>
      <c r="W1486" s="86">
        <f t="shared" si="648"/>
        <v>2579.0106951871658</v>
      </c>
      <c r="X1486" s="99">
        <f t="shared" si="649"/>
        <v>6.3996316758747696E-3</v>
      </c>
      <c r="Y1486" s="100">
        <f t="shared" si="650"/>
        <v>2.7578268876611418E-2</v>
      </c>
      <c r="Z1486" s="100">
        <f t="shared" si="651"/>
        <v>8.8351749539594848E-2</v>
      </c>
      <c r="AA1486" s="100">
        <f t="shared" si="652"/>
        <v>3.651012891344383E-2</v>
      </c>
      <c r="AB1486" s="101">
        <f t="shared" si="653"/>
        <v>8.6095764272559848E-3</v>
      </c>
      <c r="AC1486" s="99">
        <f t="shared" si="654"/>
        <v>7.6603247650753508E-3</v>
      </c>
      <c r="AD1486" s="100">
        <f t="shared" si="655"/>
        <v>3.0167297424036423E-2</v>
      </c>
      <c r="AE1486" s="100">
        <f t="shared" si="656"/>
        <v>9.2838658305125721E-2</v>
      </c>
      <c r="AF1486" s="100">
        <f t="shared" si="657"/>
        <v>3.947534447374311E-2</v>
      </c>
      <c r="AG1486" s="101">
        <f t="shared" si="658"/>
        <v>1.0070203221134709E-2</v>
      </c>
      <c r="AH1486" s="95">
        <f t="shared" si="659"/>
        <v>90.439226519337012</v>
      </c>
      <c r="AI1486" s="96">
        <f t="shared" si="660"/>
        <v>79.034576427255985</v>
      </c>
      <c r="AJ1486" s="96">
        <f t="shared" si="661"/>
        <v>47.559208103130757</v>
      </c>
      <c r="AK1486" s="96">
        <f t="shared" si="662"/>
        <v>116.05418968692449</v>
      </c>
      <c r="AL1486" s="86">
        <f t="shared" si="663"/>
        <v>22.204189686924494</v>
      </c>
      <c r="AM1486" s="95">
        <f t="shared" si="671"/>
        <v>90.739081120402943</v>
      </c>
      <c r="AN1486" s="96">
        <f t="shared" si="664"/>
        <v>79.296618489059142</v>
      </c>
      <c r="AO1486" s="96">
        <f t="shared" si="665"/>
        <v>47.716892416913858</v>
      </c>
      <c r="AP1486" s="96">
        <f t="shared" si="666"/>
        <v>116.43897164592502</v>
      </c>
      <c r="AQ1486" s="86">
        <f t="shared" si="667"/>
        <v>22.277808499212121</v>
      </c>
    </row>
    <row r="1487" spans="1:43">
      <c r="A1487" s="129" t="str">
        <f t="shared" si="668"/>
        <v>2012_3</v>
      </c>
      <c r="B1487" s="57">
        <v>2012</v>
      </c>
      <c r="C1487" s="57">
        <v>3</v>
      </c>
      <c r="D1487" s="81" t="str">
        <f t="shared" si="669"/>
        <v>LMH_Commercial</v>
      </c>
      <c r="E1487" s="68" t="s">
        <v>31</v>
      </c>
      <c r="F1487" s="69" t="s">
        <v>40</v>
      </c>
      <c r="G1487" s="84">
        <f t="shared" si="670"/>
        <v>21852</v>
      </c>
      <c r="H1487" s="70">
        <v>5463</v>
      </c>
      <c r="I1487" s="65">
        <v>89</v>
      </c>
      <c r="J1487" s="66">
        <v>805</v>
      </c>
      <c r="K1487" s="66">
        <v>1462</v>
      </c>
      <c r="L1487" s="66">
        <v>1263</v>
      </c>
      <c r="M1487" s="67">
        <v>283</v>
      </c>
      <c r="N1487" s="65">
        <v>2956464</v>
      </c>
      <c r="O1487" s="66">
        <v>2649391</v>
      </c>
      <c r="P1487" s="66">
        <v>1319833</v>
      </c>
      <c r="Q1487" s="66">
        <v>4570184</v>
      </c>
      <c r="R1487" s="67">
        <v>2600103</v>
      </c>
      <c r="S1487" s="95">
        <f t="shared" si="644"/>
        <v>33218.696629213482</v>
      </c>
      <c r="T1487" s="96">
        <f t="shared" si="645"/>
        <v>3291.1689440993787</v>
      </c>
      <c r="U1487" s="96">
        <f t="shared" si="646"/>
        <v>902.75854993160056</v>
      </c>
      <c r="V1487" s="96">
        <f t="shared" si="647"/>
        <v>3618.5146476642913</v>
      </c>
      <c r="W1487" s="86">
        <f t="shared" si="648"/>
        <v>9187.6431095406369</v>
      </c>
      <c r="X1487" s="99">
        <f t="shared" si="649"/>
        <v>4.072853743364452E-3</v>
      </c>
      <c r="Y1487" s="100">
        <f t="shared" si="650"/>
        <v>3.6838733296723415E-2</v>
      </c>
      <c r="Z1487" s="100">
        <f t="shared" si="651"/>
        <v>6.6904631155043012E-2</v>
      </c>
      <c r="AA1487" s="100">
        <f t="shared" si="652"/>
        <v>5.7797913234486548E-2</v>
      </c>
      <c r="AB1487" s="101">
        <f t="shared" si="653"/>
        <v>1.295075965586674E-2</v>
      </c>
      <c r="AC1487" s="99">
        <f t="shared" si="654"/>
        <v>5.0767145940297E-3</v>
      </c>
      <c r="AD1487" s="100">
        <f t="shared" si="655"/>
        <v>3.9807746808030606E-2</v>
      </c>
      <c r="AE1487" s="100">
        <f t="shared" si="656"/>
        <v>7.0842864386094911E-2</v>
      </c>
      <c r="AF1487" s="100">
        <f t="shared" si="657"/>
        <v>6.1476139449726394E-2</v>
      </c>
      <c r="AG1487" s="101">
        <f t="shared" si="658"/>
        <v>1.4732840312563293E-2</v>
      </c>
      <c r="AH1487" s="95">
        <f t="shared" si="659"/>
        <v>135.29489291598023</v>
      </c>
      <c r="AI1487" s="96">
        <f t="shared" si="660"/>
        <v>121.24249496613582</v>
      </c>
      <c r="AJ1487" s="96">
        <f t="shared" si="661"/>
        <v>60.398727805235218</v>
      </c>
      <c r="AK1487" s="96">
        <f t="shared" si="662"/>
        <v>209.14259564341936</v>
      </c>
      <c r="AL1487" s="86">
        <f t="shared" si="663"/>
        <v>118.98695771554091</v>
      </c>
      <c r="AM1487" s="95">
        <f t="shared" si="671"/>
        <v>135.7434681382916</v>
      </c>
      <c r="AN1487" s="96">
        <f t="shared" si="664"/>
        <v>121.64447894321613</v>
      </c>
      <c r="AO1487" s="96">
        <f t="shared" si="665"/>
        <v>60.598982021552033</v>
      </c>
      <c r="AP1487" s="96">
        <f t="shared" si="666"/>
        <v>209.83601565590854</v>
      </c>
      <c r="AQ1487" s="86">
        <f t="shared" si="667"/>
        <v>119.3814633754297</v>
      </c>
    </row>
    <row r="1488" spans="1:43">
      <c r="A1488" s="129" t="str">
        <f t="shared" si="668"/>
        <v>2012_3</v>
      </c>
      <c r="B1488" s="57">
        <v>2012</v>
      </c>
      <c r="C1488" s="57">
        <v>3</v>
      </c>
      <c r="D1488" s="81" t="str">
        <f t="shared" si="669"/>
        <v>SSL_Commercial</v>
      </c>
      <c r="E1488" s="68" t="s">
        <v>32</v>
      </c>
      <c r="F1488" s="69" t="s">
        <v>40</v>
      </c>
      <c r="G1488" s="84">
        <f t="shared" si="670"/>
        <v>11460</v>
      </c>
      <c r="H1488" s="70">
        <v>2865</v>
      </c>
      <c r="I1488" s="65">
        <v>103</v>
      </c>
      <c r="J1488" s="66">
        <v>325</v>
      </c>
      <c r="K1488" s="66">
        <v>795</v>
      </c>
      <c r="L1488" s="66">
        <v>489</v>
      </c>
      <c r="M1488" s="67">
        <v>99</v>
      </c>
      <c r="N1488" s="65">
        <v>1289460</v>
      </c>
      <c r="O1488" s="66">
        <v>928318</v>
      </c>
      <c r="P1488" s="66">
        <v>615140</v>
      </c>
      <c r="Q1488" s="66">
        <v>1432560</v>
      </c>
      <c r="R1488" s="67">
        <v>295296</v>
      </c>
      <c r="S1488" s="95">
        <f t="shared" si="644"/>
        <v>12519.029126213592</v>
      </c>
      <c r="T1488" s="96">
        <f t="shared" si="645"/>
        <v>2856.3630769230767</v>
      </c>
      <c r="U1488" s="96">
        <f t="shared" si="646"/>
        <v>773.76100628930817</v>
      </c>
      <c r="V1488" s="96">
        <f t="shared" si="647"/>
        <v>2929.5705521472391</v>
      </c>
      <c r="W1488" s="86">
        <f t="shared" si="648"/>
        <v>2982.787878787879</v>
      </c>
      <c r="X1488" s="99">
        <f t="shared" si="649"/>
        <v>8.9877835951134386E-3</v>
      </c>
      <c r="Y1488" s="100">
        <f t="shared" si="650"/>
        <v>2.8359511343804537E-2</v>
      </c>
      <c r="Z1488" s="100">
        <f t="shared" si="651"/>
        <v>6.9371727748691103E-2</v>
      </c>
      <c r="AA1488" s="100">
        <f t="shared" si="652"/>
        <v>4.2670157068062826E-2</v>
      </c>
      <c r="AB1488" s="101">
        <f t="shared" si="653"/>
        <v>8.6387434554973819E-3</v>
      </c>
      <c r="AC1488" s="99">
        <f t="shared" si="654"/>
        <v>1.104192066353993E-2</v>
      </c>
      <c r="AD1488" s="100">
        <f t="shared" si="655"/>
        <v>3.1972493242726205E-2</v>
      </c>
      <c r="AE1488" s="100">
        <f t="shared" si="656"/>
        <v>7.4901955138130721E-2</v>
      </c>
      <c r="AF1488" s="100">
        <f t="shared" si="657"/>
        <v>4.7069183096742392E-2</v>
      </c>
      <c r="AG1488" s="101">
        <f t="shared" si="658"/>
        <v>1.0652954030633058E-2</v>
      </c>
      <c r="AH1488" s="95">
        <f t="shared" si="659"/>
        <v>112.51832460732984</v>
      </c>
      <c r="AI1488" s="96">
        <f t="shared" si="660"/>
        <v>81.005061082024426</v>
      </c>
      <c r="AJ1488" s="96">
        <f t="shared" si="661"/>
        <v>53.677137870855148</v>
      </c>
      <c r="AK1488" s="96">
        <f t="shared" si="662"/>
        <v>125.00523560209425</v>
      </c>
      <c r="AL1488" s="86">
        <f t="shared" si="663"/>
        <v>25.767539267015707</v>
      </c>
      <c r="AM1488" s="95">
        <f t="shared" si="671"/>
        <v>112.89138327485975</v>
      </c>
      <c r="AN1488" s="96">
        <f t="shared" si="664"/>
        <v>81.273636358592924</v>
      </c>
      <c r="AO1488" s="96">
        <f t="shared" si="665"/>
        <v>53.855106407098489</v>
      </c>
      <c r="AP1488" s="96">
        <f t="shared" si="666"/>
        <v>125.41969508494492</v>
      </c>
      <c r="AQ1488" s="86">
        <f t="shared" si="667"/>
        <v>25.852972496652072</v>
      </c>
    </row>
    <row r="1489" spans="1:43">
      <c r="A1489" s="129" t="str">
        <f t="shared" si="668"/>
        <v>2012_3</v>
      </c>
      <c r="B1489" s="57">
        <v>2012</v>
      </c>
      <c r="C1489" s="57">
        <v>3</v>
      </c>
      <c r="D1489" s="81" t="str">
        <f t="shared" si="669"/>
        <v>SSH_Commercial</v>
      </c>
      <c r="E1489" s="68" t="s">
        <v>33</v>
      </c>
      <c r="F1489" s="69" t="s">
        <v>40</v>
      </c>
      <c r="G1489" s="84">
        <f t="shared" si="670"/>
        <v>9732</v>
      </c>
      <c r="H1489" s="70">
        <v>2433</v>
      </c>
      <c r="I1489" s="65">
        <v>76</v>
      </c>
      <c r="J1489" s="66">
        <v>391</v>
      </c>
      <c r="K1489" s="66">
        <v>592</v>
      </c>
      <c r="L1489" s="66">
        <v>524</v>
      </c>
      <c r="M1489" s="67">
        <v>80</v>
      </c>
      <c r="N1489" s="65">
        <v>1107422</v>
      </c>
      <c r="O1489" s="66">
        <v>1488307</v>
      </c>
      <c r="P1489" s="66">
        <v>623180</v>
      </c>
      <c r="Q1489" s="66">
        <v>2229550</v>
      </c>
      <c r="R1489" s="67">
        <v>311758</v>
      </c>
      <c r="S1489" s="95">
        <f t="shared" si="644"/>
        <v>14571.342105263158</v>
      </c>
      <c r="T1489" s="96">
        <f t="shared" si="645"/>
        <v>3806.4117647058824</v>
      </c>
      <c r="U1489" s="96">
        <f t="shared" si="646"/>
        <v>1052.668918918919</v>
      </c>
      <c r="V1489" s="96">
        <f t="shared" si="647"/>
        <v>4254.8664122137407</v>
      </c>
      <c r="W1489" s="86">
        <f t="shared" si="648"/>
        <v>3896.9749999999999</v>
      </c>
      <c r="X1489" s="99">
        <f t="shared" si="649"/>
        <v>7.8092889436909164E-3</v>
      </c>
      <c r="Y1489" s="100">
        <f t="shared" si="650"/>
        <v>4.0176736539251953E-2</v>
      </c>
      <c r="Z1489" s="100">
        <f t="shared" si="651"/>
        <v>6.0830250719276613E-2</v>
      </c>
      <c r="AA1489" s="100">
        <f t="shared" si="652"/>
        <v>5.3842992190711057E-2</v>
      </c>
      <c r="AB1489" s="101">
        <f t="shared" si="653"/>
        <v>8.2203041512535959E-3</v>
      </c>
      <c r="AC1489" s="99">
        <f t="shared" si="654"/>
        <v>9.8883066846232985E-3</v>
      </c>
      <c r="AD1489" s="100">
        <f t="shared" si="655"/>
        <v>4.4814812268208423E-2</v>
      </c>
      <c r="AE1489" s="100">
        <f t="shared" si="656"/>
        <v>6.6475546766470897E-2</v>
      </c>
      <c r="AF1489" s="100">
        <f t="shared" si="657"/>
        <v>5.9173898740301656E-2</v>
      </c>
      <c r="AG1489" s="101">
        <f t="shared" si="658"/>
        <v>1.0352889497808593E-2</v>
      </c>
      <c r="AH1489" s="95">
        <f t="shared" si="659"/>
        <v>113.7918207973695</v>
      </c>
      <c r="AI1489" s="96">
        <f t="shared" si="660"/>
        <v>152.92920263049731</v>
      </c>
      <c r="AJ1489" s="96">
        <f t="shared" si="661"/>
        <v>64.034114262227703</v>
      </c>
      <c r="AK1489" s="96">
        <f t="shared" si="662"/>
        <v>229.0947390053432</v>
      </c>
      <c r="AL1489" s="86">
        <f t="shared" si="663"/>
        <v>32.034319769831484</v>
      </c>
      <c r="AM1489" s="95">
        <f t="shared" si="671"/>
        <v>114.16910178862683</v>
      </c>
      <c r="AN1489" s="96">
        <f t="shared" si="664"/>
        <v>153.43624505899814</v>
      </c>
      <c r="AO1489" s="96">
        <f t="shared" si="665"/>
        <v>64.246421736823422</v>
      </c>
      <c r="AP1489" s="96">
        <f t="shared" si="666"/>
        <v>229.85431108722145</v>
      </c>
      <c r="AQ1489" s="86">
        <f t="shared" si="667"/>
        <v>32.140530742046593</v>
      </c>
    </row>
    <row r="1490" spans="1:43">
      <c r="A1490" s="129" t="str">
        <f t="shared" si="668"/>
        <v>2012_3</v>
      </c>
      <c r="B1490" s="57">
        <v>2012</v>
      </c>
      <c r="C1490" s="57">
        <v>3</v>
      </c>
      <c r="D1490" s="81" t="str">
        <f t="shared" si="669"/>
        <v>MMH_Commercial</v>
      </c>
      <c r="E1490" s="68" t="s">
        <v>34</v>
      </c>
      <c r="F1490" s="69" t="s">
        <v>40</v>
      </c>
      <c r="G1490" s="84">
        <f t="shared" si="670"/>
        <v>19140</v>
      </c>
      <c r="H1490" s="70">
        <v>4785</v>
      </c>
      <c r="I1490" s="65">
        <v>210</v>
      </c>
      <c r="J1490" s="66">
        <v>781</v>
      </c>
      <c r="K1490" s="66">
        <v>917</v>
      </c>
      <c r="L1490" s="66">
        <v>1222</v>
      </c>
      <c r="M1490" s="67">
        <v>272</v>
      </c>
      <c r="N1490" s="65">
        <v>2476885</v>
      </c>
      <c r="O1490" s="66">
        <v>2180759</v>
      </c>
      <c r="P1490" s="66">
        <v>871855</v>
      </c>
      <c r="Q1490" s="66">
        <v>3362653</v>
      </c>
      <c r="R1490" s="67">
        <v>766324</v>
      </c>
      <c r="S1490" s="95">
        <f t="shared" si="644"/>
        <v>11794.690476190477</v>
      </c>
      <c r="T1490" s="96">
        <f t="shared" si="645"/>
        <v>2792.2650448143404</v>
      </c>
      <c r="U1490" s="96">
        <f t="shared" si="646"/>
        <v>950.76881134133043</v>
      </c>
      <c r="V1490" s="96">
        <f t="shared" si="647"/>
        <v>2751.7618657937805</v>
      </c>
      <c r="W1490" s="86">
        <f t="shared" si="648"/>
        <v>2817.3676470588234</v>
      </c>
      <c r="X1490" s="99">
        <f t="shared" si="649"/>
        <v>1.0971786833855799E-2</v>
      </c>
      <c r="Y1490" s="100">
        <f t="shared" si="650"/>
        <v>4.0804597701149428E-2</v>
      </c>
      <c r="Z1490" s="100">
        <f t="shared" si="651"/>
        <v>4.7910135841170327E-2</v>
      </c>
      <c r="AA1490" s="100">
        <f t="shared" si="652"/>
        <v>6.3845350052246605E-2</v>
      </c>
      <c r="AB1490" s="101">
        <f t="shared" si="653"/>
        <v>1.4211076280041797E-2</v>
      </c>
      <c r="AC1490" s="99">
        <f t="shared" si="654"/>
        <v>1.2726184234517993E-2</v>
      </c>
      <c r="AD1490" s="100">
        <f t="shared" si="655"/>
        <v>4.4136506065394591E-2</v>
      </c>
      <c r="AE1490" s="100">
        <f t="shared" si="656"/>
        <v>5.1507112555012648E-2</v>
      </c>
      <c r="AF1490" s="100">
        <f t="shared" si="657"/>
        <v>6.7962753178592863E-2</v>
      </c>
      <c r="AG1490" s="101">
        <f t="shared" si="658"/>
        <v>1.6204457703331128E-2</v>
      </c>
      <c r="AH1490" s="95">
        <f t="shared" si="659"/>
        <v>129.40882967607106</v>
      </c>
      <c r="AI1490" s="96">
        <f t="shared" si="660"/>
        <v>113.93725182863113</v>
      </c>
      <c r="AJ1490" s="96">
        <f t="shared" si="661"/>
        <v>45.551462904911183</v>
      </c>
      <c r="AK1490" s="96">
        <f t="shared" si="662"/>
        <v>175.68719958202718</v>
      </c>
      <c r="AL1490" s="86">
        <f t="shared" si="663"/>
        <v>40.037826541274818</v>
      </c>
      <c r="AM1490" s="95">
        <f t="shared" si="671"/>
        <v>129.83788943797239</v>
      </c>
      <c r="AN1490" s="96">
        <f t="shared" si="664"/>
        <v>114.31501500185242</v>
      </c>
      <c r="AO1490" s="96">
        <f t="shared" si="665"/>
        <v>45.702490465218787</v>
      </c>
      <c r="AP1490" s="96">
        <f t="shared" si="666"/>
        <v>176.26969699128793</v>
      </c>
      <c r="AQ1490" s="86">
        <f t="shared" si="667"/>
        <v>40.170573436257541</v>
      </c>
    </row>
    <row r="1491" spans="1:43">
      <c r="A1491" s="129" t="str">
        <f t="shared" si="668"/>
        <v>2012_3</v>
      </c>
      <c r="B1491" s="57">
        <v>2012</v>
      </c>
      <c r="C1491" s="57">
        <v>3</v>
      </c>
      <c r="D1491" s="81" t="str">
        <f t="shared" si="669"/>
        <v>SYA_Commercial</v>
      </c>
      <c r="E1491" s="68" t="s">
        <v>35</v>
      </c>
      <c r="F1491" s="69" t="s">
        <v>40</v>
      </c>
      <c r="G1491" s="84">
        <f t="shared" si="670"/>
        <v>5756</v>
      </c>
      <c r="H1491" s="70">
        <v>1439</v>
      </c>
      <c r="I1491" s="65">
        <v>66</v>
      </c>
      <c r="J1491" s="66">
        <v>238</v>
      </c>
      <c r="K1491" s="66">
        <v>400</v>
      </c>
      <c r="L1491" s="66">
        <v>384</v>
      </c>
      <c r="M1491" s="67">
        <v>32</v>
      </c>
      <c r="N1491" s="65">
        <v>1116855</v>
      </c>
      <c r="O1491" s="66">
        <v>857135</v>
      </c>
      <c r="P1491" s="66">
        <v>330495</v>
      </c>
      <c r="Q1491" s="66">
        <v>1222302</v>
      </c>
      <c r="R1491" s="67">
        <v>198858</v>
      </c>
      <c r="S1491" s="95">
        <f t="shared" si="644"/>
        <v>16922.045454545456</v>
      </c>
      <c r="T1491" s="96">
        <f t="shared" si="645"/>
        <v>3601.40756302521</v>
      </c>
      <c r="U1491" s="96">
        <f t="shared" si="646"/>
        <v>826.23749999999995</v>
      </c>
      <c r="V1491" s="96">
        <f t="shared" si="647"/>
        <v>3183.078125</v>
      </c>
      <c r="W1491" s="86">
        <f t="shared" si="648"/>
        <v>6214.3125</v>
      </c>
      <c r="X1491" s="99">
        <f t="shared" si="649"/>
        <v>1.1466296038915913E-2</v>
      </c>
      <c r="Y1491" s="100">
        <f t="shared" si="650"/>
        <v>4.1348158443363446E-2</v>
      </c>
      <c r="Z1491" s="100">
        <f t="shared" si="651"/>
        <v>6.9492703266157058E-2</v>
      </c>
      <c r="AA1491" s="100">
        <f t="shared" si="652"/>
        <v>6.6712995135510766E-2</v>
      </c>
      <c r="AB1491" s="101">
        <f t="shared" si="653"/>
        <v>5.5594162612925642E-3</v>
      </c>
      <c r="AC1491" s="99">
        <f t="shared" si="654"/>
        <v>1.4735957919474796E-2</v>
      </c>
      <c r="AD1491" s="100">
        <f t="shared" si="655"/>
        <v>4.7462561585106075E-2</v>
      </c>
      <c r="AE1491" s="100">
        <f t="shared" si="656"/>
        <v>7.730223552096388E-2</v>
      </c>
      <c r="AF1491" s="100">
        <f t="shared" si="657"/>
        <v>7.4376163322397743E-2</v>
      </c>
      <c r="AG1491" s="101">
        <f t="shared" si="658"/>
        <v>7.8429085262781834E-3</v>
      </c>
      <c r="AH1491" s="95">
        <f t="shared" si="659"/>
        <v>194.03318276580958</v>
      </c>
      <c r="AI1491" s="96">
        <f t="shared" si="660"/>
        <v>148.9115705350938</v>
      </c>
      <c r="AJ1491" s="96">
        <f t="shared" si="661"/>
        <v>57.417477414871442</v>
      </c>
      <c r="AK1491" s="96">
        <f t="shared" si="662"/>
        <v>212.35267546907573</v>
      </c>
      <c r="AL1491" s="86">
        <f t="shared" si="663"/>
        <v>34.54794996525365</v>
      </c>
      <c r="AM1491" s="95">
        <f t="shared" si="671"/>
        <v>194.67650696097346</v>
      </c>
      <c r="AN1491" s="96">
        <f t="shared" si="664"/>
        <v>149.40529235576147</v>
      </c>
      <c r="AO1491" s="96">
        <f t="shared" si="665"/>
        <v>57.60784718523616</v>
      </c>
      <c r="AP1491" s="96">
        <f t="shared" si="666"/>
        <v>213.05673861997462</v>
      </c>
      <c r="AQ1491" s="86">
        <f t="shared" si="667"/>
        <v>34.662494971366257</v>
      </c>
    </row>
    <row r="1492" spans="1:43">
      <c r="A1492" s="129" t="str">
        <f t="shared" si="668"/>
        <v>2012_3</v>
      </c>
      <c r="B1492" s="57">
        <v>2012</v>
      </c>
      <c r="C1492" s="57">
        <v>3</v>
      </c>
      <c r="D1492" s="81" t="str">
        <f t="shared" si="669"/>
        <v>LSH_Commercial</v>
      </c>
      <c r="E1492" s="68" t="s">
        <v>36</v>
      </c>
      <c r="F1492" s="69" t="s">
        <v>40</v>
      </c>
      <c r="G1492" s="84">
        <f t="shared" si="670"/>
        <v>8860</v>
      </c>
      <c r="H1492" s="70">
        <v>2215</v>
      </c>
      <c r="I1492" s="65">
        <v>108</v>
      </c>
      <c r="J1492" s="66">
        <v>451</v>
      </c>
      <c r="K1492" s="66">
        <v>828</v>
      </c>
      <c r="L1492" s="66">
        <v>642</v>
      </c>
      <c r="M1492" s="67">
        <v>288</v>
      </c>
      <c r="N1492" s="65">
        <v>2041854</v>
      </c>
      <c r="O1492" s="66">
        <v>1358536</v>
      </c>
      <c r="P1492" s="66">
        <v>923911</v>
      </c>
      <c r="Q1492" s="66">
        <v>2035883</v>
      </c>
      <c r="R1492" s="67">
        <v>1950872</v>
      </c>
      <c r="S1492" s="95">
        <f t="shared" si="644"/>
        <v>18906.055555555555</v>
      </c>
      <c r="T1492" s="96">
        <f t="shared" si="645"/>
        <v>3012.2749445676277</v>
      </c>
      <c r="U1492" s="96">
        <f t="shared" si="646"/>
        <v>1115.8345410628019</v>
      </c>
      <c r="V1492" s="96">
        <f t="shared" si="647"/>
        <v>3171.1573208722743</v>
      </c>
      <c r="W1492" s="86">
        <f t="shared" si="648"/>
        <v>6773.8611111111113</v>
      </c>
      <c r="X1492" s="99">
        <f t="shared" si="649"/>
        <v>1.218961625282167E-2</v>
      </c>
      <c r="Y1492" s="100">
        <f t="shared" si="650"/>
        <v>5.090293453724605E-2</v>
      </c>
      <c r="Z1492" s="100">
        <f t="shared" si="651"/>
        <v>9.3453724604966135E-2</v>
      </c>
      <c r="AA1492" s="100">
        <f t="shared" si="652"/>
        <v>7.2460496613995479E-2</v>
      </c>
      <c r="AB1492" s="101">
        <f t="shared" si="653"/>
        <v>3.2505643340857787E-2</v>
      </c>
      <c r="AC1492" s="99">
        <f t="shared" si="654"/>
        <v>1.4905873327210419E-2</v>
      </c>
      <c r="AD1492" s="100">
        <f t="shared" si="655"/>
        <v>5.6343772415953029E-2</v>
      </c>
      <c r="AE1492" s="100">
        <f t="shared" si="656"/>
        <v>0.10065869758531543</v>
      </c>
      <c r="AF1492" s="100">
        <f t="shared" si="657"/>
        <v>7.8877849487849538E-2</v>
      </c>
      <c r="AG1492" s="101">
        <f t="shared" si="658"/>
        <v>3.6895422408423147E-2</v>
      </c>
      <c r="AH1492" s="95">
        <f t="shared" si="659"/>
        <v>230.45756207674944</v>
      </c>
      <c r="AI1492" s="96">
        <f t="shared" si="660"/>
        <v>153.33363431151241</v>
      </c>
      <c r="AJ1492" s="96">
        <f t="shared" si="661"/>
        <v>104.27889390519188</v>
      </c>
      <c r="AK1492" s="96">
        <f t="shared" si="662"/>
        <v>229.78363431151243</v>
      </c>
      <c r="AL1492" s="86">
        <f t="shared" si="663"/>
        <v>220.18871331828441</v>
      </c>
      <c r="AM1492" s="95">
        <f t="shared" si="671"/>
        <v>231.22165264893471</v>
      </c>
      <c r="AN1492" s="96">
        <f t="shared" si="664"/>
        <v>153.84201764821242</v>
      </c>
      <c r="AO1492" s="96">
        <f t="shared" si="665"/>
        <v>104.62463443543461</v>
      </c>
      <c r="AP1492" s="96">
        <f t="shared" si="666"/>
        <v>230.545490451262</v>
      </c>
      <c r="AQ1492" s="86">
        <f t="shared" si="667"/>
        <v>220.91875714254422</v>
      </c>
    </row>
    <row r="1493" spans="1:43">
      <c r="A1493" s="129" t="str">
        <f t="shared" si="668"/>
        <v>2012_3</v>
      </c>
      <c r="B1493" s="57">
        <v>2012</v>
      </c>
      <c r="C1493" s="57">
        <v>3</v>
      </c>
      <c r="D1493" s="81" t="str">
        <f t="shared" si="669"/>
        <v>SYH_Commercial</v>
      </c>
      <c r="E1493" s="68" t="s">
        <v>37</v>
      </c>
      <c r="F1493" s="69" t="s">
        <v>40</v>
      </c>
      <c r="G1493" s="84">
        <f t="shared" si="670"/>
        <v>4604</v>
      </c>
      <c r="H1493" s="70">
        <v>1151</v>
      </c>
      <c r="I1493" s="65">
        <v>53</v>
      </c>
      <c r="J1493" s="66">
        <v>243</v>
      </c>
      <c r="K1493" s="66">
        <v>190</v>
      </c>
      <c r="L1493" s="66">
        <v>403</v>
      </c>
      <c r="M1493" s="67">
        <v>11</v>
      </c>
      <c r="N1493" s="65">
        <v>554246</v>
      </c>
      <c r="O1493" s="66">
        <v>572409</v>
      </c>
      <c r="P1493" s="66">
        <v>256871</v>
      </c>
      <c r="Q1493" s="66">
        <v>1001448</v>
      </c>
      <c r="R1493" s="67">
        <v>75355</v>
      </c>
      <c r="S1493" s="95">
        <f t="shared" si="644"/>
        <v>10457.471698113208</v>
      </c>
      <c r="T1493" s="96">
        <f t="shared" si="645"/>
        <v>2355.5925925925926</v>
      </c>
      <c r="U1493" s="96">
        <f t="shared" si="646"/>
        <v>1351.9526315789474</v>
      </c>
      <c r="V1493" s="96">
        <f t="shared" si="647"/>
        <v>2484.982630272953</v>
      </c>
      <c r="W1493" s="86">
        <f t="shared" si="648"/>
        <v>6850.454545454545</v>
      </c>
      <c r="X1493" s="99">
        <f t="shared" si="649"/>
        <v>1.1511728931364032E-2</v>
      </c>
      <c r="Y1493" s="100">
        <f t="shared" si="650"/>
        <v>5.2780191138140746E-2</v>
      </c>
      <c r="Z1493" s="100">
        <f t="shared" si="651"/>
        <v>4.1268462206776713E-2</v>
      </c>
      <c r="AA1493" s="100">
        <f t="shared" si="652"/>
        <v>8.7532580364900081E-2</v>
      </c>
      <c r="AB1493" s="101">
        <f t="shared" si="653"/>
        <v>2.3892267593397048E-3</v>
      </c>
      <c r="AC1493" s="99">
        <f t="shared" si="654"/>
        <v>1.5174791198441952E-2</v>
      </c>
      <c r="AD1493" s="100">
        <f t="shared" si="655"/>
        <v>6.0458209187682202E-2</v>
      </c>
      <c r="AE1493" s="100">
        <f t="shared" si="656"/>
        <v>4.8098858684095198E-2</v>
      </c>
      <c r="AF1493" s="100">
        <f t="shared" si="657"/>
        <v>9.7237273611527952E-2</v>
      </c>
      <c r="AG1493" s="101">
        <f t="shared" si="658"/>
        <v>4.0657034283808633E-3</v>
      </c>
      <c r="AH1493" s="95">
        <f t="shared" si="659"/>
        <v>120.38357949609036</v>
      </c>
      <c r="AI1493" s="96">
        <f t="shared" si="660"/>
        <v>124.32862728062554</v>
      </c>
      <c r="AJ1493" s="96">
        <f t="shared" si="661"/>
        <v>55.793006081668118</v>
      </c>
      <c r="AK1493" s="96">
        <f t="shared" si="662"/>
        <v>217.51694178974805</v>
      </c>
      <c r="AL1493" s="86">
        <f t="shared" si="663"/>
        <v>16.367289313640313</v>
      </c>
      <c r="AM1493" s="95">
        <f t="shared" si="671"/>
        <v>120.7827157071566</v>
      </c>
      <c r="AN1493" s="96">
        <f t="shared" si="664"/>
        <v>124.7408434435572</v>
      </c>
      <c r="AO1493" s="96">
        <f t="shared" si="665"/>
        <v>55.977989857234917</v>
      </c>
      <c r="AP1493" s="96">
        <f t="shared" si="666"/>
        <v>218.23812725667042</v>
      </c>
      <c r="AQ1493" s="86">
        <f t="shared" si="667"/>
        <v>16.421555666820844</v>
      </c>
    </row>
    <row r="1494" spans="1:43">
      <c r="A1494" s="129" t="str">
        <f t="shared" si="668"/>
        <v>2012_3</v>
      </c>
      <c r="B1494" s="57">
        <v>2012</v>
      </c>
      <c r="C1494" s="57">
        <v>3</v>
      </c>
      <c r="D1494" s="81" t="str">
        <f t="shared" si="669"/>
        <v>MSH_Commercial</v>
      </c>
      <c r="E1494" s="68" t="s">
        <v>38</v>
      </c>
      <c r="F1494" s="69" t="s">
        <v>40</v>
      </c>
      <c r="G1494" s="84">
        <f t="shared" si="670"/>
        <v>21516</v>
      </c>
      <c r="H1494" s="70">
        <v>5379</v>
      </c>
      <c r="I1494" s="65">
        <v>286</v>
      </c>
      <c r="J1494" s="66">
        <v>1033</v>
      </c>
      <c r="K1494" s="66">
        <v>2168</v>
      </c>
      <c r="L1494" s="66">
        <v>1277</v>
      </c>
      <c r="M1494" s="67">
        <v>588</v>
      </c>
      <c r="N1494" s="65">
        <v>4654803</v>
      </c>
      <c r="O1494" s="66">
        <v>2693357</v>
      </c>
      <c r="P1494" s="66">
        <v>1850926</v>
      </c>
      <c r="Q1494" s="66">
        <v>3839693</v>
      </c>
      <c r="R1494" s="67">
        <v>3404883</v>
      </c>
      <c r="S1494" s="95">
        <f t="shared" si="644"/>
        <v>16275.534965034965</v>
      </c>
      <c r="T1494" s="96">
        <f t="shared" si="645"/>
        <v>2607.3155856727976</v>
      </c>
      <c r="U1494" s="96">
        <f t="shared" si="646"/>
        <v>853.74815498154976</v>
      </c>
      <c r="V1494" s="96">
        <f t="shared" si="647"/>
        <v>3006.8073610023494</v>
      </c>
      <c r="W1494" s="86">
        <f t="shared" si="648"/>
        <v>5790.6173469387759</v>
      </c>
      <c r="X1494" s="99">
        <f t="shared" si="649"/>
        <v>1.3292433537832311E-2</v>
      </c>
      <c r="Y1494" s="100">
        <f t="shared" si="650"/>
        <v>4.8010782673359363E-2</v>
      </c>
      <c r="Z1494" s="100">
        <f t="shared" si="651"/>
        <v>0.10076222346160997</v>
      </c>
      <c r="AA1494" s="100">
        <f t="shared" si="652"/>
        <v>5.9351180516824691E-2</v>
      </c>
      <c r="AB1494" s="101">
        <f t="shared" si="653"/>
        <v>2.7328499721137756E-2</v>
      </c>
      <c r="AC1494" s="99">
        <f t="shared" si="654"/>
        <v>1.5111596608837336E-2</v>
      </c>
      <c r="AD1494" s="100">
        <f t="shared" si="655"/>
        <v>5.1406726992935622E-2</v>
      </c>
      <c r="AE1494" s="100">
        <f t="shared" si="656"/>
        <v>0.10554369192730925</v>
      </c>
      <c r="AF1494" s="100">
        <f t="shared" si="657"/>
        <v>6.3104396796686502E-2</v>
      </c>
      <c r="AG1494" s="101">
        <f t="shared" si="658"/>
        <v>2.9918299228804443E-2</v>
      </c>
      <c r="AH1494" s="95">
        <f t="shared" si="659"/>
        <v>216.3414668153932</v>
      </c>
      <c r="AI1494" s="96">
        <f t="shared" si="660"/>
        <v>125.17926194459936</v>
      </c>
      <c r="AJ1494" s="96">
        <f t="shared" si="661"/>
        <v>86.025562372188134</v>
      </c>
      <c r="AK1494" s="96">
        <f t="shared" si="662"/>
        <v>178.45756646216768</v>
      </c>
      <c r="AL1494" s="86">
        <f t="shared" si="663"/>
        <v>158.24888455103178</v>
      </c>
      <c r="AM1494" s="95">
        <f t="shared" si="671"/>
        <v>217.05875495155479</v>
      </c>
      <c r="AN1494" s="96">
        <f t="shared" si="664"/>
        <v>125.59429841822622</v>
      </c>
      <c r="AO1494" s="96">
        <f t="shared" si="665"/>
        <v>86.310783306503296</v>
      </c>
      <c r="AP1494" s="96">
        <f t="shared" si="666"/>
        <v>179.04924912530134</v>
      </c>
      <c r="AQ1494" s="86">
        <f t="shared" si="667"/>
        <v>158.77356458172656</v>
      </c>
    </row>
    <row r="1495" spans="1:43">
      <c r="A1495" s="129" t="str">
        <f t="shared" si="668"/>
        <v>2012_3</v>
      </c>
      <c r="B1495" s="57">
        <v>2012</v>
      </c>
      <c r="C1495" s="57">
        <v>3</v>
      </c>
      <c r="D1495" s="81" t="str">
        <f t="shared" si="669"/>
        <v>SMH_Commercial</v>
      </c>
      <c r="E1495" s="68" t="s">
        <v>39</v>
      </c>
      <c r="F1495" s="69" t="s">
        <v>40</v>
      </c>
      <c r="G1495" s="84">
        <f t="shared" si="670"/>
        <v>9372</v>
      </c>
      <c r="H1495" s="70">
        <v>2343</v>
      </c>
      <c r="I1495" s="65">
        <v>98</v>
      </c>
      <c r="J1495" s="66">
        <v>428</v>
      </c>
      <c r="K1495" s="66">
        <v>871</v>
      </c>
      <c r="L1495" s="66">
        <v>705</v>
      </c>
      <c r="M1495" s="67">
        <v>107</v>
      </c>
      <c r="N1495" s="65">
        <v>1371792</v>
      </c>
      <c r="O1495" s="66">
        <v>1484063</v>
      </c>
      <c r="P1495" s="66">
        <v>579170</v>
      </c>
      <c r="Q1495" s="66">
        <v>2485505</v>
      </c>
      <c r="R1495" s="67">
        <v>322559</v>
      </c>
      <c r="S1495" s="95">
        <f t="shared" si="644"/>
        <v>13997.877551020409</v>
      </c>
      <c r="T1495" s="96">
        <f t="shared" si="645"/>
        <v>3467.4369158878503</v>
      </c>
      <c r="U1495" s="96">
        <f t="shared" si="646"/>
        <v>664.9483352468427</v>
      </c>
      <c r="V1495" s="96">
        <f t="shared" si="647"/>
        <v>3525.5390070921985</v>
      </c>
      <c r="W1495" s="86">
        <f t="shared" si="648"/>
        <v>3014.570093457944</v>
      </c>
      <c r="X1495" s="99">
        <f t="shared" si="649"/>
        <v>1.0456679470763978E-2</v>
      </c>
      <c r="Y1495" s="100">
        <f t="shared" si="650"/>
        <v>4.5667947076397777E-2</v>
      </c>
      <c r="Z1495" s="100">
        <f t="shared" si="651"/>
        <v>9.2936406316688008E-2</v>
      </c>
      <c r="AA1495" s="100">
        <f t="shared" si="652"/>
        <v>7.5224071702944942E-2</v>
      </c>
      <c r="AB1495" s="101">
        <f t="shared" si="653"/>
        <v>1.1416986769099444E-2</v>
      </c>
      <c r="AC1495" s="99">
        <f t="shared" si="654"/>
        <v>1.2904920009056044E-2</v>
      </c>
      <c r="AD1495" s="100">
        <f t="shared" si="655"/>
        <v>5.0692475194079288E-2</v>
      </c>
      <c r="AE1495" s="100">
        <f t="shared" si="656"/>
        <v>9.992438524497417E-2</v>
      </c>
      <c r="AF1495" s="100">
        <f t="shared" si="657"/>
        <v>8.1572064976781392E-2</v>
      </c>
      <c r="AG1495" s="101">
        <f t="shared" si="658"/>
        <v>1.3973935980935256E-2</v>
      </c>
      <c r="AH1495" s="95">
        <f t="shared" si="659"/>
        <v>146.37131882202306</v>
      </c>
      <c r="AI1495" s="96">
        <f t="shared" si="660"/>
        <v>158.3507255655143</v>
      </c>
      <c r="AJ1495" s="96">
        <f t="shared" si="661"/>
        <v>61.797908664105847</v>
      </c>
      <c r="AK1495" s="96">
        <f t="shared" si="662"/>
        <v>265.20539906103284</v>
      </c>
      <c r="AL1495" s="86">
        <f t="shared" si="663"/>
        <v>34.417306871532226</v>
      </c>
      <c r="AM1495" s="95">
        <f t="shared" si="671"/>
        <v>146.85661834416666</v>
      </c>
      <c r="AN1495" s="96">
        <f t="shared" si="664"/>
        <v>158.87574325385992</v>
      </c>
      <c r="AO1495" s="96">
        <f t="shared" si="665"/>
        <v>62.002801916318951</v>
      </c>
      <c r="AP1495" s="96">
        <f t="shared" si="666"/>
        <v>266.08469737213653</v>
      </c>
      <c r="AQ1495" s="86">
        <f t="shared" si="667"/>
        <v>34.531418725634836</v>
      </c>
    </row>
    <row r="1496" spans="1:43">
      <c r="A1496" s="129" t="str">
        <f t="shared" si="668"/>
        <v>2012_4</v>
      </c>
      <c r="B1496" s="57">
        <v>2012</v>
      </c>
      <c r="C1496" s="57">
        <v>4</v>
      </c>
      <c r="D1496" s="81" t="str">
        <f t="shared" si="669"/>
        <v>SML_Commercial</v>
      </c>
      <c r="E1496" s="68" t="s">
        <v>12</v>
      </c>
      <c r="F1496" s="69" t="s">
        <v>40</v>
      </c>
      <c r="G1496" s="84">
        <f t="shared" si="670"/>
        <v>23004</v>
      </c>
      <c r="H1496" s="70">
        <v>5751</v>
      </c>
      <c r="I1496" s="65">
        <v>45</v>
      </c>
      <c r="J1496" s="66">
        <v>732</v>
      </c>
      <c r="K1496" s="66">
        <v>390</v>
      </c>
      <c r="L1496" s="66">
        <v>1065</v>
      </c>
      <c r="M1496" s="67">
        <v>171</v>
      </c>
      <c r="N1496" s="65">
        <v>699668</v>
      </c>
      <c r="O1496" s="66">
        <v>1149038</v>
      </c>
      <c r="P1496" s="66">
        <v>636668</v>
      </c>
      <c r="Q1496" s="66">
        <v>1616820</v>
      </c>
      <c r="R1496" s="67">
        <v>520356</v>
      </c>
      <c r="S1496" s="95">
        <f t="shared" si="644"/>
        <v>15548.177777777777</v>
      </c>
      <c r="T1496" s="96">
        <f t="shared" si="645"/>
        <v>1569.7240437158471</v>
      </c>
      <c r="U1496" s="96">
        <f t="shared" si="646"/>
        <v>1632.4820512820513</v>
      </c>
      <c r="V1496" s="96">
        <f t="shared" si="647"/>
        <v>1518.1408450704225</v>
      </c>
      <c r="W1496" s="86">
        <f t="shared" si="648"/>
        <v>3043.0175438596493</v>
      </c>
      <c r="X1496" s="99">
        <f t="shared" si="649"/>
        <v>1.9561815336463224E-3</v>
      </c>
      <c r="Y1496" s="100">
        <f t="shared" si="650"/>
        <v>3.1820552947313507E-2</v>
      </c>
      <c r="Z1496" s="100">
        <f t="shared" si="651"/>
        <v>1.6953573291601461E-2</v>
      </c>
      <c r="AA1496" s="100">
        <f t="shared" si="652"/>
        <v>4.6296296296296294E-2</v>
      </c>
      <c r="AB1496" s="101">
        <f t="shared" si="653"/>
        <v>7.4334898278560248E-3</v>
      </c>
      <c r="AC1496" s="99">
        <f t="shared" si="654"/>
        <v>2.6349687014307027E-3</v>
      </c>
      <c r="AD1496" s="100">
        <f t="shared" si="655"/>
        <v>3.4516963586951027E-2</v>
      </c>
      <c r="AE1496" s="100">
        <f t="shared" si="656"/>
        <v>1.893679779692543E-2</v>
      </c>
      <c r="AF1496" s="100">
        <f t="shared" si="657"/>
        <v>4.9524300566758703E-2</v>
      </c>
      <c r="AG1496" s="101">
        <f t="shared" si="658"/>
        <v>8.7530537289183443E-3</v>
      </c>
      <c r="AH1496" s="95">
        <f t="shared" si="659"/>
        <v>30.415058250739001</v>
      </c>
      <c r="AI1496" s="96">
        <f t="shared" si="660"/>
        <v>49.949487045731175</v>
      </c>
      <c r="AJ1496" s="96">
        <f t="shared" si="661"/>
        <v>27.676404103634152</v>
      </c>
      <c r="AK1496" s="96">
        <f t="shared" si="662"/>
        <v>70.284298382889929</v>
      </c>
      <c r="AL1496" s="86">
        <f t="shared" si="663"/>
        <v>22.620239958268126</v>
      </c>
      <c r="AM1496" s="95">
        <f t="shared" si="671"/>
        <v>30.515900501487604</v>
      </c>
      <c r="AN1496" s="96">
        <f t="shared" si="664"/>
        <v>50.115096417770019</v>
      </c>
      <c r="AO1496" s="96">
        <f t="shared" si="665"/>
        <v>27.768166245249333</v>
      </c>
      <c r="AP1496" s="96">
        <f t="shared" si="666"/>
        <v>70.517328574145438</v>
      </c>
      <c r="AQ1496" s="86">
        <f t="shared" si="667"/>
        <v>22.695238200620985</v>
      </c>
    </row>
    <row r="1497" spans="1:43">
      <c r="A1497" s="129" t="str">
        <f t="shared" si="668"/>
        <v>2012_4</v>
      </c>
      <c r="B1497" s="57">
        <v>2012</v>
      </c>
      <c r="C1497" s="57">
        <v>4</v>
      </c>
      <c r="D1497" s="81" t="str">
        <f t="shared" si="669"/>
        <v>LSL_Commercial</v>
      </c>
      <c r="E1497" s="68" t="s">
        <v>14</v>
      </c>
      <c r="F1497" s="69" t="s">
        <v>40</v>
      </c>
      <c r="G1497" s="84">
        <f t="shared" si="670"/>
        <v>3016</v>
      </c>
      <c r="H1497" s="70">
        <v>754</v>
      </c>
      <c r="I1497" s="65">
        <v>3</v>
      </c>
      <c r="J1497" s="66">
        <v>66</v>
      </c>
      <c r="K1497" s="66">
        <v>183</v>
      </c>
      <c r="L1497" s="66">
        <v>97</v>
      </c>
      <c r="M1497" s="67">
        <v>16</v>
      </c>
      <c r="N1497" s="65">
        <v>61078</v>
      </c>
      <c r="O1497" s="66">
        <v>194218</v>
      </c>
      <c r="P1497" s="66">
        <v>290492</v>
      </c>
      <c r="Q1497" s="66">
        <v>283349</v>
      </c>
      <c r="R1497" s="67">
        <v>94020</v>
      </c>
      <c r="S1497" s="95">
        <f t="shared" si="644"/>
        <v>20359.333333333332</v>
      </c>
      <c r="T1497" s="96">
        <f t="shared" si="645"/>
        <v>2942.6969696969695</v>
      </c>
      <c r="U1497" s="96">
        <f t="shared" si="646"/>
        <v>1587.3879781420765</v>
      </c>
      <c r="V1497" s="96">
        <f t="shared" si="647"/>
        <v>2921.1237113402062</v>
      </c>
      <c r="W1497" s="86">
        <f t="shared" si="648"/>
        <v>5876.25</v>
      </c>
      <c r="X1497" s="99">
        <f t="shared" si="649"/>
        <v>9.9469496021220159E-4</v>
      </c>
      <c r="Y1497" s="100">
        <f t="shared" si="650"/>
        <v>2.1883289124668436E-2</v>
      </c>
      <c r="Z1497" s="100">
        <f t="shared" si="651"/>
        <v>6.0676392572944299E-2</v>
      </c>
      <c r="AA1497" s="100">
        <f t="shared" si="652"/>
        <v>3.2161803713527851E-2</v>
      </c>
      <c r="AB1497" s="101">
        <f t="shared" si="653"/>
        <v>5.3050397877984082E-3</v>
      </c>
      <c r="AC1497" s="99">
        <f t="shared" si="654"/>
        <v>2.3321189482068405E-3</v>
      </c>
      <c r="AD1497" s="100">
        <f t="shared" si="655"/>
        <v>2.8090434128812933E-2</v>
      </c>
      <c r="AE1497" s="100">
        <f t="shared" si="656"/>
        <v>7.0805186779070176E-2</v>
      </c>
      <c r="AF1497" s="100">
        <f t="shared" si="657"/>
        <v>3.964714885240328E-2</v>
      </c>
      <c r="AG1497" s="101">
        <f t="shared" si="658"/>
        <v>8.3870177852171813E-3</v>
      </c>
      <c r="AH1497" s="95">
        <f t="shared" si="659"/>
        <v>20.25132625994695</v>
      </c>
      <c r="AI1497" s="96">
        <f t="shared" si="660"/>
        <v>64.395888594164461</v>
      </c>
      <c r="AJ1497" s="96">
        <f t="shared" si="661"/>
        <v>96.316976127320956</v>
      </c>
      <c r="AK1497" s="96">
        <f t="shared" si="662"/>
        <v>93.948607427055705</v>
      </c>
      <c r="AL1497" s="86">
        <f t="shared" si="663"/>
        <v>31.173740053050398</v>
      </c>
      <c r="AM1497" s="95">
        <f t="shared" si="671"/>
        <v>20.318470281301824</v>
      </c>
      <c r="AN1497" s="96">
        <f t="shared" si="664"/>
        <v>64.609395544940526</v>
      </c>
      <c r="AO1497" s="96">
        <f t="shared" si="665"/>
        <v>96.63631862464274</v>
      </c>
      <c r="AP1497" s="96">
        <f t="shared" si="666"/>
        <v>94.260097510340714</v>
      </c>
      <c r="AQ1497" s="86">
        <f t="shared" si="667"/>
        <v>31.27709774137983</v>
      </c>
    </row>
    <row r="1498" spans="1:43">
      <c r="A1498" s="129" t="str">
        <f t="shared" si="668"/>
        <v>2012_4</v>
      </c>
      <c r="B1498" s="57">
        <v>2012</v>
      </c>
      <c r="C1498" s="57">
        <v>4</v>
      </c>
      <c r="D1498" s="81" t="str">
        <f t="shared" si="669"/>
        <v>MYA_Commercial</v>
      </c>
      <c r="E1498" s="68" t="s">
        <v>15</v>
      </c>
      <c r="F1498" s="69" t="s">
        <v>40</v>
      </c>
      <c r="G1498" s="84">
        <f t="shared" si="670"/>
        <v>3384</v>
      </c>
      <c r="H1498" s="70">
        <v>846</v>
      </c>
      <c r="I1498" s="65">
        <v>18</v>
      </c>
      <c r="J1498" s="66">
        <v>124</v>
      </c>
      <c r="K1498" s="66">
        <v>55</v>
      </c>
      <c r="L1498" s="66">
        <v>300</v>
      </c>
      <c r="M1498" s="67">
        <v>20</v>
      </c>
      <c r="N1498" s="65">
        <v>191351</v>
      </c>
      <c r="O1498" s="66">
        <v>406562</v>
      </c>
      <c r="P1498" s="66">
        <v>59145</v>
      </c>
      <c r="Q1498" s="66">
        <v>851427</v>
      </c>
      <c r="R1498" s="67">
        <v>95661</v>
      </c>
      <c r="S1498" s="95">
        <f t="shared" si="644"/>
        <v>10630.611111111111</v>
      </c>
      <c r="T1498" s="96">
        <f t="shared" si="645"/>
        <v>3278.7258064516127</v>
      </c>
      <c r="U1498" s="96">
        <f t="shared" si="646"/>
        <v>1075.3636363636363</v>
      </c>
      <c r="V1498" s="96">
        <f t="shared" si="647"/>
        <v>2838.09</v>
      </c>
      <c r="W1498" s="86">
        <f t="shared" si="648"/>
        <v>4783.05</v>
      </c>
      <c r="X1498" s="99">
        <f t="shared" si="649"/>
        <v>5.3191489361702126E-3</v>
      </c>
      <c r="Y1498" s="100">
        <f t="shared" si="650"/>
        <v>3.664302600472813E-2</v>
      </c>
      <c r="Z1498" s="100">
        <f t="shared" si="651"/>
        <v>1.6252955082742316E-2</v>
      </c>
      <c r="AA1498" s="100">
        <f t="shared" si="652"/>
        <v>8.8652482269503549E-2</v>
      </c>
      <c r="AB1498" s="101">
        <f t="shared" si="653"/>
        <v>5.9101654846335696E-3</v>
      </c>
      <c r="AC1498" s="99">
        <f t="shared" si="654"/>
        <v>8.2325729652971448E-3</v>
      </c>
      <c r="AD1498" s="100">
        <f t="shared" si="655"/>
        <v>4.4168433681280379E-2</v>
      </c>
      <c r="AE1498" s="100">
        <f t="shared" si="656"/>
        <v>2.1317595678908938E-2</v>
      </c>
      <c r="AF1498" s="100">
        <f t="shared" si="657"/>
        <v>0.10003735556226952</v>
      </c>
      <c r="AG1498" s="101">
        <f t="shared" si="658"/>
        <v>8.9802715586343469E-3</v>
      </c>
      <c r="AH1498" s="95">
        <f t="shared" si="659"/>
        <v>56.545803782505914</v>
      </c>
      <c r="AI1498" s="96">
        <f t="shared" si="660"/>
        <v>120.14243498817967</v>
      </c>
      <c r="AJ1498" s="96">
        <f t="shared" si="661"/>
        <v>17.477836879432623</v>
      </c>
      <c r="AK1498" s="96">
        <f t="shared" si="662"/>
        <v>251.60372340425531</v>
      </c>
      <c r="AL1498" s="86">
        <f t="shared" si="663"/>
        <v>28.268617021276597</v>
      </c>
      <c r="AM1498" s="95">
        <f t="shared" si="671"/>
        <v>56.733283486697445</v>
      </c>
      <c r="AN1498" s="96">
        <f t="shared" si="664"/>
        <v>120.54077167570948</v>
      </c>
      <c r="AO1498" s="96">
        <f t="shared" si="665"/>
        <v>17.535785294149075</v>
      </c>
      <c r="AP1498" s="96">
        <f t="shared" si="666"/>
        <v>252.4379248565638</v>
      </c>
      <c r="AQ1498" s="86">
        <f t="shared" si="667"/>
        <v>28.36234266672745</v>
      </c>
    </row>
    <row r="1499" spans="1:43">
      <c r="A1499" s="129" t="str">
        <f t="shared" si="668"/>
        <v>2012_4</v>
      </c>
      <c r="B1499" s="57">
        <v>2012</v>
      </c>
      <c r="C1499" s="57">
        <v>4</v>
      </c>
      <c r="D1499" s="81" t="str">
        <f t="shared" si="669"/>
        <v>SMA_Commercial</v>
      </c>
      <c r="E1499" s="68" t="s">
        <v>16</v>
      </c>
      <c r="F1499" s="69" t="s">
        <v>40</v>
      </c>
      <c r="G1499" s="84">
        <f t="shared" si="670"/>
        <v>23352</v>
      </c>
      <c r="H1499" s="70">
        <v>5838</v>
      </c>
      <c r="I1499" s="65">
        <v>38</v>
      </c>
      <c r="J1499" s="66">
        <v>598</v>
      </c>
      <c r="K1499" s="66">
        <v>942</v>
      </c>
      <c r="L1499" s="66">
        <v>809</v>
      </c>
      <c r="M1499" s="67">
        <v>99</v>
      </c>
      <c r="N1499" s="65">
        <v>691841</v>
      </c>
      <c r="O1499" s="66">
        <v>2309880</v>
      </c>
      <c r="P1499" s="66">
        <v>870190</v>
      </c>
      <c r="Q1499" s="66">
        <v>2462555</v>
      </c>
      <c r="R1499" s="67">
        <v>515087</v>
      </c>
      <c r="S1499" s="95">
        <f t="shared" si="644"/>
        <v>18206.342105263157</v>
      </c>
      <c r="T1499" s="96">
        <f t="shared" si="645"/>
        <v>3862.6755852842807</v>
      </c>
      <c r="U1499" s="96">
        <f t="shared" si="646"/>
        <v>923.76857749469218</v>
      </c>
      <c r="V1499" s="96">
        <f t="shared" si="647"/>
        <v>3043.9493201483315</v>
      </c>
      <c r="W1499" s="86">
        <f t="shared" si="648"/>
        <v>5202.8989898989903</v>
      </c>
      <c r="X1499" s="99">
        <f t="shared" si="649"/>
        <v>1.6272696128811237E-3</v>
      </c>
      <c r="Y1499" s="100">
        <f t="shared" si="650"/>
        <v>2.5608084960602948E-2</v>
      </c>
      <c r="Z1499" s="100">
        <f t="shared" si="651"/>
        <v>4.0339157245632064E-2</v>
      </c>
      <c r="AA1499" s="100">
        <f t="shared" si="652"/>
        <v>3.4643713600548132E-2</v>
      </c>
      <c r="AB1499" s="101">
        <f t="shared" si="653"/>
        <v>4.2394655704008225E-3</v>
      </c>
      <c r="AC1499" s="99">
        <f t="shared" si="654"/>
        <v>2.241837682565639E-3</v>
      </c>
      <c r="AD1499" s="100">
        <f t="shared" si="655"/>
        <v>2.8016599469922306E-2</v>
      </c>
      <c r="AE1499" s="100">
        <f t="shared" si="656"/>
        <v>4.3339122175166188E-2</v>
      </c>
      <c r="AF1499" s="100">
        <f t="shared" si="657"/>
        <v>3.7432080472838129E-2</v>
      </c>
      <c r="AG1499" s="101">
        <f t="shared" si="658"/>
        <v>5.2301307333490936E-3</v>
      </c>
      <c r="AH1499" s="95">
        <f t="shared" si="659"/>
        <v>29.626627269612882</v>
      </c>
      <c r="AI1499" s="96">
        <f t="shared" si="660"/>
        <v>98.915724563206581</v>
      </c>
      <c r="AJ1499" s="96">
        <f t="shared" si="661"/>
        <v>37.264045906132239</v>
      </c>
      <c r="AK1499" s="96">
        <f t="shared" si="662"/>
        <v>105.45370846180198</v>
      </c>
      <c r="AL1499" s="86">
        <f t="shared" si="663"/>
        <v>22.057511133949983</v>
      </c>
      <c r="AM1499" s="95">
        <f t="shared" si="671"/>
        <v>29.724855448277808</v>
      </c>
      <c r="AN1499" s="96">
        <f t="shared" si="664"/>
        <v>99.243683307100824</v>
      </c>
      <c r="AO1499" s="96">
        <f t="shared" si="665"/>
        <v>37.387596228811049</v>
      </c>
      <c r="AP1499" s="96">
        <f t="shared" si="666"/>
        <v>105.80334413316606</v>
      </c>
      <c r="AQ1499" s="86">
        <f t="shared" si="667"/>
        <v>22.130643628069269</v>
      </c>
    </row>
    <row r="1500" spans="1:43">
      <c r="A1500" s="129" t="str">
        <f t="shared" si="668"/>
        <v>2012_4</v>
      </c>
      <c r="B1500" s="57">
        <v>2012</v>
      </c>
      <c r="C1500" s="57">
        <v>4</v>
      </c>
      <c r="D1500" s="81" t="str">
        <f t="shared" si="669"/>
        <v>MSL_Commercial</v>
      </c>
      <c r="E1500" s="68" t="s">
        <v>17</v>
      </c>
      <c r="F1500" s="69" t="s">
        <v>40</v>
      </c>
      <c r="G1500" s="84">
        <f t="shared" si="670"/>
        <v>10276</v>
      </c>
      <c r="H1500" s="70">
        <v>2569</v>
      </c>
      <c r="I1500" s="65">
        <v>27</v>
      </c>
      <c r="J1500" s="66">
        <v>244</v>
      </c>
      <c r="K1500" s="66">
        <v>441</v>
      </c>
      <c r="L1500" s="66">
        <v>322</v>
      </c>
      <c r="M1500" s="67">
        <v>70</v>
      </c>
      <c r="N1500" s="65">
        <v>548462</v>
      </c>
      <c r="O1500" s="66">
        <v>739948</v>
      </c>
      <c r="P1500" s="66">
        <v>767574</v>
      </c>
      <c r="Q1500" s="66">
        <v>1000089</v>
      </c>
      <c r="R1500" s="67">
        <v>206170</v>
      </c>
      <c r="S1500" s="95">
        <f t="shared" si="644"/>
        <v>20313.407407407409</v>
      </c>
      <c r="T1500" s="96">
        <f t="shared" si="645"/>
        <v>3032.5737704918033</v>
      </c>
      <c r="U1500" s="96">
        <f t="shared" si="646"/>
        <v>1740.5306122448981</v>
      </c>
      <c r="V1500" s="96">
        <f t="shared" si="647"/>
        <v>3105.8664596273293</v>
      </c>
      <c r="W1500" s="86">
        <f t="shared" si="648"/>
        <v>2945.2857142857142</v>
      </c>
      <c r="X1500" s="99">
        <f t="shared" si="649"/>
        <v>2.6274815103152979E-3</v>
      </c>
      <c r="Y1500" s="100">
        <f t="shared" si="650"/>
        <v>2.3744647722849357E-2</v>
      </c>
      <c r="Z1500" s="100">
        <f t="shared" si="651"/>
        <v>4.2915531335149866E-2</v>
      </c>
      <c r="AA1500" s="100">
        <f t="shared" si="652"/>
        <v>3.1335149863760216E-2</v>
      </c>
      <c r="AB1500" s="101">
        <f t="shared" si="653"/>
        <v>6.8119891008174387E-3</v>
      </c>
      <c r="AC1500" s="99">
        <f t="shared" si="654"/>
        <v>3.8041182539712642E-3</v>
      </c>
      <c r="AD1500" s="100">
        <f t="shared" si="655"/>
        <v>2.724416750260621E-2</v>
      </c>
      <c r="AE1500" s="100">
        <f t="shared" si="656"/>
        <v>4.7573818467255329E-2</v>
      </c>
      <c r="AF1500" s="100">
        <f t="shared" si="657"/>
        <v>3.5339633577151211E-2</v>
      </c>
      <c r="AG1500" s="101">
        <f t="shared" si="658"/>
        <v>8.7025757192784898E-3</v>
      </c>
      <c r="AH1500" s="95">
        <f t="shared" si="659"/>
        <v>53.373102374464771</v>
      </c>
      <c r="AI1500" s="96">
        <f t="shared" si="660"/>
        <v>72.007395873880881</v>
      </c>
      <c r="AJ1500" s="96">
        <f t="shared" si="661"/>
        <v>74.695796029583491</v>
      </c>
      <c r="AK1500" s="96">
        <f t="shared" si="662"/>
        <v>97.322790969248729</v>
      </c>
      <c r="AL1500" s="86">
        <f t="shared" si="663"/>
        <v>20.063254184507592</v>
      </c>
      <c r="AM1500" s="95">
        <f t="shared" si="671"/>
        <v>53.550062869772908</v>
      </c>
      <c r="AN1500" s="96">
        <f t="shared" si="664"/>
        <v>72.246139058608833</v>
      </c>
      <c r="AO1500" s="96">
        <f t="shared" si="665"/>
        <v>74.943452704477366</v>
      </c>
      <c r="AP1500" s="96">
        <f t="shared" si="666"/>
        <v>97.645468282886171</v>
      </c>
      <c r="AQ1500" s="86">
        <f t="shared" si="667"/>
        <v>20.129774645939154</v>
      </c>
    </row>
    <row r="1501" spans="1:43">
      <c r="A1501" s="129" t="str">
        <f t="shared" si="668"/>
        <v>2012_4</v>
      </c>
      <c r="B1501" s="57">
        <v>2012</v>
      </c>
      <c r="C1501" s="57">
        <v>4</v>
      </c>
      <c r="D1501" s="81" t="str">
        <f t="shared" si="669"/>
        <v>LYL_Commercial</v>
      </c>
      <c r="E1501" s="68" t="s">
        <v>18</v>
      </c>
      <c r="F1501" s="69" t="s">
        <v>40</v>
      </c>
      <c r="G1501" s="84">
        <f t="shared" si="670"/>
        <v>3952</v>
      </c>
      <c r="H1501" s="70">
        <v>988</v>
      </c>
      <c r="I1501" s="65">
        <v>24</v>
      </c>
      <c r="J1501" s="66">
        <v>103</v>
      </c>
      <c r="K1501" s="66">
        <v>209</v>
      </c>
      <c r="L1501" s="66">
        <v>177</v>
      </c>
      <c r="M1501" s="67">
        <v>42</v>
      </c>
      <c r="N1501" s="65">
        <v>487028</v>
      </c>
      <c r="O1501" s="66">
        <v>320403</v>
      </c>
      <c r="P1501" s="66">
        <v>350729</v>
      </c>
      <c r="Q1501" s="66">
        <v>565827</v>
      </c>
      <c r="R1501" s="67">
        <v>232005</v>
      </c>
      <c r="S1501" s="95">
        <f t="shared" si="644"/>
        <v>20292.833333333332</v>
      </c>
      <c r="T1501" s="96">
        <f t="shared" si="645"/>
        <v>3110.7087378640776</v>
      </c>
      <c r="U1501" s="96">
        <f t="shared" si="646"/>
        <v>1678.1291866028707</v>
      </c>
      <c r="V1501" s="96">
        <f t="shared" si="647"/>
        <v>3196.7627118644068</v>
      </c>
      <c r="W1501" s="86">
        <f t="shared" si="648"/>
        <v>5523.9285714285716</v>
      </c>
      <c r="X1501" s="99">
        <f t="shared" si="649"/>
        <v>6.0728744939271256E-3</v>
      </c>
      <c r="Y1501" s="100">
        <f t="shared" si="650"/>
        <v>2.6062753036437247E-2</v>
      </c>
      <c r="Z1501" s="100">
        <f t="shared" si="651"/>
        <v>5.2884615384615384E-2</v>
      </c>
      <c r="AA1501" s="100">
        <f t="shared" si="652"/>
        <v>4.478744939271255E-2</v>
      </c>
      <c r="AB1501" s="101">
        <f t="shared" si="653"/>
        <v>1.0627530364372469E-2</v>
      </c>
      <c r="AC1501" s="99">
        <f t="shared" si="654"/>
        <v>8.9524062843719578E-3</v>
      </c>
      <c r="AD1501" s="100">
        <f t="shared" si="655"/>
        <v>3.196779631649898E-2</v>
      </c>
      <c r="AE1501" s="100">
        <f t="shared" si="656"/>
        <v>6.1179561587984745E-2</v>
      </c>
      <c r="AF1501" s="100">
        <f t="shared" si="657"/>
        <v>5.2453569661146712E-2</v>
      </c>
      <c r="AG1501" s="101">
        <f t="shared" si="658"/>
        <v>1.442805490376918E-2</v>
      </c>
      <c r="AH1501" s="95">
        <f t="shared" si="659"/>
        <v>123.23582995951416</v>
      </c>
      <c r="AI1501" s="96">
        <f t="shared" si="660"/>
        <v>81.073633603238861</v>
      </c>
      <c r="AJ1501" s="96">
        <f t="shared" si="661"/>
        <v>88.747216599190281</v>
      </c>
      <c r="AK1501" s="96">
        <f t="shared" si="662"/>
        <v>143.17484817813767</v>
      </c>
      <c r="AL1501" s="86">
        <f t="shared" si="663"/>
        <v>58.705718623481779</v>
      </c>
      <c r="AM1501" s="95">
        <f t="shared" si="671"/>
        <v>123.64442291250275</v>
      </c>
      <c r="AN1501" s="96">
        <f t="shared" si="664"/>
        <v>81.342436234538098</v>
      </c>
      <c r="AO1501" s="96">
        <f t="shared" si="665"/>
        <v>89.041461278774889</v>
      </c>
      <c r="AP1501" s="96">
        <f t="shared" si="666"/>
        <v>143.64954968361718</v>
      </c>
      <c r="AQ1501" s="86">
        <f t="shared" si="667"/>
        <v>58.900359605228452</v>
      </c>
    </row>
    <row r="1502" spans="1:43">
      <c r="A1502" s="129" t="str">
        <f t="shared" si="668"/>
        <v>2012_4</v>
      </c>
      <c r="B1502" s="57">
        <v>2012</v>
      </c>
      <c r="C1502" s="57">
        <v>4</v>
      </c>
      <c r="D1502" s="81" t="str">
        <f t="shared" si="669"/>
        <v>LSA_Commercial</v>
      </c>
      <c r="E1502" s="68" t="s">
        <v>19</v>
      </c>
      <c r="F1502" s="69" t="s">
        <v>40</v>
      </c>
      <c r="G1502" s="84">
        <f t="shared" si="670"/>
        <v>26564</v>
      </c>
      <c r="H1502" s="70">
        <v>6641</v>
      </c>
      <c r="I1502" s="65">
        <v>100</v>
      </c>
      <c r="J1502" s="66">
        <v>828</v>
      </c>
      <c r="K1502" s="66">
        <v>686</v>
      </c>
      <c r="L1502" s="66">
        <v>1259</v>
      </c>
      <c r="M1502" s="67">
        <v>237</v>
      </c>
      <c r="N1502" s="65">
        <v>2532242</v>
      </c>
      <c r="O1502" s="66">
        <v>2132052</v>
      </c>
      <c r="P1502" s="66">
        <v>1307272</v>
      </c>
      <c r="Q1502" s="66">
        <v>3000431</v>
      </c>
      <c r="R1502" s="67">
        <v>2111731</v>
      </c>
      <c r="S1502" s="95">
        <f t="shared" si="644"/>
        <v>25322.42</v>
      </c>
      <c r="T1502" s="96">
        <f t="shared" si="645"/>
        <v>2574.942028985507</v>
      </c>
      <c r="U1502" s="96">
        <f t="shared" si="646"/>
        <v>1905.6443148688047</v>
      </c>
      <c r="V1502" s="96">
        <f t="shared" si="647"/>
        <v>2383.1858617950757</v>
      </c>
      <c r="W1502" s="86">
        <f t="shared" si="648"/>
        <v>8910.2573839662455</v>
      </c>
      <c r="X1502" s="99">
        <f t="shared" si="649"/>
        <v>3.7644932992019274E-3</v>
      </c>
      <c r="Y1502" s="100">
        <f t="shared" si="650"/>
        <v>3.117000451739196E-2</v>
      </c>
      <c r="Z1502" s="100">
        <f t="shared" si="651"/>
        <v>2.5824424032525221E-2</v>
      </c>
      <c r="AA1502" s="100">
        <f t="shared" si="652"/>
        <v>4.7394970636952263E-2</v>
      </c>
      <c r="AB1502" s="101">
        <f t="shared" si="653"/>
        <v>8.9218491191085676E-3</v>
      </c>
      <c r="AC1502" s="99">
        <f t="shared" si="654"/>
        <v>4.6399677119771761E-3</v>
      </c>
      <c r="AD1502" s="100">
        <f t="shared" si="655"/>
        <v>3.3654289453872839E-2</v>
      </c>
      <c r="AE1502" s="100">
        <f t="shared" si="656"/>
        <v>2.8091902260916887E-2</v>
      </c>
      <c r="AF1502" s="100">
        <f t="shared" si="657"/>
        <v>5.0432578788300979E-2</v>
      </c>
      <c r="AG1502" s="101">
        <f t="shared" si="658"/>
        <v>1.0266131707069599E-2</v>
      </c>
      <c r="AH1502" s="95">
        <f t="shared" si="659"/>
        <v>95.326080409576875</v>
      </c>
      <c r="AI1502" s="96">
        <f t="shared" si="660"/>
        <v>80.260954675500685</v>
      </c>
      <c r="AJ1502" s="96">
        <f t="shared" si="661"/>
        <v>49.212166842343024</v>
      </c>
      <c r="AK1502" s="96">
        <f t="shared" si="662"/>
        <v>112.95102394217739</v>
      </c>
      <c r="AL1502" s="86">
        <f t="shared" si="663"/>
        <v>79.495971992169856</v>
      </c>
      <c r="AM1502" s="95">
        <f t="shared" si="671"/>
        <v>95.642137555491118</v>
      </c>
      <c r="AN1502" s="96">
        <f t="shared" si="664"/>
        <v>80.527062839752261</v>
      </c>
      <c r="AO1502" s="96">
        <f t="shared" si="665"/>
        <v>49.375331601972476</v>
      </c>
      <c r="AP1502" s="96">
        <f t="shared" si="666"/>
        <v>113.32551724035845</v>
      </c>
      <c r="AQ1502" s="86">
        <f t="shared" si="667"/>
        <v>79.759543828036499</v>
      </c>
    </row>
    <row r="1503" spans="1:43">
      <c r="A1503" s="129" t="str">
        <f t="shared" si="668"/>
        <v>2012_4</v>
      </c>
      <c r="B1503" s="57">
        <v>2012</v>
      </c>
      <c r="C1503" s="57">
        <v>4</v>
      </c>
      <c r="D1503" s="81" t="str">
        <f t="shared" si="669"/>
        <v>LMA_Commercial</v>
      </c>
      <c r="E1503" s="68" t="s">
        <v>20</v>
      </c>
      <c r="F1503" s="69" t="s">
        <v>40</v>
      </c>
      <c r="G1503" s="84">
        <f t="shared" si="670"/>
        <v>24644</v>
      </c>
      <c r="H1503" s="70">
        <v>6161</v>
      </c>
      <c r="I1503" s="65">
        <v>193</v>
      </c>
      <c r="J1503" s="66">
        <v>660</v>
      </c>
      <c r="K1503" s="66">
        <v>1973</v>
      </c>
      <c r="L1503" s="66">
        <v>1019</v>
      </c>
      <c r="M1503" s="67">
        <v>132</v>
      </c>
      <c r="N1503" s="65">
        <v>3187656</v>
      </c>
      <c r="O1503" s="66">
        <v>1548331</v>
      </c>
      <c r="P1503" s="66">
        <v>1942416</v>
      </c>
      <c r="Q1503" s="66">
        <v>3065683</v>
      </c>
      <c r="R1503" s="67">
        <v>645144</v>
      </c>
      <c r="S1503" s="95">
        <f t="shared" si="644"/>
        <v>16516.352331606216</v>
      </c>
      <c r="T1503" s="96">
        <f t="shared" si="645"/>
        <v>2345.9560606060604</v>
      </c>
      <c r="U1503" s="96">
        <f t="shared" si="646"/>
        <v>984.49873289406992</v>
      </c>
      <c r="V1503" s="96">
        <f t="shared" si="647"/>
        <v>3008.521099116781</v>
      </c>
      <c r="W1503" s="86">
        <f t="shared" si="648"/>
        <v>4887.454545454545</v>
      </c>
      <c r="X1503" s="99">
        <f t="shared" si="649"/>
        <v>7.8315208570037334E-3</v>
      </c>
      <c r="Y1503" s="100">
        <f t="shared" si="650"/>
        <v>2.678136666125629E-2</v>
      </c>
      <c r="Z1503" s="100">
        <f t="shared" si="651"/>
        <v>8.0060055185846454E-2</v>
      </c>
      <c r="AA1503" s="100">
        <f t="shared" si="652"/>
        <v>4.1348807011848725E-2</v>
      </c>
      <c r="AB1503" s="101">
        <f t="shared" si="653"/>
        <v>5.3562733322512577E-3</v>
      </c>
      <c r="AC1503" s="99">
        <f t="shared" si="654"/>
        <v>9.1398472067017334E-3</v>
      </c>
      <c r="AD1503" s="100">
        <f t="shared" si="655"/>
        <v>2.9177560219838011E-2</v>
      </c>
      <c r="AE1503" s="100">
        <f t="shared" si="656"/>
        <v>8.408804164517307E-2</v>
      </c>
      <c r="AF1503" s="100">
        <f t="shared" si="657"/>
        <v>4.4303838557505928E-2</v>
      </c>
      <c r="AG1503" s="101">
        <f t="shared" si="658"/>
        <v>6.4396150324687517E-3</v>
      </c>
      <c r="AH1503" s="95">
        <f t="shared" si="659"/>
        <v>129.34815776659633</v>
      </c>
      <c r="AI1503" s="96">
        <f t="shared" si="660"/>
        <v>62.827909430287292</v>
      </c>
      <c r="AJ1503" s="96">
        <f t="shared" si="661"/>
        <v>78.819022885895151</v>
      </c>
      <c r="AK1503" s="96">
        <f t="shared" si="662"/>
        <v>124.3987583184548</v>
      </c>
      <c r="AL1503" s="86">
        <f t="shared" si="663"/>
        <v>26.178542444408375</v>
      </c>
      <c r="AM1503" s="95">
        <f t="shared" si="671"/>
        <v>129.77701636853743</v>
      </c>
      <c r="AN1503" s="96">
        <f t="shared" si="664"/>
        <v>63.036217688142614</v>
      </c>
      <c r="AO1503" s="96">
        <f t="shared" si="665"/>
        <v>79.080350271958139</v>
      </c>
      <c r="AP1503" s="96">
        <f t="shared" si="666"/>
        <v>124.81120700343666</v>
      </c>
      <c r="AQ1503" s="86">
        <f t="shared" si="667"/>
        <v>26.265338370283278</v>
      </c>
    </row>
    <row r="1504" spans="1:43">
      <c r="A1504" s="129" t="str">
        <f t="shared" si="668"/>
        <v>2012_4</v>
      </c>
      <c r="B1504" s="57">
        <v>2012</v>
      </c>
      <c r="C1504" s="57">
        <v>4</v>
      </c>
      <c r="D1504" s="81" t="str">
        <f t="shared" si="669"/>
        <v>SYL_Commercial</v>
      </c>
      <c r="E1504" s="68" t="s">
        <v>21</v>
      </c>
      <c r="F1504" s="69" t="s">
        <v>40</v>
      </c>
      <c r="G1504" s="84">
        <f t="shared" si="670"/>
        <v>3240</v>
      </c>
      <c r="H1504" s="70">
        <v>810</v>
      </c>
      <c r="I1504" s="65">
        <v>32</v>
      </c>
      <c r="J1504" s="66">
        <v>91</v>
      </c>
      <c r="K1504" s="66">
        <v>124</v>
      </c>
      <c r="L1504" s="66">
        <v>103</v>
      </c>
      <c r="M1504" s="67">
        <v>40</v>
      </c>
      <c r="N1504" s="65">
        <v>380309</v>
      </c>
      <c r="O1504" s="66">
        <v>245125</v>
      </c>
      <c r="P1504" s="66">
        <v>126801</v>
      </c>
      <c r="Q1504" s="66">
        <v>293179</v>
      </c>
      <c r="R1504" s="67">
        <v>154222</v>
      </c>
      <c r="S1504" s="95">
        <f t="shared" si="644"/>
        <v>11884.65625</v>
      </c>
      <c r="T1504" s="96">
        <f t="shared" si="645"/>
        <v>2693.6813186813188</v>
      </c>
      <c r="U1504" s="96">
        <f t="shared" si="646"/>
        <v>1022.5887096774194</v>
      </c>
      <c r="V1504" s="96">
        <f t="shared" si="647"/>
        <v>2846.3980582524273</v>
      </c>
      <c r="W1504" s="86">
        <f t="shared" si="648"/>
        <v>3855.55</v>
      </c>
      <c r="X1504" s="99">
        <f t="shared" si="649"/>
        <v>9.876543209876543E-3</v>
      </c>
      <c r="Y1504" s="100">
        <f t="shared" si="650"/>
        <v>2.8086419753086421E-2</v>
      </c>
      <c r="Z1504" s="100">
        <f t="shared" si="651"/>
        <v>3.8271604938271607E-2</v>
      </c>
      <c r="AA1504" s="100">
        <f t="shared" si="652"/>
        <v>3.1790123456790123E-2</v>
      </c>
      <c r="AB1504" s="101">
        <f t="shared" si="653"/>
        <v>1.2345679012345678E-2</v>
      </c>
      <c r="AC1504" s="99">
        <f t="shared" si="654"/>
        <v>1.3924450662676655E-2</v>
      </c>
      <c r="AD1504" s="100">
        <f t="shared" si="655"/>
        <v>3.4849513885208412E-2</v>
      </c>
      <c r="AE1504" s="100">
        <f t="shared" si="656"/>
        <v>4.6124828714935215E-2</v>
      </c>
      <c r="AF1504" s="100">
        <f t="shared" si="657"/>
        <v>3.8971608782850477E-2</v>
      </c>
      <c r="AG1504" s="101">
        <f t="shared" si="658"/>
        <v>1.6865730590300838E-2</v>
      </c>
      <c r="AH1504" s="95">
        <f t="shared" si="659"/>
        <v>117.37932098765432</v>
      </c>
      <c r="AI1504" s="96">
        <f t="shared" si="660"/>
        <v>75.65586419753086</v>
      </c>
      <c r="AJ1504" s="96">
        <f t="shared" si="661"/>
        <v>39.136111111111113</v>
      </c>
      <c r="AK1504" s="96">
        <f t="shared" si="662"/>
        <v>90.48734567901235</v>
      </c>
      <c r="AL1504" s="86">
        <f t="shared" si="663"/>
        <v>47.599382716049384</v>
      </c>
      <c r="AM1504" s="95">
        <f t="shared" si="671"/>
        <v>117.76849646850188</v>
      </c>
      <c r="AN1504" s="96">
        <f t="shared" si="664"/>
        <v>75.906704013950545</v>
      </c>
      <c r="AO1504" s="96">
        <f t="shared" si="665"/>
        <v>39.265868335228738</v>
      </c>
      <c r="AP1504" s="96">
        <f t="shared" si="666"/>
        <v>90.787359820932224</v>
      </c>
      <c r="AQ1504" s="86">
        <f t="shared" si="667"/>
        <v>47.757200230247761</v>
      </c>
    </row>
    <row r="1505" spans="1:43">
      <c r="A1505" s="129" t="str">
        <f t="shared" si="668"/>
        <v>2012_4</v>
      </c>
      <c r="B1505" s="57">
        <v>2012</v>
      </c>
      <c r="C1505" s="57">
        <v>4</v>
      </c>
      <c r="D1505" s="81" t="str">
        <f t="shared" si="669"/>
        <v>MYL_Commercial</v>
      </c>
      <c r="E1505" s="68" t="s">
        <v>22</v>
      </c>
      <c r="F1505" s="69" t="s">
        <v>40</v>
      </c>
      <c r="G1505" s="84">
        <f t="shared" si="670"/>
        <v>2276</v>
      </c>
      <c r="H1505" s="70">
        <v>569</v>
      </c>
      <c r="I1505" s="65">
        <v>21</v>
      </c>
      <c r="J1505" s="66">
        <v>74</v>
      </c>
      <c r="K1505" s="66">
        <v>132</v>
      </c>
      <c r="L1505" s="66">
        <v>90</v>
      </c>
      <c r="M1505" s="67">
        <v>20</v>
      </c>
      <c r="N1505" s="65">
        <v>305206</v>
      </c>
      <c r="O1505" s="66">
        <v>208717</v>
      </c>
      <c r="P1505" s="66">
        <v>104482</v>
      </c>
      <c r="Q1505" s="66">
        <v>272274</v>
      </c>
      <c r="R1505" s="67">
        <v>89558</v>
      </c>
      <c r="S1505" s="95">
        <f t="shared" si="644"/>
        <v>14533.619047619048</v>
      </c>
      <c r="T1505" s="96">
        <f t="shared" si="645"/>
        <v>2820.5</v>
      </c>
      <c r="U1505" s="96">
        <f t="shared" si="646"/>
        <v>791.530303030303</v>
      </c>
      <c r="V1505" s="96">
        <f t="shared" si="647"/>
        <v>3025.2666666666669</v>
      </c>
      <c r="W1505" s="86">
        <f t="shared" si="648"/>
        <v>4477.8999999999996</v>
      </c>
      <c r="X1505" s="99">
        <f t="shared" si="649"/>
        <v>9.2267135325131804E-3</v>
      </c>
      <c r="Y1505" s="100">
        <f t="shared" si="650"/>
        <v>3.2513181019332163E-2</v>
      </c>
      <c r="Z1505" s="100">
        <f t="shared" si="651"/>
        <v>5.7996485061511421E-2</v>
      </c>
      <c r="AA1505" s="100">
        <f t="shared" si="652"/>
        <v>3.9543057996485061E-2</v>
      </c>
      <c r="AB1505" s="101">
        <f t="shared" si="653"/>
        <v>8.7873462214411256E-3</v>
      </c>
      <c r="AC1505" s="99">
        <f t="shared" si="654"/>
        <v>1.3896321861280203E-2</v>
      </c>
      <c r="AD1505" s="100">
        <f t="shared" si="655"/>
        <v>4.1175258251293076E-2</v>
      </c>
      <c r="AE1505" s="100">
        <f t="shared" si="656"/>
        <v>6.9412036374773833E-2</v>
      </c>
      <c r="AF1505" s="100">
        <f t="shared" si="657"/>
        <v>4.90610178356055E-2</v>
      </c>
      <c r="AG1505" s="101">
        <f t="shared" si="658"/>
        <v>1.334542765518185E-2</v>
      </c>
      <c r="AH1505" s="95">
        <f t="shared" si="659"/>
        <v>134.09753954305799</v>
      </c>
      <c r="AI1505" s="96">
        <f t="shared" si="660"/>
        <v>91.703427065026361</v>
      </c>
      <c r="AJ1505" s="96">
        <f t="shared" si="661"/>
        <v>45.90597539543058</v>
      </c>
      <c r="AK1505" s="96">
        <f t="shared" si="662"/>
        <v>119.62829525483303</v>
      </c>
      <c r="AL1505" s="86">
        <f t="shared" si="663"/>
        <v>39.348857644991213</v>
      </c>
      <c r="AM1505" s="95">
        <f t="shared" si="671"/>
        <v>134.54214489596876</v>
      </c>
      <c r="AN1505" s="96">
        <f t="shared" si="664"/>
        <v>92.007473169767025</v>
      </c>
      <c r="AO1505" s="96">
        <f t="shared" si="665"/>
        <v>46.058178355014675</v>
      </c>
      <c r="AP1505" s="96">
        <f t="shared" si="666"/>
        <v>120.0249272930578</v>
      </c>
      <c r="AQ1505" s="86">
        <f t="shared" si="667"/>
        <v>39.479320238111868</v>
      </c>
    </row>
    <row r="1506" spans="1:43">
      <c r="A1506" s="129" t="str">
        <f t="shared" si="668"/>
        <v>2012_4</v>
      </c>
      <c r="B1506" s="57">
        <v>2012</v>
      </c>
      <c r="C1506" s="57">
        <v>4</v>
      </c>
      <c r="D1506" s="81" t="str">
        <f t="shared" si="669"/>
        <v>MYH_Commercial</v>
      </c>
      <c r="E1506" s="68" t="s">
        <v>23</v>
      </c>
      <c r="F1506" s="69" t="s">
        <v>40</v>
      </c>
      <c r="G1506" s="84">
        <f t="shared" si="670"/>
        <v>6188</v>
      </c>
      <c r="H1506" s="70">
        <v>1547</v>
      </c>
      <c r="I1506" s="65">
        <v>49</v>
      </c>
      <c r="J1506" s="66">
        <v>177</v>
      </c>
      <c r="K1506" s="66">
        <v>92</v>
      </c>
      <c r="L1506" s="66">
        <v>406</v>
      </c>
      <c r="M1506" s="67">
        <v>40</v>
      </c>
      <c r="N1506" s="65">
        <v>904316</v>
      </c>
      <c r="O1506" s="66">
        <v>765481</v>
      </c>
      <c r="P1506" s="66">
        <v>114400</v>
      </c>
      <c r="Q1506" s="66">
        <v>1139470</v>
      </c>
      <c r="R1506" s="67">
        <v>208896</v>
      </c>
      <c r="S1506" s="95">
        <f t="shared" si="644"/>
        <v>18455.428571428572</v>
      </c>
      <c r="T1506" s="96">
        <f t="shared" si="645"/>
        <v>4324.7514124293784</v>
      </c>
      <c r="U1506" s="96">
        <f t="shared" si="646"/>
        <v>1243.4782608695652</v>
      </c>
      <c r="V1506" s="96">
        <f t="shared" si="647"/>
        <v>2806.576354679803</v>
      </c>
      <c r="W1506" s="86">
        <f t="shared" si="648"/>
        <v>5222.3999999999996</v>
      </c>
      <c r="X1506" s="99">
        <f t="shared" si="649"/>
        <v>7.9185520361990946E-3</v>
      </c>
      <c r="Y1506" s="100">
        <f t="shared" si="650"/>
        <v>2.8603749191984485E-2</v>
      </c>
      <c r="Z1506" s="100">
        <f t="shared" si="651"/>
        <v>1.4867485455720749E-2</v>
      </c>
      <c r="AA1506" s="100">
        <f t="shared" si="652"/>
        <v>6.561085972850679E-2</v>
      </c>
      <c r="AB1506" s="101">
        <f t="shared" si="653"/>
        <v>6.4641241111829343E-3</v>
      </c>
      <c r="AC1506" s="99">
        <f t="shared" si="654"/>
        <v>1.054384225319863E-2</v>
      </c>
      <c r="AD1506" s="100">
        <f t="shared" si="655"/>
        <v>3.3541059924447503E-2</v>
      </c>
      <c r="AE1506" s="100">
        <f t="shared" si="656"/>
        <v>1.8452136265680659E-2</v>
      </c>
      <c r="AF1506" s="100">
        <f t="shared" si="657"/>
        <v>7.2944718187047661E-2</v>
      </c>
      <c r="AG1506" s="101">
        <f t="shared" si="658"/>
        <v>8.8378326308864268E-3</v>
      </c>
      <c r="AH1506" s="95">
        <f t="shared" si="659"/>
        <v>146.14027149321268</v>
      </c>
      <c r="AI1506" s="96">
        <f t="shared" si="660"/>
        <v>123.7041047188106</v>
      </c>
      <c r="AJ1506" s="96">
        <f t="shared" si="661"/>
        <v>18.487394957983192</v>
      </c>
      <c r="AK1506" s="96">
        <f t="shared" si="662"/>
        <v>184.14188752424047</v>
      </c>
      <c r="AL1506" s="86">
        <f t="shared" si="663"/>
        <v>33.758241758241759</v>
      </c>
      <c r="AM1506" s="95">
        <f t="shared" si="671"/>
        <v>146.62480496939068</v>
      </c>
      <c r="AN1506" s="96">
        <f t="shared" si="664"/>
        <v>124.11425025408612</v>
      </c>
      <c r="AO1506" s="96">
        <f t="shared" si="665"/>
        <v>18.548690599854798</v>
      </c>
      <c r="AP1506" s="96">
        <f t="shared" si="666"/>
        <v>184.75241676413069</v>
      </c>
      <c r="AQ1506" s="86">
        <f t="shared" si="667"/>
        <v>33.870168457581016</v>
      </c>
    </row>
    <row r="1507" spans="1:43">
      <c r="A1507" s="129" t="str">
        <f t="shared" si="668"/>
        <v>2012_4</v>
      </c>
      <c r="B1507" s="57">
        <v>2012</v>
      </c>
      <c r="C1507" s="57">
        <v>4</v>
      </c>
      <c r="D1507" s="81" t="str">
        <f t="shared" si="669"/>
        <v>LML_Commercial</v>
      </c>
      <c r="E1507" s="68" t="s">
        <v>24</v>
      </c>
      <c r="F1507" s="69" t="s">
        <v>40</v>
      </c>
      <c r="G1507" s="84">
        <f t="shared" si="670"/>
        <v>24796</v>
      </c>
      <c r="H1507" s="70">
        <v>6199</v>
      </c>
      <c r="I1507" s="65">
        <v>49</v>
      </c>
      <c r="J1507" s="66">
        <v>594</v>
      </c>
      <c r="K1507" s="66">
        <v>2051</v>
      </c>
      <c r="L1507" s="66">
        <v>817</v>
      </c>
      <c r="M1507" s="67">
        <v>218</v>
      </c>
      <c r="N1507" s="65">
        <v>775510</v>
      </c>
      <c r="O1507" s="66">
        <v>1103418</v>
      </c>
      <c r="P1507" s="66">
        <v>2419955</v>
      </c>
      <c r="Q1507" s="66">
        <v>1439399</v>
      </c>
      <c r="R1507" s="67">
        <v>1077505</v>
      </c>
      <c r="S1507" s="95">
        <f t="shared" si="644"/>
        <v>15826.734693877552</v>
      </c>
      <c r="T1507" s="96">
        <f t="shared" si="645"/>
        <v>1857.6060606060605</v>
      </c>
      <c r="U1507" s="96">
        <f t="shared" si="646"/>
        <v>1179.8902974158948</v>
      </c>
      <c r="V1507" s="96">
        <f t="shared" si="647"/>
        <v>1761.8102815177479</v>
      </c>
      <c r="W1507" s="86">
        <f t="shared" si="648"/>
        <v>4942.6834862385322</v>
      </c>
      <c r="X1507" s="99">
        <f t="shared" si="649"/>
        <v>1.9761251814808842E-3</v>
      </c>
      <c r="Y1507" s="100">
        <f t="shared" si="650"/>
        <v>2.3955476689788674E-2</v>
      </c>
      <c r="Z1507" s="100">
        <f t="shared" si="651"/>
        <v>8.2714954024842718E-2</v>
      </c>
      <c r="AA1507" s="100">
        <f t="shared" si="652"/>
        <v>3.2948862719793512E-2</v>
      </c>
      <c r="AB1507" s="101">
        <f t="shared" si="653"/>
        <v>8.7917406033231164E-3</v>
      </c>
      <c r="AC1507" s="99">
        <f t="shared" si="654"/>
        <v>2.6332423265771057E-3</v>
      </c>
      <c r="AD1507" s="100">
        <f t="shared" si="655"/>
        <v>2.6218048283424753E-2</v>
      </c>
      <c r="AE1507" s="100">
        <f t="shared" si="656"/>
        <v>8.6790720383010847E-2</v>
      </c>
      <c r="AF1507" s="100">
        <f t="shared" si="657"/>
        <v>3.5590115952569189E-2</v>
      </c>
      <c r="AG1507" s="101">
        <f t="shared" si="658"/>
        <v>1.0173031012189457E-2</v>
      </c>
      <c r="AH1507" s="95">
        <f t="shared" si="659"/>
        <v>31.275608969188578</v>
      </c>
      <c r="AI1507" s="96">
        <f t="shared" si="660"/>
        <v>44.499838683658652</v>
      </c>
      <c r="AJ1507" s="96">
        <f t="shared" si="661"/>
        <v>97.594571705113722</v>
      </c>
      <c r="AK1507" s="96">
        <f t="shared" si="662"/>
        <v>58.049645104049041</v>
      </c>
      <c r="AL1507" s="86">
        <f t="shared" si="663"/>
        <v>43.45479109533796</v>
      </c>
      <c r="AM1507" s="95">
        <f t="shared" si="671"/>
        <v>31.379304407677818</v>
      </c>
      <c r="AN1507" s="96">
        <f t="shared" si="664"/>
        <v>44.647379544958852</v>
      </c>
      <c r="AO1507" s="96">
        <f t="shared" si="665"/>
        <v>97.918150117834671</v>
      </c>
      <c r="AP1507" s="96">
        <f t="shared" si="666"/>
        <v>58.242110849772466</v>
      </c>
      <c r="AQ1507" s="86">
        <f t="shared" si="667"/>
        <v>43.598867062700535</v>
      </c>
    </row>
    <row r="1508" spans="1:43">
      <c r="A1508" s="129" t="str">
        <f t="shared" si="668"/>
        <v>2012_4</v>
      </c>
      <c r="B1508" s="57">
        <v>2012</v>
      </c>
      <c r="C1508" s="57">
        <v>4</v>
      </c>
      <c r="D1508" s="81" t="str">
        <f t="shared" si="669"/>
        <v>MSA_Commercial</v>
      </c>
      <c r="E1508" s="68" t="s">
        <v>25</v>
      </c>
      <c r="F1508" s="69" t="s">
        <v>40</v>
      </c>
      <c r="G1508" s="84">
        <f t="shared" si="670"/>
        <v>18148</v>
      </c>
      <c r="H1508" s="70">
        <v>4537</v>
      </c>
      <c r="I1508" s="65">
        <v>74</v>
      </c>
      <c r="J1508" s="66">
        <v>561</v>
      </c>
      <c r="K1508" s="66">
        <v>947</v>
      </c>
      <c r="L1508" s="66">
        <v>980</v>
      </c>
      <c r="M1508" s="67">
        <v>189</v>
      </c>
      <c r="N1508" s="65">
        <v>1522000</v>
      </c>
      <c r="O1508" s="66">
        <v>1646266</v>
      </c>
      <c r="P1508" s="66">
        <v>1651896</v>
      </c>
      <c r="Q1508" s="66">
        <v>2714519</v>
      </c>
      <c r="R1508" s="67">
        <v>814045</v>
      </c>
      <c r="S1508" s="95">
        <f t="shared" si="644"/>
        <v>20567.567567567567</v>
      </c>
      <c r="T1508" s="96">
        <f t="shared" si="645"/>
        <v>2934.5204991087344</v>
      </c>
      <c r="U1508" s="96">
        <f t="shared" si="646"/>
        <v>1744.3463569165788</v>
      </c>
      <c r="V1508" s="96">
        <f t="shared" si="647"/>
        <v>2769.9173469387756</v>
      </c>
      <c r="W1508" s="86">
        <f t="shared" si="648"/>
        <v>4307.1164021164022</v>
      </c>
      <c r="X1508" s="99">
        <f t="shared" si="649"/>
        <v>4.0775843068106676E-3</v>
      </c>
      <c r="Y1508" s="100">
        <f t="shared" si="650"/>
        <v>3.0912497244875468E-2</v>
      </c>
      <c r="Z1508" s="100">
        <f t="shared" si="651"/>
        <v>5.2182058629050031E-2</v>
      </c>
      <c r="AA1508" s="100">
        <f t="shared" si="652"/>
        <v>5.4000440819925062E-2</v>
      </c>
      <c r="AB1508" s="101">
        <f t="shared" si="653"/>
        <v>1.0414370729556977E-2</v>
      </c>
      <c r="AC1508" s="99">
        <f t="shared" si="654"/>
        <v>5.1797725240800997E-3</v>
      </c>
      <c r="AD1508" s="100">
        <f t="shared" si="655"/>
        <v>3.3906071791827253E-2</v>
      </c>
      <c r="AE1508" s="100">
        <f t="shared" si="656"/>
        <v>5.6028548583479693E-2</v>
      </c>
      <c r="AF1508" s="100">
        <f t="shared" si="657"/>
        <v>5.7909620703894153E-2</v>
      </c>
      <c r="AG1508" s="101">
        <f t="shared" si="658"/>
        <v>1.2170209936856288E-2</v>
      </c>
      <c r="AH1508" s="95">
        <f t="shared" si="659"/>
        <v>83.865990742781577</v>
      </c>
      <c r="AI1508" s="96">
        <f t="shared" si="660"/>
        <v>90.713356843729343</v>
      </c>
      <c r="AJ1508" s="96">
        <f t="shared" si="661"/>
        <v>91.023583865990744</v>
      </c>
      <c r="AK1508" s="96">
        <f t="shared" si="662"/>
        <v>149.57675776945118</v>
      </c>
      <c r="AL1508" s="86">
        <f t="shared" si="663"/>
        <v>44.855906986995812</v>
      </c>
      <c r="AM1508" s="95">
        <f t="shared" si="671"/>
        <v>84.144051537472251</v>
      </c>
      <c r="AN1508" s="96">
        <f t="shared" si="664"/>
        <v>91.014120334026472</v>
      </c>
      <c r="AO1508" s="96">
        <f t="shared" si="665"/>
        <v>91.325375925456143</v>
      </c>
      <c r="AP1508" s="96">
        <f t="shared" si="666"/>
        <v>150.07268504300106</v>
      </c>
      <c r="AQ1508" s="86">
        <f t="shared" si="667"/>
        <v>45.004628405927456</v>
      </c>
    </row>
    <row r="1509" spans="1:43">
      <c r="A1509" s="129" t="str">
        <f t="shared" si="668"/>
        <v>2012_4</v>
      </c>
      <c r="B1509" s="57">
        <v>2012</v>
      </c>
      <c r="C1509" s="57">
        <v>4</v>
      </c>
      <c r="D1509" s="81" t="str">
        <f t="shared" si="669"/>
        <v>LYA_Commercial</v>
      </c>
      <c r="E1509" s="68" t="s">
        <v>26</v>
      </c>
      <c r="F1509" s="69" t="s">
        <v>40</v>
      </c>
      <c r="G1509" s="84">
        <f t="shared" si="670"/>
        <v>5312</v>
      </c>
      <c r="H1509" s="70">
        <v>1328</v>
      </c>
      <c r="I1509" s="65">
        <v>40</v>
      </c>
      <c r="J1509" s="66">
        <v>163</v>
      </c>
      <c r="K1509" s="66">
        <v>215</v>
      </c>
      <c r="L1509" s="66">
        <v>217</v>
      </c>
      <c r="M1509" s="67">
        <v>59</v>
      </c>
      <c r="N1509" s="65">
        <v>863515</v>
      </c>
      <c r="O1509" s="66">
        <v>469819</v>
      </c>
      <c r="P1509" s="66">
        <v>202842</v>
      </c>
      <c r="Q1509" s="66">
        <v>603741</v>
      </c>
      <c r="R1509" s="67">
        <v>474962</v>
      </c>
      <c r="S1509" s="95">
        <f t="shared" si="644"/>
        <v>21587.875</v>
      </c>
      <c r="T1509" s="96">
        <f t="shared" si="645"/>
        <v>2882.3251533742332</v>
      </c>
      <c r="U1509" s="96">
        <f t="shared" si="646"/>
        <v>943.45116279069771</v>
      </c>
      <c r="V1509" s="96">
        <f t="shared" si="647"/>
        <v>2782.2165898617513</v>
      </c>
      <c r="W1509" s="86">
        <f t="shared" si="648"/>
        <v>8050.2033898305081</v>
      </c>
      <c r="X1509" s="99">
        <f t="shared" si="649"/>
        <v>7.5301204819277108E-3</v>
      </c>
      <c r="Y1509" s="100">
        <f t="shared" si="650"/>
        <v>3.0685240963855422E-2</v>
      </c>
      <c r="Z1509" s="100">
        <f t="shared" si="651"/>
        <v>4.0474397590361443E-2</v>
      </c>
      <c r="AA1509" s="100">
        <f t="shared" si="652"/>
        <v>4.0850903614457833E-2</v>
      </c>
      <c r="AB1509" s="101">
        <f t="shared" si="653"/>
        <v>1.1106927710843373E-2</v>
      </c>
      <c r="AC1509" s="99">
        <f t="shared" si="654"/>
        <v>1.0293792605480351E-2</v>
      </c>
      <c r="AD1509" s="100">
        <f t="shared" si="655"/>
        <v>3.619869895133955E-2</v>
      </c>
      <c r="AE1509" s="100">
        <f t="shared" si="656"/>
        <v>4.6774467493418008E-2</v>
      </c>
      <c r="AF1509" s="100">
        <f t="shared" si="657"/>
        <v>4.7178966445219975E-2</v>
      </c>
      <c r="AG1509" s="101">
        <f t="shared" si="658"/>
        <v>1.4457342119474269E-2</v>
      </c>
      <c r="AH1509" s="95">
        <f t="shared" si="659"/>
        <v>162.55929969879517</v>
      </c>
      <c r="AI1509" s="96">
        <f t="shared" si="660"/>
        <v>88.444841867469876</v>
      </c>
      <c r="AJ1509" s="96">
        <f t="shared" si="661"/>
        <v>38.185617469879517</v>
      </c>
      <c r="AK1509" s="96">
        <f t="shared" si="662"/>
        <v>113.65606174698796</v>
      </c>
      <c r="AL1509" s="86">
        <f t="shared" si="663"/>
        <v>89.413027108433738</v>
      </c>
      <c r="AM1509" s="95">
        <f t="shared" si="671"/>
        <v>163.09827107036389</v>
      </c>
      <c r="AN1509" s="96">
        <f t="shared" si="664"/>
        <v>88.738084012445981</v>
      </c>
      <c r="AO1509" s="96">
        <f t="shared" si="665"/>
        <v>38.312223297168842</v>
      </c>
      <c r="AP1509" s="96">
        <f t="shared" si="666"/>
        <v>114.03289262409173</v>
      </c>
      <c r="AQ1509" s="86">
        <f t="shared" si="667"/>
        <v>89.709479307391504</v>
      </c>
    </row>
    <row r="1510" spans="1:43">
      <c r="A1510" s="129" t="str">
        <f t="shared" si="668"/>
        <v>2012_4</v>
      </c>
      <c r="B1510" s="57">
        <v>2012</v>
      </c>
      <c r="C1510" s="57">
        <v>4</v>
      </c>
      <c r="D1510" s="81" t="str">
        <f t="shared" si="669"/>
        <v>MMA_Commercial</v>
      </c>
      <c r="E1510" s="68" t="s">
        <v>27</v>
      </c>
      <c r="F1510" s="69" t="s">
        <v>40</v>
      </c>
      <c r="G1510" s="84">
        <f t="shared" si="670"/>
        <v>26236</v>
      </c>
      <c r="H1510" s="70">
        <v>6559</v>
      </c>
      <c r="I1510" s="65">
        <v>197</v>
      </c>
      <c r="J1510" s="66">
        <v>801</v>
      </c>
      <c r="K1510" s="66">
        <v>1402</v>
      </c>
      <c r="L1510" s="66">
        <v>1216</v>
      </c>
      <c r="M1510" s="67">
        <v>278</v>
      </c>
      <c r="N1510" s="65">
        <v>2723723</v>
      </c>
      <c r="O1510" s="66">
        <v>2399471</v>
      </c>
      <c r="P1510" s="66">
        <v>1824606</v>
      </c>
      <c r="Q1510" s="66">
        <v>3702198</v>
      </c>
      <c r="R1510" s="67">
        <v>2773983</v>
      </c>
      <c r="S1510" s="95">
        <f t="shared" si="644"/>
        <v>13826.005076142132</v>
      </c>
      <c r="T1510" s="96">
        <f t="shared" si="645"/>
        <v>2995.5942571785267</v>
      </c>
      <c r="U1510" s="96">
        <f t="shared" si="646"/>
        <v>1301.4308131241085</v>
      </c>
      <c r="V1510" s="96">
        <f t="shared" si="647"/>
        <v>3044.5707236842104</v>
      </c>
      <c r="W1510" s="86">
        <f t="shared" si="648"/>
        <v>9978.3561151079139</v>
      </c>
      <c r="X1510" s="99">
        <f t="shared" si="649"/>
        <v>7.5087665802713831E-3</v>
      </c>
      <c r="Y1510" s="100">
        <f t="shared" si="650"/>
        <v>3.0530568684250647E-2</v>
      </c>
      <c r="Z1510" s="100">
        <f t="shared" si="651"/>
        <v>5.3438024089037965E-2</v>
      </c>
      <c r="AA1510" s="100">
        <f t="shared" si="652"/>
        <v>4.6348528739137064E-2</v>
      </c>
      <c r="AB1510" s="101">
        <f t="shared" si="653"/>
        <v>1.0596127458454032E-2</v>
      </c>
      <c r="AC1510" s="99">
        <f t="shared" si="654"/>
        <v>8.7505754329999207E-3</v>
      </c>
      <c r="AD1510" s="100">
        <f t="shared" si="655"/>
        <v>3.3005377285252886E-2</v>
      </c>
      <c r="AE1510" s="100">
        <f t="shared" si="656"/>
        <v>5.6673266542843374E-2</v>
      </c>
      <c r="AF1510" s="100">
        <f t="shared" si="657"/>
        <v>4.9372794327235327E-2</v>
      </c>
      <c r="AG1510" s="101">
        <f t="shared" si="658"/>
        <v>1.2069007915255557E-2</v>
      </c>
      <c r="AH1510" s="95">
        <f t="shared" si="659"/>
        <v>103.81624485439853</v>
      </c>
      <c r="AI1510" s="96">
        <f t="shared" si="660"/>
        <v>91.45719621893582</v>
      </c>
      <c r="AJ1510" s="96">
        <f t="shared" si="661"/>
        <v>69.545891141942363</v>
      </c>
      <c r="AK1510" s="96">
        <f t="shared" si="662"/>
        <v>141.11137368501295</v>
      </c>
      <c r="AL1510" s="86">
        <f t="shared" si="663"/>
        <v>105.73193322152767</v>
      </c>
      <c r="AM1510" s="95">
        <f t="shared" si="671"/>
        <v>104.16045145459898</v>
      </c>
      <c r="AN1510" s="96">
        <f t="shared" si="664"/>
        <v>91.760425936197663</v>
      </c>
      <c r="AO1510" s="96">
        <f t="shared" si="665"/>
        <v>69.776473116675234</v>
      </c>
      <c r="AP1510" s="96">
        <f t="shared" si="666"/>
        <v>141.57923366447815</v>
      </c>
      <c r="AQ1510" s="86">
        <f t="shared" si="667"/>
        <v>106.08249135737476</v>
      </c>
    </row>
    <row r="1511" spans="1:43">
      <c r="A1511" s="129" t="str">
        <f t="shared" si="668"/>
        <v>2012_4</v>
      </c>
      <c r="B1511" s="57">
        <v>2012</v>
      </c>
      <c r="C1511" s="57">
        <v>4</v>
      </c>
      <c r="D1511" s="81" t="str">
        <f t="shared" si="669"/>
        <v>LYH_Commercial</v>
      </c>
      <c r="E1511" s="68" t="s">
        <v>28</v>
      </c>
      <c r="F1511" s="69" t="s">
        <v>40</v>
      </c>
      <c r="G1511" s="84">
        <f t="shared" si="670"/>
        <v>3608</v>
      </c>
      <c r="H1511" s="70">
        <v>902</v>
      </c>
      <c r="I1511" s="65">
        <v>32</v>
      </c>
      <c r="J1511" s="66">
        <v>114</v>
      </c>
      <c r="K1511" s="66">
        <v>157</v>
      </c>
      <c r="L1511" s="66">
        <v>153</v>
      </c>
      <c r="M1511" s="67">
        <v>52</v>
      </c>
      <c r="N1511" s="65">
        <v>495372</v>
      </c>
      <c r="O1511" s="66">
        <v>346627</v>
      </c>
      <c r="P1511" s="66">
        <v>234746</v>
      </c>
      <c r="Q1511" s="66">
        <v>412413</v>
      </c>
      <c r="R1511" s="67">
        <v>389090</v>
      </c>
      <c r="S1511" s="95">
        <f t="shared" si="644"/>
        <v>15480.375</v>
      </c>
      <c r="T1511" s="96">
        <f t="shared" si="645"/>
        <v>3040.5877192982457</v>
      </c>
      <c r="U1511" s="96">
        <f t="shared" si="646"/>
        <v>1495.1974522292994</v>
      </c>
      <c r="V1511" s="96">
        <f t="shared" si="647"/>
        <v>2695.5098039215686</v>
      </c>
      <c r="W1511" s="86">
        <f t="shared" si="648"/>
        <v>7482.5</v>
      </c>
      <c r="X1511" s="99">
        <f t="shared" si="649"/>
        <v>8.869179600886918E-3</v>
      </c>
      <c r="Y1511" s="100">
        <f t="shared" si="650"/>
        <v>3.1596452328159642E-2</v>
      </c>
      <c r="Z1511" s="100">
        <f t="shared" si="651"/>
        <v>4.3514412416851445E-2</v>
      </c>
      <c r="AA1511" s="100">
        <f t="shared" si="652"/>
        <v>4.2405764966740575E-2</v>
      </c>
      <c r="AB1511" s="101">
        <f t="shared" si="653"/>
        <v>1.4412416851441241E-2</v>
      </c>
      <c r="AC1511" s="99">
        <f t="shared" si="654"/>
        <v>1.2506067140503462E-2</v>
      </c>
      <c r="AD1511" s="100">
        <f t="shared" si="655"/>
        <v>3.8381767166543408E-2</v>
      </c>
      <c r="AE1511" s="100">
        <f t="shared" si="656"/>
        <v>5.1428091479366368E-2</v>
      </c>
      <c r="AF1511" s="100">
        <f t="shared" si="657"/>
        <v>5.02225086073083E-2</v>
      </c>
      <c r="AG1511" s="101">
        <f t="shared" si="658"/>
        <v>1.9035574208961646E-2</v>
      </c>
      <c r="AH1511" s="95">
        <f t="shared" si="659"/>
        <v>137.29822616407984</v>
      </c>
      <c r="AI1511" s="96">
        <f t="shared" si="660"/>
        <v>96.071784922394684</v>
      </c>
      <c r="AJ1511" s="96">
        <f t="shared" si="661"/>
        <v>65.062638580931264</v>
      </c>
      <c r="AK1511" s="96">
        <f t="shared" si="662"/>
        <v>114.30515521064302</v>
      </c>
      <c r="AL1511" s="86">
        <f t="shared" si="663"/>
        <v>107.84090909090909</v>
      </c>
      <c r="AM1511" s="95">
        <f t="shared" si="671"/>
        <v>137.75344351188286</v>
      </c>
      <c r="AN1511" s="96">
        <f t="shared" si="664"/>
        <v>96.390314479206381</v>
      </c>
      <c r="AO1511" s="96">
        <f t="shared" si="665"/>
        <v>65.278356165952971</v>
      </c>
      <c r="AP1511" s="96">
        <f t="shared" si="666"/>
        <v>114.6841381811369</v>
      </c>
      <c r="AQ1511" s="86">
        <f t="shared" si="667"/>
        <v>108.19845961426667</v>
      </c>
    </row>
    <row r="1512" spans="1:43">
      <c r="A1512" s="129" t="str">
        <f t="shared" si="668"/>
        <v>2012_4</v>
      </c>
      <c r="B1512" s="57">
        <v>2012</v>
      </c>
      <c r="C1512" s="57">
        <v>4</v>
      </c>
      <c r="D1512" s="81" t="str">
        <f t="shared" si="669"/>
        <v>SSA_Commercial</v>
      </c>
      <c r="E1512" s="68" t="s">
        <v>29</v>
      </c>
      <c r="F1512" s="69" t="s">
        <v>40</v>
      </c>
      <c r="G1512" s="84">
        <f t="shared" si="670"/>
        <v>6144</v>
      </c>
      <c r="H1512" s="70">
        <v>1536</v>
      </c>
      <c r="I1512" s="65">
        <v>50</v>
      </c>
      <c r="J1512" s="66">
        <v>197</v>
      </c>
      <c r="K1512" s="66">
        <v>498</v>
      </c>
      <c r="L1512" s="66">
        <v>470</v>
      </c>
      <c r="M1512" s="67">
        <v>27</v>
      </c>
      <c r="N1512" s="65">
        <v>1036336</v>
      </c>
      <c r="O1512" s="66">
        <v>353226</v>
      </c>
      <c r="P1512" s="66">
        <v>442948</v>
      </c>
      <c r="Q1512" s="66">
        <v>1604830</v>
      </c>
      <c r="R1512" s="67">
        <v>152360</v>
      </c>
      <c r="S1512" s="95">
        <f t="shared" si="644"/>
        <v>20726.72</v>
      </c>
      <c r="T1512" s="96">
        <f t="shared" si="645"/>
        <v>1793.0253807106599</v>
      </c>
      <c r="U1512" s="96">
        <f t="shared" si="646"/>
        <v>889.45381526104416</v>
      </c>
      <c r="V1512" s="96">
        <f t="shared" si="647"/>
        <v>3414.5319148936169</v>
      </c>
      <c r="W1512" s="86">
        <f t="shared" si="648"/>
        <v>5642.9629629629626</v>
      </c>
      <c r="X1512" s="99">
        <f t="shared" si="649"/>
        <v>8.1380208333333339E-3</v>
      </c>
      <c r="Y1512" s="100">
        <f t="shared" si="650"/>
        <v>3.2063802083333336E-2</v>
      </c>
      <c r="Z1512" s="100">
        <f t="shared" si="651"/>
        <v>8.10546875E-2</v>
      </c>
      <c r="AA1512" s="100">
        <f t="shared" si="652"/>
        <v>7.6497395833333329E-2</v>
      </c>
      <c r="AB1512" s="101">
        <f t="shared" si="653"/>
        <v>4.39453125E-3</v>
      </c>
      <c r="AC1512" s="99">
        <f t="shared" si="654"/>
        <v>1.0808660760537669E-2</v>
      </c>
      <c r="AD1512" s="100">
        <f t="shared" si="655"/>
        <v>3.7300544262970678E-2</v>
      </c>
      <c r="AE1512" s="100">
        <f t="shared" si="656"/>
        <v>8.9167365126813961E-2</v>
      </c>
      <c r="AF1512" s="100">
        <f t="shared" si="657"/>
        <v>8.4398225612975872E-2</v>
      </c>
      <c r="AG1512" s="101">
        <f t="shared" si="658"/>
        <v>6.3607427542526403E-3</v>
      </c>
      <c r="AH1512" s="95">
        <f t="shared" si="659"/>
        <v>168.67447916666666</v>
      </c>
      <c r="AI1512" s="96">
        <f t="shared" si="660"/>
        <v>57.4912109375</v>
      </c>
      <c r="AJ1512" s="96">
        <f t="shared" si="661"/>
        <v>72.094401041666671</v>
      </c>
      <c r="AK1512" s="96">
        <f t="shared" si="662"/>
        <v>261.20279947916669</v>
      </c>
      <c r="AL1512" s="86">
        <f t="shared" si="663"/>
        <v>24.798177083333332</v>
      </c>
      <c r="AM1512" s="95">
        <f t="shared" si="671"/>
        <v>169.2337256419747</v>
      </c>
      <c r="AN1512" s="96">
        <f t="shared" si="664"/>
        <v>57.681825174086555</v>
      </c>
      <c r="AO1512" s="96">
        <f t="shared" si="665"/>
        <v>72.333432695246927</v>
      </c>
      <c r="AP1512" s="96">
        <f t="shared" si="666"/>
        <v>262.06882702329199</v>
      </c>
      <c r="AQ1512" s="86">
        <f t="shared" si="667"/>
        <v>24.880396356790911</v>
      </c>
    </row>
    <row r="1513" spans="1:43">
      <c r="A1513" s="129" t="str">
        <f t="shared" si="668"/>
        <v>2012_4</v>
      </c>
      <c r="B1513" s="57">
        <v>2012</v>
      </c>
      <c r="C1513" s="57">
        <v>4</v>
      </c>
      <c r="D1513" s="81" t="str">
        <f t="shared" si="669"/>
        <v>MML_Commercial</v>
      </c>
      <c r="E1513" s="68" t="s">
        <v>30</v>
      </c>
      <c r="F1513" s="69" t="s">
        <v>40</v>
      </c>
      <c r="G1513" s="84">
        <f t="shared" si="670"/>
        <v>21348</v>
      </c>
      <c r="H1513" s="70">
        <v>5337</v>
      </c>
      <c r="I1513" s="65">
        <v>137</v>
      </c>
      <c r="J1513" s="66">
        <v>638</v>
      </c>
      <c r="K1513" s="66">
        <v>1751</v>
      </c>
      <c r="L1513" s="66">
        <v>706</v>
      </c>
      <c r="M1513" s="67">
        <v>184</v>
      </c>
      <c r="N1513" s="65">
        <v>2157577</v>
      </c>
      <c r="O1513" s="66">
        <v>1870718</v>
      </c>
      <c r="P1513" s="66">
        <v>1160727</v>
      </c>
      <c r="Q1513" s="66">
        <v>2161097</v>
      </c>
      <c r="R1513" s="67">
        <v>390949</v>
      </c>
      <c r="S1513" s="95">
        <f t="shared" si="644"/>
        <v>15748.737226277372</v>
      </c>
      <c r="T1513" s="96">
        <f t="shared" si="645"/>
        <v>2932.1598746081504</v>
      </c>
      <c r="U1513" s="96">
        <f t="shared" si="646"/>
        <v>662.89377498572242</v>
      </c>
      <c r="V1513" s="96">
        <f t="shared" si="647"/>
        <v>3061.043909348442</v>
      </c>
      <c r="W1513" s="86">
        <f t="shared" si="648"/>
        <v>2124.7228260869565</v>
      </c>
      <c r="X1513" s="99">
        <f t="shared" si="649"/>
        <v>6.4174629941914935E-3</v>
      </c>
      <c r="Y1513" s="100">
        <f t="shared" si="650"/>
        <v>2.9885703578789582E-2</v>
      </c>
      <c r="Z1513" s="100">
        <f t="shared" si="651"/>
        <v>8.2021735057148215E-2</v>
      </c>
      <c r="AA1513" s="100">
        <f t="shared" si="652"/>
        <v>3.3071013678096312E-2</v>
      </c>
      <c r="AB1513" s="101">
        <f t="shared" si="653"/>
        <v>8.6190743863593777E-3</v>
      </c>
      <c r="AC1513" s="99">
        <f t="shared" si="654"/>
        <v>7.6908516758829627E-3</v>
      </c>
      <c r="AD1513" s="100">
        <f t="shared" si="655"/>
        <v>3.2601020453690524E-2</v>
      </c>
      <c r="AE1513" s="100">
        <f t="shared" si="656"/>
        <v>8.6397540449998339E-2</v>
      </c>
      <c r="AF1513" s="100">
        <f t="shared" si="657"/>
        <v>3.5922677771170634E-2</v>
      </c>
      <c r="AG1513" s="101">
        <f t="shared" si="658"/>
        <v>1.0093177684108147E-2</v>
      </c>
      <c r="AH1513" s="95">
        <f t="shared" si="659"/>
        <v>101.06693835488102</v>
      </c>
      <c r="AI1513" s="96">
        <f t="shared" si="660"/>
        <v>87.629660858160008</v>
      </c>
      <c r="AJ1513" s="96">
        <f t="shared" si="661"/>
        <v>54.37169758291175</v>
      </c>
      <c r="AK1513" s="96">
        <f t="shared" si="662"/>
        <v>101.23182499531572</v>
      </c>
      <c r="AL1513" s="86">
        <f t="shared" si="663"/>
        <v>18.313144088439198</v>
      </c>
      <c r="AM1513" s="95">
        <f t="shared" si="671"/>
        <v>101.40202952767957</v>
      </c>
      <c r="AN1513" s="96">
        <f t="shared" si="664"/>
        <v>87.920200240344457</v>
      </c>
      <c r="AO1513" s="96">
        <f t="shared" si="665"/>
        <v>54.551968957573671</v>
      </c>
      <c r="AP1513" s="96">
        <f t="shared" si="666"/>
        <v>101.56746285587015</v>
      </c>
      <c r="AQ1513" s="86">
        <f t="shared" si="667"/>
        <v>18.373861995106918</v>
      </c>
    </row>
    <row r="1514" spans="1:43">
      <c r="A1514" s="129" t="str">
        <f t="shared" si="668"/>
        <v>2012_4</v>
      </c>
      <c r="B1514" s="57">
        <v>2012</v>
      </c>
      <c r="C1514" s="57">
        <v>4</v>
      </c>
      <c r="D1514" s="81" t="str">
        <f t="shared" si="669"/>
        <v>LMH_Commercial</v>
      </c>
      <c r="E1514" s="68" t="s">
        <v>31</v>
      </c>
      <c r="F1514" s="69" t="s">
        <v>40</v>
      </c>
      <c r="G1514" s="84">
        <f t="shared" si="670"/>
        <v>21616</v>
      </c>
      <c r="H1514" s="70">
        <v>5404</v>
      </c>
      <c r="I1514" s="65">
        <v>87</v>
      </c>
      <c r="J1514" s="66">
        <v>747</v>
      </c>
      <c r="K1514" s="66">
        <v>1270</v>
      </c>
      <c r="L1514" s="66">
        <v>1148</v>
      </c>
      <c r="M1514" s="67">
        <v>272</v>
      </c>
      <c r="N1514" s="65">
        <v>3050519</v>
      </c>
      <c r="O1514" s="66">
        <v>2611581</v>
      </c>
      <c r="P1514" s="66">
        <v>1662774</v>
      </c>
      <c r="Q1514" s="66">
        <v>3745919</v>
      </c>
      <c r="R1514" s="67">
        <v>2505022</v>
      </c>
      <c r="S1514" s="95">
        <f t="shared" si="644"/>
        <v>35063.436781609198</v>
      </c>
      <c r="T1514" s="96">
        <f t="shared" si="645"/>
        <v>3496.0923694779117</v>
      </c>
      <c r="U1514" s="96">
        <f t="shared" si="646"/>
        <v>1309.2708661417323</v>
      </c>
      <c r="V1514" s="96">
        <f t="shared" si="647"/>
        <v>3262.995644599303</v>
      </c>
      <c r="W1514" s="86">
        <f t="shared" si="648"/>
        <v>9209.6397058823532</v>
      </c>
      <c r="X1514" s="99">
        <f t="shared" si="649"/>
        <v>4.0247964470762395E-3</v>
      </c>
      <c r="Y1514" s="100">
        <f t="shared" si="650"/>
        <v>3.4557735011102889E-2</v>
      </c>
      <c r="Z1514" s="100">
        <f t="shared" si="651"/>
        <v>5.875277572168764E-2</v>
      </c>
      <c r="AA1514" s="100">
        <f t="shared" si="652"/>
        <v>5.3108808290155442E-2</v>
      </c>
      <c r="AB1514" s="101">
        <f t="shared" si="653"/>
        <v>1.2583271650629163E-2</v>
      </c>
      <c r="AC1514" s="99">
        <f t="shared" si="654"/>
        <v>5.0281742257747659E-3</v>
      </c>
      <c r="AD1514" s="100">
        <f t="shared" si="655"/>
        <v>3.745243822926219E-2</v>
      </c>
      <c r="AE1514" s="100">
        <f t="shared" si="656"/>
        <v>6.2479560423461478E-2</v>
      </c>
      <c r="AF1514" s="100">
        <f t="shared" si="657"/>
        <v>5.6662678571272503E-2</v>
      </c>
      <c r="AG1514" s="101">
        <f t="shared" si="658"/>
        <v>1.4349778320854583E-2</v>
      </c>
      <c r="AH1514" s="95">
        <f t="shared" si="659"/>
        <v>141.12319578090305</v>
      </c>
      <c r="AI1514" s="96">
        <f t="shared" si="660"/>
        <v>120.81703367875647</v>
      </c>
      <c r="AJ1514" s="96">
        <f t="shared" si="661"/>
        <v>76.923297557364918</v>
      </c>
      <c r="AK1514" s="96">
        <f t="shared" si="662"/>
        <v>173.29381014063657</v>
      </c>
      <c r="AL1514" s="86">
        <f t="shared" si="663"/>
        <v>115.88739822353811</v>
      </c>
      <c r="AM1514" s="95">
        <f t="shared" si="671"/>
        <v>141.5910949569645</v>
      </c>
      <c r="AN1514" s="96">
        <f t="shared" si="664"/>
        <v>121.21760702319975</v>
      </c>
      <c r="AO1514" s="96">
        <f t="shared" si="665"/>
        <v>77.178339595974222</v>
      </c>
      <c r="AP1514" s="96">
        <f t="shared" si="666"/>
        <v>173.86837217866778</v>
      </c>
      <c r="AQ1514" s="86">
        <f t="shared" si="667"/>
        <v>116.27162717927182</v>
      </c>
    </row>
    <row r="1515" spans="1:43">
      <c r="A1515" s="129" t="str">
        <f t="shared" si="668"/>
        <v>2012_4</v>
      </c>
      <c r="B1515" s="57">
        <v>2012</v>
      </c>
      <c r="C1515" s="57">
        <v>4</v>
      </c>
      <c r="D1515" s="81" t="str">
        <f t="shared" si="669"/>
        <v>SSL_Commercial</v>
      </c>
      <c r="E1515" s="68" t="s">
        <v>32</v>
      </c>
      <c r="F1515" s="69" t="s">
        <v>40</v>
      </c>
      <c r="G1515" s="84">
        <f t="shared" si="670"/>
        <v>11244</v>
      </c>
      <c r="H1515" s="70">
        <v>2811</v>
      </c>
      <c r="I1515" s="65">
        <v>101</v>
      </c>
      <c r="J1515" s="66">
        <v>306</v>
      </c>
      <c r="K1515" s="66">
        <v>816</v>
      </c>
      <c r="L1515" s="66">
        <v>409</v>
      </c>
      <c r="M1515" s="67">
        <v>102</v>
      </c>
      <c r="N1515" s="65">
        <v>1230045</v>
      </c>
      <c r="O1515" s="66">
        <v>906615</v>
      </c>
      <c r="P1515" s="66">
        <v>858213</v>
      </c>
      <c r="Q1515" s="66">
        <v>1083796</v>
      </c>
      <c r="R1515" s="67">
        <v>224254</v>
      </c>
      <c r="S1515" s="95">
        <f t="shared" si="644"/>
        <v>12178.663366336634</v>
      </c>
      <c r="T1515" s="96">
        <f t="shared" si="645"/>
        <v>2962.794117647059</v>
      </c>
      <c r="U1515" s="96">
        <f t="shared" si="646"/>
        <v>1051.7316176470588</v>
      </c>
      <c r="V1515" s="96">
        <f t="shared" si="647"/>
        <v>2649.8679706601465</v>
      </c>
      <c r="W1515" s="86">
        <f t="shared" si="648"/>
        <v>2198.5686274509803</v>
      </c>
      <c r="X1515" s="99">
        <f t="shared" si="649"/>
        <v>8.9825684809676266E-3</v>
      </c>
      <c r="Y1515" s="100">
        <f t="shared" si="650"/>
        <v>2.7214514407684097E-2</v>
      </c>
      <c r="Z1515" s="100">
        <f t="shared" si="651"/>
        <v>7.2572038420490925E-2</v>
      </c>
      <c r="AA1515" s="100">
        <f t="shared" si="652"/>
        <v>3.6374955531839205E-2</v>
      </c>
      <c r="AB1515" s="101">
        <f t="shared" si="653"/>
        <v>9.0715048025613657E-3</v>
      </c>
      <c r="AC1515" s="99">
        <f t="shared" si="654"/>
        <v>1.1055745651286215E-2</v>
      </c>
      <c r="AD1515" s="100">
        <f t="shared" si="655"/>
        <v>3.0789747309730948E-2</v>
      </c>
      <c r="AE1515" s="100">
        <f t="shared" si="656"/>
        <v>7.8272634322161416E-2</v>
      </c>
      <c r="AF1515" s="100">
        <f t="shared" si="657"/>
        <v>4.0488827556735371E-2</v>
      </c>
      <c r="AG1515" s="101">
        <f t="shared" si="658"/>
        <v>1.1154826459619977E-2</v>
      </c>
      <c r="AH1515" s="95">
        <f t="shared" si="659"/>
        <v>109.39567769477054</v>
      </c>
      <c r="AI1515" s="96">
        <f t="shared" si="660"/>
        <v>80.631003201707571</v>
      </c>
      <c r="AJ1515" s="96">
        <f t="shared" si="661"/>
        <v>76.326307363927427</v>
      </c>
      <c r="AK1515" s="96">
        <f t="shared" si="662"/>
        <v>96.388829598007831</v>
      </c>
      <c r="AL1515" s="86">
        <f t="shared" si="663"/>
        <v>19.944325862682319</v>
      </c>
      <c r="AM1515" s="95">
        <f t="shared" si="671"/>
        <v>109.75838311094844</v>
      </c>
      <c r="AN1515" s="96">
        <f t="shared" si="664"/>
        <v>80.898338275536673</v>
      </c>
      <c r="AO1515" s="96">
        <f t="shared" si="665"/>
        <v>76.579370059466441</v>
      </c>
      <c r="AP1515" s="96">
        <f t="shared" si="666"/>
        <v>96.708410328169691</v>
      </c>
      <c r="AQ1515" s="86">
        <f t="shared" si="667"/>
        <v>20.010452012863457</v>
      </c>
    </row>
    <row r="1516" spans="1:43">
      <c r="A1516" s="129" t="str">
        <f t="shared" si="668"/>
        <v>2012_4</v>
      </c>
      <c r="B1516" s="57">
        <v>2012</v>
      </c>
      <c r="C1516" s="57">
        <v>4</v>
      </c>
      <c r="D1516" s="81" t="str">
        <f t="shared" si="669"/>
        <v>SSH_Commercial</v>
      </c>
      <c r="E1516" s="68" t="s">
        <v>33</v>
      </c>
      <c r="F1516" s="69" t="s">
        <v>40</v>
      </c>
      <c r="G1516" s="84">
        <f t="shared" si="670"/>
        <v>9588</v>
      </c>
      <c r="H1516" s="70">
        <v>2397</v>
      </c>
      <c r="I1516" s="65">
        <v>74</v>
      </c>
      <c r="J1516" s="66">
        <v>372</v>
      </c>
      <c r="K1516" s="66">
        <v>595</v>
      </c>
      <c r="L1516" s="66">
        <v>454</v>
      </c>
      <c r="M1516" s="67">
        <v>76</v>
      </c>
      <c r="N1516" s="65">
        <v>1081400</v>
      </c>
      <c r="O1516" s="66">
        <v>1406342</v>
      </c>
      <c r="P1516" s="66">
        <v>697271</v>
      </c>
      <c r="Q1516" s="66">
        <v>1733289</v>
      </c>
      <c r="R1516" s="67">
        <v>301453</v>
      </c>
      <c r="S1516" s="95">
        <f t="shared" si="644"/>
        <v>14613.513513513513</v>
      </c>
      <c r="T1516" s="96">
        <f t="shared" si="645"/>
        <v>3780.489247311828</v>
      </c>
      <c r="U1516" s="96">
        <f t="shared" si="646"/>
        <v>1171.8840336134454</v>
      </c>
      <c r="V1516" s="96">
        <f t="shared" si="647"/>
        <v>3817.8171806167402</v>
      </c>
      <c r="W1516" s="86">
        <f t="shared" si="648"/>
        <v>3966.4868421052633</v>
      </c>
      <c r="X1516" s="99">
        <f t="shared" si="649"/>
        <v>7.7179808093450148E-3</v>
      </c>
      <c r="Y1516" s="100">
        <f t="shared" si="650"/>
        <v>3.8798498122653319E-2</v>
      </c>
      <c r="Z1516" s="100">
        <f t="shared" si="651"/>
        <v>6.2056737588652482E-2</v>
      </c>
      <c r="AA1516" s="100">
        <f t="shared" si="652"/>
        <v>4.7350855235711309E-2</v>
      </c>
      <c r="AB1516" s="101">
        <f t="shared" si="653"/>
        <v>7.9265748852732579E-3</v>
      </c>
      <c r="AC1516" s="99">
        <f t="shared" si="654"/>
        <v>9.8003671980490988E-3</v>
      </c>
      <c r="AD1516" s="100">
        <f t="shared" si="655"/>
        <v>4.3393721059196574E-2</v>
      </c>
      <c r="AE1516" s="100">
        <f t="shared" si="656"/>
        <v>6.7797567271628167E-2</v>
      </c>
      <c r="AF1516" s="100">
        <f t="shared" si="657"/>
        <v>5.2404704831695105E-2</v>
      </c>
      <c r="AG1516" s="101">
        <f t="shared" si="658"/>
        <v>1.0036692194129362E-2</v>
      </c>
      <c r="AH1516" s="95">
        <f t="shared" si="659"/>
        <v>112.78681685440134</v>
      </c>
      <c r="AI1516" s="96">
        <f t="shared" si="660"/>
        <v>146.67730496453902</v>
      </c>
      <c r="AJ1516" s="96">
        <f t="shared" si="661"/>
        <v>72.723299958281189</v>
      </c>
      <c r="AK1516" s="96">
        <f t="shared" si="662"/>
        <v>180.77690863579474</v>
      </c>
      <c r="AL1516" s="86">
        <f t="shared" si="663"/>
        <v>31.440654985398414</v>
      </c>
      <c r="AM1516" s="95">
        <f t="shared" si="671"/>
        <v>113.1607657179085</v>
      </c>
      <c r="AN1516" s="96">
        <f t="shared" si="664"/>
        <v>147.16361899505722</v>
      </c>
      <c r="AO1516" s="96">
        <f t="shared" si="665"/>
        <v>72.964416749483803</v>
      </c>
      <c r="AP1516" s="96">
        <f t="shared" si="666"/>
        <v>181.37628116370252</v>
      </c>
      <c r="AQ1516" s="86">
        <f t="shared" si="667"/>
        <v>31.544897640059801</v>
      </c>
    </row>
    <row r="1517" spans="1:43">
      <c r="A1517" s="129" t="str">
        <f t="shared" si="668"/>
        <v>2012_4</v>
      </c>
      <c r="B1517" s="57">
        <v>2012</v>
      </c>
      <c r="C1517" s="57">
        <v>4</v>
      </c>
      <c r="D1517" s="81" t="str">
        <f t="shared" si="669"/>
        <v>MMH_Commercial</v>
      </c>
      <c r="E1517" s="68" t="s">
        <v>34</v>
      </c>
      <c r="F1517" s="69" t="s">
        <v>40</v>
      </c>
      <c r="G1517" s="84">
        <f t="shared" si="670"/>
        <v>18892</v>
      </c>
      <c r="H1517" s="70">
        <v>4723</v>
      </c>
      <c r="I1517" s="65">
        <v>204</v>
      </c>
      <c r="J1517" s="66">
        <v>723</v>
      </c>
      <c r="K1517" s="66">
        <v>959</v>
      </c>
      <c r="L1517" s="66">
        <v>1067</v>
      </c>
      <c r="M1517" s="67">
        <v>271</v>
      </c>
      <c r="N1517" s="65">
        <v>2425762</v>
      </c>
      <c r="O1517" s="66">
        <v>2099992</v>
      </c>
      <c r="P1517" s="66">
        <v>1378245</v>
      </c>
      <c r="Q1517" s="66">
        <v>2850730</v>
      </c>
      <c r="R1517" s="67">
        <v>761866</v>
      </c>
      <c r="S1517" s="95">
        <f t="shared" si="644"/>
        <v>11890.990196078432</v>
      </c>
      <c r="T1517" s="96">
        <f t="shared" si="645"/>
        <v>2904.5532503457816</v>
      </c>
      <c r="U1517" s="96">
        <f t="shared" si="646"/>
        <v>1437.1689259645464</v>
      </c>
      <c r="V1517" s="96">
        <f t="shared" si="647"/>
        <v>2671.7244611059045</v>
      </c>
      <c r="W1517" s="86">
        <f t="shared" si="648"/>
        <v>2811.3136531365312</v>
      </c>
      <c r="X1517" s="99">
        <f t="shared" si="649"/>
        <v>1.0798221469405039E-2</v>
      </c>
      <c r="Y1517" s="100">
        <f t="shared" si="650"/>
        <v>3.8270167266567859E-2</v>
      </c>
      <c r="Z1517" s="100">
        <f t="shared" si="651"/>
        <v>5.0762227397840358E-2</v>
      </c>
      <c r="AA1517" s="100">
        <f t="shared" si="652"/>
        <v>5.6478932881643025E-2</v>
      </c>
      <c r="AB1517" s="101">
        <f t="shared" si="653"/>
        <v>1.4344696167690027E-2</v>
      </c>
      <c r="AC1517" s="99">
        <f t="shared" si="654"/>
        <v>1.2550227158609626E-2</v>
      </c>
      <c r="AD1517" s="100">
        <f t="shared" si="655"/>
        <v>4.1522340542559495E-2</v>
      </c>
      <c r="AE1517" s="100">
        <f t="shared" si="656"/>
        <v>5.4483356976803912E-2</v>
      </c>
      <c r="AF1517" s="100">
        <f t="shared" si="657"/>
        <v>6.0392168471289476E-2</v>
      </c>
      <c r="AG1517" s="101">
        <f t="shared" si="658"/>
        <v>1.636039275794364E-2</v>
      </c>
      <c r="AH1517" s="95">
        <f t="shared" si="659"/>
        <v>128.40154562777894</v>
      </c>
      <c r="AI1517" s="96">
        <f t="shared" si="660"/>
        <v>111.15773872538641</v>
      </c>
      <c r="AJ1517" s="96">
        <f t="shared" si="661"/>
        <v>72.953895828922299</v>
      </c>
      <c r="AK1517" s="96">
        <f t="shared" si="662"/>
        <v>150.89614651704426</v>
      </c>
      <c r="AL1517" s="86">
        <f t="shared" si="663"/>
        <v>40.327440186322249</v>
      </c>
      <c r="AM1517" s="95">
        <f t="shared" si="671"/>
        <v>128.82726570215658</v>
      </c>
      <c r="AN1517" s="96">
        <f t="shared" si="664"/>
        <v>111.52628632009373</v>
      </c>
      <c r="AO1517" s="96">
        <f t="shared" si="665"/>
        <v>73.195777169264261</v>
      </c>
      <c r="AP1517" s="96">
        <f t="shared" si="666"/>
        <v>151.3964482727938</v>
      </c>
      <c r="AQ1517" s="86">
        <f t="shared" si="667"/>
        <v>40.461147306058557</v>
      </c>
    </row>
    <row r="1518" spans="1:43">
      <c r="A1518" s="129" t="str">
        <f t="shared" si="668"/>
        <v>2012_4</v>
      </c>
      <c r="B1518" s="57">
        <v>2012</v>
      </c>
      <c r="C1518" s="57">
        <v>4</v>
      </c>
      <c r="D1518" s="81" t="str">
        <f t="shared" si="669"/>
        <v>SYA_Commercial</v>
      </c>
      <c r="E1518" s="68" t="s">
        <v>35</v>
      </c>
      <c r="F1518" s="69" t="s">
        <v>40</v>
      </c>
      <c r="G1518" s="84">
        <f t="shared" si="670"/>
        <v>5648</v>
      </c>
      <c r="H1518" s="70">
        <v>1412</v>
      </c>
      <c r="I1518" s="65">
        <v>61</v>
      </c>
      <c r="J1518" s="66">
        <v>228</v>
      </c>
      <c r="K1518" s="66">
        <v>225</v>
      </c>
      <c r="L1518" s="66">
        <v>296</v>
      </c>
      <c r="M1518" s="67">
        <v>155</v>
      </c>
      <c r="N1518" s="65">
        <v>976495</v>
      </c>
      <c r="O1518" s="66">
        <v>833196</v>
      </c>
      <c r="P1518" s="66">
        <v>212703</v>
      </c>
      <c r="Q1518" s="66">
        <v>1059724</v>
      </c>
      <c r="R1518" s="67">
        <v>785606</v>
      </c>
      <c r="S1518" s="95">
        <f t="shared" si="644"/>
        <v>16008.11475409836</v>
      </c>
      <c r="T1518" s="96">
        <f t="shared" si="645"/>
        <v>3654.3684210526317</v>
      </c>
      <c r="U1518" s="96">
        <f t="shared" si="646"/>
        <v>945.34666666666669</v>
      </c>
      <c r="V1518" s="96">
        <f t="shared" si="647"/>
        <v>3580.1486486486488</v>
      </c>
      <c r="W1518" s="86">
        <f t="shared" si="648"/>
        <v>5068.4258064516125</v>
      </c>
      <c r="X1518" s="99">
        <f t="shared" si="649"/>
        <v>1.080028328611898E-2</v>
      </c>
      <c r="Y1518" s="100">
        <f t="shared" si="650"/>
        <v>4.0368271954674219E-2</v>
      </c>
      <c r="Z1518" s="100">
        <f t="shared" si="651"/>
        <v>3.9837110481586405E-2</v>
      </c>
      <c r="AA1518" s="100">
        <f t="shared" si="652"/>
        <v>5.2407932011331447E-2</v>
      </c>
      <c r="AB1518" s="101">
        <f t="shared" si="653"/>
        <v>2.7443342776203965E-2</v>
      </c>
      <c r="AC1518" s="99">
        <f t="shared" si="654"/>
        <v>1.4004841328645061E-2</v>
      </c>
      <c r="AD1518" s="100">
        <f t="shared" si="655"/>
        <v>4.6470394930738075E-2</v>
      </c>
      <c r="AE1518" s="100">
        <f t="shared" si="656"/>
        <v>4.5900632378186618E-2</v>
      </c>
      <c r="AF1518" s="100">
        <f t="shared" si="657"/>
        <v>5.9316973440303677E-2</v>
      </c>
      <c r="AG1518" s="101">
        <f t="shared" si="658"/>
        <v>3.2508402114193605E-2</v>
      </c>
      <c r="AH1518" s="95">
        <f t="shared" si="659"/>
        <v>172.89217422096317</v>
      </c>
      <c r="AI1518" s="96">
        <f t="shared" si="660"/>
        <v>147.52053824362605</v>
      </c>
      <c r="AJ1518" s="96">
        <f t="shared" si="661"/>
        <v>37.659879603399432</v>
      </c>
      <c r="AK1518" s="96">
        <f t="shared" si="662"/>
        <v>187.62818696883852</v>
      </c>
      <c r="AL1518" s="86">
        <f t="shared" si="663"/>
        <v>139.09454674220964</v>
      </c>
      <c r="AM1518" s="95">
        <f t="shared" si="671"/>
        <v>173.46540462024532</v>
      </c>
      <c r="AN1518" s="96">
        <f t="shared" si="664"/>
        <v>148.00964804527408</v>
      </c>
      <c r="AO1518" s="96">
        <f t="shared" si="665"/>
        <v>37.784742327344269</v>
      </c>
      <c r="AP1518" s="96">
        <f t="shared" si="666"/>
        <v>188.25027516350301</v>
      </c>
      <c r="AQ1518" s="86">
        <f t="shared" si="667"/>
        <v>139.55571985733923</v>
      </c>
    </row>
    <row r="1519" spans="1:43">
      <c r="A1519" s="129" t="str">
        <f t="shared" si="668"/>
        <v>2012_4</v>
      </c>
      <c r="B1519" s="57">
        <v>2012</v>
      </c>
      <c r="C1519" s="57">
        <v>4</v>
      </c>
      <c r="D1519" s="81" t="str">
        <f t="shared" si="669"/>
        <v>LSH_Commercial</v>
      </c>
      <c r="E1519" s="68" t="s">
        <v>36</v>
      </c>
      <c r="F1519" s="69" t="s">
        <v>40</v>
      </c>
      <c r="G1519" s="84">
        <f t="shared" si="670"/>
        <v>8684</v>
      </c>
      <c r="H1519" s="70">
        <v>2171</v>
      </c>
      <c r="I1519" s="65">
        <v>103</v>
      </c>
      <c r="J1519" s="66">
        <v>409</v>
      </c>
      <c r="K1519" s="66">
        <v>583</v>
      </c>
      <c r="L1519" s="66">
        <v>453</v>
      </c>
      <c r="M1519" s="67">
        <v>310</v>
      </c>
      <c r="N1519" s="65">
        <v>1903018</v>
      </c>
      <c r="O1519" s="66">
        <v>1212825</v>
      </c>
      <c r="P1519" s="66">
        <v>737256</v>
      </c>
      <c r="Q1519" s="66">
        <v>1468258</v>
      </c>
      <c r="R1519" s="67">
        <v>1673753</v>
      </c>
      <c r="S1519" s="95">
        <f t="shared" si="644"/>
        <v>18475.902912621361</v>
      </c>
      <c r="T1519" s="96">
        <f t="shared" si="645"/>
        <v>2965.3422982885086</v>
      </c>
      <c r="U1519" s="96">
        <f t="shared" si="646"/>
        <v>1264.590051457976</v>
      </c>
      <c r="V1519" s="96">
        <f t="shared" si="647"/>
        <v>3241.1876379690948</v>
      </c>
      <c r="W1519" s="86">
        <f t="shared" si="648"/>
        <v>5399.2032258064519</v>
      </c>
      <c r="X1519" s="99">
        <f t="shared" si="649"/>
        <v>1.1860893597420543E-2</v>
      </c>
      <c r="Y1519" s="100">
        <f t="shared" si="650"/>
        <v>4.7098111469368951E-2</v>
      </c>
      <c r="Z1519" s="100">
        <f t="shared" si="651"/>
        <v>6.7134960847535702E-2</v>
      </c>
      <c r="AA1519" s="100">
        <f t="shared" si="652"/>
        <v>5.2164900967296174E-2</v>
      </c>
      <c r="AB1519" s="101">
        <f t="shared" si="653"/>
        <v>3.5697835099032703E-2</v>
      </c>
      <c r="AC1519" s="99">
        <f t="shared" si="654"/>
        <v>1.4567740930847265E-2</v>
      </c>
      <c r="AD1519" s="100">
        <f t="shared" si="655"/>
        <v>5.2395012446291425E-2</v>
      </c>
      <c r="AE1519" s="100">
        <f t="shared" si="656"/>
        <v>7.3392157327533097E-2</v>
      </c>
      <c r="AF1519" s="100">
        <f t="shared" si="657"/>
        <v>5.7724604076937747E-2</v>
      </c>
      <c r="AG1519" s="101">
        <f t="shared" si="658"/>
        <v>4.0336826035929342E-2</v>
      </c>
      <c r="AH1519" s="95">
        <f t="shared" si="659"/>
        <v>219.14071856287424</v>
      </c>
      <c r="AI1519" s="96">
        <f t="shared" si="660"/>
        <v>139.66202210962689</v>
      </c>
      <c r="AJ1519" s="96">
        <f t="shared" si="661"/>
        <v>84.898203592814369</v>
      </c>
      <c r="AK1519" s="96">
        <f t="shared" si="662"/>
        <v>169.07623215108245</v>
      </c>
      <c r="AL1519" s="86">
        <f t="shared" si="663"/>
        <v>192.73986642100414</v>
      </c>
      <c r="AM1519" s="95">
        <f t="shared" si="671"/>
        <v>219.86728772175491</v>
      </c>
      <c r="AN1519" s="96">
        <f t="shared" si="664"/>
        <v>140.12507671032927</v>
      </c>
      <c r="AO1519" s="96">
        <f t="shared" si="665"/>
        <v>85.17968672739309</v>
      </c>
      <c r="AP1519" s="96">
        <f t="shared" si="666"/>
        <v>169.63681065327202</v>
      </c>
      <c r="AQ1519" s="86">
        <f t="shared" si="667"/>
        <v>193.37890257798426</v>
      </c>
    </row>
    <row r="1520" spans="1:43">
      <c r="A1520" s="129" t="str">
        <f t="shared" si="668"/>
        <v>2012_4</v>
      </c>
      <c r="B1520" s="57">
        <v>2012</v>
      </c>
      <c r="C1520" s="57">
        <v>4</v>
      </c>
      <c r="D1520" s="81" t="str">
        <f t="shared" si="669"/>
        <v>SYH_Commercial</v>
      </c>
      <c r="E1520" s="68" t="s">
        <v>37</v>
      </c>
      <c r="F1520" s="69" t="s">
        <v>40</v>
      </c>
      <c r="G1520" s="84">
        <f t="shared" si="670"/>
        <v>4516</v>
      </c>
      <c r="H1520" s="70">
        <v>1129</v>
      </c>
      <c r="I1520" s="65">
        <v>56</v>
      </c>
      <c r="J1520" s="66">
        <v>213</v>
      </c>
      <c r="K1520" s="66">
        <v>181</v>
      </c>
      <c r="L1520" s="66">
        <v>322</v>
      </c>
      <c r="M1520" s="67">
        <v>10</v>
      </c>
      <c r="N1520" s="65">
        <v>704445</v>
      </c>
      <c r="O1520" s="66">
        <v>532805</v>
      </c>
      <c r="P1520" s="66">
        <v>316391</v>
      </c>
      <c r="Q1520" s="66">
        <v>737300</v>
      </c>
      <c r="R1520" s="67">
        <v>64965</v>
      </c>
      <c r="S1520" s="95">
        <f t="shared" si="644"/>
        <v>12579.375</v>
      </c>
      <c r="T1520" s="96">
        <f t="shared" si="645"/>
        <v>2501.4319248826291</v>
      </c>
      <c r="U1520" s="96">
        <f t="shared" si="646"/>
        <v>1748.0165745856355</v>
      </c>
      <c r="V1520" s="96">
        <f t="shared" si="647"/>
        <v>2289.7515527950309</v>
      </c>
      <c r="W1520" s="86">
        <f t="shared" si="648"/>
        <v>6496.5</v>
      </c>
      <c r="X1520" s="99">
        <f t="shared" si="649"/>
        <v>1.2400354295837024E-2</v>
      </c>
      <c r="Y1520" s="100">
        <f t="shared" si="650"/>
        <v>4.7165633303808678E-2</v>
      </c>
      <c r="Z1520" s="100">
        <f t="shared" si="651"/>
        <v>4.0079716563330384E-2</v>
      </c>
      <c r="AA1520" s="100">
        <f t="shared" si="652"/>
        <v>7.1302037201062887E-2</v>
      </c>
      <c r="AB1520" s="101">
        <f t="shared" si="653"/>
        <v>2.2143489813994687E-3</v>
      </c>
      <c r="AC1520" s="99">
        <f t="shared" si="654"/>
        <v>1.6237307159599246E-2</v>
      </c>
      <c r="AD1520" s="100">
        <f t="shared" si="655"/>
        <v>5.4515855973260946E-2</v>
      </c>
      <c r="AE1520" s="100">
        <f t="shared" si="656"/>
        <v>4.6880498653954772E-2</v>
      </c>
      <c r="AF1520" s="100">
        <f t="shared" si="657"/>
        <v>8.0224138916479726E-2</v>
      </c>
      <c r="AG1520" s="101">
        <f t="shared" si="658"/>
        <v>3.8440975746422872E-3</v>
      </c>
      <c r="AH1520" s="95">
        <f t="shared" si="659"/>
        <v>155.98870682019486</v>
      </c>
      <c r="AI1520" s="96">
        <f t="shared" si="660"/>
        <v>117.98162090345438</v>
      </c>
      <c r="AJ1520" s="96">
        <f t="shared" si="661"/>
        <v>70.060008857395928</v>
      </c>
      <c r="AK1520" s="96">
        <f t="shared" si="662"/>
        <v>163.26395039858281</v>
      </c>
      <c r="AL1520" s="86">
        <f t="shared" si="663"/>
        <v>14.385518157661647</v>
      </c>
      <c r="AM1520" s="95">
        <f t="shared" si="671"/>
        <v>156.50589314801425</v>
      </c>
      <c r="AN1520" s="96">
        <f t="shared" si="664"/>
        <v>118.37279333195313</v>
      </c>
      <c r="AO1520" s="96">
        <f t="shared" si="665"/>
        <v>70.292295408432707</v>
      </c>
      <c r="AP1520" s="96">
        <f t="shared" si="666"/>
        <v>163.8052580656132</v>
      </c>
      <c r="AQ1520" s="86">
        <f t="shared" si="667"/>
        <v>14.433213875264562</v>
      </c>
    </row>
    <row r="1521" spans="1:43">
      <c r="A1521" s="129" t="str">
        <f t="shared" si="668"/>
        <v>2012_4</v>
      </c>
      <c r="B1521" s="57">
        <v>2012</v>
      </c>
      <c r="C1521" s="57">
        <v>4</v>
      </c>
      <c r="D1521" s="81" t="str">
        <f t="shared" si="669"/>
        <v>MSH_Commercial</v>
      </c>
      <c r="E1521" s="68" t="s">
        <v>38</v>
      </c>
      <c r="F1521" s="69" t="s">
        <v>40</v>
      </c>
      <c r="G1521" s="84">
        <f t="shared" si="670"/>
        <v>21380</v>
      </c>
      <c r="H1521" s="70">
        <v>5345</v>
      </c>
      <c r="I1521" s="65">
        <v>271</v>
      </c>
      <c r="J1521" s="66">
        <v>992</v>
      </c>
      <c r="K1521" s="66">
        <v>2147</v>
      </c>
      <c r="L1521" s="66">
        <v>1601</v>
      </c>
      <c r="M1521" s="67">
        <v>133</v>
      </c>
      <c r="N1521" s="65">
        <v>3986427</v>
      </c>
      <c r="O1521" s="66">
        <v>2675079</v>
      </c>
      <c r="P1521" s="66">
        <v>2083814</v>
      </c>
      <c r="Q1521" s="66">
        <v>4649587</v>
      </c>
      <c r="R1521" s="67">
        <v>666023</v>
      </c>
      <c r="S1521" s="95">
        <f t="shared" si="644"/>
        <v>14710.062730627305</v>
      </c>
      <c r="T1521" s="96">
        <f t="shared" si="645"/>
        <v>2696.6522177419356</v>
      </c>
      <c r="U1521" s="96">
        <f t="shared" si="646"/>
        <v>970.57009781089891</v>
      </c>
      <c r="V1521" s="96">
        <f t="shared" si="647"/>
        <v>2904.1767645221735</v>
      </c>
      <c r="W1521" s="86">
        <f t="shared" si="648"/>
        <v>5007.6917293233082</v>
      </c>
      <c r="X1521" s="99">
        <f t="shared" si="649"/>
        <v>1.2675397567820393E-2</v>
      </c>
      <c r="Y1521" s="100">
        <f t="shared" si="650"/>
        <v>4.6398503274087934E-2</v>
      </c>
      <c r="Z1521" s="100">
        <f t="shared" si="651"/>
        <v>0.10042095416276894</v>
      </c>
      <c r="AA1521" s="100">
        <f t="shared" si="652"/>
        <v>7.4883068288119733E-2</v>
      </c>
      <c r="AB1521" s="101">
        <f t="shared" si="653"/>
        <v>6.2207670720299344E-3</v>
      </c>
      <c r="AC1521" s="99">
        <f t="shared" si="654"/>
        <v>1.4458034275175943E-2</v>
      </c>
      <c r="AD1521" s="100">
        <f t="shared" si="655"/>
        <v>4.9750375989144155E-2</v>
      </c>
      <c r="AE1521" s="100">
        <f t="shared" si="656"/>
        <v>0.10521038501781912</v>
      </c>
      <c r="AF1521" s="100">
        <f t="shared" si="657"/>
        <v>7.9077201313845963E-2</v>
      </c>
      <c r="AG1521" s="101">
        <f t="shared" si="658"/>
        <v>7.4736745437094833E-3</v>
      </c>
      <c r="AH1521" s="95">
        <f t="shared" si="659"/>
        <v>186.45589335827876</v>
      </c>
      <c r="AI1521" s="96">
        <f t="shared" si="660"/>
        <v>125.12062675397569</v>
      </c>
      <c r="AJ1521" s="96">
        <f t="shared" si="661"/>
        <v>97.465575304022451</v>
      </c>
      <c r="AK1521" s="96">
        <f t="shared" si="662"/>
        <v>217.47366697848457</v>
      </c>
      <c r="AL1521" s="86">
        <f t="shared" si="663"/>
        <v>31.151683816651076</v>
      </c>
      <c r="AM1521" s="95">
        <f t="shared" si="671"/>
        <v>187.07409477011177</v>
      </c>
      <c r="AN1521" s="96">
        <f t="shared" si="664"/>
        <v>125.53546882045899</v>
      </c>
      <c r="AO1521" s="96">
        <f t="shared" si="665"/>
        <v>97.788726024403729</v>
      </c>
      <c r="AP1521" s="96">
        <f t="shared" si="666"/>
        <v>218.1947089661694</v>
      </c>
      <c r="AQ1521" s="86">
        <f t="shared" si="667"/>
        <v>31.254968376712821</v>
      </c>
    </row>
    <row r="1522" spans="1:43">
      <c r="A1522" s="129" t="str">
        <f t="shared" si="668"/>
        <v>2012_4</v>
      </c>
      <c r="B1522" s="57">
        <v>2012</v>
      </c>
      <c r="C1522" s="57">
        <v>4</v>
      </c>
      <c r="D1522" s="81" t="str">
        <f t="shared" si="669"/>
        <v>SMH_Commercial</v>
      </c>
      <c r="E1522" s="68" t="s">
        <v>39</v>
      </c>
      <c r="F1522" s="69" t="s">
        <v>40</v>
      </c>
      <c r="G1522" s="84">
        <f t="shared" si="670"/>
        <v>9224</v>
      </c>
      <c r="H1522" s="70">
        <v>2306</v>
      </c>
      <c r="I1522" s="65">
        <v>88</v>
      </c>
      <c r="J1522" s="66">
        <v>426</v>
      </c>
      <c r="K1522" s="66">
        <v>778</v>
      </c>
      <c r="L1522" s="66">
        <v>583</v>
      </c>
      <c r="M1522" s="67">
        <v>93</v>
      </c>
      <c r="N1522" s="65">
        <v>1118946</v>
      </c>
      <c r="O1522" s="66">
        <v>1390397</v>
      </c>
      <c r="P1522" s="66">
        <v>614079</v>
      </c>
      <c r="Q1522" s="66">
        <v>1912429</v>
      </c>
      <c r="R1522" s="67">
        <v>227100</v>
      </c>
      <c r="S1522" s="95">
        <f t="shared" si="644"/>
        <v>12715.295454545454</v>
      </c>
      <c r="T1522" s="96">
        <f t="shared" si="645"/>
        <v>3263.842723004695</v>
      </c>
      <c r="U1522" s="96">
        <f t="shared" si="646"/>
        <v>789.30462724935728</v>
      </c>
      <c r="V1522" s="96">
        <f t="shared" si="647"/>
        <v>3280.3241852487135</v>
      </c>
      <c r="W1522" s="86">
        <f t="shared" si="648"/>
        <v>2441.9354838709678</v>
      </c>
      <c r="X1522" s="99">
        <f t="shared" si="649"/>
        <v>9.5403295750216832E-3</v>
      </c>
      <c r="Y1522" s="100">
        <f t="shared" si="650"/>
        <v>4.6183868169991329E-2</v>
      </c>
      <c r="Z1522" s="100">
        <f t="shared" si="651"/>
        <v>8.4345186470078062E-2</v>
      </c>
      <c r="AA1522" s="100">
        <f t="shared" si="652"/>
        <v>6.3204683434518641E-2</v>
      </c>
      <c r="AB1522" s="101">
        <f t="shared" si="653"/>
        <v>1.0082393755420641E-2</v>
      </c>
      <c r="AC1522" s="99">
        <f t="shared" si="654"/>
        <v>1.189861496855316E-2</v>
      </c>
      <c r="AD1522" s="100">
        <f t="shared" si="655"/>
        <v>5.1275696557361368E-2</v>
      </c>
      <c r="AE1522" s="100">
        <f t="shared" si="656"/>
        <v>9.1087241867031918E-2</v>
      </c>
      <c r="AF1522" s="100">
        <f t="shared" si="657"/>
        <v>6.9107961758520686E-2</v>
      </c>
      <c r="AG1522" s="101">
        <f t="shared" si="658"/>
        <v>1.2506086848732726E-2</v>
      </c>
      <c r="AH1522" s="95">
        <f t="shared" si="659"/>
        <v>121.30810928013877</v>
      </c>
      <c r="AI1522" s="96">
        <f t="shared" si="660"/>
        <v>150.73688204683435</v>
      </c>
      <c r="AJ1522" s="96">
        <f t="shared" si="661"/>
        <v>66.574045967042494</v>
      </c>
      <c r="AK1522" s="96">
        <f t="shared" si="662"/>
        <v>207.33185169124025</v>
      </c>
      <c r="AL1522" s="86">
        <f t="shared" si="663"/>
        <v>24.620555073720727</v>
      </c>
      <c r="AM1522" s="95">
        <f t="shared" si="671"/>
        <v>121.71031080390436</v>
      </c>
      <c r="AN1522" s="96">
        <f t="shared" si="664"/>
        <v>151.23665575534139</v>
      </c>
      <c r="AO1522" s="96">
        <f t="shared" si="665"/>
        <v>66.794774679163055</v>
      </c>
      <c r="AP1522" s="96">
        <f t="shared" si="666"/>
        <v>208.01926811517268</v>
      </c>
      <c r="AQ1522" s="86">
        <f t="shared" si="667"/>
        <v>24.702185434834817</v>
      </c>
    </row>
    <row r="1523" spans="1:43">
      <c r="A1523" s="129" t="str">
        <f t="shared" si="668"/>
        <v>2013_1</v>
      </c>
      <c r="B1523" s="57">
        <v>2013</v>
      </c>
      <c r="C1523" s="57">
        <v>1</v>
      </c>
      <c r="D1523" s="81" t="str">
        <f t="shared" si="669"/>
        <v>SML_Commercial</v>
      </c>
      <c r="E1523" s="68" t="s">
        <v>12</v>
      </c>
      <c r="F1523" s="69" t="s">
        <v>40</v>
      </c>
      <c r="G1523" s="84">
        <f t="shared" si="670"/>
        <v>23224</v>
      </c>
      <c r="H1523" s="70">
        <v>5806</v>
      </c>
      <c r="I1523" s="65">
        <v>42</v>
      </c>
      <c r="J1523" s="66">
        <v>765</v>
      </c>
      <c r="K1523" s="66">
        <v>344</v>
      </c>
      <c r="L1523" s="66">
        <v>1066</v>
      </c>
      <c r="M1523" s="67">
        <v>174</v>
      </c>
      <c r="N1523" s="65">
        <v>525228</v>
      </c>
      <c r="O1523" s="66">
        <v>1167371</v>
      </c>
      <c r="P1523" s="66">
        <v>490125</v>
      </c>
      <c r="Q1523" s="66">
        <v>1821773</v>
      </c>
      <c r="R1523" s="67">
        <v>581421</v>
      </c>
      <c r="S1523" s="95">
        <f t="shared" si="644"/>
        <v>12505.428571428571</v>
      </c>
      <c r="T1523" s="96">
        <f t="shared" si="645"/>
        <v>1525.9751633986928</v>
      </c>
      <c r="U1523" s="96">
        <f t="shared" si="646"/>
        <v>1424.7819767441861</v>
      </c>
      <c r="V1523" s="96">
        <f t="shared" si="647"/>
        <v>1708.9803001876173</v>
      </c>
      <c r="W1523" s="86">
        <f t="shared" si="648"/>
        <v>3341.5</v>
      </c>
      <c r="X1523" s="99">
        <f t="shared" si="649"/>
        <v>1.8084739924216328E-3</v>
      </c>
      <c r="Y1523" s="100">
        <f t="shared" si="650"/>
        <v>3.29400620048226E-2</v>
      </c>
      <c r="Z1523" s="100">
        <f t="shared" si="651"/>
        <v>1.4812263176024801E-2</v>
      </c>
      <c r="AA1523" s="100">
        <f t="shared" si="652"/>
        <v>4.5900792283844298E-2</v>
      </c>
      <c r="AB1523" s="101">
        <f t="shared" si="653"/>
        <v>7.4922493971753355E-3</v>
      </c>
      <c r="AC1523" s="99">
        <f t="shared" si="654"/>
        <v>2.4580806732696207E-3</v>
      </c>
      <c r="AD1523" s="100">
        <f t="shared" si="655"/>
        <v>3.5668890942933712E-2</v>
      </c>
      <c r="AE1523" s="100">
        <f t="shared" si="656"/>
        <v>1.6659223721237654E-2</v>
      </c>
      <c r="AF1523" s="100">
        <f t="shared" si="657"/>
        <v>4.9100381822493142E-2</v>
      </c>
      <c r="AG1523" s="101">
        <f t="shared" si="658"/>
        <v>8.8106897166387345E-3</v>
      </c>
      <c r="AH1523" s="95">
        <f t="shared" si="659"/>
        <v>22.615742335514984</v>
      </c>
      <c r="AI1523" s="96">
        <f t="shared" si="660"/>
        <v>50.265716500172239</v>
      </c>
      <c r="AJ1523" s="96">
        <f t="shared" si="661"/>
        <v>21.104245607991732</v>
      </c>
      <c r="AK1523" s="96">
        <f t="shared" si="662"/>
        <v>78.44354977609369</v>
      </c>
      <c r="AL1523" s="86">
        <f t="shared" si="663"/>
        <v>25.035351360661384</v>
      </c>
      <c r="AM1523" s="95">
        <f t="shared" si="671"/>
        <v>22.690725665833227</v>
      </c>
      <c r="AN1523" s="96">
        <f t="shared" si="664"/>
        <v>50.432374342665284</v>
      </c>
      <c r="AO1523" s="96">
        <f t="shared" si="665"/>
        <v>21.174217514996364</v>
      </c>
      <c r="AP1523" s="96">
        <f t="shared" si="666"/>
        <v>78.703632267171571</v>
      </c>
      <c r="AQ1523" s="86">
        <f t="shared" si="667"/>
        <v>25.11835699420903</v>
      </c>
    </row>
    <row r="1524" spans="1:43">
      <c r="A1524" s="129" t="str">
        <f t="shared" si="668"/>
        <v>2013_1</v>
      </c>
      <c r="B1524" s="57">
        <v>2013</v>
      </c>
      <c r="C1524" s="57">
        <v>1</v>
      </c>
      <c r="D1524" s="81" t="str">
        <f t="shared" si="669"/>
        <v>LSL_Commercial</v>
      </c>
      <c r="E1524" s="68" t="s">
        <v>14</v>
      </c>
      <c r="F1524" s="69" t="s">
        <v>40</v>
      </c>
      <c r="G1524" s="84">
        <f t="shared" si="670"/>
        <v>3056</v>
      </c>
      <c r="H1524" s="70">
        <v>764</v>
      </c>
      <c r="I1524" s="65">
        <v>4</v>
      </c>
      <c r="J1524" s="66">
        <v>88</v>
      </c>
      <c r="K1524" s="66">
        <v>100</v>
      </c>
      <c r="L1524" s="66">
        <v>147</v>
      </c>
      <c r="M1524" s="67">
        <v>18</v>
      </c>
      <c r="N1524" s="65">
        <v>78560</v>
      </c>
      <c r="O1524" s="66">
        <v>254308</v>
      </c>
      <c r="P1524" s="66">
        <v>112837</v>
      </c>
      <c r="Q1524" s="66">
        <v>449462</v>
      </c>
      <c r="R1524" s="67">
        <v>111020</v>
      </c>
      <c r="S1524" s="95">
        <f t="shared" si="644"/>
        <v>19640</v>
      </c>
      <c r="T1524" s="96">
        <f t="shared" si="645"/>
        <v>2889.8636363636365</v>
      </c>
      <c r="U1524" s="96">
        <f t="shared" si="646"/>
        <v>1128.3699999999999</v>
      </c>
      <c r="V1524" s="96">
        <f t="shared" si="647"/>
        <v>3057.5646258503402</v>
      </c>
      <c r="W1524" s="86">
        <f t="shared" si="648"/>
        <v>6167.7777777777774</v>
      </c>
      <c r="X1524" s="99">
        <f t="shared" si="649"/>
        <v>1.3089005235602095E-3</v>
      </c>
      <c r="Y1524" s="100">
        <f t="shared" si="650"/>
        <v>2.8795811518324606E-2</v>
      </c>
      <c r="Z1524" s="100">
        <f t="shared" si="651"/>
        <v>3.2722513089005235E-2</v>
      </c>
      <c r="AA1524" s="100">
        <f t="shared" si="652"/>
        <v>4.8102094240837695E-2</v>
      </c>
      <c r="AB1524" s="101">
        <f t="shared" si="653"/>
        <v>5.8900523560209425E-3</v>
      </c>
      <c r="AC1524" s="99">
        <f t="shared" si="654"/>
        <v>2.8327713557511364E-3</v>
      </c>
      <c r="AD1524" s="100">
        <f t="shared" si="655"/>
        <v>3.5844351710988154E-2</v>
      </c>
      <c r="AE1524" s="100">
        <f t="shared" si="656"/>
        <v>4.0221077236087366E-2</v>
      </c>
      <c r="AF1524" s="100">
        <f t="shared" si="657"/>
        <v>5.7121053480312635E-2</v>
      </c>
      <c r="AG1524" s="101">
        <f t="shared" si="658"/>
        <v>9.1152477692329446E-3</v>
      </c>
      <c r="AH1524" s="95">
        <f t="shared" si="659"/>
        <v>25.706806282722514</v>
      </c>
      <c r="AI1524" s="96">
        <f t="shared" si="660"/>
        <v>83.215968586387433</v>
      </c>
      <c r="AJ1524" s="96">
        <f t="shared" si="661"/>
        <v>36.923102094240839</v>
      </c>
      <c r="AK1524" s="96">
        <f t="shared" si="662"/>
        <v>147.07526178010471</v>
      </c>
      <c r="AL1524" s="86">
        <f t="shared" si="663"/>
        <v>36.328534031413611</v>
      </c>
      <c r="AM1524" s="95">
        <f t="shared" si="671"/>
        <v>25.792038149902812</v>
      </c>
      <c r="AN1524" s="96">
        <f t="shared" si="664"/>
        <v>83.491874208572867</v>
      </c>
      <c r="AO1524" s="96">
        <f t="shared" si="665"/>
        <v>37.04552200509908</v>
      </c>
      <c r="AP1524" s="96">
        <f t="shared" si="666"/>
        <v>147.5628952511662</v>
      </c>
      <c r="AQ1524" s="86">
        <f t="shared" si="667"/>
        <v>36.448982629865199</v>
      </c>
    </row>
    <row r="1525" spans="1:43">
      <c r="A1525" s="129" t="str">
        <f t="shared" si="668"/>
        <v>2013_1</v>
      </c>
      <c r="B1525" s="57">
        <v>2013</v>
      </c>
      <c r="C1525" s="57">
        <v>1</v>
      </c>
      <c r="D1525" s="81" t="str">
        <f t="shared" si="669"/>
        <v>MYA_Commercial</v>
      </c>
      <c r="E1525" s="68" t="s">
        <v>15</v>
      </c>
      <c r="F1525" s="69" t="s">
        <v>40</v>
      </c>
      <c r="G1525" s="84">
        <f t="shared" si="670"/>
        <v>3404</v>
      </c>
      <c r="H1525" s="70">
        <v>851</v>
      </c>
      <c r="I1525" s="65">
        <v>19</v>
      </c>
      <c r="J1525" s="66">
        <v>127</v>
      </c>
      <c r="K1525" s="66">
        <v>99</v>
      </c>
      <c r="L1525" s="66">
        <v>243</v>
      </c>
      <c r="M1525" s="67">
        <v>35</v>
      </c>
      <c r="N1525" s="65">
        <v>209495</v>
      </c>
      <c r="O1525" s="66">
        <v>401790</v>
      </c>
      <c r="P1525" s="66">
        <v>94198</v>
      </c>
      <c r="Q1525" s="66">
        <v>685178</v>
      </c>
      <c r="R1525" s="67">
        <v>187190</v>
      </c>
      <c r="S1525" s="95">
        <f t="shared" si="644"/>
        <v>11026.052631578947</v>
      </c>
      <c r="T1525" s="96">
        <f t="shared" si="645"/>
        <v>3163.7007874015749</v>
      </c>
      <c r="U1525" s="96">
        <f t="shared" si="646"/>
        <v>951.49494949494954</v>
      </c>
      <c r="V1525" s="96">
        <f t="shared" si="647"/>
        <v>2819.662551440329</v>
      </c>
      <c r="W1525" s="86">
        <f t="shared" si="648"/>
        <v>5348.2857142857147</v>
      </c>
      <c r="X1525" s="99">
        <f t="shared" si="649"/>
        <v>5.5816686251468862E-3</v>
      </c>
      <c r="Y1525" s="100">
        <f t="shared" si="650"/>
        <v>3.7309048178613399E-2</v>
      </c>
      <c r="Z1525" s="100">
        <f t="shared" si="651"/>
        <v>2.9083431257344302E-2</v>
      </c>
      <c r="AA1525" s="100">
        <f t="shared" si="652"/>
        <v>7.1386603995299641E-2</v>
      </c>
      <c r="AB1525" s="101">
        <f t="shared" si="653"/>
        <v>1.0282021151586369E-2</v>
      </c>
      <c r="AC1525" s="99">
        <f t="shared" si="654"/>
        <v>8.5569478577044306E-3</v>
      </c>
      <c r="AD1525" s="100">
        <f t="shared" si="655"/>
        <v>4.4877580589861216E-2</v>
      </c>
      <c r="AE1525" s="100">
        <f t="shared" si="656"/>
        <v>3.5794240949866635E-2</v>
      </c>
      <c r="AF1525" s="100">
        <f t="shared" si="657"/>
        <v>8.1668826049462004E-2</v>
      </c>
      <c r="AG1525" s="101">
        <f t="shared" si="658"/>
        <v>1.4310639455191934E-2</v>
      </c>
      <c r="AH1525" s="95">
        <f t="shared" si="659"/>
        <v>61.543772032902467</v>
      </c>
      <c r="AI1525" s="96">
        <f t="shared" si="660"/>
        <v>118.03466509988249</v>
      </c>
      <c r="AJ1525" s="96">
        <f t="shared" si="661"/>
        <v>27.672737955346651</v>
      </c>
      <c r="AK1525" s="96">
        <f t="shared" si="662"/>
        <v>201.28613396004701</v>
      </c>
      <c r="AL1525" s="86">
        <f t="shared" si="663"/>
        <v>54.991186839012926</v>
      </c>
      <c r="AM1525" s="95">
        <f t="shared" si="671"/>
        <v>61.747822685713757</v>
      </c>
      <c r="AN1525" s="96">
        <f t="shared" si="664"/>
        <v>118.42601339837672</v>
      </c>
      <c r="AO1525" s="96">
        <f t="shared" si="665"/>
        <v>27.764487941711568</v>
      </c>
      <c r="AP1525" s="96">
        <f t="shared" si="666"/>
        <v>201.9535055831976</v>
      </c>
      <c r="AQ1525" s="86">
        <f t="shared" si="667"/>
        <v>55.17351215321969</v>
      </c>
    </row>
    <row r="1526" spans="1:43">
      <c r="A1526" s="129" t="str">
        <f t="shared" si="668"/>
        <v>2013_1</v>
      </c>
      <c r="B1526" s="57">
        <v>2013</v>
      </c>
      <c r="C1526" s="57">
        <v>1</v>
      </c>
      <c r="D1526" s="81" t="str">
        <f t="shared" si="669"/>
        <v>SMA_Commercial</v>
      </c>
      <c r="E1526" s="68" t="s">
        <v>16</v>
      </c>
      <c r="F1526" s="69" t="s">
        <v>40</v>
      </c>
      <c r="G1526" s="84">
        <f t="shared" si="670"/>
        <v>23568</v>
      </c>
      <c r="H1526" s="70">
        <v>5892</v>
      </c>
      <c r="I1526" s="65">
        <v>40</v>
      </c>
      <c r="J1526" s="66">
        <v>607</v>
      </c>
      <c r="K1526" s="66">
        <v>707</v>
      </c>
      <c r="L1526" s="66">
        <v>1012</v>
      </c>
      <c r="M1526" s="67">
        <v>242</v>
      </c>
      <c r="N1526" s="65">
        <v>737666</v>
      </c>
      <c r="O1526" s="66">
        <v>2152670</v>
      </c>
      <c r="P1526" s="66">
        <v>594104</v>
      </c>
      <c r="Q1526" s="66">
        <v>3317339</v>
      </c>
      <c r="R1526" s="67">
        <v>1384341</v>
      </c>
      <c r="S1526" s="95">
        <f t="shared" si="644"/>
        <v>18441.650000000001</v>
      </c>
      <c r="T1526" s="96">
        <f t="shared" si="645"/>
        <v>3546.4085667215813</v>
      </c>
      <c r="U1526" s="96">
        <f t="shared" si="646"/>
        <v>840.31683168316829</v>
      </c>
      <c r="V1526" s="96">
        <f t="shared" si="647"/>
        <v>3278.0029644268775</v>
      </c>
      <c r="W1526" s="86">
        <f t="shared" si="648"/>
        <v>5720.4173553719011</v>
      </c>
      <c r="X1526" s="99">
        <f t="shared" si="649"/>
        <v>1.6972165648336728E-3</v>
      </c>
      <c r="Y1526" s="100">
        <f t="shared" si="650"/>
        <v>2.5755261371350983E-2</v>
      </c>
      <c r="Z1526" s="100">
        <f t="shared" si="651"/>
        <v>2.9998302783435165E-2</v>
      </c>
      <c r="AA1526" s="100">
        <f t="shared" si="652"/>
        <v>4.2939579090291918E-2</v>
      </c>
      <c r="AB1526" s="101">
        <f t="shared" si="653"/>
        <v>1.026816021724372E-2</v>
      </c>
      <c r="AC1526" s="99">
        <f t="shared" si="654"/>
        <v>2.3219493937828408E-3</v>
      </c>
      <c r="AD1526" s="100">
        <f t="shared" si="655"/>
        <v>2.815941143157211E-2</v>
      </c>
      <c r="AE1526" s="100">
        <f t="shared" si="656"/>
        <v>3.2587285466052662E-2</v>
      </c>
      <c r="AF1526" s="100">
        <f t="shared" si="657"/>
        <v>4.6016335584773631E-2</v>
      </c>
      <c r="AG1526" s="101">
        <f t="shared" si="658"/>
        <v>1.1798189157170022E-2</v>
      </c>
      <c r="AH1526" s="95">
        <f t="shared" si="659"/>
        <v>31.2994738628649</v>
      </c>
      <c r="AI1526" s="96">
        <f t="shared" si="660"/>
        <v>91.338679565512564</v>
      </c>
      <c r="AJ1526" s="96">
        <f t="shared" si="661"/>
        <v>25.208078750848607</v>
      </c>
      <c r="AK1526" s="96">
        <f t="shared" si="662"/>
        <v>140.75606754921927</v>
      </c>
      <c r="AL1526" s="86">
        <f t="shared" si="663"/>
        <v>58.738161914460285</v>
      </c>
      <c r="AM1526" s="95">
        <f t="shared" si="671"/>
        <v>31.403248426291938</v>
      </c>
      <c r="AN1526" s="96">
        <f t="shared" si="664"/>
        <v>91.641516336425795</v>
      </c>
      <c r="AO1526" s="96">
        <f t="shared" si="665"/>
        <v>25.291657068447975</v>
      </c>
      <c r="AP1526" s="96">
        <f t="shared" si="666"/>
        <v>141.2227494980477</v>
      </c>
      <c r="AQ1526" s="86">
        <f t="shared" si="667"/>
        <v>58.932910463138342</v>
      </c>
    </row>
    <row r="1527" spans="1:43">
      <c r="A1527" s="129" t="str">
        <f t="shared" si="668"/>
        <v>2013_1</v>
      </c>
      <c r="B1527" s="57">
        <v>2013</v>
      </c>
      <c r="C1527" s="57">
        <v>1</v>
      </c>
      <c r="D1527" s="81" t="str">
        <f t="shared" si="669"/>
        <v>MSL_Commercial</v>
      </c>
      <c r="E1527" s="68" t="s">
        <v>17</v>
      </c>
      <c r="F1527" s="69" t="s">
        <v>40</v>
      </c>
      <c r="G1527" s="84">
        <f t="shared" si="670"/>
        <v>10360</v>
      </c>
      <c r="H1527" s="70">
        <v>2590</v>
      </c>
      <c r="I1527" s="65">
        <v>30</v>
      </c>
      <c r="J1527" s="66">
        <v>241</v>
      </c>
      <c r="K1527" s="66">
        <v>281</v>
      </c>
      <c r="L1527" s="66">
        <v>392</v>
      </c>
      <c r="M1527" s="67">
        <v>80</v>
      </c>
      <c r="N1527" s="65">
        <v>639351</v>
      </c>
      <c r="O1527" s="66">
        <v>714065</v>
      </c>
      <c r="P1527" s="66">
        <v>352508</v>
      </c>
      <c r="Q1527" s="66">
        <v>1294193</v>
      </c>
      <c r="R1527" s="67">
        <v>234156</v>
      </c>
      <c r="S1527" s="95">
        <f t="shared" si="644"/>
        <v>21311.7</v>
      </c>
      <c r="T1527" s="96">
        <f t="shared" si="645"/>
        <v>2962.9253112033193</v>
      </c>
      <c r="U1527" s="96">
        <f t="shared" si="646"/>
        <v>1254.4768683274021</v>
      </c>
      <c r="V1527" s="96">
        <f t="shared" si="647"/>
        <v>3301.512755102041</v>
      </c>
      <c r="W1527" s="86">
        <f t="shared" si="648"/>
        <v>2926.95</v>
      </c>
      <c r="X1527" s="99">
        <f t="shared" si="649"/>
        <v>2.8957528957528956E-3</v>
      </c>
      <c r="Y1527" s="100">
        <f t="shared" si="650"/>
        <v>2.3262548262548262E-2</v>
      </c>
      <c r="Z1527" s="100">
        <f t="shared" si="651"/>
        <v>2.7123552123552122E-2</v>
      </c>
      <c r="AA1527" s="100">
        <f t="shared" si="652"/>
        <v>3.783783783783784E-2</v>
      </c>
      <c r="AB1527" s="101">
        <f t="shared" si="653"/>
        <v>7.7220077220077222E-3</v>
      </c>
      <c r="AC1527" s="99">
        <f t="shared" si="654"/>
        <v>4.1258151049980577E-3</v>
      </c>
      <c r="AD1527" s="100">
        <f t="shared" si="655"/>
        <v>2.6713140231231301E-2</v>
      </c>
      <c r="AE1527" s="100">
        <f t="shared" si="656"/>
        <v>3.0842141039612074E-2</v>
      </c>
      <c r="AF1527" s="100">
        <f t="shared" si="657"/>
        <v>4.2205643792899761E-2</v>
      </c>
      <c r="AG1527" s="101">
        <f t="shared" si="658"/>
        <v>9.7258237160785938E-3</v>
      </c>
      <c r="AH1527" s="95">
        <f t="shared" si="659"/>
        <v>61.713416988416988</v>
      </c>
      <c r="AI1527" s="96">
        <f t="shared" si="660"/>
        <v>68.925193050193045</v>
      </c>
      <c r="AJ1527" s="96">
        <f t="shared" si="661"/>
        <v>34.025868725868726</v>
      </c>
      <c r="AK1527" s="96">
        <f t="shared" si="662"/>
        <v>124.92210424710424</v>
      </c>
      <c r="AL1527" s="86">
        <f t="shared" si="663"/>
        <v>22.601930501930504</v>
      </c>
      <c r="AM1527" s="95">
        <f t="shared" si="671"/>
        <v>61.918030105353822</v>
      </c>
      <c r="AN1527" s="96">
        <f t="shared" si="664"/>
        <v>69.153717077441769</v>
      </c>
      <c r="AO1527" s="96">
        <f t="shared" si="665"/>
        <v>34.138682752319248</v>
      </c>
      <c r="AP1527" s="96">
        <f t="shared" si="666"/>
        <v>125.33628810487224</v>
      </c>
      <c r="AQ1527" s="86">
        <f t="shared" si="667"/>
        <v>22.676868038603569</v>
      </c>
    </row>
    <row r="1528" spans="1:43">
      <c r="A1528" s="129" t="str">
        <f t="shared" si="668"/>
        <v>2013_1</v>
      </c>
      <c r="B1528" s="57">
        <v>2013</v>
      </c>
      <c r="C1528" s="57">
        <v>1</v>
      </c>
      <c r="D1528" s="81" t="str">
        <f t="shared" si="669"/>
        <v>LYL_Commercial</v>
      </c>
      <c r="E1528" s="68" t="s">
        <v>18</v>
      </c>
      <c r="F1528" s="69" t="s">
        <v>40</v>
      </c>
      <c r="G1528" s="84">
        <f t="shared" si="670"/>
        <v>4044</v>
      </c>
      <c r="H1528" s="70">
        <v>1011</v>
      </c>
      <c r="I1528" s="65">
        <v>24</v>
      </c>
      <c r="J1528" s="66">
        <v>109</v>
      </c>
      <c r="K1528" s="66">
        <v>156</v>
      </c>
      <c r="L1528" s="66">
        <v>170</v>
      </c>
      <c r="M1528" s="67">
        <v>48</v>
      </c>
      <c r="N1528" s="65">
        <v>443513</v>
      </c>
      <c r="O1528" s="66">
        <v>309109</v>
      </c>
      <c r="P1528" s="66">
        <v>177674</v>
      </c>
      <c r="Q1528" s="66">
        <v>587495</v>
      </c>
      <c r="R1528" s="67">
        <v>284112</v>
      </c>
      <c r="S1528" s="95">
        <f t="shared" si="644"/>
        <v>18479.708333333332</v>
      </c>
      <c r="T1528" s="96">
        <f t="shared" si="645"/>
        <v>2835.8623853211011</v>
      </c>
      <c r="U1528" s="96">
        <f t="shared" si="646"/>
        <v>1138.9358974358975</v>
      </c>
      <c r="V1528" s="96">
        <f t="shared" si="647"/>
        <v>3455.8529411764707</v>
      </c>
      <c r="W1528" s="86">
        <f t="shared" si="648"/>
        <v>5919</v>
      </c>
      <c r="X1528" s="99">
        <f t="shared" si="649"/>
        <v>5.9347181008902079E-3</v>
      </c>
      <c r="Y1528" s="100">
        <f t="shared" si="650"/>
        <v>2.6953511374876359E-2</v>
      </c>
      <c r="Z1528" s="100">
        <f t="shared" si="651"/>
        <v>3.857566765578635E-2</v>
      </c>
      <c r="AA1528" s="100">
        <f t="shared" si="652"/>
        <v>4.2037586547972301E-2</v>
      </c>
      <c r="AB1528" s="101">
        <f t="shared" si="653"/>
        <v>1.1869436201780416E-2</v>
      </c>
      <c r="AC1528" s="99">
        <f t="shared" si="654"/>
        <v>8.7489368237060241E-3</v>
      </c>
      <c r="AD1528" s="100">
        <f t="shared" si="655"/>
        <v>3.2887200892507268E-2</v>
      </c>
      <c r="AE1528" s="100">
        <f t="shared" si="656"/>
        <v>4.5631766045757194E-2</v>
      </c>
      <c r="AF1528" s="100">
        <f t="shared" si="657"/>
        <v>4.939022937469973E-2</v>
      </c>
      <c r="AG1528" s="101">
        <f t="shared" si="658"/>
        <v>1.5837444384855359E-2</v>
      </c>
      <c r="AH1528" s="95">
        <f t="shared" si="659"/>
        <v>109.67185954500495</v>
      </c>
      <c r="AI1528" s="96">
        <f t="shared" si="660"/>
        <v>76.436449060336301</v>
      </c>
      <c r="AJ1528" s="96">
        <f t="shared" si="661"/>
        <v>43.935212660731949</v>
      </c>
      <c r="AK1528" s="96">
        <f t="shared" si="662"/>
        <v>145.27571711177052</v>
      </c>
      <c r="AL1528" s="86">
        <f t="shared" si="663"/>
        <v>70.255192878338278</v>
      </c>
      <c r="AM1528" s="95">
        <f t="shared" si="671"/>
        <v>110.03548065232386</v>
      </c>
      <c r="AN1528" s="96">
        <f t="shared" si="664"/>
        <v>76.689876934744134</v>
      </c>
      <c r="AO1528" s="96">
        <f t="shared" si="665"/>
        <v>44.080881483566408</v>
      </c>
      <c r="AP1528" s="96">
        <f t="shared" si="666"/>
        <v>145.75738412591514</v>
      </c>
      <c r="AQ1528" s="86">
        <f t="shared" si="667"/>
        <v>70.48812656921676</v>
      </c>
    </row>
    <row r="1529" spans="1:43">
      <c r="A1529" s="129" t="str">
        <f t="shared" si="668"/>
        <v>2013_1</v>
      </c>
      <c r="B1529" s="57">
        <v>2013</v>
      </c>
      <c r="C1529" s="57">
        <v>1</v>
      </c>
      <c r="D1529" s="81" t="str">
        <f t="shared" si="669"/>
        <v>LSA_Commercial</v>
      </c>
      <c r="E1529" s="68" t="s">
        <v>19</v>
      </c>
      <c r="F1529" s="69" t="s">
        <v>40</v>
      </c>
      <c r="G1529" s="84">
        <f t="shared" si="670"/>
        <v>27148</v>
      </c>
      <c r="H1529" s="70">
        <v>6787</v>
      </c>
      <c r="I1529" s="65">
        <v>102</v>
      </c>
      <c r="J1529" s="66">
        <v>864</v>
      </c>
      <c r="K1529" s="66">
        <v>646</v>
      </c>
      <c r="L1529" s="66">
        <v>1401</v>
      </c>
      <c r="M1529" s="67">
        <v>240</v>
      </c>
      <c r="N1529" s="65">
        <v>2589778</v>
      </c>
      <c r="O1529" s="66">
        <v>2154639</v>
      </c>
      <c r="P1529" s="66">
        <v>501604</v>
      </c>
      <c r="Q1529" s="66">
        <v>3681213</v>
      </c>
      <c r="R1529" s="67">
        <v>2150257</v>
      </c>
      <c r="S1529" s="95">
        <f t="shared" si="644"/>
        <v>25389.980392156864</v>
      </c>
      <c r="T1529" s="96">
        <f t="shared" si="645"/>
        <v>2493.7951388888887</v>
      </c>
      <c r="U1529" s="96">
        <f t="shared" si="646"/>
        <v>776.47678018575846</v>
      </c>
      <c r="V1529" s="96">
        <f t="shared" si="647"/>
        <v>2627.5610278372592</v>
      </c>
      <c r="W1529" s="86">
        <f t="shared" si="648"/>
        <v>8959.4041666666672</v>
      </c>
      <c r="X1529" s="99">
        <f t="shared" si="649"/>
        <v>3.7571828495653456E-3</v>
      </c>
      <c r="Y1529" s="100">
        <f t="shared" si="650"/>
        <v>3.1825548843377044E-2</v>
      </c>
      <c r="Z1529" s="100">
        <f t="shared" si="651"/>
        <v>2.379549138058052E-2</v>
      </c>
      <c r="AA1529" s="100">
        <f t="shared" si="652"/>
        <v>5.1606011492559306E-2</v>
      </c>
      <c r="AB1529" s="101">
        <f t="shared" si="653"/>
        <v>8.8404302342714007E-3</v>
      </c>
      <c r="AC1529" s="99">
        <f t="shared" si="654"/>
        <v>4.6223514874005958E-3</v>
      </c>
      <c r="AD1529" s="100">
        <f t="shared" si="655"/>
        <v>3.4307834516801777E-2</v>
      </c>
      <c r="AE1529" s="100">
        <f t="shared" si="656"/>
        <v>2.5950776567522284E-2</v>
      </c>
      <c r="AF1529" s="100">
        <f t="shared" si="657"/>
        <v>5.4734478248549233E-2</v>
      </c>
      <c r="AG1529" s="101">
        <f t="shared" si="658"/>
        <v>1.0164148283481342E-2</v>
      </c>
      <c r="AH1529" s="95">
        <f t="shared" si="659"/>
        <v>95.394798880212164</v>
      </c>
      <c r="AI1529" s="96">
        <f t="shared" si="660"/>
        <v>79.366398998084577</v>
      </c>
      <c r="AJ1529" s="96">
        <f t="shared" si="661"/>
        <v>18.476646530131134</v>
      </c>
      <c r="AK1529" s="96">
        <f t="shared" si="662"/>
        <v>135.59794459997053</v>
      </c>
      <c r="AL1529" s="86">
        <f t="shared" si="663"/>
        <v>79.20498747605717</v>
      </c>
      <c r="AM1529" s="95">
        <f t="shared" si="671"/>
        <v>95.711083864757839</v>
      </c>
      <c r="AN1529" s="96">
        <f t="shared" si="664"/>
        <v>79.629541229896148</v>
      </c>
      <c r="AO1529" s="96">
        <f t="shared" si="665"/>
        <v>18.53790653519259</v>
      </c>
      <c r="AP1529" s="96">
        <f t="shared" si="666"/>
        <v>136.04752460135072</v>
      </c>
      <c r="AQ1529" s="86">
        <f t="shared" si="667"/>
        <v>79.467594541996505</v>
      </c>
    </row>
    <row r="1530" spans="1:43">
      <c r="A1530" s="129" t="str">
        <f t="shared" si="668"/>
        <v>2013_1</v>
      </c>
      <c r="B1530" s="57">
        <v>2013</v>
      </c>
      <c r="C1530" s="57">
        <v>1</v>
      </c>
      <c r="D1530" s="81" t="str">
        <f t="shared" si="669"/>
        <v>LMA_Commercial</v>
      </c>
      <c r="E1530" s="68" t="s">
        <v>20</v>
      </c>
      <c r="F1530" s="69" t="s">
        <v>40</v>
      </c>
      <c r="G1530" s="84">
        <f t="shared" si="670"/>
        <v>24916</v>
      </c>
      <c r="H1530" s="70">
        <v>6229</v>
      </c>
      <c r="I1530" s="65">
        <v>200</v>
      </c>
      <c r="J1530" s="66">
        <v>663</v>
      </c>
      <c r="K1530" s="66">
        <v>776</v>
      </c>
      <c r="L1530" s="66">
        <v>1088</v>
      </c>
      <c r="M1530" s="67">
        <v>206</v>
      </c>
      <c r="N1530" s="65">
        <v>3153420</v>
      </c>
      <c r="O1530" s="66">
        <v>1576968</v>
      </c>
      <c r="P1530" s="66">
        <v>674367</v>
      </c>
      <c r="Q1530" s="66">
        <v>3293735</v>
      </c>
      <c r="R1530" s="67">
        <v>1164465</v>
      </c>
      <c r="S1530" s="95">
        <f t="shared" si="644"/>
        <v>15767.1</v>
      </c>
      <c r="T1530" s="96">
        <f t="shared" si="645"/>
        <v>2378.5339366515836</v>
      </c>
      <c r="U1530" s="96">
        <f t="shared" si="646"/>
        <v>869.02963917525778</v>
      </c>
      <c r="V1530" s="96">
        <f t="shared" si="647"/>
        <v>3027.3299632352941</v>
      </c>
      <c r="W1530" s="86">
        <f t="shared" si="648"/>
        <v>5652.7427184466023</v>
      </c>
      <c r="X1530" s="99">
        <f t="shared" si="649"/>
        <v>8.0269706212875262E-3</v>
      </c>
      <c r="Y1530" s="100">
        <f t="shared" si="650"/>
        <v>2.6609407609568148E-2</v>
      </c>
      <c r="Z1530" s="100">
        <f t="shared" si="651"/>
        <v>3.1144646010595602E-2</v>
      </c>
      <c r="AA1530" s="100">
        <f t="shared" si="652"/>
        <v>4.3666720179804143E-2</v>
      </c>
      <c r="AB1530" s="101">
        <f t="shared" si="653"/>
        <v>8.267779739926151E-3</v>
      </c>
      <c r="AC1530" s="99">
        <f t="shared" si="654"/>
        <v>9.3441427388863338E-3</v>
      </c>
      <c r="AD1530" s="100">
        <f t="shared" si="655"/>
        <v>2.8985032874111482E-2</v>
      </c>
      <c r="AE1530" s="100">
        <f t="shared" si="656"/>
        <v>3.3708763560787135E-2</v>
      </c>
      <c r="AF1530" s="100">
        <f t="shared" si="657"/>
        <v>4.6683174001108857E-2</v>
      </c>
      <c r="AG1530" s="101">
        <f t="shared" si="658"/>
        <v>9.6044011721982663E-3</v>
      </c>
      <c r="AH1530" s="95">
        <f t="shared" si="659"/>
        <v>126.56204848290255</v>
      </c>
      <c r="AI1530" s="96">
        <f t="shared" si="660"/>
        <v>63.291379033552737</v>
      </c>
      <c r="AJ1530" s="96">
        <f t="shared" si="661"/>
        <v>27.065620484829026</v>
      </c>
      <c r="AK1530" s="96">
        <f t="shared" si="662"/>
        <v>132.19357039653235</v>
      </c>
      <c r="AL1530" s="86">
        <f t="shared" si="663"/>
        <v>46.735631722587897</v>
      </c>
      <c r="AM1530" s="95">
        <f t="shared" si="671"/>
        <v>126.9816696364494</v>
      </c>
      <c r="AN1530" s="96">
        <f t="shared" si="664"/>
        <v>63.50122394202242</v>
      </c>
      <c r="AO1530" s="96">
        <f t="shared" si="665"/>
        <v>27.155357550761863</v>
      </c>
      <c r="AP1530" s="96">
        <f t="shared" si="666"/>
        <v>132.63186306930592</v>
      </c>
      <c r="AQ1530" s="86">
        <f t="shared" si="667"/>
        <v>46.890585438415449</v>
      </c>
    </row>
    <row r="1531" spans="1:43">
      <c r="A1531" s="129" t="str">
        <f t="shared" si="668"/>
        <v>2013_1</v>
      </c>
      <c r="B1531" s="57">
        <v>2013</v>
      </c>
      <c r="C1531" s="57">
        <v>1</v>
      </c>
      <c r="D1531" s="81" t="str">
        <f t="shared" si="669"/>
        <v>SYL_Commercial</v>
      </c>
      <c r="E1531" s="68" t="s">
        <v>21</v>
      </c>
      <c r="F1531" s="69" t="s">
        <v>40</v>
      </c>
      <c r="G1531" s="84">
        <f t="shared" si="670"/>
        <v>3288</v>
      </c>
      <c r="H1531" s="70">
        <v>822</v>
      </c>
      <c r="I1531" s="65">
        <v>32</v>
      </c>
      <c r="J1531" s="66">
        <v>87</v>
      </c>
      <c r="K1531" s="66">
        <v>102</v>
      </c>
      <c r="L1531" s="66">
        <v>116</v>
      </c>
      <c r="M1531" s="67">
        <v>40</v>
      </c>
      <c r="N1531" s="65">
        <v>354650</v>
      </c>
      <c r="O1531" s="66">
        <v>246902</v>
      </c>
      <c r="P1531" s="66">
        <v>75392</v>
      </c>
      <c r="Q1531" s="66">
        <v>359248</v>
      </c>
      <c r="R1531" s="67">
        <v>165492</v>
      </c>
      <c r="S1531" s="95">
        <f t="shared" si="644"/>
        <v>11082.8125</v>
      </c>
      <c r="T1531" s="96">
        <f t="shared" si="645"/>
        <v>2837.9540229885056</v>
      </c>
      <c r="U1531" s="96">
        <f t="shared" si="646"/>
        <v>739.13725490196077</v>
      </c>
      <c r="V1531" s="96">
        <f t="shared" si="647"/>
        <v>3096.9655172413795</v>
      </c>
      <c r="W1531" s="86">
        <f t="shared" si="648"/>
        <v>4137.3</v>
      </c>
      <c r="X1531" s="99">
        <f t="shared" si="649"/>
        <v>9.7323600973236012E-3</v>
      </c>
      <c r="Y1531" s="100">
        <f t="shared" si="650"/>
        <v>2.6459854014598539E-2</v>
      </c>
      <c r="Z1531" s="100">
        <f t="shared" si="651"/>
        <v>3.1021897810218978E-2</v>
      </c>
      <c r="AA1531" s="100">
        <f t="shared" si="652"/>
        <v>3.5279805352798052E-2</v>
      </c>
      <c r="AB1531" s="101">
        <f t="shared" si="653"/>
        <v>1.2165450121654502E-2</v>
      </c>
      <c r="AC1531" s="99">
        <f t="shared" si="654"/>
        <v>1.372146442832408E-2</v>
      </c>
      <c r="AD1531" s="100">
        <f t="shared" si="655"/>
        <v>3.2981551819777889E-2</v>
      </c>
      <c r="AE1531" s="100">
        <f t="shared" si="656"/>
        <v>3.8066900760821497E-2</v>
      </c>
      <c r="AF1531" s="100">
        <f t="shared" si="657"/>
        <v>4.2776223298607453E-2</v>
      </c>
      <c r="AG1531" s="101">
        <f t="shared" si="658"/>
        <v>1.6619921919479447E-2</v>
      </c>
      <c r="AH1531" s="95">
        <f t="shared" si="659"/>
        <v>107.86192214111922</v>
      </c>
      <c r="AI1531" s="96">
        <f t="shared" si="660"/>
        <v>75.09184914841849</v>
      </c>
      <c r="AJ1531" s="96">
        <f t="shared" si="661"/>
        <v>22.929440389294403</v>
      </c>
      <c r="AK1531" s="96">
        <f t="shared" si="662"/>
        <v>109.2603406326034</v>
      </c>
      <c r="AL1531" s="86">
        <f t="shared" si="663"/>
        <v>50.332116788321166</v>
      </c>
      <c r="AM1531" s="95">
        <f t="shared" si="671"/>
        <v>108.21954233402208</v>
      </c>
      <c r="AN1531" s="96">
        <f t="shared" si="664"/>
        <v>75.34081895207872</v>
      </c>
      <c r="AO1531" s="96">
        <f t="shared" si="665"/>
        <v>23.005463797114317</v>
      </c>
      <c r="AP1531" s="96">
        <f t="shared" si="666"/>
        <v>109.62259733374528</v>
      </c>
      <c r="AQ1531" s="86">
        <f t="shared" si="667"/>
        <v>50.498994783425857</v>
      </c>
    </row>
    <row r="1532" spans="1:43">
      <c r="A1532" s="129" t="str">
        <f t="shared" si="668"/>
        <v>2013_1</v>
      </c>
      <c r="B1532" s="57">
        <v>2013</v>
      </c>
      <c r="C1532" s="57">
        <v>1</v>
      </c>
      <c r="D1532" s="81" t="str">
        <f t="shared" si="669"/>
        <v>MYL_Commercial</v>
      </c>
      <c r="E1532" s="68" t="s">
        <v>22</v>
      </c>
      <c r="F1532" s="69" t="s">
        <v>40</v>
      </c>
      <c r="G1532" s="84">
        <f t="shared" si="670"/>
        <v>2312</v>
      </c>
      <c r="H1532" s="70">
        <v>578</v>
      </c>
      <c r="I1532" s="65">
        <v>22</v>
      </c>
      <c r="J1532" s="66">
        <v>73</v>
      </c>
      <c r="K1532" s="66">
        <v>118</v>
      </c>
      <c r="L1532" s="66">
        <v>99</v>
      </c>
      <c r="M1532" s="67">
        <v>26</v>
      </c>
      <c r="N1532" s="65">
        <v>314655</v>
      </c>
      <c r="O1532" s="66">
        <v>218601</v>
      </c>
      <c r="P1532" s="66">
        <v>76085</v>
      </c>
      <c r="Q1532" s="66">
        <v>317690</v>
      </c>
      <c r="R1532" s="67">
        <v>129197</v>
      </c>
      <c r="S1532" s="95">
        <f t="shared" si="644"/>
        <v>14302.5</v>
      </c>
      <c r="T1532" s="96">
        <f t="shared" si="645"/>
        <v>2994.5342465753424</v>
      </c>
      <c r="U1532" s="96">
        <f t="shared" si="646"/>
        <v>644.78813559322032</v>
      </c>
      <c r="V1532" s="96">
        <f t="shared" si="647"/>
        <v>3208.9898989898988</v>
      </c>
      <c r="W1532" s="86">
        <f t="shared" si="648"/>
        <v>4969.1153846153848</v>
      </c>
      <c r="X1532" s="99">
        <f t="shared" si="649"/>
        <v>9.5155709342560554E-3</v>
      </c>
      <c r="Y1532" s="100">
        <f t="shared" si="650"/>
        <v>3.1574394463667818E-2</v>
      </c>
      <c r="Z1532" s="100">
        <f t="shared" si="651"/>
        <v>5.1038062283737022E-2</v>
      </c>
      <c r="AA1532" s="100">
        <f t="shared" si="652"/>
        <v>4.2820069204152246E-2</v>
      </c>
      <c r="AB1532" s="101">
        <f t="shared" si="653"/>
        <v>1.124567474048443E-2</v>
      </c>
      <c r="AC1532" s="99">
        <f t="shared" si="654"/>
        <v>1.4219960282706296E-2</v>
      </c>
      <c r="AD1532" s="100">
        <f t="shared" si="655"/>
        <v>4.0047890941180608E-2</v>
      </c>
      <c r="AE1532" s="100">
        <f t="shared" si="656"/>
        <v>6.1702390224325436E-2</v>
      </c>
      <c r="AF1532" s="100">
        <f t="shared" si="657"/>
        <v>5.2630373548298526E-2</v>
      </c>
      <c r="AG1532" s="101">
        <f t="shared" si="658"/>
        <v>1.6355416634995162E-2</v>
      </c>
      <c r="AH1532" s="95">
        <f t="shared" si="659"/>
        <v>136.09645328719722</v>
      </c>
      <c r="AI1532" s="96">
        <f t="shared" si="660"/>
        <v>94.550605536332185</v>
      </c>
      <c r="AJ1532" s="96">
        <f t="shared" si="661"/>
        <v>32.908737024221452</v>
      </c>
      <c r="AK1532" s="96">
        <f t="shared" si="662"/>
        <v>137.409169550173</v>
      </c>
      <c r="AL1532" s="86">
        <f t="shared" si="663"/>
        <v>55.881055363321799</v>
      </c>
      <c r="AM1532" s="95">
        <f t="shared" si="671"/>
        <v>136.5476861125708</v>
      </c>
      <c r="AN1532" s="96">
        <f t="shared" si="664"/>
        <v>94.864091566617702</v>
      </c>
      <c r="AO1532" s="96">
        <f t="shared" si="665"/>
        <v>33.017847159190062</v>
      </c>
      <c r="AP1532" s="96">
        <f t="shared" si="666"/>
        <v>137.86475473487667</v>
      </c>
      <c r="AQ1532" s="86">
        <f t="shared" si="667"/>
        <v>56.066331069539054</v>
      </c>
    </row>
    <row r="1533" spans="1:43">
      <c r="A1533" s="129" t="str">
        <f t="shared" si="668"/>
        <v>2013_1</v>
      </c>
      <c r="B1533" s="57">
        <v>2013</v>
      </c>
      <c r="C1533" s="57">
        <v>1</v>
      </c>
      <c r="D1533" s="81" t="str">
        <f t="shared" si="669"/>
        <v>MYH_Commercial</v>
      </c>
      <c r="E1533" s="68" t="s">
        <v>23</v>
      </c>
      <c r="F1533" s="69" t="s">
        <v>40</v>
      </c>
      <c r="G1533" s="84">
        <f t="shared" si="670"/>
        <v>6348</v>
      </c>
      <c r="H1533" s="70">
        <v>1587</v>
      </c>
      <c r="I1533" s="65">
        <v>53</v>
      </c>
      <c r="J1533" s="66">
        <v>186</v>
      </c>
      <c r="K1533" s="66">
        <v>264</v>
      </c>
      <c r="L1533" s="66">
        <v>317</v>
      </c>
      <c r="M1533" s="67">
        <v>45</v>
      </c>
      <c r="N1533" s="65">
        <v>983169</v>
      </c>
      <c r="O1533" s="66">
        <v>779964</v>
      </c>
      <c r="P1533" s="66">
        <v>295645</v>
      </c>
      <c r="Q1533" s="66">
        <v>971029</v>
      </c>
      <c r="R1533" s="67">
        <v>262022</v>
      </c>
      <c r="S1533" s="95">
        <f t="shared" si="644"/>
        <v>18550.358490566039</v>
      </c>
      <c r="T1533" s="96">
        <f t="shared" si="645"/>
        <v>4193.3548387096771</v>
      </c>
      <c r="U1533" s="96">
        <f t="shared" si="646"/>
        <v>1119.8674242424242</v>
      </c>
      <c r="V1533" s="96">
        <f t="shared" si="647"/>
        <v>3063.1829652996844</v>
      </c>
      <c r="W1533" s="86">
        <f t="shared" si="648"/>
        <v>5822.7111111111108</v>
      </c>
      <c r="X1533" s="99">
        <f t="shared" si="649"/>
        <v>8.3490863264020169E-3</v>
      </c>
      <c r="Y1533" s="100">
        <f t="shared" si="650"/>
        <v>2.9300567107750471E-2</v>
      </c>
      <c r="Z1533" s="100">
        <f t="shared" si="651"/>
        <v>4.1587901701323253E-2</v>
      </c>
      <c r="AA1533" s="100">
        <f t="shared" si="652"/>
        <v>4.9936988027725268E-2</v>
      </c>
      <c r="AB1533" s="101">
        <f t="shared" si="653"/>
        <v>7.0888468809073724E-3</v>
      </c>
      <c r="AC1533" s="99">
        <f t="shared" si="654"/>
        <v>1.1010034070489904E-2</v>
      </c>
      <c r="AD1533" s="100">
        <f t="shared" si="655"/>
        <v>3.4232507999185036E-2</v>
      </c>
      <c r="AE1533" s="100">
        <f t="shared" si="656"/>
        <v>4.7426345580876619E-2</v>
      </c>
      <c r="AF1533" s="100">
        <f t="shared" si="657"/>
        <v>5.6306773987666536E-2</v>
      </c>
      <c r="AG1533" s="101">
        <f t="shared" si="658"/>
        <v>9.5423151995183315E-3</v>
      </c>
      <c r="AH1533" s="95">
        <f t="shared" si="659"/>
        <v>154.87854442344045</v>
      </c>
      <c r="AI1533" s="96">
        <f t="shared" si="660"/>
        <v>122.86767485822307</v>
      </c>
      <c r="AJ1533" s="96">
        <f t="shared" si="661"/>
        <v>46.572936357908006</v>
      </c>
      <c r="AK1533" s="96">
        <f t="shared" si="662"/>
        <v>152.96613106490233</v>
      </c>
      <c r="AL1533" s="86">
        <f t="shared" si="663"/>
        <v>41.2763074984247</v>
      </c>
      <c r="AM1533" s="95">
        <f t="shared" si="671"/>
        <v>155.39204996676611</v>
      </c>
      <c r="AN1533" s="96">
        <f t="shared" si="664"/>
        <v>123.27504717935447</v>
      </c>
      <c r="AO1533" s="96">
        <f t="shared" si="665"/>
        <v>46.727350651235511</v>
      </c>
      <c r="AP1533" s="96">
        <f t="shared" si="666"/>
        <v>153.47329593099346</v>
      </c>
      <c r="AQ1533" s="86">
        <f t="shared" si="667"/>
        <v>41.413160622834923</v>
      </c>
    </row>
    <row r="1534" spans="1:43">
      <c r="A1534" s="129" t="str">
        <f t="shared" si="668"/>
        <v>2013_1</v>
      </c>
      <c r="B1534" s="57">
        <v>2013</v>
      </c>
      <c r="C1534" s="57">
        <v>1</v>
      </c>
      <c r="D1534" s="81" t="str">
        <f t="shared" si="669"/>
        <v>LML_Commercial</v>
      </c>
      <c r="E1534" s="68" t="s">
        <v>24</v>
      </c>
      <c r="F1534" s="69" t="s">
        <v>40</v>
      </c>
      <c r="G1534" s="84">
        <f t="shared" si="670"/>
        <v>25376</v>
      </c>
      <c r="H1534" s="70">
        <v>6344</v>
      </c>
      <c r="I1534" s="65">
        <v>53</v>
      </c>
      <c r="J1534" s="66">
        <v>684</v>
      </c>
      <c r="K1534" s="66">
        <v>1296</v>
      </c>
      <c r="L1534" s="66">
        <v>1136</v>
      </c>
      <c r="M1534" s="67">
        <v>232</v>
      </c>
      <c r="N1534" s="65">
        <v>721234</v>
      </c>
      <c r="O1534" s="66">
        <v>1248603</v>
      </c>
      <c r="P1534" s="66">
        <v>1084319</v>
      </c>
      <c r="Q1534" s="66">
        <v>2212141</v>
      </c>
      <c r="R1534" s="67">
        <v>1169346</v>
      </c>
      <c r="S1534" s="95">
        <f t="shared" si="644"/>
        <v>13608.188679245282</v>
      </c>
      <c r="T1534" s="96">
        <f t="shared" si="645"/>
        <v>1825.4429824561403</v>
      </c>
      <c r="U1534" s="96">
        <f t="shared" si="646"/>
        <v>836.66589506172841</v>
      </c>
      <c r="V1534" s="96">
        <f t="shared" si="647"/>
        <v>1947.3072183098591</v>
      </c>
      <c r="W1534" s="86">
        <f t="shared" si="648"/>
        <v>5040.2844827586205</v>
      </c>
      <c r="X1534" s="99">
        <f t="shared" si="649"/>
        <v>2.0885876418663303E-3</v>
      </c>
      <c r="Y1534" s="100">
        <f t="shared" si="650"/>
        <v>2.6954602774274906E-2</v>
      </c>
      <c r="Z1534" s="100">
        <f t="shared" si="651"/>
        <v>5.1071878940731397E-2</v>
      </c>
      <c r="AA1534" s="100">
        <f t="shared" si="652"/>
        <v>4.476670870113493E-2</v>
      </c>
      <c r="AB1534" s="101">
        <f t="shared" si="653"/>
        <v>9.1424968474148795E-3</v>
      </c>
      <c r="AC1534" s="99">
        <f t="shared" si="654"/>
        <v>2.7563419288363783E-3</v>
      </c>
      <c r="AD1534" s="100">
        <f t="shared" si="655"/>
        <v>2.9323397119176267E-2</v>
      </c>
      <c r="AE1534" s="100">
        <f t="shared" si="656"/>
        <v>5.4291849601896418E-2</v>
      </c>
      <c r="AF1534" s="100">
        <f t="shared" si="657"/>
        <v>4.7791369279354547E-2</v>
      </c>
      <c r="AG1534" s="101">
        <f t="shared" si="658"/>
        <v>1.0534635042384263E-2</v>
      </c>
      <c r="AH1534" s="95">
        <f t="shared" si="659"/>
        <v>28.421894703656999</v>
      </c>
      <c r="AI1534" s="96">
        <f t="shared" si="660"/>
        <v>49.204090479192935</v>
      </c>
      <c r="AJ1534" s="96">
        <f t="shared" si="661"/>
        <v>42.730099306431271</v>
      </c>
      <c r="AK1534" s="96">
        <f t="shared" si="662"/>
        <v>87.174534993694834</v>
      </c>
      <c r="AL1534" s="86">
        <f t="shared" si="663"/>
        <v>46.080784993694827</v>
      </c>
      <c r="AM1534" s="95">
        <f t="shared" si="671"/>
        <v>28.516128546933853</v>
      </c>
      <c r="AN1534" s="96">
        <f t="shared" si="664"/>
        <v>49.367228461341597</v>
      </c>
      <c r="AO1534" s="96">
        <f t="shared" si="665"/>
        <v>42.871772531359817</v>
      </c>
      <c r="AP1534" s="96">
        <f t="shared" si="666"/>
        <v>87.463565389239562</v>
      </c>
      <c r="AQ1534" s="86">
        <f t="shared" si="667"/>
        <v>46.233567540968551</v>
      </c>
    </row>
    <row r="1535" spans="1:43">
      <c r="A1535" s="129" t="str">
        <f t="shared" si="668"/>
        <v>2013_1</v>
      </c>
      <c r="B1535" s="57">
        <v>2013</v>
      </c>
      <c r="C1535" s="57">
        <v>1</v>
      </c>
      <c r="D1535" s="81" t="str">
        <f t="shared" si="669"/>
        <v>MSA_Commercial</v>
      </c>
      <c r="E1535" s="68" t="s">
        <v>25</v>
      </c>
      <c r="F1535" s="69" t="s">
        <v>40</v>
      </c>
      <c r="G1535" s="84">
        <f t="shared" si="670"/>
        <v>18648</v>
      </c>
      <c r="H1535" s="70">
        <v>4662</v>
      </c>
      <c r="I1535" s="65">
        <v>79</v>
      </c>
      <c r="J1535" s="66">
        <v>591</v>
      </c>
      <c r="K1535" s="66">
        <v>695</v>
      </c>
      <c r="L1535" s="66">
        <v>1090</v>
      </c>
      <c r="M1535" s="67">
        <v>251</v>
      </c>
      <c r="N1535" s="65">
        <v>1435030</v>
      </c>
      <c r="O1535" s="66">
        <v>1810752</v>
      </c>
      <c r="P1535" s="66">
        <v>825240</v>
      </c>
      <c r="Q1535" s="66">
        <v>3244957</v>
      </c>
      <c r="R1535" s="67">
        <v>999775</v>
      </c>
      <c r="S1535" s="95">
        <f t="shared" si="644"/>
        <v>18164.936708860758</v>
      </c>
      <c r="T1535" s="96">
        <f t="shared" si="645"/>
        <v>3063.8781725888325</v>
      </c>
      <c r="U1535" s="96">
        <f t="shared" si="646"/>
        <v>1187.3956834532373</v>
      </c>
      <c r="V1535" s="96">
        <f t="shared" si="647"/>
        <v>2977.0247706422019</v>
      </c>
      <c r="W1535" s="86">
        <f t="shared" si="648"/>
        <v>3983.1673306772909</v>
      </c>
      <c r="X1535" s="99">
        <f t="shared" si="649"/>
        <v>4.2363792363792367E-3</v>
      </c>
      <c r="Y1535" s="100">
        <f t="shared" si="650"/>
        <v>3.1692406692406694E-2</v>
      </c>
      <c r="Z1535" s="100">
        <f t="shared" si="651"/>
        <v>3.7269412269412272E-2</v>
      </c>
      <c r="AA1535" s="100">
        <f t="shared" si="652"/>
        <v>5.8451308451308449E-2</v>
      </c>
      <c r="AB1535" s="101">
        <f t="shared" si="653"/>
        <v>1.345988845988846E-2</v>
      </c>
      <c r="AC1535" s="99">
        <f t="shared" si="654"/>
        <v>5.3445720614380878E-3</v>
      </c>
      <c r="AD1535" s="100">
        <f t="shared" si="655"/>
        <v>3.4681393992159359E-2</v>
      </c>
      <c r="AE1535" s="100">
        <f t="shared" si="656"/>
        <v>4.0501390657246998E-2</v>
      </c>
      <c r="AF1535" s="100">
        <f t="shared" si="657"/>
        <v>6.2454056934030333E-2</v>
      </c>
      <c r="AG1535" s="101">
        <f t="shared" si="658"/>
        <v>1.5426044107860616E-2</v>
      </c>
      <c r="AH1535" s="95">
        <f t="shared" si="659"/>
        <v>76.953560703560697</v>
      </c>
      <c r="AI1535" s="96">
        <f t="shared" si="660"/>
        <v>97.1016731016731</v>
      </c>
      <c r="AJ1535" s="96">
        <f t="shared" si="661"/>
        <v>44.253539253539252</v>
      </c>
      <c r="AK1535" s="96">
        <f t="shared" si="662"/>
        <v>174.01099313599315</v>
      </c>
      <c r="AL1535" s="86">
        <f t="shared" si="663"/>
        <v>53.612987987987985</v>
      </c>
      <c r="AM1535" s="95">
        <f t="shared" si="671"/>
        <v>77.208703080750709</v>
      </c>
      <c r="AN1535" s="96">
        <f t="shared" si="664"/>
        <v>97.423617290840966</v>
      </c>
      <c r="AO1535" s="96">
        <f t="shared" si="665"/>
        <v>44.40026349996775</v>
      </c>
      <c r="AP1535" s="96">
        <f t="shared" si="666"/>
        <v>174.58793302077561</v>
      </c>
      <c r="AQ1535" s="86">
        <f t="shared" si="667"/>
        <v>53.790743832921642</v>
      </c>
    </row>
    <row r="1536" spans="1:43">
      <c r="A1536" s="129" t="str">
        <f t="shared" si="668"/>
        <v>2013_1</v>
      </c>
      <c r="B1536" s="57">
        <v>2013</v>
      </c>
      <c r="C1536" s="57">
        <v>1</v>
      </c>
      <c r="D1536" s="81" t="str">
        <f t="shared" si="669"/>
        <v>LYA_Commercial</v>
      </c>
      <c r="E1536" s="68" t="s">
        <v>26</v>
      </c>
      <c r="F1536" s="69" t="s">
        <v>40</v>
      </c>
      <c r="G1536" s="84">
        <f t="shared" si="670"/>
        <v>5396</v>
      </c>
      <c r="H1536" s="70">
        <v>1349</v>
      </c>
      <c r="I1536" s="65">
        <v>41</v>
      </c>
      <c r="J1536" s="66">
        <v>166</v>
      </c>
      <c r="K1536" s="66">
        <v>200</v>
      </c>
      <c r="L1536" s="66">
        <v>224</v>
      </c>
      <c r="M1536" s="67">
        <v>78</v>
      </c>
      <c r="N1536" s="65">
        <v>802266</v>
      </c>
      <c r="O1536" s="66">
        <v>470713</v>
      </c>
      <c r="P1536" s="66">
        <v>152580</v>
      </c>
      <c r="Q1536" s="66">
        <v>695060</v>
      </c>
      <c r="R1536" s="67">
        <v>674537</v>
      </c>
      <c r="S1536" s="95">
        <f t="shared" si="644"/>
        <v>19567.463414634145</v>
      </c>
      <c r="T1536" s="96">
        <f t="shared" si="645"/>
        <v>2835.6204819277109</v>
      </c>
      <c r="U1536" s="96">
        <f t="shared" si="646"/>
        <v>762.9</v>
      </c>
      <c r="V1536" s="96">
        <f t="shared" si="647"/>
        <v>3102.9464285714284</v>
      </c>
      <c r="W1536" s="86">
        <f t="shared" si="648"/>
        <v>8647.9102564102559</v>
      </c>
      <c r="X1536" s="99">
        <f t="shared" si="649"/>
        <v>7.59822090437361E-3</v>
      </c>
      <c r="Y1536" s="100">
        <f t="shared" si="650"/>
        <v>3.0763528539659007E-2</v>
      </c>
      <c r="Z1536" s="100">
        <f t="shared" si="651"/>
        <v>3.7064492216456635E-2</v>
      </c>
      <c r="AA1536" s="100">
        <f t="shared" si="652"/>
        <v>4.1512231282431429E-2</v>
      </c>
      <c r="AB1536" s="101">
        <f t="shared" si="653"/>
        <v>1.4455151964418088E-2</v>
      </c>
      <c r="AC1536" s="99">
        <f t="shared" si="654"/>
        <v>1.0352574389338322E-2</v>
      </c>
      <c r="AD1536" s="100">
        <f t="shared" si="655"/>
        <v>3.6240656634354461E-2</v>
      </c>
      <c r="AE1536" s="100">
        <f t="shared" si="656"/>
        <v>4.3056847831372334E-2</v>
      </c>
      <c r="AF1536" s="100">
        <f t="shared" si="657"/>
        <v>4.7839281432184272E-2</v>
      </c>
      <c r="AG1536" s="101">
        <f t="shared" si="658"/>
        <v>1.8241054919227697E-2</v>
      </c>
      <c r="AH1536" s="95">
        <f t="shared" si="659"/>
        <v>148.677909562639</v>
      </c>
      <c r="AI1536" s="96">
        <f t="shared" si="660"/>
        <v>87.233691623424761</v>
      </c>
      <c r="AJ1536" s="96">
        <f t="shared" si="661"/>
        <v>28.276501111934767</v>
      </c>
      <c r="AK1536" s="96">
        <f t="shared" si="662"/>
        <v>128.81022979985175</v>
      </c>
      <c r="AL1536" s="86">
        <f t="shared" si="663"/>
        <v>125.00685693106004</v>
      </c>
      <c r="AM1536" s="95">
        <f t="shared" si="671"/>
        <v>149.17085667170886</v>
      </c>
      <c r="AN1536" s="96">
        <f t="shared" si="664"/>
        <v>87.522918154963691</v>
      </c>
      <c r="AO1536" s="96">
        <f t="shared" si="665"/>
        <v>28.370252897379846</v>
      </c>
      <c r="AP1536" s="96">
        <f t="shared" si="666"/>
        <v>129.23730488172001</v>
      </c>
      <c r="AQ1536" s="86">
        <f t="shared" si="667"/>
        <v>125.42132178948688</v>
      </c>
    </row>
    <row r="1537" spans="1:43">
      <c r="A1537" s="129" t="str">
        <f t="shared" si="668"/>
        <v>2013_1</v>
      </c>
      <c r="B1537" s="57">
        <v>2013</v>
      </c>
      <c r="C1537" s="57">
        <v>1</v>
      </c>
      <c r="D1537" s="81" t="str">
        <f t="shared" si="669"/>
        <v>MMA_Commercial</v>
      </c>
      <c r="E1537" s="68" t="s">
        <v>27</v>
      </c>
      <c r="F1537" s="69" t="s">
        <v>40</v>
      </c>
      <c r="G1537" s="84">
        <f t="shared" si="670"/>
        <v>26768</v>
      </c>
      <c r="H1537" s="70">
        <v>6692</v>
      </c>
      <c r="I1537" s="65">
        <v>207</v>
      </c>
      <c r="J1537" s="66">
        <v>835</v>
      </c>
      <c r="K1537" s="66">
        <v>1237</v>
      </c>
      <c r="L1537" s="66">
        <v>1377</v>
      </c>
      <c r="M1537" s="67">
        <v>329</v>
      </c>
      <c r="N1537" s="65">
        <v>2630144</v>
      </c>
      <c r="O1537" s="66">
        <v>2573638</v>
      </c>
      <c r="P1537" s="66">
        <v>1236970</v>
      </c>
      <c r="Q1537" s="66">
        <v>4490738</v>
      </c>
      <c r="R1537" s="67">
        <v>3476159</v>
      </c>
      <c r="S1537" s="95">
        <f t="shared" si="644"/>
        <v>12706.009661835749</v>
      </c>
      <c r="T1537" s="96">
        <f t="shared" si="645"/>
        <v>3082.2011976047902</v>
      </c>
      <c r="U1537" s="96">
        <f t="shared" si="646"/>
        <v>999.97574777687953</v>
      </c>
      <c r="V1537" s="96">
        <f t="shared" si="647"/>
        <v>3261.2476397966593</v>
      </c>
      <c r="W1537" s="86">
        <f t="shared" si="648"/>
        <v>10565.832826747721</v>
      </c>
      <c r="X1537" s="99">
        <f t="shared" si="649"/>
        <v>7.7331141661685591E-3</v>
      </c>
      <c r="Y1537" s="100">
        <f t="shared" si="650"/>
        <v>3.1193962940824865E-2</v>
      </c>
      <c r="Z1537" s="100">
        <f t="shared" si="651"/>
        <v>4.6211894799760907E-2</v>
      </c>
      <c r="AA1537" s="100">
        <f t="shared" si="652"/>
        <v>5.1442020322773459E-2</v>
      </c>
      <c r="AB1537" s="101">
        <f t="shared" si="653"/>
        <v>1.2290794979079499E-2</v>
      </c>
      <c r="AC1537" s="99">
        <f t="shared" si="654"/>
        <v>8.9806109057704343E-3</v>
      </c>
      <c r="AD1537" s="100">
        <f t="shared" si="655"/>
        <v>3.3669683671935326E-2</v>
      </c>
      <c r="AE1537" s="100">
        <f t="shared" si="656"/>
        <v>4.9201754422705454E-2</v>
      </c>
      <c r="AF1537" s="100">
        <f t="shared" si="657"/>
        <v>5.4587876825037976E-2</v>
      </c>
      <c r="AG1537" s="101">
        <f t="shared" si="658"/>
        <v>1.3859901751962885E-2</v>
      </c>
      <c r="AH1537" s="95">
        <f t="shared" si="659"/>
        <v>98.257023311416617</v>
      </c>
      <c r="AI1537" s="96">
        <f t="shared" si="660"/>
        <v>96.146069934249851</v>
      </c>
      <c r="AJ1537" s="96">
        <f t="shared" si="661"/>
        <v>46.210774058577407</v>
      </c>
      <c r="AK1537" s="96">
        <f t="shared" si="662"/>
        <v>167.76516736401675</v>
      </c>
      <c r="AL1537" s="86">
        <f t="shared" si="663"/>
        <v>129.86248505678421</v>
      </c>
      <c r="AM1537" s="95">
        <f t="shared" si="671"/>
        <v>98.58279810694377</v>
      </c>
      <c r="AN1537" s="96">
        <f t="shared" si="664"/>
        <v>96.464845785766315</v>
      </c>
      <c r="AO1537" s="96">
        <f t="shared" si="665"/>
        <v>46.363987589404324</v>
      </c>
      <c r="AP1537" s="96">
        <f t="shared" si="666"/>
        <v>168.32139898240573</v>
      </c>
      <c r="AQ1537" s="86">
        <f t="shared" si="667"/>
        <v>130.29304892988199</v>
      </c>
    </row>
    <row r="1538" spans="1:43">
      <c r="A1538" s="129" t="str">
        <f t="shared" si="668"/>
        <v>2013_1</v>
      </c>
      <c r="B1538" s="57">
        <v>2013</v>
      </c>
      <c r="C1538" s="57">
        <v>1</v>
      </c>
      <c r="D1538" s="81" t="str">
        <f t="shared" si="669"/>
        <v>LYH_Commercial</v>
      </c>
      <c r="E1538" s="68" t="s">
        <v>28</v>
      </c>
      <c r="F1538" s="69" t="s">
        <v>40</v>
      </c>
      <c r="G1538" s="84">
        <f t="shared" si="670"/>
        <v>3672</v>
      </c>
      <c r="H1538" s="70">
        <v>918</v>
      </c>
      <c r="I1538" s="65">
        <v>33</v>
      </c>
      <c r="J1538" s="66">
        <v>120</v>
      </c>
      <c r="K1538" s="66">
        <v>126</v>
      </c>
      <c r="L1538" s="66">
        <v>206</v>
      </c>
      <c r="M1538" s="67">
        <v>52</v>
      </c>
      <c r="N1538" s="65">
        <v>543955</v>
      </c>
      <c r="O1538" s="66">
        <v>357464</v>
      </c>
      <c r="P1538" s="66">
        <v>148061</v>
      </c>
      <c r="Q1538" s="66">
        <v>609526</v>
      </c>
      <c r="R1538" s="67">
        <v>372047</v>
      </c>
      <c r="S1538" s="95">
        <f t="shared" si="644"/>
        <v>16483.484848484848</v>
      </c>
      <c r="T1538" s="96">
        <f t="shared" si="645"/>
        <v>2978.8666666666668</v>
      </c>
      <c r="U1538" s="96">
        <f t="shared" si="646"/>
        <v>1175.0873015873017</v>
      </c>
      <c r="V1538" s="96">
        <f t="shared" si="647"/>
        <v>2958.8640776699031</v>
      </c>
      <c r="W1538" s="86">
        <f t="shared" si="648"/>
        <v>7154.75</v>
      </c>
      <c r="X1538" s="99">
        <f t="shared" si="649"/>
        <v>8.9869281045751627E-3</v>
      </c>
      <c r="Y1538" s="100">
        <f t="shared" si="650"/>
        <v>3.2679738562091505E-2</v>
      </c>
      <c r="Z1538" s="100">
        <f t="shared" si="651"/>
        <v>3.4313725490196081E-2</v>
      </c>
      <c r="AA1538" s="100">
        <f t="shared" si="652"/>
        <v>5.6100217864923745E-2</v>
      </c>
      <c r="AB1538" s="101">
        <f t="shared" si="653"/>
        <v>1.4161220043572984E-2</v>
      </c>
      <c r="AC1538" s="99">
        <f t="shared" si="654"/>
        <v>1.2615618456151152E-2</v>
      </c>
      <c r="AD1538" s="100">
        <f t="shared" si="655"/>
        <v>3.9516162934612041E-2</v>
      </c>
      <c r="AE1538" s="100">
        <f t="shared" si="656"/>
        <v>4.1313056788944952E-2</v>
      </c>
      <c r="AF1538" s="100">
        <f t="shared" si="657"/>
        <v>6.4948313368112354E-2</v>
      </c>
      <c r="AG1538" s="101">
        <f t="shared" si="658"/>
        <v>1.8704378342043741E-2</v>
      </c>
      <c r="AH1538" s="95">
        <f t="shared" si="659"/>
        <v>148.13589324618735</v>
      </c>
      <c r="AI1538" s="96">
        <f t="shared" si="660"/>
        <v>97.348583877995637</v>
      </c>
      <c r="AJ1538" s="96">
        <f t="shared" si="661"/>
        <v>40.321623093681914</v>
      </c>
      <c r="AK1538" s="96">
        <f t="shared" si="662"/>
        <v>165.99291938997823</v>
      </c>
      <c r="AL1538" s="86">
        <f t="shared" si="663"/>
        <v>101.31998910675381</v>
      </c>
      <c r="AM1538" s="95">
        <f t="shared" si="671"/>
        <v>148.62704328010969</v>
      </c>
      <c r="AN1538" s="96">
        <f t="shared" si="664"/>
        <v>97.671346708976159</v>
      </c>
      <c r="AO1538" s="96">
        <f t="shared" si="665"/>
        <v>40.455310926632386</v>
      </c>
      <c r="AP1538" s="96">
        <f t="shared" si="666"/>
        <v>166.54327505465002</v>
      </c>
      <c r="AQ1538" s="86">
        <f t="shared" si="667"/>
        <v>101.65591927868108</v>
      </c>
    </row>
    <row r="1539" spans="1:43">
      <c r="A1539" s="129" t="str">
        <f t="shared" si="668"/>
        <v>2013_1</v>
      </c>
      <c r="B1539" s="57">
        <v>2013</v>
      </c>
      <c r="C1539" s="57">
        <v>1</v>
      </c>
      <c r="D1539" s="81" t="str">
        <f t="shared" si="669"/>
        <v>SSA_Commercial</v>
      </c>
      <c r="E1539" s="68" t="s">
        <v>29</v>
      </c>
      <c r="F1539" s="69" t="s">
        <v>40</v>
      </c>
      <c r="G1539" s="84">
        <f t="shared" si="670"/>
        <v>6288</v>
      </c>
      <c r="H1539" s="70">
        <v>1572</v>
      </c>
      <c r="I1539" s="65">
        <v>54</v>
      </c>
      <c r="J1539" s="66">
        <v>204</v>
      </c>
      <c r="K1539" s="66">
        <v>375</v>
      </c>
      <c r="L1539" s="66">
        <v>385</v>
      </c>
      <c r="M1539" s="67">
        <v>89</v>
      </c>
      <c r="N1539" s="65">
        <v>1161413</v>
      </c>
      <c r="O1539" s="66">
        <v>361228</v>
      </c>
      <c r="P1539" s="66">
        <v>296224</v>
      </c>
      <c r="Q1539" s="66">
        <v>1337843</v>
      </c>
      <c r="R1539" s="67">
        <v>566364</v>
      </c>
      <c r="S1539" s="95">
        <f t="shared" si="644"/>
        <v>21507.64814814815</v>
      </c>
      <c r="T1539" s="96">
        <f t="shared" si="645"/>
        <v>1770.7254901960785</v>
      </c>
      <c r="U1539" s="96">
        <f t="shared" si="646"/>
        <v>789.93066666666664</v>
      </c>
      <c r="V1539" s="96">
        <f t="shared" si="647"/>
        <v>3474.9168831168831</v>
      </c>
      <c r="W1539" s="86">
        <f t="shared" si="648"/>
        <v>6363.6404494382023</v>
      </c>
      <c r="X1539" s="99">
        <f t="shared" si="649"/>
        <v>8.5877862595419852E-3</v>
      </c>
      <c r="Y1539" s="100">
        <f t="shared" si="650"/>
        <v>3.2442748091603052E-2</v>
      </c>
      <c r="Z1539" s="100">
        <f t="shared" si="651"/>
        <v>5.9637404580152674E-2</v>
      </c>
      <c r="AA1539" s="100">
        <f t="shared" si="652"/>
        <v>6.1227735368956746E-2</v>
      </c>
      <c r="AB1539" s="101">
        <f t="shared" si="653"/>
        <v>1.4153944020356234E-2</v>
      </c>
      <c r="AC1539" s="99">
        <f t="shared" si="654"/>
        <v>1.1299022745846234E-2</v>
      </c>
      <c r="AD1539" s="100">
        <f t="shared" si="655"/>
        <v>3.7648659915389057E-2</v>
      </c>
      <c r="AE1539" s="100">
        <f t="shared" si="656"/>
        <v>6.6595761392493943E-2</v>
      </c>
      <c r="AF1539" s="100">
        <f t="shared" si="657"/>
        <v>6.8272295456326973E-2</v>
      </c>
      <c r="AG1539" s="101">
        <f t="shared" si="658"/>
        <v>1.7624850746237201E-2</v>
      </c>
      <c r="AH1539" s="95">
        <f t="shared" si="659"/>
        <v>184.70308524173029</v>
      </c>
      <c r="AI1539" s="96">
        <f t="shared" si="660"/>
        <v>57.447201017811707</v>
      </c>
      <c r="AJ1539" s="96">
        <f t="shared" si="661"/>
        <v>47.109414758269722</v>
      </c>
      <c r="AK1539" s="96">
        <f t="shared" si="662"/>
        <v>212.76129134860051</v>
      </c>
      <c r="AL1539" s="86">
        <f t="shared" si="663"/>
        <v>90.070610687022906</v>
      </c>
      <c r="AM1539" s="95">
        <f t="shared" si="671"/>
        <v>185.31547515341276</v>
      </c>
      <c r="AN1539" s="96">
        <f t="shared" si="664"/>
        <v>57.637669337881512</v>
      </c>
      <c r="AO1539" s="96">
        <f t="shared" si="665"/>
        <v>47.265607765579112</v>
      </c>
      <c r="AP1539" s="96">
        <f t="shared" si="666"/>
        <v>213.46670928056355</v>
      </c>
      <c r="AQ1539" s="86">
        <f t="shared" si="667"/>
        <v>90.369243128660912</v>
      </c>
    </row>
    <row r="1540" spans="1:43">
      <c r="A1540" s="129" t="str">
        <f t="shared" si="668"/>
        <v>2013_1</v>
      </c>
      <c r="B1540" s="57">
        <v>2013</v>
      </c>
      <c r="C1540" s="57">
        <v>1</v>
      </c>
      <c r="D1540" s="81" t="str">
        <f t="shared" si="669"/>
        <v>MML_Commercial</v>
      </c>
      <c r="E1540" s="68" t="s">
        <v>30</v>
      </c>
      <c r="F1540" s="69" t="s">
        <v>40</v>
      </c>
      <c r="G1540" s="84">
        <f t="shared" si="670"/>
        <v>21772</v>
      </c>
      <c r="H1540" s="70">
        <v>5443</v>
      </c>
      <c r="I1540" s="65">
        <v>144</v>
      </c>
      <c r="J1540" s="66">
        <v>722</v>
      </c>
      <c r="K1540" s="66">
        <v>1423</v>
      </c>
      <c r="L1540" s="66">
        <v>1011</v>
      </c>
      <c r="M1540" s="67">
        <v>254</v>
      </c>
      <c r="N1540" s="65">
        <v>2128100</v>
      </c>
      <c r="O1540" s="66">
        <v>2129545</v>
      </c>
      <c r="P1540" s="66">
        <v>739970</v>
      </c>
      <c r="Q1540" s="66">
        <v>3399701</v>
      </c>
      <c r="R1540" s="67">
        <v>535321</v>
      </c>
      <c r="S1540" s="95">
        <f t="shared" si="644"/>
        <v>14778.472222222223</v>
      </c>
      <c r="T1540" s="96">
        <f t="shared" si="645"/>
        <v>2949.5083102493077</v>
      </c>
      <c r="U1540" s="96">
        <f t="shared" si="646"/>
        <v>520.00702740688689</v>
      </c>
      <c r="V1540" s="96">
        <f t="shared" si="647"/>
        <v>3362.7111770524234</v>
      </c>
      <c r="W1540" s="86">
        <f t="shared" si="648"/>
        <v>2107.5629921259842</v>
      </c>
      <c r="X1540" s="99">
        <f t="shared" si="649"/>
        <v>6.6139996325555762E-3</v>
      </c>
      <c r="Y1540" s="100">
        <f t="shared" si="650"/>
        <v>3.3161859268785593E-2</v>
      </c>
      <c r="Z1540" s="100">
        <f t="shared" si="651"/>
        <v>6.535917692449017E-2</v>
      </c>
      <c r="AA1540" s="100">
        <f t="shared" si="652"/>
        <v>4.6435789086900603E-2</v>
      </c>
      <c r="AB1540" s="101">
        <f t="shared" si="653"/>
        <v>1.1666360462979974E-2</v>
      </c>
      <c r="AC1540" s="99">
        <f t="shared" si="654"/>
        <v>7.8939639394033645E-3</v>
      </c>
      <c r="AD1540" s="100">
        <f t="shared" si="655"/>
        <v>3.5989362314632858E-2</v>
      </c>
      <c r="AE1540" s="100">
        <f t="shared" si="656"/>
        <v>6.9262031941982077E-2</v>
      </c>
      <c r="AF1540" s="100">
        <f t="shared" si="657"/>
        <v>4.9758619253390812E-2</v>
      </c>
      <c r="AG1540" s="101">
        <f t="shared" si="658"/>
        <v>1.3361971529889473E-2</v>
      </c>
      <c r="AH1540" s="95">
        <f t="shared" si="659"/>
        <v>97.744809847510567</v>
      </c>
      <c r="AI1540" s="96">
        <f t="shared" si="660"/>
        <v>97.811179496601142</v>
      </c>
      <c r="AJ1540" s="96">
        <f t="shared" si="661"/>
        <v>33.987231306264924</v>
      </c>
      <c r="AK1540" s="96">
        <f t="shared" si="662"/>
        <v>156.15014697776962</v>
      </c>
      <c r="AL1540" s="86">
        <f t="shared" si="663"/>
        <v>24.587589564578359</v>
      </c>
      <c r="AM1540" s="95">
        <f t="shared" si="671"/>
        <v>98.068886380350264</v>
      </c>
      <c r="AN1540" s="96">
        <f t="shared" si="664"/>
        <v>98.135476080467555</v>
      </c>
      <c r="AO1540" s="96">
        <f t="shared" si="665"/>
        <v>34.09991722892147</v>
      </c>
      <c r="AP1540" s="96">
        <f t="shared" si="666"/>
        <v>156.66786856640346</v>
      </c>
      <c r="AQ1540" s="86">
        <f t="shared" si="667"/>
        <v>24.669110627327424</v>
      </c>
    </row>
    <row r="1541" spans="1:43">
      <c r="A1541" s="129" t="str">
        <f t="shared" si="668"/>
        <v>2013_1</v>
      </c>
      <c r="B1541" s="57">
        <v>2013</v>
      </c>
      <c r="C1541" s="57">
        <v>1</v>
      </c>
      <c r="D1541" s="81" t="str">
        <f t="shared" si="669"/>
        <v>LMH_Commercial</v>
      </c>
      <c r="E1541" s="68" t="s">
        <v>31</v>
      </c>
      <c r="F1541" s="69" t="s">
        <v>40</v>
      </c>
      <c r="G1541" s="84">
        <f t="shared" si="670"/>
        <v>22028</v>
      </c>
      <c r="H1541" s="70">
        <v>5507</v>
      </c>
      <c r="I1541" s="65">
        <v>94</v>
      </c>
      <c r="J1541" s="66">
        <v>811</v>
      </c>
      <c r="K1541" s="66">
        <v>1262</v>
      </c>
      <c r="L1541" s="66">
        <v>1364</v>
      </c>
      <c r="M1541" s="67">
        <v>273</v>
      </c>
      <c r="N1541" s="65">
        <v>3118350</v>
      </c>
      <c r="O1541" s="66">
        <v>2598578</v>
      </c>
      <c r="P1541" s="66">
        <v>872217</v>
      </c>
      <c r="Q1541" s="66">
        <v>5003916</v>
      </c>
      <c r="R1541" s="67">
        <v>2456852</v>
      </c>
      <c r="S1541" s="95">
        <f t="shared" si="644"/>
        <v>33173.936170212764</v>
      </c>
      <c r="T1541" s="96">
        <f t="shared" si="645"/>
        <v>3204.1652281134402</v>
      </c>
      <c r="U1541" s="96">
        <f t="shared" si="646"/>
        <v>691.13866877971475</v>
      </c>
      <c r="V1541" s="96">
        <f t="shared" si="647"/>
        <v>3668.5601173020527</v>
      </c>
      <c r="W1541" s="86">
        <f t="shared" si="648"/>
        <v>8999.4578754578761</v>
      </c>
      <c r="X1541" s="99">
        <f t="shared" si="649"/>
        <v>4.2672961685128021E-3</v>
      </c>
      <c r="Y1541" s="100">
        <f t="shared" si="650"/>
        <v>3.6816778645360447E-2</v>
      </c>
      <c r="Z1541" s="100">
        <f t="shared" si="651"/>
        <v>5.7290720900671874E-2</v>
      </c>
      <c r="AA1541" s="100">
        <f t="shared" si="652"/>
        <v>6.1921191211185764E-2</v>
      </c>
      <c r="AB1541" s="101">
        <f t="shared" si="653"/>
        <v>1.2393317595787179E-2</v>
      </c>
      <c r="AC1541" s="99">
        <f t="shared" si="654"/>
        <v>5.2906272513853873E-3</v>
      </c>
      <c r="AD1541" s="100">
        <f t="shared" si="655"/>
        <v>3.9773059798021024E-2</v>
      </c>
      <c r="AE1541" s="100">
        <f t="shared" si="656"/>
        <v>6.0939095484709362E-2</v>
      </c>
      <c r="AF1541" s="100">
        <f t="shared" si="657"/>
        <v>6.5704812854267713E-2</v>
      </c>
      <c r="AG1541" s="101">
        <f t="shared" si="658"/>
        <v>1.4130135096869275E-2</v>
      </c>
      <c r="AH1541" s="95">
        <f t="shared" si="659"/>
        <v>141.5630107136372</v>
      </c>
      <c r="AI1541" s="96">
        <f t="shared" si="660"/>
        <v>117.96704194661341</v>
      </c>
      <c r="AJ1541" s="96">
        <f t="shared" si="661"/>
        <v>39.595832576720539</v>
      </c>
      <c r="AK1541" s="96">
        <f t="shared" si="662"/>
        <v>227.16161249319049</v>
      </c>
      <c r="AL1541" s="86">
        <f t="shared" si="663"/>
        <v>111.53313964045761</v>
      </c>
      <c r="AM1541" s="95">
        <f t="shared" si="671"/>
        <v>142.03236811237784</v>
      </c>
      <c r="AN1541" s="96">
        <f t="shared" si="664"/>
        <v>118.35816603804145</v>
      </c>
      <c r="AO1541" s="96">
        <f t="shared" si="665"/>
        <v>39.72711402436348</v>
      </c>
      <c r="AP1541" s="96">
        <f t="shared" si="666"/>
        <v>227.9147752226072</v>
      </c>
      <c r="AQ1541" s="86">
        <f t="shared" si="667"/>
        <v>111.90293189078574</v>
      </c>
    </row>
    <row r="1542" spans="1:43">
      <c r="A1542" s="129" t="str">
        <f t="shared" si="668"/>
        <v>2013_1</v>
      </c>
      <c r="B1542" s="57">
        <v>2013</v>
      </c>
      <c r="C1542" s="57">
        <v>1</v>
      </c>
      <c r="D1542" s="81" t="str">
        <f t="shared" si="669"/>
        <v>SSL_Commercial</v>
      </c>
      <c r="E1542" s="68" t="s">
        <v>32</v>
      </c>
      <c r="F1542" s="69" t="s">
        <v>40</v>
      </c>
      <c r="G1542" s="84">
        <f t="shared" si="670"/>
        <v>11508</v>
      </c>
      <c r="H1542" s="70">
        <v>2877</v>
      </c>
      <c r="I1542" s="65">
        <v>105</v>
      </c>
      <c r="J1542" s="66">
        <v>324</v>
      </c>
      <c r="K1542" s="66">
        <v>747</v>
      </c>
      <c r="L1542" s="66">
        <v>464</v>
      </c>
      <c r="M1542" s="67">
        <v>114</v>
      </c>
      <c r="N1542" s="65">
        <v>1218246</v>
      </c>
      <c r="O1542" s="66">
        <v>890579</v>
      </c>
      <c r="P1542" s="66">
        <v>600313</v>
      </c>
      <c r="Q1542" s="66">
        <v>1328036</v>
      </c>
      <c r="R1542" s="67">
        <v>304008</v>
      </c>
      <c r="S1542" s="95">
        <f t="shared" si="644"/>
        <v>11602.342857142858</v>
      </c>
      <c r="T1542" s="96">
        <f t="shared" si="645"/>
        <v>2748.7006172839506</v>
      </c>
      <c r="U1542" s="96">
        <f t="shared" si="646"/>
        <v>803.63186077643911</v>
      </c>
      <c r="V1542" s="96">
        <f t="shared" si="647"/>
        <v>2862.1465517241381</v>
      </c>
      <c r="W1542" s="86">
        <f t="shared" si="648"/>
        <v>2666.7368421052633</v>
      </c>
      <c r="X1542" s="99">
        <f t="shared" si="649"/>
        <v>9.1240875912408752E-3</v>
      </c>
      <c r="Y1542" s="100">
        <f t="shared" si="650"/>
        <v>2.8154327424400417E-2</v>
      </c>
      <c r="Z1542" s="100">
        <f t="shared" si="651"/>
        <v>6.4911366006256521E-2</v>
      </c>
      <c r="AA1542" s="100">
        <f t="shared" si="652"/>
        <v>4.0319777546054918E-2</v>
      </c>
      <c r="AB1542" s="101">
        <f t="shared" si="653"/>
        <v>9.9061522419186653E-3</v>
      </c>
      <c r="AC1542" s="99">
        <f t="shared" si="654"/>
        <v>1.1189279205382516E-2</v>
      </c>
      <c r="AD1542" s="100">
        <f t="shared" si="655"/>
        <v>3.1747079305971974E-2</v>
      </c>
      <c r="AE1542" s="100">
        <f t="shared" si="656"/>
        <v>7.0262462196108599E-2</v>
      </c>
      <c r="AF1542" s="100">
        <f t="shared" si="657"/>
        <v>4.4592240743680844E-2</v>
      </c>
      <c r="AG1542" s="101">
        <f t="shared" si="658"/>
        <v>1.2057183267057384E-2</v>
      </c>
      <c r="AH1542" s="95">
        <f t="shared" si="659"/>
        <v>105.86079249217936</v>
      </c>
      <c r="AI1542" s="96">
        <f t="shared" si="660"/>
        <v>77.38781717066388</v>
      </c>
      <c r="AJ1542" s="96">
        <f t="shared" si="661"/>
        <v>52.164841849148416</v>
      </c>
      <c r="AK1542" s="96">
        <f t="shared" si="662"/>
        <v>115.4011122697254</v>
      </c>
      <c r="AL1542" s="86">
        <f t="shared" si="663"/>
        <v>26.417101147028156</v>
      </c>
      <c r="AM1542" s="95">
        <f t="shared" si="671"/>
        <v>106.21177786570507</v>
      </c>
      <c r="AN1542" s="96">
        <f t="shared" si="664"/>
        <v>77.644399341234646</v>
      </c>
      <c r="AO1542" s="96">
        <f t="shared" si="665"/>
        <v>52.337796311988718</v>
      </c>
      <c r="AP1542" s="96">
        <f t="shared" si="666"/>
        <v>115.78372892639048</v>
      </c>
      <c r="AQ1542" s="86">
        <f t="shared" si="667"/>
        <v>26.504688023106389</v>
      </c>
    </row>
    <row r="1543" spans="1:43">
      <c r="A1543" s="129" t="str">
        <f t="shared" si="668"/>
        <v>2013_1</v>
      </c>
      <c r="B1543" s="57">
        <v>2013</v>
      </c>
      <c r="C1543" s="57">
        <v>1</v>
      </c>
      <c r="D1543" s="81" t="str">
        <f t="shared" si="669"/>
        <v>SSH_Commercial</v>
      </c>
      <c r="E1543" s="68" t="s">
        <v>33</v>
      </c>
      <c r="F1543" s="69" t="s">
        <v>40</v>
      </c>
      <c r="G1543" s="84">
        <f t="shared" si="670"/>
        <v>9836</v>
      </c>
      <c r="H1543" s="70">
        <v>2459</v>
      </c>
      <c r="I1543" s="65">
        <v>76</v>
      </c>
      <c r="J1543" s="66">
        <v>383</v>
      </c>
      <c r="K1543" s="66">
        <v>482</v>
      </c>
      <c r="L1543" s="66">
        <v>532</v>
      </c>
      <c r="M1543" s="67">
        <v>89</v>
      </c>
      <c r="N1543" s="65">
        <v>1068889</v>
      </c>
      <c r="O1543" s="66">
        <v>1401753</v>
      </c>
      <c r="P1543" s="66">
        <v>450679</v>
      </c>
      <c r="Q1543" s="66">
        <v>2128460</v>
      </c>
      <c r="R1543" s="67">
        <v>354432</v>
      </c>
      <c r="S1543" s="95">
        <f t="shared" si="644"/>
        <v>14064.328947368422</v>
      </c>
      <c r="T1543" s="96">
        <f t="shared" si="645"/>
        <v>3659.929503916449</v>
      </c>
      <c r="U1543" s="96">
        <f t="shared" si="646"/>
        <v>935.01867219917017</v>
      </c>
      <c r="V1543" s="96">
        <f t="shared" si="647"/>
        <v>4000.8646616541355</v>
      </c>
      <c r="W1543" s="86">
        <f t="shared" si="648"/>
        <v>3982.3820224719102</v>
      </c>
      <c r="X1543" s="99">
        <f t="shared" si="649"/>
        <v>7.7267181781211875E-3</v>
      </c>
      <c r="Y1543" s="100">
        <f t="shared" si="650"/>
        <v>3.8938592923952825E-2</v>
      </c>
      <c r="Z1543" s="100">
        <f t="shared" si="651"/>
        <v>4.900366002440016E-2</v>
      </c>
      <c r="AA1543" s="100">
        <f t="shared" si="652"/>
        <v>5.4087027246848315E-2</v>
      </c>
      <c r="AB1543" s="101">
        <f t="shared" si="653"/>
        <v>9.0483936559577066E-3</v>
      </c>
      <c r="AC1543" s="99">
        <f t="shared" si="654"/>
        <v>9.7838392170669329E-3</v>
      </c>
      <c r="AD1543" s="100">
        <f t="shared" si="655"/>
        <v>4.3483367605387291E-2</v>
      </c>
      <c r="AE1543" s="100">
        <f t="shared" si="656"/>
        <v>5.4075322497018373E-2</v>
      </c>
      <c r="AF1543" s="100">
        <f t="shared" si="657"/>
        <v>5.9400993694294857E-2</v>
      </c>
      <c r="AG1543" s="101">
        <f t="shared" si="658"/>
        <v>1.1273027947128502E-2</v>
      </c>
      <c r="AH1543" s="95">
        <f t="shared" si="659"/>
        <v>108.67110614070761</v>
      </c>
      <c r="AI1543" s="96">
        <f t="shared" si="660"/>
        <v>142.51250508336722</v>
      </c>
      <c r="AJ1543" s="96">
        <f t="shared" si="661"/>
        <v>45.819337128914192</v>
      </c>
      <c r="AK1543" s="96">
        <f t="shared" si="662"/>
        <v>216.39487596583976</v>
      </c>
      <c r="AL1543" s="86">
        <f t="shared" si="663"/>
        <v>36.034160227734851</v>
      </c>
      <c r="AM1543" s="95">
        <f t="shared" si="671"/>
        <v>109.03140921309455</v>
      </c>
      <c r="AN1543" s="96">
        <f t="shared" si="664"/>
        <v>142.98501056581452</v>
      </c>
      <c r="AO1543" s="96">
        <f t="shared" si="665"/>
        <v>45.971252836120719</v>
      </c>
      <c r="AP1543" s="96">
        <f t="shared" si="666"/>
        <v>217.11234118201534</v>
      </c>
      <c r="AQ1543" s="86">
        <f t="shared" si="667"/>
        <v>36.153632818950825</v>
      </c>
    </row>
    <row r="1544" spans="1:43">
      <c r="A1544" s="129" t="str">
        <f t="shared" si="668"/>
        <v>2013_1</v>
      </c>
      <c r="B1544" s="57">
        <v>2013</v>
      </c>
      <c r="C1544" s="57">
        <v>1</v>
      </c>
      <c r="D1544" s="81" t="str">
        <f t="shared" si="669"/>
        <v>MMH_Commercial</v>
      </c>
      <c r="E1544" s="68" t="s">
        <v>34</v>
      </c>
      <c r="F1544" s="69" t="s">
        <v>40</v>
      </c>
      <c r="G1544" s="84">
        <f t="shared" si="670"/>
        <v>19388</v>
      </c>
      <c r="H1544" s="70">
        <v>4847</v>
      </c>
      <c r="I1544" s="65">
        <v>205</v>
      </c>
      <c r="J1544" s="66">
        <v>742</v>
      </c>
      <c r="K1544" s="66">
        <v>717</v>
      </c>
      <c r="L1544" s="66">
        <v>1183</v>
      </c>
      <c r="M1544" s="67">
        <v>285</v>
      </c>
      <c r="N1544" s="65">
        <v>2258903</v>
      </c>
      <c r="O1544" s="66">
        <v>2186479</v>
      </c>
      <c r="P1544" s="66">
        <v>841610</v>
      </c>
      <c r="Q1544" s="66">
        <v>3505486</v>
      </c>
      <c r="R1544" s="67">
        <v>835762</v>
      </c>
      <c r="S1544" s="95">
        <f t="shared" si="644"/>
        <v>11019.039024390244</v>
      </c>
      <c r="T1544" s="96">
        <f t="shared" si="645"/>
        <v>2946.7371967654985</v>
      </c>
      <c r="U1544" s="96">
        <f t="shared" si="646"/>
        <v>1173.7935843793584</v>
      </c>
      <c r="V1544" s="96">
        <f t="shared" si="647"/>
        <v>2963.2172442941674</v>
      </c>
      <c r="W1544" s="86">
        <f t="shared" si="648"/>
        <v>2932.4982456140351</v>
      </c>
      <c r="X1544" s="99">
        <f t="shared" si="649"/>
        <v>1.0573550649886528E-2</v>
      </c>
      <c r="Y1544" s="100">
        <f t="shared" si="650"/>
        <v>3.8271095523003923E-2</v>
      </c>
      <c r="Z1544" s="100">
        <f t="shared" si="651"/>
        <v>3.6981638126676292E-2</v>
      </c>
      <c r="AA1544" s="100">
        <f t="shared" si="652"/>
        <v>6.1017123994223231E-2</v>
      </c>
      <c r="AB1544" s="101">
        <f t="shared" si="653"/>
        <v>1.4699814318134928E-2</v>
      </c>
      <c r="AC1544" s="99">
        <f t="shared" si="654"/>
        <v>1.2285108561627182E-2</v>
      </c>
      <c r="AD1544" s="100">
        <f t="shared" si="655"/>
        <v>4.1481436757661881E-2</v>
      </c>
      <c r="AE1544" s="100">
        <f t="shared" si="656"/>
        <v>4.0139548295678201E-2</v>
      </c>
      <c r="AF1544" s="100">
        <f t="shared" si="657"/>
        <v>6.502250762305184E-2</v>
      </c>
      <c r="AG1544" s="101">
        <f t="shared" si="658"/>
        <v>1.6713675924498957E-2</v>
      </c>
      <c r="AH1544" s="95">
        <f t="shared" si="659"/>
        <v>116.51036723746647</v>
      </c>
      <c r="AI1544" s="96">
        <f t="shared" si="660"/>
        <v>112.77486073860119</v>
      </c>
      <c r="AJ1544" s="96">
        <f t="shared" si="661"/>
        <v>43.408809572931709</v>
      </c>
      <c r="AK1544" s="96">
        <f t="shared" si="662"/>
        <v>180.80699401691768</v>
      </c>
      <c r="AL1544" s="86">
        <f t="shared" si="663"/>
        <v>43.107179698782751</v>
      </c>
      <c r="AM1544" s="95">
        <f t="shared" si="671"/>
        <v>116.89666167001081</v>
      </c>
      <c r="AN1544" s="96">
        <f t="shared" si="664"/>
        <v>113.14876996116413</v>
      </c>
      <c r="AO1544" s="96">
        <f t="shared" si="665"/>
        <v>43.552733086855788</v>
      </c>
      <c r="AP1544" s="96">
        <f t="shared" si="666"/>
        <v>181.40646629401951</v>
      </c>
      <c r="AQ1544" s="86">
        <f t="shared" si="667"/>
        <v>43.250103147701154</v>
      </c>
    </row>
    <row r="1545" spans="1:43">
      <c r="A1545" s="129" t="str">
        <f t="shared" si="668"/>
        <v>2013_1</v>
      </c>
      <c r="B1545" s="57">
        <v>2013</v>
      </c>
      <c r="C1545" s="57">
        <v>1</v>
      </c>
      <c r="D1545" s="81" t="str">
        <f t="shared" si="669"/>
        <v>SYA_Commercial</v>
      </c>
      <c r="E1545" s="68" t="s">
        <v>35</v>
      </c>
      <c r="F1545" s="69" t="s">
        <v>40</v>
      </c>
      <c r="G1545" s="84">
        <f t="shared" si="670"/>
        <v>5760</v>
      </c>
      <c r="H1545" s="70">
        <v>1440</v>
      </c>
      <c r="I1545" s="65">
        <v>66</v>
      </c>
      <c r="J1545" s="66">
        <v>234</v>
      </c>
      <c r="K1545" s="66">
        <v>283</v>
      </c>
      <c r="L1545" s="66">
        <v>294</v>
      </c>
      <c r="M1545" s="67">
        <v>48</v>
      </c>
      <c r="N1545" s="65">
        <v>1076552</v>
      </c>
      <c r="O1545" s="66">
        <v>864459</v>
      </c>
      <c r="P1545" s="66">
        <v>243403</v>
      </c>
      <c r="Q1545" s="66">
        <v>995945</v>
      </c>
      <c r="R1545" s="67">
        <v>279482</v>
      </c>
      <c r="S1545" s="95">
        <f t="shared" si="644"/>
        <v>16311.39393939394</v>
      </c>
      <c r="T1545" s="96">
        <f t="shared" si="645"/>
        <v>3694.2692307692309</v>
      </c>
      <c r="U1545" s="96">
        <f t="shared" si="646"/>
        <v>860.08127208480562</v>
      </c>
      <c r="V1545" s="96">
        <f t="shared" si="647"/>
        <v>3387.5680272108843</v>
      </c>
      <c r="W1545" s="86">
        <f t="shared" si="648"/>
        <v>5822.541666666667</v>
      </c>
      <c r="X1545" s="99">
        <f t="shared" si="649"/>
        <v>1.1458333333333333E-2</v>
      </c>
      <c r="Y1545" s="100">
        <f t="shared" si="650"/>
        <v>4.0625000000000001E-2</v>
      </c>
      <c r="Z1545" s="100">
        <f t="shared" si="651"/>
        <v>4.9131944444444443E-2</v>
      </c>
      <c r="AA1545" s="100">
        <f t="shared" si="652"/>
        <v>5.1041666666666666E-2</v>
      </c>
      <c r="AB1545" s="101">
        <f t="shared" si="653"/>
        <v>8.3333333333333332E-3</v>
      </c>
      <c r="AC1545" s="99">
        <f t="shared" si="654"/>
        <v>1.4725737774866E-2</v>
      </c>
      <c r="AD1545" s="100">
        <f t="shared" si="655"/>
        <v>4.6685878317410882E-2</v>
      </c>
      <c r="AE1545" s="100">
        <f t="shared" si="656"/>
        <v>5.5767645067461277E-2</v>
      </c>
      <c r="AF1545" s="100">
        <f t="shared" si="657"/>
        <v>5.7798305030678024E-2</v>
      </c>
      <c r="AG1545" s="101">
        <f t="shared" si="658"/>
        <v>1.112418602526657E-2</v>
      </c>
      <c r="AH1545" s="95">
        <f t="shared" si="659"/>
        <v>186.9013888888889</v>
      </c>
      <c r="AI1545" s="96">
        <f t="shared" si="660"/>
        <v>150.07968750000001</v>
      </c>
      <c r="AJ1545" s="96">
        <f t="shared" si="661"/>
        <v>42.257465277777776</v>
      </c>
      <c r="AK1545" s="96">
        <f t="shared" si="662"/>
        <v>172.90711805555554</v>
      </c>
      <c r="AL1545" s="86">
        <f t="shared" si="663"/>
        <v>48.521180555555553</v>
      </c>
      <c r="AM1545" s="95">
        <f t="shared" si="671"/>
        <v>187.52106735763348</v>
      </c>
      <c r="AN1545" s="96">
        <f t="shared" si="664"/>
        <v>150.57728225567598</v>
      </c>
      <c r="AO1545" s="96">
        <f t="shared" si="665"/>
        <v>42.397571467100576</v>
      </c>
      <c r="AP1545" s="96">
        <f t="shared" si="666"/>
        <v>173.4803980016741</v>
      </c>
      <c r="AQ1545" s="86">
        <f t="shared" si="667"/>
        <v>48.682054324590098</v>
      </c>
    </row>
    <row r="1546" spans="1:43">
      <c r="A1546" s="129" t="str">
        <f t="shared" si="668"/>
        <v>2013_1</v>
      </c>
      <c r="B1546" s="57">
        <v>2013</v>
      </c>
      <c r="C1546" s="57">
        <v>1</v>
      </c>
      <c r="D1546" s="81" t="str">
        <f t="shared" si="669"/>
        <v>LSH_Commercial</v>
      </c>
      <c r="E1546" s="68" t="s">
        <v>36</v>
      </c>
      <c r="F1546" s="69" t="s">
        <v>40</v>
      </c>
      <c r="G1546" s="84">
        <f t="shared" si="670"/>
        <v>8908</v>
      </c>
      <c r="H1546" s="70">
        <v>2227</v>
      </c>
      <c r="I1546" s="65">
        <v>109</v>
      </c>
      <c r="J1546" s="66">
        <v>441</v>
      </c>
      <c r="K1546" s="66">
        <v>462</v>
      </c>
      <c r="L1546" s="66">
        <v>770</v>
      </c>
      <c r="M1546" s="67">
        <v>165</v>
      </c>
      <c r="N1546" s="65">
        <v>1902308</v>
      </c>
      <c r="O1546" s="66">
        <v>1258334</v>
      </c>
      <c r="P1546" s="66">
        <v>524943</v>
      </c>
      <c r="Q1546" s="66">
        <v>2593584</v>
      </c>
      <c r="R1546" s="67">
        <v>1056905</v>
      </c>
      <c r="S1546" s="95">
        <f t="shared" si="644"/>
        <v>17452.366972477063</v>
      </c>
      <c r="T1546" s="96">
        <f t="shared" si="645"/>
        <v>2853.3650793650795</v>
      </c>
      <c r="U1546" s="96">
        <f t="shared" si="646"/>
        <v>1136.2402597402597</v>
      </c>
      <c r="V1546" s="96">
        <f t="shared" si="647"/>
        <v>3368.2909090909093</v>
      </c>
      <c r="W1546" s="86">
        <f t="shared" si="648"/>
        <v>6405.484848484848</v>
      </c>
      <c r="X1546" s="99">
        <f t="shared" si="649"/>
        <v>1.2236192186798384E-2</v>
      </c>
      <c r="Y1546" s="100">
        <f t="shared" si="650"/>
        <v>4.9506061966771445E-2</v>
      </c>
      <c r="Z1546" s="100">
        <f t="shared" si="651"/>
        <v>5.1863493488998651E-2</v>
      </c>
      <c r="AA1546" s="100">
        <f t="shared" si="652"/>
        <v>8.6439155814997753E-2</v>
      </c>
      <c r="AB1546" s="101">
        <f t="shared" si="653"/>
        <v>1.8522676246070947E-2</v>
      </c>
      <c r="AC1546" s="99">
        <f t="shared" si="654"/>
        <v>1.4950227638705229E-2</v>
      </c>
      <c r="AD1546" s="100">
        <f t="shared" si="655"/>
        <v>5.486118783559097E-2</v>
      </c>
      <c r="AE1546" s="100">
        <f t="shared" si="656"/>
        <v>5.7337838124621371E-2</v>
      </c>
      <c r="AF1546" s="100">
        <f t="shared" si="657"/>
        <v>9.3376445241661374E-2</v>
      </c>
      <c r="AG1546" s="101">
        <f t="shared" si="658"/>
        <v>2.1851247205374593E-2</v>
      </c>
      <c r="AH1546" s="95">
        <f t="shared" si="659"/>
        <v>213.55051638976201</v>
      </c>
      <c r="AI1546" s="96">
        <f t="shared" si="660"/>
        <v>141.25886843286932</v>
      </c>
      <c r="AJ1546" s="96">
        <f t="shared" si="661"/>
        <v>58.929389312977101</v>
      </c>
      <c r="AK1546" s="96">
        <f t="shared" si="662"/>
        <v>291.15222272114954</v>
      </c>
      <c r="AL1546" s="86">
        <f t="shared" si="663"/>
        <v>118.64672204759766</v>
      </c>
      <c r="AM1546" s="95">
        <f t="shared" si="671"/>
        <v>214.25855102654415</v>
      </c>
      <c r="AN1546" s="96">
        <f t="shared" si="664"/>
        <v>141.7272174366272</v>
      </c>
      <c r="AO1546" s="96">
        <f t="shared" si="665"/>
        <v>59.124771883168854</v>
      </c>
      <c r="AP1546" s="96">
        <f t="shared" si="666"/>
        <v>292.11754868592703</v>
      </c>
      <c r="AQ1546" s="86">
        <f t="shared" si="667"/>
        <v>119.04009964354334</v>
      </c>
    </row>
    <row r="1547" spans="1:43">
      <c r="A1547" s="129" t="str">
        <f t="shared" si="668"/>
        <v>2013_1</v>
      </c>
      <c r="B1547" s="57">
        <v>2013</v>
      </c>
      <c r="C1547" s="57">
        <v>1</v>
      </c>
      <c r="D1547" s="81" t="str">
        <f t="shared" si="669"/>
        <v>SYH_Commercial</v>
      </c>
      <c r="E1547" s="68" t="s">
        <v>37</v>
      </c>
      <c r="F1547" s="69" t="s">
        <v>40</v>
      </c>
      <c r="G1547" s="84">
        <f t="shared" si="670"/>
        <v>4628</v>
      </c>
      <c r="H1547" s="70">
        <v>1157</v>
      </c>
      <c r="I1547" s="65">
        <v>56</v>
      </c>
      <c r="J1547" s="66">
        <v>221</v>
      </c>
      <c r="K1547" s="66">
        <v>147</v>
      </c>
      <c r="L1547" s="66">
        <v>363</v>
      </c>
      <c r="M1547" s="67">
        <v>10</v>
      </c>
      <c r="N1547" s="65">
        <v>597428</v>
      </c>
      <c r="O1547" s="66">
        <v>506926</v>
      </c>
      <c r="P1547" s="66">
        <v>255480</v>
      </c>
      <c r="Q1547" s="66">
        <v>927499</v>
      </c>
      <c r="R1547" s="67">
        <v>53845</v>
      </c>
      <c r="S1547" s="95">
        <f t="shared" ref="S1547:S1610" si="672">N1547/I1547</f>
        <v>10668.357142857143</v>
      </c>
      <c r="T1547" s="96">
        <f t="shared" ref="T1547:T1610" si="673">O1547/J1547</f>
        <v>2293.7828054298643</v>
      </c>
      <c r="U1547" s="96">
        <f t="shared" ref="U1547:U1610" si="674">P1547/K1547</f>
        <v>1737.9591836734694</v>
      </c>
      <c r="V1547" s="96">
        <f t="shared" ref="V1547:V1610" si="675">Q1547/L1547</f>
        <v>2555.0936639118459</v>
      </c>
      <c r="W1547" s="86">
        <f t="shared" ref="W1547:W1610" si="676">R1547/M1547</f>
        <v>5384.5</v>
      </c>
      <c r="X1547" s="99">
        <f t="shared" ref="X1547:X1610" si="677">I1547/$G1547</f>
        <v>1.2100259291270527E-2</v>
      </c>
      <c r="Y1547" s="100">
        <f t="shared" ref="Y1547:Y1610" si="678">J1547/$G1547</f>
        <v>4.7752808988764044E-2</v>
      </c>
      <c r="Z1547" s="100">
        <f t="shared" ref="Z1547:Z1610" si="679">K1547/$G1547</f>
        <v>3.1763180639585137E-2</v>
      </c>
      <c r="AA1547" s="100">
        <f t="shared" ref="AA1547:AA1610" si="680">L1547/$G1547</f>
        <v>7.8435609334485734E-2</v>
      </c>
      <c r="AB1547" s="101">
        <f t="shared" ref="AB1547:AB1610" si="681">M1547/$G1547</f>
        <v>2.16076058772688E-3</v>
      </c>
      <c r="AC1547" s="99">
        <f t="shared" ref="AC1547:AC1610" si="682">I1547/$G1547+2.33*(I1547*ABS(($G1547-I1547))/$G1547^3)^0.5</f>
        <v>1.5844924708986928E-2</v>
      </c>
      <c r="AD1547" s="100">
        <f t="shared" ref="AD1547:AD1610" si="683">J1547/$G1547+2.33*(J1547*ABS(($G1547-J1547))/$G1547^3)^0.5</f>
        <v>5.5056351436541182E-2</v>
      </c>
      <c r="AE1547" s="100">
        <f t="shared" ref="AE1547:AE1610" si="684">K1547/$G1547+2.33*(K1547*ABS(($G1547-K1547))/$G1547^3)^0.5</f>
        <v>3.7769549991777777E-2</v>
      </c>
      <c r="AF1547" s="100">
        <f t="shared" ref="AF1547:AF1610" si="685">L1547/$G1547+2.33*(L1547*ABS(($G1547-L1547))/$G1547^3)^0.5</f>
        <v>8.7643893771836123E-2</v>
      </c>
      <c r="AG1547" s="101">
        <f t="shared" ref="AG1547:AG1610" si="686">M1547/$G1547+2.33*(M1547*ABS(($G1547-M1547))/$G1547^3)^0.5</f>
        <v>3.7511111248668262E-3</v>
      </c>
      <c r="AH1547" s="95">
        <f t="shared" ref="AH1547:AH1610" si="687">N1547/$G1547</f>
        <v>129.08988764044943</v>
      </c>
      <c r="AI1547" s="96">
        <f t="shared" ref="AI1547:AI1610" si="688">O1547/$G1547</f>
        <v>109.53457216940363</v>
      </c>
      <c r="AJ1547" s="96">
        <f t="shared" ref="AJ1547:AJ1610" si="689">P1547/$G1547</f>
        <v>55.203111495246326</v>
      </c>
      <c r="AK1547" s="96">
        <f t="shared" ref="AK1547:AK1610" si="690">Q1547/$G1547</f>
        <v>200.41032843560933</v>
      </c>
      <c r="AL1547" s="86">
        <f t="shared" ref="AL1547:AL1610" si="691">R1547/$G1547</f>
        <v>11.634615384615385</v>
      </c>
      <c r="AM1547" s="95">
        <f t="shared" si="671"/>
        <v>129.51788993823331</v>
      </c>
      <c r="AN1547" s="96">
        <f t="shared" ref="AN1547:AN1610" si="692">AI1547*($AC$2171/$X$2171)</f>
        <v>109.89773809535018</v>
      </c>
      <c r="AO1547" s="96">
        <f t="shared" ref="AO1547:AO1610" si="693">AJ1547*($AC$2171/$X$2171)</f>
        <v>55.386139453490379</v>
      </c>
      <c r="AP1547" s="96">
        <f t="shared" ref="AP1547:AP1610" si="694">AK1547*($AC$2171/$X$2171)</f>
        <v>201.07479629314574</v>
      </c>
      <c r="AQ1547" s="86">
        <f t="shared" ref="AQ1547:AQ1610" si="695">AL1547*($AC$2171/$X$2171)</f>
        <v>11.67319038231247</v>
      </c>
    </row>
    <row r="1548" spans="1:43">
      <c r="A1548" s="129" t="str">
        <f t="shared" ref="A1548:A1611" si="696">B1548&amp;"_"&amp;C1548</f>
        <v>2013_1</v>
      </c>
      <c r="B1548" s="57">
        <v>2013</v>
      </c>
      <c r="C1548" s="57">
        <v>1</v>
      </c>
      <c r="D1548" s="81" t="str">
        <f t="shared" ref="D1548:D1611" si="697">E1548&amp;"_"&amp;F1548</f>
        <v>MSH_Commercial</v>
      </c>
      <c r="E1548" s="68" t="s">
        <v>38</v>
      </c>
      <c r="F1548" s="69" t="s">
        <v>40</v>
      </c>
      <c r="G1548" s="84">
        <f t="shared" ref="G1548:G1611" si="698">H1548*4</f>
        <v>21556</v>
      </c>
      <c r="H1548" s="70">
        <v>5389</v>
      </c>
      <c r="I1548" s="65">
        <v>284</v>
      </c>
      <c r="J1548" s="66">
        <v>1030</v>
      </c>
      <c r="K1548" s="66">
        <v>1050</v>
      </c>
      <c r="L1548" s="66">
        <v>1231</v>
      </c>
      <c r="M1548" s="67">
        <v>172</v>
      </c>
      <c r="N1548" s="65">
        <v>4240141</v>
      </c>
      <c r="O1548" s="66">
        <v>2704056</v>
      </c>
      <c r="P1548" s="66">
        <v>932300</v>
      </c>
      <c r="Q1548" s="66">
        <v>3723528</v>
      </c>
      <c r="R1548" s="67">
        <v>958955</v>
      </c>
      <c r="S1548" s="95">
        <f t="shared" si="672"/>
        <v>14930.073943661971</v>
      </c>
      <c r="T1548" s="96">
        <f t="shared" si="673"/>
        <v>2625.2970873786408</v>
      </c>
      <c r="U1548" s="96">
        <f t="shared" si="674"/>
        <v>887.90476190476193</v>
      </c>
      <c r="V1548" s="96">
        <f t="shared" si="675"/>
        <v>3024.7993501218521</v>
      </c>
      <c r="W1548" s="86">
        <f t="shared" si="676"/>
        <v>5575.3197674418607</v>
      </c>
      <c r="X1548" s="99">
        <f t="shared" si="677"/>
        <v>1.3174986082761179E-2</v>
      </c>
      <c r="Y1548" s="100">
        <f t="shared" si="678"/>
        <v>4.7782519948042307E-2</v>
      </c>
      <c r="Z1548" s="100">
        <f t="shared" si="679"/>
        <v>4.8710335869363519E-2</v>
      </c>
      <c r="AA1548" s="100">
        <f t="shared" si="680"/>
        <v>5.7107069957320469E-2</v>
      </c>
      <c r="AB1548" s="101">
        <f t="shared" si="681"/>
        <v>7.9792169233624047E-3</v>
      </c>
      <c r="AC1548" s="99">
        <f t="shared" si="682"/>
        <v>1.4984521096020238E-2</v>
      </c>
      <c r="AD1548" s="100">
        <f t="shared" si="683"/>
        <v>5.1167642789653592E-2</v>
      </c>
      <c r="AE1548" s="100">
        <f t="shared" si="684"/>
        <v>5.2126500443377764E-2</v>
      </c>
      <c r="AF1548" s="100">
        <f t="shared" si="685"/>
        <v>6.078961410680235E-2</v>
      </c>
      <c r="AG1548" s="101">
        <f t="shared" si="686"/>
        <v>9.3911442866200789E-3</v>
      </c>
      <c r="AH1548" s="95">
        <f t="shared" si="687"/>
        <v>196.70351642234181</v>
      </c>
      <c r="AI1548" s="96">
        <f t="shared" si="688"/>
        <v>125.44331044720727</v>
      </c>
      <c r="AJ1548" s="96">
        <f t="shared" si="689"/>
        <v>43.250139172388195</v>
      </c>
      <c r="AK1548" s="96">
        <f t="shared" si="690"/>
        <v>172.73742809426611</v>
      </c>
      <c r="AL1548" s="86">
        <f t="shared" si="691"/>
        <v>44.486685841529038</v>
      </c>
      <c r="AM1548" s="95">
        <f t="shared" ref="AM1548:AM1611" si="699">AH1548*($AC$2171/$X$2171)</f>
        <v>197.35569420752529</v>
      </c>
      <c r="AN1548" s="96">
        <f t="shared" si="692"/>
        <v>125.85922238341224</v>
      </c>
      <c r="AO1548" s="96">
        <f t="shared" si="693"/>
        <v>43.393536608729711</v>
      </c>
      <c r="AP1548" s="96">
        <f t="shared" si="694"/>
        <v>173.31014542704082</v>
      </c>
      <c r="AQ1548" s="86">
        <f t="shared" si="695"/>
        <v>44.63418309409461</v>
      </c>
    </row>
    <row r="1549" spans="1:43">
      <c r="A1549" s="129" t="str">
        <f t="shared" si="696"/>
        <v>2013_1</v>
      </c>
      <c r="B1549" s="57">
        <v>2013</v>
      </c>
      <c r="C1549" s="57">
        <v>1</v>
      </c>
      <c r="D1549" s="81" t="str">
        <f t="shared" si="697"/>
        <v>SMH_Commercial</v>
      </c>
      <c r="E1549" s="68" t="s">
        <v>39</v>
      </c>
      <c r="F1549" s="69" t="s">
        <v>40</v>
      </c>
      <c r="G1549" s="84">
        <f t="shared" si="698"/>
        <v>9376</v>
      </c>
      <c r="H1549" s="70">
        <v>2344</v>
      </c>
      <c r="I1549" s="65">
        <v>98</v>
      </c>
      <c r="J1549" s="66">
        <v>462</v>
      </c>
      <c r="K1549" s="66">
        <v>903</v>
      </c>
      <c r="L1549" s="66">
        <v>836</v>
      </c>
      <c r="M1549" s="67">
        <v>151</v>
      </c>
      <c r="N1549" s="65">
        <v>1200083</v>
      </c>
      <c r="O1549" s="66">
        <v>1553898</v>
      </c>
      <c r="P1549" s="66">
        <v>575319</v>
      </c>
      <c r="Q1549" s="66">
        <v>2905064</v>
      </c>
      <c r="R1549" s="67">
        <v>437467</v>
      </c>
      <c r="S1549" s="95">
        <f t="shared" si="672"/>
        <v>12245.744897959185</v>
      </c>
      <c r="T1549" s="96">
        <f t="shared" si="673"/>
        <v>3363.4155844155844</v>
      </c>
      <c r="U1549" s="96">
        <f t="shared" si="674"/>
        <v>637.11960132890363</v>
      </c>
      <c r="V1549" s="96">
        <f t="shared" si="675"/>
        <v>3474.9569377990429</v>
      </c>
      <c r="W1549" s="86">
        <f t="shared" si="676"/>
        <v>2897.1324503311257</v>
      </c>
      <c r="X1549" s="99">
        <f t="shared" si="677"/>
        <v>1.0452218430034129E-2</v>
      </c>
      <c r="Y1549" s="100">
        <f t="shared" si="678"/>
        <v>4.9274744027303752E-2</v>
      </c>
      <c r="Z1549" s="100">
        <f t="shared" si="679"/>
        <v>9.6309726962457334E-2</v>
      </c>
      <c r="AA1549" s="100">
        <f t="shared" si="680"/>
        <v>8.9163822525597264E-2</v>
      </c>
      <c r="AB1549" s="101">
        <f t="shared" si="681"/>
        <v>1.6104948805460751E-2</v>
      </c>
      <c r="AC1549" s="99">
        <f t="shared" si="682"/>
        <v>1.2899420013302389E-2</v>
      </c>
      <c r="AD1549" s="100">
        <f t="shared" si="683"/>
        <v>5.4482934103098554E-2</v>
      </c>
      <c r="AE1549" s="100">
        <f t="shared" si="684"/>
        <v>0.10340864237543042</v>
      </c>
      <c r="AF1549" s="100">
        <f t="shared" si="685"/>
        <v>9.6021255904887276E-2</v>
      </c>
      <c r="AG1549" s="101">
        <f t="shared" si="686"/>
        <v>1.9133962132033798E-2</v>
      </c>
      <c r="AH1549" s="95">
        <f t="shared" si="687"/>
        <v>127.9952005119454</v>
      </c>
      <c r="AI1549" s="96">
        <f t="shared" si="688"/>
        <v>165.73144197952217</v>
      </c>
      <c r="AJ1549" s="96">
        <f t="shared" si="689"/>
        <v>61.360814846416382</v>
      </c>
      <c r="AK1549" s="96">
        <f t="shared" si="690"/>
        <v>309.84044368600684</v>
      </c>
      <c r="AL1549" s="86">
        <f t="shared" si="691"/>
        <v>46.658169795221845</v>
      </c>
      <c r="AM1549" s="95">
        <f t="shared" si="699"/>
        <v>128.41957333405989</v>
      </c>
      <c r="AN1549" s="96">
        <f t="shared" si="692"/>
        <v>166.280930706167</v>
      </c>
      <c r="AO1549" s="96">
        <f t="shared" si="693"/>
        <v>61.564258897907898</v>
      </c>
      <c r="AP1549" s="96">
        <f t="shared" si="694"/>
        <v>310.86773113871072</v>
      </c>
      <c r="AQ1549" s="86">
        <f t="shared" si="695"/>
        <v>46.812866683163733</v>
      </c>
    </row>
    <row r="1550" spans="1:43">
      <c r="A1550" s="129" t="str">
        <f t="shared" si="696"/>
        <v>2013_2</v>
      </c>
      <c r="B1550" s="57">
        <v>2013</v>
      </c>
      <c r="C1550" s="57">
        <v>2</v>
      </c>
      <c r="D1550" s="81" t="str">
        <f t="shared" si="697"/>
        <v>SML_Commercial</v>
      </c>
      <c r="E1550" s="68" t="s">
        <v>12</v>
      </c>
      <c r="F1550" s="69" t="s">
        <v>40</v>
      </c>
      <c r="G1550" s="84">
        <f t="shared" si="698"/>
        <v>23144</v>
      </c>
      <c r="H1550" s="70">
        <v>5786</v>
      </c>
      <c r="I1550" s="65">
        <v>39</v>
      </c>
      <c r="J1550" s="66">
        <v>746</v>
      </c>
      <c r="K1550" s="66">
        <v>396</v>
      </c>
      <c r="L1550" s="66">
        <v>1094</v>
      </c>
      <c r="M1550" s="67">
        <v>158</v>
      </c>
      <c r="N1550" s="65">
        <v>468419</v>
      </c>
      <c r="O1550" s="66">
        <v>1209002</v>
      </c>
      <c r="P1550" s="66">
        <v>514770</v>
      </c>
      <c r="Q1550" s="66">
        <v>1908951</v>
      </c>
      <c r="R1550" s="67">
        <v>613793</v>
      </c>
      <c r="S1550" s="95">
        <f t="shared" si="672"/>
        <v>12010.74358974359</v>
      </c>
      <c r="T1550" s="96">
        <f t="shared" si="673"/>
        <v>1620.6461126005363</v>
      </c>
      <c r="U1550" s="96">
        <f t="shared" si="674"/>
        <v>1299.9242424242425</v>
      </c>
      <c r="V1550" s="96">
        <f t="shared" si="675"/>
        <v>1744.9277879341864</v>
      </c>
      <c r="W1550" s="86">
        <f t="shared" si="676"/>
        <v>3884.7658227848101</v>
      </c>
      <c r="X1550" s="99">
        <f t="shared" si="677"/>
        <v>1.6851019702730729E-3</v>
      </c>
      <c r="Y1550" s="100">
        <f t="shared" si="678"/>
        <v>3.2232976149325958E-2</v>
      </c>
      <c r="Z1550" s="100">
        <f t="shared" si="679"/>
        <v>1.7110266159695818E-2</v>
      </c>
      <c r="AA1550" s="100">
        <f t="shared" si="680"/>
        <v>4.7269270653301068E-2</v>
      </c>
      <c r="AB1550" s="101">
        <f t="shared" si="681"/>
        <v>6.826823366747321E-3</v>
      </c>
      <c r="AC1550" s="99">
        <f t="shared" si="682"/>
        <v>2.3132812105977328E-3</v>
      </c>
      <c r="AD1550" s="100">
        <f t="shared" si="683"/>
        <v>3.493800763151788E-2</v>
      </c>
      <c r="AE1550" s="100">
        <f t="shared" si="684"/>
        <v>1.9096441075993894E-2</v>
      </c>
      <c r="AF1550" s="100">
        <f t="shared" si="685"/>
        <v>5.0519479349529876E-2</v>
      </c>
      <c r="AG1550" s="101">
        <f t="shared" si="686"/>
        <v>8.0879495273702973E-3</v>
      </c>
      <c r="AH1550" s="95">
        <f t="shared" si="687"/>
        <v>20.239327687521605</v>
      </c>
      <c r="AI1550" s="96">
        <f t="shared" si="688"/>
        <v>52.238247493950915</v>
      </c>
      <c r="AJ1550" s="96">
        <f t="shared" si="689"/>
        <v>22.242049775319739</v>
      </c>
      <c r="AK1550" s="96">
        <f t="shared" si="690"/>
        <v>82.481463878326991</v>
      </c>
      <c r="AL1550" s="86">
        <f t="shared" si="691"/>
        <v>26.520610093328724</v>
      </c>
      <c r="AM1550" s="95">
        <f t="shared" si="699"/>
        <v>20.30643192716575</v>
      </c>
      <c r="AN1550" s="96">
        <f t="shared" si="692"/>
        <v>52.411445335921989</v>
      </c>
      <c r="AO1550" s="96">
        <f t="shared" si="693"/>
        <v>22.315794114130966</v>
      </c>
      <c r="AP1550" s="96">
        <f t="shared" si="694"/>
        <v>82.754934222981944</v>
      </c>
      <c r="AQ1550" s="86">
        <f t="shared" si="695"/>
        <v>26.608540157147438</v>
      </c>
    </row>
    <row r="1551" spans="1:43">
      <c r="A1551" s="129" t="str">
        <f t="shared" si="696"/>
        <v>2013_2</v>
      </c>
      <c r="B1551" s="57">
        <v>2013</v>
      </c>
      <c r="C1551" s="57">
        <v>2</v>
      </c>
      <c r="D1551" s="81" t="str">
        <f t="shared" si="697"/>
        <v>LSL_Commercial</v>
      </c>
      <c r="E1551" s="68" t="s">
        <v>14</v>
      </c>
      <c r="F1551" s="69" t="s">
        <v>40</v>
      </c>
      <c r="G1551" s="84">
        <f t="shared" si="698"/>
        <v>3036</v>
      </c>
      <c r="H1551" s="70">
        <v>759</v>
      </c>
      <c r="I1551" s="65">
        <v>4</v>
      </c>
      <c r="J1551" s="66">
        <v>78</v>
      </c>
      <c r="K1551" s="66">
        <v>146</v>
      </c>
      <c r="L1551" s="66">
        <v>121</v>
      </c>
      <c r="M1551" s="67">
        <v>18</v>
      </c>
      <c r="N1551" s="65">
        <v>87485</v>
      </c>
      <c r="O1551" s="66">
        <v>216124</v>
      </c>
      <c r="P1551" s="66">
        <v>189517</v>
      </c>
      <c r="Q1551" s="66">
        <v>341506</v>
      </c>
      <c r="R1551" s="67">
        <v>121787</v>
      </c>
      <c r="S1551" s="95">
        <f t="shared" si="672"/>
        <v>21871.25</v>
      </c>
      <c r="T1551" s="96">
        <f t="shared" si="673"/>
        <v>2770.8205128205127</v>
      </c>
      <c r="U1551" s="96">
        <f t="shared" si="674"/>
        <v>1298.0616438356165</v>
      </c>
      <c r="V1551" s="96">
        <f t="shared" si="675"/>
        <v>2822.3636363636365</v>
      </c>
      <c r="W1551" s="86">
        <f t="shared" si="676"/>
        <v>6765.9444444444443</v>
      </c>
      <c r="X1551" s="99">
        <f t="shared" si="677"/>
        <v>1.3175230566534915E-3</v>
      </c>
      <c r="Y1551" s="100">
        <f t="shared" si="678"/>
        <v>2.5691699604743084E-2</v>
      </c>
      <c r="Z1551" s="100">
        <f t="shared" si="679"/>
        <v>4.808959156785244E-2</v>
      </c>
      <c r="AA1551" s="100">
        <f t="shared" si="680"/>
        <v>3.9855072463768113E-2</v>
      </c>
      <c r="AB1551" s="101">
        <f t="shared" si="681"/>
        <v>5.9288537549407111E-3</v>
      </c>
      <c r="AC1551" s="99">
        <f t="shared" si="682"/>
        <v>2.8514259418540239E-3</v>
      </c>
      <c r="AD1551" s="100">
        <f t="shared" si="683"/>
        <v>3.2382062210070797E-2</v>
      </c>
      <c r="AE1551" s="100">
        <f t="shared" si="684"/>
        <v>5.7137092144523026E-2</v>
      </c>
      <c r="AF1551" s="100">
        <f t="shared" si="685"/>
        <v>4.8127162159296286E-2</v>
      </c>
      <c r="AG1551" s="101">
        <f t="shared" si="686"/>
        <v>9.1752321577165917E-3</v>
      </c>
      <c r="AH1551" s="95">
        <f t="shared" si="687"/>
        <v>28.815876152832676</v>
      </c>
      <c r="AI1551" s="96">
        <f t="shared" si="688"/>
        <v>71.187088274044797</v>
      </c>
      <c r="AJ1551" s="96">
        <f t="shared" si="689"/>
        <v>62.423254281949937</v>
      </c>
      <c r="AK1551" s="96">
        <f t="shared" si="690"/>
        <v>112.48550724637681</v>
      </c>
      <c r="AL1551" s="86">
        <f t="shared" si="691"/>
        <v>40.114295125164688</v>
      </c>
      <c r="AM1551" s="95">
        <f t="shared" si="699"/>
        <v>28.911416256178491</v>
      </c>
      <c r="AN1551" s="96">
        <f t="shared" si="692"/>
        <v>71.423111698580556</v>
      </c>
      <c r="AO1551" s="96">
        <f t="shared" si="693"/>
        <v>62.630220890691881</v>
      </c>
      <c r="AP1551" s="96">
        <f t="shared" si="694"/>
        <v>112.85845710673249</v>
      </c>
      <c r="AQ1551" s="86">
        <f t="shared" si="695"/>
        <v>40.247295554566037</v>
      </c>
    </row>
    <row r="1552" spans="1:43">
      <c r="A1552" s="129" t="str">
        <f t="shared" si="696"/>
        <v>2013_2</v>
      </c>
      <c r="B1552" s="57">
        <v>2013</v>
      </c>
      <c r="C1552" s="57">
        <v>2</v>
      </c>
      <c r="D1552" s="81" t="str">
        <f t="shared" si="697"/>
        <v>MYA_Commercial</v>
      </c>
      <c r="E1552" s="68" t="s">
        <v>15</v>
      </c>
      <c r="F1552" s="69" t="s">
        <v>40</v>
      </c>
      <c r="G1552" s="84">
        <f t="shared" si="698"/>
        <v>3368</v>
      </c>
      <c r="H1552" s="70">
        <v>842</v>
      </c>
      <c r="I1552" s="65">
        <v>17</v>
      </c>
      <c r="J1552" s="66">
        <v>125</v>
      </c>
      <c r="K1552" s="66">
        <v>279</v>
      </c>
      <c r="L1552" s="66">
        <v>307</v>
      </c>
      <c r="M1552" s="67">
        <v>22</v>
      </c>
      <c r="N1552" s="65">
        <v>173989</v>
      </c>
      <c r="O1552" s="66">
        <v>432309</v>
      </c>
      <c r="P1552" s="66">
        <v>277579</v>
      </c>
      <c r="Q1552" s="66">
        <v>991855</v>
      </c>
      <c r="R1552" s="67">
        <v>127695</v>
      </c>
      <c r="S1552" s="95">
        <f t="shared" si="672"/>
        <v>10234.64705882353</v>
      </c>
      <c r="T1552" s="96">
        <f t="shared" si="673"/>
        <v>3458.4720000000002</v>
      </c>
      <c r="U1552" s="96">
        <f t="shared" si="674"/>
        <v>994.90681003584234</v>
      </c>
      <c r="V1552" s="96">
        <f t="shared" si="675"/>
        <v>3230.7980456026057</v>
      </c>
      <c r="W1552" s="86">
        <f t="shared" si="676"/>
        <v>5804.318181818182</v>
      </c>
      <c r="X1552" s="99">
        <f t="shared" si="677"/>
        <v>5.0475059382422806E-3</v>
      </c>
      <c r="Y1552" s="100">
        <f t="shared" si="678"/>
        <v>3.7114014251781471E-2</v>
      </c>
      <c r="Z1552" s="100">
        <f t="shared" si="679"/>
        <v>8.2838479809976245E-2</v>
      </c>
      <c r="AA1552" s="100">
        <f t="shared" si="680"/>
        <v>9.1152019002375295E-2</v>
      </c>
      <c r="AB1552" s="101">
        <f t="shared" si="681"/>
        <v>6.5320665083135393E-3</v>
      </c>
      <c r="AC1552" s="99">
        <f t="shared" si="682"/>
        <v>7.8926841313927635E-3</v>
      </c>
      <c r="AD1552" s="100">
        <f t="shared" si="683"/>
        <v>4.4703743399219252E-2</v>
      </c>
      <c r="AE1552" s="100">
        <f t="shared" si="684"/>
        <v>9.3904943224037557E-2</v>
      </c>
      <c r="AF1552" s="100">
        <f t="shared" si="685"/>
        <v>0.10270778261732251</v>
      </c>
      <c r="AG1552" s="101">
        <f t="shared" si="686"/>
        <v>9.7663054768007303E-3</v>
      </c>
      <c r="AH1552" s="95">
        <f t="shared" si="687"/>
        <v>51.659441805225654</v>
      </c>
      <c r="AI1552" s="96">
        <f t="shared" si="688"/>
        <v>128.35777909738718</v>
      </c>
      <c r="AJ1552" s="96">
        <f t="shared" si="689"/>
        <v>82.416567695962001</v>
      </c>
      <c r="AK1552" s="96">
        <f t="shared" si="690"/>
        <v>294.49376484560571</v>
      </c>
      <c r="AL1552" s="86">
        <f t="shared" si="691"/>
        <v>37.914192399049881</v>
      </c>
      <c r="AM1552" s="95">
        <f t="shared" si="699"/>
        <v>51.830720595524497</v>
      </c>
      <c r="AN1552" s="96">
        <f t="shared" si="692"/>
        <v>128.78335406221427</v>
      </c>
      <c r="AO1552" s="96">
        <f t="shared" si="693"/>
        <v>82.689822874923678</v>
      </c>
      <c r="AP1552" s="96">
        <f t="shared" si="694"/>
        <v>295.47016981690768</v>
      </c>
      <c r="AQ1552" s="86">
        <f t="shared" si="695"/>
        <v>38.039898306476275</v>
      </c>
    </row>
    <row r="1553" spans="1:43">
      <c r="A1553" s="129" t="str">
        <f t="shared" si="696"/>
        <v>2013_2</v>
      </c>
      <c r="B1553" s="57">
        <v>2013</v>
      </c>
      <c r="C1553" s="57">
        <v>2</v>
      </c>
      <c r="D1553" s="81" t="str">
        <f t="shared" si="697"/>
        <v>SMA_Commercial</v>
      </c>
      <c r="E1553" s="68" t="s">
        <v>16</v>
      </c>
      <c r="F1553" s="69" t="s">
        <v>40</v>
      </c>
      <c r="G1553" s="84">
        <f t="shared" si="698"/>
        <v>23608</v>
      </c>
      <c r="H1553" s="70">
        <v>5902</v>
      </c>
      <c r="I1553" s="65">
        <v>33</v>
      </c>
      <c r="J1553" s="66">
        <v>644</v>
      </c>
      <c r="K1553" s="66">
        <v>1941</v>
      </c>
      <c r="L1553" s="66">
        <v>971</v>
      </c>
      <c r="M1553" s="67">
        <v>174</v>
      </c>
      <c r="N1553" s="65">
        <v>553493</v>
      </c>
      <c r="O1553" s="66">
        <v>2495561</v>
      </c>
      <c r="P1553" s="66">
        <v>1639047</v>
      </c>
      <c r="Q1553" s="66">
        <v>3315482</v>
      </c>
      <c r="R1553" s="67">
        <v>1096449</v>
      </c>
      <c r="S1553" s="95">
        <f t="shared" si="672"/>
        <v>16772.515151515152</v>
      </c>
      <c r="T1553" s="96">
        <f t="shared" si="673"/>
        <v>3875.0947204968943</v>
      </c>
      <c r="U1553" s="96">
        <f t="shared" si="674"/>
        <v>844.43431221020091</v>
      </c>
      <c r="V1553" s="96">
        <f t="shared" si="675"/>
        <v>3414.5025746652937</v>
      </c>
      <c r="W1553" s="86">
        <f t="shared" si="676"/>
        <v>6301.4310344827591</v>
      </c>
      <c r="X1553" s="99">
        <f t="shared" si="677"/>
        <v>1.3978312436462217E-3</v>
      </c>
      <c r="Y1553" s="100">
        <f t="shared" si="678"/>
        <v>2.727888851236869E-2</v>
      </c>
      <c r="Z1553" s="100">
        <f t="shared" si="679"/>
        <v>8.2217892239918669E-2</v>
      </c>
      <c r="AA1553" s="100">
        <f t="shared" si="680"/>
        <v>4.11301253812267E-2</v>
      </c>
      <c r="AB1553" s="101">
        <f t="shared" si="681"/>
        <v>7.3703829210437144E-3</v>
      </c>
      <c r="AC1553" s="99">
        <f t="shared" si="682"/>
        <v>1.9643965108250322E-3</v>
      </c>
      <c r="AD1553" s="100">
        <f t="shared" si="683"/>
        <v>2.9749098248186511E-2</v>
      </c>
      <c r="AE1553" s="100">
        <f t="shared" si="684"/>
        <v>8.6383508746961546E-2</v>
      </c>
      <c r="AF1553" s="100">
        <f t="shared" si="685"/>
        <v>4.4141648327803276E-2</v>
      </c>
      <c r="AG1553" s="101">
        <f t="shared" si="686"/>
        <v>8.6674575461018026E-3</v>
      </c>
      <c r="AH1553" s="95">
        <f t="shared" si="687"/>
        <v>23.445145713317519</v>
      </c>
      <c r="AI1553" s="96">
        <f t="shared" si="688"/>
        <v>105.70827685530328</v>
      </c>
      <c r="AJ1553" s="96">
        <f t="shared" si="689"/>
        <v>69.427609284988137</v>
      </c>
      <c r="AK1553" s="96">
        <f t="shared" si="690"/>
        <v>140.43891901050492</v>
      </c>
      <c r="AL1553" s="86">
        <f t="shared" si="691"/>
        <v>46.443959674686546</v>
      </c>
      <c r="AM1553" s="95">
        <f t="shared" si="699"/>
        <v>23.522878961216279</v>
      </c>
      <c r="AN1553" s="96">
        <f t="shared" si="692"/>
        <v>106.05875655759306</v>
      </c>
      <c r="AO1553" s="96">
        <f t="shared" si="693"/>
        <v>69.657799091848773</v>
      </c>
      <c r="AP1553" s="96">
        <f t="shared" si="694"/>
        <v>140.90454944162124</v>
      </c>
      <c r="AQ1553" s="86">
        <f t="shared" si="695"/>
        <v>46.597946341049706</v>
      </c>
    </row>
    <row r="1554" spans="1:43">
      <c r="A1554" s="129" t="str">
        <f t="shared" si="696"/>
        <v>2013_2</v>
      </c>
      <c r="B1554" s="57">
        <v>2013</v>
      </c>
      <c r="C1554" s="57">
        <v>2</v>
      </c>
      <c r="D1554" s="81" t="str">
        <f t="shared" si="697"/>
        <v>MSL_Commercial</v>
      </c>
      <c r="E1554" s="68" t="s">
        <v>17</v>
      </c>
      <c r="F1554" s="69" t="s">
        <v>40</v>
      </c>
      <c r="G1554" s="84">
        <f t="shared" si="698"/>
        <v>10284</v>
      </c>
      <c r="H1554" s="70">
        <v>2571</v>
      </c>
      <c r="I1554" s="65">
        <v>27</v>
      </c>
      <c r="J1554" s="66">
        <v>237</v>
      </c>
      <c r="K1554" s="66">
        <v>848</v>
      </c>
      <c r="L1554" s="66">
        <v>323</v>
      </c>
      <c r="M1554" s="67">
        <v>67</v>
      </c>
      <c r="N1554" s="65">
        <v>523191</v>
      </c>
      <c r="O1554" s="66">
        <v>705807</v>
      </c>
      <c r="P1554" s="66">
        <v>1196955</v>
      </c>
      <c r="Q1554" s="66">
        <v>1115128</v>
      </c>
      <c r="R1554" s="67">
        <v>228824</v>
      </c>
      <c r="S1554" s="95">
        <f t="shared" si="672"/>
        <v>19377.444444444445</v>
      </c>
      <c r="T1554" s="96">
        <f t="shared" si="673"/>
        <v>2978.0886075949365</v>
      </c>
      <c r="U1554" s="96">
        <f t="shared" si="674"/>
        <v>1411.503537735849</v>
      </c>
      <c r="V1554" s="96">
        <f t="shared" si="675"/>
        <v>3452.4086687306503</v>
      </c>
      <c r="W1554" s="86">
        <f t="shared" si="676"/>
        <v>3415.2835820895521</v>
      </c>
      <c r="X1554" s="99">
        <f t="shared" si="677"/>
        <v>2.6254375729288216E-3</v>
      </c>
      <c r="Y1554" s="100">
        <f t="shared" si="678"/>
        <v>2.3045507584597433E-2</v>
      </c>
      <c r="Z1554" s="100">
        <f t="shared" si="679"/>
        <v>8.2458187475690392E-2</v>
      </c>
      <c r="AA1554" s="100">
        <f t="shared" si="680"/>
        <v>3.1408012446518863E-2</v>
      </c>
      <c r="AB1554" s="101">
        <f t="shared" si="681"/>
        <v>6.5149747180085569E-3</v>
      </c>
      <c r="AC1554" s="99">
        <f t="shared" si="682"/>
        <v>3.8011602068358887E-3</v>
      </c>
      <c r="AD1554" s="100">
        <f t="shared" si="683"/>
        <v>2.6493014874669606E-2</v>
      </c>
      <c r="AE1554" s="100">
        <f t="shared" si="684"/>
        <v>8.8778007509819276E-2</v>
      </c>
      <c r="AF1554" s="100">
        <f t="shared" si="685"/>
        <v>3.5415438804026644E-2</v>
      </c>
      <c r="AG1554" s="101">
        <f t="shared" si="686"/>
        <v>8.3634426349403993E-3</v>
      </c>
      <c r="AH1554" s="95">
        <f t="shared" si="687"/>
        <v>50.8742707117853</v>
      </c>
      <c r="AI1554" s="96">
        <f t="shared" si="688"/>
        <v>68.631563593932327</v>
      </c>
      <c r="AJ1554" s="96">
        <f t="shared" si="689"/>
        <v>116.39002333722287</v>
      </c>
      <c r="AK1554" s="96">
        <f t="shared" si="690"/>
        <v>108.43329443796188</v>
      </c>
      <c r="AL1554" s="86">
        <f t="shared" si="691"/>
        <v>22.250486192143136</v>
      </c>
      <c r="AM1554" s="95">
        <f t="shared" si="699"/>
        <v>51.042946238278674</v>
      </c>
      <c r="AN1554" s="96">
        <f t="shared" si="692"/>
        <v>68.859114081856831</v>
      </c>
      <c r="AO1554" s="96">
        <f t="shared" si="693"/>
        <v>116.77591876511417</v>
      </c>
      <c r="AP1554" s="96">
        <f t="shared" si="694"/>
        <v>108.7928090368512</v>
      </c>
      <c r="AQ1554" s="86">
        <f t="shared" si="695"/>
        <v>22.324258502206423</v>
      </c>
    </row>
    <row r="1555" spans="1:43">
      <c r="A1555" s="129" t="str">
        <f t="shared" si="696"/>
        <v>2013_2</v>
      </c>
      <c r="B1555" s="57">
        <v>2013</v>
      </c>
      <c r="C1555" s="57">
        <v>2</v>
      </c>
      <c r="D1555" s="81" t="str">
        <f t="shared" si="697"/>
        <v>LYL_Commercial</v>
      </c>
      <c r="E1555" s="68" t="s">
        <v>18</v>
      </c>
      <c r="F1555" s="69" t="s">
        <v>40</v>
      </c>
      <c r="G1555" s="84">
        <f t="shared" si="698"/>
        <v>4016</v>
      </c>
      <c r="H1555" s="70">
        <v>1004</v>
      </c>
      <c r="I1555" s="65">
        <v>21</v>
      </c>
      <c r="J1555" s="66">
        <v>110</v>
      </c>
      <c r="K1555" s="66">
        <v>181</v>
      </c>
      <c r="L1555" s="66">
        <v>145</v>
      </c>
      <c r="M1555" s="67">
        <v>43</v>
      </c>
      <c r="N1555" s="65">
        <v>419128</v>
      </c>
      <c r="O1555" s="66">
        <v>336051</v>
      </c>
      <c r="P1555" s="66">
        <v>225480</v>
      </c>
      <c r="Q1555" s="66">
        <v>495506</v>
      </c>
      <c r="R1555" s="67">
        <v>253253</v>
      </c>
      <c r="S1555" s="95">
        <f t="shared" si="672"/>
        <v>19958.476190476191</v>
      </c>
      <c r="T1555" s="96">
        <f t="shared" si="673"/>
        <v>3055.0090909090909</v>
      </c>
      <c r="U1555" s="96">
        <f t="shared" si="674"/>
        <v>1245.7458563535911</v>
      </c>
      <c r="V1555" s="96">
        <f t="shared" si="675"/>
        <v>3417.2827586206895</v>
      </c>
      <c r="W1555" s="86">
        <f t="shared" si="676"/>
        <v>5889.604651162791</v>
      </c>
      <c r="X1555" s="99">
        <f t="shared" si="677"/>
        <v>5.2290836653386451E-3</v>
      </c>
      <c r="Y1555" s="100">
        <f t="shared" si="678"/>
        <v>2.7390438247011952E-2</v>
      </c>
      <c r="Z1555" s="100">
        <f t="shared" si="679"/>
        <v>4.506972111553785E-2</v>
      </c>
      <c r="AA1555" s="100">
        <f t="shared" si="680"/>
        <v>3.6105577689243031E-2</v>
      </c>
      <c r="AB1555" s="101">
        <f t="shared" si="681"/>
        <v>1.0707171314741035E-2</v>
      </c>
      <c r="AC1555" s="99">
        <f t="shared" si="682"/>
        <v>7.8808387117850695E-3</v>
      </c>
      <c r="AD1555" s="100">
        <f t="shared" si="683"/>
        <v>3.339149628362096E-2</v>
      </c>
      <c r="AE1555" s="100">
        <f t="shared" si="684"/>
        <v>5.2697311039924671E-2</v>
      </c>
      <c r="AF1555" s="100">
        <f t="shared" si="685"/>
        <v>4.2964580038343421E-2</v>
      </c>
      <c r="AG1555" s="101">
        <f t="shared" si="686"/>
        <v>1.4491238818372085E-2</v>
      </c>
      <c r="AH1555" s="95">
        <f t="shared" si="687"/>
        <v>104.36454183266932</v>
      </c>
      <c r="AI1555" s="96">
        <f t="shared" si="688"/>
        <v>83.678037848605584</v>
      </c>
      <c r="AJ1555" s="96">
        <f t="shared" si="689"/>
        <v>56.145418326693225</v>
      </c>
      <c r="AK1555" s="96">
        <f t="shared" si="690"/>
        <v>123.38296812749005</v>
      </c>
      <c r="AL1555" s="86">
        <f t="shared" si="691"/>
        <v>63.061005976095615</v>
      </c>
      <c r="AM1555" s="95">
        <f t="shared" si="699"/>
        <v>104.71056633178391</v>
      </c>
      <c r="AN1555" s="96">
        <f t="shared" si="692"/>
        <v>83.955475478522828</v>
      </c>
      <c r="AO1555" s="96">
        <f t="shared" si="693"/>
        <v>56.331570538094887</v>
      </c>
      <c r="AP1555" s="96">
        <f t="shared" si="694"/>
        <v>123.79204892251751</v>
      </c>
      <c r="AQ1555" s="86">
        <f t="shared" si="695"/>
        <v>63.2700870741713</v>
      </c>
    </row>
    <row r="1556" spans="1:43">
      <c r="A1556" s="129" t="str">
        <f t="shared" si="696"/>
        <v>2013_2</v>
      </c>
      <c r="B1556" s="57">
        <v>2013</v>
      </c>
      <c r="C1556" s="57">
        <v>2</v>
      </c>
      <c r="D1556" s="81" t="str">
        <f t="shared" si="697"/>
        <v>LSA_Commercial</v>
      </c>
      <c r="E1556" s="68" t="s">
        <v>19</v>
      </c>
      <c r="F1556" s="69" t="s">
        <v>40</v>
      </c>
      <c r="G1556" s="84">
        <f t="shared" si="698"/>
        <v>27128</v>
      </c>
      <c r="H1556" s="70">
        <v>6782</v>
      </c>
      <c r="I1556" s="65">
        <v>103</v>
      </c>
      <c r="J1556" s="66">
        <v>882</v>
      </c>
      <c r="K1556" s="66">
        <v>586</v>
      </c>
      <c r="L1556" s="66">
        <v>1240</v>
      </c>
      <c r="M1556" s="67">
        <v>250</v>
      </c>
      <c r="N1556" s="65">
        <v>2637521</v>
      </c>
      <c r="O1556" s="66">
        <v>2312067</v>
      </c>
      <c r="P1556" s="66">
        <v>491803</v>
      </c>
      <c r="Q1556" s="66">
        <v>3278434</v>
      </c>
      <c r="R1556" s="67">
        <v>2049526</v>
      </c>
      <c r="S1556" s="95">
        <f t="shared" si="672"/>
        <v>25607</v>
      </c>
      <c r="T1556" s="96">
        <f t="shared" si="673"/>
        <v>2621.3911564625851</v>
      </c>
      <c r="U1556" s="96">
        <f t="shared" si="674"/>
        <v>839.25426621160409</v>
      </c>
      <c r="V1556" s="96">
        <f t="shared" si="675"/>
        <v>2643.8983870967741</v>
      </c>
      <c r="W1556" s="86">
        <f t="shared" si="676"/>
        <v>8198.1039999999994</v>
      </c>
      <c r="X1556" s="99">
        <f t="shared" si="677"/>
        <v>3.7968150987909171E-3</v>
      </c>
      <c r="Y1556" s="100">
        <f t="shared" si="678"/>
        <v>3.2512533176054265E-2</v>
      </c>
      <c r="Z1556" s="100">
        <f t="shared" si="679"/>
        <v>2.1601297552344439E-2</v>
      </c>
      <c r="AA1556" s="100">
        <f t="shared" si="680"/>
        <v>4.5709230315541138E-2</v>
      </c>
      <c r="AB1556" s="101">
        <f t="shared" si="681"/>
        <v>9.2155706281332947E-3</v>
      </c>
      <c r="AC1556" s="99">
        <f t="shared" si="682"/>
        <v>4.6668380701857803E-3</v>
      </c>
      <c r="AD1556" s="100">
        <f t="shared" si="683"/>
        <v>3.5021501109228872E-2</v>
      </c>
      <c r="AE1556" s="100">
        <f t="shared" si="684"/>
        <v>2.3657874134643368E-2</v>
      </c>
      <c r="AF1556" s="100">
        <f t="shared" si="685"/>
        <v>4.8663766739658852E-2</v>
      </c>
      <c r="AG1556" s="101">
        <f t="shared" si="686"/>
        <v>1.0567324851082839E-2</v>
      </c>
      <c r="AH1556" s="95">
        <f t="shared" si="687"/>
        <v>97.225044234739016</v>
      </c>
      <c r="AI1556" s="96">
        <f t="shared" si="688"/>
        <v>85.228066941905041</v>
      </c>
      <c r="AJ1556" s="96">
        <f t="shared" si="689"/>
        <v>18.128981126511352</v>
      </c>
      <c r="AK1556" s="96">
        <f t="shared" si="690"/>
        <v>120.85056030669419</v>
      </c>
      <c r="AL1556" s="86">
        <f t="shared" si="691"/>
        <v>75.550206428782076</v>
      </c>
      <c r="AM1556" s="95">
        <f t="shared" si="699"/>
        <v>97.547397465462325</v>
      </c>
      <c r="AN1556" s="96">
        <f t="shared" si="692"/>
        <v>85.510643750620019</v>
      </c>
      <c r="AO1556" s="96">
        <f t="shared" si="693"/>
        <v>18.189088434066218</v>
      </c>
      <c r="AP1556" s="96">
        <f t="shared" si="694"/>
        <v>121.25124480991261</v>
      </c>
      <c r="AQ1556" s="86">
        <f t="shared" si="695"/>
        <v>75.800695932960977</v>
      </c>
    </row>
    <row r="1557" spans="1:43">
      <c r="A1557" s="129" t="str">
        <f t="shared" si="696"/>
        <v>2013_2</v>
      </c>
      <c r="B1557" s="57">
        <v>2013</v>
      </c>
      <c r="C1557" s="57">
        <v>2</v>
      </c>
      <c r="D1557" s="81" t="str">
        <f t="shared" si="697"/>
        <v>LMA_Commercial</v>
      </c>
      <c r="E1557" s="68" t="s">
        <v>20</v>
      </c>
      <c r="F1557" s="69" t="s">
        <v>40</v>
      </c>
      <c r="G1557" s="84">
        <f t="shared" si="698"/>
        <v>24736</v>
      </c>
      <c r="H1557" s="70">
        <v>6184</v>
      </c>
      <c r="I1557" s="65">
        <v>186</v>
      </c>
      <c r="J1557" s="66">
        <v>661</v>
      </c>
      <c r="K1557" s="66">
        <v>1041</v>
      </c>
      <c r="L1557" s="66">
        <v>1079</v>
      </c>
      <c r="M1557" s="67">
        <v>414</v>
      </c>
      <c r="N1557" s="65">
        <v>2724345</v>
      </c>
      <c r="O1557" s="66">
        <v>1706068</v>
      </c>
      <c r="P1557" s="66">
        <v>938560</v>
      </c>
      <c r="Q1557" s="66">
        <v>3644487</v>
      </c>
      <c r="R1557" s="67">
        <v>2413528</v>
      </c>
      <c r="S1557" s="95">
        <f t="shared" si="672"/>
        <v>14647.016129032258</v>
      </c>
      <c r="T1557" s="96">
        <f t="shared" si="673"/>
        <v>2581.0408472012105</v>
      </c>
      <c r="U1557" s="96">
        <f t="shared" si="674"/>
        <v>901.59462055715653</v>
      </c>
      <c r="V1557" s="96">
        <f t="shared" si="675"/>
        <v>3377.6524559777572</v>
      </c>
      <c r="W1557" s="86">
        <f t="shared" si="676"/>
        <v>5829.7777777777774</v>
      </c>
      <c r="X1557" s="99">
        <f t="shared" si="677"/>
        <v>7.5194049159120315E-3</v>
      </c>
      <c r="Y1557" s="100">
        <f t="shared" si="678"/>
        <v>2.6722186287192754E-2</v>
      </c>
      <c r="Z1557" s="100">
        <f t="shared" si="679"/>
        <v>4.2084411384217334E-2</v>
      </c>
      <c r="AA1557" s="100">
        <f t="shared" si="680"/>
        <v>4.3620633893919791E-2</v>
      </c>
      <c r="AB1557" s="101">
        <f t="shared" si="681"/>
        <v>1.673673997412678E-2</v>
      </c>
      <c r="AC1557" s="99">
        <f t="shared" si="682"/>
        <v>8.7992103003282935E-3</v>
      </c>
      <c r="AD1557" s="100">
        <f t="shared" si="683"/>
        <v>2.9111348241545206E-2</v>
      </c>
      <c r="AE1557" s="100">
        <f t="shared" si="684"/>
        <v>4.5058921388493538E-2</v>
      </c>
      <c r="AF1557" s="100">
        <f t="shared" si="685"/>
        <v>4.664651785917602E-2</v>
      </c>
      <c r="AG1557" s="101">
        <f t="shared" si="686"/>
        <v>1.8637212192279175E-2</v>
      </c>
      <c r="AH1557" s="95">
        <f t="shared" si="687"/>
        <v>110.13684508408797</v>
      </c>
      <c r="AI1557" s="96">
        <f t="shared" si="688"/>
        <v>68.971054333764556</v>
      </c>
      <c r="AJ1557" s="96">
        <f t="shared" si="689"/>
        <v>37.943078913324712</v>
      </c>
      <c r="AK1557" s="96">
        <f t="shared" si="690"/>
        <v>147.33534120310478</v>
      </c>
      <c r="AL1557" s="86">
        <f t="shared" si="691"/>
        <v>97.57147477360931</v>
      </c>
      <c r="AM1557" s="95">
        <f t="shared" si="699"/>
        <v>110.50200786816252</v>
      </c>
      <c r="AN1557" s="96">
        <f t="shared" si="692"/>
        <v>69.199730415795472</v>
      </c>
      <c r="AO1557" s="96">
        <f t="shared" si="693"/>
        <v>38.068880595057756</v>
      </c>
      <c r="AP1557" s="96">
        <f t="shared" si="694"/>
        <v>147.82383697711413</v>
      </c>
      <c r="AQ1557" s="86">
        <f t="shared" si="695"/>
        <v>97.89497660759946</v>
      </c>
    </row>
    <row r="1558" spans="1:43">
      <c r="A1558" s="129" t="str">
        <f t="shared" si="696"/>
        <v>2013_2</v>
      </c>
      <c r="B1558" s="57">
        <v>2013</v>
      </c>
      <c r="C1558" s="57">
        <v>2</v>
      </c>
      <c r="D1558" s="81" t="str">
        <f t="shared" si="697"/>
        <v>SYL_Commercial</v>
      </c>
      <c r="E1558" s="68" t="s">
        <v>21</v>
      </c>
      <c r="F1558" s="69" t="s">
        <v>40</v>
      </c>
      <c r="G1558" s="84">
        <f t="shared" si="698"/>
        <v>3280</v>
      </c>
      <c r="H1558" s="70">
        <v>820</v>
      </c>
      <c r="I1558" s="65">
        <v>29</v>
      </c>
      <c r="J1558" s="66">
        <v>83</v>
      </c>
      <c r="K1558" s="66">
        <v>112</v>
      </c>
      <c r="L1558" s="66">
        <v>99</v>
      </c>
      <c r="M1558" s="67">
        <v>34</v>
      </c>
      <c r="N1558" s="65">
        <v>352326</v>
      </c>
      <c r="O1558" s="66">
        <v>233320</v>
      </c>
      <c r="P1558" s="66">
        <v>85372</v>
      </c>
      <c r="Q1558" s="66">
        <v>297221</v>
      </c>
      <c r="R1558" s="67">
        <v>132180</v>
      </c>
      <c r="S1558" s="95">
        <f t="shared" si="672"/>
        <v>12149.172413793103</v>
      </c>
      <c r="T1558" s="96">
        <f t="shared" si="673"/>
        <v>2811.0843373493976</v>
      </c>
      <c r="U1558" s="96">
        <f t="shared" si="674"/>
        <v>762.25</v>
      </c>
      <c r="V1558" s="96">
        <f t="shared" si="675"/>
        <v>3002.2323232323233</v>
      </c>
      <c r="W1558" s="86">
        <f t="shared" si="676"/>
        <v>3887.6470588235293</v>
      </c>
      <c r="X1558" s="99">
        <f t="shared" si="677"/>
        <v>8.8414634146341455E-3</v>
      </c>
      <c r="Y1558" s="100">
        <f t="shared" si="678"/>
        <v>2.5304878048780489E-2</v>
      </c>
      <c r="Z1558" s="100">
        <f t="shared" si="679"/>
        <v>3.4146341463414637E-2</v>
      </c>
      <c r="AA1558" s="100">
        <f t="shared" si="680"/>
        <v>3.0182926829268292E-2</v>
      </c>
      <c r="AB1558" s="101">
        <f t="shared" si="681"/>
        <v>1.0365853658536586E-2</v>
      </c>
      <c r="AC1558" s="99">
        <f t="shared" si="682"/>
        <v>1.2649951832268011E-2</v>
      </c>
      <c r="AD1558" s="100">
        <f t="shared" si="683"/>
        <v>3.1694210996554326E-2</v>
      </c>
      <c r="AE1558" s="100">
        <f t="shared" si="684"/>
        <v>4.1534679429812635E-2</v>
      </c>
      <c r="AF1558" s="100">
        <f t="shared" si="685"/>
        <v>3.7143493334294696E-2</v>
      </c>
      <c r="AG1558" s="101">
        <f t="shared" si="686"/>
        <v>1.4486438606060035E-2</v>
      </c>
      <c r="AH1558" s="95">
        <f t="shared" si="687"/>
        <v>107.41646341463415</v>
      </c>
      <c r="AI1558" s="96">
        <f t="shared" si="688"/>
        <v>71.134146341463421</v>
      </c>
      <c r="AJ1558" s="96">
        <f t="shared" si="689"/>
        <v>26.028048780487804</v>
      </c>
      <c r="AK1558" s="96">
        <f t="shared" si="690"/>
        <v>90.61615853658536</v>
      </c>
      <c r="AL1558" s="86">
        <f t="shared" si="691"/>
        <v>40.298780487804876</v>
      </c>
      <c r="AM1558" s="95">
        <f t="shared" si="699"/>
        <v>107.77260667265087</v>
      </c>
      <c r="AN1558" s="96">
        <f t="shared" si="692"/>
        <v>71.369994235063274</v>
      </c>
      <c r="AO1558" s="96">
        <f t="shared" si="693"/>
        <v>26.114345739052894</v>
      </c>
      <c r="AP1558" s="96">
        <f t="shared" si="694"/>
        <v>90.916599762299583</v>
      </c>
      <c r="AQ1558" s="86">
        <f t="shared" si="695"/>
        <v>40.432392585250568</v>
      </c>
    </row>
    <row r="1559" spans="1:43">
      <c r="A1559" s="129" t="str">
        <f t="shared" si="696"/>
        <v>2013_2</v>
      </c>
      <c r="B1559" s="57">
        <v>2013</v>
      </c>
      <c r="C1559" s="57">
        <v>2</v>
      </c>
      <c r="D1559" s="81" t="str">
        <f t="shared" si="697"/>
        <v>MYL_Commercial</v>
      </c>
      <c r="E1559" s="68" t="s">
        <v>22</v>
      </c>
      <c r="F1559" s="69" t="s">
        <v>40</v>
      </c>
      <c r="G1559" s="84">
        <f t="shared" si="698"/>
        <v>2316</v>
      </c>
      <c r="H1559" s="70">
        <v>579</v>
      </c>
      <c r="I1559" s="65">
        <v>21</v>
      </c>
      <c r="J1559" s="66">
        <v>70</v>
      </c>
      <c r="K1559" s="66">
        <v>125</v>
      </c>
      <c r="L1559" s="66">
        <v>90</v>
      </c>
      <c r="M1559" s="67">
        <v>24</v>
      </c>
      <c r="N1559" s="65">
        <v>283669</v>
      </c>
      <c r="O1559" s="66">
        <v>218717</v>
      </c>
      <c r="P1559" s="66">
        <v>80024</v>
      </c>
      <c r="Q1559" s="66">
        <v>289305</v>
      </c>
      <c r="R1559" s="67">
        <v>121433</v>
      </c>
      <c r="S1559" s="95">
        <f t="shared" si="672"/>
        <v>13508.047619047618</v>
      </c>
      <c r="T1559" s="96">
        <f t="shared" si="673"/>
        <v>3124.5285714285715</v>
      </c>
      <c r="U1559" s="96">
        <f t="shared" si="674"/>
        <v>640.19200000000001</v>
      </c>
      <c r="V1559" s="96">
        <f t="shared" si="675"/>
        <v>3214.5</v>
      </c>
      <c r="W1559" s="86">
        <f t="shared" si="676"/>
        <v>5059.708333333333</v>
      </c>
      <c r="X1559" s="99">
        <f t="shared" si="677"/>
        <v>9.0673575129533671E-3</v>
      </c>
      <c r="Y1559" s="100">
        <f t="shared" si="678"/>
        <v>3.0224525043177894E-2</v>
      </c>
      <c r="Z1559" s="100">
        <f t="shared" si="679"/>
        <v>5.3972366148531951E-2</v>
      </c>
      <c r="AA1559" s="100">
        <f t="shared" si="680"/>
        <v>3.8860103626943004E-2</v>
      </c>
      <c r="AB1559" s="101">
        <f t="shared" si="681"/>
        <v>1.0362694300518135E-2</v>
      </c>
      <c r="AC1559" s="99">
        <f t="shared" si="682"/>
        <v>1.3656685331693492E-2</v>
      </c>
      <c r="AD1559" s="100">
        <f t="shared" si="683"/>
        <v>3.8513522080564674E-2</v>
      </c>
      <c r="AE1559" s="100">
        <f t="shared" si="684"/>
        <v>6.4912541517869127E-2</v>
      </c>
      <c r="AF1559" s="100">
        <f t="shared" si="685"/>
        <v>4.8217002228579588E-2</v>
      </c>
      <c r="AG1559" s="101">
        <f t="shared" si="686"/>
        <v>1.5265684396186752E-2</v>
      </c>
      <c r="AH1559" s="95">
        <f t="shared" si="687"/>
        <v>122.48229706390327</v>
      </c>
      <c r="AI1559" s="96">
        <f t="shared" si="688"/>
        <v>94.437392055267708</v>
      </c>
      <c r="AJ1559" s="96">
        <f t="shared" si="689"/>
        <v>34.552677029360964</v>
      </c>
      <c r="AK1559" s="96">
        <f t="shared" si="690"/>
        <v>124.91580310880829</v>
      </c>
      <c r="AL1559" s="86">
        <f t="shared" si="691"/>
        <v>52.432210708117445</v>
      </c>
      <c r="AM1559" s="95">
        <f t="shared" si="699"/>
        <v>122.88839165070166</v>
      </c>
      <c r="AN1559" s="96">
        <f t="shared" si="692"/>
        <v>94.750502722068745</v>
      </c>
      <c r="AO1559" s="96">
        <f t="shared" si="693"/>
        <v>34.667237708229486</v>
      </c>
      <c r="AP1559" s="96">
        <f t="shared" si="694"/>
        <v>125.32996607491917</v>
      </c>
      <c r="AQ1559" s="86">
        <f t="shared" si="695"/>
        <v>52.606051642300201</v>
      </c>
    </row>
    <row r="1560" spans="1:43">
      <c r="A1560" s="129" t="str">
        <f t="shared" si="696"/>
        <v>2013_2</v>
      </c>
      <c r="B1560" s="57">
        <v>2013</v>
      </c>
      <c r="C1560" s="57">
        <v>2</v>
      </c>
      <c r="D1560" s="81" t="str">
        <f t="shared" si="697"/>
        <v>MYH_Commercial</v>
      </c>
      <c r="E1560" s="68" t="s">
        <v>23</v>
      </c>
      <c r="F1560" s="69" t="s">
        <v>40</v>
      </c>
      <c r="G1560" s="84">
        <f t="shared" si="698"/>
        <v>6384</v>
      </c>
      <c r="H1560" s="70">
        <v>1596</v>
      </c>
      <c r="I1560" s="65">
        <v>49</v>
      </c>
      <c r="J1560" s="66">
        <v>183</v>
      </c>
      <c r="K1560" s="66">
        <v>125</v>
      </c>
      <c r="L1560" s="66">
        <v>213</v>
      </c>
      <c r="M1560" s="67">
        <v>31</v>
      </c>
      <c r="N1560" s="65">
        <v>848830</v>
      </c>
      <c r="O1560" s="66">
        <v>839774</v>
      </c>
      <c r="P1560" s="66">
        <v>145241</v>
      </c>
      <c r="Q1560" s="66">
        <v>682841</v>
      </c>
      <c r="R1560" s="67">
        <v>191649</v>
      </c>
      <c r="S1560" s="95">
        <f t="shared" si="672"/>
        <v>17323.061224489797</v>
      </c>
      <c r="T1560" s="96">
        <f t="shared" si="673"/>
        <v>4588.9289617486338</v>
      </c>
      <c r="U1560" s="96">
        <f t="shared" si="674"/>
        <v>1161.9280000000001</v>
      </c>
      <c r="V1560" s="96">
        <f t="shared" si="675"/>
        <v>3205.8262910798121</v>
      </c>
      <c r="W1560" s="86">
        <f t="shared" si="676"/>
        <v>6182.2258064516127</v>
      </c>
      <c r="X1560" s="99">
        <f t="shared" si="677"/>
        <v>7.6754385964912276E-3</v>
      </c>
      <c r="Y1560" s="100">
        <f t="shared" si="678"/>
        <v>2.8665413533834585E-2</v>
      </c>
      <c r="Z1560" s="100">
        <f t="shared" si="679"/>
        <v>1.9580200501253132E-2</v>
      </c>
      <c r="AA1560" s="100">
        <f t="shared" si="680"/>
        <v>3.336466165413534E-2</v>
      </c>
      <c r="AB1560" s="101">
        <f t="shared" si="681"/>
        <v>4.8558897243107767E-3</v>
      </c>
      <c r="AC1560" s="99">
        <f t="shared" si="682"/>
        <v>1.0220439571979038E-2</v>
      </c>
      <c r="AD1560" s="100">
        <f t="shared" si="683"/>
        <v>3.3531423723733897E-2</v>
      </c>
      <c r="AE1560" s="100">
        <f t="shared" si="684"/>
        <v>2.3620597927542945E-2</v>
      </c>
      <c r="AF1560" s="100">
        <f t="shared" si="685"/>
        <v>3.860168100270317E-2</v>
      </c>
      <c r="AG1560" s="101">
        <f t="shared" si="686"/>
        <v>6.8830443563994582E-3</v>
      </c>
      <c r="AH1560" s="95">
        <f t="shared" si="687"/>
        <v>132.96209273182959</v>
      </c>
      <c r="AI1560" s="96">
        <f t="shared" si="688"/>
        <v>131.54354636591478</v>
      </c>
      <c r="AJ1560" s="96">
        <f t="shared" si="689"/>
        <v>22.750783208020049</v>
      </c>
      <c r="AK1560" s="96">
        <f t="shared" si="690"/>
        <v>106.96130952380952</v>
      </c>
      <c r="AL1560" s="86">
        <f t="shared" si="691"/>
        <v>30.020206766917294</v>
      </c>
      <c r="AM1560" s="95">
        <f t="shared" si="699"/>
        <v>133.40293346883513</v>
      </c>
      <c r="AN1560" s="96">
        <f t="shared" si="692"/>
        <v>131.97968385996904</v>
      </c>
      <c r="AO1560" s="96">
        <f t="shared" si="693"/>
        <v>22.826214271346537</v>
      </c>
      <c r="AP1560" s="96">
        <f t="shared" si="694"/>
        <v>107.31594370226409</v>
      </c>
      <c r="AQ1560" s="86">
        <f t="shared" si="695"/>
        <v>30.119739872964882</v>
      </c>
    </row>
    <row r="1561" spans="1:43">
      <c r="A1561" s="129" t="str">
        <f t="shared" si="696"/>
        <v>2013_2</v>
      </c>
      <c r="B1561" s="57">
        <v>2013</v>
      </c>
      <c r="C1561" s="57">
        <v>2</v>
      </c>
      <c r="D1561" s="81" t="str">
        <f t="shared" si="697"/>
        <v>LML_Commercial</v>
      </c>
      <c r="E1561" s="68" t="s">
        <v>24</v>
      </c>
      <c r="F1561" s="69" t="s">
        <v>40</v>
      </c>
      <c r="G1561" s="84">
        <f t="shared" si="698"/>
        <v>25600</v>
      </c>
      <c r="H1561" s="70">
        <v>6400</v>
      </c>
      <c r="I1561" s="65">
        <v>52</v>
      </c>
      <c r="J1561" s="66">
        <v>612</v>
      </c>
      <c r="K1561" s="66">
        <v>2000</v>
      </c>
      <c r="L1561" s="66">
        <v>858</v>
      </c>
      <c r="M1561" s="67">
        <v>206</v>
      </c>
      <c r="N1561" s="65">
        <v>771390</v>
      </c>
      <c r="O1561" s="66">
        <v>1137206</v>
      </c>
      <c r="P1561" s="66">
        <v>1646820</v>
      </c>
      <c r="Q1561" s="66">
        <v>1654755</v>
      </c>
      <c r="R1561" s="67">
        <v>1107152</v>
      </c>
      <c r="S1561" s="95">
        <f t="shared" si="672"/>
        <v>14834.423076923076</v>
      </c>
      <c r="T1561" s="96">
        <f t="shared" si="673"/>
        <v>1858.1797385620914</v>
      </c>
      <c r="U1561" s="96">
        <f t="shared" si="674"/>
        <v>823.41</v>
      </c>
      <c r="V1561" s="96">
        <f t="shared" si="675"/>
        <v>1928.6188811188811</v>
      </c>
      <c r="W1561" s="86">
        <f t="shared" si="676"/>
        <v>5374.5242718446598</v>
      </c>
      <c r="X1561" s="99">
        <f t="shared" si="677"/>
        <v>2.0312500000000001E-3</v>
      </c>
      <c r="Y1561" s="100">
        <f t="shared" si="678"/>
        <v>2.390625E-2</v>
      </c>
      <c r="Z1561" s="100">
        <f t="shared" si="679"/>
        <v>7.8125E-2</v>
      </c>
      <c r="AA1561" s="100">
        <f t="shared" si="680"/>
        <v>3.3515625E-2</v>
      </c>
      <c r="AB1561" s="101">
        <f t="shared" si="681"/>
        <v>8.0468750000000002E-3</v>
      </c>
      <c r="AC1561" s="99">
        <f t="shared" si="682"/>
        <v>2.6869060887183397E-3</v>
      </c>
      <c r="AD1561" s="100">
        <f t="shared" si="683"/>
        <v>2.6130775726840957E-2</v>
      </c>
      <c r="AE1561" s="100">
        <f t="shared" si="684"/>
        <v>8.2033111738959982E-2</v>
      </c>
      <c r="AF1561" s="100">
        <f t="shared" si="685"/>
        <v>3.6136564633750749E-2</v>
      </c>
      <c r="AG1561" s="101">
        <f t="shared" si="686"/>
        <v>9.3479284566350667E-3</v>
      </c>
      <c r="AH1561" s="95">
        <f t="shared" si="687"/>
        <v>30.132421874999999</v>
      </c>
      <c r="AI1561" s="96">
        <f t="shared" si="688"/>
        <v>44.422109374999998</v>
      </c>
      <c r="AJ1561" s="96">
        <f t="shared" si="689"/>
        <v>64.328906250000003</v>
      </c>
      <c r="AK1561" s="96">
        <f t="shared" si="690"/>
        <v>64.638867187499997</v>
      </c>
      <c r="AL1561" s="86">
        <f t="shared" si="691"/>
        <v>43.248125000000002</v>
      </c>
      <c r="AM1561" s="95">
        <f t="shared" si="699"/>
        <v>30.232327034389513</v>
      </c>
      <c r="AN1561" s="96">
        <f t="shared" si="692"/>
        <v>44.569392521901968</v>
      </c>
      <c r="AO1561" s="96">
        <f t="shared" si="693"/>
        <v>64.542191118336177</v>
      </c>
      <c r="AP1561" s="96">
        <f t="shared" si="694"/>
        <v>64.853179742790573</v>
      </c>
      <c r="AQ1561" s="86">
        <f t="shared" si="695"/>
        <v>43.391515758278459</v>
      </c>
    </row>
    <row r="1562" spans="1:43">
      <c r="A1562" s="129" t="str">
        <f t="shared" si="696"/>
        <v>2013_2</v>
      </c>
      <c r="B1562" s="57">
        <v>2013</v>
      </c>
      <c r="C1562" s="57">
        <v>2</v>
      </c>
      <c r="D1562" s="81" t="str">
        <f t="shared" si="697"/>
        <v>MSA_Commercial</v>
      </c>
      <c r="E1562" s="68" t="s">
        <v>25</v>
      </c>
      <c r="F1562" s="69" t="s">
        <v>40</v>
      </c>
      <c r="G1562" s="84">
        <f t="shared" si="698"/>
        <v>18572</v>
      </c>
      <c r="H1562" s="70">
        <v>4643</v>
      </c>
      <c r="I1562" s="65">
        <v>71</v>
      </c>
      <c r="J1562" s="66">
        <v>575</v>
      </c>
      <c r="K1562" s="66">
        <v>758</v>
      </c>
      <c r="L1562" s="66">
        <v>919</v>
      </c>
      <c r="M1562" s="67">
        <v>212</v>
      </c>
      <c r="N1562" s="65">
        <v>1352142</v>
      </c>
      <c r="O1562" s="66">
        <v>1767775</v>
      </c>
      <c r="P1562" s="66">
        <v>882563</v>
      </c>
      <c r="Q1562" s="66">
        <v>2779848</v>
      </c>
      <c r="R1562" s="67">
        <v>902434</v>
      </c>
      <c r="S1562" s="95">
        <f t="shared" si="672"/>
        <v>19044.25352112676</v>
      </c>
      <c r="T1562" s="96">
        <f t="shared" si="673"/>
        <v>3074.391304347826</v>
      </c>
      <c r="U1562" s="96">
        <f t="shared" si="674"/>
        <v>1164.3311345646439</v>
      </c>
      <c r="V1562" s="96">
        <f t="shared" si="675"/>
        <v>3024.8618063112081</v>
      </c>
      <c r="W1562" s="86">
        <f t="shared" si="676"/>
        <v>4256.7641509433961</v>
      </c>
      <c r="X1562" s="99">
        <f t="shared" si="677"/>
        <v>3.8229592935601982E-3</v>
      </c>
      <c r="Y1562" s="100">
        <f t="shared" si="678"/>
        <v>3.0960585828128367E-2</v>
      </c>
      <c r="Z1562" s="100">
        <f t="shared" si="679"/>
        <v>4.0814128796037047E-2</v>
      </c>
      <c r="AA1562" s="100">
        <f t="shared" si="680"/>
        <v>4.9483092827912988E-2</v>
      </c>
      <c r="AB1562" s="101">
        <f t="shared" si="681"/>
        <v>1.1415033383588197E-2</v>
      </c>
      <c r="AC1562" s="99">
        <f t="shared" si="682"/>
        <v>4.8780618722642317E-3</v>
      </c>
      <c r="AD1562" s="100">
        <f t="shared" si="683"/>
        <v>3.3922018675913018E-2</v>
      </c>
      <c r="AE1562" s="100">
        <f t="shared" si="684"/>
        <v>4.4196982646383359E-2</v>
      </c>
      <c r="AF1562" s="100">
        <f t="shared" si="685"/>
        <v>5.3191051840348419E-2</v>
      </c>
      <c r="AG1562" s="101">
        <f t="shared" si="686"/>
        <v>1.3231268956029184E-2</v>
      </c>
      <c r="AH1562" s="95">
        <f t="shared" si="687"/>
        <v>72.805405987508081</v>
      </c>
      <c r="AI1562" s="96">
        <f t="shared" si="688"/>
        <v>95.184955847512384</v>
      </c>
      <c r="AJ1562" s="96">
        <f t="shared" si="689"/>
        <v>47.521160887357311</v>
      </c>
      <c r="AK1562" s="96">
        <f t="shared" si="690"/>
        <v>149.67951755330606</v>
      </c>
      <c r="AL1562" s="86">
        <f t="shared" si="691"/>
        <v>48.591104889080334</v>
      </c>
      <c r="AM1562" s="95">
        <f t="shared" si="699"/>
        <v>73.046795004287873</v>
      </c>
      <c r="AN1562" s="96">
        <f t="shared" si="692"/>
        <v>95.500545089720603</v>
      </c>
      <c r="AO1562" s="96">
        <f t="shared" si="693"/>
        <v>47.678719054189067</v>
      </c>
      <c r="AP1562" s="96">
        <f t="shared" si="694"/>
        <v>150.17578553072062</v>
      </c>
      <c r="AQ1562" s="86">
        <f t="shared" si="695"/>
        <v>48.752210494829328</v>
      </c>
    </row>
    <row r="1563" spans="1:43">
      <c r="A1563" s="129" t="str">
        <f t="shared" si="696"/>
        <v>2013_2</v>
      </c>
      <c r="B1563" s="57">
        <v>2013</v>
      </c>
      <c r="C1563" s="57">
        <v>2</v>
      </c>
      <c r="D1563" s="81" t="str">
        <f t="shared" si="697"/>
        <v>LYA_Commercial</v>
      </c>
      <c r="E1563" s="68" t="s">
        <v>26</v>
      </c>
      <c r="F1563" s="69" t="s">
        <v>40</v>
      </c>
      <c r="G1563" s="84">
        <f t="shared" si="698"/>
        <v>5384</v>
      </c>
      <c r="H1563" s="70">
        <v>1346</v>
      </c>
      <c r="I1563" s="65">
        <v>40</v>
      </c>
      <c r="J1563" s="66">
        <v>169</v>
      </c>
      <c r="K1563" s="66">
        <v>224</v>
      </c>
      <c r="L1563" s="66">
        <v>215</v>
      </c>
      <c r="M1563" s="67">
        <v>73</v>
      </c>
      <c r="N1563" s="65">
        <v>787528</v>
      </c>
      <c r="O1563" s="66">
        <v>485927</v>
      </c>
      <c r="P1563" s="66">
        <v>212783</v>
      </c>
      <c r="Q1563" s="66">
        <v>714088</v>
      </c>
      <c r="R1563" s="67">
        <v>614316</v>
      </c>
      <c r="S1563" s="95">
        <f t="shared" si="672"/>
        <v>19688.2</v>
      </c>
      <c r="T1563" s="96">
        <f t="shared" si="673"/>
        <v>2875.3076923076924</v>
      </c>
      <c r="U1563" s="96">
        <f t="shared" si="674"/>
        <v>949.92410714285711</v>
      </c>
      <c r="V1563" s="96">
        <f t="shared" si="675"/>
        <v>3321.3395348837207</v>
      </c>
      <c r="W1563" s="86">
        <f t="shared" si="676"/>
        <v>8415.2876712328762</v>
      </c>
      <c r="X1563" s="99">
        <f t="shared" si="677"/>
        <v>7.429420505200594E-3</v>
      </c>
      <c r="Y1563" s="100">
        <f t="shared" si="678"/>
        <v>3.1389301634472511E-2</v>
      </c>
      <c r="Z1563" s="100">
        <f t="shared" si="679"/>
        <v>4.1604754829123326E-2</v>
      </c>
      <c r="AA1563" s="100">
        <f t="shared" si="680"/>
        <v>3.9933135215453192E-2</v>
      </c>
      <c r="AB1563" s="101">
        <f t="shared" si="681"/>
        <v>1.3558692421991085E-2</v>
      </c>
      <c r="AC1563" s="99">
        <f t="shared" si="682"/>
        <v>1.0156272488679464E-2</v>
      </c>
      <c r="AD1563" s="100">
        <f t="shared" si="683"/>
        <v>3.6926229337842953E-2</v>
      </c>
      <c r="AE1563" s="100">
        <f t="shared" si="684"/>
        <v>4.7945600808232833E-2</v>
      </c>
      <c r="AF1563" s="100">
        <f t="shared" si="685"/>
        <v>4.6150707460358695E-2</v>
      </c>
      <c r="AG1563" s="101">
        <f t="shared" si="686"/>
        <v>1.7231075055512877E-2</v>
      </c>
      <c r="AH1563" s="95">
        <f t="shared" si="687"/>
        <v>146.27191679049034</v>
      </c>
      <c r="AI1563" s="96">
        <f t="shared" si="688"/>
        <v>90.253900445765225</v>
      </c>
      <c r="AJ1563" s="96">
        <f t="shared" si="689"/>
        <v>39.521359583952453</v>
      </c>
      <c r="AK1563" s="96">
        <f t="shared" si="690"/>
        <v>132.63150074294205</v>
      </c>
      <c r="AL1563" s="86">
        <f t="shared" si="691"/>
        <v>114.10029717682021</v>
      </c>
      <c r="AM1563" s="95">
        <f t="shared" si="699"/>
        <v>146.75688674152133</v>
      </c>
      <c r="AN1563" s="96">
        <f t="shared" si="692"/>
        <v>90.553140591378622</v>
      </c>
      <c r="AO1563" s="96">
        <f t="shared" si="693"/>
        <v>39.652394113632951</v>
      </c>
      <c r="AP1563" s="96">
        <f t="shared" si="694"/>
        <v>133.07124538997911</v>
      </c>
      <c r="AQ1563" s="86">
        <f t="shared" si="695"/>
        <v>114.47860093292481</v>
      </c>
    </row>
    <row r="1564" spans="1:43">
      <c r="A1564" s="129" t="str">
        <f t="shared" si="696"/>
        <v>2013_2</v>
      </c>
      <c r="B1564" s="57">
        <v>2013</v>
      </c>
      <c r="C1564" s="57">
        <v>2</v>
      </c>
      <c r="D1564" s="81" t="str">
        <f t="shared" si="697"/>
        <v>MMA_Commercial</v>
      </c>
      <c r="E1564" s="68" t="s">
        <v>27</v>
      </c>
      <c r="F1564" s="69" t="s">
        <v>40</v>
      </c>
      <c r="G1564" s="84">
        <f t="shared" si="698"/>
        <v>26716</v>
      </c>
      <c r="H1564" s="70">
        <v>6679</v>
      </c>
      <c r="I1564" s="65">
        <v>201</v>
      </c>
      <c r="J1564" s="66">
        <v>824</v>
      </c>
      <c r="K1564" s="66">
        <v>1508</v>
      </c>
      <c r="L1564" s="66">
        <v>1219</v>
      </c>
      <c r="M1564" s="67">
        <v>273</v>
      </c>
      <c r="N1564" s="65">
        <v>2543924</v>
      </c>
      <c r="O1564" s="66">
        <v>2578505</v>
      </c>
      <c r="P1564" s="66">
        <v>2013797</v>
      </c>
      <c r="Q1564" s="66">
        <v>4062303</v>
      </c>
      <c r="R1564" s="67">
        <v>2754491</v>
      </c>
      <c r="S1564" s="95">
        <f t="shared" si="672"/>
        <v>12656.338308457711</v>
      </c>
      <c r="T1564" s="96">
        <f t="shared" si="673"/>
        <v>3129.2536407766988</v>
      </c>
      <c r="U1564" s="96">
        <f t="shared" si="674"/>
        <v>1335.409151193634</v>
      </c>
      <c r="V1564" s="96">
        <f t="shared" si="675"/>
        <v>3332.4881050041017</v>
      </c>
      <c r="W1564" s="86">
        <f t="shared" si="676"/>
        <v>10089.710622710623</v>
      </c>
      <c r="X1564" s="99">
        <f t="shared" si="677"/>
        <v>7.5235813744572539E-3</v>
      </c>
      <c r="Y1564" s="100">
        <f t="shared" si="678"/>
        <v>3.0842940559964067E-2</v>
      </c>
      <c r="Z1564" s="100">
        <f t="shared" si="679"/>
        <v>5.6445575684982784E-2</v>
      </c>
      <c r="AA1564" s="100">
        <f t="shared" si="680"/>
        <v>4.5628088037131309E-2</v>
      </c>
      <c r="AB1564" s="101">
        <f t="shared" si="681"/>
        <v>1.0218595598143435E-2</v>
      </c>
      <c r="AC1564" s="99">
        <f t="shared" si="682"/>
        <v>8.755388220002519E-3</v>
      </c>
      <c r="AD1564" s="100">
        <f t="shared" si="683"/>
        <v>3.3307533351160108E-2</v>
      </c>
      <c r="AE1564" s="100">
        <f t="shared" si="684"/>
        <v>5.9735369158480184E-2</v>
      </c>
      <c r="AF1564" s="100">
        <f t="shared" si="685"/>
        <v>4.8602801668840505E-2</v>
      </c>
      <c r="AG1564" s="101">
        <f t="shared" si="686"/>
        <v>1.1652220232095722E-2</v>
      </c>
      <c r="AH1564" s="95">
        <f t="shared" si="687"/>
        <v>95.220991166342273</v>
      </c>
      <c r="AI1564" s="96">
        <f t="shared" si="688"/>
        <v>96.515384039526879</v>
      </c>
      <c r="AJ1564" s="96">
        <f t="shared" si="689"/>
        <v>75.377938314118879</v>
      </c>
      <c r="AK1564" s="96">
        <f t="shared" si="690"/>
        <v>152.05506063782002</v>
      </c>
      <c r="AL1564" s="86">
        <f t="shared" si="691"/>
        <v>103.10267255577182</v>
      </c>
      <c r="AM1564" s="95">
        <f t="shared" si="699"/>
        <v>95.536699884983094</v>
      </c>
      <c r="AN1564" s="96">
        <f t="shared" si="692"/>
        <v>96.83538436562111</v>
      </c>
      <c r="AO1564" s="96">
        <f t="shared" si="693"/>
        <v>75.627856656991042</v>
      </c>
      <c r="AP1564" s="96">
        <f t="shared" si="694"/>
        <v>152.55920481620771</v>
      </c>
      <c r="AQ1564" s="86">
        <f t="shared" si="695"/>
        <v>103.4445132806196</v>
      </c>
    </row>
    <row r="1565" spans="1:43">
      <c r="A1565" s="129" t="str">
        <f t="shared" si="696"/>
        <v>2013_2</v>
      </c>
      <c r="B1565" s="57">
        <v>2013</v>
      </c>
      <c r="C1565" s="57">
        <v>2</v>
      </c>
      <c r="D1565" s="81" t="str">
        <f t="shared" si="697"/>
        <v>LYH_Commercial</v>
      </c>
      <c r="E1565" s="68" t="s">
        <v>28</v>
      </c>
      <c r="F1565" s="69" t="s">
        <v>40</v>
      </c>
      <c r="G1565" s="84">
        <f t="shared" si="698"/>
        <v>3648</v>
      </c>
      <c r="H1565" s="70">
        <v>912</v>
      </c>
      <c r="I1565" s="65">
        <v>30</v>
      </c>
      <c r="J1565" s="66">
        <v>117</v>
      </c>
      <c r="K1565" s="66">
        <v>136</v>
      </c>
      <c r="L1565" s="66">
        <v>177</v>
      </c>
      <c r="M1565" s="67">
        <v>42</v>
      </c>
      <c r="N1565" s="65">
        <v>473691</v>
      </c>
      <c r="O1565" s="66">
        <v>367339</v>
      </c>
      <c r="P1565" s="66">
        <v>142311</v>
      </c>
      <c r="Q1565" s="66">
        <v>523555</v>
      </c>
      <c r="R1565" s="67">
        <v>367322</v>
      </c>
      <c r="S1565" s="95">
        <f t="shared" si="672"/>
        <v>15789.7</v>
      </c>
      <c r="T1565" s="96">
        <f t="shared" si="673"/>
        <v>3139.6495726495727</v>
      </c>
      <c r="U1565" s="96">
        <f t="shared" si="674"/>
        <v>1046.4044117647059</v>
      </c>
      <c r="V1565" s="96">
        <f t="shared" si="675"/>
        <v>2957.9378531073448</v>
      </c>
      <c r="W1565" s="86">
        <f t="shared" si="676"/>
        <v>8745.7619047619046</v>
      </c>
      <c r="X1565" s="99">
        <f t="shared" si="677"/>
        <v>8.2236842105263153E-3</v>
      </c>
      <c r="Y1565" s="100">
        <f t="shared" si="678"/>
        <v>3.2072368421052634E-2</v>
      </c>
      <c r="Z1565" s="100">
        <f t="shared" si="679"/>
        <v>3.7280701754385963E-2</v>
      </c>
      <c r="AA1565" s="100">
        <f t="shared" si="680"/>
        <v>4.8519736842105261E-2</v>
      </c>
      <c r="AB1565" s="101">
        <f t="shared" si="681"/>
        <v>1.1513157894736841E-2</v>
      </c>
      <c r="AC1565" s="99">
        <f t="shared" si="682"/>
        <v>1.170760750967122E-2</v>
      </c>
      <c r="AD1565" s="100">
        <f t="shared" si="683"/>
        <v>3.8869340191586443E-2</v>
      </c>
      <c r="AE1565" s="100">
        <f t="shared" si="684"/>
        <v>4.4589069366980337E-2</v>
      </c>
      <c r="AF1565" s="100">
        <f t="shared" si="685"/>
        <v>5.6808459657414462E-2</v>
      </c>
      <c r="AG1565" s="101">
        <f t="shared" si="686"/>
        <v>1.5628549647650321E-2</v>
      </c>
      <c r="AH1565" s="95">
        <f t="shared" si="687"/>
        <v>129.84950657894737</v>
      </c>
      <c r="AI1565" s="96">
        <f t="shared" si="688"/>
        <v>100.69599780701755</v>
      </c>
      <c r="AJ1565" s="96">
        <f t="shared" si="689"/>
        <v>39.010690789473685</v>
      </c>
      <c r="AK1565" s="96">
        <f t="shared" si="690"/>
        <v>143.51836622807016</v>
      </c>
      <c r="AL1565" s="86">
        <f t="shared" si="691"/>
        <v>100.69133771929825</v>
      </c>
      <c r="AM1565" s="95">
        <f t="shared" si="699"/>
        <v>130.28002742142178</v>
      </c>
      <c r="AN1565" s="96">
        <f t="shared" si="692"/>
        <v>101.02985911270777</v>
      </c>
      <c r="AO1565" s="96">
        <f t="shared" si="693"/>
        <v>39.140032177875355</v>
      </c>
      <c r="AP1565" s="96">
        <f t="shared" si="694"/>
        <v>143.99420668035168</v>
      </c>
      <c r="AQ1565" s="86">
        <f t="shared" si="695"/>
        <v>101.02518357429526</v>
      </c>
    </row>
    <row r="1566" spans="1:43">
      <c r="A1566" s="129" t="str">
        <f t="shared" si="696"/>
        <v>2013_2</v>
      </c>
      <c r="B1566" s="57">
        <v>2013</v>
      </c>
      <c r="C1566" s="57">
        <v>2</v>
      </c>
      <c r="D1566" s="81" t="str">
        <f t="shared" si="697"/>
        <v>SSA_Commercial</v>
      </c>
      <c r="E1566" s="68" t="s">
        <v>29</v>
      </c>
      <c r="F1566" s="69" t="s">
        <v>40</v>
      </c>
      <c r="G1566" s="84">
        <f t="shared" si="698"/>
        <v>6272</v>
      </c>
      <c r="H1566" s="70">
        <v>1568</v>
      </c>
      <c r="I1566" s="65">
        <v>49</v>
      </c>
      <c r="J1566" s="66">
        <v>213</v>
      </c>
      <c r="K1566" s="66">
        <v>220</v>
      </c>
      <c r="L1566" s="66">
        <v>455</v>
      </c>
      <c r="M1566" s="67">
        <v>171</v>
      </c>
      <c r="N1566" s="65">
        <v>944105</v>
      </c>
      <c r="O1566" s="66">
        <v>423495</v>
      </c>
      <c r="P1566" s="66">
        <v>177905</v>
      </c>
      <c r="Q1566" s="66">
        <v>1548840</v>
      </c>
      <c r="R1566" s="67">
        <v>1141884</v>
      </c>
      <c r="S1566" s="95">
        <f t="shared" si="672"/>
        <v>19267.448979591838</v>
      </c>
      <c r="T1566" s="96">
        <f t="shared" si="673"/>
        <v>1988.2394366197184</v>
      </c>
      <c r="U1566" s="96">
        <f t="shared" si="674"/>
        <v>808.65909090909088</v>
      </c>
      <c r="V1566" s="96">
        <f t="shared" si="675"/>
        <v>3404.0439560439559</v>
      </c>
      <c r="W1566" s="86">
        <f t="shared" si="676"/>
        <v>6677.6842105263158</v>
      </c>
      <c r="X1566" s="99">
        <f t="shared" si="677"/>
        <v>7.8125E-3</v>
      </c>
      <c r="Y1566" s="100">
        <f t="shared" si="678"/>
        <v>3.3960459183673471E-2</v>
      </c>
      <c r="Z1566" s="100">
        <f t="shared" si="679"/>
        <v>3.5076530612244895E-2</v>
      </c>
      <c r="AA1566" s="100">
        <f t="shared" si="680"/>
        <v>7.2544642857142863E-2</v>
      </c>
      <c r="AB1566" s="101">
        <f t="shared" si="681"/>
        <v>2.7264030612244899E-2</v>
      </c>
      <c r="AC1566" s="99">
        <f t="shared" si="682"/>
        <v>1.0402768516998222E-2</v>
      </c>
      <c r="AD1566" s="100">
        <f t="shared" si="683"/>
        <v>3.9289353710628333E-2</v>
      </c>
      <c r="AE1566" s="100">
        <f t="shared" si="684"/>
        <v>4.0489151966272334E-2</v>
      </c>
      <c r="AF1566" s="100">
        <f t="shared" si="685"/>
        <v>8.0176005236279477E-2</v>
      </c>
      <c r="AG1566" s="101">
        <f t="shared" si="686"/>
        <v>3.2055242903478276E-2</v>
      </c>
      <c r="AH1566" s="95">
        <f t="shared" si="687"/>
        <v>150.52694515306123</v>
      </c>
      <c r="AI1566" s="96">
        <f t="shared" si="688"/>
        <v>67.521524234693871</v>
      </c>
      <c r="AJ1566" s="96">
        <f t="shared" si="689"/>
        <v>28.364955357142858</v>
      </c>
      <c r="AK1566" s="96">
        <f t="shared" si="690"/>
        <v>246.94515306122449</v>
      </c>
      <c r="AL1566" s="86">
        <f t="shared" si="691"/>
        <v>182.06058673469389</v>
      </c>
      <c r="AM1566" s="95">
        <f t="shared" si="699"/>
        <v>151.02602280803094</v>
      </c>
      <c r="AN1566" s="96">
        <f t="shared" si="692"/>
        <v>67.745394346060081</v>
      </c>
      <c r="AO1566" s="96">
        <f t="shared" si="693"/>
        <v>28.459000415910037</v>
      </c>
      <c r="AP1566" s="96">
        <f t="shared" si="694"/>
        <v>247.76390885123016</v>
      </c>
      <c r="AQ1566" s="86">
        <f t="shared" si="695"/>
        <v>182.66421534482458</v>
      </c>
    </row>
    <row r="1567" spans="1:43">
      <c r="A1567" s="129" t="str">
        <f t="shared" si="696"/>
        <v>2013_2</v>
      </c>
      <c r="B1567" s="57">
        <v>2013</v>
      </c>
      <c r="C1567" s="57">
        <v>2</v>
      </c>
      <c r="D1567" s="81" t="str">
        <f t="shared" si="697"/>
        <v>MML_Commercial</v>
      </c>
      <c r="E1567" s="68" t="s">
        <v>30</v>
      </c>
      <c r="F1567" s="69" t="s">
        <v>40</v>
      </c>
      <c r="G1567" s="84">
        <f t="shared" si="698"/>
        <v>21864</v>
      </c>
      <c r="H1567" s="70">
        <v>5466</v>
      </c>
      <c r="I1567" s="65">
        <v>131</v>
      </c>
      <c r="J1567" s="66">
        <v>639</v>
      </c>
      <c r="K1567" s="66">
        <v>1723</v>
      </c>
      <c r="L1567" s="66">
        <v>800</v>
      </c>
      <c r="M1567" s="67">
        <v>221</v>
      </c>
      <c r="N1567" s="65">
        <v>1831256</v>
      </c>
      <c r="O1567" s="66">
        <v>1884020</v>
      </c>
      <c r="P1567" s="66">
        <v>885511</v>
      </c>
      <c r="Q1567" s="66">
        <v>2527382</v>
      </c>
      <c r="R1567" s="67">
        <v>475460</v>
      </c>
      <c r="S1567" s="95">
        <f t="shared" si="672"/>
        <v>13979.053435114503</v>
      </c>
      <c r="T1567" s="96">
        <f t="shared" si="673"/>
        <v>2948.3881064162756</v>
      </c>
      <c r="U1567" s="96">
        <f t="shared" si="674"/>
        <v>513.93557748113756</v>
      </c>
      <c r="V1567" s="96">
        <f t="shared" si="675"/>
        <v>3159.2275</v>
      </c>
      <c r="W1567" s="86">
        <f t="shared" si="676"/>
        <v>2151.4027149321269</v>
      </c>
      <c r="X1567" s="99">
        <f t="shared" si="677"/>
        <v>5.9915843395536043E-3</v>
      </c>
      <c r="Y1567" s="100">
        <f t="shared" si="678"/>
        <v>2.9226125137211855E-2</v>
      </c>
      <c r="Z1567" s="100">
        <f t="shared" si="679"/>
        <v>7.8805342114892055E-2</v>
      </c>
      <c r="AA1567" s="100">
        <f t="shared" si="680"/>
        <v>3.6589828027808267E-2</v>
      </c>
      <c r="AB1567" s="101">
        <f t="shared" si="681"/>
        <v>1.0107939992682034E-2</v>
      </c>
      <c r="AC1567" s="99">
        <f t="shared" si="682"/>
        <v>7.2076498764933423E-3</v>
      </c>
      <c r="AD1567" s="100">
        <f t="shared" si="683"/>
        <v>3.1880338134610046E-2</v>
      </c>
      <c r="AE1567" s="100">
        <f t="shared" si="684"/>
        <v>8.3050996584662334E-2</v>
      </c>
      <c r="AF1567" s="100">
        <f t="shared" si="685"/>
        <v>3.9548364377450448E-2</v>
      </c>
      <c r="AG1567" s="101">
        <f t="shared" si="686"/>
        <v>1.1684158271548518E-2</v>
      </c>
      <c r="AH1567" s="95">
        <f t="shared" si="687"/>
        <v>83.756677643615077</v>
      </c>
      <c r="AI1567" s="96">
        <f t="shared" si="688"/>
        <v>86.169959751189168</v>
      </c>
      <c r="AJ1567" s="96">
        <f t="shared" si="689"/>
        <v>40.500869008415663</v>
      </c>
      <c r="AK1567" s="96">
        <f t="shared" si="690"/>
        <v>115.59559092572265</v>
      </c>
      <c r="AL1567" s="86">
        <f t="shared" si="691"/>
        <v>21.746249542627151</v>
      </c>
      <c r="AM1567" s="95">
        <f t="shared" si="699"/>
        <v>84.03437600668174</v>
      </c>
      <c r="AN1567" s="96">
        <f t="shared" si="692"/>
        <v>86.455659440355973</v>
      </c>
      <c r="AO1567" s="96">
        <f t="shared" si="693"/>
        <v>40.635151137827123</v>
      </c>
      <c r="AP1567" s="96">
        <f t="shared" si="694"/>
        <v>115.97885238356587</v>
      </c>
      <c r="AQ1567" s="86">
        <f t="shared" si="695"/>
        <v>21.818350037426171</v>
      </c>
    </row>
    <row r="1568" spans="1:43">
      <c r="A1568" s="129" t="str">
        <f t="shared" si="696"/>
        <v>2013_2</v>
      </c>
      <c r="B1568" s="57">
        <v>2013</v>
      </c>
      <c r="C1568" s="57">
        <v>2</v>
      </c>
      <c r="D1568" s="81" t="str">
        <f t="shared" si="697"/>
        <v>LMH_Commercial</v>
      </c>
      <c r="E1568" s="68" t="s">
        <v>31</v>
      </c>
      <c r="F1568" s="69" t="s">
        <v>40</v>
      </c>
      <c r="G1568" s="84">
        <f t="shared" si="698"/>
        <v>22088</v>
      </c>
      <c r="H1568" s="70">
        <v>5522</v>
      </c>
      <c r="I1568" s="65">
        <v>92</v>
      </c>
      <c r="J1568" s="66">
        <v>793</v>
      </c>
      <c r="K1568" s="66">
        <v>1282</v>
      </c>
      <c r="L1568" s="66">
        <v>1150</v>
      </c>
      <c r="M1568" s="67">
        <v>232</v>
      </c>
      <c r="N1568" s="65">
        <v>2998736</v>
      </c>
      <c r="O1568" s="66">
        <v>2680454</v>
      </c>
      <c r="P1568" s="66">
        <v>957454</v>
      </c>
      <c r="Q1568" s="66">
        <v>4142071</v>
      </c>
      <c r="R1568" s="67">
        <v>2005895</v>
      </c>
      <c r="S1568" s="95">
        <f t="shared" si="672"/>
        <v>32594.956521739132</v>
      </c>
      <c r="T1568" s="96">
        <f t="shared" si="673"/>
        <v>3380.143757881463</v>
      </c>
      <c r="U1568" s="96">
        <f t="shared" si="674"/>
        <v>746.84399375975045</v>
      </c>
      <c r="V1568" s="96">
        <f t="shared" si="675"/>
        <v>3601.8008695652175</v>
      </c>
      <c r="W1568" s="86">
        <f t="shared" si="676"/>
        <v>8646.0991379310344</v>
      </c>
      <c r="X1568" s="99">
        <f t="shared" si="677"/>
        <v>4.1651575516117346E-3</v>
      </c>
      <c r="Y1568" s="100">
        <f t="shared" si="678"/>
        <v>3.5901847156827239E-2</v>
      </c>
      <c r="Z1568" s="100">
        <f t="shared" si="679"/>
        <v>5.8040565012676563E-2</v>
      </c>
      <c r="AA1568" s="100">
        <f t="shared" si="680"/>
        <v>5.2064469395146688E-2</v>
      </c>
      <c r="AB1568" s="101">
        <f t="shared" si="681"/>
        <v>1.0503440782325244E-2</v>
      </c>
      <c r="AC1568" s="99">
        <f t="shared" si="682"/>
        <v>5.1748453307363012E-3</v>
      </c>
      <c r="AD1568" s="100">
        <f t="shared" si="683"/>
        <v>3.8818580634707438E-2</v>
      </c>
      <c r="AE1568" s="100">
        <f t="shared" si="684"/>
        <v>6.1706287977230108E-2</v>
      </c>
      <c r="AF1568" s="100">
        <f t="shared" si="685"/>
        <v>5.5547344078640391E-2</v>
      </c>
      <c r="AG1568" s="101">
        <f t="shared" si="686"/>
        <v>1.2101712682493474E-2</v>
      </c>
      <c r="AH1568" s="95">
        <f t="shared" si="687"/>
        <v>135.76312930097791</v>
      </c>
      <c r="AI1568" s="96">
        <f t="shared" si="688"/>
        <v>121.35340456356393</v>
      </c>
      <c r="AJ1568" s="96">
        <f t="shared" si="689"/>
        <v>43.347247374139805</v>
      </c>
      <c r="AK1568" s="96">
        <f t="shared" si="690"/>
        <v>187.52585114089098</v>
      </c>
      <c r="AL1568" s="86">
        <f t="shared" si="691"/>
        <v>90.813790293371966</v>
      </c>
      <c r="AM1568" s="95">
        <f t="shared" si="699"/>
        <v>136.21325697834482</v>
      </c>
      <c r="AN1568" s="96">
        <f t="shared" si="692"/>
        <v>121.75575626551729</v>
      </c>
      <c r="AO1568" s="96">
        <f t="shared" si="693"/>
        <v>43.490966776316469</v>
      </c>
      <c r="AP1568" s="96">
        <f t="shared" si="694"/>
        <v>188.14760003733227</v>
      </c>
      <c r="AQ1568" s="86">
        <f t="shared" si="695"/>
        <v>91.114886774486635</v>
      </c>
    </row>
    <row r="1569" spans="1:43">
      <c r="A1569" s="129" t="str">
        <f t="shared" si="696"/>
        <v>2013_2</v>
      </c>
      <c r="B1569" s="57">
        <v>2013</v>
      </c>
      <c r="C1569" s="57">
        <v>2</v>
      </c>
      <c r="D1569" s="81" t="str">
        <f t="shared" si="697"/>
        <v>SSL_Commercial</v>
      </c>
      <c r="E1569" s="68" t="s">
        <v>32</v>
      </c>
      <c r="F1569" s="69" t="s">
        <v>40</v>
      </c>
      <c r="G1569" s="84">
        <f t="shared" si="698"/>
        <v>11492</v>
      </c>
      <c r="H1569" s="70">
        <v>2873</v>
      </c>
      <c r="I1569" s="65">
        <v>97</v>
      </c>
      <c r="J1569" s="66">
        <v>322</v>
      </c>
      <c r="K1569" s="66">
        <v>802</v>
      </c>
      <c r="L1569" s="66">
        <v>422</v>
      </c>
      <c r="M1569" s="67">
        <v>108</v>
      </c>
      <c r="N1569" s="65">
        <v>1133462</v>
      </c>
      <c r="O1569" s="66">
        <v>941623</v>
      </c>
      <c r="P1569" s="66">
        <v>662286</v>
      </c>
      <c r="Q1569" s="66">
        <v>1362427</v>
      </c>
      <c r="R1569" s="67">
        <v>305507</v>
      </c>
      <c r="S1569" s="95">
        <f t="shared" si="672"/>
        <v>11685.175257731958</v>
      </c>
      <c r="T1569" s="96">
        <f t="shared" si="673"/>
        <v>2924.2950310559008</v>
      </c>
      <c r="U1569" s="96">
        <f t="shared" si="674"/>
        <v>825.79301745635905</v>
      </c>
      <c r="V1569" s="96">
        <f t="shared" si="675"/>
        <v>3228.5</v>
      </c>
      <c r="W1569" s="86">
        <f t="shared" si="676"/>
        <v>2828.7685185185187</v>
      </c>
      <c r="X1569" s="99">
        <f t="shared" si="677"/>
        <v>8.4406543682561778E-3</v>
      </c>
      <c r="Y1569" s="100">
        <f t="shared" si="678"/>
        <v>2.8019491820396796E-2</v>
      </c>
      <c r="Z1569" s="100">
        <f t="shared" si="679"/>
        <v>6.9787678384963456E-2</v>
      </c>
      <c r="AA1569" s="100">
        <f t="shared" si="680"/>
        <v>3.6721197354681517E-2</v>
      </c>
      <c r="AB1569" s="101">
        <f t="shared" si="681"/>
        <v>9.3978419770274976E-3</v>
      </c>
      <c r="AC1569" s="99">
        <f t="shared" si="682"/>
        <v>1.0429062483458432E-2</v>
      </c>
      <c r="AD1569" s="100">
        <f t="shared" si="683"/>
        <v>3.1606373224173527E-2</v>
      </c>
      <c r="AE1569" s="100">
        <f t="shared" si="684"/>
        <v>7.5325494513152499E-2</v>
      </c>
      <c r="AF1569" s="100">
        <f t="shared" si="685"/>
        <v>4.0809024572386027E-2</v>
      </c>
      <c r="AG1569" s="101">
        <f t="shared" si="686"/>
        <v>1.1494954899194079E-2</v>
      </c>
      <c r="AH1569" s="95">
        <f t="shared" si="687"/>
        <v>98.630525583014276</v>
      </c>
      <c r="AI1569" s="96">
        <f t="shared" si="688"/>
        <v>81.937260703097806</v>
      </c>
      <c r="AJ1569" s="96">
        <f t="shared" si="689"/>
        <v>57.630177514792898</v>
      </c>
      <c r="AK1569" s="96">
        <f t="shared" si="690"/>
        <v>118.55438565958929</v>
      </c>
      <c r="AL1569" s="86">
        <f t="shared" si="691"/>
        <v>26.584319526627219</v>
      </c>
      <c r="AM1569" s="95">
        <f t="shared" si="699"/>
        <v>98.957538739139565</v>
      </c>
      <c r="AN1569" s="96">
        <f t="shared" si="692"/>
        <v>82.208926721994047</v>
      </c>
      <c r="AO1569" s="96">
        <f t="shared" si="693"/>
        <v>57.821252500207137</v>
      </c>
      <c r="AP1569" s="96">
        <f t="shared" si="694"/>
        <v>118.9474571108248</v>
      </c>
      <c r="AQ1569" s="86">
        <f t="shared" si="695"/>
        <v>26.672460821428782</v>
      </c>
    </row>
    <row r="1570" spans="1:43">
      <c r="A1570" s="129" t="str">
        <f t="shared" si="696"/>
        <v>2013_2</v>
      </c>
      <c r="B1570" s="57">
        <v>2013</v>
      </c>
      <c r="C1570" s="57">
        <v>2</v>
      </c>
      <c r="D1570" s="81" t="str">
        <f t="shared" si="697"/>
        <v>SSH_Commercial</v>
      </c>
      <c r="E1570" s="68" t="s">
        <v>33</v>
      </c>
      <c r="F1570" s="69" t="s">
        <v>40</v>
      </c>
      <c r="G1570" s="84">
        <f t="shared" si="698"/>
        <v>9896</v>
      </c>
      <c r="H1570" s="70">
        <v>2474</v>
      </c>
      <c r="I1570" s="65">
        <v>73</v>
      </c>
      <c r="J1570" s="66">
        <v>393</v>
      </c>
      <c r="K1570" s="66">
        <v>722</v>
      </c>
      <c r="L1570" s="66">
        <v>487</v>
      </c>
      <c r="M1570" s="67">
        <v>83</v>
      </c>
      <c r="N1570" s="65">
        <v>1051704</v>
      </c>
      <c r="O1570" s="66">
        <v>1506592</v>
      </c>
      <c r="P1570" s="66">
        <v>1293431</v>
      </c>
      <c r="Q1570" s="66">
        <v>1967777</v>
      </c>
      <c r="R1570" s="67">
        <v>364315</v>
      </c>
      <c r="S1570" s="95">
        <f t="shared" si="672"/>
        <v>14406.904109589041</v>
      </c>
      <c r="T1570" s="96">
        <f t="shared" si="673"/>
        <v>3833.5674300254454</v>
      </c>
      <c r="U1570" s="96">
        <f t="shared" si="674"/>
        <v>1791.4556786703602</v>
      </c>
      <c r="V1570" s="96">
        <f t="shared" si="675"/>
        <v>4040.6098562628335</v>
      </c>
      <c r="W1570" s="86">
        <f t="shared" si="676"/>
        <v>4389.3373493975905</v>
      </c>
      <c r="X1570" s="99">
        <f t="shared" si="677"/>
        <v>7.3767178658043654E-3</v>
      </c>
      <c r="Y1570" s="100">
        <f t="shared" si="678"/>
        <v>3.971301535974131E-2</v>
      </c>
      <c r="Z1570" s="100">
        <f t="shared" si="679"/>
        <v>7.2958771220695232E-2</v>
      </c>
      <c r="AA1570" s="100">
        <f t="shared" si="680"/>
        <v>4.921180274858529E-2</v>
      </c>
      <c r="AB1570" s="101">
        <f t="shared" si="681"/>
        <v>8.3872271624898954E-3</v>
      </c>
      <c r="AC1570" s="99">
        <f t="shared" si="682"/>
        <v>9.3809586401064505E-3</v>
      </c>
      <c r="AD1570" s="100">
        <f t="shared" si="683"/>
        <v>4.4286982401404301E-2</v>
      </c>
      <c r="AE1570" s="100">
        <f t="shared" si="684"/>
        <v>7.9050132492406652E-2</v>
      </c>
      <c r="AF1570" s="100">
        <f t="shared" si="685"/>
        <v>5.4278239273792141E-2</v>
      </c>
      <c r="AG1570" s="101">
        <f t="shared" si="686"/>
        <v>1.052325218877048E-2</v>
      </c>
      <c r="AH1570" s="95">
        <f t="shared" si="687"/>
        <v>106.27566693613581</v>
      </c>
      <c r="AI1570" s="96">
        <f t="shared" si="688"/>
        <v>152.24252223120453</v>
      </c>
      <c r="AJ1570" s="96">
        <f t="shared" si="689"/>
        <v>130.70240501212612</v>
      </c>
      <c r="AK1570" s="96">
        <f t="shared" si="690"/>
        <v>198.84569523039613</v>
      </c>
      <c r="AL1570" s="86">
        <f t="shared" si="691"/>
        <v>36.814369442198867</v>
      </c>
      <c r="AM1570" s="95">
        <f t="shared" si="699"/>
        <v>106.62802784122756</v>
      </c>
      <c r="AN1570" s="96">
        <f t="shared" si="692"/>
        <v>152.74728794543969</v>
      </c>
      <c r="AO1570" s="96">
        <f t="shared" si="693"/>
        <v>131.13575367090627</v>
      </c>
      <c r="AP1570" s="96">
        <f t="shared" si="694"/>
        <v>199.5049754886615</v>
      </c>
      <c r="AQ1570" s="86">
        <f t="shared" si="695"/>
        <v>36.936428845927011</v>
      </c>
    </row>
    <row r="1571" spans="1:43">
      <c r="A1571" s="129" t="str">
        <f t="shared" si="696"/>
        <v>2013_2</v>
      </c>
      <c r="B1571" s="57">
        <v>2013</v>
      </c>
      <c r="C1571" s="57">
        <v>2</v>
      </c>
      <c r="D1571" s="81" t="str">
        <f t="shared" si="697"/>
        <v>MMH_Commercial</v>
      </c>
      <c r="E1571" s="68" t="s">
        <v>34</v>
      </c>
      <c r="F1571" s="69" t="s">
        <v>40</v>
      </c>
      <c r="G1571" s="84">
        <f t="shared" si="698"/>
        <v>19372</v>
      </c>
      <c r="H1571" s="70">
        <v>4843</v>
      </c>
      <c r="I1571" s="65">
        <v>196</v>
      </c>
      <c r="J1571" s="66">
        <v>768</v>
      </c>
      <c r="K1571" s="66">
        <v>851</v>
      </c>
      <c r="L1571" s="66">
        <v>1103</v>
      </c>
      <c r="M1571" s="67">
        <v>241</v>
      </c>
      <c r="N1571" s="65">
        <v>2274846</v>
      </c>
      <c r="O1571" s="66">
        <v>2167696</v>
      </c>
      <c r="P1571" s="66">
        <v>878106</v>
      </c>
      <c r="Q1571" s="66">
        <v>3097193</v>
      </c>
      <c r="R1571" s="67">
        <v>767818</v>
      </c>
      <c r="S1571" s="95">
        <f t="shared" si="672"/>
        <v>11606.357142857143</v>
      </c>
      <c r="T1571" s="96">
        <f t="shared" si="673"/>
        <v>2822.5208333333335</v>
      </c>
      <c r="U1571" s="96">
        <f t="shared" si="674"/>
        <v>1031.8519388954171</v>
      </c>
      <c r="V1571" s="96">
        <f t="shared" si="675"/>
        <v>2807.9718948322757</v>
      </c>
      <c r="W1571" s="86">
        <f t="shared" si="676"/>
        <v>3185.9668049792531</v>
      </c>
      <c r="X1571" s="99">
        <f t="shared" si="677"/>
        <v>1.0117695643196365E-2</v>
      </c>
      <c r="Y1571" s="100">
        <f t="shared" si="678"/>
        <v>3.964484823456535E-2</v>
      </c>
      <c r="Z1571" s="100">
        <f t="shared" si="679"/>
        <v>4.3929382614082184E-2</v>
      </c>
      <c r="AA1571" s="100">
        <f t="shared" si="680"/>
        <v>5.693784844104894E-2</v>
      </c>
      <c r="AB1571" s="101">
        <f t="shared" si="681"/>
        <v>1.2440635969440429E-2</v>
      </c>
      <c r="AC1571" s="99">
        <f t="shared" si="682"/>
        <v>1.1793029158293566E-2</v>
      </c>
      <c r="AD1571" s="100">
        <f t="shared" si="683"/>
        <v>4.2911313210432782E-2</v>
      </c>
      <c r="AE1571" s="100">
        <f t="shared" si="684"/>
        <v>4.7360149632721879E-2</v>
      </c>
      <c r="AF1571" s="100">
        <f t="shared" si="685"/>
        <v>6.0817023462033812E-2</v>
      </c>
      <c r="AG1571" s="101">
        <f t="shared" si="686"/>
        <v>1.4296181381491203E-2</v>
      </c>
      <c r="AH1571" s="95">
        <f t="shared" si="687"/>
        <v>117.42958909766674</v>
      </c>
      <c r="AI1571" s="96">
        <f t="shared" si="688"/>
        <v>111.89841007639893</v>
      </c>
      <c r="AJ1571" s="96">
        <f t="shared" si="689"/>
        <v>45.328618624819327</v>
      </c>
      <c r="AK1571" s="96">
        <f t="shared" si="690"/>
        <v>159.8798781746851</v>
      </c>
      <c r="AL1571" s="86">
        <f t="shared" si="691"/>
        <v>39.635453231468098</v>
      </c>
      <c r="AM1571" s="95">
        <f t="shared" si="699"/>
        <v>117.81893124429256</v>
      </c>
      <c r="AN1571" s="96">
        <f t="shared" si="692"/>
        <v>112.26941339436956</v>
      </c>
      <c r="AO1571" s="96">
        <f t="shared" si="693"/>
        <v>45.478907336672798</v>
      </c>
      <c r="AP1571" s="96">
        <f t="shared" si="694"/>
        <v>160.40996582507307</v>
      </c>
      <c r="AQ1571" s="86">
        <f t="shared" si="695"/>
        <v>39.766866042857508</v>
      </c>
    </row>
    <row r="1572" spans="1:43">
      <c r="A1572" s="129" t="str">
        <f t="shared" si="696"/>
        <v>2013_2</v>
      </c>
      <c r="B1572" s="57">
        <v>2013</v>
      </c>
      <c r="C1572" s="57">
        <v>2</v>
      </c>
      <c r="D1572" s="81" t="str">
        <f t="shared" si="697"/>
        <v>SYA_Commercial</v>
      </c>
      <c r="E1572" s="68" t="s">
        <v>35</v>
      </c>
      <c r="F1572" s="69" t="s">
        <v>40</v>
      </c>
      <c r="G1572" s="84">
        <f t="shared" si="698"/>
        <v>5844</v>
      </c>
      <c r="H1572" s="70">
        <v>1461</v>
      </c>
      <c r="I1572" s="65">
        <v>62</v>
      </c>
      <c r="J1572" s="66">
        <v>234</v>
      </c>
      <c r="K1572" s="66">
        <v>507</v>
      </c>
      <c r="L1572" s="66">
        <v>447</v>
      </c>
      <c r="M1572" s="67">
        <v>84</v>
      </c>
      <c r="N1572" s="65">
        <v>920817</v>
      </c>
      <c r="O1572" s="66">
        <v>920857</v>
      </c>
      <c r="P1572" s="66">
        <v>446693</v>
      </c>
      <c r="Q1572" s="66">
        <v>1457879</v>
      </c>
      <c r="R1572" s="67">
        <v>513338</v>
      </c>
      <c r="S1572" s="95">
        <f t="shared" si="672"/>
        <v>14851.887096774193</v>
      </c>
      <c r="T1572" s="96">
        <f t="shared" si="673"/>
        <v>3935.2863247863247</v>
      </c>
      <c r="U1572" s="96">
        <f t="shared" si="674"/>
        <v>881.0512820512821</v>
      </c>
      <c r="V1572" s="96">
        <f t="shared" si="675"/>
        <v>3261.4742729306486</v>
      </c>
      <c r="W1572" s="86">
        <f t="shared" si="676"/>
        <v>6111.166666666667</v>
      </c>
      <c r="X1572" s="99">
        <f t="shared" si="677"/>
        <v>1.0609171800136893E-2</v>
      </c>
      <c r="Y1572" s="100">
        <f t="shared" si="678"/>
        <v>4.0041067761806978E-2</v>
      </c>
      <c r="Z1572" s="100">
        <f t="shared" si="679"/>
        <v>8.6755646817248455E-2</v>
      </c>
      <c r="AA1572" s="100">
        <f t="shared" si="680"/>
        <v>7.6488706365503076E-2</v>
      </c>
      <c r="AB1572" s="101">
        <f t="shared" si="681"/>
        <v>1.4373716632443531E-2</v>
      </c>
      <c r="AC1572" s="99">
        <f t="shared" si="682"/>
        <v>1.373183754073707E-2</v>
      </c>
      <c r="AD1572" s="100">
        <f t="shared" si="683"/>
        <v>4.6016646446910017E-2</v>
      </c>
      <c r="AE1572" s="100">
        <f t="shared" si="684"/>
        <v>9.5334775680163242E-2</v>
      </c>
      <c r="AF1572" s="100">
        <f t="shared" si="685"/>
        <v>8.4589369654610905E-2</v>
      </c>
      <c r="AG1572" s="101">
        <f t="shared" si="686"/>
        <v>1.8001501249075954E-2</v>
      </c>
      <c r="AH1572" s="95">
        <f t="shared" si="687"/>
        <v>157.56622176591375</v>
      </c>
      <c r="AI1572" s="96">
        <f t="shared" si="688"/>
        <v>157.5730663928816</v>
      </c>
      <c r="AJ1572" s="96">
        <f t="shared" si="689"/>
        <v>76.436173853524977</v>
      </c>
      <c r="AK1572" s="96">
        <f t="shared" si="690"/>
        <v>249.46594798083504</v>
      </c>
      <c r="AL1572" s="86">
        <f t="shared" si="691"/>
        <v>87.840177960301162</v>
      </c>
      <c r="AM1572" s="95">
        <f t="shared" si="699"/>
        <v>158.08863840289132</v>
      </c>
      <c r="AN1572" s="96">
        <f t="shared" si="692"/>
        <v>158.09550572347308</v>
      </c>
      <c r="AO1572" s="96">
        <f t="shared" si="693"/>
        <v>76.689600815474449</v>
      </c>
      <c r="AP1572" s="96">
        <f t="shared" si="694"/>
        <v>250.29306155964628</v>
      </c>
      <c r="AQ1572" s="86">
        <f t="shared" si="695"/>
        <v>88.131415319725235</v>
      </c>
    </row>
    <row r="1573" spans="1:43">
      <c r="A1573" s="129" t="str">
        <f t="shared" si="696"/>
        <v>2013_2</v>
      </c>
      <c r="B1573" s="57">
        <v>2013</v>
      </c>
      <c r="C1573" s="57">
        <v>2</v>
      </c>
      <c r="D1573" s="81" t="str">
        <f t="shared" si="697"/>
        <v>LSH_Commercial</v>
      </c>
      <c r="E1573" s="68" t="s">
        <v>36</v>
      </c>
      <c r="F1573" s="69" t="s">
        <v>40</v>
      </c>
      <c r="G1573" s="84">
        <f t="shared" si="698"/>
        <v>8920</v>
      </c>
      <c r="H1573" s="70">
        <v>2230</v>
      </c>
      <c r="I1573" s="65">
        <v>99</v>
      </c>
      <c r="J1573" s="66">
        <v>446</v>
      </c>
      <c r="K1573" s="66">
        <v>565</v>
      </c>
      <c r="L1573" s="66">
        <v>608</v>
      </c>
      <c r="M1573" s="67">
        <v>125</v>
      </c>
      <c r="N1573" s="65">
        <v>1529576</v>
      </c>
      <c r="O1573" s="66">
        <v>1469277</v>
      </c>
      <c r="P1573" s="66">
        <v>673089</v>
      </c>
      <c r="Q1573" s="66">
        <v>2096594</v>
      </c>
      <c r="R1573" s="67">
        <v>846823</v>
      </c>
      <c r="S1573" s="95">
        <f t="shared" si="672"/>
        <v>15450.262626262625</v>
      </c>
      <c r="T1573" s="96">
        <f t="shared" si="673"/>
        <v>3294.343049327354</v>
      </c>
      <c r="U1573" s="96">
        <f t="shared" si="674"/>
        <v>1191.30796460177</v>
      </c>
      <c r="V1573" s="96">
        <f t="shared" si="675"/>
        <v>3448.3453947368421</v>
      </c>
      <c r="W1573" s="86">
        <f t="shared" si="676"/>
        <v>6774.5839999999998</v>
      </c>
      <c r="X1573" s="99">
        <f t="shared" si="677"/>
        <v>1.1098654708520179E-2</v>
      </c>
      <c r="Y1573" s="100">
        <f t="shared" si="678"/>
        <v>0.05</v>
      </c>
      <c r="Z1573" s="100">
        <f t="shared" si="679"/>
        <v>6.3340807174887895E-2</v>
      </c>
      <c r="AA1573" s="100">
        <f t="shared" si="680"/>
        <v>6.8161434977578469E-2</v>
      </c>
      <c r="AB1573" s="101">
        <f t="shared" si="681"/>
        <v>1.4013452914798207E-2</v>
      </c>
      <c r="AC1573" s="99">
        <f t="shared" si="682"/>
        <v>1.3683205955118103E-2</v>
      </c>
      <c r="AD1573" s="100">
        <f t="shared" si="683"/>
        <v>5.5376755631519461E-2</v>
      </c>
      <c r="AE1573" s="100">
        <f t="shared" si="684"/>
        <v>6.9349860949277961E-2</v>
      </c>
      <c r="AF1573" s="100">
        <f t="shared" si="685"/>
        <v>7.4378897790050316E-2</v>
      </c>
      <c r="AG1573" s="101">
        <f t="shared" si="686"/>
        <v>1.6913343205358783E-2</v>
      </c>
      <c r="AH1573" s="95">
        <f t="shared" si="687"/>
        <v>171.47713004484305</v>
      </c>
      <c r="AI1573" s="96">
        <f t="shared" si="688"/>
        <v>164.71715246636771</v>
      </c>
      <c r="AJ1573" s="96">
        <f t="shared" si="689"/>
        <v>75.458408071748877</v>
      </c>
      <c r="AK1573" s="96">
        <f t="shared" si="690"/>
        <v>235.04417040358746</v>
      </c>
      <c r="AL1573" s="86">
        <f t="shared" si="691"/>
        <v>94.935313901345296</v>
      </c>
      <c r="AM1573" s="95">
        <f t="shared" si="699"/>
        <v>172.04566881281377</v>
      </c>
      <c r="AN1573" s="96">
        <f t="shared" si="692"/>
        <v>165.2632782786109</v>
      </c>
      <c r="AO1573" s="96">
        <f t="shared" si="693"/>
        <v>75.708593215079219</v>
      </c>
      <c r="AP1573" s="96">
        <f t="shared" si="694"/>
        <v>235.82346804534882</v>
      </c>
      <c r="AQ1573" s="86">
        <f t="shared" si="695"/>
        <v>95.250075446446203</v>
      </c>
    </row>
    <row r="1574" spans="1:43">
      <c r="A1574" s="129" t="str">
        <f t="shared" si="696"/>
        <v>2013_2</v>
      </c>
      <c r="B1574" s="57">
        <v>2013</v>
      </c>
      <c r="C1574" s="57">
        <v>2</v>
      </c>
      <c r="D1574" s="81" t="str">
        <f t="shared" si="697"/>
        <v>SYH_Commercial</v>
      </c>
      <c r="E1574" s="68" t="s">
        <v>37</v>
      </c>
      <c r="F1574" s="69" t="s">
        <v>40</v>
      </c>
      <c r="G1574" s="84">
        <f t="shared" si="698"/>
        <v>4680</v>
      </c>
      <c r="H1574" s="70">
        <v>1170</v>
      </c>
      <c r="I1574" s="65">
        <v>53</v>
      </c>
      <c r="J1574" s="66">
        <v>241</v>
      </c>
      <c r="K1574" s="66">
        <v>166</v>
      </c>
      <c r="L1574" s="66">
        <v>349</v>
      </c>
      <c r="M1574" s="67">
        <v>7</v>
      </c>
      <c r="N1574" s="65">
        <v>610575</v>
      </c>
      <c r="O1574" s="66">
        <v>557969</v>
      </c>
      <c r="P1574" s="66">
        <v>240961</v>
      </c>
      <c r="Q1574" s="66">
        <v>930476</v>
      </c>
      <c r="R1574" s="67">
        <v>52770</v>
      </c>
      <c r="S1574" s="95">
        <f t="shared" si="672"/>
        <v>11520.283018867925</v>
      </c>
      <c r="T1574" s="96">
        <f t="shared" si="673"/>
        <v>2315.2240663900416</v>
      </c>
      <c r="U1574" s="96">
        <f t="shared" si="674"/>
        <v>1451.5722891566265</v>
      </c>
      <c r="V1574" s="96">
        <f t="shared" si="675"/>
        <v>2666.1203438395414</v>
      </c>
      <c r="W1574" s="86">
        <f t="shared" si="676"/>
        <v>7538.5714285714284</v>
      </c>
      <c r="X1574" s="99">
        <f t="shared" si="677"/>
        <v>1.1324786324786324E-2</v>
      </c>
      <c r="Y1574" s="100">
        <f t="shared" si="678"/>
        <v>5.1495726495726493E-2</v>
      </c>
      <c r="Z1574" s="100">
        <f t="shared" si="679"/>
        <v>3.5470085470085469E-2</v>
      </c>
      <c r="AA1574" s="100">
        <f t="shared" si="680"/>
        <v>7.4572649572649571E-2</v>
      </c>
      <c r="AB1574" s="101">
        <f t="shared" si="681"/>
        <v>1.4957264957264958E-3</v>
      </c>
      <c r="AC1574" s="99">
        <f t="shared" si="682"/>
        <v>1.4928703702864535E-2</v>
      </c>
      <c r="AD1574" s="100">
        <f t="shared" si="683"/>
        <v>5.9023009337866882E-2</v>
      </c>
      <c r="AE1574" s="100">
        <f t="shared" si="684"/>
        <v>4.1769815852623883E-2</v>
      </c>
      <c r="AF1574" s="100">
        <f t="shared" si="685"/>
        <v>8.3519989693371974E-2</v>
      </c>
      <c r="AG1574" s="101">
        <f t="shared" si="686"/>
        <v>2.8119633656770379E-3</v>
      </c>
      <c r="AH1574" s="95">
        <f t="shared" si="687"/>
        <v>130.46474358974359</v>
      </c>
      <c r="AI1574" s="96">
        <f t="shared" si="688"/>
        <v>119.22414529914531</v>
      </c>
      <c r="AJ1574" s="96">
        <f t="shared" si="689"/>
        <v>51.487393162393161</v>
      </c>
      <c r="AK1574" s="96">
        <f t="shared" si="690"/>
        <v>198.81965811965813</v>
      </c>
      <c r="AL1574" s="86">
        <f t="shared" si="691"/>
        <v>11.275641025641026</v>
      </c>
      <c r="AM1574" s="95">
        <f t="shared" si="699"/>
        <v>130.89730427328624</v>
      </c>
      <c r="AN1574" s="96">
        <f t="shared" si="692"/>
        <v>119.61943736324162</v>
      </c>
      <c r="AO1574" s="96">
        <f t="shared" si="693"/>
        <v>51.658101519052245</v>
      </c>
      <c r="AP1574" s="96">
        <f t="shared" si="694"/>
        <v>199.4788520509197</v>
      </c>
      <c r="AQ1574" s="86">
        <f t="shared" si="695"/>
        <v>11.313025830571698</v>
      </c>
    </row>
    <row r="1575" spans="1:43">
      <c r="A1575" s="129" t="str">
        <f t="shared" si="696"/>
        <v>2013_2</v>
      </c>
      <c r="B1575" s="57">
        <v>2013</v>
      </c>
      <c r="C1575" s="57">
        <v>2</v>
      </c>
      <c r="D1575" s="81" t="str">
        <f t="shared" si="697"/>
        <v>MSH_Commercial</v>
      </c>
      <c r="E1575" s="68" t="s">
        <v>38</v>
      </c>
      <c r="F1575" s="69" t="s">
        <v>40</v>
      </c>
      <c r="G1575" s="84">
        <f t="shared" si="698"/>
        <v>21620</v>
      </c>
      <c r="H1575" s="70">
        <v>5405</v>
      </c>
      <c r="I1575" s="65">
        <v>268</v>
      </c>
      <c r="J1575" s="66">
        <v>1010</v>
      </c>
      <c r="K1575" s="66">
        <v>1239</v>
      </c>
      <c r="L1575" s="66">
        <v>1373</v>
      </c>
      <c r="M1575" s="67">
        <v>116</v>
      </c>
      <c r="N1575" s="65">
        <v>3564416</v>
      </c>
      <c r="O1575" s="66">
        <v>2878622</v>
      </c>
      <c r="P1575" s="66">
        <v>1128653</v>
      </c>
      <c r="Q1575" s="66">
        <v>4056404</v>
      </c>
      <c r="R1575" s="67">
        <v>669303</v>
      </c>
      <c r="S1575" s="95">
        <f t="shared" si="672"/>
        <v>13300.059701492537</v>
      </c>
      <c r="T1575" s="96">
        <f t="shared" si="673"/>
        <v>2850.1207920792081</v>
      </c>
      <c r="U1575" s="96">
        <f t="shared" si="674"/>
        <v>910.9386602098466</v>
      </c>
      <c r="V1575" s="96">
        <f t="shared" si="675"/>
        <v>2954.4093226511291</v>
      </c>
      <c r="W1575" s="86">
        <f t="shared" si="676"/>
        <v>5769.8534482758623</v>
      </c>
      <c r="X1575" s="99">
        <f t="shared" si="677"/>
        <v>1.2395929694727104E-2</v>
      </c>
      <c r="Y1575" s="100">
        <f t="shared" si="678"/>
        <v>4.6716003700277522E-2</v>
      </c>
      <c r="Z1575" s="100">
        <f t="shared" si="679"/>
        <v>5.7308048103607769E-2</v>
      </c>
      <c r="AA1575" s="100">
        <f t="shared" si="680"/>
        <v>6.3506012950971316E-2</v>
      </c>
      <c r="AB1575" s="101">
        <f t="shared" si="681"/>
        <v>5.3654024051803884E-3</v>
      </c>
      <c r="AC1575" s="99">
        <f t="shared" si="682"/>
        <v>1.414924112465612E-2</v>
      </c>
      <c r="AD1575" s="100">
        <f t="shared" si="683"/>
        <v>5.0060048364402136E-2</v>
      </c>
      <c r="AE1575" s="100">
        <f t="shared" si="684"/>
        <v>6.0991209789990425E-2</v>
      </c>
      <c r="AF1575" s="100">
        <f t="shared" si="685"/>
        <v>6.7370465656717116E-2</v>
      </c>
      <c r="AG1575" s="101">
        <f t="shared" si="686"/>
        <v>6.5230090389991778E-3</v>
      </c>
      <c r="AH1575" s="95">
        <f t="shared" si="687"/>
        <v>164.86660499537464</v>
      </c>
      <c r="AI1575" s="96">
        <f t="shared" si="688"/>
        <v>133.14625346901016</v>
      </c>
      <c r="AJ1575" s="96">
        <f t="shared" si="689"/>
        <v>52.204116558741909</v>
      </c>
      <c r="AK1575" s="96">
        <f t="shared" si="690"/>
        <v>187.62275670675299</v>
      </c>
      <c r="AL1575" s="86">
        <f t="shared" si="691"/>
        <v>30.957585568917668</v>
      </c>
      <c r="AM1575" s="95">
        <f t="shared" si="699"/>
        <v>165.41322632300634</v>
      </c>
      <c r="AN1575" s="96">
        <f t="shared" si="692"/>
        <v>133.58770479775231</v>
      </c>
      <c r="AO1575" s="96">
        <f t="shared" si="693"/>
        <v>52.37720123833472</v>
      </c>
      <c r="AP1575" s="96">
        <f t="shared" si="694"/>
        <v>188.24482689718266</v>
      </c>
      <c r="AQ1575" s="86">
        <f t="shared" si="695"/>
        <v>31.060226589058942</v>
      </c>
    </row>
    <row r="1576" spans="1:43">
      <c r="A1576" s="129" t="str">
        <f t="shared" si="696"/>
        <v>2013_2</v>
      </c>
      <c r="B1576" s="57">
        <v>2013</v>
      </c>
      <c r="C1576" s="57">
        <v>2</v>
      </c>
      <c r="D1576" s="81" t="str">
        <f t="shared" si="697"/>
        <v>SMH_Commercial</v>
      </c>
      <c r="E1576" s="68" t="s">
        <v>39</v>
      </c>
      <c r="F1576" s="69" t="s">
        <v>40</v>
      </c>
      <c r="G1576" s="84">
        <f t="shared" si="698"/>
        <v>9368</v>
      </c>
      <c r="H1576" s="70">
        <v>2342</v>
      </c>
      <c r="I1576" s="65">
        <v>91</v>
      </c>
      <c r="J1576" s="66">
        <v>427</v>
      </c>
      <c r="K1576" s="66">
        <v>946</v>
      </c>
      <c r="L1576" s="66">
        <v>670</v>
      </c>
      <c r="M1576" s="67">
        <v>106</v>
      </c>
      <c r="N1576" s="65">
        <v>1170089</v>
      </c>
      <c r="O1576" s="66">
        <v>1463091</v>
      </c>
      <c r="P1576" s="66">
        <v>621670</v>
      </c>
      <c r="Q1576" s="66">
        <v>2375994</v>
      </c>
      <c r="R1576" s="67">
        <v>327697</v>
      </c>
      <c r="S1576" s="95">
        <f t="shared" si="672"/>
        <v>12858.120879120879</v>
      </c>
      <c r="T1576" s="96">
        <f t="shared" si="673"/>
        <v>3426.4426229508199</v>
      </c>
      <c r="U1576" s="96">
        <f t="shared" si="674"/>
        <v>657.15644820295984</v>
      </c>
      <c r="V1576" s="96">
        <f t="shared" si="675"/>
        <v>3546.2597014925373</v>
      </c>
      <c r="W1576" s="86">
        <f t="shared" si="676"/>
        <v>3091.4811320754716</v>
      </c>
      <c r="X1576" s="99">
        <f t="shared" si="677"/>
        <v>9.713919726729291E-3</v>
      </c>
      <c r="Y1576" s="100">
        <f t="shared" si="678"/>
        <v>4.5580700256191292E-2</v>
      </c>
      <c r="Z1576" s="100">
        <f t="shared" si="679"/>
        <v>0.10098206660973527</v>
      </c>
      <c r="AA1576" s="100">
        <f t="shared" si="680"/>
        <v>7.1520068317677196E-2</v>
      </c>
      <c r="AB1576" s="101">
        <f t="shared" si="681"/>
        <v>1.1315115286080273E-2</v>
      </c>
      <c r="AC1576" s="99">
        <f t="shared" si="682"/>
        <v>1.2074996301398907E-2</v>
      </c>
      <c r="AD1576" s="100">
        <f t="shared" si="683"/>
        <v>5.0601727558318647E-2</v>
      </c>
      <c r="AE1576" s="100">
        <f t="shared" si="684"/>
        <v>0.10823541912243528</v>
      </c>
      <c r="AF1576" s="100">
        <f t="shared" si="685"/>
        <v>7.7723509958611839E-2</v>
      </c>
      <c r="AG1576" s="101">
        <f t="shared" si="686"/>
        <v>1.3861305935367356E-2</v>
      </c>
      <c r="AH1576" s="95">
        <f t="shared" si="687"/>
        <v>124.90275405636208</v>
      </c>
      <c r="AI1576" s="96">
        <f t="shared" si="688"/>
        <v>156.17965414175919</v>
      </c>
      <c r="AJ1576" s="96">
        <f t="shared" si="689"/>
        <v>66.361016225448338</v>
      </c>
      <c r="AK1576" s="96">
        <f t="shared" si="690"/>
        <v>253.62873612297182</v>
      </c>
      <c r="AL1576" s="86">
        <f t="shared" si="691"/>
        <v>34.980465414175917</v>
      </c>
      <c r="AM1576" s="95">
        <f t="shared" si="699"/>
        <v>125.31687375785687</v>
      </c>
      <c r="AN1576" s="96">
        <f t="shared" si="692"/>
        <v>156.69747356248678</v>
      </c>
      <c r="AO1576" s="96">
        <f t="shared" si="693"/>
        <v>66.58103862958022</v>
      </c>
      <c r="AP1576" s="96">
        <f t="shared" si="694"/>
        <v>254.46965157985878</v>
      </c>
      <c r="AQ1576" s="86">
        <f t="shared" si="695"/>
        <v>35.096444441259102</v>
      </c>
    </row>
    <row r="1577" spans="1:43">
      <c r="A1577" s="129" t="str">
        <f t="shared" si="696"/>
        <v>2013_3</v>
      </c>
      <c r="B1577" s="57">
        <v>2013</v>
      </c>
      <c r="C1577" s="57">
        <v>3</v>
      </c>
      <c r="D1577" s="81" t="str">
        <f t="shared" si="697"/>
        <v>SML_Commercial</v>
      </c>
      <c r="E1577" s="68" t="s">
        <v>12</v>
      </c>
      <c r="F1577" s="69" t="s">
        <v>40</v>
      </c>
      <c r="G1577" s="84">
        <f t="shared" si="698"/>
        <v>24176</v>
      </c>
      <c r="H1577" s="70">
        <v>6044</v>
      </c>
      <c r="I1577" s="65">
        <v>41</v>
      </c>
      <c r="J1577" s="66">
        <v>768</v>
      </c>
      <c r="K1577" s="66">
        <v>410</v>
      </c>
      <c r="L1577" s="66">
        <v>1251</v>
      </c>
      <c r="M1577" s="67">
        <v>177</v>
      </c>
      <c r="N1577" s="65">
        <v>657598</v>
      </c>
      <c r="O1577" s="66">
        <v>1185255</v>
      </c>
      <c r="P1577" s="66">
        <v>564275</v>
      </c>
      <c r="Q1577" s="66">
        <v>1881789</v>
      </c>
      <c r="R1577" s="67">
        <v>595869</v>
      </c>
      <c r="S1577" s="95">
        <f t="shared" si="672"/>
        <v>16038.975609756097</v>
      </c>
      <c r="T1577" s="96">
        <f t="shared" si="673"/>
        <v>1543.30078125</v>
      </c>
      <c r="U1577" s="96">
        <f t="shared" si="674"/>
        <v>1376.280487804878</v>
      </c>
      <c r="V1577" s="96">
        <f t="shared" si="675"/>
        <v>1504.2278177458033</v>
      </c>
      <c r="W1577" s="86">
        <f t="shared" si="676"/>
        <v>3366.4915254237289</v>
      </c>
      <c r="X1577" s="99">
        <f t="shared" si="677"/>
        <v>1.6958967571144936E-3</v>
      </c>
      <c r="Y1577" s="100">
        <f t="shared" si="678"/>
        <v>3.1767041694242222E-2</v>
      </c>
      <c r="Z1577" s="100">
        <f t="shared" si="679"/>
        <v>1.6958967571144939E-2</v>
      </c>
      <c r="AA1577" s="100">
        <f t="shared" si="680"/>
        <v>5.174553275976175E-2</v>
      </c>
      <c r="AB1577" s="101">
        <f t="shared" si="681"/>
        <v>7.3213103904698875E-3</v>
      </c>
      <c r="AC1577" s="99">
        <f t="shared" si="682"/>
        <v>2.3124844195161892E-3</v>
      </c>
      <c r="AD1577" s="100">
        <f t="shared" si="683"/>
        <v>3.439514247306915E-2</v>
      </c>
      <c r="AE1577" s="100">
        <f t="shared" si="684"/>
        <v>1.8893826140552669E-2</v>
      </c>
      <c r="AF1577" s="100">
        <f t="shared" si="685"/>
        <v>5.5064955596921525E-2</v>
      </c>
      <c r="AG1577" s="101">
        <f t="shared" si="686"/>
        <v>8.5988149433344763E-3</v>
      </c>
      <c r="AH1577" s="95">
        <f t="shared" si="687"/>
        <v>27.200446724023827</v>
      </c>
      <c r="AI1577" s="96">
        <f t="shared" si="688"/>
        <v>49.026100264725351</v>
      </c>
      <c r="AJ1577" s="96">
        <f t="shared" si="689"/>
        <v>23.340296161482463</v>
      </c>
      <c r="AK1577" s="96">
        <f t="shared" si="690"/>
        <v>77.837069821310394</v>
      </c>
      <c r="AL1577" s="86">
        <f t="shared" si="691"/>
        <v>24.647129384513565</v>
      </c>
      <c r="AM1577" s="95">
        <f t="shared" si="699"/>
        <v>27.290630811340225</v>
      </c>
      <c r="AN1577" s="96">
        <f t="shared" si="692"/>
        <v>49.188648113733706</v>
      </c>
      <c r="AO1577" s="96">
        <f t="shared" si="693"/>
        <v>23.417681776813502</v>
      </c>
      <c r="AP1577" s="96">
        <f t="shared" si="694"/>
        <v>78.095141505663207</v>
      </c>
      <c r="AQ1577" s="86">
        <f t="shared" si="695"/>
        <v>24.728847853738131</v>
      </c>
    </row>
    <row r="1578" spans="1:43">
      <c r="A1578" s="129" t="str">
        <f t="shared" si="696"/>
        <v>2013_3</v>
      </c>
      <c r="B1578" s="57">
        <v>2013</v>
      </c>
      <c r="C1578" s="57">
        <v>3</v>
      </c>
      <c r="D1578" s="81" t="str">
        <f t="shared" si="697"/>
        <v>LSL_Commercial</v>
      </c>
      <c r="E1578" s="68" t="s">
        <v>14</v>
      </c>
      <c r="F1578" s="69" t="s">
        <v>40</v>
      </c>
      <c r="G1578" s="84">
        <f t="shared" si="698"/>
        <v>3124</v>
      </c>
      <c r="H1578" s="70">
        <v>781</v>
      </c>
      <c r="I1578" s="65">
        <v>4</v>
      </c>
      <c r="J1578" s="66">
        <v>66</v>
      </c>
      <c r="K1578" s="66">
        <v>243</v>
      </c>
      <c r="L1578" s="66">
        <v>110</v>
      </c>
      <c r="M1578" s="67">
        <v>15</v>
      </c>
      <c r="N1578" s="65">
        <v>104720</v>
      </c>
      <c r="O1578" s="66">
        <v>199624</v>
      </c>
      <c r="P1578" s="66">
        <v>399855</v>
      </c>
      <c r="Q1578" s="66">
        <v>264220</v>
      </c>
      <c r="R1578" s="67">
        <v>93320</v>
      </c>
      <c r="S1578" s="95">
        <f t="shared" si="672"/>
        <v>26180</v>
      </c>
      <c r="T1578" s="96">
        <f t="shared" si="673"/>
        <v>3024.6060606060605</v>
      </c>
      <c r="U1578" s="96">
        <f t="shared" si="674"/>
        <v>1645.4938271604938</v>
      </c>
      <c r="V1578" s="96">
        <f t="shared" si="675"/>
        <v>2402</v>
      </c>
      <c r="W1578" s="86">
        <f t="shared" si="676"/>
        <v>6221.333333333333</v>
      </c>
      <c r="X1578" s="99">
        <f t="shared" si="677"/>
        <v>1.2804097311139564E-3</v>
      </c>
      <c r="Y1578" s="100">
        <f t="shared" si="678"/>
        <v>2.1126760563380281E-2</v>
      </c>
      <c r="Z1578" s="100">
        <f t="shared" si="679"/>
        <v>7.7784891165172856E-2</v>
      </c>
      <c r="AA1578" s="100">
        <f t="shared" si="680"/>
        <v>3.5211267605633804E-2</v>
      </c>
      <c r="AB1578" s="101">
        <f t="shared" si="681"/>
        <v>4.8015364916773363E-3</v>
      </c>
      <c r="AC1578" s="99">
        <f t="shared" si="682"/>
        <v>2.7711317828858976E-3</v>
      </c>
      <c r="AD1578" s="100">
        <f t="shared" si="683"/>
        <v>2.7121635004807371E-2</v>
      </c>
      <c r="AE1578" s="100">
        <f t="shared" si="684"/>
        <v>8.8950030550358411E-2</v>
      </c>
      <c r="AF1578" s="100">
        <f t="shared" si="685"/>
        <v>4.2894736718767805E-2</v>
      </c>
      <c r="AG1578" s="101">
        <f t="shared" si="686"/>
        <v>7.6832139796961553E-3</v>
      </c>
      <c r="AH1578" s="95">
        <f t="shared" si="687"/>
        <v>33.521126760563384</v>
      </c>
      <c r="AI1578" s="96">
        <f t="shared" si="688"/>
        <v>63.900128040973108</v>
      </c>
      <c r="AJ1578" s="96">
        <f t="shared" si="689"/>
        <v>127.99455825864277</v>
      </c>
      <c r="AK1578" s="96">
        <f t="shared" si="690"/>
        <v>84.577464788732399</v>
      </c>
      <c r="AL1578" s="86">
        <f t="shared" si="691"/>
        <v>29.871959026888604</v>
      </c>
      <c r="AM1578" s="95">
        <f t="shared" si="699"/>
        <v>33.632267296356446</v>
      </c>
      <c r="AN1578" s="96">
        <f t="shared" si="692"/>
        <v>64.111991279295822</v>
      </c>
      <c r="AO1578" s="96">
        <f t="shared" si="693"/>
        <v>128.41892895134268</v>
      </c>
      <c r="AP1578" s="96">
        <f t="shared" si="694"/>
        <v>84.857884501941371</v>
      </c>
      <c r="AQ1578" s="86">
        <f t="shared" si="695"/>
        <v>29.971000612070124</v>
      </c>
    </row>
    <row r="1579" spans="1:43">
      <c r="A1579" s="129" t="str">
        <f t="shared" si="696"/>
        <v>2013_3</v>
      </c>
      <c r="B1579" s="57">
        <v>2013</v>
      </c>
      <c r="C1579" s="57">
        <v>3</v>
      </c>
      <c r="D1579" s="81" t="str">
        <f t="shared" si="697"/>
        <v>MYA_Commercial</v>
      </c>
      <c r="E1579" s="68" t="s">
        <v>15</v>
      </c>
      <c r="F1579" s="69" t="s">
        <v>40</v>
      </c>
      <c r="G1579" s="84">
        <f t="shared" si="698"/>
        <v>3496</v>
      </c>
      <c r="H1579" s="70">
        <v>874</v>
      </c>
      <c r="I1579" s="65">
        <v>19</v>
      </c>
      <c r="J1579" s="66">
        <v>126</v>
      </c>
      <c r="K1579" s="66">
        <v>155</v>
      </c>
      <c r="L1579" s="66">
        <v>340</v>
      </c>
      <c r="M1579" s="67">
        <v>20</v>
      </c>
      <c r="N1579" s="65">
        <v>215974</v>
      </c>
      <c r="O1579" s="66">
        <v>413273</v>
      </c>
      <c r="P1579" s="66">
        <v>151606</v>
      </c>
      <c r="Q1579" s="66">
        <v>935840</v>
      </c>
      <c r="R1579" s="67">
        <v>122345</v>
      </c>
      <c r="S1579" s="95">
        <f t="shared" si="672"/>
        <v>11367.052631578947</v>
      </c>
      <c r="T1579" s="96">
        <f t="shared" si="673"/>
        <v>3279.9444444444443</v>
      </c>
      <c r="U1579" s="96">
        <f t="shared" si="674"/>
        <v>978.10322580645163</v>
      </c>
      <c r="V1579" s="96">
        <f t="shared" si="675"/>
        <v>2752.4705882352941</v>
      </c>
      <c r="W1579" s="86">
        <f t="shared" si="676"/>
        <v>6117.25</v>
      </c>
      <c r="X1579" s="99">
        <f t="shared" si="677"/>
        <v>5.434782608695652E-3</v>
      </c>
      <c r="Y1579" s="100">
        <f t="shared" si="678"/>
        <v>3.6041189931350116E-2</v>
      </c>
      <c r="Z1579" s="100">
        <f t="shared" si="679"/>
        <v>4.4336384439359271E-2</v>
      </c>
      <c r="AA1579" s="100">
        <f t="shared" si="680"/>
        <v>9.7254004576659045E-2</v>
      </c>
      <c r="AB1579" s="101">
        <f t="shared" si="681"/>
        <v>5.7208237986270021E-3</v>
      </c>
      <c r="AC1579" s="99">
        <f t="shared" si="682"/>
        <v>8.3319789687854341E-3</v>
      </c>
      <c r="AD1579" s="100">
        <f t="shared" si="683"/>
        <v>4.3386311836737003E-2</v>
      </c>
      <c r="AE1579" s="100">
        <f t="shared" si="684"/>
        <v>5.2447916181069754E-2</v>
      </c>
      <c r="AF1579" s="100">
        <f t="shared" si="685"/>
        <v>0.10893034479915401</v>
      </c>
      <c r="AG1579" s="101">
        <f t="shared" si="686"/>
        <v>8.6928570688991173E-3</v>
      </c>
      <c r="AH1579" s="95">
        <f t="shared" si="687"/>
        <v>61.777459954233407</v>
      </c>
      <c r="AI1579" s="96">
        <f t="shared" si="688"/>
        <v>118.21310068649886</v>
      </c>
      <c r="AJ1579" s="96">
        <f t="shared" si="689"/>
        <v>43.365560640732262</v>
      </c>
      <c r="AK1579" s="96">
        <f t="shared" si="690"/>
        <v>267.68878718535467</v>
      </c>
      <c r="AL1579" s="86">
        <f t="shared" si="691"/>
        <v>34.995709382151027</v>
      </c>
      <c r="AM1579" s="95">
        <f t="shared" si="699"/>
        <v>61.982285407992492</v>
      </c>
      <c r="AN1579" s="96">
        <f t="shared" si="692"/>
        <v>118.60504059478123</v>
      </c>
      <c r="AO1579" s="96">
        <f t="shared" si="693"/>
        <v>43.509340761221765</v>
      </c>
      <c r="AP1579" s="96">
        <f t="shared" si="694"/>
        <v>268.57631926165044</v>
      </c>
      <c r="AQ1579" s="86">
        <f t="shared" si="695"/>
        <v>35.11173895117394</v>
      </c>
    </row>
    <row r="1580" spans="1:43">
      <c r="A1580" s="129" t="str">
        <f t="shared" si="696"/>
        <v>2013_3</v>
      </c>
      <c r="B1580" s="57">
        <v>2013</v>
      </c>
      <c r="C1580" s="57">
        <v>3</v>
      </c>
      <c r="D1580" s="81" t="str">
        <f t="shared" si="697"/>
        <v>SMA_Commercial</v>
      </c>
      <c r="E1580" s="68" t="s">
        <v>16</v>
      </c>
      <c r="F1580" s="69" t="s">
        <v>40</v>
      </c>
      <c r="G1580" s="84">
        <f t="shared" si="698"/>
        <v>24292</v>
      </c>
      <c r="H1580" s="70">
        <v>6073</v>
      </c>
      <c r="I1580" s="65">
        <v>39</v>
      </c>
      <c r="J1580" s="66">
        <v>600</v>
      </c>
      <c r="K1580" s="66">
        <v>248</v>
      </c>
      <c r="L1580" s="66">
        <v>1123</v>
      </c>
      <c r="M1580" s="67">
        <v>117</v>
      </c>
      <c r="N1580" s="65">
        <v>760383</v>
      </c>
      <c r="O1580" s="66">
        <v>2317916</v>
      </c>
      <c r="P1580" s="66">
        <v>209577</v>
      </c>
      <c r="Q1580" s="66">
        <v>3311658</v>
      </c>
      <c r="R1580" s="67">
        <v>756488</v>
      </c>
      <c r="S1580" s="95">
        <f t="shared" si="672"/>
        <v>19497</v>
      </c>
      <c r="T1580" s="96">
        <f t="shared" si="673"/>
        <v>3863.1933333333332</v>
      </c>
      <c r="U1580" s="96">
        <f t="shared" si="674"/>
        <v>845.06854838709683</v>
      </c>
      <c r="V1580" s="96">
        <f t="shared" si="675"/>
        <v>2948.938557435441</v>
      </c>
      <c r="W1580" s="86">
        <f t="shared" si="676"/>
        <v>6465.7094017094014</v>
      </c>
      <c r="X1580" s="99">
        <f t="shared" si="677"/>
        <v>1.6054668203523794E-3</v>
      </c>
      <c r="Y1580" s="100">
        <f t="shared" si="678"/>
        <v>2.469948954388276E-2</v>
      </c>
      <c r="Z1580" s="100">
        <f t="shared" si="679"/>
        <v>1.0209122344804873E-2</v>
      </c>
      <c r="AA1580" s="100">
        <f t="shared" si="680"/>
        <v>4.6229211262967231E-2</v>
      </c>
      <c r="AB1580" s="101">
        <f t="shared" si="681"/>
        <v>4.816400461057138E-3</v>
      </c>
      <c r="AC1580" s="99">
        <f t="shared" si="682"/>
        <v>2.2039832123604405E-3</v>
      </c>
      <c r="AD1580" s="100">
        <f t="shared" si="683"/>
        <v>2.7019754066017223E-2</v>
      </c>
      <c r="AE1580" s="100">
        <f t="shared" si="684"/>
        <v>1.1711884371749607E-2</v>
      </c>
      <c r="AF1580" s="100">
        <f t="shared" si="685"/>
        <v>4.936830681294984E-2</v>
      </c>
      <c r="AG1580" s="101">
        <f t="shared" si="686"/>
        <v>5.851392917876121E-3</v>
      </c>
      <c r="AH1580" s="95">
        <f t="shared" si="687"/>
        <v>31.301786596410341</v>
      </c>
      <c r="AI1580" s="96">
        <f t="shared" si="688"/>
        <v>95.418903342664251</v>
      </c>
      <c r="AJ1580" s="96">
        <f t="shared" si="689"/>
        <v>8.6274082002305281</v>
      </c>
      <c r="AK1580" s="96">
        <f t="shared" si="690"/>
        <v>136.32710357319283</v>
      </c>
      <c r="AL1580" s="86">
        <f t="shared" si="691"/>
        <v>31.141445743454636</v>
      </c>
      <c r="AM1580" s="95">
        <f t="shared" si="699"/>
        <v>31.405568827791001</v>
      </c>
      <c r="AN1580" s="96">
        <f t="shared" si="692"/>
        <v>95.735268246446864</v>
      </c>
      <c r="AO1580" s="96">
        <f t="shared" si="693"/>
        <v>8.6560126912647366</v>
      </c>
      <c r="AP1580" s="96">
        <f t="shared" si="694"/>
        <v>136.77910112812188</v>
      </c>
      <c r="AQ1580" s="86">
        <f t="shared" si="695"/>
        <v>31.244696358805967</v>
      </c>
    </row>
    <row r="1581" spans="1:43">
      <c r="A1581" s="129" t="str">
        <f t="shared" si="696"/>
        <v>2013_3</v>
      </c>
      <c r="B1581" s="57">
        <v>2013</v>
      </c>
      <c r="C1581" s="57">
        <v>3</v>
      </c>
      <c r="D1581" s="81" t="str">
        <f t="shared" si="697"/>
        <v>MSL_Commercial</v>
      </c>
      <c r="E1581" s="68" t="s">
        <v>17</v>
      </c>
      <c r="F1581" s="69" t="s">
        <v>40</v>
      </c>
      <c r="G1581" s="84">
        <f t="shared" si="698"/>
        <v>10672</v>
      </c>
      <c r="H1581" s="70">
        <v>2668</v>
      </c>
      <c r="I1581" s="65">
        <v>29</v>
      </c>
      <c r="J1581" s="66">
        <v>242</v>
      </c>
      <c r="K1581" s="66">
        <v>790</v>
      </c>
      <c r="L1581" s="66">
        <v>365</v>
      </c>
      <c r="M1581" s="67">
        <v>70</v>
      </c>
      <c r="N1581" s="65">
        <v>622663</v>
      </c>
      <c r="O1581" s="66">
        <v>707354</v>
      </c>
      <c r="P1581" s="66">
        <v>1417245</v>
      </c>
      <c r="Q1581" s="66">
        <v>1065993</v>
      </c>
      <c r="R1581" s="67">
        <v>237992</v>
      </c>
      <c r="S1581" s="95">
        <f t="shared" si="672"/>
        <v>21471.137931034482</v>
      </c>
      <c r="T1581" s="96">
        <f t="shared" si="673"/>
        <v>2922.9504132231405</v>
      </c>
      <c r="U1581" s="96">
        <f t="shared" si="674"/>
        <v>1793.9810126582279</v>
      </c>
      <c r="V1581" s="96">
        <f t="shared" si="675"/>
        <v>2920.5287671232877</v>
      </c>
      <c r="W1581" s="86">
        <f t="shared" si="676"/>
        <v>3399.8857142857141</v>
      </c>
      <c r="X1581" s="99">
        <f t="shared" si="677"/>
        <v>2.717391304347826E-3</v>
      </c>
      <c r="Y1581" s="100">
        <f t="shared" si="678"/>
        <v>2.2676161919040479E-2</v>
      </c>
      <c r="Z1581" s="100">
        <f t="shared" si="679"/>
        <v>7.4025487256371814E-2</v>
      </c>
      <c r="AA1581" s="100">
        <f t="shared" si="680"/>
        <v>3.4201649175412296E-2</v>
      </c>
      <c r="AB1581" s="101">
        <f t="shared" si="681"/>
        <v>6.5592203898050972E-3</v>
      </c>
      <c r="AC1581" s="99">
        <f t="shared" si="682"/>
        <v>3.8915268233900447E-3</v>
      </c>
      <c r="AD1581" s="100">
        <f t="shared" si="683"/>
        <v>2.6033824365491995E-2</v>
      </c>
      <c r="AE1581" s="100">
        <f t="shared" si="684"/>
        <v>7.9930531645077296E-2</v>
      </c>
      <c r="AF1581" s="100">
        <f t="shared" si="685"/>
        <v>3.8300855389459883E-2</v>
      </c>
      <c r="AG1581" s="101">
        <f t="shared" si="686"/>
        <v>8.3798856941434928E-3</v>
      </c>
      <c r="AH1581" s="95">
        <f t="shared" si="687"/>
        <v>58.345483508245877</v>
      </c>
      <c r="AI1581" s="96">
        <f t="shared" si="688"/>
        <v>66.281296851574211</v>
      </c>
      <c r="AJ1581" s="96">
        <f t="shared" si="689"/>
        <v>132.80031859070465</v>
      </c>
      <c r="AK1581" s="96">
        <f t="shared" si="690"/>
        <v>99.886900299850069</v>
      </c>
      <c r="AL1581" s="86">
        <f t="shared" si="691"/>
        <v>22.300599700149924</v>
      </c>
      <c r="AM1581" s="95">
        <f t="shared" si="699"/>
        <v>58.538930117142115</v>
      </c>
      <c r="AN1581" s="96">
        <f t="shared" si="692"/>
        <v>66.501054943173017</v>
      </c>
      <c r="AO1581" s="96">
        <f t="shared" si="693"/>
        <v>133.24062295956091</v>
      </c>
      <c r="AP1581" s="96">
        <f t="shared" si="694"/>
        <v>100.21807901282503</v>
      </c>
      <c r="AQ1581" s="86">
        <f t="shared" si="695"/>
        <v>22.374538163402811</v>
      </c>
    </row>
    <row r="1582" spans="1:43">
      <c r="A1582" s="129" t="str">
        <f t="shared" si="696"/>
        <v>2013_3</v>
      </c>
      <c r="B1582" s="57">
        <v>2013</v>
      </c>
      <c r="C1582" s="57">
        <v>3</v>
      </c>
      <c r="D1582" s="81" t="str">
        <f t="shared" si="697"/>
        <v>LYL_Commercial</v>
      </c>
      <c r="E1582" s="68" t="s">
        <v>18</v>
      </c>
      <c r="F1582" s="69" t="s">
        <v>40</v>
      </c>
      <c r="G1582" s="84">
        <f t="shared" si="698"/>
        <v>4156</v>
      </c>
      <c r="H1582" s="70">
        <v>1039</v>
      </c>
      <c r="I1582" s="65">
        <v>25</v>
      </c>
      <c r="J1582" s="66">
        <v>106</v>
      </c>
      <c r="K1582" s="66">
        <v>194</v>
      </c>
      <c r="L1582" s="66">
        <v>166</v>
      </c>
      <c r="M1582" s="67">
        <v>41</v>
      </c>
      <c r="N1582" s="65">
        <v>494949</v>
      </c>
      <c r="O1582" s="66">
        <v>337007</v>
      </c>
      <c r="P1582" s="66">
        <v>218200</v>
      </c>
      <c r="Q1582" s="66">
        <v>527260</v>
      </c>
      <c r="R1582" s="67">
        <v>258112</v>
      </c>
      <c r="S1582" s="95">
        <f t="shared" si="672"/>
        <v>19797.96</v>
      </c>
      <c r="T1582" s="96">
        <f t="shared" si="673"/>
        <v>3179.3113207547171</v>
      </c>
      <c r="U1582" s="96">
        <f t="shared" si="674"/>
        <v>1124.7422680412371</v>
      </c>
      <c r="V1582" s="96">
        <f t="shared" si="675"/>
        <v>3176.265060240964</v>
      </c>
      <c r="W1582" s="86">
        <f t="shared" si="676"/>
        <v>6295.4146341463411</v>
      </c>
      <c r="X1582" s="99">
        <f t="shared" si="677"/>
        <v>6.0153994225216551E-3</v>
      </c>
      <c r="Y1582" s="100">
        <f t="shared" si="678"/>
        <v>2.5505293551491819E-2</v>
      </c>
      <c r="Z1582" s="100">
        <f t="shared" si="679"/>
        <v>4.6679499518768049E-2</v>
      </c>
      <c r="AA1582" s="100">
        <f t="shared" si="680"/>
        <v>3.9942252165543791E-2</v>
      </c>
      <c r="AB1582" s="101">
        <f t="shared" si="681"/>
        <v>9.8652550529355152E-3</v>
      </c>
      <c r="AC1582" s="99">
        <f t="shared" si="682"/>
        <v>8.8101317239716315E-3</v>
      </c>
      <c r="AD1582" s="100">
        <f t="shared" si="683"/>
        <v>3.1203301581470524E-2</v>
      </c>
      <c r="AE1582" s="100">
        <f t="shared" si="684"/>
        <v>5.4303812452575768E-2</v>
      </c>
      <c r="AF1582" s="100">
        <f t="shared" si="685"/>
        <v>4.7019804746945185E-2</v>
      </c>
      <c r="AG1582" s="101">
        <f t="shared" si="686"/>
        <v>1.3437320939528069E-2</v>
      </c>
      <c r="AH1582" s="95">
        <f t="shared" si="687"/>
        <v>119.09263715110683</v>
      </c>
      <c r="AI1582" s="96">
        <f t="shared" si="688"/>
        <v>81.089268527430221</v>
      </c>
      <c r="AJ1582" s="96">
        <f t="shared" si="689"/>
        <v>52.502406159769009</v>
      </c>
      <c r="AK1582" s="96">
        <f t="shared" si="690"/>
        <v>126.86717998075072</v>
      </c>
      <c r="AL1582" s="86">
        <f t="shared" si="691"/>
        <v>62.105871029836379</v>
      </c>
      <c r="AM1582" s="95">
        <f t="shared" si="699"/>
        <v>119.48749319507355</v>
      </c>
      <c r="AN1582" s="96">
        <f t="shared" si="692"/>
        <v>81.358122996898985</v>
      </c>
      <c r="AO1582" s="96">
        <f t="shared" si="693"/>
        <v>52.6764798295684</v>
      </c>
      <c r="AP1582" s="96">
        <f t="shared" si="694"/>
        <v>127.28781280906615</v>
      </c>
      <c r="AQ1582" s="86">
        <f t="shared" si="695"/>
        <v>62.311785342665253</v>
      </c>
    </row>
    <row r="1583" spans="1:43">
      <c r="A1583" s="129" t="str">
        <f t="shared" si="696"/>
        <v>2013_3</v>
      </c>
      <c r="B1583" s="57">
        <v>2013</v>
      </c>
      <c r="C1583" s="57">
        <v>3</v>
      </c>
      <c r="D1583" s="81" t="str">
        <f t="shared" si="697"/>
        <v>LSA_Commercial</v>
      </c>
      <c r="E1583" s="68" t="s">
        <v>19</v>
      </c>
      <c r="F1583" s="69" t="s">
        <v>40</v>
      </c>
      <c r="G1583" s="84">
        <f t="shared" si="698"/>
        <v>28500</v>
      </c>
      <c r="H1583" s="70">
        <v>7125</v>
      </c>
      <c r="I1583" s="65">
        <v>109</v>
      </c>
      <c r="J1583" s="66">
        <v>924</v>
      </c>
      <c r="K1583" s="66">
        <v>677</v>
      </c>
      <c r="L1583" s="66">
        <v>1417</v>
      </c>
      <c r="M1583" s="67">
        <v>245</v>
      </c>
      <c r="N1583" s="65">
        <v>2826692</v>
      </c>
      <c r="O1583" s="66">
        <v>2408428</v>
      </c>
      <c r="P1583" s="66">
        <v>1051344</v>
      </c>
      <c r="Q1583" s="66">
        <v>3426042</v>
      </c>
      <c r="R1583" s="67">
        <v>2192252</v>
      </c>
      <c r="S1583" s="95">
        <f t="shared" si="672"/>
        <v>25932.954128440368</v>
      </c>
      <c r="T1583" s="96">
        <f t="shared" si="673"/>
        <v>2606.5238095238096</v>
      </c>
      <c r="U1583" s="96">
        <f t="shared" si="674"/>
        <v>1552.9453471196455</v>
      </c>
      <c r="V1583" s="96">
        <f t="shared" si="675"/>
        <v>2417.8136908962597</v>
      </c>
      <c r="W1583" s="86">
        <f t="shared" si="676"/>
        <v>8947.9673469387762</v>
      </c>
      <c r="X1583" s="99">
        <f t="shared" si="677"/>
        <v>3.8245614035087717E-3</v>
      </c>
      <c r="Y1583" s="100">
        <f t="shared" si="678"/>
        <v>3.2421052631578948E-2</v>
      </c>
      <c r="Z1583" s="100">
        <f t="shared" si="679"/>
        <v>2.3754385964912281E-2</v>
      </c>
      <c r="AA1583" s="100">
        <f t="shared" si="680"/>
        <v>4.9719298245614038E-2</v>
      </c>
      <c r="AB1583" s="101">
        <f t="shared" si="681"/>
        <v>8.5964912280701751E-3</v>
      </c>
      <c r="AC1583" s="99">
        <f t="shared" si="682"/>
        <v>4.6764684781255448E-3</v>
      </c>
      <c r="AD1583" s="100">
        <f t="shared" si="683"/>
        <v>3.4865553814857217E-2</v>
      </c>
      <c r="AE1583" s="100">
        <f t="shared" si="684"/>
        <v>2.5856154776654872E-2</v>
      </c>
      <c r="AF1583" s="100">
        <f t="shared" si="685"/>
        <v>5.2719302986307115E-2</v>
      </c>
      <c r="AG1583" s="101">
        <f t="shared" si="686"/>
        <v>9.870637620773514E-3</v>
      </c>
      <c r="AH1583" s="95">
        <f t="shared" si="687"/>
        <v>99.182175438596488</v>
      </c>
      <c r="AI1583" s="96">
        <f t="shared" si="688"/>
        <v>84.506245614035095</v>
      </c>
      <c r="AJ1583" s="96">
        <f t="shared" si="689"/>
        <v>36.889263157894739</v>
      </c>
      <c r="AK1583" s="96">
        <f t="shared" si="690"/>
        <v>120.212</v>
      </c>
      <c r="AL1583" s="86">
        <f t="shared" si="691"/>
        <v>76.921122807017539</v>
      </c>
      <c r="AM1583" s="95">
        <f t="shared" si="699"/>
        <v>99.51101761022467</v>
      </c>
      <c r="AN1583" s="96">
        <f t="shared" si="692"/>
        <v>84.786429197435808</v>
      </c>
      <c r="AO1583" s="96">
        <f t="shared" si="693"/>
        <v>37.011570874507747</v>
      </c>
      <c r="AP1583" s="96">
        <f t="shared" si="694"/>
        <v>120.61056733289986</v>
      </c>
      <c r="AQ1583" s="86">
        <f t="shared" si="695"/>
        <v>77.176157635161616</v>
      </c>
    </row>
    <row r="1584" spans="1:43">
      <c r="A1584" s="129" t="str">
        <f t="shared" si="696"/>
        <v>2013_3</v>
      </c>
      <c r="B1584" s="57">
        <v>2013</v>
      </c>
      <c r="C1584" s="57">
        <v>3</v>
      </c>
      <c r="D1584" s="81" t="str">
        <f t="shared" si="697"/>
        <v>LMA_Commercial</v>
      </c>
      <c r="E1584" s="68" t="s">
        <v>20</v>
      </c>
      <c r="F1584" s="69" t="s">
        <v>40</v>
      </c>
      <c r="G1584" s="84">
        <f t="shared" si="698"/>
        <v>25764</v>
      </c>
      <c r="H1584" s="70">
        <v>6441</v>
      </c>
      <c r="I1584" s="65">
        <v>210</v>
      </c>
      <c r="J1584" s="66">
        <v>658</v>
      </c>
      <c r="K1584" s="66">
        <v>827</v>
      </c>
      <c r="L1584" s="66">
        <v>1250</v>
      </c>
      <c r="M1584" s="67">
        <v>140</v>
      </c>
      <c r="N1584" s="65">
        <v>3671125</v>
      </c>
      <c r="O1584" s="66">
        <v>1547463</v>
      </c>
      <c r="P1584" s="66">
        <v>744068</v>
      </c>
      <c r="Q1584" s="66">
        <v>3511734</v>
      </c>
      <c r="R1584" s="67">
        <v>848111</v>
      </c>
      <c r="S1584" s="95">
        <f t="shared" si="672"/>
        <v>17481.547619047618</v>
      </c>
      <c r="T1584" s="96">
        <f t="shared" si="673"/>
        <v>2351.7674772036476</v>
      </c>
      <c r="U1584" s="96">
        <f t="shared" si="674"/>
        <v>899.7194679564692</v>
      </c>
      <c r="V1584" s="96">
        <f t="shared" si="675"/>
        <v>2809.3872000000001</v>
      </c>
      <c r="W1584" s="86">
        <f t="shared" si="676"/>
        <v>6057.9357142857143</v>
      </c>
      <c r="X1584" s="99">
        <f t="shared" si="677"/>
        <v>8.1509082440614812E-3</v>
      </c>
      <c r="Y1584" s="100">
        <f t="shared" si="678"/>
        <v>2.5539512498059306E-2</v>
      </c>
      <c r="Z1584" s="100">
        <f t="shared" si="679"/>
        <v>3.2099052942089736E-2</v>
      </c>
      <c r="AA1584" s="100">
        <f t="shared" si="680"/>
        <v>4.8517310976556434E-2</v>
      </c>
      <c r="AB1584" s="101">
        <f t="shared" si="681"/>
        <v>5.4339388293743211E-3</v>
      </c>
      <c r="AC1584" s="99">
        <f t="shared" si="682"/>
        <v>9.4561022718152692E-3</v>
      </c>
      <c r="AD1584" s="100">
        <f t="shared" si="683"/>
        <v>2.7829524161849431E-2</v>
      </c>
      <c r="AE1584" s="100">
        <f t="shared" si="684"/>
        <v>3.465770270817161E-2</v>
      </c>
      <c r="AF1584" s="100">
        <f t="shared" si="685"/>
        <v>5.1636186791467052E-2</v>
      </c>
      <c r="AG1584" s="101">
        <f t="shared" si="686"/>
        <v>6.5010839082248126E-3</v>
      </c>
      <c r="AH1584" s="95">
        <f t="shared" si="687"/>
        <v>142.4904906070486</v>
      </c>
      <c r="AI1584" s="96">
        <f t="shared" si="688"/>
        <v>60.062994876571963</v>
      </c>
      <c r="AJ1584" s="96">
        <f t="shared" si="689"/>
        <v>28.880142834963515</v>
      </c>
      <c r="AK1584" s="96">
        <f t="shared" si="690"/>
        <v>136.30391243595716</v>
      </c>
      <c r="AL1584" s="86">
        <f t="shared" si="691"/>
        <v>32.918452103710607</v>
      </c>
      <c r="AM1584" s="95">
        <f t="shared" si="699"/>
        <v>142.9629230996853</v>
      </c>
      <c r="AN1584" s="96">
        <f t="shared" si="692"/>
        <v>60.262135957944317</v>
      </c>
      <c r="AO1584" s="96">
        <f t="shared" si="693"/>
        <v>28.975896016871296</v>
      </c>
      <c r="AP1584" s="96">
        <f t="shared" si="694"/>
        <v>136.7558330998128</v>
      </c>
      <c r="AQ1584" s="86">
        <f t="shared" si="695"/>
        <v>33.027594449384644</v>
      </c>
    </row>
    <row r="1585" spans="1:43">
      <c r="A1585" s="129" t="str">
        <f t="shared" si="696"/>
        <v>2013_3</v>
      </c>
      <c r="B1585" s="57">
        <v>2013</v>
      </c>
      <c r="C1585" s="57">
        <v>3</v>
      </c>
      <c r="D1585" s="81" t="str">
        <f t="shared" si="697"/>
        <v>SYL_Commercial</v>
      </c>
      <c r="E1585" s="68" t="s">
        <v>21</v>
      </c>
      <c r="F1585" s="69" t="s">
        <v>40</v>
      </c>
      <c r="G1585" s="84">
        <f t="shared" si="698"/>
        <v>3404</v>
      </c>
      <c r="H1585" s="70">
        <v>851</v>
      </c>
      <c r="I1585" s="65">
        <v>32</v>
      </c>
      <c r="J1585" s="66">
        <v>89</v>
      </c>
      <c r="K1585" s="66">
        <v>133</v>
      </c>
      <c r="L1585" s="66">
        <v>115</v>
      </c>
      <c r="M1585" s="67">
        <v>41</v>
      </c>
      <c r="N1585" s="65">
        <v>397500</v>
      </c>
      <c r="O1585" s="66">
        <v>247293</v>
      </c>
      <c r="P1585" s="66">
        <v>114716</v>
      </c>
      <c r="Q1585" s="66">
        <v>308055</v>
      </c>
      <c r="R1585" s="67">
        <v>179205</v>
      </c>
      <c r="S1585" s="95">
        <f t="shared" si="672"/>
        <v>12421.875</v>
      </c>
      <c r="T1585" s="96">
        <f t="shared" si="673"/>
        <v>2778.5730337078653</v>
      </c>
      <c r="U1585" s="96">
        <f t="shared" si="674"/>
        <v>862.52631578947364</v>
      </c>
      <c r="V1585" s="96">
        <f t="shared" si="675"/>
        <v>2678.7391304347825</v>
      </c>
      <c r="W1585" s="86">
        <f t="shared" si="676"/>
        <v>4370.8536585365855</v>
      </c>
      <c r="X1585" s="99">
        <f t="shared" si="677"/>
        <v>9.4007050528789656E-3</v>
      </c>
      <c r="Y1585" s="100">
        <f t="shared" si="678"/>
        <v>2.6145710928319625E-2</v>
      </c>
      <c r="Z1585" s="100">
        <f t="shared" si="679"/>
        <v>3.9071680376028199E-2</v>
      </c>
      <c r="AA1585" s="100">
        <f t="shared" si="680"/>
        <v>3.3783783783783786E-2</v>
      </c>
      <c r="AB1585" s="101">
        <f t="shared" si="681"/>
        <v>1.2044653349001176E-2</v>
      </c>
      <c r="AC1585" s="99">
        <f t="shared" si="682"/>
        <v>1.3254515644950756E-2</v>
      </c>
      <c r="AD1585" s="100">
        <f t="shared" si="683"/>
        <v>3.2518189204043847E-2</v>
      </c>
      <c r="AE1585" s="100">
        <f t="shared" si="684"/>
        <v>4.6809840040639338E-2</v>
      </c>
      <c r="AF1585" s="100">
        <f t="shared" si="685"/>
        <v>4.0999051516262403E-2</v>
      </c>
      <c r="AG1585" s="101">
        <f t="shared" si="686"/>
        <v>1.6401045389964727E-2</v>
      </c>
      <c r="AH1585" s="95">
        <f t="shared" si="687"/>
        <v>116.77438307873091</v>
      </c>
      <c r="AI1585" s="96">
        <f t="shared" si="688"/>
        <v>72.647767332549947</v>
      </c>
      <c r="AJ1585" s="96">
        <f t="shared" si="689"/>
        <v>33.700352526439481</v>
      </c>
      <c r="AK1585" s="96">
        <f t="shared" si="690"/>
        <v>90.497943595769684</v>
      </c>
      <c r="AL1585" s="86">
        <f t="shared" si="691"/>
        <v>52.645417156286719</v>
      </c>
      <c r="AM1585" s="95">
        <f t="shared" si="699"/>
        <v>117.16155286556346</v>
      </c>
      <c r="AN1585" s="96">
        <f t="shared" si="692"/>
        <v>72.888633692537837</v>
      </c>
      <c r="AO1585" s="96">
        <f t="shared" si="693"/>
        <v>33.812087291889256</v>
      </c>
      <c r="AP1585" s="96">
        <f t="shared" si="694"/>
        <v>90.797992875474606</v>
      </c>
      <c r="AQ1585" s="86">
        <f t="shared" si="695"/>
        <v>52.81996498433535</v>
      </c>
    </row>
    <row r="1586" spans="1:43">
      <c r="A1586" s="129" t="str">
        <f t="shared" si="696"/>
        <v>2013_3</v>
      </c>
      <c r="B1586" s="57">
        <v>2013</v>
      </c>
      <c r="C1586" s="57">
        <v>3</v>
      </c>
      <c r="D1586" s="81" t="str">
        <f t="shared" si="697"/>
        <v>MYL_Commercial</v>
      </c>
      <c r="E1586" s="68" t="s">
        <v>22</v>
      </c>
      <c r="F1586" s="69" t="s">
        <v>40</v>
      </c>
      <c r="G1586" s="84">
        <f t="shared" si="698"/>
        <v>2396</v>
      </c>
      <c r="H1586" s="70">
        <v>599</v>
      </c>
      <c r="I1586" s="65">
        <v>22</v>
      </c>
      <c r="J1586" s="66">
        <v>73</v>
      </c>
      <c r="K1586" s="66">
        <v>141</v>
      </c>
      <c r="L1586" s="66">
        <v>96</v>
      </c>
      <c r="M1586" s="67">
        <v>21</v>
      </c>
      <c r="N1586" s="65">
        <v>305548</v>
      </c>
      <c r="O1586" s="66">
        <v>211898</v>
      </c>
      <c r="P1586" s="66">
        <v>94349</v>
      </c>
      <c r="Q1586" s="66">
        <v>275840</v>
      </c>
      <c r="R1586" s="67">
        <v>101435</v>
      </c>
      <c r="S1586" s="95">
        <f t="shared" si="672"/>
        <v>13888.545454545454</v>
      </c>
      <c r="T1586" s="96">
        <f t="shared" si="673"/>
        <v>2902.7123287671234</v>
      </c>
      <c r="U1586" s="96">
        <f t="shared" si="674"/>
        <v>669.14184397163126</v>
      </c>
      <c r="V1586" s="96">
        <f t="shared" si="675"/>
        <v>2873.3333333333335</v>
      </c>
      <c r="W1586" s="86">
        <f t="shared" si="676"/>
        <v>4830.2380952380954</v>
      </c>
      <c r="X1586" s="99">
        <f t="shared" si="677"/>
        <v>9.1819699499165273E-3</v>
      </c>
      <c r="Y1586" s="100">
        <f t="shared" si="678"/>
        <v>3.0467445742904841E-2</v>
      </c>
      <c r="Z1586" s="100">
        <f t="shared" si="679"/>
        <v>5.8848080133555927E-2</v>
      </c>
      <c r="AA1586" s="100">
        <f t="shared" si="680"/>
        <v>4.006677796327212E-2</v>
      </c>
      <c r="AB1586" s="101">
        <f t="shared" si="681"/>
        <v>8.764607679465776E-3</v>
      </c>
      <c r="AC1586" s="99">
        <f t="shared" si="682"/>
        <v>1.3722195184528614E-2</v>
      </c>
      <c r="AD1586" s="100">
        <f t="shared" si="683"/>
        <v>3.8648546387286868E-2</v>
      </c>
      <c r="AE1586" s="100">
        <f t="shared" si="684"/>
        <v>7.0050414463092681E-2</v>
      </c>
      <c r="AF1586" s="100">
        <f t="shared" si="685"/>
        <v>4.9402012530550314E-2</v>
      </c>
      <c r="AG1586" s="101">
        <f t="shared" si="686"/>
        <v>1.3201380122246885E-2</v>
      </c>
      <c r="AH1586" s="95">
        <f t="shared" si="687"/>
        <v>127.52420701168614</v>
      </c>
      <c r="AI1586" s="96">
        <f t="shared" si="688"/>
        <v>88.438230383973291</v>
      </c>
      <c r="AJ1586" s="96">
        <f t="shared" si="689"/>
        <v>39.377712854757931</v>
      </c>
      <c r="AK1586" s="96">
        <f t="shared" si="690"/>
        <v>115.12520868113522</v>
      </c>
      <c r="AL1586" s="86">
        <f t="shared" si="691"/>
        <v>42.335141903171952</v>
      </c>
      <c r="AM1586" s="95">
        <f t="shared" si="699"/>
        <v>127.94701823742749</v>
      </c>
      <c r="AN1586" s="96">
        <f t="shared" si="692"/>
        <v>88.731450608331286</v>
      </c>
      <c r="AO1586" s="96">
        <f t="shared" si="693"/>
        <v>39.508271118393985</v>
      </c>
      <c r="AP1586" s="96">
        <f t="shared" si="694"/>
        <v>115.50691056924606</v>
      </c>
      <c r="AQ1586" s="86">
        <f t="shared" si="695"/>
        <v>42.475505632219672</v>
      </c>
    </row>
    <row r="1587" spans="1:43">
      <c r="A1587" s="129" t="str">
        <f t="shared" si="696"/>
        <v>2013_3</v>
      </c>
      <c r="B1587" s="57">
        <v>2013</v>
      </c>
      <c r="C1587" s="57">
        <v>3</v>
      </c>
      <c r="D1587" s="81" t="str">
        <f t="shared" si="697"/>
        <v>MYH_Commercial</v>
      </c>
      <c r="E1587" s="68" t="s">
        <v>23</v>
      </c>
      <c r="F1587" s="69" t="s">
        <v>40</v>
      </c>
      <c r="G1587" s="84">
        <f t="shared" si="698"/>
        <v>6620</v>
      </c>
      <c r="H1587" s="70">
        <v>1655</v>
      </c>
      <c r="I1587" s="65">
        <v>54</v>
      </c>
      <c r="J1587" s="66">
        <v>188</v>
      </c>
      <c r="K1587" s="66">
        <v>403</v>
      </c>
      <c r="L1587" s="66">
        <v>376</v>
      </c>
      <c r="M1587" s="67">
        <v>39</v>
      </c>
      <c r="N1587" s="65">
        <v>1170014</v>
      </c>
      <c r="O1587" s="66">
        <v>815344</v>
      </c>
      <c r="P1587" s="66">
        <v>457717</v>
      </c>
      <c r="Q1587" s="66">
        <v>1024113</v>
      </c>
      <c r="R1587" s="67">
        <v>252340</v>
      </c>
      <c r="S1587" s="95">
        <f t="shared" si="672"/>
        <v>21666.925925925927</v>
      </c>
      <c r="T1587" s="96">
        <f t="shared" si="673"/>
        <v>4336.9361702127662</v>
      </c>
      <c r="U1587" s="96">
        <f t="shared" si="674"/>
        <v>1135.7741935483871</v>
      </c>
      <c r="V1587" s="96">
        <f t="shared" si="675"/>
        <v>2723.7047872340427</v>
      </c>
      <c r="W1587" s="86">
        <f t="shared" si="676"/>
        <v>6470.2564102564102</v>
      </c>
      <c r="X1587" s="99">
        <f t="shared" si="677"/>
        <v>8.1570996978851968E-3</v>
      </c>
      <c r="Y1587" s="100">
        <f t="shared" si="678"/>
        <v>2.8398791540785499E-2</v>
      </c>
      <c r="Z1587" s="100">
        <f t="shared" si="679"/>
        <v>6.0876132930513596E-2</v>
      </c>
      <c r="AA1587" s="100">
        <f t="shared" si="680"/>
        <v>5.6797583081570999E-2</v>
      </c>
      <c r="AB1587" s="101">
        <f t="shared" si="681"/>
        <v>5.8912386706948643E-3</v>
      </c>
      <c r="AC1587" s="99">
        <f t="shared" si="682"/>
        <v>1.0732924116584011E-2</v>
      </c>
      <c r="AD1587" s="100">
        <f t="shared" si="683"/>
        <v>3.315565712203021E-2</v>
      </c>
      <c r="AE1587" s="100">
        <f t="shared" si="684"/>
        <v>6.7723315276304138E-2</v>
      </c>
      <c r="AF1587" s="100">
        <f t="shared" si="685"/>
        <v>6.3425763273567082E-2</v>
      </c>
      <c r="AG1587" s="101">
        <f t="shared" si="686"/>
        <v>8.0827674881874152E-3</v>
      </c>
      <c r="AH1587" s="95">
        <f t="shared" si="687"/>
        <v>176.73927492447129</v>
      </c>
      <c r="AI1587" s="96">
        <f t="shared" si="688"/>
        <v>123.16374622356496</v>
      </c>
      <c r="AJ1587" s="96">
        <f t="shared" si="689"/>
        <v>69.141540785498492</v>
      </c>
      <c r="AK1587" s="96">
        <f t="shared" si="690"/>
        <v>154.69984894259818</v>
      </c>
      <c r="AL1587" s="86">
        <f t="shared" si="691"/>
        <v>38.117824773413901</v>
      </c>
      <c r="AM1587" s="95">
        <f t="shared" si="699"/>
        <v>177.32526052844844</v>
      </c>
      <c r="AN1587" s="96">
        <f t="shared" si="692"/>
        <v>123.57210018026048</v>
      </c>
      <c r="AO1587" s="96">
        <f t="shared" si="693"/>
        <v>69.370782121666792</v>
      </c>
      <c r="AP1587" s="96">
        <f t="shared" si="694"/>
        <v>155.21276201444678</v>
      </c>
      <c r="AQ1587" s="86">
        <f t="shared" si="695"/>
        <v>38.244205831510293</v>
      </c>
    </row>
    <row r="1588" spans="1:43">
      <c r="A1588" s="129" t="str">
        <f t="shared" si="696"/>
        <v>2013_3</v>
      </c>
      <c r="B1588" s="57">
        <v>2013</v>
      </c>
      <c r="C1588" s="57">
        <v>3</v>
      </c>
      <c r="D1588" s="81" t="str">
        <f t="shared" si="697"/>
        <v>LML_Commercial</v>
      </c>
      <c r="E1588" s="68" t="s">
        <v>24</v>
      </c>
      <c r="F1588" s="69" t="s">
        <v>40</v>
      </c>
      <c r="G1588" s="84">
        <f t="shared" si="698"/>
        <v>26632</v>
      </c>
      <c r="H1588" s="70">
        <v>6658</v>
      </c>
      <c r="I1588" s="65">
        <v>55</v>
      </c>
      <c r="J1588" s="66">
        <v>593</v>
      </c>
      <c r="K1588" s="66">
        <v>2767</v>
      </c>
      <c r="L1588" s="66">
        <v>902</v>
      </c>
      <c r="M1588" s="67">
        <v>224</v>
      </c>
      <c r="N1588" s="65">
        <v>867937</v>
      </c>
      <c r="O1588" s="66">
        <v>1130797</v>
      </c>
      <c r="P1588" s="66">
        <v>3885577</v>
      </c>
      <c r="Q1588" s="66">
        <v>1471410</v>
      </c>
      <c r="R1588" s="67">
        <v>1262499</v>
      </c>
      <c r="S1588" s="95">
        <f t="shared" si="672"/>
        <v>15780.672727272728</v>
      </c>
      <c r="T1588" s="96">
        <f t="shared" si="673"/>
        <v>1906.9089376053962</v>
      </c>
      <c r="U1588" s="96">
        <f t="shared" si="674"/>
        <v>1404.2562341886519</v>
      </c>
      <c r="V1588" s="96">
        <f t="shared" si="675"/>
        <v>1631.2749445676275</v>
      </c>
      <c r="W1588" s="86">
        <f t="shared" si="676"/>
        <v>5636.15625</v>
      </c>
      <c r="X1588" s="99">
        <f t="shared" si="677"/>
        <v>2.0651847401622109E-3</v>
      </c>
      <c r="Y1588" s="100">
        <f t="shared" si="678"/>
        <v>2.2266446380294382E-2</v>
      </c>
      <c r="Z1588" s="100">
        <f t="shared" si="679"/>
        <v>0.10389756683688796</v>
      </c>
      <c r="AA1588" s="100">
        <f t="shared" si="680"/>
        <v>3.386902973866026E-2</v>
      </c>
      <c r="AB1588" s="101">
        <f t="shared" si="681"/>
        <v>8.410934214478822E-3</v>
      </c>
      <c r="AC1588" s="99">
        <f t="shared" si="682"/>
        <v>2.7133482398218204E-3</v>
      </c>
      <c r="AD1588" s="100">
        <f t="shared" si="683"/>
        <v>2.4373083562785981E-2</v>
      </c>
      <c r="AE1588" s="100">
        <f t="shared" si="684"/>
        <v>0.10825404505270728</v>
      </c>
      <c r="AF1588" s="100">
        <f t="shared" si="685"/>
        <v>3.6451726450876937E-2</v>
      </c>
      <c r="AG1588" s="101">
        <f t="shared" si="686"/>
        <v>9.714827391089139E-3</v>
      </c>
      <c r="AH1588" s="95">
        <f t="shared" si="687"/>
        <v>32.590004505857614</v>
      </c>
      <c r="AI1588" s="96">
        <f t="shared" si="688"/>
        <v>42.46008561129468</v>
      </c>
      <c r="AJ1588" s="96">
        <f t="shared" si="689"/>
        <v>145.89880594773206</v>
      </c>
      <c r="AK1588" s="96">
        <f t="shared" si="690"/>
        <v>55.249699609492339</v>
      </c>
      <c r="AL1588" s="86">
        <f t="shared" si="691"/>
        <v>47.405339441273654</v>
      </c>
      <c r="AM1588" s="95">
        <f t="shared" si="699"/>
        <v>32.698057871370992</v>
      </c>
      <c r="AN1588" s="96">
        <f t="shared" si="692"/>
        <v>42.600863595828613</v>
      </c>
      <c r="AO1588" s="96">
        <f t="shared" si="693"/>
        <v>146.3825388359617</v>
      </c>
      <c r="AP1588" s="96">
        <f t="shared" si="694"/>
        <v>55.432882032352566</v>
      </c>
      <c r="AQ1588" s="86">
        <f t="shared" si="695"/>
        <v>47.562513597816434</v>
      </c>
    </row>
    <row r="1589" spans="1:43">
      <c r="A1589" s="129" t="str">
        <f t="shared" si="696"/>
        <v>2013_3</v>
      </c>
      <c r="B1589" s="57">
        <v>2013</v>
      </c>
      <c r="C1589" s="57">
        <v>3</v>
      </c>
      <c r="D1589" s="81" t="str">
        <f t="shared" si="697"/>
        <v>MSA_Commercial</v>
      </c>
      <c r="E1589" s="68" t="s">
        <v>25</v>
      </c>
      <c r="F1589" s="69" t="s">
        <v>40</v>
      </c>
      <c r="G1589" s="84">
        <f t="shared" si="698"/>
        <v>19100</v>
      </c>
      <c r="H1589" s="70">
        <v>4775</v>
      </c>
      <c r="I1589" s="65">
        <v>74</v>
      </c>
      <c r="J1589" s="66">
        <v>572</v>
      </c>
      <c r="K1589" s="66">
        <v>812</v>
      </c>
      <c r="L1589" s="66">
        <v>1019</v>
      </c>
      <c r="M1589" s="67">
        <v>191</v>
      </c>
      <c r="N1589" s="65">
        <v>1536133</v>
      </c>
      <c r="O1589" s="66">
        <v>1701043</v>
      </c>
      <c r="P1589" s="66">
        <v>995780</v>
      </c>
      <c r="Q1589" s="66">
        <v>2732952</v>
      </c>
      <c r="R1589" s="67">
        <v>856181</v>
      </c>
      <c r="S1589" s="95">
        <f t="shared" si="672"/>
        <v>20758.554054054053</v>
      </c>
      <c r="T1589" s="96">
        <f t="shared" si="673"/>
        <v>2973.8513986013986</v>
      </c>
      <c r="U1589" s="96">
        <f t="shared" si="674"/>
        <v>1226.3300492610838</v>
      </c>
      <c r="V1589" s="96">
        <f t="shared" si="675"/>
        <v>2681.9941118743868</v>
      </c>
      <c r="W1589" s="86">
        <f t="shared" si="676"/>
        <v>4482.6230366492146</v>
      </c>
      <c r="X1589" s="99">
        <f t="shared" si="677"/>
        <v>3.8743455497382197E-3</v>
      </c>
      <c r="Y1589" s="100">
        <f t="shared" si="678"/>
        <v>2.9947643979057591E-2</v>
      </c>
      <c r="Z1589" s="100">
        <f t="shared" si="679"/>
        <v>4.2513089005235601E-2</v>
      </c>
      <c r="AA1589" s="100">
        <f t="shared" si="680"/>
        <v>5.3350785340314136E-2</v>
      </c>
      <c r="AB1589" s="101">
        <f t="shared" si="681"/>
        <v>0.01</v>
      </c>
      <c r="AC1589" s="99">
        <f t="shared" si="682"/>
        <v>4.9217043260687317E-3</v>
      </c>
      <c r="AD1589" s="100">
        <f t="shared" si="683"/>
        <v>3.2821189991109855E-2</v>
      </c>
      <c r="AE1589" s="100">
        <f t="shared" si="684"/>
        <v>4.5914561717841348E-2</v>
      </c>
      <c r="AF1589" s="100">
        <f t="shared" si="685"/>
        <v>5.7139607190110568E-2</v>
      </c>
      <c r="AG1589" s="101">
        <f t="shared" si="686"/>
        <v>1.1677478006035545E-2</v>
      </c>
      <c r="AH1589" s="95">
        <f t="shared" si="687"/>
        <v>80.425811518324608</v>
      </c>
      <c r="AI1589" s="96">
        <f t="shared" si="688"/>
        <v>89.059842931937169</v>
      </c>
      <c r="AJ1589" s="96">
        <f t="shared" si="689"/>
        <v>52.135078534031415</v>
      </c>
      <c r="AK1589" s="96">
        <f t="shared" si="690"/>
        <v>143.08649214659687</v>
      </c>
      <c r="AL1589" s="86">
        <f t="shared" si="691"/>
        <v>44.826230366492148</v>
      </c>
      <c r="AM1589" s="95">
        <f t="shared" si="699"/>
        <v>80.692466271536972</v>
      </c>
      <c r="AN1589" s="96">
        <f t="shared" si="692"/>
        <v>89.355124135692719</v>
      </c>
      <c r="AO1589" s="96">
        <f t="shared" si="693"/>
        <v>52.307934315499438</v>
      </c>
      <c r="AP1589" s="96">
        <f t="shared" si="694"/>
        <v>143.56090070438532</v>
      </c>
      <c r="AQ1589" s="86">
        <f t="shared" si="695"/>
        <v>44.974853391490711</v>
      </c>
    </row>
    <row r="1590" spans="1:43">
      <c r="A1590" s="129" t="str">
        <f t="shared" si="696"/>
        <v>2013_3</v>
      </c>
      <c r="B1590" s="57">
        <v>2013</v>
      </c>
      <c r="C1590" s="57">
        <v>3</v>
      </c>
      <c r="D1590" s="81" t="str">
        <f t="shared" si="697"/>
        <v>LYA_Commercial</v>
      </c>
      <c r="E1590" s="68" t="s">
        <v>26</v>
      </c>
      <c r="F1590" s="69" t="s">
        <v>40</v>
      </c>
      <c r="G1590" s="84">
        <f t="shared" si="698"/>
        <v>5564</v>
      </c>
      <c r="H1590" s="70">
        <v>1391</v>
      </c>
      <c r="I1590" s="65">
        <v>44</v>
      </c>
      <c r="J1590" s="66">
        <v>164</v>
      </c>
      <c r="K1590" s="66">
        <v>239</v>
      </c>
      <c r="L1590" s="66">
        <v>239</v>
      </c>
      <c r="M1590" s="67">
        <v>60</v>
      </c>
      <c r="N1590" s="65">
        <v>906263</v>
      </c>
      <c r="O1590" s="66">
        <v>484489</v>
      </c>
      <c r="P1590" s="66">
        <v>227578</v>
      </c>
      <c r="Q1590" s="66">
        <v>690417</v>
      </c>
      <c r="R1590" s="67">
        <v>515952</v>
      </c>
      <c r="S1590" s="95">
        <f t="shared" si="672"/>
        <v>20596.886363636364</v>
      </c>
      <c r="T1590" s="96">
        <f t="shared" si="673"/>
        <v>2954.2012195121952</v>
      </c>
      <c r="U1590" s="96">
        <f t="shared" si="674"/>
        <v>952.20920502092054</v>
      </c>
      <c r="V1590" s="96">
        <f t="shared" si="675"/>
        <v>2888.7740585774059</v>
      </c>
      <c r="W1590" s="86">
        <f t="shared" si="676"/>
        <v>8599.2000000000007</v>
      </c>
      <c r="X1590" s="99">
        <f t="shared" si="677"/>
        <v>7.9079798705966927E-3</v>
      </c>
      <c r="Y1590" s="100">
        <f t="shared" si="678"/>
        <v>2.9475197699496764E-2</v>
      </c>
      <c r="Z1590" s="100">
        <f t="shared" si="679"/>
        <v>4.2954708842559308E-2</v>
      </c>
      <c r="AA1590" s="100">
        <f t="shared" si="680"/>
        <v>4.2954708842559308E-2</v>
      </c>
      <c r="AB1590" s="101">
        <f t="shared" si="681"/>
        <v>1.0783608914450037E-2</v>
      </c>
      <c r="AC1590" s="99">
        <f t="shared" si="682"/>
        <v>1.0674737499717504E-2</v>
      </c>
      <c r="AD1590" s="100">
        <f t="shared" si="683"/>
        <v>3.4758361099935145E-2</v>
      </c>
      <c r="AE1590" s="100">
        <f t="shared" si="684"/>
        <v>4.928806622836121E-2</v>
      </c>
      <c r="AF1590" s="100">
        <f t="shared" si="685"/>
        <v>4.928806622836121E-2</v>
      </c>
      <c r="AG1590" s="101">
        <f t="shared" si="686"/>
        <v>1.4009799925788125E-2</v>
      </c>
      <c r="AH1590" s="95">
        <f t="shared" si="687"/>
        <v>162.87976276060388</v>
      </c>
      <c r="AI1590" s="96">
        <f t="shared" si="688"/>
        <v>87.075664989216392</v>
      </c>
      <c r="AJ1590" s="96">
        <f t="shared" si="689"/>
        <v>40.901869158878505</v>
      </c>
      <c r="AK1590" s="96">
        <f t="shared" si="690"/>
        <v>124.08644859813084</v>
      </c>
      <c r="AL1590" s="86">
        <f t="shared" si="691"/>
        <v>92.730409777138746</v>
      </c>
      <c r="AM1590" s="95">
        <f t="shared" si="699"/>
        <v>163.41979663930863</v>
      </c>
      <c r="AN1590" s="96">
        <f t="shared" si="692"/>
        <v>87.364367577603858</v>
      </c>
      <c r="AO1590" s="96">
        <f t="shared" si="693"/>
        <v>41.037480819122685</v>
      </c>
      <c r="AP1590" s="96">
        <f t="shared" si="694"/>
        <v>124.49786180868198</v>
      </c>
      <c r="AQ1590" s="86">
        <f t="shared" si="695"/>
        <v>93.037860881051714</v>
      </c>
    </row>
    <row r="1591" spans="1:43">
      <c r="A1591" s="129" t="str">
        <f t="shared" si="696"/>
        <v>2013_3</v>
      </c>
      <c r="B1591" s="57">
        <v>2013</v>
      </c>
      <c r="C1591" s="57">
        <v>3</v>
      </c>
      <c r="D1591" s="81" t="str">
        <f t="shared" si="697"/>
        <v>MMA_Commercial</v>
      </c>
      <c r="E1591" s="68" t="s">
        <v>27</v>
      </c>
      <c r="F1591" s="69" t="s">
        <v>40</v>
      </c>
      <c r="G1591" s="84">
        <f t="shared" si="698"/>
        <v>27752</v>
      </c>
      <c r="H1591" s="70">
        <v>6938</v>
      </c>
      <c r="I1591" s="65">
        <v>211</v>
      </c>
      <c r="J1591" s="66">
        <v>825</v>
      </c>
      <c r="K1591" s="66">
        <v>1556</v>
      </c>
      <c r="L1591" s="66">
        <v>1328</v>
      </c>
      <c r="M1591" s="67">
        <v>279</v>
      </c>
      <c r="N1591" s="65">
        <v>2848185</v>
      </c>
      <c r="O1591" s="66">
        <v>2513826</v>
      </c>
      <c r="P1591" s="66">
        <v>1763438</v>
      </c>
      <c r="Q1591" s="66">
        <v>3987411</v>
      </c>
      <c r="R1591" s="67">
        <v>2684350</v>
      </c>
      <c r="S1591" s="95">
        <f t="shared" si="672"/>
        <v>13498.507109004739</v>
      </c>
      <c r="T1591" s="96">
        <f t="shared" si="673"/>
        <v>3047.0618181818181</v>
      </c>
      <c r="U1591" s="96">
        <f t="shared" si="674"/>
        <v>1133.3149100257069</v>
      </c>
      <c r="V1591" s="96">
        <f t="shared" si="675"/>
        <v>3002.5685240963853</v>
      </c>
      <c r="W1591" s="86">
        <f t="shared" si="676"/>
        <v>9621.326164874552</v>
      </c>
      <c r="X1591" s="99">
        <f t="shared" si="677"/>
        <v>7.6030556356298648E-3</v>
      </c>
      <c r="Y1591" s="100">
        <f t="shared" si="678"/>
        <v>2.9727587200922456E-2</v>
      </c>
      <c r="Z1591" s="100">
        <f t="shared" si="679"/>
        <v>5.606803113289132E-2</v>
      </c>
      <c r="AA1591" s="100">
        <f t="shared" si="680"/>
        <v>4.7852407033727298E-2</v>
      </c>
      <c r="AB1591" s="101">
        <f t="shared" si="681"/>
        <v>1.0053329489766503E-2</v>
      </c>
      <c r="AC1591" s="99">
        <f t="shared" si="682"/>
        <v>8.817969731791617E-3</v>
      </c>
      <c r="AD1591" s="100">
        <f t="shared" si="683"/>
        <v>3.2102980080034892E-2</v>
      </c>
      <c r="AE1591" s="100">
        <f t="shared" si="684"/>
        <v>5.9285666137632892E-2</v>
      </c>
      <c r="AF1591" s="100">
        <f t="shared" si="685"/>
        <v>5.0837877701733827E-2</v>
      </c>
      <c r="AG1591" s="101">
        <f t="shared" si="686"/>
        <v>1.1448636047924732E-2</v>
      </c>
      <c r="AH1591" s="95">
        <f t="shared" si="687"/>
        <v>102.62990054770827</v>
      </c>
      <c r="AI1591" s="96">
        <f t="shared" si="688"/>
        <v>90.581795906601329</v>
      </c>
      <c r="AJ1591" s="96">
        <f t="shared" si="689"/>
        <v>63.542735658691264</v>
      </c>
      <c r="AK1591" s="96">
        <f t="shared" si="690"/>
        <v>143.68013116171807</v>
      </c>
      <c r="AL1591" s="86">
        <f t="shared" si="691"/>
        <v>96.726362063995381</v>
      </c>
      <c r="AM1591" s="95">
        <f t="shared" si="699"/>
        <v>102.97017377947446</v>
      </c>
      <c r="AN1591" s="96">
        <f t="shared" si="692"/>
        <v>90.88212320174469</v>
      </c>
      <c r="AO1591" s="96">
        <f t="shared" si="693"/>
        <v>63.753413949349813</v>
      </c>
      <c r="AP1591" s="96">
        <f t="shared" si="694"/>
        <v>144.15650795162114</v>
      </c>
      <c r="AQ1591" s="86">
        <f t="shared" si="695"/>
        <v>97.04706189553427</v>
      </c>
    </row>
    <row r="1592" spans="1:43">
      <c r="A1592" s="129" t="str">
        <f t="shared" si="696"/>
        <v>2013_3</v>
      </c>
      <c r="B1592" s="57">
        <v>2013</v>
      </c>
      <c r="C1592" s="57">
        <v>3</v>
      </c>
      <c r="D1592" s="81" t="str">
        <f t="shared" si="697"/>
        <v>LYH_Commercial</v>
      </c>
      <c r="E1592" s="68" t="s">
        <v>28</v>
      </c>
      <c r="F1592" s="69" t="s">
        <v>40</v>
      </c>
      <c r="G1592" s="84">
        <f t="shared" si="698"/>
        <v>3784</v>
      </c>
      <c r="H1592" s="70">
        <v>946</v>
      </c>
      <c r="I1592" s="65">
        <v>32</v>
      </c>
      <c r="J1592" s="66">
        <v>125</v>
      </c>
      <c r="K1592" s="66">
        <v>157</v>
      </c>
      <c r="L1592" s="66">
        <v>189</v>
      </c>
      <c r="M1592" s="67">
        <v>48</v>
      </c>
      <c r="N1592" s="65">
        <v>529057</v>
      </c>
      <c r="O1592" s="66">
        <v>401207</v>
      </c>
      <c r="P1592" s="66">
        <v>184469</v>
      </c>
      <c r="Q1592" s="66">
        <v>507131</v>
      </c>
      <c r="R1592" s="67">
        <v>434138</v>
      </c>
      <c r="S1592" s="95">
        <f t="shared" si="672"/>
        <v>16533.03125</v>
      </c>
      <c r="T1592" s="96">
        <f t="shared" si="673"/>
        <v>3209.6559999999999</v>
      </c>
      <c r="U1592" s="96">
        <f t="shared" si="674"/>
        <v>1174.9617834394905</v>
      </c>
      <c r="V1592" s="96">
        <f t="shared" si="675"/>
        <v>2683.232804232804</v>
      </c>
      <c r="W1592" s="86">
        <f t="shared" si="676"/>
        <v>9044.5416666666661</v>
      </c>
      <c r="X1592" s="99">
        <f t="shared" si="677"/>
        <v>8.4566596194503175E-3</v>
      </c>
      <c r="Y1592" s="100">
        <f t="shared" si="678"/>
        <v>3.3033826638477801E-2</v>
      </c>
      <c r="Z1592" s="100">
        <f t="shared" si="679"/>
        <v>4.1490486257928116E-2</v>
      </c>
      <c r="AA1592" s="100">
        <f t="shared" si="680"/>
        <v>4.9947145877378432E-2</v>
      </c>
      <c r="AB1592" s="101">
        <f t="shared" si="681"/>
        <v>1.2684989429175475E-2</v>
      </c>
      <c r="AC1592" s="99">
        <f t="shared" si="682"/>
        <v>1.1925111178446329E-2</v>
      </c>
      <c r="AD1592" s="100">
        <f t="shared" si="683"/>
        <v>3.9803464558357468E-2</v>
      </c>
      <c r="AE1592" s="100">
        <f t="shared" si="684"/>
        <v>4.9044066262123681E-2</v>
      </c>
      <c r="AF1592" s="100">
        <f t="shared" si="685"/>
        <v>5.8198202716958067E-2</v>
      </c>
      <c r="AG1592" s="101">
        <f t="shared" si="686"/>
        <v>1.6923890509279612E-2</v>
      </c>
      <c r="AH1592" s="95">
        <f t="shared" si="687"/>
        <v>139.81421775898519</v>
      </c>
      <c r="AI1592" s="96">
        <f t="shared" si="688"/>
        <v>106.0272198731501</v>
      </c>
      <c r="AJ1592" s="96">
        <f t="shared" si="689"/>
        <v>48.749735729386892</v>
      </c>
      <c r="AK1592" s="96">
        <f t="shared" si="690"/>
        <v>134.0198202959831</v>
      </c>
      <c r="AL1592" s="86">
        <f t="shared" si="691"/>
        <v>114.7299154334038</v>
      </c>
      <c r="AM1592" s="95">
        <f t="shared" si="699"/>
        <v>140.27777696999308</v>
      </c>
      <c r="AN1592" s="96">
        <f t="shared" si="692"/>
        <v>106.37875704281393</v>
      </c>
      <c r="AO1592" s="96">
        <f t="shared" si="693"/>
        <v>48.911367281555016</v>
      </c>
      <c r="AP1592" s="96">
        <f t="shared" si="694"/>
        <v>134.46416796785519</v>
      </c>
      <c r="AQ1592" s="86">
        <f t="shared" si="695"/>
        <v>115.11030671212905</v>
      </c>
    </row>
    <row r="1593" spans="1:43">
      <c r="A1593" s="129" t="str">
        <f t="shared" si="696"/>
        <v>2013_3</v>
      </c>
      <c r="B1593" s="57">
        <v>2013</v>
      </c>
      <c r="C1593" s="57">
        <v>3</v>
      </c>
      <c r="D1593" s="81" t="str">
        <f t="shared" si="697"/>
        <v>SSA_Commercial</v>
      </c>
      <c r="E1593" s="68" t="s">
        <v>29</v>
      </c>
      <c r="F1593" s="69" t="s">
        <v>40</v>
      </c>
      <c r="G1593" s="84">
        <f t="shared" si="698"/>
        <v>6528</v>
      </c>
      <c r="H1593" s="70">
        <v>1632</v>
      </c>
      <c r="I1593" s="65">
        <v>55</v>
      </c>
      <c r="J1593" s="66">
        <v>193</v>
      </c>
      <c r="K1593" s="66">
        <v>248</v>
      </c>
      <c r="L1593" s="66">
        <v>231</v>
      </c>
      <c r="M1593" s="67">
        <v>71</v>
      </c>
      <c r="N1593" s="65">
        <v>1186723</v>
      </c>
      <c r="O1593" s="66">
        <v>347816</v>
      </c>
      <c r="P1593" s="66">
        <v>201132</v>
      </c>
      <c r="Q1593" s="66">
        <v>700334</v>
      </c>
      <c r="R1593" s="67">
        <v>497163</v>
      </c>
      <c r="S1593" s="95">
        <f t="shared" si="672"/>
        <v>21576.781818181818</v>
      </c>
      <c r="T1593" s="96">
        <f t="shared" si="673"/>
        <v>1802.1554404145077</v>
      </c>
      <c r="U1593" s="96">
        <f t="shared" si="674"/>
        <v>811.01612903225805</v>
      </c>
      <c r="V1593" s="96">
        <f t="shared" si="675"/>
        <v>3031.7489177489178</v>
      </c>
      <c r="W1593" s="86">
        <f t="shared" si="676"/>
        <v>7002.2957746478869</v>
      </c>
      <c r="X1593" s="99">
        <f t="shared" si="677"/>
        <v>8.4252450980392152E-3</v>
      </c>
      <c r="Y1593" s="100">
        <f t="shared" si="678"/>
        <v>2.9564950980392156E-2</v>
      </c>
      <c r="Z1593" s="100">
        <f t="shared" si="679"/>
        <v>3.7990196078431369E-2</v>
      </c>
      <c r="AA1593" s="100">
        <f t="shared" si="680"/>
        <v>3.5386029411764705E-2</v>
      </c>
      <c r="AB1593" s="101">
        <f t="shared" si="681"/>
        <v>1.0876225490196078E-2</v>
      </c>
      <c r="AC1593" s="99">
        <f t="shared" si="682"/>
        <v>1.1061089992039716E-2</v>
      </c>
      <c r="AD1593" s="100">
        <f t="shared" si="683"/>
        <v>3.4449648397862589E-2</v>
      </c>
      <c r="AE1593" s="100">
        <f t="shared" si="684"/>
        <v>4.3503238885939405E-2</v>
      </c>
      <c r="AF1593" s="100">
        <f t="shared" si="685"/>
        <v>4.0713959763863404E-2</v>
      </c>
      <c r="AG1593" s="101">
        <f t="shared" si="686"/>
        <v>1.3867320924897293E-2</v>
      </c>
      <c r="AH1593" s="95">
        <f t="shared" si="687"/>
        <v>181.78967524509804</v>
      </c>
      <c r="AI1593" s="96">
        <f t="shared" si="688"/>
        <v>53.280637254901961</v>
      </c>
      <c r="AJ1593" s="96">
        <f t="shared" si="689"/>
        <v>30.810661764705884</v>
      </c>
      <c r="AK1593" s="96">
        <f t="shared" si="690"/>
        <v>107.28155637254902</v>
      </c>
      <c r="AL1593" s="86">
        <f t="shared" si="691"/>
        <v>76.158547794117652</v>
      </c>
      <c r="AM1593" s="95">
        <f t="shared" si="699"/>
        <v>182.39240563816338</v>
      </c>
      <c r="AN1593" s="96">
        <f t="shared" si="692"/>
        <v>53.457291178685701</v>
      </c>
      <c r="AO1593" s="96">
        <f t="shared" si="693"/>
        <v>30.912815653539266</v>
      </c>
      <c r="AP1593" s="96">
        <f t="shared" si="694"/>
        <v>107.6372523412772</v>
      </c>
      <c r="AQ1593" s="86">
        <f t="shared" si="695"/>
        <v>76.41105427659717</v>
      </c>
    </row>
    <row r="1594" spans="1:43">
      <c r="A1594" s="129" t="str">
        <f t="shared" si="696"/>
        <v>2013_3</v>
      </c>
      <c r="B1594" s="57">
        <v>2013</v>
      </c>
      <c r="C1594" s="57">
        <v>3</v>
      </c>
      <c r="D1594" s="81" t="str">
        <f t="shared" si="697"/>
        <v>MML_Commercial</v>
      </c>
      <c r="E1594" s="68" t="s">
        <v>30</v>
      </c>
      <c r="F1594" s="69" t="s">
        <v>40</v>
      </c>
      <c r="G1594" s="84">
        <f t="shared" si="698"/>
        <v>22796</v>
      </c>
      <c r="H1594" s="70">
        <v>5699</v>
      </c>
      <c r="I1594" s="65">
        <v>145</v>
      </c>
      <c r="J1594" s="66">
        <v>608</v>
      </c>
      <c r="K1594" s="66">
        <v>2511</v>
      </c>
      <c r="L1594" s="66">
        <v>791</v>
      </c>
      <c r="M1594" s="67">
        <v>196</v>
      </c>
      <c r="N1594" s="65">
        <v>2040969</v>
      </c>
      <c r="O1594" s="66">
        <v>1774122</v>
      </c>
      <c r="P1594" s="66">
        <v>1413125</v>
      </c>
      <c r="Q1594" s="66">
        <v>2356947</v>
      </c>
      <c r="R1594" s="67">
        <v>503106</v>
      </c>
      <c r="S1594" s="95">
        <f t="shared" si="672"/>
        <v>14075.64827586207</v>
      </c>
      <c r="T1594" s="96">
        <f t="shared" si="673"/>
        <v>2917.9638157894738</v>
      </c>
      <c r="U1594" s="96">
        <f t="shared" si="674"/>
        <v>562.77379530067697</v>
      </c>
      <c r="V1594" s="96">
        <f t="shared" si="675"/>
        <v>2979.7054361567634</v>
      </c>
      <c r="W1594" s="86">
        <f t="shared" si="676"/>
        <v>2566.8673469387754</v>
      </c>
      <c r="X1594" s="99">
        <f t="shared" si="677"/>
        <v>6.3607650464993859E-3</v>
      </c>
      <c r="Y1594" s="100">
        <f t="shared" si="678"/>
        <v>2.6671345850149148E-2</v>
      </c>
      <c r="Z1594" s="100">
        <f t="shared" si="679"/>
        <v>0.11015090366731005</v>
      </c>
      <c r="AA1594" s="100">
        <f t="shared" si="680"/>
        <v>3.4699070012282854E-2</v>
      </c>
      <c r="AB1594" s="101">
        <f t="shared" si="681"/>
        <v>8.597999649061239E-3</v>
      </c>
      <c r="AC1594" s="99">
        <f t="shared" si="682"/>
        <v>7.5876268335102991E-3</v>
      </c>
      <c r="AD1594" s="100">
        <f t="shared" si="683"/>
        <v>2.9157790619444464E-2</v>
      </c>
      <c r="AE1594" s="100">
        <f t="shared" si="684"/>
        <v>0.11498236836883458</v>
      </c>
      <c r="AF1594" s="100">
        <f t="shared" si="685"/>
        <v>3.7523409361694404E-2</v>
      </c>
      <c r="AG1594" s="101">
        <f t="shared" si="686"/>
        <v>1.0022787501808994E-2</v>
      </c>
      <c r="AH1594" s="95">
        <f t="shared" si="687"/>
        <v>89.531891559922798</v>
      </c>
      <c r="AI1594" s="96">
        <f t="shared" si="688"/>
        <v>77.82602210914196</v>
      </c>
      <c r="AJ1594" s="96">
        <f t="shared" si="689"/>
        <v>61.990042112651345</v>
      </c>
      <c r="AK1594" s="96">
        <f t="shared" si="690"/>
        <v>103.39300754518337</v>
      </c>
      <c r="AL1594" s="86">
        <f t="shared" si="691"/>
        <v>22.069924548166345</v>
      </c>
      <c r="AM1594" s="95">
        <f t="shared" si="699"/>
        <v>89.828737858366523</v>
      </c>
      <c r="AN1594" s="96">
        <f t="shared" si="692"/>
        <v>78.084057164396398</v>
      </c>
      <c r="AO1594" s="96">
        <f t="shared" si="693"/>
        <v>62.19557239042053</v>
      </c>
      <c r="AP1594" s="96">
        <f t="shared" si="694"/>
        <v>103.73581088642865</v>
      </c>
      <c r="AQ1594" s="86">
        <f t="shared" si="695"/>
        <v>22.143098199419661</v>
      </c>
    </row>
    <row r="1595" spans="1:43">
      <c r="A1595" s="129" t="str">
        <f t="shared" si="696"/>
        <v>2013_3</v>
      </c>
      <c r="B1595" s="57">
        <v>2013</v>
      </c>
      <c r="C1595" s="57">
        <v>3</v>
      </c>
      <c r="D1595" s="81" t="str">
        <f t="shared" si="697"/>
        <v>LMH_Commercial</v>
      </c>
      <c r="E1595" s="68" t="s">
        <v>31</v>
      </c>
      <c r="F1595" s="69" t="s">
        <v>40</v>
      </c>
      <c r="G1595" s="84">
        <f t="shared" si="698"/>
        <v>22916</v>
      </c>
      <c r="H1595" s="70">
        <v>5729</v>
      </c>
      <c r="I1595" s="65">
        <v>90</v>
      </c>
      <c r="J1595" s="66">
        <v>801</v>
      </c>
      <c r="K1595" s="66">
        <v>1374</v>
      </c>
      <c r="L1595" s="66">
        <v>1289</v>
      </c>
      <c r="M1595" s="67">
        <v>274</v>
      </c>
      <c r="N1595" s="65">
        <v>3066168</v>
      </c>
      <c r="O1595" s="66">
        <v>2796998</v>
      </c>
      <c r="P1595" s="66">
        <v>1317457</v>
      </c>
      <c r="Q1595" s="66">
        <v>4292248</v>
      </c>
      <c r="R1595" s="67">
        <v>2438902</v>
      </c>
      <c r="S1595" s="95">
        <f t="shared" si="672"/>
        <v>34068.533333333333</v>
      </c>
      <c r="T1595" s="96">
        <f t="shared" si="673"/>
        <v>3491.8826466916353</v>
      </c>
      <c r="U1595" s="96">
        <f t="shared" si="674"/>
        <v>958.8478893740903</v>
      </c>
      <c r="V1595" s="96">
        <f t="shared" si="675"/>
        <v>3329.9053529868115</v>
      </c>
      <c r="W1595" s="86">
        <f t="shared" si="676"/>
        <v>8901.1021897810224</v>
      </c>
      <c r="X1595" s="99">
        <f t="shared" si="677"/>
        <v>3.9273869785302843E-3</v>
      </c>
      <c r="Y1595" s="100">
        <f t="shared" si="678"/>
        <v>3.4953744108919535E-2</v>
      </c>
      <c r="Z1595" s="100">
        <f t="shared" si="679"/>
        <v>5.9958107872229008E-2</v>
      </c>
      <c r="AA1595" s="100">
        <f t="shared" si="680"/>
        <v>5.6248909059172632E-2</v>
      </c>
      <c r="AB1595" s="101">
        <f t="shared" si="681"/>
        <v>1.1956711467969977E-2</v>
      </c>
      <c r="AC1595" s="99">
        <f t="shared" si="682"/>
        <v>4.8900712179964284E-3</v>
      </c>
      <c r="AD1595" s="100">
        <f t="shared" si="683"/>
        <v>3.7780624481972926E-2</v>
      </c>
      <c r="AE1595" s="100">
        <f t="shared" si="684"/>
        <v>6.3612238578723043E-2</v>
      </c>
      <c r="AF1595" s="100">
        <f t="shared" si="685"/>
        <v>5.979518315294529E-2</v>
      </c>
      <c r="AG1595" s="101">
        <f t="shared" si="686"/>
        <v>1.3629651505839334E-2</v>
      </c>
      <c r="AH1595" s="95">
        <f t="shared" si="687"/>
        <v>133.80031419095829</v>
      </c>
      <c r="AI1595" s="96">
        <f t="shared" si="688"/>
        <v>122.0543724908361</v>
      </c>
      <c r="AJ1595" s="96">
        <f t="shared" si="689"/>
        <v>57.490705184150812</v>
      </c>
      <c r="AK1595" s="96">
        <f t="shared" si="690"/>
        <v>187.30354337580729</v>
      </c>
      <c r="AL1595" s="86">
        <f t="shared" si="691"/>
        <v>106.42791063012743</v>
      </c>
      <c r="AM1595" s="95">
        <f t="shared" si="699"/>
        <v>134.24393408221917</v>
      </c>
      <c r="AN1595" s="96">
        <f t="shared" si="692"/>
        <v>122.45904827788264</v>
      </c>
      <c r="AO1595" s="96">
        <f t="shared" si="693"/>
        <v>57.681317743893423</v>
      </c>
      <c r="AP1595" s="96">
        <f t="shared" si="694"/>
        <v>187.92455520262982</v>
      </c>
      <c r="AQ1595" s="86">
        <f t="shared" si="695"/>
        <v>106.78077630481843</v>
      </c>
    </row>
    <row r="1596" spans="1:43">
      <c r="A1596" s="129" t="str">
        <f t="shared" si="696"/>
        <v>2013_3</v>
      </c>
      <c r="B1596" s="57">
        <v>2013</v>
      </c>
      <c r="C1596" s="57">
        <v>3</v>
      </c>
      <c r="D1596" s="81" t="str">
        <f t="shared" si="697"/>
        <v>SSL_Commercial</v>
      </c>
      <c r="E1596" s="68" t="s">
        <v>32</v>
      </c>
      <c r="F1596" s="69" t="s">
        <v>40</v>
      </c>
      <c r="G1596" s="84">
        <f t="shared" si="698"/>
        <v>12040</v>
      </c>
      <c r="H1596" s="70">
        <v>3010</v>
      </c>
      <c r="I1596" s="65">
        <v>109</v>
      </c>
      <c r="J1596" s="66">
        <v>328</v>
      </c>
      <c r="K1596" s="66">
        <v>884</v>
      </c>
      <c r="L1596" s="66">
        <v>495</v>
      </c>
      <c r="M1596" s="67">
        <v>102</v>
      </c>
      <c r="N1596" s="65">
        <v>1274778</v>
      </c>
      <c r="O1596" s="66">
        <v>996121</v>
      </c>
      <c r="P1596" s="66">
        <v>732966</v>
      </c>
      <c r="Q1596" s="66">
        <v>1327176</v>
      </c>
      <c r="R1596" s="67">
        <v>299402</v>
      </c>
      <c r="S1596" s="95">
        <f t="shared" si="672"/>
        <v>11695.211009174312</v>
      </c>
      <c r="T1596" s="96">
        <f t="shared" si="673"/>
        <v>3036.9542682926831</v>
      </c>
      <c r="U1596" s="96">
        <f t="shared" si="674"/>
        <v>829.14705882352939</v>
      </c>
      <c r="V1596" s="96">
        <f t="shared" si="675"/>
        <v>2681.1636363636362</v>
      </c>
      <c r="W1596" s="86">
        <f t="shared" si="676"/>
        <v>2935.3137254901962</v>
      </c>
      <c r="X1596" s="99">
        <f t="shared" si="677"/>
        <v>9.0531561461794016E-3</v>
      </c>
      <c r="Y1596" s="100">
        <f t="shared" si="678"/>
        <v>2.7242524916943522E-2</v>
      </c>
      <c r="Z1596" s="100">
        <f t="shared" si="679"/>
        <v>7.3421926910299001E-2</v>
      </c>
      <c r="AA1596" s="100">
        <f t="shared" si="680"/>
        <v>4.1112956810631228E-2</v>
      </c>
      <c r="AB1596" s="101">
        <f t="shared" si="681"/>
        <v>8.4717607973421923E-3</v>
      </c>
      <c r="AC1596" s="99">
        <f t="shared" si="682"/>
        <v>1.1064414506950046E-2</v>
      </c>
      <c r="AD1596" s="100">
        <f t="shared" si="683"/>
        <v>3.0699280272392122E-2</v>
      </c>
      <c r="AE1596" s="100">
        <f t="shared" si="684"/>
        <v>7.8960483225960207E-2</v>
      </c>
      <c r="AF1596" s="100">
        <f t="shared" si="685"/>
        <v>4.5329103948247448E-2</v>
      </c>
      <c r="AG1596" s="101">
        <f t="shared" si="686"/>
        <v>1.04179365787197E-2</v>
      </c>
      <c r="AH1596" s="95">
        <f t="shared" si="687"/>
        <v>105.87857142857143</v>
      </c>
      <c r="AI1596" s="96">
        <f t="shared" si="688"/>
        <v>82.734302325581396</v>
      </c>
      <c r="AJ1596" s="96">
        <f t="shared" si="689"/>
        <v>60.877574750830561</v>
      </c>
      <c r="AK1596" s="96">
        <f t="shared" si="690"/>
        <v>110.23056478405316</v>
      </c>
      <c r="AL1596" s="86">
        <f t="shared" si="691"/>
        <v>24.867275747508305</v>
      </c>
      <c r="AM1596" s="95">
        <f t="shared" si="699"/>
        <v>106.22961574881843</v>
      </c>
      <c r="AN1596" s="96">
        <f t="shared" si="692"/>
        <v>83.008610965461259</v>
      </c>
      <c r="AO1596" s="96">
        <f t="shared" si="693"/>
        <v>61.079416601909074</v>
      </c>
      <c r="AP1596" s="96">
        <f t="shared" si="694"/>
        <v>110.59603829925983</v>
      </c>
      <c r="AQ1596" s="86">
        <f t="shared" si="695"/>
        <v>24.949724120143067</v>
      </c>
    </row>
    <row r="1597" spans="1:43">
      <c r="A1597" s="129" t="str">
        <f t="shared" si="696"/>
        <v>2013_3</v>
      </c>
      <c r="B1597" s="57">
        <v>2013</v>
      </c>
      <c r="C1597" s="57">
        <v>3</v>
      </c>
      <c r="D1597" s="81" t="str">
        <f t="shared" si="697"/>
        <v>SSH_Commercial</v>
      </c>
      <c r="E1597" s="68" t="s">
        <v>33</v>
      </c>
      <c r="F1597" s="69" t="s">
        <v>40</v>
      </c>
      <c r="G1597" s="84">
        <f t="shared" si="698"/>
        <v>10260</v>
      </c>
      <c r="H1597" s="70">
        <v>2565</v>
      </c>
      <c r="I1597" s="65">
        <v>81</v>
      </c>
      <c r="J1597" s="66">
        <v>393</v>
      </c>
      <c r="K1597" s="66">
        <v>652</v>
      </c>
      <c r="L1597" s="66">
        <v>544</v>
      </c>
      <c r="M1597" s="67">
        <v>81</v>
      </c>
      <c r="N1597" s="65">
        <v>1177385</v>
      </c>
      <c r="O1597" s="66">
        <v>1532162</v>
      </c>
      <c r="P1597" s="66">
        <v>719114</v>
      </c>
      <c r="Q1597" s="66">
        <v>2073621</v>
      </c>
      <c r="R1597" s="67">
        <v>373792</v>
      </c>
      <c r="S1597" s="95">
        <f t="shared" si="672"/>
        <v>14535.617283950618</v>
      </c>
      <c r="T1597" s="96">
        <f t="shared" si="673"/>
        <v>3898.6310432569976</v>
      </c>
      <c r="U1597" s="96">
        <f t="shared" si="674"/>
        <v>1102.935582822086</v>
      </c>
      <c r="V1597" s="96">
        <f t="shared" si="675"/>
        <v>3811.8033088235293</v>
      </c>
      <c r="W1597" s="86">
        <f t="shared" si="676"/>
        <v>4614.7160493827159</v>
      </c>
      <c r="X1597" s="99">
        <f t="shared" si="677"/>
        <v>7.8947368421052634E-3</v>
      </c>
      <c r="Y1597" s="100">
        <f t="shared" si="678"/>
        <v>3.8304093567251465E-2</v>
      </c>
      <c r="Z1597" s="100">
        <f t="shared" si="679"/>
        <v>6.3547758284600395E-2</v>
      </c>
      <c r="AA1597" s="100">
        <f t="shared" si="680"/>
        <v>5.3021442495126705E-2</v>
      </c>
      <c r="AB1597" s="101">
        <f t="shared" si="681"/>
        <v>7.8947368421052634E-3</v>
      </c>
      <c r="AC1597" s="99">
        <f t="shared" si="682"/>
        <v>9.9305126376027994E-3</v>
      </c>
      <c r="AD1597" s="100">
        <f t="shared" si="683"/>
        <v>4.2719022520671356E-2</v>
      </c>
      <c r="AE1597" s="100">
        <f t="shared" si="684"/>
        <v>6.9159209284307854E-2</v>
      </c>
      <c r="AF1597" s="100">
        <f t="shared" si="685"/>
        <v>5.8175842073080908E-2</v>
      </c>
      <c r="AG1597" s="101">
        <f t="shared" si="686"/>
        <v>9.9305126376027994E-3</v>
      </c>
      <c r="AH1597" s="95">
        <f t="shared" si="687"/>
        <v>114.75487329434698</v>
      </c>
      <c r="AI1597" s="96">
        <f t="shared" si="688"/>
        <v>149.33352826510722</v>
      </c>
      <c r="AJ1597" s="96">
        <f t="shared" si="689"/>
        <v>70.089083820662765</v>
      </c>
      <c r="AK1597" s="96">
        <f t="shared" si="690"/>
        <v>202.10730994152047</v>
      </c>
      <c r="AL1597" s="86">
        <f t="shared" si="691"/>
        <v>36.431968810916182</v>
      </c>
      <c r="AM1597" s="95">
        <f t="shared" si="699"/>
        <v>115.13534732178341</v>
      </c>
      <c r="AN1597" s="96">
        <f t="shared" si="692"/>
        <v>149.82864910223788</v>
      </c>
      <c r="AO1597" s="96">
        <f t="shared" si="693"/>
        <v>70.321466770815803</v>
      </c>
      <c r="AP1597" s="96">
        <f t="shared" si="694"/>
        <v>202.77740420401472</v>
      </c>
      <c r="AQ1597" s="86">
        <f t="shared" si="695"/>
        <v>36.552760351205485</v>
      </c>
    </row>
    <row r="1598" spans="1:43">
      <c r="A1598" s="129" t="str">
        <f t="shared" si="696"/>
        <v>2013_3</v>
      </c>
      <c r="B1598" s="57">
        <v>2013</v>
      </c>
      <c r="C1598" s="57">
        <v>3</v>
      </c>
      <c r="D1598" s="81" t="str">
        <f t="shared" si="697"/>
        <v>MMH_Commercial</v>
      </c>
      <c r="E1598" s="68" t="s">
        <v>34</v>
      </c>
      <c r="F1598" s="69" t="s">
        <v>40</v>
      </c>
      <c r="G1598" s="84">
        <f t="shared" si="698"/>
        <v>20164</v>
      </c>
      <c r="H1598" s="70">
        <v>5041</v>
      </c>
      <c r="I1598" s="65">
        <v>218</v>
      </c>
      <c r="J1598" s="66">
        <v>788</v>
      </c>
      <c r="K1598" s="66">
        <v>971</v>
      </c>
      <c r="L1598" s="66">
        <v>1219</v>
      </c>
      <c r="M1598" s="67">
        <v>266</v>
      </c>
      <c r="N1598" s="65">
        <v>2503653</v>
      </c>
      <c r="O1598" s="66">
        <v>2285949</v>
      </c>
      <c r="P1598" s="66">
        <v>967781</v>
      </c>
      <c r="Q1598" s="66">
        <v>3307712</v>
      </c>
      <c r="R1598" s="67">
        <v>883609</v>
      </c>
      <c r="S1598" s="95">
        <f t="shared" si="672"/>
        <v>11484.646788990825</v>
      </c>
      <c r="T1598" s="96">
        <f t="shared" si="673"/>
        <v>2900.9505076142132</v>
      </c>
      <c r="U1598" s="96">
        <f t="shared" si="674"/>
        <v>996.68486096807419</v>
      </c>
      <c r="V1598" s="96">
        <f t="shared" si="675"/>
        <v>2713.4634946677606</v>
      </c>
      <c r="W1598" s="86">
        <f t="shared" si="676"/>
        <v>3321.8383458646617</v>
      </c>
      <c r="X1598" s="99">
        <f t="shared" si="677"/>
        <v>1.0811346954969252E-2</v>
      </c>
      <c r="Y1598" s="100">
        <f t="shared" si="678"/>
        <v>3.9079547708787937E-2</v>
      </c>
      <c r="Z1598" s="100">
        <f t="shared" si="679"/>
        <v>4.8155127950803414E-2</v>
      </c>
      <c r="AA1598" s="100">
        <f t="shared" si="680"/>
        <v>6.0454274945447334E-2</v>
      </c>
      <c r="AB1598" s="101">
        <f t="shared" si="681"/>
        <v>1.319182701844872E-2</v>
      </c>
      <c r="AC1598" s="99">
        <f t="shared" si="682"/>
        <v>1.2508210978753971E-2</v>
      </c>
      <c r="AD1598" s="100">
        <f t="shared" si="683"/>
        <v>4.225924706923001E-2</v>
      </c>
      <c r="AE1598" s="100">
        <f t="shared" si="684"/>
        <v>5.16680776756396E-2</v>
      </c>
      <c r="AF1598" s="100">
        <f t="shared" si="685"/>
        <v>6.436484477650839E-2</v>
      </c>
      <c r="AG1598" s="101">
        <f t="shared" si="686"/>
        <v>1.5063958815006889E-2</v>
      </c>
      <c r="AH1598" s="95">
        <f t="shared" si="687"/>
        <v>124.16450109105337</v>
      </c>
      <c r="AI1598" s="96">
        <f t="shared" si="688"/>
        <v>113.36783376314223</v>
      </c>
      <c r="AJ1598" s="96">
        <f t="shared" si="689"/>
        <v>47.99548700654632</v>
      </c>
      <c r="AK1598" s="96">
        <f t="shared" si="690"/>
        <v>164.04046816107916</v>
      </c>
      <c r="AL1598" s="86">
        <f t="shared" si="691"/>
        <v>43.821116841896448</v>
      </c>
      <c r="AM1598" s="95">
        <f t="shared" si="699"/>
        <v>124.57617308753211</v>
      </c>
      <c r="AN1598" s="96">
        <f t="shared" si="692"/>
        <v>113.74370900970339</v>
      </c>
      <c r="AO1598" s="96">
        <f t="shared" si="693"/>
        <v>48.154617819172586</v>
      </c>
      <c r="AP1598" s="96">
        <f t="shared" si="694"/>
        <v>164.58435040147617</v>
      </c>
      <c r="AQ1598" s="86">
        <f t="shared" si="695"/>
        <v>43.966407375822911</v>
      </c>
    </row>
    <row r="1599" spans="1:43">
      <c r="A1599" s="129" t="str">
        <f t="shared" si="696"/>
        <v>2013_3</v>
      </c>
      <c r="B1599" s="57">
        <v>2013</v>
      </c>
      <c r="C1599" s="57">
        <v>3</v>
      </c>
      <c r="D1599" s="81" t="str">
        <f t="shared" si="697"/>
        <v>SYA_Commercial</v>
      </c>
      <c r="E1599" s="68" t="s">
        <v>35</v>
      </c>
      <c r="F1599" s="69" t="s">
        <v>40</v>
      </c>
      <c r="G1599" s="84">
        <f t="shared" si="698"/>
        <v>6116</v>
      </c>
      <c r="H1599" s="70">
        <v>1529</v>
      </c>
      <c r="I1599" s="65">
        <v>68</v>
      </c>
      <c r="J1599" s="66">
        <v>246</v>
      </c>
      <c r="K1599" s="66">
        <v>416</v>
      </c>
      <c r="L1599" s="66">
        <v>385</v>
      </c>
      <c r="M1599" s="67">
        <v>34</v>
      </c>
      <c r="N1599" s="65">
        <v>1150756</v>
      </c>
      <c r="O1599" s="66">
        <v>899489</v>
      </c>
      <c r="P1599" s="66">
        <v>358728</v>
      </c>
      <c r="Q1599" s="66">
        <v>1213320</v>
      </c>
      <c r="R1599" s="67">
        <v>213238</v>
      </c>
      <c r="S1599" s="95">
        <f t="shared" si="672"/>
        <v>16922.882352941175</v>
      </c>
      <c r="T1599" s="96">
        <f t="shared" si="673"/>
        <v>3656.459349593496</v>
      </c>
      <c r="U1599" s="96">
        <f t="shared" si="674"/>
        <v>862.32692307692309</v>
      </c>
      <c r="V1599" s="96">
        <f t="shared" si="675"/>
        <v>3151.4805194805194</v>
      </c>
      <c r="W1599" s="86">
        <f t="shared" si="676"/>
        <v>6271.7058823529414</v>
      </c>
      <c r="X1599" s="99">
        <f t="shared" si="677"/>
        <v>1.1118378024852845E-2</v>
      </c>
      <c r="Y1599" s="100">
        <f t="shared" si="678"/>
        <v>4.0222367560497053E-2</v>
      </c>
      <c r="Z1599" s="100">
        <f t="shared" si="679"/>
        <v>6.8018312622629168E-2</v>
      </c>
      <c r="AA1599" s="100">
        <f t="shared" si="680"/>
        <v>6.2949640287769781E-2</v>
      </c>
      <c r="AB1599" s="101">
        <f t="shared" si="681"/>
        <v>5.5591890124264227E-3</v>
      </c>
      <c r="AC1599" s="99">
        <f t="shared" si="682"/>
        <v>1.4242407001732378E-2</v>
      </c>
      <c r="AD1599" s="100">
        <f t="shared" si="683"/>
        <v>4.607621379019422E-2</v>
      </c>
      <c r="AE1599" s="100">
        <f t="shared" si="684"/>
        <v>7.5519651735808241E-2</v>
      </c>
      <c r="AF1599" s="100">
        <f t="shared" si="685"/>
        <v>7.0185668890815553E-2</v>
      </c>
      <c r="AG1599" s="101">
        <f t="shared" si="686"/>
        <v>7.7744116065591945E-3</v>
      </c>
      <c r="AH1599" s="95">
        <f t="shared" si="687"/>
        <v>188.15500327011119</v>
      </c>
      <c r="AI1599" s="96">
        <f t="shared" si="688"/>
        <v>147.07145192936559</v>
      </c>
      <c r="AJ1599" s="96">
        <f t="shared" si="689"/>
        <v>58.654022236756049</v>
      </c>
      <c r="AK1599" s="96">
        <f t="shared" si="690"/>
        <v>198.38456507521255</v>
      </c>
      <c r="AL1599" s="86">
        <f t="shared" si="691"/>
        <v>34.86559843034663</v>
      </c>
      <c r="AM1599" s="95">
        <f t="shared" si="699"/>
        <v>188.7788381437106</v>
      </c>
      <c r="AN1599" s="96">
        <f t="shared" si="692"/>
        <v>147.55907276872603</v>
      </c>
      <c r="AO1599" s="96">
        <f t="shared" si="693"/>
        <v>58.848491817220172</v>
      </c>
      <c r="AP1599" s="96">
        <f t="shared" si="694"/>
        <v>199.04231643939022</v>
      </c>
      <c r="AQ1599" s="86">
        <f t="shared" si="695"/>
        <v>34.981196611695751</v>
      </c>
    </row>
    <row r="1600" spans="1:43">
      <c r="A1600" s="129" t="str">
        <f t="shared" si="696"/>
        <v>2013_3</v>
      </c>
      <c r="B1600" s="57">
        <v>2013</v>
      </c>
      <c r="C1600" s="57">
        <v>3</v>
      </c>
      <c r="D1600" s="81" t="str">
        <f t="shared" si="697"/>
        <v>LSH_Commercial</v>
      </c>
      <c r="E1600" s="68" t="s">
        <v>36</v>
      </c>
      <c r="F1600" s="69" t="s">
        <v>40</v>
      </c>
      <c r="G1600" s="84">
        <f t="shared" si="698"/>
        <v>9424</v>
      </c>
      <c r="H1600" s="70">
        <v>2356</v>
      </c>
      <c r="I1600" s="65">
        <v>112</v>
      </c>
      <c r="J1600" s="66">
        <v>448</v>
      </c>
      <c r="K1600" s="66">
        <v>886</v>
      </c>
      <c r="L1600" s="66">
        <v>654</v>
      </c>
      <c r="M1600" s="67">
        <v>228</v>
      </c>
      <c r="N1600" s="65">
        <v>2181343</v>
      </c>
      <c r="O1600" s="66">
        <v>1331075</v>
      </c>
      <c r="P1600" s="66">
        <v>1025217</v>
      </c>
      <c r="Q1600" s="66">
        <v>2053528</v>
      </c>
      <c r="R1600" s="67">
        <v>1524430</v>
      </c>
      <c r="S1600" s="95">
        <f t="shared" si="672"/>
        <v>19476.276785714286</v>
      </c>
      <c r="T1600" s="96">
        <f t="shared" si="673"/>
        <v>2971.1495535714284</v>
      </c>
      <c r="U1600" s="96">
        <f t="shared" si="674"/>
        <v>1157.1297968397291</v>
      </c>
      <c r="V1600" s="96">
        <f t="shared" si="675"/>
        <v>3139.9510703363912</v>
      </c>
      <c r="W1600" s="86">
        <f t="shared" si="676"/>
        <v>6686.0964912280706</v>
      </c>
      <c r="X1600" s="99">
        <f t="shared" si="677"/>
        <v>1.1884550084889643E-2</v>
      </c>
      <c r="Y1600" s="100">
        <f t="shared" si="678"/>
        <v>4.7538200339558571E-2</v>
      </c>
      <c r="Z1600" s="100">
        <f t="shared" si="679"/>
        <v>9.4015280135823429E-2</v>
      </c>
      <c r="AA1600" s="100">
        <f t="shared" si="680"/>
        <v>6.9397283531409171E-2</v>
      </c>
      <c r="AB1600" s="101">
        <f t="shared" si="681"/>
        <v>2.4193548387096774E-2</v>
      </c>
      <c r="AC1600" s="99">
        <f t="shared" si="682"/>
        <v>1.4485509046347564E-2</v>
      </c>
      <c r="AD1600" s="100">
        <f t="shared" si="683"/>
        <v>5.2645407024776041E-2</v>
      </c>
      <c r="AE1600" s="100">
        <f t="shared" si="684"/>
        <v>0.1010201156386059</v>
      </c>
      <c r="AF1600" s="100">
        <f t="shared" si="685"/>
        <v>7.5496747578181658E-2</v>
      </c>
      <c r="AG1600" s="101">
        <f t="shared" si="686"/>
        <v>2.7881370037690263E-2</v>
      </c>
      <c r="AH1600" s="95">
        <f t="shared" si="687"/>
        <v>231.4667869269949</v>
      </c>
      <c r="AI1600" s="96">
        <f t="shared" si="688"/>
        <v>141.2431027164686</v>
      </c>
      <c r="AJ1600" s="96">
        <f t="shared" si="689"/>
        <v>108.78788200339558</v>
      </c>
      <c r="AK1600" s="96">
        <f t="shared" si="690"/>
        <v>217.90407470288625</v>
      </c>
      <c r="AL1600" s="86">
        <f t="shared" si="691"/>
        <v>161.76039898132427</v>
      </c>
      <c r="AM1600" s="95">
        <f t="shared" si="699"/>
        <v>232.23422362150453</v>
      </c>
      <c r="AN1600" s="96">
        <f t="shared" si="692"/>
        <v>141.71139944841053</v>
      </c>
      <c r="AO1600" s="96">
        <f t="shared" si="693"/>
        <v>109.14857225047506</v>
      </c>
      <c r="AP1600" s="96">
        <f t="shared" si="694"/>
        <v>218.62654372330303</v>
      </c>
      <c r="AQ1600" s="86">
        <f t="shared" si="695"/>
        <v>162.29672156801115</v>
      </c>
    </row>
    <row r="1601" spans="1:43">
      <c r="A1601" s="129" t="str">
        <f t="shared" si="696"/>
        <v>2013_3</v>
      </c>
      <c r="B1601" s="57">
        <v>2013</v>
      </c>
      <c r="C1601" s="57">
        <v>3</v>
      </c>
      <c r="D1601" s="81" t="str">
        <f t="shared" si="697"/>
        <v>SYH_Commercial</v>
      </c>
      <c r="E1601" s="68" t="s">
        <v>37</v>
      </c>
      <c r="F1601" s="69" t="s">
        <v>40</v>
      </c>
      <c r="G1601" s="84">
        <f t="shared" si="698"/>
        <v>4916</v>
      </c>
      <c r="H1601" s="70">
        <v>1229</v>
      </c>
      <c r="I1601" s="65">
        <v>56</v>
      </c>
      <c r="J1601" s="66">
        <v>241</v>
      </c>
      <c r="K1601" s="66">
        <v>210</v>
      </c>
      <c r="L1601" s="66">
        <v>423</v>
      </c>
      <c r="M1601" s="67">
        <v>11</v>
      </c>
      <c r="N1601" s="65">
        <v>587272</v>
      </c>
      <c r="O1601" s="66">
        <v>623015</v>
      </c>
      <c r="P1601" s="66">
        <v>297833</v>
      </c>
      <c r="Q1601" s="66">
        <v>977205</v>
      </c>
      <c r="R1601" s="67">
        <v>75921</v>
      </c>
      <c r="S1601" s="95">
        <f t="shared" si="672"/>
        <v>10487</v>
      </c>
      <c r="T1601" s="96">
        <f t="shared" si="673"/>
        <v>2585.1244813278008</v>
      </c>
      <c r="U1601" s="96">
        <f t="shared" si="674"/>
        <v>1418.2523809523809</v>
      </c>
      <c r="V1601" s="96">
        <f t="shared" si="675"/>
        <v>2310.177304964539</v>
      </c>
      <c r="W1601" s="86">
        <f t="shared" si="676"/>
        <v>6901.909090909091</v>
      </c>
      <c r="X1601" s="99">
        <f t="shared" si="677"/>
        <v>1.1391375101708706E-2</v>
      </c>
      <c r="Y1601" s="100">
        <f t="shared" si="678"/>
        <v>4.9023596419853536E-2</v>
      </c>
      <c r="Z1601" s="100">
        <f t="shared" si="679"/>
        <v>4.2717656631407648E-2</v>
      </c>
      <c r="AA1601" s="100">
        <f t="shared" si="680"/>
        <v>8.6045565500406831E-2</v>
      </c>
      <c r="AB1601" s="101">
        <f t="shared" si="681"/>
        <v>2.2375915378356386E-3</v>
      </c>
      <c r="AC1601" s="99">
        <f t="shared" si="682"/>
        <v>1.4917926824133633E-2</v>
      </c>
      <c r="AD1601" s="100">
        <f t="shared" si="683"/>
        <v>5.6198853049022217E-2</v>
      </c>
      <c r="AE1601" s="100">
        <f t="shared" si="684"/>
        <v>4.943772541766752E-2</v>
      </c>
      <c r="AF1601" s="100">
        <f t="shared" si="685"/>
        <v>9.5364719803687908E-2</v>
      </c>
      <c r="AG1601" s="101">
        <f t="shared" si="686"/>
        <v>3.8077878685145337E-3</v>
      </c>
      <c r="AH1601" s="95">
        <f t="shared" si="687"/>
        <v>119.4613506916192</v>
      </c>
      <c r="AI1601" s="96">
        <f t="shared" si="688"/>
        <v>126.73209926769732</v>
      </c>
      <c r="AJ1601" s="96">
        <f t="shared" si="689"/>
        <v>60.584418226200164</v>
      </c>
      <c r="AK1601" s="96">
        <f t="shared" si="690"/>
        <v>198.78051261187957</v>
      </c>
      <c r="AL1601" s="86">
        <f t="shared" si="691"/>
        <v>15.443653376729047</v>
      </c>
      <c r="AM1601" s="95">
        <f t="shared" si="699"/>
        <v>119.857429218969</v>
      </c>
      <c r="AN1601" s="96">
        <f t="shared" si="692"/>
        <v>127.15228423091169</v>
      </c>
      <c r="AO1601" s="96">
        <f t="shared" si="693"/>
        <v>60.785288105976775</v>
      </c>
      <c r="AP1601" s="96">
        <f t="shared" si="694"/>
        <v>199.43957675476202</v>
      </c>
      <c r="AQ1601" s="86">
        <f t="shared" si="695"/>
        <v>15.494857380793473</v>
      </c>
    </row>
    <row r="1602" spans="1:43">
      <c r="A1602" s="129" t="str">
        <f t="shared" si="696"/>
        <v>2013_3</v>
      </c>
      <c r="B1602" s="57">
        <v>2013</v>
      </c>
      <c r="C1602" s="57">
        <v>3</v>
      </c>
      <c r="D1602" s="81" t="str">
        <f t="shared" si="697"/>
        <v>MSH_Commercial</v>
      </c>
      <c r="E1602" s="68" t="s">
        <v>38</v>
      </c>
      <c r="F1602" s="69" t="s">
        <v>40</v>
      </c>
      <c r="G1602" s="84">
        <f t="shared" si="698"/>
        <v>22408</v>
      </c>
      <c r="H1602" s="70">
        <v>5602</v>
      </c>
      <c r="I1602" s="65">
        <v>293</v>
      </c>
      <c r="J1602" s="66">
        <v>1040</v>
      </c>
      <c r="K1602" s="66">
        <v>2231</v>
      </c>
      <c r="L1602" s="66">
        <v>1656</v>
      </c>
      <c r="M1602" s="67">
        <v>559</v>
      </c>
      <c r="N1602" s="65">
        <v>4557245</v>
      </c>
      <c r="O1602" s="66">
        <v>2806568</v>
      </c>
      <c r="P1602" s="66">
        <v>1979289</v>
      </c>
      <c r="Q1602" s="66">
        <v>4663037</v>
      </c>
      <c r="R1602" s="67">
        <v>3468512</v>
      </c>
      <c r="S1602" s="95">
        <f t="shared" si="672"/>
        <v>15553.737201365188</v>
      </c>
      <c r="T1602" s="96">
        <f t="shared" si="673"/>
        <v>2698.623076923077</v>
      </c>
      <c r="U1602" s="96">
        <f t="shared" si="674"/>
        <v>887.17570596145231</v>
      </c>
      <c r="V1602" s="96">
        <f t="shared" si="675"/>
        <v>2815.8435990338166</v>
      </c>
      <c r="W1602" s="86">
        <f t="shared" si="676"/>
        <v>6204.8515205724507</v>
      </c>
      <c r="X1602" s="99">
        <f t="shared" si="677"/>
        <v>1.3075687254551946E-2</v>
      </c>
      <c r="Y1602" s="100">
        <f t="shared" si="678"/>
        <v>4.6411995715815779E-2</v>
      </c>
      <c r="Z1602" s="100">
        <f t="shared" si="679"/>
        <v>9.9562656194216351E-2</v>
      </c>
      <c r="AA1602" s="100">
        <f t="shared" si="680"/>
        <v>7.3902177793645121E-2</v>
      </c>
      <c r="AB1602" s="101">
        <f t="shared" si="681"/>
        <v>2.4946447697250983E-2</v>
      </c>
      <c r="AC1602" s="99">
        <f t="shared" si="682"/>
        <v>1.4843875745057347E-2</v>
      </c>
      <c r="AD1602" s="100">
        <f t="shared" si="683"/>
        <v>4.9686532583410783E-2</v>
      </c>
      <c r="AE1602" s="100">
        <f t="shared" si="684"/>
        <v>0.10422312236029461</v>
      </c>
      <c r="AF1602" s="100">
        <f t="shared" si="685"/>
        <v>7.7974212050109473E-2</v>
      </c>
      <c r="AG1602" s="101">
        <f t="shared" si="686"/>
        <v>2.7374024414714287E-2</v>
      </c>
      <c r="AH1602" s="95">
        <f t="shared" si="687"/>
        <v>203.37580328454123</v>
      </c>
      <c r="AI1602" s="96">
        <f t="shared" si="688"/>
        <v>125.24848268475544</v>
      </c>
      <c r="AJ1602" s="96">
        <f t="shared" si="689"/>
        <v>88.329569796501247</v>
      </c>
      <c r="AK1602" s="96">
        <f t="shared" si="690"/>
        <v>208.09697429489469</v>
      </c>
      <c r="AL1602" s="86">
        <f t="shared" si="691"/>
        <v>154.78900392716886</v>
      </c>
      <c r="AM1602" s="95">
        <f t="shared" si="699"/>
        <v>204.05010328363855</v>
      </c>
      <c r="AN1602" s="96">
        <f t="shared" si="692"/>
        <v>125.66374866230692</v>
      </c>
      <c r="AO1602" s="96">
        <f t="shared" si="693"/>
        <v>88.622429752661887</v>
      </c>
      <c r="AP1602" s="96">
        <f t="shared" si="694"/>
        <v>208.78692751112308</v>
      </c>
      <c r="AQ1602" s="86">
        <f t="shared" si="695"/>
        <v>155.30221259566684</v>
      </c>
    </row>
    <row r="1603" spans="1:43">
      <c r="A1603" s="129" t="str">
        <f t="shared" si="696"/>
        <v>2013_3</v>
      </c>
      <c r="B1603" s="57">
        <v>2013</v>
      </c>
      <c r="C1603" s="57">
        <v>3</v>
      </c>
      <c r="D1603" s="81" t="str">
        <f t="shared" si="697"/>
        <v>SMH_Commercial</v>
      </c>
      <c r="E1603" s="68" t="s">
        <v>39</v>
      </c>
      <c r="F1603" s="69" t="s">
        <v>40</v>
      </c>
      <c r="G1603" s="84">
        <f t="shared" si="698"/>
        <v>9636</v>
      </c>
      <c r="H1603" s="70">
        <v>2409</v>
      </c>
      <c r="I1603" s="65">
        <v>101</v>
      </c>
      <c r="J1603" s="66">
        <v>437</v>
      </c>
      <c r="K1603" s="66">
        <v>861</v>
      </c>
      <c r="L1603" s="66">
        <v>701</v>
      </c>
      <c r="M1603" s="67">
        <v>111</v>
      </c>
      <c r="N1603" s="65">
        <v>1330911</v>
      </c>
      <c r="O1603" s="66">
        <v>1433361</v>
      </c>
      <c r="P1603" s="66">
        <v>619282</v>
      </c>
      <c r="Q1603" s="66">
        <v>2320818</v>
      </c>
      <c r="R1603" s="67">
        <v>320629</v>
      </c>
      <c r="S1603" s="95">
        <f t="shared" si="672"/>
        <v>13177.336633663366</v>
      </c>
      <c r="T1603" s="96">
        <f t="shared" si="673"/>
        <v>3280.0022883295196</v>
      </c>
      <c r="U1603" s="96">
        <f t="shared" si="674"/>
        <v>719.25900116144021</v>
      </c>
      <c r="V1603" s="96">
        <f t="shared" si="675"/>
        <v>3310.7246790299573</v>
      </c>
      <c r="W1603" s="86">
        <f t="shared" si="676"/>
        <v>2888.5495495495497</v>
      </c>
      <c r="X1603" s="99">
        <f t="shared" si="677"/>
        <v>1.0481527604815277E-2</v>
      </c>
      <c r="Y1603" s="100">
        <f t="shared" si="678"/>
        <v>4.5350767953507683E-2</v>
      </c>
      <c r="Z1603" s="100">
        <f t="shared" si="679"/>
        <v>8.935242839352428E-2</v>
      </c>
      <c r="AA1603" s="100">
        <f t="shared" si="680"/>
        <v>7.2748028227480277E-2</v>
      </c>
      <c r="AB1603" s="101">
        <f t="shared" si="681"/>
        <v>1.1519302615193025E-2</v>
      </c>
      <c r="AC1603" s="99">
        <f t="shared" si="682"/>
        <v>1.289883438188384E-2</v>
      </c>
      <c r="AD1603" s="100">
        <f t="shared" si="683"/>
        <v>5.0289571620728682E-2</v>
      </c>
      <c r="AE1603" s="100">
        <f t="shared" si="684"/>
        <v>9.6123164267619715E-2</v>
      </c>
      <c r="AF1603" s="100">
        <f t="shared" si="685"/>
        <v>7.8912800260200491E-2</v>
      </c>
      <c r="AG1603" s="101">
        <f t="shared" si="686"/>
        <v>1.4052124882317538E-2</v>
      </c>
      <c r="AH1603" s="95">
        <f t="shared" si="687"/>
        <v>138.11861768368618</v>
      </c>
      <c r="AI1603" s="96">
        <f t="shared" si="688"/>
        <v>148.75062266500623</v>
      </c>
      <c r="AJ1603" s="96">
        <f t="shared" si="689"/>
        <v>64.267538397675381</v>
      </c>
      <c r="AK1603" s="96">
        <f t="shared" si="690"/>
        <v>240.84869240348692</v>
      </c>
      <c r="AL1603" s="86">
        <f t="shared" si="691"/>
        <v>33.274076380240764</v>
      </c>
      <c r="AM1603" s="95">
        <f t="shared" si="699"/>
        <v>138.57655506992052</v>
      </c>
      <c r="AN1603" s="96">
        <f t="shared" si="692"/>
        <v>149.24381085705681</v>
      </c>
      <c r="AO1603" s="96">
        <f t="shared" si="693"/>
        <v>64.480619798627046</v>
      </c>
      <c r="AP1603" s="96">
        <f t="shared" si="694"/>
        <v>241.6472351526607</v>
      </c>
      <c r="AQ1603" s="86">
        <f t="shared" si="695"/>
        <v>33.384397811358944</v>
      </c>
    </row>
    <row r="1604" spans="1:43">
      <c r="A1604" s="129" t="str">
        <f t="shared" si="696"/>
        <v>2013_4</v>
      </c>
      <c r="B1604" s="57">
        <v>2013</v>
      </c>
      <c r="C1604" s="57">
        <v>4</v>
      </c>
      <c r="D1604" s="81" t="str">
        <f t="shared" si="697"/>
        <v>SML_Commercial</v>
      </c>
      <c r="E1604" s="68" t="s">
        <v>12</v>
      </c>
      <c r="F1604" s="69" t="s">
        <v>40</v>
      </c>
      <c r="G1604" s="84">
        <f t="shared" si="698"/>
        <v>24504</v>
      </c>
      <c r="H1604" s="70">
        <v>6126</v>
      </c>
      <c r="I1604" s="65">
        <v>55</v>
      </c>
      <c r="J1604" s="66">
        <v>822</v>
      </c>
      <c r="K1604" s="66">
        <v>392</v>
      </c>
      <c r="L1604" s="66">
        <v>1197</v>
      </c>
      <c r="M1604" s="67">
        <v>197</v>
      </c>
      <c r="N1604" s="65">
        <v>865659</v>
      </c>
      <c r="O1604" s="66">
        <v>1408205</v>
      </c>
      <c r="P1604" s="66">
        <v>613069</v>
      </c>
      <c r="Q1604" s="66">
        <v>2028307</v>
      </c>
      <c r="R1604" s="67">
        <v>638754</v>
      </c>
      <c r="S1604" s="95">
        <f t="shared" si="672"/>
        <v>15739.254545454545</v>
      </c>
      <c r="T1604" s="96">
        <f t="shared" si="673"/>
        <v>1713.1447688564476</v>
      </c>
      <c r="U1604" s="96">
        <f t="shared" si="674"/>
        <v>1563.9515306122448</v>
      </c>
      <c r="V1604" s="96">
        <f t="shared" si="675"/>
        <v>1694.4920634920634</v>
      </c>
      <c r="W1604" s="86">
        <f t="shared" si="676"/>
        <v>3242.4060913705584</v>
      </c>
      <c r="X1604" s="99">
        <f t="shared" si="677"/>
        <v>2.2445315050603981E-3</v>
      </c>
      <c r="Y1604" s="100">
        <f t="shared" si="678"/>
        <v>3.3545543584720859E-2</v>
      </c>
      <c r="Z1604" s="100">
        <f t="shared" si="679"/>
        <v>1.5997388181521383E-2</v>
      </c>
      <c r="AA1604" s="100">
        <f t="shared" si="680"/>
        <v>4.8849167482859938E-2</v>
      </c>
      <c r="AB1604" s="101">
        <f t="shared" si="681"/>
        <v>8.0395037544890632E-3</v>
      </c>
      <c r="AC1604" s="99">
        <f t="shared" si="682"/>
        <v>2.9489201402939404E-3</v>
      </c>
      <c r="AD1604" s="100">
        <f t="shared" si="683"/>
        <v>3.6225609913509149E-2</v>
      </c>
      <c r="AE1604" s="100">
        <f t="shared" si="684"/>
        <v>1.7864885970578916E-2</v>
      </c>
      <c r="AF1604" s="100">
        <f t="shared" si="685"/>
        <v>5.2057583742650272E-2</v>
      </c>
      <c r="AG1604" s="101">
        <f t="shared" si="686"/>
        <v>9.3687310133457463E-3</v>
      </c>
      <c r="AH1604" s="95">
        <f t="shared" si="687"/>
        <v>35.327252693437806</v>
      </c>
      <c r="AI1604" s="96">
        <f t="shared" si="688"/>
        <v>57.468372510610514</v>
      </c>
      <c r="AJ1604" s="96">
        <f t="shared" si="689"/>
        <v>25.019139732288608</v>
      </c>
      <c r="AK1604" s="96">
        <f t="shared" si="690"/>
        <v>82.774526607900754</v>
      </c>
      <c r="AL1604" s="86">
        <f t="shared" si="691"/>
        <v>26.067335945151811</v>
      </c>
      <c r="AM1604" s="95">
        <f t="shared" si="699"/>
        <v>35.444381506573791</v>
      </c>
      <c r="AN1604" s="96">
        <f t="shared" si="692"/>
        <v>57.658911025547873</v>
      </c>
      <c r="AO1604" s="96">
        <f t="shared" si="693"/>
        <v>25.10209161558268</v>
      </c>
      <c r="AP1604" s="96">
        <f t="shared" si="694"/>
        <v>83.048968612876621</v>
      </c>
      <c r="AQ1604" s="86">
        <f t="shared" si="695"/>
        <v>26.153763161764658</v>
      </c>
    </row>
    <row r="1605" spans="1:43">
      <c r="A1605" s="129" t="str">
        <f t="shared" si="696"/>
        <v>2013_4</v>
      </c>
      <c r="B1605" s="57">
        <v>2013</v>
      </c>
      <c r="C1605" s="57">
        <v>4</v>
      </c>
      <c r="D1605" s="81" t="str">
        <f t="shared" si="697"/>
        <v>LSL_Commercial</v>
      </c>
      <c r="E1605" s="68" t="s">
        <v>14</v>
      </c>
      <c r="F1605" s="69" t="s">
        <v>40</v>
      </c>
      <c r="G1605" s="84">
        <f t="shared" si="698"/>
        <v>3132</v>
      </c>
      <c r="H1605" s="70">
        <v>783</v>
      </c>
      <c r="I1605" s="65">
        <v>3</v>
      </c>
      <c r="J1605" s="66">
        <v>68</v>
      </c>
      <c r="K1605" s="66">
        <v>192</v>
      </c>
      <c r="L1605" s="66">
        <v>118</v>
      </c>
      <c r="M1605" s="67">
        <v>19</v>
      </c>
      <c r="N1605" s="65">
        <v>93030</v>
      </c>
      <c r="O1605" s="66">
        <v>204007</v>
      </c>
      <c r="P1605" s="66">
        <v>285374</v>
      </c>
      <c r="Q1605" s="66">
        <v>381569</v>
      </c>
      <c r="R1605" s="67">
        <v>114764</v>
      </c>
      <c r="S1605" s="95">
        <f t="shared" si="672"/>
        <v>31010</v>
      </c>
      <c r="T1605" s="96">
        <f t="shared" si="673"/>
        <v>3000.1029411764707</v>
      </c>
      <c r="U1605" s="96">
        <f t="shared" si="674"/>
        <v>1486.3229166666667</v>
      </c>
      <c r="V1605" s="96">
        <f t="shared" si="675"/>
        <v>3233.6355932203392</v>
      </c>
      <c r="W1605" s="86">
        <f t="shared" si="676"/>
        <v>6040.2105263157891</v>
      </c>
      <c r="X1605" s="99">
        <f t="shared" si="677"/>
        <v>9.5785440613026815E-4</v>
      </c>
      <c r="Y1605" s="100">
        <f t="shared" si="678"/>
        <v>2.1711366538952746E-2</v>
      </c>
      <c r="Z1605" s="100">
        <f t="shared" si="679"/>
        <v>6.1302681992337162E-2</v>
      </c>
      <c r="AA1605" s="100">
        <f t="shared" si="680"/>
        <v>3.7675606641123884E-2</v>
      </c>
      <c r="AB1605" s="101">
        <f t="shared" si="681"/>
        <v>6.0664112388250317E-3</v>
      </c>
      <c r="AC1605" s="99">
        <f t="shared" si="682"/>
        <v>2.2457679190356229E-3</v>
      </c>
      <c r="AD1605" s="100">
        <f t="shared" si="683"/>
        <v>2.7779038981533256E-2</v>
      </c>
      <c r="AE1605" s="100">
        <f t="shared" si="684"/>
        <v>7.1289969919829638E-2</v>
      </c>
      <c r="AF1605" s="100">
        <f t="shared" si="685"/>
        <v>4.5603100578882866E-2</v>
      </c>
      <c r="AG1605" s="101">
        <f t="shared" si="686"/>
        <v>9.2992917395072587E-3</v>
      </c>
      <c r="AH1605" s="95">
        <f t="shared" si="687"/>
        <v>29.703065134099617</v>
      </c>
      <c r="AI1605" s="96">
        <f t="shared" si="688"/>
        <v>65.136334610472545</v>
      </c>
      <c r="AJ1605" s="96">
        <f t="shared" si="689"/>
        <v>91.115581098339717</v>
      </c>
      <c r="AK1605" s="96">
        <f t="shared" si="690"/>
        <v>121.82918263090677</v>
      </c>
      <c r="AL1605" s="86">
        <f t="shared" si="691"/>
        <v>36.642401021711365</v>
      </c>
      <c r="AM1605" s="95">
        <f t="shared" si="699"/>
        <v>29.801546745331848</v>
      </c>
      <c r="AN1605" s="96">
        <f t="shared" si="692"/>
        <v>65.352296537406374</v>
      </c>
      <c r="AO1605" s="96">
        <f t="shared" si="693"/>
        <v>91.417678178032148</v>
      </c>
      <c r="AP1605" s="96">
        <f t="shared" si="694"/>
        <v>122.23311179264246</v>
      </c>
      <c r="AQ1605" s="86">
        <f t="shared" si="695"/>
        <v>36.763890257779899</v>
      </c>
    </row>
    <row r="1606" spans="1:43">
      <c r="A1606" s="129" t="str">
        <f t="shared" si="696"/>
        <v>2013_4</v>
      </c>
      <c r="B1606" s="57">
        <v>2013</v>
      </c>
      <c r="C1606" s="57">
        <v>4</v>
      </c>
      <c r="D1606" s="81" t="str">
        <f t="shared" si="697"/>
        <v>MYA_Commercial</v>
      </c>
      <c r="E1606" s="68" t="s">
        <v>15</v>
      </c>
      <c r="F1606" s="69" t="s">
        <v>40</v>
      </c>
      <c r="G1606" s="84">
        <f t="shared" si="698"/>
        <v>3500</v>
      </c>
      <c r="H1606" s="70">
        <v>875</v>
      </c>
      <c r="I1606" s="65">
        <v>20</v>
      </c>
      <c r="J1606" s="66">
        <v>136</v>
      </c>
      <c r="K1606" s="66">
        <v>55</v>
      </c>
      <c r="L1606" s="66">
        <v>373</v>
      </c>
      <c r="M1606" s="67">
        <v>24</v>
      </c>
      <c r="N1606" s="65">
        <v>224322</v>
      </c>
      <c r="O1606" s="66">
        <v>443417</v>
      </c>
      <c r="P1606" s="66">
        <v>54284</v>
      </c>
      <c r="Q1606" s="66">
        <v>1101994</v>
      </c>
      <c r="R1606" s="67">
        <v>112401</v>
      </c>
      <c r="S1606" s="95">
        <f t="shared" si="672"/>
        <v>11216.1</v>
      </c>
      <c r="T1606" s="96">
        <f t="shared" si="673"/>
        <v>3260.419117647059</v>
      </c>
      <c r="U1606" s="96">
        <f t="shared" si="674"/>
        <v>986.9818181818182</v>
      </c>
      <c r="V1606" s="96">
        <f t="shared" si="675"/>
        <v>2954.4075067024128</v>
      </c>
      <c r="W1606" s="86">
        <f t="shared" si="676"/>
        <v>4683.375</v>
      </c>
      <c r="X1606" s="99">
        <f t="shared" si="677"/>
        <v>5.7142857142857143E-3</v>
      </c>
      <c r="Y1606" s="100">
        <f t="shared" si="678"/>
        <v>3.8857142857142854E-2</v>
      </c>
      <c r="Z1606" s="100">
        <f t="shared" si="679"/>
        <v>1.5714285714285715E-2</v>
      </c>
      <c r="AA1606" s="100">
        <f t="shared" si="680"/>
        <v>0.10657142857142857</v>
      </c>
      <c r="AB1606" s="101">
        <f t="shared" si="681"/>
        <v>6.8571428571428568E-3</v>
      </c>
      <c r="AC1606" s="99">
        <f t="shared" si="682"/>
        <v>8.6829321355262144E-3</v>
      </c>
      <c r="AD1606" s="100">
        <f t="shared" si="683"/>
        <v>4.6468310753641266E-2</v>
      </c>
      <c r="AE1606" s="100">
        <f t="shared" si="684"/>
        <v>2.0612410130716338E-2</v>
      </c>
      <c r="AF1606" s="100">
        <f t="shared" si="685"/>
        <v>0.11872411273128448</v>
      </c>
      <c r="AG1606" s="101">
        <f t="shared" si="686"/>
        <v>1.010726258079548E-2</v>
      </c>
      <c r="AH1606" s="95">
        <f t="shared" si="687"/>
        <v>64.091999999999999</v>
      </c>
      <c r="AI1606" s="96">
        <f t="shared" si="688"/>
        <v>126.69057142857143</v>
      </c>
      <c r="AJ1606" s="96">
        <f t="shared" si="689"/>
        <v>15.509714285714285</v>
      </c>
      <c r="AK1606" s="96">
        <f t="shared" si="690"/>
        <v>314.85542857142855</v>
      </c>
      <c r="AL1606" s="86">
        <f t="shared" si="691"/>
        <v>32.114571428571431</v>
      </c>
      <c r="AM1606" s="95">
        <f t="shared" si="699"/>
        <v>64.304499396900624</v>
      </c>
      <c r="AN1606" s="96">
        <f t="shared" si="692"/>
        <v>127.11061870469898</v>
      </c>
      <c r="AO1606" s="96">
        <f t="shared" si="693"/>
        <v>15.561137317166187</v>
      </c>
      <c r="AP1606" s="96">
        <f t="shared" si="694"/>
        <v>315.89934339203512</v>
      </c>
      <c r="AQ1606" s="86">
        <f t="shared" si="695"/>
        <v>32.221048478129774</v>
      </c>
    </row>
    <row r="1607" spans="1:43">
      <c r="A1607" s="129" t="str">
        <f t="shared" si="696"/>
        <v>2013_4</v>
      </c>
      <c r="B1607" s="57">
        <v>2013</v>
      </c>
      <c r="C1607" s="57">
        <v>4</v>
      </c>
      <c r="D1607" s="81" t="str">
        <f t="shared" si="697"/>
        <v>SMA_Commercial</v>
      </c>
      <c r="E1607" s="68" t="s">
        <v>16</v>
      </c>
      <c r="F1607" s="69" t="s">
        <v>40</v>
      </c>
      <c r="G1607" s="84">
        <f t="shared" si="698"/>
        <v>24552</v>
      </c>
      <c r="H1607" s="70">
        <v>6138</v>
      </c>
      <c r="I1607" s="65">
        <v>43</v>
      </c>
      <c r="J1607" s="66">
        <v>694</v>
      </c>
      <c r="K1607" s="66">
        <v>315</v>
      </c>
      <c r="L1607" s="66">
        <v>892</v>
      </c>
      <c r="M1607" s="67">
        <v>131</v>
      </c>
      <c r="N1607" s="65">
        <v>796654</v>
      </c>
      <c r="O1607" s="66">
        <v>2638972</v>
      </c>
      <c r="P1607" s="66">
        <v>278747</v>
      </c>
      <c r="Q1607" s="66">
        <v>2944365</v>
      </c>
      <c r="R1607" s="67">
        <v>678142</v>
      </c>
      <c r="S1607" s="95">
        <f t="shared" si="672"/>
        <v>18526.837209302324</v>
      </c>
      <c r="T1607" s="96">
        <f t="shared" si="673"/>
        <v>3802.5533141210376</v>
      </c>
      <c r="U1607" s="96">
        <f t="shared" si="674"/>
        <v>884.91111111111115</v>
      </c>
      <c r="V1607" s="96">
        <f t="shared" si="675"/>
        <v>3300.8576233183858</v>
      </c>
      <c r="W1607" s="86">
        <f t="shared" si="676"/>
        <v>5176.6564885496182</v>
      </c>
      <c r="X1607" s="99">
        <f t="shared" si="677"/>
        <v>1.751384815900945E-3</v>
      </c>
      <c r="Y1607" s="100">
        <f t="shared" si="678"/>
        <v>2.8266536331052462E-2</v>
      </c>
      <c r="Z1607" s="100">
        <f t="shared" si="679"/>
        <v>1.2829912023460411E-2</v>
      </c>
      <c r="AA1607" s="100">
        <f t="shared" si="680"/>
        <v>3.6331052460084716E-2</v>
      </c>
      <c r="AB1607" s="101">
        <f t="shared" si="681"/>
        <v>5.3356142065819484E-3</v>
      </c>
      <c r="AC1607" s="99">
        <f t="shared" si="682"/>
        <v>2.3731446049740888E-3</v>
      </c>
      <c r="AD1607" s="100">
        <f t="shared" si="683"/>
        <v>3.0730999659864585E-2</v>
      </c>
      <c r="AE1607" s="100">
        <f t="shared" si="684"/>
        <v>1.4503391213496588E-2</v>
      </c>
      <c r="AF1607" s="100">
        <f t="shared" si="685"/>
        <v>3.911342581191183E-2</v>
      </c>
      <c r="AG1607" s="101">
        <f t="shared" si="686"/>
        <v>6.4188998249763924E-3</v>
      </c>
      <c r="AH1607" s="95">
        <f t="shared" si="687"/>
        <v>32.447621375040733</v>
      </c>
      <c r="AI1607" s="96">
        <f t="shared" si="688"/>
        <v>107.48501140436625</v>
      </c>
      <c r="AJ1607" s="96">
        <f t="shared" si="689"/>
        <v>11.353331704138157</v>
      </c>
      <c r="AK1607" s="96">
        <f t="shared" si="690"/>
        <v>119.92363147605083</v>
      </c>
      <c r="AL1607" s="86">
        <f t="shared" si="691"/>
        <v>27.620641902899969</v>
      </c>
      <c r="AM1607" s="95">
        <f t="shared" si="699"/>
        <v>32.555202664016832</v>
      </c>
      <c r="AN1607" s="96">
        <f t="shared" si="692"/>
        <v>107.84138193577866</v>
      </c>
      <c r="AO1607" s="96">
        <f t="shared" si="693"/>
        <v>11.390974095387332</v>
      </c>
      <c r="AP1607" s="96">
        <f t="shared" si="694"/>
        <v>120.32124271244217</v>
      </c>
      <c r="AQ1607" s="86">
        <f t="shared" si="695"/>
        <v>27.712219162875854</v>
      </c>
    </row>
    <row r="1608" spans="1:43">
      <c r="A1608" s="129" t="str">
        <f t="shared" si="696"/>
        <v>2013_4</v>
      </c>
      <c r="B1608" s="57">
        <v>2013</v>
      </c>
      <c r="C1608" s="57">
        <v>4</v>
      </c>
      <c r="D1608" s="81" t="str">
        <f t="shared" si="697"/>
        <v>MSL_Commercial</v>
      </c>
      <c r="E1608" s="68" t="s">
        <v>17</v>
      </c>
      <c r="F1608" s="69" t="s">
        <v>40</v>
      </c>
      <c r="G1608" s="84">
        <f t="shared" si="698"/>
        <v>10776</v>
      </c>
      <c r="H1608" s="70">
        <v>2694</v>
      </c>
      <c r="I1608" s="65">
        <v>30</v>
      </c>
      <c r="J1608" s="66">
        <v>268</v>
      </c>
      <c r="K1608" s="66">
        <v>439</v>
      </c>
      <c r="L1608" s="66">
        <v>381</v>
      </c>
      <c r="M1608" s="67">
        <v>81</v>
      </c>
      <c r="N1608" s="65">
        <v>680812</v>
      </c>
      <c r="O1608" s="66">
        <v>879390</v>
      </c>
      <c r="P1608" s="66">
        <v>724273</v>
      </c>
      <c r="Q1608" s="66">
        <v>1293428</v>
      </c>
      <c r="R1608" s="67">
        <v>245273</v>
      </c>
      <c r="S1608" s="95">
        <f t="shared" si="672"/>
        <v>22693.733333333334</v>
      </c>
      <c r="T1608" s="96">
        <f t="shared" si="673"/>
        <v>3281.3059701492539</v>
      </c>
      <c r="U1608" s="96">
        <f t="shared" si="674"/>
        <v>1649.8246013667426</v>
      </c>
      <c r="V1608" s="96">
        <f t="shared" si="675"/>
        <v>3394.8241469816271</v>
      </c>
      <c r="W1608" s="86">
        <f t="shared" si="676"/>
        <v>3028.0617283950619</v>
      </c>
      <c r="X1608" s="99">
        <f t="shared" si="677"/>
        <v>2.7839643652561247E-3</v>
      </c>
      <c r="Y1608" s="100">
        <f t="shared" si="678"/>
        <v>2.4870081662954714E-2</v>
      </c>
      <c r="Z1608" s="100">
        <f t="shared" si="679"/>
        <v>4.0738678544914628E-2</v>
      </c>
      <c r="AA1608" s="100">
        <f t="shared" si="680"/>
        <v>3.5356347438752787E-2</v>
      </c>
      <c r="AB1608" s="101">
        <f t="shared" si="681"/>
        <v>7.5167037861915368E-3</v>
      </c>
      <c r="AC1608" s="99">
        <f t="shared" si="682"/>
        <v>3.9666071660929923E-3</v>
      </c>
      <c r="AD1608" s="100">
        <f t="shared" si="683"/>
        <v>2.8365482420521459E-2</v>
      </c>
      <c r="AE1608" s="100">
        <f t="shared" si="684"/>
        <v>4.5175776997932141E-2</v>
      </c>
      <c r="AF1608" s="100">
        <f t="shared" si="685"/>
        <v>3.9501535910163151E-2</v>
      </c>
      <c r="AG1608" s="101">
        <f t="shared" si="686"/>
        <v>9.4553673625403303E-3</v>
      </c>
      <c r="AH1608" s="95">
        <f t="shared" si="687"/>
        <v>63.178544914625093</v>
      </c>
      <c r="AI1608" s="96">
        <f t="shared" si="688"/>
        <v>81.606347438752778</v>
      </c>
      <c r="AJ1608" s="96">
        <f t="shared" si="689"/>
        <v>67.211674090571634</v>
      </c>
      <c r="AK1608" s="96">
        <f t="shared" si="690"/>
        <v>120.02858203414996</v>
      </c>
      <c r="AL1608" s="86">
        <f t="shared" si="691"/>
        <v>22.761043058648848</v>
      </c>
      <c r="AM1608" s="95">
        <f t="shared" si="699"/>
        <v>63.38801571739949</v>
      </c>
      <c r="AN1608" s="96">
        <f t="shared" si="692"/>
        <v>81.876916302479884</v>
      </c>
      <c r="AO1608" s="96">
        <f t="shared" si="693"/>
        <v>67.434516882322981</v>
      </c>
      <c r="AP1608" s="96">
        <f t="shared" si="694"/>
        <v>120.42654123799902</v>
      </c>
      <c r="AQ1608" s="86">
        <f t="shared" si="695"/>
        <v>22.836508138889627</v>
      </c>
    </row>
    <row r="1609" spans="1:43">
      <c r="A1609" s="129" t="str">
        <f t="shared" si="696"/>
        <v>2013_4</v>
      </c>
      <c r="B1609" s="57">
        <v>2013</v>
      </c>
      <c r="C1609" s="57">
        <v>4</v>
      </c>
      <c r="D1609" s="81" t="str">
        <f t="shared" si="697"/>
        <v>LYL_Commercial</v>
      </c>
      <c r="E1609" s="68" t="s">
        <v>18</v>
      </c>
      <c r="F1609" s="69" t="s">
        <v>40</v>
      </c>
      <c r="G1609" s="84">
        <f t="shared" si="698"/>
        <v>4168</v>
      </c>
      <c r="H1609" s="70">
        <v>1042</v>
      </c>
      <c r="I1609" s="65">
        <v>26</v>
      </c>
      <c r="J1609" s="66">
        <v>118</v>
      </c>
      <c r="K1609" s="66">
        <v>214</v>
      </c>
      <c r="L1609" s="66">
        <v>165</v>
      </c>
      <c r="M1609" s="67">
        <v>50</v>
      </c>
      <c r="N1609" s="65">
        <v>577592</v>
      </c>
      <c r="O1609" s="66">
        <v>368358</v>
      </c>
      <c r="P1609" s="66">
        <v>339004</v>
      </c>
      <c r="Q1609" s="66">
        <v>562544</v>
      </c>
      <c r="R1609" s="67">
        <v>283566</v>
      </c>
      <c r="S1609" s="95">
        <f t="shared" si="672"/>
        <v>22215.076923076922</v>
      </c>
      <c r="T1609" s="96">
        <f t="shared" si="673"/>
        <v>3121.6779661016949</v>
      </c>
      <c r="U1609" s="96">
        <f t="shared" si="674"/>
        <v>1584.1308411214952</v>
      </c>
      <c r="V1609" s="96">
        <f t="shared" si="675"/>
        <v>3409.3575757575759</v>
      </c>
      <c r="W1609" s="86">
        <f t="shared" si="676"/>
        <v>5671.32</v>
      </c>
      <c r="X1609" s="99">
        <f t="shared" si="677"/>
        <v>6.2380038387715928E-3</v>
      </c>
      <c r="Y1609" s="100">
        <f t="shared" si="678"/>
        <v>2.8310940499040309E-2</v>
      </c>
      <c r="Z1609" s="100">
        <f t="shared" si="679"/>
        <v>5.1343570057581576E-2</v>
      </c>
      <c r="AA1609" s="100">
        <f t="shared" si="680"/>
        <v>3.9587332053742805E-2</v>
      </c>
      <c r="AB1609" s="101">
        <f t="shared" si="681"/>
        <v>1.199616122840691E-2</v>
      </c>
      <c r="AC1609" s="99">
        <f t="shared" si="682"/>
        <v>9.0795589065619346E-3</v>
      </c>
      <c r="AD1609" s="100">
        <f t="shared" si="683"/>
        <v>3.4296887548690182E-2</v>
      </c>
      <c r="AE1609" s="100">
        <f t="shared" si="684"/>
        <v>5.9308639651468861E-2</v>
      </c>
      <c r="AF1609" s="100">
        <f t="shared" si="685"/>
        <v>4.66245195562058E-2</v>
      </c>
      <c r="AG1609" s="101">
        <f t="shared" si="686"/>
        <v>1.5925256222330243E-2</v>
      </c>
      <c r="AH1609" s="95">
        <f t="shared" si="687"/>
        <v>138.57773512476007</v>
      </c>
      <c r="AI1609" s="96">
        <f t="shared" si="688"/>
        <v>88.377639155470249</v>
      </c>
      <c r="AJ1609" s="96">
        <f t="shared" si="689"/>
        <v>81.334932821497119</v>
      </c>
      <c r="AK1609" s="96">
        <f t="shared" si="690"/>
        <v>134.96737044145874</v>
      </c>
      <c r="AL1609" s="86">
        <f t="shared" si="691"/>
        <v>68.034069097888676</v>
      </c>
      <c r="AM1609" s="95">
        <f t="shared" si="699"/>
        <v>139.03719473185402</v>
      </c>
      <c r="AN1609" s="96">
        <f t="shared" si="692"/>
        <v>88.67065848736874</v>
      </c>
      <c r="AO1609" s="96">
        <f t="shared" si="693"/>
        <v>81.604601800020504</v>
      </c>
      <c r="AP1609" s="96">
        <f t="shared" si="694"/>
        <v>135.41485975089009</v>
      </c>
      <c r="AQ1609" s="86">
        <f t="shared" si="695"/>
        <v>68.259638570708944</v>
      </c>
    </row>
    <row r="1610" spans="1:43">
      <c r="A1610" s="129" t="str">
        <f t="shared" si="696"/>
        <v>2013_4</v>
      </c>
      <c r="B1610" s="57">
        <v>2013</v>
      </c>
      <c r="C1610" s="57">
        <v>4</v>
      </c>
      <c r="D1610" s="81" t="str">
        <f t="shared" si="697"/>
        <v>LSA_Commercial</v>
      </c>
      <c r="E1610" s="68" t="s">
        <v>19</v>
      </c>
      <c r="F1610" s="69" t="s">
        <v>40</v>
      </c>
      <c r="G1610" s="84">
        <f t="shared" si="698"/>
        <v>28476</v>
      </c>
      <c r="H1610" s="70">
        <v>7119</v>
      </c>
      <c r="I1610" s="65">
        <v>116</v>
      </c>
      <c r="J1610" s="66">
        <v>942</v>
      </c>
      <c r="K1610" s="66">
        <v>703</v>
      </c>
      <c r="L1610" s="66">
        <v>1474</v>
      </c>
      <c r="M1610" s="67">
        <v>284</v>
      </c>
      <c r="N1610" s="65">
        <v>3152998</v>
      </c>
      <c r="O1610" s="66">
        <v>2526038</v>
      </c>
      <c r="P1610" s="66">
        <v>1278457</v>
      </c>
      <c r="Q1610" s="66">
        <v>3556360</v>
      </c>
      <c r="R1610" s="67">
        <v>2665171</v>
      </c>
      <c r="S1610" s="95">
        <f t="shared" si="672"/>
        <v>27181.017241379312</v>
      </c>
      <c r="T1610" s="96">
        <f t="shared" si="673"/>
        <v>2681.5690021231421</v>
      </c>
      <c r="U1610" s="96">
        <f t="shared" si="674"/>
        <v>1818.5732574679944</v>
      </c>
      <c r="V1610" s="96">
        <f t="shared" si="675"/>
        <v>2412.7272727272725</v>
      </c>
      <c r="W1610" s="86">
        <f t="shared" si="676"/>
        <v>9384.4049295774639</v>
      </c>
      <c r="X1610" s="99">
        <f t="shared" si="677"/>
        <v>4.0736058435173481E-3</v>
      </c>
      <c r="Y1610" s="100">
        <f t="shared" si="678"/>
        <v>3.3080488832701219E-2</v>
      </c>
      <c r="Z1610" s="100">
        <f t="shared" si="679"/>
        <v>2.4687456103385307E-2</v>
      </c>
      <c r="AA1610" s="100">
        <f t="shared" si="680"/>
        <v>5.1762888046073888E-2</v>
      </c>
      <c r="AB1610" s="101">
        <f t="shared" si="681"/>
        <v>9.9733108582666097E-3</v>
      </c>
      <c r="AC1610" s="99">
        <f t="shared" si="682"/>
        <v>4.953072852248443E-3</v>
      </c>
      <c r="AD1610" s="100">
        <f t="shared" si="683"/>
        <v>3.5549923553134584E-2</v>
      </c>
      <c r="AE1610" s="100">
        <f t="shared" si="684"/>
        <v>2.6829984093181429E-2</v>
      </c>
      <c r="AF1610" s="100">
        <f t="shared" si="685"/>
        <v>5.4821920981245623E-2</v>
      </c>
      <c r="AG1610" s="101">
        <f t="shared" si="686"/>
        <v>1.1345328065132726E-2</v>
      </c>
      <c r="AH1610" s="95">
        <f t="shared" si="687"/>
        <v>110.72475066722855</v>
      </c>
      <c r="AI1610" s="96">
        <f t="shared" si="688"/>
        <v>88.707613428852369</v>
      </c>
      <c r="AJ1610" s="96">
        <f t="shared" si="689"/>
        <v>44.895947464531538</v>
      </c>
      <c r="AK1610" s="96">
        <f t="shared" si="690"/>
        <v>124.889731703891</v>
      </c>
      <c r="AL1610" s="86">
        <f t="shared" si="691"/>
        <v>93.593587582525629</v>
      </c>
      <c r="AM1610" s="95">
        <f t="shared" si="699"/>
        <v>111.09186267401189</v>
      </c>
      <c r="AN1610" s="96">
        <f t="shared" si="692"/>
        <v>89.001726802660727</v>
      </c>
      <c r="AO1610" s="96">
        <f t="shared" si="693"/>
        <v>45.044801639147636</v>
      </c>
      <c r="AP1610" s="96">
        <f t="shared" si="694"/>
        <v>125.30380822929445</v>
      </c>
      <c r="AQ1610" s="86">
        <f t="shared" si="695"/>
        <v>93.903900584383152</v>
      </c>
    </row>
    <row r="1611" spans="1:43">
      <c r="A1611" s="129" t="str">
        <f t="shared" si="696"/>
        <v>2013_4</v>
      </c>
      <c r="B1611" s="57">
        <v>2013</v>
      </c>
      <c r="C1611" s="57">
        <v>4</v>
      </c>
      <c r="D1611" s="81" t="str">
        <f t="shared" si="697"/>
        <v>LMA_Commercial</v>
      </c>
      <c r="E1611" s="68" t="s">
        <v>20</v>
      </c>
      <c r="F1611" s="69" t="s">
        <v>40</v>
      </c>
      <c r="G1611" s="84">
        <f t="shared" si="698"/>
        <v>25972</v>
      </c>
      <c r="H1611" s="70">
        <v>6493</v>
      </c>
      <c r="I1611" s="65">
        <v>219</v>
      </c>
      <c r="J1611" s="66">
        <v>726</v>
      </c>
      <c r="K1611" s="66">
        <v>2020</v>
      </c>
      <c r="L1611" s="66">
        <v>1783</v>
      </c>
      <c r="M1611" s="67">
        <v>162</v>
      </c>
      <c r="N1611" s="65">
        <v>3600778</v>
      </c>
      <c r="O1611" s="66">
        <v>1797631</v>
      </c>
      <c r="P1611" s="66">
        <v>1914913</v>
      </c>
      <c r="Q1611" s="66">
        <v>5581221</v>
      </c>
      <c r="R1611" s="67">
        <v>796506</v>
      </c>
      <c r="S1611" s="95">
        <f t="shared" ref="S1611:S1674" si="700">N1611/I1611</f>
        <v>16441.908675799088</v>
      </c>
      <c r="T1611" s="96">
        <f t="shared" ref="T1611:T1674" si="701">O1611/J1611</f>
        <v>2476.0757575757575</v>
      </c>
      <c r="U1611" s="96">
        <f t="shared" ref="U1611:U1674" si="702">P1611/K1611</f>
        <v>947.97673267326729</v>
      </c>
      <c r="V1611" s="96">
        <f t="shared" ref="V1611:V1674" si="703">Q1611/L1611</f>
        <v>3130.2417274256873</v>
      </c>
      <c r="W1611" s="86">
        <f t="shared" ref="W1611:W1674" si="704">R1611/M1611</f>
        <v>4916.7037037037035</v>
      </c>
      <c r="X1611" s="99">
        <f t="shared" ref="X1611:X1674" si="705">I1611/$G1611</f>
        <v>8.4321577083012467E-3</v>
      </c>
      <c r="Y1611" s="100">
        <f t="shared" ref="Y1611:Y1674" si="706">J1611/$G1611</f>
        <v>2.7953180348067149E-2</v>
      </c>
      <c r="Z1611" s="100">
        <f t="shared" ref="Z1611:Z1674" si="707">K1611/$G1611</f>
        <v>7.7776066533189595E-2</v>
      </c>
      <c r="AA1611" s="100">
        <f t="shared" ref="AA1611:AA1674" si="708">L1611/$G1611</f>
        <v>6.8650854766671807E-2</v>
      </c>
      <c r="AB1611" s="101">
        <f t="shared" ref="AB1611:AB1674" si="709">M1611/$G1611</f>
        <v>6.2374865239488682E-3</v>
      </c>
      <c r="AC1611" s="99">
        <f t="shared" ref="AC1611:AC1674" si="710">I1611/$G1611+2.33*(I1611*ABS(($G1611-I1611))/$G1611^3)^0.5</f>
        <v>9.7541648493361787E-3</v>
      </c>
      <c r="AD1611" s="100">
        <f t="shared" ref="AD1611:AD1674" si="711">J1611/$G1611+2.33*(J1611*ABS(($G1611-J1611))/$G1611^3)^0.5</f>
        <v>3.0336390987336887E-2</v>
      </c>
      <c r="AE1611" s="100">
        <f t="shared" ref="AE1611:AE1674" si="712">K1611/$G1611+2.33*(K1611*ABS(($G1611-K1611))/$G1611^3)^0.5</f>
        <v>8.1648147285482905E-2</v>
      </c>
      <c r="AF1611" s="100">
        <f t="shared" ref="AF1611:AF1674" si="713">L1611/$G1611+2.33*(L1611*ABS(($G1611-L1611))/$G1611^3)^0.5</f>
        <v>7.2306655019744384E-2</v>
      </c>
      <c r="AG1611" s="101">
        <f t="shared" ref="AG1611:AG1674" si="714">M1611/$G1611+2.33*(M1611*ABS(($G1611-M1611))/$G1611^3)^0.5</f>
        <v>7.3757671374314595E-3</v>
      </c>
      <c r="AH1611" s="95">
        <f t="shared" ref="AH1611:AH1674" si="715">N1611/$G1611</f>
        <v>138.64076697982443</v>
      </c>
      <c r="AI1611" s="96">
        <f t="shared" ref="AI1611:AI1674" si="716">O1611/$G1611</f>
        <v>69.214192206992152</v>
      </c>
      <c r="AJ1611" s="96">
        <f t="shared" ref="AJ1611:AJ1674" si="717">P1611/$G1611</f>
        <v>73.729901432311721</v>
      </c>
      <c r="AK1611" s="96">
        <f t="shared" ref="AK1611:AK1674" si="718">Q1611/$G1611</f>
        <v>214.89377021407671</v>
      </c>
      <c r="AL1611" s="86">
        <f t="shared" ref="AL1611:AL1674" si="719">R1611/$G1611</f>
        <v>30.667873094101338</v>
      </c>
      <c r="AM1611" s="95">
        <f t="shared" si="699"/>
        <v>139.10043557136555</v>
      </c>
      <c r="AN1611" s="96">
        <f t="shared" ref="AN1611:AN1674" si="720">AI1611*($AC$2171/$X$2171)</f>
        <v>69.443674421635947</v>
      </c>
      <c r="AO1611" s="96">
        <f t="shared" ref="AO1611:AO1674" si="721">AJ1611*($AC$2171/$X$2171)</f>
        <v>73.974355647937827</v>
      </c>
      <c r="AP1611" s="96">
        <f t="shared" ref="AP1611:AP1674" si="722">AK1611*($AC$2171/$X$2171)</f>
        <v>215.60625845860321</v>
      </c>
      <c r="AQ1611" s="86">
        <f t="shared" ref="AQ1611:AQ1674" si="723">AL1611*($AC$2171/$X$2171)</f>
        <v>30.769553561815272</v>
      </c>
    </row>
    <row r="1612" spans="1:43">
      <c r="A1612" s="129" t="str">
        <f t="shared" ref="A1612:A1675" si="724">B1612&amp;"_"&amp;C1612</f>
        <v>2013_4</v>
      </c>
      <c r="B1612" s="57">
        <v>2013</v>
      </c>
      <c r="C1612" s="57">
        <v>4</v>
      </c>
      <c r="D1612" s="81" t="str">
        <f t="shared" ref="D1612:D1675" si="725">E1612&amp;"_"&amp;F1612</f>
        <v>SYL_Commercial</v>
      </c>
      <c r="E1612" s="68" t="s">
        <v>21</v>
      </c>
      <c r="F1612" s="69" t="s">
        <v>40</v>
      </c>
      <c r="G1612" s="84">
        <f t="shared" ref="G1612:G1675" si="726">H1612*4</f>
        <v>3396</v>
      </c>
      <c r="H1612" s="70">
        <v>849</v>
      </c>
      <c r="I1612" s="65">
        <v>36</v>
      </c>
      <c r="J1612" s="66">
        <v>101</v>
      </c>
      <c r="K1612" s="66">
        <v>126</v>
      </c>
      <c r="L1612" s="66">
        <v>122</v>
      </c>
      <c r="M1612" s="67">
        <v>46</v>
      </c>
      <c r="N1612" s="65">
        <v>452100</v>
      </c>
      <c r="O1612" s="66">
        <v>279590</v>
      </c>
      <c r="P1612" s="66">
        <v>122993</v>
      </c>
      <c r="Q1612" s="66">
        <v>378316</v>
      </c>
      <c r="R1612" s="67">
        <v>183976</v>
      </c>
      <c r="S1612" s="95">
        <f t="shared" si="700"/>
        <v>12558.333333333334</v>
      </c>
      <c r="T1612" s="96">
        <f t="shared" si="701"/>
        <v>2768.2178217821784</v>
      </c>
      <c r="U1612" s="96">
        <f t="shared" si="702"/>
        <v>976.1349206349206</v>
      </c>
      <c r="V1612" s="96">
        <f t="shared" si="703"/>
        <v>3100.9508196721313</v>
      </c>
      <c r="W1612" s="86">
        <f t="shared" si="704"/>
        <v>3999.478260869565</v>
      </c>
      <c r="X1612" s="99">
        <f t="shared" si="705"/>
        <v>1.0600706713780919E-2</v>
      </c>
      <c r="Y1612" s="100">
        <f t="shared" si="706"/>
        <v>2.9740871613663133E-2</v>
      </c>
      <c r="Z1612" s="100">
        <f t="shared" si="707"/>
        <v>3.7102473498233215E-2</v>
      </c>
      <c r="AA1612" s="100">
        <f t="shared" si="708"/>
        <v>3.5924617196702001E-2</v>
      </c>
      <c r="AB1612" s="101">
        <f t="shared" si="709"/>
        <v>1.3545347467608953E-2</v>
      </c>
      <c r="AC1612" s="99">
        <f t="shared" si="710"/>
        <v>1.4695436877792126E-2</v>
      </c>
      <c r="AD1612" s="100">
        <f t="shared" si="711"/>
        <v>3.6532795260416841E-2</v>
      </c>
      <c r="AE1612" s="100">
        <f t="shared" si="712"/>
        <v>4.4659719292111461E-2</v>
      </c>
      <c r="AF1612" s="100">
        <f t="shared" si="713"/>
        <v>4.3365486075010333E-2</v>
      </c>
      <c r="AG1612" s="101">
        <f t="shared" si="714"/>
        <v>1.8167089679119022E-2</v>
      </c>
      <c r="AH1612" s="95">
        <f t="shared" si="715"/>
        <v>133.12720848056537</v>
      </c>
      <c r="AI1612" s="96">
        <f t="shared" si="716"/>
        <v>82.32921083627798</v>
      </c>
      <c r="AJ1612" s="96">
        <f t="shared" si="717"/>
        <v>36.217020023557126</v>
      </c>
      <c r="AK1612" s="96">
        <f t="shared" si="718"/>
        <v>111.40047114252062</v>
      </c>
      <c r="AL1612" s="86">
        <f t="shared" si="719"/>
        <v>54.174322732626621</v>
      </c>
      <c r="AM1612" s="95">
        <f t="shared" ref="AM1612:AM1675" si="727">AH1612*($AC$2171/$X$2171)</f>
        <v>133.56859666494381</v>
      </c>
      <c r="AN1612" s="96">
        <f t="shared" si="720"/>
        <v>82.602176380339856</v>
      </c>
      <c r="AO1612" s="96">
        <f t="shared" si="721"/>
        <v>36.337098893190522</v>
      </c>
      <c r="AP1612" s="96">
        <f t="shared" si="722"/>
        <v>111.76982352553614</v>
      </c>
      <c r="AQ1612" s="86">
        <f t="shared" si="723"/>
        <v>54.353939703671102</v>
      </c>
    </row>
    <row r="1613" spans="1:43">
      <c r="A1613" s="129" t="str">
        <f t="shared" si="724"/>
        <v>2013_4</v>
      </c>
      <c r="B1613" s="57">
        <v>2013</v>
      </c>
      <c r="C1613" s="57">
        <v>4</v>
      </c>
      <c r="D1613" s="81" t="str">
        <f t="shared" si="725"/>
        <v>MYL_Commercial</v>
      </c>
      <c r="E1613" s="68" t="s">
        <v>22</v>
      </c>
      <c r="F1613" s="69" t="s">
        <v>40</v>
      </c>
      <c r="G1613" s="84">
        <f t="shared" si="726"/>
        <v>2400</v>
      </c>
      <c r="H1613" s="70">
        <v>600</v>
      </c>
      <c r="I1613" s="65">
        <v>23</v>
      </c>
      <c r="J1613" s="66">
        <v>80</v>
      </c>
      <c r="K1613" s="66">
        <v>138</v>
      </c>
      <c r="L1613" s="66">
        <v>102</v>
      </c>
      <c r="M1613" s="67">
        <v>24</v>
      </c>
      <c r="N1613" s="65">
        <v>362947</v>
      </c>
      <c r="O1613" s="66">
        <v>244533</v>
      </c>
      <c r="P1613" s="66">
        <v>103874</v>
      </c>
      <c r="Q1613" s="66">
        <v>326989</v>
      </c>
      <c r="R1613" s="67">
        <v>118624</v>
      </c>
      <c r="S1613" s="95">
        <f t="shared" si="700"/>
        <v>15780.304347826086</v>
      </c>
      <c r="T1613" s="96">
        <f t="shared" si="701"/>
        <v>3056.6624999999999</v>
      </c>
      <c r="U1613" s="96">
        <f t="shared" si="702"/>
        <v>752.71014492753625</v>
      </c>
      <c r="V1613" s="96">
        <f t="shared" si="703"/>
        <v>3205.7745098039218</v>
      </c>
      <c r="W1613" s="86">
        <f t="shared" si="704"/>
        <v>4942.666666666667</v>
      </c>
      <c r="X1613" s="99">
        <f t="shared" si="705"/>
        <v>9.5833333333333326E-3</v>
      </c>
      <c r="Y1613" s="100">
        <f t="shared" si="706"/>
        <v>3.3333333333333333E-2</v>
      </c>
      <c r="Z1613" s="100">
        <f t="shared" si="707"/>
        <v>5.7500000000000002E-2</v>
      </c>
      <c r="AA1613" s="100">
        <f t="shared" si="708"/>
        <v>4.2500000000000003E-2</v>
      </c>
      <c r="AB1613" s="101">
        <f t="shared" si="709"/>
        <v>0.01</v>
      </c>
      <c r="AC1613" s="99">
        <f t="shared" si="710"/>
        <v>1.4216922953761967E-2</v>
      </c>
      <c r="AD1613" s="100">
        <f t="shared" si="711"/>
        <v>4.1870780800771085E-2</v>
      </c>
      <c r="AE1613" s="100">
        <f t="shared" si="712"/>
        <v>6.8571970040282662E-2</v>
      </c>
      <c r="AF1613" s="100">
        <f t="shared" si="713"/>
        <v>5.2094319052070175E-2</v>
      </c>
      <c r="AG1613" s="101">
        <f t="shared" si="714"/>
        <v>1.4732252370700447E-2</v>
      </c>
      <c r="AH1613" s="95">
        <f t="shared" si="715"/>
        <v>151.22791666666666</v>
      </c>
      <c r="AI1613" s="96">
        <f t="shared" si="716"/>
        <v>101.88875</v>
      </c>
      <c r="AJ1613" s="96">
        <f t="shared" si="717"/>
        <v>43.280833333333334</v>
      </c>
      <c r="AK1613" s="96">
        <f t="shared" si="718"/>
        <v>136.24541666666667</v>
      </c>
      <c r="AL1613" s="86">
        <f t="shared" si="719"/>
        <v>49.426666666666669</v>
      </c>
      <c r="AM1613" s="95">
        <f t="shared" si="727"/>
        <v>151.72931841862018</v>
      </c>
      <c r="AN1613" s="96">
        <f t="shared" si="720"/>
        <v>102.22656591970852</v>
      </c>
      <c r="AO1613" s="96">
        <f t="shared" si="721"/>
        <v>43.424332537300906</v>
      </c>
      <c r="AP1613" s="96">
        <f t="shared" si="722"/>
        <v>136.69714338563534</v>
      </c>
      <c r="AQ1613" s="86">
        <f t="shared" si="723"/>
        <v>49.590542608398472</v>
      </c>
    </row>
    <row r="1614" spans="1:43">
      <c r="A1614" s="129" t="str">
        <f t="shared" si="724"/>
        <v>2013_4</v>
      </c>
      <c r="B1614" s="57">
        <v>2013</v>
      </c>
      <c r="C1614" s="57">
        <v>4</v>
      </c>
      <c r="D1614" s="81" t="str">
        <f t="shared" si="725"/>
        <v>MYH_Commercial</v>
      </c>
      <c r="E1614" s="68" t="s">
        <v>23</v>
      </c>
      <c r="F1614" s="69" t="s">
        <v>40</v>
      </c>
      <c r="G1614" s="84">
        <f t="shared" si="726"/>
        <v>6744</v>
      </c>
      <c r="H1614" s="70">
        <v>1686</v>
      </c>
      <c r="I1614" s="65">
        <v>58</v>
      </c>
      <c r="J1614" s="66">
        <v>212</v>
      </c>
      <c r="K1614" s="66">
        <v>93</v>
      </c>
      <c r="L1614" s="66">
        <v>476</v>
      </c>
      <c r="M1614" s="67">
        <v>47</v>
      </c>
      <c r="N1614" s="65">
        <v>1243033</v>
      </c>
      <c r="O1614" s="66">
        <v>946373</v>
      </c>
      <c r="P1614" s="66">
        <v>111659</v>
      </c>
      <c r="Q1614" s="66">
        <v>1446768</v>
      </c>
      <c r="R1614" s="67">
        <v>244733</v>
      </c>
      <c r="S1614" s="95">
        <f t="shared" si="700"/>
        <v>21431.603448275862</v>
      </c>
      <c r="T1614" s="96">
        <f t="shared" si="701"/>
        <v>4464.0235849056608</v>
      </c>
      <c r="U1614" s="96">
        <f t="shared" si="702"/>
        <v>1200.6344086021506</v>
      </c>
      <c r="V1614" s="96">
        <f t="shared" si="703"/>
        <v>3039.4285714285716</v>
      </c>
      <c r="W1614" s="86">
        <f t="shared" si="704"/>
        <v>5207.0851063829787</v>
      </c>
      <c r="X1614" s="99">
        <f t="shared" si="705"/>
        <v>8.6002372479240807E-3</v>
      </c>
      <c r="Y1614" s="100">
        <f t="shared" si="706"/>
        <v>3.1435349940688022E-2</v>
      </c>
      <c r="Z1614" s="100">
        <f t="shared" si="707"/>
        <v>1.3790035587188613E-2</v>
      </c>
      <c r="AA1614" s="100">
        <f t="shared" si="708"/>
        <v>7.0581257413997622E-2</v>
      </c>
      <c r="AB1614" s="101">
        <f t="shared" si="709"/>
        <v>6.9691577698695138E-3</v>
      </c>
      <c r="AC1614" s="99">
        <f t="shared" si="710"/>
        <v>1.1220089269335062E-2</v>
      </c>
      <c r="AD1614" s="100">
        <f t="shared" si="711"/>
        <v>3.6386095391760506E-2</v>
      </c>
      <c r="AE1614" s="100">
        <f t="shared" si="712"/>
        <v>1.7098789948775395E-2</v>
      </c>
      <c r="AF1614" s="100">
        <f t="shared" si="713"/>
        <v>7.7848130055534731E-2</v>
      </c>
      <c r="AG1614" s="101">
        <f t="shared" si="714"/>
        <v>9.3294656538619337E-3</v>
      </c>
      <c r="AH1614" s="95">
        <f t="shared" si="715"/>
        <v>184.31687425860025</v>
      </c>
      <c r="AI1614" s="96">
        <f t="shared" si="716"/>
        <v>140.32814353499407</v>
      </c>
      <c r="AJ1614" s="96">
        <f t="shared" si="717"/>
        <v>16.55679122182681</v>
      </c>
      <c r="AK1614" s="96">
        <f t="shared" si="718"/>
        <v>214.52669039145908</v>
      </c>
      <c r="AL1614" s="86">
        <f t="shared" si="719"/>
        <v>36.288997627520757</v>
      </c>
      <c r="AM1614" s="95">
        <f t="shared" si="727"/>
        <v>184.92798367348138</v>
      </c>
      <c r="AN1614" s="96">
        <f t="shared" si="720"/>
        <v>140.79340668592351</v>
      </c>
      <c r="AO1614" s="96">
        <f t="shared" si="721"/>
        <v>16.611685875594016</v>
      </c>
      <c r="AP1614" s="96">
        <f t="shared" si="722"/>
        <v>215.23796156925462</v>
      </c>
      <c r="AQ1614" s="86">
        <f t="shared" si="723"/>
        <v>36.409315141562701</v>
      </c>
    </row>
    <row r="1615" spans="1:43">
      <c r="A1615" s="129" t="str">
        <f t="shared" si="724"/>
        <v>2013_4</v>
      </c>
      <c r="B1615" s="57">
        <v>2013</v>
      </c>
      <c r="C1615" s="57">
        <v>4</v>
      </c>
      <c r="D1615" s="81" t="str">
        <f t="shared" si="725"/>
        <v>LML_Commercial</v>
      </c>
      <c r="E1615" s="68" t="s">
        <v>24</v>
      </c>
      <c r="F1615" s="69" t="s">
        <v>40</v>
      </c>
      <c r="G1615" s="84">
        <f t="shared" si="726"/>
        <v>26284</v>
      </c>
      <c r="H1615" s="70">
        <v>6571</v>
      </c>
      <c r="I1615" s="65">
        <v>56</v>
      </c>
      <c r="J1615" s="66">
        <v>680</v>
      </c>
      <c r="K1615" s="66">
        <v>2180</v>
      </c>
      <c r="L1615" s="66">
        <v>1014</v>
      </c>
      <c r="M1615" s="67">
        <v>252</v>
      </c>
      <c r="N1615" s="65">
        <v>938278</v>
      </c>
      <c r="O1615" s="66">
        <v>1265755</v>
      </c>
      <c r="P1615" s="66">
        <v>2402428</v>
      </c>
      <c r="Q1615" s="66">
        <v>1933975</v>
      </c>
      <c r="R1615" s="67">
        <v>1289520</v>
      </c>
      <c r="S1615" s="95">
        <f t="shared" si="700"/>
        <v>16754.964285714286</v>
      </c>
      <c r="T1615" s="96">
        <f t="shared" si="701"/>
        <v>1861.4044117647059</v>
      </c>
      <c r="U1615" s="96">
        <f t="shared" si="702"/>
        <v>1102.0311926605505</v>
      </c>
      <c r="V1615" s="96">
        <f t="shared" si="703"/>
        <v>1907.2731755424063</v>
      </c>
      <c r="W1615" s="86">
        <f t="shared" si="704"/>
        <v>5117.1428571428569</v>
      </c>
      <c r="X1615" s="99">
        <f t="shared" si="705"/>
        <v>2.130573733069548E-3</v>
      </c>
      <c r="Y1615" s="100">
        <f t="shared" si="706"/>
        <v>2.5871252472987369E-2</v>
      </c>
      <c r="Z1615" s="100">
        <f t="shared" si="707"/>
        <v>8.2940191751635972E-2</v>
      </c>
      <c r="AA1615" s="100">
        <f t="shared" si="708"/>
        <v>3.857860295236646E-2</v>
      </c>
      <c r="AB1615" s="101">
        <f t="shared" si="709"/>
        <v>9.5875817988129667E-3</v>
      </c>
      <c r="AC1615" s="99">
        <f t="shared" si="710"/>
        <v>2.793240718496297E-3</v>
      </c>
      <c r="AD1615" s="100">
        <f t="shared" si="711"/>
        <v>2.8152787280646924E-2</v>
      </c>
      <c r="AE1615" s="100">
        <f t="shared" si="712"/>
        <v>8.6903807446045173E-2</v>
      </c>
      <c r="AF1615" s="100">
        <f t="shared" si="713"/>
        <v>4.1346438812188156E-2</v>
      </c>
      <c r="AG1615" s="101">
        <f t="shared" si="714"/>
        <v>1.0988048449523972E-2</v>
      </c>
      <c r="AH1615" s="95">
        <f t="shared" si="715"/>
        <v>35.697686805661242</v>
      </c>
      <c r="AI1615" s="96">
        <f t="shared" si="716"/>
        <v>48.156863491097248</v>
      </c>
      <c r="AJ1615" s="96">
        <f t="shared" si="717"/>
        <v>91.402678435550143</v>
      </c>
      <c r="AK1615" s="96">
        <f t="shared" si="718"/>
        <v>73.579934560949624</v>
      </c>
      <c r="AL1615" s="86">
        <f t="shared" si="719"/>
        <v>49.061025719068638</v>
      </c>
      <c r="AM1615" s="95">
        <f t="shared" si="727"/>
        <v>35.816043806799456</v>
      </c>
      <c r="AN1615" s="96">
        <f t="shared" si="720"/>
        <v>48.316529353427711</v>
      </c>
      <c r="AO1615" s="96">
        <f t="shared" si="721"/>
        <v>91.705727397084445</v>
      </c>
      <c r="AP1615" s="96">
        <f t="shared" si="722"/>
        <v>73.82389155586614</v>
      </c>
      <c r="AQ1615" s="86">
        <f t="shared" si="723"/>
        <v>49.22368936471284</v>
      </c>
    </row>
    <row r="1616" spans="1:43">
      <c r="A1616" s="129" t="str">
        <f t="shared" si="724"/>
        <v>2013_4</v>
      </c>
      <c r="B1616" s="57">
        <v>2013</v>
      </c>
      <c r="C1616" s="57">
        <v>4</v>
      </c>
      <c r="D1616" s="81" t="str">
        <f t="shared" si="725"/>
        <v>MSA_Commercial</v>
      </c>
      <c r="E1616" s="68" t="s">
        <v>25</v>
      </c>
      <c r="F1616" s="69" t="s">
        <v>40</v>
      </c>
      <c r="G1616" s="84">
        <f t="shared" si="726"/>
        <v>18488</v>
      </c>
      <c r="H1616" s="70">
        <v>4622</v>
      </c>
      <c r="I1616" s="65">
        <v>81</v>
      </c>
      <c r="J1616" s="66">
        <v>613</v>
      </c>
      <c r="K1616" s="66">
        <v>903</v>
      </c>
      <c r="L1616" s="66">
        <v>1033</v>
      </c>
      <c r="M1616" s="67">
        <v>222</v>
      </c>
      <c r="N1616" s="65">
        <v>1808944</v>
      </c>
      <c r="O1616" s="66">
        <v>1884720</v>
      </c>
      <c r="P1616" s="66">
        <v>1536522</v>
      </c>
      <c r="Q1616" s="66">
        <v>3018257</v>
      </c>
      <c r="R1616" s="67">
        <v>976999</v>
      </c>
      <c r="S1616" s="95">
        <f t="shared" si="700"/>
        <v>22332.641975308641</v>
      </c>
      <c r="T1616" s="96">
        <f t="shared" si="701"/>
        <v>3074.5840130505708</v>
      </c>
      <c r="U1616" s="96">
        <f t="shared" si="702"/>
        <v>1701.5747508305649</v>
      </c>
      <c r="V1616" s="96">
        <f t="shared" si="703"/>
        <v>2921.8363988383348</v>
      </c>
      <c r="W1616" s="86">
        <f t="shared" si="704"/>
        <v>4400.8963963963961</v>
      </c>
      <c r="X1616" s="99">
        <f t="shared" si="705"/>
        <v>4.3812202509736047E-3</v>
      </c>
      <c r="Y1616" s="100">
        <f t="shared" si="706"/>
        <v>3.3156642146257034E-2</v>
      </c>
      <c r="Z1616" s="100">
        <f t="shared" si="707"/>
        <v>4.8842492427520555E-2</v>
      </c>
      <c r="AA1616" s="100">
        <f t="shared" si="708"/>
        <v>5.5874080484638683E-2</v>
      </c>
      <c r="AB1616" s="101">
        <f t="shared" si="709"/>
        <v>1.2007788836001732E-2</v>
      </c>
      <c r="AC1616" s="99">
        <f t="shared" si="710"/>
        <v>5.512982068369374E-3</v>
      </c>
      <c r="AD1616" s="100">
        <f t="shared" si="711"/>
        <v>3.6224775873696595E-2</v>
      </c>
      <c r="AE1616" s="100">
        <f t="shared" si="712"/>
        <v>5.2535975252062675E-2</v>
      </c>
      <c r="AF1616" s="100">
        <f t="shared" si="713"/>
        <v>5.980986315954874E-2</v>
      </c>
      <c r="AG1616" s="101">
        <f t="shared" si="714"/>
        <v>1.3874251196202315E-2</v>
      </c>
      <c r="AH1616" s="95">
        <f t="shared" si="715"/>
        <v>97.844223279965377</v>
      </c>
      <c r="AI1616" s="96">
        <f t="shared" si="716"/>
        <v>101.94288186932064</v>
      </c>
      <c r="AJ1616" s="96">
        <f t="shared" si="717"/>
        <v>83.109151882302029</v>
      </c>
      <c r="AK1616" s="96">
        <f t="shared" si="718"/>
        <v>163.25492211163998</v>
      </c>
      <c r="AL1616" s="86">
        <f t="shared" si="719"/>
        <v>52.845034617048896</v>
      </c>
      <c r="AM1616" s="95">
        <f t="shared" si="727"/>
        <v>98.168629421717895</v>
      </c>
      <c r="AN1616" s="96">
        <f t="shared" si="720"/>
        <v>102.28087726524436</v>
      </c>
      <c r="AO1616" s="96">
        <f t="shared" si="721"/>
        <v>83.384703349753678</v>
      </c>
      <c r="AP1616" s="96">
        <f t="shared" si="722"/>
        <v>163.79619984505104</v>
      </c>
      <c r="AQ1616" s="86">
        <f t="shared" si="723"/>
        <v>53.020244284172961</v>
      </c>
    </row>
    <row r="1617" spans="1:43">
      <c r="A1617" s="129" t="str">
        <f t="shared" si="724"/>
        <v>2013_4</v>
      </c>
      <c r="B1617" s="57">
        <v>2013</v>
      </c>
      <c r="C1617" s="57">
        <v>4</v>
      </c>
      <c r="D1617" s="81" t="str">
        <f t="shared" si="725"/>
        <v>LYA_Commercial</v>
      </c>
      <c r="E1617" s="68" t="s">
        <v>26</v>
      </c>
      <c r="F1617" s="69" t="s">
        <v>40</v>
      </c>
      <c r="G1617" s="84">
        <f t="shared" si="726"/>
        <v>5572</v>
      </c>
      <c r="H1617" s="70">
        <v>1393</v>
      </c>
      <c r="I1617" s="65">
        <v>46</v>
      </c>
      <c r="J1617" s="66">
        <v>184</v>
      </c>
      <c r="K1617" s="66">
        <v>225</v>
      </c>
      <c r="L1617" s="66">
        <v>235</v>
      </c>
      <c r="M1617" s="67">
        <v>71</v>
      </c>
      <c r="N1617" s="65">
        <v>1044322</v>
      </c>
      <c r="O1617" s="66">
        <v>550830</v>
      </c>
      <c r="P1617" s="66">
        <v>198604</v>
      </c>
      <c r="Q1617" s="66">
        <v>726041</v>
      </c>
      <c r="R1617" s="67">
        <v>577056</v>
      </c>
      <c r="S1617" s="95">
        <f t="shared" si="700"/>
        <v>22702.652173913044</v>
      </c>
      <c r="T1617" s="96">
        <f t="shared" si="701"/>
        <v>2993.641304347826</v>
      </c>
      <c r="U1617" s="96">
        <f t="shared" si="702"/>
        <v>882.68444444444447</v>
      </c>
      <c r="V1617" s="96">
        <f t="shared" si="703"/>
        <v>3089.5361702127661</v>
      </c>
      <c r="W1617" s="86">
        <f t="shared" si="704"/>
        <v>8127.5492957746483</v>
      </c>
      <c r="X1617" s="99">
        <f t="shared" si="705"/>
        <v>8.2555635319454413E-3</v>
      </c>
      <c r="Y1617" s="100">
        <f t="shared" si="706"/>
        <v>3.3022254127781765E-2</v>
      </c>
      <c r="Z1617" s="100">
        <f t="shared" si="707"/>
        <v>4.0380473797559227E-2</v>
      </c>
      <c r="AA1617" s="100">
        <f t="shared" si="708"/>
        <v>4.2175161521895189E-2</v>
      </c>
      <c r="AB1617" s="101">
        <f t="shared" si="709"/>
        <v>1.2742282842785356E-2</v>
      </c>
      <c r="AC1617" s="99">
        <f t="shared" si="710"/>
        <v>1.10799467057353E-2</v>
      </c>
      <c r="AD1617" s="100">
        <f t="shared" si="711"/>
        <v>3.8600041624390409E-2</v>
      </c>
      <c r="AE1617" s="100">
        <f t="shared" si="712"/>
        <v>4.652496052572553E-2</v>
      </c>
      <c r="AF1617" s="100">
        <f t="shared" si="713"/>
        <v>4.8448833272799446E-2</v>
      </c>
      <c r="AG1617" s="101">
        <f t="shared" si="714"/>
        <v>1.6243259831474385E-2</v>
      </c>
      <c r="AH1617" s="95">
        <f t="shared" si="715"/>
        <v>187.42318736539843</v>
      </c>
      <c r="AI1617" s="96">
        <f t="shared" si="716"/>
        <v>98.856783919597987</v>
      </c>
      <c r="AJ1617" s="96">
        <f t="shared" si="717"/>
        <v>35.643216080402013</v>
      </c>
      <c r="AK1617" s="96">
        <f t="shared" si="718"/>
        <v>130.30168700646087</v>
      </c>
      <c r="AL1617" s="86">
        <f t="shared" si="719"/>
        <v>103.5635319454415</v>
      </c>
      <c r="AM1617" s="95">
        <f t="shared" si="727"/>
        <v>188.04459587629432</v>
      </c>
      <c r="AN1617" s="96">
        <f t="shared" si="720"/>
        <v>99.184547243608009</v>
      </c>
      <c r="AO1617" s="96">
        <f t="shared" si="721"/>
        <v>35.761392481835642</v>
      </c>
      <c r="AP1617" s="96">
        <f t="shared" si="722"/>
        <v>130.73370706986984</v>
      </c>
      <c r="AQ1617" s="86">
        <f t="shared" si="723"/>
        <v>103.90690066664391</v>
      </c>
    </row>
    <row r="1618" spans="1:43">
      <c r="A1618" s="129" t="str">
        <f t="shared" si="724"/>
        <v>2013_4</v>
      </c>
      <c r="B1618" s="57">
        <v>2013</v>
      </c>
      <c r="C1618" s="57">
        <v>4</v>
      </c>
      <c r="D1618" s="81" t="str">
        <f t="shared" si="725"/>
        <v>MMA_Commercial</v>
      </c>
      <c r="E1618" s="68" t="s">
        <v>27</v>
      </c>
      <c r="F1618" s="69" t="s">
        <v>40</v>
      </c>
      <c r="G1618" s="84">
        <f t="shared" si="726"/>
        <v>27880</v>
      </c>
      <c r="H1618" s="70">
        <v>6970</v>
      </c>
      <c r="I1618" s="65">
        <v>225</v>
      </c>
      <c r="J1618" s="66">
        <v>898</v>
      </c>
      <c r="K1618" s="66">
        <v>1468</v>
      </c>
      <c r="L1618" s="66">
        <v>1392</v>
      </c>
      <c r="M1618" s="67">
        <v>325</v>
      </c>
      <c r="N1618" s="65">
        <v>3220462</v>
      </c>
      <c r="O1618" s="66">
        <v>2717283</v>
      </c>
      <c r="P1618" s="66">
        <v>1802798</v>
      </c>
      <c r="Q1618" s="66">
        <v>4459021</v>
      </c>
      <c r="R1618" s="67">
        <v>3404579</v>
      </c>
      <c r="S1618" s="95">
        <f t="shared" si="700"/>
        <v>14313.164444444445</v>
      </c>
      <c r="T1618" s="96">
        <f t="shared" si="701"/>
        <v>3025.9276169265036</v>
      </c>
      <c r="U1618" s="96">
        <f t="shared" si="702"/>
        <v>1228.0640326975476</v>
      </c>
      <c r="V1618" s="96">
        <f t="shared" si="703"/>
        <v>3203.319683908046</v>
      </c>
      <c r="W1618" s="86">
        <f t="shared" si="704"/>
        <v>10475.627692307693</v>
      </c>
      <c r="X1618" s="99">
        <f t="shared" si="705"/>
        <v>8.0703012912482063E-3</v>
      </c>
      <c r="Y1618" s="100">
        <f t="shared" si="706"/>
        <v>3.2209469153515066E-2</v>
      </c>
      <c r="Z1618" s="100">
        <f t="shared" si="707"/>
        <v>5.2654232424677185E-2</v>
      </c>
      <c r="AA1618" s="100">
        <f t="shared" si="708"/>
        <v>4.9928263988522237E-2</v>
      </c>
      <c r="AB1618" s="101">
        <f t="shared" si="709"/>
        <v>1.1657101865136299E-2</v>
      </c>
      <c r="AC1618" s="99">
        <f t="shared" si="710"/>
        <v>9.3188194331174784E-3</v>
      </c>
      <c r="AD1618" s="100">
        <f t="shared" si="711"/>
        <v>3.467319287015775E-2</v>
      </c>
      <c r="AE1618" s="100">
        <f t="shared" si="712"/>
        <v>5.5770827922636858E-2</v>
      </c>
      <c r="AF1618" s="100">
        <f t="shared" si="713"/>
        <v>5.2967475800145256E-2</v>
      </c>
      <c r="AG1618" s="101">
        <f t="shared" si="714"/>
        <v>1.3154918518875352E-2</v>
      </c>
      <c r="AH1618" s="95">
        <f t="shared" si="715"/>
        <v>115.51154949784792</v>
      </c>
      <c r="AI1618" s="96">
        <f t="shared" si="716"/>
        <v>97.463522238163563</v>
      </c>
      <c r="AJ1618" s="96">
        <f t="shared" si="717"/>
        <v>64.662769010043036</v>
      </c>
      <c r="AK1618" s="96">
        <f t="shared" si="718"/>
        <v>159.93619081779053</v>
      </c>
      <c r="AL1618" s="86">
        <f t="shared" si="719"/>
        <v>122.11545911047345</v>
      </c>
      <c r="AM1618" s="95">
        <f t="shared" si="727"/>
        <v>115.89453231322814</v>
      </c>
      <c r="AN1618" s="96">
        <f t="shared" si="720"/>
        <v>97.786666151529047</v>
      </c>
      <c r="AO1618" s="96">
        <f t="shared" si="721"/>
        <v>64.877160812710429</v>
      </c>
      <c r="AP1618" s="96">
        <f t="shared" si="722"/>
        <v>160.46646517482984</v>
      </c>
      <c r="AQ1618" s="86">
        <f t="shared" si="723"/>
        <v>122.52033743246713</v>
      </c>
    </row>
    <row r="1619" spans="1:43">
      <c r="A1619" s="129" t="str">
        <f t="shared" si="724"/>
        <v>2013_4</v>
      </c>
      <c r="B1619" s="57">
        <v>2013</v>
      </c>
      <c r="C1619" s="57">
        <v>4</v>
      </c>
      <c r="D1619" s="81" t="str">
        <f t="shared" si="725"/>
        <v>LYH_Commercial</v>
      </c>
      <c r="E1619" s="68" t="s">
        <v>28</v>
      </c>
      <c r="F1619" s="69" t="s">
        <v>40</v>
      </c>
      <c r="G1619" s="84">
        <f t="shared" si="726"/>
        <v>3796</v>
      </c>
      <c r="H1619" s="70">
        <v>949</v>
      </c>
      <c r="I1619" s="65">
        <v>38</v>
      </c>
      <c r="J1619" s="66">
        <v>127</v>
      </c>
      <c r="K1619" s="66">
        <v>163</v>
      </c>
      <c r="L1619" s="66">
        <v>195</v>
      </c>
      <c r="M1619" s="67">
        <v>59</v>
      </c>
      <c r="N1619" s="65">
        <v>625767</v>
      </c>
      <c r="O1619" s="66">
        <v>400299</v>
      </c>
      <c r="P1619" s="66">
        <v>232909</v>
      </c>
      <c r="Q1619" s="66">
        <v>537846</v>
      </c>
      <c r="R1619" s="67">
        <v>447310</v>
      </c>
      <c r="S1619" s="95">
        <f t="shared" si="700"/>
        <v>16467.552631578947</v>
      </c>
      <c r="T1619" s="96">
        <f t="shared" si="701"/>
        <v>3151.9606299212596</v>
      </c>
      <c r="U1619" s="96">
        <f t="shared" si="702"/>
        <v>1428.8895705521472</v>
      </c>
      <c r="V1619" s="96">
        <f t="shared" si="703"/>
        <v>2758.1846153846154</v>
      </c>
      <c r="W1619" s="86">
        <f t="shared" si="704"/>
        <v>7581.5254237288136</v>
      </c>
      <c r="X1619" s="99">
        <f t="shared" si="705"/>
        <v>1.0010537407797681E-2</v>
      </c>
      <c r="Y1619" s="100">
        <f t="shared" si="706"/>
        <v>3.3456269757639621E-2</v>
      </c>
      <c r="Z1619" s="100">
        <f t="shared" si="707"/>
        <v>4.2939936775553217E-2</v>
      </c>
      <c r="AA1619" s="100">
        <f t="shared" si="708"/>
        <v>5.1369863013698627E-2</v>
      </c>
      <c r="AB1619" s="101">
        <f t="shared" si="709"/>
        <v>1.554267650158061E-2</v>
      </c>
      <c r="AC1619" s="99">
        <f t="shared" si="710"/>
        <v>1.3775293125817736E-2</v>
      </c>
      <c r="AD1619" s="100">
        <f t="shared" si="711"/>
        <v>4.0256793039063946E-2</v>
      </c>
      <c r="AE1619" s="100">
        <f t="shared" si="712"/>
        <v>5.0606365750242278E-2</v>
      </c>
      <c r="AF1619" s="100">
        <f t="shared" si="713"/>
        <v>5.9718113698355516E-2</v>
      </c>
      <c r="AG1619" s="101">
        <f t="shared" si="714"/>
        <v>2.0220611363216727E-2</v>
      </c>
      <c r="AH1619" s="95">
        <f t="shared" si="715"/>
        <v>164.84905163329822</v>
      </c>
      <c r="AI1619" s="96">
        <f t="shared" si="716"/>
        <v>105.45284510010538</v>
      </c>
      <c r="AJ1619" s="96">
        <f t="shared" si="717"/>
        <v>61.356427818756586</v>
      </c>
      <c r="AK1619" s="96">
        <f t="shared" si="718"/>
        <v>141.68756585879873</v>
      </c>
      <c r="AL1619" s="86">
        <f t="shared" si="719"/>
        <v>117.83719704952581</v>
      </c>
      <c r="AM1619" s="95">
        <f t="shared" si="727"/>
        <v>165.39561476210861</v>
      </c>
      <c r="AN1619" s="96">
        <f t="shared" si="720"/>
        <v>105.80247790896182</v>
      </c>
      <c r="AO1619" s="96">
        <f t="shared" si="721"/>
        <v>61.55985732489561</v>
      </c>
      <c r="AP1619" s="96">
        <f t="shared" si="722"/>
        <v>142.1573362247307</v>
      </c>
      <c r="AQ1619" s="86">
        <f t="shared" si="723"/>
        <v>118.22789063539432</v>
      </c>
    </row>
    <row r="1620" spans="1:43">
      <c r="A1620" s="129" t="str">
        <f t="shared" si="724"/>
        <v>2013_4</v>
      </c>
      <c r="B1620" s="57">
        <v>2013</v>
      </c>
      <c r="C1620" s="57">
        <v>4</v>
      </c>
      <c r="D1620" s="81" t="str">
        <f t="shared" si="725"/>
        <v>SSA_Commercial</v>
      </c>
      <c r="E1620" s="68" t="s">
        <v>29</v>
      </c>
      <c r="F1620" s="69" t="s">
        <v>40</v>
      </c>
      <c r="G1620" s="84">
        <f t="shared" si="726"/>
        <v>6508</v>
      </c>
      <c r="H1620" s="70">
        <v>1627</v>
      </c>
      <c r="I1620" s="65">
        <v>56</v>
      </c>
      <c r="J1620" s="66">
        <v>228</v>
      </c>
      <c r="K1620" s="66">
        <v>520</v>
      </c>
      <c r="L1620" s="66">
        <v>573</v>
      </c>
      <c r="M1620" s="67">
        <v>35</v>
      </c>
      <c r="N1620" s="65">
        <v>1231006</v>
      </c>
      <c r="O1620" s="66">
        <v>442336</v>
      </c>
      <c r="P1620" s="66">
        <v>442627</v>
      </c>
      <c r="Q1620" s="66">
        <v>1843045</v>
      </c>
      <c r="R1620" s="67">
        <v>201459</v>
      </c>
      <c r="S1620" s="95">
        <f t="shared" si="700"/>
        <v>21982.25</v>
      </c>
      <c r="T1620" s="96">
        <f t="shared" si="701"/>
        <v>1940.0701754385964</v>
      </c>
      <c r="U1620" s="96">
        <f t="shared" si="702"/>
        <v>851.20576923076919</v>
      </c>
      <c r="V1620" s="96">
        <f t="shared" si="703"/>
        <v>3216.4834205933685</v>
      </c>
      <c r="W1620" s="86">
        <f t="shared" si="704"/>
        <v>5755.971428571429</v>
      </c>
      <c r="X1620" s="99">
        <f t="shared" si="705"/>
        <v>8.6047940995697611E-3</v>
      </c>
      <c r="Y1620" s="100">
        <f t="shared" si="706"/>
        <v>3.503380454824831E-2</v>
      </c>
      <c r="Z1620" s="100">
        <f t="shared" si="707"/>
        <v>7.9901659496004918E-2</v>
      </c>
      <c r="AA1620" s="100">
        <f t="shared" si="708"/>
        <v>8.8045482483097723E-2</v>
      </c>
      <c r="AB1620" s="101">
        <f t="shared" si="709"/>
        <v>5.3779963122310998E-3</v>
      </c>
      <c r="AC1620" s="99">
        <f t="shared" si="710"/>
        <v>1.1272425356730236E-2</v>
      </c>
      <c r="AD1620" s="100">
        <f t="shared" si="711"/>
        <v>4.0344260978324852E-2</v>
      </c>
      <c r="AE1620" s="100">
        <f t="shared" si="712"/>
        <v>8.7732838881523917E-2</v>
      </c>
      <c r="AF1620" s="100">
        <f t="shared" si="713"/>
        <v>9.6229607922529062E-2</v>
      </c>
      <c r="AG1620" s="101">
        <f t="shared" si="714"/>
        <v>7.4903733130059769E-3</v>
      </c>
      <c r="AH1620" s="95">
        <f t="shared" si="715"/>
        <v>189.15273509526736</v>
      </c>
      <c r="AI1620" s="96">
        <f t="shared" si="716"/>
        <v>67.968039336201599</v>
      </c>
      <c r="AJ1620" s="96">
        <f t="shared" si="717"/>
        <v>68.012753534111866</v>
      </c>
      <c r="AK1620" s="96">
        <f t="shared" si="718"/>
        <v>283.19683466502767</v>
      </c>
      <c r="AL1620" s="86">
        <f t="shared" si="719"/>
        <v>30.955593116164721</v>
      </c>
      <c r="AM1620" s="95">
        <f t="shared" si="727"/>
        <v>189.77987798564132</v>
      </c>
      <c r="AN1620" s="96">
        <f t="shared" si="720"/>
        <v>68.193389884904406</v>
      </c>
      <c r="AO1620" s="96">
        <f t="shared" si="721"/>
        <v>68.23825233439193</v>
      </c>
      <c r="AP1620" s="96">
        <f t="shared" si="722"/>
        <v>284.13578424641821</v>
      </c>
      <c r="AQ1620" s="86">
        <f t="shared" si="723"/>
        <v>31.058227530255188</v>
      </c>
    </row>
    <row r="1621" spans="1:43">
      <c r="A1621" s="129" t="str">
        <f t="shared" si="724"/>
        <v>2013_4</v>
      </c>
      <c r="B1621" s="57">
        <v>2013</v>
      </c>
      <c r="C1621" s="57">
        <v>4</v>
      </c>
      <c r="D1621" s="81" t="str">
        <f t="shared" si="725"/>
        <v>MML_Commercial</v>
      </c>
      <c r="E1621" s="68" t="s">
        <v>30</v>
      </c>
      <c r="F1621" s="69" t="s">
        <v>40</v>
      </c>
      <c r="G1621" s="84">
        <f t="shared" si="726"/>
        <v>22800</v>
      </c>
      <c r="H1621" s="70">
        <v>5700</v>
      </c>
      <c r="I1621" s="65">
        <v>156</v>
      </c>
      <c r="J1621" s="66">
        <v>712</v>
      </c>
      <c r="K1621" s="66">
        <v>1838</v>
      </c>
      <c r="L1621" s="66">
        <v>943</v>
      </c>
      <c r="M1621" s="67">
        <v>221</v>
      </c>
      <c r="N1621" s="65">
        <v>2685506</v>
      </c>
      <c r="O1621" s="66">
        <v>2202134</v>
      </c>
      <c r="P1621" s="66">
        <v>1175133</v>
      </c>
      <c r="Q1621" s="66">
        <v>3045275</v>
      </c>
      <c r="R1621" s="67">
        <v>515573</v>
      </c>
      <c r="S1621" s="95">
        <f t="shared" si="700"/>
        <v>17214.782051282051</v>
      </c>
      <c r="T1621" s="96">
        <f t="shared" si="701"/>
        <v>3092.8848314606744</v>
      </c>
      <c r="U1621" s="96">
        <f t="shared" si="702"/>
        <v>639.35418933623509</v>
      </c>
      <c r="V1621" s="96">
        <f t="shared" si="703"/>
        <v>3229.3478260869565</v>
      </c>
      <c r="W1621" s="86">
        <f t="shared" si="704"/>
        <v>2332.9095022624433</v>
      </c>
      <c r="X1621" s="99">
        <f t="shared" si="705"/>
        <v>6.842105263157895E-3</v>
      </c>
      <c r="Y1621" s="100">
        <f t="shared" si="706"/>
        <v>3.1228070175438598E-2</v>
      </c>
      <c r="Z1621" s="100">
        <f t="shared" si="707"/>
        <v>8.0614035087719305E-2</v>
      </c>
      <c r="AA1621" s="100">
        <f t="shared" si="708"/>
        <v>4.135964912280702E-2</v>
      </c>
      <c r="AB1621" s="101">
        <f t="shared" si="709"/>
        <v>9.6929824561403505E-3</v>
      </c>
      <c r="AC1621" s="99">
        <f t="shared" si="710"/>
        <v>8.1141211129249526E-3</v>
      </c>
      <c r="AD1621" s="100">
        <f t="shared" si="711"/>
        <v>3.3912004250625717E-2</v>
      </c>
      <c r="AE1621" s="100">
        <f t="shared" si="712"/>
        <v>8.4814939139157941E-2</v>
      </c>
      <c r="AF1621" s="100">
        <f t="shared" si="713"/>
        <v>4.4432240256596992E-2</v>
      </c>
      <c r="AG1621" s="101">
        <f t="shared" si="714"/>
        <v>1.1204809602114514E-2</v>
      </c>
      <c r="AH1621" s="95">
        <f t="shared" si="715"/>
        <v>117.78535087719298</v>
      </c>
      <c r="AI1621" s="96">
        <f t="shared" si="716"/>
        <v>96.584824561403508</v>
      </c>
      <c r="AJ1621" s="96">
        <f t="shared" si="717"/>
        <v>51.540921052631582</v>
      </c>
      <c r="AK1621" s="96">
        <f t="shared" si="718"/>
        <v>133.56469298245614</v>
      </c>
      <c r="AL1621" s="86">
        <f t="shared" si="719"/>
        <v>22.612850877192983</v>
      </c>
      <c r="AM1621" s="95">
        <f t="shared" si="727"/>
        <v>118.17587256515921</v>
      </c>
      <c r="AN1621" s="96">
        <f t="shared" si="720"/>
        <v>96.905055120116771</v>
      </c>
      <c r="AO1621" s="96">
        <f t="shared" si="721"/>
        <v>51.711806882990864</v>
      </c>
      <c r="AP1621" s="96">
        <f t="shared" si="722"/>
        <v>134.00753166288411</v>
      </c>
      <c r="AQ1621" s="86">
        <f t="shared" si="723"/>
        <v>22.687824620774197</v>
      </c>
    </row>
    <row r="1622" spans="1:43">
      <c r="A1622" s="129" t="str">
        <f t="shared" si="724"/>
        <v>2013_4</v>
      </c>
      <c r="B1622" s="57">
        <v>2013</v>
      </c>
      <c r="C1622" s="57">
        <v>4</v>
      </c>
      <c r="D1622" s="81" t="str">
        <f t="shared" si="725"/>
        <v>LMH_Commercial</v>
      </c>
      <c r="E1622" s="68" t="s">
        <v>31</v>
      </c>
      <c r="F1622" s="69" t="s">
        <v>40</v>
      </c>
      <c r="G1622" s="84">
        <f t="shared" si="726"/>
        <v>23000</v>
      </c>
      <c r="H1622" s="70">
        <v>5750</v>
      </c>
      <c r="I1622" s="65">
        <v>102</v>
      </c>
      <c r="J1622" s="66">
        <v>862</v>
      </c>
      <c r="K1622" s="66">
        <v>1354</v>
      </c>
      <c r="L1622" s="66">
        <v>1383</v>
      </c>
      <c r="M1622" s="67">
        <v>327</v>
      </c>
      <c r="N1622" s="65">
        <v>3556992</v>
      </c>
      <c r="O1622" s="66">
        <v>3031297</v>
      </c>
      <c r="P1622" s="66">
        <v>1654215</v>
      </c>
      <c r="Q1622" s="66">
        <v>4591285</v>
      </c>
      <c r="R1622" s="67">
        <v>2618090</v>
      </c>
      <c r="S1622" s="95">
        <f t="shared" si="700"/>
        <v>34872.470588235294</v>
      </c>
      <c r="T1622" s="96">
        <f t="shared" si="701"/>
        <v>3516.5858468677493</v>
      </c>
      <c r="U1622" s="96">
        <f t="shared" si="702"/>
        <v>1221.7245199409158</v>
      </c>
      <c r="V1622" s="96">
        <f t="shared" si="703"/>
        <v>3319.8011569052783</v>
      </c>
      <c r="W1622" s="86">
        <f t="shared" si="704"/>
        <v>8006.3914373088683</v>
      </c>
      <c r="X1622" s="99">
        <f t="shared" si="705"/>
        <v>4.434782608695652E-3</v>
      </c>
      <c r="Y1622" s="100">
        <f t="shared" si="706"/>
        <v>3.7478260869565218E-2</v>
      </c>
      <c r="Z1622" s="100">
        <f t="shared" si="707"/>
        <v>5.8869565217391305E-2</v>
      </c>
      <c r="AA1622" s="100">
        <f t="shared" si="708"/>
        <v>6.0130434782608697E-2</v>
      </c>
      <c r="AB1622" s="101">
        <f t="shared" si="709"/>
        <v>1.4217391304347826E-2</v>
      </c>
      <c r="AC1622" s="99">
        <f t="shared" si="710"/>
        <v>5.4556351832588728E-3</v>
      </c>
      <c r="AD1622" s="100">
        <f t="shared" si="711"/>
        <v>4.0396272318059694E-2</v>
      </c>
      <c r="AE1622" s="100">
        <f t="shared" si="712"/>
        <v>6.2485847521671377E-2</v>
      </c>
      <c r="AF1622" s="100">
        <f t="shared" si="713"/>
        <v>6.3782789656916319E-2</v>
      </c>
      <c r="AG1622" s="101">
        <f t="shared" si="714"/>
        <v>1.6036223098679379E-2</v>
      </c>
      <c r="AH1622" s="95">
        <f t="shared" si="715"/>
        <v>154.65182608695653</v>
      </c>
      <c r="AI1622" s="96">
        <f t="shared" si="716"/>
        <v>131.79552173913044</v>
      </c>
      <c r="AJ1622" s="96">
        <f t="shared" si="717"/>
        <v>71.922391304347826</v>
      </c>
      <c r="AK1622" s="96">
        <f t="shared" si="718"/>
        <v>199.62108695652174</v>
      </c>
      <c r="AL1622" s="86">
        <f t="shared" si="719"/>
        <v>113.83</v>
      </c>
      <c r="AM1622" s="95">
        <f t="shared" si="727"/>
        <v>155.16457993725078</v>
      </c>
      <c r="AN1622" s="96">
        <f t="shared" si="720"/>
        <v>132.2324946668557</v>
      </c>
      <c r="AO1622" s="96">
        <f t="shared" si="721"/>
        <v>72.160852653280998</v>
      </c>
      <c r="AP1622" s="96">
        <f t="shared" si="722"/>
        <v>200.28293805473848</v>
      </c>
      <c r="AQ1622" s="86">
        <f t="shared" si="723"/>
        <v>114.20740757581598</v>
      </c>
    </row>
    <row r="1623" spans="1:43">
      <c r="A1623" s="129" t="str">
        <f t="shared" si="724"/>
        <v>2013_4</v>
      </c>
      <c r="B1623" s="57">
        <v>2013</v>
      </c>
      <c r="C1623" s="57">
        <v>4</v>
      </c>
      <c r="D1623" s="81" t="str">
        <f t="shared" si="725"/>
        <v>SSL_Commercial</v>
      </c>
      <c r="E1623" s="68" t="s">
        <v>32</v>
      </c>
      <c r="F1623" s="69" t="s">
        <v>40</v>
      </c>
      <c r="G1623" s="84">
        <f t="shared" si="726"/>
        <v>12052</v>
      </c>
      <c r="H1623" s="70">
        <v>3013</v>
      </c>
      <c r="I1623" s="65">
        <v>120</v>
      </c>
      <c r="J1623" s="66">
        <v>356</v>
      </c>
      <c r="K1623" s="66">
        <v>822</v>
      </c>
      <c r="L1623" s="66">
        <v>487</v>
      </c>
      <c r="M1623" s="67">
        <v>120</v>
      </c>
      <c r="N1623" s="65">
        <v>1560226</v>
      </c>
      <c r="O1623" s="66">
        <v>1021956</v>
      </c>
      <c r="P1623" s="66">
        <v>835571</v>
      </c>
      <c r="Q1623" s="66">
        <v>1369781</v>
      </c>
      <c r="R1623" s="67">
        <v>285650</v>
      </c>
      <c r="S1623" s="95">
        <f t="shared" si="700"/>
        <v>13001.883333333333</v>
      </c>
      <c r="T1623" s="96">
        <f t="shared" si="701"/>
        <v>2870.6629213483147</v>
      </c>
      <c r="U1623" s="96">
        <f t="shared" si="702"/>
        <v>1016.5097323600974</v>
      </c>
      <c r="V1623" s="96">
        <f t="shared" si="703"/>
        <v>2812.6919917864475</v>
      </c>
      <c r="W1623" s="86">
        <f t="shared" si="704"/>
        <v>2380.4166666666665</v>
      </c>
      <c r="X1623" s="99">
        <f t="shared" si="705"/>
        <v>9.9568536342515765E-3</v>
      </c>
      <c r="Y1623" s="100">
        <f t="shared" si="706"/>
        <v>2.9538665781613009E-2</v>
      </c>
      <c r="Z1623" s="100">
        <f t="shared" si="707"/>
        <v>6.8204447394623294E-2</v>
      </c>
      <c r="AA1623" s="100">
        <f t="shared" si="708"/>
        <v>4.0408230999004313E-2</v>
      </c>
      <c r="AB1623" s="101">
        <f t="shared" si="709"/>
        <v>9.9568536342515765E-3</v>
      </c>
      <c r="AC1623" s="99">
        <f t="shared" si="710"/>
        <v>1.2064095964923567E-2</v>
      </c>
      <c r="AD1623" s="100">
        <f t="shared" si="711"/>
        <v>3.3132110063673573E-2</v>
      </c>
      <c r="AE1623" s="100">
        <f t="shared" si="712"/>
        <v>7.3554930824652726E-2</v>
      </c>
      <c r="AF1623" s="100">
        <f t="shared" si="713"/>
        <v>4.4587540513861837E-2</v>
      </c>
      <c r="AG1623" s="101">
        <f t="shared" si="714"/>
        <v>1.2064095964923567E-2</v>
      </c>
      <c r="AH1623" s="95">
        <f t="shared" si="715"/>
        <v>129.45784931961501</v>
      </c>
      <c r="AI1623" s="96">
        <f t="shared" si="716"/>
        <v>84.795552605376699</v>
      </c>
      <c r="AJ1623" s="96">
        <f t="shared" si="717"/>
        <v>69.330484566876862</v>
      </c>
      <c r="AK1623" s="96">
        <f t="shared" si="718"/>
        <v>113.65590773315633</v>
      </c>
      <c r="AL1623" s="86">
        <f t="shared" si="719"/>
        <v>23.701460338533025</v>
      </c>
      <c r="AM1623" s="95">
        <f t="shared" si="727"/>
        <v>129.88707160795786</v>
      </c>
      <c r="AN1623" s="96">
        <f t="shared" si="720"/>
        <v>85.076695396809285</v>
      </c>
      <c r="AO1623" s="96">
        <f t="shared" si="721"/>
        <v>69.560352353141752</v>
      </c>
      <c r="AP1623" s="96">
        <f t="shared" si="722"/>
        <v>114.03273809962154</v>
      </c>
      <c r="AQ1623" s="86">
        <f t="shared" si="723"/>
        <v>23.780043407053313</v>
      </c>
    </row>
    <row r="1624" spans="1:43">
      <c r="A1624" s="129" t="str">
        <f t="shared" si="724"/>
        <v>2013_4</v>
      </c>
      <c r="B1624" s="57">
        <v>2013</v>
      </c>
      <c r="C1624" s="57">
        <v>4</v>
      </c>
      <c r="D1624" s="81" t="str">
        <f t="shared" si="725"/>
        <v>SSH_Commercial</v>
      </c>
      <c r="E1624" s="68" t="s">
        <v>33</v>
      </c>
      <c r="F1624" s="69" t="s">
        <v>40</v>
      </c>
      <c r="G1624" s="84">
        <f t="shared" si="726"/>
        <v>10344</v>
      </c>
      <c r="H1624" s="70">
        <v>2586</v>
      </c>
      <c r="I1624" s="65">
        <v>86</v>
      </c>
      <c r="J1624" s="66">
        <v>430</v>
      </c>
      <c r="K1624" s="66">
        <v>618</v>
      </c>
      <c r="L1624" s="66">
        <v>553</v>
      </c>
      <c r="M1624" s="67">
        <v>90</v>
      </c>
      <c r="N1624" s="65">
        <v>1344323</v>
      </c>
      <c r="O1624" s="66">
        <v>1633912</v>
      </c>
      <c r="P1624" s="66">
        <v>688292</v>
      </c>
      <c r="Q1624" s="66">
        <v>2370814</v>
      </c>
      <c r="R1624" s="67">
        <v>381179</v>
      </c>
      <c r="S1624" s="95">
        <f t="shared" si="700"/>
        <v>15631.662790697674</v>
      </c>
      <c r="T1624" s="96">
        <f t="shared" si="701"/>
        <v>3799.7953488372091</v>
      </c>
      <c r="U1624" s="96">
        <f t="shared" si="702"/>
        <v>1113.7411003236246</v>
      </c>
      <c r="V1624" s="96">
        <f t="shared" si="703"/>
        <v>4287.1862567811932</v>
      </c>
      <c r="W1624" s="86">
        <f t="shared" si="704"/>
        <v>4235.3222222222221</v>
      </c>
      <c r="X1624" s="99">
        <f t="shared" si="705"/>
        <v>8.3139984532095909E-3</v>
      </c>
      <c r="Y1624" s="100">
        <f t="shared" si="706"/>
        <v>4.1569992266047948E-2</v>
      </c>
      <c r="Z1624" s="100">
        <f t="shared" si="707"/>
        <v>5.974477958236659E-2</v>
      </c>
      <c r="AA1624" s="100">
        <f t="shared" si="708"/>
        <v>5.3460943542150037E-2</v>
      </c>
      <c r="AB1624" s="101">
        <f t="shared" si="709"/>
        <v>8.7006960556844544E-3</v>
      </c>
      <c r="AC1624" s="99">
        <f t="shared" si="710"/>
        <v>1.0394191911087963E-2</v>
      </c>
      <c r="AD1624" s="100">
        <f t="shared" si="711"/>
        <v>4.6142788382658E-2</v>
      </c>
      <c r="AE1624" s="100">
        <f t="shared" si="712"/>
        <v>6.5174588211617535E-2</v>
      </c>
      <c r="AF1624" s="100">
        <f t="shared" si="713"/>
        <v>5.861440751325922E-2</v>
      </c>
      <c r="AG1624" s="101">
        <f t="shared" si="714"/>
        <v>1.0828301360506647E-2</v>
      </c>
      <c r="AH1624" s="95">
        <f t="shared" si="715"/>
        <v>129.96162026295437</v>
      </c>
      <c r="AI1624" s="96">
        <f t="shared" si="716"/>
        <v>157.95746326372776</v>
      </c>
      <c r="AJ1624" s="96">
        <f t="shared" si="717"/>
        <v>66.540216550657391</v>
      </c>
      <c r="AK1624" s="96">
        <f t="shared" si="718"/>
        <v>229.19702242846094</v>
      </c>
      <c r="AL1624" s="86">
        <f t="shared" si="719"/>
        <v>36.850251353441607</v>
      </c>
      <c r="AM1624" s="95">
        <f t="shared" si="727"/>
        <v>130.39251282249543</v>
      </c>
      <c r="AN1624" s="96">
        <f t="shared" si="720"/>
        <v>158.48117707636419</v>
      </c>
      <c r="AO1624" s="96">
        <f t="shared" si="721"/>
        <v>66.760833100096505</v>
      </c>
      <c r="AP1624" s="96">
        <f t="shared" si="722"/>
        <v>229.95693363481223</v>
      </c>
      <c r="AQ1624" s="86">
        <f t="shared" si="723"/>
        <v>36.972429724973821</v>
      </c>
    </row>
    <row r="1625" spans="1:43">
      <c r="A1625" s="129" t="str">
        <f t="shared" si="724"/>
        <v>2013_4</v>
      </c>
      <c r="B1625" s="57">
        <v>2013</v>
      </c>
      <c r="C1625" s="57">
        <v>4</v>
      </c>
      <c r="D1625" s="81" t="str">
        <f t="shared" si="725"/>
        <v>MMH_Commercial</v>
      </c>
      <c r="E1625" s="68" t="s">
        <v>34</v>
      </c>
      <c r="F1625" s="69" t="s">
        <v>40</v>
      </c>
      <c r="G1625" s="84">
        <f t="shared" si="726"/>
        <v>20260</v>
      </c>
      <c r="H1625" s="70">
        <v>5065</v>
      </c>
      <c r="I1625" s="65">
        <v>233</v>
      </c>
      <c r="J1625" s="66">
        <v>817</v>
      </c>
      <c r="K1625" s="66">
        <v>998</v>
      </c>
      <c r="L1625" s="66">
        <v>1275</v>
      </c>
      <c r="M1625" s="67">
        <v>321</v>
      </c>
      <c r="N1625" s="65">
        <v>2932697</v>
      </c>
      <c r="O1625" s="66">
        <v>2514345</v>
      </c>
      <c r="P1625" s="66">
        <v>1396223</v>
      </c>
      <c r="Q1625" s="66">
        <v>3383813</v>
      </c>
      <c r="R1625" s="67">
        <v>931713</v>
      </c>
      <c r="S1625" s="95">
        <f t="shared" si="700"/>
        <v>12586.682403433477</v>
      </c>
      <c r="T1625" s="96">
        <f t="shared" si="701"/>
        <v>3077.5336597307223</v>
      </c>
      <c r="U1625" s="96">
        <f t="shared" si="702"/>
        <v>1399.0210420841684</v>
      </c>
      <c r="V1625" s="96">
        <f t="shared" si="703"/>
        <v>2653.9709803921569</v>
      </c>
      <c r="W1625" s="86">
        <f t="shared" si="704"/>
        <v>2902.532710280374</v>
      </c>
      <c r="X1625" s="99">
        <f t="shared" si="705"/>
        <v>1.1500493583415598E-2</v>
      </c>
      <c r="Y1625" s="100">
        <f t="shared" si="706"/>
        <v>4.0325765054294173E-2</v>
      </c>
      <c r="Z1625" s="100">
        <f t="shared" si="707"/>
        <v>4.9259624876604145E-2</v>
      </c>
      <c r="AA1625" s="100">
        <f t="shared" si="708"/>
        <v>6.2931885488647588E-2</v>
      </c>
      <c r="AB1625" s="101">
        <f t="shared" si="709"/>
        <v>1.5844027640671273E-2</v>
      </c>
      <c r="AC1625" s="99">
        <f t="shared" si="710"/>
        <v>1.3245844140327361E-2</v>
      </c>
      <c r="AD1625" s="100">
        <f t="shared" si="711"/>
        <v>4.3546013845218008E-2</v>
      </c>
      <c r="AE1625" s="100">
        <f t="shared" si="712"/>
        <v>5.2802148209318882E-2</v>
      </c>
      <c r="AF1625" s="100">
        <f t="shared" si="713"/>
        <v>6.6907068727963592E-2</v>
      </c>
      <c r="AG1625" s="101">
        <f t="shared" si="714"/>
        <v>1.7888122106278829E-2</v>
      </c>
      <c r="AH1625" s="95">
        <f t="shared" si="715"/>
        <v>144.75306021717671</v>
      </c>
      <c r="AI1625" s="96">
        <f t="shared" si="716"/>
        <v>124.10389930898322</v>
      </c>
      <c r="AJ1625" s="96">
        <f t="shared" si="717"/>
        <v>68.915251727541957</v>
      </c>
      <c r="AK1625" s="96">
        <f t="shared" si="718"/>
        <v>167.01939782823297</v>
      </c>
      <c r="AL1625" s="86">
        <f t="shared" si="719"/>
        <v>45.987808489634752</v>
      </c>
      <c r="AM1625" s="95">
        <f t="shared" si="727"/>
        <v>145.23299434305309</v>
      </c>
      <c r="AN1625" s="96">
        <f t="shared" si="720"/>
        <v>124.51537037801172</v>
      </c>
      <c r="AO1625" s="96">
        <f t="shared" si="721"/>
        <v>69.143742793967675</v>
      </c>
      <c r="AP1625" s="96">
        <f t="shared" si="722"/>
        <v>167.57315682013842</v>
      </c>
      <c r="AQ1625" s="86">
        <f t="shared" si="723"/>
        <v>46.140282769869863</v>
      </c>
    </row>
    <row r="1626" spans="1:43">
      <c r="A1626" s="129" t="str">
        <f t="shared" si="724"/>
        <v>2013_4</v>
      </c>
      <c r="B1626" s="57">
        <v>2013</v>
      </c>
      <c r="C1626" s="57">
        <v>4</v>
      </c>
      <c r="D1626" s="81" t="str">
        <f t="shared" si="725"/>
        <v>SYA_Commercial</v>
      </c>
      <c r="E1626" s="68" t="s">
        <v>35</v>
      </c>
      <c r="F1626" s="69" t="s">
        <v>40</v>
      </c>
      <c r="G1626" s="84">
        <f t="shared" si="726"/>
        <v>6136</v>
      </c>
      <c r="H1626" s="70">
        <v>1534</v>
      </c>
      <c r="I1626" s="65">
        <v>73</v>
      </c>
      <c r="J1626" s="66">
        <v>263</v>
      </c>
      <c r="K1626" s="66">
        <v>244</v>
      </c>
      <c r="L1626" s="66">
        <v>355</v>
      </c>
      <c r="M1626" s="67">
        <v>184</v>
      </c>
      <c r="N1626" s="65">
        <v>1214112</v>
      </c>
      <c r="O1626" s="66">
        <v>963855</v>
      </c>
      <c r="P1626" s="66">
        <v>223348</v>
      </c>
      <c r="Q1626" s="66">
        <v>1185846</v>
      </c>
      <c r="R1626" s="67">
        <v>1008617</v>
      </c>
      <c r="S1626" s="95">
        <f t="shared" si="700"/>
        <v>16631.671232876713</v>
      </c>
      <c r="T1626" s="96">
        <f t="shared" si="701"/>
        <v>3664.847908745247</v>
      </c>
      <c r="U1626" s="96">
        <f t="shared" si="702"/>
        <v>915.36065573770497</v>
      </c>
      <c r="V1626" s="96">
        <f t="shared" si="703"/>
        <v>3340.4112676056338</v>
      </c>
      <c r="W1626" s="86">
        <f t="shared" si="704"/>
        <v>5481.614130434783</v>
      </c>
      <c r="X1626" s="99">
        <f t="shared" si="705"/>
        <v>1.1897001303780965E-2</v>
      </c>
      <c r="Y1626" s="100">
        <f t="shared" si="706"/>
        <v>4.2861799217731422E-2</v>
      </c>
      <c r="Z1626" s="100">
        <f t="shared" si="707"/>
        <v>3.9765319426336376E-2</v>
      </c>
      <c r="AA1626" s="100">
        <f t="shared" si="708"/>
        <v>5.7855280312907431E-2</v>
      </c>
      <c r="AB1626" s="101">
        <f t="shared" si="709"/>
        <v>2.9986962190352021E-2</v>
      </c>
      <c r="AC1626" s="99">
        <f t="shared" si="710"/>
        <v>1.5122026476137576E-2</v>
      </c>
      <c r="AD1626" s="100">
        <f t="shared" si="711"/>
        <v>4.8886503978652115E-2</v>
      </c>
      <c r="AE1626" s="100">
        <f t="shared" si="712"/>
        <v>4.5577701797136327E-2</v>
      </c>
      <c r="AF1626" s="100">
        <f t="shared" si="713"/>
        <v>6.4799821465399671E-2</v>
      </c>
      <c r="AG1626" s="101">
        <f t="shared" si="714"/>
        <v>3.5060001965189491E-2</v>
      </c>
      <c r="AH1626" s="95">
        <f t="shared" si="715"/>
        <v>197.86701434159062</v>
      </c>
      <c r="AI1626" s="96">
        <f t="shared" si="716"/>
        <v>157.08197522816167</v>
      </c>
      <c r="AJ1626" s="96">
        <f t="shared" si="717"/>
        <v>36.399608865710562</v>
      </c>
      <c r="AK1626" s="96">
        <f t="shared" si="718"/>
        <v>193.26043024771838</v>
      </c>
      <c r="AL1626" s="86">
        <f t="shared" si="719"/>
        <v>164.37695567144721</v>
      </c>
      <c r="AM1626" s="95">
        <f t="shared" si="727"/>
        <v>198.52304974716566</v>
      </c>
      <c r="AN1626" s="96">
        <f t="shared" si="720"/>
        <v>157.60278632783002</v>
      </c>
      <c r="AO1626" s="96">
        <f t="shared" si="721"/>
        <v>36.520293115404471</v>
      </c>
      <c r="AP1626" s="96">
        <f t="shared" si="722"/>
        <v>193.90119235332276</v>
      </c>
      <c r="AQ1626" s="86">
        <f t="shared" si="723"/>
        <v>164.92195354863225</v>
      </c>
    </row>
    <row r="1627" spans="1:43">
      <c r="A1627" s="129" t="str">
        <f t="shared" si="724"/>
        <v>2013_4</v>
      </c>
      <c r="B1627" s="57">
        <v>2013</v>
      </c>
      <c r="C1627" s="57">
        <v>4</v>
      </c>
      <c r="D1627" s="81" t="str">
        <f t="shared" si="725"/>
        <v>LSH_Commercial</v>
      </c>
      <c r="E1627" s="68" t="s">
        <v>36</v>
      </c>
      <c r="F1627" s="69" t="s">
        <v>40</v>
      </c>
      <c r="G1627" s="84">
        <f t="shared" si="726"/>
        <v>9392</v>
      </c>
      <c r="H1627" s="70">
        <v>2348</v>
      </c>
      <c r="I1627" s="65">
        <v>124</v>
      </c>
      <c r="J1627" s="66">
        <v>491</v>
      </c>
      <c r="K1627" s="66">
        <v>624</v>
      </c>
      <c r="L1627" s="66">
        <v>589</v>
      </c>
      <c r="M1627" s="67">
        <v>386</v>
      </c>
      <c r="N1627" s="65">
        <v>2245381</v>
      </c>
      <c r="O1627" s="66">
        <v>1499589</v>
      </c>
      <c r="P1627" s="66">
        <v>750990</v>
      </c>
      <c r="Q1627" s="66">
        <v>1948013</v>
      </c>
      <c r="R1627" s="67">
        <v>2186796</v>
      </c>
      <c r="S1627" s="95">
        <f t="shared" si="700"/>
        <v>18107.91129032258</v>
      </c>
      <c r="T1627" s="96">
        <f t="shared" si="701"/>
        <v>3054.152749490835</v>
      </c>
      <c r="U1627" s="96">
        <f t="shared" si="702"/>
        <v>1203.5096153846155</v>
      </c>
      <c r="V1627" s="96">
        <f t="shared" si="703"/>
        <v>3307.3225806451615</v>
      </c>
      <c r="W1627" s="86">
        <f t="shared" si="704"/>
        <v>5665.2746113989633</v>
      </c>
      <c r="X1627" s="99">
        <f t="shared" si="705"/>
        <v>1.3202725724020443E-2</v>
      </c>
      <c r="Y1627" s="100">
        <f t="shared" si="706"/>
        <v>5.2278534923339011E-2</v>
      </c>
      <c r="Z1627" s="100">
        <f t="shared" si="707"/>
        <v>6.6439522998296419E-2</v>
      </c>
      <c r="AA1627" s="100">
        <f t="shared" si="708"/>
        <v>6.2712947189097104E-2</v>
      </c>
      <c r="AB1627" s="101">
        <f t="shared" si="709"/>
        <v>4.1098807495741053E-2</v>
      </c>
      <c r="AC1627" s="99">
        <f t="shared" si="710"/>
        <v>1.5946969262557759E-2</v>
      </c>
      <c r="AD1627" s="100">
        <f t="shared" si="711"/>
        <v>5.7630076966987895E-2</v>
      </c>
      <c r="AE1627" s="100">
        <f t="shared" si="712"/>
        <v>7.2427241303529344E-2</v>
      </c>
      <c r="AF1627" s="100">
        <f t="shared" si="713"/>
        <v>6.8541916831457161E-2</v>
      </c>
      <c r="AG1627" s="101">
        <f t="shared" si="714"/>
        <v>4.5871664453925626E-2</v>
      </c>
      <c r="AH1627" s="95">
        <f t="shared" si="715"/>
        <v>239.07378620102216</v>
      </c>
      <c r="AI1627" s="96">
        <f t="shared" si="716"/>
        <v>159.6666311754685</v>
      </c>
      <c r="AJ1627" s="96">
        <f t="shared" si="717"/>
        <v>79.960604770017042</v>
      </c>
      <c r="AK1627" s="96">
        <f t="shared" si="718"/>
        <v>207.41194633730834</v>
      </c>
      <c r="AL1627" s="86">
        <f t="shared" si="719"/>
        <v>232.83603066439522</v>
      </c>
      <c r="AM1627" s="95">
        <f t="shared" si="727"/>
        <v>239.86644418302407</v>
      </c>
      <c r="AN1627" s="96">
        <f t="shared" si="720"/>
        <v>160.1960117975421</v>
      </c>
      <c r="AO1627" s="96">
        <f t="shared" si="721"/>
        <v>80.2257171130464</v>
      </c>
      <c r="AP1627" s="96">
        <f t="shared" si="722"/>
        <v>208.09962831800269</v>
      </c>
      <c r="AQ1627" s="86">
        <f t="shared" si="723"/>
        <v>233.60800713716748</v>
      </c>
    </row>
    <row r="1628" spans="1:43">
      <c r="A1628" s="129" t="str">
        <f t="shared" si="724"/>
        <v>2013_4</v>
      </c>
      <c r="B1628" s="57">
        <v>2013</v>
      </c>
      <c r="C1628" s="57">
        <v>4</v>
      </c>
      <c r="D1628" s="81" t="str">
        <f t="shared" si="725"/>
        <v>SYH_Commercial</v>
      </c>
      <c r="E1628" s="68" t="s">
        <v>37</v>
      </c>
      <c r="F1628" s="69" t="s">
        <v>40</v>
      </c>
      <c r="G1628" s="84">
        <f t="shared" si="726"/>
        <v>4880</v>
      </c>
      <c r="H1628" s="70">
        <v>1220</v>
      </c>
      <c r="I1628" s="65">
        <v>65</v>
      </c>
      <c r="J1628" s="66">
        <v>250</v>
      </c>
      <c r="K1628" s="66">
        <v>191</v>
      </c>
      <c r="L1628" s="66">
        <v>405</v>
      </c>
      <c r="M1628" s="67">
        <v>11</v>
      </c>
      <c r="N1628" s="65">
        <v>815521</v>
      </c>
      <c r="O1628" s="66">
        <v>609608</v>
      </c>
      <c r="P1628" s="66">
        <v>312342</v>
      </c>
      <c r="Q1628" s="66">
        <v>932052</v>
      </c>
      <c r="R1628" s="67">
        <v>78409</v>
      </c>
      <c r="S1628" s="95">
        <f t="shared" si="700"/>
        <v>12546.476923076923</v>
      </c>
      <c r="T1628" s="96">
        <f t="shared" si="701"/>
        <v>2438.4319999999998</v>
      </c>
      <c r="U1628" s="96">
        <f t="shared" si="702"/>
        <v>1635.2984293193717</v>
      </c>
      <c r="V1628" s="96">
        <f t="shared" si="703"/>
        <v>2301.3629629629631</v>
      </c>
      <c r="W1628" s="86">
        <f t="shared" si="704"/>
        <v>7128.090909090909</v>
      </c>
      <c r="X1628" s="99">
        <f t="shared" si="705"/>
        <v>1.331967213114754E-2</v>
      </c>
      <c r="Y1628" s="100">
        <f t="shared" si="706"/>
        <v>5.1229508196721313E-2</v>
      </c>
      <c r="Z1628" s="100">
        <f t="shared" si="707"/>
        <v>3.9139344262295081E-2</v>
      </c>
      <c r="AA1628" s="100">
        <f t="shared" si="708"/>
        <v>8.299180327868852E-2</v>
      </c>
      <c r="AB1628" s="101">
        <f t="shared" si="709"/>
        <v>2.2540983606557379E-3</v>
      </c>
      <c r="AC1628" s="99">
        <f t="shared" si="710"/>
        <v>1.714334748795493E-2</v>
      </c>
      <c r="AD1628" s="100">
        <f t="shared" si="711"/>
        <v>5.8582882750037375E-2</v>
      </c>
      <c r="AE1628" s="100">
        <f t="shared" si="712"/>
        <v>4.5607537529942281E-2</v>
      </c>
      <c r="AF1628" s="100">
        <f t="shared" si="713"/>
        <v>9.2193125074536642E-2</v>
      </c>
      <c r="AG1628" s="101">
        <f t="shared" si="714"/>
        <v>3.835865022478254E-3</v>
      </c>
      <c r="AH1628" s="95">
        <f t="shared" si="715"/>
        <v>167.11495901639344</v>
      </c>
      <c r="AI1628" s="96">
        <f t="shared" si="716"/>
        <v>124.91967213114754</v>
      </c>
      <c r="AJ1628" s="96">
        <f t="shared" si="717"/>
        <v>64.004508196721318</v>
      </c>
      <c r="AK1628" s="96">
        <f t="shared" si="718"/>
        <v>190.99426229508197</v>
      </c>
      <c r="AL1628" s="86">
        <f t="shared" si="719"/>
        <v>16.067418032786886</v>
      </c>
      <c r="AM1628" s="95">
        <f t="shared" si="727"/>
        <v>167.66903484495327</v>
      </c>
      <c r="AN1628" s="96">
        <f t="shared" si="720"/>
        <v>125.33384792514511</v>
      </c>
      <c r="AO1628" s="96">
        <f t="shared" si="721"/>
        <v>64.216717511311657</v>
      </c>
      <c r="AP1628" s="96">
        <f t="shared" si="722"/>
        <v>191.62751083700894</v>
      </c>
      <c r="AQ1628" s="86">
        <f t="shared" si="723"/>
        <v>16.120690151642865</v>
      </c>
    </row>
    <row r="1629" spans="1:43">
      <c r="A1629" s="129" t="str">
        <f t="shared" si="724"/>
        <v>2013_4</v>
      </c>
      <c r="B1629" s="57">
        <v>2013</v>
      </c>
      <c r="C1629" s="57">
        <v>4</v>
      </c>
      <c r="D1629" s="81" t="str">
        <f t="shared" si="725"/>
        <v>MSH_Commercial</v>
      </c>
      <c r="E1629" s="68" t="s">
        <v>38</v>
      </c>
      <c r="F1629" s="69" t="s">
        <v>40</v>
      </c>
      <c r="G1629" s="84">
        <f t="shared" si="726"/>
        <v>22512</v>
      </c>
      <c r="H1629" s="70">
        <v>5628</v>
      </c>
      <c r="I1629" s="65">
        <v>305</v>
      </c>
      <c r="J1629" s="66">
        <v>1124</v>
      </c>
      <c r="K1629" s="66">
        <v>2261</v>
      </c>
      <c r="L1629" s="66">
        <v>1196</v>
      </c>
      <c r="M1629" s="67">
        <v>134</v>
      </c>
      <c r="N1629" s="65">
        <v>4936489</v>
      </c>
      <c r="O1629" s="66">
        <v>3122903</v>
      </c>
      <c r="P1629" s="66">
        <v>2090675</v>
      </c>
      <c r="Q1629" s="66">
        <v>3592122</v>
      </c>
      <c r="R1629" s="67">
        <v>686811</v>
      </c>
      <c r="S1629" s="95">
        <f t="shared" si="700"/>
        <v>16185.209836065575</v>
      </c>
      <c r="T1629" s="96">
        <f t="shared" si="701"/>
        <v>2778.3834519572952</v>
      </c>
      <c r="U1629" s="96">
        <f t="shared" si="702"/>
        <v>924.66828836797879</v>
      </c>
      <c r="V1629" s="96">
        <f t="shared" si="703"/>
        <v>3003.4464882943143</v>
      </c>
      <c r="W1629" s="86">
        <f t="shared" si="704"/>
        <v>5125.4552238805973</v>
      </c>
      <c r="X1629" s="99">
        <f t="shared" si="705"/>
        <v>1.3548329779673064E-2</v>
      </c>
      <c r="Y1629" s="100">
        <f t="shared" si="706"/>
        <v>4.9928926794598434E-2</v>
      </c>
      <c r="Z1629" s="100">
        <f t="shared" si="707"/>
        <v>0.10043532338308457</v>
      </c>
      <c r="AA1629" s="100">
        <f t="shared" si="708"/>
        <v>5.3127221037668801E-2</v>
      </c>
      <c r="AB1629" s="101">
        <f t="shared" si="709"/>
        <v>5.9523809523809521E-3</v>
      </c>
      <c r="AC1629" s="99">
        <f t="shared" si="710"/>
        <v>1.5343599338240305E-2</v>
      </c>
      <c r="AD1629" s="100">
        <f t="shared" si="711"/>
        <v>5.3311156069208991E-2</v>
      </c>
      <c r="AE1629" s="100">
        <f t="shared" si="712"/>
        <v>0.10510308124274149</v>
      </c>
      <c r="AF1629" s="100">
        <f t="shared" si="713"/>
        <v>5.6610219209471319E-2</v>
      </c>
      <c r="AG1629" s="101">
        <f t="shared" si="714"/>
        <v>7.146913079970391E-3</v>
      </c>
      <c r="AH1629" s="95">
        <f t="shared" si="715"/>
        <v>219.2825604122246</v>
      </c>
      <c r="AI1629" s="96">
        <f t="shared" si="716"/>
        <v>138.72170398009951</v>
      </c>
      <c r="AJ1629" s="96">
        <f t="shared" si="717"/>
        <v>92.869358564321246</v>
      </c>
      <c r="AK1629" s="96">
        <f t="shared" si="718"/>
        <v>159.56476545842219</v>
      </c>
      <c r="AL1629" s="86">
        <f t="shared" si="719"/>
        <v>30.508662046908317</v>
      </c>
      <c r="AM1629" s="95">
        <f t="shared" si="727"/>
        <v>220.00959985300383</v>
      </c>
      <c r="AN1629" s="96">
        <f t="shared" si="720"/>
        <v>139.18164092125906</v>
      </c>
      <c r="AO1629" s="96">
        <f t="shared" si="721"/>
        <v>93.177270358078133</v>
      </c>
      <c r="AP1629" s="96">
        <f t="shared" si="722"/>
        <v>160.0938083409427</v>
      </c>
      <c r="AQ1629" s="86">
        <f t="shared" si="723"/>
        <v>30.609814644505722</v>
      </c>
    </row>
    <row r="1630" spans="1:43">
      <c r="A1630" s="129" t="str">
        <f t="shared" si="724"/>
        <v>2013_4</v>
      </c>
      <c r="B1630" s="57">
        <v>2013</v>
      </c>
      <c r="C1630" s="57">
        <v>4</v>
      </c>
      <c r="D1630" s="81" t="str">
        <f t="shared" si="725"/>
        <v>SMH_Commercial</v>
      </c>
      <c r="E1630" s="68" t="s">
        <v>39</v>
      </c>
      <c r="F1630" s="69" t="s">
        <v>40</v>
      </c>
      <c r="G1630" s="84">
        <f t="shared" si="726"/>
        <v>9712</v>
      </c>
      <c r="H1630" s="70">
        <v>2428</v>
      </c>
      <c r="I1630" s="65">
        <v>104</v>
      </c>
      <c r="J1630" s="66">
        <v>473</v>
      </c>
      <c r="K1630" s="66">
        <v>803</v>
      </c>
      <c r="L1630" s="66">
        <v>687</v>
      </c>
      <c r="M1630" s="67">
        <v>112</v>
      </c>
      <c r="N1630" s="65">
        <v>1431741</v>
      </c>
      <c r="O1630" s="66">
        <v>1658741</v>
      </c>
      <c r="P1630" s="66">
        <v>611094</v>
      </c>
      <c r="Q1630" s="66">
        <v>2529476</v>
      </c>
      <c r="R1630" s="67">
        <v>286423</v>
      </c>
      <c r="S1630" s="95">
        <f t="shared" si="700"/>
        <v>13766.740384615385</v>
      </c>
      <c r="T1630" s="96">
        <f t="shared" si="701"/>
        <v>3506.8520084566594</v>
      </c>
      <c r="U1630" s="96">
        <f t="shared" si="702"/>
        <v>761.01369863013701</v>
      </c>
      <c r="V1630" s="96">
        <f t="shared" si="703"/>
        <v>3681.9155749636097</v>
      </c>
      <c r="W1630" s="86">
        <f t="shared" si="704"/>
        <v>2557.3482142857142</v>
      </c>
      <c r="X1630" s="99">
        <f t="shared" si="705"/>
        <v>1.070840197693575E-2</v>
      </c>
      <c r="Y1630" s="100">
        <f t="shared" si="706"/>
        <v>4.8702635914332784E-2</v>
      </c>
      <c r="Z1630" s="100">
        <f t="shared" si="707"/>
        <v>8.2681219110378915E-2</v>
      </c>
      <c r="AA1630" s="100">
        <f t="shared" si="708"/>
        <v>7.0737232289950575E-2</v>
      </c>
      <c r="AB1630" s="101">
        <f t="shared" si="709"/>
        <v>1.1532125205930808E-2</v>
      </c>
      <c r="AC1630" s="99">
        <f t="shared" si="710"/>
        <v>1.314187242899856E-2</v>
      </c>
      <c r="AD1630" s="100">
        <f t="shared" si="711"/>
        <v>5.3791677084944284E-2</v>
      </c>
      <c r="AE1630" s="100">
        <f t="shared" si="712"/>
        <v>8.9192480986045472E-2</v>
      </c>
      <c r="AF1630" s="100">
        <f t="shared" si="713"/>
        <v>7.6798938506403819E-2</v>
      </c>
      <c r="AG1630" s="101">
        <f t="shared" si="714"/>
        <v>1.405640527518805E-2</v>
      </c>
      <c r="AH1630" s="95">
        <f t="shared" si="715"/>
        <v>147.41978995057661</v>
      </c>
      <c r="AI1630" s="96">
        <f t="shared" si="716"/>
        <v>170.79293657331138</v>
      </c>
      <c r="AJ1630" s="96">
        <f t="shared" si="717"/>
        <v>62.921540362438222</v>
      </c>
      <c r="AK1630" s="96">
        <f t="shared" si="718"/>
        <v>260.44851729818782</v>
      </c>
      <c r="AL1630" s="86">
        <f t="shared" si="719"/>
        <v>29.491659802306426</v>
      </c>
      <c r="AM1630" s="95">
        <f t="shared" si="727"/>
        <v>147.90856571753216</v>
      </c>
      <c r="AN1630" s="96">
        <f t="shared" si="720"/>
        <v>171.35920687251743</v>
      </c>
      <c r="AO1630" s="96">
        <f t="shared" si="721"/>
        <v>63.130159057112699</v>
      </c>
      <c r="AP1630" s="96">
        <f t="shared" si="722"/>
        <v>261.31204399183957</v>
      </c>
      <c r="AQ1630" s="86">
        <f t="shared" si="723"/>
        <v>29.58944049134076</v>
      </c>
    </row>
    <row r="1631" spans="1:43">
      <c r="A1631" s="129" t="str">
        <f t="shared" si="724"/>
        <v>2014_1</v>
      </c>
      <c r="B1631" s="57">
        <v>2014</v>
      </c>
      <c r="C1631" s="57">
        <v>1</v>
      </c>
      <c r="D1631" s="81" t="str">
        <f t="shared" si="725"/>
        <v>SML_Commercial</v>
      </c>
      <c r="E1631" s="68" t="s">
        <v>12</v>
      </c>
      <c r="F1631" s="69" t="s">
        <v>40</v>
      </c>
      <c r="G1631" s="84">
        <f t="shared" si="726"/>
        <v>25112</v>
      </c>
      <c r="H1631" s="70">
        <v>6278</v>
      </c>
      <c r="I1631" s="65">
        <v>45</v>
      </c>
      <c r="J1631" s="66">
        <v>798</v>
      </c>
      <c r="K1631" s="66">
        <v>439</v>
      </c>
      <c r="L1631" s="66">
        <v>1321</v>
      </c>
      <c r="M1631" s="67">
        <v>179</v>
      </c>
      <c r="N1631" s="65">
        <v>547230</v>
      </c>
      <c r="O1631" s="66">
        <v>1296727</v>
      </c>
      <c r="P1631" s="66">
        <v>655629</v>
      </c>
      <c r="Q1631" s="66">
        <v>2445412</v>
      </c>
      <c r="R1631" s="67">
        <v>599372</v>
      </c>
      <c r="S1631" s="95">
        <f t="shared" si="700"/>
        <v>12160.666666666666</v>
      </c>
      <c r="T1631" s="96">
        <f t="shared" si="701"/>
        <v>1624.9711779448621</v>
      </c>
      <c r="U1631" s="96">
        <f t="shared" si="702"/>
        <v>1493.4601366742597</v>
      </c>
      <c r="V1631" s="96">
        <f t="shared" si="703"/>
        <v>1851.1824375473127</v>
      </c>
      <c r="W1631" s="86">
        <f t="shared" si="704"/>
        <v>3348.4469273743016</v>
      </c>
      <c r="X1631" s="99">
        <f t="shared" si="705"/>
        <v>1.7919719655941383E-3</v>
      </c>
      <c r="Y1631" s="100">
        <f t="shared" si="706"/>
        <v>3.1777636189869382E-2</v>
      </c>
      <c r="Z1631" s="100">
        <f t="shared" si="707"/>
        <v>1.7481682064351703E-2</v>
      </c>
      <c r="AA1631" s="100">
        <f t="shared" si="708"/>
        <v>5.2604332589996812E-2</v>
      </c>
      <c r="AB1631" s="101">
        <f t="shared" si="709"/>
        <v>7.1280662631411276E-3</v>
      </c>
      <c r="AC1631" s="99">
        <f t="shared" si="710"/>
        <v>2.4138302213739912E-3</v>
      </c>
      <c r="AD1631" s="100">
        <f t="shared" si="711"/>
        <v>3.4356709094486078E-2</v>
      </c>
      <c r="AE1631" s="100">
        <f t="shared" si="712"/>
        <v>1.9408662061312393E-2</v>
      </c>
      <c r="AF1631" s="100">
        <f t="shared" si="713"/>
        <v>5.5886734255268085E-2</v>
      </c>
      <c r="AG1631" s="101">
        <f t="shared" si="714"/>
        <v>8.3650037484697438E-3</v>
      </c>
      <c r="AH1631" s="95">
        <f t="shared" si="715"/>
        <v>21.791573749601785</v>
      </c>
      <c r="AI1631" s="96">
        <f t="shared" si="716"/>
        <v>51.637742911755339</v>
      </c>
      <c r="AJ1631" s="96">
        <f t="shared" si="717"/>
        <v>26.108195285122651</v>
      </c>
      <c r="AK1631" s="96">
        <f t="shared" si="718"/>
        <v>97.380216629499841</v>
      </c>
      <c r="AL1631" s="86">
        <f t="shared" si="719"/>
        <v>23.867951576935329</v>
      </c>
      <c r="AM1631" s="95">
        <f t="shared" si="727"/>
        <v>21.863824518485668</v>
      </c>
      <c r="AN1631" s="96">
        <f t="shared" si="720"/>
        <v>51.808949758570193</v>
      </c>
      <c r="AO1631" s="96">
        <f t="shared" si="721"/>
        <v>26.194757972388647</v>
      </c>
      <c r="AP1631" s="96">
        <f t="shared" si="722"/>
        <v>97.703084340038146</v>
      </c>
      <c r="AQ1631" s="86">
        <f t="shared" si="723"/>
        <v>23.947086653315409</v>
      </c>
    </row>
    <row r="1632" spans="1:43">
      <c r="A1632" s="129" t="str">
        <f t="shared" si="724"/>
        <v>2014_1</v>
      </c>
      <c r="B1632" s="57">
        <v>2014</v>
      </c>
      <c r="C1632" s="57">
        <v>1</v>
      </c>
      <c r="D1632" s="81" t="str">
        <f t="shared" si="725"/>
        <v>LSL_Commercial</v>
      </c>
      <c r="E1632" s="68" t="s">
        <v>14</v>
      </c>
      <c r="F1632" s="69" t="s">
        <v>40</v>
      </c>
      <c r="G1632" s="84">
        <f t="shared" si="726"/>
        <v>3184</v>
      </c>
      <c r="H1632" s="70">
        <v>796</v>
      </c>
      <c r="I1632" s="65">
        <v>4</v>
      </c>
      <c r="J1632" s="66">
        <v>87</v>
      </c>
      <c r="K1632" s="66">
        <v>108</v>
      </c>
      <c r="L1632" s="66">
        <v>143</v>
      </c>
      <c r="M1632" s="67">
        <v>19</v>
      </c>
      <c r="N1632" s="65">
        <v>80366</v>
      </c>
      <c r="O1632" s="66">
        <v>247959</v>
      </c>
      <c r="P1632" s="66">
        <v>126934</v>
      </c>
      <c r="Q1632" s="66">
        <v>462967</v>
      </c>
      <c r="R1632" s="67">
        <v>114713</v>
      </c>
      <c r="S1632" s="95">
        <f t="shared" si="700"/>
        <v>20091.5</v>
      </c>
      <c r="T1632" s="96">
        <f t="shared" si="701"/>
        <v>2850.1034482758619</v>
      </c>
      <c r="U1632" s="96">
        <f t="shared" si="702"/>
        <v>1175.3148148148148</v>
      </c>
      <c r="V1632" s="96">
        <f t="shared" si="703"/>
        <v>3237.5314685314684</v>
      </c>
      <c r="W1632" s="86">
        <f t="shared" si="704"/>
        <v>6037.5263157894733</v>
      </c>
      <c r="X1632" s="99">
        <f t="shared" si="705"/>
        <v>1.2562814070351759E-3</v>
      </c>
      <c r="Y1632" s="100">
        <f t="shared" si="706"/>
        <v>2.7324120603015076E-2</v>
      </c>
      <c r="Z1632" s="100">
        <f t="shared" si="707"/>
        <v>3.391959798994975E-2</v>
      </c>
      <c r="AA1632" s="100">
        <f t="shared" si="708"/>
        <v>4.4912060301507538E-2</v>
      </c>
      <c r="AB1632" s="101">
        <f t="shared" si="709"/>
        <v>5.9673366834170852E-3</v>
      </c>
      <c r="AC1632" s="99">
        <f t="shared" si="710"/>
        <v>2.7189296307842826E-3</v>
      </c>
      <c r="AD1632" s="100">
        <f t="shared" si="711"/>
        <v>3.4055848629641339E-2</v>
      </c>
      <c r="AE1632" s="100">
        <f t="shared" si="712"/>
        <v>4.1394428950054303E-2</v>
      </c>
      <c r="AF1632" s="100">
        <f t="shared" si="713"/>
        <v>5.3464156181589124E-2</v>
      </c>
      <c r="AG1632" s="101">
        <f t="shared" si="714"/>
        <v>9.1475773746211471E-3</v>
      </c>
      <c r="AH1632" s="95">
        <f t="shared" si="715"/>
        <v>25.240577889447238</v>
      </c>
      <c r="AI1632" s="96">
        <f t="shared" si="716"/>
        <v>77.876570351758801</v>
      </c>
      <c r="AJ1632" s="96">
        <f t="shared" si="717"/>
        <v>39.866206030150757</v>
      </c>
      <c r="AK1632" s="96">
        <f t="shared" si="718"/>
        <v>145.40420854271358</v>
      </c>
      <c r="AL1632" s="86">
        <f t="shared" si="719"/>
        <v>36.027952261306531</v>
      </c>
      <c r="AM1632" s="95">
        <f t="shared" si="727"/>
        <v>25.324263959142844</v>
      </c>
      <c r="AN1632" s="96">
        <f t="shared" si="720"/>
        <v>78.134773001581522</v>
      </c>
      <c r="AO1632" s="96">
        <f t="shared" si="721"/>
        <v>39.998383910980237</v>
      </c>
      <c r="AP1632" s="96">
        <f t="shared" si="722"/>
        <v>145.88630157495066</v>
      </c>
      <c r="AQ1632" s="86">
        <f t="shared" si="723"/>
        <v>36.147404269780168</v>
      </c>
    </row>
    <row r="1633" spans="1:43">
      <c r="A1633" s="129" t="str">
        <f t="shared" si="724"/>
        <v>2014_1</v>
      </c>
      <c r="B1633" s="57">
        <v>2014</v>
      </c>
      <c r="C1633" s="57">
        <v>1</v>
      </c>
      <c r="D1633" s="81" t="str">
        <f t="shared" si="725"/>
        <v>MYA_Commercial</v>
      </c>
      <c r="E1633" s="68" t="s">
        <v>15</v>
      </c>
      <c r="F1633" s="69" t="s">
        <v>40</v>
      </c>
      <c r="G1633" s="84">
        <f t="shared" si="726"/>
        <v>3580</v>
      </c>
      <c r="H1633" s="70">
        <v>895</v>
      </c>
      <c r="I1633" s="65">
        <v>19</v>
      </c>
      <c r="J1633" s="66">
        <v>128</v>
      </c>
      <c r="K1633" s="66">
        <v>119</v>
      </c>
      <c r="L1633" s="66">
        <v>283</v>
      </c>
      <c r="M1633" s="67">
        <v>32</v>
      </c>
      <c r="N1633" s="65">
        <v>221313</v>
      </c>
      <c r="O1633" s="66">
        <v>412058</v>
      </c>
      <c r="P1633" s="66">
        <v>123434</v>
      </c>
      <c r="Q1633" s="66">
        <v>907593</v>
      </c>
      <c r="R1633" s="67">
        <v>180684</v>
      </c>
      <c r="S1633" s="95">
        <f t="shared" si="700"/>
        <v>11648.052631578947</v>
      </c>
      <c r="T1633" s="96">
        <f t="shared" si="701"/>
        <v>3219.203125</v>
      </c>
      <c r="U1633" s="96">
        <f t="shared" si="702"/>
        <v>1037.2605042016808</v>
      </c>
      <c r="V1633" s="96">
        <f t="shared" si="703"/>
        <v>3207.0424028268553</v>
      </c>
      <c r="W1633" s="86">
        <f t="shared" si="704"/>
        <v>5646.375</v>
      </c>
      <c r="X1633" s="99">
        <f t="shared" si="705"/>
        <v>5.3072625698324018E-3</v>
      </c>
      <c r="Y1633" s="100">
        <f t="shared" si="706"/>
        <v>3.5754189944134075E-2</v>
      </c>
      <c r="Z1633" s="100">
        <f t="shared" si="707"/>
        <v>3.324022346368715E-2</v>
      </c>
      <c r="AA1633" s="100">
        <f t="shared" si="708"/>
        <v>7.9050279329608938E-2</v>
      </c>
      <c r="AB1633" s="101">
        <f t="shared" si="709"/>
        <v>8.9385474860335188E-3</v>
      </c>
      <c r="AC1633" s="99">
        <f t="shared" si="710"/>
        <v>8.1366613918035808E-3</v>
      </c>
      <c r="AD1633" s="100">
        <f t="shared" si="711"/>
        <v>4.298474703245684E-2</v>
      </c>
      <c r="AE1633" s="100">
        <f t="shared" si="712"/>
        <v>4.0221030950277042E-2</v>
      </c>
      <c r="AF1633" s="100">
        <f t="shared" si="713"/>
        <v>8.9557408525720042E-2</v>
      </c>
      <c r="AG1633" s="101">
        <f t="shared" si="714"/>
        <v>1.2603751688089884E-2</v>
      </c>
      <c r="AH1633" s="95">
        <f t="shared" si="715"/>
        <v>61.819273743016758</v>
      </c>
      <c r="AI1633" s="96">
        <f t="shared" si="716"/>
        <v>115.1</v>
      </c>
      <c r="AJ1633" s="96">
        <f t="shared" si="717"/>
        <v>34.478770949720669</v>
      </c>
      <c r="AK1633" s="96">
        <f t="shared" si="718"/>
        <v>253.51759776536312</v>
      </c>
      <c r="AL1633" s="86">
        <f t="shared" si="719"/>
        <v>50.470391061452517</v>
      </c>
      <c r="AM1633" s="95">
        <f t="shared" si="727"/>
        <v>62.024237831939331</v>
      </c>
      <c r="AN1633" s="96">
        <f t="shared" si="720"/>
        <v>115.481618307796</v>
      </c>
      <c r="AO1633" s="96">
        <f t="shared" si="721"/>
        <v>34.593086590248198</v>
      </c>
      <c r="AP1633" s="96">
        <f t="shared" si="722"/>
        <v>254.35814473891418</v>
      </c>
      <c r="AQ1633" s="86">
        <f t="shared" si="723"/>
        <v>50.637727510024838</v>
      </c>
    </row>
    <row r="1634" spans="1:43">
      <c r="A1634" s="129" t="str">
        <f t="shared" si="724"/>
        <v>2014_1</v>
      </c>
      <c r="B1634" s="57">
        <v>2014</v>
      </c>
      <c r="C1634" s="57">
        <v>1</v>
      </c>
      <c r="D1634" s="81" t="str">
        <f t="shared" si="725"/>
        <v>SMA_Commercial</v>
      </c>
      <c r="E1634" s="68" t="s">
        <v>16</v>
      </c>
      <c r="F1634" s="69" t="s">
        <v>40</v>
      </c>
      <c r="G1634" s="84">
        <f t="shared" si="726"/>
        <v>24972</v>
      </c>
      <c r="H1634" s="70">
        <v>6243</v>
      </c>
      <c r="I1634" s="65">
        <v>40</v>
      </c>
      <c r="J1634" s="66">
        <v>628</v>
      </c>
      <c r="K1634" s="66">
        <v>835</v>
      </c>
      <c r="L1634" s="66">
        <v>1033</v>
      </c>
      <c r="M1634" s="67">
        <v>199</v>
      </c>
      <c r="N1634" s="65">
        <v>758953</v>
      </c>
      <c r="O1634" s="66">
        <v>2269330</v>
      </c>
      <c r="P1634" s="66">
        <v>733492</v>
      </c>
      <c r="Q1634" s="66">
        <v>3656178</v>
      </c>
      <c r="R1634" s="67">
        <v>1189420</v>
      </c>
      <c r="S1634" s="95">
        <f t="shared" si="700"/>
        <v>18973.825000000001</v>
      </c>
      <c r="T1634" s="96">
        <f t="shared" si="701"/>
        <v>3613.5828025477708</v>
      </c>
      <c r="U1634" s="96">
        <f t="shared" si="702"/>
        <v>878.43353293413179</v>
      </c>
      <c r="V1634" s="96">
        <f t="shared" si="703"/>
        <v>3539.3785091965151</v>
      </c>
      <c r="W1634" s="86">
        <f t="shared" si="704"/>
        <v>5976.9849246231151</v>
      </c>
      <c r="X1634" s="99">
        <f t="shared" si="705"/>
        <v>1.6017940092904052E-3</v>
      </c>
      <c r="Y1634" s="100">
        <f t="shared" si="706"/>
        <v>2.5148165945859363E-2</v>
      </c>
      <c r="Z1634" s="100">
        <f t="shared" si="707"/>
        <v>3.3437449943937207E-2</v>
      </c>
      <c r="AA1634" s="100">
        <f t="shared" si="708"/>
        <v>4.1366330289924716E-2</v>
      </c>
      <c r="AB1634" s="101">
        <f t="shared" si="709"/>
        <v>7.9689251962197661E-3</v>
      </c>
      <c r="AC1634" s="99">
        <f t="shared" si="710"/>
        <v>2.1914306814374944E-3</v>
      </c>
      <c r="AD1634" s="100">
        <f t="shared" si="711"/>
        <v>2.7456782062508754E-2</v>
      </c>
      <c r="AE1634" s="100">
        <f t="shared" si="712"/>
        <v>3.6088151387472275E-2</v>
      </c>
      <c r="AF1634" s="100">
        <f t="shared" si="713"/>
        <v>4.4302486077241195E-2</v>
      </c>
      <c r="AG1634" s="101">
        <f t="shared" si="714"/>
        <v>9.2798922309733581E-3</v>
      </c>
      <c r="AH1634" s="95">
        <f t="shared" si="715"/>
        <v>30.392159218324522</v>
      </c>
      <c r="AI1634" s="96">
        <f t="shared" si="716"/>
        <v>90.874979977574881</v>
      </c>
      <c r="AJ1634" s="96">
        <f t="shared" si="717"/>
        <v>29.372577286560947</v>
      </c>
      <c r="AK1634" s="96">
        <f t="shared" si="718"/>
        <v>146.41110043248437</v>
      </c>
      <c r="AL1634" s="86">
        <f t="shared" si="719"/>
        <v>47.630145763254845</v>
      </c>
      <c r="AM1634" s="95">
        <f t="shared" si="727"/>
        <v>30.49292554648407</v>
      </c>
      <c r="AN1634" s="96">
        <f t="shared" si="720"/>
        <v>91.176279335351055</v>
      </c>
      <c r="AO1634" s="96">
        <f t="shared" si="721"/>
        <v>29.469963153109209</v>
      </c>
      <c r="AP1634" s="96">
        <f t="shared" si="722"/>
        <v>146.89653185202909</v>
      </c>
      <c r="AQ1634" s="86">
        <f t="shared" si="723"/>
        <v>47.788065273474224</v>
      </c>
    </row>
    <row r="1635" spans="1:43">
      <c r="A1635" s="129" t="str">
        <f t="shared" si="724"/>
        <v>2014_1</v>
      </c>
      <c r="B1635" s="57">
        <v>2014</v>
      </c>
      <c r="C1635" s="57">
        <v>1</v>
      </c>
      <c r="D1635" s="81" t="str">
        <f t="shared" si="725"/>
        <v>MSL_Commercial</v>
      </c>
      <c r="E1635" s="68" t="s">
        <v>17</v>
      </c>
      <c r="F1635" s="69" t="s">
        <v>40</v>
      </c>
      <c r="G1635" s="84">
        <f t="shared" si="726"/>
        <v>10960</v>
      </c>
      <c r="H1635" s="70">
        <v>2740</v>
      </c>
      <c r="I1635" s="65">
        <v>31</v>
      </c>
      <c r="J1635" s="66">
        <v>251</v>
      </c>
      <c r="K1635" s="66">
        <v>352</v>
      </c>
      <c r="L1635" s="66">
        <v>384</v>
      </c>
      <c r="M1635" s="67">
        <v>82</v>
      </c>
      <c r="N1635" s="65">
        <v>645297</v>
      </c>
      <c r="O1635" s="66">
        <v>734888</v>
      </c>
      <c r="P1635" s="66">
        <v>464697</v>
      </c>
      <c r="Q1635" s="66">
        <v>1351475</v>
      </c>
      <c r="R1635" s="67">
        <v>239155</v>
      </c>
      <c r="S1635" s="95">
        <f t="shared" si="700"/>
        <v>20816.032258064515</v>
      </c>
      <c r="T1635" s="96">
        <f t="shared" si="701"/>
        <v>2927.8406374501992</v>
      </c>
      <c r="U1635" s="96">
        <f t="shared" si="702"/>
        <v>1320.1619318181818</v>
      </c>
      <c r="V1635" s="96">
        <f t="shared" si="703"/>
        <v>3519.4661458333335</v>
      </c>
      <c r="W1635" s="86">
        <f t="shared" si="704"/>
        <v>2916.5243902439024</v>
      </c>
      <c r="X1635" s="99">
        <f t="shared" si="705"/>
        <v>2.8284671532846717E-3</v>
      </c>
      <c r="Y1635" s="100">
        <f t="shared" si="706"/>
        <v>2.2901459854014598E-2</v>
      </c>
      <c r="Z1635" s="100">
        <f t="shared" si="707"/>
        <v>3.2116788321167884E-2</v>
      </c>
      <c r="AA1635" s="100">
        <f t="shared" si="708"/>
        <v>3.5036496350364967E-2</v>
      </c>
      <c r="AB1635" s="101">
        <f t="shared" si="709"/>
        <v>7.4817518248175181E-3</v>
      </c>
      <c r="AC1635" s="99">
        <f t="shared" si="710"/>
        <v>4.0104499339203188E-3</v>
      </c>
      <c r="AD1635" s="100">
        <f t="shared" si="711"/>
        <v>2.6230748194454152E-2</v>
      </c>
      <c r="AE1635" s="100">
        <f t="shared" si="712"/>
        <v>3.6040780897420091E-2</v>
      </c>
      <c r="AF1635" s="100">
        <f t="shared" si="713"/>
        <v>3.912878654506749E-2</v>
      </c>
      <c r="AG1635" s="101">
        <f t="shared" si="714"/>
        <v>9.3996323236551129E-3</v>
      </c>
      <c r="AH1635" s="95">
        <f t="shared" si="715"/>
        <v>58.877463503649636</v>
      </c>
      <c r="AI1635" s="96">
        <f t="shared" si="716"/>
        <v>67.051824817518252</v>
      </c>
      <c r="AJ1635" s="96">
        <f t="shared" si="717"/>
        <v>42.39936131386861</v>
      </c>
      <c r="AK1635" s="96">
        <f t="shared" si="718"/>
        <v>123.30976277372262</v>
      </c>
      <c r="AL1635" s="86">
        <f t="shared" si="719"/>
        <v>21.820711678832115</v>
      </c>
      <c r="AM1635" s="95">
        <f t="shared" si="727"/>
        <v>59.072673911899713</v>
      </c>
      <c r="AN1635" s="96">
        <f t="shared" si="720"/>
        <v>67.274137623091633</v>
      </c>
      <c r="AO1635" s="96">
        <f t="shared" si="721"/>
        <v>42.539937964748106</v>
      </c>
      <c r="AP1635" s="96">
        <f t="shared" si="722"/>
        <v>123.71860085369165</v>
      </c>
      <c r="AQ1635" s="86">
        <f t="shared" si="723"/>
        <v>21.893059055598236</v>
      </c>
    </row>
    <row r="1636" spans="1:43">
      <c r="A1636" s="129" t="str">
        <f t="shared" si="724"/>
        <v>2014_1</v>
      </c>
      <c r="B1636" s="57">
        <v>2014</v>
      </c>
      <c r="C1636" s="57">
        <v>1</v>
      </c>
      <c r="D1636" s="81" t="str">
        <f t="shared" si="725"/>
        <v>LYL_Commercial</v>
      </c>
      <c r="E1636" s="68" t="s">
        <v>18</v>
      </c>
      <c r="F1636" s="69" t="s">
        <v>40</v>
      </c>
      <c r="G1636" s="84">
        <f t="shared" si="726"/>
        <v>4276</v>
      </c>
      <c r="H1636" s="70">
        <v>1069</v>
      </c>
      <c r="I1636" s="65">
        <v>24</v>
      </c>
      <c r="J1636" s="66">
        <v>113</v>
      </c>
      <c r="K1636" s="66">
        <v>185</v>
      </c>
      <c r="L1636" s="66">
        <v>176</v>
      </c>
      <c r="M1636" s="67">
        <v>49</v>
      </c>
      <c r="N1636" s="65">
        <v>470918</v>
      </c>
      <c r="O1636" s="66">
        <v>333936</v>
      </c>
      <c r="P1636" s="66">
        <v>224356</v>
      </c>
      <c r="Q1636" s="66">
        <v>627397</v>
      </c>
      <c r="R1636" s="67">
        <v>286511</v>
      </c>
      <c r="S1636" s="95">
        <f t="shared" si="700"/>
        <v>19621.583333333332</v>
      </c>
      <c r="T1636" s="96">
        <f t="shared" si="701"/>
        <v>2955.1858407079644</v>
      </c>
      <c r="U1636" s="96">
        <f t="shared" si="702"/>
        <v>1212.7351351351351</v>
      </c>
      <c r="V1636" s="96">
        <f t="shared" si="703"/>
        <v>3564.755681818182</v>
      </c>
      <c r="W1636" s="86">
        <f t="shared" si="704"/>
        <v>5847.1632653061224</v>
      </c>
      <c r="X1636" s="99">
        <f t="shared" si="705"/>
        <v>5.6127221702525721E-3</v>
      </c>
      <c r="Y1636" s="100">
        <f t="shared" si="706"/>
        <v>2.6426566884939197E-2</v>
      </c>
      <c r="Z1636" s="100">
        <f t="shared" si="707"/>
        <v>4.3264733395696912E-2</v>
      </c>
      <c r="AA1636" s="100">
        <f t="shared" si="708"/>
        <v>4.11599625818522E-2</v>
      </c>
      <c r="AB1636" s="101">
        <f t="shared" si="709"/>
        <v>1.1459307764265668E-2</v>
      </c>
      <c r="AC1636" s="99">
        <f t="shared" si="710"/>
        <v>8.274682781660209E-3</v>
      </c>
      <c r="AD1636" s="100">
        <f t="shared" si="711"/>
        <v>3.2141903360035251E-2</v>
      </c>
      <c r="AE1636" s="100">
        <f t="shared" si="712"/>
        <v>5.0514098620589712E-2</v>
      </c>
      <c r="AF1636" s="100">
        <f t="shared" si="713"/>
        <v>4.8238566929304116E-2</v>
      </c>
      <c r="AG1636" s="101">
        <f t="shared" si="714"/>
        <v>1.5251702544483412E-2</v>
      </c>
      <c r="AH1636" s="95">
        <f t="shared" si="715"/>
        <v>110.13049579045837</v>
      </c>
      <c r="AI1636" s="96">
        <f t="shared" si="716"/>
        <v>78.095416276894298</v>
      </c>
      <c r="AJ1636" s="96">
        <f t="shared" si="717"/>
        <v>52.468662301216092</v>
      </c>
      <c r="AK1636" s="96">
        <f t="shared" si="718"/>
        <v>146.72521047708139</v>
      </c>
      <c r="AL1636" s="86">
        <f t="shared" si="719"/>
        <v>67.004443405051447</v>
      </c>
      <c r="AM1636" s="95">
        <f t="shared" si="727"/>
        <v>110.49563752321502</v>
      </c>
      <c r="AN1636" s="96">
        <f t="shared" si="720"/>
        <v>78.35434451847739</v>
      </c>
      <c r="AO1636" s="96">
        <f t="shared" si="721"/>
        <v>52.642624092004191</v>
      </c>
      <c r="AP1636" s="96">
        <f t="shared" si="722"/>
        <v>147.21168334009857</v>
      </c>
      <c r="AQ1636" s="86">
        <f t="shared" si="723"/>
        <v>67.226599115799047</v>
      </c>
    </row>
    <row r="1637" spans="1:43">
      <c r="A1637" s="129" t="str">
        <f t="shared" si="724"/>
        <v>2014_1</v>
      </c>
      <c r="B1637" s="57">
        <v>2014</v>
      </c>
      <c r="C1637" s="57">
        <v>1</v>
      </c>
      <c r="D1637" s="81" t="str">
        <f t="shared" si="725"/>
        <v>LSA_Commercial</v>
      </c>
      <c r="E1637" s="68" t="s">
        <v>19</v>
      </c>
      <c r="F1637" s="69" t="s">
        <v>40</v>
      </c>
      <c r="G1637" s="84">
        <f t="shared" si="726"/>
        <v>29096</v>
      </c>
      <c r="H1637" s="70">
        <v>7274</v>
      </c>
      <c r="I1637" s="65">
        <v>108</v>
      </c>
      <c r="J1637" s="66">
        <v>910</v>
      </c>
      <c r="K1637" s="66">
        <v>787</v>
      </c>
      <c r="L1637" s="66">
        <v>1467</v>
      </c>
      <c r="M1637" s="67">
        <v>260</v>
      </c>
      <c r="N1637" s="65">
        <v>2658212</v>
      </c>
      <c r="O1637" s="66">
        <v>2318449</v>
      </c>
      <c r="P1637" s="66">
        <v>643855</v>
      </c>
      <c r="Q1637" s="66">
        <v>4169458</v>
      </c>
      <c r="R1637" s="67">
        <v>2440519</v>
      </c>
      <c r="S1637" s="95">
        <f t="shared" si="700"/>
        <v>24613.074074074073</v>
      </c>
      <c r="T1637" s="96">
        <f t="shared" si="701"/>
        <v>2547.7461538461539</v>
      </c>
      <c r="U1637" s="96">
        <f t="shared" si="702"/>
        <v>818.11308767471405</v>
      </c>
      <c r="V1637" s="96">
        <f t="shared" si="703"/>
        <v>2842.1663258350377</v>
      </c>
      <c r="W1637" s="86">
        <f t="shared" si="704"/>
        <v>9386.6115384615387</v>
      </c>
      <c r="X1637" s="99">
        <f t="shared" si="705"/>
        <v>3.7118504261754192E-3</v>
      </c>
      <c r="Y1637" s="100">
        <f t="shared" si="706"/>
        <v>3.1275776739070664E-2</v>
      </c>
      <c r="Z1637" s="100">
        <f t="shared" si="707"/>
        <v>2.7048391531481992E-2</v>
      </c>
      <c r="AA1637" s="100">
        <f t="shared" si="708"/>
        <v>5.0419301622216112E-2</v>
      </c>
      <c r="AB1637" s="101">
        <f t="shared" si="709"/>
        <v>8.9359362111630456E-3</v>
      </c>
      <c r="AC1637" s="99">
        <f t="shared" si="710"/>
        <v>4.5425174940368282E-3</v>
      </c>
      <c r="AD1637" s="100">
        <f t="shared" si="711"/>
        <v>3.3653402014636985E-2</v>
      </c>
      <c r="AE1637" s="100">
        <f t="shared" si="712"/>
        <v>2.926431939968548E-2</v>
      </c>
      <c r="AF1637" s="100">
        <f t="shared" si="713"/>
        <v>5.3408148244684719E-2</v>
      </c>
      <c r="AG1637" s="101">
        <f t="shared" si="714"/>
        <v>1.0221400959515776E-2</v>
      </c>
      <c r="AH1637" s="95">
        <f t="shared" si="715"/>
        <v>91.360049491339012</v>
      </c>
      <c r="AI1637" s="96">
        <f t="shared" si="716"/>
        <v>79.682739895518282</v>
      </c>
      <c r="AJ1637" s="96">
        <f t="shared" si="717"/>
        <v>22.128643112455322</v>
      </c>
      <c r="AK1637" s="96">
        <f t="shared" si="718"/>
        <v>143.30004124278253</v>
      </c>
      <c r="AL1637" s="86">
        <f t="shared" si="719"/>
        <v>83.878161946659333</v>
      </c>
      <c r="AM1637" s="95">
        <f t="shared" si="727"/>
        <v>91.662957115031844</v>
      </c>
      <c r="AN1637" s="96">
        <f t="shared" si="720"/>
        <v>79.946930967277424</v>
      </c>
      <c r="AO1637" s="96">
        <f t="shared" si="721"/>
        <v>22.202011447280665</v>
      </c>
      <c r="AP1637" s="96">
        <f t="shared" si="722"/>
        <v>143.77515783049901</v>
      </c>
      <c r="AQ1637" s="86">
        <f t="shared" si="723"/>
        <v>84.156263095426695</v>
      </c>
    </row>
    <row r="1638" spans="1:43">
      <c r="A1638" s="129" t="str">
        <f t="shared" si="724"/>
        <v>2014_1</v>
      </c>
      <c r="B1638" s="57">
        <v>2014</v>
      </c>
      <c r="C1638" s="57">
        <v>1</v>
      </c>
      <c r="D1638" s="81" t="str">
        <f t="shared" si="725"/>
        <v>LMA_Commercial</v>
      </c>
      <c r="E1638" s="68" t="s">
        <v>20</v>
      </c>
      <c r="F1638" s="69" t="s">
        <v>40</v>
      </c>
      <c r="G1638" s="84">
        <f t="shared" si="726"/>
        <v>26576</v>
      </c>
      <c r="H1638" s="70">
        <v>6644</v>
      </c>
      <c r="I1638" s="65">
        <v>204</v>
      </c>
      <c r="J1638" s="66">
        <v>677</v>
      </c>
      <c r="K1638" s="66">
        <v>869</v>
      </c>
      <c r="L1638" s="66">
        <v>1096</v>
      </c>
      <c r="M1638" s="67">
        <v>203</v>
      </c>
      <c r="N1638" s="65">
        <v>3464637</v>
      </c>
      <c r="O1638" s="66">
        <v>1627900</v>
      </c>
      <c r="P1638" s="66">
        <v>814795</v>
      </c>
      <c r="Q1638" s="66">
        <v>3667490</v>
      </c>
      <c r="R1638" s="67">
        <v>1121189</v>
      </c>
      <c r="S1638" s="95">
        <f t="shared" si="700"/>
        <v>16983.514705882353</v>
      </c>
      <c r="T1638" s="96">
        <f t="shared" si="701"/>
        <v>2404.5790251107828</v>
      </c>
      <c r="U1638" s="96">
        <f t="shared" si="702"/>
        <v>937.62370540851555</v>
      </c>
      <c r="V1638" s="96">
        <f t="shared" si="703"/>
        <v>3346.25</v>
      </c>
      <c r="W1638" s="86">
        <f t="shared" si="704"/>
        <v>5523.0985221674873</v>
      </c>
      <c r="X1638" s="99">
        <f t="shared" si="705"/>
        <v>7.6760987357013845E-3</v>
      </c>
      <c r="Y1638" s="100">
        <f t="shared" si="706"/>
        <v>2.5474111980734498E-2</v>
      </c>
      <c r="Z1638" s="100">
        <f t="shared" si="707"/>
        <v>3.2698675496688742E-2</v>
      </c>
      <c r="AA1638" s="100">
        <f t="shared" si="708"/>
        <v>4.1240216736905477E-2</v>
      </c>
      <c r="AB1638" s="101">
        <f t="shared" si="709"/>
        <v>7.6384708007224567E-3</v>
      </c>
      <c r="AC1638" s="99">
        <f t="shared" si="710"/>
        <v>8.9235055598823956E-3</v>
      </c>
      <c r="AD1638" s="100">
        <f t="shared" si="711"/>
        <v>2.7726054653224946E-2</v>
      </c>
      <c r="AE1638" s="100">
        <f t="shared" si="712"/>
        <v>3.524056744444793E-2</v>
      </c>
      <c r="AF1638" s="100">
        <f t="shared" si="713"/>
        <v>4.4082232531939172E-2</v>
      </c>
      <c r="AG1638" s="101">
        <f t="shared" si="714"/>
        <v>8.8828400912000383E-3</v>
      </c>
      <c r="AH1638" s="95">
        <f t="shared" si="715"/>
        <v>130.3671357615894</v>
      </c>
      <c r="AI1638" s="96">
        <f t="shared" si="716"/>
        <v>61.254515352197473</v>
      </c>
      <c r="AJ1638" s="96">
        <f t="shared" si="717"/>
        <v>30.659053281155931</v>
      </c>
      <c r="AK1638" s="96">
        <f t="shared" si="718"/>
        <v>138.00007525586994</v>
      </c>
      <c r="AL1638" s="86">
        <f t="shared" si="719"/>
        <v>42.188026791089705</v>
      </c>
      <c r="AM1638" s="95">
        <f t="shared" si="727"/>
        <v>130.79937282276708</v>
      </c>
      <c r="AN1638" s="96">
        <f t="shared" si="720"/>
        <v>61.457606963783661</v>
      </c>
      <c r="AO1638" s="96">
        <f t="shared" si="721"/>
        <v>30.760704506453781</v>
      </c>
      <c r="AP1638" s="96">
        <f t="shared" si="722"/>
        <v>138.45761961029973</v>
      </c>
      <c r="AQ1638" s="86">
        <f t="shared" si="723"/>
        <v>42.327902754541213</v>
      </c>
    </row>
    <row r="1639" spans="1:43">
      <c r="A1639" s="129" t="str">
        <f t="shared" si="724"/>
        <v>2014_1</v>
      </c>
      <c r="B1639" s="57">
        <v>2014</v>
      </c>
      <c r="C1639" s="57">
        <v>1</v>
      </c>
      <c r="D1639" s="81" t="str">
        <f t="shared" si="725"/>
        <v>SYL_Commercial</v>
      </c>
      <c r="E1639" s="68" t="s">
        <v>21</v>
      </c>
      <c r="F1639" s="69" t="s">
        <v>40</v>
      </c>
      <c r="G1639" s="84">
        <f t="shared" si="726"/>
        <v>3452</v>
      </c>
      <c r="H1639" s="70">
        <v>863</v>
      </c>
      <c r="I1639" s="65">
        <v>32</v>
      </c>
      <c r="J1639" s="66">
        <v>89</v>
      </c>
      <c r="K1639" s="66">
        <v>119</v>
      </c>
      <c r="L1639" s="66">
        <v>116</v>
      </c>
      <c r="M1639" s="67">
        <v>43</v>
      </c>
      <c r="N1639" s="65">
        <v>375312</v>
      </c>
      <c r="O1639" s="66">
        <v>245118</v>
      </c>
      <c r="P1639" s="66">
        <v>95010</v>
      </c>
      <c r="Q1639" s="66">
        <v>381320</v>
      </c>
      <c r="R1639" s="67">
        <v>177652</v>
      </c>
      <c r="S1639" s="95">
        <f t="shared" si="700"/>
        <v>11728.5</v>
      </c>
      <c r="T1639" s="96">
        <f t="shared" si="701"/>
        <v>2754.1348314606744</v>
      </c>
      <c r="U1639" s="96">
        <f t="shared" si="702"/>
        <v>798.40336134453787</v>
      </c>
      <c r="V1639" s="96">
        <f t="shared" si="703"/>
        <v>3287.2413793103447</v>
      </c>
      <c r="W1639" s="86">
        <f t="shared" si="704"/>
        <v>4131.4418604651164</v>
      </c>
      <c r="X1639" s="99">
        <f t="shared" si="705"/>
        <v>9.2699884125144842E-3</v>
      </c>
      <c r="Y1639" s="100">
        <f t="shared" si="706"/>
        <v>2.5782155272305908E-2</v>
      </c>
      <c r="Z1639" s="100">
        <f t="shared" si="707"/>
        <v>3.4472769409038241E-2</v>
      </c>
      <c r="AA1639" s="100">
        <f t="shared" si="708"/>
        <v>3.3603707995365009E-2</v>
      </c>
      <c r="AB1639" s="101">
        <f t="shared" si="709"/>
        <v>1.2456546929316338E-2</v>
      </c>
      <c r="AC1639" s="99">
        <f t="shared" si="710"/>
        <v>1.3070462560305439E-2</v>
      </c>
      <c r="AD1639" s="100">
        <f t="shared" si="711"/>
        <v>3.2067197174218562E-2</v>
      </c>
      <c r="AE1639" s="100">
        <f t="shared" si="712"/>
        <v>4.1707808433872201E-2</v>
      </c>
      <c r="AF1639" s="100">
        <f t="shared" si="713"/>
        <v>4.0750180975787649E-2</v>
      </c>
      <c r="AG1639" s="101">
        <f t="shared" si="714"/>
        <v>1.6854974743749588E-2</v>
      </c>
      <c r="AH1639" s="95">
        <f t="shared" si="715"/>
        <v>108.72305909617613</v>
      </c>
      <c r="AI1639" s="96">
        <f t="shared" si="716"/>
        <v>71.007531865585165</v>
      </c>
      <c r="AJ1639" s="96">
        <f t="shared" si="717"/>
        <v>27.523174971031285</v>
      </c>
      <c r="AK1639" s="96">
        <f t="shared" si="718"/>
        <v>110.46349942062572</v>
      </c>
      <c r="AL1639" s="86">
        <f t="shared" si="719"/>
        <v>51.463499420625723</v>
      </c>
      <c r="AM1639" s="95">
        <f t="shared" si="727"/>
        <v>109.08353442050878</v>
      </c>
      <c r="AN1639" s="96">
        <f t="shared" si="720"/>
        <v>71.242959964206506</v>
      </c>
      <c r="AO1639" s="96">
        <f t="shared" si="721"/>
        <v>27.614429075789047</v>
      </c>
      <c r="AP1639" s="96">
        <f t="shared" si="722"/>
        <v>110.82974523923671</v>
      </c>
      <c r="AQ1639" s="86">
        <f t="shared" si="723"/>
        <v>51.634128556700091</v>
      </c>
    </row>
    <row r="1640" spans="1:43">
      <c r="A1640" s="129" t="str">
        <f t="shared" si="724"/>
        <v>2014_1</v>
      </c>
      <c r="B1640" s="57">
        <v>2014</v>
      </c>
      <c r="C1640" s="57">
        <v>1</v>
      </c>
      <c r="D1640" s="81" t="str">
        <f t="shared" si="725"/>
        <v>MYL_Commercial</v>
      </c>
      <c r="E1640" s="68" t="s">
        <v>22</v>
      </c>
      <c r="F1640" s="69" t="s">
        <v>40</v>
      </c>
      <c r="G1640" s="84">
        <f t="shared" si="726"/>
        <v>2452</v>
      </c>
      <c r="H1640" s="70">
        <v>613</v>
      </c>
      <c r="I1640" s="65">
        <v>23</v>
      </c>
      <c r="J1640" s="66">
        <v>74</v>
      </c>
      <c r="K1640" s="66">
        <v>128</v>
      </c>
      <c r="L1640" s="66">
        <v>107</v>
      </c>
      <c r="M1640" s="67">
        <v>25</v>
      </c>
      <c r="N1640" s="65">
        <v>325230</v>
      </c>
      <c r="O1640" s="66">
        <v>231161</v>
      </c>
      <c r="P1640" s="66">
        <v>88132</v>
      </c>
      <c r="Q1640" s="66">
        <v>358128</v>
      </c>
      <c r="R1640" s="67">
        <v>121788</v>
      </c>
      <c r="S1640" s="95">
        <f t="shared" si="700"/>
        <v>14140.434782608696</v>
      </c>
      <c r="T1640" s="96">
        <f t="shared" si="701"/>
        <v>3123.7972972972975</v>
      </c>
      <c r="U1640" s="96">
        <f t="shared" si="702"/>
        <v>688.53125</v>
      </c>
      <c r="V1640" s="96">
        <f t="shared" si="703"/>
        <v>3346.9906542056074</v>
      </c>
      <c r="W1640" s="86">
        <f t="shared" si="704"/>
        <v>4871.5200000000004</v>
      </c>
      <c r="X1640" s="99">
        <f t="shared" si="705"/>
        <v>9.3800978792822187E-3</v>
      </c>
      <c r="Y1640" s="100">
        <f t="shared" si="706"/>
        <v>3.0179445350734094E-2</v>
      </c>
      <c r="Z1640" s="100">
        <f t="shared" si="707"/>
        <v>5.2202283849918436E-2</v>
      </c>
      <c r="AA1640" s="100">
        <f t="shared" si="708"/>
        <v>4.3637846655791193E-2</v>
      </c>
      <c r="AB1640" s="101">
        <f t="shared" si="709"/>
        <v>1.0195758564437194E-2</v>
      </c>
      <c r="AC1640" s="99">
        <f t="shared" si="710"/>
        <v>1.3915887445587263E-2</v>
      </c>
      <c r="AD1640" s="100">
        <f t="shared" si="711"/>
        <v>3.8229466238680378E-2</v>
      </c>
      <c r="AE1640" s="100">
        <f t="shared" si="712"/>
        <v>6.2668706517096356E-2</v>
      </c>
      <c r="AF1640" s="100">
        <f t="shared" si="713"/>
        <v>5.3250394947333933E-2</v>
      </c>
      <c r="AG1640" s="101">
        <f t="shared" si="714"/>
        <v>1.4922698836625919E-2</v>
      </c>
      <c r="AH1640" s="95">
        <f t="shared" si="715"/>
        <v>132.63866231647634</v>
      </c>
      <c r="AI1640" s="96">
        <f t="shared" si="716"/>
        <v>94.274469820554643</v>
      </c>
      <c r="AJ1640" s="96">
        <f t="shared" si="717"/>
        <v>35.94290375203915</v>
      </c>
      <c r="AK1640" s="96">
        <f t="shared" si="718"/>
        <v>146.05546492659053</v>
      </c>
      <c r="AL1640" s="86">
        <f t="shared" si="719"/>
        <v>49.668841761827082</v>
      </c>
      <c r="AM1640" s="95">
        <f t="shared" si="727"/>
        <v>133.0784307079754</v>
      </c>
      <c r="AN1640" s="96">
        <f t="shared" si="720"/>
        <v>94.587040312659653</v>
      </c>
      <c r="AO1640" s="96">
        <f t="shared" si="721"/>
        <v>36.062073779034179</v>
      </c>
      <c r="AP1640" s="96">
        <f t="shared" si="722"/>
        <v>146.53971722345972</v>
      </c>
      <c r="AQ1640" s="86">
        <f t="shared" si="723"/>
        <v>49.833520644045464</v>
      </c>
    </row>
    <row r="1641" spans="1:43">
      <c r="A1641" s="129" t="str">
        <f t="shared" si="724"/>
        <v>2014_1</v>
      </c>
      <c r="B1641" s="57">
        <v>2014</v>
      </c>
      <c r="C1641" s="57">
        <v>1</v>
      </c>
      <c r="D1641" s="81" t="str">
        <f t="shared" si="725"/>
        <v>MYH_Commercial</v>
      </c>
      <c r="E1641" s="68" t="s">
        <v>23</v>
      </c>
      <c r="F1641" s="69" t="s">
        <v>40</v>
      </c>
      <c r="G1641" s="84">
        <f t="shared" si="726"/>
        <v>6888</v>
      </c>
      <c r="H1641" s="70">
        <v>1722</v>
      </c>
      <c r="I1641" s="65">
        <v>56</v>
      </c>
      <c r="J1641" s="66">
        <v>196</v>
      </c>
      <c r="K1641" s="66">
        <v>342</v>
      </c>
      <c r="L1641" s="66">
        <v>339</v>
      </c>
      <c r="M1641" s="67">
        <v>52</v>
      </c>
      <c r="N1641" s="65">
        <v>1128990</v>
      </c>
      <c r="O1641" s="66">
        <v>837287</v>
      </c>
      <c r="P1641" s="66">
        <v>413144</v>
      </c>
      <c r="Q1641" s="66">
        <v>1078383</v>
      </c>
      <c r="R1641" s="67">
        <v>300618</v>
      </c>
      <c r="S1641" s="95">
        <f t="shared" si="700"/>
        <v>20160.535714285714</v>
      </c>
      <c r="T1641" s="96">
        <f t="shared" si="701"/>
        <v>4271.8724489795923</v>
      </c>
      <c r="U1641" s="96">
        <f t="shared" si="702"/>
        <v>1208.0233918128654</v>
      </c>
      <c r="V1641" s="96">
        <f t="shared" si="703"/>
        <v>3181.070796460177</v>
      </c>
      <c r="W1641" s="86">
        <f t="shared" si="704"/>
        <v>5781.1153846153848</v>
      </c>
      <c r="X1641" s="99">
        <f t="shared" si="705"/>
        <v>8.130081300813009E-3</v>
      </c>
      <c r="Y1641" s="100">
        <f t="shared" si="706"/>
        <v>2.8455284552845527E-2</v>
      </c>
      <c r="Z1641" s="100">
        <f t="shared" si="707"/>
        <v>4.9651567944250873E-2</v>
      </c>
      <c r="AA1641" s="100">
        <f t="shared" si="708"/>
        <v>4.9216027874564458E-2</v>
      </c>
      <c r="AB1641" s="101">
        <f t="shared" si="709"/>
        <v>7.5493612078977937E-3</v>
      </c>
      <c r="AC1641" s="99">
        <f t="shared" si="710"/>
        <v>1.0651146954292048E-2</v>
      </c>
      <c r="AD1641" s="100">
        <f t="shared" si="711"/>
        <v>3.3123191770931745E-2</v>
      </c>
      <c r="AE1641" s="100">
        <f t="shared" si="712"/>
        <v>5.5749987043056795E-2</v>
      </c>
      <c r="AF1641" s="100">
        <f t="shared" si="713"/>
        <v>5.528903174174405E-2</v>
      </c>
      <c r="AG1641" s="101">
        <f t="shared" si="714"/>
        <v>9.9794319254609565E-3</v>
      </c>
      <c r="AH1641" s="95">
        <f t="shared" si="715"/>
        <v>163.9067944250871</v>
      </c>
      <c r="AI1641" s="96">
        <f t="shared" si="716"/>
        <v>121.55734610917538</v>
      </c>
      <c r="AJ1641" s="96">
        <f t="shared" si="717"/>
        <v>59.980255516840884</v>
      </c>
      <c r="AK1641" s="96">
        <f t="shared" si="718"/>
        <v>156.55966898954705</v>
      </c>
      <c r="AL1641" s="86">
        <f t="shared" si="719"/>
        <v>43.643728222996515</v>
      </c>
      <c r="AM1641" s="95">
        <f t="shared" si="727"/>
        <v>164.45023346526756</v>
      </c>
      <c r="AN1641" s="96">
        <f t="shared" si="720"/>
        <v>121.96037398686745</v>
      </c>
      <c r="AO1641" s="96">
        <f t="shared" si="721"/>
        <v>60.179122272805344</v>
      </c>
      <c r="AP1641" s="96">
        <f t="shared" si="722"/>
        <v>157.07874836356004</v>
      </c>
      <c r="AQ1641" s="86">
        <f t="shared" si="723"/>
        <v>43.788430618395026</v>
      </c>
    </row>
    <row r="1642" spans="1:43">
      <c r="A1642" s="129" t="str">
        <f t="shared" si="724"/>
        <v>2014_1</v>
      </c>
      <c r="B1642" s="57">
        <v>2014</v>
      </c>
      <c r="C1642" s="57">
        <v>1</v>
      </c>
      <c r="D1642" s="81" t="str">
        <f t="shared" si="725"/>
        <v>LML_Commercial</v>
      </c>
      <c r="E1642" s="68" t="s">
        <v>24</v>
      </c>
      <c r="F1642" s="69" t="s">
        <v>40</v>
      </c>
      <c r="G1642" s="84">
        <f t="shared" si="726"/>
        <v>27308</v>
      </c>
      <c r="H1642" s="70">
        <v>6827</v>
      </c>
      <c r="I1642" s="65">
        <v>53</v>
      </c>
      <c r="J1642" s="66">
        <v>709</v>
      </c>
      <c r="K1642" s="66">
        <v>1442</v>
      </c>
      <c r="L1642" s="66">
        <v>1127</v>
      </c>
      <c r="M1642" s="67">
        <v>257</v>
      </c>
      <c r="N1642" s="65">
        <v>900420</v>
      </c>
      <c r="O1642" s="66">
        <v>1283010</v>
      </c>
      <c r="P1642" s="66">
        <v>1285477</v>
      </c>
      <c r="Q1642" s="66">
        <v>2412252</v>
      </c>
      <c r="R1642" s="67">
        <v>1253492</v>
      </c>
      <c r="S1642" s="95">
        <f t="shared" si="700"/>
        <v>16989.056603773584</v>
      </c>
      <c r="T1642" s="96">
        <f t="shared" si="701"/>
        <v>1809.605077574048</v>
      </c>
      <c r="U1642" s="96">
        <f t="shared" si="702"/>
        <v>891.4542302357836</v>
      </c>
      <c r="V1642" s="96">
        <f t="shared" si="703"/>
        <v>2140.4188110026621</v>
      </c>
      <c r="W1642" s="86">
        <f t="shared" si="704"/>
        <v>4877.4007782101171</v>
      </c>
      <c r="X1642" s="99">
        <f t="shared" si="705"/>
        <v>1.9408232019920903E-3</v>
      </c>
      <c r="Y1642" s="100">
        <f t="shared" si="706"/>
        <v>2.5963087739856453E-2</v>
      </c>
      <c r="Z1642" s="100">
        <f t="shared" si="707"/>
        <v>5.2805038816464041E-2</v>
      </c>
      <c r="AA1642" s="100">
        <f t="shared" si="708"/>
        <v>4.1269957521605394E-2</v>
      </c>
      <c r="AB1642" s="101">
        <f t="shared" si="709"/>
        <v>9.4111615643767393E-3</v>
      </c>
      <c r="AC1642" s="99">
        <f t="shared" si="710"/>
        <v>2.5613808147503083E-3</v>
      </c>
      <c r="AD1642" s="100">
        <f t="shared" si="711"/>
        <v>2.8205300666894841E-2</v>
      </c>
      <c r="AE1642" s="100">
        <f t="shared" si="712"/>
        <v>5.5958361003625223E-2</v>
      </c>
      <c r="AF1642" s="100">
        <f t="shared" si="713"/>
        <v>4.4074591253791678E-2</v>
      </c>
      <c r="AG1642" s="101">
        <f t="shared" si="714"/>
        <v>1.077254136850115E-2</v>
      </c>
      <c r="AH1642" s="95">
        <f t="shared" si="715"/>
        <v>32.972755236560715</v>
      </c>
      <c r="AI1642" s="96">
        <f t="shared" si="716"/>
        <v>46.982935403544751</v>
      </c>
      <c r="AJ1642" s="96">
        <f t="shared" si="717"/>
        <v>47.073275230701626</v>
      </c>
      <c r="AK1642" s="96">
        <f t="shared" si="718"/>
        <v>88.33499340852498</v>
      </c>
      <c r="AL1642" s="86">
        <f t="shared" si="719"/>
        <v>45.902006737952249</v>
      </c>
      <c r="AM1642" s="95">
        <f t="shared" si="727"/>
        <v>33.082077626280508</v>
      </c>
      <c r="AN1642" s="96">
        <f t="shared" si="720"/>
        <v>47.138709063874813</v>
      </c>
      <c r="AO1642" s="96">
        <f t="shared" si="721"/>
        <v>47.229348416070486</v>
      </c>
      <c r="AP1642" s="96">
        <f t="shared" si="722"/>
        <v>88.627871346871927</v>
      </c>
      <c r="AQ1642" s="86">
        <f t="shared" si="723"/>
        <v>46.054196539305664</v>
      </c>
    </row>
    <row r="1643" spans="1:43">
      <c r="A1643" s="129" t="str">
        <f t="shared" si="724"/>
        <v>2014_1</v>
      </c>
      <c r="B1643" s="57">
        <v>2014</v>
      </c>
      <c r="C1643" s="57">
        <v>1</v>
      </c>
      <c r="D1643" s="81" t="str">
        <f t="shared" si="725"/>
        <v>MSA_Commercial</v>
      </c>
      <c r="E1643" s="68" t="s">
        <v>25</v>
      </c>
      <c r="F1643" s="69" t="s">
        <v>40</v>
      </c>
      <c r="G1643" s="84">
        <f t="shared" si="726"/>
        <v>19504</v>
      </c>
      <c r="H1643" s="70">
        <v>4876</v>
      </c>
      <c r="I1643" s="65">
        <v>81</v>
      </c>
      <c r="J1643" s="66">
        <v>605</v>
      </c>
      <c r="K1643" s="66">
        <v>822</v>
      </c>
      <c r="L1643" s="66">
        <v>1124</v>
      </c>
      <c r="M1643" s="67">
        <v>240</v>
      </c>
      <c r="N1643" s="65">
        <v>1503198</v>
      </c>
      <c r="O1643" s="66">
        <v>1860033</v>
      </c>
      <c r="P1643" s="66">
        <v>1047527</v>
      </c>
      <c r="Q1643" s="66">
        <v>3618959</v>
      </c>
      <c r="R1643" s="67">
        <v>995894</v>
      </c>
      <c r="S1643" s="95">
        <f t="shared" si="700"/>
        <v>18558</v>
      </c>
      <c r="T1643" s="96">
        <f t="shared" si="701"/>
        <v>3074.4347107438016</v>
      </c>
      <c r="U1643" s="96">
        <f t="shared" si="702"/>
        <v>1274.3637469586374</v>
      </c>
      <c r="V1643" s="96">
        <f t="shared" si="703"/>
        <v>3219.7144128113878</v>
      </c>
      <c r="W1643" s="86">
        <f t="shared" si="704"/>
        <v>4149.5583333333334</v>
      </c>
      <c r="X1643" s="99">
        <f t="shared" si="705"/>
        <v>4.152994257588187E-3</v>
      </c>
      <c r="Y1643" s="100">
        <f t="shared" si="706"/>
        <v>3.1019278096800655E-2</v>
      </c>
      <c r="Z1643" s="100">
        <f t="shared" si="707"/>
        <v>4.2145200984413454E-2</v>
      </c>
      <c r="AA1643" s="100">
        <f t="shared" si="708"/>
        <v>5.7629204265791635E-2</v>
      </c>
      <c r="AB1643" s="101">
        <f t="shared" si="709"/>
        <v>1.2305168170631665E-2</v>
      </c>
      <c r="AC1643" s="99">
        <f t="shared" si="710"/>
        <v>5.2259234286013787E-3</v>
      </c>
      <c r="AD1643" s="100">
        <f t="shared" si="711"/>
        <v>3.3911738940441097E-2</v>
      </c>
      <c r="AE1643" s="100">
        <f t="shared" si="712"/>
        <v>4.5497308820332635E-2</v>
      </c>
      <c r="AF1643" s="100">
        <f t="shared" si="713"/>
        <v>6.1517204637335274E-2</v>
      </c>
      <c r="AG1643" s="101">
        <f t="shared" si="714"/>
        <v>1.414445408210528E-2</v>
      </c>
      <c r="AH1643" s="95">
        <f t="shared" si="715"/>
        <v>77.071267432321577</v>
      </c>
      <c r="AI1643" s="96">
        <f t="shared" si="716"/>
        <v>95.366745283018872</v>
      </c>
      <c r="AJ1643" s="96">
        <f t="shared" si="717"/>
        <v>53.708316242821986</v>
      </c>
      <c r="AK1643" s="96">
        <f t="shared" si="718"/>
        <v>185.54957957342083</v>
      </c>
      <c r="AL1643" s="86">
        <f t="shared" si="719"/>
        <v>51.061013125512716</v>
      </c>
      <c r="AM1643" s="95">
        <f t="shared" si="727"/>
        <v>77.326800070525024</v>
      </c>
      <c r="AN1643" s="96">
        <f t="shared" si="720"/>
        <v>95.682937254825291</v>
      </c>
      <c r="AO1643" s="96">
        <f t="shared" si="721"/>
        <v>53.886388152110939</v>
      </c>
      <c r="AP1643" s="96">
        <f t="shared" si="722"/>
        <v>186.16477606837364</v>
      </c>
      <c r="AQ1643" s="86">
        <f t="shared" si="723"/>
        <v>51.230307803386808</v>
      </c>
    </row>
    <row r="1644" spans="1:43">
      <c r="A1644" s="129" t="str">
        <f t="shared" si="724"/>
        <v>2014_1</v>
      </c>
      <c r="B1644" s="57">
        <v>2014</v>
      </c>
      <c r="C1644" s="57">
        <v>1</v>
      </c>
      <c r="D1644" s="81" t="str">
        <f t="shared" si="725"/>
        <v>LYA_Commercial</v>
      </c>
      <c r="E1644" s="68" t="s">
        <v>26</v>
      </c>
      <c r="F1644" s="69" t="s">
        <v>40</v>
      </c>
      <c r="G1644" s="84">
        <f t="shared" si="726"/>
        <v>5664</v>
      </c>
      <c r="H1644" s="70">
        <v>1416</v>
      </c>
      <c r="I1644" s="65">
        <v>43</v>
      </c>
      <c r="J1644" s="66">
        <v>169</v>
      </c>
      <c r="K1644" s="66">
        <v>218</v>
      </c>
      <c r="L1644" s="66">
        <v>232</v>
      </c>
      <c r="M1644" s="67">
        <v>75</v>
      </c>
      <c r="N1644" s="65">
        <v>829625</v>
      </c>
      <c r="O1644" s="66">
        <v>474581</v>
      </c>
      <c r="P1644" s="66">
        <v>177297</v>
      </c>
      <c r="Q1644" s="66">
        <v>740635</v>
      </c>
      <c r="R1644" s="67">
        <v>628719</v>
      </c>
      <c r="S1644" s="95">
        <f t="shared" si="700"/>
        <v>19293.60465116279</v>
      </c>
      <c r="T1644" s="96">
        <f t="shared" si="701"/>
        <v>2808.1715976331361</v>
      </c>
      <c r="U1644" s="96">
        <f t="shared" si="702"/>
        <v>813.28899082568807</v>
      </c>
      <c r="V1644" s="96">
        <f t="shared" si="703"/>
        <v>3192.3922413793102</v>
      </c>
      <c r="W1644" s="86">
        <f t="shared" si="704"/>
        <v>8382.92</v>
      </c>
      <c r="X1644" s="99">
        <f t="shared" si="705"/>
        <v>7.5918079096045201E-3</v>
      </c>
      <c r="Y1644" s="100">
        <f t="shared" si="706"/>
        <v>2.9837570621468926E-2</v>
      </c>
      <c r="Z1644" s="100">
        <f t="shared" si="707"/>
        <v>3.8488700564971751E-2</v>
      </c>
      <c r="AA1644" s="100">
        <f t="shared" si="708"/>
        <v>4.0960451977401127E-2</v>
      </c>
      <c r="AB1644" s="101">
        <f t="shared" si="709"/>
        <v>1.3241525423728813E-2</v>
      </c>
      <c r="AC1644" s="99">
        <f t="shared" si="710"/>
        <v>1.0279082678037947E-2</v>
      </c>
      <c r="AD1644" s="100">
        <f t="shared" si="711"/>
        <v>3.5104994336419698E-2</v>
      </c>
      <c r="AE1644" s="100">
        <f t="shared" si="712"/>
        <v>4.4444473328186664E-2</v>
      </c>
      <c r="AF1644" s="100">
        <f t="shared" si="713"/>
        <v>4.7096587276998683E-2</v>
      </c>
      <c r="AG1644" s="101">
        <f t="shared" si="714"/>
        <v>1.6780429088289858E-2</v>
      </c>
      <c r="AH1644" s="95">
        <f t="shared" si="715"/>
        <v>146.47334039548022</v>
      </c>
      <c r="AI1644" s="96">
        <f t="shared" si="716"/>
        <v>83.789018361581924</v>
      </c>
      <c r="AJ1644" s="96">
        <f t="shared" si="717"/>
        <v>31.302436440677965</v>
      </c>
      <c r="AK1644" s="96">
        <f t="shared" si="718"/>
        <v>130.7618290960452</v>
      </c>
      <c r="AL1644" s="86">
        <f t="shared" si="719"/>
        <v>111.00264830508475</v>
      </c>
      <c r="AM1644" s="95">
        <f t="shared" si="727"/>
        <v>146.95897817392463</v>
      </c>
      <c r="AN1644" s="96">
        <f t="shared" si="720"/>
        <v>84.066823951495351</v>
      </c>
      <c r="AO1644" s="96">
        <f t="shared" si="721"/>
        <v>31.406220826641334</v>
      </c>
      <c r="AP1644" s="96">
        <f t="shared" si="722"/>
        <v>131.19537477757382</v>
      </c>
      <c r="AQ1644" s="86">
        <f t="shared" si="723"/>
        <v>111.37068169176644</v>
      </c>
    </row>
    <row r="1645" spans="1:43">
      <c r="A1645" s="129" t="str">
        <f t="shared" si="724"/>
        <v>2014_1</v>
      </c>
      <c r="B1645" s="57">
        <v>2014</v>
      </c>
      <c r="C1645" s="57">
        <v>1</v>
      </c>
      <c r="D1645" s="81" t="str">
        <f t="shared" si="725"/>
        <v>MMA_Commercial</v>
      </c>
      <c r="E1645" s="68" t="s">
        <v>27</v>
      </c>
      <c r="F1645" s="69" t="s">
        <v>40</v>
      </c>
      <c r="G1645" s="84">
        <f t="shared" si="726"/>
        <v>28544</v>
      </c>
      <c r="H1645" s="70">
        <v>7136</v>
      </c>
      <c r="I1645" s="65">
        <v>218</v>
      </c>
      <c r="J1645" s="66">
        <v>873</v>
      </c>
      <c r="K1645" s="66">
        <v>1360</v>
      </c>
      <c r="L1645" s="66">
        <v>1446</v>
      </c>
      <c r="M1645" s="67">
        <v>326</v>
      </c>
      <c r="N1645" s="65">
        <v>2835547</v>
      </c>
      <c r="O1645" s="66">
        <v>2677406</v>
      </c>
      <c r="P1645" s="66">
        <v>1488911</v>
      </c>
      <c r="Q1645" s="66">
        <v>5005428</v>
      </c>
      <c r="R1645" s="67">
        <v>3456077</v>
      </c>
      <c r="S1645" s="95">
        <f t="shared" si="700"/>
        <v>13007.09633027523</v>
      </c>
      <c r="T1645" s="96">
        <f t="shared" si="701"/>
        <v>3066.9026345933562</v>
      </c>
      <c r="U1645" s="96">
        <f t="shared" si="702"/>
        <v>1094.7874999999999</v>
      </c>
      <c r="V1645" s="96">
        <f t="shared" si="703"/>
        <v>3461.5684647302905</v>
      </c>
      <c r="W1645" s="86">
        <f t="shared" si="704"/>
        <v>10601.463190184049</v>
      </c>
      <c r="X1645" s="99">
        <f t="shared" si="705"/>
        <v>7.6373318385650228E-3</v>
      </c>
      <c r="Y1645" s="100">
        <f t="shared" si="706"/>
        <v>3.0584360986547085E-2</v>
      </c>
      <c r="Z1645" s="100">
        <f t="shared" si="707"/>
        <v>4.76457399103139E-2</v>
      </c>
      <c r="AA1645" s="100">
        <f t="shared" si="708"/>
        <v>5.0658632286995513E-2</v>
      </c>
      <c r="AB1645" s="101">
        <f t="shared" si="709"/>
        <v>1.1420964125560538E-2</v>
      </c>
      <c r="AC1645" s="99">
        <f t="shared" si="710"/>
        <v>8.837948992783836E-3</v>
      </c>
      <c r="AD1645" s="100">
        <f t="shared" si="711"/>
        <v>3.2959030742245418E-2</v>
      </c>
      <c r="AE1645" s="100">
        <f t="shared" si="712"/>
        <v>5.0583455898942635E-2</v>
      </c>
      <c r="AF1645" s="100">
        <f t="shared" si="713"/>
        <v>5.3683012845763281E-2</v>
      </c>
      <c r="AG1645" s="101">
        <f t="shared" si="714"/>
        <v>1.2886362098937657E-2</v>
      </c>
      <c r="AH1645" s="95">
        <f t="shared" si="715"/>
        <v>99.339510930493276</v>
      </c>
      <c r="AI1645" s="96">
        <f t="shared" si="716"/>
        <v>93.799257286995513</v>
      </c>
      <c r="AJ1645" s="96">
        <f t="shared" si="717"/>
        <v>52.161960482062781</v>
      </c>
      <c r="AK1645" s="96">
        <f t="shared" si="718"/>
        <v>175.3583239910314</v>
      </c>
      <c r="AL1645" s="86">
        <f t="shared" si="719"/>
        <v>121.0789307735426</v>
      </c>
      <c r="AM1645" s="95">
        <f t="shared" si="727"/>
        <v>99.668874753765024</v>
      </c>
      <c r="AN1645" s="96">
        <f t="shared" si="720"/>
        <v>94.110252194366367</v>
      </c>
      <c r="AO1645" s="96">
        <f t="shared" si="721"/>
        <v>52.33490539162392</v>
      </c>
      <c r="AP1645" s="96">
        <f t="shared" si="722"/>
        <v>175.93973100110441</v>
      </c>
      <c r="AQ1645" s="86">
        <f t="shared" si="723"/>
        <v>121.48037244749176</v>
      </c>
    </row>
    <row r="1646" spans="1:43">
      <c r="A1646" s="129" t="str">
        <f t="shared" si="724"/>
        <v>2014_1</v>
      </c>
      <c r="B1646" s="57">
        <v>2014</v>
      </c>
      <c r="C1646" s="57">
        <v>1</v>
      </c>
      <c r="D1646" s="81" t="str">
        <f t="shared" si="725"/>
        <v>LYH_Commercial</v>
      </c>
      <c r="E1646" s="68" t="s">
        <v>28</v>
      </c>
      <c r="F1646" s="69" t="s">
        <v>40</v>
      </c>
      <c r="G1646" s="84">
        <f t="shared" si="726"/>
        <v>3892</v>
      </c>
      <c r="H1646" s="70">
        <v>973</v>
      </c>
      <c r="I1646" s="65">
        <v>33</v>
      </c>
      <c r="J1646" s="66">
        <v>122</v>
      </c>
      <c r="K1646" s="66">
        <v>134</v>
      </c>
      <c r="L1646" s="66">
        <v>204</v>
      </c>
      <c r="M1646" s="67">
        <v>57</v>
      </c>
      <c r="N1646" s="65">
        <v>591814</v>
      </c>
      <c r="O1646" s="66">
        <v>372218</v>
      </c>
      <c r="P1646" s="66">
        <v>170384</v>
      </c>
      <c r="Q1646" s="66">
        <v>627720</v>
      </c>
      <c r="R1646" s="67">
        <v>415977</v>
      </c>
      <c r="S1646" s="95">
        <f t="shared" si="700"/>
        <v>17933.757575757576</v>
      </c>
      <c r="T1646" s="96">
        <f t="shared" si="701"/>
        <v>3050.967213114754</v>
      </c>
      <c r="U1646" s="96">
        <f t="shared" si="702"/>
        <v>1271.5223880597016</v>
      </c>
      <c r="V1646" s="96">
        <f t="shared" si="703"/>
        <v>3077.0588235294117</v>
      </c>
      <c r="W1646" s="86">
        <f t="shared" si="704"/>
        <v>7297.8421052631575</v>
      </c>
      <c r="X1646" s="99">
        <f t="shared" si="705"/>
        <v>8.478931140801645E-3</v>
      </c>
      <c r="Y1646" s="100">
        <f t="shared" si="706"/>
        <v>3.1346351490236381E-2</v>
      </c>
      <c r="Z1646" s="100">
        <f t="shared" si="707"/>
        <v>3.442959917780062E-2</v>
      </c>
      <c r="AA1646" s="100">
        <f t="shared" si="708"/>
        <v>5.2415210688591986E-2</v>
      </c>
      <c r="AB1646" s="101">
        <f t="shared" si="709"/>
        <v>1.4645426515930112E-2</v>
      </c>
      <c r="AC1646" s="99">
        <f t="shared" si="710"/>
        <v>1.1903382744216325E-2</v>
      </c>
      <c r="AD1646" s="100">
        <f t="shared" si="711"/>
        <v>3.7854347291482883E-2</v>
      </c>
      <c r="AE1646" s="100">
        <f t="shared" si="712"/>
        <v>4.1239291041817221E-2</v>
      </c>
      <c r="AF1646" s="100">
        <f t="shared" si="713"/>
        <v>6.0738734255860863E-2</v>
      </c>
      <c r="AG1646" s="101">
        <f t="shared" si="714"/>
        <v>1.9132020664607962E-2</v>
      </c>
      <c r="AH1646" s="95">
        <f t="shared" si="715"/>
        <v>152.0590955806783</v>
      </c>
      <c r="AI1646" s="96">
        <f t="shared" si="716"/>
        <v>95.636690647482013</v>
      </c>
      <c r="AJ1646" s="96">
        <f t="shared" si="717"/>
        <v>43.778006166495373</v>
      </c>
      <c r="AK1646" s="96">
        <f t="shared" si="718"/>
        <v>161.28468653648511</v>
      </c>
      <c r="AL1646" s="86">
        <f t="shared" si="719"/>
        <v>106.88001027749229</v>
      </c>
      <c r="AM1646" s="95">
        <f t="shared" si="727"/>
        <v>152.5632531370683</v>
      </c>
      <c r="AN1646" s="96">
        <f t="shared" si="720"/>
        <v>95.953777633130173</v>
      </c>
      <c r="AO1646" s="96">
        <f t="shared" si="721"/>
        <v>43.923153765382786</v>
      </c>
      <c r="AP1646" s="96">
        <f t="shared" si="722"/>
        <v>161.81943188096349</v>
      </c>
      <c r="AQ1646" s="86">
        <f t="shared" si="723"/>
        <v>107.23437490528826</v>
      </c>
    </row>
    <row r="1647" spans="1:43">
      <c r="A1647" s="129" t="str">
        <f t="shared" si="724"/>
        <v>2014_1</v>
      </c>
      <c r="B1647" s="57">
        <v>2014</v>
      </c>
      <c r="C1647" s="57">
        <v>1</v>
      </c>
      <c r="D1647" s="81" t="str">
        <f t="shared" si="725"/>
        <v>SSA_Commercial</v>
      </c>
      <c r="E1647" s="68" t="s">
        <v>29</v>
      </c>
      <c r="F1647" s="69" t="s">
        <v>40</v>
      </c>
      <c r="G1647" s="84">
        <f t="shared" si="726"/>
        <v>6760</v>
      </c>
      <c r="H1647" s="70">
        <v>1690</v>
      </c>
      <c r="I1647" s="65">
        <v>55</v>
      </c>
      <c r="J1647" s="66">
        <v>214</v>
      </c>
      <c r="K1647" s="66">
        <v>415</v>
      </c>
      <c r="L1647" s="66">
        <v>388</v>
      </c>
      <c r="M1647" s="67">
        <v>77</v>
      </c>
      <c r="N1647" s="65">
        <v>1241196</v>
      </c>
      <c r="O1647" s="66">
        <v>397220</v>
      </c>
      <c r="P1647" s="66">
        <v>348134</v>
      </c>
      <c r="Q1647" s="66">
        <v>1392749</v>
      </c>
      <c r="R1647" s="67">
        <v>490767</v>
      </c>
      <c r="S1647" s="95">
        <f t="shared" si="700"/>
        <v>22567.200000000001</v>
      </c>
      <c r="T1647" s="96">
        <f t="shared" si="701"/>
        <v>1856.1682242990655</v>
      </c>
      <c r="U1647" s="96">
        <f t="shared" si="702"/>
        <v>838.87710843373497</v>
      </c>
      <c r="V1647" s="96">
        <f t="shared" si="703"/>
        <v>3589.5592783505153</v>
      </c>
      <c r="W1647" s="86">
        <f t="shared" si="704"/>
        <v>6373.5974025974028</v>
      </c>
      <c r="X1647" s="99">
        <f t="shared" si="705"/>
        <v>8.1360946745562129E-3</v>
      </c>
      <c r="Y1647" s="100">
        <f t="shared" si="706"/>
        <v>3.1656804733727811E-2</v>
      </c>
      <c r="Z1647" s="100">
        <f t="shared" si="707"/>
        <v>6.1390532544378699E-2</v>
      </c>
      <c r="AA1647" s="100">
        <f t="shared" si="708"/>
        <v>5.7396449704142011E-2</v>
      </c>
      <c r="AB1647" s="101">
        <f t="shared" si="709"/>
        <v>1.1390532544378698E-2</v>
      </c>
      <c r="AC1647" s="99">
        <f t="shared" si="710"/>
        <v>1.0681849718732456E-2</v>
      </c>
      <c r="AD1647" s="100">
        <f t="shared" si="711"/>
        <v>3.6618507731071837E-2</v>
      </c>
      <c r="AE1647" s="100">
        <f t="shared" si="712"/>
        <v>6.8193145137015493E-2</v>
      </c>
      <c r="AF1647" s="100">
        <f t="shared" si="713"/>
        <v>6.3988031163160042E-2</v>
      </c>
      <c r="AG1647" s="101">
        <f t="shared" si="714"/>
        <v>1.439776479502378E-2</v>
      </c>
      <c r="AH1647" s="95">
        <f t="shared" si="715"/>
        <v>183.60887573964496</v>
      </c>
      <c r="AI1647" s="96">
        <f t="shared" si="716"/>
        <v>58.760355029585796</v>
      </c>
      <c r="AJ1647" s="96">
        <f t="shared" si="717"/>
        <v>51.499112426035502</v>
      </c>
      <c r="AK1647" s="96">
        <f t="shared" si="718"/>
        <v>206.02795857988167</v>
      </c>
      <c r="AL1647" s="86">
        <f t="shared" si="719"/>
        <v>72.598668639053258</v>
      </c>
      <c r="AM1647" s="95">
        <f t="shared" si="727"/>
        <v>184.21763775924609</v>
      </c>
      <c r="AN1647" s="96">
        <f t="shared" si="720"/>
        <v>58.955177160358019</v>
      </c>
      <c r="AO1647" s="96">
        <f t="shared" si="721"/>
        <v>51.669859638346708</v>
      </c>
      <c r="AP1647" s="96">
        <f t="shared" si="722"/>
        <v>206.71105189796961</v>
      </c>
      <c r="AQ1647" s="86">
        <f t="shared" si="723"/>
        <v>72.839372210506596</v>
      </c>
    </row>
    <row r="1648" spans="1:43">
      <c r="A1648" s="129" t="str">
        <f t="shared" si="724"/>
        <v>2014_1</v>
      </c>
      <c r="B1648" s="57">
        <v>2014</v>
      </c>
      <c r="C1648" s="57">
        <v>1</v>
      </c>
      <c r="D1648" s="81" t="str">
        <f t="shared" si="725"/>
        <v>MML_Commercial</v>
      </c>
      <c r="E1648" s="68" t="s">
        <v>30</v>
      </c>
      <c r="F1648" s="69" t="s">
        <v>40</v>
      </c>
      <c r="G1648" s="84">
        <f t="shared" si="726"/>
        <v>23196</v>
      </c>
      <c r="H1648" s="70">
        <v>5799</v>
      </c>
      <c r="I1648" s="65">
        <v>148</v>
      </c>
      <c r="J1648" s="66">
        <v>758</v>
      </c>
      <c r="K1648" s="66">
        <v>1584</v>
      </c>
      <c r="L1648" s="66">
        <v>1049</v>
      </c>
      <c r="M1648" s="67">
        <v>234</v>
      </c>
      <c r="N1648" s="65">
        <v>2227009</v>
      </c>
      <c r="O1648" s="66">
        <v>2161493</v>
      </c>
      <c r="P1648" s="66">
        <v>885273</v>
      </c>
      <c r="Q1648" s="66">
        <v>3685136</v>
      </c>
      <c r="R1648" s="67">
        <v>518129</v>
      </c>
      <c r="S1648" s="95">
        <f t="shared" si="700"/>
        <v>15047.358108108108</v>
      </c>
      <c r="T1648" s="96">
        <f t="shared" si="701"/>
        <v>2851.5738786279685</v>
      </c>
      <c r="U1648" s="96">
        <f t="shared" si="702"/>
        <v>558.88446969696975</v>
      </c>
      <c r="V1648" s="96">
        <f t="shared" si="703"/>
        <v>3512.9990467111534</v>
      </c>
      <c r="W1648" s="86">
        <f t="shared" si="704"/>
        <v>2214.2264957264956</v>
      </c>
      <c r="X1648" s="99">
        <f t="shared" si="705"/>
        <v>6.3804104155888944E-3</v>
      </c>
      <c r="Y1648" s="100">
        <f t="shared" si="706"/>
        <v>3.2678047939299883E-2</v>
      </c>
      <c r="Z1648" s="100">
        <f t="shared" si="707"/>
        <v>6.8287635799275742E-2</v>
      </c>
      <c r="AA1648" s="100">
        <f t="shared" si="708"/>
        <v>4.522331436454561E-2</v>
      </c>
      <c r="AB1648" s="101">
        <f t="shared" si="709"/>
        <v>1.008794619762028E-2</v>
      </c>
      <c r="AC1648" s="99">
        <f t="shared" si="710"/>
        <v>7.5985126819948217E-3</v>
      </c>
      <c r="AD1648" s="100">
        <f t="shared" si="711"/>
        <v>3.5398010621512155E-2</v>
      </c>
      <c r="AE1648" s="100">
        <f t="shared" si="712"/>
        <v>7.2146516381199996E-2</v>
      </c>
      <c r="AF1648" s="100">
        <f t="shared" si="713"/>
        <v>4.8402248046193974E-2</v>
      </c>
      <c r="AG1648" s="101">
        <f t="shared" si="714"/>
        <v>1.1616740501516329E-2</v>
      </c>
      <c r="AH1648" s="95">
        <f t="shared" si="715"/>
        <v>96.008320400068982</v>
      </c>
      <c r="AI1648" s="96">
        <f t="shared" si="716"/>
        <v>93.183867908260041</v>
      </c>
      <c r="AJ1648" s="96">
        <f t="shared" si="717"/>
        <v>38.164899120538024</v>
      </c>
      <c r="AK1648" s="96">
        <f t="shared" si="718"/>
        <v>158.86946025176755</v>
      </c>
      <c r="AL1648" s="86">
        <f t="shared" si="719"/>
        <v>22.33699775823418</v>
      </c>
      <c r="AM1648" s="95">
        <f t="shared" si="727"/>
        <v>96.326639537909216</v>
      </c>
      <c r="AN1648" s="96">
        <f t="shared" si="720"/>
        <v>93.492822469381125</v>
      </c>
      <c r="AO1648" s="96">
        <f t="shared" si="721"/>
        <v>38.291436255373689</v>
      </c>
      <c r="AP1648" s="96">
        <f t="shared" si="722"/>
        <v>159.39619782415457</v>
      </c>
      <c r="AQ1648" s="86">
        <f t="shared" si="723"/>
        <v>22.411056900595089</v>
      </c>
    </row>
    <row r="1649" spans="1:43">
      <c r="A1649" s="129" t="str">
        <f t="shared" si="724"/>
        <v>2014_1</v>
      </c>
      <c r="B1649" s="57">
        <v>2014</v>
      </c>
      <c r="C1649" s="57">
        <v>1</v>
      </c>
      <c r="D1649" s="81" t="str">
        <f t="shared" si="725"/>
        <v>LMH_Commercial</v>
      </c>
      <c r="E1649" s="68" t="s">
        <v>31</v>
      </c>
      <c r="F1649" s="69" t="s">
        <v>40</v>
      </c>
      <c r="G1649" s="84">
        <f t="shared" si="726"/>
        <v>23392</v>
      </c>
      <c r="H1649" s="70">
        <v>5848</v>
      </c>
      <c r="I1649" s="65">
        <v>98</v>
      </c>
      <c r="J1649" s="66">
        <v>831</v>
      </c>
      <c r="K1649" s="66">
        <v>1384</v>
      </c>
      <c r="L1649" s="66">
        <v>1425</v>
      </c>
      <c r="M1649" s="67">
        <v>307</v>
      </c>
      <c r="N1649" s="65">
        <v>3116062</v>
      </c>
      <c r="O1649" s="66">
        <v>2729004</v>
      </c>
      <c r="P1649" s="66">
        <v>563248</v>
      </c>
      <c r="Q1649" s="66">
        <v>5582434</v>
      </c>
      <c r="R1649" s="67">
        <v>2533746</v>
      </c>
      <c r="S1649" s="95">
        <f t="shared" si="700"/>
        <v>31796.551020408162</v>
      </c>
      <c r="T1649" s="96">
        <f t="shared" si="701"/>
        <v>3284</v>
      </c>
      <c r="U1649" s="96">
        <f t="shared" si="702"/>
        <v>406.97109826589593</v>
      </c>
      <c r="V1649" s="96">
        <f t="shared" si="703"/>
        <v>3917.4975438596493</v>
      </c>
      <c r="W1649" s="86">
        <f t="shared" si="704"/>
        <v>8253.2442996742666</v>
      </c>
      <c r="X1649" s="99">
        <f t="shared" si="705"/>
        <v>4.1894664842681258E-3</v>
      </c>
      <c r="Y1649" s="100">
        <f t="shared" si="706"/>
        <v>3.5524965800273596E-2</v>
      </c>
      <c r="Z1649" s="100">
        <f t="shared" si="707"/>
        <v>5.9165526675786596E-2</v>
      </c>
      <c r="AA1649" s="100">
        <f t="shared" si="708"/>
        <v>6.0918262653898769E-2</v>
      </c>
      <c r="AB1649" s="101">
        <f t="shared" si="709"/>
        <v>1.3124145006839946E-2</v>
      </c>
      <c r="AC1649" s="99">
        <f t="shared" si="710"/>
        <v>5.1734548454196051E-3</v>
      </c>
      <c r="AD1649" s="100">
        <f t="shared" si="711"/>
        <v>3.8344871418282016E-2</v>
      </c>
      <c r="AE1649" s="100">
        <f t="shared" si="712"/>
        <v>6.2759817563509651E-2</v>
      </c>
      <c r="AF1649" s="100">
        <f t="shared" si="713"/>
        <v>6.4562005297456579E-2</v>
      </c>
      <c r="AG1649" s="101">
        <f t="shared" si="714"/>
        <v>1.4857905151652417E-2</v>
      </c>
      <c r="AH1649" s="95">
        <f t="shared" si="715"/>
        <v>133.21058481532148</v>
      </c>
      <c r="AI1649" s="96">
        <f t="shared" si="716"/>
        <v>116.6639876880985</v>
      </c>
      <c r="AJ1649" s="96">
        <f t="shared" si="717"/>
        <v>24.078659370725035</v>
      </c>
      <c r="AK1649" s="96">
        <f t="shared" si="718"/>
        <v>238.64714432284541</v>
      </c>
      <c r="AL1649" s="86">
        <f t="shared" si="719"/>
        <v>108.31677496580028</v>
      </c>
      <c r="AM1649" s="95">
        <f t="shared" si="727"/>
        <v>133.65224943702208</v>
      </c>
      <c r="AN1649" s="96">
        <f t="shared" si="720"/>
        <v>117.05079145492967</v>
      </c>
      <c r="AO1649" s="96">
        <f t="shared" si="721"/>
        <v>24.158493056589958</v>
      </c>
      <c r="AP1649" s="96">
        <f t="shared" si="722"/>
        <v>239.43838775791781</v>
      </c>
      <c r="AQ1649" s="86">
        <f t="shared" si="723"/>
        <v>108.67590324006935</v>
      </c>
    </row>
    <row r="1650" spans="1:43">
      <c r="A1650" s="129" t="str">
        <f t="shared" si="724"/>
        <v>2014_1</v>
      </c>
      <c r="B1650" s="57">
        <v>2014</v>
      </c>
      <c r="C1650" s="57">
        <v>1</v>
      </c>
      <c r="D1650" s="81" t="str">
        <f t="shared" si="725"/>
        <v>SSL_Commercial</v>
      </c>
      <c r="E1650" s="68" t="s">
        <v>32</v>
      </c>
      <c r="F1650" s="69" t="s">
        <v>40</v>
      </c>
      <c r="G1650" s="84">
        <f t="shared" si="726"/>
        <v>12388</v>
      </c>
      <c r="H1650" s="70">
        <v>3097</v>
      </c>
      <c r="I1650" s="65">
        <v>107</v>
      </c>
      <c r="J1650" s="66">
        <v>332</v>
      </c>
      <c r="K1650" s="66">
        <v>863</v>
      </c>
      <c r="L1650" s="66">
        <v>477</v>
      </c>
      <c r="M1650" s="67">
        <v>116</v>
      </c>
      <c r="N1650" s="65">
        <v>1334197</v>
      </c>
      <c r="O1650" s="66">
        <v>918180</v>
      </c>
      <c r="P1650" s="66">
        <v>726149</v>
      </c>
      <c r="Q1650" s="66">
        <v>1529002</v>
      </c>
      <c r="R1650" s="67">
        <v>316375</v>
      </c>
      <c r="S1650" s="95">
        <f t="shared" si="700"/>
        <v>12469.130841121496</v>
      </c>
      <c r="T1650" s="96">
        <f t="shared" si="701"/>
        <v>2765.602409638554</v>
      </c>
      <c r="U1650" s="96">
        <f t="shared" si="702"/>
        <v>841.42410196987248</v>
      </c>
      <c r="V1650" s="96">
        <f t="shared" si="703"/>
        <v>3205.4549266247382</v>
      </c>
      <c r="W1650" s="86">
        <f t="shared" si="704"/>
        <v>2727.3706896551726</v>
      </c>
      <c r="X1650" s="99">
        <f t="shared" si="705"/>
        <v>8.6373910235711983E-3</v>
      </c>
      <c r="Y1650" s="100">
        <f t="shared" si="706"/>
        <v>2.6800129157248949E-2</v>
      </c>
      <c r="Z1650" s="100">
        <f t="shared" si="707"/>
        <v>6.9664191152728441E-2</v>
      </c>
      <c r="AA1650" s="100">
        <f t="shared" si="708"/>
        <v>3.8505004843396834E-2</v>
      </c>
      <c r="AB1650" s="101">
        <f t="shared" si="709"/>
        <v>9.363900548918308E-3</v>
      </c>
      <c r="AC1650" s="99">
        <f t="shared" si="710"/>
        <v>1.0574539371551939E-2</v>
      </c>
      <c r="AD1650" s="100">
        <f t="shared" si="711"/>
        <v>3.0180970476462055E-2</v>
      </c>
      <c r="AE1650" s="100">
        <f t="shared" si="712"/>
        <v>7.499361168646379E-2</v>
      </c>
      <c r="AF1650" s="100">
        <f t="shared" si="713"/>
        <v>4.2532985978095211E-2</v>
      </c>
      <c r="AG1650" s="101">
        <f t="shared" si="714"/>
        <v>1.1380133898430678E-2</v>
      </c>
      <c r="AH1650" s="95">
        <f t="shared" si="715"/>
        <v>107.70075879883758</v>
      </c>
      <c r="AI1650" s="96">
        <f t="shared" si="716"/>
        <v>74.118501775912179</v>
      </c>
      <c r="AJ1650" s="96">
        <f t="shared" si="717"/>
        <v>58.617129480142076</v>
      </c>
      <c r="AK1650" s="96">
        <f t="shared" si="718"/>
        <v>123.42605747497578</v>
      </c>
      <c r="AL1650" s="86">
        <f t="shared" si="719"/>
        <v>25.538827897965774</v>
      </c>
      <c r="AM1650" s="95">
        <f t="shared" si="727"/>
        <v>108.05784464871732</v>
      </c>
      <c r="AN1650" s="96">
        <f t="shared" si="720"/>
        <v>74.364244410352654</v>
      </c>
      <c r="AO1650" s="96">
        <f t="shared" si="721"/>
        <v>58.811476741306898</v>
      </c>
      <c r="AP1650" s="96">
        <f t="shared" si="722"/>
        <v>123.83528113432881</v>
      </c>
      <c r="AQ1650" s="86">
        <f t="shared" si="723"/>
        <v>25.62350282659753</v>
      </c>
    </row>
    <row r="1651" spans="1:43">
      <c r="A1651" s="129" t="str">
        <f t="shared" si="724"/>
        <v>2014_1</v>
      </c>
      <c r="B1651" s="57">
        <v>2014</v>
      </c>
      <c r="C1651" s="57">
        <v>1</v>
      </c>
      <c r="D1651" s="81" t="str">
        <f t="shared" si="725"/>
        <v>SSH_Commercial</v>
      </c>
      <c r="E1651" s="68" t="s">
        <v>33</v>
      </c>
      <c r="F1651" s="69" t="s">
        <v>40</v>
      </c>
      <c r="G1651" s="84">
        <f t="shared" si="726"/>
        <v>10672</v>
      </c>
      <c r="H1651" s="70">
        <v>2668</v>
      </c>
      <c r="I1651" s="65">
        <v>77</v>
      </c>
      <c r="J1651" s="66">
        <v>404</v>
      </c>
      <c r="K1651" s="66">
        <v>568</v>
      </c>
      <c r="L1651" s="66">
        <v>546</v>
      </c>
      <c r="M1651" s="67">
        <v>90</v>
      </c>
      <c r="N1651" s="65">
        <v>1143253</v>
      </c>
      <c r="O1651" s="66">
        <v>1534022</v>
      </c>
      <c r="P1651" s="66">
        <v>572500</v>
      </c>
      <c r="Q1651" s="66">
        <v>2436810</v>
      </c>
      <c r="R1651" s="67">
        <v>366408</v>
      </c>
      <c r="S1651" s="95">
        <f t="shared" si="700"/>
        <v>14847.441558441558</v>
      </c>
      <c r="T1651" s="96">
        <f t="shared" si="701"/>
        <v>3797.0841584158416</v>
      </c>
      <c r="U1651" s="96">
        <f t="shared" si="702"/>
        <v>1007.9225352112676</v>
      </c>
      <c r="V1651" s="96">
        <f t="shared" si="703"/>
        <v>4463.0219780219777</v>
      </c>
      <c r="W1651" s="86">
        <f t="shared" si="704"/>
        <v>4071.2</v>
      </c>
      <c r="X1651" s="99">
        <f t="shared" si="705"/>
        <v>7.2151424287856076E-3</v>
      </c>
      <c r="Y1651" s="100">
        <f t="shared" si="706"/>
        <v>3.7856071964017989E-2</v>
      </c>
      <c r="Z1651" s="100">
        <f t="shared" si="707"/>
        <v>5.3223388305847073E-2</v>
      </c>
      <c r="AA1651" s="100">
        <f t="shared" si="708"/>
        <v>5.1161919040479759E-2</v>
      </c>
      <c r="AB1651" s="101">
        <f t="shared" si="709"/>
        <v>8.4332833583208398E-3</v>
      </c>
      <c r="AC1651" s="99">
        <f t="shared" si="710"/>
        <v>9.1240418192356839E-3</v>
      </c>
      <c r="AD1651" s="100">
        <f t="shared" si="711"/>
        <v>4.2160553098240156E-2</v>
      </c>
      <c r="AE1651" s="100">
        <f t="shared" si="712"/>
        <v>5.8286389534711269E-2</v>
      </c>
      <c r="AF1651" s="100">
        <f t="shared" si="713"/>
        <v>5.6131302144495451E-2</v>
      </c>
      <c r="AG1651" s="101">
        <f t="shared" si="714"/>
        <v>1.0495775628079367E-2</v>
      </c>
      <c r="AH1651" s="95">
        <f t="shared" si="715"/>
        <v>107.12640554722638</v>
      </c>
      <c r="AI1651" s="96">
        <f t="shared" si="716"/>
        <v>143.7426911544228</v>
      </c>
      <c r="AJ1651" s="96">
        <f t="shared" si="717"/>
        <v>53.645052473763116</v>
      </c>
      <c r="AK1651" s="96">
        <f t="shared" si="718"/>
        <v>228.33676911544228</v>
      </c>
      <c r="AL1651" s="86">
        <f t="shared" si="719"/>
        <v>34.333583208395801</v>
      </c>
      <c r="AM1651" s="95">
        <f t="shared" si="727"/>
        <v>107.48158710765385</v>
      </c>
      <c r="AN1651" s="96">
        <f t="shared" si="720"/>
        <v>144.21927536429592</v>
      </c>
      <c r="AO1651" s="96">
        <f t="shared" si="721"/>
        <v>53.822914629685492</v>
      </c>
      <c r="AP1651" s="96">
        <f t="shared" si="722"/>
        <v>229.09382812011165</v>
      </c>
      <c r="AQ1651" s="86">
        <f t="shared" si="723"/>
        <v>34.447417473596161</v>
      </c>
    </row>
    <row r="1652" spans="1:43">
      <c r="A1652" s="129" t="str">
        <f t="shared" si="724"/>
        <v>2014_1</v>
      </c>
      <c r="B1652" s="57">
        <v>2014</v>
      </c>
      <c r="C1652" s="57">
        <v>1</v>
      </c>
      <c r="D1652" s="81" t="str">
        <f t="shared" si="725"/>
        <v>MMH_Commercial</v>
      </c>
      <c r="E1652" s="68" t="s">
        <v>34</v>
      </c>
      <c r="F1652" s="69" t="s">
        <v>40</v>
      </c>
      <c r="G1652" s="84">
        <f t="shared" si="726"/>
        <v>20812</v>
      </c>
      <c r="H1652" s="70">
        <v>5203</v>
      </c>
      <c r="I1652" s="65">
        <v>212</v>
      </c>
      <c r="J1652" s="66">
        <v>785</v>
      </c>
      <c r="K1652" s="66">
        <v>830</v>
      </c>
      <c r="L1652" s="66">
        <v>1271</v>
      </c>
      <c r="M1652" s="67">
        <v>309</v>
      </c>
      <c r="N1652" s="65">
        <v>2475302</v>
      </c>
      <c r="O1652" s="66">
        <v>2235381</v>
      </c>
      <c r="P1652" s="66">
        <v>1042546</v>
      </c>
      <c r="Q1652" s="66">
        <v>3765378</v>
      </c>
      <c r="R1652" s="67">
        <v>875539</v>
      </c>
      <c r="S1652" s="95">
        <f t="shared" si="700"/>
        <v>11675.952830188678</v>
      </c>
      <c r="T1652" s="96">
        <f t="shared" si="701"/>
        <v>2847.6191082802547</v>
      </c>
      <c r="U1652" s="96">
        <f t="shared" si="702"/>
        <v>1256.0795180722891</v>
      </c>
      <c r="V1652" s="96">
        <f t="shared" si="703"/>
        <v>2962.5318646734854</v>
      </c>
      <c r="W1652" s="86">
        <f t="shared" si="704"/>
        <v>2833.4595469255664</v>
      </c>
      <c r="X1652" s="99">
        <f t="shared" si="705"/>
        <v>1.0186430905246973E-2</v>
      </c>
      <c r="Y1652" s="100">
        <f t="shared" si="706"/>
        <v>3.7718623870843744E-2</v>
      </c>
      <c r="Z1652" s="100">
        <f t="shared" si="707"/>
        <v>3.9880837978089563E-2</v>
      </c>
      <c r="AA1652" s="100">
        <f t="shared" si="708"/>
        <v>6.1070536229098596E-2</v>
      </c>
      <c r="AB1652" s="101">
        <f t="shared" si="709"/>
        <v>1.4847203536421296E-2</v>
      </c>
      <c r="AC1652" s="99">
        <f t="shared" si="710"/>
        <v>1.1808191470266259E-2</v>
      </c>
      <c r="AD1652" s="100">
        <f t="shared" si="711"/>
        <v>4.0795627244925227E-2</v>
      </c>
      <c r="AE1652" s="100">
        <f t="shared" si="712"/>
        <v>4.3041250098625479E-2</v>
      </c>
      <c r="AF1652" s="100">
        <f t="shared" si="713"/>
        <v>6.4938045494688554E-2</v>
      </c>
      <c r="AG1652" s="101">
        <f t="shared" si="714"/>
        <v>1.6800522384697095E-2</v>
      </c>
      <c r="AH1652" s="95">
        <f t="shared" si="715"/>
        <v>118.93628675763982</v>
      </c>
      <c r="AI1652" s="96">
        <f t="shared" si="716"/>
        <v>107.4082740726504</v>
      </c>
      <c r="AJ1652" s="96">
        <f t="shared" si="717"/>
        <v>50.093503747837786</v>
      </c>
      <c r="AK1652" s="96">
        <f t="shared" si="718"/>
        <v>180.92340957140112</v>
      </c>
      <c r="AL1652" s="86">
        <f t="shared" si="719"/>
        <v>42.06895060541995</v>
      </c>
      <c r="AM1652" s="95">
        <f t="shared" si="727"/>
        <v>119.33062441609326</v>
      </c>
      <c r="AN1652" s="96">
        <f t="shared" si="720"/>
        <v>107.76439017860083</v>
      </c>
      <c r="AO1652" s="96">
        <f t="shared" si="721"/>
        <v>50.259590612579949</v>
      </c>
      <c r="AP1652" s="96">
        <f t="shared" si="722"/>
        <v>181.52326782858029</v>
      </c>
      <c r="AQ1652" s="86">
        <f t="shared" si="723"/>
        <v>42.208431767372986</v>
      </c>
    </row>
    <row r="1653" spans="1:43">
      <c r="A1653" s="129" t="str">
        <f t="shared" si="724"/>
        <v>2014_1</v>
      </c>
      <c r="B1653" s="57">
        <v>2014</v>
      </c>
      <c r="C1653" s="57">
        <v>1</v>
      </c>
      <c r="D1653" s="81" t="str">
        <f t="shared" si="725"/>
        <v>SYA_Commercial</v>
      </c>
      <c r="E1653" s="68" t="s">
        <v>35</v>
      </c>
      <c r="F1653" s="69" t="s">
        <v>40</v>
      </c>
      <c r="G1653" s="84">
        <f t="shared" si="726"/>
        <v>6244</v>
      </c>
      <c r="H1653" s="70">
        <v>1561</v>
      </c>
      <c r="I1653" s="65">
        <v>69</v>
      </c>
      <c r="J1653" s="66">
        <v>244</v>
      </c>
      <c r="K1653" s="66">
        <v>312</v>
      </c>
      <c r="L1653" s="66">
        <v>355</v>
      </c>
      <c r="M1653" s="67">
        <v>47</v>
      </c>
      <c r="N1653" s="65">
        <v>1114399</v>
      </c>
      <c r="O1653" s="66">
        <v>898131</v>
      </c>
      <c r="P1653" s="66">
        <v>285763</v>
      </c>
      <c r="Q1653" s="66">
        <v>1220092</v>
      </c>
      <c r="R1653" s="67">
        <v>270797</v>
      </c>
      <c r="S1653" s="95">
        <f t="shared" si="700"/>
        <v>16150.710144927536</v>
      </c>
      <c r="T1653" s="96">
        <f t="shared" si="701"/>
        <v>3680.8647540983607</v>
      </c>
      <c r="U1653" s="96">
        <f t="shared" si="702"/>
        <v>915.90705128205127</v>
      </c>
      <c r="V1653" s="96">
        <f t="shared" si="703"/>
        <v>3436.8788732394364</v>
      </c>
      <c r="W1653" s="86">
        <f t="shared" si="704"/>
        <v>5761.6382978723404</v>
      </c>
      <c r="X1653" s="99">
        <f t="shared" si="705"/>
        <v>1.1050608584240871E-2</v>
      </c>
      <c r="Y1653" s="100">
        <f t="shared" si="706"/>
        <v>3.9077514413837285E-2</v>
      </c>
      <c r="Z1653" s="100">
        <f t="shared" si="707"/>
        <v>4.9967969250480464E-2</v>
      </c>
      <c r="AA1653" s="100">
        <f t="shared" si="708"/>
        <v>5.6854580397181297E-2</v>
      </c>
      <c r="AB1653" s="101">
        <f t="shared" si="709"/>
        <v>7.5272261370916077E-3</v>
      </c>
      <c r="AC1653" s="99">
        <f t="shared" si="710"/>
        <v>1.4133119376391631E-2</v>
      </c>
      <c r="AD1653" s="100">
        <f t="shared" si="711"/>
        <v>4.4791407603318595E-2</v>
      </c>
      <c r="AE1653" s="100">
        <f t="shared" si="712"/>
        <v>5.6392470939475414E-2</v>
      </c>
      <c r="AF1653" s="100">
        <f t="shared" si="713"/>
        <v>6.3682627888712248E-2</v>
      </c>
      <c r="AG1653" s="101">
        <f t="shared" si="714"/>
        <v>1.0075823658953455E-2</v>
      </c>
      <c r="AH1653" s="95">
        <f t="shared" si="715"/>
        <v>178.47517616912236</v>
      </c>
      <c r="AI1653" s="96">
        <f t="shared" si="716"/>
        <v>143.83904548366431</v>
      </c>
      <c r="AJ1653" s="96">
        <f t="shared" si="717"/>
        <v>45.766015374759768</v>
      </c>
      <c r="AK1653" s="96">
        <f t="shared" si="718"/>
        <v>195.4023062139654</v>
      </c>
      <c r="AL1653" s="86">
        <f t="shared" si="719"/>
        <v>43.369154388212685</v>
      </c>
      <c r="AM1653" s="95">
        <f t="shared" si="727"/>
        <v>179.06691721789088</v>
      </c>
      <c r="AN1653" s="96">
        <f t="shared" si="720"/>
        <v>144.31594915988038</v>
      </c>
      <c r="AO1653" s="96">
        <f t="shared" si="721"/>
        <v>45.917754291717905</v>
      </c>
      <c r="AP1653" s="96">
        <f t="shared" si="722"/>
        <v>196.05016978856844</v>
      </c>
      <c r="AQ1653" s="86">
        <f t="shared" si="723"/>
        <v>43.5129464239049</v>
      </c>
    </row>
    <row r="1654" spans="1:43">
      <c r="A1654" s="129" t="str">
        <f t="shared" si="724"/>
        <v>2014_1</v>
      </c>
      <c r="B1654" s="57">
        <v>2014</v>
      </c>
      <c r="C1654" s="57">
        <v>1</v>
      </c>
      <c r="D1654" s="81" t="str">
        <f t="shared" si="725"/>
        <v>LSH_Commercial</v>
      </c>
      <c r="E1654" s="68" t="s">
        <v>36</v>
      </c>
      <c r="F1654" s="69" t="s">
        <v>40</v>
      </c>
      <c r="G1654" s="84">
        <f t="shared" si="726"/>
        <v>9660</v>
      </c>
      <c r="H1654" s="70">
        <v>2415</v>
      </c>
      <c r="I1654" s="65">
        <v>115</v>
      </c>
      <c r="J1654" s="66">
        <v>456</v>
      </c>
      <c r="K1654" s="66">
        <v>526</v>
      </c>
      <c r="L1654" s="66">
        <v>804</v>
      </c>
      <c r="M1654" s="67">
        <v>158</v>
      </c>
      <c r="N1654" s="65">
        <v>2064725</v>
      </c>
      <c r="O1654" s="66">
        <v>1402175</v>
      </c>
      <c r="P1654" s="66">
        <v>650686</v>
      </c>
      <c r="Q1654" s="66">
        <v>2746518</v>
      </c>
      <c r="R1654" s="67">
        <v>1010751</v>
      </c>
      <c r="S1654" s="95">
        <f t="shared" si="700"/>
        <v>17954.130434782608</v>
      </c>
      <c r="T1654" s="96">
        <f t="shared" si="701"/>
        <v>3074.9451754385964</v>
      </c>
      <c r="U1654" s="96">
        <f t="shared" si="702"/>
        <v>1237.045627376426</v>
      </c>
      <c r="V1654" s="96">
        <f t="shared" si="703"/>
        <v>3416.0671641791046</v>
      </c>
      <c r="W1654" s="86">
        <f t="shared" si="704"/>
        <v>6397.158227848101</v>
      </c>
      <c r="X1654" s="99">
        <f t="shared" si="705"/>
        <v>1.1904761904761904E-2</v>
      </c>
      <c r="Y1654" s="100">
        <f t="shared" si="706"/>
        <v>4.7204968944099382E-2</v>
      </c>
      <c r="Z1654" s="100">
        <f t="shared" si="707"/>
        <v>5.4451345755693582E-2</v>
      </c>
      <c r="AA1654" s="100">
        <f t="shared" si="708"/>
        <v>8.3229813664596267E-2</v>
      </c>
      <c r="AB1654" s="101">
        <f t="shared" si="709"/>
        <v>1.6356107660455487E-2</v>
      </c>
      <c r="AC1654" s="99">
        <f t="shared" si="710"/>
        <v>1.4475910152195726E-2</v>
      </c>
      <c r="AD1654" s="100">
        <f t="shared" si="711"/>
        <v>5.2232571724444281E-2</v>
      </c>
      <c r="AE1654" s="100">
        <f t="shared" si="712"/>
        <v>5.983049516325948E-2</v>
      </c>
      <c r="AF1654" s="100">
        <f t="shared" si="713"/>
        <v>8.9778241708412254E-2</v>
      </c>
      <c r="AG1654" s="101">
        <f t="shared" si="714"/>
        <v>1.9363058223167074E-2</v>
      </c>
      <c r="AH1654" s="95">
        <f t="shared" si="715"/>
        <v>213.73964803312629</v>
      </c>
      <c r="AI1654" s="96">
        <f t="shared" si="716"/>
        <v>145.15269151138716</v>
      </c>
      <c r="AJ1654" s="96">
        <f t="shared" si="717"/>
        <v>67.358799171842648</v>
      </c>
      <c r="AK1654" s="96">
        <f t="shared" si="718"/>
        <v>284.31863354037267</v>
      </c>
      <c r="AL1654" s="86">
        <f t="shared" si="719"/>
        <v>104.63260869565218</v>
      </c>
      <c r="AM1654" s="95">
        <f t="shared" si="727"/>
        <v>214.44830974286839</v>
      </c>
      <c r="AN1654" s="96">
        <f t="shared" si="720"/>
        <v>145.63395062960274</v>
      </c>
      <c r="AO1654" s="96">
        <f t="shared" si="721"/>
        <v>67.582129762243426</v>
      </c>
      <c r="AP1654" s="96">
        <f t="shared" si="722"/>
        <v>285.2613024874322</v>
      </c>
      <c r="AQ1654" s="86">
        <f t="shared" si="723"/>
        <v>104.97952198036735</v>
      </c>
    </row>
    <row r="1655" spans="1:43">
      <c r="A1655" s="129" t="str">
        <f t="shared" si="724"/>
        <v>2014_1</v>
      </c>
      <c r="B1655" s="57">
        <v>2014</v>
      </c>
      <c r="C1655" s="57">
        <v>1</v>
      </c>
      <c r="D1655" s="81" t="str">
        <f t="shared" si="725"/>
        <v>SYH_Commercial</v>
      </c>
      <c r="E1655" s="68" t="s">
        <v>37</v>
      </c>
      <c r="F1655" s="69" t="s">
        <v>40</v>
      </c>
      <c r="G1655" s="84">
        <f t="shared" si="726"/>
        <v>5004</v>
      </c>
      <c r="H1655" s="70">
        <v>1251</v>
      </c>
      <c r="I1655" s="65">
        <v>58</v>
      </c>
      <c r="J1655" s="66">
        <v>235</v>
      </c>
      <c r="K1655" s="66">
        <v>175</v>
      </c>
      <c r="L1655" s="66">
        <v>376</v>
      </c>
      <c r="M1655" s="67">
        <v>11</v>
      </c>
      <c r="N1655" s="65">
        <v>591191</v>
      </c>
      <c r="O1655" s="66">
        <v>528778</v>
      </c>
      <c r="P1655" s="66">
        <v>331202</v>
      </c>
      <c r="Q1655" s="66">
        <v>1027681</v>
      </c>
      <c r="R1655" s="67">
        <v>63706</v>
      </c>
      <c r="S1655" s="95">
        <f t="shared" si="700"/>
        <v>10192.948275862069</v>
      </c>
      <c r="T1655" s="96">
        <f t="shared" si="701"/>
        <v>2250.1191489361704</v>
      </c>
      <c r="U1655" s="96">
        <f t="shared" si="702"/>
        <v>1892.5828571428572</v>
      </c>
      <c r="V1655" s="96">
        <f t="shared" si="703"/>
        <v>2733.1941489361702</v>
      </c>
      <c r="W1655" s="86">
        <f t="shared" si="704"/>
        <v>5791.454545454545</v>
      </c>
      <c r="X1655" s="99">
        <f t="shared" si="705"/>
        <v>1.1590727418065548E-2</v>
      </c>
      <c r="Y1655" s="100">
        <f t="shared" si="706"/>
        <v>4.6962430055955233E-2</v>
      </c>
      <c r="Z1655" s="100">
        <f t="shared" si="707"/>
        <v>3.4972022382094327E-2</v>
      </c>
      <c r="AA1655" s="100">
        <f t="shared" si="708"/>
        <v>7.5139888089528373E-2</v>
      </c>
      <c r="AB1655" s="101">
        <f t="shared" si="709"/>
        <v>2.1982414068745003E-3</v>
      </c>
      <c r="AC1655" s="99">
        <f t="shared" si="710"/>
        <v>1.5116229879981144E-2</v>
      </c>
      <c r="AD1655" s="100">
        <f t="shared" si="711"/>
        <v>5.3930741642968141E-2</v>
      </c>
      <c r="AE1655" s="100">
        <f t="shared" si="712"/>
        <v>4.1023028562818142E-2</v>
      </c>
      <c r="AF1655" s="100">
        <f t="shared" si="713"/>
        <v>8.3822903405943755E-2</v>
      </c>
      <c r="AG1655" s="101">
        <f t="shared" si="714"/>
        <v>3.7408547910103306E-3</v>
      </c>
      <c r="AH1655" s="95">
        <f t="shared" si="715"/>
        <v>118.14368505195843</v>
      </c>
      <c r="AI1655" s="96">
        <f t="shared" si="716"/>
        <v>105.67106314948042</v>
      </c>
      <c r="AJ1655" s="96">
        <f t="shared" si="717"/>
        <v>66.187450039968027</v>
      </c>
      <c r="AK1655" s="96">
        <f t="shared" si="718"/>
        <v>205.37190247801757</v>
      </c>
      <c r="AL1655" s="86">
        <f t="shared" si="719"/>
        <v>12.731015187849721</v>
      </c>
      <c r="AM1655" s="95">
        <f t="shared" si="727"/>
        <v>118.53539481013665</v>
      </c>
      <c r="AN1655" s="96">
        <f t="shared" si="720"/>
        <v>106.02141946835192</v>
      </c>
      <c r="AO1655" s="96">
        <f t="shared" si="721"/>
        <v>66.406896978991355</v>
      </c>
      <c r="AP1655" s="96">
        <f t="shared" si="722"/>
        <v>206.05282061783086</v>
      </c>
      <c r="AQ1655" s="86">
        <f t="shared" si="723"/>
        <v>12.77322533965261</v>
      </c>
    </row>
    <row r="1656" spans="1:43">
      <c r="A1656" s="129" t="str">
        <f t="shared" si="724"/>
        <v>2014_1</v>
      </c>
      <c r="B1656" s="57">
        <v>2014</v>
      </c>
      <c r="C1656" s="57">
        <v>1</v>
      </c>
      <c r="D1656" s="81" t="str">
        <f t="shared" si="725"/>
        <v>MSH_Commercial</v>
      </c>
      <c r="E1656" s="68" t="s">
        <v>38</v>
      </c>
      <c r="F1656" s="69" t="s">
        <v>40</v>
      </c>
      <c r="G1656" s="84">
        <f t="shared" si="726"/>
        <v>22900</v>
      </c>
      <c r="H1656" s="70">
        <v>5725</v>
      </c>
      <c r="I1656" s="65">
        <v>291</v>
      </c>
      <c r="J1656" s="66">
        <v>1048</v>
      </c>
      <c r="K1656" s="66">
        <v>1152</v>
      </c>
      <c r="L1656" s="66">
        <v>1352</v>
      </c>
      <c r="M1656" s="67">
        <v>191</v>
      </c>
      <c r="N1656" s="65">
        <v>4489702</v>
      </c>
      <c r="O1656" s="66">
        <v>2787097</v>
      </c>
      <c r="P1656" s="66">
        <v>1090300</v>
      </c>
      <c r="Q1656" s="66">
        <v>4379158</v>
      </c>
      <c r="R1656" s="67">
        <v>1045823</v>
      </c>
      <c r="S1656" s="95">
        <f t="shared" si="700"/>
        <v>15428.529209621993</v>
      </c>
      <c r="T1656" s="96">
        <f t="shared" si="701"/>
        <v>2659.4437022900765</v>
      </c>
      <c r="U1656" s="96">
        <f t="shared" si="702"/>
        <v>946.44097222222217</v>
      </c>
      <c r="V1656" s="96">
        <f t="shared" si="703"/>
        <v>3239.0221893491125</v>
      </c>
      <c r="W1656" s="86">
        <f t="shared" si="704"/>
        <v>5475.513089005236</v>
      </c>
      <c r="X1656" s="99">
        <f t="shared" si="705"/>
        <v>1.2707423580786026E-2</v>
      </c>
      <c r="Y1656" s="100">
        <f t="shared" si="706"/>
        <v>4.5764192139737994E-2</v>
      </c>
      <c r="Z1656" s="100">
        <f t="shared" si="707"/>
        <v>5.0305676855895196E-2</v>
      </c>
      <c r="AA1656" s="100">
        <f t="shared" si="708"/>
        <v>5.9039301310043667E-2</v>
      </c>
      <c r="AB1656" s="101">
        <f t="shared" si="709"/>
        <v>8.3406113537117903E-3</v>
      </c>
      <c r="AC1656" s="99">
        <f t="shared" si="710"/>
        <v>1.4432029486402669E-2</v>
      </c>
      <c r="AD1656" s="100">
        <f t="shared" si="711"/>
        <v>4.8981769035549079E-2</v>
      </c>
      <c r="AE1656" s="100">
        <f t="shared" si="712"/>
        <v>5.3671091647691502E-2</v>
      </c>
      <c r="AF1656" s="100">
        <f t="shared" si="713"/>
        <v>6.2668364470496729E-2</v>
      </c>
      <c r="AG1656" s="101">
        <f t="shared" si="714"/>
        <v>9.7409026399832947E-3</v>
      </c>
      <c r="AH1656" s="95">
        <f t="shared" si="715"/>
        <v>196.05685589519652</v>
      </c>
      <c r="AI1656" s="96">
        <f t="shared" si="716"/>
        <v>121.70729257641922</v>
      </c>
      <c r="AJ1656" s="96">
        <f t="shared" si="717"/>
        <v>47.611353711790393</v>
      </c>
      <c r="AK1656" s="96">
        <f t="shared" si="718"/>
        <v>191.22960698689957</v>
      </c>
      <c r="AL1656" s="86">
        <f t="shared" si="719"/>
        <v>45.669126637554584</v>
      </c>
      <c r="AM1656" s="95">
        <f t="shared" si="727"/>
        <v>196.70688965348089</v>
      </c>
      <c r="AN1656" s="96">
        <f t="shared" si="720"/>
        <v>122.11081760717028</v>
      </c>
      <c r="AO1656" s="96">
        <f t="shared" si="721"/>
        <v>47.769210916267987</v>
      </c>
      <c r="AP1656" s="96">
        <f t="shared" si="722"/>
        <v>191.86363582285819</v>
      </c>
      <c r="AQ1656" s="86">
        <f t="shared" si="723"/>
        <v>45.820544316320401</v>
      </c>
    </row>
    <row r="1657" spans="1:43">
      <c r="A1657" s="129" t="str">
        <f t="shared" si="724"/>
        <v>2014_1</v>
      </c>
      <c r="B1657" s="57">
        <v>2014</v>
      </c>
      <c r="C1657" s="57">
        <v>1</v>
      </c>
      <c r="D1657" s="81" t="str">
        <f t="shared" si="725"/>
        <v>SMH_Commercial</v>
      </c>
      <c r="E1657" s="68" t="s">
        <v>39</v>
      </c>
      <c r="F1657" s="69" t="s">
        <v>40</v>
      </c>
      <c r="G1657" s="84">
        <f t="shared" si="726"/>
        <v>9876</v>
      </c>
      <c r="H1657" s="70">
        <v>2469</v>
      </c>
      <c r="I1657" s="65">
        <v>98</v>
      </c>
      <c r="J1657" s="66">
        <v>462</v>
      </c>
      <c r="K1657" s="66">
        <v>997</v>
      </c>
      <c r="L1657" s="66">
        <v>855</v>
      </c>
      <c r="M1657" s="67">
        <v>145</v>
      </c>
      <c r="N1657" s="65">
        <v>1245726</v>
      </c>
      <c r="O1657" s="66">
        <v>1610279</v>
      </c>
      <c r="P1657" s="66">
        <v>669706</v>
      </c>
      <c r="Q1657" s="66">
        <v>3140399</v>
      </c>
      <c r="R1657" s="67">
        <v>406608</v>
      </c>
      <c r="S1657" s="95">
        <f t="shared" si="700"/>
        <v>12711.489795918367</v>
      </c>
      <c r="T1657" s="96">
        <f t="shared" si="701"/>
        <v>3485.4523809523807</v>
      </c>
      <c r="U1657" s="96">
        <f t="shared" si="702"/>
        <v>671.72116349047144</v>
      </c>
      <c r="V1657" s="96">
        <f t="shared" si="703"/>
        <v>3672.9812865497074</v>
      </c>
      <c r="W1657" s="86">
        <f t="shared" si="704"/>
        <v>2804.1931034482759</v>
      </c>
      <c r="X1657" s="99">
        <f t="shared" si="705"/>
        <v>9.9230457675172131E-3</v>
      </c>
      <c r="Y1657" s="100">
        <f t="shared" si="706"/>
        <v>4.678007290400972E-2</v>
      </c>
      <c r="Z1657" s="100">
        <f t="shared" si="707"/>
        <v>0.1009518023491292</v>
      </c>
      <c r="AA1657" s="100">
        <f t="shared" si="708"/>
        <v>8.6573511543134876E-2</v>
      </c>
      <c r="AB1657" s="101">
        <f t="shared" si="709"/>
        <v>1.4682057513163224E-2</v>
      </c>
      <c r="AC1657" s="99">
        <f t="shared" si="710"/>
        <v>1.2246972081099297E-2</v>
      </c>
      <c r="AD1657" s="100">
        <f t="shared" si="711"/>
        <v>5.1731066720235717E-2</v>
      </c>
      <c r="AE1657" s="100">
        <f t="shared" si="712"/>
        <v>0.10801520406113738</v>
      </c>
      <c r="AF1657" s="100">
        <f t="shared" si="713"/>
        <v>9.3166687980951179E-2</v>
      </c>
      <c r="AG1657" s="101">
        <f t="shared" si="714"/>
        <v>1.7502044060479501E-2</v>
      </c>
      <c r="AH1657" s="95">
        <f t="shared" si="715"/>
        <v>126.13669501822601</v>
      </c>
      <c r="AI1657" s="96">
        <f t="shared" si="716"/>
        <v>163.04971648440664</v>
      </c>
      <c r="AJ1657" s="96">
        <f t="shared" si="717"/>
        <v>67.811462130417169</v>
      </c>
      <c r="AK1657" s="96">
        <f t="shared" si="718"/>
        <v>317.9828878088295</v>
      </c>
      <c r="AL1657" s="86">
        <f t="shared" si="719"/>
        <v>41.171324422843256</v>
      </c>
      <c r="AM1657" s="95">
        <f t="shared" si="727"/>
        <v>126.55490589662598</v>
      </c>
      <c r="AN1657" s="96">
        <f t="shared" si="720"/>
        <v>163.59031385096961</v>
      </c>
      <c r="AO1657" s="96">
        <f t="shared" si="721"/>
        <v>68.036293541602078</v>
      </c>
      <c r="AP1657" s="96">
        <f t="shared" si="722"/>
        <v>319.03717183622911</v>
      </c>
      <c r="AQ1657" s="86">
        <f t="shared" si="723"/>
        <v>41.307829471982835</v>
      </c>
    </row>
    <row r="1658" spans="1:43">
      <c r="A1658" s="129" t="str">
        <f t="shared" si="724"/>
        <v>2014_2</v>
      </c>
      <c r="B1658" s="57">
        <v>2014</v>
      </c>
      <c r="C1658" s="57">
        <v>2</v>
      </c>
      <c r="D1658" s="81" t="str">
        <f t="shared" si="725"/>
        <v>SML_Commercial</v>
      </c>
      <c r="E1658" s="68" t="s">
        <v>12</v>
      </c>
      <c r="F1658" s="69" t="s">
        <v>40</v>
      </c>
      <c r="G1658" s="84">
        <f t="shared" si="726"/>
        <v>24876</v>
      </c>
      <c r="H1658" s="70">
        <v>6219</v>
      </c>
      <c r="I1658" s="65">
        <v>43</v>
      </c>
      <c r="J1658" s="66">
        <v>784</v>
      </c>
      <c r="K1658" s="66">
        <v>449</v>
      </c>
      <c r="L1658" s="66">
        <v>1220</v>
      </c>
      <c r="M1658" s="67">
        <v>180</v>
      </c>
      <c r="N1658" s="65">
        <v>616904</v>
      </c>
      <c r="O1658" s="66">
        <v>1222474</v>
      </c>
      <c r="P1658" s="66">
        <v>570802</v>
      </c>
      <c r="Q1658" s="66">
        <v>1988767</v>
      </c>
      <c r="R1658" s="67">
        <v>636393</v>
      </c>
      <c r="S1658" s="95">
        <f t="shared" si="700"/>
        <v>14346.60465116279</v>
      </c>
      <c r="T1658" s="96">
        <f t="shared" si="701"/>
        <v>1559.2780612244899</v>
      </c>
      <c r="U1658" s="96">
        <f t="shared" si="702"/>
        <v>1271.2739420935411</v>
      </c>
      <c r="V1658" s="96">
        <f t="shared" si="703"/>
        <v>1630.1368852459016</v>
      </c>
      <c r="W1658" s="86">
        <f t="shared" si="704"/>
        <v>3535.5166666666669</v>
      </c>
      <c r="X1658" s="99">
        <f t="shared" si="705"/>
        <v>1.7285737256793696E-3</v>
      </c>
      <c r="Y1658" s="100">
        <f t="shared" si="706"/>
        <v>3.1516320951921528E-2</v>
      </c>
      <c r="Z1658" s="100">
        <f t="shared" si="707"/>
        <v>1.8049525647210161E-2</v>
      </c>
      <c r="AA1658" s="100">
        <f t="shared" si="708"/>
        <v>4.9043254542530952E-2</v>
      </c>
      <c r="AB1658" s="101">
        <f t="shared" si="709"/>
        <v>7.2358900144717797E-3</v>
      </c>
      <c r="AC1658" s="99">
        <f t="shared" si="710"/>
        <v>2.34224235232892E-3</v>
      </c>
      <c r="AD1658" s="100">
        <f t="shared" si="711"/>
        <v>3.4097270751300576E-2</v>
      </c>
      <c r="AE1658" s="100">
        <f t="shared" si="712"/>
        <v>2.0016249275837037E-2</v>
      </c>
      <c r="AF1658" s="100">
        <f t="shared" si="713"/>
        <v>5.2233584999168255E-2</v>
      </c>
      <c r="AG1658" s="101">
        <f t="shared" si="714"/>
        <v>8.4879774560561692E-3</v>
      </c>
      <c r="AH1658" s="95">
        <f t="shared" si="715"/>
        <v>24.799163852709437</v>
      </c>
      <c r="AI1658" s="96">
        <f t="shared" si="716"/>
        <v>49.142707830840969</v>
      </c>
      <c r="AJ1658" s="96">
        <f t="shared" si="717"/>
        <v>22.945891622447338</v>
      </c>
      <c r="AK1658" s="96">
        <f t="shared" si="718"/>
        <v>79.947218202283324</v>
      </c>
      <c r="AL1658" s="86">
        <f t="shared" si="719"/>
        <v>25.582609744331887</v>
      </c>
      <c r="AM1658" s="95">
        <f t="shared" si="727"/>
        <v>24.881386397837385</v>
      </c>
      <c r="AN1658" s="96">
        <f t="shared" si="720"/>
        <v>49.305642296548349</v>
      </c>
      <c r="AO1658" s="96">
        <f t="shared" si="721"/>
        <v>23.021969574939337</v>
      </c>
      <c r="AP1658" s="96">
        <f t="shared" si="722"/>
        <v>80.212286161652159</v>
      </c>
      <c r="AQ1658" s="86">
        <f t="shared" si="723"/>
        <v>25.667429833294854</v>
      </c>
    </row>
    <row r="1659" spans="1:43">
      <c r="A1659" s="129" t="str">
        <f t="shared" si="724"/>
        <v>2014_2</v>
      </c>
      <c r="B1659" s="57">
        <v>2014</v>
      </c>
      <c r="C1659" s="57">
        <v>2</v>
      </c>
      <c r="D1659" s="81" t="str">
        <f t="shared" si="725"/>
        <v>LSL_Commercial</v>
      </c>
      <c r="E1659" s="68" t="s">
        <v>14</v>
      </c>
      <c r="F1659" s="69" t="s">
        <v>40</v>
      </c>
      <c r="G1659" s="84">
        <f t="shared" si="726"/>
        <v>3192</v>
      </c>
      <c r="H1659" s="70">
        <v>798</v>
      </c>
      <c r="I1659" s="65">
        <v>4</v>
      </c>
      <c r="J1659" s="66">
        <v>77</v>
      </c>
      <c r="K1659" s="66">
        <v>154</v>
      </c>
      <c r="L1659" s="66">
        <v>130</v>
      </c>
      <c r="M1659" s="67">
        <v>20</v>
      </c>
      <c r="N1659" s="65">
        <v>97816</v>
      </c>
      <c r="O1659" s="66">
        <v>219539</v>
      </c>
      <c r="P1659" s="66">
        <v>196764</v>
      </c>
      <c r="Q1659" s="66">
        <v>339764</v>
      </c>
      <c r="R1659" s="67">
        <v>117687</v>
      </c>
      <c r="S1659" s="95">
        <f t="shared" si="700"/>
        <v>24454</v>
      </c>
      <c r="T1659" s="96">
        <f t="shared" si="701"/>
        <v>2851.1558441558441</v>
      </c>
      <c r="U1659" s="96">
        <f t="shared" si="702"/>
        <v>1277.6883116883116</v>
      </c>
      <c r="V1659" s="96">
        <f t="shared" si="703"/>
        <v>2613.5692307692307</v>
      </c>
      <c r="W1659" s="86">
        <f t="shared" si="704"/>
        <v>5884.35</v>
      </c>
      <c r="X1659" s="99">
        <f t="shared" si="705"/>
        <v>1.2531328320802004E-3</v>
      </c>
      <c r="Y1659" s="100">
        <f t="shared" si="706"/>
        <v>2.4122807017543858E-2</v>
      </c>
      <c r="Z1659" s="100">
        <f t="shared" si="707"/>
        <v>4.8245614035087717E-2</v>
      </c>
      <c r="AA1659" s="100">
        <f t="shared" si="708"/>
        <v>4.0726817042606514E-2</v>
      </c>
      <c r="AB1659" s="101">
        <f t="shared" si="709"/>
        <v>6.2656641604010022E-3</v>
      </c>
      <c r="AC1659" s="99">
        <f t="shared" si="710"/>
        <v>2.7121175705524794E-3</v>
      </c>
      <c r="AD1659" s="100">
        <f t="shared" si="711"/>
        <v>3.0450362837765477E-2</v>
      </c>
      <c r="AE1659" s="100">
        <f t="shared" si="712"/>
        <v>5.7082837604772271E-2</v>
      </c>
      <c r="AF1659" s="100">
        <f t="shared" si="713"/>
        <v>4.8878285762460977E-2</v>
      </c>
      <c r="AG1659" s="101">
        <f t="shared" si="714"/>
        <v>9.5198562433861673E-3</v>
      </c>
      <c r="AH1659" s="95">
        <f t="shared" si="715"/>
        <v>30.644110275689222</v>
      </c>
      <c r="AI1659" s="96">
        <f t="shared" si="716"/>
        <v>68.777882205513791</v>
      </c>
      <c r="AJ1659" s="96">
        <f t="shared" si="717"/>
        <v>61.642857142857146</v>
      </c>
      <c r="AK1659" s="96">
        <f t="shared" si="718"/>
        <v>106.44235588972431</v>
      </c>
      <c r="AL1659" s="86">
        <f t="shared" si="719"/>
        <v>36.869360902255636</v>
      </c>
      <c r="AM1659" s="95">
        <f t="shared" si="727"/>
        <v>30.745711956899672</v>
      </c>
      <c r="AN1659" s="96">
        <f t="shared" si="720"/>
        <v>69.005917818207635</v>
      </c>
      <c r="AO1659" s="96">
        <f t="shared" si="721"/>
        <v>61.847236316015859</v>
      </c>
      <c r="AP1659" s="96">
        <f t="shared" si="722"/>
        <v>106.79526945820787</v>
      </c>
      <c r="AQ1659" s="86">
        <f t="shared" si="723"/>
        <v>36.99160263220385</v>
      </c>
    </row>
    <row r="1660" spans="1:43">
      <c r="A1660" s="129" t="str">
        <f t="shared" si="724"/>
        <v>2014_2</v>
      </c>
      <c r="B1660" s="57">
        <v>2014</v>
      </c>
      <c r="C1660" s="57">
        <v>2</v>
      </c>
      <c r="D1660" s="81" t="str">
        <f t="shared" si="725"/>
        <v>MYA_Commercial</v>
      </c>
      <c r="E1660" s="68" t="s">
        <v>15</v>
      </c>
      <c r="F1660" s="69" t="s">
        <v>40</v>
      </c>
      <c r="G1660" s="84">
        <f t="shared" si="726"/>
        <v>3560</v>
      </c>
      <c r="H1660" s="70">
        <v>890</v>
      </c>
      <c r="I1660" s="65">
        <v>20</v>
      </c>
      <c r="J1660" s="66">
        <v>130</v>
      </c>
      <c r="K1660" s="66">
        <v>316</v>
      </c>
      <c r="L1660" s="66">
        <v>333</v>
      </c>
      <c r="M1660" s="67">
        <v>23</v>
      </c>
      <c r="N1660" s="65">
        <v>194395</v>
      </c>
      <c r="O1660" s="66">
        <v>447664</v>
      </c>
      <c r="P1660" s="66">
        <v>302547</v>
      </c>
      <c r="Q1660" s="66">
        <v>1010487</v>
      </c>
      <c r="R1660" s="67">
        <v>123567</v>
      </c>
      <c r="S1660" s="95">
        <f t="shared" si="700"/>
        <v>9719.75</v>
      </c>
      <c r="T1660" s="96">
        <f t="shared" si="701"/>
        <v>3443.5692307692307</v>
      </c>
      <c r="U1660" s="96">
        <f t="shared" si="702"/>
        <v>957.42721518987344</v>
      </c>
      <c r="V1660" s="96">
        <f t="shared" si="703"/>
        <v>3034.4954954954956</v>
      </c>
      <c r="W1660" s="86">
        <f t="shared" si="704"/>
        <v>5372.478260869565</v>
      </c>
      <c r="X1660" s="99">
        <f t="shared" si="705"/>
        <v>5.6179775280898875E-3</v>
      </c>
      <c r="Y1660" s="100">
        <f t="shared" si="706"/>
        <v>3.6516853932584269E-2</v>
      </c>
      <c r="Z1660" s="100">
        <f t="shared" si="707"/>
        <v>8.8764044943820231E-2</v>
      </c>
      <c r="AA1660" s="100">
        <f t="shared" si="708"/>
        <v>9.3539325842696627E-2</v>
      </c>
      <c r="AB1660" s="101">
        <f t="shared" si="709"/>
        <v>6.4606741573033704E-3</v>
      </c>
      <c r="AC1660" s="99">
        <f t="shared" si="710"/>
        <v>8.5367319301416465E-3</v>
      </c>
      <c r="AD1660" s="100">
        <f t="shared" si="711"/>
        <v>4.3841719528822806E-2</v>
      </c>
      <c r="AE1660" s="100">
        <f t="shared" si="712"/>
        <v>9.9870229553532655E-2</v>
      </c>
      <c r="AF1660" s="100">
        <f t="shared" si="713"/>
        <v>0.10491042701280137</v>
      </c>
      <c r="AG1660" s="101">
        <f t="shared" si="714"/>
        <v>9.5893629895688406E-3</v>
      </c>
      <c r="AH1660" s="95">
        <f t="shared" si="715"/>
        <v>54.605337078651687</v>
      </c>
      <c r="AI1660" s="96">
        <f t="shared" si="716"/>
        <v>125.74831460674157</v>
      </c>
      <c r="AJ1660" s="96">
        <f t="shared" si="717"/>
        <v>84.985112359550556</v>
      </c>
      <c r="AK1660" s="96">
        <f t="shared" si="718"/>
        <v>283.84466292134829</v>
      </c>
      <c r="AL1660" s="86">
        <f t="shared" si="719"/>
        <v>34.70983146067416</v>
      </c>
      <c r="AM1660" s="95">
        <f t="shared" si="727"/>
        <v>54.786383093704558</v>
      </c>
      <c r="AN1660" s="96">
        <f t="shared" si="720"/>
        <v>126.16523779552024</v>
      </c>
      <c r="AO1660" s="96">
        <f t="shared" si="721"/>
        <v>85.26688364336033</v>
      </c>
      <c r="AP1660" s="96">
        <f t="shared" si="722"/>
        <v>284.78576040128723</v>
      </c>
      <c r="AQ1660" s="86">
        <f t="shared" si="723"/>
        <v>34.824913190873183</v>
      </c>
    </row>
    <row r="1661" spans="1:43">
      <c r="A1661" s="129" t="str">
        <f t="shared" si="724"/>
        <v>2014_2</v>
      </c>
      <c r="B1661" s="57">
        <v>2014</v>
      </c>
      <c r="C1661" s="57">
        <v>2</v>
      </c>
      <c r="D1661" s="81" t="str">
        <f t="shared" si="725"/>
        <v>SMA_Commercial</v>
      </c>
      <c r="E1661" s="68" t="s">
        <v>16</v>
      </c>
      <c r="F1661" s="69" t="s">
        <v>40</v>
      </c>
      <c r="G1661" s="84">
        <f t="shared" si="726"/>
        <v>24856</v>
      </c>
      <c r="H1661" s="70">
        <v>6214</v>
      </c>
      <c r="I1661" s="65">
        <v>39</v>
      </c>
      <c r="J1661" s="66">
        <v>624</v>
      </c>
      <c r="K1661" s="66">
        <v>2119</v>
      </c>
      <c r="L1661" s="66">
        <v>1069</v>
      </c>
      <c r="M1661" s="67">
        <v>151</v>
      </c>
      <c r="N1661" s="65">
        <v>653629</v>
      </c>
      <c r="O1661" s="66">
        <v>2538621</v>
      </c>
      <c r="P1661" s="66">
        <v>1754498</v>
      </c>
      <c r="Q1661" s="66">
        <v>3475278</v>
      </c>
      <c r="R1661" s="67">
        <v>872378</v>
      </c>
      <c r="S1661" s="95">
        <f t="shared" si="700"/>
        <v>16759.717948717949</v>
      </c>
      <c r="T1661" s="96">
        <f t="shared" si="701"/>
        <v>4068.3028846153848</v>
      </c>
      <c r="U1661" s="96">
        <f t="shared" si="702"/>
        <v>827.98395469561115</v>
      </c>
      <c r="V1661" s="96">
        <f t="shared" si="703"/>
        <v>3250.9616463985035</v>
      </c>
      <c r="W1661" s="86">
        <f t="shared" si="704"/>
        <v>5777.337748344371</v>
      </c>
      <c r="X1661" s="99">
        <f t="shared" si="705"/>
        <v>1.5690376569037657E-3</v>
      </c>
      <c r="Y1661" s="100">
        <f t="shared" si="706"/>
        <v>2.5104602510460251E-2</v>
      </c>
      <c r="Z1661" s="100">
        <f t="shared" si="707"/>
        <v>8.5251046025104596E-2</v>
      </c>
      <c r="AA1661" s="100">
        <f t="shared" si="708"/>
        <v>4.3007724493080143E-2</v>
      </c>
      <c r="AB1661" s="101">
        <f t="shared" si="709"/>
        <v>6.0749919536530412E-3</v>
      </c>
      <c r="AC1661" s="99">
        <f t="shared" si="710"/>
        <v>2.153983965352946E-3</v>
      </c>
      <c r="AD1661" s="100">
        <f t="shared" si="711"/>
        <v>2.7416645929484732E-2</v>
      </c>
      <c r="AE1661" s="100">
        <f t="shared" si="712"/>
        <v>8.9378109228753722E-2</v>
      </c>
      <c r="AF1661" s="100">
        <f t="shared" si="713"/>
        <v>4.6005973852364698E-2</v>
      </c>
      <c r="AG1661" s="101">
        <f t="shared" si="714"/>
        <v>7.223383437992034E-3</v>
      </c>
      <c r="AH1661" s="95">
        <f t="shared" si="715"/>
        <v>26.296628580624397</v>
      </c>
      <c r="AI1661" s="96">
        <f t="shared" si="716"/>
        <v>102.13312681042807</v>
      </c>
      <c r="AJ1661" s="96">
        <f t="shared" si="717"/>
        <v>70.586498229803667</v>
      </c>
      <c r="AK1661" s="96">
        <f t="shared" si="718"/>
        <v>139.81646282587704</v>
      </c>
      <c r="AL1661" s="86">
        <f t="shared" si="719"/>
        <v>35.097280334728033</v>
      </c>
      <c r="AM1661" s="95">
        <f t="shared" si="727"/>
        <v>26.38381602545218</v>
      </c>
      <c r="AN1661" s="96">
        <f t="shared" si="720"/>
        <v>102.47175297049158</v>
      </c>
      <c r="AO1661" s="96">
        <f t="shared" si="721"/>
        <v>70.820530375830629</v>
      </c>
      <c r="AP1661" s="96">
        <f t="shared" si="722"/>
        <v>140.28002948048726</v>
      </c>
      <c r="AQ1661" s="86">
        <f t="shared" si="723"/>
        <v>35.213646666001544</v>
      </c>
    </row>
    <row r="1662" spans="1:43">
      <c r="A1662" s="129" t="str">
        <f t="shared" si="724"/>
        <v>2014_2</v>
      </c>
      <c r="B1662" s="57">
        <v>2014</v>
      </c>
      <c r="C1662" s="57">
        <v>2</v>
      </c>
      <c r="D1662" s="81" t="str">
        <f t="shared" si="725"/>
        <v>MSL_Commercial</v>
      </c>
      <c r="E1662" s="68" t="s">
        <v>17</v>
      </c>
      <c r="F1662" s="69" t="s">
        <v>40</v>
      </c>
      <c r="G1662" s="84">
        <f t="shared" si="726"/>
        <v>10768</v>
      </c>
      <c r="H1662" s="70">
        <v>2692</v>
      </c>
      <c r="I1662" s="65">
        <v>30</v>
      </c>
      <c r="J1662" s="66">
        <v>238</v>
      </c>
      <c r="K1662" s="66">
        <v>942</v>
      </c>
      <c r="L1662" s="66">
        <v>355</v>
      </c>
      <c r="M1662" s="67">
        <v>75</v>
      </c>
      <c r="N1662" s="65">
        <v>612859</v>
      </c>
      <c r="O1662" s="66">
        <v>680283</v>
      </c>
      <c r="P1662" s="66">
        <v>2214489</v>
      </c>
      <c r="Q1662" s="66">
        <v>1141450</v>
      </c>
      <c r="R1662" s="67">
        <v>232558</v>
      </c>
      <c r="S1662" s="95">
        <f t="shared" si="700"/>
        <v>20428.633333333335</v>
      </c>
      <c r="T1662" s="96">
        <f t="shared" si="701"/>
        <v>2858.3319327731092</v>
      </c>
      <c r="U1662" s="96">
        <f t="shared" si="702"/>
        <v>2350.8375796178343</v>
      </c>
      <c r="V1662" s="96">
        <f t="shared" si="703"/>
        <v>3215.3521126760565</v>
      </c>
      <c r="W1662" s="86">
        <f t="shared" si="704"/>
        <v>3100.7733333333335</v>
      </c>
      <c r="X1662" s="99">
        <f t="shared" si="705"/>
        <v>2.786032689450223E-3</v>
      </c>
      <c r="Y1662" s="100">
        <f t="shared" si="706"/>
        <v>2.2102526002971769E-2</v>
      </c>
      <c r="Z1662" s="100">
        <f t="shared" si="707"/>
        <v>8.7481426448736993E-2</v>
      </c>
      <c r="AA1662" s="100">
        <f t="shared" si="708"/>
        <v>3.2968053491827638E-2</v>
      </c>
      <c r="AB1662" s="101">
        <f t="shared" si="709"/>
        <v>6.9650817236255576E-3</v>
      </c>
      <c r="AC1662" s="99">
        <f t="shared" si="710"/>
        <v>3.9695528979839766E-3</v>
      </c>
      <c r="AD1662" s="100">
        <f t="shared" si="711"/>
        <v>2.5403605740453594E-2</v>
      </c>
      <c r="AE1662" s="100">
        <f t="shared" si="712"/>
        <v>9.3825484991774802E-2</v>
      </c>
      <c r="AF1662" s="100">
        <f t="shared" si="713"/>
        <v>3.697723262626941E-2</v>
      </c>
      <c r="AG1662" s="101">
        <f t="shared" si="714"/>
        <v>8.8324662930116243E-3</v>
      </c>
      <c r="AH1662" s="95">
        <f t="shared" si="715"/>
        <v>56.914840267459141</v>
      </c>
      <c r="AI1662" s="96">
        <f t="shared" si="716"/>
        <v>63.176355869242201</v>
      </c>
      <c r="AJ1662" s="96">
        <f t="shared" si="717"/>
        <v>205.65462481426448</v>
      </c>
      <c r="AK1662" s="96">
        <f t="shared" si="718"/>
        <v>106.00390044576523</v>
      </c>
      <c r="AL1662" s="86">
        <f t="shared" si="719"/>
        <v>21.597139673105499</v>
      </c>
      <c r="AM1662" s="95">
        <f t="shared" si="727"/>
        <v>57.103543525767982</v>
      </c>
      <c r="AN1662" s="96">
        <f t="shared" si="720"/>
        <v>63.385819414155655</v>
      </c>
      <c r="AO1662" s="96">
        <f t="shared" si="721"/>
        <v>206.3364803304421</v>
      </c>
      <c r="AP1662" s="96">
        <f t="shared" si="722"/>
        <v>106.35536029900493</v>
      </c>
      <c r="AQ1662" s="86">
        <f t="shared" si="723"/>
        <v>21.668745788616224</v>
      </c>
    </row>
    <row r="1663" spans="1:43">
      <c r="A1663" s="129" t="str">
        <f t="shared" si="724"/>
        <v>2014_2</v>
      </c>
      <c r="B1663" s="57">
        <v>2014</v>
      </c>
      <c r="C1663" s="57">
        <v>2</v>
      </c>
      <c r="D1663" s="81" t="str">
        <f t="shared" si="725"/>
        <v>LYL_Commercial</v>
      </c>
      <c r="E1663" s="68" t="s">
        <v>18</v>
      </c>
      <c r="F1663" s="69" t="s">
        <v>40</v>
      </c>
      <c r="G1663" s="84">
        <f t="shared" si="726"/>
        <v>4260</v>
      </c>
      <c r="H1663" s="70">
        <v>1065</v>
      </c>
      <c r="I1663" s="65">
        <v>24</v>
      </c>
      <c r="J1663" s="66">
        <v>108</v>
      </c>
      <c r="K1663" s="66">
        <v>202</v>
      </c>
      <c r="L1663" s="66">
        <v>162</v>
      </c>
      <c r="M1663" s="67">
        <v>47</v>
      </c>
      <c r="N1663" s="65">
        <v>492217</v>
      </c>
      <c r="O1663" s="66">
        <v>331645</v>
      </c>
      <c r="P1663" s="66">
        <v>244064</v>
      </c>
      <c r="Q1663" s="66">
        <v>524121</v>
      </c>
      <c r="R1663" s="67">
        <v>262540</v>
      </c>
      <c r="S1663" s="95">
        <f t="shared" si="700"/>
        <v>20509.041666666668</v>
      </c>
      <c r="T1663" s="96">
        <f t="shared" si="701"/>
        <v>3070.787037037037</v>
      </c>
      <c r="U1663" s="96">
        <f t="shared" si="702"/>
        <v>1208.2376237623762</v>
      </c>
      <c r="V1663" s="96">
        <f t="shared" si="703"/>
        <v>3235.3148148148148</v>
      </c>
      <c r="W1663" s="86">
        <f t="shared" si="704"/>
        <v>5585.9574468085102</v>
      </c>
      <c r="X1663" s="99">
        <f t="shared" si="705"/>
        <v>5.6338028169014088E-3</v>
      </c>
      <c r="Y1663" s="100">
        <f t="shared" si="706"/>
        <v>2.5352112676056339E-2</v>
      </c>
      <c r="Z1663" s="100">
        <f t="shared" si="707"/>
        <v>4.7417840375586856E-2</v>
      </c>
      <c r="AA1663" s="100">
        <f t="shared" si="708"/>
        <v>3.8028169014084505E-2</v>
      </c>
      <c r="AB1663" s="101">
        <f t="shared" si="709"/>
        <v>1.1032863849765259E-2</v>
      </c>
      <c r="AC1663" s="99">
        <f t="shared" si="710"/>
        <v>8.3057330800138437E-3</v>
      </c>
      <c r="AD1663" s="100">
        <f t="shared" si="711"/>
        <v>3.0963652799409158E-2</v>
      </c>
      <c r="AE1663" s="100">
        <f t="shared" si="712"/>
        <v>5.5004895307199556E-2</v>
      </c>
      <c r="AF1663" s="100">
        <f t="shared" si="713"/>
        <v>4.4856035287293677E-2</v>
      </c>
      <c r="AG1663" s="101">
        <f t="shared" si="714"/>
        <v>1.4761810593732775E-2</v>
      </c>
      <c r="AH1663" s="95">
        <f t="shared" si="715"/>
        <v>115.54389671361503</v>
      </c>
      <c r="AI1663" s="96">
        <f t="shared" si="716"/>
        <v>77.850938967136145</v>
      </c>
      <c r="AJ1663" s="96">
        <f t="shared" si="717"/>
        <v>57.292018779342726</v>
      </c>
      <c r="AK1663" s="96">
        <f t="shared" si="718"/>
        <v>123.03309859154929</v>
      </c>
      <c r="AL1663" s="86">
        <f t="shared" si="719"/>
        <v>61.629107981220656</v>
      </c>
      <c r="AM1663" s="95">
        <f t="shared" si="727"/>
        <v>115.92698677738572</v>
      </c>
      <c r="AN1663" s="96">
        <f t="shared" si="720"/>
        <v>78.109056635154985</v>
      </c>
      <c r="AO1663" s="96">
        <f t="shared" si="721"/>
        <v>57.48197258696036</v>
      </c>
      <c r="AP1663" s="96">
        <f t="shared" si="722"/>
        <v>123.44101938118793</v>
      </c>
      <c r="AQ1663" s="86">
        <f t="shared" si="723"/>
        <v>61.833441568525359</v>
      </c>
    </row>
    <row r="1664" spans="1:43">
      <c r="A1664" s="129" t="str">
        <f t="shared" si="724"/>
        <v>2014_2</v>
      </c>
      <c r="B1664" s="57">
        <v>2014</v>
      </c>
      <c r="C1664" s="57">
        <v>2</v>
      </c>
      <c r="D1664" s="81" t="str">
        <f t="shared" si="725"/>
        <v>LSA_Commercial</v>
      </c>
      <c r="E1664" s="68" t="s">
        <v>19</v>
      </c>
      <c r="F1664" s="69" t="s">
        <v>40</v>
      </c>
      <c r="G1664" s="84">
        <f t="shared" si="726"/>
        <v>28760</v>
      </c>
      <c r="H1664" s="70">
        <v>7190</v>
      </c>
      <c r="I1664" s="65">
        <v>111</v>
      </c>
      <c r="J1664" s="66">
        <v>891</v>
      </c>
      <c r="K1664" s="66">
        <v>652</v>
      </c>
      <c r="L1664" s="66">
        <v>1368</v>
      </c>
      <c r="M1664" s="67">
        <v>267</v>
      </c>
      <c r="N1664" s="65">
        <v>2993241</v>
      </c>
      <c r="O1664" s="66">
        <v>2302088</v>
      </c>
      <c r="P1664" s="66">
        <v>535273</v>
      </c>
      <c r="Q1664" s="66">
        <v>3493714</v>
      </c>
      <c r="R1664" s="67">
        <v>2418875</v>
      </c>
      <c r="S1664" s="95">
        <f t="shared" si="700"/>
        <v>26966.135135135137</v>
      </c>
      <c r="T1664" s="96">
        <f t="shared" si="701"/>
        <v>2583.7126823793492</v>
      </c>
      <c r="U1664" s="96">
        <f t="shared" si="702"/>
        <v>820.97085889570553</v>
      </c>
      <c r="V1664" s="96">
        <f t="shared" si="703"/>
        <v>2553.8845029239765</v>
      </c>
      <c r="W1664" s="86">
        <f t="shared" si="704"/>
        <v>9059.4569288389521</v>
      </c>
      <c r="X1664" s="99">
        <f t="shared" si="705"/>
        <v>3.8595271210013909E-3</v>
      </c>
      <c r="Y1664" s="100">
        <f t="shared" si="706"/>
        <v>3.0980528511821974E-2</v>
      </c>
      <c r="Z1664" s="100">
        <f t="shared" si="707"/>
        <v>2.267037552155772E-2</v>
      </c>
      <c r="AA1664" s="100">
        <f t="shared" si="708"/>
        <v>4.7566063977746868E-2</v>
      </c>
      <c r="AB1664" s="101">
        <f t="shared" si="709"/>
        <v>9.2837273991655082E-3</v>
      </c>
      <c r="AC1664" s="99">
        <f t="shared" si="710"/>
        <v>4.7114275198241462E-3</v>
      </c>
      <c r="AD1664" s="100">
        <f t="shared" si="711"/>
        <v>3.3361050203914312E-2</v>
      </c>
      <c r="AE1664" s="100">
        <f t="shared" si="712"/>
        <v>2.4715460547128427E-2</v>
      </c>
      <c r="AF1664" s="100">
        <f t="shared" si="713"/>
        <v>5.0490401647551336E-2</v>
      </c>
      <c r="AG1664" s="101">
        <f t="shared" si="714"/>
        <v>1.0601369061220021E-2</v>
      </c>
      <c r="AH1664" s="95">
        <f t="shared" si="715"/>
        <v>104.07652990264256</v>
      </c>
      <c r="AI1664" s="96">
        <f t="shared" si="716"/>
        <v>80.044784422809457</v>
      </c>
      <c r="AJ1664" s="96">
        <f t="shared" si="717"/>
        <v>18.61171766342142</v>
      </c>
      <c r="AK1664" s="96">
        <f t="shared" si="718"/>
        <v>121.47823365785814</v>
      </c>
      <c r="AL1664" s="86">
        <f t="shared" si="719"/>
        <v>84.105528511821973</v>
      </c>
      <c r="AM1664" s="95">
        <f t="shared" si="727"/>
        <v>104.42159948754897</v>
      </c>
      <c r="AN1664" s="96">
        <f t="shared" si="720"/>
        <v>80.310175866591635</v>
      </c>
      <c r="AO1664" s="96">
        <f t="shared" si="721"/>
        <v>18.673425501821871</v>
      </c>
      <c r="AP1664" s="96">
        <f t="shared" si="722"/>
        <v>121.88099923529133</v>
      </c>
      <c r="AQ1664" s="86">
        <f t="shared" si="723"/>
        <v>84.384383502846916</v>
      </c>
    </row>
    <row r="1665" spans="1:43">
      <c r="A1665" s="129" t="str">
        <f t="shared" si="724"/>
        <v>2014_2</v>
      </c>
      <c r="B1665" s="57">
        <v>2014</v>
      </c>
      <c r="C1665" s="57">
        <v>2</v>
      </c>
      <c r="D1665" s="81" t="str">
        <f t="shared" si="725"/>
        <v>LMA_Commercial</v>
      </c>
      <c r="E1665" s="68" t="s">
        <v>20</v>
      </c>
      <c r="F1665" s="69" t="s">
        <v>40</v>
      </c>
      <c r="G1665" s="84">
        <f t="shared" si="726"/>
        <v>26436</v>
      </c>
      <c r="H1665" s="70">
        <v>6609</v>
      </c>
      <c r="I1665" s="65">
        <v>208</v>
      </c>
      <c r="J1665" s="66">
        <v>701</v>
      </c>
      <c r="K1665" s="66">
        <v>1150</v>
      </c>
      <c r="L1665" s="66">
        <v>1642</v>
      </c>
      <c r="M1665" s="67">
        <v>534</v>
      </c>
      <c r="N1665" s="65">
        <v>3187022</v>
      </c>
      <c r="O1665" s="66">
        <v>1733120</v>
      </c>
      <c r="P1665" s="66">
        <v>1014396</v>
      </c>
      <c r="Q1665" s="66">
        <v>5082309</v>
      </c>
      <c r="R1665" s="67">
        <v>2886728</v>
      </c>
      <c r="S1665" s="95">
        <f t="shared" si="700"/>
        <v>15322.221153846154</v>
      </c>
      <c r="T1665" s="96">
        <f t="shared" si="701"/>
        <v>2472.3537803138374</v>
      </c>
      <c r="U1665" s="96">
        <f t="shared" si="702"/>
        <v>882.08347826086958</v>
      </c>
      <c r="V1665" s="96">
        <f t="shared" si="703"/>
        <v>3095.1942752740561</v>
      </c>
      <c r="W1665" s="86">
        <f t="shared" si="704"/>
        <v>5405.8576779026216</v>
      </c>
      <c r="X1665" s="99">
        <f t="shared" si="705"/>
        <v>7.8680587078226658E-3</v>
      </c>
      <c r="Y1665" s="100">
        <f t="shared" si="706"/>
        <v>2.6516870933575427E-2</v>
      </c>
      <c r="Z1665" s="100">
        <f t="shared" si="707"/>
        <v>4.3501286124981088E-2</v>
      </c>
      <c r="AA1665" s="100">
        <f t="shared" si="708"/>
        <v>6.211227114540778E-2</v>
      </c>
      <c r="AB1665" s="101">
        <f t="shared" si="709"/>
        <v>2.0199727644121653E-2</v>
      </c>
      <c r="AC1665" s="99">
        <f t="shared" si="710"/>
        <v>9.1341836409609117E-3</v>
      </c>
      <c r="AD1665" s="100">
        <f t="shared" si="711"/>
        <v>2.8819284849516454E-2</v>
      </c>
      <c r="AE1665" s="100">
        <f t="shared" si="712"/>
        <v>4.6424437415074009E-2</v>
      </c>
      <c r="AF1665" s="100">
        <f t="shared" si="713"/>
        <v>6.557104510861167E-2</v>
      </c>
      <c r="AG1665" s="101">
        <f t="shared" si="714"/>
        <v>2.2215769684887334E-2</v>
      </c>
      <c r="AH1665" s="95">
        <f t="shared" si="715"/>
        <v>120.55613557270389</v>
      </c>
      <c r="AI1665" s="96">
        <f t="shared" si="716"/>
        <v>65.559086094719319</v>
      </c>
      <c r="AJ1665" s="96">
        <f t="shared" si="717"/>
        <v>38.371765773944624</v>
      </c>
      <c r="AK1665" s="96">
        <f t="shared" si="718"/>
        <v>192.2495460735361</v>
      </c>
      <c r="AL1665" s="86">
        <f t="shared" si="719"/>
        <v>109.19685277651688</v>
      </c>
      <c r="AM1665" s="95">
        <f t="shared" si="727"/>
        <v>120.95584389982537</v>
      </c>
      <c r="AN1665" s="96">
        <f t="shared" si="720"/>
        <v>65.776449669837646</v>
      </c>
      <c r="AO1665" s="96">
        <f t="shared" si="721"/>
        <v>38.498988782822103</v>
      </c>
      <c r="AP1665" s="96">
        <f t="shared" si="722"/>
        <v>192.88695655526618</v>
      </c>
      <c r="AQ1665" s="86">
        <f t="shared" si="723"/>
        <v>109.55889898132334</v>
      </c>
    </row>
    <row r="1666" spans="1:43">
      <c r="A1666" s="129" t="str">
        <f t="shared" si="724"/>
        <v>2014_2</v>
      </c>
      <c r="B1666" s="57">
        <v>2014</v>
      </c>
      <c r="C1666" s="57">
        <v>2</v>
      </c>
      <c r="D1666" s="81" t="str">
        <f t="shared" si="725"/>
        <v>SYL_Commercial</v>
      </c>
      <c r="E1666" s="68" t="s">
        <v>21</v>
      </c>
      <c r="F1666" s="69" t="s">
        <v>40</v>
      </c>
      <c r="G1666" s="84">
        <f t="shared" si="726"/>
        <v>3428</v>
      </c>
      <c r="H1666" s="70">
        <v>857</v>
      </c>
      <c r="I1666" s="65">
        <v>33</v>
      </c>
      <c r="J1666" s="66">
        <v>84</v>
      </c>
      <c r="K1666" s="66">
        <v>125</v>
      </c>
      <c r="L1666" s="66">
        <v>107</v>
      </c>
      <c r="M1666" s="67">
        <v>40</v>
      </c>
      <c r="N1666" s="65">
        <v>412045</v>
      </c>
      <c r="O1666" s="66">
        <v>234811</v>
      </c>
      <c r="P1666" s="66">
        <v>91178</v>
      </c>
      <c r="Q1666" s="66">
        <v>296419</v>
      </c>
      <c r="R1666" s="67">
        <v>145072</v>
      </c>
      <c r="S1666" s="95">
        <f t="shared" si="700"/>
        <v>12486.212121212122</v>
      </c>
      <c r="T1666" s="96">
        <f t="shared" si="701"/>
        <v>2795.3690476190477</v>
      </c>
      <c r="U1666" s="96">
        <f t="shared" si="702"/>
        <v>729.42399999999998</v>
      </c>
      <c r="V1666" s="96">
        <f t="shared" si="703"/>
        <v>2770.2710280373831</v>
      </c>
      <c r="W1666" s="86">
        <f t="shared" si="704"/>
        <v>3626.8</v>
      </c>
      <c r="X1666" s="99">
        <f t="shared" si="705"/>
        <v>9.6266044340723462E-3</v>
      </c>
      <c r="Y1666" s="100">
        <f t="shared" si="706"/>
        <v>2.4504084014002333E-2</v>
      </c>
      <c r="Z1666" s="100">
        <f t="shared" si="707"/>
        <v>3.6464410735122521E-2</v>
      </c>
      <c r="AA1666" s="100">
        <f t="shared" si="708"/>
        <v>3.1213535589264877E-2</v>
      </c>
      <c r="AB1666" s="101">
        <f t="shared" si="709"/>
        <v>1.1668611435239206E-2</v>
      </c>
      <c r="AC1666" s="99">
        <f t="shared" si="710"/>
        <v>1.3512324950403306E-2</v>
      </c>
      <c r="AD1666" s="100">
        <f t="shared" si="711"/>
        <v>3.0656808647256908E-2</v>
      </c>
      <c r="AE1666" s="100">
        <f t="shared" si="712"/>
        <v>4.3923812423208218E-2</v>
      </c>
      <c r="AF1666" s="100">
        <f t="shared" si="713"/>
        <v>3.8133773539444929E-2</v>
      </c>
      <c r="AG1666" s="101">
        <f t="shared" si="714"/>
        <v>1.5942236301478035E-2</v>
      </c>
      <c r="AH1666" s="95">
        <f t="shared" si="715"/>
        <v>120.19982497082847</v>
      </c>
      <c r="AI1666" s="96">
        <f t="shared" si="716"/>
        <v>68.497957992998835</v>
      </c>
      <c r="AJ1666" s="96">
        <f t="shared" si="717"/>
        <v>26.598016336056009</v>
      </c>
      <c r="AK1666" s="96">
        <f t="shared" si="718"/>
        <v>86.469953325554258</v>
      </c>
      <c r="AL1666" s="86">
        <f t="shared" si="719"/>
        <v>42.319719953325553</v>
      </c>
      <c r="AM1666" s="95">
        <f t="shared" si="727"/>
        <v>120.59835193696874</v>
      </c>
      <c r="AN1666" s="96">
        <f t="shared" si="720"/>
        <v>68.725065506611088</v>
      </c>
      <c r="AO1666" s="96">
        <f t="shared" si="721"/>
        <v>26.686203043135908</v>
      </c>
      <c r="AP1666" s="96">
        <f t="shared" si="722"/>
        <v>86.756647654514268</v>
      </c>
      <c r="AQ1666" s="86">
        <f t="shared" si="723"/>
        <v>42.460032550328066</v>
      </c>
    </row>
    <row r="1667" spans="1:43">
      <c r="A1667" s="129" t="str">
        <f t="shared" si="724"/>
        <v>2014_2</v>
      </c>
      <c r="B1667" s="57">
        <v>2014</v>
      </c>
      <c r="C1667" s="57">
        <v>2</v>
      </c>
      <c r="D1667" s="81" t="str">
        <f t="shared" si="725"/>
        <v>MYL_Commercial</v>
      </c>
      <c r="E1667" s="68" t="s">
        <v>22</v>
      </c>
      <c r="F1667" s="69" t="s">
        <v>40</v>
      </c>
      <c r="G1667" s="84">
        <f t="shared" si="726"/>
        <v>2436</v>
      </c>
      <c r="H1667" s="70">
        <v>609</v>
      </c>
      <c r="I1667" s="65">
        <v>23</v>
      </c>
      <c r="J1667" s="66">
        <v>74</v>
      </c>
      <c r="K1667" s="66">
        <v>134</v>
      </c>
      <c r="L1667" s="66">
        <v>94</v>
      </c>
      <c r="M1667" s="67">
        <v>25</v>
      </c>
      <c r="N1667" s="65">
        <v>323328</v>
      </c>
      <c r="O1667" s="66">
        <v>214731</v>
      </c>
      <c r="P1667" s="66">
        <v>82751</v>
      </c>
      <c r="Q1667" s="66">
        <v>289607</v>
      </c>
      <c r="R1667" s="67">
        <v>111432</v>
      </c>
      <c r="S1667" s="95">
        <f t="shared" si="700"/>
        <v>14057.739130434782</v>
      </c>
      <c r="T1667" s="96">
        <f t="shared" si="701"/>
        <v>2901.7702702702704</v>
      </c>
      <c r="U1667" s="96">
        <f t="shared" si="702"/>
        <v>617.54477611940297</v>
      </c>
      <c r="V1667" s="96">
        <f t="shared" si="703"/>
        <v>3080.9255319148938</v>
      </c>
      <c r="W1667" s="86">
        <f t="shared" si="704"/>
        <v>4457.28</v>
      </c>
      <c r="X1667" s="99">
        <f t="shared" si="705"/>
        <v>9.4417077175697871E-3</v>
      </c>
      <c r="Y1667" s="100">
        <f t="shared" si="706"/>
        <v>3.0377668308702793E-2</v>
      </c>
      <c r="Z1667" s="100">
        <f t="shared" si="707"/>
        <v>5.5008210180623976E-2</v>
      </c>
      <c r="AA1667" s="100">
        <f t="shared" si="708"/>
        <v>3.858784893267652E-2</v>
      </c>
      <c r="AB1667" s="101">
        <f t="shared" si="709"/>
        <v>1.0262725779967159E-2</v>
      </c>
      <c r="AC1667" s="99">
        <f t="shared" si="710"/>
        <v>1.4007147028863368E-2</v>
      </c>
      <c r="AD1667" s="100">
        <f t="shared" si="711"/>
        <v>3.8479734773856411E-2</v>
      </c>
      <c r="AE1667" s="100">
        <f t="shared" si="712"/>
        <v>6.5771500480400022E-2</v>
      </c>
      <c r="AF1667" s="100">
        <f t="shared" si="713"/>
        <v>4.7680643249388949E-2</v>
      </c>
      <c r="AG1667" s="101">
        <f t="shared" si="714"/>
        <v>1.5020552320527937E-2</v>
      </c>
      <c r="AH1667" s="95">
        <f t="shared" si="715"/>
        <v>132.72906403940885</v>
      </c>
      <c r="AI1667" s="96">
        <f t="shared" si="716"/>
        <v>88.149014778325125</v>
      </c>
      <c r="AJ1667" s="96">
        <f t="shared" si="717"/>
        <v>33.970032840722496</v>
      </c>
      <c r="AK1667" s="96">
        <f t="shared" si="718"/>
        <v>118.88628899835797</v>
      </c>
      <c r="AL1667" s="86">
        <f t="shared" si="719"/>
        <v>45.743842364532021</v>
      </c>
      <c r="AM1667" s="95">
        <f t="shared" si="727"/>
        <v>133.16913216116444</v>
      </c>
      <c r="AN1667" s="96">
        <f t="shared" si="720"/>
        <v>88.441276097643893</v>
      </c>
      <c r="AO1667" s="96">
        <f t="shared" si="721"/>
        <v>34.082661741230325</v>
      </c>
      <c r="AP1667" s="96">
        <f t="shared" si="722"/>
        <v>119.28046088739099</v>
      </c>
      <c r="AQ1667" s="86">
        <f t="shared" si="723"/>
        <v>45.895507766054521</v>
      </c>
    </row>
    <row r="1668" spans="1:43">
      <c r="A1668" s="129" t="str">
        <f t="shared" si="724"/>
        <v>2014_2</v>
      </c>
      <c r="B1668" s="57">
        <v>2014</v>
      </c>
      <c r="C1668" s="57">
        <v>2</v>
      </c>
      <c r="D1668" s="81" t="str">
        <f t="shared" si="725"/>
        <v>MYH_Commercial</v>
      </c>
      <c r="E1668" s="68" t="s">
        <v>23</v>
      </c>
      <c r="F1668" s="69" t="s">
        <v>40</v>
      </c>
      <c r="G1668" s="84">
        <f t="shared" si="726"/>
        <v>6852</v>
      </c>
      <c r="H1668" s="70">
        <v>1713</v>
      </c>
      <c r="I1668" s="65">
        <v>54</v>
      </c>
      <c r="J1668" s="66">
        <v>183</v>
      </c>
      <c r="K1668" s="66">
        <v>96</v>
      </c>
      <c r="L1668" s="66">
        <v>234</v>
      </c>
      <c r="M1668" s="67">
        <v>40</v>
      </c>
      <c r="N1668" s="65">
        <v>1028353</v>
      </c>
      <c r="O1668" s="66">
        <v>832044</v>
      </c>
      <c r="P1668" s="66">
        <v>106558</v>
      </c>
      <c r="Q1668" s="66">
        <v>701571</v>
      </c>
      <c r="R1668" s="67">
        <v>233024</v>
      </c>
      <c r="S1668" s="95">
        <f t="shared" si="700"/>
        <v>19043.574074074073</v>
      </c>
      <c r="T1668" s="96">
        <f t="shared" si="701"/>
        <v>4546.688524590164</v>
      </c>
      <c r="U1668" s="96">
        <f t="shared" si="702"/>
        <v>1109.9791666666667</v>
      </c>
      <c r="V1668" s="96">
        <f t="shared" si="703"/>
        <v>2998.1666666666665</v>
      </c>
      <c r="W1668" s="86">
        <f t="shared" si="704"/>
        <v>5825.6</v>
      </c>
      <c r="X1668" s="99">
        <f t="shared" si="705"/>
        <v>7.8809106830122592E-3</v>
      </c>
      <c r="Y1668" s="100">
        <f t="shared" si="706"/>
        <v>2.6707530647985988E-2</v>
      </c>
      <c r="Z1668" s="100">
        <f t="shared" si="707"/>
        <v>1.4010507880910683E-2</v>
      </c>
      <c r="AA1668" s="100">
        <f t="shared" si="708"/>
        <v>3.4150612959719787E-2</v>
      </c>
      <c r="AB1668" s="101">
        <f t="shared" si="709"/>
        <v>5.837711617046118E-3</v>
      </c>
      <c r="AC1668" s="99">
        <f t="shared" si="710"/>
        <v>1.0369867430587577E-2</v>
      </c>
      <c r="AD1668" s="100">
        <f t="shared" si="711"/>
        <v>3.1245753236776419E-2</v>
      </c>
      <c r="AE1668" s="100">
        <f t="shared" si="712"/>
        <v>1.7318849333520486E-2</v>
      </c>
      <c r="AF1668" s="100">
        <f t="shared" si="713"/>
        <v>3.9262734842694061E-2</v>
      </c>
      <c r="AG1668" s="101">
        <f t="shared" si="714"/>
        <v>7.9820691848737566E-3</v>
      </c>
      <c r="AH1668" s="95">
        <f t="shared" si="715"/>
        <v>150.08070636310566</v>
      </c>
      <c r="AI1668" s="96">
        <f t="shared" si="716"/>
        <v>121.43082311733801</v>
      </c>
      <c r="AJ1668" s="96">
        <f t="shared" si="717"/>
        <v>15.551371862230006</v>
      </c>
      <c r="AK1668" s="96">
        <f t="shared" si="718"/>
        <v>102.38922942206655</v>
      </c>
      <c r="AL1668" s="86">
        <f t="shared" si="719"/>
        <v>34.008172796263864</v>
      </c>
      <c r="AM1668" s="95">
        <f t="shared" si="727"/>
        <v>150.57830449685994</v>
      </c>
      <c r="AN1668" s="96">
        <f t="shared" si="720"/>
        <v>121.83343150337028</v>
      </c>
      <c r="AO1668" s="96">
        <f t="shared" si="721"/>
        <v>15.602933010917848</v>
      </c>
      <c r="AP1668" s="96">
        <f t="shared" si="722"/>
        <v>102.72870469981274</v>
      </c>
      <c r="AQ1668" s="86">
        <f t="shared" si="723"/>
        <v>34.12092815120517</v>
      </c>
    </row>
    <row r="1669" spans="1:43">
      <c r="A1669" s="129" t="str">
        <f t="shared" si="724"/>
        <v>2014_2</v>
      </c>
      <c r="B1669" s="57">
        <v>2014</v>
      </c>
      <c r="C1669" s="57">
        <v>2</v>
      </c>
      <c r="D1669" s="81" t="str">
        <f t="shared" si="725"/>
        <v>LML_Commercial</v>
      </c>
      <c r="E1669" s="68" t="s">
        <v>24</v>
      </c>
      <c r="F1669" s="69" t="s">
        <v>40</v>
      </c>
      <c r="G1669" s="84">
        <f t="shared" si="726"/>
        <v>27336</v>
      </c>
      <c r="H1669" s="70">
        <v>6834</v>
      </c>
      <c r="I1669" s="65">
        <v>58</v>
      </c>
      <c r="J1669" s="66">
        <v>624</v>
      </c>
      <c r="K1669" s="66">
        <v>2158</v>
      </c>
      <c r="L1669" s="66">
        <v>982</v>
      </c>
      <c r="M1669" s="67">
        <v>249</v>
      </c>
      <c r="N1669" s="65">
        <v>844869</v>
      </c>
      <c r="O1669" s="66">
        <v>1153211</v>
      </c>
      <c r="P1669" s="66">
        <v>1740129</v>
      </c>
      <c r="Q1669" s="66">
        <v>1674670</v>
      </c>
      <c r="R1669" s="67">
        <v>1277944</v>
      </c>
      <c r="S1669" s="95">
        <f t="shared" si="700"/>
        <v>14566.706896551725</v>
      </c>
      <c r="T1669" s="96">
        <f t="shared" si="701"/>
        <v>1848.0945512820513</v>
      </c>
      <c r="U1669" s="96">
        <f t="shared" si="702"/>
        <v>806.36190917516217</v>
      </c>
      <c r="V1669" s="96">
        <f t="shared" si="703"/>
        <v>1705.3665987780041</v>
      </c>
      <c r="W1669" s="86">
        <f t="shared" si="704"/>
        <v>5132.3052208835343</v>
      </c>
      <c r="X1669" s="99">
        <f t="shared" si="705"/>
        <v>2.1217442200760902E-3</v>
      </c>
      <c r="Y1669" s="100">
        <f t="shared" si="706"/>
        <v>2.2827041264266899E-2</v>
      </c>
      <c r="Z1669" s="100">
        <f t="shared" si="707"/>
        <v>7.8943517705589702E-2</v>
      </c>
      <c r="AA1669" s="100">
        <f t="shared" si="708"/>
        <v>3.5923324553702077E-2</v>
      </c>
      <c r="AB1669" s="101">
        <f t="shared" si="709"/>
        <v>9.1088674275680414E-3</v>
      </c>
      <c r="AC1669" s="99">
        <f t="shared" si="710"/>
        <v>2.7701900947048222E-3</v>
      </c>
      <c r="AD1669" s="100">
        <f t="shared" si="711"/>
        <v>2.4931783762168043E-2</v>
      </c>
      <c r="AE1669" s="100">
        <f t="shared" si="712"/>
        <v>8.2743572046764302E-2</v>
      </c>
      <c r="AF1669" s="100">
        <f t="shared" si="713"/>
        <v>3.854592715134067E-2</v>
      </c>
      <c r="AG1669" s="101">
        <f t="shared" si="714"/>
        <v>1.0447722596947149E-2</v>
      </c>
      <c r="AH1669" s="95">
        <f t="shared" si="715"/>
        <v>30.90682616330114</v>
      </c>
      <c r="AI1669" s="96">
        <f t="shared" si="716"/>
        <v>42.186530582382204</v>
      </c>
      <c r="AJ1669" s="96">
        <f t="shared" si="717"/>
        <v>63.65704565408253</v>
      </c>
      <c r="AK1669" s="96">
        <f t="shared" si="718"/>
        <v>61.262437810945272</v>
      </c>
      <c r="AL1669" s="86">
        <f t="shared" si="719"/>
        <v>46.74948785484343</v>
      </c>
      <c r="AM1669" s="95">
        <f t="shared" si="727"/>
        <v>31.009298888755392</v>
      </c>
      <c r="AN1669" s="96">
        <f t="shared" si="720"/>
        <v>42.326401585098395</v>
      </c>
      <c r="AO1669" s="96">
        <f t="shared" si="721"/>
        <v>63.868102943759368</v>
      </c>
      <c r="AP1669" s="96">
        <f t="shared" si="722"/>
        <v>61.465555689736505</v>
      </c>
      <c r="AQ1669" s="86">
        <f t="shared" si="723"/>
        <v>46.904487511190048</v>
      </c>
    </row>
    <row r="1670" spans="1:43">
      <c r="A1670" s="129" t="str">
        <f t="shared" si="724"/>
        <v>2014_2</v>
      </c>
      <c r="B1670" s="57">
        <v>2014</v>
      </c>
      <c r="C1670" s="57">
        <v>2</v>
      </c>
      <c r="D1670" s="81" t="str">
        <f t="shared" si="725"/>
        <v>MSA_Commercial</v>
      </c>
      <c r="E1670" s="68" t="s">
        <v>25</v>
      </c>
      <c r="F1670" s="69" t="s">
        <v>40</v>
      </c>
      <c r="G1670" s="84">
        <f t="shared" si="726"/>
        <v>19644</v>
      </c>
      <c r="H1670" s="70">
        <v>4911</v>
      </c>
      <c r="I1670" s="65">
        <v>78</v>
      </c>
      <c r="J1670" s="66">
        <v>576</v>
      </c>
      <c r="K1670" s="66">
        <v>859</v>
      </c>
      <c r="L1670" s="66">
        <v>996</v>
      </c>
      <c r="M1670" s="67">
        <v>228</v>
      </c>
      <c r="N1670" s="65">
        <v>1577452</v>
      </c>
      <c r="O1670" s="66">
        <v>1670520</v>
      </c>
      <c r="P1670" s="66">
        <v>949128</v>
      </c>
      <c r="Q1670" s="66">
        <v>2774383</v>
      </c>
      <c r="R1670" s="67">
        <v>983272</v>
      </c>
      <c r="S1670" s="95">
        <f t="shared" si="700"/>
        <v>20223.74358974359</v>
      </c>
      <c r="T1670" s="96">
        <f t="shared" si="701"/>
        <v>2900.2083333333335</v>
      </c>
      <c r="U1670" s="96">
        <f t="shared" si="702"/>
        <v>1104.9220023282887</v>
      </c>
      <c r="V1670" s="96">
        <f t="shared" si="703"/>
        <v>2785.5251004016063</v>
      </c>
      <c r="W1670" s="86">
        <f t="shared" si="704"/>
        <v>4312.5964912280706</v>
      </c>
      <c r="X1670" s="99">
        <f t="shared" si="705"/>
        <v>3.970678069639585E-3</v>
      </c>
      <c r="Y1670" s="100">
        <f t="shared" si="706"/>
        <v>2.9321930360415395E-2</v>
      </c>
      <c r="Z1670" s="100">
        <f t="shared" si="707"/>
        <v>4.3728364895133376E-2</v>
      </c>
      <c r="AA1670" s="100">
        <f t="shared" si="708"/>
        <v>5.0702504581551622E-2</v>
      </c>
      <c r="AB1670" s="101">
        <f t="shared" si="709"/>
        <v>1.1606597434331093E-2</v>
      </c>
      <c r="AC1670" s="99">
        <f t="shared" si="710"/>
        <v>5.0161427342060531E-3</v>
      </c>
      <c r="AD1670" s="100">
        <f t="shared" si="711"/>
        <v>3.2126555652470946E-2</v>
      </c>
      <c r="AE1670" s="100">
        <f t="shared" si="712"/>
        <v>4.7127850562303293E-2</v>
      </c>
      <c r="AF1670" s="100">
        <f t="shared" si="713"/>
        <v>5.4349681513281685E-2</v>
      </c>
      <c r="AG1670" s="101">
        <f t="shared" si="714"/>
        <v>1.3387164507502651E-2</v>
      </c>
      <c r="AH1670" s="95">
        <f t="shared" si="715"/>
        <v>80.301975157808997</v>
      </c>
      <c r="AI1670" s="96">
        <f t="shared" si="716"/>
        <v>85.039706780696392</v>
      </c>
      <c r="AJ1670" s="96">
        <f t="shared" si="717"/>
        <v>48.316432498472814</v>
      </c>
      <c r="AK1670" s="96">
        <f t="shared" si="718"/>
        <v>141.23309916513949</v>
      </c>
      <c r="AL1670" s="86">
        <f t="shared" si="719"/>
        <v>50.054571370392992</v>
      </c>
      <c r="AM1670" s="95">
        <f t="shared" si="727"/>
        <v>80.568219326987105</v>
      </c>
      <c r="AN1670" s="96">
        <f t="shared" si="720"/>
        <v>85.321659074329048</v>
      </c>
      <c r="AO1670" s="96">
        <f t="shared" si="721"/>
        <v>48.476627417750031</v>
      </c>
      <c r="AP1670" s="96">
        <f t="shared" si="722"/>
        <v>141.70136272993693</v>
      </c>
      <c r="AQ1670" s="86">
        <f t="shared" si="723"/>
        <v>50.220529153397543</v>
      </c>
    </row>
    <row r="1671" spans="1:43">
      <c r="A1671" s="129" t="str">
        <f t="shared" si="724"/>
        <v>2014_2</v>
      </c>
      <c r="B1671" s="57">
        <v>2014</v>
      </c>
      <c r="C1671" s="57">
        <v>2</v>
      </c>
      <c r="D1671" s="81" t="str">
        <f t="shared" si="725"/>
        <v>LYA_Commercial</v>
      </c>
      <c r="E1671" s="68" t="s">
        <v>26</v>
      </c>
      <c r="F1671" s="69" t="s">
        <v>40</v>
      </c>
      <c r="G1671" s="84">
        <f t="shared" si="726"/>
        <v>5596</v>
      </c>
      <c r="H1671" s="70">
        <v>1399</v>
      </c>
      <c r="I1671" s="65">
        <v>43</v>
      </c>
      <c r="J1671" s="66">
        <v>167</v>
      </c>
      <c r="K1671" s="66">
        <v>243</v>
      </c>
      <c r="L1671" s="66">
        <v>234</v>
      </c>
      <c r="M1671" s="67">
        <v>71</v>
      </c>
      <c r="N1671" s="65">
        <v>908342</v>
      </c>
      <c r="O1671" s="66">
        <v>482969</v>
      </c>
      <c r="P1671" s="66">
        <v>221836</v>
      </c>
      <c r="Q1671" s="66">
        <v>704909</v>
      </c>
      <c r="R1671" s="67">
        <v>626941</v>
      </c>
      <c r="S1671" s="95">
        <f t="shared" si="700"/>
        <v>21124.232558139534</v>
      </c>
      <c r="T1671" s="96">
        <f t="shared" si="701"/>
        <v>2892.0299401197603</v>
      </c>
      <c r="U1671" s="96">
        <f t="shared" si="702"/>
        <v>912.90534979423865</v>
      </c>
      <c r="V1671" s="96">
        <f t="shared" si="703"/>
        <v>3012.431623931624</v>
      </c>
      <c r="W1671" s="86">
        <f t="shared" si="704"/>
        <v>8830.1549295774639</v>
      </c>
      <c r="X1671" s="99">
        <f t="shared" si="705"/>
        <v>7.684060042887777E-3</v>
      </c>
      <c r="Y1671" s="100">
        <f t="shared" si="706"/>
        <v>2.9842744817726946E-2</v>
      </c>
      <c r="Z1671" s="100">
        <f t="shared" si="707"/>
        <v>4.3423874195854181E-2</v>
      </c>
      <c r="AA1671" s="100">
        <f t="shared" si="708"/>
        <v>4.1815582558970693E-2</v>
      </c>
      <c r="AB1671" s="101">
        <f t="shared" si="709"/>
        <v>1.2687634024303073E-2</v>
      </c>
      <c r="AC1671" s="99">
        <f t="shared" si="710"/>
        <v>1.0403862907264475E-2</v>
      </c>
      <c r="AD1671" s="100">
        <f t="shared" si="711"/>
        <v>3.5142520873527303E-2</v>
      </c>
      <c r="AE1671" s="100">
        <f t="shared" si="712"/>
        <v>4.9771935626283764E-2</v>
      </c>
      <c r="AF1671" s="100">
        <f t="shared" si="713"/>
        <v>4.8050212714893403E-2</v>
      </c>
      <c r="AG1671" s="101">
        <f t="shared" si="714"/>
        <v>1.6173692580871139E-2</v>
      </c>
      <c r="AH1671" s="95">
        <f t="shared" si="715"/>
        <v>162.31987133666905</v>
      </c>
      <c r="AI1671" s="96">
        <f t="shared" si="716"/>
        <v>86.306111508220155</v>
      </c>
      <c r="AJ1671" s="96">
        <f t="shared" si="717"/>
        <v>39.64188706218728</v>
      </c>
      <c r="AK1671" s="96">
        <f t="shared" si="718"/>
        <v>125.96658327376697</v>
      </c>
      <c r="AL1671" s="86">
        <f t="shared" si="719"/>
        <v>112.03377412437456</v>
      </c>
      <c r="AM1671" s="95">
        <f t="shared" si="727"/>
        <v>162.85804887464616</v>
      </c>
      <c r="AN1671" s="96">
        <f t="shared" si="720"/>
        <v>86.592262613573936</v>
      </c>
      <c r="AO1671" s="96">
        <f t="shared" si="721"/>
        <v>39.773321205180437</v>
      </c>
      <c r="AP1671" s="96">
        <f t="shared" si="722"/>
        <v>126.38423014038538</v>
      </c>
      <c r="AQ1671" s="86">
        <f t="shared" si="723"/>
        <v>112.40522624685366</v>
      </c>
    </row>
    <row r="1672" spans="1:43">
      <c r="A1672" s="129" t="str">
        <f t="shared" si="724"/>
        <v>2014_2</v>
      </c>
      <c r="B1672" s="57">
        <v>2014</v>
      </c>
      <c r="C1672" s="57">
        <v>2</v>
      </c>
      <c r="D1672" s="81" t="str">
        <f t="shared" si="725"/>
        <v>MMA_Commercial</v>
      </c>
      <c r="E1672" s="68" t="s">
        <v>27</v>
      </c>
      <c r="F1672" s="69" t="s">
        <v>40</v>
      </c>
      <c r="G1672" s="84">
        <f t="shared" si="726"/>
        <v>28328</v>
      </c>
      <c r="H1672" s="70">
        <v>7082</v>
      </c>
      <c r="I1672" s="65">
        <v>216</v>
      </c>
      <c r="J1672" s="66">
        <v>837</v>
      </c>
      <c r="K1672" s="66">
        <v>1670</v>
      </c>
      <c r="L1672" s="66">
        <v>1301</v>
      </c>
      <c r="M1672" s="67">
        <v>312</v>
      </c>
      <c r="N1672" s="65">
        <v>2941673</v>
      </c>
      <c r="O1672" s="66">
        <v>2496255</v>
      </c>
      <c r="P1672" s="66">
        <v>2131412</v>
      </c>
      <c r="Q1672" s="66">
        <v>4120764</v>
      </c>
      <c r="R1672" s="67">
        <v>3300184</v>
      </c>
      <c r="S1672" s="95">
        <f t="shared" si="700"/>
        <v>13618.856481481482</v>
      </c>
      <c r="T1672" s="96">
        <f t="shared" si="701"/>
        <v>2982.3835125448027</v>
      </c>
      <c r="U1672" s="96">
        <f t="shared" si="702"/>
        <v>1276.294610778443</v>
      </c>
      <c r="V1672" s="96">
        <f t="shared" si="703"/>
        <v>3167.3820138355113</v>
      </c>
      <c r="W1672" s="86">
        <f t="shared" si="704"/>
        <v>10577.51282051282</v>
      </c>
      <c r="X1672" s="99">
        <f t="shared" si="705"/>
        <v>7.6249646992375035E-3</v>
      </c>
      <c r="Y1672" s="100">
        <f t="shared" si="706"/>
        <v>2.9546738209545325E-2</v>
      </c>
      <c r="Z1672" s="100">
        <f t="shared" si="707"/>
        <v>5.8952273369104774E-2</v>
      </c>
      <c r="AA1672" s="100">
        <f t="shared" si="708"/>
        <v>4.592629200790737E-2</v>
      </c>
      <c r="AB1672" s="101">
        <f t="shared" si="709"/>
        <v>1.1013837898898616E-2</v>
      </c>
      <c r="AC1672" s="99">
        <f t="shared" si="710"/>
        <v>8.8291818217338652E-3</v>
      </c>
      <c r="AD1672" s="100">
        <f t="shared" si="711"/>
        <v>3.1890913308391805E-2</v>
      </c>
      <c r="AE1672" s="100">
        <f t="shared" si="712"/>
        <v>6.2212922497378857E-2</v>
      </c>
      <c r="AF1672" s="100">
        <f t="shared" si="713"/>
        <v>4.8824100090994672E-2</v>
      </c>
      <c r="AG1672" s="101">
        <f t="shared" si="714"/>
        <v>1.2458653464331705E-2</v>
      </c>
      <c r="AH1672" s="95">
        <f t="shared" si="715"/>
        <v>103.84329991527817</v>
      </c>
      <c r="AI1672" s="96">
        <f t="shared" si="716"/>
        <v>88.119704885625524</v>
      </c>
      <c r="AJ1672" s="96">
        <f t="shared" si="717"/>
        <v>75.24046879412596</v>
      </c>
      <c r="AK1672" s="96">
        <f t="shared" si="718"/>
        <v>145.4661112680034</v>
      </c>
      <c r="AL1672" s="86">
        <f t="shared" si="719"/>
        <v>116.4990115786501</v>
      </c>
      <c r="AM1672" s="95">
        <f t="shared" si="727"/>
        <v>104.18759621753378</v>
      </c>
      <c r="AN1672" s="96">
        <f t="shared" si="720"/>
        <v>88.411869026910807</v>
      </c>
      <c r="AO1672" s="96">
        <f t="shared" si="721"/>
        <v>75.489931351719292</v>
      </c>
      <c r="AP1672" s="96">
        <f t="shared" si="722"/>
        <v>145.9484095410161</v>
      </c>
      <c r="AQ1672" s="86">
        <f t="shared" si="723"/>
        <v>116.88526836108757</v>
      </c>
    </row>
    <row r="1673" spans="1:43">
      <c r="A1673" s="129" t="str">
        <f t="shared" si="724"/>
        <v>2014_2</v>
      </c>
      <c r="B1673" s="57">
        <v>2014</v>
      </c>
      <c r="C1673" s="57">
        <v>2</v>
      </c>
      <c r="D1673" s="81" t="str">
        <f t="shared" si="725"/>
        <v>LYH_Commercial</v>
      </c>
      <c r="E1673" s="68" t="s">
        <v>28</v>
      </c>
      <c r="F1673" s="69" t="s">
        <v>40</v>
      </c>
      <c r="G1673" s="84">
        <f t="shared" si="726"/>
        <v>3868</v>
      </c>
      <c r="H1673" s="70">
        <v>967</v>
      </c>
      <c r="I1673" s="65">
        <v>33</v>
      </c>
      <c r="J1673" s="66">
        <v>121</v>
      </c>
      <c r="K1673" s="66">
        <v>149</v>
      </c>
      <c r="L1673" s="66">
        <v>186</v>
      </c>
      <c r="M1673" s="67">
        <v>50</v>
      </c>
      <c r="N1673" s="65">
        <v>518960</v>
      </c>
      <c r="O1673" s="66">
        <v>373890</v>
      </c>
      <c r="P1673" s="66">
        <v>149760</v>
      </c>
      <c r="Q1673" s="66">
        <v>556928</v>
      </c>
      <c r="R1673" s="67">
        <v>406826</v>
      </c>
      <c r="S1673" s="95">
        <f t="shared" si="700"/>
        <v>15726.060606060606</v>
      </c>
      <c r="T1673" s="96">
        <f t="shared" si="701"/>
        <v>3090</v>
      </c>
      <c r="U1673" s="96">
        <f t="shared" si="702"/>
        <v>1005.1006711409397</v>
      </c>
      <c r="V1673" s="96">
        <f t="shared" si="703"/>
        <v>2994.2365591397847</v>
      </c>
      <c r="W1673" s="86">
        <f t="shared" si="704"/>
        <v>8136.52</v>
      </c>
      <c r="X1673" s="99">
        <f t="shared" si="705"/>
        <v>8.5315408479834532E-3</v>
      </c>
      <c r="Y1673" s="100">
        <f t="shared" si="706"/>
        <v>3.1282316442605998E-2</v>
      </c>
      <c r="Z1673" s="100">
        <f t="shared" si="707"/>
        <v>3.8521199586349537E-2</v>
      </c>
      <c r="AA1673" s="100">
        <f t="shared" si="708"/>
        <v>4.8086866597724924E-2</v>
      </c>
      <c r="AB1673" s="101">
        <f t="shared" si="709"/>
        <v>1.2926577042399173E-2</v>
      </c>
      <c r="AC1673" s="99">
        <f t="shared" si="710"/>
        <v>1.1977148926464416E-2</v>
      </c>
      <c r="AD1673" s="100">
        <f t="shared" si="711"/>
        <v>3.7804015501825258E-2</v>
      </c>
      <c r="AE1673" s="100">
        <f t="shared" si="712"/>
        <v>4.573115279604105E-2</v>
      </c>
      <c r="AF1673" s="100">
        <f t="shared" si="713"/>
        <v>5.6102255281682542E-2</v>
      </c>
      <c r="AG1673" s="101">
        <f t="shared" si="714"/>
        <v>1.7158416534150837E-2</v>
      </c>
      <c r="AH1673" s="95">
        <f t="shared" si="715"/>
        <v>134.1675284384695</v>
      </c>
      <c r="AI1673" s="96">
        <f t="shared" si="716"/>
        <v>96.66235780765254</v>
      </c>
      <c r="AJ1673" s="96">
        <f t="shared" si="717"/>
        <v>38.717683557394004</v>
      </c>
      <c r="AK1673" s="96">
        <f t="shared" si="718"/>
        <v>143.98345398138574</v>
      </c>
      <c r="AL1673" s="86">
        <f t="shared" si="719"/>
        <v>105.17735263702171</v>
      </c>
      <c r="AM1673" s="95">
        <f t="shared" si="727"/>
        <v>134.61236584215206</v>
      </c>
      <c r="AN1673" s="96">
        <f t="shared" si="720"/>
        <v>96.982845430711876</v>
      </c>
      <c r="AO1673" s="96">
        <f t="shared" si="721"/>
        <v>38.846053469478747</v>
      </c>
      <c r="AP1673" s="96">
        <f t="shared" si="722"/>
        <v>144.46083644931798</v>
      </c>
      <c r="AQ1673" s="86">
        <f t="shared" si="723"/>
        <v>105.52607204042575</v>
      </c>
    </row>
    <row r="1674" spans="1:43">
      <c r="A1674" s="129" t="str">
        <f t="shared" si="724"/>
        <v>2014_2</v>
      </c>
      <c r="B1674" s="57">
        <v>2014</v>
      </c>
      <c r="C1674" s="57">
        <v>2</v>
      </c>
      <c r="D1674" s="81" t="str">
        <f t="shared" si="725"/>
        <v>SSA_Commercial</v>
      </c>
      <c r="E1674" s="68" t="s">
        <v>29</v>
      </c>
      <c r="F1674" s="69" t="s">
        <v>40</v>
      </c>
      <c r="G1674" s="84">
        <f t="shared" si="726"/>
        <v>6728</v>
      </c>
      <c r="H1674" s="70">
        <v>1682</v>
      </c>
      <c r="I1674" s="65">
        <v>55</v>
      </c>
      <c r="J1674" s="66">
        <v>213</v>
      </c>
      <c r="K1674" s="66">
        <v>156</v>
      </c>
      <c r="L1674" s="66">
        <v>502</v>
      </c>
      <c r="M1674" s="67">
        <v>226</v>
      </c>
      <c r="N1674" s="65">
        <v>1038287</v>
      </c>
      <c r="O1674" s="66">
        <v>402359</v>
      </c>
      <c r="P1674" s="66">
        <v>124054</v>
      </c>
      <c r="Q1674" s="66">
        <v>1669560</v>
      </c>
      <c r="R1674" s="67">
        <v>1412291</v>
      </c>
      <c r="S1674" s="95">
        <f t="shared" si="700"/>
        <v>18877.945454545454</v>
      </c>
      <c r="T1674" s="96">
        <f t="shared" si="701"/>
        <v>1889.0093896713615</v>
      </c>
      <c r="U1674" s="96">
        <f t="shared" si="702"/>
        <v>795.21794871794873</v>
      </c>
      <c r="V1674" s="96">
        <f t="shared" si="703"/>
        <v>3325.8167330677293</v>
      </c>
      <c r="W1674" s="86">
        <f t="shared" si="704"/>
        <v>6249.075221238938</v>
      </c>
      <c r="X1674" s="99">
        <f t="shared" si="705"/>
        <v>8.174791914387634E-3</v>
      </c>
      <c r="Y1674" s="100">
        <f t="shared" si="706"/>
        <v>3.1658739595719382E-2</v>
      </c>
      <c r="Z1674" s="100">
        <f t="shared" si="707"/>
        <v>2.318668252080856E-2</v>
      </c>
      <c r="AA1674" s="100">
        <f t="shared" si="708"/>
        <v>7.4613555291319855E-2</v>
      </c>
      <c r="AB1674" s="101">
        <f t="shared" si="709"/>
        <v>3.3590963139120092E-2</v>
      </c>
      <c r="AC1674" s="99">
        <f t="shared" si="710"/>
        <v>1.0732605289495222E-2</v>
      </c>
      <c r="AD1674" s="100">
        <f t="shared" si="711"/>
        <v>3.6632375145854879E-2</v>
      </c>
      <c r="AE1674" s="100">
        <f t="shared" si="712"/>
        <v>2.7461701266276617E-2</v>
      </c>
      <c r="AF1674" s="100">
        <f t="shared" si="713"/>
        <v>8.207775694058822E-2</v>
      </c>
      <c r="AG1674" s="101">
        <f t="shared" si="714"/>
        <v>3.8709014608090599E-2</v>
      </c>
      <c r="AH1674" s="95">
        <f t="shared" si="715"/>
        <v>154.32327586206895</v>
      </c>
      <c r="AI1674" s="96">
        <f t="shared" si="716"/>
        <v>59.803656361474438</v>
      </c>
      <c r="AJ1674" s="96">
        <f t="shared" si="717"/>
        <v>18.438466111771699</v>
      </c>
      <c r="AK1674" s="96">
        <f t="shared" si="718"/>
        <v>248.15101070154577</v>
      </c>
      <c r="AL1674" s="86">
        <f t="shared" si="719"/>
        <v>209.91245541022593</v>
      </c>
      <c r="AM1674" s="95">
        <f t="shared" si="727"/>
        <v>154.8349403919388</v>
      </c>
      <c r="AN1674" s="96">
        <f t="shared" si="720"/>
        <v>60.001937596406499</v>
      </c>
      <c r="AO1674" s="96">
        <f t="shared" si="721"/>
        <v>18.49959952824371</v>
      </c>
      <c r="AP1674" s="96">
        <f t="shared" si="722"/>
        <v>248.97376455716517</v>
      </c>
      <c r="AQ1674" s="86">
        <f t="shared" si="723"/>
        <v>210.60842792125075</v>
      </c>
    </row>
    <row r="1675" spans="1:43">
      <c r="A1675" s="129" t="str">
        <f t="shared" si="724"/>
        <v>2014_2</v>
      </c>
      <c r="B1675" s="57">
        <v>2014</v>
      </c>
      <c r="C1675" s="57">
        <v>2</v>
      </c>
      <c r="D1675" s="81" t="str">
        <f t="shared" si="725"/>
        <v>MML_Commercial</v>
      </c>
      <c r="E1675" s="68" t="s">
        <v>30</v>
      </c>
      <c r="F1675" s="69" t="s">
        <v>40</v>
      </c>
      <c r="G1675" s="84">
        <f t="shared" si="726"/>
        <v>23052</v>
      </c>
      <c r="H1675" s="70">
        <v>5763</v>
      </c>
      <c r="I1675" s="65">
        <v>146</v>
      </c>
      <c r="J1675" s="66">
        <v>647</v>
      </c>
      <c r="K1675" s="66">
        <v>1892</v>
      </c>
      <c r="L1675" s="66">
        <v>840</v>
      </c>
      <c r="M1675" s="67">
        <v>241</v>
      </c>
      <c r="N1675" s="65">
        <v>2183418</v>
      </c>
      <c r="O1675" s="66">
        <v>1867300</v>
      </c>
      <c r="P1675" s="66">
        <v>934166</v>
      </c>
      <c r="Q1675" s="66">
        <v>2517780</v>
      </c>
      <c r="R1675" s="67">
        <v>461812</v>
      </c>
      <c r="S1675" s="95">
        <f t="shared" ref="S1675:S1738" si="728">N1675/I1675</f>
        <v>14954.917808219177</v>
      </c>
      <c r="T1675" s="96">
        <f t="shared" ref="T1675:T1738" si="729">O1675/J1675</f>
        <v>2886.0896445131375</v>
      </c>
      <c r="U1675" s="96">
        <f t="shared" ref="U1675:U1738" si="730">P1675/K1675</f>
        <v>493.74524312896403</v>
      </c>
      <c r="V1675" s="96">
        <f t="shared" ref="V1675:V1738" si="731">Q1675/L1675</f>
        <v>2997.3571428571427</v>
      </c>
      <c r="W1675" s="86">
        <f t="shared" ref="W1675:W1738" si="732">R1675/M1675</f>
        <v>1916.2323651452282</v>
      </c>
      <c r="X1675" s="99">
        <f t="shared" ref="X1675:X1738" si="733">I1675/$G1675</f>
        <v>6.3335068540690612E-3</v>
      </c>
      <c r="Y1675" s="100">
        <f t="shared" ref="Y1675:Y1738" si="734">J1675/$G1675</f>
        <v>2.8066979003990977E-2</v>
      </c>
      <c r="Z1675" s="100">
        <f t="shared" ref="Z1675:Z1738" si="735">K1675/$G1675</f>
        <v>8.2075307999305916E-2</v>
      </c>
      <c r="AA1675" s="100">
        <f t="shared" ref="AA1675:AA1738" si="736">L1675/$G1675</f>
        <v>3.6439354502863092E-2</v>
      </c>
      <c r="AB1675" s="101">
        <f t="shared" ref="AB1675:AB1738" si="737">M1675/$G1675</f>
        <v>1.0454624327607149E-2</v>
      </c>
      <c r="AC1675" s="99">
        <f t="shared" ref="AC1675:AC1738" si="738">I1675/$G1675+2.33*(I1675*ABS(($G1675-I1675))/$G1675^3)^0.5</f>
        <v>7.5509370258517641E-3</v>
      </c>
      <c r="AD1675" s="100">
        <f t="shared" ref="AD1675:AD1738" si="739">J1675/$G1675+2.33*(J1675*ABS(($G1675-J1675))/$G1675^3)^0.5</f>
        <v>3.0601626794120873E-2</v>
      </c>
      <c r="AE1675" s="100">
        <f t="shared" ref="AE1675:AE1738" si="740">K1675/$G1675+2.33*(K1675*ABS(($G1675-K1675))/$G1675^3)^0.5</f>
        <v>8.6287531457078057E-2</v>
      </c>
      <c r="AF1675" s="100">
        <f t="shared" ref="AF1675:AF1738" si="741">L1675/$G1675+2.33*(L1675*ABS(($G1675-L1675))/$G1675^3)^0.5</f>
        <v>3.9314941294390629E-2</v>
      </c>
      <c r="AG1675" s="101">
        <f t="shared" ref="AG1675:AG1738" si="742">M1675/$G1675+2.33*(M1675*ABS(($G1675-M1675))/$G1675^3)^0.5</f>
        <v>1.201551932314684E-2</v>
      </c>
      <c r="AH1675" s="95">
        <f t="shared" ref="AH1675:AH1738" si="743">N1675/$G1675</f>
        <v>94.717074440395621</v>
      </c>
      <c r="AI1675" s="96">
        <f t="shared" ref="AI1675:AI1738" si="744">O1675/$G1675</f>
        <v>81.003817456186013</v>
      </c>
      <c r="AJ1675" s="96">
        <f t="shared" ref="AJ1675:AJ1738" si="745">P1675/$G1675</f>
        <v>40.524292903001907</v>
      </c>
      <c r="AK1675" s="96">
        <f t="shared" ref="AK1675:AK1738" si="746">Q1675/$G1675</f>
        <v>109.22175950026028</v>
      </c>
      <c r="AL1675" s="86">
        <f t="shared" ref="AL1675:AL1738" si="747">R1675/$G1675</f>
        <v>20.03348950199549</v>
      </c>
      <c r="AM1675" s="95">
        <f t="shared" si="727"/>
        <v>95.031112404490599</v>
      </c>
      <c r="AN1675" s="96">
        <f t="shared" ref="AN1675:AN1738" si="748">AI1675*($AC$2171/$X$2171)</f>
        <v>81.272388609467043</v>
      </c>
      <c r="AO1675" s="96">
        <f t="shared" ref="AO1675:AO1738" si="749">AJ1675*($AC$2171/$X$2171)</f>
        <v>40.65865269520237</v>
      </c>
      <c r="AP1675" s="96">
        <f t="shared" ref="AP1675:AP1738" si="750">AK1675*($AC$2171/$X$2171)</f>
        <v>109.58388828423067</v>
      </c>
      <c r="AQ1675" s="86">
        <f t="shared" ref="AQ1675:AQ1738" si="751">AL1675*($AC$2171/$X$2171)</f>
        <v>20.099911277521127</v>
      </c>
    </row>
    <row r="1676" spans="1:43">
      <c r="A1676" s="129" t="str">
        <f t="shared" ref="A1676:A1739" si="752">B1676&amp;"_"&amp;C1676</f>
        <v>2014_2</v>
      </c>
      <c r="B1676" s="57">
        <v>2014</v>
      </c>
      <c r="C1676" s="57">
        <v>2</v>
      </c>
      <c r="D1676" s="81" t="str">
        <f t="shared" ref="D1676:D1739" si="753">E1676&amp;"_"&amp;F1676</f>
        <v>LMH_Commercial</v>
      </c>
      <c r="E1676" s="68" t="s">
        <v>31</v>
      </c>
      <c r="F1676" s="69" t="s">
        <v>40</v>
      </c>
      <c r="G1676" s="84">
        <f t="shared" ref="G1676:G1739" si="754">H1676*4</f>
        <v>23140</v>
      </c>
      <c r="H1676" s="70">
        <v>5785</v>
      </c>
      <c r="I1676" s="65">
        <v>97</v>
      </c>
      <c r="J1676" s="66">
        <v>786</v>
      </c>
      <c r="K1676" s="66">
        <v>1398</v>
      </c>
      <c r="L1676" s="66">
        <v>1241</v>
      </c>
      <c r="M1676" s="67">
        <v>279</v>
      </c>
      <c r="N1676" s="65">
        <v>3495967</v>
      </c>
      <c r="O1676" s="66">
        <v>2711620</v>
      </c>
      <c r="P1676" s="66">
        <v>1019420</v>
      </c>
      <c r="Q1676" s="66">
        <v>4164571</v>
      </c>
      <c r="R1676" s="67">
        <v>2503698</v>
      </c>
      <c r="S1676" s="95">
        <f t="shared" si="728"/>
        <v>36040.896907216498</v>
      </c>
      <c r="T1676" s="96">
        <f t="shared" si="729"/>
        <v>3449.8982188295167</v>
      </c>
      <c r="U1676" s="96">
        <f t="shared" si="730"/>
        <v>729.19885550786842</v>
      </c>
      <c r="V1676" s="96">
        <f t="shared" si="731"/>
        <v>3355.8186946011283</v>
      </c>
      <c r="W1676" s="86">
        <f t="shared" si="732"/>
        <v>8973.8279569892475</v>
      </c>
      <c r="X1676" s="99">
        <f t="shared" si="733"/>
        <v>4.1918755401901472E-3</v>
      </c>
      <c r="Y1676" s="100">
        <f t="shared" si="734"/>
        <v>3.3967156439066552E-2</v>
      </c>
      <c r="Z1676" s="100">
        <f t="shared" si="735"/>
        <v>6.0414866032843559E-2</v>
      </c>
      <c r="AA1676" s="100">
        <f t="shared" si="736"/>
        <v>5.3630077787381158E-2</v>
      </c>
      <c r="AB1676" s="101">
        <f t="shared" si="737"/>
        <v>1.205704407951599E-2</v>
      </c>
      <c r="AC1676" s="99">
        <f t="shared" si="738"/>
        <v>5.1814905326716624E-3</v>
      </c>
      <c r="AD1676" s="100">
        <f t="shared" si="739"/>
        <v>3.6741752628048241E-2</v>
      </c>
      <c r="AE1676" s="100">
        <f t="shared" si="740"/>
        <v>6.4064205134707369E-2</v>
      </c>
      <c r="AF1676" s="100">
        <f t="shared" si="741"/>
        <v>5.7080791436163653E-2</v>
      </c>
      <c r="AG1676" s="101">
        <f t="shared" si="742"/>
        <v>1.3728752779206628E-2</v>
      </c>
      <c r="AH1676" s="95">
        <f t="shared" si="743"/>
        <v>151.07895419187554</v>
      </c>
      <c r="AI1676" s="96">
        <f t="shared" si="744"/>
        <v>117.18323249783924</v>
      </c>
      <c r="AJ1676" s="96">
        <f t="shared" si="745"/>
        <v>44.054451166810715</v>
      </c>
      <c r="AK1676" s="96">
        <f t="shared" si="746"/>
        <v>179.97281763180641</v>
      </c>
      <c r="AL1676" s="86">
        <f t="shared" si="747"/>
        <v>108.19783923941227</v>
      </c>
      <c r="AM1676" s="95">
        <f t="shared" ref="AM1676:AM1739" si="755">AH1676*($AC$2171/$X$2171)</f>
        <v>151.57986205323343</v>
      </c>
      <c r="AN1676" s="96">
        <f t="shared" si="748"/>
        <v>117.57175784004508</v>
      </c>
      <c r="AO1676" s="96">
        <f t="shared" si="749"/>
        <v>44.200515329322968</v>
      </c>
      <c r="AP1676" s="96">
        <f t="shared" si="750"/>
        <v>180.5695241662454</v>
      </c>
      <c r="AQ1676" s="86">
        <f t="shared" si="751"/>
        <v>108.55657317788082</v>
      </c>
    </row>
    <row r="1677" spans="1:43">
      <c r="A1677" s="129" t="str">
        <f t="shared" si="752"/>
        <v>2014_2</v>
      </c>
      <c r="B1677" s="57">
        <v>2014</v>
      </c>
      <c r="C1677" s="57">
        <v>2</v>
      </c>
      <c r="D1677" s="81" t="str">
        <f t="shared" si="753"/>
        <v>SSL_Commercial</v>
      </c>
      <c r="E1677" s="68" t="s">
        <v>32</v>
      </c>
      <c r="F1677" s="69" t="s">
        <v>40</v>
      </c>
      <c r="G1677" s="84">
        <f t="shared" si="754"/>
        <v>12296</v>
      </c>
      <c r="H1677" s="70">
        <v>3074</v>
      </c>
      <c r="I1677" s="65">
        <v>111</v>
      </c>
      <c r="J1677" s="66">
        <v>330</v>
      </c>
      <c r="K1677" s="66">
        <v>899</v>
      </c>
      <c r="L1677" s="66">
        <v>460</v>
      </c>
      <c r="M1677" s="67">
        <v>122</v>
      </c>
      <c r="N1677" s="65">
        <v>1300578</v>
      </c>
      <c r="O1677" s="66">
        <v>988439</v>
      </c>
      <c r="P1677" s="66">
        <v>731881</v>
      </c>
      <c r="Q1677" s="66">
        <v>1378666</v>
      </c>
      <c r="R1677" s="67">
        <v>300746</v>
      </c>
      <c r="S1677" s="95">
        <f t="shared" si="728"/>
        <v>11716.918918918918</v>
      </c>
      <c r="T1677" s="96">
        <f t="shared" si="729"/>
        <v>2995.2696969696972</v>
      </c>
      <c r="U1677" s="96">
        <f t="shared" si="730"/>
        <v>814.10567296996658</v>
      </c>
      <c r="V1677" s="96">
        <f t="shared" si="731"/>
        <v>2997.1</v>
      </c>
      <c r="W1677" s="86">
        <f t="shared" si="732"/>
        <v>2465.1311475409834</v>
      </c>
      <c r="X1677" s="99">
        <f t="shared" si="733"/>
        <v>9.0273259596616792E-3</v>
      </c>
      <c r="Y1677" s="100">
        <f t="shared" si="734"/>
        <v>2.6837996096291478E-2</v>
      </c>
      <c r="Z1677" s="100">
        <f t="shared" si="735"/>
        <v>7.3113207547169809E-2</v>
      </c>
      <c r="AA1677" s="100">
        <f t="shared" si="736"/>
        <v>3.7410540013012361E-2</v>
      </c>
      <c r="AB1677" s="101">
        <f t="shared" si="737"/>
        <v>9.9219258295380613E-3</v>
      </c>
      <c r="AC1677" s="99">
        <f t="shared" si="738"/>
        <v>1.1014721886693843E-2</v>
      </c>
      <c r="AD1677" s="100">
        <f t="shared" si="739"/>
        <v>3.0233792221813487E-2</v>
      </c>
      <c r="AE1677" s="100">
        <f t="shared" si="740"/>
        <v>7.8583181512558289E-2</v>
      </c>
      <c r="AF1677" s="100">
        <f t="shared" si="741"/>
        <v>4.1397955886114307E-2</v>
      </c>
      <c r="AG1677" s="101">
        <f t="shared" si="742"/>
        <v>1.2004529854191448E-2</v>
      </c>
      <c r="AH1677" s="95">
        <f t="shared" si="743"/>
        <v>105.7724463240078</v>
      </c>
      <c r="AI1677" s="96">
        <f t="shared" si="744"/>
        <v>80.387036434612881</v>
      </c>
      <c r="AJ1677" s="96">
        <f t="shared" si="745"/>
        <v>59.521877033181525</v>
      </c>
      <c r="AK1677" s="96">
        <f t="shared" si="746"/>
        <v>112.12312947299935</v>
      </c>
      <c r="AL1677" s="86">
        <f t="shared" si="747"/>
        <v>24.458848405985687</v>
      </c>
      <c r="AM1677" s="95">
        <f t="shared" si="755"/>
        <v>106.12313878254483</v>
      </c>
      <c r="AN1677" s="96">
        <f t="shared" si="748"/>
        <v>80.653562627600834</v>
      </c>
      <c r="AO1677" s="96">
        <f t="shared" si="749"/>
        <v>59.719224018327004</v>
      </c>
      <c r="AP1677" s="96">
        <f t="shared" si="750"/>
        <v>112.49487785644226</v>
      </c>
      <c r="AQ1677" s="86">
        <f t="shared" si="751"/>
        <v>24.539942622661027</v>
      </c>
    </row>
    <row r="1678" spans="1:43">
      <c r="A1678" s="129" t="str">
        <f t="shared" si="752"/>
        <v>2014_2</v>
      </c>
      <c r="B1678" s="57">
        <v>2014</v>
      </c>
      <c r="C1678" s="57">
        <v>2</v>
      </c>
      <c r="D1678" s="81" t="str">
        <f t="shared" si="753"/>
        <v>SSH_Commercial</v>
      </c>
      <c r="E1678" s="68" t="s">
        <v>33</v>
      </c>
      <c r="F1678" s="69" t="s">
        <v>40</v>
      </c>
      <c r="G1678" s="84">
        <f t="shared" si="754"/>
        <v>10676</v>
      </c>
      <c r="H1678" s="70">
        <v>2669</v>
      </c>
      <c r="I1678" s="65">
        <v>84</v>
      </c>
      <c r="J1678" s="66">
        <v>404</v>
      </c>
      <c r="K1678" s="66">
        <v>827</v>
      </c>
      <c r="L1678" s="66">
        <v>543</v>
      </c>
      <c r="M1678" s="67">
        <v>92</v>
      </c>
      <c r="N1678" s="65">
        <v>1225650</v>
      </c>
      <c r="O1678" s="66">
        <v>1526136</v>
      </c>
      <c r="P1678" s="66">
        <v>1425770</v>
      </c>
      <c r="Q1678" s="66">
        <v>2185372</v>
      </c>
      <c r="R1678" s="67">
        <v>369199</v>
      </c>
      <c r="S1678" s="95">
        <f t="shared" si="728"/>
        <v>14591.071428571429</v>
      </c>
      <c r="T1678" s="96">
        <f t="shared" si="729"/>
        <v>3777.5643564356437</v>
      </c>
      <c r="U1678" s="96">
        <f t="shared" si="730"/>
        <v>1724.0266021765417</v>
      </c>
      <c r="V1678" s="96">
        <f t="shared" si="731"/>
        <v>4024.6261510128916</v>
      </c>
      <c r="W1678" s="86">
        <f t="shared" si="732"/>
        <v>4013.032608695652</v>
      </c>
      <c r="X1678" s="99">
        <f t="shared" si="733"/>
        <v>7.8681153990258525E-3</v>
      </c>
      <c r="Y1678" s="100">
        <f t="shared" si="734"/>
        <v>3.7841888347695765E-2</v>
      </c>
      <c r="Z1678" s="100">
        <f t="shared" si="735"/>
        <v>7.7463469464218809E-2</v>
      </c>
      <c r="AA1678" s="100">
        <f t="shared" si="736"/>
        <v>5.0861745972274261E-2</v>
      </c>
      <c r="AB1678" s="101">
        <f t="shared" si="737"/>
        <v>8.6174597227426011E-3</v>
      </c>
      <c r="AC1678" s="99">
        <f t="shared" si="738"/>
        <v>9.8604932378157685E-3</v>
      </c>
      <c r="AD1678" s="100">
        <f t="shared" si="739"/>
        <v>4.2144788428299537E-2</v>
      </c>
      <c r="AE1678" s="100">
        <f t="shared" si="740"/>
        <v>8.3491728376029362E-2</v>
      </c>
      <c r="AF1678" s="100">
        <f t="shared" si="741"/>
        <v>5.5816384888232269E-2</v>
      </c>
      <c r="AG1678" s="101">
        <f t="shared" si="742"/>
        <v>1.0701767757170893E-2</v>
      </c>
      <c r="AH1678" s="95">
        <f t="shared" si="743"/>
        <v>114.804233795429</v>
      </c>
      <c r="AI1678" s="96">
        <f t="shared" si="744"/>
        <v>142.95016860247284</v>
      </c>
      <c r="AJ1678" s="96">
        <f t="shared" si="745"/>
        <v>133.54908205320345</v>
      </c>
      <c r="AK1678" s="96">
        <f t="shared" si="746"/>
        <v>204.69951292618958</v>
      </c>
      <c r="AL1678" s="86">
        <f t="shared" si="747"/>
        <v>34.582146871487446</v>
      </c>
      <c r="AM1678" s="95">
        <f t="shared" si="755"/>
        <v>115.18487147943273</v>
      </c>
      <c r="AN1678" s="96">
        <f t="shared" si="748"/>
        <v>143.42412517450785</v>
      </c>
      <c r="AO1678" s="96">
        <f t="shared" si="749"/>
        <v>133.99186897501798</v>
      </c>
      <c r="AP1678" s="96">
        <f t="shared" si="750"/>
        <v>205.37820173357065</v>
      </c>
      <c r="AQ1678" s="86">
        <f t="shared" si="751"/>
        <v>34.696805258707691</v>
      </c>
    </row>
    <row r="1679" spans="1:43">
      <c r="A1679" s="129" t="str">
        <f t="shared" si="752"/>
        <v>2014_2</v>
      </c>
      <c r="B1679" s="57">
        <v>2014</v>
      </c>
      <c r="C1679" s="57">
        <v>2</v>
      </c>
      <c r="D1679" s="81" t="str">
        <f t="shared" si="753"/>
        <v>MMH_Commercial</v>
      </c>
      <c r="E1679" s="68" t="s">
        <v>34</v>
      </c>
      <c r="F1679" s="69" t="s">
        <v>40</v>
      </c>
      <c r="G1679" s="84">
        <f t="shared" si="754"/>
        <v>20576</v>
      </c>
      <c r="H1679" s="70">
        <v>5144</v>
      </c>
      <c r="I1679" s="65">
        <v>216</v>
      </c>
      <c r="J1679" s="66">
        <v>778</v>
      </c>
      <c r="K1679" s="66">
        <v>934</v>
      </c>
      <c r="L1679" s="66">
        <v>1175</v>
      </c>
      <c r="M1679" s="67">
        <v>275</v>
      </c>
      <c r="N1679" s="65">
        <v>2619016</v>
      </c>
      <c r="O1679" s="66">
        <v>2193203</v>
      </c>
      <c r="P1679" s="66">
        <v>928483</v>
      </c>
      <c r="Q1679" s="66">
        <v>3294662</v>
      </c>
      <c r="R1679" s="67">
        <v>833238</v>
      </c>
      <c r="S1679" s="95">
        <f t="shared" si="728"/>
        <v>12125.074074074075</v>
      </c>
      <c r="T1679" s="96">
        <f t="shared" si="729"/>
        <v>2819.0269922879179</v>
      </c>
      <c r="U1679" s="96">
        <f t="shared" si="730"/>
        <v>994.09314775160601</v>
      </c>
      <c r="V1679" s="96">
        <f t="shared" si="731"/>
        <v>2803.9676595744681</v>
      </c>
      <c r="W1679" s="86">
        <f t="shared" si="732"/>
        <v>3029.9563636363637</v>
      </c>
      <c r="X1679" s="99">
        <f t="shared" si="733"/>
        <v>1.0497667185069984E-2</v>
      </c>
      <c r="Y1679" s="100">
        <f t="shared" si="734"/>
        <v>3.7811041990668738E-2</v>
      </c>
      <c r="Z1679" s="100">
        <f t="shared" si="735"/>
        <v>4.5392690513219286E-2</v>
      </c>
      <c r="AA1679" s="100">
        <f t="shared" si="736"/>
        <v>5.7105365474339038E-2</v>
      </c>
      <c r="AB1679" s="101">
        <f t="shared" si="737"/>
        <v>1.3365085536547434E-2</v>
      </c>
      <c r="AC1679" s="99">
        <f t="shared" si="738"/>
        <v>1.2153171269479717E-2</v>
      </c>
      <c r="AD1679" s="100">
        <f t="shared" si="739"/>
        <v>4.0909281248651695E-2</v>
      </c>
      <c r="AE1679" s="100">
        <f t="shared" si="740"/>
        <v>4.8773967787723763E-2</v>
      </c>
      <c r="AF1679" s="100">
        <f t="shared" si="741"/>
        <v>6.0874533387275054E-2</v>
      </c>
      <c r="AG1679" s="101">
        <f t="shared" si="742"/>
        <v>1.5230346308243766E-2</v>
      </c>
      <c r="AH1679" s="95">
        <f t="shared" si="743"/>
        <v>127.28499222395023</v>
      </c>
      <c r="AI1679" s="96">
        <f t="shared" si="744"/>
        <v>106.59034797822706</v>
      </c>
      <c r="AJ1679" s="96">
        <f t="shared" si="745"/>
        <v>45.124562597200622</v>
      </c>
      <c r="AK1679" s="96">
        <f t="shared" si="746"/>
        <v>160.12159797822707</v>
      </c>
      <c r="AL1679" s="86">
        <f t="shared" si="747"/>
        <v>40.495625972006223</v>
      </c>
      <c r="AM1679" s="95">
        <f t="shared" si="755"/>
        <v>127.70701032421375</v>
      </c>
      <c r="AN1679" s="96">
        <f t="shared" si="748"/>
        <v>106.94375221995459</v>
      </c>
      <c r="AO1679" s="96">
        <f t="shared" si="749"/>
        <v>45.274174753746053</v>
      </c>
      <c r="AP1679" s="96">
        <f t="shared" si="750"/>
        <v>160.65248705956543</v>
      </c>
      <c r="AQ1679" s="86">
        <f t="shared" si="751"/>
        <v>40.629890717936519</v>
      </c>
    </row>
    <row r="1680" spans="1:43">
      <c r="A1680" s="129" t="str">
        <f t="shared" si="752"/>
        <v>2014_2</v>
      </c>
      <c r="B1680" s="57">
        <v>2014</v>
      </c>
      <c r="C1680" s="57">
        <v>2</v>
      </c>
      <c r="D1680" s="81" t="str">
        <f t="shared" si="753"/>
        <v>SYA_Commercial</v>
      </c>
      <c r="E1680" s="68" t="s">
        <v>35</v>
      </c>
      <c r="F1680" s="69" t="s">
        <v>40</v>
      </c>
      <c r="G1680" s="84">
        <f t="shared" si="754"/>
        <v>6216</v>
      </c>
      <c r="H1680" s="70">
        <v>1554</v>
      </c>
      <c r="I1680" s="65">
        <v>68</v>
      </c>
      <c r="J1680" s="66">
        <v>241</v>
      </c>
      <c r="K1680" s="66">
        <v>557</v>
      </c>
      <c r="L1680" s="66">
        <v>476</v>
      </c>
      <c r="M1680" s="67">
        <v>91</v>
      </c>
      <c r="N1680" s="65">
        <v>1000798</v>
      </c>
      <c r="O1680" s="66">
        <v>927123</v>
      </c>
      <c r="P1680" s="66">
        <v>471030</v>
      </c>
      <c r="Q1680" s="66">
        <v>1653972</v>
      </c>
      <c r="R1680" s="67">
        <v>507464</v>
      </c>
      <c r="S1680" s="95">
        <f t="shared" si="728"/>
        <v>14717.617647058823</v>
      </c>
      <c r="T1680" s="96">
        <f t="shared" si="729"/>
        <v>3846.9834024896268</v>
      </c>
      <c r="U1680" s="96">
        <f t="shared" si="730"/>
        <v>845.6552962298025</v>
      </c>
      <c r="V1680" s="96">
        <f t="shared" si="731"/>
        <v>3474.7310924369749</v>
      </c>
      <c r="W1680" s="86">
        <f t="shared" si="732"/>
        <v>5576.5274725274721</v>
      </c>
      <c r="X1680" s="99">
        <f t="shared" si="733"/>
        <v>1.0939510939510939E-2</v>
      </c>
      <c r="Y1680" s="100">
        <f t="shared" si="734"/>
        <v>3.8770913770913767E-2</v>
      </c>
      <c r="Z1680" s="100">
        <f t="shared" si="735"/>
        <v>8.9607464607464604E-2</v>
      </c>
      <c r="AA1680" s="100">
        <f t="shared" si="736"/>
        <v>7.6576576576576572E-2</v>
      </c>
      <c r="AB1680" s="101">
        <f t="shared" si="737"/>
        <v>1.4639639639639639E-2</v>
      </c>
      <c r="AC1680" s="99">
        <f t="shared" si="738"/>
        <v>1.4013560026424513E-2</v>
      </c>
      <c r="AD1680" s="100">
        <f t="shared" si="739"/>
        <v>4.4476061420048056E-2</v>
      </c>
      <c r="AE1680" s="100">
        <f t="shared" si="740"/>
        <v>9.8048327712621064E-2</v>
      </c>
      <c r="AF1680" s="100">
        <f t="shared" si="741"/>
        <v>8.4435242642006164E-2</v>
      </c>
      <c r="AG1680" s="101">
        <f t="shared" si="742"/>
        <v>1.8189106739320816E-2</v>
      </c>
      <c r="AH1680" s="95">
        <f t="shared" si="743"/>
        <v>161.00353925353926</v>
      </c>
      <c r="AI1680" s="96">
        <f t="shared" si="744"/>
        <v>149.15106177606177</v>
      </c>
      <c r="AJ1680" s="96">
        <f t="shared" si="745"/>
        <v>75.777027027027032</v>
      </c>
      <c r="AK1680" s="96">
        <f t="shared" si="746"/>
        <v>266.08301158301157</v>
      </c>
      <c r="AL1680" s="86">
        <f t="shared" si="747"/>
        <v>81.638352638352643</v>
      </c>
      <c r="AM1680" s="95">
        <f t="shared" si="755"/>
        <v>161.53735244380081</v>
      </c>
      <c r="AN1680" s="96">
        <f t="shared" si="748"/>
        <v>149.64557763879816</v>
      </c>
      <c r="AO1680" s="96">
        <f t="shared" si="749"/>
        <v>76.028268563289984</v>
      </c>
      <c r="AP1680" s="96">
        <f t="shared" si="750"/>
        <v>266.96521965089664</v>
      </c>
      <c r="AQ1680" s="86">
        <f t="shared" si="751"/>
        <v>81.909027616502968</v>
      </c>
    </row>
    <row r="1681" spans="1:43">
      <c r="A1681" s="129" t="str">
        <f t="shared" si="752"/>
        <v>2014_2</v>
      </c>
      <c r="B1681" s="57">
        <v>2014</v>
      </c>
      <c r="C1681" s="57">
        <v>2</v>
      </c>
      <c r="D1681" s="81" t="str">
        <f t="shared" si="753"/>
        <v>LSH_Commercial</v>
      </c>
      <c r="E1681" s="68" t="s">
        <v>36</v>
      </c>
      <c r="F1681" s="69" t="s">
        <v>40</v>
      </c>
      <c r="G1681" s="84">
        <f t="shared" si="754"/>
        <v>9612</v>
      </c>
      <c r="H1681" s="70">
        <v>2403</v>
      </c>
      <c r="I1681" s="65">
        <v>111</v>
      </c>
      <c r="J1681" s="66">
        <v>450</v>
      </c>
      <c r="K1681" s="66">
        <v>636</v>
      </c>
      <c r="L1681" s="66">
        <v>657</v>
      </c>
      <c r="M1681" s="67">
        <v>176</v>
      </c>
      <c r="N1681" s="65">
        <v>1881038</v>
      </c>
      <c r="O1681" s="66">
        <v>1406401</v>
      </c>
      <c r="P1681" s="66">
        <v>720868</v>
      </c>
      <c r="Q1681" s="66">
        <v>2273802</v>
      </c>
      <c r="R1681" s="67">
        <v>1049215</v>
      </c>
      <c r="S1681" s="95">
        <f t="shared" si="728"/>
        <v>16946.288288288288</v>
      </c>
      <c r="T1681" s="96">
        <f t="shared" si="729"/>
        <v>3125.3355555555554</v>
      </c>
      <c r="U1681" s="96">
        <f t="shared" si="730"/>
        <v>1133.440251572327</v>
      </c>
      <c r="V1681" s="96">
        <f t="shared" si="731"/>
        <v>3460.8858447488583</v>
      </c>
      <c r="W1681" s="86">
        <f t="shared" si="732"/>
        <v>5961.448863636364</v>
      </c>
      <c r="X1681" s="99">
        <f t="shared" si="733"/>
        <v>1.1548064918851436E-2</v>
      </c>
      <c r="Y1681" s="100">
        <f t="shared" si="734"/>
        <v>4.6816479400749067E-2</v>
      </c>
      <c r="Z1681" s="100">
        <f t="shared" si="735"/>
        <v>6.6167290886392005E-2</v>
      </c>
      <c r="AA1681" s="100">
        <f t="shared" si="736"/>
        <v>6.8352059925093633E-2</v>
      </c>
      <c r="AB1681" s="101">
        <f t="shared" si="737"/>
        <v>1.8310445276737412E-2</v>
      </c>
      <c r="AC1681" s="99">
        <f t="shared" si="738"/>
        <v>1.4087174394797741E-2</v>
      </c>
      <c r="AD1681" s="100">
        <f t="shared" si="739"/>
        <v>5.1836860414016632E-2</v>
      </c>
      <c r="AE1681" s="100">
        <f t="shared" si="740"/>
        <v>7.2074811661614877E-2</v>
      </c>
      <c r="AF1681" s="100">
        <f t="shared" si="741"/>
        <v>7.4349290655582656E-2</v>
      </c>
      <c r="AG1681" s="101">
        <f t="shared" si="742"/>
        <v>2.1496737311139477E-2</v>
      </c>
      <c r="AH1681" s="95">
        <f t="shared" si="743"/>
        <v>195.69683728672493</v>
      </c>
      <c r="AI1681" s="96">
        <f t="shared" si="744"/>
        <v>146.31720765709531</v>
      </c>
      <c r="AJ1681" s="96">
        <f t="shared" si="745"/>
        <v>74.996670828131499</v>
      </c>
      <c r="AK1681" s="96">
        <f t="shared" si="746"/>
        <v>236.55867665418228</v>
      </c>
      <c r="AL1681" s="86">
        <f t="shared" si="747"/>
        <v>109.15678318768207</v>
      </c>
      <c r="AM1681" s="95">
        <f t="shared" si="755"/>
        <v>196.34567738999505</v>
      </c>
      <c r="AN1681" s="96">
        <f t="shared" si="748"/>
        <v>146.80232777166992</v>
      </c>
      <c r="AO1681" s="96">
        <f t="shared" si="749"/>
        <v>75.245325064549974</v>
      </c>
      <c r="AP1681" s="96">
        <f t="shared" si="750"/>
        <v>237.34299569744235</v>
      </c>
      <c r="AQ1681" s="86">
        <f t="shared" si="751"/>
        <v>109.51869654028449</v>
      </c>
    </row>
    <row r="1682" spans="1:43">
      <c r="A1682" s="129" t="str">
        <f t="shared" si="752"/>
        <v>2014_2</v>
      </c>
      <c r="B1682" s="57">
        <v>2014</v>
      </c>
      <c r="C1682" s="57">
        <v>2</v>
      </c>
      <c r="D1682" s="81" t="str">
        <f t="shared" si="753"/>
        <v>SYH_Commercial</v>
      </c>
      <c r="E1682" s="68" t="s">
        <v>37</v>
      </c>
      <c r="F1682" s="69" t="s">
        <v>40</v>
      </c>
      <c r="G1682" s="84">
        <f t="shared" si="754"/>
        <v>4960</v>
      </c>
      <c r="H1682" s="70">
        <v>1240</v>
      </c>
      <c r="I1682" s="65">
        <v>59</v>
      </c>
      <c r="J1682" s="66">
        <v>236</v>
      </c>
      <c r="K1682" s="66">
        <v>185</v>
      </c>
      <c r="L1682" s="66">
        <v>383</v>
      </c>
      <c r="M1682" s="67">
        <v>9</v>
      </c>
      <c r="N1682" s="65">
        <v>788409</v>
      </c>
      <c r="O1682" s="66">
        <v>578699</v>
      </c>
      <c r="P1682" s="66">
        <v>258629</v>
      </c>
      <c r="Q1682" s="66">
        <v>961619</v>
      </c>
      <c r="R1682" s="67">
        <v>70463</v>
      </c>
      <c r="S1682" s="95">
        <f t="shared" si="728"/>
        <v>13362.864406779661</v>
      </c>
      <c r="T1682" s="96">
        <f t="shared" si="729"/>
        <v>2452.1144067796608</v>
      </c>
      <c r="U1682" s="96">
        <f t="shared" si="730"/>
        <v>1397.9945945945947</v>
      </c>
      <c r="V1682" s="96">
        <f t="shared" si="731"/>
        <v>2510.7545691906007</v>
      </c>
      <c r="W1682" s="86">
        <f t="shared" si="732"/>
        <v>7829.2222222222226</v>
      </c>
      <c r="X1682" s="99">
        <f t="shared" si="733"/>
        <v>1.189516129032258E-2</v>
      </c>
      <c r="Y1682" s="100">
        <f t="shared" si="734"/>
        <v>4.7580645161290319E-2</v>
      </c>
      <c r="Z1682" s="100">
        <f t="shared" si="735"/>
        <v>3.7298387096774195E-2</v>
      </c>
      <c r="AA1682" s="100">
        <f t="shared" si="736"/>
        <v>7.7217741935483877E-2</v>
      </c>
      <c r="AB1682" s="101">
        <f t="shared" si="737"/>
        <v>1.8145161290322581E-3</v>
      </c>
      <c r="AC1682" s="99">
        <f t="shared" si="738"/>
        <v>1.5481916711313933E-2</v>
      </c>
      <c r="AD1682" s="100">
        <f t="shared" si="739"/>
        <v>5.4623428890909771E-2</v>
      </c>
      <c r="AE1682" s="100">
        <f t="shared" si="740"/>
        <v>4.3567498082164355E-2</v>
      </c>
      <c r="AF1682" s="100">
        <f t="shared" si="741"/>
        <v>8.6049013699664709E-2</v>
      </c>
      <c r="AG1682" s="101">
        <f t="shared" si="742"/>
        <v>3.2225111666777167E-3</v>
      </c>
      <c r="AH1682" s="95">
        <f t="shared" si="743"/>
        <v>158.95342741935485</v>
      </c>
      <c r="AI1682" s="96">
        <f t="shared" si="744"/>
        <v>116.67318548387097</v>
      </c>
      <c r="AJ1682" s="96">
        <f t="shared" si="745"/>
        <v>52.142943548387095</v>
      </c>
      <c r="AK1682" s="96">
        <f t="shared" si="746"/>
        <v>193.87479838709677</v>
      </c>
      <c r="AL1682" s="86">
        <f t="shared" si="747"/>
        <v>14.206250000000001</v>
      </c>
      <c r="AM1682" s="95">
        <f t="shared" si="755"/>
        <v>159.48044338799212</v>
      </c>
      <c r="AN1682" s="96">
        <f t="shared" si="748"/>
        <v>117.06001974633426</v>
      </c>
      <c r="AO1682" s="96">
        <f t="shared" si="749"/>
        <v>52.315825406601157</v>
      </c>
      <c r="AP1682" s="96">
        <f t="shared" si="750"/>
        <v>194.51759745299404</v>
      </c>
      <c r="AQ1682" s="86">
        <f t="shared" si="751"/>
        <v>14.253351347394675</v>
      </c>
    </row>
    <row r="1683" spans="1:43">
      <c r="A1683" s="129" t="str">
        <f t="shared" si="752"/>
        <v>2014_2</v>
      </c>
      <c r="B1683" s="57">
        <v>2014</v>
      </c>
      <c r="C1683" s="57">
        <v>2</v>
      </c>
      <c r="D1683" s="81" t="str">
        <f t="shared" si="753"/>
        <v>MSH_Commercial</v>
      </c>
      <c r="E1683" s="68" t="s">
        <v>38</v>
      </c>
      <c r="F1683" s="69" t="s">
        <v>40</v>
      </c>
      <c r="G1683" s="84">
        <f t="shared" si="754"/>
        <v>22780</v>
      </c>
      <c r="H1683" s="70">
        <v>5695</v>
      </c>
      <c r="I1683" s="65">
        <v>295</v>
      </c>
      <c r="J1683" s="66">
        <v>1023</v>
      </c>
      <c r="K1683" s="66">
        <v>1352</v>
      </c>
      <c r="L1683" s="66">
        <v>1339</v>
      </c>
      <c r="M1683" s="67">
        <v>134</v>
      </c>
      <c r="N1683" s="65">
        <v>4018559</v>
      </c>
      <c r="O1683" s="66">
        <v>2907597</v>
      </c>
      <c r="P1683" s="66">
        <v>1175317</v>
      </c>
      <c r="Q1683" s="66">
        <v>4153882</v>
      </c>
      <c r="R1683" s="67">
        <v>742754</v>
      </c>
      <c r="S1683" s="95">
        <f t="shared" si="728"/>
        <v>13622.233898305085</v>
      </c>
      <c r="T1683" s="96">
        <f t="shared" si="729"/>
        <v>2842.2258064516127</v>
      </c>
      <c r="U1683" s="96">
        <f t="shared" si="730"/>
        <v>869.31730769230774</v>
      </c>
      <c r="V1683" s="96">
        <f t="shared" si="731"/>
        <v>3102.2270351008215</v>
      </c>
      <c r="W1683" s="86">
        <f t="shared" si="732"/>
        <v>5542.940298507463</v>
      </c>
      <c r="X1683" s="99">
        <f t="shared" si="733"/>
        <v>1.2949956101843723E-2</v>
      </c>
      <c r="Y1683" s="100">
        <f t="shared" si="734"/>
        <v>4.4907813871817387E-2</v>
      </c>
      <c r="Z1683" s="100">
        <f t="shared" si="735"/>
        <v>5.9350307287093944E-2</v>
      </c>
      <c r="AA1683" s="100">
        <f t="shared" si="736"/>
        <v>5.8779631255487269E-2</v>
      </c>
      <c r="AB1683" s="101">
        <f t="shared" si="737"/>
        <v>5.8823529411764705E-3</v>
      </c>
      <c r="AC1683" s="99">
        <f t="shared" si="738"/>
        <v>1.4695307166895183E-2</v>
      </c>
      <c r="AD1683" s="100">
        <f t="shared" si="739"/>
        <v>4.8104961307637958E-2</v>
      </c>
      <c r="AE1683" s="100">
        <f t="shared" si="740"/>
        <v>6.2997884601946705E-2</v>
      </c>
      <c r="AF1683" s="100">
        <f t="shared" si="741"/>
        <v>6.2410730744127611E-2</v>
      </c>
      <c r="AG1683" s="101">
        <f t="shared" si="742"/>
        <v>7.0628733296818624E-3</v>
      </c>
      <c r="AH1683" s="95">
        <f t="shared" si="743"/>
        <v>176.40733099209834</v>
      </c>
      <c r="AI1683" s="96">
        <f t="shared" si="744"/>
        <v>127.63814749780509</v>
      </c>
      <c r="AJ1683" s="96">
        <f t="shared" si="745"/>
        <v>51.594249341527657</v>
      </c>
      <c r="AK1683" s="96">
        <f t="shared" si="746"/>
        <v>182.34776119402986</v>
      </c>
      <c r="AL1683" s="86">
        <f t="shared" si="747"/>
        <v>32.605531167690955</v>
      </c>
      <c r="AM1683" s="95">
        <f t="shared" si="755"/>
        <v>176.9922160236884</v>
      </c>
      <c r="AN1683" s="96">
        <f t="shared" si="748"/>
        <v>128.06133649744305</v>
      </c>
      <c r="AO1683" s="96">
        <f t="shared" si="749"/>
        <v>51.765311983801496</v>
      </c>
      <c r="AP1683" s="96">
        <f t="shared" si="750"/>
        <v>182.95234194170368</v>
      </c>
      <c r="AQ1683" s="86">
        <f t="shared" si="751"/>
        <v>32.713636012426008</v>
      </c>
    </row>
    <row r="1684" spans="1:43">
      <c r="A1684" s="129" t="str">
        <f t="shared" si="752"/>
        <v>2014_2</v>
      </c>
      <c r="B1684" s="57">
        <v>2014</v>
      </c>
      <c r="C1684" s="57">
        <v>2</v>
      </c>
      <c r="D1684" s="81" t="str">
        <f t="shared" si="753"/>
        <v>SMH_Commercial</v>
      </c>
      <c r="E1684" s="68" t="s">
        <v>39</v>
      </c>
      <c r="F1684" s="69" t="s">
        <v>40</v>
      </c>
      <c r="G1684" s="84">
        <f t="shared" si="754"/>
        <v>10068</v>
      </c>
      <c r="H1684" s="70">
        <v>2517</v>
      </c>
      <c r="I1684" s="65">
        <v>104</v>
      </c>
      <c r="J1684" s="66">
        <v>454</v>
      </c>
      <c r="K1684" s="66">
        <v>1028</v>
      </c>
      <c r="L1684" s="66">
        <v>733</v>
      </c>
      <c r="M1684" s="67">
        <v>118</v>
      </c>
      <c r="N1684" s="65">
        <v>1349066</v>
      </c>
      <c r="O1684" s="66">
        <v>1420952</v>
      </c>
      <c r="P1684" s="66">
        <v>671439</v>
      </c>
      <c r="Q1684" s="66">
        <v>2472979</v>
      </c>
      <c r="R1684" s="67">
        <v>312220</v>
      </c>
      <c r="S1684" s="95">
        <f t="shared" si="728"/>
        <v>12971.788461538461</v>
      </c>
      <c r="T1684" s="96">
        <f t="shared" si="729"/>
        <v>3129.8502202643172</v>
      </c>
      <c r="U1684" s="96">
        <f t="shared" si="730"/>
        <v>653.15077821011675</v>
      </c>
      <c r="V1684" s="96">
        <f t="shared" si="731"/>
        <v>3373.7776261937242</v>
      </c>
      <c r="W1684" s="86">
        <f t="shared" si="732"/>
        <v>2645.9322033898306</v>
      </c>
      <c r="X1684" s="99">
        <f t="shared" si="733"/>
        <v>1.0329757647993643E-2</v>
      </c>
      <c r="Y1684" s="100">
        <f t="shared" si="734"/>
        <v>4.5093365117203021E-2</v>
      </c>
      <c r="Z1684" s="100">
        <f t="shared" si="735"/>
        <v>0.10210568136670639</v>
      </c>
      <c r="AA1684" s="100">
        <f t="shared" si="736"/>
        <v>7.2804926499801345E-2</v>
      </c>
      <c r="AB1684" s="101">
        <f t="shared" si="737"/>
        <v>1.1720301946762018E-2</v>
      </c>
      <c r="AC1684" s="99">
        <f t="shared" si="738"/>
        <v>1.2677630854657377E-2</v>
      </c>
      <c r="AD1684" s="100">
        <f t="shared" si="739"/>
        <v>4.9911967555339248E-2</v>
      </c>
      <c r="AE1684" s="100">
        <f t="shared" si="740"/>
        <v>0.10913675883933574</v>
      </c>
      <c r="AF1684" s="100">
        <f t="shared" si="741"/>
        <v>7.8838161741009272E-2</v>
      </c>
      <c r="AG1684" s="101">
        <f t="shared" si="742"/>
        <v>1.4219459607730744E-2</v>
      </c>
      <c r="AH1684" s="95">
        <f t="shared" si="743"/>
        <v>133.99543106873261</v>
      </c>
      <c r="AI1684" s="96">
        <f t="shared" si="744"/>
        <v>141.13547874453715</v>
      </c>
      <c r="AJ1684" s="96">
        <f t="shared" si="745"/>
        <v>66.690405244338493</v>
      </c>
      <c r="AK1684" s="96">
        <f t="shared" si="746"/>
        <v>245.62763210170837</v>
      </c>
      <c r="AL1684" s="86">
        <f t="shared" si="747"/>
        <v>31.011124354390148</v>
      </c>
      <c r="AM1684" s="95">
        <f t="shared" si="755"/>
        <v>134.43969787721954</v>
      </c>
      <c r="AN1684" s="96">
        <f t="shared" si="748"/>
        <v>141.60341864521891</v>
      </c>
      <c r="AO1684" s="96">
        <f t="shared" si="749"/>
        <v>66.911519749947303</v>
      </c>
      <c r="AP1684" s="96">
        <f t="shared" si="750"/>
        <v>246.44201960223484</v>
      </c>
      <c r="AQ1684" s="86">
        <f t="shared" si="751"/>
        <v>31.113942884355168</v>
      </c>
    </row>
    <row r="1685" spans="1:43">
      <c r="A1685" s="129" t="str">
        <f t="shared" si="752"/>
        <v>2014_3</v>
      </c>
      <c r="B1685" s="57">
        <v>2014</v>
      </c>
      <c r="C1685" s="57">
        <v>3</v>
      </c>
      <c r="D1685" s="81" t="str">
        <f t="shared" si="753"/>
        <v>SML_Commercial</v>
      </c>
      <c r="E1685" s="68" t="s">
        <v>12</v>
      </c>
      <c r="F1685" s="69" t="s">
        <v>40</v>
      </c>
      <c r="G1685" s="84">
        <f t="shared" si="754"/>
        <v>25696</v>
      </c>
      <c r="H1685" s="70">
        <v>6424</v>
      </c>
      <c r="I1685" s="65">
        <v>45</v>
      </c>
      <c r="J1685" s="66">
        <v>817</v>
      </c>
      <c r="K1685" s="66">
        <v>442</v>
      </c>
      <c r="L1685" s="66">
        <v>1325</v>
      </c>
      <c r="M1685" s="67">
        <v>202</v>
      </c>
      <c r="N1685" s="65">
        <v>830170</v>
      </c>
      <c r="O1685" s="66">
        <v>1307280</v>
      </c>
      <c r="P1685" s="66">
        <v>643395</v>
      </c>
      <c r="Q1685" s="66">
        <v>2247921</v>
      </c>
      <c r="R1685" s="67">
        <v>633760</v>
      </c>
      <c r="S1685" s="95">
        <f t="shared" si="728"/>
        <v>18448.222222222223</v>
      </c>
      <c r="T1685" s="96">
        <f t="shared" si="729"/>
        <v>1600.0979192166462</v>
      </c>
      <c r="U1685" s="96">
        <f t="shared" si="730"/>
        <v>1455.6447963800906</v>
      </c>
      <c r="V1685" s="96">
        <f t="shared" si="731"/>
        <v>1696.5441509433963</v>
      </c>
      <c r="W1685" s="86">
        <f t="shared" si="732"/>
        <v>3137.4257425742576</v>
      </c>
      <c r="X1685" s="99">
        <f t="shared" si="733"/>
        <v>1.7512453300124534E-3</v>
      </c>
      <c r="Y1685" s="100">
        <f t="shared" si="734"/>
        <v>3.1794831880448321E-2</v>
      </c>
      <c r="Z1685" s="100">
        <f t="shared" si="735"/>
        <v>1.7201120797011207E-2</v>
      </c>
      <c r="AA1685" s="100">
        <f t="shared" si="736"/>
        <v>5.1564445828144456E-2</v>
      </c>
      <c r="AB1685" s="101">
        <f t="shared" si="737"/>
        <v>7.8611457036114572E-3</v>
      </c>
      <c r="AC1685" s="99">
        <f t="shared" si="738"/>
        <v>2.3589828410046586E-3</v>
      </c>
      <c r="AD1685" s="100">
        <f t="shared" si="739"/>
        <v>3.4345095784064597E-2</v>
      </c>
      <c r="AE1685" s="100">
        <f t="shared" si="740"/>
        <v>1.9090999183972522E-2</v>
      </c>
      <c r="AF1685" s="100">
        <f t="shared" si="741"/>
        <v>5.4778863075020064E-2</v>
      </c>
      <c r="AG1685" s="101">
        <f t="shared" si="742"/>
        <v>9.1448125097451614E-3</v>
      </c>
      <c r="AH1685" s="95">
        <f t="shared" si="743"/>
        <v>32.307363013698627</v>
      </c>
      <c r="AI1685" s="96">
        <f t="shared" si="744"/>
        <v>50.874844333748442</v>
      </c>
      <c r="AJ1685" s="96">
        <f t="shared" si="745"/>
        <v>25.038721980074719</v>
      </c>
      <c r="AK1685" s="96">
        <f t="shared" si="746"/>
        <v>87.481358966376092</v>
      </c>
      <c r="AL1685" s="86">
        <f t="shared" si="747"/>
        <v>24.663760896637609</v>
      </c>
      <c r="AM1685" s="95">
        <f t="shared" si="755"/>
        <v>32.414479270889238</v>
      </c>
      <c r="AN1685" s="96">
        <f t="shared" si="748"/>
        <v>51.043521762106657</v>
      </c>
      <c r="AO1685" s="96">
        <f t="shared" si="749"/>
        <v>25.121738789035717</v>
      </c>
      <c r="AP1685" s="96">
        <f t="shared" si="750"/>
        <v>87.771406648152322</v>
      </c>
      <c r="AQ1685" s="86">
        <f t="shared" si="751"/>
        <v>24.745534508255854</v>
      </c>
    </row>
    <row r="1686" spans="1:43">
      <c r="A1686" s="129" t="str">
        <f t="shared" si="752"/>
        <v>2014_3</v>
      </c>
      <c r="B1686" s="57">
        <v>2014</v>
      </c>
      <c r="C1686" s="57">
        <v>3</v>
      </c>
      <c r="D1686" s="81" t="str">
        <f t="shared" si="753"/>
        <v>LSL_Commercial</v>
      </c>
      <c r="E1686" s="68" t="s">
        <v>14</v>
      </c>
      <c r="F1686" s="69" t="s">
        <v>40</v>
      </c>
      <c r="G1686" s="84">
        <f t="shared" si="754"/>
        <v>3328</v>
      </c>
      <c r="H1686" s="70">
        <v>832</v>
      </c>
      <c r="I1686" s="65">
        <v>4</v>
      </c>
      <c r="J1686" s="66">
        <v>73</v>
      </c>
      <c r="K1686" s="66">
        <v>270</v>
      </c>
      <c r="L1686" s="66">
        <v>116</v>
      </c>
      <c r="M1686" s="67">
        <v>17</v>
      </c>
      <c r="N1686" s="65">
        <v>128497</v>
      </c>
      <c r="O1686" s="66">
        <v>215570</v>
      </c>
      <c r="P1686" s="66">
        <v>456620</v>
      </c>
      <c r="Q1686" s="66">
        <v>312634</v>
      </c>
      <c r="R1686" s="67">
        <v>104080</v>
      </c>
      <c r="S1686" s="95">
        <f t="shared" si="728"/>
        <v>32124.25</v>
      </c>
      <c r="T1686" s="96">
        <f t="shared" si="729"/>
        <v>2953.0136986301368</v>
      </c>
      <c r="U1686" s="96">
        <f t="shared" si="730"/>
        <v>1691.1851851851852</v>
      </c>
      <c r="V1686" s="96">
        <f t="shared" si="731"/>
        <v>2695.1206896551726</v>
      </c>
      <c r="W1686" s="86">
        <f t="shared" si="732"/>
        <v>6122.3529411764703</v>
      </c>
      <c r="X1686" s="99">
        <f t="shared" si="733"/>
        <v>1.201923076923077E-3</v>
      </c>
      <c r="Y1686" s="100">
        <f t="shared" si="734"/>
        <v>2.1935096153846152E-2</v>
      </c>
      <c r="Z1686" s="100">
        <f t="shared" si="735"/>
        <v>8.1129807692307696E-2</v>
      </c>
      <c r="AA1686" s="100">
        <f t="shared" si="736"/>
        <v>3.4855769230769232E-2</v>
      </c>
      <c r="AB1686" s="101">
        <f t="shared" si="737"/>
        <v>5.108173076923077E-3</v>
      </c>
      <c r="AC1686" s="99">
        <f t="shared" si="738"/>
        <v>2.6013217179188912E-3</v>
      </c>
      <c r="AD1686" s="100">
        <f t="shared" si="739"/>
        <v>2.7850955926756141E-2</v>
      </c>
      <c r="AE1686" s="100">
        <f t="shared" si="740"/>
        <v>9.2157421975236367E-2</v>
      </c>
      <c r="AF1686" s="100">
        <f t="shared" si="741"/>
        <v>4.226371351830524E-2</v>
      </c>
      <c r="AG1686" s="101">
        <f t="shared" si="742"/>
        <v>7.9874603372013971E-3</v>
      </c>
      <c r="AH1686" s="95">
        <f t="shared" si="743"/>
        <v>38.610877403846153</v>
      </c>
      <c r="AI1686" s="96">
        <f t="shared" si="744"/>
        <v>64.77463942307692</v>
      </c>
      <c r="AJ1686" s="96">
        <f t="shared" si="745"/>
        <v>137.20552884615384</v>
      </c>
      <c r="AK1686" s="96">
        <f t="shared" si="746"/>
        <v>93.940504807692307</v>
      </c>
      <c r="AL1686" s="86">
        <f t="shared" si="747"/>
        <v>31.27403846153846</v>
      </c>
      <c r="AM1686" s="95">
        <f t="shared" si="755"/>
        <v>38.73889319617782</v>
      </c>
      <c r="AN1686" s="96">
        <f t="shared" si="748"/>
        <v>64.989402136237047</v>
      </c>
      <c r="AO1686" s="96">
        <f t="shared" si="749"/>
        <v>137.66043885257022</v>
      </c>
      <c r="AP1686" s="96">
        <f t="shared" si="750"/>
        <v>94.25196802644308</v>
      </c>
      <c r="AQ1686" s="86">
        <f t="shared" si="751"/>
        <v>31.377728692951489</v>
      </c>
    </row>
    <row r="1687" spans="1:43">
      <c r="A1687" s="129" t="str">
        <f t="shared" si="752"/>
        <v>2014_3</v>
      </c>
      <c r="B1687" s="57">
        <v>2014</v>
      </c>
      <c r="C1687" s="57">
        <v>3</v>
      </c>
      <c r="D1687" s="81" t="str">
        <f t="shared" si="753"/>
        <v>MYA_Commercial</v>
      </c>
      <c r="E1687" s="68" t="s">
        <v>15</v>
      </c>
      <c r="F1687" s="69" t="s">
        <v>40</v>
      </c>
      <c r="G1687" s="84">
        <f t="shared" si="754"/>
        <v>3684</v>
      </c>
      <c r="H1687" s="70">
        <v>921</v>
      </c>
      <c r="I1687" s="65">
        <v>20</v>
      </c>
      <c r="J1687" s="66">
        <v>137</v>
      </c>
      <c r="K1687" s="66">
        <v>169</v>
      </c>
      <c r="L1687" s="66">
        <v>370</v>
      </c>
      <c r="M1687" s="67">
        <v>25</v>
      </c>
      <c r="N1687" s="65">
        <v>238056</v>
      </c>
      <c r="O1687" s="66">
        <v>425735</v>
      </c>
      <c r="P1687" s="66">
        <v>167989</v>
      </c>
      <c r="Q1687" s="66">
        <v>1072162</v>
      </c>
      <c r="R1687" s="67">
        <v>128690</v>
      </c>
      <c r="S1687" s="95">
        <f t="shared" si="728"/>
        <v>11902.8</v>
      </c>
      <c r="T1687" s="96">
        <f t="shared" si="729"/>
        <v>3107.5547445255474</v>
      </c>
      <c r="U1687" s="96">
        <f t="shared" si="730"/>
        <v>994.01775147928993</v>
      </c>
      <c r="V1687" s="96">
        <f t="shared" si="731"/>
        <v>2897.7351351351354</v>
      </c>
      <c r="W1687" s="86">
        <f t="shared" si="732"/>
        <v>5147.6000000000004</v>
      </c>
      <c r="X1687" s="99">
        <f t="shared" si="733"/>
        <v>5.4288816503800215E-3</v>
      </c>
      <c r="Y1687" s="100">
        <f t="shared" si="734"/>
        <v>3.7187839305103151E-2</v>
      </c>
      <c r="Z1687" s="100">
        <f t="shared" si="735"/>
        <v>4.5874049945711183E-2</v>
      </c>
      <c r="AA1687" s="100">
        <f t="shared" si="736"/>
        <v>0.1004343105320304</v>
      </c>
      <c r="AB1687" s="101">
        <f t="shared" si="737"/>
        <v>6.7861020629750276E-3</v>
      </c>
      <c r="AC1687" s="99">
        <f t="shared" si="738"/>
        <v>8.2496616721615314E-3</v>
      </c>
      <c r="AD1687" s="100">
        <f t="shared" si="739"/>
        <v>4.4451697654843789E-2</v>
      </c>
      <c r="AE1687" s="100">
        <f t="shared" si="740"/>
        <v>5.3905288123602436E-2</v>
      </c>
      <c r="AF1687" s="100">
        <f t="shared" si="741"/>
        <v>0.11197292340619153</v>
      </c>
      <c r="AG1687" s="101">
        <f t="shared" si="742"/>
        <v>9.9376774334788108E-3</v>
      </c>
      <c r="AH1687" s="95">
        <f t="shared" si="743"/>
        <v>64.618892508143318</v>
      </c>
      <c r="AI1687" s="96">
        <f t="shared" si="744"/>
        <v>115.56324647122693</v>
      </c>
      <c r="AJ1687" s="96">
        <f t="shared" si="745"/>
        <v>45.599619978284473</v>
      </c>
      <c r="AK1687" s="96">
        <f t="shared" si="746"/>
        <v>291.03203040173725</v>
      </c>
      <c r="AL1687" s="86">
        <f t="shared" si="747"/>
        <v>34.932138979370251</v>
      </c>
      <c r="AM1687" s="95">
        <f t="shared" si="755"/>
        <v>64.833138836645574</v>
      </c>
      <c r="AN1687" s="96">
        <f t="shared" si="748"/>
        <v>115.94640068983477</v>
      </c>
      <c r="AO1687" s="96">
        <f t="shared" si="749"/>
        <v>45.750807205150274</v>
      </c>
      <c r="AP1687" s="96">
        <f t="shared" si="750"/>
        <v>291.99695786443357</v>
      </c>
      <c r="AQ1687" s="86">
        <f t="shared" si="751"/>
        <v>35.047957778371142</v>
      </c>
    </row>
    <row r="1688" spans="1:43">
      <c r="A1688" s="129" t="str">
        <f t="shared" si="752"/>
        <v>2014_3</v>
      </c>
      <c r="B1688" s="57">
        <v>2014</v>
      </c>
      <c r="C1688" s="57">
        <v>3</v>
      </c>
      <c r="D1688" s="81" t="str">
        <f t="shared" si="753"/>
        <v>SMA_Commercial</v>
      </c>
      <c r="E1688" s="68" t="s">
        <v>16</v>
      </c>
      <c r="F1688" s="69" t="s">
        <v>40</v>
      </c>
      <c r="G1688" s="84">
        <f t="shared" si="754"/>
        <v>25724</v>
      </c>
      <c r="H1688" s="70">
        <v>6431</v>
      </c>
      <c r="I1688" s="65">
        <v>43</v>
      </c>
      <c r="J1688" s="66">
        <v>670</v>
      </c>
      <c r="K1688" s="66">
        <v>384</v>
      </c>
      <c r="L1688" s="66">
        <v>1166</v>
      </c>
      <c r="M1688" s="67">
        <v>163</v>
      </c>
      <c r="N1688" s="65">
        <v>833479</v>
      </c>
      <c r="O1688" s="66">
        <v>2420335</v>
      </c>
      <c r="P1688" s="66">
        <v>342343</v>
      </c>
      <c r="Q1688" s="66">
        <v>3770423</v>
      </c>
      <c r="R1688" s="67">
        <v>913301</v>
      </c>
      <c r="S1688" s="95">
        <f t="shared" si="728"/>
        <v>19383.232558139534</v>
      </c>
      <c r="T1688" s="96">
        <f t="shared" si="729"/>
        <v>3612.4402985074626</v>
      </c>
      <c r="U1688" s="96">
        <f t="shared" si="730"/>
        <v>891.51822916666663</v>
      </c>
      <c r="V1688" s="96">
        <f t="shared" si="731"/>
        <v>3233.6389365351629</v>
      </c>
      <c r="W1688" s="86">
        <f t="shared" si="732"/>
        <v>5603.0736196319021</v>
      </c>
      <c r="X1688" s="99">
        <f t="shared" si="733"/>
        <v>1.671590732389986E-3</v>
      </c>
      <c r="Y1688" s="100">
        <f t="shared" si="734"/>
        <v>2.604571606282071E-2</v>
      </c>
      <c r="Z1688" s="100">
        <f t="shared" si="735"/>
        <v>1.4927693982273364E-2</v>
      </c>
      <c r="AA1688" s="100">
        <f t="shared" si="736"/>
        <v>4.5327320789923804E-2</v>
      </c>
      <c r="AB1688" s="101">
        <f t="shared" si="737"/>
        <v>6.3364951018504119E-3</v>
      </c>
      <c r="AC1688" s="99">
        <f t="shared" si="738"/>
        <v>2.265046510800334E-3</v>
      </c>
      <c r="AD1688" s="100">
        <f t="shared" si="739"/>
        <v>2.8359506956785109E-2</v>
      </c>
      <c r="AE1688" s="100">
        <f t="shared" si="740"/>
        <v>1.6689333674955682E-2</v>
      </c>
      <c r="AF1688" s="100">
        <f t="shared" si="741"/>
        <v>4.834931718813263E-2</v>
      </c>
      <c r="AG1688" s="101">
        <f t="shared" si="742"/>
        <v>7.4892338506673175E-3</v>
      </c>
      <c r="AH1688" s="95">
        <f t="shared" si="743"/>
        <v>32.400831907945886</v>
      </c>
      <c r="AI1688" s="96">
        <f t="shared" si="744"/>
        <v>94.088594308816667</v>
      </c>
      <c r="AJ1688" s="96">
        <f t="shared" si="745"/>
        <v>13.308311304618256</v>
      </c>
      <c r="AK1688" s="96">
        <f t="shared" si="746"/>
        <v>146.57218939511739</v>
      </c>
      <c r="AL1688" s="86">
        <f t="shared" si="747"/>
        <v>35.503848546104805</v>
      </c>
      <c r="AM1688" s="95">
        <f t="shared" si="755"/>
        <v>32.508258064712983</v>
      </c>
      <c r="AN1688" s="96">
        <f t="shared" si="748"/>
        <v>94.400548523786568</v>
      </c>
      <c r="AO1688" s="96">
        <f t="shared" si="749"/>
        <v>13.352435503051712</v>
      </c>
      <c r="AP1688" s="96">
        <f t="shared" si="750"/>
        <v>147.05815491107674</v>
      </c>
      <c r="AQ1688" s="86">
        <f t="shared" si="751"/>
        <v>35.621562869322965</v>
      </c>
    </row>
    <row r="1689" spans="1:43">
      <c r="A1689" s="129" t="str">
        <f t="shared" si="752"/>
        <v>2014_3</v>
      </c>
      <c r="B1689" s="57">
        <v>2014</v>
      </c>
      <c r="C1689" s="57">
        <v>3</v>
      </c>
      <c r="D1689" s="81" t="str">
        <f t="shared" si="753"/>
        <v>MSL_Commercial</v>
      </c>
      <c r="E1689" s="68" t="s">
        <v>17</v>
      </c>
      <c r="F1689" s="69" t="s">
        <v>40</v>
      </c>
      <c r="G1689" s="84">
        <f t="shared" si="754"/>
        <v>11036</v>
      </c>
      <c r="H1689" s="70">
        <v>2759</v>
      </c>
      <c r="I1689" s="65">
        <v>29</v>
      </c>
      <c r="J1689" s="66">
        <v>255</v>
      </c>
      <c r="K1689" s="66">
        <v>838</v>
      </c>
      <c r="L1689" s="66">
        <v>375</v>
      </c>
      <c r="M1689" s="67">
        <v>78</v>
      </c>
      <c r="N1689" s="65">
        <v>685393</v>
      </c>
      <c r="O1689" s="66">
        <v>768832</v>
      </c>
      <c r="P1689" s="66">
        <v>1924126</v>
      </c>
      <c r="Q1689" s="66">
        <v>1209073</v>
      </c>
      <c r="R1689" s="67">
        <v>238815</v>
      </c>
      <c r="S1689" s="95">
        <f t="shared" si="728"/>
        <v>23634.241379310344</v>
      </c>
      <c r="T1689" s="96">
        <f t="shared" si="729"/>
        <v>3015.0274509803921</v>
      </c>
      <c r="U1689" s="96">
        <f t="shared" si="730"/>
        <v>2296.09307875895</v>
      </c>
      <c r="V1689" s="96">
        <f t="shared" si="731"/>
        <v>3224.1946666666668</v>
      </c>
      <c r="W1689" s="86">
        <f t="shared" si="732"/>
        <v>3061.7307692307691</v>
      </c>
      <c r="X1689" s="99">
        <f t="shared" si="733"/>
        <v>2.627763682493657E-3</v>
      </c>
      <c r="Y1689" s="100">
        <f t="shared" si="734"/>
        <v>2.3106197897789053E-2</v>
      </c>
      <c r="Z1689" s="100">
        <f t="shared" si="735"/>
        <v>7.5933309169989124E-2</v>
      </c>
      <c r="AA1689" s="100">
        <f t="shared" si="736"/>
        <v>3.3979702790866255E-2</v>
      </c>
      <c r="AB1689" s="101">
        <f t="shared" si="737"/>
        <v>7.067778180500181E-3</v>
      </c>
      <c r="AC1689" s="99">
        <f t="shared" si="738"/>
        <v>3.7632237504943854E-3</v>
      </c>
      <c r="AD1689" s="100">
        <f t="shared" si="739"/>
        <v>2.6438451119745677E-2</v>
      </c>
      <c r="AE1689" s="100">
        <f t="shared" si="740"/>
        <v>8.1808444793417076E-2</v>
      </c>
      <c r="AF1689" s="100">
        <f t="shared" si="741"/>
        <v>3.799810115964021E-2</v>
      </c>
      <c r="AG1689" s="101">
        <f t="shared" si="742"/>
        <v>8.9258022372155441E-3</v>
      </c>
      <c r="AH1689" s="95">
        <f t="shared" si="743"/>
        <v>62.105201159840519</v>
      </c>
      <c r="AI1689" s="96">
        <f t="shared" si="744"/>
        <v>69.66582094961943</v>
      </c>
      <c r="AJ1689" s="96">
        <f t="shared" si="745"/>
        <v>174.34994563247554</v>
      </c>
      <c r="AK1689" s="96">
        <f t="shared" si="746"/>
        <v>109.55717651322944</v>
      </c>
      <c r="AL1689" s="86">
        <f t="shared" si="747"/>
        <v>21.639633925335268</v>
      </c>
      <c r="AM1689" s="95">
        <f t="shared" si="755"/>
        <v>62.311113251690642</v>
      </c>
      <c r="AN1689" s="96">
        <f t="shared" si="748"/>
        <v>69.896800556066111</v>
      </c>
      <c r="AO1689" s="96">
        <f t="shared" si="749"/>
        <v>174.92800932679867</v>
      </c>
      <c r="AP1689" s="96">
        <f t="shared" si="750"/>
        <v>109.92041738471413</v>
      </c>
      <c r="AQ1689" s="86">
        <f t="shared" si="751"/>
        <v>21.711380932111215</v>
      </c>
    </row>
    <row r="1690" spans="1:43">
      <c r="A1690" s="129" t="str">
        <f t="shared" si="752"/>
        <v>2014_3</v>
      </c>
      <c r="B1690" s="57">
        <v>2014</v>
      </c>
      <c r="C1690" s="57">
        <v>3</v>
      </c>
      <c r="D1690" s="81" t="str">
        <f t="shared" si="753"/>
        <v>LYL_Commercial</v>
      </c>
      <c r="E1690" s="68" t="s">
        <v>18</v>
      </c>
      <c r="F1690" s="69" t="s">
        <v>40</v>
      </c>
      <c r="G1690" s="84">
        <f t="shared" si="754"/>
        <v>4416</v>
      </c>
      <c r="H1690" s="70">
        <v>1104</v>
      </c>
      <c r="I1690" s="65">
        <v>26</v>
      </c>
      <c r="J1690" s="66">
        <v>118</v>
      </c>
      <c r="K1690" s="66">
        <v>213</v>
      </c>
      <c r="L1690" s="66">
        <v>175</v>
      </c>
      <c r="M1690" s="67">
        <v>49</v>
      </c>
      <c r="N1690" s="65">
        <v>544543</v>
      </c>
      <c r="O1690" s="66">
        <v>357441</v>
      </c>
      <c r="P1690" s="66">
        <v>249413</v>
      </c>
      <c r="Q1690" s="66">
        <v>596728</v>
      </c>
      <c r="R1690" s="67">
        <v>291867</v>
      </c>
      <c r="S1690" s="95">
        <f t="shared" si="728"/>
        <v>20943.961538461539</v>
      </c>
      <c r="T1690" s="96">
        <f t="shared" si="729"/>
        <v>3029.1610169491523</v>
      </c>
      <c r="U1690" s="96">
        <f t="shared" si="730"/>
        <v>1170.9530516431926</v>
      </c>
      <c r="V1690" s="96">
        <f t="shared" si="731"/>
        <v>3409.8742857142856</v>
      </c>
      <c r="W1690" s="86">
        <f t="shared" si="732"/>
        <v>5956.4693877551017</v>
      </c>
      <c r="X1690" s="99">
        <f t="shared" si="733"/>
        <v>5.88768115942029E-3</v>
      </c>
      <c r="Y1690" s="100">
        <f t="shared" si="734"/>
        <v>2.6721014492753624E-2</v>
      </c>
      <c r="Z1690" s="100">
        <f t="shared" si="735"/>
        <v>4.8233695652173912E-2</v>
      </c>
      <c r="AA1690" s="100">
        <f t="shared" si="736"/>
        <v>3.96286231884058E-2</v>
      </c>
      <c r="AB1690" s="101">
        <f t="shared" si="737"/>
        <v>1.1096014492753624E-2</v>
      </c>
      <c r="AC1690" s="99">
        <f t="shared" si="738"/>
        <v>8.5701288274325407E-3</v>
      </c>
      <c r="AD1690" s="100">
        <f t="shared" si="739"/>
        <v>3.2375414562388516E-2</v>
      </c>
      <c r="AE1690" s="100">
        <f t="shared" si="740"/>
        <v>5.5746149564031497E-2</v>
      </c>
      <c r="AF1690" s="100">
        <f t="shared" si="741"/>
        <v>4.6468770966074505E-2</v>
      </c>
      <c r="AG1690" s="101">
        <f t="shared" si="742"/>
        <v>1.4768854072784318E-2</v>
      </c>
      <c r="AH1690" s="95">
        <f t="shared" si="743"/>
        <v>123.31136775362319</v>
      </c>
      <c r="AI1690" s="96">
        <f t="shared" si="744"/>
        <v>80.942255434782609</v>
      </c>
      <c r="AJ1690" s="96">
        <f t="shared" si="745"/>
        <v>56.479393115942031</v>
      </c>
      <c r="AK1690" s="96">
        <f t="shared" si="746"/>
        <v>135.12862318840581</v>
      </c>
      <c r="AL1690" s="86">
        <f t="shared" si="747"/>
        <v>66.093070652173907</v>
      </c>
      <c r="AM1690" s="95">
        <f t="shared" si="755"/>
        <v>123.72021115496246</v>
      </c>
      <c r="AN1690" s="96">
        <f t="shared" si="748"/>
        <v>81.210622476904362</v>
      </c>
      <c r="AO1690" s="96">
        <f t="shared" si="749"/>
        <v>56.666652633111894</v>
      </c>
      <c r="AP1690" s="96">
        <f t="shared" si="750"/>
        <v>135.57664713728474</v>
      </c>
      <c r="AQ1690" s="86">
        <f t="shared" si="751"/>
        <v>66.312204672845709</v>
      </c>
    </row>
    <row r="1691" spans="1:43">
      <c r="A1691" s="129" t="str">
        <f t="shared" si="752"/>
        <v>2014_3</v>
      </c>
      <c r="B1691" s="57">
        <v>2014</v>
      </c>
      <c r="C1691" s="57">
        <v>3</v>
      </c>
      <c r="D1691" s="81" t="str">
        <f t="shared" si="753"/>
        <v>LSA_Commercial</v>
      </c>
      <c r="E1691" s="68" t="s">
        <v>19</v>
      </c>
      <c r="F1691" s="69" t="s">
        <v>40</v>
      </c>
      <c r="G1691" s="84">
        <f t="shared" si="754"/>
        <v>29708</v>
      </c>
      <c r="H1691" s="70">
        <v>7427</v>
      </c>
      <c r="I1691" s="65">
        <v>113</v>
      </c>
      <c r="J1691" s="66">
        <v>985</v>
      </c>
      <c r="K1691" s="66">
        <v>720</v>
      </c>
      <c r="L1691" s="66">
        <v>1520</v>
      </c>
      <c r="M1691" s="67">
        <v>281</v>
      </c>
      <c r="N1691" s="65">
        <v>3026115</v>
      </c>
      <c r="O1691" s="66">
        <v>2542277</v>
      </c>
      <c r="P1691" s="66">
        <v>1176183</v>
      </c>
      <c r="Q1691" s="66">
        <v>3758996</v>
      </c>
      <c r="R1691" s="67">
        <v>2595635</v>
      </c>
      <c r="S1691" s="95">
        <f t="shared" si="728"/>
        <v>26779.778761061945</v>
      </c>
      <c r="T1691" s="96">
        <f t="shared" si="729"/>
        <v>2580.9918781725887</v>
      </c>
      <c r="U1691" s="96">
        <f t="shared" si="730"/>
        <v>1633.5875000000001</v>
      </c>
      <c r="V1691" s="96">
        <f t="shared" si="731"/>
        <v>2473.0236842105264</v>
      </c>
      <c r="W1691" s="86">
        <f t="shared" si="732"/>
        <v>9237.1352313167263</v>
      </c>
      <c r="X1691" s="99">
        <f t="shared" si="733"/>
        <v>3.8036892419550288E-3</v>
      </c>
      <c r="Y1691" s="100">
        <f t="shared" si="734"/>
        <v>3.3156052241820388E-2</v>
      </c>
      <c r="Z1691" s="100">
        <f t="shared" si="735"/>
        <v>2.4235896054934699E-2</v>
      </c>
      <c r="AA1691" s="100">
        <f t="shared" si="736"/>
        <v>5.1164669449306581E-2</v>
      </c>
      <c r="AB1691" s="101">
        <f t="shared" si="737"/>
        <v>9.4587316547731243E-3</v>
      </c>
      <c r="AC1691" s="99">
        <f t="shared" si="738"/>
        <v>4.6358250141789641E-3</v>
      </c>
      <c r="AD1691" s="100">
        <f t="shared" si="739"/>
        <v>3.5576405808009297E-2</v>
      </c>
      <c r="AE1691" s="100">
        <f t="shared" si="740"/>
        <v>2.6314736571855513E-2</v>
      </c>
      <c r="AF1691" s="100">
        <f t="shared" si="741"/>
        <v>5.4143183982733163E-2</v>
      </c>
      <c r="AG1691" s="101">
        <f t="shared" si="742"/>
        <v>1.0767226309131031E-2</v>
      </c>
      <c r="AH1691" s="95">
        <f t="shared" si="743"/>
        <v>101.86195637538709</v>
      </c>
      <c r="AI1691" s="96">
        <f t="shared" si="744"/>
        <v>85.575501548404475</v>
      </c>
      <c r="AJ1691" s="96">
        <f t="shared" si="745"/>
        <v>39.591456846640632</v>
      </c>
      <c r="AK1691" s="96">
        <f t="shared" si="746"/>
        <v>126.53143934293793</v>
      </c>
      <c r="AL1691" s="86">
        <f t="shared" si="747"/>
        <v>87.371583411875591</v>
      </c>
      <c r="AM1691" s="95">
        <f t="shared" si="755"/>
        <v>102.19968345984206</v>
      </c>
      <c r="AN1691" s="96">
        <f t="shared" si="748"/>
        <v>85.859230289409666</v>
      </c>
      <c r="AO1691" s="96">
        <f t="shared" si="749"/>
        <v>39.72272378638862</v>
      </c>
      <c r="AP1691" s="96">
        <f t="shared" si="750"/>
        <v>126.95095901074892</v>
      </c>
      <c r="AQ1691" s="86">
        <f t="shared" si="751"/>
        <v>87.661267128740036</v>
      </c>
    </row>
    <row r="1692" spans="1:43">
      <c r="A1692" s="129" t="str">
        <f t="shared" si="752"/>
        <v>2014_3</v>
      </c>
      <c r="B1692" s="57">
        <v>2014</v>
      </c>
      <c r="C1692" s="57">
        <v>3</v>
      </c>
      <c r="D1692" s="81" t="str">
        <f t="shared" si="753"/>
        <v>LMA_Commercial</v>
      </c>
      <c r="E1692" s="68" t="s">
        <v>20</v>
      </c>
      <c r="F1692" s="69" t="s">
        <v>40</v>
      </c>
      <c r="G1692" s="84">
        <f t="shared" si="754"/>
        <v>27348</v>
      </c>
      <c r="H1692" s="70">
        <v>6837</v>
      </c>
      <c r="I1692" s="65">
        <v>226</v>
      </c>
      <c r="J1692" s="66">
        <v>712</v>
      </c>
      <c r="K1692" s="66">
        <v>886</v>
      </c>
      <c r="L1692" s="66">
        <v>1266</v>
      </c>
      <c r="M1692" s="67">
        <v>170</v>
      </c>
      <c r="N1692" s="65">
        <v>3899521</v>
      </c>
      <c r="O1692" s="66">
        <v>1674861</v>
      </c>
      <c r="P1692" s="66">
        <v>845834</v>
      </c>
      <c r="Q1692" s="66">
        <v>3882566</v>
      </c>
      <c r="R1692" s="67">
        <v>911643</v>
      </c>
      <c r="S1692" s="95">
        <f t="shared" si="728"/>
        <v>17254.517699115044</v>
      </c>
      <c r="T1692" s="96">
        <f t="shared" si="729"/>
        <v>2352.3328651685392</v>
      </c>
      <c r="U1692" s="96">
        <f t="shared" si="730"/>
        <v>954.66591422121894</v>
      </c>
      <c r="V1692" s="96">
        <f t="shared" si="731"/>
        <v>3066.7977883096369</v>
      </c>
      <c r="W1692" s="86">
        <f t="shared" si="732"/>
        <v>5362.6058823529411</v>
      </c>
      <c r="X1692" s="99">
        <f t="shared" si="733"/>
        <v>8.2638584174345477E-3</v>
      </c>
      <c r="Y1692" s="100">
        <f t="shared" si="734"/>
        <v>2.6034810589439811E-2</v>
      </c>
      <c r="Z1692" s="100">
        <f t="shared" si="735"/>
        <v>3.2397250255960214E-2</v>
      </c>
      <c r="AA1692" s="100">
        <f t="shared" si="736"/>
        <v>4.6292233435717423E-2</v>
      </c>
      <c r="AB1692" s="101">
        <f t="shared" si="737"/>
        <v>6.2161766856808544E-3</v>
      </c>
      <c r="AC1692" s="99">
        <f t="shared" si="738"/>
        <v>9.5393648100902152E-3</v>
      </c>
      <c r="AD1692" s="100">
        <f t="shared" si="739"/>
        <v>2.8278393194154948E-2</v>
      </c>
      <c r="AE1692" s="100">
        <f t="shared" si="740"/>
        <v>3.48918206150583E-2</v>
      </c>
      <c r="AF1692" s="100">
        <f t="shared" si="741"/>
        <v>4.9252663883968505E-2</v>
      </c>
      <c r="AG1692" s="101">
        <f t="shared" si="742"/>
        <v>7.3235671309285228E-3</v>
      </c>
      <c r="AH1692" s="95">
        <f t="shared" si="743"/>
        <v>142.58889132660525</v>
      </c>
      <c r="AI1692" s="96">
        <f t="shared" si="744"/>
        <v>61.242540587977182</v>
      </c>
      <c r="AJ1692" s="96">
        <f t="shared" si="745"/>
        <v>30.92855053385988</v>
      </c>
      <c r="AK1692" s="96">
        <f t="shared" si="746"/>
        <v>141.96891911657158</v>
      </c>
      <c r="AL1692" s="86">
        <f t="shared" si="747"/>
        <v>33.334905660377359</v>
      </c>
      <c r="AM1692" s="95">
        <f t="shared" si="755"/>
        <v>143.06165007046769</v>
      </c>
      <c r="AN1692" s="96">
        <f t="shared" si="748"/>
        <v>61.445592496789622</v>
      </c>
      <c r="AO1692" s="96">
        <f t="shared" si="749"/>
        <v>31.03109528726835</v>
      </c>
      <c r="AP1692" s="96">
        <f t="shared" si="750"/>
        <v>142.43962231963758</v>
      </c>
      <c r="AQ1692" s="86">
        <f t="shared" si="751"/>
        <v>33.445428773224037</v>
      </c>
    </row>
    <row r="1693" spans="1:43">
      <c r="A1693" s="129" t="str">
        <f t="shared" si="752"/>
        <v>2014_3</v>
      </c>
      <c r="B1693" s="57">
        <v>2014</v>
      </c>
      <c r="C1693" s="57">
        <v>3</v>
      </c>
      <c r="D1693" s="81" t="str">
        <f t="shared" si="753"/>
        <v>SYL_Commercial</v>
      </c>
      <c r="E1693" s="68" t="s">
        <v>21</v>
      </c>
      <c r="F1693" s="69" t="s">
        <v>40</v>
      </c>
      <c r="G1693" s="84">
        <f t="shared" si="754"/>
        <v>3548</v>
      </c>
      <c r="H1693" s="70">
        <v>887</v>
      </c>
      <c r="I1693" s="65">
        <v>32</v>
      </c>
      <c r="J1693" s="66">
        <v>95</v>
      </c>
      <c r="K1693" s="66">
        <v>142</v>
      </c>
      <c r="L1693" s="66">
        <v>122</v>
      </c>
      <c r="M1693" s="67">
        <v>45</v>
      </c>
      <c r="N1693" s="65">
        <v>420273</v>
      </c>
      <c r="O1693" s="66">
        <v>259695</v>
      </c>
      <c r="P1693" s="66">
        <v>129740</v>
      </c>
      <c r="Q1693" s="66">
        <v>357815</v>
      </c>
      <c r="R1693" s="67">
        <v>180781</v>
      </c>
      <c r="S1693" s="95">
        <f t="shared" si="728"/>
        <v>13133.53125</v>
      </c>
      <c r="T1693" s="96">
        <f t="shared" si="729"/>
        <v>2733.6315789473683</v>
      </c>
      <c r="U1693" s="96">
        <f t="shared" si="730"/>
        <v>913.66197183098586</v>
      </c>
      <c r="V1693" s="96">
        <f t="shared" si="731"/>
        <v>2932.9098360655739</v>
      </c>
      <c r="W1693" s="86">
        <f t="shared" si="732"/>
        <v>4017.3555555555554</v>
      </c>
      <c r="X1693" s="99">
        <f t="shared" si="733"/>
        <v>9.0191657271702363E-3</v>
      </c>
      <c r="Y1693" s="100">
        <f t="shared" si="734"/>
        <v>2.677564825253664E-2</v>
      </c>
      <c r="Z1693" s="100">
        <f t="shared" si="735"/>
        <v>4.0022547914317926E-2</v>
      </c>
      <c r="AA1693" s="100">
        <f t="shared" si="736"/>
        <v>3.4385569334836524E-2</v>
      </c>
      <c r="AB1693" s="101">
        <f t="shared" si="737"/>
        <v>1.2683201803833146E-2</v>
      </c>
      <c r="AC1693" s="99">
        <f t="shared" si="738"/>
        <v>1.2717276592109665E-2</v>
      </c>
      <c r="AD1693" s="100">
        <f t="shared" si="739"/>
        <v>3.3090171930735567E-2</v>
      </c>
      <c r="AE1693" s="100">
        <f t="shared" si="740"/>
        <v>4.768992810152823E-2</v>
      </c>
      <c r="AF1693" s="100">
        <f t="shared" si="741"/>
        <v>4.1513346253708408E-2</v>
      </c>
      <c r="AG1693" s="101">
        <f t="shared" si="742"/>
        <v>1.7060507021330516E-2</v>
      </c>
      <c r="AH1693" s="95">
        <f t="shared" si="743"/>
        <v>118.45349492671927</v>
      </c>
      <c r="AI1693" s="96">
        <f t="shared" si="744"/>
        <v>73.194757609921083</v>
      </c>
      <c r="AJ1693" s="96">
        <f t="shared" si="745"/>
        <v>36.567080045095828</v>
      </c>
      <c r="AK1693" s="96">
        <f t="shared" si="746"/>
        <v>100.84977452085683</v>
      </c>
      <c r="AL1693" s="86">
        <f t="shared" si="747"/>
        <v>50.952931228861331</v>
      </c>
      <c r="AM1693" s="95">
        <f t="shared" si="755"/>
        <v>118.8462318709978</v>
      </c>
      <c r="AN1693" s="96">
        <f t="shared" si="748"/>
        <v>73.437437536407941</v>
      </c>
      <c r="AO1693" s="96">
        <f t="shared" si="749"/>
        <v>36.688319551680109</v>
      </c>
      <c r="AP1693" s="96">
        <f t="shared" si="750"/>
        <v>101.18414567893032</v>
      </c>
      <c r="AQ1693" s="86">
        <f t="shared" si="751"/>
        <v>51.121867557208894</v>
      </c>
    </row>
    <row r="1694" spans="1:43">
      <c r="A1694" s="129" t="str">
        <f t="shared" si="752"/>
        <v>2014_3</v>
      </c>
      <c r="B1694" s="57">
        <v>2014</v>
      </c>
      <c r="C1694" s="57">
        <v>3</v>
      </c>
      <c r="D1694" s="81" t="str">
        <f t="shared" si="753"/>
        <v>MYL_Commercial</v>
      </c>
      <c r="E1694" s="68" t="s">
        <v>22</v>
      </c>
      <c r="F1694" s="69" t="s">
        <v>40</v>
      </c>
      <c r="G1694" s="84">
        <f t="shared" si="754"/>
        <v>2524</v>
      </c>
      <c r="H1694" s="70">
        <v>631</v>
      </c>
      <c r="I1694" s="65">
        <v>23</v>
      </c>
      <c r="J1694" s="66">
        <v>78</v>
      </c>
      <c r="K1694" s="66">
        <v>151</v>
      </c>
      <c r="L1694" s="66">
        <v>102</v>
      </c>
      <c r="M1694" s="67">
        <v>26</v>
      </c>
      <c r="N1694" s="65">
        <v>337163</v>
      </c>
      <c r="O1694" s="66">
        <v>229113</v>
      </c>
      <c r="P1694" s="66">
        <v>106011</v>
      </c>
      <c r="Q1694" s="66">
        <v>313520</v>
      </c>
      <c r="R1694" s="67">
        <v>117586</v>
      </c>
      <c r="S1694" s="95">
        <f t="shared" si="728"/>
        <v>14659.260869565218</v>
      </c>
      <c r="T1694" s="96">
        <f t="shared" si="729"/>
        <v>2937.3461538461538</v>
      </c>
      <c r="U1694" s="96">
        <f t="shared" si="730"/>
        <v>702.05960264900659</v>
      </c>
      <c r="V1694" s="96">
        <f t="shared" si="731"/>
        <v>3073.7254901960782</v>
      </c>
      <c r="W1694" s="86">
        <f t="shared" si="732"/>
        <v>4522.5384615384619</v>
      </c>
      <c r="X1694" s="99">
        <f t="shared" si="733"/>
        <v>9.112519809825673E-3</v>
      </c>
      <c r="Y1694" s="100">
        <f t="shared" si="734"/>
        <v>3.0903328050713153E-2</v>
      </c>
      <c r="Z1694" s="100">
        <f t="shared" si="735"/>
        <v>5.98256735340729E-2</v>
      </c>
      <c r="AA1694" s="100">
        <f t="shared" si="736"/>
        <v>4.0412044374009512E-2</v>
      </c>
      <c r="AB1694" s="101">
        <f t="shared" si="737"/>
        <v>1.0301109350237718E-2</v>
      </c>
      <c r="AC1694" s="99">
        <f t="shared" si="738"/>
        <v>1.3519515837408895E-2</v>
      </c>
      <c r="AD1694" s="100">
        <f t="shared" si="739"/>
        <v>3.8929296032588767E-2</v>
      </c>
      <c r="AE1694" s="100">
        <f t="shared" si="740"/>
        <v>7.0824826400540053E-2</v>
      </c>
      <c r="AF1694" s="100">
        <f t="shared" si="741"/>
        <v>4.9544951693318205E-2</v>
      </c>
      <c r="AG1694" s="101">
        <f t="shared" si="742"/>
        <v>1.4983900470712408E-2</v>
      </c>
      <c r="AH1694" s="95">
        <f t="shared" si="743"/>
        <v>133.58280507131536</v>
      </c>
      <c r="AI1694" s="96">
        <f t="shared" si="744"/>
        <v>90.77377179080824</v>
      </c>
      <c r="AJ1694" s="96">
        <f t="shared" si="745"/>
        <v>42.001188589540412</v>
      </c>
      <c r="AK1694" s="96">
        <f t="shared" si="746"/>
        <v>124.21553090332804</v>
      </c>
      <c r="AL1694" s="86">
        <f t="shared" si="747"/>
        <v>46.587163232963547</v>
      </c>
      <c r="AM1694" s="95">
        <f t="shared" si="755"/>
        <v>134.02570380304394</v>
      </c>
      <c r="AN1694" s="96">
        <f t="shared" si="748"/>
        <v>91.074735589097287</v>
      </c>
      <c r="AO1694" s="96">
        <f t="shared" si="749"/>
        <v>42.140445084023135</v>
      </c>
      <c r="AP1694" s="96">
        <f t="shared" si="750"/>
        <v>124.62737209103709</v>
      </c>
      <c r="AQ1694" s="86">
        <f t="shared" si="751"/>
        <v>46.741624696021582</v>
      </c>
    </row>
    <row r="1695" spans="1:43">
      <c r="A1695" s="129" t="str">
        <f t="shared" si="752"/>
        <v>2014_3</v>
      </c>
      <c r="B1695" s="57">
        <v>2014</v>
      </c>
      <c r="C1695" s="57">
        <v>3</v>
      </c>
      <c r="D1695" s="81" t="str">
        <f t="shared" si="753"/>
        <v>MYH_Commercial</v>
      </c>
      <c r="E1695" s="68" t="s">
        <v>23</v>
      </c>
      <c r="F1695" s="69" t="s">
        <v>40</v>
      </c>
      <c r="G1695" s="84">
        <f t="shared" si="754"/>
        <v>7092</v>
      </c>
      <c r="H1695" s="70">
        <v>1773</v>
      </c>
      <c r="I1695" s="65">
        <v>58</v>
      </c>
      <c r="J1695" s="66">
        <v>212</v>
      </c>
      <c r="K1695" s="66">
        <v>436</v>
      </c>
      <c r="L1695" s="66">
        <v>402</v>
      </c>
      <c r="M1695" s="67">
        <v>44</v>
      </c>
      <c r="N1695" s="65">
        <v>1295924</v>
      </c>
      <c r="O1695" s="66">
        <v>899578</v>
      </c>
      <c r="P1695" s="66">
        <v>525756</v>
      </c>
      <c r="Q1695" s="66">
        <v>1197786</v>
      </c>
      <c r="R1695" s="67">
        <v>245995</v>
      </c>
      <c r="S1695" s="95">
        <f t="shared" si="728"/>
        <v>22343.517241379312</v>
      </c>
      <c r="T1695" s="96">
        <f t="shared" si="729"/>
        <v>4243.2924528301883</v>
      </c>
      <c r="U1695" s="96">
        <f t="shared" si="730"/>
        <v>1205.8623853211009</v>
      </c>
      <c r="V1695" s="96">
        <f t="shared" si="731"/>
        <v>2979.5671641791046</v>
      </c>
      <c r="W1695" s="86">
        <f t="shared" si="732"/>
        <v>5590.795454545455</v>
      </c>
      <c r="X1695" s="99">
        <f t="shared" si="733"/>
        <v>8.178228990411731E-3</v>
      </c>
      <c r="Y1695" s="100">
        <f t="shared" si="734"/>
        <v>2.9892836999435984E-2</v>
      </c>
      <c r="Z1695" s="100">
        <f t="shared" si="735"/>
        <v>6.1477721376198537E-2</v>
      </c>
      <c r="AA1695" s="100">
        <f t="shared" si="736"/>
        <v>5.6683587140439931E-2</v>
      </c>
      <c r="AB1695" s="101">
        <f t="shared" si="737"/>
        <v>6.2041737168640719E-3</v>
      </c>
      <c r="AC1695" s="99">
        <f t="shared" si="738"/>
        <v>1.0670056691099321E-2</v>
      </c>
      <c r="AD1695" s="100">
        <f t="shared" si="739"/>
        <v>3.4604399756579876E-2</v>
      </c>
      <c r="AE1695" s="100">
        <f t="shared" si="740"/>
        <v>6.8123604997524678E-2</v>
      </c>
      <c r="AF1695" s="100">
        <f t="shared" si="741"/>
        <v>6.3081361455686519E-2</v>
      </c>
      <c r="AG1695" s="101">
        <f t="shared" si="742"/>
        <v>8.3766853796972927E-3</v>
      </c>
      <c r="AH1695" s="95">
        <f t="shared" si="743"/>
        <v>182.73040045121263</v>
      </c>
      <c r="AI1695" s="96">
        <f t="shared" si="744"/>
        <v>126.84404963338973</v>
      </c>
      <c r="AJ1695" s="96">
        <f t="shared" si="745"/>
        <v>74.133671742808801</v>
      </c>
      <c r="AK1695" s="96">
        <f t="shared" si="746"/>
        <v>168.89255499153975</v>
      </c>
      <c r="AL1695" s="86">
        <f t="shared" si="747"/>
        <v>34.686266215454033</v>
      </c>
      <c r="AM1695" s="95">
        <f t="shared" si="755"/>
        <v>183.33624985349829</v>
      </c>
      <c r="AN1695" s="96">
        <f t="shared" si="748"/>
        <v>127.26460577218285</v>
      </c>
      <c r="AO1695" s="96">
        <f t="shared" si="749"/>
        <v>74.379464673835699</v>
      </c>
      <c r="AP1695" s="96">
        <f t="shared" si="750"/>
        <v>169.45252450531225</v>
      </c>
      <c r="AQ1695" s="86">
        <f t="shared" si="751"/>
        <v>34.801269814210798</v>
      </c>
    </row>
    <row r="1696" spans="1:43">
      <c r="A1696" s="129" t="str">
        <f t="shared" si="752"/>
        <v>2014_3</v>
      </c>
      <c r="B1696" s="57">
        <v>2014</v>
      </c>
      <c r="C1696" s="57">
        <v>3</v>
      </c>
      <c r="D1696" s="81" t="str">
        <f t="shared" si="753"/>
        <v>LML_Commercial</v>
      </c>
      <c r="E1696" s="68" t="s">
        <v>24</v>
      </c>
      <c r="F1696" s="69" t="s">
        <v>40</v>
      </c>
      <c r="G1696" s="84">
        <f t="shared" si="754"/>
        <v>28384</v>
      </c>
      <c r="H1696" s="70">
        <v>7096</v>
      </c>
      <c r="I1696" s="65">
        <v>57</v>
      </c>
      <c r="J1696" s="66">
        <v>650</v>
      </c>
      <c r="K1696" s="66">
        <v>3291</v>
      </c>
      <c r="L1696" s="66">
        <v>966</v>
      </c>
      <c r="M1696" s="67">
        <v>249</v>
      </c>
      <c r="N1696" s="65">
        <v>953177</v>
      </c>
      <c r="O1696" s="66">
        <v>1179301</v>
      </c>
      <c r="P1696" s="66">
        <v>4758666</v>
      </c>
      <c r="Q1696" s="66">
        <v>1723535</v>
      </c>
      <c r="R1696" s="67">
        <v>1279927</v>
      </c>
      <c r="S1696" s="95">
        <f t="shared" si="728"/>
        <v>16722.403508771931</v>
      </c>
      <c r="T1696" s="96">
        <f t="shared" si="729"/>
        <v>1814.3092307692307</v>
      </c>
      <c r="U1696" s="96">
        <f t="shared" si="730"/>
        <v>1445.9635369188697</v>
      </c>
      <c r="V1696" s="96">
        <f t="shared" si="731"/>
        <v>1784.1977225672879</v>
      </c>
      <c r="W1696" s="86">
        <f t="shared" si="732"/>
        <v>5140.2690763052206</v>
      </c>
      <c r="X1696" s="99">
        <f t="shared" si="733"/>
        <v>2.0081736189402478E-3</v>
      </c>
      <c r="Y1696" s="100">
        <f t="shared" si="734"/>
        <v>2.290022547914318E-2</v>
      </c>
      <c r="Z1696" s="100">
        <f t="shared" si="735"/>
        <v>0.115945603156708</v>
      </c>
      <c r="AA1696" s="100">
        <f t="shared" si="736"/>
        <v>3.4033258173618942E-2</v>
      </c>
      <c r="AB1696" s="101">
        <f t="shared" si="737"/>
        <v>8.7725479143179255E-3</v>
      </c>
      <c r="AC1696" s="99">
        <f t="shared" si="738"/>
        <v>2.627305607099205E-3</v>
      </c>
      <c r="AD1696" s="100">
        <f t="shared" si="739"/>
        <v>2.4968977606552225E-2</v>
      </c>
      <c r="AE1696" s="100">
        <f t="shared" si="740"/>
        <v>0.12037338034270696</v>
      </c>
      <c r="AF1696" s="100">
        <f t="shared" si="741"/>
        <v>3.6540821866547744E-2</v>
      </c>
      <c r="AG1696" s="101">
        <f t="shared" si="742"/>
        <v>1.0062188395873339E-2</v>
      </c>
      <c r="AH1696" s="95">
        <f t="shared" si="743"/>
        <v>33.581489571589628</v>
      </c>
      <c r="AI1696" s="96">
        <f t="shared" si="744"/>
        <v>41.5480904735062</v>
      </c>
      <c r="AJ1696" s="96">
        <f t="shared" si="745"/>
        <v>167.65311443066517</v>
      </c>
      <c r="AK1696" s="96">
        <f t="shared" si="746"/>
        <v>60.722061724915449</v>
      </c>
      <c r="AL1696" s="86">
        <f t="shared" si="747"/>
        <v>45.093256764374296</v>
      </c>
      <c r="AM1696" s="95">
        <f t="shared" si="755"/>
        <v>33.692830242515598</v>
      </c>
      <c r="AN1696" s="96">
        <f t="shared" si="748"/>
        <v>41.685844704424142</v>
      </c>
      <c r="AO1696" s="96">
        <f t="shared" si="749"/>
        <v>168.20897453340854</v>
      </c>
      <c r="AP1696" s="96">
        <f t="shared" si="750"/>
        <v>60.92338796680378</v>
      </c>
      <c r="AQ1696" s="86">
        <f t="shared" si="751"/>
        <v>45.242765125272918</v>
      </c>
    </row>
    <row r="1697" spans="1:43">
      <c r="A1697" s="129" t="str">
        <f t="shared" si="752"/>
        <v>2014_3</v>
      </c>
      <c r="B1697" s="57">
        <v>2014</v>
      </c>
      <c r="C1697" s="57">
        <v>3</v>
      </c>
      <c r="D1697" s="81" t="str">
        <f t="shared" si="753"/>
        <v>MSA_Commercial</v>
      </c>
      <c r="E1697" s="68" t="s">
        <v>25</v>
      </c>
      <c r="F1697" s="69" t="s">
        <v>40</v>
      </c>
      <c r="G1697" s="84">
        <f t="shared" si="754"/>
        <v>20136</v>
      </c>
      <c r="H1697" s="70">
        <v>5034</v>
      </c>
      <c r="I1697" s="65">
        <v>77</v>
      </c>
      <c r="J1697" s="66">
        <v>619</v>
      </c>
      <c r="K1697" s="66">
        <v>858</v>
      </c>
      <c r="L1697" s="66">
        <v>1065</v>
      </c>
      <c r="M1697" s="67">
        <v>229</v>
      </c>
      <c r="N1697" s="65">
        <v>1707171</v>
      </c>
      <c r="O1697" s="66">
        <v>1829406</v>
      </c>
      <c r="P1697" s="66">
        <v>1131687</v>
      </c>
      <c r="Q1697" s="66">
        <v>3027514</v>
      </c>
      <c r="R1697" s="67">
        <v>1010953</v>
      </c>
      <c r="S1697" s="95">
        <f t="shared" si="728"/>
        <v>22171.051948051947</v>
      </c>
      <c r="T1697" s="96">
        <f t="shared" si="729"/>
        <v>2955.4216478190629</v>
      </c>
      <c r="U1697" s="96">
        <f t="shared" si="730"/>
        <v>1318.9825174825176</v>
      </c>
      <c r="V1697" s="96">
        <f t="shared" si="731"/>
        <v>2842.7361502347417</v>
      </c>
      <c r="W1697" s="86">
        <f t="shared" si="732"/>
        <v>4414.6419213973795</v>
      </c>
      <c r="X1697" s="99">
        <f t="shared" si="733"/>
        <v>3.8239968216130316E-3</v>
      </c>
      <c r="Y1697" s="100">
        <f t="shared" si="734"/>
        <v>3.0740961462058007E-2</v>
      </c>
      <c r="Z1697" s="100">
        <f t="shared" si="735"/>
        <v>4.261025029797378E-2</v>
      </c>
      <c r="AA1697" s="100">
        <f t="shared" si="736"/>
        <v>5.2890345649582837E-2</v>
      </c>
      <c r="AB1697" s="101">
        <f t="shared" si="737"/>
        <v>1.1372665872069924E-2</v>
      </c>
      <c r="AC1697" s="99">
        <f t="shared" si="738"/>
        <v>4.8374323349295754E-3</v>
      </c>
      <c r="AD1697" s="100">
        <f t="shared" si="739"/>
        <v>3.3575275532645443E-2</v>
      </c>
      <c r="AE1697" s="100">
        <f t="shared" si="740"/>
        <v>4.5926679641587684E-2</v>
      </c>
      <c r="AF1697" s="100">
        <f t="shared" si="741"/>
        <v>5.6565348279216214E-2</v>
      </c>
      <c r="AG1697" s="101">
        <f t="shared" si="742"/>
        <v>1.3113738013910501E-2</v>
      </c>
      <c r="AH1697" s="95">
        <f t="shared" si="743"/>
        <v>84.782032181168063</v>
      </c>
      <c r="AI1697" s="96">
        <f t="shared" si="744"/>
        <v>90.852502979737778</v>
      </c>
      <c r="AJ1697" s="96">
        <f t="shared" si="745"/>
        <v>56.202175208581643</v>
      </c>
      <c r="AK1697" s="96">
        <f t="shared" si="746"/>
        <v>150.35329757647995</v>
      </c>
      <c r="AL1697" s="86">
        <f t="shared" si="747"/>
        <v>50.206247516885178</v>
      </c>
      <c r="AM1697" s="95">
        <f t="shared" si="755"/>
        <v>85.063130145134039</v>
      </c>
      <c r="AN1697" s="96">
        <f t="shared" si="748"/>
        <v>91.153727814196159</v>
      </c>
      <c r="AO1697" s="96">
        <f t="shared" si="749"/>
        <v>56.388515599524766</v>
      </c>
      <c r="AP1697" s="96">
        <f t="shared" si="750"/>
        <v>150.85179949648591</v>
      </c>
      <c r="AQ1697" s="86">
        <f t="shared" si="751"/>
        <v>50.372708187764253</v>
      </c>
    </row>
    <row r="1698" spans="1:43">
      <c r="A1698" s="129" t="str">
        <f t="shared" si="752"/>
        <v>2014_3</v>
      </c>
      <c r="B1698" s="57">
        <v>2014</v>
      </c>
      <c r="C1698" s="57">
        <v>3</v>
      </c>
      <c r="D1698" s="81" t="str">
        <f t="shared" si="753"/>
        <v>LYA_Commercial</v>
      </c>
      <c r="E1698" s="68" t="s">
        <v>26</v>
      </c>
      <c r="F1698" s="69" t="s">
        <v>40</v>
      </c>
      <c r="G1698" s="84">
        <f t="shared" si="754"/>
        <v>5776</v>
      </c>
      <c r="H1698" s="70">
        <v>1444</v>
      </c>
      <c r="I1698" s="65">
        <v>45</v>
      </c>
      <c r="J1698" s="66">
        <v>174</v>
      </c>
      <c r="K1698" s="66">
        <v>257</v>
      </c>
      <c r="L1698" s="66">
        <v>240</v>
      </c>
      <c r="M1698" s="67">
        <v>72</v>
      </c>
      <c r="N1698" s="65">
        <v>987896</v>
      </c>
      <c r="O1698" s="66">
        <v>509763</v>
      </c>
      <c r="P1698" s="66">
        <v>252748</v>
      </c>
      <c r="Q1698" s="66">
        <v>777083</v>
      </c>
      <c r="R1698" s="67">
        <v>613873</v>
      </c>
      <c r="S1698" s="95">
        <f t="shared" si="728"/>
        <v>21953.244444444445</v>
      </c>
      <c r="T1698" s="96">
        <f t="shared" si="729"/>
        <v>2929.6724137931033</v>
      </c>
      <c r="U1698" s="96">
        <f t="shared" si="730"/>
        <v>983.4552529182879</v>
      </c>
      <c r="V1698" s="96">
        <f t="shared" si="731"/>
        <v>3237.8458333333333</v>
      </c>
      <c r="W1698" s="86">
        <f t="shared" si="732"/>
        <v>8526.0138888888887</v>
      </c>
      <c r="X1698" s="99">
        <f t="shared" si="733"/>
        <v>7.7908587257617731E-3</v>
      </c>
      <c r="Y1698" s="100">
        <f t="shared" si="734"/>
        <v>3.0124653739612189E-2</v>
      </c>
      <c r="Z1698" s="100">
        <f t="shared" si="735"/>
        <v>4.4494459833795012E-2</v>
      </c>
      <c r="AA1698" s="100">
        <f t="shared" si="736"/>
        <v>4.1551246537396121E-2</v>
      </c>
      <c r="AB1698" s="101">
        <f t="shared" si="737"/>
        <v>1.2465373961218837E-2</v>
      </c>
      <c r="AC1698" s="99">
        <f t="shared" si="738"/>
        <v>1.0486341776382205E-2</v>
      </c>
      <c r="AD1698" s="100">
        <f t="shared" si="739"/>
        <v>3.5365016123740253E-2</v>
      </c>
      <c r="AE1698" s="100">
        <f t="shared" si="740"/>
        <v>5.0815839904056054E-2</v>
      </c>
      <c r="AF1698" s="100">
        <f t="shared" si="741"/>
        <v>4.7669378016414049E-2</v>
      </c>
      <c r="AG1698" s="101">
        <f t="shared" si="742"/>
        <v>1.5866879252095883E-2</v>
      </c>
      <c r="AH1698" s="95">
        <f t="shared" si="743"/>
        <v>171.03462603878117</v>
      </c>
      <c r="AI1698" s="96">
        <f t="shared" si="744"/>
        <v>88.25536703601108</v>
      </c>
      <c r="AJ1698" s="96">
        <f t="shared" si="745"/>
        <v>43.758310249307478</v>
      </c>
      <c r="AK1698" s="96">
        <f t="shared" si="746"/>
        <v>134.53653047091413</v>
      </c>
      <c r="AL1698" s="86">
        <f t="shared" si="747"/>
        <v>106.27995152354571</v>
      </c>
      <c r="AM1698" s="95">
        <f t="shared" si="755"/>
        <v>171.60169766835062</v>
      </c>
      <c r="AN1698" s="96">
        <f t="shared" si="748"/>
        <v>88.547980970174407</v>
      </c>
      <c r="AO1698" s="96">
        <f t="shared" si="749"/>
        <v>43.903392545652856</v>
      </c>
      <c r="AP1698" s="96">
        <f t="shared" si="750"/>
        <v>134.98259131448543</v>
      </c>
      <c r="AQ1698" s="86">
        <f t="shared" si="751"/>
        <v>106.6323266343455</v>
      </c>
    </row>
    <row r="1699" spans="1:43">
      <c r="A1699" s="129" t="str">
        <f t="shared" si="752"/>
        <v>2014_3</v>
      </c>
      <c r="B1699" s="57">
        <v>2014</v>
      </c>
      <c r="C1699" s="57">
        <v>3</v>
      </c>
      <c r="D1699" s="81" t="str">
        <f t="shared" si="753"/>
        <v>MMA_Commercial</v>
      </c>
      <c r="E1699" s="68" t="s">
        <v>27</v>
      </c>
      <c r="F1699" s="69" t="s">
        <v>40</v>
      </c>
      <c r="G1699" s="84">
        <f t="shared" si="754"/>
        <v>29252</v>
      </c>
      <c r="H1699" s="70">
        <v>7313</v>
      </c>
      <c r="I1699" s="65">
        <v>223</v>
      </c>
      <c r="J1699" s="66">
        <v>898</v>
      </c>
      <c r="K1699" s="66">
        <v>1677</v>
      </c>
      <c r="L1699" s="66">
        <v>1432</v>
      </c>
      <c r="M1699" s="67">
        <v>318</v>
      </c>
      <c r="N1699" s="65">
        <v>3101994</v>
      </c>
      <c r="O1699" s="66">
        <v>2623862</v>
      </c>
      <c r="P1699" s="66">
        <v>1976045</v>
      </c>
      <c r="Q1699" s="66">
        <v>4574844</v>
      </c>
      <c r="R1699" s="67">
        <v>3409277</v>
      </c>
      <c r="S1699" s="95">
        <f t="shared" si="728"/>
        <v>13910.286995515695</v>
      </c>
      <c r="T1699" s="96">
        <f t="shared" si="729"/>
        <v>2921.8953229398662</v>
      </c>
      <c r="U1699" s="96">
        <f t="shared" si="730"/>
        <v>1178.3214072748956</v>
      </c>
      <c r="V1699" s="96">
        <f t="shared" si="731"/>
        <v>3194.7234636871508</v>
      </c>
      <c r="W1699" s="86">
        <f t="shared" si="732"/>
        <v>10720.996855345911</v>
      </c>
      <c r="X1699" s="99">
        <f t="shared" si="733"/>
        <v>7.6234103651032408E-3</v>
      </c>
      <c r="Y1699" s="100">
        <f t="shared" si="734"/>
        <v>3.0698755640639955E-2</v>
      </c>
      <c r="Z1699" s="100">
        <f t="shared" si="735"/>
        <v>5.7329413373444549E-2</v>
      </c>
      <c r="AA1699" s="100">
        <f t="shared" si="736"/>
        <v>4.8953917680842333E-2</v>
      </c>
      <c r="AB1699" s="101">
        <f t="shared" si="737"/>
        <v>1.0871051552030631E-2</v>
      </c>
      <c r="AC1699" s="99">
        <f t="shared" si="738"/>
        <v>8.8083358579249139E-3</v>
      </c>
      <c r="AD1699" s="100">
        <f t="shared" si="739"/>
        <v>3.3048755897512133E-2</v>
      </c>
      <c r="AE1699" s="100">
        <f t="shared" si="740"/>
        <v>6.0496404640103939E-2</v>
      </c>
      <c r="AF1699" s="100">
        <f t="shared" si="741"/>
        <v>5.1893412138750483E-2</v>
      </c>
      <c r="AG1699" s="101">
        <f t="shared" si="742"/>
        <v>1.22837204136727E-2</v>
      </c>
      <c r="AH1699" s="95">
        <f t="shared" si="743"/>
        <v>106.04382606317517</v>
      </c>
      <c r="AI1699" s="96">
        <f t="shared" si="744"/>
        <v>89.698550526459726</v>
      </c>
      <c r="AJ1699" s="96">
        <f t="shared" si="745"/>
        <v>67.552475044441408</v>
      </c>
      <c r="AK1699" s="96">
        <f t="shared" si="746"/>
        <v>156.39422945439628</v>
      </c>
      <c r="AL1699" s="86">
        <f t="shared" si="747"/>
        <v>116.54850950362368</v>
      </c>
      <c r="AM1699" s="95">
        <f t="shared" si="755"/>
        <v>106.39541829127633</v>
      </c>
      <c r="AN1699" s="96">
        <f t="shared" si="748"/>
        <v>89.995949388872091</v>
      </c>
      <c r="AO1699" s="96">
        <f t="shared" si="749"/>
        <v>67.776447774362282</v>
      </c>
      <c r="AP1699" s="96">
        <f t="shared" si="750"/>
        <v>156.9127603075105</v>
      </c>
      <c r="AQ1699" s="86">
        <f t="shared" si="751"/>
        <v>116.93493039826242</v>
      </c>
    </row>
    <row r="1700" spans="1:43">
      <c r="A1700" s="129" t="str">
        <f t="shared" si="752"/>
        <v>2014_3</v>
      </c>
      <c r="B1700" s="57">
        <v>2014</v>
      </c>
      <c r="C1700" s="57">
        <v>3</v>
      </c>
      <c r="D1700" s="81" t="str">
        <f t="shared" si="753"/>
        <v>LYH_Commercial</v>
      </c>
      <c r="E1700" s="68" t="s">
        <v>28</v>
      </c>
      <c r="F1700" s="69" t="s">
        <v>40</v>
      </c>
      <c r="G1700" s="84">
        <f t="shared" si="754"/>
        <v>4000</v>
      </c>
      <c r="H1700" s="70">
        <v>1000</v>
      </c>
      <c r="I1700" s="65">
        <v>35</v>
      </c>
      <c r="J1700" s="66">
        <v>138</v>
      </c>
      <c r="K1700" s="66">
        <v>168</v>
      </c>
      <c r="L1700" s="66">
        <v>204</v>
      </c>
      <c r="M1700" s="67">
        <v>52</v>
      </c>
      <c r="N1700" s="65">
        <v>591984</v>
      </c>
      <c r="O1700" s="66">
        <v>433556</v>
      </c>
      <c r="P1700" s="66">
        <v>208330</v>
      </c>
      <c r="Q1700" s="66">
        <v>564611</v>
      </c>
      <c r="R1700" s="67">
        <v>422123</v>
      </c>
      <c r="S1700" s="95">
        <f t="shared" si="728"/>
        <v>16913.82857142857</v>
      </c>
      <c r="T1700" s="96">
        <f t="shared" si="729"/>
        <v>3141.710144927536</v>
      </c>
      <c r="U1700" s="96">
        <f t="shared" si="730"/>
        <v>1240.0595238095239</v>
      </c>
      <c r="V1700" s="96">
        <f t="shared" si="731"/>
        <v>2767.7009803921569</v>
      </c>
      <c r="W1700" s="86">
        <f t="shared" si="732"/>
        <v>8117.75</v>
      </c>
      <c r="X1700" s="99">
        <f t="shared" si="733"/>
        <v>8.7500000000000008E-3</v>
      </c>
      <c r="Y1700" s="100">
        <f t="shared" si="734"/>
        <v>3.4500000000000003E-2</v>
      </c>
      <c r="Z1700" s="100">
        <f t="shared" si="735"/>
        <v>4.2000000000000003E-2</v>
      </c>
      <c r="AA1700" s="100">
        <f t="shared" si="736"/>
        <v>5.0999999999999997E-2</v>
      </c>
      <c r="AB1700" s="101">
        <f t="shared" si="737"/>
        <v>1.2999999999999999E-2</v>
      </c>
      <c r="AC1700" s="99">
        <f t="shared" si="738"/>
        <v>1.2181006588588473E-2</v>
      </c>
      <c r="AD1700" s="100">
        <f t="shared" si="739"/>
        <v>4.1223750846346857E-2</v>
      </c>
      <c r="AE1700" s="100">
        <f t="shared" si="740"/>
        <v>4.9389810897445215E-2</v>
      </c>
      <c r="AF1700" s="100">
        <f t="shared" si="741"/>
        <v>5.9104833914091021E-2</v>
      </c>
      <c r="AG1700" s="101">
        <f t="shared" si="742"/>
        <v>1.7173074882505704E-2</v>
      </c>
      <c r="AH1700" s="95">
        <f t="shared" si="743"/>
        <v>147.99600000000001</v>
      </c>
      <c r="AI1700" s="96">
        <f t="shared" si="744"/>
        <v>108.389</v>
      </c>
      <c r="AJ1700" s="96">
        <f t="shared" si="745"/>
        <v>52.082500000000003</v>
      </c>
      <c r="AK1700" s="96">
        <f t="shared" si="746"/>
        <v>141.15275</v>
      </c>
      <c r="AL1700" s="86">
        <f t="shared" si="747"/>
        <v>105.53075</v>
      </c>
      <c r="AM1700" s="95">
        <f t="shared" si="755"/>
        <v>148.48668621268965</v>
      </c>
      <c r="AN1700" s="96">
        <f t="shared" si="748"/>
        <v>108.74836773904171</v>
      </c>
      <c r="AO1700" s="96">
        <f t="shared" si="749"/>
        <v>52.255181455393448</v>
      </c>
      <c r="AP1700" s="96">
        <f t="shared" si="750"/>
        <v>141.62074716416814</v>
      </c>
      <c r="AQ1700" s="86">
        <f t="shared" si="751"/>
        <v>105.88064110543391</v>
      </c>
    </row>
    <row r="1701" spans="1:43">
      <c r="A1701" s="129" t="str">
        <f t="shared" si="752"/>
        <v>2014_3</v>
      </c>
      <c r="B1701" s="57">
        <v>2014</v>
      </c>
      <c r="C1701" s="57">
        <v>3</v>
      </c>
      <c r="D1701" s="81" t="str">
        <f t="shared" si="753"/>
        <v>SSA_Commercial</v>
      </c>
      <c r="E1701" s="68" t="s">
        <v>29</v>
      </c>
      <c r="F1701" s="69" t="s">
        <v>40</v>
      </c>
      <c r="G1701" s="84">
        <f t="shared" si="754"/>
        <v>6960</v>
      </c>
      <c r="H1701" s="70">
        <v>1740</v>
      </c>
      <c r="I1701" s="65">
        <v>56</v>
      </c>
      <c r="J1701" s="66">
        <v>215</v>
      </c>
      <c r="K1701" s="66">
        <v>267</v>
      </c>
      <c r="L1701" s="66">
        <v>261</v>
      </c>
      <c r="M1701" s="67">
        <v>96</v>
      </c>
      <c r="N1701" s="65">
        <v>1304846</v>
      </c>
      <c r="O1701" s="66">
        <v>395287</v>
      </c>
      <c r="P1701" s="66">
        <v>229511</v>
      </c>
      <c r="Q1701" s="66">
        <v>819466</v>
      </c>
      <c r="R1701" s="67">
        <v>595775</v>
      </c>
      <c r="S1701" s="95">
        <f t="shared" si="728"/>
        <v>23300.821428571428</v>
      </c>
      <c r="T1701" s="96">
        <f t="shared" si="729"/>
        <v>1838.5441860465116</v>
      </c>
      <c r="U1701" s="96">
        <f t="shared" si="730"/>
        <v>859.59176029962543</v>
      </c>
      <c r="V1701" s="96">
        <f t="shared" si="731"/>
        <v>3139.7164750957854</v>
      </c>
      <c r="W1701" s="86">
        <f t="shared" si="732"/>
        <v>6205.989583333333</v>
      </c>
      <c r="X1701" s="99">
        <f t="shared" si="733"/>
        <v>8.0459770114942528E-3</v>
      </c>
      <c r="Y1701" s="100">
        <f t="shared" si="734"/>
        <v>3.089080459770115E-2</v>
      </c>
      <c r="Z1701" s="100">
        <f t="shared" si="735"/>
        <v>3.8362068965517242E-2</v>
      </c>
      <c r="AA1701" s="100">
        <f t="shared" si="736"/>
        <v>3.7499999999999999E-2</v>
      </c>
      <c r="AB1701" s="101">
        <f t="shared" si="737"/>
        <v>1.3793103448275862E-2</v>
      </c>
      <c r="AC1701" s="99">
        <f t="shared" si="738"/>
        <v>1.0541068452706231E-2</v>
      </c>
      <c r="AD1701" s="100">
        <f t="shared" si="739"/>
        <v>3.5723086573999169E-2</v>
      </c>
      <c r="AE1701" s="100">
        <f t="shared" si="740"/>
        <v>4.3726307786294785E-2</v>
      </c>
      <c r="AF1701" s="100">
        <f t="shared" si="741"/>
        <v>4.280600071507365E-2</v>
      </c>
      <c r="AG1701" s="101">
        <f t="shared" si="742"/>
        <v>1.7050467622700169E-2</v>
      </c>
      <c r="AH1701" s="95">
        <f t="shared" si="743"/>
        <v>187.4778735632184</v>
      </c>
      <c r="AI1701" s="96">
        <f t="shared" si="744"/>
        <v>56.794109195402299</v>
      </c>
      <c r="AJ1701" s="96">
        <f t="shared" si="745"/>
        <v>32.975718390804595</v>
      </c>
      <c r="AK1701" s="96">
        <f t="shared" si="746"/>
        <v>117.73936781609196</v>
      </c>
      <c r="AL1701" s="86">
        <f t="shared" si="747"/>
        <v>85.599856321839084</v>
      </c>
      <c r="AM1701" s="95">
        <f t="shared" si="755"/>
        <v>188.09946338822613</v>
      </c>
      <c r="AN1701" s="96">
        <f t="shared" si="748"/>
        <v>56.982412165375635</v>
      </c>
      <c r="AO1701" s="96">
        <f t="shared" si="749"/>
        <v>33.085050604971897</v>
      </c>
      <c r="AP1701" s="96">
        <f t="shared" si="750"/>
        <v>118.1297370455181</v>
      </c>
      <c r="AQ1701" s="86">
        <f t="shared" si="751"/>
        <v>85.883665811996522</v>
      </c>
    </row>
    <row r="1702" spans="1:43">
      <c r="A1702" s="129" t="str">
        <f t="shared" si="752"/>
        <v>2014_3</v>
      </c>
      <c r="B1702" s="57">
        <v>2014</v>
      </c>
      <c r="C1702" s="57">
        <v>3</v>
      </c>
      <c r="D1702" s="81" t="str">
        <f t="shared" si="753"/>
        <v>MML_Commercial</v>
      </c>
      <c r="E1702" s="68" t="s">
        <v>30</v>
      </c>
      <c r="F1702" s="69" t="s">
        <v>40</v>
      </c>
      <c r="G1702" s="84">
        <f t="shared" si="754"/>
        <v>23848</v>
      </c>
      <c r="H1702" s="70">
        <v>5962</v>
      </c>
      <c r="I1702" s="65">
        <v>146</v>
      </c>
      <c r="J1702" s="66">
        <v>651</v>
      </c>
      <c r="K1702" s="66">
        <v>2154</v>
      </c>
      <c r="L1702" s="66">
        <v>856</v>
      </c>
      <c r="M1702" s="67">
        <v>228</v>
      </c>
      <c r="N1702" s="65">
        <v>2244099</v>
      </c>
      <c r="O1702" s="66">
        <v>1902144</v>
      </c>
      <c r="P1702" s="66">
        <v>1288524</v>
      </c>
      <c r="Q1702" s="66">
        <v>2717927</v>
      </c>
      <c r="R1702" s="67">
        <v>565017</v>
      </c>
      <c r="S1702" s="95">
        <f t="shared" si="728"/>
        <v>15370.54109589041</v>
      </c>
      <c r="T1702" s="96">
        <f t="shared" si="729"/>
        <v>2921.8801843317974</v>
      </c>
      <c r="U1702" s="96">
        <f t="shared" si="730"/>
        <v>598.20055710306406</v>
      </c>
      <c r="V1702" s="96">
        <f t="shared" si="731"/>
        <v>3175.1483644859813</v>
      </c>
      <c r="W1702" s="86">
        <f t="shared" si="732"/>
        <v>2478.1447368421054</v>
      </c>
      <c r="X1702" s="99">
        <f t="shared" si="733"/>
        <v>6.1221066756122107E-3</v>
      </c>
      <c r="Y1702" s="100">
        <f t="shared" si="734"/>
        <v>2.7297886615229788E-2</v>
      </c>
      <c r="Z1702" s="100">
        <f t="shared" si="735"/>
        <v>9.0322039584032204E-2</v>
      </c>
      <c r="AA1702" s="100">
        <f t="shared" si="736"/>
        <v>3.5893995303589402E-2</v>
      </c>
      <c r="AB1702" s="101">
        <f t="shared" si="737"/>
        <v>9.5605501509560542E-3</v>
      </c>
      <c r="AC1702" s="99">
        <f t="shared" si="738"/>
        <v>7.2990265622711716E-3</v>
      </c>
      <c r="AD1702" s="100">
        <f t="shared" si="739"/>
        <v>2.9756466828128318E-2</v>
      </c>
      <c r="AE1702" s="100">
        <f t="shared" si="740"/>
        <v>9.4646885546698617E-2</v>
      </c>
      <c r="AF1702" s="100">
        <f t="shared" si="741"/>
        <v>3.8700742090975106E-2</v>
      </c>
      <c r="AG1702" s="101">
        <f t="shared" si="742"/>
        <v>1.1028750579936611E-2</v>
      </c>
      <c r="AH1702" s="95">
        <f t="shared" si="743"/>
        <v>94.100092250922515</v>
      </c>
      <c r="AI1702" s="96">
        <f t="shared" si="744"/>
        <v>79.761153975176114</v>
      </c>
      <c r="AJ1702" s="96">
        <f t="shared" si="745"/>
        <v>54.030694397853068</v>
      </c>
      <c r="AK1702" s="96">
        <f t="shared" si="746"/>
        <v>113.96876048305937</v>
      </c>
      <c r="AL1702" s="86">
        <f t="shared" si="747"/>
        <v>23.692427037906743</v>
      </c>
      <c r="AM1702" s="95">
        <f t="shared" si="755"/>
        <v>94.412084587744801</v>
      </c>
      <c r="AN1702" s="96">
        <f t="shared" si="748"/>
        <v>80.025605031717063</v>
      </c>
      <c r="AO1702" s="96">
        <f t="shared" si="749"/>
        <v>54.209835163840488</v>
      </c>
      <c r="AP1702" s="96">
        <f t="shared" si="750"/>
        <v>114.34662812438998</v>
      </c>
      <c r="AQ1702" s="86">
        <f t="shared" si="751"/>
        <v>23.770980156184645</v>
      </c>
    </row>
    <row r="1703" spans="1:43">
      <c r="A1703" s="129" t="str">
        <f t="shared" si="752"/>
        <v>2014_3</v>
      </c>
      <c r="B1703" s="57">
        <v>2014</v>
      </c>
      <c r="C1703" s="57">
        <v>3</v>
      </c>
      <c r="D1703" s="81" t="str">
        <f t="shared" si="753"/>
        <v>LMH_Commercial</v>
      </c>
      <c r="E1703" s="68" t="s">
        <v>31</v>
      </c>
      <c r="F1703" s="69" t="s">
        <v>40</v>
      </c>
      <c r="G1703" s="84">
        <f t="shared" si="754"/>
        <v>23920</v>
      </c>
      <c r="H1703" s="70">
        <v>5980</v>
      </c>
      <c r="I1703" s="65">
        <v>95</v>
      </c>
      <c r="J1703" s="66">
        <v>879</v>
      </c>
      <c r="K1703" s="66">
        <v>1490</v>
      </c>
      <c r="L1703" s="66">
        <v>1426</v>
      </c>
      <c r="M1703" s="67">
        <v>310</v>
      </c>
      <c r="N1703" s="65">
        <v>3206162</v>
      </c>
      <c r="O1703" s="66">
        <v>2929829</v>
      </c>
      <c r="P1703" s="66">
        <v>1470356</v>
      </c>
      <c r="Q1703" s="66">
        <v>4883330</v>
      </c>
      <c r="R1703" s="67">
        <v>2650679</v>
      </c>
      <c r="S1703" s="95">
        <f t="shared" si="728"/>
        <v>33749.073684210525</v>
      </c>
      <c r="T1703" s="96">
        <f t="shared" si="729"/>
        <v>3333.1387940841864</v>
      </c>
      <c r="U1703" s="96">
        <f t="shared" si="730"/>
        <v>986.81610738255029</v>
      </c>
      <c r="V1703" s="96">
        <f t="shared" si="731"/>
        <v>3424.4950911640954</v>
      </c>
      <c r="W1703" s="86">
        <f t="shared" si="732"/>
        <v>8550.5774193548386</v>
      </c>
      <c r="X1703" s="99">
        <f t="shared" si="733"/>
        <v>3.971571906354515E-3</v>
      </c>
      <c r="Y1703" s="100">
        <f t="shared" si="734"/>
        <v>3.6747491638795989E-2</v>
      </c>
      <c r="Z1703" s="100">
        <f t="shared" si="735"/>
        <v>6.2290969899665552E-2</v>
      </c>
      <c r="AA1703" s="100">
        <f t="shared" si="736"/>
        <v>5.9615384615384619E-2</v>
      </c>
      <c r="AB1703" s="101">
        <f t="shared" si="737"/>
        <v>1.2959866220735786E-2</v>
      </c>
      <c r="AC1703" s="99">
        <f t="shared" si="738"/>
        <v>4.919100698048004E-3</v>
      </c>
      <c r="AD1703" s="100">
        <f t="shared" si="739"/>
        <v>3.9581879357535259E-2</v>
      </c>
      <c r="AE1703" s="100">
        <f t="shared" si="740"/>
        <v>6.5931980380286304E-2</v>
      </c>
      <c r="AF1703" s="100">
        <f t="shared" si="741"/>
        <v>6.3182418757285572E-2</v>
      </c>
      <c r="AG1703" s="101">
        <f t="shared" si="742"/>
        <v>1.466376188772907E-2</v>
      </c>
      <c r="AH1703" s="95">
        <f t="shared" si="743"/>
        <v>134.03687290969899</v>
      </c>
      <c r="AI1703" s="96">
        <f t="shared" si="744"/>
        <v>122.48448996655519</v>
      </c>
      <c r="AJ1703" s="96">
        <f t="shared" si="745"/>
        <v>61.469732441471571</v>
      </c>
      <c r="AK1703" s="96">
        <f t="shared" si="746"/>
        <v>204.15259197324414</v>
      </c>
      <c r="AL1703" s="86">
        <f t="shared" si="747"/>
        <v>110.81433946488295</v>
      </c>
      <c r="AM1703" s="95">
        <f t="shared" si="755"/>
        <v>134.48127712014266</v>
      </c>
      <c r="AN1703" s="96">
        <f t="shared" si="748"/>
        <v>122.89059182400344</v>
      </c>
      <c r="AO1703" s="96">
        <f t="shared" si="749"/>
        <v>61.67353761327859</v>
      </c>
      <c r="AP1703" s="96">
        <f t="shared" si="750"/>
        <v>204.82946744397393</v>
      </c>
      <c r="AQ1703" s="86">
        <f t="shared" si="751"/>
        <v>111.181748506639</v>
      </c>
    </row>
    <row r="1704" spans="1:43">
      <c r="A1704" s="129" t="str">
        <f t="shared" si="752"/>
        <v>2014_3</v>
      </c>
      <c r="B1704" s="57">
        <v>2014</v>
      </c>
      <c r="C1704" s="57">
        <v>3</v>
      </c>
      <c r="D1704" s="81" t="str">
        <f t="shared" si="753"/>
        <v>SSL_Commercial</v>
      </c>
      <c r="E1704" s="68" t="s">
        <v>32</v>
      </c>
      <c r="F1704" s="69" t="s">
        <v>40</v>
      </c>
      <c r="G1704" s="84">
        <f t="shared" si="754"/>
        <v>12680</v>
      </c>
      <c r="H1704" s="70">
        <v>3170</v>
      </c>
      <c r="I1704" s="65">
        <v>116</v>
      </c>
      <c r="J1704" s="66">
        <v>360</v>
      </c>
      <c r="K1704" s="66">
        <v>939</v>
      </c>
      <c r="L1704" s="66">
        <v>541</v>
      </c>
      <c r="M1704" s="67">
        <v>116</v>
      </c>
      <c r="N1704" s="65">
        <v>1451105</v>
      </c>
      <c r="O1704" s="66">
        <v>1007012</v>
      </c>
      <c r="P1704" s="66">
        <v>829240</v>
      </c>
      <c r="Q1704" s="66">
        <v>1554736</v>
      </c>
      <c r="R1704" s="67">
        <v>323665</v>
      </c>
      <c r="S1704" s="95">
        <f t="shared" si="728"/>
        <v>12509.525862068966</v>
      </c>
      <c r="T1704" s="96">
        <f t="shared" si="729"/>
        <v>2797.2555555555555</v>
      </c>
      <c r="U1704" s="96">
        <f t="shared" si="730"/>
        <v>883.10969116080935</v>
      </c>
      <c r="V1704" s="96">
        <f t="shared" si="731"/>
        <v>2873.8188539741218</v>
      </c>
      <c r="W1704" s="86">
        <f t="shared" si="732"/>
        <v>2790.2155172413795</v>
      </c>
      <c r="X1704" s="99">
        <f t="shared" si="733"/>
        <v>9.1482649842271301E-3</v>
      </c>
      <c r="Y1704" s="100">
        <f t="shared" si="734"/>
        <v>2.8391167192429023E-2</v>
      </c>
      <c r="Z1704" s="100">
        <f t="shared" si="735"/>
        <v>7.4053627760252372E-2</v>
      </c>
      <c r="AA1704" s="100">
        <f t="shared" si="736"/>
        <v>4.2665615141955833E-2</v>
      </c>
      <c r="AB1704" s="101">
        <f t="shared" si="737"/>
        <v>9.1482649842271301E-3</v>
      </c>
      <c r="AC1704" s="99">
        <f t="shared" si="738"/>
        <v>1.1118282099081259E-2</v>
      </c>
      <c r="AD1704" s="100">
        <f t="shared" si="739"/>
        <v>3.1827804061541225E-2</v>
      </c>
      <c r="AE1704" s="100">
        <f t="shared" si="740"/>
        <v>7.9471919445208608E-2</v>
      </c>
      <c r="AF1704" s="100">
        <f t="shared" si="741"/>
        <v>4.6847452412790272E-2</v>
      </c>
      <c r="AG1704" s="101">
        <f t="shared" si="742"/>
        <v>1.1118282099081259E-2</v>
      </c>
      <c r="AH1704" s="95">
        <f t="shared" si="743"/>
        <v>114.44045741324921</v>
      </c>
      <c r="AI1704" s="96">
        <f t="shared" si="744"/>
        <v>79.417350157728706</v>
      </c>
      <c r="AJ1704" s="96">
        <f t="shared" si="745"/>
        <v>65.397476340694013</v>
      </c>
      <c r="AK1704" s="96">
        <f t="shared" si="746"/>
        <v>122.61324921135646</v>
      </c>
      <c r="AL1704" s="86">
        <f t="shared" si="747"/>
        <v>25.525630914826497</v>
      </c>
      <c r="AM1704" s="95">
        <f t="shared" si="755"/>
        <v>114.81988898320095</v>
      </c>
      <c r="AN1704" s="96">
        <f t="shared" si="748"/>
        <v>79.680661319994869</v>
      </c>
      <c r="AO1704" s="96">
        <f t="shared" si="749"/>
        <v>65.614304092694582</v>
      </c>
      <c r="AP1704" s="96">
        <f t="shared" si="750"/>
        <v>123.01977797484393</v>
      </c>
      <c r="AQ1704" s="86">
        <f t="shared" si="751"/>
        <v>25.610262088372469</v>
      </c>
    </row>
    <row r="1705" spans="1:43">
      <c r="A1705" s="129" t="str">
        <f t="shared" si="752"/>
        <v>2014_3</v>
      </c>
      <c r="B1705" s="57">
        <v>2014</v>
      </c>
      <c r="C1705" s="57">
        <v>3</v>
      </c>
      <c r="D1705" s="81" t="str">
        <f t="shared" si="753"/>
        <v>SSH_Commercial</v>
      </c>
      <c r="E1705" s="68" t="s">
        <v>33</v>
      </c>
      <c r="F1705" s="69" t="s">
        <v>40</v>
      </c>
      <c r="G1705" s="84">
        <f t="shared" si="754"/>
        <v>11068</v>
      </c>
      <c r="H1705" s="70">
        <v>2767</v>
      </c>
      <c r="I1705" s="65">
        <v>86</v>
      </c>
      <c r="J1705" s="66">
        <v>438</v>
      </c>
      <c r="K1705" s="66">
        <v>716</v>
      </c>
      <c r="L1705" s="66">
        <v>576</v>
      </c>
      <c r="M1705" s="67">
        <v>93</v>
      </c>
      <c r="N1705" s="65">
        <v>1281458</v>
      </c>
      <c r="O1705" s="66">
        <v>1629765</v>
      </c>
      <c r="P1705" s="66">
        <v>827305</v>
      </c>
      <c r="Q1705" s="66">
        <v>2491470</v>
      </c>
      <c r="R1705" s="67">
        <v>407308</v>
      </c>
      <c r="S1705" s="95">
        <f t="shared" si="728"/>
        <v>14900.674418604651</v>
      </c>
      <c r="T1705" s="96">
        <f t="shared" si="729"/>
        <v>3720.9246575342468</v>
      </c>
      <c r="U1705" s="96">
        <f t="shared" si="730"/>
        <v>1155.4539106145251</v>
      </c>
      <c r="V1705" s="96">
        <f t="shared" si="731"/>
        <v>4325.46875</v>
      </c>
      <c r="W1705" s="86">
        <f t="shared" si="732"/>
        <v>4379.6559139784949</v>
      </c>
      <c r="X1705" s="99">
        <f t="shared" si="733"/>
        <v>7.7701481749186847E-3</v>
      </c>
      <c r="Y1705" s="100">
        <f t="shared" si="734"/>
        <v>3.9573545355981204E-2</v>
      </c>
      <c r="Z1705" s="100">
        <f t="shared" si="735"/>
        <v>6.4691001084206723E-2</v>
      </c>
      <c r="AA1705" s="100">
        <f t="shared" si="736"/>
        <v>5.2041922659920491E-2</v>
      </c>
      <c r="AB1705" s="101">
        <f t="shared" si="737"/>
        <v>8.402602096132996E-3</v>
      </c>
      <c r="AC1705" s="99">
        <f t="shared" si="738"/>
        <v>9.7148012765486142E-3</v>
      </c>
      <c r="AD1705" s="100">
        <f t="shared" si="739"/>
        <v>4.3891279349307873E-2</v>
      </c>
      <c r="AE1705" s="100">
        <f t="shared" si="740"/>
        <v>7.0138797105115225E-2</v>
      </c>
      <c r="AF1705" s="100">
        <f t="shared" si="741"/>
        <v>5.6961101115759291E-2</v>
      </c>
      <c r="AG1705" s="101">
        <f t="shared" si="742"/>
        <v>1.0424205378518606E-2</v>
      </c>
      <c r="AH1705" s="95">
        <f t="shared" si="743"/>
        <v>115.78044813877845</v>
      </c>
      <c r="AI1705" s="96">
        <f t="shared" si="744"/>
        <v>147.25018070112034</v>
      </c>
      <c r="AJ1705" s="96">
        <f t="shared" si="745"/>
        <v>74.747470184315148</v>
      </c>
      <c r="AK1705" s="96">
        <f t="shared" si="746"/>
        <v>225.10571015540296</v>
      </c>
      <c r="AL1705" s="86">
        <f t="shared" si="747"/>
        <v>36.80050596313697</v>
      </c>
      <c r="AM1705" s="95">
        <f t="shared" si="755"/>
        <v>116.16432249754982</v>
      </c>
      <c r="AN1705" s="96">
        <f t="shared" si="748"/>
        <v>147.73839412233511</v>
      </c>
      <c r="AO1705" s="96">
        <f t="shared" si="749"/>
        <v>74.995298186780573</v>
      </c>
      <c r="AP1705" s="96">
        <f t="shared" si="750"/>
        <v>225.85205646456652</v>
      </c>
      <c r="AQ1705" s="86">
        <f t="shared" si="751"/>
        <v>36.922519401987444</v>
      </c>
    </row>
    <row r="1706" spans="1:43">
      <c r="A1706" s="129" t="str">
        <f t="shared" si="752"/>
        <v>2014_3</v>
      </c>
      <c r="B1706" s="57">
        <v>2014</v>
      </c>
      <c r="C1706" s="57">
        <v>3</v>
      </c>
      <c r="D1706" s="81" t="str">
        <f t="shared" si="753"/>
        <v>MMH_Commercial</v>
      </c>
      <c r="E1706" s="68" t="s">
        <v>34</v>
      </c>
      <c r="F1706" s="69" t="s">
        <v>40</v>
      </c>
      <c r="G1706" s="84">
        <f t="shared" si="754"/>
        <v>21168</v>
      </c>
      <c r="H1706" s="70">
        <v>5292</v>
      </c>
      <c r="I1706" s="65">
        <v>227</v>
      </c>
      <c r="J1706" s="66">
        <v>851</v>
      </c>
      <c r="K1706" s="66">
        <v>1035</v>
      </c>
      <c r="L1706" s="66">
        <v>1349</v>
      </c>
      <c r="M1706" s="67">
        <v>300</v>
      </c>
      <c r="N1706" s="65">
        <v>2748740</v>
      </c>
      <c r="O1706" s="66">
        <v>2485210</v>
      </c>
      <c r="P1706" s="66">
        <v>1106707</v>
      </c>
      <c r="Q1706" s="66">
        <v>3675363</v>
      </c>
      <c r="R1706" s="67">
        <v>901446</v>
      </c>
      <c r="S1706" s="95">
        <f t="shared" si="728"/>
        <v>12108.986784140969</v>
      </c>
      <c r="T1706" s="96">
        <f t="shared" si="729"/>
        <v>2920.340775558167</v>
      </c>
      <c r="U1706" s="96">
        <f t="shared" si="730"/>
        <v>1069.2821256038646</v>
      </c>
      <c r="V1706" s="96">
        <f t="shared" si="731"/>
        <v>2724.5092661230542</v>
      </c>
      <c r="W1706" s="86">
        <f t="shared" si="732"/>
        <v>3004.82</v>
      </c>
      <c r="X1706" s="99">
        <f t="shared" si="733"/>
        <v>1.0723733938019652E-2</v>
      </c>
      <c r="Y1706" s="100">
        <f t="shared" si="734"/>
        <v>4.0202191987906276E-2</v>
      </c>
      <c r="Z1706" s="100">
        <f t="shared" si="735"/>
        <v>4.889455782312925E-2</v>
      </c>
      <c r="AA1706" s="100">
        <f t="shared" si="736"/>
        <v>6.3728269085411945E-2</v>
      </c>
      <c r="AB1706" s="101">
        <f t="shared" si="737"/>
        <v>1.417233560090703E-2</v>
      </c>
      <c r="AC1706" s="99">
        <f t="shared" si="738"/>
        <v>1.2373216838516915E-2</v>
      </c>
      <c r="AD1706" s="100">
        <f t="shared" si="739"/>
        <v>4.3347989402024278E-2</v>
      </c>
      <c r="AE1706" s="100">
        <f t="shared" si="740"/>
        <v>5.2348066904960917E-2</v>
      </c>
      <c r="AF1706" s="100">
        <f t="shared" si="741"/>
        <v>6.7640126570800943E-2</v>
      </c>
      <c r="AG1706" s="101">
        <f t="shared" si="742"/>
        <v>1.6065277229637024E-2</v>
      </c>
      <c r="AH1706" s="95">
        <f t="shared" si="743"/>
        <v>129.85355253212396</v>
      </c>
      <c r="AI1706" s="96">
        <f t="shared" si="744"/>
        <v>117.40410052910053</v>
      </c>
      <c r="AJ1706" s="96">
        <f t="shared" si="745"/>
        <v>52.282076719576722</v>
      </c>
      <c r="AK1706" s="96">
        <f t="shared" si="746"/>
        <v>173.62825963718822</v>
      </c>
      <c r="AL1706" s="86">
        <f t="shared" si="747"/>
        <v>42.585317460317462</v>
      </c>
      <c r="AM1706" s="95">
        <f t="shared" si="755"/>
        <v>130.2840867891058</v>
      </c>
      <c r="AN1706" s="96">
        <f t="shared" si="748"/>
        <v>117.79335816743439</v>
      </c>
      <c r="AO1706" s="96">
        <f t="shared" si="749"/>
        <v>52.455419878966694</v>
      </c>
      <c r="AP1706" s="96">
        <f t="shared" si="750"/>
        <v>174.20393055489725</v>
      </c>
      <c r="AQ1706" s="86">
        <f t="shared" si="751"/>
        <v>42.726510655679427</v>
      </c>
    </row>
    <row r="1707" spans="1:43">
      <c r="A1707" s="129" t="str">
        <f t="shared" si="752"/>
        <v>2014_3</v>
      </c>
      <c r="B1707" s="57">
        <v>2014</v>
      </c>
      <c r="C1707" s="57">
        <v>3</v>
      </c>
      <c r="D1707" s="81" t="str">
        <f t="shared" si="753"/>
        <v>SYA_Commercial</v>
      </c>
      <c r="E1707" s="68" t="s">
        <v>35</v>
      </c>
      <c r="F1707" s="69" t="s">
        <v>40</v>
      </c>
      <c r="G1707" s="84">
        <f t="shared" si="754"/>
        <v>6432</v>
      </c>
      <c r="H1707" s="70">
        <v>1608</v>
      </c>
      <c r="I1707" s="65">
        <v>73</v>
      </c>
      <c r="J1707" s="66">
        <v>266</v>
      </c>
      <c r="K1707" s="66">
        <v>449</v>
      </c>
      <c r="L1707" s="66">
        <v>411</v>
      </c>
      <c r="M1707" s="67">
        <v>39</v>
      </c>
      <c r="N1707" s="65">
        <v>1281042</v>
      </c>
      <c r="O1707" s="66">
        <v>926864</v>
      </c>
      <c r="P1707" s="66">
        <v>413154</v>
      </c>
      <c r="Q1707" s="66">
        <v>1346421</v>
      </c>
      <c r="R1707" s="67">
        <v>231721</v>
      </c>
      <c r="S1707" s="95">
        <f t="shared" si="728"/>
        <v>17548.520547945205</v>
      </c>
      <c r="T1707" s="96">
        <f t="shared" si="729"/>
        <v>3484.4511278195487</v>
      </c>
      <c r="U1707" s="96">
        <f t="shared" si="730"/>
        <v>920.16481069042311</v>
      </c>
      <c r="V1707" s="96">
        <f t="shared" si="731"/>
        <v>3275.9635036496352</v>
      </c>
      <c r="W1707" s="86">
        <f t="shared" si="732"/>
        <v>5941.5641025641025</v>
      </c>
      <c r="X1707" s="99">
        <f t="shared" si="733"/>
        <v>1.1349502487562189E-2</v>
      </c>
      <c r="Y1707" s="100">
        <f t="shared" si="734"/>
        <v>4.1355721393034825E-2</v>
      </c>
      <c r="Z1707" s="100">
        <f t="shared" si="735"/>
        <v>6.9807213930348264E-2</v>
      </c>
      <c r="AA1707" s="100">
        <f t="shared" si="736"/>
        <v>6.3899253731343281E-2</v>
      </c>
      <c r="AB1707" s="101">
        <f t="shared" si="737"/>
        <v>6.0634328358208957E-3</v>
      </c>
      <c r="AC1707" s="99">
        <f t="shared" si="738"/>
        <v>1.4426964565003485E-2</v>
      </c>
      <c r="AD1707" s="100">
        <f t="shared" si="739"/>
        <v>4.7140402811674566E-2</v>
      </c>
      <c r="AE1707" s="100">
        <f t="shared" si="740"/>
        <v>7.7210414905106106E-2</v>
      </c>
      <c r="AF1707" s="100">
        <f t="shared" si="741"/>
        <v>7.1004711980984E-2</v>
      </c>
      <c r="AG1707" s="101">
        <f t="shared" si="742"/>
        <v>8.3188221743530529E-3</v>
      </c>
      <c r="AH1707" s="95">
        <f t="shared" si="743"/>
        <v>199.1669776119403</v>
      </c>
      <c r="AI1707" s="96">
        <f t="shared" si="744"/>
        <v>144.10199004975124</v>
      </c>
      <c r="AJ1707" s="96">
        <f t="shared" si="745"/>
        <v>64.234141791044777</v>
      </c>
      <c r="AK1707" s="96">
        <f t="shared" si="746"/>
        <v>209.33162313432837</v>
      </c>
      <c r="AL1707" s="86">
        <f t="shared" si="747"/>
        <v>36.026274875621894</v>
      </c>
      <c r="AM1707" s="95">
        <f t="shared" si="755"/>
        <v>199.82732309382661</v>
      </c>
      <c r="AN1707" s="96">
        <f t="shared" si="748"/>
        <v>144.57976552840304</v>
      </c>
      <c r="AO1707" s="96">
        <f t="shared" si="749"/>
        <v>64.447112464311743</v>
      </c>
      <c r="AP1707" s="96">
        <f t="shared" si="750"/>
        <v>210.02566987445621</v>
      </c>
      <c r="AQ1707" s="86">
        <f t="shared" si="751"/>
        <v>36.145721322661238</v>
      </c>
    </row>
    <row r="1708" spans="1:43">
      <c r="A1708" s="129" t="str">
        <f t="shared" si="752"/>
        <v>2014_3</v>
      </c>
      <c r="B1708" s="57">
        <v>2014</v>
      </c>
      <c r="C1708" s="57">
        <v>3</v>
      </c>
      <c r="D1708" s="81" t="str">
        <f t="shared" si="753"/>
        <v>LSH_Commercial</v>
      </c>
      <c r="E1708" s="68" t="s">
        <v>36</v>
      </c>
      <c r="F1708" s="69" t="s">
        <v>40</v>
      </c>
      <c r="G1708" s="84">
        <f t="shared" si="754"/>
        <v>9944</v>
      </c>
      <c r="H1708" s="70">
        <v>2486</v>
      </c>
      <c r="I1708" s="65">
        <v>121</v>
      </c>
      <c r="J1708" s="66">
        <v>498</v>
      </c>
      <c r="K1708" s="66">
        <v>965</v>
      </c>
      <c r="L1708" s="66">
        <v>707</v>
      </c>
      <c r="M1708" s="67">
        <v>277</v>
      </c>
      <c r="N1708" s="65">
        <v>2296028</v>
      </c>
      <c r="O1708" s="66">
        <v>1447116</v>
      </c>
      <c r="P1708" s="66">
        <v>1170539</v>
      </c>
      <c r="Q1708" s="66">
        <v>2289610</v>
      </c>
      <c r="R1708" s="67">
        <v>1704628</v>
      </c>
      <c r="S1708" s="95">
        <f t="shared" si="728"/>
        <v>18975.438016528926</v>
      </c>
      <c r="T1708" s="96">
        <f t="shared" si="729"/>
        <v>2905.8554216867469</v>
      </c>
      <c r="U1708" s="96">
        <f t="shared" si="730"/>
        <v>1212.9937823834198</v>
      </c>
      <c r="V1708" s="96">
        <f t="shared" si="731"/>
        <v>3238.4865629420083</v>
      </c>
      <c r="W1708" s="86">
        <f t="shared" si="732"/>
        <v>6153.8916967509022</v>
      </c>
      <c r="X1708" s="99">
        <f t="shared" si="733"/>
        <v>1.2168141592920354E-2</v>
      </c>
      <c r="Y1708" s="100">
        <f t="shared" si="734"/>
        <v>5.0080450522928401E-2</v>
      </c>
      <c r="Z1708" s="100">
        <f t="shared" si="735"/>
        <v>9.7043443282381334E-2</v>
      </c>
      <c r="AA1708" s="100">
        <f t="shared" si="736"/>
        <v>7.1098149637972646E-2</v>
      </c>
      <c r="AB1708" s="101">
        <f t="shared" si="737"/>
        <v>2.7855993563958167E-2</v>
      </c>
      <c r="AC1708" s="99">
        <f t="shared" si="738"/>
        <v>1.4729845937081022E-2</v>
      </c>
      <c r="AD1708" s="100">
        <f t="shared" si="739"/>
        <v>5.5176725929647702E-2</v>
      </c>
      <c r="AE1708" s="100">
        <f t="shared" si="740"/>
        <v>0.10396003101439039</v>
      </c>
      <c r="AF1708" s="100">
        <f t="shared" si="741"/>
        <v>7.7102823530209627E-2</v>
      </c>
      <c r="AG1708" s="101">
        <f t="shared" si="742"/>
        <v>3.1701025854950868E-2</v>
      </c>
      <c r="AH1708" s="95">
        <f t="shared" si="743"/>
        <v>230.89581657280772</v>
      </c>
      <c r="AI1708" s="96">
        <f t="shared" si="744"/>
        <v>145.52654867256638</v>
      </c>
      <c r="AJ1708" s="96">
        <f t="shared" si="745"/>
        <v>117.7130933226066</v>
      </c>
      <c r="AK1708" s="96">
        <f t="shared" si="746"/>
        <v>230.25040225261463</v>
      </c>
      <c r="AL1708" s="86">
        <f t="shared" si="747"/>
        <v>171.42276749798873</v>
      </c>
      <c r="AM1708" s="95">
        <f t="shared" si="755"/>
        <v>231.66136019398664</v>
      </c>
      <c r="AN1708" s="96">
        <f t="shared" si="748"/>
        <v>146.00904732802962</v>
      </c>
      <c r="AO1708" s="96">
        <f t="shared" si="749"/>
        <v>118.10337543797763</v>
      </c>
      <c r="AP1708" s="96">
        <f t="shared" si="750"/>
        <v>231.0138059787397</v>
      </c>
      <c r="AQ1708" s="86">
        <f t="shared" si="751"/>
        <v>171.99112602492437</v>
      </c>
    </row>
    <row r="1709" spans="1:43">
      <c r="A1709" s="129" t="str">
        <f t="shared" si="752"/>
        <v>2014_3</v>
      </c>
      <c r="B1709" s="57">
        <v>2014</v>
      </c>
      <c r="C1709" s="57">
        <v>3</v>
      </c>
      <c r="D1709" s="81" t="str">
        <f t="shared" si="753"/>
        <v>SYH_Commercial</v>
      </c>
      <c r="E1709" s="68" t="s">
        <v>37</v>
      </c>
      <c r="F1709" s="69" t="s">
        <v>40</v>
      </c>
      <c r="G1709" s="84">
        <f t="shared" si="754"/>
        <v>5096</v>
      </c>
      <c r="H1709" s="70">
        <v>1274</v>
      </c>
      <c r="I1709" s="65">
        <v>58</v>
      </c>
      <c r="J1709" s="66">
        <v>263</v>
      </c>
      <c r="K1709" s="66">
        <v>225</v>
      </c>
      <c r="L1709" s="66">
        <v>452</v>
      </c>
      <c r="M1709" s="67">
        <v>11</v>
      </c>
      <c r="N1709" s="65">
        <v>604614</v>
      </c>
      <c r="O1709" s="66">
        <v>627920</v>
      </c>
      <c r="P1709" s="66">
        <v>328762</v>
      </c>
      <c r="Q1709" s="66">
        <v>1060290</v>
      </c>
      <c r="R1709" s="67">
        <v>73062</v>
      </c>
      <c r="S1709" s="95">
        <f t="shared" si="728"/>
        <v>10424.379310344828</v>
      </c>
      <c r="T1709" s="96">
        <f t="shared" si="729"/>
        <v>2387.528517110266</v>
      </c>
      <c r="U1709" s="96">
        <f t="shared" si="730"/>
        <v>1461.1644444444444</v>
      </c>
      <c r="V1709" s="96">
        <f t="shared" si="731"/>
        <v>2345.7743362831857</v>
      </c>
      <c r="W1709" s="86">
        <f t="shared" si="732"/>
        <v>6642</v>
      </c>
      <c r="X1709" s="99">
        <f t="shared" si="733"/>
        <v>1.1381475667189953E-2</v>
      </c>
      <c r="Y1709" s="100">
        <f t="shared" si="734"/>
        <v>5.160910518053375E-2</v>
      </c>
      <c r="Z1709" s="100">
        <f t="shared" si="735"/>
        <v>4.4152276295133436E-2</v>
      </c>
      <c r="AA1709" s="100">
        <f t="shared" si="736"/>
        <v>8.8697017268445838E-2</v>
      </c>
      <c r="AB1709" s="101">
        <f t="shared" si="737"/>
        <v>2.1585557299843012E-3</v>
      </c>
      <c r="AC1709" s="99">
        <f t="shared" si="738"/>
        <v>1.4843697338035696E-2</v>
      </c>
      <c r="AD1709" s="100">
        <f t="shared" si="739"/>
        <v>5.8830117132917061E-2</v>
      </c>
      <c r="AE1709" s="100">
        <f t="shared" si="740"/>
        <v>5.0857482154892365E-2</v>
      </c>
      <c r="AF1709" s="100">
        <f t="shared" si="741"/>
        <v>9.7976571516287955E-2</v>
      </c>
      <c r="AG1709" s="101">
        <f t="shared" si="742"/>
        <v>3.6733498590501143E-3</v>
      </c>
      <c r="AH1709" s="95">
        <f t="shared" si="743"/>
        <v>118.64481946624804</v>
      </c>
      <c r="AI1709" s="96">
        <f t="shared" si="744"/>
        <v>123.21821036106751</v>
      </c>
      <c r="AJ1709" s="96">
        <f t="shared" si="745"/>
        <v>64.513736263736263</v>
      </c>
      <c r="AK1709" s="96">
        <f t="shared" si="746"/>
        <v>208.0631868131868</v>
      </c>
      <c r="AL1709" s="86">
        <f t="shared" si="747"/>
        <v>14.337127158555729</v>
      </c>
      <c r="AM1709" s="95">
        <f t="shared" si="755"/>
        <v>119.03819075411486</v>
      </c>
      <c r="AN1709" s="96">
        <f t="shared" si="748"/>
        <v>123.62674489562566</v>
      </c>
      <c r="AO1709" s="96">
        <f t="shared" si="749"/>
        <v>64.727633942820233</v>
      </c>
      <c r="AP1709" s="96">
        <f t="shared" si="750"/>
        <v>208.75302800576972</v>
      </c>
      <c r="AQ1709" s="86">
        <f t="shared" si="751"/>
        <v>14.384662434011023</v>
      </c>
    </row>
    <row r="1710" spans="1:43">
      <c r="A1710" s="129" t="str">
        <f t="shared" si="752"/>
        <v>2014_3</v>
      </c>
      <c r="B1710" s="57">
        <v>2014</v>
      </c>
      <c r="C1710" s="57">
        <v>3</v>
      </c>
      <c r="D1710" s="81" t="str">
        <f t="shared" si="753"/>
        <v>MSH_Commercial</v>
      </c>
      <c r="E1710" s="68" t="s">
        <v>38</v>
      </c>
      <c r="F1710" s="69" t="s">
        <v>40</v>
      </c>
      <c r="G1710" s="84">
        <f t="shared" si="754"/>
        <v>23568</v>
      </c>
      <c r="H1710" s="70">
        <v>5892</v>
      </c>
      <c r="I1710" s="65">
        <v>299</v>
      </c>
      <c r="J1710" s="66">
        <v>1149</v>
      </c>
      <c r="K1710" s="66">
        <v>2429</v>
      </c>
      <c r="L1710" s="66">
        <v>1796</v>
      </c>
      <c r="M1710" s="67">
        <v>631</v>
      </c>
      <c r="N1710" s="65">
        <v>5094874</v>
      </c>
      <c r="O1710" s="66">
        <v>3035980</v>
      </c>
      <c r="P1710" s="66">
        <v>2263750</v>
      </c>
      <c r="Q1710" s="66">
        <v>5285320</v>
      </c>
      <c r="R1710" s="67">
        <v>3525899</v>
      </c>
      <c r="S1710" s="95">
        <f t="shared" si="728"/>
        <v>17039.712374581941</v>
      </c>
      <c r="T1710" s="96">
        <f t="shared" si="729"/>
        <v>2642.2802436901652</v>
      </c>
      <c r="U1710" s="96">
        <f t="shared" si="730"/>
        <v>931.96788801976118</v>
      </c>
      <c r="V1710" s="96">
        <f t="shared" si="731"/>
        <v>2942.8285077951004</v>
      </c>
      <c r="W1710" s="86">
        <f t="shared" si="732"/>
        <v>5587.7955625990489</v>
      </c>
      <c r="X1710" s="99">
        <f t="shared" si="733"/>
        <v>1.2686693822131704E-2</v>
      </c>
      <c r="Y1710" s="100">
        <f t="shared" si="734"/>
        <v>4.8752545824847247E-2</v>
      </c>
      <c r="Z1710" s="100">
        <f t="shared" si="735"/>
        <v>0.10306347589952478</v>
      </c>
      <c r="AA1710" s="100">
        <f t="shared" si="736"/>
        <v>7.6205023761031901E-2</v>
      </c>
      <c r="AB1710" s="101">
        <f t="shared" si="737"/>
        <v>2.6773591310251189E-2</v>
      </c>
      <c r="AC1710" s="99">
        <f t="shared" si="738"/>
        <v>1.4385314007787555E-2</v>
      </c>
      <c r="AD1710" s="100">
        <f t="shared" si="739"/>
        <v>5.2020981631023283E-2</v>
      </c>
      <c r="AE1710" s="100">
        <f t="shared" si="740"/>
        <v>0.10767800940364618</v>
      </c>
      <c r="AF1710" s="100">
        <f t="shared" si="741"/>
        <v>8.0231954460360744E-2</v>
      </c>
      <c r="AG1710" s="101">
        <f t="shared" si="742"/>
        <v>2.9223527729453365E-2</v>
      </c>
      <c r="AH1710" s="95">
        <f t="shared" si="743"/>
        <v>216.17761371350986</v>
      </c>
      <c r="AI1710" s="96">
        <f t="shared" si="744"/>
        <v>128.81788866259333</v>
      </c>
      <c r="AJ1710" s="96">
        <f t="shared" si="745"/>
        <v>96.05184996605567</v>
      </c>
      <c r="AK1710" s="96">
        <f t="shared" si="746"/>
        <v>224.25831636116769</v>
      </c>
      <c r="AL1710" s="86">
        <f t="shared" si="747"/>
        <v>149.60535471826205</v>
      </c>
      <c r="AM1710" s="95">
        <f t="shared" si="755"/>
        <v>216.89435858865085</v>
      </c>
      <c r="AN1710" s="96">
        <f t="shared" si="748"/>
        <v>129.24498913770432</v>
      </c>
      <c r="AO1710" s="96">
        <f t="shared" si="749"/>
        <v>96.370313427782193</v>
      </c>
      <c r="AP1710" s="96">
        <f t="shared" si="750"/>
        <v>225.00185310485952</v>
      </c>
      <c r="AQ1710" s="86">
        <f t="shared" si="751"/>
        <v>150.10137680605357</v>
      </c>
    </row>
    <row r="1711" spans="1:43">
      <c r="A1711" s="129" t="str">
        <f t="shared" si="752"/>
        <v>2014_3</v>
      </c>
      <c r="B1711" s="57">
        <v>2014</v>
      </c>
      <c r="C1711" s="57">
        <v>3</v>
      </c>
      <c r="D1711" s="81" t="str">
        <f t="shared" si="753"/>
        <v>SMH_Commercial</v>
      </c>
      <c r="E1711" s="68" t="s">
        <v>39</v>
      </c>
      <c r="F1711" s="69" t="s">
        <v>40</v>
      </c>
      <c r="G1711" s="84">
        <f t="shared" si="754"/>
        <v>10720</v>
      </c>
      <c r="H1711" s="70">
        <v>2680</v>
      </c>
      <c r="I1711" s="65">
        <v>115</v>
      </c>
      <c r="J1711" s="66">
        <v>491</v>
      </c>
      <c r="K1711" s="66">
        <v>968</v>
      </c>
      <c r="L1711" s="66">
        <v>768</v>
      </c>
      <c r="M1711" s="67">
        <v>141</v>
      </c>
      <c r="N1711" s="65">
        <v>1499067</v>
      </c>
      <c r="O1711" s="66">
        <v>1645754</v>
      </c>
      <c r="P1711" s="66">
        <v>740811</v>
      </c>
      <c r="Q1711" s="66">
        <v>2887291</v>
      </c>
      <c r="R1711" s="67">
        <v>372201</v>
      </c>
      <c r="S1711" s="95">
        <f t="shared" si="728"/>
        <v>13035.365217391305</v>
      </c>
      <c r="T1711" s="96">
        <f t="shared" si="729"/>
        <v>3351.8411405295315</v>
      </c>
      <c r="U1711" s="96">
        <f t="shared" si="730"/>
        <v>765.30061983471069</v>
      </c>
      <c r="V1711" s="96">
        <f t="shared" si="731"/>
        <v>3759.4934895833335</v>
      </c>
      <c r="W1711" s="86">
        <f t="shared" si="732"/>
        <v>2639.7234042553191</v>
      </c>
      <c r="X1711" s="99">
        <f t="shared" si="733"/>
        <v>1.0727611940298507E-2</v>
      </c>
      <c r="Y1711" s="100">
        <f t="shared" si="734"/>
        <v>4.5802238805970147E-2</v>
      </c>
      <c r="Z1711" s="100">
        <f t="shared" si="735"/>
        <v>9.029850746268657E-2</v>
      </c>
      <c r="AA1711" s="100">
        <f t="shared" si="736"/>
        <v>7.1641791044776124E-2</v>
      </c>
      <c r="AB1711" s="101">
        <f t="shared" si="737"/>
        <v>1.3152985074626866E-2</v>
      </c>
      <c r="AC1711" s="99">
        <f t="shared" si="738"/>
        <v>1.3045903209237493E-2</v>
      </c>
      <c r="AD1711" s="100">
        <f t="shared" si="739"/>
        <v>5.0506821193229912E-2</v>
      </c>
      <c r="AE1711" s="100">
        <f t="shared" si="740"/>
        <v>9.6748337462494408E-2</v>
      </c>
      <c r="AF1711" s="100">
        <f t="shared" si="741"/>
        <v>7.7445418635309793E-2</v>
      </c>
      <c r="AG1711" s="101">
        <f t="shared" si="742"/>
        <v>1.571685275576153E-2</v>
      </c>
      <c r="AH1711" s="95">
        <f t="shared" si="743"/>
        <v>139.83833955223881</v>
      </c>
      <c r="AI1711" s="96">
        <f t="shared" si="744"/>
        <v>153.52182835820895</v>
      </c>
      <c r="AJ1711" s="96">
        <f t="shared" si="745"/>
        <v>69.10550373134329</v>
      </c>
      <c r="AK1711" s="96">
        <f t="shared" si="746"/>
        <v>269.33684701492535</v>
      </c>
      <c r="AL1711" s="86">
        <f t="shared" si="747"/>
        <v>34.720242537313432</v>
      </c>
      <c r="AM1711" s="95">
        <f t="shared" si="755"/>
        <v>140.30197873994453</v>
      </c>
      <c r="AN1711" s="96">
        <f t="shared" si="748"/>
        <v>154.03083565923248</v>
      </c>
      <c r="AO1711" s="96">
        <f t="shared" si="749"/>
        <v>69.334625585325441</v>
      </c>
      <c r="AP1711" s="96">
        <f t="shared" si="750"/>
        <v>270.2298432945513</v>
      </c>
      <c r="AQ1711" s="86">
        <f t="shared" si="751"/>
        <v>34.83535878582218</v>
      </c>
    </row>
    <row r="1712" spans="1:43">
      <c r="A1712" s="129" t="str">
        <f t="shared" si="752"/>
        <v>2014_4</v>
      </c>
      <c r="B1712" s="57">
        <v>2014</v>
      </c>
      <c r="C1712" s="57">
        <v>4</v>
      </c>
      <c r="D1712" s="81" t="str">
        <f t="shared" si="753"/>
        <v>SML_Commercial</v>
      </c>
      <c r="E1712" s="68" t="s">
        <v>12</v>
      </c>
      <c r="F1712" s="69" t="s">
        <v>40</v>
      </c>
      <c r="G1712" s="84">
        <f t="shared" si="754"/>
        <v>25616</v>
      </c>
      <c r="H1712" s="70">
        <v>6404</v>
      </c>
      <c r="I1712" s="65">
        <v>52</v>
      </c>
      <c r="J1712" s="66">
        <v>776</v>
      </c>
      <c r="K1712" s="66">
        <v>413</v>
      </c>
      <c r="L1712" s="66">
        <v>1276</v>
      </c>
      <c r="M1712" s="67">
        <v>203</v>
      </c>
      <c r="N1712" s="65">
        <v>833830</v>
      </c>
      <c r="O1712" s="66">
        <v>1332543</v>
      </c>
      <c r="P1712" s="66">
        <v>672590</v>
      </c>
      <c r="Q1712" s="66">
        <v>2106654</v>
      </c>
      <c r="R1712" s="67">
        <v>662086</v>
      </c>
      <c r="S1712" s="95">
        <f t="shared" si="728"/>
        <v>16035.192307692309</v>
      </c>
      <c r="T1712" s="96">
        <f t="shared" si="729"/>
        <v>1717.194587628866</v>
      </c>
      <c r="U1712" s="96">
        <f t="shared" si="730"/>
        <v>1628.5472154963679</v>
      </c>
      <c r="V1712" s="96">
        <f t="shared" si="731"/>
        <v>1650.9827586206898</v>
      </c>
      <c r="W1712" s="86">
        <f t="shared" si="732"/>
        <v>3261.5073891625616</v>
      </c>
      <c r="X1712" s="99">
        <f t="shared" si="733"/>
        <v>2.0299812617114305E-3</v>
      </c>
      <c r="Y1712" s="100">
        <f t="shared" si="734"/>
        <v>3.0293566520924423E-2</v>
      </c>
      <c r="Z1712" s="100">
        <f t="shared" si="735"/>
        <v>1.6122735790131168E-2</v>
      </c>
      <c r="AA1712" s="100">
        <f t="shared" si="736"/>
        <v>4.9812617114303563E-2</v>
      </c>
      <c r="AB1712" s="101">
        <f t="shared" si="737"/>
        <v>7.9247345409119308E-3</v>
      </c>
      <c r="AC1712" s="99">
        <f t="shared" si="738"/>
        <v>2.6852282378441198E-3</v>
      </c>
      <c r="AD1712" s="100">
        <f t="shared" si="739"/>
        <v>3.2788710468155735E-2</v>
      </c>
      <c r="AE1712" s="100">
        <f t="shared" si="740"/>
        <v>1.7956274548297308E-2</v>
      </c>
      <c r="AF1712" s="100">
        <f t="shared" si="741"/>
        <v>5.2979810438227824E-2</v>
      </c>
      <c r="AG1712" s="101">
        <f t="shared" si="742"/>
        <v>9.2155523135174187E-3</v>
      </c>
      <c r="AH1712" s="95">
        <f t="shared" si="743"/>
        <v>32.551139912554653</v>
      </c>
      <c r="AI1712" s="96">
        <f t="shared" si="744"/>
        <v>52.019948469706435</v>
      </c>
      <c r="AJ1712" s="96">
        <f t="shared" si="745"/>
        <v>26.256636477201749</v>
      </c>
      <c r="AK1712" s="96">
        <f t="shared" si="746"/>
        <v>82.239772017489074</v>
      </c>
      <c r="AL1712" s="86">
        <f t="shared" si="747"/>
        <v>25.84658026233604</v>
      </c>
      <c r="AM1712" s="95">
        <f t="shared" si="755"/>
        <v>32.65906442107125</v>
      </c>
      <c r="AN1712" s="96">
        <f t="shared" si="748"/>
        <v>52.192422533187276</v>
      </c>
      <c r="AO1712" s="96">
        <f t="shared" si="749"/>
        <v>26.343691326731243</v>
      </c>
      <c r="AP1712" s="96">
        <f t="shared" si="750"/>
        <v>82.512441023838718</v>
      </c>
      <c r="AQ1712" s="86">
        <f t="shared" si="751"/>
        <v>25.932275555316288</v>
      </c>
    </row>
    <row r="1713" spans="1:43">
      <c r="A1713" s="129" t="str">
        <f t="shared" si="752"/>
        <v>2014_4</v>
      </c>
      <c r="B1713" s="57">
        <v>2014</v>
      </c>
      <c r="C1713" s="57">
        <v>4</v>
      </c>
      <c r="D1713" s="81" t="str">
        <f t="shared" si="753"/>
        <v>LSL_Commercial</v>
      </c>
      <c r="E1713" s="68" t="s">
        <v>14</v>
      </c>
      <c r="F1713" s="69" t="s">
        <v>40</v>
      </c>
      <c r="G1713" s="84">
        <f t="shared" si="754"/>
        <v>3288</v>
      </c>
      <c r="H1713" s="70">
        <v>822</v>
      </c>
      <c r="I1713" s="65">
        <v>4</v>
      </c>
      <c r="J1713" s="66">
        <v>73</v>
      </c>
      <c r="K1713" s="66">
        <v>186</v>
      </c>
      <c r="L1713" s="66">
        <v>118</v>
      </c>
      <c r="M1713" s="67">
        <v>19</v>
      </c>
      <c r="N1713" s="65">
        <v>124425</v>
      </c>
      <c r="O1713" s="66">
        <v>211973</v>
      </c>
      <c r="P1713" s="66">
        <v>295737</v>
      </c>
      <c r="Q1713" s="66">
        <v>411217</v>
      </c>
      <c r="R1713" s="67">
        <v>110607</v>
      </c>
      <c r="S1713" s="95">
        <f t="shared" si="728"/>
        <v>31106.25</v>
      </c>
      <c r="T1713" s="96">
        <f t="shared" si="729"/>
        <v>2903.7397260273974</v>
      </c>
      <c r="U1713" s="96">
        <f t="shared" si="730"/>
        <v>1589.983870967742</v>
      </c>
      <c r="V1713" s="96">
        <f t="shared" si="731"/>
        <v>3484.8898305084745</v>
      </c>
      <c r="W1713" s="86">
        <f t="shared" si="732"/>
        <v>5821.4210526315792</v>
      </c>
      <c r="X1713" s="99">
        <f t="shared" si="733"/>
        <v>1.2165450121654502E-3</v>
      </c>
      <c r="Y1713" s="100">
        <f t="shared" si="734"/>
        <v>2.2201946472019465E-2</v>
      </c>
      <c r="Z1713" s="100">
        <f t="shared" si="735"/>
        <v>5.6569343065693431E-2</v>
      </c>
      <c r="AA1713" s="100">
        <f t="shared" si="736"/>
        <v>3.5888077858880776E-2</v>
      </c>
      <c r="AB1713" s="101">
        <f t="shared" si="737"/>
        <v>5.778588807785888E-3</v>
      </c>
      <c r="AC1713" s="99">
        <f t="shared" si="738"/>
        <v>2.6329575996069015E-3</v>
      </c>
      <c r="AD1713" s="100">
        <f t="shared" si="739"/>
        <v>2.8188958441615904E-2</v>
      </c>
      <c r="AE1713" s="100">
        <f t="shared" si="740"/>
        <v>6.5956532381479707E-2</v>
      </c>
      <c r="AF1713" s="100">
        <f t="shared" si="741"/>
        <v>4.3446459948391011E-2</v>
      </c>
      <c r="AG1713" s="101">
        <f t="shared" si="742"/>
        <v>8.8585303137682283E-3</v>
      </c>
      <c r="AH1713" s="95">
        <f t="shared" si="743"/>
        <v>37.842153284671532</v>
      </c>
      <c r="AI1713" s="96">
        <f t="shared" si="744"/>
        <v>64.468673965936745</v>
      </c>
      <c r="AJ1713" s="96">
        <f t="shared" si="745"/>
        <v>89.944343065693431</v>
      </c>
      <c r="AK1713" s="96">
        <f t="shared" si="746"/>
        <v>125.06599756690997</v>
      </c>
      <c r="AL1713" s="86">
        <f t="shared" si="747"/>
        <v>33.639598540145982</v>
      </c>
      <c r="AM1713" s="95">
        <f t="shared" si="755"/>
        <v>37.967620343749324</v>
      </c>
      <c r="AN1713" s="96">
        <f t="shared" si="748"/>
        <v>64.68242223930541</v>
      </c>
      <c r="AO1713" s="96">
        <f t="shared" si="749"/>
        <v>90.242556862362008</v>
      </c>
      <c r="AP1713" s="96">
        <f t="shared" si="750"/>
        <v>125.48065850830271</v>
      </c>
      <c r="AQ1713" s="86">
        <f t="shared" si="751"/>
        <v>33.751131873506779</v>
      </c>
    </row>
    <row r="1714" spans="1:43">
      <c r="A1714" s="129" t="str">
        <f t="shared" si="752"/>
        <v>2014_4</v>
      </c>
      <c r="B1714" s="57">
        <v>2014</v>
      </c>
      <c r="C1714" s="57">
        <v>4</v>
      </c>
      <c r="D1714" s="81" t="str">
        <f t="shared" si="753"/>
        <v>MYA_Commercial</v>
      </c>
      <c r="E1714" s="68" t="s">
        <v>15</v>
      </c>
      <c r="F1714" s="69" t="s">
        <v>40</v>
      </c>
      <c r="G1714" s="84">
        <f t="shared" si="754"/>
        <v>3656</v>
      </c>
      <c r="H1714" s="70">
        <v>914</v>
      </c>
      <c r="I1714" s="65">
        <v>20</v>
      </c>
      <c r="J1714" s="66">
        <v>133</v>
      </c>
      <c r="K1714" s="66">
        <v>57</v>
      </c>
      <c r="L1714" s="66">
        <v>362</v>
      </c>
      <c r="M1714" s="67">
        <v>24</v>
      </c>
      <c r="N1714" s="65">
        <v>219238</v>
      </c>
      <c r="O1714" s="66">
        <v>439150</v>
      </c>
      <c r="P1714" s="66">
        <v>59636</v>
      </c>
      <c r="Q1714" s="66">
        <v>1173712</v>
      </c>
      <c r="R1714" s="67">
        <v>125788</v>
      </c>
      <c r="S1714" s="95">
        <f t="shared" si="728"/>
        <v>10961.9</v>
      </c>
      <c r="T1714" s="96">
        <f t="shared" si="729"/>
        <v>3301.8796992481202</v>
      </c>
      <c r="U1714" s="96">
        <f t="shared" si="730"/>
        <v>1046.2456140350878</v>
      </c>
      <c r="V1714" s="96">
        <f t="shared" si="731"/>
        <v>3242.2983425414363</v>
      </c>
      <c r="W1714" s="86">
        <f t="shared" si="732"/>
        <v>5241.166666666667</v>
      </c>
      <c r="X1714" s="99">
        <f t="shared" si="733"/>
        <v>5.4704595185995622E-3</v>
      </c>
      <c r="Y1714" s="100">
        <f t="shared" si="734"/>
        <v>3.6378555798687089E-2</v>
      </c>
      <c r="Z1714" s="100">
        <f t="shared" si="735"/>
        <v>1.5590809628008753E-2</v>
      </c>
      <c r="AA1714" s="100">
        <f t="shared" si="736"/>
        <v>9.9015317286652083E-2</v>
      </c>
      <c r="AB1714" s="101">
        <f t="shared" si="737"/>
        <v>6.5645514223194746E-3</v>
      </c>
      <c r="AC1714" s="99">
        <f t="shared" si="738"/>
        <v>8.3127834751832493E-3</v>
      </c>
      <c r="AD1714" s="100">
        <f t="shared" si="739"/>
        <v>4.3593430321940803E-2</v>
      </c>
      <c r="AE1714" s="100">
        <f t="shared" si="740"/>
        <v>2.036472803025131E-2</v>
      </c>
      <c r="AF1714" s="100">
        <f t="shared" si="741"/>
        <v>0.11052498334319463</v>
      </c>
      <c r="AG1714" s="101">
        <f t="shared" si="742"/>
        <v>9.6764481878418435E-3</v>
      </c>
      <c r="AH1714" s="95">
        <f t="shared" si="743"/>
        <v>59.966630196936542</v>
      </c>
      <c r="AI1714" s="96">
        <f t="shared" si="744"/>
        <v>120.11761487964989</v>
      </c>
      <c r="AJ1714" s="96">
        <f t="shared" si="745"/>
        <v>16.311816192560176</v>
      </c>
      <c r="AK1714" s="96">
        <f t="shared" si="746"/>
        <v>321.0371991247265</v>
      </c>
      <c r="AL1714" s="86">
        <f t="shared" si="747"/>
        <v>34.405908096280086</v>
      </c>
      <c r="AM1714" s="95">
        <f t="shared" si="755"/>
        <v>60.165451777648826</v>
      </c>
      <c r="AN1714" s="96">
        <f t="shared" si="748"/>
        <v>120.51586927519172</v>
      </c>
      <c r="AO1714" s="96">
        <f t="shared" si="749"/>
        <v>16.365898622555697</v>
      </c>
      <c r="AP1714" s="96">
        <f t="shared" si="750"/>
        <v>322.10160983427949</v>
      </c>
      <c r="AQ1714" s="86">
        <f t="shared" si="751"/>
        <v>34.519982157321678</v>
      </c>
    </row>
    <row r="1715" spans="1:43">
      <c r="A1715" s="129" t="str">
        <f t="shared" si="752"/>
        <v>2014_4</v>
      </c>
      <c r="B1715" s="57">
        <v>2014</v>
      </c>
      <c r="C1715" s="57">
        <v>4</v>
      </c>
      <c r="D1715" s="81" t="str">
        <f t="shared" si="753"/>
        <v>SMA_Commercial</v>
      </c>
      <c r="E1715" s="68" t="s">
        <v>16</v>
      </c>
      <c r="F1715" s="69" t="s">
        <v>40</v>
      </c>
      <c r="G1715" s="84">
        <f t="shared" si="754"/>
        <v>25512</v>
      </c>
      <c r="H1715" s="70">
        <v>6378</v>
      </c>
      <c r="I1715" s="65">
        <v>43</v>
      </c>
      <c r="J1715" s="66">
        <v>671</v>
      </c>
      <c r="K1715" s="66">
        <v>970</v>
      </c>
      <c r="L1715" s="66">
        <v>943</v>
      </c>
      <c r="M1715" s="67">
        <v>160</v>
      </c>
      <c r="N1715" s="65">
        <v>799050</v>
      </c>
      <c r="O1715" s="66">
        <v>2523084</v>
      </c>
      <c r="P1715" s="66">
        <v>901285</v>
      </c>
      <c r="Q1715" s="66">
        <v>3237886</v>
      </c>
      <c r="R1715" s="67">
        <v>845996</v>
      </c>
      <c r="S1715" s="95">
        <f t="shared" si="728"/>
        <v>18582.558139534885</v>
      </c>
      <c r="T1715" s="96">
        <f t="shared" si="729"/>
        <v>3760.1847988077498</v>
      </c>
      <c r="U1715" s="96">
        <f t="shared" si="730"/>
        <v>929.15979381443299</v>
      </c>
      <c r="V1715" s="96">
        <f t="shared" si="731"/>
        <v>3433.6012725344644</v>
      </c>
      <c r="W1715" s="86">
        <f t="shared" si="732"/>
        <v>5287.4750000000004</v>
      </c>
      <c r="X1715" s="99">
        <f t="shared" si="733"/>
        <v>1.6854813421135152E-3</v>
      </c>
      <c r="Y1715" s="100">
        <f t="shared" si="734"/>
        <v>2.630134838507369E-2</v>
      </c>
      <c r="Z1715" s="100">
        <f t="shared" si="735"/>
        <v>3.8021323298839761E-2</v>
      </c>
      <c r="AA1715" s="100">
        <f t="shared" si="736"/>
        <v>3.6962997804954531E-2</v>
      </c>
      <c r="AB1715" s="101">
        <f t="shared" si="737"/>
        <v>6.2715584822828473E-3</v>
      </c>
      <c r="AC1715" s="99">
        <f t="shared" si="738"/>
        <v>2.2838644652912791E-3</v>
      </c>
      <c r="AD1715" s="100">
        <f t="shared" si="739"/>
        <v>2.8635800441997664E-2</v>
      </c>
      <c r="AE1715" s="100">
        <f t="shared" si="740"/>
        <v>4.0811167846347626E-2</v>
      </c>
      <c r="AF1715" s="100">
        <f t="shared" si="741"/>
        <v>3.9715253304496032E-2</v>
      </c>
      <c r="AG1715" s="101">
        <f t="shared" si="742"/>
        <v>7.4231680545039551E-3</v>
      </c>
      <c r="AH1715" s="95">
        <f t="shared" si="743"/>
        <v>31.320555032925682</v>
      </c>
      <c r="AI1715" s="96">
        <f t="shared" si="744"/>
        <v>98.897930385700846</v>
      </c>
      <c r="AJ1715" s="96">
        <f t="shared" si="745"/>
        <v>35.327884916901851</v>
      </c>
      <c r="AK1715" s="96">
        <f t="shared" si="746"/>
        <v>126.91619629978049</v>
      </c>
      <c r="AL1715" s="86">
        <f t="shared" si="747"/>
        <v>33.160708686108499</v>
      </c>
      <c r="AM1715" s="95">
        <f t="shared" si="755"/>
        <v>31.424399491751892</v>
      </c>
      <c r="AN1715" s="96">
        <f t="shared" si="748"/>
        <v>99.225830132341315</v>
      </c>
      <c r="AO1715" s="96">
        <f t="shared" si="749"/>
        <v>35.445015826198116</v>
      </c>
      <c r="AP1715" s="96">
        <f t="shared" si="750"/>
        <v>127.33699164351489</v>
      </c>
      <c r="AQ1715" s="86">
        <f t="shared" si="751"/>
        <v>33.270654242443072</v>
      </c>
    </row>
    <row r="1716" spans="1:43">
      <c r="A1716" s="129" t="str">
        <f t="shared" si="752"/>
        <v>2014_4</v>
      </c>
      <c r="B1716" s="57">
        <v>2014</v>
      </c>
      <c r="C1716" s="57">
        <v>4</v>
      </c>
      <c r="D1716" s="81" t="str">
        <f t="shared" si="753"/>
        <v>MSL_Commercial</v>
      </c>
      <c r="E1716" s="68" t="s">
        <v>17</v>
      </c>
      <c r="F1716" s="69" t="s">
        <v>40</v>
      </c>
      <c r="G1716" s="84">
        <f t="shared" si="754"/>
        <v>10932</v>
      </c>
      <c r="H1716" s="70">
        <v>2733</v>
      </c>
      <c r="I1716" s="65">
        <v>30</v>
      </c>
      <c r="J1716" s="66">
        <v>261</v>
      </c>
      <c r="K1716" s="66">
        <v>447</v>
      </c>
      <c r="L1716" s="66">
        <v>389</v>
      </c>
      <c r="M1716" s="67">
        <v>78</v>
      </c>
      <c r="N1716" s="65">
        <v>616102</v>
      </c>
      <c r="O1716" s="66">
        <v>834205</v>
      </c>
      <c r="P1716" s="66">
        <v>782894</v>
      </c>
      <c r="Q1716" s="66">
        <v>1325852</v>
      </c>
      <c r="R1716" s="67">
        <v>235839</v>
      </c>
      <c r="S1716" s="95">
        <f t="shared" si="728"/>
        <v>20536.733333333334</v>
      </c>
      <c r="T1716" s="96">
        <f t="shared" si="729"/>
        <v>3196.1877394636017</v>
      </c>
      <c r="U1716" s="96">
        <f t="shared" si="730"/>
        <v>1751.4407158836689</v>
      </c>
      <c r="V1716" s="96">
        <f t="shared" si="731"/>
        <v>3408.3598971722363</v>
      </c>
      <c r="W1716" s="86">
        <f t="shared" si="732"/>
        <v>3023.5769230769229</v>
      </c>
      <c r="X1716" s="99">
        <f t="shared" si="733"/>
        <v>2.7442371020856204E-3</v>
      </c>
      <c r="Y1716" s="100">
        <f t="shared" si="734"/>
        <v>2.3874862788144897E-2</v>
      </c>
      <c r="Z1716" s="100">
        <f t="shared" si="735"/>
        <v>4.0889132821075744E-2</v>
      </c>
      <c r="AA1716" s="100">
        <f t="shared" si="736"/>
        <v>3.5583607757043542E-2</v>
      </c>
      <c r="AB1716" s="101">
        <f t="shared" si="737"/>
        <v>7.1350164654226129E-3</v>
      </c>
      <c r="AC1716" s="99">
        <f t="shared" si="738"/>
        <v>3.9100267719795545E-3</v>
      </c>
      <c r="AD1716" s="100">
        <f t="shared" si="739"/>
        <v>2.7276823549647965E-2</v>
      </c>
      <c r="AE1716" s="100">
        <f t="shared" si="740"/>
        <v>4.5302239902386507E-2</v>
      </c>
      <c r="AF1716" s="100">
        <f t="shared" si="741"/>
        <v>3.9711833050468201E-2</v>
      </c>
      <c r="AG1716" s="101">
        <f t="shared" si="742"/>
        <v>9.0106530557551648E-3</v>
      </c>
      <c r="AH1716" s="95">
        <f t="shared" si="743"/>
        <v>56.357665568971825</v>
      </c>
      <c r="AI1716" s="96">
        <f t="shared" si="744"/>
        <v>76.308543724844498</v>
      </c>
      <c r="AJ1716" s="96">
        <f t="shared" si="745"/>
        <v>71.614892060007321</v>
      </c>
      <c r="AK1716" s="96">
        <f t="shared" si="746"/>
        <v>121.28174167581412</v>
      </c>
      <c r="AL1716" s="86">
        <f t="shared" si="747"/>
        <v>21.573271130625685</v>
      </c>
      <c r="AM1716" s="95">
        <f t="shared" si="755"/>
        <v>56.544521493956744</v>
      </c>
      <c r="AN1716" s="96">
        <f t="shared" si="748"/>
        <v>76.561547524381012</v>
      </c>
      <c r="AO1716" s="96">
        <f t="shared" si="749"/>
        <v>71.852333883820819</v>
      </c>
      <c r="AP1716" s="96">
        <f t="shared" si="750"/>
        <v>121.68385577681218</v>
      </c>
      <c r="AQ1716" s="86">
        <f t="shared" si="751"/>
        <v>21.644798109100869</v>
      </c>
    </row>
    <row r="1717" spans="1:43">
      <c r="A1717" s="129" t="str">
        <f t="shared" si="752"/>
        <v>2014_4</v>
      </c>
      <c r="B1717" s="57">
        <v>2014</v>
      </c>
      <c r="C1717" s="57">
        <v>4</v>
      </c>
      <c r="D1717" s="81" t="str">
        <f t="shared" si="753"/>
        <v>LYL_Commercial</v>
      </c>
      <c r="E1717" s="68" t="s">
        <v>18</v>
      </c>
      <c r="F1717" s="69" t="s">
        <v>40</v>
      </c>
      <c r="G1717" s="84">
        <f t="shared" si="754"/>
        <v>4376</v>
      </c>
      <c r="H1717" s="70">
        <v>1094</v>
      </c>
      <c r="I1717" s="65">
        <v>27</v>
      </c>
      <c r="J1717" s="66">
        <v>115</v>
      </c>
      <c r="K1717" s="66">
        <v>219</v>
      </c>
      <c r="L1717" s="66">
        <v>167</v>
      </c>
      <c r="M1717" s="67">
        <v>48</v>
      </c>
      <c r="N1717" s="65">
        <v>563991</v>
      </c>
      <c r="O1717" s="66">
        <v>359966</v>
      </c>
      <c r="P1717" s="66">
        <v>364280</v>
      </c>
      <c r="Q1717" s="66">
        <v>612009</v>
      </c>
      <c r="R1717" s="67">
        <v>284164</v>
      </c>
      <c r="S1717" s="95">
        <f t="shared" si="728"/>
        <v>20888.555555555555</v>
      </c>
      <c r="T1717" s="96">
        <f t="shared" si="729"/>
        <v>3130.1391304347826</v>
      </c>
      <c r="U1717" s="96">
        <f t="shared" si="730"/>
        <v>1663.3789954337899</v>
      </c>
      <c r="V1717" s="96">
        <f t="shared" si="731"/>
        <v>3664.7245508982037</v>
      </c>
      <c r="W1717" s="86">
        <f t="shared" si="732"/>
        <v>5920.083333333333</v>
      </c>
      <c r="X1717" s="99">
        <f t="shared" si="733"/>
        <v>6.1700182815356492E-3</v>
      </c>
      <c r="Y1717" s="100">
        <f t="shared" si="734"/>
        <v>2.6279707495429617E-2</v>
      </c>
      <c r="Z1717" s="100">
        <f t="shared" si="735"/>
        <v>5.0045703839122484E-2</v>
      </c>
      <c r="AA1717" s="100">
        <f t="shared" si="736"/>
        <v>3.8162705667276052E-2</v>
      </c>
      <c r="AB1717" s="101">
        <f t="shared" si="737"/>
        <v>1.0968921389396709E-2</v>
      </c>
      <c r="AC1717" s="99">
        <f t="shared" si="738"/>
        <v>8.9281597439125997E-3</v>
      </c>
      <c r="AD1717" s="100">
        <f t="shared" si="739"/>
        <v>3.1914068093585803E-2</v>
      </c>
      <c r="AE1717" s="100">
        <f t="shared" si="740"/>
        <v>5.7725541161411258E-2</v>
      </c>
      <c r="AF1717" s="100">
        <f t="shared" si="741"/>
        <v>4.4910901067331928E-2</v>
      </c>
      <c r="AG1717" s="101">
        <f t="shared" si="742"/>
        <v>1.4637553776769615E-2</v>
      </c>
      <c r="AH1717" s="95">
        <f t="shared" si="743"/>
        <v>128.88276965265084</v>
      </c>
      <c r="AI1717" s="96">
        <f t="shared" si="744"/>
        <v>82.259140767824491</v>
      </c>
      <c r="AJ1717" s="96">
        <f t="shared" si="745"/>
        <v>83.244972577696529</v>
      </c>
      <c r="AK1717" s="96">
        <f t="shared" si="746"/>
        <v>139.85580438756855</v>
      </c>
      <c r="AL1717" s="86">
        <f t="shared" si="747"/>
        <v>64.936928702010974</v>
      </c>
      <c r="AM1717" s="95">
        <f t="shared" si="755"/>
        <v>129.31008524308444</v>
      </c>
      <c r="AN1717" s="96">
        <f t="shared" si="748"/>
        <v>82.531873991982366</v>
      </c>
      <c r="AO1717" s="96">
        <f t="shared" si="749"/>
        <v>83.520974363688069</v>
      </c>
      <c r="AP1717" s="96">
        <f t="shared" si="750"/>
        <v>140.31950148058189</v>
      </c>
      <c r="AQ1717" s="86">
        <f t="shared" si="751"/>
        <v>65.152229491278845</v>
      </c>
    </row>
    <row r="1718" spans="1:43">
      <c r="A1718" s="129" t="str">
        <f t="shared" si="752"/>
        <v>2014_4</v>
      </c>
      <c r="B1718" s="57">
        <v>2014</v>
      </c>
      <c r="C1718" s="57">
        <v>4</v>
      </c>
      <c r="D1718" s="81" t="str">
        <f t="shared" si="753"/>
        <v>LSA_Commercial</v>
      </c>
      <c r="E1718" s="68" t="s">
        <v>19</v>
      </c>
      <c r="F1718" s="69" t="s">
        <v>40</v>
      </c>
      <c r="G1718" s="84">
        <f t="shared" si="754"/>
        <v>29424</v>
      </c>
      <c r="H1718" s="70">
        <v>7356</v>
      </c>
      <c r="I1718" s="65">
        <v>114</v>
      </c>
      <c r="J1718" s="66">
        <v>874</v>
      </c>
      <c r="K1718" s="66">
        <v>720</v>
      </c>
      <c r="L1718" s="66">
        <v>1501</v>
      </c>
      <c r="M1718" s="67">
        <v>277</v>
      </c>
      <c r="N1718" s="65">
        <v>3040258</v>
      </c>
      <c r="O1718" s="66">
        <v>2436533</v>
      </c>
      <c r="P1718" s="66">
        <v>1376176</v>
      </c>
      <c r="Q1718" s="66">
        <v>3759534</v>
      </c>
      <c r="R1718" s="67">
        <v>2618653</v>
      </c>
      <c r="S1718" s="95">
        <f t="shared" si="728"/>
        <v>26668.929824561405</v>
      </c>
      <c r="T1718" s="96">
        <f t="shared" si="729"/>
        <v>2787.795194508009</v>
      </c>
      <c r="U1718" s="96">
        <f t="shared" si="730"/>
        <v>1911.3555555555556</v>
      </c>
      <c r="V1718" s="96">
        <f t="shared" si="731"/>
        <v>2504.6862091938706</v>
      </c>
      <c r="W1718" s="86">
        <f t="shared" si="732"/>
        <v>9453.6209386281589</v>
      </c>
      <c r="X1718" s="99">
        <f t="shared" si="733"/>
        <v>3.8743882544861339E-3</v>
      </c>
      <c r="Y1718" s="100">
        <f t="shared" si="734"/>
        <v>2.9703643284393691E-2</v>
      </c>
      <c r="Z1718" s="100">
        <f t="shared" si="735"/>
        <v>2.4469820554649267E-2</v>
      </c>
      <c r="AA1718" s="100">
        <f t="shared" si="736"/>
        <v>5.1012778684067429E-2</v>
      </c>
      <c r="AB1718" s="101">
        <f t="shared" si="737"/>
        <v>9.4140837411636757E-3</v>
      </c>
      <c r="AC1718" s="99">
        <f t="shared" si="738"/>
        <v>4.7182352104233804E-3</v>
      </c>
      <c r="AD1718" s="100">
        <f t="shared" si="739"/>
        <v>3.2009658273019416E-2</v>
      </c>
      <c r="AE1718" s="100">
        <f t="shared" si="740"/>
        <v>2.6568474403288619E-2</v>
      </c>
      <c r="AF1718" s="100">
        <f t="shared" si="741"/>
        <v>5.4001426478934363E-2</v>
      </c>
      <c r="AG1718" s="101">
        <f t="shared" si="742"/>
        <v>1.0725800804935369E-2</v>
      </c>
      <c r="AH1718" s="95">
        <f t="shared" si="743"/>
        <v>103.32578847199565</v>
      </c>
      <c r="AI1718" s="96">
        <f t="shared" si="744"/>
        <v>82.807674007612832</v>
      </c>
      <c r="AJ1718" s="96">
        <f t="shared" si="745"/>
        <v>46.770527460576403</v>
      </c>
      <c r="AK1718" s="96">
        <f t="shared" si="746"/>
        <v>127.77100326264274</v>
      </c>
      <c r="AL1718" s="86">
        <f t="shared" si="747"/>
        <v>88.997179173463834</v>
      </c>
      <c r="AM1718" s="95">
        <f t="shared" si="755"/>
        <v>103.66836894591721</v>
      </c>
      <c r="AN1718" s="96">
        <f t="shared" si="748"/>
        <v>83.082225914018636</v>
      </c>
      <c r="AO1718" s="96">
        <f t="shared" si="749"/>
        <v>46.925596874514127</v>
      </c>
      <c r="AP1718" s="96">
        <f t="shared" si="750"/>
        <v>128.19463275048363</v>
      </c>
      <c r="AQ1718" s="86">
        <f t="shared" si="751"/>
        <v>89.29225261321011</v>
      </c>
    </row>
    <row r="1719" spans="1:43">
      <c r="A1719" s="129" t="str">
        <f t="shared" si="752"/>
        <v>2014_4</v>
      </c>
      <c r="B1719" s="57">
        <v>2014</v>
      </c>
      <c r="C1719" s="57">
        <v>4</v>
      </c>
      <c r="D1719" s="81" t="str">
        <f t="shared" si="753"/>
        <v>LMA_Commercial</v>
      </c>
      <c r="E1719" s="68" t="s">
        <v>20</v>
      </c>
      <c r="F1719" s="69" t="s">
        <v>40</v>
      </c>
      <c r="G1719" s="84">
        <f t="shared" si="754"/>
        <v>27120</v>
      </c>
      <c r="H1719" s="70">
        <v>6780</v>
      </c>
      <c r="I1719" s="65">
        <v>219</v>
      </c>
      <c r="J1719" s="66">
        <v>705</v>
      </c>
      <c r="K1719" s="66">
        <v>2038</v>
      </c>
      <c r="L1719" s="66">
        <v>1923</v>
      </c>
      <c r="M1719" s="67">
        <v>169</v>
      </c>
      <c r="N1719" s="65">
        <v>3459295</v>
      </c>
      <c r="O1719" s="66">
        <v>1769832</v>
      </c>
      <c r="P1719" s="66">
        <v>1989834</v>
      </c>
      <c r="Q1719" s="66">
        <v>6125866</v>
      </c>
      <c r="R1719" s="67">
        <v>835220</v>
      </c>
      <c r="S1719" s="95">
        <f t="shared" si="728"/>
        <v>15795.867579908676</v>
      </c>
      <c r="T1719" s="96">
        <f t="shared" si="729"/>
        <v>2510.4</v>
      </c>
      <c r="U1719" s="96">
        <f t="shared" si="730"/>
        <v>976.36604514229634</v>
      </c>
      <c r="V1719" s="96">
        <f t="shared" si="731"/>
        <v>3185.5777431097245</v>
      </c>
      <c r="W1719" s="86">
        <f t="shared" si="732"/>
        <v>4942.1301775147931</v>
      </c>
      <c r="X1719" s="99">
        <f t="shared" si="733"/>
        <v>8.0752212389380539E-3</v>
      </c>
      <c r="Y1719" s="100">
        <f t="shared" si="734"/>
        <v>2.5995575221238937E-2</v>
      </c>
      <c r="Z1719" s="100">
        <f t="shared" si="735"/>
        <v>7.5147492625368725E-2</v>
      </c>
      <c r="AA1719" s="100">
        <f t="shared" si="736"/>
        <v>7.0907079646017696E-2</v>
      </c>
      <c r="AB1719" s="101">
        <f t="shared" si="737"/>
        <v>6.2315634218289085E-3</v>
      </c>
      <c r="AC1719" s="99">
        <f t="shared" si="738"/>
        <v>9.3414951606725465E-3</v>
      </c>
      <c r="AD1719" s="100">
        <f t="shared" si="739"/>
        <v>2.8246916110933867E-2</v>
      </c>
      <c r="AE1719" s="100">
        <f t="shared" si="740"/>
        <v>7.8877455977947597E-2</v>
      </c>
      <c r="AF1719" s="100">
        <f t="shared" si="741"/>
        <v>7.4538574669433186E-2</v>
      </c>
      <c r="AG1719" s="101">
        <f t="shared" si="742"/>
        <v>7.3449659101388213E-3</v>
      </c>
      <c r="AH1719" s="95">
        <f t="shared" si="743"/>
        <v>127.55512536873157</v>
      </c>
      <c r="AI1719" s="96">
        <f t="shared" si="744"/>
        <v>65.259292035398232</v>
      </c>
      <c r="AJ1719" s="96">
        <f t="shared" si="745"/>
        <v>73.37146017699115</v>
      </c>
      <c r="AK1719" s="96">
        <f t="shared" si="746"/>
        <v>225.88001474926253</v>
      </c>
      <c r="AL1719" s="86">
        <f t="shared" si="747"/>
        <v>30.797197640117993</v>
      </c>
      <c r="AM1719" s="95">
        <f t="shared" si="755"/>
        <v>127.97803910542942</v>
      </c>
      <c r="AN1719" s="96">
        <f t="shared" si="748"/>
        <v>65.475661632222852</v>
      </c>
      <c r="AO1719" s="96">
        <f t="shared" si="749"/>
        <v>73.614725967375733</v>
      </c>
      <c r="AP1719" s="96">
        <f t="shared" si="750"/>
        <v>226.6289282939502</v>
      </c>
      <c r="AQ1719" s="86">
        <f t="shared" si="751"/>
        <v>30.899306888148239</v>
      </c>
    </row>
    <row r="1720" spans="1:43">
      <c r="A1720" s="129" t="str">
        <f t="shared" si="752"/>
        <v>2014_4</v>
      </c>
      <c r="B1720" s="57">
        <v>2014</v>
      </c>
      <c r="C1720" s="57">
        <v>4</v>
      </c>
      <c r="D1720" s="81" t="str">
        <f t="shared" si="753"/>
        <v>SYL_Commercial</v>
      </c>
      <c r="E1720" s="68" t="s">
        <v>21</v>
      </c>
      <c r="F1720" s="69" t="s">
        <v>40</v>
      </c>
      <c r="G1720" s="84">
        <f t="shared" si="754"/>
        <v>3516</v>
      </c>
      <c r="H1720" s="70">
        <v>879</v>
      </c>
      <c r="I1720" s="65">
        <v>36</v>
      </c>
      <c r="J1720" s="66">
        <v>97</v>
      </c>
      <c r="K1720" s="66">
        <v>127</v>
      </c>
      <c r="L1720" s="66">
        <v>118</v>
      </c>
      <c r="M1720" s="67">
        <v>42</v>
      </c>
      <c r="N1720" s="65">
        <v>422216</v>
      </c>
      <c r="O1720" s="66">
        <v>266090</v>
      </c>
      <c r="P1720" s="66">
        <v>128993</v>
      </c>
      <c r="Q1720" s="66">
        <v>401748</v>
      </c>
      <c r="R1720" s="67">
        <v>173268</v>
      </c>
      <c r="S1720" s="95">
        <f t="shared" si="728"/>
        <v>11728.222222222223</v>
      </c>
      <c r="T1720" s="96">
        <f t="shared" si="729"/>
        <v>2743.1958762886597</v>
      </c>
      <c r="U1720" s="96">
        <f t="shared" si="730"/>
        <v>1015.6929133858267</v>
      </c>
      <c r="V1720" s="96">
        <f t="shared" si="731"/>
        <v>3404.6440677966102</v>
      </c>
      <c r="W1720" s="86">
        <f t="shared" si="732"/>
        <v>4125.4285714285716</v>
      </c>
      <c r="X1720" s="99">
        <f t="shared" si="733"/>
        <v>1.0238907849829351E-2</v>
      </c>
      <c r="Y1720" s="100">
        <f t="shared" si="734"/>
        <v>2.7588168373151308E-2</v>
      </c>
      <c r="Z1720" s="100">
        <f t="shared" si="735"/>
        <v>3.6120591581342433E-2</v>
      </c>
      <c r="AA1720" s="100">
        <f t="shared" si="736"/>
        <v>3.3560864618885099E-2</v>
      </c>
      <c r="AB1720" s="101">
        <f t="shared" si="737"/>
        <v>1.1945392491467578E-2</v>
      </c>
      <c r="AC1720" s="99">
        <f t="shared" si="738"/>
        <v>1.4194609183911102E-2</v>
      </c>
      <c r="AD1720" s="100">
        <f t="shared" si="739"/>
        <v>3.4024198064375795E-2</v>
      </c>
      <c r="AE1720" s="100">
        <f t="shared" si="740"/>
        <v>4.3452554609147494E-2</v>
      </c>
      <c r="AF1720" s="100">
        <f t="shared" si="741"/>
        <v>4.0637638389262744E-2</v>
      </c>
      <c r="AG1720" s="101">
        <f t="shared" si="742"/>
        <v>1.6214353358229943E-2</v>
      </c>
      <c r="AH1720" s="95">
        <f t="shared" si="743"/>
        <v>120.08418657565416</v>
      </c>
      <c r="AI1720" s="96">
        <f t="shared" si="744"/>
        <v>75.679749715585899</v>
      </c>
      <c r="AJ1720" s="96">
        <f t="shared" si="745"/>
        <v>36.687428896473264</v>
      </c>
      <c r="AK1720" s="96">
        <f t="shared" si="746"/>
        <v>114.26279863481228</v>
      </c>
      <c r="AL1720" s="86">
        <f t="shared" si="747"/>
        <v>49.279863481228666</v>
      </c>
      <c r="AM1720" s="95">
        <f t="shared" si="755"/>
        <v>120.48233013841751</v>
      </c>
      <c r="AN1720" s="96">
        <f t="shared" si="748"/>
        <v>75.930668725324281</v>
      </c>
      <c r="AO1720" s="96">
        <f t="shared" si="749"/>
        <v>36.809067424126248</v>
      </c>
      <c r="AP1720" s="96">
        <f t="shared" si="750"/>
        <v>114.64164117051214</v>
      </c>
      <c r="AQ1720" s="86">
        <f t="shared" si="751"/>
        <v>49.443252691568588</v>
      </c>
    </row>
    <row r="1721" spans="1:43">
      <c r="A1721" s="129" t="str">
        <f t="shared" si="752"/>
        <v>2014_4</v>
      </c>
      <c r="B1721" s="57">
        <v>2014</v>
      </c>
      <c r="C1721" s="57">
        <v>4</v>
      </c>
      <c r="D1721" s="81" t="str">
        <f t="shared" si="753"/>
        <v>MYL_Commercial</v>
      </c>
      <c r="E1721" s="68" t="s">
        <v>22</v>
      </c>
      <c r="F1721" s="69" t="s">
        <v>40</v>
      </c>
      <c r="G1721" s="84">
        <f t="shared" si="754"/>
        <v>2500</v>
      </c>
      <c r="H1721" s="70">
        <v>625</v>
      </c>
      <c r="I1721" s="65">
        <v>24</v>
      </c>
      <c r="J1721" s="66">
        <v>77</v>
      </c>
      <c r="K1721" s="66">
        <v>136</v>
      </c>
      <c r="L1721" s="66">
        <v>105</v>
      </c>
      <c r="M1721" s="67">
        <v>26</v>
      </c>
      <c r="N1721" s="65">
        <v>361373</v>
      </c>
      <c r="O1721" s="66">
        <v>225676</v>
      </c>
      <c r="P1721" s="66">
        <v>106142</v>
      </c>
      <c r="Q1721" s="66">
        <v>353393</v>
      </c>
      <c r="R1721" s="67">
        <v>125244</v>
      </c>
      <c r="S1721" s="95">
        <f t="shared" si="728"/>
        <v>15057.208333333334</v>
      </c>
      <c r="T1721" s="96">
        <f t="shared" si="729"/>
        <v>2930.8571428571427</v>
      </c>
      <c r="U1721" s="96">
        <f t="shared" si="730"/>
        <v>780.45588235294122</v>
      </c>
      <c r="V1721" s="96">
        <f t="shared" si="731"/>
        <v>3365.6476190476192</v>
      </c>
      <c r="W1721" s="86">
        <f t="shared" si="732"/>
        <v>4817.0769230769229</v>
      </c>
      <c r="X1721" s="99">
        <f t="shared" si="733"/>
        <v>9.5999999999999992E-3</v>
      </c>
      <c r="Y1721" s="100">
        <f t="shared" si="734"/>
        <v>3.0800000000000001E-2</v>
      </c>
      <c r="Z1721" s="100">
        <f t="shared" si="735"/>
        <v>5.4399999999999997E-2</v>
      </c>
      <c r="AA1721" s="100">
        <f t="shared" si="736"/>
        <v>4.2000000000000003E-2</v>
      </c>
      <c r="AB1721" s="101">
        <f t="shared" si="737"/>
        <v>1.04E-2</v>
      </c>
      <c r="AC1721" s="99">
        <f t="shared" si="738"/>
        <v>1.4143879953343838E-2</v>
      </c>
      <c r="AD1721" s="100">
        <f t="shared" si="739"/>
        <v>3.8851336492881167E-2</v>
      </c>
      <c r="AE1721" s="100">
        <f t="shared" si="740"/>
        <v>6.496912655797063E-2</v>
      </c>
      <c r="AF1721" s="100">
        <f t="shared" si="741"/>
        <v>5.1347453565543932E-2</v>
      </c>
      <c r="AG1721" s="101">
        <f t="shared" si="742"/>
        <v>1.5127509711296212E-2</v>
      </c>
      <c r="AH1721" s="95">
        <f t="shared" si="743"/>
        <v>144.54920000000001</v>
      </c>
      <c r="AI1721" s="96">
        <f t="shared" si="744"/>
        <v>90.270399999999995</v>
      </c>
      <c r="AJ1721" s="96">
        <f t="shared" si="745"/>
        <v>42.456800000000001</v>
      </c>
      <c r="AK1721" s="96">
        <f t="shared" si="746"/>
        <v>141.35720000000001</v>
      </c>
      <c r="AL1721" s="86">
        <f t="shared" si="747"/>
        <v>50.0976</v>
      </c>
      <c r="AM1721" s="95">
        <f t="shared" si="755"/>
        <v>145.02845821978514</v>
      </c>
      <c r="AN1721" s="96">
        <f t="shared" si="748"/>
        <v>90.569694850495821</v>
      </c>
      <c r="AO1721" s="96">
        <f t="shared" si="749"/>
        <v>42.597567090968148</v>
      </c>
      <c r="AP1721" s="96">
        <f t="shared" si="750"/>
        <v>141.82587502570618</v>
      </c>
      <c r="AQ1721" s="86">
        <f t="shared" si="751"/>
        <v>50.263700446017737</v>
      </c>
    </row>
    <row r="1722" spans="1:43">
      <c r="A1722" s="129" t="str">
        <f t="shared" si="752"/>
        <v>2014_4</v>
      </c>
      <c r="B1722" s="57">
        <v>2014</v>
      </c>
      <c r="C1722" s="57">
        <v>4</v>
      </c>
      <c r="D1722" s="81" t="str">
        <f t="shared" si="753"/>
        <v>MYH_Commercial</v>
      </c>
      <c r="E1722" s="68" t="s">
        <v>23</v>
      </c>
      <c r="F1722" s="69" t="s">
        <v>40</v>
      </c>
      <c r="G1722" s="84">
        <f t="shared" si="754"/>
        <v>7032</v>
      </c>
      <c r="H1722" s="70">
        <v>1758</v>
      </c>
      <c r="I1722" s="65">
        <v>58</v>
      </c>
      <c r="J1722" s="66">
        <v>202</v>
      </c>
      <c r="K1722" s="66">
        <v>100</v>
      </c>
      <c r="L1722" s="66">
        <v>486</v>
      </c>
      <c r="M1722" s="67">
        <v>43</v>
      </c>
      <c r="N1722" s="65">
        <v>1167155</v>
      </c>
      <c r="O1722" s="66">
        <v>877844</v>
      </c>
      <c r="P1722" s="66">
        <v>124226</v>
      </c>
      <c r="Q1722" s="66">
        <v>1590631</v>
      </c>
      <c r="R1722" s="67">
        <v>223407</v>
      </c>
      <c r="S1722" s="95">
        <f t="shared" si="728"/>
        <v>20123.362068965518</v>
      </c>
      <c r="T1722" s="96">
        <f t="shared" si="729"/>
        <v>4345.7623762376234</v>
      </c>
      <c r="U1722" s="96">
        <f t="shared" si="730"/>
        <v>1242.26</v>
      </c>
      <c r="V1722" s="96">
        <f t="shared" si="731"/>
        <v>3272.9032921810699</v>
      </c>
      <c r="W1722" s="86">
        <f t="shared" si="732"/>
        <v>5195.5116279069771</v>
      </c>
      <c r="X1722" s="99">
        <f t="shared" si="733"/>
        <v>8.2480091012514228E-3</v>
      </c>
      <c r="Y1722" s="100">
        <f t="shared" si="734"/>
        <v>2.8725824800910123E-2</v>
      </c>
      <c r="Z1722" s="100">
        <f t="shared" si="735"/>
        <v>1.422070534698521E-2</v>
      </c>
      <c r="AA1722" s="100">
        <f t="shared" si="736"/>
        <v>6.9112627986348124E-2</v>
      </c>
      <c r="AB1722" s="101">
        <f t="shared" si="737"/>
        <v>6.1149032992036407E-3</v>
      </c>
      <c r="AC1722" s="99">
        <f t="shared" si="738"/>
        <v>1.0761009724077892E-2</v>
      </c>
      <c r="AD1722" s="100">
        <f t="shared" si="739"/>
        <v>3.3366954064938503E-2</v>
      </c>
      <c r="AE1722" s="100">
        <f t="shared" si="740"/>
        <v>1.7510485717689168E-2</v>
      </c>
      <c r="AF1722" s="100">
        <f t="shared" si="741"/>
        <v>7.6160268817855453E-2</v>
      </c>
      <c r="AG1722" s="101">
        <f t="shared" si="742"/>
        <v>8.2810076563891721E-3</v>
      </c>
      <c r="AH1722" s="95">
        <f t="shared" si="743"/>
        <v>165.97767349260522</v>
      </c>
      <c r="AI1722" s="96">
        <f t="shared" si="744"/>
        <v>124.83560864618885</v>
      </c>
      <c r="AJ1722" s="96">
        <f t="shared" si="745"/>
        <v>17.665813424345849</v>
      </c>
      <c r="AK1722" s="96">
        <f t="shared" si="746"/>
        <v>226.19894766780433</v>
      </c>
      <c r="AL1722" s="86">
        <f t="shared" si="747"/>
        <v>31.770051194539249</v>
      </c>
      <c r="AM1722" s="95">
        <f t="shared" si="755"/>
        <v>166.52797860894029</v>
      </c>
      <c r="AN1722" s="96">
        <f t="shared" si="748"/>
        <v>125.24950572459235</v>
      </c>
      <c r="AO1722" s="96">
        <f t="shared" si="749"/>
        <v>17.724385082250617</v>
      </c>
      <c r="AP1722" s="96">
        <f t="shared" si="750"/>
        <v>226.94891864638146</v>
      </c>
      <c r="AQ1722" s="86">
        <f t="shared" si="751"/>
        <v>31.875385974517119</v>
      </c>
    </row>
    <row r="1723" spans="1:43">
      <c r="A1723" s="129" t="str">
        <f t="shared" si="752"/>
        <v>2014_4</v>
      </c>
      <c r="B1723" s="57">
        <v>2014</v>
      </c>
      <c r="C1723" s="57">
        <v>4</v>
      </c>
      <c r="D1723" s="81" t="str">
        <f t="shared" si="753"/>
        <v>LML_Commercial</v>
      </c>
      <c r="E1723" s="68" t="s">
        <v>24</v>
      </c>
      <c r="F1723" s="69" t="s">
        <v>40</v>
      </c>
      <c r="G1723" s="84">
        <f t="shared" si="754"/>
        <v>27724</v>
      </c>
      <c r="H1723" s="70">
        <v>6931</v>
      </c>
      <c r="I1723" s="65">
        <v>59</v>
      </c>
      <c r="J1723" s="66">
        <v>647</v>
      </c>
      <c r="K1723" s="66">
        <v>2143</v>
      </c>
      <c r="L1723" s="66">
        <v>1011</v>
      </c>
      <c r="M1723" s="67">
        <v>237</v>
      </c>
      <c r="N1723" s="65">
        <v>941591</v>
      </c>
      <c r="O1723" s="66">
        <v>1227233</v>
      </c>
      <c r="P1723" s="66">
        <v>2477464</v>
      </c>
      <c r="Q1723" s="66">
        <v>2068122</v>
      </c>
      <c r="R1723" s="67">
        <v>1237796</v>
      </c>
      <c r="S1723" s="95">
        <f t="shared" si="728"/>
        <v>15959.169491525423</v>
      </c>
      <c r="T1723" s="96">
        <f t="shared" si="729"/>
        <v>1896.8052550231839</v>
      </c>
      <c r="U1723" s="96">
        <f t="shared" si="730"/>
        <v>1156.0727951469903</v>
      </c>
      <c r="V1723" s="96">
        <f t="shared" si="731"/>
        <v>2045.6201780415431</v>
      </c>
      <c r="W1723" s="86">
        <f t="shared" si="732"/>
        <v>5222.7679324894516</v>
      </c>
      <c r="X1723" s="99">
        <f t="shared" si="733"/>
        <v>2.1281200403982111E-3</v>
      </c>
      <c r="Y1723" s="100">
        <f t="shared" si="734"/>
        <v>2.3337180781993941E-2</v>
      </c>
      <c r="Z1723" s="100">
        <f t="shared" si="735"/>
        <v>7.7297648247006204E-2</v>
      </c>
      <c r="AA1723" s="100">
        <f t="shared" si="736"/>
        <v>3.6466599336315103E-2</v>
      </c>
      <c r="AB1723" s="101">
        <f t="shared" si="737"/>
        <v>8.548549992786033E-3</v>
      </c>
      <c r="AC1723" s="99">
        <f t="shared" si="738"/>
        <v>2.7729770557554166E-3</v>
      </c>
      <c r="AD1723" s="100">
        <f t="shared" si="739"/>
        <v>2.5449815918750056E-2</v>
      </c>
      <c r="AE1723" s="100">
        <f t="shared" si="740"/>
        <v>8.1034810297831897E-2</v>
      </c>
      <c r="AF1723" s="100">
        <f t="shared" si="741"/>
        <v>3.9089663992144315E-2</v>
      </c>
      <c r="AG1723" s="101">
        <f t="shared" si="742"/>
        <v>9.8368290001868246E-3</v>
      </c>
      <c r="AH1723" s="95">
        <f t="shared" si="743"/>
        <v>33.963028423026984</v>
      </c>
      <c r="AI1723" s="96">
        <f t="shared" si="744"/>
        <v>44.266087144712159</v>
      </c>
      <c r="AJ1723" s="96">
        <f t="shared" si="745"/>
        <v>89.361708267205316</v>
      </c>
      <c r="AK1723" s="96">
        <f t="shared" si="746"/>
        <v>74.596811426922528</v>
      </c>
      <c r="AL1723" s="86">
        <f t="shared" si="747"/>
        <v>44.647092771605827</v>
      </c>
      <c r="AM1723" s="95">
        <f t="shared" si="755"/>
        <v>34.075634100128838</v>
      </c>
      <c r="AN1723" s="96">
        <f t="shared" si="748"/>
        <v>44.412852994138014</v>
      </c>
      <c r="AO1723" s="96">
        <f t="shared" si="749"/>
        <v>89.657990316646604</v>
      </c>
      <c r="AP1723" s="96">
        <f t="shared" si="750"/>
        <v>74.844139914704627</v>
      </c>
      <c r="AQ1723" s="86">
        <f t="shared" si="751"/>
        <v>44.795121859281863</v>
      </c>
    </row>
    <row r="1724" spans="1:43">
      <c r="A1724" s="129" t="str">
        <f t="shared" si="752"/>
        <v>2014_4</v>
      </c>
      <c r="B1724" s="57">
        <v>2014</v>
      </c>
      <c r="C1724" s="57">
        <v>4</v>
      </c>
      <c r="D1724" s="81" t="str">
        <f t="shared" si="753"/>
        <v>MSA_Commercial</v>
      </c>
      <c r="E1724" s="68" t="s">
        <v>25</v>
      </c>
      <c r="F1724" s="69" t="s">
        <v>40</v>
      </c>
      <c r="G1724" s="84">
        <f t="shared" si="754"/>
        <v>19432</v>
      </c>
      <c r="H1724" s="70">
        <v>4858</v>
      </c>
      <c r="I1724" s="65">
        <v>83</v>
      </c>
      <c r="J1724" s="66">
        <v>576</v>
      </c>
      <c r="K1724" s="66">
        <v>960</v>
      </c>
      <c r="L1724" s="66">
        <v>1074</v>
      </c>
      <c r="M1724" s="67">
        <v>220</v>
      </c>
      <c r="N1724" s="65">
        <v>1787315</v>
      </c>
      <c r="O1724" s="66">
        <v>1828788</v>
      </c>
      <c r="P1724" s="66">
        <v>1674214</v>
      </c>
      <c r="Q1724" s="66">
        <v>3263110</v>
      </c>
      <c r="R1724" s="67">
        <v>1010171</v>
      </c>
      <c r="S1724" s="95">
        <f t="shared" si="728"/>
        <v>21533.915662650601</v>
      </c>
      <c r="T1724" s="96">
        <f t="shared" si="729"/>
        <v>3174.9791666666665</v>
      </c>
      <c r="U1724" s="96">
        <f t="shared" si="730"/>
        <v>1743.9729166666666</v>
      </c>
      <c r="V1724" s="96">
        <f t="shared" si="731"/>
        <v>3038.2774674115458</v>
      </c>
      <c r="W1724" s="86">
        <f t="shared" si="732"/>
        <v>4591.6863636363632</v>
      </c>
      <c r="X1724" s="99">
        <f t="shared" si="733"/>
        <v>4.2713050638122684E-3</v>
      </c>
      <c r="Y1724" s="100">
        <f t="shared" si="734"/>
        <v>2.9641827912721283E-2</v>
      </c>
      <c r="Z1724" s="100">
        <f t="shared" si="735"/>
        <v>4.9403046521202143E-2</v>
      </c>
      <c r="AA1724" s="100">
        <f t="shared" si="736"/>
        <v>5.5269658295594895E-2</v>
      </c>
      <c r="AB1724" s="101">
        <f t="shared" si="737"/>
        <v>1.1321531494442157E-2</v>
      </c>
      <c r="AC1724" s="99">
        <f t="shared" si="738"/>
        <v>5.3613589732338755E-3</v>
      </c>
      <c r="AD1724" s="100">
        <f t="shared" si="739"/>
        <v>3.2476583988512248E-2</v>
      </c>
      <c r="AE1724" s="100">
        <f t="shared" si="740"/>
        <v>5.3025245007979657E-2</v>
      </c>
      <c r="AF1724" s="100">
        <f t="shared" si="741"/>
        <v>5.9089052561692411E-2</v>
      </c>
      <c r="AG1724" s="101">
        <f t="shared" si="742"/>
        <v>1.3089918429790518E-2</v>
      </c>
      <c r="AH1724" s="95">
        <f t="shared" si="743"/>
        <v>91.977923013585837</v>
      </c>
      <c r="AI1724" s="96">
        <f t="shared" si="744"/>
        <v>94.11218608480857</v>
      </c>
      <c r="AJ1724" s="96">
        <f t="shared" si="745"/>
        <v>86.157575133799924</v>
      </c>
      <c r="AK1724" s="96">
        <f t="shared" si="746"/>
        <v>167.92455743104159</v>
      </c>
      <c r="AL1724" s="86">
        <f t="shared" si="747"/>
        <v>51.984921778509673</v>
      </c>
      <c r="AM1724" s="95">
        <f t="shared" si="755"/>
        <v>92.282879219798147</v>
      </c>
      <c r="AN1724" s="96">
        <f t="shared" si="748"/>
        <v>94.424218519184478</v>
      </c>
      <c r="AO1724" s="96">
        <f t="shared" si="749"/>
        <v>86.443233761309642</v>
      </c>
      <c r="AP1724" s="96">
        <f t="shared" si="750"/>
        <v>168.48131751309396</v>
      </c>
      <c r="AQ1724" s="86">
        <f t="shared" si="751"/>
        <v>52.157279709700141</v>
      </c>
    </row>
    <row r="1725" spans="1:43">
      <c r="A1725" s="129" t="str">
        <f t="shared" si="752"/>
        <v>2014_4</v>
      </c>
      <c r="B1725" s="57">
        <v>2014</v>
      </c>
      <c r="C1725" s="57">
        <v>4</v>
      </c>
      <c r="D1725" s="81" t="str">
        <f t="shared" si="753"/>
        <v>LYA_Commercial</v>
      </c>
      <c r="E1725" s="68" t="s">
        <v>26</v>
      </c>
      <c r="F1725" s="69" t="s">
        <v>40</v>
      </c>
      <c r="G1725" s="84">
        <f t="shared" si="754"/>
        <v>5752</v>
      </c>
      <c r="H1725" s="70">
        <v>1438</v>
      </c>
      <c r="I1725" s="65">
        <v>46</v>
      </c>
      <c r="J1725" s="66">
        <v>171</v>
      </c>
      <c r="K1725" s="66">
        <v>218</v>
      </c>
      <c r="L1725" s="66">
        <v>233</v>
      </c>
      <c r="M1725" s="67">
        <v>74</v>
      </c>
      <c r="N1725" s="65">
        <v>969834</v>
      </c>
      <c r="O1725" s="66">
        <v>513654</v>
      </c>
      <c r="P1725" s="66">
        <v>202228</v>
      </c>
      <c r="Q1725" s="66">
        <v>766056</v>
      </c>
      <c r="R1725" s="67">
        <v>636805</v>
      </c>
      <c r="S1725" s="95">
        <f t="shared" si="728"/>
        <v>21083.347826086956</v>
      </c>
      <c r="T1725" s="96">
        <f t="shared" si="729"/>
        <v>3003.8245614035086</v>
      </c>
      <c r="U1725" s="96">
        <f t="shared" si="730"/>
        <v>927.65137614678895</v>
      </c>
      <c r="V1725" s="96">
        <f t="shared" si="731"/>
        <v>3287.7939914163089</v>
      </c>
      <c r="W1725" s="86">
        <f t="shared" si="732"/>
        <v>8605.4729729729734</v>
      </c>
      <c r="X1725" s="99">
        <f t="shared" si="733"/>
        <v>7.9972183588317113E-3</v>
      </c>
      <c r="Y1725" s="100">
        <f t="shared" si="734"/>
        <v>2.9728789986091794E-2</v>
      </c>
      <c r="Z1725" s="100">
        <f t="shared" si="735"/>
        <v>3.7899860917941584E-2</v>
      </c>
      <c r="AA1725" s="100">
        <f t="shared" si="736"/>
        <v>4.0507649513212798E-2</v>
      </c>
      <c r="AB1725" s="101">
        <f t="shared" si="737"/>
        <v>1.286509040333797E-2</v>
      </c>
      <c r="AC1725" s="99">
        <f t="shared" si="738"/>
        <v>1.0733573136596989E-2</v>
      </c>
      <c r="AD1725" s="100">
        <f t="shared" si="739"/>
        <v>3.4946520819318476E-2</v>
      </c>
      <c r="AE1725" s="100">
        <f t="shared" si="740"/>
        <v>4.3766311669730627E-2</v>
      </c>
      <c r="AF1725" s="100">
        <f t="shared" si="741"/>
        <v>4.656434532596844E-2</v>
      </c>
      <c r="AG1725" s="101">
        <f t="shared" si="742"/>
        <v>1.6327202767220439E-2</v>
      </c>
      <c r="AH1725" s="95">
        <f t="shared" si="743"/>
        <v>168.60813630041724</v>
      </c>
      <c r="AI1725" s="96">
        <f t="shared" si="744"/>
        <v>89.300069541029202</v>
      </c>
      <c r="AJ1725" s="96">
        <f t="shared" si="745"/>
        <v>35.157858136300419</v>
      </c>
      <c r="AK1725" s="96">
        <f t="shared" si="746"/>
        <v>133.18080667593881</v>
      </c>
      <c r="AL1725" s="86">
        <f t="shared" si="747"/>
        <v>110.71018776077887</v>
      </c>
      <c r="AM1725" s="95">
        <f t="shared" si="755"/>
        <v>169.16716281349807</v>
      </c>
      <c r="AN1725" s="96">
        <f t="shared" si="748"/>
        <v>89.5961472249937</v>
      </c>
      <c r="AO1725" s="96">
        <f t="shared" si="749"/>
        <v>35.274425315515948</v>
      </c>
      <c r="AP1725" s="96">
        <f t="shared" si="750"/>
        <v>133.62237256711674</v>
      </c>
      <c r="AQ1725" s="86">
        <f t="shared" si="751"/>
        <v>111.07725148370716</v>
      </c>
    </row>
    <row r="1726" spans="1:43">
      <c r="A1726" s="129" t="str">
        <f t="shared" si="752"/>
        <v>2014_4</v>
      </c>
      <c r="B1726" s="57">
        <v>2014</v>
      </c>
      <c r="C1726" s="57">
        <v>4</v>
      </c>
      <c r="D1726" s="81" t="str">
        <f t="shared" si="753"/>
        <v>MMA_Commercial</v>
      </c>
      <c r="E1726" s="68" t="s">
        <v>27</v>
      </c>
      <c r="F1726" s="69" t="s">
        <v>40</v>
      </c>
      <c r="G1726" s="84">
        <f t="shared" si="754"/>
        <v>29012</v>
      </c>
      <c r="H1726" s="70">
        <v>7253</v>
      </c>
      <c r="I1726" s="65">
        <v>226</v>
      </c>
      <c r="J1726" s="66">
        <v>899</v>
      </c>
      <c r="K1726" s="66">
        <v>1453</v>
      </c>
      <c r="L1726" s="66">
        <v>1384</v>
      </c>
      <c r="M1726" s="67">
        <v>316</v>
      </c>
      <c r="N1726" s="65">
        <v>3217107</v>
      </c>
      <c r="O1726" s="66">
        <v>2720924</v>
      </c>
      <c r="P1726" s="66">
        <v>1873695</v>
      </c>
      <c r="Q1726" s="66">
        <v>4869933</v>
      </c>
      <c r="R1726" s="67">
        <v>3530333</v>
      </c>
      <c r="S1726" s="95">
        <f t="shared" si="728"/>
        <v>14234.986725663717</v>
      </c>
      <c r="T1726" s="96">
        <f t="shared" si="729"/>
        <v>3026.6117908787542</v>
      </c>
      <c r="U1726" s="96">
        <f t="shared" si="730"/>
        <v>1289.5354439091534</v>
      </c>
      <c r="V1726" s="96">
        <f t="shared" si="731"/>
        <v>3518.7377167630057</v>
      </c>
      <c r="W1726" s="86">
        <f t="shared" si="732"/>
        <v>11171.939873417721</v>
      </c>
      <c r="X1726" s="99">
        <f t="shared" si="733"/>
        <v>7.789880049634634E-3</v>
      </c>
      <c r="Y1726" s="100">
        <f t="shared" si="734"/>
        <v>3.0987177719564319E-2</v>
      </c>
      <c r="Z1726" s="100">
        <f t="shared" si="735"/>
        <v>5.0082724389907622E-2</v>
      </c>
      <c r="AA1726" s="100">
        <f t="shared" si="736"/>
        <v>4.7704398180063425E-2</v>
      </c>
      <c r="AB1726" s="101">
        <f t="shared" si="737"/>
        <v>1.089204467117055E-2</v>
      </c>
      <c r="AC1726" s="99">
        <f t="shared" si="738"/>
        <v>8.9925163209089738E-3</v>
      </c>
      <c r="AD1726" s="100">
        <f t="shared" si="739"/>
        <v>3.3357584386772533E-2</v>
      </c>
      <c r="AE1726" s="100">
        <f t="shared" si="740"/>
        <v>5.3066416132604113E-2</v>
      </c>
      <c r="AF1726" s="100">
        <f t="shared" si="741"/>
        <v>5.0620026678741055E-2</v>
      </c>
      <c r="AG1726" s="101">
        <f t="shared" si="742"/>
        <v>1.2311898513294957E-2</v>
      </c>
      <c r="AH1726" s="95">
        <f t="shared" si="743"/>
        <v>110.88883910106163</v>
      </c>
      <c r="AI1726" s="96">
        <f t="shared" si="744"/>
        <v>93.786157452088787</v>
      </c>
      <c r="AJ1726" s="96">
        <f t="shared" si="745"/>
        <v>64.583448228319313</v>
      </c>
      <c r="AK1726" s="96">
        <f t="shared" si="746"/>
        <v>167.85926513166964</v>
      </c>
      <c r="AL1726" s="86">
        <f t="shared" si="747"/>
        <v>121.68526816489728</v>
      </c>
      <c r="AM1726" s="95">
        <f t="shared" si="755"/>
        <v>111.25649514911733</v>
      </c>
      <c r="AN1726" s="96">
        <f t="shared" si="748"/>
        <v>94.097108926472416</v>
      </c>
      <c r="AO1726" s="96">
        <f t="shared" si="749"/>
        <v>64.797577040000647</v>
      </c>
      <c r="AP1726" s="96">
        <f t="shared" si="750"/>
        <v>168.41580873468814</v>
      </c>
      <c r="AQ1726" s="86">
        <f t="shared" si="751"/>
        <v>122.08872017289721</v>
      </c>
    </row>
    <row r="1727" spans="1:43">
      <c r="A1727" s="129" t="str">
        <f t="shared" si="752"/>
        <v>2014_4</v>
      </c>
      <c r="B1727" s="57">
        <v>2014</v>
      </c>
      <c r="C1727" s="57">
        <v>4</v>
      </c>
      <c r="D1727" s="81" t="str">
        <f t="shared" si="753"/>
        <v>LYH_Commercial</v>
      </c>
      <c r="E1727" s="68" t="s">
        <v>28</v>
      </c>
      <c r="F1727" s="69" t="s">
        <v>40</v>
      </c>
      <c r="G1727" s="84">
        <f t="shared" si="754"/>
        <v>3992</v>
      </c>
      <c r="H1727" s="70">
        <v>998</v>
      </c>
      <c r="I1727" s="65">
        <v>37</v>
      </c>
      <c r="J1727" s="66">
        <v>126</v>
      </c>
      <c r="K1727" s="66">
        <v>163</v>
      </c>
      <c r="L1727" s="66">
        <v>203</v>
      </c>
      <c r="M1727" s="67">
        <v>56</v>
      </c>
      <c r="N1727" s="65">
        <v>667698</v>
      </c>
      <c r="O1727" s="66">
        <v>394962</v>
      </c>
      <c r="P1727" s="66">
        <v>241506</v>
      </c>
      <c r="Q1727" s="66">
        <v>593807</v>
      </c>
      <c r="R1727" s="67">
        <v>432491</v>
      </c>
      <c r="S1727" s="95">
        <f t="shared" si="728"/>
        <v>18045.891891891893</v>
      </c>
      <c r="T1727" s="96">
        <f t="shared" si="729"/>
        <v>3134.6190476190477</v>
      </c>
      <c r="U1727" s="96">
        <f t="shared" si="730"/>
        <v>1481.6319018404909</v>
      </c>
      <c r="V1727" s="96">
        <f t="shared" si="731"/>
        <v>2925.1576354679801</v>
      </c>
      <c r="W1727" s="86">
        <f t="shared" si="732"/>
        <v>7723.0535714285716</v>
      </c>
      <c r="X1727" s="99">
        <f t="shared" si="733"/>
        <v>9.2685370741482972E-3</v>
      </c>
      <c r="Y1727" s="100">
        <f t="shared" si="734"/>
        <v>3.1563126252505007E-2</v>
      </c>
      <c r="Z1727" s="100">
        <f t="shared" si="735"/>
        <v>4.0831663326653306E-2</v>
      </c>
      <c r="AA1727" s="100">
        <f t="shared" si="736"/>
        <v>5.0851703406813629E-2</v>
      </c>
      <c r="AB1727" s="101">
        <f t="shared" si="737"/>
        <v>1.4028056112224449E-2</v>
      </c>
      <c r="AC1727" s="99">
        <f t="shared" si="738"/>
        <v>1.2802355476937807E-2</v>
      </c>
      <c r="AD1727" s="100">
        <f t="shared" si="739"/>
        <v>3.8010551558645196E-2</v>
      </c>
      <c r="AE1727" s="100">
        <f t="shared" si="740"/>
        <v>4.812970951248792E-2</v>
      </c>
      <c r="AF1727" s="100">
        <f t="shared" si="741"/>
        <v>5.8953483364848583E-2</v>
      </c>
      <c r="AG1727" s="101">
        <f t="shared" si="742"/>
        <v>1.8365078664740041E-2</v>
      </c>
      <c r="AH1727" s="95">
        <f t="shared" si="743"/>
        <v>167.25901803607215</v>
      </c>
      <c r="AI1727" s="96">
        <f t="shared" si="744"/>
        <v>98.938376753507015</v>
      </c>
      <c r="AJ1727" s="96">
        <f t="shared" si="745"/>
        <v>60.497494989979963</v>
      </c>
      <c r="AK1727" s="96">
        <f t="shared" si="746"/>
        <v>148.749248496994</v>
      </c>
      <c r="AL1727" s="86">
        <f t="shared" si="747"/>
        <v>108.33942885771543</v>
      </c>
      <c r="AM1727" s="95">
        <f t="shared" si="755"/>
        <v>167.81357149764077</v>
      </c>
      <c r="AN1727" s="96">
        <f t="shared" si="748"/>
        <v>99.266410601576155</v>
      </c>
      <c r="AO1727" s="96">
        <f t="shared" si="749"/>
        <v>60.698076672551409</v>
      </c>
      <c r="AP1727" s="96">
        <f t="shared" si="750"/>
        <v>149.24243213293971</v>
      </c>
      <c r="AQ1727" s="86">
        <f t="shared" si="751"/>
        <v>108.69863224180116</v>
      </c>
    </row>
    <row r="1728" spans="1:43">
      <c r="A1728" s="129" t="str">
        <f t="shared" si="752"/>
        <v>2014_4</v>
      </c>
      <c r="B1728" s="57">
        <v>2014</v>
      </c>
      <c r="C1728" s="57">
        <v>4</v>
      </c>
      <c r="D1728" s="81" t="str">
        <f t="shared" si="753"/>
        <v>SSA_Commercial</v>
      </c>
      <c r="E1728" s="68" t="s">
        <v>29</v>
      </c>
      <c r="F1728" s="69" t="s">
        <v>40</v>
      </c>
      <c r="G1728" s="84">
        <f t="shared" si="754"/>
        <v>6904</v>
      </c>
      <c r="H1728" s="70">
        <v>1726</v>
      </c>
      <c r="I1728" s="65">
        <v>59</v>
      </c>
      <c r="J1728" s="66">
        <v>218</v>
      </c>
      <c r="K1728" s="66">
        <v>523</v>
      </c>
      <c r="L1728" s="66">
        <v>577</v>
      </c>
      <c r="M1728" s="67">
        <v>45</v>
      </c>
      <c r="N1728" s="65">
        <v>1229194</v>
      </c>
      <c r="O1728" s="66">
        <v>426090</v>
      </c>
      <c r="P1728" s="66">
        <v>452942</v>
      </c>
      <c r="Q1728" s="66">
        <v>1974076</v>
      </c>
      <c r="R1728" s="67">
        <v>243921</v>
      </c>
      <c r="S1728" s="95">
        <f t="shared" si="728"/>
        <v>20833.796610169491</v>
      </c>
      <c r="T1728" s="96">
        <f t="shared" si="729"/>
        <v>1954.5412844036698</v>
      </c>
      <c r="U1728" s="96">
        <f t="shared" si="730"/>
        <v>866.04588910133839</v>
      </c>
      <c r="V1728" s="96">
        <f t="shared" si="731"/>
        <v>3421.2755632582321</v>
      </c>
      <c r="W1728" s="86">
        <f t="shared" si="732"/>
        <v>5420.4666666666662</v>
      </c>
      <c r="X1728" s="99">
        <f t="shared" si="733"/>
        <v>8.5457705677867909E-3</v>
      </c>
      <c r="Y1728" s="100">
        <f t="shared" si="734"/>
        <v>3.1575898030127461E-2</v>
      </c>
      <c r="Z1728" s="100">
        <f t="shared" si="735"/>
        <v>7.5753186558516802E-2</v>
      </c>
      <c r="AA1728" s="100">
        <f t="shared" si="736"/>
        <v>8.3574739281575897E-2</v>
      </c>
      <c r="AB1728" s="101">
        <f t="shared" si="737"/>
        <v>6.5179606025492472E-3</v>
      </c>
      <c r="AC1728" s="99">
        <f t="shared" si="738"/>
        <v>1.1126945739729128E-2</v>
      </c>
      <c r="AD1728" s="100">
        <f t="shared" si="739"/>
        <v>3.6479510941620982E-2</v>
      </c>
      <c r="AE1728" s="100">
        <f t="shared" si="740"/>
        <v>8.3173119216402691E-2</v>
      </c>
      <c r="AF1728" s="100">
        <f t="shared" si="741"/>
        <v>9.1335272652831659E-2</v>
      </c>
      <c r="AG1728" s="101">
        <f t="shared" si="742"/>
        <v>8.7744921278001264E-3</v>
      </c>
      <c r="AH1728" s="95">
        <f t="shared" si="743"/>
        <v>178.04084588644264</v>
      </c>
      <c r="AI1728" s="96">
        <f t="shared" si="744"/>
        <v>61.716396292004632</v>
      </c>
      <c r="AJ1728" s="96">
        <f t="shared" si="745"/>
        <v>65.605735805330241</v>
      </c>
      <c r="AK1728" s="96">
        <f t="shared" si="746"/>
        <v>285.9322132097335</v>
      </c>
      <c r="AL1728" s="86">
        <f t="shared" si="747"/>
        <v>35.330388180764771</v>
      </c>
      <c r="AM1728" s="95">
        <f t="shared" si="755"/>
        <v>178.63114689709212</v>
      </c>
      <c r="AN1728" s="96">
        <f t="shared" si="748"/>
        <v>61.921019286932719</v>
      </c>
      <c r="AO1728" s="96">
        <f t="shared" si="749"/>
        <v>65.823254049289773</v>
      </c>
      <c r="AP1728" s="96">
        <f t="shared" si="750"/>
        <v>286.88023203987655</v>
      </c>
      <c r="AQ1728" s="86">
        <f t="shared" si="751"/>
        <v>35.447527389724975</v>
      </c>
    </row>
    <row r="1729" spans="1:43">
      <c r="A1729" s="129" t="str">
        <f t="shared" si="752"/>
        <v>2014_4</v>
      </c>
      <c r="B1729" s="57">
        <v>2014</v>
      </c>
      <c r="C1729" s="57">
        <v>4</v>
      </c>
      <c r="D1729" s="81" t="str">
        <f t="shared" si="753"/>
        <v>MML_Commercial</v>
      </c>
      <c r="E1729" s="68" t="s">
        <v>30</v>
      </c>
      <c r="F1729" s="69" t="s">
        <v>40</v>
      </c>
      <c r="G1729" s="84">
        <f t="shared" si="754"/>
        <v>23684</v>
      </c>
      <c r="H1729" s="70">
        <v>5921</v>
      </c>
      <c r="I1729" s="65">
        <v>158</v>
      </c>
      <c r="J1729" s="66">
        <v>713</v>
      </c>
      <c r="K1729" s="66">
        <v>1822</v>
      </c>
      <c r="L1729" s="66">
        <v>900</v>
      </c>
      <c r="M1729" s="67">
        <v>233</v>
      </c>
      <c r="N1729" s="65">
        <v>2467625</v>
      </c>
      <c r="O1729" s="66">
        <v>2160104</v>
      </c>
      <c r="P1729" s="66">
        <v>1195780</v>
      </c>
      <c r="Q1729" s="66">
        <v>3137102</v>
      </c>
      <c r="R1729" s="67">
        <v>514706</v>
      </c>
      <c r="S1729" s="95">
        <f t="shared" si="728"/>
        <v>15617.879746835442</v>
      </c>
      <c r="T1729" s="96">
        <f t="shared" si="729"/>
        <v>3029.5988779803647</v>
      </c>
      <c r="U1729" s="96">
        <f t="shared" si="730"/>
        <v>656.30076838638854</v>
      </c>
      <c r="V1729" s="96">
        <f t="shared" si="731"/>
        <v>3485.6688888888889</v>
      </c>
      <c r="W1729" s="86">
        <f t="shared" si="732"/>
        <v>2209.038626609442</v>
      </c>
      <c r="X1729" s="99">
        <f t="shared" si="733"/>
        <v>6.6711704104036483E-3</v>
      </c>
      <c r="Y1729" s="100">
        <f t="shared" si="734"/>
        <v>3.0104712041884817E-2</v>
      </c>
      <c r="Z1729" s="100">
        <f t="shared" si="735"/>
        <v>7.692957270731296E-2</v>
      </c>
      <c r="AA1729" s="100">
        <f t="shared" si="736"/>
        <v>3.8000337780780276E-2</v>
      </c>
      <c r="AB1729" s="101">
        <f t="shared" si="737"/>
        <v>9.837865225468671E-3</v>
      </c>
      <c r="AC1729" s="99">
        <f t="shared" si="738"/>
        <v>7.9036392056503271E-3</v>
      </c>
      <c r="AD1729" s="100">
        <f t="shared" si="739"/>
        <v>3.2691781317436559E-2</v>
      </c>
      <c r="AE1729" s="100">
        <f t="shared" si="740"/>
        <v>8.0964098290613115E-2</v>
      </c>
      <c r="AF1729" s="100">
        <f t="shared" si="741"/>
        <v>4.0895077919368056E-2</v>
      </c>
      <c r="AG1729" s="101">
        <f t="shared" si="742"/>
        <v>1.1332145234175755E-2</v>
      </c>
      <c r="AH1729" s="95">
        <f t="shared" si="743"/>
        <v>104.18953724033102</v>
      </c>
      <c r="AI1729" s="96">
        <f t="shared" si="744"/>
        <v>91.205201824016214</v>
      </c>
      <c r="AJ1729" s="96">
        <f t="shared" si="745"/>
        <v>50.488937679446039</v>
      </c>
      <c r="AK1729" s="96">
        <f t="shared" si="746"/>
        <v>132.45659516973484</v>
      </c>
      <c r="AL1729" s="86">
        <f t="shared" si="747"/>
        <v>21.7322242864381</v>
      </c>
      <c r="AM1729" s="95">
        <f t="shared" si="755"/>
        <v>104.53498150524591</v>
      </c>
      <c r="AN1729" s="96">
        <f t="shared" si="748"/>
        <v>91.507596044539881</v>
      </c>
      <c r="AO1729" s="96">
        <f t="shared" si="749"/>
        <v>50.656335620016399</v>
      </c>
      <c r="AP1729" s="96">
        <f t="shared" si="750"/>
        <v>132.89575991087381</v>
      </c>
      <c r="AQ1729" s="86">
        <f t="shared" si="751"/>
        <v>21.8042782799814</v>
      </c>
    </row>
    <row r="1730" spans="1:43">
      <c r="A1730" s="129" t="str">
        <f t="shared" si="752"/>
        <v>2014_4</v>
      </c>
      <c r="B1730" s="57">
        <v>2014</v>
      </c>
      <c r="C1730" s="57">
        <v>4</v>
      </c>
      <c r="D1730" s="81" t="str">
        <f t="shared" si="753"/>
        <v>LMH_Commercial</v>
      </c>
      <c r="E1730" s="68" t="s">
        <v>31</v>
      </c>
      <c r="F1730" s="69" t="s">
        <v>40</v>
      </c>
      <c r="G1730" s="84">
        <f t="shared" si="754"/>
        <v>23676</v>
      </c>
      <c r="H1730" s="70">
        <v>5919</v>
      </c>
      <c r="I1730" s="65">
        <v>100</v>
      </c>
      <c r="J1730" s="66">
        <v>824</v>
      </c>
      <c r="K1730" s="66">
        <v>1303</v>
      </c>
      <c r="L1730" s="66">
        <v>1380</v>
      </c>
      <c r="M1730" s="67">
        <v>299</v>
      </c>
      <c r="N1730" s="65">
        <v>3484073</v>
      </c>
      <c r="O1730" s="66">
        <v>2860826</v>
      </c>
      <c r="P1730" s="66">
        <v>1696273</v>
      </c>
      <c r="Q1730" s="66">
        <v>4926494</v>
      </c>
      <c r="R1730" s="67">
        <v>2777556</v>
      </c>
      <c r="S1730" s="95">
        <f t="shared" si="728"/>
        <v>34840.730000000003</v>
      </c>
      <c r="T1730" s="96">
        <f t="shared" si="729"/>
        <v>3471.8762135922329</v>
      </c>
      <c r="U1730" s="96">
        <f t="shared" si="730"/>
        <v>1301.8211818879508</v>
      </c>
      <c r="V1730" s="96">
        <f t="shared" si="731"/>
        <v>3569.9231884057972</v>
      </c>
      <c r="W1730" s="86">
        <f t="shared" si="732"/>
        <v>9289.4849498327767</v>
      </c>
      <c r="X1730" s="99">
        <f t="shared" si="733"/>
        <v>4.2236864335191754E-3</v>
      </c>
      <c r="Y1730" s="100">
        <f t="shared" si="734"/>
        <v>3.4803176212198007E-2</v>
      </c>
      <c r="Z1730" s="100">
        <f t="shared" si="735"/>
        <v>5.5034634228754854E-2</v>
      </c>
      <c r="AA1730" s="100">
        <f t="shared" si="736"/>
        <v>5.8286872782564621E-2</v>
      </c>
      <c r="AB1730" s="101">
        <f t="shared" si="737"/>
        <v>1.2628822436222336E-2</v>
      </c>
      <c r="AC1730" s="99">
        <f t="shared" si="738"/>
        <v>5.2057248684494843E-3</v>
      </c>
      <c r="AD1730" s="100">
        <f t="shared" si="739"/>
        <v>3.7578535016591995E-2</v>
      </c>
      <c r="AE1730" s="100">
        <f t="shared" si="740"/>
        <v>5.848788202435564E-2</v>
      </c>
      <c r="AF1730" s="100">
        <f t="shared" si="741"/>
        <v>6.183456916500036E-2</v>
      </c>
      <c r="AG1730" s="101">
        <f t="shared" si="742"/>
        <v>1.4319743782234605E-2</v>
      </c>
      <c r="AH1730" s="95">
        <f t="shared" si="743"/>
        <v>147.15631863490455</v>
      </c>
      <c r="AI1730" s="96">
        <f t="shared" si="744"/>
        <v>120.83231964858929</v>
      </c>
      <c r="AJ1730" s="96">
        <f t="shared" si="745"/>
        <v>71.645252576448726</v>
      </c>
      <c r="AK1730" s="96">
        <f t="shared" si="746"/>
        <v>208.07965872613616</v>
      </c>
      <c r="AL1730" s="86">
        <f t="shared" si="747"/>
        <v>117.31525595539787</v>
      </c>
      <c r="AM1730" s="95">
        <f t="shared" si="755"/>
        <v>147.64422085296661</v>
      </c>
      <c r="AN1730" s="96">
        <f t="shared" si="748"/>
        <v>121.23294367423101</v>
      </c>
      <c r="AO1730" s="96">
        <f t="shared" si="749"/>
        <v>71.882795061677584</v>
      </c>
      <c r="AP1730" s="96">
        <f t="shared" si="750"/>
        <v>208.76955453195578</v>
      </c>
      <c r="AQ1730" s="86">
        <f t="shared" si="751"/>
        <v>117.70421902626107</v>
      </c>
    </row>
    <row r="1731" spans="1:43">
      <c r="A1731" s="129" t="str">
        <f t="shared" si="752"/>
        <v>2014_4</v>
      </c>
      <c r="B1731" s="57">
        <v>2014</v>
      </c>
      <c r="C1731" s="57">
        <v>4</v>
      </c>
      <c r="D1731" s="81" t="str">
        <f t="shared" si="753"/>
        <v>SSL_Commercial</v>
      </c>
      <c r="E1731" s="68" t="s">
        <v>32</v>
      </c>
      <c r="F1731" s="69" t="s">
        <v>40</v>
      </c>
      <c r="G1731" s="84">
        <f t="shared" si="754"/>
        <v>12640</v>
      </c>
      <c r="H1731" s="70">
        <v>3160</v>
      </c>
      <c r="I1731" s="65">
        <v>117</v>
      </c>
      <c r="J1731" s="66">
        <v>350</v>
      </c>
      <c r="K1731" s="66">
        <v>869</v>
      </c>
      <c r="L1731" s="66">
        <v>494</v>
      </c>
      <c r="M1731" s="67">
        <v>121</v>
      </c>
      <c r="N1731" s="65">
        <v>1429274</v>
      </c>
      <c r="O1731" s="66">
        <v>1001021</v>
      </c>
      <c r="P1731" s="66">
        <v>916094</v>
      </c>
      <c r="Q1731" s="66">
        <v>1455280</v>
      </c>
      <c r="R1731" s="67">
        <v>284472</v>
      </c>
      <c r="S1731" s="95">
        <f t="shared" si="728"/>
        <v>12216.017094017094</v>
      </c>
      <c r="T1731" s="96">
        <f t="shared" si="729"/>
        <v>2860.06</v>
      </c>
      <c r="U1731" s="96">
        <f t="shared" si="730"/>
        <v>1054.1933256616801</v>
      </c>
      <c r="V1731" s="96">
        <f t="shared" si="731"/>
        <v>2945.910931174089</v>
      </c>
      <c r="W1731" s="86">
        <f t="shared" si="732"/>
        <v>2351.0082644628101</v>
      </c>
      <c r="X1731" s="99">
        <f t="shared" si="733"/>
        <v>9.2563291139240514E-3</v>
      </c>
      <c r="Y1731" s="100">
        <f t="shared" si="734"/>
        <v>2.7689873417721517E-2</v>
      </c>
      <c r="Z1731" s="100">
        <f t="shared" si="735"/>
        <v>6.8750000000000006E-2</v>
      </c>
      <c r="AA1731" s="100">
        <f t="shared" si="736"/>
        <v>3.9082278481012658E-2</v>
      </c>
      <c r="AB1731" s="101">
        <f t="shared" si="737"/>
        <v>9.572784810126583E-3</v>
      </c>
      <c r="AC1731" s="99">
        <f t="shared" si="738"/>
        <v>1.124097227188469E-2</v>
      </c>
      <c r="AD1731" s="100">
        <f t="shared" si="739"/>
        <v>3.1090392949898297E-2</v>
      </c>
      <c r="AE1731" s="100">
        <f t="shared" si="740"/>
        <v>7.3993869535863524E-2</v>
      </c>
      <c r="AF1731" s="100">
        <f t="shared" si="741"/>
        <v>4.3098479323952776E-2</v>
      </c>
      <c r="AG1731" s="101">
        <f t="shared" si="742"/>
        <v>1.1590746025558905E-2</v>
      </c>
      <c r="AH1731" s="95">
        <f t="shared" si="743"/>
        <v>113.0754746835443</v>
      </c>
      <c r="AI1731" s="96">
        <f t="shared" si="744"/>
        <v>79.194699367088603</v>
      </c>
      <c r="AJ1731" s="96">
        <f t="shared" si="745"/>
        <v>72.475791139240513</v>
      </c>
      <c r="AK1731" s="96">
        <f t="shared" si="746"/>
        <v>115.13291139240506</v>
      </c>
      <c r="AL1731" s="86">
        <f t="shared" si="747"/>
        <v>22.505696202531645</v>
      </c>
      <c r="AM1731" s="95">
        <f t="shared" si="755"/>
        <v>113.45038060276207</v>
      </c>
      <c r="AN1731" s="96">
        <f t="shared" si="748"/>
        <v>79.457272322422071</v>
      </c>
      <c r="AO1731" s="96">
        <f t="shared" si="749"/>
        <v>72.716087305797714</v>
      </c>
      <c r="AP1731" s="96">
        <f t="shared" si="750"/>
        <v>115.51463881914006</v>
      </c>
      <c r="AQ1731" s="86">
        <f t="shared" si="751"/>
        <v>22.580314670825139</v>
      </c>
    </row>
    <row r="1732" spans="1:43">
      <c r="A1732" s="129" t="str">
        <f t="shared" si="752"/>
        <v>2014_4</v>
      </c>
      <c r="B1732" s="57">
        <v>2014</v>
      </c>
      <c r="C1732" s="57">
        <v>4</v>
      </c>
      <c r="D1732" s="81" t="str">
        <f t="shared" si="753"/>
        <v>SSH_Commercial</v>
      </c>
      <c r="E1732" s="68" t="s">
        <v>33</v>
      </c>
      <c r="F1732" s="69" t="s">
        <v>40</v>
      </c>
      <c r="G1732" s="84">
        <f t="shared" si="754"/>
        <v>11056</v>
      </c>
      <c r="H1732" s="70">
        <v>2764</v>
      </c>
      <c r="I1732" s="65">
        <v>89</v>
      </c>
      <c r="J1732" s="66">
        <v>415</v>
      </c>
      <c r="K1732" s="66">
        <v>646</v>
      </c>
      <c r="L1732" s="66">
        <v>578</v>
      </c>
      <c r="M1732" s="67">
        <v>94</v>
      </c>
      <c r="N1732" s="65">
        <v>1321863</v>
      </c>
      <c r="O1732" s="66">
        <v>1620523</v>
      </c>
      <c r="P1732" s="66">
        <v>749970</v>
      </c>
      <c r="Q1732" s="66">
        <v>2587957</v>
      </c>
      <c r="R1732" s="67">
        <v>385477</v>
      </c>
      <c r="S1732" s="95">
        <f t="shared" si="728"/>
        <v>14852.393258426966</v>
      </c>
      <c r="T1732" s="96">
        <f t="shared" si="729"/>
        <v>3904.8746987951808</v>
      </c>
      <c r="U1732" s="96">
        <f t="shared" si="730"/>
        <v>1160.9442724458204</v>
      </c>
      <c r="V1732" s="96">
        <f t="shared" si="731"/>
        <v>4477.4342560553632</v>
      </c>
      <c r="W1732" s="86">
        <f t="shared" si="732"/>
        <v>4100.8191489361698</v>
      </c>
      <c r="X1732" s="99">
        <f t="shared" si="733"/>
        <v>8.0499276410998556E-3</v>
      </c>
      <c r="Y1732" s="100">
        <f t="shared" si="734"/>
        <v>3.7536179450072357E-2</v>
      </c>
      <c r="Z1732" s="100">
        <f t="shared" si="735"/>
        <v>5.8429811866859624E-2</v>
      </c>
      <c r="AA1732" s="100">
        <f t="shared" si="736"/>
        <v>5.227930535455861E-2</v>
      </c>
      <c r="AB1732" s="101">
        <f t="shared" si="737"/>
        <v>8.5021707670043419E-3</v>
      </c>
      <c r="AC1732" s="99">
        <f t="shared" si="738"/>
        <v>1.0030076323076818E-2</v>
      </c>
      <c r="AD1732" s="100">
        <f t="shared" si="739"/>
        <v>4.1748041572985256E-2</v>
      </c>
      <c r="AE1732" s="100">
        <f t="shared" si="740"/>
        <v>6.3627383694177794E-2</v>
      </c>
      <c r="AF1732" s="100">
        <f t="shared" si="741"/>
        <v>5.7211747412595562E-2</v>
      </c>
      <c r="AG1732" s="101">
        <f t="shared" si="742"/>
        <v>1.0536717648582907E-2</v>
      </c>
      <c r="AH1732" s="95">
        <f t="shared" si="743"/>
        <v>119.56069102749638</v>
      </c>
      <c r="AI1732" s="96">
        <f t="shared" si="744"/>
        <v>146.57407742402316</v>
      </c>
      <c r="AJ1732" s="96">
        <f t="shared" si="745"/>
        <v>67.833755426917506</v>
      </c>
      <c r="AK1732" s="96">
        <f t="shared" si="746"/>
        <v>234.07715267727932</v>
      </c>
      <c r="AL1732" s="86">
        <f t="shared" si="747"/>
        <v>34.865864688856732</v>
      </c>
      <c r="AM1732" s="95">
        <f t="shared" si="755"/>
        <v>119.95709892140458</v>
      </c>
      <c r="AN1732" s="96">
        <f t="shared" si="748"/>
        <v>147.0600491998122</v>
      </c>
      <c r="AO1732" s="96">
        <f t="shared" si="749"/>
        <v>68.058660752351642</v>
      </c>
      <c r="AP1732" s="96">
        <f t="shared" si="750"/>
        <v>234.85324413599704</v>
      </c>
      <c r="AQ1732" s="86">
        <f t="shared" si="751"/>
        <v>34.981463752995793</v>
      </c>
    </row>
    <row r="1733" spans="1:43">
      <c r="A1733" s="129" t="str">
        <f t="shared" si="752"/>
        <v>2014_4</v>
      </c>
      <c r="B1733" s="57">
        <v>2014</v>
      </c>
      <c r="C1733" s="57">
        <v>4</v>
      </c>
      <c r="D1733" s="81" t="str">
        <f t="shared" si="753"/>
        <v>MMH_Commercial</v>
      </c>
      <c r="E1733" s="68" t="s">
        <v>34</v>
      </c>
      <c r="F1733" s="69" t="s">
        <v>40</v>
      </c>
      <c r="G1733" s="84">
        <f t="shared" si="754"/>
        <v>21004</v>
      </c>
      <c r="H1733" s="70">
        <v>5251</v>
      </c>
      <c r="I1733" s="65">
        <v>235</v>
      </c>
      <c r="J1733" s="66">
        <v>813</v>
      </c>
      <c r="K1733" s="66">
        <v>1003</v>
      </c>
      <c r="L1733" s="66">
        <v>1232</v>
      </c>
      <c r="M1733" s="67">
        <v>315</v>
      </c>
      <c r="N1733" s="65">
        <v>2824005</v>
      </c>
      <c r="O1733" s="66">
        <v>2313501</v>
      </c>
      <c r="P1733" s="66">
        <v>1449550</v>
      </c>
      <c r="Q1733" s="66">
        <v>3775951</v>
      </c>
      <c r="R1733" s="67">
        <v>913389</v>
      </c>
      <c r="S1733" s="95">
        <f t="shared" si="728"/>
        <v>12017.04255319149</v>
      </c>
      <c r="T1733" s="96">
        <f t="shared" si="729"/>
        <v>2845.6346863468634</v>
      </c>
      <c r="U1733" s="96">
        <f t="shared" si="730"/>
        <v>1445.2143569292123</v>
      </c>
      <c r="V1733" s="96">
        <f t="shared" si="731"/>
        <v>3064.8952922077924</v>
      </c>
      <c r="W1733" s="86">
        <f t="shared" si="732"/>
        <v>2899.6476190476192</v>
      </c>
      <c r="X1733" s="99">
        <f t="shared" si="733"/>
        <v>1.1188345077128166E-2</v>
      </c>
      <c r="Y1733" s="100">
        <f t="shared" si="734"/>
        <v>3.8706912968958292E-2</v>
      </c>
      <c r="Z1733" s="100">
        <f t="shared" si="735"/>
        <v>4.7752808988764044E-2</v>
      </c>
      <c r="AA1733" s="100">
        <f t="shared" si="736"/>
        <v>5.8655494191582558E-2</v>
      </c>
      <c r="AB1733" s="101">
        <f t="shared" si="737"/>
        <v>1.4997143401256904E-2</v>
      </c>
      <c r="AC1733" s="99">
        <f t="shared" si="738"/>
        <v>1.2879349061554695E-2</v>
      </c>
      <c r="AD1733" s="100">
        <f t="shared" si="739"/>
        <v>4.1808093820997733E-2</v>
      </c>
      <c r="AE1733" s="100">
        <f t="shared" si="740"/>
        <v>5.1181112220127056E-2</v>
      </c>
      <c r="AF1733" s="100">
        <f t="shared" si="741"/>
        <v>6.2433247211409623E-2</v>
      </c>
      <c r="AG1733" s="101">
        <f t="shared" si="742"/>
        <v>1.6951158581428392E-2</v>
      </c>
      <c r="AH1733" s="95">
        <f t="shared" si="743"/>
        <v>134.4508188916397</v>
      </c>
      <c r="AI1733" s="96">
        <f t="shared" si="744"/>
        <v>110.14573414587697</v>
      </c>
      <c r="AJ1733" s="96">
        <f t="shared" si="745"/>
        <v>69.013045134260139</v>
      </c>
      <c r="AK1733" s="96">
        <f t="shared" si="746"/>
        <v>179.77294800990288</v>
      </c>
      <c r="AL1733" s="86">
        <f t="shared" si="747"/>
        <v>43.486431155970294</v>
      </c>
      <c r="AM1733" s="95">
        <f t="shared" si="755"/>
        <v>134.89659555529926</v>
      </c>
      <c r="AN1733" s="96">
        <f t="shared" si="748"/>
        <v>110.51092640196471</v>
      </c>
      <c r="AO1733" s="96">
        <f t="shared" si="749"/>
        <v>69.241860438343423</v>
      </c>
      <c r="AP1733" s="96">
        <f t="shared" si="750"/>
        <v>180.36899186921684</v>
      </c>
      <c r="AQ1733" s="86">
        <f t="shared" si="751"/>
        <v>43.630612027124329</v>
      </c>
    </row>
    <row r="1734" spans="1:43">
      <c r="A1734" s="129" t="str">
        <f t="shared" si="752"/>
        <v>2014_4</v>
      </c>
      <c r="B1734" s="57">
        <v>2014</v>
      </c>
      <c r="C1734" s="57">
        <v>4</v>
      </c>
      <c r="D1734" s="81" t="str">
        <f t="shared" si="753"/>
        <v>SYA_Commercial</v>
      </c>
      <c r="E1734" s="68" t="s">
        <v>35</v>
      </c>
      <c r="F1734" s="69" t="s">
        <v>40</v>
      </c>
      <c r="G1734" s="84">
        <f t="shared" si="754"/>
        <v>6380</v>
      </c>
      <c r="H1734" s="70">
        <v>1595</v>
      </c>
      <c r="I1734" s="65">
        <v>72</v>
      </c>
      <c r="J1734" s="66">
        <v>253</v>
      </c>
      <c r="K1734" s="66">
        <v>238</v>
      </c>
      <c r="L1734" s="66">
        <v>490</v>
      </c>
      <c r="M1734" s="67">
        <v>194</v>
      </c>
      <c r="N1734" s="65">
        <v>1129016</v>
      </c>
      <c r="O1734" s="66">
        <v>975155</v>
      </c>
      <c r="P1734" s="66">
        <v>223491</v>
      </c>
      <c r="Q1734" s="66">
        <v>1738611</v>
      </c>
      <c r="R1734" s="67">
        <v>1057504</v>
      </c>
      <c r="S1734" s="95">
        <f t="shared" si="728"/>
        <v>15680.777777777777</v>
      </c>
      <c r="T1734" s="96">
        <f t="shared" si="729"/>
        <v>3854.3675889328065</v>
      </c>
      <c r="U1734" s="96">
        <f t="shared" si="730"/>
        <v>939.03781512605042</v>
      </c>
      <c r="V1734" s="96">
        <f t="shared" si="731"/>
        <v>3548.1857142857143</v>
      </c>
      <c r="W1734" s="86">
        <f t="shared" si="732"/>
        <v>5451.0515463917527</v>
      </c>
      <c r="X1734" s="99">
        <f t="shared" si="733"/>
        <v>1.128526645768025E-2</v>
      </c>
      <c r="Y1734" s="100">
        <f t="shared" si="734"/>
        <v>3.9655172413793106E-2</v>
      </c>
      <c r="Z1734" s="100">
        <f t="shared" si="735"/>
        <v>3.7304075235109715E-2</v>
      </c>
      <c r="AA1734" s="100">
        <f t="shared" si="736"/>
        <v>7.6802507836990594E-2</v>
      </c>
      <c r="AB1734" s="101">
        <f t="shared" si="737"/>
        <v>3.0407523510971788E-2</v>
      </c>
      <c r="AC1734" s="99">
        <f t="shared" si="738"/>
        <v>1.4366587810372122E-2</v>
      </c>
      <c r="AD1734" s="100">
        <f t="shared" si="739"/>
        <v>4.5347751903406668E-2</v>
      </c>
      <c r="AE1734" s="100">
        <f t="shared" si="740"/>
        <v>4.2832078457504828E-2</v>
      </c>
      <c r="AF1734" s="100">
        <f t="shared" si="741"/>
        <v>8.4569995825660854E-2</v>
      </c>
      <c r="AG1734" s="101">
        <f t="shared" si="742"/>
        <v>3.5416289314792286E-2</v>
      </c>
      <c r="AH1734" s="95">
        <f t="shared" si="743"/>
        <v>176.96175548589341</v>
      </c>
      <c r="AI1734" s="96">
        <f t="shared" si="744"/>
        <v>152.84561128526647</v>
      </c>
      <c r="AJ1734" s="96">
        <f t="shared" si="745"/>
        <v>35.029937304075233</v>
      </c>
      <c r="AK1734" s="96">
        <f t="shared" si="746"/>
        <v>272.50956112852663</v>
      </c>
      <c r="AL1734" s="86">
        <f t="shared" si="747"/>
        <v>165.75297805642634</v>
      </c>
      <c r="AM1734" s="95">
        <f t="shared" si="755"/>
        <v>177.54847873240197</v>
      </c>
      <c r="AN1734" s="96">
        <f t="shared" si="748"/>
        <v>153.35237656356995</v>
      </c>
      <c r="AO1734" s="96">
        <f t="shared" si="749"/>
        <v>35.146080357039452</v>
      </c>
      <c r="AP1734" s="96">
        <f t="shared" si="750"/>
        <v>273.41307665916173</v>
      </c>
      <c r="AQ1734" s="86">
        <f t="shared" si="751"/>
        <v>166.3025381867308</v>
      </c>
    </row>
    <row r="1735" spans="1:43">
      <c r="A1735" s="129" t="str">
        <f t="shared" si="752"/>
        <v>2014_4</v>
      </c>
      <c r="B1735" s="57">
        <v>2014</v>
      </c>
      <c r="C1735" s="57">
        <v>4</v>
      </c>
      <c r="D1735" s="81" t="str">
        <f t="shared" si="753"/>
        <v>LSH_Commercial</v>
      </c>
      <c r="E1735" s="68" t="s">
        <v>36</v>
      </c>
      <c r="F1735" s="69" t="s">
        <v>40</v>
      </c>
      <c r="G1735" s="84">
        <f t="shared" si="754"/>
        <v>9864</v>
      </c>
      <c r="H1735" s="70">
        <v>2466</v>
      </c>
      <c r="I1735" s="65">
        <v>121</v>
      </c>
      <c r="J1735" s="66">
        <v>456</v>
      </c>
      <c r="K1735" s="66">
        <v>621</v>
      </c>
      <c r="L1735" s="66">
        <v>598</v>
      </c>
      <c r="M1735" s="67">
        <v>413</v>
      </c>
      <c r="N1735" s="65">
        <v>2244227</v>
      </c>
      <c r="O1735" s="66">
        <v>1419391</v>
      </c>
      <c r="P1735" s="66">
        <v>785322</v>
      </c>
      <c r="Q1735" s="66">
        <v>2135063</v>
      </c>
      <c r="R1735" s="67">
        <v>2278423</v>
      </c>
      <c r="S1735" s="95">
        <f t="shared" si="728"/>
        <v>18547.330578512396</v>
      </c>
      <c r="T1735" s="96">
        <f t="shared" si="729"/>
        <v>3112.6995614035086</v>
      </c>
      <c r="U1735" s="96">
        <f t="shared" si="730"/>
        <v>1264.608695652174</v>
      </c>
      <c r="V1735" s="96">
        <f t="shared" si="731"/>
        <v>3570.339464882943</v>
      </c>
      <c r="W1735" s="86">
        <f t="shared" si="732"/>
        <v>5516.7627118644068</v>
      </c>
      <c r="X1735" s="99">
        <f t="shared" si="733"/>
        <v>1.2266828872668289E-2</v>
      </c>
      <c r="Y1735" s="100">
        <f t="shared" si="734"/>
        <v>4.6228710462287104E-2</v>
      </c>
      <c r="Z1735" s="100">
        <f t="shared" si="735"/>
        <v>6.295620437956205E-2</v>
      </c>
      <c r="AA1735" s="100">
        <f t="shared" si="736"/>
        <v>6.0624493106244931E-2</v>
      </c>
      <c r="AB1735" s="101">
        <f t="shared" si="737"/>
        <v>4.1869424168694241E-2</v>
      </c>
      <c r="AC1735" s="99">
        <f t="shared" si="738"/>
        <v>1.4849180405893659E-2</v>
      </c>
      <c r="AD1735" s="100">
        <f t="shared" si="739"/>
        <v>5.1154857847562372E-2</v>
      </c>
      <c r="AE1735" s="100">
        <f t="shared" si="740"/>
        <v>6.8654285165335352E-2</v>
      </c>
      <c r="AF1735" s="100">
        <f t="shared" si="741"/>
        <v>6.6223010934914769E-2</v>
      </c>
      <c r="AG1735" s="101">
        <f t="shared" si="742"/>
        <v>4.6568259580412566E-2</v>
      </c>
      <c r="AH1735" s="95">
        <f t="shared" si="743"/>
        <v>227.5169302514193</v>
      </c>
      <c r="AI1735" s="96">
        <f t="shared" si="744"/>
        <v>143.89608678021088</v>
      </c>
      <c r="AJ1735" s="96">
        <f t="shared" si="745"/>
        <v>79.614963503649633</v>
      </c>
      <c r="AK1735" s="96">
        <f t="shared" si="746"/>
        <v>216.45002027575021</v>
      </c>
      <c r="AL1735" s="86">
        <f t="shared" si="747"/>
        <v>230.98367802108677</v>
      </c>
      <c r="AM1735" s="95">
        <f t="shared" si="755"/>
        <v>228.27127105000739</v>
      </c>
      <c r="AN1735" s="96">
        <f t="shared" si="748"/>
        <v>144.37317957895573</v>
      </c>
      <c r="AO1735" s="96">
        <f t="shared" si="749"/>
        <v>79.87892986027434</v>
      </c>
      <c r="AP1735" s="96">
        <f t="shared" si="750"/>
        <v>217.16766832492522</v>
      </c>
      <c r="AQ1735" s="86">
        <f t="shared" si="751"/>
        <v>231.74951295014765</v>
      </c>
    </row>
    <row r="1736" spans="1:43">
      <c r="A1736" s="129" t="str">
        <f t="shared" si="752"/>
        <v>2014_4</v>
      </c>
      <c r="B1736" s="57">
        <v>2014</v>
      </c>
      <c r="C1736" s="57">
        <v>4</v>
      </c>
      <c r="D1736" s="81" t="str">
        <f t="shared" si="753"/>
        <v>SYH_Commercial</v>
      </c>
      <c r="E1736" s="68" t="s">
        <v>37</v>
      </c>
      <c r="F1736" s="69" t="s">
        <v>40</v>
      </c>
      <c r="G1736" s="84">
        <f t="shared" si="754"/>
        <v>5044</v>
      </c>
      <c r="H1736" s="70">
        <v>1261</v>
      </c>
      <c r="I1736" s="65">
        <v>64</v>
      </c>
      <c r="J1736" s="66">
        <v>245</v>
      </c>
      <c r="K1736" s="66">
        <v>190</v>
      </c>
      <c r="L1736" s="66">
        <v>398</v>
      </c>
      <c r="M1736" s="67">
        <v>10</v>
      </c>
      <c r="N1736" s="65">
        <v>777391</v>
      </c>
      <c r="O1736" s="66">
        <v>603749</v>
      </c>
      <c r="P1736" s="66">
        <v>331400</v>
      </c>
      <c r="Q1736" s="66">
        <v>983138</v>
      </c>
      <c r="R1736" s="67">
        <v>72299</v>
      </c>
      <c r="S1736" s="95">
        <f t="shared" si="728"/>
        <v>12146.734375</v>
      </c>
      <c r="T1736" s="96">
        <f t="shared" si="729"/>
        <v>2464.281632653061</v>
      </c>
      <c r="U1736" s="96">
        <f t="shared" si="730"/>
        <v>1744.2105263157894</v>
      </c>
      <c r="V1736" s="96">
        <f t="shared" si="731"/>
        <v>2470.1959798994976</v>
      </c>
      <c r="W1736" s="86">
        <f t="shared" si="732"/>
        <v>7229.9</v>
      </c>
      <c r="X1736" s="99">
        <f t="shared" si="733"/>
        <v>1.2688342585249802E-2</v>
      </c>
      <c r="Y1736" s="100">
        <f t="shared" si="734"/>
        <v>4.8572561459159398E-2</v>
      </c>
      <c r="Z1736" s="100">
        <f t="shared" si="735"/>
        <v>3.7668517049960347E-2</v>
      </c>
      <c r="AA1736" s="100">
        <f t="shared" si="736"/>
        <v>7.8905630452022202E-2</v>
      </c>
      <c r="AB1736" s="101">
        <f t="shared" si="737"/>
        <v>1.9825535289452814E-3</v>
      </c>
      <c r="AC1736" s="99">
        <f t="shared" si="738"/>
        <v>1.6360302762124416E-2</v>
      </c>
      <c r="AD1736" s="100">
        <f t="shared" si="739"/>
        <v>5.5625201546050801E-2</v>
      </c>
      <c r="AE1736" s="100">
        <f t="shared" si="740"/>
        <v>4.3914776085041143E-2</v>
      </c>
      <c r="AF1736" s="100">
        <f t="shared" si="741"/>
        <v>8.7750154007950956E-2</v>
      </c>
      <c r="AG1736" s="101">
        <f t="shared" si="742"/>
        <v>3.4418714296834694E-3</v>
      </c>
      <c r="AH1736" s="95">
        <f t="shared" si="743"/>
        <v>154.12192704203014</v>
      </c>
      <c r="AI1736" s="96">
        <f t="shared" si="744"/>
        <v>119.69647105471847</v>
      </c>
      <c r="AJ1736" s="96">
        <f t="shared" si="745"/>
        <v>65.701823949246631</v>
      </c>
      <c r="AK1736" s="96">
        <f t="shared" si="746"/>
        <v>194.91237113402062</v>
      </c>
      <c r="AL1736" s="86">
        <f t="shared" si="747"/>
        <v>14.333663758921491</v>
      </c>
      <c r="AM1736" s="95">
        <f t="shared" si="755"/>
        <v>154.63292399243883</v>
      </c>
      <c r="AN1736" s="96">
        <f t="shared" si="748"/>
        <v>120.09332913232973</v>
      </c>
      <c r="AO1736" s="96">
        <f t="shared" si="749"/>
        <v>65.919660777001823</v>
      </c>
      <c r="AP1736" s="96">
        <f t="shared" si="750"/>
        <v>195.55861031074235</v>
      </c>
      <c r="AQ1736" s="86">
        <f t="shared" si="751"/>
        <v>14.381187551347178</v>
      </c>
    </row>
    <row r="1737" spans="1:43">
      <c r="A1737" s="129" t="str">
        <f t="shared" si="752"/>
        <v>2014_4</v>
      </c>
      <c r="B1737" s="57">
        <v>2014</v>
      </c>
      <c r="C1737" s="57">
        <v>4</v>
      </c>
      <c r="D1737" s="81" t="str">
        <f t="shared" si="753"/>
        <v>MSH_Commercial</v>
      </c>
      <c r="E1737" s="68" t="s">
        <v>38</v>
      </c>
      <c r="F1737" s="69" t="s">
        <v>40</v>
      </c>
      <c r="G1737" s="84">
        <f t="shared" si="754"/>
        <v>23372</v>
      </c>
      <c r="H1737" s="70">
        <v>5843</v>
      </c>
      <c r="I1737" s="65">
        <v>308</v>
      </c>
      <c r="J1737" s="66">
        <v>1104</v>
      </c>
      <c r="K1737" s="66">
        <v>2197</v>
      </c>
      <c r="L1737" s="66">
        <v>1166</v>
      </c>
      <c r="M1737" s="67">
        <v>140</v>
      </c>
      <c r="N1737" s="65">
        <v>4681968</v>
      </c>
      <c r="O1737" s="66">
        <v>2990616</v>
      </c>
      <c r="P1737" s="66">
        <v>2153047</v>
      </c>
      <c r="Q1737" s="66">
        <v>3763974</v>
      </c>
      <c r="R1737" s="67">
        <v>745662</v>
      </c>
      <c r="S1737" s="95">
        <f t="shared" si="728"/>
        <v>15201.194805194806</v>
      </c>
      <c r="T1737" s="96">
        <f t="shared" si="729"/>
        <v>2708.891304347826</v>
      </c>
      <c r="U1737" s="96">
        <f t="shared" si="730"/>
        <v>979.99408284023673</v>
      </c>
      <c r="V1737" s="96">
        <f t="shared" si="731"/>
        <v>3228.1080617495713</v>
      </c>
      <c r="W1737" s="86">
        <f t="shared" si="732"/>
        <v>5326.1571428571433</v>
      </c>
      <c r="X1737" s="99">
        <f t="shared" si="733"/>
        <v>1.3178161903131952E-2</v>
      </c>
      <c r="Y1737" s="100">
        <f t="shared" si="734"/>
        <v>4.7236008899537905E-2</v>
      </c>
      <c r="Z1737" s="100">
        <f t="shared" si="735"/>
        <v>9.4001369159678244E-2</v>
      </c>
      <c r="AA1737" s="100">
        <f t="shared" si="736"/>
        <v>4.9888755776142393E-2</v>
      </c>
      <c r="AB1737" s="101">
        <f t="shared" si="737"/>
        <v>5.9900735923327057E-3</v>
      </c>
      <c r="AC1737" s="99">
        <f t="shared" si="738"/>
        <v>1.4916181934307354E-2</v>
      </c>
      <c r="AD1737" s="100">
        <f t="shared" si="739"/>
        <v>5.0469243722068374E-2</v>
      </c>
      <c r="AE1737" s="100">
        <f t="shared" si="740"/>
        <v>9.8449103533283025E-2</v>
      </c>
      <c r="AF1737" s="100">
        <f t="shared" si="741"/>
        <v>5.3206909846212812E-2</v>
      </c>
      <c r="AG1737" s="101">
        <f t="shared" si="742"/>
        <v>7.1661063581351095E-3</v>
      </c>
      <c r="AH1737" s="95">
        <f t="shared" si="743"/>
        <v>200.32380626390554</v>
      </c>
      <c r="AI1737" s="96">
        <f t="shared" si="744"/>
        <v>127.95721376005477</v>
      </c>
      <c r="AJ1737" s="96">
        <f t="shared" si="745"/>
        <v>92.120785555365401</v>
      </c>
      <c r="AK1737" s="96">
        <f t="shared" si="746"/>
        <v>161.04629471162073</v>
      </c>
      <c r="AL1737" s="86">
        <f t="shared" si="747"/>
        <v>31.904073250042785</v>
      </c>
      <c r="AM1737" s="95">
        <f t="shared" si="755"/>
        <v>200.987987253981</v>
      </c>
      <c r="AN1737" s="96">
        <f t="shared" si="748"/>
        <v>128.38146063568817</v>
      </c>
      <c r="AO1737" s="96">
        <f t="shared" si="749"/>
        <v>92.426215427619766</v>
      </c>
      <c r="AP1737" s="96">
        <f t="shared" si="750"/>
        <v>161.58024965918517</v>
      </c>
      <c r="AQ1737" s="86">
        <f t="shared" si="751"/>
        <v>32.009852385103436</v>
      </c>
    </row>
    <row r="1738" spans="1:43">
      <c r="A1738" s="129" t="str">
        <f t="shared" si="752"/>
        <v>2014_4</v>
      </c>
      <c r="B1738" s="57">
        <v>2014</v>
      </c>
      <c r="C1738" s="57">
        <v>4</v>
      </c>
      <c r="D1738" s="81" t="str">
        <f t="shared" si="753"/>
        <v>SMH_Commercial</v>
      </c>
      <c r="E1738" s="68" t="s">
        <v>39</v>
      </c>
      <c r="F1738" s="69" t="s">
        <v>40</v>
      </c>
      <c r="G1738" s="84">
        <f t="shared" si="754"/>
        <v>10888</v>
      </c>
      <c r="H1738" s="70">
        <v>2722</v>
      </c>
      <c r="I1738" s="65">
        <v>108</v>
      </c>
      <c r="J1738" s="66">
        <v>484</v>
      </c>
      <c r="K1738" s="66">
        <v>860</v>
      </c>
      <c r="L1738" s="66">
        <v>774</v>
      </c>
      <c r="M1738" s="67">
        <v>125</v>
      </c>
      <c r="N1738" s="65">
        <v>1476635</v>
      </c>
      <c r="O1738" s="66">
        <v>1687697</v>
      </c>
      <c r="P1738" s="66">
        <v>667894</v>
      </c>
      <c r="Q1738" s="66">
        <v>2768804</v>
      </c>
      <c r="R1738" s="67">
        <v>324481</v>
      </c>
      <c r="S1738" s="95">
        <f t="shared" si="728"/>
        <v>13672.546296296296</v>
      </c>
      <c r="T1738" s="96">
        <f t="shared" si="729"/>
        <v>3486.9772727272725</v>
      </c>
      <c r="U1738" s="96">
        <f t="shared" si="730"/>
        <v>776.62093023255818</v>
      </c>
      <c r="V1738" s="96">
        <f t="shared" si="731"/>
        <v>3577.2661498708012</v>
      </c>
      <c r="W1738" s="86">
        <f t="shared" si="732"/>
        <v>2595.848</v>
      </c>
      <c r="X1738" s="99">
        <f t="shared" si="733"/>
        <v>9.9191770756796478E-3</v>
      </c>
      <c r="Y1738" s="100">
        <f t="shared" si="734"/>
        <v>4.4452608376193976E-2</v>
      </c>
      <c r="Z1738" s="100">
        <f t="shared" si="735"/>
        <v>7.8986039676708308E-2</v>
      </c>
      <c r="AA1738" s="100">
        <f t="shared" si="736"/>
        <v>7.1087435709037472E-2</v>
      </c>
      <c r="AB1738" s="101">
        <f t="shared" si="737"/>
        <v>1.148052902277737E-2</v>
      </c>
      <c r="AC1738" s="99">
        <f t="shared" si="738"/>
        <v>1.2132042539963956E-2</v>
      </c>
      <c r="AD1738" s="100">
        <f t="shared" si="739"/>
        <v>4.9054714246846085E-2</v>
      </c>
      <c r="AE1738" s="100">
        <f t="shared" si="740"/>
        <v>8.5008724563182245E-2</v>
      </c>
      <c r="AF1738" s="100">
        <f t="shared" si="741"/>
        <v>7.6825503934942738E-2</v>
      </c>
      <c r="AG1738" s="101">
        <f t="shared" si="742"/>
        <v>1.3859315326865785E-2</v>
      </c>
      <c r="AH1738" s="95">
        <f t="shared" si="743"/>
        <v>135.62040778839088</v>
      </c>
      <c r="AI1738" s="96">
        <f t="shared" si="744"/>
        <v>155.00523512123439</v>
      </c>
      <c r="AJ1738" s="96">
        <f t="shared" si="745"/>
        <v>61.342211609110947</v>
      </c>
      <c r="AK1738" s="96">
        <f t="shared" si="746"/>
        <v>254.29867744305659</v>
      </c>
      <c r="AL1738" s="86">
        <f t="shared" si="747"/>
        <v>29.801708302718588</v>
      </c>
      <c r="AM1738" s="95">
        <f t="shared" si="755"/>
        <v>136.07006226730323</v>
      </c>
      <c r="AN1738" s="96">
        <f t="shared" si="748"/>
        <v>155.51916071225514</v>
      </c>
      <c r="AO1738" s="96">
        <f t="shared" si="749"/>
        <v>61.545593980881002</v>
      </c>
      <c r="AP1738" s="96">
        <f t="shared" si="750"/>
        <v>255.14181411517285</v>
      </c>
      <c r="AQ1738" s="86">
        <f t="shared" si="751"/>
        <v>29.900516969025396</v>
      </c>
    </row>
    <row r="1739" spans="1:43">
      <c r="A1739" s="129" t="str">
        <f t="shared" si="752"/>
        <v>2015_1</v>
      </c>
      <c r="B1739" s="57">
        <v>2015</v>
      </c>
      <c r="C1739" s="57">
        <v>1</v>
      </c>
      <c r="D1739" s="81" t="str">
        <f t="shared" si="753"/>
        <v>SML_Commercial</v>
      </c>
      <c r="E1739" s="68" t="s">
        <v>12</v>
      </c>
      <c r="F1739" s="69" t="s">
        <v>40</v>
      </c>
      <c r="G1739" s="84">
        <f t="shared" si="754"/>
        <v>25660</v>
      </c>
      <c r="H1739" s="70">
        <v>6415</v>
      </c>
      <c r="I1739" s="65">
        <v>37</v>
      </c>
      <c r="J1739" s="66">
        <v>809</v>
      </c>
      <c r="K1739" s="66">
        <v>417</v>
      </c>
      <c r="L1739" s="66">
        <v>1260</v>
      </c>
      <c r="M1739" s="67">
        <v>180</v>
      </c>
      <c r="N1739" s="65">
        <v>532193</v>
      </c>
      <c r="O1739" s="66">
        <v>1269326</v>
      </c>
      <c r="P1739" s="66">
        <v>611695</v>
      </c>
      <c r="Q1739" s="66">
        <v>2182206</v>
      </c>
      <c r="R1739" s="67">
        <v>617629</v>
      </c>
      <c r="S1739" s="95">
        <f t="shared" ref="S1739:S1802" si="756">N1739/I1739</f>
        <v>14383.594594594595</v>
      </c>
      <c r="T1739" s="96">
        <f t="shared" ref="T1739:T1802" si="757">O1739/J1739</f>
        <v>1569.0061804697157</v>
      </c>
      <c r="U1739" s="96">
        <f t="shared" ref="U1739:U1802" si="758">P1739/K1739</f>
        <v>1466.8944844124701</v>
      </c>
      <c r="V1739" s="96">
        <f t="shared" ref="V1739:V1802" si="759">Q1739/L1739</f>
        <v>1731.9095238095238</v>
      </c>
      <c r="W1739" s="86">
        <f t="shared" ref="W1739:W1802" si="760">R1739/M1739</f>
        <v>3431.2722222222224</v>
      </c>
      <c r="X1739" s="99">
        <f t="shared" ref="X1739:X1802" si="761">I1739/$G1739</f>
        <v>1.4419329696024942E-3</v>
      </c>
      <c r="Y1739" s="100">
        <f t="shared" ref="Y1739:Y1802" si="762">J1739/$G1739</f>
        <v>3.1527669524551834E-2</v>
      </c>
      <c r="Z1739" s="100">
        <f t="shared" ref="Z1739:Z1802" si="763">K1739/$G1739</f>
        <v>1.6250974279033516E-2</v>
      </c>
      <c r="AA1739" s="100">
        <f t="shared" ref="AA1739:AA1802" si="764">L1739/$G1739</f>
        <v>4.9103663289166016E-2</v>
      </c>
      <c r="AB1739" s="101">
        <f t="shared" ref="AB1739:AB1802" si="765">M1739/$G1739</f>
        <v>7.014809041309431E-3</v>
      </c>
      <c r="AC1739" s="99">
        <f t="shared" ref="AC1739:AC1802" si="766">I1739/$G1739+2.33*(I1739*ABS(($G1739-I1739))/$G1739^3)^0.5</f>
        <v>1.9938665186756189E-3</v>
      </c>
      <c r="AD1739" s="100">
        <f t="shared" ref="AD1739:AD1802" si="767">J1739/$G1739+2.33*(J1739*ABS(($G1739-J1739))/$G1739^3)^0.5</f>
        <v>3.4069327676880937E-2</v>
      </c>
      <c r="AE1739" s="100">
        <f t="shared" ref="AE1739:AE1802" si="768">K1739/$G1739+2.33*(K1739*ABS(($G1739-K1739))/$G1739^3)^0.5</f>
        <v>1.8090091682436252E-2</v>
      </c>
      <c r="AF1739" s="100">
        <f t="shared" ref="AF1739:AF1802" si="769">L1739/$G1739+2.33*(L1739*ABS(($G1739-L1739))/$G1739^3)^0.5</f>
        <v>5.2246712122661E-2</v>
      </c>
      <c r="AG1739" s="101">
        <f t="shared" ref="AG1739:AG1802" si="770">M1739/$G1739+2.33*(M1739*ABS(($G1739-M1739))/$G1739^3)^0.5</f>
        <v>8.2287761143807429E-3</v>
      </c>
      <c r="AH1739" s="95">
        <f t="shared" ref="AH1739:AH1802" si="771">N1739/$G1739</f>
        <v>20.740179267342167</v>
      </c>
      <c r="AI1739" s="96">
        <f t="shared" ref="AI1739:AI1802" si="772">O1739/$G1739</f>
        <v>49.467108339828528</v>
      </c>
      <c r="AJ1739" s="96">
        <f t="shared" ref="AJ1739:AJ1802" si="773">P1739/$G1739</f>
        <v>23.83846453624318</v>
      </c>
      <c r="AK1739" s="96">
        <f t="shared" ref="AK1739:AK1802" si="774">Q1739/$G1739</f>
        <v>85.04310210444271</v>
      </c>
      <c r="AL1739" s="86">
        <f t="shared" ref="AL1739:AL1802" si="775">R1739/$G1739</f>
        <v>24.069719407638349</v>
      </c>
      <c r="AM1739" s="95">
        <f t="shared" si="755"/>
        <v>20.80894409892678</v>
      </c>
      <c r="AN1739" s="96">
        <f t="shared" ref="AN1739:AN1802" si="776">AI1739*($AC$2171/$X$2171)</f>
        <v>49.631118367423724</v>
      </c>
      <c r="AO1739" s="96">
        <f t="shared" ref="AO1739:AO1802" si="777">AJ1739*($AC$2171/$X$2171)</f>
        <v>23.917501847249056</v>
      </c>
      <c r="AP1739" s="96">
        <f t="shared" ref="AP1739:AP1802" si="778">AK1739*($AC$2171/$X$2171)</f>
        <v>85.325065655396841</v>
      </c>
      <c r="AQ1739" s="86">
        <f t="shared" ref="AQ1739:AQ1802" si="779">AL1739*($AC$2171/$X$2171)</f>
        <v>24.149523452724949</v>
      </c>
    </row>
    <row r="1740" spans="1:43">
      <c r="A1740" s="129" t="str">
        <f t="shared" ref="A1740:A1803" si="780">B1740&amp;"_"&amp;C1740</f>
        <v>2015_1</v>
      </c>
      <c r="B1740" s="57">
        <v>2015</v>
      </c>
      <c r="C1740" s="57">
        <v>1</v>
      </c>
      <c r="D1740" s="81" t="str">
        <f t="shared" ref="D1740:D1803" si="781">E1740&amp;"_"&amp;F1740</f>
        <v>LSL_Commercial</v>
      </c>
      <c r="E1740" s="68" t="s">
        <v>14</v>
      </c>
      <c r="F1740" s="69" t="s">
        <v>40</v>
      </c>
      <c r="G1740" s="84">
        <f t="shared" ref="G1740:G1803" si="782">H1740*4</f>
        <v>3264</v>
      </c>
      <c r="H1740" s="70">
        <v>816</v>
      </c>
      <c r="I1740" s="65">
        <v>4</v>
      </c>
      <c r="J1740" s="66">
        <v>93</v>
      </c>
      <c r="K1740" s="66">
        <v>115</v>
      </c>
      <c r="L1740" s="66">
        <v>161</v>
      </c>
      <c r="M1740" s="67">
        <v>20</v>
      </c>
      <c r="N1740" s="65">
        <v>116346</v>
      </c>
      <c r="O1740" s="66">
        <v>269941</v>
      </c>
      <c r="P1740" s="66">
        <v>146796</v>
      </c>
      <c r="Q1740" s="66">
        <v>497422</v>
      </c>
      <c r="R1740" s="67">
        <v>123286</v>
      </c>
      <c r="S1740" s="95">
        <f t="shared" si="756"/>
        <v>29086.5</v>
      </c>
      <c r="T1740" s="96">
        <f t="shared" si="757"/>
        <v>2902.5913978494623</v>
      </c>
      <c r="U1740" s="96">
        <f t="shared" si="758"/>
        <v>1276.4869565217391</v>
      </c>
      <c r="V1740" s="96">
        <f t="shared" si="759"/>
        <v>3089.5776397515529</v>
      </c>
      <c r="W1740" s="86">
        <f t="shared" si="760"/>
        <v>6164.3</v>
      </c>
      <c r="X1740" s="99">
        <f t="shared" si="761"/>
        <v>1.2254901960784314E-3</v>
      </c>
      <c r="Y1740" s="100">
        <f t="shared" si="762"/>
        <v>2.8492647058823529E-2</v>
      </c>
      <c r="Z1740" s="100">
        <f t="shared" si="763"/>
        <v>3.5232843137254902E-2</v>
      </c>
      <c r="AA1740" s="100">
        <f t="shared" si="764"/>
        <v>4.9325980392156861E-2</v>
      </c>
      <c r="AB1740" s="101">
        <f t="shared" si="765"/>
        <v>6.1274509803921568E-3</v>
      </c>
      <c r="AC1740" s="99">
        <f t="shared" si="766"/>
        <v>2.6523111925529762E-3</v>
      </c>
      <c r="AD1740" s="100">
        <f t="shared" si="767"/>
        <v>3.5277966388743379E-2</v>
      </c>
      <c r="AE1740" s="100">
        <f t="shared" si="768"/>
        <v>4.2751944620153359E-2</v>
      </c>
      <c r="AF1740" s="100">
        <f t="shared" si="769"/>
        <v>5.8157481377194259E-2</v>
      </c>
      <c r="AG1740" s="101">
        <f t="shared" si="770"/>
        <v>9.310080718855137E-3</v>
      </c>
      <c r="AH1740" s="95">
        <f t="shared" si="771"/>
        <v>35.645220588235297</v>
      </c>
      <c r="AI1740" s="96">
        <f t="shared" si="772"/>
        <v>82.702512254901961</v>
      </c>
      <c r="AJ1740" s="96">
        <f t="shared" si="773"/>
        <v>44.974264705882355</v>
      </c>
      <c r="AK1740" s="96">
        <f t="shared" si="774"/>
        <v>152.39644607843138</v>
      </c>
      <c r="AL1740" s="86">
        <f t="shared" si="775"/>
        <v>37.771446078431374</v>
      </c>
      <c r="AM1740" s="95">
        <f t="shared" ref="AM1740:AM1803" si="783">AH1740*($AC$2171/$X$2171)</f>
        <v>35.763403635688796</v>
      </c>
      <c r="AN1740" s="96">
        <f t="shared" si="776"/>
        <v>82.9767154936265</v>
      </c>
      <c r="AO1740" s="96">
        <f t="shared" si="777"/>
        <v>45.123378544209274</v>
      </c>
      <c r="AP1740" s="96">
        <f t="shared" si="778"/>
        <v>152.90172213287602</v>
      </c>
      <c r="AQ1740" s="86">
        <f t="shared" si="779"/>
        <v>37.89667870515126</v>
      </c>
    </row>
    <row r="1741" spans="1:43">
      <c r="A1741" s="129" t="str">
        <f t="shared" si="780"/>
        <v>2015_1</v>
      </c>
      <c r="B1741" s="57">
        <v>2015</v>
      </c>
      <c r="C1741" s="57">
        <v>1</v>
      </c>
      <c r="D1741" s="81" t="str">
        <f t="shared" si="781"/>
        <v>MYA_Commercial</v>
      </c>
      <c r="E1741" s="68" t="s">
        <v>15</v>
      </c>
      <c r="F1741" s="69" t="s">
        <v>40</v>
      </c>
      <c r="G1741" s="84">
        <f t="shared" si="782"/>
        <v>3640</v>
      </c>
      <c r="H1741" s="70">
        <v>910</v>
      </c>
      <c r="I1741" s="65">
        <v>20</v>
      </c>
      <c r="J1741" s="66">
        <v>130</v>
      </c>
      <c r="K1741" s="66">
        <v>55</v>
      </c>
      <c r="L1741" s="66">
        <v>255</v>
      </c>
      <c r="M1741" s="67">
        <v>23</v>
      </c>
      <c r="N1741" s="65">
        <v>217243</v>
      </c>
      <c r="O1741" s="66">
        <v>427615</v>
      </c>
      <c r="P1741" s="66">
        <v>57089</v>
      </c>
      <c r="Q1741" s="66">
        <v>771341</v>
      </c>
      <c r="R1741" s="67">
        <v>136688</v>
      </c>
      <c r="S1741" s="95">
        <f t="shared" si="756"/>
        <v>10862.15</v>
      </c>
      <c r="T1741" s="96">
        <f t="shared" si="757"/>
        <v>3289.3461538461538</v>
      </c>
      <c r="U1741" s="96">
        <f t="shared" si="758"/>
        <v>1037.9818181818182</v>
      </c>
      <c r="V1741" s="96">
        <f t="shared" si="759"/>
        <v>3024.8666666666668</v>
      </c>
      <c r="W1741" s="86">
        <f t="shared" si="760"/>
        <v>5942.95652173913</v>
      </c>
      <c r="X1741" s="99">
        <f t="shared" si="761"/>
        <v>5.4945054945054949E-3</v>
      </c>
      <c r="Y1741" s="100">
        <f t="shared" si="762"/>
        <v>3.5714285714285712E-2</v>
      </c>
      <c r="Z1741" s="100">
        <f t="shared" si="763"/>
        <v>1.510989010989011E-2</v>
      </c>
      <c r="AA1741" s="100">
        <f t="shared" si="764"/>
        <v>7.0054945054945056E-2</v>
      </c>
      <c r="AB1741" s="101">
        <f t="shared" si="765"/>
        <v>6.3186813186813188E-3</v>
      </c>
      <c r="AC1741" s="99">
        <f t="shared" si="766"/>
        <v>8.3492886703213937E-3</v>
      </c>
      <c r="AD1741" s="100">
        <f t="shared" si="767"/>
        <v>4.2881148338972983E-2</v>
      </c>
      <c r="AE1741" s="100">
        <f t="shared" si="768"/>
        <v>1.9821070898119447E-2</v>
      </c>
      <c r="AF1741" s="100">
        <f t="shared" si="769"/>
        <v>7.9912138334696514E-2</v>
      </c>
      <c r="AG1741" s="101">
        <f t="shared" si="770"/>
        <v>9.3788264077059851E-3</v>
      </c>
      <c r="AH1741" s="95">
        <f t="shared" si="771"/>
        <v>59.682142857142857</v>
      </c>
      <c r="AI1741" s="96">
        <f t="shared" si="772"/>
        <v>117.47664835164835</v>
      </c>
      <c r="AJ1741" s="96">
        <f t="shared" si="773"/>
        <v>15.683791208791209</v>
      </c>
      <c r="AK1741" s="96">
        <f t="shared" si="774"/>
        <v>211.90686813186812</v>
      </c>
      <c r="AL1741" s="86">
        <f t="shared" si="775"/>
        <v>37.551648351648353</v>
      </c>
      <c r="AM1741" s="95">
        <f t="shared" si="783"/>
        <v>59.880021209556261</v>
      </c>
      <c r="AN1741" s="96">
        <f t="shared" si="776"/>
        <v>117.86614652497157</v>
      </c>
      <c r="AO1741" s="96">
        <f t="shared" si="777"/>
        <v>15.735791398721052</v>
      </c>
      <c r="AP1741" s="96">
        <f t="shared" si="778"/>
        <v>212.60945319204913</v>
      </c>
      <c r="AQ1741" s="86">
        <f t="shared" si="779"/>
        <v>37.676152230874301</v>
      </c>
    </row>
    <row r="1742" spans="1:43">
      <c r="A1742" s="129" t="str">
        <f t="shared" si="780"/>
        <v>2015_1</v>
      </c>
      <c r="B1742" s="57">
        <v>2015</v>
      </c>
      <c r="C1742" s="57">
        <v>1</v>
      </c>
      <c r="D1742" s="81" t="str">
        <f t="shared" si="781"/>
        <v>SMA_Commercial</v>
      </c>
      <c r="E1742" s="68" t="s">
        <v>16</v>
      </c>
      <c r="F1742" s="69" t="s">
        <v>40</v>
      </c>
      <c r="G1742" s="84">
        <f t="shared" si="782"/>
        <v>25392</v>
      </c>
      <c r="H1742" s="70">
        <v>6348</v>
      </c>
      <c r="I1742" s="65">
        <v>39</v>
      </c>
      <c r="J1742" s="66">
        <v>635</v>
      </c>
      <c r="K1742" s="66">
        <v>373</v>
      </c>
      <c r="L1742" s="66">
        <v>1231</v>
      </c>
      <c r="M1742" s="67">
        <v>695</v>
      </c>
      <c r="N1742" s="65">
        <v>723492</v>
      </c>
      <c r="O1742" s="66">
        <v>2453999</v>
      </c>
      <c r="P1742" s="66">
        <v>333767</v>
      </c>
      <c r="Q1742" s="66">
        <v>3998318</v>
      </c>
      <c r="R1742" s="67">
        <v>4343833</v>
      </c>
      <c r="S1742" s="95">
        <f t="shared" si="756"/>
        <v>18551.076923076922</v>
      </c>
      <c r="T1742" s="96">
        <f t="shared" si="757"/>
        <v>3864.5653543307085</v>
      </c>
      <c r="U1742" s="96">
        <f t="shared" si="758"/>
        <v>894.8176943699732</v>
      </c>
      <c r="V1742" s="96">
        <f t="shared" si="759"/>
        <v>3248.0243704305444</v>
      </c>
      <c r="W1742" s="86">
        <f t="shared" si="760"/>
        <v>6250.1194244604312</v>
      </c>
      <c r="X1742" s="99">
        <f t="shared" si="761"/>
        <v>1.5359168241965973E-3</v>
      </c>
      <c r="Y1742" s="100">
        <f t="shared" si="762"/>
        <v>2.5007876496534343E-2</v>
      </c>
      <c r="Z1742" s="100">
        <f t="shared" si="763"/>
        <v>1.4689666036546943E-2</v>
      </c>
      <c r="AA1742" s="100">
        <f t="shared" si="764"/>
        <v>4.8479836168872088E-2</v>
      </c>
      <c r="AB1742" s="101">
        <f t="shared" si="765"/>
        <v>2.7370825456836799E-2</v>
      </c>
      <c r="AC1742" s="99">
        <f t="shared" si="766"/>
        <v>2.1085249920501214E-3</v>
      </c>
      <c r="AD1742" s="100">
        <f t="shared" si="767"/>
        <v>2.7291089493143964E-2</v>
      </c>
      <c r="AE1742" s="100">
        <f t="shared" si="768"/>
        <v>1.6448804183409833E-2</v>
      </c>
      <c r="AF1742" s="100">
        <f t="shared" si="769"/>
        <v>5.1620323429618954E-2</v>
      </c>
      <c r="AG1742" s="101">
        <f t="shared" si="770"/>
        <v>2.9756576157656801E-2</v>
      </c>
      <c r="AH1742" s="95">
        <f t="shared" si="771"/>
        <v>28.492911153119092</v>
      </c>
      <c r="AI1742" s="96">
        <f t="shared" si="772"/>
        <v>96.644573093887843</v>
      </c>
      <c r="AJ1742" s="96">
        <f t="shared" si="773"/>
        <v>13.144573093887839</v>
      </c>
      <c r="AK1742" s="96">
        <f t="shared" si="774"/>
        <v>157.46368935097669</v>
      </c>
      <c r="AL1742" s="86">
        <f t="shared" si="775"/>
        <v>171.07092785129174</v>
      </c>
      <c r="AM1742" s="95">
        <f t="shared" si="783"/>
        <v>28.58738045406119</v>
      </c>
      <c r="AN1742" s="96">
        <f t="shared" si="776"/>
        <v>96.965001751070787</v>
      </c>
      <c r="AO1742" s="96">
        <f t="shared" si="777"/>
        <v>13.188154412226591</v>
      </c>
      <c r="AP1742" s="96">
        <f t="shared" si="778"/>
        <v>157.98576603793964</v>
      </c>
      <c r="AQ1742" s="86">
        <f t="shared" si="779"/>
        <v>171.63811984086345</v>
      </c>
    </row>
    <row r="1743" spans="1:43">
      <c r="A1743" s="129" t="str">
        <f t="shared" si="780"/>
        <v>2015_1</v>
      </c>
      <c r="B1743" s="57">
        <v>2015</v>
      </c>
      <c r="C1743" s="57">
        <v>1</v>
      </c>
      <c r="D1743" s="81" t="str">
        <f t="shared" si="781"/>
        <v>MSL_Commercial</v>
      </c>
      <c r="E1743" s="68" t="s">
        <v>17</v>
      </c>
      <c r="F1743" s="69" t="s">
        <v>40</v>
      </c>
      <c r="G1743" s="84">
        <f t="shared" si="782"/>
        <v>10840</v>
      </c>
      <c r="H1743" s="70">
        <v>2710</v>
      </c>
      <c r="I1743" s="65">
        <v>28</v>
      </c>
      <c r="J1743" s="66">
        <v>258</v>
      </c>
      <c r="K1743" s="66">
        <v>381</v>
      </c>
      <c r="L1743" s="66">
        <v>415</v>
      </c>
      <c r="M1743" s="67">
        <v>75</v>
      </c>
      <c r="N1743" s="65">
        <v>584680</v>
      </c>
      <c r="O1743" s="66">
        <v>767582</v>
      </c>
      <c r="P1743" s="66">
        <v>489101</v>
      </c>
      <c r="Q1743" s="66">
        <v>1486845</v>
      </c>
      <c r="R1743" s="67">
        <v>235452</v>
      </c>
      <c r="S1743" s="95">
        <f t="shared" si="756"/>
        <v>20881.428571428572</v>
      </c>
      <c r="T1743" s="96">
        <f t="shared" si="757"/>
        <v>2975.1240310077519</v>
      </c>
      <c r="U1743" s="96">
        <f t="shared" si="758"/>
        <v>1283.729658792651</v>
      </c>
      <c r="V1743" s="96">
        <f t="shared" si="759"/>
        <v>3582.7590361445782</v>
      </c>
      <c r="W1743" s="86">
        <f t="shared" si="760"/>
        <v>3139.36</v>
      </c>
      <c r="X1743" s="99">
        <f t="shared" si="761"/>
        <v>2.5830258302583027E-3</v>
      </c>
      <c r="Y1743" s="100">
        <f t="shared" si="762"/>
        <v>2.3800738007380074E-2</v>
      </c>
      <c r="Z1743" s="100">
        <f t="shared" si="763"/>
        <v>3.5147601476014763E-2</v>
      </c>
      <c r="AA1743" s="100">
        <f t="shared" si="764"/>
        <v>3.8284132841328415E-2</v>
      </c>
      <c r="AB1743" s="101">
        <f t="shared" si="765"/>
        <v>6.9188191881918819E-3</v>
      </c>
      <c r="AC1743" s="99">
        <f t="shared" si="766"/>
        <v>3.7189361154248051E-3</v>
      </c>
      <c r="AD1743" s="100">
        <f t="shared" si="767"/>
        <v>2.7211926589133101E-2</v>
      </c>
      <c r="AE1743" s="100">
        <f t="shared" si="768"/>
        <v>3.9268762340959801E-2</v>
      </c>
      <c r="AF1743" s="100">
        <f t="shared" si="769"/>
        <v>4.2578251864334254E-2</v>
      </c>
      <c r="AG1743" s="101">
        <f t="shared" si="770"/>
        <v>8.7738436737548348E-3</v>
      </c>
      <c r="AH1743" s="95">
        <f t="shared" si="771"/>
        <v>53.937269372693727</v>
      </c>
      <c r="AI1743" s="96">
        <f t="shared" si="772"/>
        <v>70.810147601476018</v>
      </c>
      <c r="AJ1743" s="96">
        <f t="shared" si="773"/>
        <v>45.120018450184503</v>
      </c>
      <c r="AK1743" s="96">
        <f t="shared" si="774"/>
        <v>137.16282287822878</v>
      </c>
      <c r="AL1743" s="86">
        <f t="shared" si="775"/>
        <v>21.720664206642066</v>
      </c>
      <c r="AM1743" s="95">
        <f t="shared" si="783"/>
        <v>54.116100384554237</v>
      </c>
      <c r="AN1743" s="96">
        <f t="shared" si="776"/>
        <v>71.04492126526803</v>
      </c>
      <c r="AO1743" s="96">
        <f t="shared" si="777"/>
        <v>45.269615540442402</v>
      </c>
      <c r="AP1743" s="96">
        <f t="shared" si="778"/>
        <v>137.61759129142871</v>
      </c>
      <c r="AQ1743" s="86">
        <f t="shared" si="779"/>
        <v>21.792679872313169</v>
      </c>
    </row>
    <row r="1744" spans="1:43">
      <c r="A1744" s="129" t="str">
        <f t="shared" si="780"/>
        <v>2015_1</v>
      </c>
      <c r="B1744" s="57">
        <v>2015</v>
      </c>
      <c r="C1744" s="57">
        <v>1</v>
      </c>
      <c r="D1744" s="81" t="str">
        <f t="shared" si="781"/>
        <v>LYL_Commercial</v>
      </c>
      <c r="E1744" s="68" t="s">
        <v>18</v>
      </c>
      <c r="F1744" s="69" t="s">
        <v>40</v>
      </c>
      <c r="G1744" s="84">
        <f t="shared" si="782"/>
        <v>4360</v>
      </c>
      <c r="H1744" s="70">
        <v>1090</v>
      </c>
      <c r="I1744" s="65">
        <v>26</v>
      </c>
      <c r="J1744" s="66">
        <v>110</v>
      </c>
      <c r="K1744" s="66">
        <v>218</v>
      </c>
      <c r="L1744" s="66">
        <v>192</v>
      </c>
      <c r="M1744" s="67">
        <v>47</v>
      </c>
      <c r="N1744" s="65">
        <v>544814</v>
      </c>
      <c r="O1744" s="66">
        <v>349977</v>
      </c>
      <c r="P1744" s="66">
        <v>265713</v>
      </c>
      <c r="Q1744" s="66">
        <v>725138</v>
      </c>
      <c r="R1744" s="67">
        <v>280046</v>
      </c>
      <c r="S1744" s="95">
        <f t="shared" si="756"/>
        <v>20954.384615384617</v>
      </c>
      <c r="T1744" s="96">
        <f t="shared" si="757"/>
        <v>3181.6090909090908</v>
      </c>
      <c r="U1744" s="96">
        <f t="shared" si="758"/>
        <v>1218.8669724770641</v>
      </c>
      <c r="V1744" s="96">
        <f t="shared" si="759"/>
        <v>3776.7604166666665</v>
      </c>
      <c r="W1744" s="86">
        <f t="shared" si="760"/>
        <v>5958.4255319148933</v>
      </c>
      <c r="X1744" s="99">
        <f t="shared" si="761"/>
        <v>5.9633027522935783E-3</v>
      </c>
      <c r="Y1744" s="100">
        <f t="shared" si="762"/>
        <v>2.5229357798165139E-2</v>
      </c>
      <c r="Z1744" s="100">
        <f t="shared" si="763"/>
        <v>0.05</v>
      </c>
      <c r="AA1744" s="100">
        <f t="shared" si="764"/>
        <v>4.4036697247706424E-2</v>
      </c>
      <c r="AB1744" s="101">
        <f t="shared" si="765"/>
        <v>1.0779816513761468E-2</v>
      </c>
      <c r="AC1744" s="99">
        <f t="shared" si="766"/>
        <v>8.6801005380186085E-3</v>
      </c>
      <c r="AD1744" s="100">
        <f t="shared" si="767"/>
        <v>3.0763075430450464E-2</v>
      </c>
      <c r="AE1744" s="100">
        <f t="shared" si="768"/>
        <v>5.7690586853211469E-2</v>
      </c>
      <c r="AF1744" s="100">
        <f t="shared" si="769"/>
        <v>5.1276732096646967E-2</v>
      </c>
      <c r="AG1744" s="101">
        <f t="shared" si="770"/>
        <v>1.4423703048023311E-2</v>
      </c>
      <c r="AH1744" s="95">
        <f t="shared" si="771"/>
        <v>124.95733944954128</v>
      </c>
      <c r="AI1744" s="96">
        <f t="shared" si="772"/>
        <v>80.269954128440361</v>
      </c>
      <c r="AJ1744" s="96">
        <f t="shared" si="773"/>
        <v>60.943348623853211</v>
      </c>
      <c r="AK1744" s="96">
        <f t="shared" si="774"/>
        <v>166.31605504587156</v>
      </c>
      <c r="AL1744" s="86">
        <f t="shared" si="775"/>
        <v>64.230733944954125</v>
      </c>
      <c r="AM1744" s="95">
        <f t="shared" si="783"/>
        <v>125.37164013092638</v>
      </c>
      <c r="AN1744" s="96">
        <f t="shared" si="776"/>
        <v>80.536092130711069</v>
      </c>
      <c r="AO1744" s="96">
        <f t="shared" si="777"/>
        <v>61.145408550640852</v>
      </c>
      <c r="AP1744" s="96">
        <f t="shared" si="778"/>
        <v>166.86748207876394</v>
      </c>
      <c r="AQ1744" s="86">
        <f t="shared" si="779"/>
        <v>64.44369331938131</v>
      </c>
    </row>
    <row r="1745" spans="1:43">
      <c r="A1745" s="129" t="str">
        <f t="shared" si="780"/>
        <v>2015_1</v>
      </c>
      <c r="B1745" s="57">
        <v>2015</v>
      </c>
      <c r="C1745" s="57">
        <v>1</v>
      </c>
      <c r="D1745" s="81" t="str">
        <f t="shared" si="781"/>
        <v>LSA_Commercial</v>
      </c>
      <c r="E1745" s="68" t="s">
        <v>19</v>
      </c>
      <c r="F1745" s="69" t="s">
        <v>40</v>
      </c>
      <c r="G1745" s="84">
        <f t="shared" si="782"/>
        <v>29148</v>
      </c>
      <c r="H1745" s="70">
        <v>7287</v>
      </c>
      <c r="I1745" s="65">
        <v>101</v>
      </c>
      <c r="J1745" s="66">
        <v>907</v>
      </c>
      <c r="K1745" s="66">
        <v>644</v>
      </c>
      <c r="L1745" s="66">
        <v>1670</v>
      </c>
      <c r="M1745" s="67">
        <v>269</v>
      </c>
      <c r="N1745" s="65">
        <v>2600796</v>
      </c>
      <c r="O1745" s="66">
        <v>2376228</v>
      </c>
      <c r="P1745" s="66">
        <v>1043428</v>
      </c>
      <c r="Q1745" s="66">
        <v>4408096</v>
      </c>
      <c r="R1745" s="67">
        <v>2578884</v>
      </c>
      <c r="S1745" s="95">
        <f t="shared" si="756"/>
        <v>25750.455445544554</v>
      </c>
      <c r="T1745" s="96">
        <f t="shared" si="757"/>
        <v>2619.8765159867694</v>
      </c>
      <c r="U1745" s="96">
        <f t="shared" si="758"/>
        <v>1620.2298136645963</v>
      </c>
      <c r="V1745" s="96">
        <f t="shared" si="759"/>
        <v>2639.5784431137727</v>
      </c>
      <c r="W1745" s="86">
        <f t="shared" si="760"/>
        <v>9586.9293680297396</v>
      </c>
      <c r="X1745" s="99">
        <f t="shared" si="761"/>
        <v>3.4650747907232055E-3</v>
      </c>
      <c r="Y1745" s="100">
        <f t="shared" si="762"/>
        <v>3.1117057774118294E-2</v>
      </c>
      <c r="Z1745" s="100">
        <f t="shared" si="763"/>
        <v>2.2094140249759846E-2</v>
      </c>
      <c r="AA1745" s="100">
        <f t="shared" si="764"/>
        <v>5.7293810896116369E-2</v>
      </c>
      <c r="AB1745" s="101">
        <f t="shared" si="765"/>
        <v>9.2287635515301229E-3</v>
      </c>
      <c r="AC1745" s="99">
        <f t="shared" si="766"/>
        <v>4.267037379316373E-3</v>
      </c>
      <c r="AD1745" s="100">
        <f t="shared" si="767"/>
        <v>3.3486720071183779E-2</v>
      </c>
      <c r="AE1745" s="100">
        <f t="shared" si="768"/>
        <v>2.4100175767366967E-2</v>
      </c>
      <c r="AF1745" s="100">
        <f t="shared" si="769"/>
        <v>6.0465521651608976E-2</v>
      </c>
      <c r="AG1745" s="101">
        <f t="shared" si="770"/>
        <v>1.0533761999344462E-2</v>
      </c>
      <c r="AH1745" s="95">
        <f t="shared" si="771"/>
        <v>89.227254013997523</v>
      </c>
      <c r="AI1745" s="96">
        <f t="shared" si="772"/>
        <v>81.522848909016062</v>
      </c>
      <c r="AJ1745" s="96">
        <f t="shared" si="773"/>
        <v>35.797584739947851</v>
      </c>
      <c r="AK1745" s="96">
        <f t="shared" si="774"/>
        <v>151.23150816522573</v>
      </c>
      <c r="AL1745" s="86">
        <f t="shared" si="775"/>
        <v>88.475504322766568</v>
      </c>
      <c r="AM1745" s="95">
        <f t="shared" si="783"/>
        <v>89.52309027538854</v>
      </c>
      <c r="AN1745" s="96">
        <f t="shared" si="776"/>
        <v>81.793140930279037</v>
      </c>
      <c r="AO1745" s="96">
        <f t="shared" si="777"/>
        <v>35.916272956382628</v>
      </c>
      <c r="AP1745" s="96">
        <f t="shared" si="778"/>
        <v>151.73292182492557</v>
      </c>
      <c r="AQ1745" s="86">
        <f t="shared" si="779"/>
        <v>88.768848130247477</v>
      </c>
    </row>
    <row r="1746" spans="1:43">
      <c r="A1746" s="129" t="str">
        <f t="shared" si="780"/>
        <v>2015_1</v>
      </c>
      <c r="B1746" s="57">
        <v>2015</v>
      </c>
      <c r="C1746" s="57">
        <v>1</v>
      </c>
      <c r="D1746" s="81" t="str">
        <f t="shared" si="781"/>
        <v>LMA_Commercial</v>
      </c>
      <c r="E1746" s="68" t="s">
        <v>20</v>
      </c>
      <c r="F1746" s="69" t="s">
        <v>40</v>
      </c>
      <c r="G1746" s="84">
        <f t="shared" si="782"/>
        <v>26992</v>
      </c>
      <c r="H1746" s="70">
        <v>6748</v>
      </c>
      <c r="I1746" s="65">
        <v>209</v>
      </c>
      <c r="J1746" s="66">
        <v>697</v>
      </c>
      <c r="K1746" s="66">
        <v>1189</v>
      </c>
      <c r="L1746" s="66">
        <v>995</v>
      </c>
      <c r="M1746" s="67">
        <v>949</v>
      </c>
      <c r="N1746" s="65">
        <v>3503139</v>
      </c>
      <c r="O1746" s="66">
        <v>1636227</v>
      </c>
      <c r="P1746" s="66">
        <v>1134427</v>
      </c>
      <c r="Q1746" s="66">
        <v>3076403</v>
      </c>
      <c r="R1746" s="67">
        <v>5563422</v>
      </c>
      <c r="S1746" s="95">
        <f t="shared" si="756"/>
        <v>16761.430622009568</v>
      </c>
      <c r="T1746" s="96">
        <f t="shared" si="757"/>
        <v>2347.5279770444763</v>
      </c>
      <c r="U1746" s="96">
        <f t="shared" si="758"/>
        <v>954.10176619007575</v>
      </c>
      <c r="V1746" s="96">
        <f t="shared" si="759"/>
        <v>3091.8623115577889</v>
      </c>
      <c r="W1746" s="86">
        <f t="shared" si="760"/>
        <v>5862.4046364594305</v>
      </c>
      <c r="X1746" s="99">
        <f t="shared" si="761"/>
        <v>7.74303497332543E-3</v>
      </c>
      <c r="Y1746" s="100">
        <f t="shared" si="762"/>
        <v>2.582246591582691E-2</v>
      </c>
      <c r="Z1746" s="100">
        <f t="shared" si="763"/>
        <v>4.4050088915234147E-2</v>
      </c>
      <c r="AA1746" s="100">
        <f t="shared" si="764"/>
        <v>3.6862774155305277E-2</v>
      </c>
      <c r="AB1746" s="101">
        <f t="shared" si="765"/>
        <v>3.5158565500889152E-2</v>
      </c>
      <c r="AC1746" s="99">
        <f t="shared" si="766"/>
        <v>8.9861350031383101E-3</v>
      </c>
      <c r="AD1746" s="100">
        <f t="shared" si="767"/>
        <v>2.8071812096843458E-2</v>
      </c>
      <c r="AE1746" s="100">
        <f t="shared" si="768"/>
        <v>4.6960332574359526E-2</v>
      </c>
      <c r="AF1746" s="100">
        <f t="shared" si="769"/>
        <v>3.9535020431938912E-2</v>
      </c>
      <c r="AG1746" s="101">
        <f t="shared" si="770"/>
        <v>3.7770618200615239E-2</v>
      </c>
      <c r="AH1746" s="95">
        <f t="shared" si="771"/>
        <v>129.78434350918792</v>
      </c>
      <c r="AI1746" s="96">
        <f t="shared" si="772"/>
        <v>60.618961173681093</v>
      </c>
      <c r="AJ1746" s="96">
        <f t="shared" si="773"/>
        <v>42.028267634854771</v>
      </c>
      <c r="AK1746" s="96">
        <f t="shared" si="774"/>
        <v>113.97462211025488</v>
      </c>
      <c r="AL1746" s="86">
        <f t="shared" si="775"/>
        <v>206.11373740367517</v>
      </c>
      <c r="AM1746" s="95">
        <f t="shared" si="783"/>
        <v>130.21464830109403</v>
      </c>
      <c r="AN1746" s="96">
        <f t="shared" si="776"/>
        <v>60.819945581877896</v>
      </c>
      <c r="AO1746" s="96">
        <f t="shared" si="777"/>
        <v>42.167613910913943</v>
      </c>
      <c r="AP1746" s="96">
        <f t="shared" si="778"/>
        <v>114.35250918602731</v>
      </c>
      <c r="AQ1746" s="86">
        <f t="shared" si="779"/>
        <v>206.79711512462654</v>
      </c>
    </row>
    <row r="1747" spans="1:43">
      <c r="A1747" s="129" t="str">
        <f t="shared" si="780"/>
        <v>2015_1</v>
      </c>
      <c r="B1747" s="57">
        <v>2015</v>
      </c>
      <c r="C1747" s="57">
        <v>1</v>
      </c>
      <c r="D1747" s="81" t="str">
        <f t="shared" si="781"/>
        <v>SYL_Commercial</v>
      </c>
      <c r="E1747" s="68" t="s">
        <v>21</v>
      </c>
      <c r="F1747" s="69" t="s">
        <v>40</v>
      </c>
      <c r="G1747" s="84">
        <f t="shared" si="782"/>
        <v>3492</v>
      </c>
      <c r="H1747" s="70">
        <v>873</v>
      </c>
      <c r="I1747" s="65">
        <v>33</v>
      </c>
      <c r="J1747" s="66">
        <v>91</v>
      </c>
      <c r="K1747" s="66">
        <v>118</v>
      </c>
      <c r="L1747" s="66">
        <v>124</v>
      </c>
      <c r="M1747" s="67">
        <v>42</v>
      </c>
      <c r="N1747" s="65">
        <v>397852</v>
      </c>
      <c r="O1747" s="66">
        <v>262913</v>
      </c>
      <c r="P1747" s="66">
        <v>105047</v>
      </c>
      <c r="Q1747" s="66">
        <v>406704</v>
      </c>
      <c r="R1747" s="67">
        <v>170018</v>
      </c>
      <c r="S1747" s="95">
        <f t="shared" si="756"/>
        <v>12056.121212121212</v>
      </c>
      <c r="T1747" s="96">
        <f t="shared" si="757"/>
        <v>2889.1538461538462</v>
      </c>
      <c r="U1747" s="96">
        <f t="shared" si="758"/>
        <v>890.22881355932202</v>
      </c>
      <c r="V1747" s="96">
        <f t="shared" si="759"/>
        <v>3279.8709677419356</v>
      </c>
      <c r="W1747" s="86">
        <f t="shared" si="760"/>
        <v>4048.0476190476193</v>
      </c>
      <c r="X1747" s="99">
        <f t="shared" si="761"/>
        <v>9.4501718213058413E-3</v>
      </c>
      <c r="Y1747" s="100">
        <f t="shared" si="762"/>
        <v>2.6059564719358535E-2</v>
      </c>
      <c r="Z1747" s="100">
        <f t="shared" si="763"/>
        <v>3.379152348224513E-2</v>
      </c>
      <c r="AA1747" s="100">
        <f t="shared" si="764"/>
        <v>3.5509736540664374E-2</v>
      </c>
      <c r="AB1747" s="101">
        <f t="shared" si="765"/>
        <v>1.2027491408934709E-2</v>
      </c>
      <c r="AC1747" s="99">
        <f t="shared" si="766"/>
        <v>1.326501614038266E-2</v>
      </c>
      <c r="AD1747" s="100">
        <f t="shared" si="767"/>
        <v>3.2341140169547616E-2</v>
      </c>
      <c r="AE1747" s="100">
        <f t="shared" si="768"/>
        <v>4.0916084515622932E-2</v>
      </c>
      <c r="AF1747" s="100">
        <f t="shared" si="769"/>
        <v>4.2806687919606651E-2</v>
      </c>
      <c r="AG1747" s="101">
        <f t="shared" si="770"/>
        <v>1.6325613633133111E-2</v>
      </c>
      <c r="AH1747" s="95">
        <f t="shared" si="771"/>
        <v>113.93241695303551</v>
      </c>
      <c r="AI1747" s="96">
        <f t="shared" si="772"/>
        <v>75.290091638029779</v>
      </c>
      <c r="AJ1747" s="96">
        <f t="shared" si="773"/>
        <v>30.082187857961053</v>
      </c>
      <c r="AK1747" s="96">
        <f t="shared" si="774"/>
        <v>116.46735395189003</v>
      </c>
      <c r="AL1747" s="86">
        <f t="shared" si="775"/>
        <v>48.687857961053837</v>
      </c>
      <c r="AM1747" s="95">
        <f t="shared" si="783"/>
        <v>114.31016409604791</v>
      </c>
      <c r="AN1747" s="96">
        <f t="shared" si="776"/>
        <v>75.53971872199773</v>
      </c>
      <c r="AO1747" s="96">
        <f t="shared" si="777"/>
        <v>30.181926464608807</v>
      </c>
      <c r="AP1747" s="96">
        <f t="shared" si="778"/>
        <v>116.85350577229489</v>
      </c>
      <c r="AQ1747" s="86">
        <f t="shared" si="779"/>
        <v>48.849284355192061</v>
      </c>
    </row>
    <row r="1748" spans="1:43">
      <c r="A1748" s="129" t="str">
        <f t="shared" si="780"/>
        <v>2015_1</v>
      </c>
      <c r="B1748" s="57">
        <v>2015</v>
      </c>
      <c r="C1748" s="57">
        <v>1</v>
      </c>
      <c r="D1748" s="81" t="str">
        <f t="shared" si="781"/>
        <v>MYL_Commercial</v>
      </c>
      <c r="E1748" s="68" t="s">
        <v>22</v>
      </c>
      <c r="F1748" s="69" t="s">
        <v>40</v>
      </c>
      <c r="G1748" s="84">
        <f t="shared" si="782"/>
        <v>2488</v>
      </c>
      <c r="H1748" s="70">
        <v>622</v>
      </c>
      <c r="I1748" s="65">
        <v>23</v>
      </c>
      <c r="J1748" s="66">
        <v>78</v>
      </c>
      <c r="K1748" s="66">
        <v>118</v>
      </c>
      <c r="L1748" s="66">
        <v>108</v>
      </c>
      <c r="M1748" s="67">
        <v>25</v>
      </c>
      <c r="N1748" s="65">
        <v>321008</v>
      </c>
      <c r="O1748" s="66">
        <v>236390</v>
      </c>
      <c r="P1748" s="66">
        <v>84735</v>
      </c>
      <c r="Q1748" s="66">
        <v>379296</v>
      </c>
      <c r="R1748" s="67">
        <v>118289</v>
      </c>
      <c r="S1748" s="95">
        <f t="shared" si="756"/>
        <v>13956.869565217392</v>
      </c>
      <c r="T1748" s="96">
        <f t="shared" si="757"/>
        <v>3030.6410256410259</v>
      </c>
      <c r="U1748" s="96">
        <f t="shared" si="758"/>
        <v>718.09322033898309</v>
      </c>
      <c r="V1748" s="96">
        <f t="shared" si="759"/>
        <v>3512</v>
      </c>
      <c r="W1748" s="86">
        <f t="shared" si="760"/>
        <v>4731.5600000000004</v>
      </c>
      <c r="X1748" s="99">
        <f t="shared" si="761"/>
        <v>9.2443729903536973E-3</v>
      </c>
      <c r="Y1748" s="100">
        <f t="shared" si="762"/>
        <v>3.1350482315112539E-2</v>
      </c>
      <c r="Z1748" s="100">
        <f t="shared" si="763"/>
        <v>4.7427652733118969E-2</v>
      </c>
      <c r="AA1748" s="100">
        <f t="shared" si="764"/>
        <v>4.3408360128617367E-2</v>
      </c>
      <c r="AB1748" s="101">
        <f t="shared" si="765"/>
        <v>1.004823151125402E-2</v>
      </c>
      <c r="AC1748" s="99">
        <f t="shared" si="766"/>
        <v>1.3714838378897087E-2</v>
      </c>
      <c r="AD1748" s="100">
        <f t="shared" si="767"/>
        <v>3.9490703012583186E-2</v>
      </c>
      <c r="AE1748" s="100">
        <f t="shared" si="768"/>
        <v>5.7356424636991837E-2</v>
      </c>
      <c r="AF1748" s="100">
        <f t="shared" si="769"/>
        <v>5.2927127500396479E-2</v>
      </c>
      <c r="AG1748" s="101">
        <f t="shared" si="770"/>
        <v>1.4707122698928045E-2</v>
      </c>
      <c r="AH1748" s="95">
        <f t="shared" si="771"/>
        <v>129.02250803858522</v>
      </c>
      <c r="AI1748" s="96">
        <f t="shared" si="772"/>
        <v>95.012057877813504</v>
      </c>
      <c r="AJ1748" s="96">
        <f t="shared" si="773"/>
        <v>34.057475884244376</v>
      </c>
      <c r="AK1748" s="96">
        <f t="shared" si="774"/>
        <v>152.45016077170419</v>
      </c>
      <c r="AL1748" s="86">
        <f t="shared" si="775"/>
        <v>47.543810289389064</v>
      </c>
      <c r="AM1748" s="95">
        <f t="shared" si="783"/>
        <v>129.45028693680661</v>
      </c>
      <c r="AN1748" s="96">
        <f t="shared" si="776"/>
        <v>95.327073870407318</v>
      </c>
      <c r="AO1748" s="96">
        <f t="shared" si="777"/>
        <v>34.170394705397712</v>
      </c>
      <c r="AP1748" s="96">
        <f t="shared" si="778"/>
        <v>152.95561491920139</v>
      </c>
      <c r="AQ1748" s="86">
        <f t="shared" si="779"/>
        <v>47.701443551151108</v>
      </c>
    </row>
    <row r="1749" spans="1:43">
      <c r="A1749" s="129" t="str">
        <f t="shared" si="780"/>
        <v>2015_1</v>
      </c>
      <c r="B1749" s="57">
        <v>2015</v>
      </c>
      <c r="C1749" s="57">
        <v>1</v>
      </c>
      <c r="D1749" s="81" t="str">
        <f t="shared" si="781"/>
        <v>MYH_Commercial</v>
      </c>
      <c r="E1749" s="68" t="s">
        <v>23</v>
      </c>
      <c r="F1749" s="69" t="s">
        <v>40</v>
      </c>
      <c r="G1749" s="84">
        <f t="shared" si="782"/>
        <v>6996</v>
      </c>
      <c r="H1749" s="70">
        <v>1749</v>
      </c>
      <c r="I1749" s="65">
        <v>56</v>
      </c>
      <c r="J1749" s="66">
        <v>205</v>
      </c>
      <c r="K1749" s="66">
        <v>614</v>
      </c>
      <c r="L1749" s="66">
        <v>239</v>
      </c>
      <c r="M1749" s="67">
        <v>133</v>
      </c>
      <c r="N1749" s="65">
        <v>1164399</v>
      </c>
      <c r="O1749" s="66">
        <v>884661</v>
      </c>
      <c r="P1749" s="66">
        <v>740844</v>
      </c>
      <c r="Q1749" s="66">
        <v>716154</v>
      </c>
      <c r="R1749" s="67">
        <v>843899</v>
      </c>
      <c r="S1749" s="95">
        <f t="shared" si="756"/>
        <v>20792.839285714286</v>
      </c>
      <c r="T1749" s="96">
        <f t="shared" si="757"/>
        <v>4315.4195121951216</v>
      </c>
      <c r="U1749" s="96">
        <f t="shared" si="758"/>
        <v>1206.586319218241</v>
      </c>
      <c r="V1749" s="96">
        <f t="shared" si="759"/>
        <v>2996.460251046025</v>
      </c>
      <c r="W1749" s="86">
        <f t="shared" si="760"/>
        <v>6345.105263157895</v>
      </c>
      <c r="X1749" s="99">
        <f t="shared" si="761"/>
        <v>8.0045740423098921E-3</v>
      </c>
      <c r="Y1749" s="100">
        <f t="shared" si="762"/>
        <v>2.9302458547741567E-2</v>
      </c>
      <c r="Z1749" s="100">
        <f t="shared" si="763"/>
        <v>8.7764436821040598E-2</v>
      </c>
      <c r="AA1749" s="100">
        <f t="shared" si="764"/>
        <v>3.4162378502001142E-2</v>
      </c>
      <c r="AB1749" s="101">
        <f t="shared" si="765"/>
        <v>1.901086335048599E-2</v>
      </c>
      <c r="AC1749" s="99">
        <f t="shared" si="766"/>
        <v>1.0486878050547228E-2</v>
      </c>
      <c r="AD1749" s="100">
        <f t="shared" si="767"/>
        <v>3.4000588393993954E-2</v>
      </c>
      <c r="AE1749" s="100">
        <f t="shared" si="768"/>
        <v>9.5646570666985425E-2</v>
      </c>
      <c r="AF1749" s="100">
        <f t="shared" si="769"/>
        <v>3.922245555016779E-2</v>
      </c>
      <c r="AG1749" s="101">
        <f t="shared" si="770"/>
        <v>2.281506946909238E-2</v>
      </c>
      <c r="AH1749" s="95">
        <f t="shared" si="771"/>
        <v>166.43782161234992</v>
      </c>
      <c r="AI1749" s="96">
        <f t="shared" si="772"/>
        <v>126.45240137221269</v>
      </c>
      <c r="AJ1749" s="96">
        <f t="shared" si="773"/>
        <v>105.89536878216124</v>
      </c>
      <c r="AK1749" s="96">
        <f t="shared" si="774"/>
        <v>102.36620926243567</v>
      </c>
      <c r="AL1749" s="86">
        <f t="shared" si="775"/>
        <v>120.6259291023442</v>
      </c>
      <c r="AM1749" s="95">
        <f t="shared" si="783"/>
        <v>166.98965236679788</v>
      </c>
      <c r="AN1749" s="96">
        <f t="shared" si="776"/>
        <v>126.87165898670796</v>
      </c>
      <c r="AO1749" s="96">
        <f t="shared" si="777"/>
        <v>106.24646879465544</v>
      </c>
      <c r="AP1749" s="96">
        <f t="shared" si="778"/>
        <v>102.70560821599105</v>
      </c>
      <c r="AQ1749" s="86">
        <f t="shared" si="779"/>
        <v>121.02586883249501</v>
      </c>
    </row>
    <row r="1750" spans="1:43">
      <c r="A1750" s="129" t="str">
        <f t="shared" si="780"/>
        <v>2015_1</v>
      </c>
      <c r="B1750" s="57">
        <v>2015</v>
      </c>
      <c r="C1750" s="57">
        <v>1</v>
      </c>
      <c r="D1750" s="81" t="str">
        <f t="shared" si="781"/>
        <v>LML_Commercial</v>
      </c>
      <c r="E1750" s="68" t="s">
        <v>24</v>
      </c>
      <c r="F1750" s="69" t="s">
        <v>40</v>
      </c>
      <c r="G1750" s="84">
        <f t="shared" si="782"/>
        <v>27240</v>
      </c>
      <c r="H1750" s="70">
        <v>6810</v>
      </c>
      <c r="I1750" s="65">
        <v>53</v>
      </c>
      <c r="J1750" s="66">
        <v>862</v>
      </c>
      <c r="K1750" s="66">
        <v>1412</v>
      </c>
      <c r="L1750" s="66">
        <v>1443</v>
      </c>
      <c r="M1750" s="67">
        <v>264</v>
      </c>
      <c r="N1750" s="65">
        <v>830775</v>
      </c>
      <c r="O1750" s="66">
        <v>1628403</v>
      </c>
      <c r="P1750" s="66">
        <v>1202392</v>
      </c>
      <c r="Q1750" s="66">
        <v>2978912</v>
      </c>
      <c r="R1750" s="67">
        <v>1382644</v>
      </c>
      <c r="S1750" s="95">
        <f t="shared" si="756"/>
        <v>15675</v>
      </c>
      <c r="T1750" s="96">
        <f t="shared" si="757"/>
        <v>1889.098607888631</v>
      </c>
      <c r="U1750" s="96">
        <f t="shared" si="758"/>
        <v>851.55240793201131</v>
      </c>
      <c r="V1750" s="96">
        <f t="shared" si="759"/>
        <v>2064.3880803880802</v>
      </c>
      <c r="W1750" s="86">
        <f t="shared" si="760"/>
        <v>5237.287878787879</v>
      </c>
      <c r="X1750" s="99">
        <f t="shared" si="761"/>
        <v>1.9456681350954479E-3</v>
      </c>
      <c r="Y1750" s="100">
        <f t="shared" si="762"/>
        <v>3.1644640234948604E-2</v>
      </c>
      <c r="Z1750" s="100">
        <f t="shared" si="763"/>
        <v>5.1835535976505143E-2</v>
      </c>
      <c r="AA1750" s="100">
        <f t="shared" si="764"/>
        <v>5.2973568281938326E-2</v>
      </c>
      <c r="AB1750" s="101">
        <f t="shared" si="765"/>
        <v>9.6916299559471359E-3</v>
      </c>
      <c r="AC1750" s="99">
        <f t="shared" si="766"/>
        <v>2.5677733538087676E-3</v>
      </c>
      <c r="AD1750" s="100">
        <f t="shared" si="767"/>
        <v>3.41159081520373E-2</v>
      </c>
      <c r="AE1750" s="100">
        <f t="shared" si="768"/>
        <v>5.4965274123872365E-2</v>
      </c>
      <c r="AF1750" s="100">
        <f t="shared" si="769"/>
        <v>5.6135576785528156E-2</v>
      </c>
      <c r="AG1750" s="101">
        <f t="shared" si="770"/>
        <v>1.1074673985083487E-2</v>
      </c>
      <c r="AH1750" s="95">
        <f t="shared" si="771"/>
        <v>30.498348017621144</v>
      </c>
      <c r="AI1750" s="96">
        <f t="shared" si="772"/>
        <v>59.779845814977975</v>
      </c>
      <c r="AJ1750" s="96">
        <f t="shared" si="773"/>
        <v>44.140675477239355</v>
      </c>
      <c r="AK1750" s="96">
        <f t="shared" si="774"/>
        <v>109.35800293685756</v>
      </c>
      <c r="AL1750" s="86">
        <f t="shared" si="775"/>
        <v>50.757856093979441</v>
      </c>
      <c r="AM1750" s="95">
        <f t="shared" si="783"/>
        <v>30.599466418672911</v>
      </c>
      <c r="AN1750" s="96">
        <f t="shared" si="776"/>
        <v>59.978048105162323</v>
      </c>
      <c r="AO1750" s="96">
        <f t="shared" si="777"/>
        <v>44.287025519642455</v>
      </c>
      <c r="AP1750" s="96">
        <f t="shared" si="778"/>
        <v>109.72058344098193</v>
      </c>
      <c r="AQ1750" s="86">
        <f t="shared" si="779"/>
        <v>50.926145643501059</v>
      </c>
    </row>
    <row r="1751" spans="1:43">
      <c r="A1751" s="129" t="str">
        <f t="shared" si="780"/>
        <v>2015_1</v>
      </c>
      <c r="B1751" s="57">
        <v>2015</v>
      </c>
      <c r="C1751" s="57">
        <v>1</v>
      </c>
      <c r="D1751" s="81" t="str">
        <f t="shared" si="781"/>
        <v>MSA_Commercial</v>
      </c>
      <c r="E1751" s="68" t="s">
        <v>25</v>
      </c>
      <c r="F1751" s="69" t="s">
        <v>40</v>
      </c>
      <c r="G1751" s="84">
        <f t="shared" si="782"/>
        <v>19552</v>
      </c>
      <c r="H1751" s="70">
        <v>4888</v>
      </c>
      <c r="I1751" s="65">
        <v>74</v>
      </c>
      <c r="J1751" s="66">
        <v>619</v>
      </c>
      <c r="K1751" s="66">
        <v>931</v>
      </c>
      <c r="L1751" s="66">
        <v>1296</v>
      </c>
      <c r="M1751" s="67">
        <v>219</v>
      </c>
      <c r="N1751" s="65">
        <v>1544706</v>
      </c>
      <c r="O1751" s="66">
        <v>1854752</v>
      </c>
      <c r="P1751" s="66">
        <v>1197616</v>
      </c>
      <c r="Q1751" s="66">
        <v>4107173</v>
      </c>
      <c r="R1751" s="67">
        <v>1005295</v>
      </c>
      <c r="S1751" s="95">
        <f t="shared" si="756"/>
        <v>20874.405405405407</v>
      </c>
      <c r="T1751" s="96">
        <f t="shared" si="757"/>
        <v>2996.3683360258483</v>
      </c>
      <c r="U1751" s="96">
        <f t="shared" si="758"/>
        <v>1286.375939849624</v>
      </c>
      <c r="V1751" s="96">
        <f t="shared" si="759"/>
        <v>3169.1149691358023</v>
      </c>
      <c r="W1751" s="86">
        <f t="shared" si="760"/>
        <v>4590.3881278538811</v>
      </c>
      <c r="X1751" s="99">
        <f t="shared" si="761"/>
        <v>3.7847790507364977E-3</v>
      </c>
      <c r="Y1751" s="100">
        <f t="shared" si="762"/>
        <v>3.1659165302782323E-2</v>
      </c>
      <c r="Z1751" s="100">
        <f t="shared" si="763"/>
        <v>4.7616612111292964E-2</v>
      </c>
      <c r="AA1751" s="100">
        <f t="shared" si="764"/>
        <v>6.62847790507365E-2</v>
      </c>
      <c r="AB1751" s="101">
        <f t="shared" si="765"/>
        <v>1.120090016366612E-2</v>
      </c>
      <c r="AC1751" s="99">
        <f t="shared" si="766"/>
        <v>4.8079711518501551E-3</v>
      </c>
      <c r="AD1751" s="100">
        <f t="shared" si="767"/>
        <v>3.4576754754390447E-2</v>
      </c>
      <c r="AE1751" s="100">
        <f t="shared" si="768"/>
        <v>5.1165117578823416E-2</v>
      </c>
      <c r="AF1751" s="100">
        <f t="shared" si="769"/>
        <v>7.0430255502438491E-2</v>
      </c>
      <c r="AG1751" s="101">
        <f t="shared" si="770"/>
        <v>1.2954541690117245E-2</v>
      </c>
      <c r="AH1751" s="95">
        <f t="shared" si="771"/>
        <v>79.005012274959086</v>
      </c>
      <c r="AI1751" s="96">
        <f t="shared" si="772"/>
        <v>94.862520458265138</v>
      </c>
      <c r="AJ1751" s="96">
        <f t="shared" si="773"/>
        <v>61.252864157119475</v>
      </c>
      <c r="AK1751" s="96">
        <f t="shared" si="774"/>
        <v>210.06408551554827</v>
      </c>
      <c r="AL1751" s="86">
        <f t="shared" si="775"/>
        <v>51.416479132569556</v>
      </c>
      <c r="AM1751" s="95">
        <f t="shared" si="783"/>
        <v>79.266956315721657</v>
      </c>
      <c r="AN1751" s="96">
        <f t="shared" si="776"/>
        <v>95.177040654012728</v>
      </c>
      <c r="AO1751" s="96">
        <f t="shared" si="777"/>
        <v>61.455950294107303</v>
      </c>
      <c r="AP1751" s="96">
        <f t="shared" si="778"/>
        <v>210.7605607617964</v>
      </c>
      <c r="AQ1751" s="86">
        <f t="shared" si="779"/>
        <v>51.586952371139496</v>
      </c>
    </row>
    <row r="1752" spans="1:43">
      <c r="A1752" s="129" t="str">
        <f t="shared" si="780"/>
        <v>2015_1</v>
      </c>
      <c r="B1752" s="57">
        <v>2015</v>
      </c>
      <c r="C1752" s="57">
        <v>1</v>
      </c>
      <c r="D1752" s="81" t="str">
        <f t="shared" si="781"/>
        <v>LYA_Commercial</v>
      </c>
      <c r="E1752" s="68" t="s">
        <v>26</v>
      </c>
      <c r="F1752" s="69" t="s">
        <v>40</v>
      </c>
      <c r="G1752" s="84">
        <f t="shared" si="782"/>
        <v>5744</v>
      </c>
      <c r="H1752" s="70">
        <v>1436</v>
      </c>
      <c r="I1752" s="65">
        <v>43</v>
      </c>
      <c r="J1752" s="66">
        <v>174</v>
      </c>
      <c r="K1752" s="66">
        <v>240</v>
      </c>
      <c r="L1752" s="66">
        <v>247</v>
      </c>
      <c r="M1752" s="67">
        <v>75</v>
      </c>
      <c r="N1752" s="65">
        <v>913799</v>
      </c>
      <c r="O1752" s="66">
        <v>518986</v>
      </c>
      <c r="P1752" s="66">
        <v>221978</v>
      </c>
      <c r="Q1752" s="66">
        <v>779484</v>
      </c>
      <c r="R1752" s="67">
        <v>627206</v>
      </c>
      <c r="S1752" s="95">
        <f t="shared" si="756"/>
        <v>21251.139534883721</v>
      </c>
      <c r="T1752" s="96">
        <f t="shared" si="757"/>
        <v>2982.67816091954</v>
      </c>
      <c r="U1752" s="96">
        <f t="shared" si="758"/>
        <v>924.9083333333333</v>
      </c>
      <c r="V1752" s="96">
        <f t="shared" si="759"/>
        <v>3155.8056680161944</v>
      </c>
      <c r="W1752" s="86">
        <f t="shared" si="760"/>
        <v>8362.746666666666</v>
      </c>
      <c r="X1752" s="99">
        <f t="shared" si="761"/>
        <v>7.4860724233983284E-3</v>
      </c>
      <c r="Y1752" s="100">
        <f t="shared" si="762"/>
        <v>3.0292479108635098E-2</v>
      </c>
      <c r="Z1752" s="100">
        <f t="shared" si="763"/>
        <v>4.1782729805013928E-2</v>
      </c>
      <c r="AA1752" s="100">
        <f t="shared" si="764"/>
        <v>4.300139275766017E-2</v>
      </c>
      <c r="AB1752" s="101">
        <f t="shared" si="765"/>
        <v>1.3057103064066853E-2</v>
      </c>
      <c r="AC1752" s="99">
        <f t="shared" si="766"/>
        <v>1.0136061126027468E-2</v>
      </c>
      <c r="AD1752" s="100">
        <f t="shared" si="767"/>
        <v>3.5561579775466881E-2</v>
      </c>
      <c r="AE1752" s="100">
        <f t="shared" si="768"/>
        <v>4.7934202599617233E-2</v>
      </c>
      <c r="AF1752" s="100">
        <f t="shared" si="769"/>
        <v>4.9237960144207171E-2</v>
      </c>
      <c r="AG1752" s="101">
        <f t="shared" si="770"/>
        <v>1.654704446111974E-2</v>
      </c>
      <c r="AH1752" s="95">
        <f t="shared" si="771"/>
        <v>159.08756963788301</v>
      </c>
      <c r="AI1752" s="96">
        <f t="shared" si="772"/>
        <v>90.352715877437319</v>
      </c>
      <c r="AJ1752" s="96">
        <f t="shared" si="773"/>
        <v>38.645194986072426</v>
      </c>
      <c r="AK1752" s="96">
        <f t="shared" si="774"/>
        <v>135.7040389972145</v>
      </c>
      <c r="AL1752" s="86">
        <f t="shared" si="775"/>
        <v>109.19324512534818</v>
      </c>
      <c r="AM1752" s="95">
        <f t="shared" si="783"/>
        <v>159.61503036000801</v>
      </c>
      <c r="AN1752" s="96">
        <f t="shared" si="776"/>
        <v>90.652283649269819</v>
      </c>
      <c r="AO1752" s="96">
        <f t="shared" si="777"/>
        <v>38.773324559617443</v>
      </c>
      <c r="AP1752" s="96">
        <f t="shared" si="778"/>
        <v>136.15397075849339</v>
      </c>
      <c r="AQ1752" s="86">
        <f t="shared" si="779"/>
        <v>109.55527936885375</v>
      </c>
    </row>
    <row r="1753" spans="1:43">
      <c r="A1753" s="129" t="str">
        <f t="shared" si="780"/>
        <v>2015_1</v>
      </c>
      <c r="B1753" s="57">
        <v>2015</v>
      </c>
      <c r="C1753" s="57">
        <v>1</v>
      </c>
      <c r="D1753" s="81" t="str">
        <f t="shared" si="781"/>
        <v>MMA_Commercial</v>
      </c>
      <c r="E1753" s="68" t="s">
        <v>27</v>
      </c>
      <c r="F1753" s="69" t="s">
        <v>40</v>
      </c>
      <c r="G1753" s="84">
        <f t="shared" si="782"/>
        <v>28848</v>
      </c>
      <c r="H1753" s="70">
        <v>7212</v>
      </c>
      <c r="I1753" s="65">
        <v>212</v>
      </c>
      <c r="J1753" s="66">
        <v>886</v>
      </c>
      <c r="K1753" s="66">
        <v>1365</v>
      </c>
      <c r="L1753" s="66">
        <v>1527</v>
      </c>
      <c r="M1753" s="67">
        <v>327</v>
      </c>
      <c r="N1753" s="65">
        <v>2837115</v>
      </c>
      <c r="O1753" s="66">
        <v>2719752</v>
      </c>
      <c r="P1753" s="66">
        <v>1453691</v>
      </c>
      <c r="Q1753" s="66">
        <v>5298551</v>
      </c>
      <c r="R1753" s="67">
        <v>3425592</v>
      </c>
      <c r="S1753" s="95">
        <f t="shared" si="756"/>
        <v>13382.617924528302</v>
      </c>
      <c r="T1753" s="96">
        <f t="shared" si="757"/>
        <v>3069.6975169300226</v>
      </c>
      <c r="U1753" s="96">
        <f t="shared" si="758"/>
        <v>1064.9750915750915</v>
      </c>
      <c r="V1753" s="96">
        <f t="shared" si="759"/>
        <v>3469.9089718402097</v>
      </c>
      <c r="W1753" s="86">
        <f t="shared" si="760"/>
        <v>10475.816513761469</v>
      </c>
      <c r="X1753" s="99">
        <f t="shared" si="761"/>
        <v>7.3488630061009433E-3</v>
      </c>
      <c r="Y1753" s="100">
        <f t="shared" si="762"/>
        <v>3.0712701053799224E-2</v>
      </c>
      <c r="Z1753" s="100">
        <f t="shared" si="763"/>
        <v>4.7316971713810316E-2</v>
      </c>
      <c r="AA1753" s="100">
        <f t="shared" si="764"/>
        <v>5.2932612312811982E-2</v>
      </c>
      <c r="AB1753" s="101">
        <f t="shared" si="765"/>
        <v>1.1335274542429285E-2</v>
      </c>
      <c r="AC1753" s="99">
        <f t="shared" si="766"/>
        <v>8.5205361197577146E-3</v>
      </c>
      <c r="AD1753" s="100">
        <f t="shared" si="767"/>
        <v>3.3079619714282547E-2</v>
      </c>
      <c r="AE1753" s="100">
        <f t="shared" si="768"/>
        <v>5.0229571086086673E-2</v>
      </c>
      <c r="AF1753" s="100">
        <f t="shared" si="769"/>
        <v>5.6004109847935857E-2</v>
      </c>
      <c r="AG1753" s="101">
        <f t="shared" si="770"/>
        <v>1.2787515254545882E-2</v>
      </c>
      <c r="AH1753" s="95">
        <f t="shared" si="771"/>
        <v>98.34702579034942</v>
      </c>
      <c r="AI1753" s="96">
        <f t="shared" si="772"/>
        <v>94.278702163061567</v>
      </c>
      <c r="AJ1753" s="96">
        <f t="shared" si="773"/>
        <v>50.391396283971162</v>
      </c>
      <c r="AK1753" s="96">
        <f t="shared" si="774"/>
        <v>183.67134636716582</v>
      </c>
      <c r="AL1753" s="86">
        <f t="shared" si="775"/>
        <v>118.74625623960067</v>
      </c>
      <c r="AM1753" s="95">
        <f t="shared" si="783"/>
        <v>98.673098992424869</v>
      </c>
      <c r="AN1753" s="96">
        <f t="shared" si="776"/>
        <v>94.591286687654716</v>
      </c>
      <c r="AO1753" s="96">
        <f t="shared" si="777"/>
        <v>50.558470822436561</v>
      </c>
      <c r="AP1753" s="96">
        <f t="shared" si="778"/>
        <v>184.28031551044344</v>
      </c>
      <c r="AQ1753" s="86">
        <f t="shared" si="779"/>
        <v>119.13996384484192</v>
      </c>
    </row>
    <row r="1754" spans="1:43">
      <c r="A1754" s="129" t="str">
        <f t="shared" si="780"/>
        <v>2015_1</v>
      </c>
      <c r="B1754" s="57">
        <v>2015</v>
      </c>
      <c r="C1754" s="57">
        <v>1</v>
      </c>
      <c r="D1754" s="81" t="str">
        <f t="shared" si="781"/>
        <v>LYH_Commercial</v>
      </c>
      <c r="E1754" s="68" t="s">
        <v>28</v>
      </c>
      <c r="F1754" s="69" t="s">
        <v>40</v>
      </c>
      <c r="G1754" s="84">
        <f t="shared" si="782"/>
        <v>3972</v>
      </c>
      <c r="H1754" s="70">
        <v>993</v>
      </c>
      <c r="I1754" s="65">
        <v>34</v>
      </c>
      <c r="J1754" s="66">
        <v>119</v>
      </c>
      <c r="K1754" s="66">
        <v>160</v>
      </c>
      <c r="L1754" s="66">
        <v>222</v>
      </c>
      <c r="M1754" s="67">
        <v>54</v>
      </c>
      <c r="N1754" s="65">
        <v>552264</v>
      </c>
      <c r="O1754" s="66">
        <v>365169</v>
      </c>
      <c r="P1754" s="66">
        <v>168529</v>
      </c>
      <c r="Q1754" s="66">
        <v>720953</v>
      </c>
      <c r="R1754" s="67">
        <v>442019</v>
      </c>
      <c r="S1754" s="95">
        <f t="shared" si="756"/>
        <v>16243.058823529413</v>
      </c>
      <c r="T1754" s="96">
        <f t="shared" si="757"/>
        <v>3068.6470588235293</v>
      </c>
      <c r="U1754" s="96">
        <f t="shared" si="758"/>
        <v>1053.3062500000001</v>
      </c>
      <c r="V1754" s="96">
        <f t="shared" si="759"/>
        <v>3247.536036036036</v>
      </c>
      <c r="W1754" s="86">
        <f t="shared" si="760"/>
        <v>8185.5370370370374</v>
      </c>
      <c r="X1754" s="99">
        <f t="shared" si="761"/>
        <v>8.559919436052367E-3</v>
      </c>
      <c r="Y1754" s="100">
        <f t="shared" si="762"/>
        <v>2.9959718026183284E-2</v>
      </c>
      <c r="Z1754" s="100">
        <f t="shared" si="763"/>
        <v>4.0281973816717019E-2</v>
      </c>
      <c r="AA1754" s="100">
        <f t="shared" si="764"/>
        <v>5.5891238670694864E-2</v>
      </c>
      <c r="AB1754" s="101">
        <f t="shared" si="765"/>
        <v>1.3595166163141994E-2</v>
      </c>
      <c r="AC1754" s="99">
        <f t="shared" si="766"/>
        <v>1.1965721275557459E-2</v>
      </c>
      <c r="AD1754" s="100">
        <f t="shared" si="767"/>
        <v>3.6262249838769238E-2</v>
      </c>
      <c r="AE1754" s="100">
        <f t="shared" si="768"/>
        <v>4.75510379173213E-2</v>
      </c>
      <c r="AF1754" s="100">
        <f t="shared" si="769"/>
        <v>6.4383711818963282E-2</v>
      </c>
      <c r="AG1754" s="101">
        <f t="shared" si="770"/>
        <v>1.7876421764382665E-2</v>
      </c>
      <c r="AH1754" s="95">
        <f t="shared" si="771"/>
        <v>139.0392749244713</v>
      </c>
      <c r="AI1754" s="96">
        <f t="shared" si="772"/>
        <v>91.935800604229613</v>
      </c>
      <c r="AJ1754" s="96">
        <f t="shared" si="773"/>
        <v>42.429254783484389</v>
      </c>
      <c r="AK1754" s="96">
        <f t="shared" si="774"/>
        <v>181.50881168177241</v>
      </c>
      <c r="AL1754" s="86">
        <f t="shared" si="775"/>
        <v>111.2837361530715</v>
      </c>
      <c r="AM1754" s="95">
        <f t="shared" si="783"/>
        <v>139.50026478384456</v>
      </c>
      <c r="AN1754" s="96">
        <f t="shared" si="776"/>
        <v>92.240617152035497</v>
      </c>
      <c r="AO1754" s="96">
        <f t="shared" si="777"/>
        <v>42.569930547268221</v>
      </c>
      <c r="AP1754" s="96">
        <f t="shared" si="778"/>
        <v>182.1106108613038</v>
      </c>
      <c r="AQ1754" s="86">
        <f t="shared" si="779"/>
        <v>111.65270149691123</v>
      </c>
    </row>
    <row r="1755" spans="1:43">
      <c r="A1755" s="129" t="str">
        <f t="shared" si="780"/>
        <v>2015_1</v>
      </c>
      <c r="B1755" s="57">
        <v>2015</v>
      </c>
      <c r="C1755" s="57">
        <v>1</v>
      </c>
      <c r="D1755" s="81" t="str">
        <f t="shared" si="781"/>
        <v>SSA_Commercial</v>
      </c>
      <c r="E1755" s="68" t="s">
        <v>29</v>
      </c>
      <c r="F1755" s="69" t="s">
        <v>40</v>
      </c>
      <c r="G1755" s="84">
        <f t="shared" si="782"/>
        <v>6868</v>
      </c>
      <c r="H1755" s="70">
        <v>1717</v>
      </c>
      <c r="I1755" s="65">
        <v>58</v>
      </c>
      <c r="J1755" s="66">
        <v>209</v>
      </c>
      <c r="K1755" s="66">
        <v>99</v>
      </c>
      <c r="L1755" s="66">
        <v>427</v>
      </c>
      <c r="M1755" s="67">
        <v>261</v>
      </c>
      <c r="N1755" s="65">
        <v>1212041</v>
      </c>
      <c r="O1755" s="66">
        <v>375607</v>
      </c>
      <c r="P1755" s="66">
        <v>85200</v>
      </c>
      <c r="Q1755" s="66">
        <v>1421364</v>
      </c>
      <c r="R1755" s="67">
        <v>1768204</v>
      </c>
      <c r="S1755" s="95">
        <f t="shared" si="756"/>
        <v>20897.258620689656</v>
      </c>
      <c r="T1755" s="96">
        <f t="shared" si="757"/>
        <v>1797.1626794258373</v>
      </c>
      <c r="U1755" s="96">
        <f t="shared" si="758"/>
        <v>860.60606060606062</v>
      </c>
      <c r="V1755" s="96">
        <f t="shared" si="759"/>
        <v>3328.7213114754099</v>
      </c>
      <c r="W1755" s="86">
        <f t="shared" si="760"/>
        <v>6774.7279693486589</v>
      </c>
      <c r="X1755" s="99">
        <f t="shared" si="761"/>
        <v>8.4449621432731506E-3</v>
      </c>
      <c r="Y1755" s="100">
        <f t="shared" si="762"/>
        <v>3.0430984274898078E-2</v>
      </c>
      <c r="Z1755" s="100">
        <f t="shared" si="763"/>
        <v>1.4414676761793827E-2</v>
      </c>
      <c r="AA1755" s="100">
        <f t="shared" si="764"/>
        <v>6.217239370995923E-2</v>
      </c>
      <c r="AB1755" s="101">
        <f t="shared" si="765"/>
        <v>3.8002329644729181E-2</v>
      </c>
      <c r="AC1755" s="99">
        <f t="shared" si="766"/>
        <v>1.1017714851466028E-2</v>
      </c>
      <c r="AD1755" s="100">
        <f t="shared" si="767"/>
        <v>3.5260328274590878E-2</v>
      </c>
      <c r="AE1755" s="100">
        <f t="shared" si="768"/>
        <v>1.7765799585232191E-2</v>
      </c>
      <c r="AF1755" s="100">
        <f t="shared" si="769"/>
        <v>6.8961319765266038E-2</v>
      </c>
      <c r="AG1755" s="101">
        <f t="shared" si="770"/>
        <v>4.3378003331374503E-2</v>
      </c>
      <c r="AH1755" s="95">
        <f t="shared" si="771"/>
        <v>176.47655794991263</v>
      </c>
      <c r="AI1755" s="96">
        <f t="shared" si="772"/>
        <v>54.689429237041352</v>
      </c>
      <c r="AJ1755" s="96">
        <f t="shared" si="773"/>
        <v>12.40535818287711</v>
      </c>
      <c r="AK1755" s="96">
        <f t="shared" si="774"/>
        <v>206.95457192778102</v>
      </c>
      <c r="AL1755" s="86">
        <f t="shared" si="775"/>
        <v>257.45544554455444</v>
      </c>
      <c r="AM1755" s="95">
        <f t="shared" si="783"/>
        <v>177.06167250604216</v>
      </c>
      <c r="AN1755" s="96">
        <f t="shared" si="776"/>
        <v>54.870754062756113</v>
      </c>
      <c r="AO1755" s="96">
        <f t="shared" si="777"/>
        <v>12.446488606833261</v>
      </c>
      <c r="AP1755" s="96">
        <f t="shared" si="778"/>
        <v>207.64073746670132</v>
      </c>
      <c r="AQ1755" s="86">
        <f t="shared" si="779"/>
        <v>258.30904859808686</v>
      </c>
    </row>
    <row r="1756" spans="1:43">
      <c r="A1756" s="129" t="str">
        <f t="shared" si="780"/>
        <v>2015_1</v>
      </c>
      <c r="B1756" s="57">
        <v>2015</v>
      </c>
      <c r="C1756" s="57">
        <v>1</v>
      </c>
      <c r="D1756" s="81" t="str">
        <f t="shared" si="781"/>
        <v>MML_Commercial</v>
      </c>
      <c r="E1756" s="68" t="s">
        <v>30</v>
      </c>
      <c r="F1756" s="69" t="s">
        <v>40</v>
      </c>
      <c r="G1756" s="84">
        <f t="shared" si="782"/>
        <v>23548</v>
      </c>
      <c r="H1756" s="70">
        <v>5887</v>
      </c>
      <c r="I1756" s="65">
        <v>148</v>
      </c>
      <c r="J1756" s="66">
        <v>714</v>
      </c>
      <c r="K1756" s="66">
        <v>1526</v>
      </c>
      <c r="L1756" s="66">
        <v>939</v>
      </c>
      <c r="M1756" s="67">
        <v>239</v>
      </c>
      <c r="N1756" s="65">
        <v>2016036</v>
      </c>
      <c r="O1756" s="66">
        <v>2106384</v>
      </c>
      <c r="P1756" s="66">
        <v>950601</v>
      </c>
      <c r="Q1756" s="66">
        <v>3193604</v>
      </c>
      <c r="R1756" s="67">
        <v>546595</v>
      </c>
      <c r="S1756" s="95">
        <f t="shared" si="756"/>
        <v>13621.864864864865</v>
      </c>
      <c r="T1756" s="96">
        <f t="shared" si="757"/>
        <v>2950.1176470588234</v>
      </c>
      <c r="U1756" s="96">
        <f t="shared" si="758"/>
        <v>622.93643512450853</v>
      </c>
      <c r="V1756" s="96">
        <f t="shared" si="759"/>
        <v>3401.06922257721</v>
      </c>
      <c r="W1756" s="86">
        <f t="shared" si="760"/>
        <v>2287.0083682008367</v>
      </c>
      <c r="X1756" s="99">
        <f t="shared" si="761"/>
        <v>6.2850348224902331E-3</v>
      </c>
      <c r="Y1756" s="100">
        <f t="shared" si="762"/>
        <v>3.0321046373365041E-2</v>
      </c>
      <c r="Z1756" s="100">
        <f t="shared" si="763"/>
        <v>6.4803804994054692E-2</v>
      </c>
      <c r="AA1756" s="100">
        <f t="shared" si="764"/>
        <v>3.9875997961610329E-2</v>
      </c>
      <c r="AB1756" s="101">
        <f t="shared" si="765"/>
        <v>1.0149481909291659E-2</v>
      </c>
      <c r="AC1756" s="99">
        <f t="shared" si="766"/>
        <v>7.4849862499915178E-3</v>
      </c>
      <c r="AD1756" s="100">
        <f t="shared" si="767"/>
        <v>3.2924590750412798E-2</v>
      </c>
      <c r="AE1756" s="100">
        <f t="shared" si="768"/>
        <v>6.8541729504273896E-2</v>
      </c>
      <c r="AF1756" s="100">
        <f t="shared" si="769"/>
        <v>4.2846968556281381E-2</v>
      </c>
      <c r="AG1756" s="101">
        <f t="shared" si="770"/>
        <v>1.1671380278695378E-2</v>
      </c>
      <c r="AH1756" s="95">
        <f t="shared" si="771"/>
        <v>85.613895022931885</v>
      </c>
      <c r="AI1756" s="96">
        <f t="shared" si="772"/>
        <v>89.450653983353149</v>
      </c>
      <c r="AJ1756" s="96">
        <f t="shared" si="773"/>
        <v>40.368651265500255</v>
      </c>
      <c r="AK1756" s="96">
        <f t="shared" si="774"/>
        <v>135.62102938678444</v>
      </c>
      <c r="AL1756" s="86">
        <f t="shared" si="775"/>
        <v>23.211950059453031</v>
      </c>
      <c r="AM1756" s="95">
        <f t="shared" si="783"/>
        <v>85.897751058922125</v>
      </c>
      <c r="AN1756" s="96">
        <f t="shared" si="776"/>
        <v>89.747230935606609</v>
      </c>
      <c r="AO1756" s="96">
        <f t="shared" si="777"/>
        <v>40.502495022094067</v>
      </c>
      <c r="AP1756" s="96">
        <f t="shared" si="778"/>
        <v>136.07068592662924</v>
      </c>
      <c r="AQ1756" s="86">
        <f t="shared" si="779"/>
        <v>23.288910138534995</v>
      </c>
    </row>
    <row r="1757" spans="1:43">
      <c r="A1757" s="129" t="str">
        <f t="shared" si="780"/>
        <v>2015_1</v>
      </c>
      <c r="B1757" s="57">
        <v>2015</v>
      </c>
      <c r="C1757" s="57">
        <v>1</v>
      </c>
      <c r="D1757" s="81" t="str">
        <f t="shared" si="781"/>
        <v>LMH_Commercial</v>
      </c>
      <c r="E1757" s="68" t="s">
        <v>31</v>
      </c>
      <c r="F1757" s="69" t="s">
        <v>40</v>
      </c>
      <c r="G1757" s="84">
        <f t="shared" si="782"/>
        <v>23412</v>
      </c>
      <c r="H1757" s="70">
        <v>5853</v>
      </c>
      <c r="I1757" s="65">
        <v>89</v>
      </c>
      <c r="J1757" s="66">
        <v>813</v>
      </c>
      <c r="K1757" s="66">
        <v>1458</v>
      </c>
      <c r="L1757" s="66">
        <v>1549</v>
      </c>
      <c r="M1757" s="67">
        <v>281</v>
      </c>
      <c r="N1757" s="65">
        <v>3203618</v>
      </c>
      <c r="O1757" s="66">
        <v>2850460</v>
      </c>
      <c r="P1757" s="66">
        <v>1390385</v>
      </c>
      <c r="Q1757" s="66">
        <v>5795555</v>
      </c>
      <c r="R1757" s="67">
        <v>2730402</v>
      </c>
      <c r="S1757" s="95">
        <f t="shared" si="756"/>
        <v>35995.707865168537</v>
      </c>
      <c r="T1757" s="96">
        <f t="shared" si="757"/>
        <v>3506.1008610086101</v>
      </c>
      <c r="U1757" s="96">
        <f t="shared" si="758"/>
        <v>953.62482853223594</v>
      </c>
      <c r="V1757" s="96">
        <f t="shared" si="759"/>
        <v>3741.4816010329246</v>
      </c>
      <c r="W1757" s="86">
        <f t="shared" si="760"/>
        <v>9716.7330960854088</v>
      </c>
      <c r="X1757" s="99">
        <f t="shared" si="761"/>
        <v>3.8014693319665129E-3</v>
      </c>
      <c r="Y1757" s="100">
        <f t="shared" si="762"/>
        <v>3.4725781650435675E-2</v>
      </c>
      <c r="Z1757" s="100">
        <f t="shared" si="763"/>
        <v>6.2275756022552538E-2</v>
      </c>
      <c r="AA1757" s="100">
        <f t="shared" si="764"/>
        <v>6.6162651631641894E-2</v>
      </c>
      <c r="AB1757" s="101">
        <f t="shared" si="765"/>
        <v>1.200239193575944E-2</v>
      </c>
      <c r="AC1757" s="99">
        <f t="shared" si="766"/>
        <v>4.7385680792770722E-3</v>
      </c>
      <c r="AD1757" s="100">
        <f t="shared" si="767"/>
        <v>3.7513751236492483E-2</v>
      </c>
      <c r="AE1757" s="100">
        <f t="shared" si="768"/>
        <v>6.5955636726872435E-2</v>
      </c>
      <c r="AF1757" s="100">
        <f t="shared" si="769"/>
        <v>6.9947763627287357E-2</v>
      </c>
      <c r="AG1757" s="101">
        <f t="shared" si="770"/>
        <v>1.3660636231852853E-2</v>
      </c>
      <c r="AH1757" s="95">
        <f t="shared" si="771"/>
        <v>136.836579531864</v>
      </c>
      <c r="AI1757" s="96">
        <f t="shared" si="772"/>
        <v>121.75209294378951</v>
      </c>
      <c r="AJ1757" s="96">
        <f t="shared" si="773"/>
        <v>59.387707158722023</v>
      </c>
      <c r="AK1757" s="96">
        <f t="shared" si="774"/>
        <v>247.54634375533914</v>
      </c>
      <c r="AL1757" s="86">
        <f t="shared" si="775"/>
        <v>116.62403895438237</v>
      </c>
      <c r="AM1757" s="95">
        <f t="shared" si="783"/>
        <v>137.29026627318063</v>
      </c>
      <c r="AN1757" s="96">
        <f t="shared" si="776"/>
        <v>122.15576651181584</v>
      </c>
      <c r="AO1757" s="96">
        <f t="shared" si="777"/>
        <v>59.5846092986855</v>
      </c>
      <c r="AP1757" s="96">
        <f t="shared" si="778"/>
        <v>248.36709281533047</v>
      </c>
      <c r="AQ1757" s="86">
        <f t="shared" si="779"/>
        <v>117.01071026970911</v>
      </c>
    </row>
    <row r="1758" spans="1:43">
      <c r="A1758" s="129" t="str">
        <f t="shared" si="780"/>
        <v>2015_1</v>
      </c>
      <c r="B1758" s="57">
        <v>2015</v>
      </c>
      <c r="C1758" s="57">
        <v>1</v>
      </c>
      <c r="D1758" s="81" t="str">
        <f t="shared" si="781"/>
        <v>SSL_Commercial</v>
      </c>
      <c r="E1758" s="68" t="s">
        <v>32</v>
      </c>
      <c r="F1758" s="69" t="s">
        <v>40</v>
      </c>
      <c r="G1758" s="84">
        <f t="shared" si="782"/>
        <v>12580</v>
      </c>
      <c r="H1758" s="70">
        <v>3145</v>
      </c>
      <c r="I1758" s="65">
        <v>107</v>
      </c>
      <c r="J1758" s="66">
        <v>325</v>
      </c>
      <c r="K1758" s="66">
        <v>1023</v>
      </c>
      <c r="L1758" s="66">
        <v>497</v>
      </c>
      <c r="M1758" s="67">
        <v>109</v>
      </c>
      <c r="N1758" s="65">
        <v>1259052</v>
      </c>
      <c r="O1758" s="66">
        <v>1011281</v>
      </c>
      <c r="P1758" s="66">
        <v>897981</v>
      </c>
      <c r="Q1758" s="66">
        <v>1569126</v>
      </c>
      <c r="R1758" s="67">
        <v>294108</v>
      </c>
      <c r="S1758" s="95">
        <f t="shared" si="756"/>
        <v>11766.841121495327</v>
      </c>
      <c r="T1758" s="96">
        <f t="shared" si="757"/>
        <v>3111.6338461538462</v>
      </c>
      <c r="U1758" s="96">
        <f t="shared" si="758"/>
        <v>877.79178885630495</v>
      </c>
      <c r="V1758" s="96">
        <f t="shared" si="759"/>
        <v>3157.1951710261569</v>
      </c>
      <c r="W1758" s="86">
        <f t="shared" si="760"/>
        <v>2698.2385321100919</v>
      </c>
      <c r="X1758" s="99">
        <f t="shared" si="761"/>
        <v>8.5055643879173286E-3</v>
      </c>
      <c r="Y1758" s="100">
        <f t="shared" si="762"/>
        <v>2.5834658187599363E-2</v>
      </c>
      <c r="Z1758" s="100">
        <f t="shared" si="763"/>
        <v>8.1319554848966608E-2</v>
      </c>
      <c r="AA1758" s="100">
        <f t="shared" si="764"/>
        <v>3.9507154213036563E-2</v>
      </c>
      <c r="AB1758" s="101">
        <f t="shared" si="765"/>
        <v>8.6645468998410181E-3</v>
      </c>
      <c r="AC1758" s="99">
        <f t="shared" si="766"/>
        <v>1.0413274182098253E-2</v>
      </c>
      <c r="AD1758" s="100">
        <f t="shared" si="767"/>
        <v>2.9130249107788227E-2</v>
      </c>
      <c r="AE1758" s="100">
        <f t="shared" si="768"/>
        <v>8.6997554125537516E-2</v>
      </c>
      <c r="AF1758" s="100">
        <f t="shared" si="769"/>
        <v>4.3553849853037167E-2</v>
      </c>
      <c r="AG1758" s="101">
        <f t="shared" si="770"/>
        <v>1.0589848837656235E-2</v>
      </c>
      <c r="AH1758" s="95">
        <f t="shared" si="771"/>
        <v>100.08362480127187</v>
      </c>
      <c r="AI1758" s="96">
        <f t="shared" si="772"/>
        <v>80.387996820349755</v>
      </c>
      <c r="AJ1758" s="96">
        <f t="shared" si="773"/>
        <v>71.381637519872811</v>
      </c>
      <c r="AK1758" s="96">
        <f t="shared" si="774"/>
        <v>124.73179650238474</v>
      </c>
      <c r="AL1758" s="86">
        <f t="shared" si="775"/>
        <v>23.379014308426072</v>
      </c>
      <c r="AM1758" s="95">
        <f t="shared" si="783"/>
        <v>100.41545576160856</v>
      </c>
      <c r="AN1758" s="96">
        <f t="shared" si="776"/>
        <v>80.654526197532149</v>
      </c>
      <c r="AO1758" s="96">
        <f t="shared" si="777"/>
        <v>71.618305979629909</v>
      </c>
      <c r="AP1758" s="96">
        <f t="shared" si="778"/>
        <v>125.14534938778523</v>
      </c>
      <c r="AQ1758" s="86">
        <f t="shared" si="779"/>
        <v>23.456528295205569</v>
      </c>
    </row>
    <row r="1759" spans="1:43">
      <c r="A1759" s="129" t="str">
        <f t="shared" si="780"/>
        <v>2015_1</v>
      </c>
      <c r="B1759" s="57">
        <v>2015</v>
      </c>
      <c r="C1759" s="57">
        <v>1</v>
      </c>
      <c r="D1759" s="81" t="str">
        <f t="shared" si="781"/>
        <v>SSH_Commercial</v>
      </c>
      <c r="E1759" s="68" t="s">
        <v>33</v>
      </c>
      <c r="F1759" s="69" t="s">
        <v>40</v>
      </c>
      <c r="G1759" s="84">
        <f t="shared" si="782"/>
        <v>11056</v>
      </c>
      <c r="H1759" s="70">
        <v>2764</v>
      </c>
      <c r="I1759" s="65">
        <v>82</v>
      </c>
      <c r="J1759" s="66">
        <v>418</v>
      </c>
      <c r="K1759" s="66">
        <v>606</v>
      </c>
      <c r="L1759" s="66">
        <v>591</v>
      </c>
      <c r="M1759" s="67">
        <v>95</v>
      </c>
      <c r="N1759" s="65">
        <v>1225273</v>
      </c>
      <c r="O1759" s="66">
        <v>1638489</v>
      </c>
      <c r="P1759" s="66">
        <v>572997</v>
      </c>
      <c r="Q1759" s="66">
        <v>2605807</v>
      </c>
      <c r="R1759" s="67">
        <v>381843</v>
      </c>
      <c r="S1759" s="95">
        <f t="shared" si="756"/>
        <v>14942.353658536585</v>
      </c>
      <c r="T1759" s="96">
        <f t="shared" si="757"/>
        <v>3919.8301435406697</v>
      </c>
      <c r="U1759" s="96">
        <f t="shared" si="758"/>
        <v>945.53960396039599</v>
      </c>
      <c r="V1759" s="96">
        <f t="shared" si="759"/>
        <v>4409.1489001692044</v>
      </c>
      <c r="W1759" s="86">
        <f t="shared" si="760"/>
        <v>4019.4</v>
      </c>
      <c r="X1759" s="99">
        <f t="shared" si="761"/>
        <v>7.4167872648335745E-3</v>
      </c>
      <c r="Y1759" s="100">
        <f t="shared" si="762"/>
        <v>3.780752532561505E-2</v>
      </c>
      <c r="Z1759" s="100">
        <f t="shared" si="763"/>
        <v>5.4811866859623734E-2</v>
      </c>
      <c r="AA1759" s="100">
        <f t="shared" si="764"/>
        <v>5.3455137481910275E-2</v>
      </c>
      <c r="AB1759" s="101">
        <f t="shared" si="765"/>
        <v>8.5926193921852384E-3</v>
      </c>
      <c r="AC1759" s="99">
        <f t="shared" si="766"/>
        <v>9.3180768975611051E-3</v>
      </c>
      <c r="AD1759" s="100">
        <f t="shared" si="767"/>
        <v>4.2033987727156261E-2</v>
      </c>
      <c r="AE1759" s="100">
        <f t="shared" si="768"/>
        <v>5.9855614318802944E-2</v>
      </c>
      <c r="AF1759" s="100">
        <f t="shared" si="769"/>
        <v>5.8439644740399525E-2</v>
      </c>
      <c r="AG1759" s="101">
        <f t="shared" si="770"/>
        <v>1.0637866407237143E-2</v>
      </c>
      <c r="AH1759" s="95">
        <f t="shared" si="771"/>
        <v>110.82425832127352</v>
      </c>
      <c r="AI1759" s="96">
        <f t="shared" si="772"/>
        <v>148.19907742402316</v>
      </c>
      <c r="AJ1759" s="96">
        <f t="shared" si="773"/>
        <v>51.826790882778582</v>
      </c>
      <c r="AK1759" s="96">
        <f t="shared" si="774"/>
        <v>235.69166063675831</v>
      </c>
      <c r="AL1759" s="86">
        <f t="shared" si="775"/>
        <v>34.537174384949346</v>
      </c>
      <c r="AM1759" s="95">
        <f t="shared" si="783"/>
        <v>111.19170024936484</v>
      </c>
      <c r="AN1759" s="96">
        <f t="shared" si="776"/>
        <v>148.69043694742442</v>
      </c>
      <c r="AO1759" s="96">
        <f t="shared" si="777"/>
        <v>51.998624525134652</v>
      </c>
      <c r="AP1759" s="96">
        <f t="shared" si="778"/>
        <v>236.47310505633982</v>
      </c>
      <c r="AQ1759" s="86">
        <f t="shared" si="779"/>
        <v>34.651683664226844</v>
      </c>
    </row>
    <row r="1760" spans="1:43">
      <c r="A1760" s="129" t="str">
        <f t="shared" si="780"/>
        <v>2015_1</v>
      </c>
      <c r="B1760" s="57">
        <v>2015</v>
      </c>
      <c r="C1760" s="57">
        <v>1</v>
      </c>
      <c r="D1760" s="81" t="str">
        <f t="shared" si="781"/>
        <v>MMH_Commercial</v>
      </c>
      <c r="E1760" s="68" t="s">
        <v>34</v>
      </c>
      <c r="F1760" s="69" t="s">
        <v>40</v>
      </c>
      <c r="G1760" s="84">
        <f t="shared" si="782"/>
        <v>20888</v>
      </c>
      <c r="H1760" s="70">
        <v>5222</v>
      </c>
      <c r="I1760" s="65">
        <v>211</v>
      </c>
      <c r="J1760" s="66">
        <v>763</v>
      </c>
      <c r="K1760" s="66">
        <v>940</v>
      </c>
      <c r="L1760" s="66">
        <v>1341</v>
      </c>
      <c r="M1760" s="67">
        <v>275</v>
      </c>
      <c r="N1760" s="65">
        <v>2439996</v>
      </c>
      <c r="O1760" s="66">
        <v>2263284</v>
      </c>
      <c r="P1760" s="66">
        <v>1107247</v>
      </c>
      <c r="Q1760" s="66">
        <v>4105341</v>
      </c>
      <c r="R1760" s="67">
        <v>830013</v>
      </c>
      <c r="S1760" s="95">
        <f t="shared" si="756"/>
        <v>11563.962085308056</v>
      </c>
      <c r="T1760" s="96">
        <f t="shared" si="757"/>
        <v>2966.2961992136302</v>
      </c>
      <c r="U1760" s="96">
        <f t="shared" si="758"/>
        <v>1177.922340425532</v>
      </c>
      <c r="V1760" s="96">
        <f t="shared" si="759"/>
        <v>3061.4026845637586</v>
      </c>
      <c r="W1760" s="86">
        <f t="shared" si="760"/>
        <v>3018.2290909090907</v>
      </c>
      <c r="X1760" s="99">
        <f t="shared" si="761"/>
        <v>1.0101493680582153E-2</v>
      </c>
      <c r="Y1760" s="100">
        <f t="shared" si="762"/>
        <v>3.6528150134048254E-2</v>
      </c>
      <c r="Z1760" s="100">
        <f t="shared" si="763"/>
        <v>4.5001914975105327E-2</v>
      </c>
      <c r="AA1760" s="100">
        <f t="shared" si="764"/>
        <v>6.4199540405974725E-2</v>
      </c>
      <c r="AB1760" s="101">
        <f t="shared" si="765"/>
        <v>1.3165453849099961E-2</v>
      </c>
      <c r="AC1760" s="99">
        <f t="shared" si="766"/>
        <v>1.1713607215878778E-2</v>
      </c>
      <c r="AD1760" s="100">
        <f t="shared" si="767"/>
        <v>3.9552561394137042E-2</v>
      </c>
      <c r="AE1760" s="100">
        <f t="shared" si="768"/>
        <v>4.834405190560967E-2</v>
      </c>
      <c r="AF1760" s="100">
        <f t="shared" si="769"/>
        <v>6.8151068538564771E-2</v>
      </c>
      <c r="AG1760" s="101">
        <f t="shared" si="770"/>
        <v>1.5003039459427851E-2</v>
      </c>
      <c r="AH1760" s="95">
        <f t="shared" si="771"/>
        <v>116.81328992723094</v>
      </c>
      <c r="AI1760" s="96">
        <f t="shared" si="772"/>
        <v>108.3533129069322</v>
      </c>
      <c r="AJ1760" s="96">
        <f t="shared" si="773"/>
        <v>53.008761011106856</v>
      </c>
      <c r="AK1760" s="96">
        <f t="shared" si="774"/>
        <v>196.54064534661049</v>
      </c>
      <c r="AL1760" s="86">
        <f t="shared" si="775"/>
        <v>39.736355802374568</v>
      </c>
      <c r="AM1760" s="95">
        <f t="shared" si="783"/>
        <v>117.20058871115896</v>
      </c>
      <c r="AN1760" s="96">
        <f t="shared" si="776"/>
        <v>108.71256232409671</v>
      </c>
      <c r="AO1760" s="96">
        <f t="shared" si="777"/>
        <v>53.184513519147011</v>
      </c>
      <c r="AP1760" s="96">
        <f t="shared" si="778"/>
        <v>197.19228312671743</v>
      </c>
      <c r="AQ1760" s="86">
        <f t="shared" si="779"/>
        <v>39.868103159970417</v>
      </c>
    </row>
    <row r="1761" spans="1:43">
      <c r="A1761" s="129" t="str">
        <f t="shared" si="780"/>
        <v>2015_1</v>
      </c>
      <c r="B1761" s="57">
        <v>2015</v>
      </c>
      <c r="C1761" s="57">
        <v>1</v>
      </c>
      <c r="D1761" s="81" t="str">
        <f t="shared" si="781"/>
        <v>SYA_Commercial</v>
      </c>
      <c r="E1761" s="68" t="s">
        <v>35</v>
      </c>
      <c r="F1761" s="69" t="s">
        <v>40</v>
      </c>
      <c r="G1761" s="84">
        <f t="shared" si="782"/>
        <v>6348</v>
      </c>
      <c r="H1761" s="70">
        <v>1587</v>
      </c>
      <c r="I1761" s="65">
        <v>69</v>
      </c>
      <c r="J1761" s="66">
        <v>234</v>
      </c>
      <c r="K1761" s="66">
        <v>118</v>
      </c>
      <c r="L1761" s="66">
        <v>365</v>
      </c>
      <c r="M1761" s="67">
        <v>39</v>
      </c>
      <c r="N1761" s="65">
        <v>1119862</v>
      </c>
      <c r="O1761" s="66">
        <v>856041</v>
      </c>
      <c r="P1761" s="66">
        <v>108063</v>
      </c>
      <c r="Q1761" s="66">
        <v>1267586</v>
      </c>
      <c r="R1761" s="67">
        <v>237076</v>
      </c>
      <c r="S1761" s="95">
        <f t="shared" si="756"/>
        <v>16229.884057971014</v>
      </c>
      <c r="T1761" s="96">
        <f t="shared" si="757"/>
        <v>3658.2948717948716</v>
      </c>
      <c r="U1761" s="96">
        <f t="shared" si="758"/>
        <v>915.78813559322032</v>
      </c>
      <c r="V1761" s="96">
        <f t="shared" si="759"/>
        <v>3472.8383561643836</v>
      </c>
      <c r="W1761" s="86">
        <f t="shared" si="760"/>
        <v>6078.8717948717949</v>
      </c>
      <c r="X1761" s="99">
        <f t="shared" si="761"/>
        <v>1.0869565217391304E-2</v>
      </c>
      <c r="Y1761" s="100">
        <f t="shared" si="762"/>
        <v>3.6862003780718335E-2</v>
      </c>
      <c r="Z1761" s="100">
        <f t="shared" si="763"/>
        <v>1.8588531821046E-2</v>
      </c>
      <c r="AA1761" s="100">
        <f t="shared" si="764"/>
        <v>5.7498424700693135E-2</v>
      </c>
      <c r="AB1761" s="101">
        <f t="shared" si="765"/>
        <v>6.1436672967863891E-3</v>
      </c>
      <c r="AC1761" s="99">
        <f t="shared" si="766"/>
        <v>1.39018524043423E-2</v>
      </c>
      <c r="AD1761" s="100">
        <f t="shared" si="767"/>
        <v>4.2372252341486283E-2</v>
      </c>
      <c r="AE1761" s="100">
        <f t="shared" si="768"/>
        <v>2.2538427002475124E-2</v>
      </c>
      <c r="AF1761" s="100">
        <f t="shared" si="769"/>
        <v>6.4306219825903621E-2</v>
      </c>
      <c r="AG1761" s="101">
        <f t="shared" si="770"/>
        <v>8.4288088683339805E-3</v>
      </c>
      <c r="AH1761" s="95">
        <f t="shared" si="771"/>
        <v>176.41178323881539</v>
      </c>
      <c r="AI1761" s="96">
        <f t="shared" si="772"/>
        <v>134.85207939508507</v>
      </c>
      <c r="AJ1761" s="96">
        <f t="shared" si="773"/>
        <v>17.023156899810964</v>
      </c>
      <c r="AK1761" s="96">
        <f t="shared" si="774"/>
        <v>199.68273471959671</v>
      </c>
      <c r="AL1761" s="86">
        <f t="shared" si="775"/>
        <v>37.34656584751103</v>
      </c>
      <c r="AM1761" s="95">
        <f t="shared" si="783"/>
        <v>176.99668303199414</v>
      </c>
      <c r="AN1761" s="96">
        <f t="shared" si="776"/>
        <v>135.2991864527873</v>
      </c>
      <c r="AO1761" s="96">
        <f t="shared" si="777"/>
        <v>17.079597806235395</v>
      </c>
      <c r="AP1761" s="96">
        <f t="shared" si="778"/>
        <v>200.34479021325242</v>
      </c>
      <c r="AQ1761" s="86">
        <f t="shared" si="779"/>
        <v>37.47038976810807</v>
      </c>
    </row>
    <row r="1762" spans="1:43">
      <c r="A1762" s="129" t="str">
        <f t="shared" si="780"/>
        <v>2015_1</v>
      </c>
      <c r="B1762" s="57">
        <v>2015</v>
      </c>
      <c r="C1762" s="57">
        <v>1</v>
      </c>
      <c r="D1762" s="81" t="str">
        <f t="shared" si="781"/>
        <v>LSH_Commercial</v>
      </c>
      <c r="E1762" s="68" t="s">
        <v>36</v>
      </c>
      <c r="F1762" s="69" t="s">
        <v>40</v>
      </c>
      <c r="G1762" s="84">
        <f t="shared" si="782"/>
        <v>9816</v>
      </c>
      <c r="H1762" s="70">
        <v>2454</v>
      </c>
      <c r="I1762" s="65">
        <v>115</v>
      </c>
      <c r="J1762" s="66">
        <v>453</v>
      </c>
      <c r="K1762" s="66">
        <v>141</v>
      </c>
      <c r="L1762" s="66">
        <v>789</v>
      </c>
      <c r="M1762" s="67">
        <v>437</v>
      </c>
      <c r="N1762" s="65">
        <v>2152072</v>
      </c>
      <c r="O1762" s="66">
        <v>1344541</v>
      </c>
      <c r="P1762" s="66">
        <v>173271</v>
      </c>
      <c r="Q1762" s="66">
        <v>2728225</v>
      </c>
      <c r="R1762" s="67">
        <v>2831756</v>
      </c>
      <c r="S1762" s="95">
        <f t="shared" si="756"/>
        <v>18713.669565217391</v>
      </c>
      <c r="T1762" s="96">
        <f t="shared" si="757"/>
        <v>2968.0816777041941</v>
      </c>
      <c r="U1762" s="96">
        <f t="shared" si="758"/>
        <v>1228.872340425532</v>
      </c>
      <c r="V1762" s="96">
        <f t="shared" si="759"/>
        <v>3457.826362484157</v>
      </c>
      <c r="W1762" s="86">
        <f t="shared" si="760"/>
        <v>6479.9908466819224</v>
      </c>
      <c r="X1762" s="99">
        <f t="shared" si="761"/>
        <v>1.1715566422167889E-2</v>
      </c>
      <c r="Y1762" s="100">
        <f t="shared" si="762"/>
        <v>4.6149144254278726E-2</v>
      </c>
      <c r="Z1762" s="100">
        <f t="shared" si="763"/>
        <v>1.4364303178484108E-2</v>
      </c>
      <c r="AA1762" s="100">
        <f t="shared" si="764"/>
        <v>8.0378973105134477E-2</v>
      </c>
      <c r="AB1762" s="101">
        <f t="shared" si="765"/>
        <v>4.4519152404237976E-2</v>
      </c>
      <c r="AC1762" s="99">
        <f t="shared" si="766"/>
        <v>1.4246095132027143E-2</v>
      </c>
      <c r="AD1762" s="100">
        <f t="shared" si="767"/>
        <v>5.1083275634027848E-2</v>
      </c>
      <c r="AE1762" s="100">
        <f t="shared" si="768"/>
        <v>1.7162570106057481E-2</v>
      </c>
      <c r="AF1762" s="100">
        <f t="shared" si="769"/>
        <v>8.6772850721360414E-2</v>
      </c>
      <c r="AG1762" s="101">
        <f t="shared" si="770"/>
        <v>4.9369502455078415E-2</v>
      </c>
      <c r="AH1762" s="95">
        <f t="shared" si="771"/>
        <v>219.24123879380602</v>
      </c>
      <c r="AI1762" s="96">
        <f t="shared" si="772"/>
        <v>136.97442950285247</v>
      </c>
      <c r="AJ1762" s="96">
        <f t="shared" si="773"/>
        <v>17.651894865525673</v>
      </c>
      <c r="AK1762" s="96">
        <f t="shared" si="774"/>
        <v>277.93653219233903</v>
      </c>
      <c r="AL1762" s="86">
        <f t="shared" si="775"/>
        <v>288.48370008149959</v>
      </c>
      <c r="AM1762" s="95">
        <f t="shared" si="783"/>
        <v>219.96814123123082</v>
      </c>
      <c r="AN1762" s="96">
        <f t="shared" si="776"/>
        <v>137.42857329084728</v>
      </c>
      <c r="AO1762" s="96">
        <f t="shared" si="777"/>
        <v>17.710420375933797</v>
      </c>
      <c r="AP1762" s="96">
        <f t="shared" si="778"/>
        <v>278.85804104629153</v>
      </c>
      <c r="AQ1762" s="86">
        <f t="shared" si="779"/>
        <v>289.44017846075099</v>
      </c>
    </row>
    <row r="1763" spans="1:43">
      <c r="A1763" s="129" t="str">
        <f t="shared" si="780"/>
        <v>2015_1</v>
      </c>
      <c r="B1763" s="57">
        <v>2015</v>
      </c>
      <c r="C1763" s="57">
        <v>1</v>
      </c>
      <c r="D1763" s="81" t="str">
        <f t="shared" si="781"/>
        <v>SYH_Commercial</v>
      </c>
      <c r="E1763" s="68" t="s">
        <v>37</v>
      </c>
      <c r="F1763" s="69" t="s">
        <v>40</v>
      </c>
      <c r="G1763" s="84">
        <f t="shared" si="782"/>
        <v>5028</v>
      </c>
      <c r="H1763" s="70">
        <v>1257</v>
      </c>
      <c r="I1763" s="65">
        <v>57</v>
      </c>
      <c r="J1763" s="66">
        <v>213</v>
      </c>
      <c r="K1763" s="66">
        <v>180</v>
      </c>
      <c r="L1763" s="66">
        <v>404</v>
      </c>
      <c r="M1763" s="67">
        <v>10</v>
      </c>
      <c r="N1763" s="65">
        <v>717749</v>
      </c>
      <c r="O1763" s="66">
        <v>544214</v>
      </c>
      <c r="P1763" s="66">
        <v>306037</v>
      </c>
      <c r="Q1763" s="66">
        <v>1086128</v>
      </c>
      <c r="R1763" s="67">
        <v>61978</v>
      </c>
      <c r="S1763" s="95">
        <f t="shared" si="756"/>
        <v>12592.087719298246</v>
      </c>
      <c r="T1763" s="96">
        <f t="shared" si="757"/>
        <v>2554.9953051643192</v>
      </c>
      <c r="U1763" s="96">
        <f t="shared" si="758"/>
        <v>1700.2055555555555</v>
      </c>
      <c r="V1763" s="96">
        <f t="shared" si="759"/>
        <v>2688.4356435643563</v>
      </c>
      <c r="W1763" s="86">
        <f t="shared" si="760"/>
        <v>6197.8</v>
      </c>
      <c r="X1763" s="99">
        <f t="shared" si="761"/>
        <v>1.1336515513126491E-2</v>
      </c>
      <c r="Y1763" s="100">
        <f t="shared" si="762"/>
        <v>4.2362768496420046E-2</v>
      </c>
      <c r="Z1763" s="100">
        <f t="shared" si="763"/>
        <v>3.5799522673031027E-2</v>
      </c>
      <c r="AA1763" s="100">
        <f t="shared" si="764"/>
        <v>8.0350039777247417E-2</v>
      </c>
      <c r="AB1763" s="101">
        <f t="shared" si="765"/>
        <v>1.988862370723946E-3</v>
      </c>
      <c r="AC1763" s="99">
        <f t="shared" si="766"/>
        <v>1.4815258364654591E-2</v>
      </c>
      <c r="AD1763" s="100">
        <f t="shared" si="767"/>
        <v>4.8981137311066125E-2</v>
      </c>
      <c r="AE1763" s="100">
        <f t="shared" si="768"/>
        <v>4.1904451084703982E-2</v>
      </c>
      <c r="AF1763" s="100">
        <f t="shared" si="769"/>
        <v>8.9282325625233278E-2</v>
      </c>
      <c r="AG1763" s="101">
        <f t="shared" si="770"/>
        <v>3.4528194562654141E-3</v>
      </c>
      <c r="AH1763" s="95">
        <f t="shared" si="771"/>
        <v>142.75039777247414</v>
      </c>
      <c r="AI1763" s="96">
        <f t="shared" si="772"/>
        <v>108.23667462211615</v>
      </c>
      <c r="AJ1763" s="96">
        <f t="shared" si="773"/>
        <v>60.866547334924427</v>
      </c>
      <c r="AK1763" s="96">
        <f t="shared" si="774"/>
        <v>216.01591089896579</v>
      </c>
      <c r="AL1763" s="86">
        <f t="shared" si="775"/>
        <v>12.326571201272872</v>
      </c>
      <c r="AM1763" s="95">
        <f t="shared" si="783"/>
        <v>143.22369199693233</v>
      </c>
      <c r="AN1763" s="96">
        <f t="shared" si="776"/>
        <v>108.59553732073266</v>
      </c>
      <c r="AO1763" s="96">
        <f t="shared" si="777"/>
        <v>61.06835262419758</v>
      </c>
      <c r="AP1763" s="96">
        <f t="shared" si="778"/>
        <v>216.73211964244342</v>
      </c>
      <c r="AQ1763" s="86">
        <f t="shared" si="779"/>
        <v>12.367440404077014</v>
      </c>
    </row>
    <row r="1764" spans="1:43">
      <c r="A1764" s="129" t="str">
        <f t="shared" si="780"/>
        <v>2015_1</v>
      </c>
      <c r="B1764" s="57">
        <v>2015</v>
      </c>
      <c r="C1764" s="57">
        <v>1</v>
      </c>
      <c r="D1764" s="81" t="str">
        <f t="shared" si="781"/>
        <v>MSH_Commercial</v>
      </c>
      <c r="E1764" s="68" t="s">
        <v>38</v>
      </c>
      <c r="F1764" s="69" t="s">
        <v>40</v>
      </c>
      <c r="G1764" s="84">
        <f t="shared" si="782"/>
        <v>23260</v>
      </c>
      <c r="H1764" s="70">
        <v>5815</v>
      </c>
      <c r="I1764" s="65">
        <v>290</v>
      </c>
      <c r="J1764" s="66">
        <v>1029</v>
      </c>
      <c r="K1764" s="66">
        <v>1734</v>
      </c>
      <c r="L1764" s="66">
        <v>1070</v>
      </c>
      <c r="M1764" s="67">
        <v>137</v>
      </c>
      <c r="N1764" s="65">
        <v>4330306</v>
      </c>
      <c r="O1764" s="66">
        <v>2775723</v>
      </c>
      <c r="P1764" s="66">
        <v>1630924</v>
      </c>
      <c r="Q1764" s="66">
        <v>3315407</v>
      </c>
      <c r="R1764" s="67">
        <v>822586</v>
      </c>
      <c r="S1764" s="95">
        <f t="shared" si="756"/>
        <v>14932.089655172414</v>
      </c>
      <c r="T1764" s="96">
        <f t="shared" si="757"/>
        <v>2697.4956268221576</v>
      </c>
      <c r="U1764" s="96">
        <f t="shared" si="758"/>
        <v>940.55594002306805</v>
      </c>
      <c r="V1764" s="96">
        <f t="shared" si="759"/>
        <v>3098.5112149532711</v>
      </c>
      <c r="W1764" s="86">
        <f t="shared" si="760"/>
        <v>6004.2773722627735</v>
      </c>
      <c r="X1764" s="99">
        <f t="shared" si="761"/>
        <v>1.2467755803955288E-2</v>
      </c>
      <c r="Y1764" s="100">
        <f t="shared" si="762"/>
        <v>4.4239036973344796E-2</v>
      </c>
      <c r="Z1764" s="100">
        <f t="shared" si="763"/>
        <v>7.454858125537403E-2</v>
      </c>
      <c r="AA1764" s="100">
        <f t="shared" si="764"/>
        <v>4.6001719690455717E-2</v>
      </c>
      <c r="AB1764" s="101">
        <f t="shared" si="765"/>
        <v>5.8899398108340495E-3</v>
      </c>
      <c r="AC1764" s="99">
        <f t="shared" si="766"/>
        <v>1.4162955445947128E-2</v>
      </c>
      <c r="AD1764" s="100">
        <f t="shared" si="767"/>
        <v>4.7380475330204869E-2</v>
      </c>
      <c r="AE1764" s="100">
        <f t="shared" si="768"/>
        <v>7.8561381765066746E-2</v>
      </c>
      <c r="AF1764" s="100">
        <f t="shared" si="769"/>
        <v>4.9202175944855299E-2</v>
      </c>
      <c r="AG1764" s="101">
        <f t="shared" si="770"/>
        <v>7.0589646218970886E-3</v>
      </c>
      <c r="AH1764" s="95">
        <f t="shared" si="771"/>
        <v>186.16964746345658</v>
      </c>
      <c r="AI1764" s="96">
        <f t="shared" si="772"/>
        <v>119.33460877042133</v>
      </c>
      <c r="AJ1764" s="96">
        <f t="shared" si="773"/>
        <v>70.117110920034392</v>
      </c>
      <c r="AK1764" s="96">
        <f t="shared" si="774"/>
        <v>142.53684436801376</v>
      </c>
      <c r="AL1764" s="86">
        <f t="shared" si="775"/>
        <v>35.364832330180569</v>
      </c>
      <c r="AM1764" s="95">
        <f t="shared" si="783"/>
        <v>186.78689981643646</v>
      </c>
      <c r="AN1764" s="96">
        <f t="shared" si="776"/>
        <v>119.73026708024294</v>
      </c>
      <c r="AO1764" s="96">
        <f t="shared" si="777"/>
        <v>70.34958679507217</v>
      </c>
      <c r="AP1764" s="96">
        <f t="shared" si="778"/>
        <v>143.00943054825967</v>
      </c>
      <c r="AQ1764" s="86">
        <f t="shared" si="779"/>
        <v>35.482085739992321</v>
      </c>
    </row>
    <row r="1765" spans="1:43">
      <c r="A1765" s="129" t="str">
        <f t="shared" si="780"/>
        <v>2015_1</v>
      </c>
      <c r="B1765" s="57">
        <v>2015</v>
      </c>
      <c r="C1765" s="57">
        <v>1</v>
      </c>
      <c r="D1765" s="81" t="str">
        <f t="shared" si="781"/>
        <v>SMH_Commercial</v>
      </c>
      <c r="E1765" s="68" t="s">
        <v>39</v>
      </c>
      <c r="F1765" s="69" t="s">
        <v>40</v>
      </c>
      <c r="G1765" s="84">
        <f t="shared" si="782"/>
        <v>10924</v>
      </c>
      <c r="H1765" s="70">
        <v>2731</v>
      </c>
      <c r="I1765" s="65">
        <v>107</v>
      </c>
      <c r="J1765" s="66">
        <v>509</v>
      </c>
      <c r="K1765" s="66">
        <v>1146</v>
      </c>
      <c r="L1765" s="66">
        <v>1003</v>
      </c>
      <c r="M1765" s="67">
        <v>139</v>
      </c>
      <c r="N1765" s="65">
        <v>1404541</v>
      </c>
      <c r="O1765" s="66">
        <v>1716861</v>
      </c>
      <c r="P1765" s="66">
        <v>741129</v>
      </c>
      <c r="Q1765" s="66">
        <v>3896929</v>
      </c>
      <c r="R1765" s="67">
        <v>395580</v>
      </c>
      <c r="S1765" s="95">
        <f t="shared" si="756"/>
        <v>13126.551401869159</v>
      </c>
      <c r="T1765" s="96">
        <f t="shared" si="757"/>
        <v>3373.0078585461688</v>
      </c>
      <c r="U1765" s="96">
        <f t="shared" si="758"/>
        <v>646.70942408376959</v>
      </c>
      <c r="V1765" s="96">
        <f t="shared" si="759"/>
        <v>3885.2731804586242</v>
      </c>
      <c r="W1765" s="86">
        <f t="shared" si="760"/>
        <v>2845.8992805755397</v>
      </c>
      <c r="X1765" s="99">
        <f t="shared" si="761"/>
        <v>9.794946905895276E-3</v>
      </c>
      <c r="Y1765" s="100">
        <f t="shared" si="762"/>
        <v>4.6594653972903695E-2</v>
      </c>
      <c r="Z1765" s="100">
        <f t="shared" si="763"/>
        <v>0.10490662760893446</v>
      </c>
      <c r="AA1765" s="100">
        <f t="shared" si="764"/>
        <v>9.1816184547784688E-2</v>
      </c>
      <c r="AB1765" s="101">
        <f t="shared" si="765"/>
        <v>1.2724276821677042E-2</v>
      </c>
      <c r="AC1765" s="99">
        <f t="shared" si="766"/>
        <v>1.1990422873415972E-2</v>
      </c>
      <c r="AD1765" s="100">
        <f t="shared" si="767"/>
        <v>5.1293291166178694E-2</v>
      </c>
      <c r="AE1765" s="100">
        <f t="shared" si="768"/>
        <v>0.11173788594260875</v>
      </c>
      <c r="AF1765" s="100">
        <f t="shared" si="769"/>
        <v>9.8253600548520101E-2</v>
      </c>
      <c r="AG1765" s="101">
        <f t="shared" si="770"/>
        <v>1.5222900542575395E-2</v>
      </c>
      <c r="AH1765" s="95">
        <f t="shared" si="771"/>
        <v>128.57387403881361</v>
      </c>
      <c r="AI1765" s="96">
        <f t="shared" si="772"/>
        <v>157.16413401684363</v>
      </c>
      <c r="AJ1765" s="96">
        <f t="shared" si="773"/>
        <v>67.84410472354449</v>
      </c>
      <c r="AK1765" s="96">
        <f t="shared" si="774"/>
        <v>356.73095935554744</v>
      </c>
      <c r="AL1765" s="86">
        <f t="shared" si="775"/>
        <v>36.212010252654707</v>
      </c>
      <c r="AM1765" s="95">
        <f t="shared" si="783"/>
        <v>129.00016547441282</v>
      </c>
      <c r="AN1765" s="96">
        <f t="shared" si="776"/>
        <v>157.68521751701508</v>
      </c>
      <c r="AO1765" s="96">
        <f t="shared" si="777"/>
        <v>68.069044362454434</v>
      </c>
      <c r="AP1765" s="96">
        <f t="shared" si="778"/>
        <v>357.91371404753448</v>
      </c>
      <c r="AQ1765" s="86">
        <f t="shared" si="779"/>
        <v>36.332072512207354</v>
      </c>
    </row>
    <row r="1766" spans="1:43">
      <c r="A1766" s="129" t="str">
        <f t="shared" si="780"/>
        <v>2015_2</v>
      </c>
      <c r="B1766" s="57">
        <v>2015</v>
      </c>
      <c r="C1766" s="57">
        <v>2</v>
      </c>
      <c r="D1766" s="81" t="str">
        <f t="shared" si="781"/>
        <v>SML_Commercial</v>
      </c>
      <c r="E1766" s="68" t="s">
        <v>12</v>
      </c>
      <c r="F1766" s="69" t="s">
        <v>40</v>
      </c>
      <c r="G1766" s="84">
        <f t="shared" si="782"/>
        <v>25452</v>
      </c>
      <c r="H1766" s="70">
        <v>6363</v>
      </c>
      <c r="I1766" s="65">
        <v>45</v>
      </c>
      <c r="J1766" s="66">
        <v>807</v>
      </c>
      <c r="K1766" s="66">
        <v>447</v>
      </c>
      <c r="L1766" s="66">
        <v>1303</v>
      </c>
      <c r="M1766" s="67">
        <v>185</v>
      </c>
      <c r="N1766" s="65">
        <v>570441</v>
      </c>
      <c r="O1766" s="66">
        <v>1323072</v>
      </c>
      <c r="P1766" s="66">
        <v>616907</v>
      </c>
      <c r="Q1766" s="66">
        <v>2307844</v>
      </c>
      <c r="R1766" s="67">
        <v>622340</v>
      </c>
      <c r="S1766" s="95">
        <f t="shared" si="756"/>
        <v>12676.466666666667</v>
      </c>
      <c r="T1766" s="96">
        <f t="shared" si="757"/>
        <v>1639.4944237918216</v>
      </c>
      <c r="U1766" s="96">
        <f t="shared" si="758"/>
        <v>1380.1051454138703</v>
      </c>
      <c r="V1766" s="96">
        <f t="shared" si="759"/>
        <v>1771.1772831926323</v>
      </c>
      <c r="W1766" s="86">
        <f t="shared" si="760"/>
        <v>3364</v>
      </c>
      <c r="X1766" s="99">
        <f t="shared" si="761"/>
        <v>1.7680339462517679E-3</v>
      </c>
      <c r="Y1766" s="100">
        <f t="shared" si="762"/>
        <v>3.170674210278171E-2</v>
      </c>
      <c r="Z1766" s="100">
        <f t="shared" si="763"/>
        <v>1.7562470532767563E-2</v>
      </c>
      <c r="AA1766" s="100">
        <f t="shared" si="764"/>
        <v>5.1194405154801191E-2</v>
      </c>
      <c r="AB1766" s="101">
        <f t="shared" si="765"/>
        <v>7.2685840012572684E-3</v>
      </c>
      <c r="AC1766" s="99">
        <f t="shared" si="766"/>
        <v>2.3815924785032467E-3</v>
      </c>
      <c r="AD1766" s="100">
        <f t="shared" si="767"/>
        <v>3.4265765329798491E-2</v>
      </c>
      <c r="AE1766" s="100">
        <f t="shared" si="768"/>
        <v>1.9480875278843037E-2</v>
      </c>
      <c r="AF1766" s="100">
        <f t="shared" si="769"/>
        <v>5.4413211381515468E-2</v>
      </c>
      <c r="AG1766" s="101">
        <f t="shared" si="770"/>
        <v>8.5091953611816894E-3</v>
      </c>
      <c r="AH1766" s="95">
        <f t="shared" si="771"/>
        <v>22.412423385195662</v>
      </c>
      <c r="AI1766" s="96">
        <f t="shared" si="772"/>
        <v>51.983026874115986</v>
      </c>
      <c r="AJ1766" s="96">
        <f t="shared" si="773"/>
        <v>24.238055948451986</v>
      </c>
      <c r="AK1766" s="96">
        <f t="shared" si="774"/>
        <v>90.67436743674368</v>
      </c>
      <c r="AL1766" s="86">
        <f t="shared" si="775"/>
        <v>24.451516580229452</v>
      </c>
      <c r="AM1766" s="95">
        <f t="shared" si="783"/>
        <v>22.486732604012918</v>
      </c>
      <c r="AN1766" s="96">
        <f t="shared" si="776"/>
        <v>52.155378522680842</v>
      </c>
      <c r="AO1766" s="96">
        <f t="shared" si="777"/>
        <v>24.318418119566783</v>
      </c>
      <c r="AP1766" s="96">
        <f t="shared" si="778"/>
        <v>90.975001656219646</v>
      </c>
      <c r="AQ1766" s="86">
        <f t="shared" si="779"/>
        <v>24.532586487965276</v>
      </c>
    </row>
    <row r="1767" spans="1:43">
      <c r="A1767" s="129" t="str">
        <f t="shared" si="780"/>
        <v>2015_2</v>
      </c>
      <c r="B1767" s="57">
        <v>2015</v>
      </c>
      <c r="C1767" s="57">
        <v>2</v>
      </c>
      <c r="D1767" s="81" t="str">
        <f t="shared" si="781"/>
        <v>LSL_Commercial</v>
      </c>
      <c r="E1767" s="68" t="s">
        <v>14</v>
      </c>
      <c r="F1767" s="69" t="s">
        <v>40</v>
      </c>
      <c r="G1767" s="84">
        <f t="shared" si="782"/>
        <v>3272</v>
      </c>
      <c r="H1767" s="70">
        <v>818</v>
      </c>
      <c r="I1767" s="65">
        <v>4</v>
      </c>
      <c r="J1767" s="66">
        <v>73</v>
      </c>
      <c r="K1767" s="66">
        <v>175</v>
      </c>
      <c r="L1767" s="66">
        <v>123</v>
      </c>
      <c r="M1767" s="67">
        <v>20</v>
      </c>
      <c r="N1767" s="65">
        <v>84230</v>
      </c>
      <c r="O1767" s="66">
        <v>227364</v>
      </c>
      <c r="P1767" s="66">
        <v>226002</v>
      </c>
      <c r="Q1767" s="66">
        <v>345474</v>
      </c>
      <c r="R1767" s="67">
        <v>105485</v>
      </c>
      <c r="S1767" s="95">
        <f t="shared" si="756"/>
        <v>21057.5</v>
      </c>
      <c r="T1767" s="96">
        <f t="shared" si="757"/>
        <v>3114.5753424657532</v>
      </c>
      <c r="U1767" s="96">
        <f t="shared" si="758"/>
        <v>1291.44</v>
      </c>
      <c r="V1767" s="96">
        <f t="shared" si="759"/>
        <v>2808.731707317073</v>
      </c>
      <c r="W1767" s="86">
        <f t="shared" si="760"/>
        <v>5274.25</v>
      </c>
      <c r="X1767" s="99">
        <f t="shared" si="761"/>
        <v>1.2224938875305623E-3</v>
      </c>
      <c r="Y1767" s="100">
        <f t="shared" si="762"/>
        <v>2.2310513447432762E-2</v>
      </c>
      <c r="Z1767" s="100">
        <f t="shared" si="763"/>
        <v>5.3484107579462099E-2</v>
      </c>
      <c r="AA1767" s="100">
        <f t="shared" si="764"/>
        <v>3.7591687041564792E-2</v>
      </c>
      <c r="AB1767" s="101">
        <f t="shared" si="765"/>
        <v>6.1124694376528121E-3</v>
      </c>
      <c r="AC1767" s="99">
        <f t="shared" si="766"/>
        <v>2.6458284590979053E-3</v>
      </c>
      <c r="AD1767" s="100">
        <f t="shared" si="767"/>
        <v>2.8326467749331594E-2</v>
      </c>
      <c r="AE1767" s="100">
        <f t="shared" si="768"/>
        <v>6.2648962733578381E-2</v>
      </c>
      <c r="AF1767" s="100">
        <f t="shared" si="769"/>
        <v>4.5339423944621669E-2</v>
      </c>
      <c r="AG1767" s="101">
        <f t="shared" si="770"/>
        <v>9.2873416139067268E-3</v>
      </c>
      <c r="AH1767" s="95">
        <f t="shared" si="771"/>
        <v>25.742665036674815</v>
      </c>
      <c r="AI1767" s="96">
        <f t="shared" si="772"/>
        <v>69.487775061124694</v>
      </c>
      <c r="AJ1767" s="96">
        <f t="shared" si="773"/>
        <v>69.071515892420535</v>
      </c>
      <c r="AK1767" s="96">
        <f t="shared" si="774"/>
        <v>105.58496332518338</v>
      </c>
      <c r="AL1767" s="86">
        <f t="shared" si="775"/>
        <v>32.238691931540345</v>
      </c>
      <c r="AM1767" s="95">
        <f t="shared" si="783"/>
        <v>25.828015794880336</v>
      </c>
      <c r="AN1767" s="96">
        <f t="shared" si="776"/>
        <v>69.718164349841771</v>
      </c>
      <c r="AO1767" s="96">
        <f t="shared" si="777"/>
        <v>69.300525058465453</v>
      </c>
      <c r="AP1767" s="96">
        <f t="shared" si="778"/>
        <v>105.93503417690241</v>
      </c>
      <c r="AQ1767" s="86">
        <f t="shared" si="779"/>
        <v>32.345580507217768</v>
      </c>
    </row>
    <row r="1768" spans="1:43">
      <c r="A1768" s="129" t="str">
        <f t="shared" si="780"/>
        <v>2015_2</v>
      </c>
      <c r="B1768" s="57">
        <v>2015</v>
      </c>
      <c r="C1768" s="57">
        <v>2</v>
      </c>
      <c r="D1768" s="81" t="str">
        <f t="shared" si="781"/>
        <v>MYA_Commercial</v>
      </c>
      <c r="E1768" s="68" t="s">
        <v>15</v>
      </c>
      <c r="F1768" s="69" t="s">
        <v>40</v>
      </c>
      <c r="G1768" s="84">
        <f t="shared" si="782"/>
        <v>3620</v>
      </c>
      <c r="H1768" s="70">
        <v>905</v>
      </c>
      <c r="I1768" s="65">
        <v>20</v>
      </c>
      <c r="J1768" s="66">
        <v>137</v>
      </c>
      <c r="K1768" s="66">
        <v>264</v>
      </c>
      <c r="L1768" s="66">
        <v>377</v>
      </c>
      <c r="M1768" s="67">
        <v>36</v>
      </c>
      <c r="N1768" s="65">
        <v>204024</v>
      </c>
      <c r="O1768" s="66">
        <v>460852</v>
      </c>
      <c r="P1768" s="66">
        <v>244722</v>
      </c>
      <c r="Q1768" s="66">
        <v>1063041</v>
      </c>
      <c r="R1768" s="67">
        <v>182080</v>
      </c>
      <c r="S1768" s="95">
        <f t="shared" si="756"/>
        <v>10201.200000000001</v>
      </c>
      <c r="T1768" s="96">
        <f t="shared" si="757"/>
        <v>3363.8832116788321</v>
      </c>
      <c r="U1768" s="96">
        <f t="shared" si="758"/>
        <v>926.97727272727275</v>
      </c>
      <c r="V1768" s="96">
        <f t="shared" si="759"/>
        <v>2819.7374005305041</v>
      </c>
      <c r="W1768" s="86">
        <f t="shared" si="760"/>
        <v>5057.7777777777774</v>
      </c>
      <c r="X1768" s="99">
        <f t="shared" si="761"/>
        <v>5.5248618784530384E-3</v>
      </c>
      <c r="Y1768" s="100">
        <f t="shared" si="762"/>
        <v>3.7845303867403313E-2</v>
      </c>
      <c r="Z1768" s="100">
        <f t="shared" si="763"/>
        <v>7.2928176795580113E-2</v>
      </c>
      <c r="AA1768" s="100">
        <f t="shared" si="764"/>
        <v>0.10414364640883977</v>
      </c>
      <c r="AB1768" s="101">
        <f t="shared" si="765"/>
        <v>9.9447513812154689E-3</v>
      </c>
      <c r="AC1768" s="99">
        <f t="shared" si="766"/>
        <v>8.3953735261147466E-3</v>
      </c>
      <c r="AD1768" s="100">
        <f t="shared" si="767"/>
        <v>4.5235059650169662E-2</v>
      </c>
      <c r="AE1768" s="100">
        <f t="shared" si="768"/>
        <v>8.299763270769954E-2</v>
      </c>
      <c r="AF1768" s="100">
        <f t="shared" si="769"/>
        <v>0.11597235178339585</v>
      </c>
      <c r="AG1768" s="101">
        <f t="shared" si="770"/>
        <v>1.3787379143293898E-2</v>
      </c>
      <c r="AH1768" s="95">
        <f t="shared" si="771"/>
        <v>56.360220994475135</v>
      </c>
      <c r="AI1768" s="96">
        <f t="shared" si="772"/>
        <v>127.307182320442</v>
      </c>
      <c r="AJ1768" s="96">
        <f t="shared" si="773"/>
        <v>67.602762430939222</v>
      </c>
      <c r="AK1768" s="96">
        <f t="shared" si="774"/>
        <v>293.65773480662983</v>
      </c>
      <c r="AL1768" s="86">
        <f t="shared" si="775"/>
        <v>50.298342541436462</v>
      </c>
      <c r="AM1768" s="95">
        <f t="shared" si="783"/>
        <v>56.547085392067842</v>
      </c>
      <c r="AN1768" s="96">
        <f t="shared" si="776"/>
        <v>127.72927399279131</v>
      </c>
      <c r="AO1768" s="96">
        <f t="shared" si="777"/>
        <v>67.826901890550261</v>
      </c>
      <c r="AP1768" s="96">
        <f t="shared" si="778"/>
        <v>294.63136788941102</v>
      </c>
      <c r="AQ1768" s="86">
        <f t="shared" si="779"/>
        <v>50.465108556776229</v>
      </c>
    </row>
    <row r="1769" spans="1:43">
      <c r="A1769" s="129" t="str">
        <f t="shared" si="780"/>
        <v>2015_2</v>
      </c>
      <c r="B1769" s="57">
        <v>2015</v>
      </c>
      <c r="C1769" s="57">
        <v>2</v>
      </c>
      <c r="D1769" s="81" t="str">
        <f t="shared" si="781"/>
        <v>SMA_Commercial</v>
      </c>
      <c r="E1769" s="68" t="s">
        <v>16</v>
      </c>
      <c r="F1769" s="69" t="s">
        <v>40</v>
      </c>
      <c r="G1769" s="84">
        <f t="shared" si="782"/>
        <v>25280</v>
      </c>
      <c r="H1769" s="70">
        <v>6320</v>
      </c>
      <c r="I1769" s="65">
        <v>42</v>
      </c>
      <c r="J1769" s="66">
        <v>616</v>
      </c>
      <c r="K1769" s="66">
        <v>376</v>
      </c>
      <c r="L1769" s="66">
        <v>905</v>
      </c>
      <c r="M1769" s="67">
        <v>255</v>
      </c>
      <c r="N1769" s="65">
        <v>693156</v>
      </c>
      <c r="O1769" s="66">
        <v>2409739</v>
      </c>
      <c r="P1769" s="66">
        <v>312222</v>
      </c>
      <c r="Q1769" s="66">
        <v>2848193</v>
      </c>
      <c r="R1769" s="67">
        <v>1399288</v>
      </c>
      <c r="S1769" s="95">
        <f t="shared" si="756"/>
        <v>16503.714285714286</v>
      </c>
      <c r="T1769" s="96">
        <f t="shared" si="757"/>
        <v>3911.9139610389611</v>
      </c>
      <c r="U1769" s="96">
        <f t="shared" si="758"/>
        <v>830.37765957446811</v>
      </c>
      <c r="V1769" s="96">
        <f t="shared" si="759"/>
        <v>3147.1745856353591</v>
      </c>
      <c r="W1769" s="86">
        <f t="shared" si="760"/>
        <v>5487.4039215686271</v>
      </c>
      <c r="X1769" s="99">
        <f t="shared" si="761"/>
        <v>1.6613924050632911E-3</v>
      </c>
      <c r="Y1769" s="100">
        <f t="shared" si="762"/>
        <v>2.4367088607594938E-2</v>
      </c>
      <c r="Z1769" s="100">
        <f t="shared" si="763"/>
        <v>1.4873417721518987E-2</v>
      </c>
      <c r="AA1769" s="100">
        <f t="shared" si="764"/>
        <v>3.5799050632911396E-2</v>
      </c>
      <c r="AB1769" s="101">
        <f t="shared" si="765"/>
        <v>1.0087025316455696E-2</v>
      </c>
      <c r="AC1769" s="99">
        <f t="shared" si="766"/>
        <v>2.2582111153405006E-3</v>
      </c>
      <c r="AD1769" s="100">
        <f t="shared" si="767"/>
        <v>2.6626589038818545E-2</v>
      </c>
      <c r="AE1769" s="100">
        <f t="shared" si="768"/>
        <v>1.6647275484418838E-2</v>
      </c>
      <c r="AF1769" s="100">
        <f t="shared" si="769"/>
        <v>3.8521669930374647E-2</v>
      </c>
      <c r="AG1769" s="101">
        <f t="shared" si="770"/>
        <v>1.1551383942725387E-2</v>
      </c>
      <c r="AH1769" s="95">
        <f t="shared" si="771"/>
        <v>27.419145569620252</v>
      </c>
      <c r="AI1769" s="96">
        <f t="shared" si="772"/>
        <v>95.32195411392405</v>
      </c>
      <c r="AJ1769" s="96">
        <f t="shared" si="773"/>
        <v>12.350553797468354</v>
      </c>
      <c r="AK1769" s="96">
        <f t="shared" si="774"/>
        <v>112.66586234177215</v>
      </c>
      <c r="AL1769" s="86">
        <f t="shared" si="775"/>
        <v>55.351582278481011</v>
      </c>
      <c r="AM1769" s="95">
        <f t="shared" si="783"/>
        <v>27.510054761049364</v>
      </c>
      <c r="AN1769" s="96">
        <f t="shared" si="776"/>
        <v>95.637997578952408</v>
      </c>
      <c r="AO1769" s="96">
        <f t="shared" si="777"/>
        <v>12.391502515457351</v>
      </c>
      <c r="AP1769" s="96">
        <f t="shared" si="778"/>
        <v>113.03941017611834</v>
      </c>
      <c r="AQ1769" s="86">
        <f t="shared" si="779"/>
        <v>55.535102497099132</v>
      </c>
    </row>
    <row r="1770" spans="1:43">
      <c r="A1770" s="129" t="str">
        <f t="shared" si="780"/>
        <v>2015_2</v>
      </c>
      <c r="B1770" s="57">
        <v>2015</v>
      </c>
      <c r="C1770" s="57">
        <v>2</v>
      </c>
      <c r="D1770" s="81" t="str">
        <f t="shared" si="781"/>
        <v>MSL_Commercial</v>
      </c>
      <c r="E1770" s="68" t="s">
        <v>17</v>
      </c>
      <c r="F1770" s="69" t="s">
        <v>40</v>
      </c>
      <c r="G1770" s="84">
        <f t="shared" si="782"/>
        <v>10680</v>
      </c>
      <c r="H1770" s="70">
        <v>2670</v>
      </c>
      <c r="I1770" s="65">
        <v>29</v>
      </c>
      <c r="J1770" s="66">
        <v>239</v>
      </c>
      <c r="K1770" s="66">
        <v>733</v>
      </c>
      <c r="L1770" s="66">
        <v>355</v>
      </c>
      <c r="M1770" s="67">
        <v>71</v>
      </c>
      <c r="N1770" s="65">
        <v>656813</v>
      </c>
      <c r="O1770" s="66">
        <v>736837</v>
      </c>
      <c r="P1770" s="66">
        <v>1384247</v>
      </c>
      <c r="Q1770" s="66">
        <v>1099042</v>
      </c>
      <c r="R1770" s="67">
        <v>222715</v>
      </c>
      <c r="S1770" s="95">
        <f t="shared" si="756"/>
        <v>22648.724137931036</v>
      </c>
      <c r="T1770" s="96">
        <f t="shared" si="757"/>
        <v>3083</v>
      </c>
      <c r="U1770" s="96">
        <f t="shared" si="758"/>
        <v>1888.4679399727149</v>
      </c>
      <c r="V1770" s="96">
        <f t="shared" si="759"/>
        <v>3095.8929577464787</v>
      </c>
      <c r="W1770" s="86">
        <f t="shared" si="760"/>
        <v>3136.8309859154929</v>
      </c>
      <c r="X1770" s="99">
        <f t="shared" si="761"/>
        <v>2.7153558052434457E-3</v>
      </c>
      <c r="Y1770" s="100">
        <f t="shared" si="762"/>
        <v>2.2378277153558054E-2</v>
      </c>
      <c r="Z1770" s="100">
        <f t="shared" si="763"/>
        <v>6.8632958801498126E-2</v>
      </c>
      <c r="AA1770" s="100">
        <f t="shared" si="764"/>
        <v>3.3239700374531833E-2</v>
      </c>
      <c r="AB1770" s="101">
        <f t="shared" si="765"/>
        <v>6.6479400749063673E-3</v>
      </c>
      <c r="AC1770" s="99">
        <f t="shared" si="766"/>
        <v>3.88861301935801E-3</v>
      </c>
      <c r="AD1770" s="100">
        <f t="shared" si="767"/>
        <v>2.571307137550502E-2</v>
      </c>
      <c r="AE1770" s="100">
        <f t="shared" si="768"/>
        <v>7.4333250606031881E-2</v>
      </c>
      <c r="AF1770" s="100">
        <f t="shared" si="769"/>
        <v>3.728134615911409E-2</v>
      </c>
      <c r="AG1770" s="101">
        <f t="shared" si="770"/>
        <v>8.4801086968075423E-3</v>
      </c>
      <c r="AH1770" s="95">
        <f t="shared" si="771"/>
        <v>61.49934456928839</v>
      </c>
      <c r="AI1770" s="96">
        <f t="shared" si="772"/>
        <v>68.992228464419469</v>
      </c>
      <c r="AJ1770" s="96">
        <f t="shared" si="773"/>
        <v>129.61114232209738</v>
      </c>
      <c r="AK1770" s="96">
        <f t="shared" si="774"/>
        <v>102.90655430711611</v>
      </c>
      <c r="AL1770" s="86">
        <f t="shared" si="775"/>
        <v>20.853464419475657</v>
      </c>
      <c r="AM1770" s="95">
        <f t="shared" si="783"/>
        <v>61.7032479212006</v>
      </c>
      <c r="AN1770" s="96">
        <f t="shared" si="776"/>
        <v>69.220974750063846</v>
      </c>
      <c r="AO1770" s="96">
        <f t="shared" si="777"/>
        <v>130.04087285906058</v>
      </c>
      <c r="AP1770" s="96">
        <f t="shared" si="778"/>
        <v>103.24774479465565</v>
      </c>
      <c r="AQ1770" s="86">
        <f t="shared" si="779"/>
        <v>20.922604852172828</v>
      </c>
    </row>
    <row r="1771" spans="1:43">
      <c r="A1771" s="129" t="str">
        <f t="shared" si="780"/>
        <v>2015_2</v>
      </c>
      <c r="B1771" s="57">
        <v>2015</v>
      </c>
      <c r="C1771" s="57">
        <v>2</v>
      </c>
      <c r="D1771" s="81" t="str">
        <f t="shared" si="781"/>
        <v>LYL_Commercial</v>
      </c>
      <c r="E1771" s="68" t="s">
        <v>18</v>
      </c>
      <c r="F1771" s="69" t="s">
        <v>40</v>
      </c>
      <c r="G1771" s="84">
        <f t="shared" si="782"/>
        <v>4316</v>
      </c>
      <c r="H1771" s="70">
        <v>1079</v>
      </c>
      <c r="I1771" s="65">
        <v>25</v>
      </c>
      <c r="J1771" s="66">
        <v>116</v>
      </c>
      <c r="K1771" s="66">
        <v>239</v>
      </c>
      <c r="L1771" s="66">
        <v>169</v>
      </c>
      <c r="M1771" s="67">
        <v>45</v>
      </c>
      <c r="N1771" s="65">
        <v>547849</v>
      </c>
      <c r="O1771" s="66">
        <v>346681</v>
      </c>
      <c r="P1771" s="66">
        <v>264768</v>
      </c>
      <c r="Q1771" s="66">
        <v>551754</v>
      </c>
      <c r="R1771" s="67">
        <v>252385</v>
      </c>
      <c r="S1771" s="95">
        <f t="shared" si="756"/>
        <v>21913.96</v>
      </c>
      <c r="T1771" s="96">
        <f t="shared" si="757"/>
        <v>2988.6293103448274</v>
      </c>
      <c r="U1771" s="96">
        <f t="shared" si="758"/>
        <v>1107.81589958159</v>
      </c>
      <c r="V1771" s="96">
        <f t="shared" si="759"/>
        <v>3264.8165680473371</v>
      </c>
      <c r="W1771" s="86">
        <f t="shared" si="760"/>
        <v>5608.5555555555557</v>
      </c>
      <c r="X1771" s="99">
        <f t="shared" si="761"/>
        <v>5.7924003707136235E-3</v>
      </c>
      <c r="Y1771" s="100">
        <f t="shared" si="762"/>
        <v>2.6876737720111215E-2</v>
      </c>
      <c r="Z1771" s="100">
        <f t="shared" si="763"/>
        <v>5.5375347544022242E-2</v>
      </c>
      <c r="AA1771" s="100">
        <f t="shared" si="764"/>
        <v>3.9156626506024098E-2</v>
      </c>
      <c r="AB1771" s="101">
        <f t="shared" si="765"/>
        <v>1.0426320667284522E-2</v>
      </c>
      <c r="AC1771" s="99">
        <f t="shared" si="766"/>
        <v>8.4838299967239638E-3</v>
      </c>
      <c r="AD1771" s="100">
        <f t="shared" si="767"/>
        <v>3.2612450648435397E-2</v>
      </c>
      <c r="AE1771" s="100">
        <f t="shared" si="768"/>
        <v>6.3486883044077846E-2</v>
      </c>
      <c r="AF1771" s="100">
        <f t="shared" si="769"/>
        <v>4.6035924731127234E-2</v>
      </c>
      <c r="AG1771" s="101">
        <f t="shared" si="770"/>
        <v>1.4028827470277384E-2</v>
      </c>
      <c r="AH1771" s="95">
        <f t="shared" si="771"/>
        <v>126.93443002780351</v>
      </c>
      <c r="AI1771" s="96">
        <f t="shared" si="772"/>
        <v>80.324606116774788</v>
      </c>
      <c r="AJ1771" s="96">
        <f t="shared" si="773"/>
        <v>61.345690454124188</v>
      </c>
      <c r="AK1771" s="96">
        <f t="shared" si="774"/>
        <v>127.83920296570899</v>
      </c>
      <c r="AL1771" s="86">
        <f t="shared" si="775"/>
        <v>58.476598702502315</v>
      </c>
      <c r="AM1771" s="95">
        <f t="shared" si="783"/>
        <v>127.35528582613767</v>
      </c>
      <c r="AN1771" s="96">
        <f t="shared" si="776"/>
        <v>80.590925319734509</v>
      </c>
      <c r="AO1771" s="96">
        <f t="shared" si="777"/>
        <v>61.549084360133577</v>
      </c>
      <c r="AP1771" s="96">
        <f t="shared" si="778"/>
        <v>128.26305857218827</v>
      </c>
      <c r="AQ1771" s="86">
        <f t="shared" si="779"/>
        <v>58.670480028675343</v>
      </c>
    </row>
    <row r="1772" spans="1:43">
      <c r="A1772" s="129" t="str">
        <f t="shared" si="780"/>
        <v>2015_2</v>
      </c>
      <c r="B1772" s="57">
        <v>2015</v>
      </c>
      <c r="C1772" s="57">
        <v>2</v>
      </c>
      <c r="D1772" s="81" t="str">
        <f t="shared" si="781"/>
        <v>LSA_Commercial</v>
      </c>
      <c r="E1772" s="68" t="s">
        <v>19</v>
      </c>
      <c r="F1772" s="69" t="s">
        <v>40</v>
      </c>
      <c r="G1772" s="84">
        <f t="shared" si="782"/>
        <v>28828</v>
      </c>
      <c r="H1772" s="70">
        <v>7207</v>
      </c>
      <c r="I1772" s="65">
        <v>110</v>
      </c>
      <c r="J1772" s="66">
        <v>922</v>
      </c>
      <c r="K1772" s="66">
        <v>751</v>
      </c>
      <c r="L1772" s="66">
        <v>1551</v>
      </c>
      <c r="M1772" s="67">
        <v>272</v>
      </c>
      <c r="N1772" s="65">
        <v>3059875</v>
      </c>
      <c r="O1772" s="66">
        <v>2415762</v>
      </c>
      <c r="P1772" s="66">
        <v>1208787</v>
      </c>
      <c r="Q1772" s="66">
        <v>3464169</v>
      </c>
      <c r="R1772" s="67">
        <v>2710786</v>
      </c>
      <c r="S1772" s="95">
        <f t="shared" si="756"/>
        <v>27817.045454545456</v>
      </c>
      <c r="T1772" s="96">
        <f t="shared" si="757"/>
        <v>2620.1323210412147</v>
      </c>
      <c r="U1772" s="96">
        <f t="shared" si="758"/>
        <v>1609.5699067909454</v>
      </c>
      <c r="V1772" s="96">
        <f t="shared" si="759"/>
        <v>2233.5067698259186</v>
      </c>
      <c r="W1772" s="86">
        <f t="shared" si="760"/>
        <v>9966.125</v>
      </c>
      <c r="X1772" s="99">
        <f t="shared" si="761"/>
        <v>3.8157347023726933E-3</v>
      </c>
      <c r="Y1772" s="100">
        <f t="shared" si="762"/>
        <v>3.1982794505342027E-2</v>
      </c>
      <c r="Z1772" s="100">
        <f t="shared" si="763"/>
        <v>2.6051061468017205E-2</v>
      </c>
      <c r="AA1772" s="100">
        <f t="shared" si="764"/>
        <v>5.3801859303454977E-2</v>
      </c>
      <c r="AB1772" s="101">
        <f t="shared" si="765"/>
        <v>9.4352712640488421E-3</v>
      </c>
      <c r="AC1772" s="99">
        <f t="shared" si="766"/>
        <v>4.6618072213795575E-3</v>
      </c>
      <c r="AD1772" s="100">
        <f t="shared" si="767"/>
        <v>3.4397412353120611E-2</v>
      </c>
      <c r="AE1772" s="100">
        <f t="shared" si="768"/>
        <v>2.8236957342646741E-2</v>
      </c>
      <c r="AF1772" s="100">
        <f t="shared" si="769"/>
        <v>5.6898125929984167E-2</v>
      </c>
      <c r="AG1772" s="101">
        <f t="shared" si="770"/>
        <v>1.0761954647250913E-2</v>
      </c>
      <c r="AH1772" s="95">
        <f t="shared" si="771"/>
        <v>106.14246565838768</v>
      </c>
      <c r="AI1772" s="96">
        <f t="shared" si="772"/>
        <v>83.799153600666017</v>
      </c>
      <c r="AJ1772" s="96">
        <f t="shared" si="773"/>
        <v>41.931004578881641</v>
      </c>
      <c r="AK1772" s="96">
        <f t="shared" si="774"/>
        <v>120.16681698348827</v>
      </c>
      <c r="AL1772" s="86">
        <f t="shared" si="775"/>
        <v>94.033092826418766</v>
      </c>
      <c r="AM1772" s="95">
        <f t="shared" si="783"/>
        <v>106.49438492971565</v>
      </c>
      <c r="AN1772" s="96">
        <f t="shared" si="776"/>
        <v>84.07699279433956</v>
      </c>
      <c r="AO1772" s="96">
        <f t="shared" si="777"/>
        <v>42.070028375680771</v>
      </c>
      <c r="AP1772" s="96">
        <f t="shared" si="778"/>
        <v>120.56523451042547</v>
      </c>
      <c r="AQ1772" s="86">
        <f t="shared" si="779"/>
        <v>94.344863024170664</v>
      </c>
    </row>
    <row r="1773" spans="1:43">
      <c r="A1773" s="129" t="str">
        <f t="shared" si="780"/>
        <v>2015_2</v>
      </c>
      <c r="B1773" s="57">
        <v>2015</v>
      </c>
      <c r="C1773" s="57">
        <v>2</v>
      </c>
      <c r="D1773" s="81" t="str">
        <f t="shared" si="781"/>
        <v>LMA_Commercial</v>
      </c>
      <c r="E1773" s="68" t="s">
        <v>20</v>
      </c>
      <c r="F1773" s="69" t="s">
        <v>40</v>
      </c>
      <c r="G1773" s="84">
        <f t="shared" si="782"/>
        <v>26852</v>
      </c>
      <c r="H1773" s="70">
        <v>6713</v>
      </c>
      <c r="I1773" s="65">
        <v>208</v>
      </c>
      <c r="J1773" s="66">
        <v>671</v>
      </c>
      <c r="K1773" s="66">
        <v>1126</v>
      </c>
      <c r="L1773" s="66">
        <v>927</v>
      </c>
      <c r="M1773" s="67">
        <v>167</v>
      </c>
      <c r="N1773" s="65">
        <v>3083377</v>
      </c>
      <c r="O1773" s="66">
        <v>1709922</v>
      </c>
      <c r="P1773" s="66">
        <v>999925</v>
      </c>
      <c r="Q1773" s="66">
        <v>2766485</v>
      </c>
      <c r="R1773" s="67">
        <v>874165</v>
      </c>
      <c r="S1773" s="95">
        <f t="shared" si="756"/>
        <v>14823.927884615385</v>
      </c>
      <c r="T1773" s="96">
        <f t="shared" si="757"/>
        <v>2548.3189269746645</v>
      </c>
      <c r="U1773" s="96">
        <f t="shared" si="758"/>
        <v>888.03285968028422</v>
      </c>
      <c r="V1773" s="96">
        <f t="shared" si="759"/>
        <v>2984.3419633225458</v>
      </c>
      <c r="W1773" s="86">
        <f t="shared" si="760"/>
        <v>5234.5209580838327</v>
      </c>
      <c r="X1773" s="99">
        <f t="shared" si="761"/>
        <v>7.7461641590942949E-3</v>
      </c>
      <c r="Y1773" s="100">
        <f t="shared" si="762"/>
        <v>2.4988827647847461E-2</v>
      </c>
      <c r="Z1773" s="100">
        <f t="shared" si="763"/>
        <v>4.1933561745866231E-2</v>
      </c>
      <c r="AA1773" s="100">
        <f t="shared" si="764"/>
        <v>3.4522568151348132E-2</v>
      </c>
      <c r="AB1773" s="101">
        <f t="shared" si="765"/>
        <v>6.2192760315805153E-3</v>
      </c>
      <c r="AC1773" s="99">
        <f t="shared" si="766"/>
        <v>8.9927504405815668E-3</v>
      </c>
      <c r="AD1773" s="100">
        <f t="shared" si="767"/>
        <v>2.7208277510089394E-2</v>
      </c>
      <c r="AE1773" s="100">
        <f t="shared" si="768"/>
        <v>4.4783571137658768E-2</v>
      </c>
      <c r="AF1773" s="100">
        <f t="shared" si="769"/>
        <v>3.7118481626712753E-2</v>
      </c>
      <c r="AG1773" s="101">
        <f t="shared" si="770"/>
        <v>7.3371241558186692E-3</v>
      </c>
      <c r="AH1773" s="95">
        <f t="shared" si="771"/>
        <v>114.82857887680619</v>
      </c>
      <c r="AI1773" s="96">
        <f t="shared" si="772"/>
        <v>63.679502457917472</v>
      </c>
      <c r="AJ1773" s="96">
        <f t="shared" si="773"/>
        <v>37.238380753761362</v>
      </c>
      <c r="AK1773" s="96">
        <f t="shared" si="774"/>
        <v>103.02714881573067</v>
      </c>
      <c r="AL1773" s="86">
        <f t="shared" si="775"/>
        <v>32.554930731416654</v>
      </c>
      <c r="AM1773" s="95">
        <f t="shared" si="783"/>
        <v>115.2092972778278</v>
      </c>
      <c r="AN1773" s="96">
        <f t="shared" si="776"/>
        <v>63.89063420395815</v>
      </c>
      <c r="AO1773" s="96">
        <f t="shared" si="777"/>
        <v>37.361845982678076</v>
      </c>
      <c r="AP1773" s="96">
        <f t="shared" si="778"/>
        <v>103.36873913882457</v>
      </c>
      <c r="AQ1773" s="86">
        <f t="shared" si="779"/>
        <v>32.66286780853342</v>
      </c>
    </row>
    <row r="1774" spans="1:43">
      <c r="A1774" s="129" t="str">
        <f t="shared" si="780"/>
        <v>2015_2</v>
      </c>
      <c r="B1774" s="57">
        <v>2015</v>
      </c>
      <c r="C1774" s="57">
        <v>2</v>
      </c>
      <c r="D1774" s="81" t="str">
        <f t="shared" si="781"/>
        <v>SYL_Commercial</v>
      </c>
      <c r="E1774" s="68" t="s">
        <v>21</v>
      </c>
      <c r="F1774" s="69" t="s">
        <v>40</v>
      </c>
      <c r="G1774" s="84">
        <f t="shared" si="782"/>
        <v>3476</v>
      </c>
      <c r="H1774" s="70">
        <v>869</v>
      </c>
      <c r="I1774" s="65">
        <v>31</v>
      </c>
      <c r="J1774" s="66">
        <v>95</v>
      </c>
      <c r="K1774" s="66">
        <v>133</v>
      </c>
      <c r="L1774" s="66">
        <v>122</v>
      </c>
      <c r="M1774" s="67">
        <v>42</v>
      </c>
      <c r="N1774" s="65">
        <v>402242</v>
      </c>
      <c r="O1774" s="66">
        <v>261996</v>
      </c>
      <c r="P1774" s="66">
        <v>106835</v>
      </c>
      <c r="Q1774" s="66">
        <v>358422</v>
      </c>
      <c r="R1774" s="67">
        <v>173438</v>
      </c>
      <c r="S1774" s="95">
        <f t="shared" si="756"/>
        <v>12975.548387096775</v>
      </c>
      <c r="T1774" s="96">
        <f t="shared" si="757"/>
        <v>2757.8526315789472</v>
      </c>
      <c r="U1774" s="96">
        <f t="shared" si="758"/>
        <v>803.27067669172936</v>
      </c>
      <c r="V1774" s="96">
        <f t="shared" si="759"/>
        <v>2937.8852459016393</v>
      </c>
      <c r="W1774" s="86">
        <f t="shared" si="760"/>
        <v>4129.4761904761908</v>
      </c>
      <c r="X1774" s="99">
        <f t="shared" si="761"/>
        <v>8.918296892980437E-3</v>
      </c>
      <c r="Y1774" s="100">
        <f t="shared" si="762"/>
        <v>2.7330264672036825E-2</v>
      </c>
      <c r="Z1774" s="100">
        <f t="shared" si="763"/>
        <v>3.8262370540851555E-2</v>
      </c>
      <c r="AA1774" s="100">
        <f t="shared" si="764"/>
        <v>3.5097813578826235E-2</v>
      </c>
      <c r="AB1774" s="101">
        <f t="shared" si="765"/>
        <v>1.2082853855005753E-2</v>
      </c>
      <c r="AC1774" s="99">
        <f t="shared" si="766"/>
        <v>1.263374952932517E-2</v>
      </c>
      <c r="AD1774" s="100">
        <f t="shared" si="767"/>
        <v>3.3773747232017134E-2</v>
      </c>
      <c r="AE1774" s="100">
        <f t="shared" si="768"/>
        <v>4.5843436550638814E-2</v>
      </c>
      <c r="AF1774" s="100">
        <f t="shared" si="769"/>
        <v>4.2370547750935086E-2</v>
      </c>
      <c r="AG1774" s="101">
        <f t="shared" si="770"/>
        <v>1.6400639319467381E-2</v>
      </c>
      <c r="AH1774" s="95">
        <f t="shared" si="771"/>
        <v>115.71979286536248</v>
      </c>
      <c r="AI1774" s="96">
        <f t="shared" si="772"/>
        <v>75.372842347525889</v>
      </c>
      <c r="AJ1774" s="96">
        <f t="shared" si="773"/>
        <v>30.735040276179518</v>
      </c>
      <c r="AK1774" s="96">
        <f t="shared" si="774"/>
        <v>103.11334867663982</v>
      </c>
      <c r="AL1774" s="86">
        <f t="shared" si="775"/>
        <v>49.895857307249713</v>
      </c>
      <c r="AM1774" s="95">
        <f t="shared" si="783"/>
        <v>116.10346611933106</v>
      </c>
      <c r="AN1774" s="96">
        <f t="shared" si="776"/>
        <v>75.622743794532298</v>
      </c>
      <c r="AO1774" s="96">
        <f t="shared" si="777"/>
        <v>30.836943439170291</v>
      </c>
      <c r="AP1774" s="96">
        <f t="shared" si="778"/>
        <v>103.45522479856128</v>
      </c>
      <c r="AQ1774" s="86">
        <f t="shared" si="779"/>
        <v>50.06128886790674</v>
      </c>
    </row>
    <row r="1775" spans="1:43">
      <c r="A1775" s="129" t="str">
        <f t="shared" si="780"/>
        <v>2015_2</v>
      </c>
      <c r="B1775" s="57">
        <v>2015</v>
      </c>
      <c r="C1775" s="57">
        <v>2</v>
      </c>
      <c r="D1775" s="81" t="str">
        <f t="shared" si="781"/>
        <v>MYL_Commercial</v>
      </c>
      <c r="E1775" s="68" t="s">
        <v>22</v>
      </c>
      <c r="F1775" s="69" t="s">
        <v>40</v>
      </c>
      <c r="G1775" s="84">
        <f t="shared" si="782"/>
        <v>2476</v>
      </c>
      <c r="H1775" s="70">
        <v>619</v>
      </c>
      <c r="I1775" s="65">
        <v>22</v>
      </c>
      <c r="J1775" s="66">
        <v>78</v>
      </c>
      <c r="K1775" s="66">
        <v>134</v>
      </c>
      <c r="L1775" s="66">
        <v>105</v>
      </c>
      <c r="M1775" s="67">
        <v>25</v>
      </c>
      <c r="N1775" s="65">
        <v>304936</v>
      </c>
      <c r="O1775" s="66">
        <v>236702</v>
      </c>
      <c r="P1775" s="66">
        <v>92010</v>
      </c>
      <c r="Q1775" s="66">
        <v>329959</v>
      </c>
      <c r="R1775" s="67">
        <v>123306</v>
      </c>
      <c r="S1775" s="95">
        <f t="shared" si="756"/>
        <v>13860.727272727272</v>
      </c>
      <c r="T1775" s="96">
        <f t="shared" si="757"/>
        <v>3034.6410256410259</v>
      </c>
      <c r="U1775" s="96">
        <f t="shared" si="758"/>
        <v>686.64179104477614</v>
      </c>
      <c r="V1775" s="96">
        <f t="shared" si="759"/>
        <v>3142.4666666666667</v>
      </c>
      <c r="W1775" s="86">
        <f t="shared" si="760"/>
        <v>4932.24</v>
      </c>
      <c r="X1775" s="99">
        <f t="shared" si="761"/>
        <v>8.8852988691437811E-3</v>
      </c>
      <c r="Y1775" s="100">
        <f t="shared" si="762"/>
        <v>3.1502423263327951E-2</v>
      </c>
      <c r="Z1775" s="100">
        <f t="shared" si="763"/>
        <v>5.4119547657512118E-2</v>
      </c>
      <c r="AA1775" s="100">
        <f t="shared" si="764"/>
        <v>4.2407108239095312E-2</v>
      </c>
      <c r="AB1775" s="101">
        <f t="shared" si="765"/>
        <v>1.0096930533117932E-2</v>
      </c>
      <c r="AC1775" s="99">
        <f t="shared" si="766"/>
        <v>1.3279486326477909E-2</v>
      </c>
      <c r="AD1775" s="100">
        <f t="shared" si="767"/>
        <v>3.9681454206495853E-2</v>
      </c>
      <c r="AE1775" s="100">
        <f t="shared" si="768"/>
        <v>6.4713933972487481E-2</v>
      </c>
      <c r="AF1775" s="100">
        <f t="shared" si="769"/>
        <v>5.1843161575472224E-2</v>
      </c>
      <c r="AG1775" s="101">
        <f t="shared" si="770"/>
        <v>1.4778286011144153E-2</v>
      </c>
      <c r="AH1775" s="95">
        <f t="shared" si="771"/>
        <v>123.15670436187399</v>
      </c>
      <c r="AI1775" s="96">
        <f t="shared" si="772"/>
        <v>95.598546042003235</v>
      </c>
      <c r="AJ1775" s="96">
        <f t="shared" si="773"/>
        <v>37.160743134087241</v>
      </c>
      <c r="AK1775" s="96">
        <f t="shared" si="774"/>
        <v>133.26292407108238</v>
      </c>
      <c r="AL1775" s="86">
        <f t="shared" si="775"/>
        <v>49.800484652665588</v>
      </c>
      <c r="AM1775" s="95">
        <f t="shared" si="783"/>
        <v>123.56503497101657</v>
      </c>
      <c r="AN1775" s="96">
        <f t="shared" si="776"/>
        <v>95.915506557800867</v>
      </c>
      <c r="AO1775" s="96">
        <f t="shared" si="777"/>
        <v>37.283950952603945</v>
      </c>
      <c r="AP1775" s="96">
        <f t="shared" si="778"/>
        <v>133.70476222552159</v>
      </c>
      <c r="AQ1775" s="86">
        <f t="shared" si="779"/>
        <v>49.965600001758304</v>
      </c>
    </row>
    <row r="1776" spans="1:43">
      <c r="A1776" s="129" t="str">
        <f t="shared" si="780"/>
        <v>2015_2</v>
      </c>
      <c r="B1776" s="57">
        <v>2015</v>
      </c>
      <c r="C1776" s="57">
        <v>2</v>
      </c>
      <c r="D1776" s="81" t="str">
        <f t="shared" si="781"/>
        <v>MYH_Commercial</v>
      </c>
      <c r="E1776" s="68" t="s">
        <v>23</v>
      </c>
      <c r="F1776" s="69" t="s">
        <v>40</v>
      </c>
      <c r="G1776" s="84">
        <f t="shared" si="782"/>
        <v>6960</v>
      </c>
      <c r="H1776" s="70">
        <v>1740</v>
      </c>
      <c r="I1776" s="65">
        <v>55</v>
      </c>
      <c r="J1776" s="66">
        <v>196</v>
      </c>
      <c r="K1776" s="66">
        <v>379</v>
      </c>
      <c r="L1776" s="66">
        <v>522</v>
      </c>
      <c r="M1776" s="67">
        <v>43</v>
      </c>
      <c r="N1776" s="65">
        <v>1065993</v>
      </c>
      <c r="O1776" s="66">
        <v>898857</v>
      </c>
      <c r="P1776" s="66">
        <v>425540</v>
      </c>
      <c r="Q1776" s="66">
        <v>1511926</v>
      </c>
      <c r="R1776" s="67">
        <v>235616</v>
      </c>
      <c r="S1776" s="95">
        <f t="shared" si="756"/>
        <v>19381.69090909091</v>
      </c>
      <c r="T1776" s="96">
        <f t="shared" si="757"/>
        <v>4586.0051020408164</v>
      </c>
      <c r="U1776" s="96">
        <f t="shared" si="758"/>
        <v>1122.796833773087</v>
      </c>
      <c r="V1776" s="96">
        <f t="shared" si="759"/>
        <v>2896.4099616858239</v>
      </c>
      <c r="W1776" s="86">
        <f t="shared" si="760"/>
        <v>5479.4418604651164</v>
      </c>
      <c r="X1776" s="99">
        <f t="shared" si="761"/>
        <v>7.9022988505747134E-3</v>
      </c>
      <c r="Y1776" s="100">
        <f t="shared" si="762"/>
        <v>2.8160919540229885E-2</v>
      </c>
      <c r="Z1776" s="100">
        <f t="shared" si="763"/>
        <v>5.4454022988505747E-2</v>
      </c>
      <c r="AA1776" s="100">
        <f t="shared" si="764"/>
        <v>7.4999999999999997E-2</v>
      </c>
      <c r="AB1776" s="101">
        <f t="shared" si="765"/>
        <v>6.1781609195402298E-3</v>
      </c>
      <c r="AC1776" s="99">
        <f t="shared" si="766"/>
        <v>1.0375191409876666E-2</v>
      </c>
      <c r="AD1776" s="100">
        <f t="shared" si="767"/>
        <v>3.2781237851167225E-2</v>
      </c>
      <c r="AE1776" s="100">
        <f t="shared" si="768"/>
        <v>6.079137180556457E-2</v>
      </c>
      <c r="AF1776" s="100">
        <f t="shared" si="769"/>
        <v>8.2356187651714804E-2</v>
      </c>
      <c r="AG1776" s="101">
        <f t="shared" si="770"/>
        <v>8.3666036058071547E-3</v>
      </c>
      <c r="AH1776" s="95">
        <f t="shared" si="771"/>
        <v>153.15991379310344</v>
      </c>
      <c r="AI1776" s="96">
        <f t="shared" si="772"/>
        <v>129.14612068965516</v>
      </c>
      <c r="AJ1776" s="96">
        <f t="shared" si="773"/>
        <v>61.140804597701148</v>
      </c>
      <c r="AK1776" s="96">
        <f t="shared" si="774"/>
        <v>217.23074712643677</v>
      </c>
      <c r="AL1776" s="86">
        <f t="shared" si="775"/>
        <v>33.852873563218388</v>
      </c>
      <c r="AM1776" s="95">
        <f t="shared" si="783"/>
        <v>153.66772115299838</v>
      </c>
      <c r="AN1776" s="96">
        <f t="shared" si="776"/>
        <v>129.57430943019386</v>
      </c>
      <c r="AO1776" s="96">
        <f t="shared" si="777"/>
        <v>61.3435191970744</v>
      </c>
      <c r="AP1776" s="96">
        <f t="shared" si="778"/>
        <v>217.950983704366</v>
      </c>
      <c r="AQ1776" s="86">
        <f t="shared" si="779"/>
        <v>33.965114017807679</v>
      </c>
    </row>
    <row r="1777" spans="1:43">
      <c r="A1777" s="129" t="str">
        <f t="shared" si="780"/>
        <v>2015_2</v>
      </c>
      <c r="B1777" s="57">
        <v>2015</v>
      </c>
      <c r="C1777" s="57">
        <v>2</v>
      </c>
      <c r="D1777" s="81" t="str">
        <f t="shared" si="781"/>
        <v>LML_Commercial</v>
      </c>
      <c r="E1777" s="68" t="s">
        <v>24</v>
      </c>
      <c r="F1777" s="69" t="s">
        <v>40</v>
      </c>
      <c r="G1777" s="84">
        <f t="shared" si="782"/>
        <v>27384</v>
      </c>
      <c r="H1777" s="70">
        <v>6846</v>
      </c>
      <c r="I1777" s="65">
        <v>55</v>
      </c>
      <c r="J1777" s="66">
        <v>726</v>
      </c>
      <c r="K1777" s="66">
        <v>2251</v>
      </c>
      <c r="L1777" s="66">
        <v>1117</v>
      </c>
      <c r="M1777" s="67">
        <v>268</v>
      </c>
      <c r="N1777" s="65">
        <v>899665</v>
      </c>
      <c r="O1777" s="66">
        <v>1322222</v>
      </c>
      <c r="P1777" s="66">
        <v>1888371</v>
      </c>
      <c r="Q1777" s="66">
        <v>1790510</v>
      </c>
      <c r="R1777" s="67">
        <v>1311770</v>
      </c>
      <c r="S1777" s="95">
        <f t="shared" si="756"/>
        <v>16357.545454545454</v>
      </c>
      <c r="T1777" s="96">
        <f t="shared" si="757"/>
        <v>1821.2424242424242</v>
      </c>
      <c r="U1777" s="96">
        <f t="shared" si="758"/>
        <v>838.90315415370947</v>
      </c>
      <c r="V1777" s="96">
        <f t="shared" si="759"/>
        <v>1602.9632945389435</v>
      </c>
      <c r="W1777" s="86">
        <f t="shared" si="760"/>
        <v>4894.6641791044776</v>
      </c>
      <c r="X1777" s="99">
        <f t="shared" si="761"/>
        <v>2.0084721004966404E-3</v>
      </c>
      <c r="Y1777" s="100">
        <f t="shared" si="762"/>
        <v>2.6511831726555652E-2</v>
      </c>
      <c r="Z1777" s="100">
        <f t="shared" si="763"/>
        <v>8.2201285422144318E-2</v>
      </c>
      <c r="AA1777" s="100">
        <f t="shared" si="764"/>
        <v>4.0790242477359039E-2</v>
      </c>
      <c r="AB1777" s="101">
        <f t="shared" si="765"/>
        <v>9.7867367806018114E-3</v>
      </c>
      <c r="AC1777" s="99">
        <f t="shared" si="766"/>
        <v>2.6388541050473011E-3</v>
      </c>
      <c r="AD1777" s="100">
        <f t="shared" si="767"/>
        <v>2.8773832160961858E-2</v>
      </c>
      <c r="AE1777" s="100">
        <f t="shared" si="768"/>
        <v>8.6068697996567189E-2</v>
      </c>
      <c r="AF1777" s="100">
        <f t="shared" si="769"/>
        <v>4.3575352880084295E-2</v>
      </c>
      <c r="AG1777" s="101">
        <f t="shared" si="770"/>
        <v>1.1172824773615794E-2</v>
      </c>
      <c r="AH1777" s="95">
        <f t="shared" si="771"/>
        <v>32.853673678060183</v>
      </c>
      <c r="AI1777" s="96">
        <f t="shared" si="772"/>
        <v>48.284472684779431</v>
      </c>
      <c r="AJ1777" s="96">
        <f t="shared" si="773"/>
        <v>68.9589176161262</v>
      </c>
      <c r="AK1777" s="96">
        <f t="shared" si="774"/>
        <v>65.385261466549807</v>
      </c>
      <c r="AL1777" s="86">
        <f t="shared" si="775"/>
        <v>47.902789950335965</v>
      </c>
      <c r="AM1777" s="95">
        <f t="shared" si="783"/>
        <v>32.962601248467685</v>
      </c>
      <c r="AN1777" s="96">
        <f t="shared" si="776"/>
        <v>48.444561640112084</v>
      </c>
      <c r="AO1777" s="96">
        <f t="shared" si="777"/>
        <v>69.187553458420822</v>
      </c>
      <c r="AP1777" s="96">
        <f t="shared" si="778"/>
        <v>65.602048719683296</v>
      </c>
      <c r="AQ1777" s="86">
        <f t="shared" si="779"/>
        <v>48.061613422443308</v>
      </c>
    </row>
    <row r="1778" spans="1:43">
      <c r="A1778" s="129" t="str">
        <f t="shared" si="780"/>
        <v>2015_2</v>
      </c>
      <c r="B1778" s="57">
        <v>2015</v>
      </c>
      <c r="C1778" s="57">
        <v>2</v>
      </c>
      <c r="D1778" s="81" t="str">
        <f t="shared" si="781"/>
        <v>MSA_Commercial</v>
      </c>
      <c r="E1778" s="68" t="s">
        <v>25</v>
      </c>
      <c r="F1778" s="69" t="s">
        <v>40</v>
      </c>
      <c r="G1778" s="84">
        <f t="shared" si="782"/>
        <v>19712</v>
      </c>
      <c r="H1778" s="70">
        <v>4928</v>
      </c>
      <c r="I1778" s="65">
        <v>74</v>
      </c>
      <c r="J1778" s="66">
        <v>595</v>
      </c>
      <c r="K1778" s="66">
        <v>1395</v>
      </c>
      <c r="L1778" s="66">
        <v>1052</v>
      </c>
      <c r="M1778" s="67">
        <v>222</v>
      </c>
      <c r="N1778" s="65">
        <v>1655489</v>
      </c>
      <c r="O1778" s="66">
        <v>1796082</v>
      </c>
      <c r="P1778" s="66">
        <v>3476946</v>
      </c>
      <c r="Q1778" s="66">
        <v>2856424</v>
      </c>
      <c r="R1778" s="67">
        <v>991315</v>
      </c>
      <c r="S1778" s="95">
        <f t="shared" si="756"/>
        <v>22371.472972972973</v>
      </c>
      <c r="T1778" s="96">
        <f t="shared" si="757"/>
        <v>3018.6252100840338</v>
      </c>
      <c r="U1778" s="96">
        <f t="shared" si="758"/>
        <v>2492.4344086021506</v>
      </c>
      <c r="V1778" s="96">
        <f t="shared" si="759"/>
        <v>2715.2319391634983</v>
      </c>
      <c r="W1778" s="86">
        <f t="shared" si="760"/>
        <v>4465.3828828828828</v>
      </c>
      <c r="X1778" s="99">
        <f t="shared" si="761"/>
        <v>3.7540584415584415E-3</v>
      </c>
      <c r="Y1778" s="100">
        <f t="shared" si="762"/>
        <v>3.0184659090909092E-2</v>
      </c>
      <c r="Z1778" s="100">
        <f t="shared" si="763"/>
        <v>7.0769074675324672E-2</v>
      </c>
      <c r="AA1778" s="100">
        <f t="shared" si="764"/>
        <v>5.3368506493506496E-2</v>
      </c>
      <c r="AB1778" s="101">
        <f t="shared" si="765"/>
        <v>1.1262175324675324E-2</v>
      </c>
      <c r="AC1778" s="99">
        <f t="shared" si="766"/>
        <v>4.768961060058567E-3</v>
      </c>
      <c r="AD1778" s="100">
        <f t="shared" si="767"/>
        <v>3.3024069945529741E-2</v>
      </c>
      <c r="AE1778" s="100">
        <f t="shared" si="768"/>
        <v>7.5024805606012032E-2</v>
      </c>
      <c r="AF1778" s="100">
        <f t="shared" si="769"/>
        <v>5.7098633118911883E-2</v>
      </c>
      <c r="AG1778" s="101">
        <f t="shared" si="770"/>
        <v>1.3013401710240055E-2</v>
      </c>
      <c r="AH1778" s="95">
        <f t="shared" si="771"/>
        <v>83.983816964285708</v>
      </c>
      <c r="AI1778" s="96">
        <f t="shared" si="772"/>
        <v>91.116172889610397</v>
      </c>
      <c r="AJ1778" s="96">
        <f t="shared" si="773"/>
        <v>176.38727678571428</v>
      </c>
      <c r="AK1778" s="96">
        <f t="shared" si="774"/>
        <v>144.90787337662337</v>
      </c>
      <c r="AL1778" s="86">
        <f t="shared" si="775"/>
        <v>50.289924918831169</v>
      </c>
      <c r="AM1778" s="95">
        <f t="shared" si="783"/>
        <v>84.262268416172418</v>
      </c>
      <c r="AN1778" s="96">
        <f t="shared" si="776"/>
        <v>91.418271931408668</v>
      </c>
      <c r="AO1778" s="96">
        <f t="shared" si="777"/>
        <v>176.97209532684121</v>
      </c>
      <c r="AP1778" s="96">
        <f t="shared" si="778"/>
        <v>145.38832079125677</v>
      </c>
      <c r="AQ1778" s="86">
        <f t="shared" si="779"/>
        <v>50.456663025231798</v>
      </c>
    </row>
    <row r="1779" spans="1:43">
      <c r="A1779" s="129" t="str">
        <f t="shared" si="780"/>
        <v>2015_2</v>
      </c>
      <c r="B1779" s="57">
        <v>2015</v>
      </c>
      <c r="C1779" s="57">
        <v>2</v>
      </c>
      <c r="D1779" s="81" t="str">
        <f t="shared" si="781"/>
        <v>LYA_Commercial</v>
      </c>
      <c r="E1779" s="68" t="s">
        <v>26</v>
      </c>
      <c r="F1779" s="69" t="s">
        <v>40</v>
      </c>
      <c r="G1779" s="84">
        <f t="shared" si="782"/>
        <v>5672</v>
      </c>
      <c r="H1779" s="70">
        <v>1418</v>
      </c>
      <c r="I1779" s="65">
        <v>46</v>
      </c>
      <c r="J1779" s="66">
        <v>181</v>
      </c>
      <c r="K1779" s="66">
        <v>263</v>
      </c>
      <c r="L1779" s="66">
        <v>245</v>
      </c>
      <c r="M1779" s="67">
        <v>75</v>
      </c>
      <c r="N1779" s="65">
        <v>997566</v>
      </c>
      <c r="O1779" s="66">
        <v>554961</v>
      </c>
      <c r="P1779" s="66">
        <v>284390</v>
      </c>
      <c r="Q1779" s="66">
        <v>794967</v>
      </c>
      <c r="R1779" s="67">
        <v>644524</v>
      </c>
      <c r="S1779" s="95">
        <f t="shared" si="756"/>
        <v>21686.217391304348</v>
      </c>
      <c r="T1779" s="96">
        <f t="shared" si="757"/>
        <v>3066.0828729281766</v>
      </c>
      <c r="U1779" s="96">
        <f t="shared" si="758"/>
        <v>1081.3307984790874</v>
      </c>
      <c r="V1779" s="96">
        <f t="shared" si="759"/>
        <v>3244.7632653061223</v>
      </c>
      <c r="W1779" s="86">
        <f t="shared" si="760"/>
        <v>8593.6533333333336</v>
      </c>
      <c r="X1779" s="99">
        <f t="shared" si="761"/>
        <v>8.110014104372355E-3</v>
      </c>
      <c r="Y1779" s="100">
        <f t="shared" si="762"/>
        <v>3.1911142454160789E-2</v>
      </c>
      <c r="Z1779" s="100">
        <f t="shared" si="763"/>
        <v>4.6368124118476725E-2</v>
      </c>
      <c r="AA1779" s="100">
        <f t="shared" si="764"/>
        <v>4.3194640338504939E-2</v>
      </c>
      <c r="AB1779" s="101">
        <f t="shared" si="765"/>
        <v>1.3222849083215797E-2</v>
      </c>
      <c r="AC1779" s="99">
        <f t="shared" si="766"/>
        <v>1.088480568143046E-2</v>
      </c>
      <c r="AD1779" s="100">
        <f t="shared" si="767"/>
        <v>3.7348859398966198E-2</v>
      </c>
      <c r="AE1779" s="100">
        <f t="shared" si="768"/>
        <v>5.2873733042959302E-2</v>
      </c>
      <c r="AF1779" s="100">
        <f t="shared" si="769"/>
        <v>4.9484117446333173E-2</v>
      </c>
      <c r="AG1779" s="101">
        <f t="shared" si="770"/>
        <v>1.6756794789229305E-2</v>
      </c>
      <c r="AH1779" s="95">
        <f t="shared" si="771"/>
        <v>175.87552891396334</v>
      </c>
      <c r="AI1779" s="96">
        <f t="shared" si="772"/>
        <v>97.842207334273624</v>
      </c>
      <c r="AJ1779" s="96">
        <f t="shared" si="773"/>
        <v>50.139280677009872</v>
      </c>
      <c r="AK1779" s="96">
        <f t="shared" si="774"/>
        <v>140.15638222849083</v>
      </c>
      <c r="AL1779" s="86">
        <f t="shared" si="775"/>
        <v>113.63258110014104</v>
      </c>
      <c r="AM1779" s="95">
        <f t="shared" si="783"/>
        <v>176.45865073609085</v>
      </c>
      <c r="AN1779" s="96">
        <f t="shared" si="776"/>
        <v>98.166606792083627</v>
      </c>
      <c r="AO1779" s="96">
        <f t="shared" si="777"/>
        <v>50.305519316854088</v>
      </c>
      <c r="AP1779" s="96">
        <f t="shared" si="778"/>
        <v>140.62107589845473</v>
      </c>
      <c r="AQ1779" s="86">
        <f t="shared" si="779"/>
        <v>114.00933412629159</v>
      </c>
    </row>
    <row r="1780" spans="1:43">
      <c r="A1780" s="129" t="str">
        <f t="shared" si="780"/>
        <v>2015_2</v>
      </c>
      <c r="B1780" s="57">
        <v>2015</v>
      </c>
      <c r="C1780" s="57">
        <v>2</v>
      </c>
      <c r="D1780" s="81" t="str">
        <f t="shared" si="781"/>
        <v>MMA_Commercial</v>
      </c>
      <c r="E1780" s="68" t="s">
        <v>27</v>
      </c>
      <c r="F1780" s="69" t="s">
        <v>40</v>
      </c>
      <c r="G1780" s="84">
        <f t="shared" si="782"/>
        <v>28652</v>
      </c>
      <c r="H1780" s="70">
        <v>7163</v>
      </c>
      <c r="I1780" s="65">
        <v>217</v>
      </c>
      <c r="J1780" s="66">
        <v>887</v>
      </c>
      <c r="K1780" s="66">
        <v>1826</v>
      </c>
      <c r="L1780" s="66">
        <v>1433</v>
      </c>
      <c r="M1780" s="67">
        <v>322</v>
      </c>
      <c r="N1780" s="65">
        <v>3032840</v>
      </c>
      <c r="O1780" s="66">
        <v>2662676</v>
      </c>
      <c r="P1780" s="66">
        <v>2455859</v>
      </c>
      <c r="Q1780" s="66">
        <v>4487224</v>
      </c>
      <c r="R1780" s="67">
        <v>3479336</v>
      </c>
      <c r="S1780" s="95">
        <f t="shared" si="756"/>
        <v>13976.221198156682</v>
      </c>
      <c r="T1780" s="96">
        <f t="shared" si="757"/>
        <v>3001.889515219842</v>
      </c>
      <c r="U1780" s="96">
        <f t="shared" si="758"/>
        <v>1344.9392113910187</v>
      </c>
      <c r="V1780" s="96">
        <f t="shared" si="759"/>
        <v>3131.3496161898115</v>
      </c>
      <c r="W1780" s="86">
        <f t="shared" si="760"/>
        <v>10805.391304347826</v>
      </c>
      <c r="X1780" s="99">
        <f t="shared" si="761"/>
        <v>7.5736423286332545E-3</v>
      </c>
      <c r="Y1780" s="100">
        <f t="shared" si="762"/>
        <v>3.0957699288007817E-2</v>
      </c>
      <c r="Z1780" s="100">
        <f t="shared" si="763"/>
        <v>6.3730280608683507E-2</v>
      </c>
      <c r="AA1780" s="100">
        <f t="shared" si="764"/>
        <v>5.0013960631020524E-2</v>
      </c>
      <c r="AB1780" s="101">
        <f t="shared" si="765"/>
        <v>1.1238307971520313E-2</v>
      </c>
      <c r="AC1780" s="99">
        <f t="shared" si="766"/>
        <v>8.7670257231762111E-3</v>
      </c>
      <c r="AD1780" s="100">
        <f t="shared" si="767"/>
        <v>3.3341852473863842E-2</v>
      </c>
      <c r="AE1780" s="100">
        <f t="shared" si="768"/>
        <v>6.709269978638141E-2</v>
      </c>
      <c r="AF1780" s="100">
        <f t="shared" si="769"/>
        <v>5.3014385008402956E-2</v>
      </c>
      <c r="AG1780" s="101">
        <f t="shared" si="770"/>
        <v>1.2689332421425515E-2</v>
      </c>
      <c r="AH1780" s="95">
        <f t="shared" si="771"/>
        <v>105.85090046070083</v>
      </c>
      <c r="AI1780" s="96">
        <f t="shared" si="772"/>
        <v>92.931592907999445</v>
      </c>
      <c r="AJ1780" s="96">
        <f t="shared" si="773"/>
        <v>85.713353343571129</v>
      </c>
      <c r="AK1780" s="96">
        <f t="shared" si="774"/>
        <v>156.61119642607846</v>
      </c>
      <c r="AL1780" s="86">
        <f t="shared" si="775"/>
        <v>121.43431523104844</v>
      </c>
      <c r="AM1780" s="95">
        <f t="shared" si="783"/>
        <v>106.20185303683024</v>
      </c>
      <c r="AN1780" s="96">
        <f t="shared" si="776"/>
        <v>93.239711042024979</v>
      </c>
      <c r="AO1780" s="96">
        <f t="shared" si="777"/>
        <v>85.997539137302624</v>
      </c>
      <c r="AP1780" s="96">
        <f t="shared" si="778"/>
        <v>157.13044664121338</v>
      </c>
      <c r="AQ1780" s="86">
        <f t="shared" si="779"/>
        <v>121.8369351953129</v>
      </c>
    </row>
    <row r="1781" spans="1:43">
      <c r="A1781" s="129" t="str">
        <f t="shared" si="780"/>
        <v>2015_2</v>
      </c>
      <c r="B1781" s="57">
        <v>2015</v>
      </c>
      <c r="C1781" s="57">
        <v>2</v>
      </c>
      <c r="D1781" s="81" t="str">
        <f t="shared" si="781"/>
        <v>LYH_Commercial</v>
      </c>
      <c r="E1781" s="68" t="s">
        <v>28</v>
      </c>
      <c r="F1781" s="69" t="s">
        <v>40</v>
      </c>
      <c r="G1781" s="84">
        <f t="shared" si="782"/>
        <v>3948</v>
      </c>
      <c r="H1781" s="70">
        <v>987</v>
      </c>
      <c r="I1781" s="65">
        <v>36</v>
      </c>
      <c r="J1781" s="66">
        <v>127</v>
      </c>
      <c r="K1781" s="66">
        <v>259</v>
      </c>
      <c r="L1781" s="66">
        <v>204</v>
      </c>
      <c r="M1781" s="67">
        <v>52</v>
      </c>
      <c r="N1781" s="65">
        <v>605138</v>
      </c>
      <c r="O1781" s="66">
        <v>400305</v>
      </c>
      <c r="P1781" s="66">
        <v>510454</v>
      </c>
      <c r="Q1781" s="66">
        <v>577751</v>
      </c>
      <c r="R1781" s="67">
        <v>388707</v>
      </c>
      <c r="S1781" s="95">
        <f t="shared" si="756"/>
        <v>16809.388888888891</v>
      </c>
      <c r="T1781" s="96">
        <f t="shared" si="757"/>
        <v>3152.0078740157483</v>
      </c>
      <c r="U1781" s="96">
        <f t="shared" si="758"/>
        <v>1970.8648648648648</v>
      </c>
      <c r="V1781" s="96">
        <f t="shared" si="759"/>
        <v>2832.1127450980393</v>
      </c>
      <c r="W1781" s="86">
        <f t="shared" si="760"/>
        <v>7475.1346153846152</v>
      </c>
      <c r="X1781" s="99">
        <f t="shared" si="761"/>
        <v>9.11854103343465E-3</v>
      </c>
      <c r="Y1781" s="100">
        <f t="shared" si="762"/>
        <v>3.2168186423505572E-2</v>
      </c>
      <c r="Z1781" s="100">
        <f t="shared" si="763"/>
        <v>6.5602836879432622E-2</v>
      </c>
      <c r="AA1781" s="100">
        <f t="shared" si="764"/>
        <v>5.1671732522796353E-2</v>
      </c>
      <c r="AB1781" s="101">
        <f t="shared" si="765"/>
        <v>1.3171225937183385E-2</v>
      </c>
      <c r="AC1781" s="99">
        <f t="shared" si="766"/>
        <v>1.2643392966349304E-2</v>
      </c>
      <c r="AD1781" s="100">
        <f t="shared" si="767"/>
        <v>3.8711241625687023E-2</v>
      </c>
      <c r="AE1781" s="100">
        <f t="shared" si="768"/>
        <v>7.4783930473008908E-2</v>
      </c>
      <c r="AF1781" s="100">
        <f t="shared" si="769"/>
        <v>5.9880410310145037E-2</v>
      </c>
      <c r="AG1781" s="101">
        <f t="shared" si="770"/>
        <v>1.7398898573253781E-2</v>
      </c>
      <c r="AH1781" s="95">
        <f t="shared" si="771"/>
        <v>153.27710233029381</v>
      </c>
      <c r="AI1781" s="96">
        <f t="shared" si="772"/>
        <v>101.39437689969606</v>
      </c>
      <c r="AJ1781" s="96">
        <f t="shared" si="773"/>
        <v>129.29432624113474</v>
      </c>
      <c r="AK1781" s="96">
        <f t="shared" si="774"/>
        <v>146.3401722391084</v>
      </c>
      <c r="AL1781" s="86">
        <f t="shared" si="775"/>
        <v>98.45668693009118</v>
      </c>
      <c r="AM1781" s="95">
        <f t="shared" si="783"/>
        <v>153.78529823311885</v>
      </c>
      <c r="AN1781" s="96">
        <f t="shared" si="776"/>
        <v>101.7305537071026</v>
      </c>
      <c r="AO1781" s="96">
        <f t="shared" si="777"/>
        <v>129.72300636266183</v>
      </c>
      <c r="AP1781" s="96">
        <f t="shared" si="778"/>
        <v>146.82536849360417</v>
      </c>
      <c r="AQ1781" s="86">
        <f t="shared" si="779"/>
        <v>98.783123717732039</v>
      </c>
    </row>
    <row r="1782" spans="1:43">
      <c r="A1782" s="129" t="str">
        <f t="shared" si="780"/>
        <v>2015_2</v>
      </c>
      <c r="B1782" s="57">
        <v>2015</v>
      </c>
      <c r="C1782" s="57">
        <v>2</v>
      </c>
      <c r="D1782" s="81" t="str">
        <f t="shared" si="781"/>
        <v>SSA_Commercial</v>
      </c>
      <c r="E1782" s="68" t="s">
        <v>29</v>
      </c>
      <c r="F1782" s="69" t="s">
        <v>40</v>
      </c>
      <c r="G1782" s="84">
        <f t="shared" si="782"/>
        <v>6836</v>
      </c>
      <c r="H1782" s="70">
        <v>1709</v>
      </c>
      <c r="I1782" s="65">
        <v>56</v>
      </c>
      <c r="J1782" s="66">
        <v>213</v>
      </c>
      <c r="K1782" s="66">
        <v>334</v>
      </c>
      <c r="L1782" s="66">
        <v>338</v>
      </c>
      <c r="M1782" s="67">
        <v>123</v>
      </c>
      <c r="N1782" s="65">
        <v>1107114</v>
      </c>
      <c r="O1782" s="66">
        <v>424616</v>
      </c>
      <c r="P1782" s="66">
        <v>266639</v>
      </c>
      <c r="Q1782" s="66">
        <v>1034026</v>
      </c>
      <c r="R1782" s="67">
        <v>746367</v>
      </c>
      <c r="S1782" s="95">
        <f t="shared" si="756"/>
        <v>19769.892857142859</v>
      </c>
      <c r="T1782" s="96">
        <f t="shared" si="757"/>
        <v>1993.5023474178404</v>
      </c>
      <c r="U1782" s="96">
        <f t="shared" si="758"/>
        <v>798.32035928143716</v>
      </c>
      <c r="V1782" s="96">
        <f t="shared" si="759"/>
        <v>3059.248520710059</v>
      </c>
      <c r="W1782" s="86">
        <f t="shared" si="760"/>
        <v>6068.0243902439024</v>
      </c>
      <c r="X1782" s="99">
        <f t="shared" si="761"/>
        <v>8.1919251023990641E-3</v>
      </c>
      <c r="Y1782" s="100">
        <f t="shared" si="762"/>
        <v>3.1158572264482154E-2</v>
      </c>
      <c r="Z1782" s="100">
        <f t="shared" si="763"/>
        <v>4.8858981860737276E-2</v>
      </c>
      <c r="AA1782" s="100">
        <f t="shared" si="764"/>
        <v>4.9444119368051494E-2</v>
      </c>
      <c r="AB1782" s="101">
        <f t="shared" si="765"/>
        <v>1.7992978349912231E-2</v>
      </c>
      <c r="AC1782" s="99">
        <f t="shared" si="766"/>
        <v>1.0732088772599672E-2</v>
      </c>
      <c r="AD1782" s="100">
        <f t="shared" si="767"/>
        <v>3.605489480935696E-2</v>
      </c>
      <c r="AE1782" s="100">
        <f t="shared" si="768"/>
        <v>5.4934027653653503E-2</v>
      </c>
      <c r="AF1782" s="100">
        <f t="shared" si="769"/>
        <v>5.5553554297873765E-2</v>
      </c>
      <c r="AG1782" s="101">
        <f t="shared" si="770"/>
        <v>2.1738943384312853E-2</v>
      </c>
      <c r="AH1782" s="95">
        <f t="shared" si="771"/>
        <v>161.95348156816851</v>
      </c>
      <c r="AI1782" s="96">
        <f t="shared" si="772"/>
        <v>62.11468695143359</v>
      </c>
      <c r="AJ1782" s="96">
        <f t="shared" si="773"/>
        <v>39.005119953189002</v>
      </c>
      <c r="AK1782" s="96">
        <f t="shared" si="774"/>
        <v>151.26184903452312</v>
      </c>
      <c r="AL1782" s="86">
        <f t="shared" si="775"/>
        <v>109.18183148039789</v>
      </c>
      <c r="AM1782" s="95">
        <f t="shared" si="783"/>
        <v>162.49044432731461</v>
      </c>
      <c r="AN1782" s="96">
        <f t="shared" si="776"/>
        <v>62.32063049377664</v>
      </c>
      <c r="AO1782" s="96">
        <f t="shared" si="777"/>
        <v>39.134442871276896</v>
      </c>
      <c r="AP1782" s="96">
        <f t="shared" si="778"/>
        <v>151.76336329049749</v>
      </c>
      <c r="AQ1782" s="86">
        <f t="shared" si="779"/>
        <v>109.5438278815414</v>
      </c>
    </row>
    <row r="1783" spans="1:43">
      <c r="A1783" s="129" t="str">
        <f t="shared" si="780"/>
        <v>2015_2</v>
      </c>
      <c r="B1783" s="57">
        <v>2015</v>
      </c>
      <c r="C1783" s="57">
        <v>2</v>
      </c>
      <c r="D1783" s="81" t="str">
        <f t="shared" si="781"/>
        <v>MML_Commercial</v>
      </c>
      <c r="E1783" s="68" t="s">
        <v>30</v>
      </c>
      <c r="F1783" s="69" t="s">
        <v>40</v>
      </c>
      <c r="G1783" s="84">
        <f t="shared" si="782"/>
        <v>23364</v>
      </c>
      <c r="H1783" s="70">
        <v>5841</v>
      </c>
      <c r="I1783" s="65">
        <v>143</v>
      </c>
      <c r="J1783" s="66">
        <v>632</v>
      </c>
      <c r="K1783" s="66">
        <v>1822</v>
      </c>
      <c r="L1783" s="66">
        <v>845</v>
      </c>
      <c r="M1783" s="67">
        <v>229</v>
      </c>
      <c r="N1783" s="65">
        <v>2214823</v>
      </c>
      <c r="O1783" s="66">
        <v>1913212</v>
      </c>
      <c r="P1783" s="66">
        <v>1026001</v>
      </c>
      <c r="Q1783" s="66">
        <v>2634501</v>
      </c>
      <c r="R1783" s="67">
        <v>546432</v>
      </c>
      <c r="S1783" s="95">
        <f t="shared" si="756"/>
        <v>15488.272727272728</v>
      </c>
      <c r="T1783" s="96">
        <f t="shared" si="757"/>
        <v>3027.2341772151899</v>
      </c>
      <c r="U1783" s="96">
        <f t="shared" si="758"/>
        <v>563.11800219538964</v>
      </c>
      <c r="V1783" s="96">
        <f t="shared" si="759"/>
        <v>3117.7526627218936</v>
      </c>
      <c r="W1783" s="86">
        <f t="shared" si="760"/>
        <v>2386.165938864629</v>
      </c>
      <c r="X1783" s="99">
        <f t="shared" si="761"/>
        <v>6.1205273069679846E-3</v>
      </c>
      <c r="Y1783" s="100">
        <f t="shared" si="762"/>
        <v>2.7050162643382981E-2</v>
      </c>
      <c r="Z1783" s="100">
        <f t="shared" si="763"/>
        <v>7.7983222051018666E-2</v>
      </c>
      <c r="AA1783" s="100">
        <f t="shared" si="764"/>
        <v>3.6166752268447185E-2</v>
      </c>
      <c r="AB1783" s="101">
        <f t="shared" si="765"/>
        <v>9.8014038692004792E-3</v>
      </c>
      <c r="AC1783" s="99">
        <f t="shared" si="766"/>
        <v>7.3094225863195835E-3</v>
      </c>
      <c r="AD1783" s="100">
        <f t="shared" si="767"/>
        <v>2.9523096426138595E-2</v>
      </c>
      <c r="AE1783" s="100">
        <f t="shared" si="768"/>
        <v>8.2070670814369445E-2</v>
      </c>
      <c r="AF1783" s="100">
        <f t="shared" si="769"/>
        <v>3.9012772805193364E-2</v>
      </c>
      <c r="AG1783" s="101">
        <f t="shared" si="770"/>
        <v>1.1303119211491536E-2</v>
      </c>
      <c r="AH1783" s="95">
        <f t="shared" si="771"/>
        <v>94.796396165040235</v>
      </c>
      <c r="AI1783" s="96">
        <f t="shared" si="772"/>
        <v>81.887176853278547</v>
      </c>
      <c r="AJ1783" s="96">
        <f t="shared" si="773"/>
        <v>43.913756206129086</v>
      </c>
      <c r="AK1783" s="96">
        <f t="shared" si="774"/>
        <v>112.75898818695428</v>
      </c>
      <c r="AL1783" s="86">
        <f t="shared" si="775"/>
        <v>23.387776065742166</v>
      </c>
      <c r="AM1783" s="95">
        <f t="shared" si="783"/>
        <v>95.110697123247562</v>
      </c>
      <c r="AN1783" s="96">
        <f t="shared" si="776"/>
        <v>82.158676817317996</v>
      </c>
      <c r="AO1783" s="96">
        <f t="shared" si="777"/>
        <v>44.059353889294592</v>
      </c>
      <c r="AP1783" s="96">
        <f t="shared" si="778"/>
        <v>113.13284478348508</v>
      </c>
      <c r="AQ1783" s="86">
        <f t="shared" si="779"/>
        <v>23.465319102452163</v>
      </c>
    </row>
    <row r="1784" spans="1:43">
      <c r="A1784" s="129" t="str">
        <f t="shared" si="780"/>
        <v>2015_2</v>
      </c>
      <c r="B1784" s="57">
        <v>2015</v>
      </c>
      <c r="C1784" s="57">
        <v>2</v>
      </c>
      <c r="D1784" s="81" t="str">
        <f t="shared" si="781"/>
        <v>LMH_Commercial</v>
      </c>
      <c r="E1784" s="68" t="s">
        <v>31</v>
      </c>
      <c r="F1784" s="69" t="s">
        <v>40</v>
      </c>
      <c r="G1784" s="84">
        <f t="shared" si="782"/>
        <v>23140</v>
      </c>
      <c r="H1784" s="70">
        <v>5785</v>
      </c>
      <c r="I1784" s="65">
        <v>92</v>
      </c>
      <c r="J1784" s="66">
        <v>821</v>
      </c>
      <c r="K1784" s="66">
        <v>1760</v>
      </c>
      <c r="L1784" s="66">
        <v>1390</v>
      </c>
      <c r="M1784" s="67">
        <v>301</v>
      </c>
      <c r="N1784" s="65">
        <v>3216359</v>
      </c>
      <c r="O1784" s="66">
        <v>2835663</v>
      </c>
      <c r="P1784" s="66">
        <v>1682642</v>
      </c>
      <c r="Q1784" s="66">
        <v>4453535</v>
      </c>
      <c r="R1784" s="67">
        <v>2752889</v>
      </c>
      <c r="S1784" s="95">
        <f t="shared" si="756"/>
        <v>34960.42391304348</v>
      </c>
      <c r="T1784" s="96">
        <f t="shared" si="757"/>
        <v>3453.913520097442</v>
      </c>
      <c r="U1784" s="96">
        <f t="shared" si="758"/>
        <v>956.04659090909092</v>
      </c>
      <c r="V1784" s="96">
        <f t="shared" si="759"/>
        <v>3203.982014388489</v>
      </c>
      <c r="W1784" s="86">
        <f t="shared" si="760"/>
        <v>9145.8106312292366</v>
      </c>
      <c r="X1784" s="99">
        <f t="shared" si="761"/>
        <v>3.9757994814174592E-3</v>
      </c>
      <c r="Y1784" s="100">
        <f t="shared" si="762"/>
        <v>3.5479688850475366E-2</v>
      </c>
      <c r="Z1784" s="100">
        <f t="shared" si="763"/>
        <v>7.6058772687986165E-2</v>
      </c>
      <c r="AA1784" s="100">
        <f t="shared" si="764"/>
        <v>6.0069144338807258E-2</v>
      </c>
      <c r="AB1784" s="101">
        <f t="shared" si="765"/>
        <v>1.3007778738115816E-2</v>
      </c>
      <c r="AC1784" s="99">
        <f t="shared" si="766"/>
        <v>4.9396760555942953E-3</v>
      </c>
      <c r="AD1784" s="100">
        <f t="shared" si="767"/>
        <v>3.8313166777168527E-2</v>
      </c>
      <c r="AE1784" s="100">
        <f t="shared" si="768"/>
        <v>8.0119193764829025E-2</v>
      </c>
      <c r="AF1784" s="100">
        <f t="shared" si="769"/>
        <v>6.3708696264589665E-2</v>
      </c>
      <c r="AG1784" s="101">
        <f t="shared" si="770"/>
        <v>1.4743310951863566E-2</v>
      </c>
      <c r="AH1784" s="95">
        <f t="shared" si="771"/>
        <v>138.9956352636128</v>
      </c>
      <c r="AI1784" s="96">
        <f t="shared" si="772"/>
        <v>122.54377700950735</v>
      </c>
      <c r="AJ1784" s="96">
        <f t="shared" si="773"/>
        <v>72.715730337078654</v>
      </c>
      <c r="AK1784" s="96">
        <f t="shared" si="774"/>
        <v>192.46045808124461</v>
      </c>
      <c r="AL1784" s="86">
        <f t="shared" si="775"/>
        <v>118.96668107173726</v>
      </c>
      <c r="AM1784" s="95">
        <f t="shared" si="783"/>
        <v>139.45648043407616</v>
      </c>
      <c r="AN1784" s="96">
        <f t="shared" si="776"/>
        <v>122.95007543533967</v>
      </c>
      <c r="AO1784" s="96">
        <f t="shared" si="777"/>
        <v>72.956822030922154</v>
      </c>
      <c r="AP1784" s="96">
        <f t="shared" si="778"/>
        <v>193.09856784953834</v>
      </c>
      <c r="AQ1784" s="86">
        <f t="shared" si="779"/>
        <v>119.36111950366345</v>
      </c>
    </row>
    <row r="1785" spans="1:43">
      <c r="A1785" s="129" t="str">
        <f t="shared" si="780"/>
        <v>2015_2</v>
      </c>
      <c r="B1785" s="57">
        <v>2015</v>
      </c>
      <c r="C1785" s="57">
        <v>2</v>
      </c>
      <c r="D1785" s="81" t="str">
        <f t="shared" si="781"/>
        <v>SSL_Commercial</v>
      </c>
      <c r="E1785" s="68" t="s">
        <v>32</v>
      </c>
      <c r="F1785" s="69" t="s">
        <v>40</v>
      </c>
      <c r="G1785" s="84">
        <f t="shared" si="782"/>
        <v>12504</v>
      </c>
      <c r="H1785" s="70">
        <v>3126</v>
      </c>
      <c r="I1785" s="65">
        <v>112</v>
      </c>
      <c r="J1785" s="66">
        <v>355</v>
      </c>
      <c r="K1785" s="66">
        <v>1544</v>
      </c>
      <c r="L1785" s="66">
        <v>524</v>
      </c>
      <c r="M1785" s="67">
        <v>116</v>
      </c>
      <c r="N1785" s="65">
        <v>1427800</v>
      </c>
      <c r="O1785" s="66">
        <v>1018899</v>
      </c>
      <c r="P1785" s="66">
        <v>1997114</v>
      </c>
      <c r="Q1785" s="66">
        <v>1533495</v>
      </c>
      <c r="R1785" s="67">
        <v>339014</v>
      </c>
      <c r="S1785" s="95">
        <f t="shared" si="756"/>
        <v>12748.214285714286</v>
      </c>
      <c r="T1785" s="96">
        <f t="shared" si="757"/>
        <v>2870.138028169014</v>
      </c>
      <c r="U1785" s="96">
        <f t="shared" si="758"/>
        <v>1293.467616580311</v>
      </c>
      <c r="V1785" s="96">
        <f t="shared" si="759"/>
        <v>2926.5171755725191</v>
      </c>
      <c r="W1785" s="86">
        <f t="shared" si="760"/>
        <v>2922.5344827586205</v>
      </c>
      <c r="X1785" s="99">
        <f t="shared" si="761"/>
        <v>8.9571337172104932E-3</v>
      </c>
      <c r="Y1785" s="100">
        <f t="shared" si="762"/>
        <v>2.8390914907229687E-2</v>
      </c>
      <c r="Z1785" s="100">
        <f t="shared" si="763"/>
        <v>0.12348048624440179</v>
      </c>
      <c r="AA1785" s="100">
        <f t="shared" si="764"/>
        <v>4.1906589891234802E-2</v>
      </c>
      <c r="AB1785" s="101">
        <f t="shared" si="765"/>
        <v>9.277031349968011E-3</v>
      </c>
      <c r="AC1785" s="99">
        <f t="shared" si="766"/>
        <v>1.0920323057317015E-2</v>
      </c>
      <c r="AD1785" s="100">
        <f t="shared" si="767"/>
        <v>3.1851638519067069E-2</v>
      </c>
      <c r="AE1785" s="100">
        <f t="shared" si="768"/>
        <v>0.13033554842595602</v>
      </c>
      <c r="AF1785" s="100">
        <f t="shared" si="769"/>
        <v>4.6081782605750771E-2</v>
      </c>
      <c r="AG1785" s="101">
        <f t="shared" si="770"/>
        <v>1.1274647619535567E-2</v>
      </c>
      <c r="AH1785" s="95">
        <f t="shared" si="771"/>
        <v>114.18746001279591</v>
      </c>
      <c r="AI1785" s="96">
        <f t="shared" si="772"/>
        <v>81.48584452975048</v>
      </c>
      <c r="AJ1785" s="96">
        <f t="shared" si="773"/>
        <v>159.71801023672424</v>
      </c>
      <c r="AK1785" s="96">
        <f t="shared" si="774"/>
        <v>122.64035508637237</v>
      </c>
      <c r="AL1785" s="86">
        <f t="shared" si="775"/>
        <v>27.112444017914267</v>
      </c>
      <c r="AM1785" s="95">
        <f t="shared" si="783"/>
        <v>114.56605276050753</v>
      </c>
      <c r="AN1785" s="96">
        <f t="shared" si="776"/>
        <v>81.756013861625135</v>
      </c>
      <c r="AO1785" s="96">
        <f t="shared" si="777"/>
        <v>160.24756120797605</v>
      </c>
      <c r="AP1785" s="96">
        <f t="shared" si="778"/>
        <v>123.04697372039116</v>
      </c>
      <c r="AQ1785" s="86">
        <f t="shared" si="779"/>
        <v>27.202336329003149</v>
      </c>
    </row>
    <row r="1786" spans="1:43">
      <c r="A1786" s="129" t="str">
        <f t="shared" si="780"/>
        <v>2015_2</v>
      </c>
      <c r="B1786" s="57">
        <v>2015</v>
      </c>
      <c r="C1786" s="57">
        <v>2</v>
      </c>
      <c r="D1786" s="81" t="str">
        <f t="shared" si="781"/>
        <v>SSH_Commercial</v>
      </c>
      <c r="E1786" s="68" t="s">
        <v>33</v>
      </c>
      <c r="F1786" s="69" t="s">
        <v>40</v>
      </c>
      <c r="G1786" s="84">
        <f t="shared" si="782"/>
        <v>11008</v>
      </c>
      <c r="H1786" s="70">
        <v>2752</v>
      </c>
      <c r="I1786" s="65">
        <v>87</v>
      </c>
      <c r="J1786" s="66">
        <v>435</v>
      </c>
      <c r="K1786" s="66">
        <v>936</v>
      </c>
      <c r="L1786" s="66">
        <v>582</v>
      </c>
      <c r="M1786" s="67">
        <v>95</v>
      </c>
      <c r="N1786" s="65">
        <v>1307854</v>
      </c>
      <c r="O1786" s="66">
        <v>1658226</v>
      </c>
      <c r="P1786" s="66">
        <v>1683181</v>
      </c>
      <c r="Q1786" s="66">
        <v>2575825</v>
      </c>
      <c r="R1786" s="67">
        <v>403179</v>
      </c>
      <c r="S1786" s="95">
        <f t="shared" si="756"/>
        <v>15032.80459770115</v>
      </c>
      <c r="T1786" s="96">
        <f t="shared" si="757"/>
        <v>3812.0137931034483</v>
      </c>
      <c r="U1786" s="96">
        <f t="shared" si="758"/>
        <v>1798.2702991452991</v>
      </c>
      <c r="V1786" s="96">
        <f t="shared" si="759"/>
        <v>4425.8161512027491</v>
      </c>
      <c r="W1786" s="86">
        <f t="shared" si="760"/>
        <v>4243.9894736842107</v>
      </c>
      <c r="X1786" s="99">
        <f t="shared" si="761"/>
        <v>7.9033430232558141E-3</v>
      </c>
      <c r="Y1786" s="100">
        <f t="shared" si="762"/>
        <v>3.9516715116279071E-2</v>
      </c>
      <c r="Z1786" s="100">
        <f t="shared" si="763"/>
        <v>8.5029069767441859E-2</v>
      </c>
      <c r="AA1786" s="100">
        <f t="shared" si="764"/>
        <v>5.2870639534883718E-2</v>
      </c>
      <c r="AB1786" s="101">
        <f t="shared" si="765"/>
        <v>8.6300872093023253E-3</v>
      </c>
      <c r="AC1786" s="99">
        <f t="shared" si="766"/>
        <v>9.8697985077776211E-3</v>
      </c>
      <c r="AD1786" s="100">
        <f t="shared" si="767"/>
        <v>4.3843218366113497E-2</v>
      </c>
      <c r="AE1786" s="100">
        <f t="shared" si="768"/>
        <v>9.1223324661050861E-2</v>
      </c>
      <c r="AF1786" s="100">
        <f t="shared" si="769"/>
        <v>5.7840150375382121E-2</v>
      </c>
      <c r="AG1786" s="101">
        <f t="shared" si="770"/>
        <v>1.0684213636175194E-2</v>
      </c>
      <c r="AH1786" s="95">
        <f t="shared" si="771"/>
        <v>118.8094113372093</v>
      </c>
      <c r="AI1786" s="96">
        <f t="shared" si="772"/>
        <v>150.63826308139534</v>
      </c>
      <c r="AJ1786" s="96">
        <f t="shared" si="773"/>
        <v>152.90525072674419</v>
      </c>
      <c r="AK1786" s="96">
        <f t="shared" si="774"/>
        <v>233.99573037790697</v>
      </c>
      <c r="AL1786" s="86">
        <f t="shared" si="775"/>
        <v>36.625999273255815</v>
      </c>
      <c r="AM1786" s="95">
        <f t="shared" si="783"/>
        <v>119.20332833551291</v>
      </c>
      <c r="AN1786" s="96">
        <f t="shared" si="776"/>
        <v>151.13770981507432</v>
      </c>
      <c r="AO1786" s="96">
        <f t="shared" si="777"/>
        <v>153.41221374182206</v>
      </c>
      <c r="AP1786" s="96">
        <f t="shared" si="778"/>
        <v>234.77155187797914</v>
      </c>
      <c r="AQ1786" s="86">
        <f t="shared" si="779"/>
        <v>36.747434128720606</v>
      </c>
    </row>
    <row r="1787" spans="1:43">
      <c r="A1787" s="129" t="str">
        <f t="shared" si="780"/>
        <v>2015_2</v>
      </c>
      <c r="B1787" s="57">
        <v>2015</v>
      </c>
      <c r="C1787" s="57">
        <v>2</v>
      </c>
      <c r="D1787" s="81" t="str">
        <f t="shared" si="781"/>
        <v>MMH_Commercial</v>
      </c>
      <c r="E1787" s="68" t="s">
        <v>34</v>
      </c>
      <c r="F1787" s="69" t="s">
        <v>40</v>
      </c>
      <c r="G1787" s="84">
        <f t="shared" si="782"/>
        <v>20632</v>
      </c>
      <c r="H1787" s="70">
        <v>5158</v>
      </c>
      <c r="I1787" s="65">
        <v>217</v>
      </c>
      <c r="J1787" s="66">
        <v>824</v>
      </c>
      <c r="K1787" s="66">
        <v>1066</v>
      </c>
      <c r="L1787" s="66">
        <v>1376</v>
      </c>
      <c r="M1787" s="67">
        <v>287</v>
      </c>
      <c r="N1787" s="65">
        <v>2729819</v>
      </c>
      <c r="O1787" s="66">
        <v>2415499</v>
      </c>
      <c r="P1787" s="66">
        <v>1127098</v>
      </c>
      <c r="Q1787" s="66">
        <v>3599744</v>
      </c>
      <c r="R1787" s="67">
        <v>871878</v>
      </c>
      <c r="S1787" s="95">
        <f t="shared" si="756"/>
        <v>12579.811059907834</v>
      </c>
      <c r="T1787" s="96">
        <f t="shared" si="757"/>
        <v>2931.4308252427186</v>
      </c>
      <c r="U1787" s="96">
        <f t="shared" si="758"/>
        <v>1057.3151969981238</v>
      </c>
      <c r="V1787" s="96">
        <f t="shared" si="759"/>
        <v>2616.0930232558139</v>
      </c>
      <c r="W1787" s="86">
        <f t="shared" si="760"/>
        <v>3037.9024390243903</v>
      </c>
      <c r="X1787" s="99">
        <f t="shared" si="761"/>
        <v>1.0517642497091896E-2</v>
      </c>
      <c r="Y1787" s="100">
        <f t="shared" si="762"/>
        <v>3.9937960449786737E-2</v>
      </c>
      <c r="Z1787" s="100">
        <f t="shared" si="763"/>
        <v>5.1667312911981386E-2</v>
      </c>
      <c r="AA1787" s="100">
        <f t="shared" si="764"/>
        <v>6.6692516479255531E-2</v>
      </c>
      <c r="AB1787" s="101">
        <f t="shared" si="765"/>
        <v>1.3910430399379604E-2</v>
      </c>
      <c r="AC1787" s="99">
        <f t="shared" si="766"/>
        <v>1.2172453829631221E-2</v>
      </c>
      <c r="AD1787" s="100">
        <f t="shared" si="767"/>
        <v>4.3114306762333632E-2</v>
      </c>
      <c r="AE1787" s="100">
        <f t="shared" si="768"/>
        <v>5.5257966881384887E-2</v>
      </c>
      <c r="AF1787" s="100">
        <f t="shared" si="769"/>
        <v>7.0739544234900295E-2</v>
      </c>
      <c r="AG1787" s="101">
        <f t="shared" si="770"/>
        <v>1.5810255943961467E-2</v>
      </c>
      <c r="AH1787" s="95">
        <f t="shared" si="771"/>
        <v>132.3099554090733</v>
      </c>
      <c r="AI1787" s="96">
        <f t="shared" si="772"/>
        <v>117.0753683598294</v>
      </c>
      <c r="AJ1787" s="96">
        <f t="shared" si="773"/>
        <v>54.628635129895308</v>
      </c>
      <c r="AK1787" s="96">
        <f t="shared" si="774"/>
        <v>174.47382706475378</v>
      </c>
      <c r="AL1787" s="86">
        <f t="shared" si="775"/>
        <v>42.258530438154324</v>
      </c>
      <c r="AM1787" s="95">
        <f t="shared" si="783"/>
        <v>132.74863396066127</v>
      </c>
      <c r="AN1787" s="96">
        <f t="shared" si="776"/>
        <v>117.46353607449554</v>
      </c>
      <c r="AO1787" s="96">
        <f t="shared" si="777"/>
        <v>54.809758390498928</v>
      </c>
      <c r="AP1787" s="96">
        <f t="shared" si="778"/>
        <v>175.05230149254825</v>
      </c>
      <c r="AQ1787" s="86">
        <f t="shared" si="779"/>
        <v>42.398640159055752</v>
      </c>
    </row>
    <row r="1788" spans="1:43">
      <c r="A1788" s="129" t="str">
        <f t="shared" si="780"/>
        <v>2015_2</v>
      </c>
      <c r="B1788" s="57">
        <v>2015</v>
      </c>
      <c r="C1788" s="57">
        <v>2</v>
      </c>
      <c r="D1788" s="81" t="str">
        <f t="shared" si="781"/>
        <v>SYA_Commercial</v>
      </c>
      <c r="E1788" s="68" t="s">
        <v>35</v>
      </c>
      <c r="F1788" s="69" t="s">
        <v>40</v>
      </c>
      <c r="G1788" s="84">
        <f t="shared" si="782"/>
        <v>6320</v>
      </c>
      <c r="H1788" s="70">
        <v>1580</v>
      </c>
      <c r="I1788" s="65">
        <v>72</v>
      </c>
      <c r="J1788" s="66">
        <v>257</v>
      </c>
      <c r="K1788" s="66">
        <v>91</v>
      </c>
      <c r="L1788" s="66">
        <v>447</v>
      </c>
      <c r="M1788" s="67">
        <v>227</v>
      </c>
      <c r="N1788" s="65">
        <v>1076105</v>
      </c>
      <c r="O1788" s="66">
        <v>968361</v>
      </c>
      <c r="P1788" s="66">
        <v>78265</v>
      </c>
      <c r="Q1788" s="66">
        <v>1426410</v>
      </c>
      <c r="R1788" s="67">
        <v>1328268</v>
      </c>
      <c r="S1788" s="95">
        <f t="shared" si="756"/>
        <v>14945.902777777777</v>
      </c>
      <c r="T1788" s="96">
        <f t="shared" si="757"/>
        <v>3767.9416342412451</v>
      </c>
      <c r="U1788" s="96">
        <f t="shared" si="758"/>
        <v>860.05494505494505</v>
      </c>
      <c r="V1788" s="96">
        <f t="shared" si="759"/>
        <v>3191.0738255033557</v>
      </c>
      <c r="W1788" s="86">
        <f t="shared" si="760"/>
        <v>5851.4008810572686</v>
      </c>
      <c r="X1788" s="99">
        <f t="shared" si="761"/>
        <v>1.1392405063291139E-2</v>
      </c>
      <c r="Y1788" s="100">
        <f t="shared" si="762"/>
        <v>4.0664556962025318E-2</v>
      </c>
      <c r="Z1788" s="100">
        <f t="shared" si="763"/>
        <v>1.439873417721519E-2</v>
      </c>
      <c r="AA1788" s="100">
        <f t="shared" si="764"/>
        <v>7.0727848101265825E-2</v>
      </c>
      <c r="AB1788" s="101">
        <f t="shared" si="765"/>
        <v>3.5917721518987339E-2</v>
      </c>
      <c r="AC1788" s="99">
        <f t="shared" si="766"/>
        <v>1.4502810928989137E-2</v>
      </c>
      <c r="AD1788" s="100">
        <f t="shared" si="767"/>
        <v>4.645338500948356E-2</v>
      </c>
      <c r="AE1788" s="100">
        <f t="shared" si="768"/>
        <v>1.7890219053571067E-2</v>
      </c>
      <c r="AF1788" s="100">
        <f t="shared" si="769"/>
        <v>7.8241724825824713E-2</v>
      </c>
      <c r="AG1788" s="101">
        <f t="shared" si="770"/>
        <v>4.1371642247254786E-2</v>
      </c>
      <c r="AH1788" s="95">
        <f t="shared" si="771"/>
        <v>170.26977848101265</v>
      </c>
      <c r="AI1788" s="96">
        <f t="shared" si="772"/>
        <v>153.22167721518989</v>
      </c>
      <c r="AJ1788" s="96">
        <f t="shared" si="773"/>
        <v>12.38370253164557</v>
      </c>
      <c r="AK1788" s="96">
        <f t="shared" si="774"/>
        <v>225.69778481012659</v>
      </c>
      <c r="AL1788" s="86">
        <f t="shared" si="775"/>
        <v>210.16898734177215</v>
      </c>
      <c r="AM1788" s="95">
        <f t="shared" si="783"/>
        <v>170.83431423021096</v>
      </c>
      <c r="AN1788" s="96">
        <f t="shared" si="776"/>
        <v>153.7296893539955</v>
      </c>
      <c r="AO1788" s="96">
        <f t="shared" si="777"/>
        <v>12.424761155488973</v>
      </c>
      <c r="AP1788" s="96">
        <f t="shared" si="778"/>
        <v>226.44609416470999</v>
      </c>
      <c r="AQ1788" s="86">
        <f t="shared" si="779"/>
        <v>210.86581039390566</v>
      </c>
    </row>
    <row r="1789" spans="1:43">
      <c r="A1789" s="129" t="str">
        <f t="shared" si="780"/>
        <v>2015_2</v>
      </c>
      <c r="B1789" s="57">
        <v>2015</v>
      </c>
      <c r="C1789" s="57">
        <v>2</v>
      </c>
      <c r="D1789" s="81" t="str">
        <f t="shared" si="781"/>
        <v>LSH_Commercial</v>
      </c>
      <c r="E1789" s="68" t="s">
        <v>36</v>
      </c>
      <c r="F1789" s="69" t="s">
        <v>40</v>
      </c>
      <c r="G1789" s="84">
        <f t="shared" si="782"/>
        <v>9768</v>
      </c>
      <c r="H1789" s="70">
        <v>2442</v>
      </c>
      <c r="I1789" s="65">
        <v>123</v>
      </c>
      <c r="J1789" s="66">
        <v>485</v>
      </c>
      <c r="K1789" s="66">
        <v>566</v>
      </c>
      <c r="L1789" s="66">
        <v>847</v>
      </c>
      <c r="M1789" s="67">
        <v>63</v>
      </c>
      <c r="N1789" s="65">
        <v>2006802</v>
      </c>
      <c r="O1789" s="66">
        <v>1525305</v>
      </c>
      <c r="P1789" s="66">
        <v>638162</v>
      </c>
      <c r="Q1789" s="66">
        <v>2669108</v>
      </c>
      <c r="R1789" s="67">
        <v>377392</v>
      </c>
      <c r="S1789" s="95">
        <f t="shared" si="756"/>
        <v>16315.463414634147</v>
      </c>
      <c r="T1789" s="96">
        <f t="shared" si="757"/>
        <v>3144.9587628865979</v>
      </c>
      <c r="U1789" s="96">
        <f t="shared" si="758"/>
        <v>1127.4946996466431</v>
      </c>
      <c r="V1789" s="96">
        <f t="shared" si="759"/>
        <v>3151.2491145218419</v>
      </c>
      <c r="W1789" s="86">
        <f t="shared" si="760"/>
        <v>5990.3492063492067</v>
      </c>
      <c r="X1789" s="99">
        <f t="shared" si="761"/>
        <v>1.2592137592137592E-2</v>
      </c>
      <c r="Y1789" s="100">
        <f t="shared" si="762"/>
        <v>4.9651924651924653E-2</v>
      </c>
      <c r="Z1789" s="100">
        <f t="shared" si="763"/>
        <v>5.7944307944307945E-2</v>
      </c>
      <c r="AA1789" s="100">
        <f t="shared" si="764"/>
        <v>8.6711711711711714E-2</v>
      </c>
      <c r="AB1789" s="101">
        <f t="shared" si="765"/>
        <v>6.4496314496314492E-3</v>
      </c>
      <c r="AC1789" s="99">
        <f t="shared" si="766"/>
        <v>1.5220898672855554E-2</v>
      </c>
      <c r="AD1789" s="100">
        <f t="shared" si="767"/>
        <v>5.4773015604571512E-2</v>
      </c>
      <c r="AE1789" s="100">
        <f t="shared" si="768"/>
        <v>6.3452344002365241E-2</v>
      </c>
      <c r="AF1789" s="100">
        <f t="shared" si="769"/>
        <v>9.3346024134905795E-2</v>
      </c>
      <c r="AG1789" s="101">
        <f t="shared" si="770"/>
        <v>8.3368208525801402E-3</v>
      </c>
      <c r="AH1789" s="95">
        <f t="shared" si="771"/>
        <v>205.4465601965602</v>
      </c>
      <c r="AI1789" s="96">
        <f t="shared" si="772"/>
        <v>156.15325552825553</v>
      </c>
      <c r="AJ1789" s="96">
        <f t="shared" si="773"/>
        <v>65.331900081900088</v>
      </c>
      <c r="AK1789" s="96">
        <f t="shared" si="774"/>
        <v>273.25020475020477</v>
      </c>
      <c r="AL1789" s="86">
        <f t="shared" si="775"/>
        <v>38.635544635544633</v>
      </c>
      <c r="AM1789" s="95">
        <f t="shared" si="783"/>
        <v>206.12772586680106</v>
      </c>
      <c r="AN1789" s="96">
        <f t="shared" si="776"/>
        <v>156.67098742340349</v>
      </c>
      <c r="AO1789" s="96">
        <f t="shared" si="777"/>
        <v>65.548510413388811</v>
      </c>
      <c r="AP1789" s="96">
        <f t="shared" si="778"/>
        <v>274.15617591216557</v>
      </c>
      <c r="AQ1789" s="86">
        <f t="shared" si="779"/>
        <v>38.763642212995492</v>
      </c>
    </row>
    <row r="1790" spans="1:43">
      <c r="A1790" s="129" t="str">
        <f t="shared" si="780"/>
        <v>2015_2</v>
      </c>
      <c r="B1790" s="57">
        <v>2015</v>
      </c>
      <c r="C1790" s="57">
        <v>2</v>
      </c>
      <c r="D1790" s="81" t="str">
        <f t="shared" si="781"/>
        <v>SYH_Commercial</v>
      </c>
      <c r="E1790" s="68" t="s">
        <v>37</v>
      </c>
      <c r="F1790" s="69" t="s">
        <v>40</v>
      </c>
      <c r="G1790" s="84">
        <f t="shared" si="782"/>
        <v>4996</v>
      </c>
      <c r="H1790" s="70">
        <v>1249</v>
      </c>
      <c r="I1790" s="65">
        <v>56</v>
      </c>
      <c r="J1790" s="66">
        <v>261</v>
      </c>
      <c r="K1790" s="66">
        <v>208</v>
      </c>
      <c r="L1790" s="66">
        <v>468</v>
      </c>
      <c r="M1790" s="67">
        <v>10</v>
      </c>
      <c r="N1790" s="65">
        <v>633082</v>
      </c>
      <c r="O1790" s="66">
        <v>618564</v>
      </c>
      <c r="P1790" s="66">
        <v>279943</v>
      </c>
      <c r="Q1790" s="66">
        <v>1088115</v>
      </c>
      <c r="R1790" s="67">
        <v>55914</v>
      </c>
      <c r="S1790" s="95">
        <f t="shared" si="756"/>
        <v>11305.035714285714</v>
      </c>
      <c r="T1790" s="96">
        <f t="shared" si="757"/>
        <v>2369.977011494253</v>
      </c>
      <c r="U1790" s="96">
        <f t="shared" si="758"/>
        <v>1345.8798076923076</v>
      </c>
      <c r="V1790" s="96">
        <f t="shared" si="759"/>
        <v>2325.0320512820513</v>
      </c>
      <c r="W1790" s="86">
        <f t="shared" si="760"/>
        <v>5591.4</v>
      </c>
      <c r="X1790" s="99">
        <f t="shared" si="761"/>
        <v>1.120896717373899E-2</v>
      </c>
      <c r="Y1790" s="100">
        <f t="shared" si="762"/>
        <v>5.2241793434747795E-2</v>
      </c>
      <c r="Z1790" s="100">
        <f t="shared" si="763"/>
        <v>4.1633306645316254E-2</v>
      </c>
      <c r="AA1790" s="100">
        <f t="shared" si="764"/>
        <v>9.3674939951961564E-2</v>
      </c>
      <c r="AB1790" s="101">
        <f t="shared" si="765"/>
        <v>2.0016012810248197E-3</v>
      </c>
      <c r="AC1790" s="99">
        <f t="shared" si="766"/>
        <v>1.4679369009788015E-2</v>
      </c>
      <c r="AD1790" s="100">
        <f t="shared" si="767"/>
        <v>5.9576834030916674E-2</v>
      </c>
      <c r="AE1790" s="100">
        <f t="shared" si="768"/>
        <v>4.821793116408335E-2</v>
      </c>
      <c r="AF1790" s="100">
        <f t="shared" si="769"/>
        <v>0.10327996301716114</v>
      </c>
      <c r="AG1790" s="101">
        <f t="shared" si="770"/>
        <v>3.4749257903095741E-3</v>
      </c>
      <c r="AH1790" s="95">
        <f t="shared" si="771"/>
        <v>126.7177742193755</v>
      </c>
      <c r="AI1790" s="96">
        <f t="shared" si="772"/>
        <v>123.81184947958367</v>
      </c>
      <c r="AJ1790" s="96">
        <f t="shared" si="773"/>
        <v>56.033426741393114</v>
      </c>
      <c r="AK1790" s="96">
        <f t="shared" si="774"/>
        <v>217.79723779023217</v>
      </c>
      <c r="AL1790" s="86">
        <f t="shared" si="775"/>
        <v>11.191753402722178</v>
      </c>
      <c r="AM1790" s="95">
        <f t="shared" si="783"/>
        <v>127.13791168736225</v>
      </c>
      <c r="AN1790" s="96">
        <f t="shared" si="776"/>
        <v>124.22235224659924</v>
      </c>
      <c r="AO1790" s="96">
        <f t="shared" si="777"/>
        <v>56.219207640550906</v>
      </c>
      <c r="AP1790" s="96">
        <f t="shared" si="778"/>
        <v>218.51935258891291</v>
      </c>
      <c r="AQ1790" s="86">
        <f t="shared" si="779"/>
        <v>11.228860075135879</v>
      </c>
    </row>
    <row r="1791" spans="1:43">
      <c r="A1791" s="129" t="str">
        <f t="shared" si="780"/>
        <v>2015_2</v>
      </c>
      <c r="B1791" s="57">
        <v>2015</v>
      </c>
      <c r="C1791" s="57">
        <v>2</v>
      </c>
      <c r="D1791" s="81" t="str">
        <f t="shared" si="781"/>
        <v>MSH_Commercial</v>
      </c>
      <c r="E1791" s="68" t="s">
        <v>38</v>
      </c>
      <c r="F1791" s="69" t="s">
        <v>40</v>
      </c>
      <c r="G1791" s="84">
        <f t="shared" si="782"/>
        <v>23144</v>
      </c>
      <c r="H1791" s="70">
        <v>5786</v>
      </c>
      <c r="I1791" s="65">
        <v>297</v>
      </c>
      <c r="J1791" s="66">
        <v>1107</v>
      </c>
      <c r="K1791" s="66">
        <v>1790</v>
      </c>
      <c r="L1791" s="66">
        <v>2122</v>
      </c>
      <c r="M1791" s="67">
        <v>154</v>
      </c>
      <c r="N1791" s="65">
        <v>4321241</v>
      </c>
      <c r="O1791" s="66">
        <v>3167260</v>
      </c>
      <c r="P1791" s="66">
        <v>1550675</v>
      </c>
      <c r="Q1791" s="66">
        <v>6078977</v>
      </c>
      <c r="R1791" s="67">
        <v>839997</v>
      </c>
      <c r="S1791" s="95">
        <f t="shared" si="756"/>
        <v>14549.632996632996</v>
      </c>
      <c r="T1791" s="96">
        <f t="shared" si="757"/>
        <v>2861.1201445347788</v>
      </c>
      <c r="U1791" s="96">
        <f t="shared" si="758"/>
        <v>866.29888268156424</v>
      </c>
      <c r="V1791" s="96">
        <f t="shared" si="759"/>
        <v>2864.7393967954758</v>
      </c>
      <c r="W1791" s="86">
        <f t="shared" si="760"/>
        <v>5454.5259740259744</v>
      </c>
      <c r="X1791" s="99">
        <f t="shared" si="761"/>
        <v>1.2832699619771864E-2</v>
      </c>
      <c r="Y1791" s="100">
        <f t="shared" si="762"/>
        <v>4.7830971310058763E-2</v>
      </c>
      <c r="Z1791" s="100">
        <f t="shared" si="763"/>
        <v>7.7341859661251303E-2</v>
      </c>
      <c r="AA1791" s="100">
        <f t="shared" si="764"/>
        <v>9.168683027998617E-2</v>
      </c>
      <c r="AB1791" s="101">
        <f t="shared" si="765"/>
        <v>6.653992395437262E-3</v>
      </c>
      <c r="AC1791" s="99">
        <f t="shared" si="766"/>
        <v>1.4556516406361452E-2</v>
      </c>
      <c r="AD1791" s="100">
        <f t="shared" si="767"/>
        <v>5.1099470158842079E-2</v>
      </c>
      <c r="AE1791" s="100">
        <f t="shared" si="768"/>
        <v>8.1433188854417277E-2</v>
      </c>
      <c r="AF1791" s="100">
        <f t="shared" si="769"/>
        <v>9.610668501361376E-2</v>
      </c>
      <c r="AG1791" s="101">
        <f t="shared" si="770"/>
        <v>7.8991609259898392E-3</v>
      </c>
      <c r="AH1791" s="95">
        <f t="shared" si="771"/>
        <v>186.71106982371242</v>
      </c>
      <c r="AI1791" s="96">
        <f t="shared" si="772"/>
        <v>136.85015554787418</v>
      </c>
      <c r="AJ1791" s="96">
        <f t="shared" si="773"/>
        <v>67.001166609056341</v>
      </c>
      <c r="AK1791" s="96">
        <f t="shared" si="774"/>
        <v>262.65887487037679</v>
      </c>
      <c r="AL1791" s="86">
        <f t="shared" si="775"/>
        <v>36.29437435188386</v>
      </c>
      <c r="AM1791" s="95">
        <f t="shared" si="783"/>
        <v>187.3301172825561</v>
      </c>
      <c r="AN1791" s="96">
        <f t="shared" si="776"/>
        <v>137.30388730097411</v>
      </c>
      <c r="AO1791" s="96">
        <f t="shared" si="777"/>
        <v>67.223311455465605</v>
      </c>
      <c r="AP1791" s="96">
        <f t="shared" si="778"/>
        <v>263.529730086325</v>
      </c>
      <c r="AQ1791" s="86">
        <f t="shared" si="779"/>
        <v>36.414709692654327</v>
      </c>
    </row>
    <row r="1792" spans="1:43">
      <c r="A1792" s="129" t="str">
        <f t="shared" si="780"/>
        <v>2015_2</v>
      </c>
      <c r="B1792" s="57">
        <v>2015</v>
      </c>
      <c r="C1792" s="57">
        <v>2</v>
      </c>
      <c r="D1792" s="81" t="str">
        <f t="shared" si="781"/>
        <v>SMH_Commercial</v>
      </c>
      <c r="E1792" s="68" t="s">
        <v>39</v>
      </c>
      <c r="F1792" s="69" t="s">
        <v>40</v>
      </c>
      <c r="G1792" s="84">
        <f t="shared" si="782"/>
        <v>11104</v>
      </c>
      <c r="H1792" s="70">
        <v>2776</v>
      </c>
      <c r="I1792" s="65">
        <v>110</v>
      </c>
      <c r="J1792" s="66">
        <v>515</v>
      </c>
      <c r="K1792" s="66">
        <v>1273</v>
      </c>
      <c r="L1792" s="66">
        <v>828</v>
      </c>
      <c r="M1792" s="67">
        <v>138</v>
      </c>
      <c r="N1792" s="65">
        <v>1434878</v>
      </c>
      <c r="O1792" s="66">
        <v>1824498</v>
      </c>
      <c r="P1792" s="66">
        <v>824410</v>
      </c>
      <c r="Q1792" s="66">
        <v>2932089</v>
      </c>
      <c r="R1792" s="67">
        <v>402547</v>
      </c>
      <c r="S1792" s="95">
        <f t="shared" si="756"/>
        <v>13044.345454545455</v>
      </c>
      <c r="T1792" s="96">
        <f t="shared" si="757"/>
        <v>3542.714563106796</v>
      </c>
      <c r="U1792" s="96">
        <f t="shared" si="758"/>
        <v>647.61194029850742</v>
      </c>
      <c r="V1792" s="96">
        <f t="shared" si="759"/>
        <v>3541.1702898550725</v>
      </c>
      <c r="W1792" s="86">
        <f t="shared" si="760"/>
        <v>2917.0072463768115</v>
      </c>
      <c r="X1792" s="99">
        <f t="shared" si="761"/>
        <v>9.9063400576368879E-3</v>
      </c>
      <c r="Y1792" s="100">
        <f t="shared" si="762"/>
        <v>4.6379682997118157E-2</v>
      </c>
      <c r="Z1792" s="100">
        <f t="shared" si="763"/>
        <v>0.11464337175792508</v>
      </c>
      <c r="AA1792" s="100">
        <f t="shared" si="764"/>
        <v>7.4567723342939485E-2</v>
      </c>
      <c r="AB1792" s="101">
        <f t="shared" si="765"/>
        <v>1.2427953890489913E-2</v>
      </c>
      <c r="AC1792" s="99">
        <f t="shared" si="766"/>
        <v>1.2096172826244575E-2</v>
      </c>
      <c r="AD1792" s="100">
        <f t="shared" si="767"/>
        <v>5.1029842289724292E-2</v>
      </c>
      <c r="AE1792" s="100">
        <f t="shared" si="768"/>
        <v>0.12168786555799882</v>
      </c>
      <c r="AF1792" s="100">
        <f t="shared" si="769"/>
        <v>8.0376222859532859E-2</v>
      </c>
      <c r="AG1792" s="101">
        <f t="shared" si="770"/>
        <v>1.4877583401192843E-2</v>
      </c>
      <c r="AH1792" s="95">
        <f t="shared" si="771"/>
        <v>129.22172190201729</v>
      </c>
      <c r="AI1792" s="96">
        <f t="shared" si="772"/>
        <v>164.30997838616716</v>
      </c>
      <c r="AJ1792" s="96">
        <f t="shared" si="773"/>
        <v>74.24441642651297</v>
      </c>
      <c r="AK1792" s="96">
        <f t="shared" si="774"/>
        <v>264.05700648414984</v>
      </c>
      <c r="AL1792" s="86">
        <f t="shared" si="775"/>
        <v>36.252431556195965</v>
      </c>
      <c r="AM1792" s="95">
        <f t="shared" si="783"/>
        <v>129.65016130117223</v>
      </c>
      <c r="AN1792" s="96">
        <f t="shared" si="776"/>
        <v>164.85475419768522</v>
      </c>
      <c r="AO1792" s="96">
        <f t="shared" si="777"/>
        <v>74.49057653563537</v>
      </c>
      <c r="AP1792" s="96">
        <f t="shared" si="778"/>
        <v>264.9324972571834</v>
      </c>
      <c r="AQ1792" s="86">
        <f t="shared" si="779"/>
        <v>36.372627834075779</v>
      </c>
    </row>
    <row r="1793" spans="1:43">
      <c r="A1793" s="129" t="str">
        <f t="shared" si="780"/>
        <v>2015_3</v>
      </c>
      <c r="B1793" s="57">
        <v>2015</v>
      </c>
      <c r="C1793" s="57">
        <v>3</v>
      </c>
      <c r="D1793" s="81" t="str">
        <f t="shared" si="781"/>
        <v>SML_Commercial</v>
      </c>
      <c r="E1793" s="68" t="s">
        <v>12</v>
      </c>
      <c r="F1793" s="69" t="s">
        <v>40</v>
      </c>
      <c r="G1793" s="84">
        <f t="shared" si="782"/>
        <v>26356</v>
      </c>
      <c r="H1793" s="70">
        <v>6589</v>
      </c>
      <c r="I1793" s="65">
        <v>48</v>
      </c>
      <c r="J1793" s="66">
        <v>816</v>
      </c>
      <c r="K1793" s="66">
        <v>477</v>
      </c>
      <c r="L1793" s="66">
        <v>1468</v>
      </c>
      <c r="M1793" s="67">
        <v>197</v>
      </c>
      <c r="N1793" s="65">
        <v>857101</v>
      </c>
      <c r="O1793" s="66">
        <v>1441715</v>
      </c>
      <c r="P1793" s="66">
        <v>728807</v>
      </c>
      <c r="Q1793" s="66">
        <v>2370103</v>
      </c>
      <c r="R1793" s="67">
        <v>697911</v>
      </c>
      <c r="S1793" s="95">
        <f t="shared" si="756"/>
        <v>17856.270833333332</v>
      </c>
      <c r="T1793" s="96">
        <f t="shared" si="757"/>
        <v>1766.8075980392157</v>
      </c>
      <c r="U1793" s="96">
        <f t="shared" si="758"/>
        <v>1527.8972746331237</v>
      </c>
      <c r="V1793" s="96">
        <f t="shared" si="759"/>
        <v>1614.5115803814713</v>
      </c>
      <c r="W1793" s="86">
        <f t="shared" si="760"/>
        <v>3542.6954314720811</v>
      </c>
      <c r="X1793" s="99">
        <f t="shared" si="761"/>
        <v>1.8212171801487327E-3</v>
      </c>
      <c r="Y1793" s="100">
        <f t="shared" si="762"/>
        <v>3.0960692062528456E-2</v>
      </c>
      <c r="Z1793" s="100">
        <f t="shared" si="763"/>
        <v>1.8098345727728032E-2</v>
      </c>
      <c r="AA1793" s="100">
        <f t="shared" si="764"/>
        <v>5.5698892092882077E-2</v>
      </c>
      <c r="AB1793" s="101">
        <f t="shared" si="765"/>
        <v>7.474578843527091E-3</v>
      </c>
      <c r="AC1793" s="99">
        <f t="shared" si="766"/>
        <v>2.4331464233572023E-3</v>
      </c>
      <c r="AD1793" s="100">
        <f t="shared" si="767"/>
        <v>3.3446640970025698E-2</v>
      </c>
      <c r="AE1793" s="100">
        <f t="shared" si="768"/>
        <v>2.0011586412598377E-2</v>
      </c>
      <c r="AF1793" s="100">
        <f t="shared" si="769"/>
        <v>5.8990398460161193E-2</v>
      </c>
      <c r="AG1793" s="101">
        <f t="shared" si="770"/>
        <v>8.7107549775634965E-3</v>
      </c>
      <c r="AH1793" s="95">
        <f t="shared" si="771"/>
        <v>32.520147215055395</v>
      </c>
      <c r="AI1793" s="96">
        <f t="shared" si="772"/>
        <v>54.701585976627712</v>
      </c>
      <c r="AJ1793" s="96">
        <f t="shared" si="773"/>
        <v>27.652413112763696</v>
      </c>
      <c r="AK1793" s="96">
        <f t="shared" si="774"/>
        <v>89.926506298376083</v>
      </c>
      <c r="AL1793" s="86">
        <f t="shared" si="775"/>
        <v>26.480156321141298</v>
      </c>
      <c r="AM1793" s="95">
        <f t="shared" si="783"/>
        <v>32.627968966136947</v>
      </c>
      <c r="AN1793" s="96">
        <f t="shared" si="776"/>
        <v>54.882951108462279</v>
      </c>
      <c r="AO1793" s="96">
        <f t="shared" si="777"/>
        <v>27.744095711361169</v>
      </c>
      <c r="AP1793" s="96">
        <f t="shared" si="778"/>
        <v>90.224660956582809</v>
      </c>
      <c r="AQ1793" s="86">
        <f t="shared" si="779"/>
        <v>26.567952258981851</v>
      </c>
    </row>
    <row r="1794" spans="1:43">
      <c r="A1794" s="129" t="str">
        <f t="shared" si="780"/>
        <v>2015_3</v>
      </c>
      <c r="B1794" s="57">
        <v>2015</v>
      </c>
      <c r="C1794" s="57">
        <v>3</v>
      </c>
      <c r="D1794" s="81" t="str">
        <f t="shared" si="781"/>
        <v>LSL_Commercial</v>
      </c>
      <c r="E1794" s="68" t="s">
        <v>14</v>
      </c>
      <c r="F1794" s="69" t="s">
        <v>40</v>
      </c>
      <c r="G1794" s="84">
        <f t="shared" si="782"/>
        <v>3404</v>
      </c>
      <c r="H1794" s="70">
        <v>851</v>
      </c>
      <c r="I1794" s="65">
        <v>4</v>
      </c>
      <c r="J1794" s="66">
        <v>69</v>
      </c>
      <c r="K1794" s="66">
        <v>244</v>
      </c>
      <c r="L1794" s="66">
        <v>117</v>
      </c>
      <c r="M1794" s="67">
        <v>18</v>
      </c>
      <c r="N1794" s="65">
        <v>81990</v>
      </c>
      <c r="O1794" s="66">
        <v>216429</v>
      </c>
      <c r="P1794" s="66">
        <v>484488</v>
      </c>
      <c r="Q1794" s="66">
        <v>385158</v>
      </c>
      <c r="R1794" s="67">
        <v>96505</v>
      </c>
      <c r="S1794" s="95">
        <f t="shared" si="756"/>
        <v>20497.5</v>
      </c>
      <c r="T1794" s="96">
        <f t="shared" si="757"/>
        <v>3136.6521739130435</v>
      </c>
      <c r="U1794" s="96">
        <f t="shared" si="758"/>
        <v>1985.6065573770493</v>
      </c>
      <c r="V1794" s="96">
        <f t="shared" si="759"/>
        <v>3291.9487179487178</v>
      </c>
      <c r="W1794" s="86">
        <f t="shared" si="760"/>
        <v>5361.3888888888887</v>
      </c>
      <c r="X1794" s="99">
        <f t="shared" si="761"/>
        <v>1.1750881316098707E-3</v>
      </c>
      <c r="Y1794" s="100">
        <f t="shared" si="762"/>
        <v>2.0270270270270271E-2</v>
      </c>
      <c r="Z1794" s="100">
        <f t="shared" si="763"/>
        <v>7.1680376028202111E-2</v>
      </c>
      <c r="AA1794" s="100">
        <f t="shared" si="764"/>
        <v>3.4371327849588719E-2</v>
      </c>
      <c r="AB1794" s="101">
        <f t="shared" si="765"/>
        <v>5.2878965922444187E-3</v>
      </c>
      <c r="AC1794" s="99">
        <f t="shared" si="766"/>
        <v>2.5432612337972123E-3</v>
      </c>
      <c r="AD1794" s="100">
        <f t="shared" si="767"/>
        <v>2.589814028884075E-2</v>
      </c>
      <c r="AE1794" s="100">
        <f t="shared" si="768"/>
        <v>8.1982103305045101E-2</v>
      </c>
      <c r="AF1794" s="100">
        <f t="shared" si="769"/>
        <v>4.1646853510559953E-2</v>
      </c>
      <c r="AG1794" s="101">
        <f t="shared" si="770"/>
        <v>8.1842484712229858E-3</v>
      </c>
      <c r="AH1794" s="95">
        <f t="shared" si="771"/>
        <v>24.086368977673324</v>
      </c>
      <c r="AI1794" s="96">
        <f t="shared" si="772"/>
        <v>63.580787309048176</v>
      </c>
      <c r="AJ1794" s="96">
        <f t="shared" si="773"/>
        <v>142.32902467685076</v>
      </c>
      <c r="AK1794" s="96">
        <f t="shared" si="774"/>
        <v>113.14864864864865</v>
      </c>
      <c r="AL1794" s="86">
        <f t="shared" si="775"/>
        <v>28.350470035252645</v>
      </c>
      <c r="AM1794" s="95">
        <f t="shared" si="783"/>
        <v>24.166228225025279</v>
      </c>
      <c r="AN1794" s="96">
        <f t="shared" si="776"/>
        <v>63.791591761361097</v>
      </c>
      <c r="AO1794" s="96">
        <f t="shared" si="777"/>
        <v>142.80092182322292</v>
      </c>
      <c r="AP1794" s="96">
        <f t="shared" si="778"/>
        <v>113.52379717885458</v>
      </c>
      <c r="AQ1794" s="86">
        <f t="shared" si="779"/>
        <v>28.444467067399252</v>
      </c>
    </row>
    <row r="1795" spans="1:43">
      <c r="A1795" s="129" t="str">
        <f t="shared" si="780"/>
        <v>2015_3</v>
      </c>
      <c r="B1795" s="57">
        <v>2015</v>
      </c>
      <c r="C1795" s="57">
        <v>3</v>
      </c>
      <c r="D1795" s="81" t="str">
        <f t="shared" si="781"/>
        <v>MYA_Commercial</v>
      </c>
      <c r="E1795" s="68" t="s">
        <v>15</v>
      </c>
      <c r="F1795" s="69" t="s">
        <v>40</v>
      </c>
      <c r="G1795" s="84">
        <f t="shared" si="782"/>
        <v>3752</v>
      </c>
      <c r="H1795" s="70">
        <v>938</v>
      </c>
      <c r="I1795" s="65">
        <v>20</v>
      </c>
      <c r="J1795" s="66">
        <v>134</v>
      </c>
      <c r="K1795" s="66">
        <v>110</v>
      </c>
      <c r="L1795" s="66">
        <v>246</v>
      </c>
      <c r="M1795" s="67">
        <v>25</v>
      </c>
      <c r="N1795" s="65">
        <v>242389</v>
      </c>
      <c r="O1795" s="66">
        <v>448798</v>
      </c>
      <c r="P1795" s="66">
        <v>106720</v>
      </c>
      <c r="Q1795" s="66">
        <v>761419</v>
      </c>
      <c r="R1795" s="67">
        <v>140113</v>
      </c>
      <c r="S1795" s="95">
        <f t="shared" si="756"/>
        <v>12119.45</v>
      </c>
      <c r="T1795" s="96">
        <f t="shared" si="757"/>
        <v>3349.2388059701493</v>
      </c>
      <c r="U1795" s="96">
        <f t="shared" si="758"/>
        <v>970.18181818181813</v>
      </c>
      <c r="V1795" s="96">
        <f t="shared" si="759"/>
        <v>3095.1991869918697</v>
      </c>
      <c r="W1795" s="86">
        <f t="shared" si="760"/>
        <v>5604.52</v>
      </c>
      <c r="X1795" s="99">
        <f t="shared" si="761"/>
        <v>5.3304904051172707E-3</v>
      </c>
      <c r="Y1795" s="100">
        <f t="shared" si="762"/>
        <v>3.5714285714285712E-2</v>
      </c>
      <c r="Z1795" s="100">
        <f t="shared" si="763"/>
        <v>2.9317697228144989E-2</v>
      </c>
      <c r="AA1795" s="100">
        <f t="shared" si="764"/>
        <v>6.5565031982942432E-2</v>
      </c>
      <c r="AB1795" s="101">
        <f t="shared" si="765"/>
        <v>6.6631130063965881E-3</v>
      </c>
      <c r="AC1795" s="99">
        <f t="shared" si="766"/>
        <v>8.1002845434087669E-3</v>
      </c>
      <c r="AD1795" s="100">
        <f t="shared" si="767"/>
        <v>4.2773369829197772E-2</v>
      </c>
      <c r="AE1795" s="100">
        <f t="shared" si="768"/>
        <v>3.5734637394019816E-2</v>
      </c>
      <c r="AF1795" s="100">
        <f t="shared" si="769"/>
        <v>7.4980354169455879E-2</v>
      </c>
      <c r="AG1795" s="101">
        <f t="shared" si="770"/>
        <v>9.757761859594944E-3</v>
      </c>
      <c r="AH1795" s="95">
        <f t="shared" si="771"/>
        <v>64.602611940298502</v>
      </c>
      <c r="AI1795" s="96">
        <f t="shared" si="772"/>
        <v>119.61567164179104</v>
      </c>
      <c r="AJ1795" s="96">
        <f t="shared" si="773"/>
        <v>28.443496801705756</v>
      </c>
      <c r="AK1795" s="96">
        <f t="shared" si="774"/>
        <v>202.93683368869935</v>
      </c>
      <c r="AL1795" s="86">
        <f t="shared" si="775"/>
        <v>37.343550106609811</v>
      </c>
      <c r="AM1795" s="95">
        <f t="shared" si="783"/>
        <v>64.816804289975821</v>
      </c>
      <c r="AN1795" s="96">
        <f t="shared" si="776"/>
        <v>120.0122618259598</v>
      </c>
      <c r="AO1795" s="96">
        <f t="shared" si="777"/>
        <v>28.537802267537799</v>
      </c>
      <c r="AP1795" s="96">
        <f t="shared" si="778"/>
        <v>203.60967826786322</v>
      </c>
      <c r="AQ1795" s="86">
        <f t="shared" si="779"/>
        <v>37.467364028406337</v>
      </c>
    </row>
    <row r="1796" spans="1:43">
      <c r="A1796" s="129" t="str">
        <f t="shared" si="780"/>
        <v>2015_3</v>
      </c>
      <c r="B1796" s="57">
        <v>2015</v>
      </c>
      <c r="C1796" s="57">
        <v>3</v>
      </c>
      <c r="D1796" s="81" t="str">
        <f t="shared" si="781"/>
        <v>SMA_Commercial</v>
      </c>
      <c r="E1796" s="68" t="s">
        <v>16</v>
      </c>
      <c r="F1796" s="69" t="s">
        <v>40</v>
      </c>
      <c r="G1796" s="84">
        <f t="shared" si="782"/>
        <v>26180</v>
      </c>
      <c r="H1796" s="70">
        <v>6545</v>
      </c>
      <c r="I1796" s="65">
        <v>53</v>
      </c>
      <c r="J1796" s="66">
        <v>676</v>
      </c>
      <c r="K1796" s="66">
        <v>487</v>
      </c>
      <c r="L1796" s="66">
        <v>1868</v>
      </c>
      <c r="M1796" s="67">
        <v>982</v>
      </c>
      <c r="N1796" s="65">
        <v>1143311</v>
      </c>
      <c r="O1796" s="66">
        <v>2585396</v>
      </c>
      <c r="P1796" s="66">
        <v>418677</v>
      </c>
      <c r="Q1796" s="66">
        <v>6117511</v>
      </c>
      <c r="R1796" s="67">
        <v>5647806</v>
      </c>
      <c r="S1796" s="95">
        <f t="shared" si="756"/>
        <v>21571.905660377357</v>
      </c>
      <c r="T1796" s="96">
        <f t="shared" si="757"/>
        <v>3824.5502958579882</v>
      </c>
      <c r="U1796" s="96">
        <f t="shared" si="758"/>
        <v>859.70636550308006</v>
      </c>
      <c r="V1796" s="96">
        <f t="shared" si="759"/>
        <v>3274.8988222698072</v>
      </c>
      <c r="W1796" s="86">
        <f t="shared" si="760"/>
        <v>5751.3299389002041</v>
      </c>
      <c r="X1796" s="99">
        <f t="shared" si="761"/>
        <v>2.024446142093201E-3</v>
      </c>
      <c r="Y1796" s="100">
        <f t="shared" si="762"/>
        <v>2.5821237585943468E-2</v>
      </c>
      <c r="Z1796" s="100">
        <f t="shared" si="763"/>
        <v>1.8601986249045074E-2</v>
      </c>
      <c r="AA1796" s="100">
        <f t="shared" si="764"/>
        <v>7.1352177234530176E-2</v>
      </c>
      <c r="AB1796" s="101">
        <f t="shared" si="765"/>
        <v>3.7509549274255156E-2</v>
      </c>
      <c r="AC1796" s="99">
        <f t="shared" si="766"/>
        <v>2.671714184549024E-3</v>
      </c>
      <c r="AD1796" s="100">
        <f t="shared" si="767"/>
        <v>2.8105147425422042E-2</v>
      </c>
      <c r="AE1796" s="100">
        <f t="shared" si="768"/>
        <v>2.0547674904734678E-2</v>
      </c>
      <c r="AF1796" s="100">
        <f t="shared" si="769"/>
        <v>7.5058986476803327E-2</v>
      </c>
      <c r="AG1796" s="101">
        <f t="shared" si="770"/>
        <v>4.024570138480589E-2</v>
      </c>
      <c r="AH1796" s="95">
        <f t="shared" si="771"/>
        <v>43.671161191749427</v>
      </c>
      <c r="AI1796" s="96">
        <f t="shared" si="772"/>
        <v>98.75462184873949</v>
      </c>
      <c r="AJ1796" s="96">
        <f t="shared" si="773"/>
        <v>15.992245989304813</v>
      </c>
      <c r="AK1796" s="96">
        <f t="shared" si="774"/>
        <v>233.67116119174943</v>
      </c>
      <c r="AL1796" s="86">
        <f t="shared" si="775"/>
        <v>215.72979373567608</v>
      </c>
      <c r="AM1796" s="95">
        <f t="shared" si="783"/>
        <v>43.815954542170644</v>
      </c>
      <c r="AN1796" s="96">
        <f t="shared" si="776"/>
        <v>99.082046450624375</v>
      </c>
      <c r="AO1796" s="96">
        <f t="shared" si="777"/>
        <v>16.045268872469851</v>
      </c>
      <c r="AP1796" s="96">
        <f t="shared" si="778"/>
        <v>234.4459065706784</v>
      </c>
      <c r="AQ1796" s="86">
        <f t="shared" si="779"/>
        <v>216.44505384711476</v>
      </c>
    </row>
    <row r="1797" spans="1:43">
      <c r="A1797" s="129" t="str">
        <f t="shared" si="780"/>
        <v>2015_3</v>
      </c>
      <c r="B1797" s="57">
        <v>2015</v>
      </c>
      <c r="C1797" s="57">
        <v>3</v>
      </c>
      <c r="D1797" s="81" t="str">
        <f t="shared" si="781"/>
        <v>MSL_Commercial</v>
      </c>
      <c r="E1797" s="68" t="s">
        <v>17</v>
      </c>
      <c r="F1797" s="69" t="s">
        <v>40</v>
      </c>
      <c r="G1797" s="84">
        <f t="shared" si="782"/>
        <v>10992</v>
      </c>
      <c r="H1797" s="70">
        <v>2748</v>
      </c>
      <c r="I1797" s="65">
        <v>28</v>
      </c>
      <c r="J1797" s="66">
        <v>256</v>
      </c>
      <c r="K1797" s="66">
        <v>606</v>
      </c>
      <c r="L1797" s="66">
        <v>395</v>
      </c>
      <c r="M1797" s="67">
        <v>68</v>
      </c>
      <c r="N1797" s="65">
        <v>570684</v>
      </c>
      <c r="O1797" s="66">
        <v>776705</v>
      </c>
      <c r="P1797" s="66">
        <v>1151511</v>
      </c>
      <c r="Q1797" s="66">
        <v>1235541</v>
      </c>
      <c r="R1797" s="67">
        <v>231253</v>
      </c>
      <c r="S1797" s="95">
        <f t="shared" si="756"/>
        <v>20381.571428571428</v>
      </c>
      <c r="T1797" s="96">
        <f t="shared" si="757"/>
        <v>3034.00390625</v>
      </c>
      <c r="U1797" s="96">
        <f t="shared" si="758"/>
        <v>1900.1831683168316</v>
      </c>
      <c r="V1797" s="96">
        <f t="shared" si="759"/>
        <v>3127.9518987341771</v>
      </c>
      <c r="W1797" s="86">
        <f t="shared" si="760"/>
        <v>3400.7794117647059</v>
      </c>
      <c r="X1797" s="99">
        <f t="shared" si="761"/>
        <v>2.5473071324599709E-3</v>
      </c>
      <c r="Y1797" s="100">
        <f t="shared" si="762"/>
        <v>2.3289665211062592E-2</v>
      </c>
      <c r="Z1797" s="100">
        <f t="shared" si="763"/>
        <v>5.5131004366812224E-2</v>
      </c>
      <c r="AA1797" s="100">
        <f t="shared" si="764"/>
        <v>3.593522561863173E-2</v>
      </c>
      <c r="AB1797" s="101">
        <f t="shared" si="765"/>
        <v>6.1863173216885007E-3</v>
      </c>
      <c r="AC1797" s="99">
        <f t="shared" si="766"/>
        <v>3.6675298367601517E-3</v>
      </c>
      <c r="AD1797" s="100">
        <f t="shared" si="767"/>
        <v>2.6641495919534883E-2</v>
      </c>
      <c r="AE1797" s="100">
        <f t="shared" si="768"/>
        <v>6.0203262096735981E-2</v>
      </c>
      <c r="AF1797" s="100">
        <f t="shared" si="769"/>
        <v>4.0071704928971191E-2</v>
      </c>
      <c r="AG1797" s="101">
        <f t="shared" si="770"/>
        <v>7.9288709132723668E-3</v>
      </c>
      <c r="AH1797" s="95">
        <f t="shared" si="771"/>
        <v>51.918122270742359</v>
      </c>
      <c r="AI1797" s="96">
        <f t="shared" si="772"/>
        <v>70.66093522561863</v>
      </c>
      <c r="AJ1797" s="96">
        <f t="shared" si="773"/>
        <v>104.75900655021834</v>
      </c>
      <c r="AK1797" s="96">
        <f t="shared" si="774"/>
        <v>112.40365720524018</v>
      </c>
      <c r="AL1797" s="86">
        <f t="shared" si="775"/>
        <v>21.038300582241629</v>
      </c>
      <c r="AM1797" s="95">
        <f t="shared" si="783"/>
        <v>52.090258725693765</v>
      </c>
      <c r="AN1797" s="96">
        <f t="shared" si="776"/>
        <v>70.895214170258797</v>
      </c>
      <c r="AO1797" s="96">
        <f t="shared" si="777"/>
        <v>105.10633891169606</v>
      </c>
      <c r="AP1797" s="96">
        <f t="shared" si="778"/>
        <v>112.77633568875666</v>
      </c>
      <c r="AQ1797" s="86">
        <f t="shared" si="779"/>
        <v>21.10805384607394</v>
      </c>
    </row>
    <row r="1798" spans="1:43">
      <c r="A1798" s="129" t="str">
        <f t="shared" si="780"/>
        <v>2015_3</v>
      </c>
      <c r="B1798" s="57">
        <v>2015</v>
      </c>
      <c r="C1798" s="57">
        <v>3</v>
      </c>
      <c r="D1798" s="81" t="str">
        <f t="shared" si="781"/>
        <v>LYL_Commercial</v>
      </c>
      <c r="E1798" s="68" t="s">
        <v>18</v>
      </c>
      <c r="F1798" s="69" t="s">
        <v>40</v>
      </c>
      <c r="G1798" s="84">
        <f t="shared" si="782"/>
        <v>4464</v>
      </c>
      <c r="H1798" s="70">
        <v>1116</v>
      </c>
      <c r="I1798" s="65">
        <v>27</v>
      </c>
      <c r="J1798" s="66">
        <v>116</v>
      </c>
      <c r="K1798" s="66">
        <v>227</v>
      </c>
      <c r="L1798" s="66">
        <v>170</v>
      </c>
      <c r="M1798" s="67">
        <v>44</v>
      </c>
      <c r="N1798" s="65">
        <v>541538</v>
      </c>
      <c r="O1798" s="66">
        <v>371058</v>
      </c>
      <c r="P1798" s="66">
        <v>261803</v>
      </c>
      <c r="Q1798" s="66">
        <v>622469</v>
      </c>
      <c r="R1798" s="67">
        <v>278154</v>
      </c>
      <c r="S1798" s="95">
        <f t="shared" si="756"/>
        <v>20056.962962962964</v>
      </c>
      <c r="T1798" s="96">
        <f t="shared" si="757"/>
        <v>3198.7758620689656</v>
      </c>
      <c r="U1798" s="96">
        <f t="shared" si="758"/>
        <v>1153.3171806167402</v>
      </c>
      <c r="V1798" s="96">
        <f t="shared" si="759"/>
        <v>3661.5823529411764</v>
      </c>
      <c r="W1798" s="86">
        <f t="shared" si="760"/>
        <v>6321.681818181818</v>
      </c>
      <c r="X1798" s="99">
        <f t="shared" si="761"/>
        <v>6.0483870967741934E-3</v>
      </c>
      <c r="Y1798" s="100">
        <f t="shared" si="762"/>
        <v>2.5985663082437275E-2</v>
      </c>
      <c r="Z1798" s="100">
        <f t="shared" si="763"/>
        <v>5.0851254480286739E-2</v>
      </c>
      <c r="AA1798" s="100">
        <f t="shared" si="764"/>
        <v>3.8082437275985662E-2</v>
      </c>
      <c r="AB1798" s="101">
        <f t="shared" si="765"/>
        <v>9.8566308243727592E-3</v>
      </c>
      <c r="AC1798" s="99">
        <f t="shared" si="766"/>
        <v>8.7523220419637934E-3</v>
      </c>
      <c r="AD1798" s="100">
        <f t="shared" si="767"/>
        <v>3.1533751893807638E-2</v>
      </c>
      <c r="AE1798" s="100">
        <f t="shared" si="768"/>
        <v>5.8512719141591563E-2</v>
      </c>
      <c r="AF1798" s="100">
        <f t="shared" si="769"/>
        <v>4.4757035412540523E-2</v>
      </c>
      <c r="AG1798" s="101">
        <f t="shared" si="770"/>
        <v>1.3301772728558857E-2</v>
      </c>
      <c r="AH1798" s="95">
        <f t="shared" si="771"/>
        <v>121.31227598566308</v>
      </c>
      <c r="AI1798" s="96">
        <f t="shared" si="772"/>
        <v>83.122311827956992</v>
      </c>
      <c r="AJ1798" s="96">
        <f t="shared" si="773"/>
        <v>58.647625448028677</v>
      </c>
      <c r="AK1798" s="96">
        <f t="shared" si="774"/>
        <v>139.44198028673836</v>
      </c>
      <c r="AL1798" s="86">
        <f t="shared" si="775"/>
        <v>62.310483870967744</v>
      </c>
      <c r="AM1798" s="95">
        <f t="shared" si="783"/>
        <v>121.71449132429497</v>
      </c>
      <c r="AN1798" s="96">
        <f t="shared" si="776"/>
        <v>83.397906927695288</v>
      </c>
      <c r="AO1798" s="96">
        <f t="shared" si="777"/>
        <v>58.842073819703138</v>
      </c>
      <c r="AP1798" s="96">
        <f t="shared" si="778"/>
        <v>139.90430533063713</v>
      </c>
      <c r="AQ1798" s="86">
        <f t="shared" si="779"/>
        <v>62.51707658524046</v>
      </c>
    </row>
    <row r="1799" spans="1:43">
      <c r="A1799" s="129" t="str">
        <f t="shared" si="780"/>
        <v>2015_3</v>
      </c>
      <c r="B1799" s="57">
        <v>2015</v>
      </c>
      <c r="C1799" s="57">
        <v>3</v>
      </c>
      <c r="D1799" s="81" t="str">
        <f t="shared" si="781"/>
        <v>LSA_Commercial</v>
      </c>
      <c r="E1799" s="68" t="s">
        <v>19</v>
      </c>
      <c r="F1799" s="69" t="s">
        <v>40</v>
      </c>
      <c r="G1799" s="84">
        <f t="shared" si="782"/>
        <v>29784</v>
      </c>
      <c r="H1799" s="70">
        <v>7446</v>
      </c>
      <c r="I1799" s="65">
        <v>103</v>
      </c>
      <c r="J1799" s="66">
        <v>920</v>
      </c>
      <c r="K1799" s="66">
        <v>752</v>
      </c>
      <c r="L1799" s="66">
        <v>1556</v>
      </c>
      <c r="M1799" s="67">
        <v>268</v>
      </c>
      <c r="N1799" s="65">
        <v>2923515</v>
      </c>
      <c r="O1799" s="66">
        <v>2612370</v>
      </c>
      <c r="P1799" s="66">
        <v>1419987</v>
      </c>
      <c r="Q1799" s="66">
        <v>3807179</v>
      </c>
      <c r="R1799" s="67">
        <v>2735529</v>
      </c>
      <c r="S1799" s="95">
        <f t="shared" si="756"/>
        <v>28383.640776699031</v>
      </c>
      <c r="T1799" s="96">
        <f t="shared" si="757"/>
        <v>2839.532608695652</v>
      </c>
      <c r="U1799" s="96">
        <f t="shared" si="758"/>
        <v>1888.2805851063829</v>
      </c>
      <c r="V1799" s="96">
        <f t="shared" si="759"/>
        <v>2446.7731362467866</v>
      </c>
      <c r="W1799" s="86">
        <f t="shared" si="760"/>
        <v>10207.197761194029</v>
      </c>
      <c r="X1799" s="99">
        <f t="shared" si="761"/>
        <v>3.4582326081117379E-3</v>
      </c>
      <c r="Y1799" s="100">
        <f t="shared" si="762"/>
        <v>3.0889067955949503E-2</v>
      </c>
      <c r="Z1799" s="100">
        <f t="shared" si="763"/>
        <v>2.5248455546602204E-2</v>
      </c>
      <c r="AA1799" s="100">
        <f t="shared" si="764"/>
        <v>5.2242814934192854E-2</v>
      </c>
      <c r="AB1799" s="101">
        <f t="shared" si="765"/>
        <v>8.998119795863551E-3</v>
      </c>
      <c r="AC1799" s="99">
        <f t="shared" si="766"/>
        <v>4.2508055890678039E-3</v>
      </c>
      <c r="AD1799" s="100">
        <f t="shared" si="767"/>
        <v>3.3224964250871972E-2</v>
      </c>
      <c r="AE1799" s="100">
        <f t="shared" si="768"/>
        <v>2.7366469340065092E-2</v>
      </c>
      <c r="AF1799" s="100">
        <f t="shared" si="769"/>
        <v>5.5246996915291509E-2</v>
      </c>
      <c r="AG1799" s="101">
        <f t="shared" si="770"/>
        <v>1.0273023943647213E-2</v>
      </c>
      <c r="AH1799" s="95">
        <f t="shared" si="771"/>
        <v>98.157232070910553</v>
      </c>
      <c r="AI1799" s="96">
        <f t="shared" si="772"/>
        <v>87.710515713134569</v>
      </c>
      <c r="AJ1799" s="96">
        <f t="shared" si="773"/>
        <v>47.676168412570505</v>
      </c>
      <c r="AK1799" s="96">
        <f t="shared" si="774"/>
        <v>127.82631614289552</v>
      </c>
      <c r="AL1799" s="86">
        <f t="shared" si="775"/>
        <v>91.845588235294116</v>
      </c>
      <c r="AM1799" s="95">
        <f t="shared" si="783"/>
        <v>98.482676004888319</v>
      </c>
      <c r="AN1799" s="96">
        <f t="shared" si="776"/>
        <v>88.001323172581678</v>
      </c>
      <c r="AO1799" s="96">
        <f t="shared" si="777"/>
        <v>47.834240512586163</v>
      </c>
      <c r="AP1799" s="96">
        <f t="shared" si="778"/>
        <v>128.25012902263705</v>
      </c>
      <c r="AQ1799" s="86">
        <f t="shared" si="779"/>
        <v>92.150105680653652</v>
      </c>
    </row>
    <row r="1800" spans="1:43">
      <c r="A1800" s="129" t="str">
        <f t="shared" si="780"/>
        <v>2015_3</v>
      </c>
      <c r="B1800" s="57">
        <v>2015</v>
      </c>
      <c r="C1800" s="57">
        <v>3</v>
      </c>
      <c r="D1800" s="81" t="str">
        <f t="shared" si="781"/>
        <v>LMA_Commercial</v>
      </c>
      <c r="E1800" s="68" t="s">
        <v>20</v>
      </c>
      <c r="F1800" s="69" t="s">
        <v>40</v>
      </c>
      <c r="G1800" s="84">
        <f t="shared" si="782"/>
        <v>27800</v>
      </c>
      <c r="H1800" s="70">
        <v>6950</v>
      </c>
      <c r="I1800" s="65">
        <v>214</v>
      </c>
      <c r="J1800" s="66">
        <v>699</v>
      </c>
      <c r="K1800" s="66">
        <v>406</v>
      </c>
      <c r="L1800" s="66">
        <v>1009</v>
      </c>
      <c r="M1800" s="67">
        <v>300</v>
      </c>
      <c r="N1800" s="65">
        <v>3866865</v>
      </c>
      <c r="O1800" s="66">
        <v>1783158</v>
      </c>
      <c r="P1800" s="66">
        <v>366720</v>
      </c>
      <c r="Q1800" s="66">
        <v>3063713</v>
      </c>
      <c r="R1800" s="67">
        <v>1611995</v>
      </c>
      <c r="S1800" s="95">
        <f t="shared" si="756"/>
        <v>18069.462616822431</v>
      </c>
      <c r="T1800" s="96">
        <f t="shared" si="757"/>
        <v>2551.0128755364808</v>
      </c>
      <c r="U1800" s="96">
        <f t="shared" si="758"/>
        <v>903.25123152709364</v>
      </c>
      <c r="V1800" s="96">
        <f t="shared" si="759"/>
        <v>3036.3855302279485</v>
      </c>
      <c r="W1800" s="86">
        <f t="shared" si="760"/>
        <v>5373.3166666666666</v>
      </c>
      <c r="X1800" s="99">
        <f t="shared" si="761"/>
        <v>7.6978417266187048E-3</v>
      </c>
      <c r="Y1800" s="100">
        <f t="shared" si="762"/>
        <v>2.514388489208633E-2</v>
      </c>
      <c r="Z1800" s="100">
        <f t="shared" si="763"/>
        <v>1.4604316546762589E-2</v>
      </c>
      <c r="AA1800" s="100">
        <f t="shared" si="764"/>
        <v>3.629496402877698E-2</v>
      </c>
      <c r="AB1800" s="101">
        <f t="shared" si="765"/>
        <v>1.0791366906474821E-2</v>
      </c>
      <c r="AC1800" s="99">
        <f t="shared" si="766"/>
        <v>8.919191285139157E-3</v>
      </c>
      <c r="AD1800" s="100">
        <f t="shared" si="767"/>
        <v>2.7331747133109728E-2</v>
      </c>
      <c r="AE1800" s="100">
        <f t="shared" si="768"/>
        <v>1.628072356237904E-2</v>
      </c>
      <c r="AF1800" s="100">
        <f t="shared" si="769"/>
        <v>3.8908501748777601E-2</v>
      </c>
      <c r="AG1800" s="101">
        <f t="shared" si="770"/>
        <v>1.2235195709812921E-2</v>
      </c>
      <c r="AH1800" s="95">
        <f t="shared" si="771"/>
        <v>139.09586330935252</v>
      </c>
      <c r="AI1800" s="96">
        <f t="shared" si="772"/>
        <v>64.142374100719422</v>
      </c>
      <c r="AJ1800" s="96">
        <f t="shared" si="773"/>
        <v>13.191366906474821</v>
      </c>
      <c r="AK1800" s="96">
        <f t="shared" si="774"/>
        <v>110.2055035971223</v>
      </c>
      <c r="AL1800" s="86">
        <f t="shared" si="775"/>
        <v>57.985431654676262</v>
      </c>
      <c r="AM1800" s="95">
        <f t="shared" si="783"/>
        <v>139.55704078960918</v>
      </c>
      <c r="AN1800" s="96">
        <f t="shared" si="776"/>
        <v>64.355040514814434</v>
      </c>
      <c r="AO1800" s="96">
        <f t="shared" si="777"/>
        <v>13.23510337143021</v>
      </c>
      <c r="AP1800" s="96">
        <f t="shared" si="778"/>
        <v>110.57089402103665</v>
      </c>
      <c r="AQ1800" s="86">
        <f t="shared" si="779"/>
        <v>58.177684498332894</v>
      </c>
    </row>
    <row r="1801" spans="1:43">
      <c r="A1801" s="129" t="str">
        <f t="shared" si="780"/>
        <v>2015_3</v>
      </c>
      <c r="B1801" s="57">
        <v>2015</v>
      </c>
      <c r="C1801" s="57">
        <v>3</v>
      </c>
      <c r="D1801" s="81" t="str">
        <f t="shared" si="781"/>
        <v>SYL_Commercial</v>
      </c>
      <c r="E1801" s="68" t="s">
        <v>21</v>
      </c>
      <c r="F1801" s="69" t="s">
        <v>40</v>
      </c>
      <c r="G1801" s="84">
        <f t="shared" si="782"/>
        <v>3616</v>
      </c>
      <c r="H1801" s="70">
        <v>904</v>
      </c>
      <c r="I1801" s="65">
        <v>33</v>
      </c>
      <c r="J1801" s="66">
        <v>97</v>
      </c>
      <c r="K1801" s="66">
        <v>143</v>
      </c>
      <c r="L1801" s="66">
        <v>123</v>
      </c>
      <c r="M1801" s="67">
        <v>40</v>
      </c>
      <c r="N1801" s="65">
        <v>397218</v>
      </c>
      <c r="O1801" s="66">
        <v>276094</v>
      </c>
      <c r="P1801" s="66">
        <v>136984</v>
      </c>
      <c r="Q1801" s="66">
        <v>379921</v>
      </c>
      <c r="R1801" s="67">
        <v>169928</v>
      </c>
      <c r="S1801" s="95">
        <f t="shared" si="756"/>
        <v>12036.90909090909</v>
      </c>
      <c r="T1801" s="96">
        <f t="shared" si="757"/>
        <v>2846.3298969072166</v>
      </c>
      <c r="U1801" s="96">
        <f t="shared" si="758"/>
        <v>957.93006993006998</v>
      </c>
      <c r="V1801" s="96">
        <f t="shared" si="759"/>
        <v>3088.7886178861791</v>
      </c>
      <c r="W1801" s="86">
        <f t="shared" si="760"/>
        <v>4248.2</v>
      </c>
      <c r="X1801" s="99">
        <f t="shared" si="761"/>
        <v>9.1261061946902658E-3</v>
      </c>
      <c r="Y1801" s="100">
        <f t="shared" si="762"/>
        <v>2.6825221238938053E-2</v>
      </c>
      <c r="Z1801" s="100">
        <f t="shared" si="763"/>
        <v>3.9546460176991149E-2</v>
      </c>
      <c r="AA1801" s="100">
        <f t="shared" si="764"/>
        <v>3.4015486725663714E-2</v>
      </c>
      <c r="AB1801" s="101">
        <f t="shared" si="765"/>
        <v>1.1061946902654867E-2</v>
      </c>
      <c r="AC1801" s="99">
        <f t="shared" si="766"/>
        <v>1.2810734316018835E-2</v>
      </c>
      <c r="AD1801" s="100">
        <f t="shared" si="767"/>
        <v>3.3085717908836652E-2</v>
      </c>
      <c r="AE1801" s="100">
        <f t="shared" si="768"/>
        <v>4.7097968383734562E-2</v>
      </c>
      <c r="AF1801" s="100">
        <f t="shared" si="769"/>
        <v>4.1039173518779365E-2</v>
      </c>
      <c r="AG1801" s="101">
        <f t="shared" si="770"/>
        <v>1.5114624344715517E-2</v>
      </c>
      <c r="AH1801" s="95">
        <f t="shared" si="771"/>
        <v>109.85011061946902</v>
      </c>
      <c r="AI1801" s="96">
        <f t="shared" si="772"/>
        <v>76.353429203539818</v>
      </c>
      <c r="AJ1801" s="96">
        <f t="shared" si="773"/>
        <v>37.88274336283186</v>
      </c>
      <c r="AK1801" s="96">
        <f t="shared" si="774"/>
        <v>105.06664823008849</v>
      </c>
      <c r="AL1801" s="86">
        <f t="shared" si="775"/>
        <v>46.993362831858406</v>
      </c>
      <c r="AM1801" s="95">
        <f t="shared" si="783"/>
        <v>110.21432272481921</v>
      </c>
      <c r="AN1801" s="96">
        <f t="shared" si="776"/>
        <v>76.606581822541358</v>
      </c>
      <c r="AO1801" s="96">
        <f t="shared" si="777"/>
        <v>38.008344999815307</v>
      </c>
      <c r="AP1801" s="96">
        <f t="shared" si="778"/>
        <v>105.41500058893614</v>
      </c>
      <c r="AQ1801" s="86">
        <f t="shared" si="779"/>
        <v>47.149171064712775</v>
      </c>
    </row>
    <row r="1802" spans="1:43">
      <c r="A1802" s="129" t="str">
        <f t="shared" si="780"/>
        <v>2015_3</v>
      </c>
      <c r="B1802" s="57">
        <v>2015</v>
      </c>
      <c r="C1802" s="57">
        <v>3</v>
      </c>
      <c r="D1802" s="81" t="str">
        <f t="shared" si="781"/>
        <v>MYL_Commercial</v>
      </c>
      <c r="E1802" s="68" t="s">
        <v>22</v>
      </c>
      <c r="F1802" s="69" t="s">
        <v>40</v>
      </c>
      <c r="G1802" s="84">
        <f t="shared" si="782"/>
        <v>2572</v>
      </c>
      <c r="H1802" s="70">
        <v>643</v>
      </c>
      <c r="I1802" s="65">
        <v>22</v>
      </c>
      <c r="J1802" s="66">
        <v>78</v>
      </c>
      <c r="K1802" s="66">
        <v>151</v>
      </c>
      <c r="L1802" s="66">
        <v>112</v>
      </c>
      <c r="M1802" s="67">
        <v>25</v>
      </c>
      <c r="N1802" s="65">
        <v>326030</v>
      </c>
      <c r="O1802" s="66">
        <v>239999</v>
      </c>
      <c r="P1802" s="66">
        <v>122551</v>
      </c>
      <c r="Q1802" s="66">
        <v>350873</v>
      </c>
      <c r="R1802" s="67">
        <v>105425</v>
      </c>
      <c r="S1802" s="95">
        <f t="shared" si="756"/>
        <v>14819.545454545454</v>
      </c>
      <c r="T1802" s="96">
        <f t="shared" si="757"/>
        <v>3076.9102564102564</v>
      </c>
      <c r="U1802" s="96">
        <f t="shared" si="758"/>
        <v>811.59602649006627</v>
      </c>
      <c r="V1802" s="96">
        <f t="shared" si="759"/>
        <v>3132.7946428571427</v>
      </c>
      <c r="W1802" s="86">
        <f t="shared" si="760"/>
        <v>4217</v>
      </c>
      <c r="X1802" s="99">
        <f t="shared" si="761"/>
        <v>8.553654743390357E-3</v>
      </c>
      <c r="Y1802" s="100">
        <f t="shared" si="762"/>
        <v>3.0326594090202177E-2</v>
      </c>
      <c r="Z1802" s="100">
        <f t="shared" si="763"/>
        <v>5.870917573872473E-2</v>
      </c>
      <c r="AA1802" s="100">
        <f t="shared" si="764"/>
        <v>4.3545878693623641E-2</v>
      </c>
      <c r="AB1802" s="101">
        <f t="shared" si="765"/>
        <v>9.7200622083981336E-3</v>
      </c>
      <c r="AC1802" s="99">
        <f t="shared" si="766"/>
        <v>1.2784536668578685E-2</v>
      </c>
      <c r="AD1802" s="100">
        <f t="shared" si="767"/>
        <v>3.820512059799816E-2</v>
      </c>
      <c r="AE1802" s="100">
        <f t="shared" si="768"/>
        <v>6.95094639002828E-2</v>
      </c>
      <c r="AF1802" s="100">
        <f t="shared" si="769"/>
        <v>5.2922060925451368E-2</v>
      </c>
      <c r="AG1802" s="101">
        <f t="shared" si="770"/>
        <v>1.4227543693212687E-2</v>
      </c>
      <c r="AH1802" s="95">
        <f t="shared" si="771"/>
        <v>126.76127527216174</v>
      </c>
      <c r="AI1802" s="96">
        <f t="shared" si="772"/>
        <v>93.312208398133748</v>
      </c>
      <c r="AJ1802" s="96">
        <f t="shared" si="773"/>
        <v>47.64813374805599</v>
      </c>
      <c r="AK1802" s="96">
        <f t="shared" si="774"/>
        <v>136.42029548989115</v>
      </c>
      <c r="AL1802" s="86">
        <f t="shared" si="775"/>
        <v>40.989502332814929</v>
      </c>
      <c r="AM1802" s="95">
        <f t="shared" si="783"/>
        <v>127.1815569694982</v>
      </c>
      <c r="AN1802" s="96">
        <f t="shared" si="776"/>
        <v>93.621588476896605</v>
      </c>
      <c r="AO1802" s="96">
        <f t="shared" si="777"/>
        <v>47.806112898104395</v>
      </c>
      <c r="AP1802" s="96">
        <f t="shared" si="778"/>
        <v>136.87260202606737</v>
      </c>
      <c r="AQ1802" s="86">
        <f t="shared" si="779"/>
        <v>41.125404544089037</v>
      </c>
    </row>
    <row r="1803" spans="1:43">
      <c r="A1803" s="129" t="str">
        <f t="shared" si="780"/>
        <v>2015_3</v>
      </c>
      <c r="B1803" s="57">
        <v>2015</v>
      </c>
      <c r="C1803" s="57">
        <v>3</v>
      </c>
      <c r="D1803" s="81" t="str">
        <f t="shared" si="781"/>
        <v>MYH_Commercial</v>
      </c>
      <c r="E1803" s="68" t="s">
        <v>23</v>
      </c>
      <c r="F1803" s="69" t="s">
        <v>40</v>
      </c>
      <c r="G1803" s="84">
        <f t="shared" si="782"/>
        <v>7208</v>
      </c>
      <c r="H1803" s="70">
        <v>1802</v>
      </c>
      <c r="I1803" s="65">
        <v>62</v>
      </c>
      <c r="J1803" s="66">
        <v>201</v>
      </c>
      <c r="K1803" s="66">
        <v>102</v>
      </c>
      <c r="L1803" s="66">
        <v>250</v>
      </c>
      <c r="M1803" s="67">
        <v>142</v>
      </c>
      <c r="N1803" s="65">
        <v>1433460</v>
      </c>
      <c r="O1803" s="66">
        <v>888489</v>
      </c>
      <c r="P1803" s="66">
        <v>117983</v>
      </c>
      <c r="Q1803" s="66">
        <v>780904</v>
      </c>
      <c r="R1803" s="67">
        <v>806209</v>
      </c>
      <c r="S1803" s="95">
        <f t="shared" ref="S1803:S1866" si="784">N1803/I1803</f>
        <v>23120.322580645163</v>
      </c>
      <c r="T1803" s="96">
        <f t="shared" ref="T1803:T1866" si="785">O1803/J1803</f>
        <v>4420.3432835820895</v>
      </c>
      <c r="U1803" s="96">
        <f t="shared" ref="U1803:U1866" si="786">P1803/K1803</f>
        <v>1156.6960784313726</v>
      </c>
      <c r="V1803" s="96">
        <f t="shared" ref="V1803:V1866" si="787">Q1803/L1803</f>
        <v>3123.616</v>
      </c>
      <c r="W1803" s="86">
        <f t="shared" ref="W1803:W1866" si="788">R1803/M1803</f>
        <v>5677.5281690140846</v>
      </c>
      <c r="X1803" s="99">
        <f t="shared" ref="X1803:X1866" si="789">I1803/$G1803</f>
        <v>8.6015538290788018E-3</v>
      </c>
      <c r="Y1803" s="100">
        <f t="shared" ref="Y1803:Y1866" si="790">J1803/$G1803</f>
        <v>2.7885682574916758E-2</v>
      </c>
      <c r="Z1803" s="100">
        <f t="shared" ref="Z1803:Z1866" si="791">K1803/$G1803</f>
        <v>1.4150943396226415E-2</v>
      </c>
      <c r="AA1803" s="100">
        <f t="shared" ref="AA1803:AA1866" si="792">L1803/$G1803</f>
        <v>3.4683684794672584E-2</v>
      </c>
      <c r="AB1803" s="101">
        <f t="shared" ref="AB1803:AB1866" si="793">M1803/$G1803</f>
        <v>1.9700332963374027E-2</v>
      </c>
      <c r="AC1803" s="99">
        <f t="shared" ref="AC1803:AC1866" si="794">I1803/$G1803+2.33*(I1803*ABS(($G1803-I1803))/$G1803^3)^0.5</f>
        <v>1.1135871809121419E-2</v>
      </c>
      <c r="AD1803" s="100">
        <f t="shared" ref="AD1803:AD1866" si="795">J1803/$G1803+2.33*(J1803*ABS(($G1803-J1803))/$G1803^3)^0.5</f>
        <v>3.2404219561170435E-2</v>
      </c>
      <c r="AE1803" s="100">
        <f t="shared" ref="AE1803:AE1866" si="796">K1803/$G1803+2.33*(K1803*ABS(($G1803-K1803))/$G1803^3)^0.5</f>
        <v>1.7392446498107398E-2</v>
      </c>
      <c r="AF1803" s="100">
        <f t="shared" ref="AF1803:AF1866" si="797">L1803/$G1803+2.33*(L1803*ABS(($G1803-L1803))/$G1803^3)^0.5</f>
        <v>3.9705329368567348E-2</v>
      </c>
      <c r="AG1803" s="101">
        <f t="shared" ref="AG1803:AG1866" si="798">M1803/$G1803+2.33*(M1803*ABS(($G1803-M1803))/$G1803^3)^0.5</f>
        <v>2.3514192928105648E-2</v>
      </c>
      <c r="AH1803" s="95">
        <f t="shared" ref="AH1803:AH1866" si="799">N1803/$G1803</f>
        <v>198.87069922308547</v>
      </c>
      <c r="AI1803" s="96">
        <f t="shared" ref="AI1803:AI1866" si="800">O1803/$G1803</f>
        <v>123.2642896781354</v>
      </c>
      <c r="AJ1803" s="96">
        <f t="shared" ref="AJ1803:AJ1866" si="801">P1803/$G1803</f>
        <v>16.368340732519425</v>
      </c>
      <c r="AK1803" s="96">
        <f t="shared" ref="AK1803:AK1866" si="802">Q1803/$G1803</f>
        <v>108.338512763596</v>
      </c>
      <c r="AL1803" s="86">
        <f t="shared" ref="AL1803:AL1866" si="803">R1803/$G1803</f>
        <v>111.84919533851276</v>
      </c>
      <c r="AM1803" s="95">
        <f t="shared" si="783"/>
        <v>199.53006238301356</v>
      </c>
      <c r="AN1803" s="96">
        <f t="shared" ref="AN1803:AN1866" si="804">AI1803*($AC$2171/$X$2171)</f>
        <v>123.67297699037387</v>
      </c>
      <c r="AO1803" s="96">
        <f t="shared" ref="AO1803:AO1866" si="805">AJ1803*($AC$2171/$X$2171)</f>
        <v>16.422610571718142</v>
      </c>
      <c r="AP1803" s="96">
        <f t="shared" ref="AP1803:AP1866" si="806">AK1803*($AC$2171/$X$2171)</f>
        <v>108.69771311033779</v>
      </c>
      <c r="AQ1803" s="86">
        <f t="shared" ref="AQ1803:AQ1866" si="807">AL1803*($AC$2171/$X$2171)</f>
        <v>112.22003548319937</v>
      </c>
    </row>
    <row r="1804" spans="1:43">
      <c r="A1804" s="129" t="str">
        <f t="shared" ref="A1804:A1867" si="808">B1804&amp;"_"&amp;C1804</f>
        <v>2015_3</v>
      </c>
      <c r="B1804" s="57">
        <v>2015</v>
      </c>
      <c r="C1804" s="57">
        <v>3</v>
      </c>
      <c r="D1804" s="81" t="str">
        <f t="shared" ref="D1804:D1867" si="809">E1804&amp;"_"&amp;F1804</f>
        <v>LML_Commercial</v>
      </c>
      <c r="E1804" s="68" t="s">
        <v>24</v>
      </c>
      <c r="F1804" s="69" t="s">
        <v>40</v>
      </c>
      <c r="G1804" s="84">
        <f t="shared" ref="G1804:G1867" si="810">H1804*4</f>
        <v>28476</v>
      </c>
      <c r="H1804" s="70">
        <v>7119</v>
      </c>
      <c r="I1804" s="65">
        <v>60</v>
      </c>
      <c r="J1804" s="66">
        <v>643</v>
      </c>
      <c r="K1804" s="66">
        <v>2572</v>
      </c>
      <c r="L1804" s="66">
        <v>967</v>
      </c>
      <c r="M1804" s="67">
        <v>239</v>
      </c>
      <c r="N1804" s="65">
        <v>994681</v>
      </c>
      <c r="O1804" s="66">
        <v>1268848</v>
      </c>
      <c r="P1804" s="66">
        <v>2426410</v>
      </c>
      <c r="Q1804" s="66">
        <v>1750047</v>
      </c>
      <c r="R1804" s="67">
        <v>1204373</v>
      </c>
      <c r="S1804" s="95">
        <f t="shared" si="784"/>
        <v>16578.016666666666</v>
      </c>
      <c r="T1804" s="96">
        <f t="shared" si="785"/>
        <v>1973.3250388802489</v>
      </c>
      <c r="U1804" s="96">
        <f t="shared" si="786"/>
        <v>943.39424572317262</v>
      </c>
      <c r="V1804" s="96">
        <f t="shared" si="787"/>
        <v>1809.7693898655637</v>
      </c>
      <c r="W1804" s="86">
        <f t="shared" si="788"/>
        <v>5039.2175732217574</v>
      </c>
      <c r="X1804" s="99">
        <f t="shared" si="789"/>
        <v>2.1070375052675938E-3</v>
      </c>
      <c r="Y1804" s="100">
        <f t="shared" si="790"/>
        <v>2.2580418598117713E-2</v>
      </c>
      <c r="Z1804" s="100">
        <f t="shared" si="791"/>
        <v>9.0321674392470852E-2</v>
      </c>
      <c r="AA1804" s="100">
        <f t="shared" si="792"/>
        <v>3.3958421126562721E-2</v>
      </c>
      <c r="AB1804" s="101">
        <f t="shared" si="793"/>
        <v>8.3930327293159149E-3</v>
      </c>
      <c r="AC1804" s="99">
        <f t="shared" si="794"/>
        <v>2.7401699098409064E-3</v>
      </c>
      <c r="AD1804" s="100">
        <f t="shared" si="795"/>
        <v>2.4631689129071672E-2</v>
      </c>
      <c r="AE1804" s="100">
        <f t="shared" si="796"/>
        <v>9.4279497159895212E-2</v>
      </c>
      <c r="AF1804" s="100">
        <f t="shared" si="797"/>
        <v>3.6459273658133048E-2</v>
      </c>
      <c r="AG1804" s="101">
        <f t="shared" si="798"/>
        <v>9.6526704924127116E-3</v>
      </c>
      <c r="AH1804" s="95">
        <f t="shared" si="799"/>
        <v>34.930502879617926</v>
      </c>
      <c r="AI1804" s="96">
        <f t="shared" si="800"/>
        <v>44.558505408062928</v>
      </c>
      <c r="AJ1804" s="96">
        <f t="shared" si="801"/>
        <v>85.20894788593904</v>
      </c>
      <c r="AK1804" s="96">
        <f t="shared" si="802"/>
        <v>61.456911083017275</v>
      </c>
      <c r="AL1804" s="86">
        <f t="shared" si="803"/>
        <v>42.294318022194126</v>
      </c>
      <c r="AM1804" s="95">
        <f t="shared" ref="AM1804:AM1867" si="811">AH1804*($AC$2171/$X$2171)</f>
        <v>35.046316254069566</v>
      </c>
      <c r="AN1804" s="96">
        <f t="shared" si="804"/>
        <v>44.706240781058099</v>
      </c>
      <c r="AO1804" s="96">
        <f t="shared" si="805"/>
        <v>85.491461304716708</v>
      </c>
      <c r="AP1804" s="96">
        <f t="shared" si="806"/>
        <v>61.660673745136052</v>
      </c>
      <c r="AQ1804" s="86">
        <f t="shared" si="807"/>
        <v>42.434546398154296</v>
      </c>
    </row>
    <row r="1805" spans="1:43">
      <c r="A1805" s="129" t="str">
        <f t="shared" si="808"/>
        <v>2015_3</v>
      </c>
      <c r="B1805" s="57">
        <v>2015</v>
      </c>
      <c r="C1805" s="57">
        <v>3</v>
      </c>
      <c r="D1805" s="81" t="str">
        <f t="shared" si="809"/>
        <v>MSA_Commercial</v>
      </c>
      <c r="E1805" s="68" t="s">
        <v>25</v>
      </c>
      <c r="F1805" s="69" t="s">
        <v>40</v>
      </c>
      <c r="G1805" s="84">
        <f t="shared" si="810"/>
        <v>20256</v>
      </c>
      <c r="H1805" s="70">
        <v>5064</v>
      </c>
      <c r="I1805" s="65">
        <v>75</v>
      </c>
      <c r="J1805" s="66">
        <v>584</v>
      </c>
      <c r="K1805" s="66">
        <v>1072</v>
      </c>
      <c r="L1805" s="66">
        <v>1075</v>
      </c>
      <c r="M1805" s="67">
        <v>207</v>
      </c>
      <c r="N1805" s="65">
        <v>1735078</v>
      </c>
      <c r="O1805" s="66">
        <v>1881840</v>
      </c>
      <c r="P1805" s="66">
        <v>1592834</v>
      </c>
      <c r="Q1805" s="66">
        <v>3239665</v>
      </c>
      <c r="R1805" s="67">
        <v>926948</v>
      </c>
      <c r="S1805" s="95">
        <f t="shared" si="784"/>
        <v>23134.373333333333</v>
      </c>
      <c r="T1805" s="96">
        <f t="shared" si="785"/>
        <v>3222.3287671232879</v>
      </c>
      <c r="U1805" s="96">
        <f t="shared" si="786"/>
        <v>1485.8526119402984</v>
      </c>
      <c r="V1805" s="96">
        <f t="shared" si="787"/>
        <v>3013.6418604651162</v>
      </c>
      <c r="W1805" s="86">
        <f t="shared" si="788"/>
        <v>4478.0096618357484</v>
      </c>
      <c r="X1805" s="99">
        <f t="shared" si="789"/>
        <v>3.7026066350710901E-3</v>
      </c>
      <c r="Y1805" s="100">
        <f t="shared" si="790"/>
        <v>2.8830963665086889E-2</v>
      </c>
      <c r="Z1805" s="100">
        <f t="shared" si="791"/>
        <v>5.2922590837282783E-2</v>
      </c>
      <c r="AA1805" s="100">
        <f t="shared" si="792"/>
        <v>5.3070695102685625E-2</v>
      </c>
      <c r="AB1805" s="101">
        <f t="shared" si="793"/>
        <v>1.0219194312796208E-2</v>
      </c>
      <c r="AC1805" s="99">
        <f t="shared" si="794"/>
        <v>4.6969293513619411E-3</v>
      </c>
      <c r="AD1805" s="100">
        <f t="shared" si="795"/>
        <v>3.1570367566508731E-2</v>
      </c>
      <c r="AE1805" s="100">
        <f t="shared" si="796"/>
        <v>5.6587745991943869E-2</v>
      </c>
      <c r="AF1805" s="100">
        <f t="shared" si="797"/>
        <v>5.6740688165361423E-2</v>
      </c>
      <c r="AG1805" s="101">
        <f t="shared" si="798"/>
        <v>1.1865676054911437E-2</v>
      </c>
      <c r="AH1805" s="95">
        <f t="shared" si="799"/>
        <v>85.657484202211691</v>
      </c>
      <c r="AI1805" s="96">
        <f t="shared" si="800"/>
        <v>92.902843601895739</v>
      </c>
      <c r="AJ1805" s="96">
        <f t="shared" si="801"/>
        <v>78.635169826224327</v>
      </c>
      <c r="AK1805" s="96">
        <f t="shared" si="802"/>
        <v>159.93606832543443</v>
      </c>
      <c r="AL1805" s="86">
        <f t="shared" si="803"/>
        <v>45.761650868878355</v>
      </c>
      <c r="AM1805" s="95">
        <f t="shared" si="811"/>
        <v>85.941484759738287</v>
      </c>
      <c r="AN1805" s="96">
        <f t="shared" si="804"/>
        <v>93.210866416533378</v>
      </c>
      <c r="AO1805" s="96">
        <f t="shared" si="805"/>
        <v>78.895887640666857</v>
      </c>
      <c r="AP1805" s="96">
        <f t="shared" si="806"/>
        <v>160.46634227634581</v>
      </c>
      <c r="AQ1805" s="86">
        <f t="shared" si="807"/>
        <v>45.913375315155797</v>
      </c>
    </row>
    <row r="1806" spans="1:43">
      <c r="A1806" s="129" t="str">
        <f t="shared" si="808"/>
        <v>2015_3</v>
      </c>
      <c r="B1806" s="57">
        <v>2015</v>
      </c>
      <c r="C1806" s="57">
        <v>3</v>
      </c>
      <c r="D1806" s="81" t="str">
        <f t="shared" si="809"/>
        <v>LYA_Commercial</v>
      </c>
      <c r="E1806" s="68" t="s">
        <v>26</v>
      </c>
      <c r="F1806" s="69" t="s">
        <v>40</v>
      </c>
      <c r="G1806" s="84">
        <f t="shared" si="810"/>
        <v>5860</v>
      </c>
      <c r="H1806" s="70">
        <v>1465</v>
      </c>
      <c r="I1806" s="65">
        <v>48</v>
      </c>
      <c r="J1806" s="66">
        <v>175</v>
      </c>
      <c r="K1806" s="66">
        <v>258</v>
      </c>
      <c r="L1806" s="66">
        <v>251</v>
      </c>
      <c r="M1806" s="67">
        <v>83</v>
      </c>
      <c r="N1806" s="65">
        <v>1014093</v>
      </c>
      <c r="O1806" s="66">
        <v>546224</v>
      </c>
      <c r="P1806" s="66">
        <v>237277</v>
      </c>
      <c r="Q1806" s="66">
        <v>824180</v>
      </c>
      <c r="R1806" s="67">
        <v>663675</v>
      </c>
      <c r="S1806" s="95">
        <f t="shared" si="784"/>
        <v>21126.9375</v>
      </c>
      <c r="T1806" s="96">
        <f t="shared" si="785"/>
        <v>3121.28</v>
      </c>
      <c r="U1806" s="96">
        <f t="shared" si="786"/>
        <v>919.67829457364337</v>
      </c>
      <c r="V1806" s="96">
        <f t="shared" si="787"/>
        <v>3283.5856573705178</v>
      </c>
      <c r="W1806" s="86">
        <f t="shared" si="788"/>
        <v>7996.0843373493972</v>
      </c>
      <c r="X1806" s="99">
        <f t="shared" si="789"/>
        <v>8.1911262798634813E-3</v>
      </c>
      <c r="Y1806" s="100">
        <f t="shared" si="790"/>
        <v>2.9863481228668942E-2</v>
      </c>
      <c r="Z1806" s="100">
        <f t="shared" si="791"/>
        <v>4.4027303754266209E-2</v>
      </c>
      <c r="AA1806" s="100">
        <f t="shared" si="792"/>
        <v>4.2832764505119456E-2</v>
      </c>
      <c r="AB1806" s="101">
        <f t="shared" si="793"/>
        <v>1.416382252559727E-2</v>
      </c>
      <c r="AC1806" s="99">
        <f t="shared" si="794"/>
        <v>1.0934550184418981E-2</v>
      </c>
      <c r="AD1806" s="100">
        <f t="shared" si="795"/>
        <v>3.5044244591507456E-2</v>
      </c>
      <c r="AE1806" s="100">
        <f t="shared" si="796"/>
        <v>5.0271706445438463E-2</v>
      </c>
      <c r="AF1806" s="100">
        <f t="shared" si="797"/>
        <v>4.8995720655796153E-2</v>
      </c>
      <c r="AG1806" s="101">
        <f t="shared" si="798"/>
        <v>1.7760485357824245E-2</v>
      </c>
      <c r="AH1806" s="95">
        <f t="shared" si="799"/>
        <v>173.05341296928327</v>
      </c>
      <c r="AI1806" s="96">
        <f t="shared" si="800"/>
        <v>93.212286689419798</v>
      </c>
      <c r="AJ1806" s="96">
        <f t="shared" si="801"/>
        <v>40.490955631399316</v>
      </c>
      <c r="AK1806" s="96">
        <f t="shared" si="802"/>
        <v>140.64505119453923</v>
      </c>
      <c r="AL1806" s="86">
        <f t="shared" si="803"/>
        <v>113.25511945392492</v>
      </c>
      <c r="AM1806" s="95">
        <f t="shared" si="811"/>
        <v>173.62717796160007</v>
      </c>
      <c r="AN1806" s="96">
        <f t="shared" si="804"/>
        <v>93.52133547406109</v>
      </c>
      <c r="AO1806" s="96">
        <f t="shared" si="805"/>
        <v>40.625204892642564</v>
      </c>
      <c r="AP1806" s="96">
        <f t="shared" si="806"/>
        <v>141.11136506453701</v>
      </c>
      <c r="AQ1806" s="86">
        <f t="shared" si="807"/>
        <v>113.63062099202432</v>
      </c>
    </row>
    <row r="1807" spans="1:43">
      <c r="A1807" s="129" t="str">
        <f t="shared" si="808"/>
        <v>2015_3</v>
      </c>
      <c r="B1807" s="57">
        <v>2015</v>
      </c>
      <c r="C1807" s="57">
        <v>3</v>
      </c>
      <c r="D1807" s="81" t="str">
        <f t="shared" si="809"/>
        <v>MMA_Commercial</v>
      </c>
      <c r="E1807" s="68" t="s">
        <v>27</v>
      </c>
      <c r="F1807" s="69" t="s">
        <v>40</v>
      </c>
      <c r="G1807" s="84">
        <f t="shared" si="810"/>
        <v>29624</v>
      </c>
      <c r="H1807" s="70">
        <v>7406</v>
      </c>
      <c r="I1807" s="65">
        <v>223</v>
      </c>
      <c r="J1807" s="66">
        <v>919</v>
      </c>
      <c r="K1807" s="66">
        <v>1739</v>
      </c>
      <c r="L1807" s="66">
        <v>1435</v>
      </c>
      <c r="M1807" s="67">
        <v>324</v>
      </c>
      <c r="N1807" s="65">
        <v>3212152</v>
      </c>
      <c r="O1807" s="66">
        <v>2839949</v>
      </c>
      <c r="P1807" s="66">
        <v>2290419</v>
      </c>
      <c r="Q1807" s="66">
        <v>4922922</v>
      </c>
      <c r="R1807" s="67">
        <v>3656262</v>
      </c>
      <c r="S1807" s="95">
        <f t="shared" si="784"/>
        <v>14404.269058295964</v>
      </c>
      <c r="T1807" s="96">
        <f t="shared" si="785"/>
        <v>3090.2600652883571</v>
      </c>
      <c r="U1807" s="96">
        <f t="shared" si="786"/>
        <v>1317.0897067280046</v>
      </c>
      <c r="V1807" s="96">
        <f t="shared" si="787"/>
        <v>3430.6076655052266</v>
      </c>
      <c r="W1807" s="86">
        <f t="shared" si="788"/>
        <v>11284.759259259259</v>
      </c>
      <c r="X1807" s="99">
        <f t="shared" si="789"/>
        <v>7.5276802592492576E-3</v>
      </c>
      <c r="Y1807" s="100">
        <f t="shared" si="790"/>
        <v>3.1022144207399405E-2</v>
      </c>
      <c r="Z1807" s="100">
        <f t="shared" si="791"/>
        <v>5.8702403456656768E-2</v>
      </c>
      <c r="AA1807" s="100">
        <f t="shared" si="792"/>
        <v>4.8440453686200376E-2</v>
      </c>
      <c r="AB1807" s="101">
        <f t="shared" si="793"/>
        <v>1.0937078044828517E-2</v>
      </c>
      <c r="AC1807" s="99">
        <f t="shared" si="794"/>
        <v>8.6977826185637465E-3</v>
      </c>
      <c r="AD1807" s="100">
        <f t="shared" si="795"/>
        <v>3.3369218862618476E-2</v>
      </c>
      <c r="AE1807" s="100">
        <f t="shared" si="796"/>
        <v>6.1884588922840864E-2</v>
      </c>
      <c r="AF1807" s="100">
        <f t="shared" si="797"/>
        <v>5.134685885900106E-2</v>
      </c>
      <c r="AG1807" s="101">
        <f t="shared" si="798"/>
        <v>1.2345058699509529E-2</v>
      </c>
      <c r="AH1807" s="95">
        <f t="shared" si="799"/>
        <v>108.43073183904941</v>
      </c>
      <c r="AI1807" s="96">
        <f t="shared" si="800"/>
        <v>95.866493383742906</v>
      </c>
      <c r="AJ1807" s="96">
        <f t="shared" si="801"/>
        <v>77.316331352957064</v>
      </c>
      <c r="AK1807" s="96">
        <f t="shared" si="802"/>
        <v>166.18019173642992</v>
      </c>
      <c r="AL1807" s="86">
        <f t="shared" si="803"/>
        <v>123.42229273561976</v>
      </c>
      <c r="AM1807" s="95">
        <f t="shared" si="811"/>
        <v>108.79023794154725</v>
      </c>
      <c r="AN1807" s="96">
        <f t="shared" si="804"/>
        <v>96.18434228886403</v>
      </c>
      <c r="AO1807" s="96">
        <f t="shared" si="805"/>
        <v>77.572676509654812</v>
      </c>
      <c r="AP1807" s="96">
        <f t="shared" si="806"/>
        <v>166.73116830949397</v>
      </c>
      <c r="AQ1807" s="86">
        <f t="shared" si="807"/>
        <v>123.83150391284019</v>
      </c>
    </row>
    <row r="1808" spans="1:43">
      <c r="A1808" s="129" t="str">
        <f t="shared" si="808"/>
        <v>2015_3</v>
      </c>
      <c r="B1808" s="57">
        <v>2015</v>
      </c>
      <c r="C1808" s="57">
        <v>3</v>
      </c>
      <c r="D1808" s="81" t="str">
        <f t="shared" si="809"/>
        <v>LYH_Commercial</v>
      </c>
      <c r="E1808" s="68" t="s">
        <v>28</v>
      </c>
      <c r="F1808" s="69" t="s">
        <v>40</v>
      </c>
      <c r="G1808" s="84">
        <f t="shared" si="810"/>
        <v>4088</v>
      </c>
      <c r="H1808" s="70">
        <v>1022</v>
      </c>
      <c r="I1808" s="65">
        <v>35</v>
      </c>
      <c r="J1808" s="66">
        <v>132</v>
      </c>
      <c r="K1808" s="66">
        <v>190</v>
      </c>
      <c r="L1808" s="66">
        <v>218</v>
      </c>
      <c r="M1808" s="67">
        <v>55</v>
      </c>
      <c r="N1808" s="65">
        <v>668242</v>
      </c>
      <c r="O1808" s="66">
        <v>426702</v>
      </c>
      <c r="P1808" s="66">
        <v>316308</v>
      </c>
      <c r="Q1808" s="66">
        <v>623519</v>
      </c>
      <c r="R1808" s="67">
        <v>443673</v>
      </c>
      <c r="S1808" s="95">
        <f t="shared" si="784"/>
        <v>19092.628571428573</v>
      </c>
      <c r="T1808" s="96">
        <f t="shared" si="785"/>
        <v>3232.590909090909</v>
      </c>
      <c r="U1808" s="96">
        <f t="shared" si="786"/>
        <v>1664.7789473684211</v>
      </c>
      <c r="V1808" s="96">
        <f t="shared" si="787"/>
        <v>2860.1788990825689</v>
      </c>
      <c r="W1808" s="86">
        <f t="shared" si="788"/>
        <v>8066.7818181818184</v>
      </c>
      <c r="X1808" s="99">
        <f t="shared" si="789"/>
        <v>8.5616438356164379E-3</v>
      </c>
      <c r="Y1808" s="100">
        <f t="shared" si="790"/>
        <v>3.2289628180039137E-2</v>
      </c>
      <c r="Z1808" s="100">
        <f t="shared" si="791"/>
        <v>4.6477495107632091E-2</v>
      </c>
      <c r="AA1808" s="100">
        <f t="shared" si="792"/>
        <v>5.3326810176125242E-2</v>
      </c>
      <c r="AB1808" s="101">
        <f t="shared" si="793"/>
        <v>1.3454011741682974E-2</v>
      </c>
      <c r="AC1808" s="99">
        <f t="shared" si="794"/>
        <v>1.1919112085158338E-2</v>
      </c>
      <c r="AD1808" s="100">
        <f t="shared" si="795"/>
        <v>3.8731390509989562E-2</v>
      </c>
      <c r="AE1808" s="100">
        <f t="shared" si="796"/>
        <v>5.414911909116165E-2</v>
      </c>
      <c r="AF1808" s="100">
        <f t="shared" si="797"/>
        <v>6.1514725065106669E-2</v>
      </c>
      <c r="AG1808" s="101">
        <f t="shared" si="798"/>
        <v>1.7652423658689416E-2</v>
      </c>
      <c r="AH1808" s="95">
        <f t="shared" si="799"/>
        <v>163.46428571428572</v>
      </c>
      <c r="AI1808" s="96">
        <f t="shared" si="800"/>
        <v>104.37915851272015</v>
      </c>
      <c r="AJ1808" s="96">
        <f t="shared" si="801"/>
        <v>77.3747553816047</v>
      </c>
      <c r="AK1808" s="96">
        <f t="shared" si="802"/>
        <v>152.52421722113502</v>
      </c>
      <c r="AL1808" s="86">
        <f t="shared" si="803"/>
        <v>108.53057729941291</v>
      </c>
      <c r="AM1808" s="95">
        <f t="shared" si="811"/>
        <v>164.00625760046617</v>
      </c>
      <c r="AN1808" s="96">
        <f t="shared" si="804"/>
        <v>104.72523147397816</v>
      </c>
      <c r="AO1808" s="96">
        <f t="shared" si="805"/>
        <v>77.631294245330665</v>
      </c>
      <c r="AP1808" s="96">
        <f t="shared" si="806"/>
        <v>153.0299169055298</v>
      </c>
      <c r="AQ1808" s="86">
        <f t="shared" si="807"/>
        <v>108.89041444322808</v>
      </c>
    </row>
    <row r="1809" spans="1:43">
      <c r="A1809" s="129" t="str">
        <f t="shared" si="808"/>
        <v>2015_3</v>
      </c>
      <c r="B1809" s="57">
        <v>2015</v>
      </c>
      <c r="C1809" s="57">
        <v>3</v>
      </c>
      <c r="D1809" s="81" t="str">
        <f t="shared" si="809"/>
        <v>SSA_Commercial</v>
      </c>
      <c r="E1809" s="68" t="s">
        <v>29</v>
      </c>
      <c r="F1809" s="69" t="s">
        <v>40</v>
      </c>
      <c r="G1809" s="84">
        <f t="shared" si="810"/>
        <v>7080</v>
      </c>
      <c r="H1809" s="70">
        <v>1770</v>
      </c>
      <c r="I1809" s="65">
        <v>59</v>
      </c>
      <c r="J1809" s="66">
        <v>222</v>
      </c>
      <c r="K1809" s="66">
        <v>378</v>
      </c>
      <c r="L1809" s="66">
        <v>304</v>
      </c>
      <c r="M1809" s="67">
        <v>46</v>
      </c>
      <c r="N1809" s="65">
        <v>1394600</v>
      </c>
      <c r="O1809" s="66">
        <v>440119</v>
      </c>
      <c r="P1809" s="66">
        <v>303061</v>
      </c>
      <c r="Q1809" s="66">
        <v>992213</v>
      </c>
      <c r="R1809" s="67">
        <v>271707</v>
      </c>
      <c r="S1809" s="95">
        <f t="shared" si="784"/>
        <v>23637.288135593219</v>
      </c>
      <c r="T1809" s="96">
        <f t="shared" si="785"/>
        <v>1982.518018018018</v>
      </c>
      <c r="U1809" s="96">
        <f t="shared" si="786"/>
        <v>801.74867724867727</v>
      </c>
      <c r="V1809" s="96">
        <f t="shared" si="787"/>
        <v>3263.8585526315787</v>
      </c>
      <c r="W1809" s="86">
        <f t="shared" si="788"/>
        <v>5906.673913043478</v>
      </c>
      <c r="X1809" s="99">
        <f t="shared" si="789"/>
        <v>8.3333333333333332E-3</v>
      </c>
      <c r="Y1809" s="100">
        <f t="shared" si="790"/>
        <v>3.1355932203389829E-2</v>
      </c>
      <c r="Z1809" s="100">
        <f t="shared" si="791"/>
        <v>5.3389830508474574E-2</v>
      </c>
      <c r="AA1809" s="100">
        <f t="shared" si="792"/>
        <v>4.2937853107344631E-2</v>
      </c>
      <c r="AB1809" s="101">
        <f t="shared" si="793"/>
        <v>6.4971751412429375E-3</v>
      </c>
      <c r="AC1809" s="99">
        <f t="shared" si="794"/>
        <v>1.0850613342092476E-2</v>
      </c>
      <c r="AD1809" s="100">
        <f t="shared" si="795"/>
        <v>3.6181864913844626E-2</v>
      </c>
      <c r="AE1809" s="100">
        <f t="shared" si="796"/>
        <v>5.961504251152959E-2</v>
      </c>
      <c r="AF1809" s="100">
        <f t="shared" si="797"/>
        <v>4.8551298794078435E-2</v>
      </c>
      <c r="AG1809" s="101">
        <f t="shared" si="798"/>
        <v>8.7219503289700101E-3</v>
      </c>
      <c r="AH1809" s="95">
        <f t="shared" si="799"/>
        <v>196.9774011299435</v>
      </c>
      <c r="AI1809" s="96">
        <f t="shared" si="800"/>
        <v>62.163700564971748</v>
      </c>
      <c r="AJ1809" s="96">
        <f t="shared" si="801"/>
        <v>42.805225988700563</v>
      </c>
      <c r="AK1809" s="96">
        <f t="shared" si="802"/>
        <v>140.1430790960452</v>
      </c>
      <c r="AL1809" s="86">
        <f t="shared" si="803"/>
        <v>38.376694915254234</v>
      </c>
      <c r="AM1809" s="95">
        <f t="shared" si="811"/>
        <v>197.63048699000663</v>
      </c>
      <c r="AN1809" s="96">
        <f t="shared" si="804"/>
        <v>62.3698066137636</v>
      </c>
      <c r="AO1809" s="96">
        <f t="shared" si="805"/>
        <v>42.947148298923274</v>
      </c>
      <c r="AP1809" s="96">
        <f t="shared" si="806"/>
        <v>140.60772865898139</v>
      </c>
      <c r="AQ1809" s="86">
        <f t="shared" si="807"/>
        <v>38.503934266882062</v>
      </c>
    </row>
    <row r="1810" spans="1:43">
      <c r="A1810" s="129" t="str">
        <f t="shared" si="808"/>
        <v>2015_3</v>
      </c>
      <c r="B1810" s="57">
        <v>2015</v>
      </c>
      <c r="C1810" s="57">
        <v>3</v>
      </c>
      <c r="D1810" s="81" t="str">
        <f t="shared" si="809"/>
        <v>MML_Commercial</v>
      </c>
      <c r="E1810" s="68" t="s">
        <v>30</v>
      </c>
      <c r="F1810" s="69" t="s">
        <v>40</v>
      </c>
      <c r="G1810" s="84">
        <f t="shared" si="810"/>
        <v>24180</v>
      </c>
      <c r="H1810" s="70">
        <v>6045</v>
      </c>
      <c r="I1810" s="65">
        <v>147</v>
      </c>
      <c r="J1810" s="66">
        <v>676</v>
      </c>
      <c r="K1810" s="66">
        <v>2120</v>
      </c>
      <c r="L1810" s="66">
        <v>882</v>
      </c>
      <c r="M1810" s="67">
        <v>228</v>
      </c>
      <c r="N1810" s="65">
        <v>2163350</v>
      </c>
      <c r="O1810" s="66">
        <v>2095568</v>
      </c>
      <c r="P1810" s="66">
        <v>1225556</v>
      </c>
      <c r="Q1810" s="66">
        <v>2832851</v>
      </c>
      <c r="R1810" s="67">
        <v>506639</v>
      </c>
      <c r="S1810" s="95">
        <f t="shared" si="784"/>
        <v>14716.666666666666</v>
      </c>
      <c r="T1810" s="96">
        <f t="shared" si="785"/>
        <v>3099.9526627218934</v>
      </c>
      <c r="U1810" s="96">
        <f t="shared" si="786"/>
        <v>578.09245283018868</v>
      </c>
      <c r="V1810" s="96">
        <f t="shared" si="787"/>
        <v>3211.8492063492063</v>
      </c>
      <c r="W1810" s="86">
        <f t="shared" si="788"/>
        <v>2222.1008771929824</v>
      </c>
      <c r="X1810" s="99">
        <f t="shared" si="789"/>
        <v>6.0794044665012405E-3</v>
      </c>
      <c r="Y1810" s="100">
        <f t="shared" si="790"/>
        <v>2.7956989247311829E-2</v>
      </c>
      <c r="Z1810" s="100">
        <f t="shared" si="791"/>
        <v>8.7675765095119929E-2</v>
      </c>
      <c r="AA1810" s="100">
        <f t="shared" si="792"/>
        <v>3.6476426799007443E-2</v>
      </c>
      <c r="AB1810" s="101">
        <f t="shared" si="793"/>
        <v>9.4292803970223334E-3</v>
      </c>
      <c r="AC1810" s="99">
        <f t="shared" si="794"/>
        <v>7.2441582687438836E-3</v>
      </c>
      <c r="AD1810" s="100">
        <f t="shared" si="795"/>
        <v>3.0427095945946978E-2</v>
      </c>
      <c r="AE1810" s="100">
        <f t="shared" si="796"/>
        <v>9.1913581723782029E-2</v>
      </c>
      <c r="AF1810" s="100">
        <f t="shared" si="797"/>
        <v>3.9285513148061238E-2</v>
      </c>
      <c r="AG1810" s="101">
        <f t="shared" si="798"/>
        <v>1.0877417868196744E-2</v>
      </c>
      <c r="AH1810" s="95">
        <f t="shared" si="799"/>
        <v>89.46856906534326</v>
      </c>
      <c r="AI1810" s="96">
        <f t="shared" si="800"/>
        <v>86.665343258891653</v>
      </c>
      <c r="AJ1810" s="96">
        <f t="shared" si="801"/>
        <v>50.68469809760132</v>
      </c>
      <c r="AK1810" s="96">
        <f t="shared" si="802"/>
        <v>117.15678246484698</v>
      </c>
      <c r="AL1810" s="86">
        <f t="shared" si="803"/>
        <v>20.952812241521919</v>
      </c>
      <c r="AM1810" s="95">
        <f t="shared" si="811"/>
        <v>89.76520541571378</v>
      </c>
      <c r="AN1810" s="96">
        <f t="shared" si="804"/>
        <v>86.952685410403546</v>
      </c>
      <c r="AO1810" s="96">
        <f t="shared" si="805"/>
        <v>50.852745089079669</v>
      </c>
      <c r="AP1810" s="96">
        <f t="shared" si="806"/>
        <v>117.54522011098999</v>
      </c>
      <c r="AQ1810" s="86">
        <f t="shared" si="807"/>
        <v>21.022282065598176</v>
      </c>
    </row>
    <row r="1811" spans="1:43">
      <c r="A1811" s="129" t="str">
        <f t="shared" si="808"/>
        <v>2015_3</v>
      </c>
      <c r="B1811" s="57">
        <v>2015</v>
      </c>
      <c r="C1811" s="57">
        <v>3</v>
      </c>
      <c r="D1811" s="81" t="str">
        <f t="shared" si="809"/>
        <v>LMH_Commercial</v>
      </c>
      <c r="E1811" s="68" t="s">
        <v>31</v>
      </c>
      <c r="F1811" s="69" t="s">
        <v>40</v>
      </c>
      <c r="G1811" s="84">
        <f t="shared" si="810"/>
        <v>23928</v>
      </c>
      <c r="H1811" s="70">
        <v>5982</v>
      </c>
      <c r="I1811" s="65">
        <v>86</v>
      </c>
      <c r="J1811" s="66">
        <v>840</v>
      </c>
      <c r="K1811" s="66">
        <v>1618</v>
      </c>
      <c r="L1811" s="66">
        <v>1404</v>
      </c>
      <c r="M1811" s="67">
        <v>284</v>
      </c>
      <c r="N1811" s="65">
        <v>3153510</v>
      </c>
      <c r="O1811" s="66">
        <v>2946176</v>
      </c>
      <c r="P1811" s="66">
        <v>2105047</v>
      </c>
      <c r="Q1811" s="66">
        <v>5005610</v>
      </c>
      <c r="R1811" s="67">
        <v>2764165</v>
      </c>
      <c r="S1811" s="95">
        <f t="shared" si="784"/>
        <v>36668.720930232557</v>
      </c>
      <c r="T1811" s="96">
        <f t="shared" si="785"/>
        <v>3507.3523809523808</v>
      </c>
      <c r="U1811" s="96">
        <f t="shared" si="786"/>
        <v>1301.0179233621755</v>
      </c>
      <c r="V1811" s="96">
        <f t="shared" si="787"/>
        <v>3565.2492877492878</v>
      </c>
      <c r="W1811" s="86">
        <f t="shared" si="788"/>
        <v>9732.9753521126768</v>
      </c>
      <c r="X1811" s="99">
        <f t="shared" si="789"/>
        <v>3.5941156803744566E-3</v>
      </c>
      <c r="Y1811" s="100">
        <f t="shared" si="790"/>
        <v>3.5105315947843531E-2</v>
      </c>
      <c r="Z1811" s="100">
        <f t="shared" si="791"/>
        <v>6.7619525242393855E-2</v>
      </c>
      <c r="AA1811" s="100">
        <f t="shared" si="792"/>
        <v>5.8676028084252756E-2</v>
      </c>
      <c r="AB1811" s="101">
        <f t="shared" si="793"/>
        <v>1.1868940153794718E-2</v>
      </c>
      <c r="AC1811" s="99">
        <f t="shared" si="794"/>
        <v>4.4955142995085837E-3</v>
      </c>
      <c r="AD1811" s="100">
        <f t="shared" si="795"/>
        <v>3.7877545066418633E-2</v>
      </c>
      <c r="AE1811" s="100">
        <f t="shared" si="796"/>
        <v>7.1401645770532485E-2</v>
      </c>
      <c r="AF1811" s="100">
        <f t="shared" si="797"/>
        <v>6.2216022966936957E-2</v>
      </c>
      <c r="AG1811" s="101">
        <f t="shared" si="798"/>
        <v>1.3500173032380712E-2</v>
      </c>
      <c r="AH1811" s="95">
        <f t="shared" si="799"/>
        <v>131.79162487462386</v>
      </c>
      <c r="AI1811" s="96">
        <f t="shared" si="800"/>
        <v>123.12671347375459</v>
      </c>
      <c r="AJ1811" s="96">
        <f t="shared" si="801"/>
        <v>87.974214309595453</v>
      </c>
      <c r="AK1811" s="96">
        <f t="shared" si="802"/>
        <v>209.19466733533935</v>
      </c>
      <c r="AL1811" s="86">
        <f t="shared" si="803"/>
        <v>115.52010197258441</v>
      </c>
      <c r="AM1811" s="95">
        <f t="shared" si="811"/>
        <v>132.22858488215073</v>
      </c>
      <c r="AN1811" s="96">
        <f t="shared" si="804"/>
        <v>123.53494464699818</v>
      </c>
      <c r="AO1811" s="96">
        <f t="shared" si="805"/>
        <v>88.265896071493898</v>
      </c>
      <c r="AP1811" s="96">
        <f t="shared" si="806"/>
        <v>209.88825999344934</v>
      </c>
      <c r="AQ1811" s="86">
        <f t="shared" si="807"/>
        <v>115.903113144011</v>
      </c>
    </row>
    <row r="1812" spans="1:43">
      <c r="A1812" s="129" t="str">
        <f t="shared" si="808"/>
        <v>2015_3</v>
      </c>
      <c r="B1812" s="57">
        <v>2015</v>
      </c>
      <c r="C1812" s="57">
        <v>3</v>
      </c>
      <c r="D1812" s="81" t="str">
        <f t="shared" si="809"/>
        <v>SSL_Commercial</v>
      </c>
      <c r="E1812" s="68" t="s">
        <v>32</v>
      </c>
      <c r="F1812" s="69" t="s">
        <v>40</v>
      </c>
      <c r="G1812" s="84">
        <f t="shared" si="810"/>
        <v>12936</v>
      </c>
      <c r="H1812" s="70">
        <v>3234</v>
      </c>
      <c r="I1812" s="65">
        <v>116</v>
      </c>
      <c r="J1812" s="66">
        <v>365</v>
      </c>
      <c r="K1812" s="66">
        <v>1131</v>
      </c>
      <c r="L1812" s="66">
        <v>566</v>
      </c>
      <c r="M1812" s="67">
        <v>103</v>
      </c>
      <c r="N1812" s="65">
        <v>1455704</v>
      </c>
      <c r="O1812" s="66">
        <v>1063845</v>
      </c>
      <c r="P1812" s="66">
        <v>1241830</v>
      </c>
      <c r="Q1812" s="66">
        <v>1579824</v>
      </c>
      <c r="R1812" s="67">
        <v>302155</v>
      </c>
      <c r="S1812" s="95">
        <f t="shared" si="784"/>
        <v>12549.172413793103</v>
      </c>
      <c r="T1812" s="96">
        <f t="shared" si="785"/>
        <v>2914.6438356164385</v>
      </c>
      <c r="U1812" s="96">
        <f t="shared" si="786"/>
        <v>1097.9929266136162</v>
      </c>
      <c r="V1812" s="96">
        <f t="shared" si="787"/>
        <v>2791.2084805653712</v>
      </c>
      <c r="W1812" s="86">
        <f t="shared" si="788"/>
        <v>2933.5436893203882</v>
      </c>
      <c r="X1812" s="99">
        <f t="shared" si="789"/>
        <v>8.9672232529375388E-3</v>
      </c>
      <c r="Y1812" s="100">
        <f t="shared" si="790"/>
        <v>2.8215831787260358E-2</v>
      </c>
      <c r="Z1812" s="100">
        <f t="shared" si="791"/>
        <v>8.7430426716140999E-2</v>
      </c>
      <c r="AA1812" s="100">
        <f t="shared" si="792"/>
        <v>4.375386518243661E-2</v>
      </c>
      <c r="AB1812" s="101">
        <f t="shared" si="793"/>
        <v>7.9622758194186766E-3</v>
      </c>
      <c r="AC1812" s="99">
        <f t="shared" si="794"/>
        <v>1.0898430657372829E-2</v>
      </c>
      <c r="AD1812" s="100">
        <f t="shared" si="795"/>
        <v>3.1608077139470808E-2</v>
      </c>
      <c r="AE1812" s="100">
        <f t="shared" si="796"/>
        <v>9.3216983361544228E-2</v>
      </c>
      <c r="AF1812" s="100">
        <f t="shared" si="797"/>
        <v>4.7944202417829464E-2</v>
      </c>
      <c r="AG1812" s="101">
        <f t="shared" si="798"/>
        <v>9.7829767750744947E-3</v>
      </c>
      <c r="AH1812" s="95">
        <f t="shared" si="799"/>
        <v>112.53123067408782</v>
      </c>
      <c r="AI1812" s="96">
        <f t="shared" si="800"/>
        <v>82.239100185528756</v>
      </c>
      <c r="AJ1812" s="96">
        <f t="shared" si="801"/>
        <v>95.997990105132956</v>
      </c>
      <c r="AK1812" s="96">
        <f t="shared" si="802"/>
        <v>122.12615955473099</v>
      </c>
      <c r="AL1812" s="86">
        <f t="shared" si="803"/>
        <v>23.357683982683984</v>
      </c>
      <c r="AM1812" s="95">
        <f t="shared" si="811"/>
        <v>112.90433213215948</v>
      </c>
      <c r="AN1812" s="96">
        <f t="shared" si="804"/>
        <v>82.511766964394681</v>
      </c>
      <c r="AO1812" s="96">
        <f t="shared" si="805"/>
        <v>96.316274992498194</v>
      </c>
      <c r="AP1812" s="96">
        <f t="shared" si="806"/>
        <v>122.53107335444344</v>
      </c>
      <c r="AQ1812" s="86">
        <f t="shared" si="807"/>
        <v>23.43512724797943</v>
      </c>
    </row>
    <row r="1813" spans="1:43">
      <c r="A1813" s="129" t="str">
        <f t="shared" si="808"/>
        <v>2015_3</v>
      </c>
      <c r="B1813" s="57">
        <v>2015</v>
      </c>
      <c r="C1813" s="57">
        <v>3</v>
      </c>
      <c r="D1813" s="81" t="str">
        <f t="shared" si="809"/>
        <v>SSH_Commercial</v>
      </c>
      <c r="E1813" s="68" t="s">
        <v>33</v>
      </c>
      <c r="F1813" s="69" t="s">
        <v>40</v>
      </c>
      <c r="G1813" s="84">
        <f t="shared" si="810"/>
        <v>11424</v>
      </c>
      <c r="H1813" s="70">
        <v>2856</v>
      </c>
      <c r="I1813" s="65">
        <v>93</v>
      </c>
      <c r="J1813" s="66">
        <v>439</v>
      </c>
      <c r="K1813" s="66">
        <v>727</v>
      </c>
      <c r="L1813" s="66">
        <v>621</v>
      </c>
      <c r="M1813" s="67">
        <v>94</v>
      </c>
      <c r="N1813" s="65">
        <v>1396857</v>
      </c>
      <c r="O1813" s="66">
        <v>1747566</v>
      </c>
      <c r="P1813" s="66">
        <v>968731</v>
      </c>
      <c r="Q1813" s="66">
        <v>2707197</v>
      </c>
      <c r="R1813" s="67">
        <v>381493</v>
      </c>
      <c r="S1813" s="95">
        <f t="shared" si="784"/>
        <v>15019.967741935483</v>
      </c>
      <c r="T1813" s="96">
        <f t="shared" si="785"/>
        <v>3980.7881548974942</v>
      </c>
      <c r="U1813" s="96">
        <f t="shared" si="786"/>
        <v>1332.5048143053646</v>
      </c>
      <c r="V1813" s="96">
        <f t="shared" si="787"/>
        <v>4359.4154589371983</v>
      </c>
      <c r="W1813" s="86">
        <f t="shared" si="788"/>
        <v>4058.4361702127658</v>
      </c>
      <c r="X1813" s="99">
        <f t="shared" si="789"/>
        <v>8.140756302521009E-3</v>
      </c>
      <c r="Y1813" s="100">
        <f t="shared" si="790"/>
        <v>3.8427871148459386E-2</v>
      </c>
      <c r="Z1813" s="100">
        <f t="shared" si="791"/>
        <v>6.3637955182072825E-2</v>
      </c>
      <c r="AA1813" s="100">
        <f t="shared" si="792"/>
        <v>5.4359243697478993E-2</v>
      </c>
      <c r="AB1813" s="101">
        <f t="shared" si="793"/>
        <v>8.2282913165266109E-3</v>
      </c>
      <c r="AC1813" s="99">
        <f t="shared" si="794"/>
        <v>1.0099620025498864E-2</v>
      </c>
      <c r="AD1813" s="100">
        <f t="shared" si="795"/>
        <v>4.2618323628797479E-2</v>
      </c>
      <c r="AE1813" s="100">
        <f t="shared" si="796"/>
        <v>6.8959366545839923E-2</v>
      </c>
      <c r="AF1813" s="100">
        <f t="shared" si="797"/>
        <v>5.93017430092522E-2</v>
      </c>
      <c r="AG1813" s="101">
        <f t="shared" si="798"/>
        <v>1.0197571501885574E-2</v>
      </c>
      <c r="AH1813" s="95">
        <f t="shared" si="799"/>
        <v>122.27389705882354</v>
      </c>
      <c r="AI1813" s="96">
        <f t="shared" si="800"/>
        <v>152.97321428571428</v>
      </c>
      <c r="AJ1813" s="96">
        <f t="shared" si="801"/>
        <v>84.797881652661061</v>
      </c>
      <c r="AK1813" s="96">
        <f t="shared" si="802"/>
        <v>236.97452731092437</v>
      </c>
      <c r="AL1813" s="86">
        <f t="shared" si="803"/>
        <v>33.393995098039213</v>
      </c>
      <c r="AM1813" s="95">
        <f t="shared" si="811"/>
        <v>122.67930068769593</v>
      </c>
      <c r="AN1813" s="96">
        <f t="shared" si="804"/>
        <v>153.48040263648605</v>
      </c>
      <c r="AO1813" s="96">
        <f t="shared" si="805"/>
        <v>85.079032166136088</v>
      </c>
      <c r="AP1813" s="96">
        <f t="shared" si="806"/>
        <v>237.76022512242005</v>
      </c>
      <c r="AQ1813" s="86">
        <f t="shared" si="807"/>
        <v>33.504714124102307</v>
      </c>
    </row>
    <row r="1814" spans="1:43">
      <c r="A1814" s="129" t="str">
        <f t="shared" si="808"/>
        <v>2015_3</v>
      </c>
      <c r="B1814" s="57">
        <v>2015</v>
      </c>
      <c r="C1814" s="57">
        <v>3</v>
      </c>
      <c r="D1814" s="81" t="str">
        <f t="shared" si="809"/>
        <v>MMH_Commercial</v>
      </c>
      <c r="E1814" s="68" t="s">
        <v>34</v>
      </c>
      <c r="F1814" s="69" t="s">
        <v>40</v>
      </c>
      <c r="G1814" s="84">
        <f t="shared" si="810"/>
        <v>21224</v>
      </c>
      <c r="H1814" s="70">
        <v>5306</v>
      </c>
      <c r="I1814" s="65">
        <v>232</v>
      </c>
      <c r="J1814" s="66">
        <v>876</v>
      </c>
      <c r="K1814" s="66">
        <v>1041</v>
      </c>
      <c r="L1814" s="66">
        <v>1334</v>
      </c>
      <c r="M1814" s="67">
        <v>310</v>
      </c>
      <c r="N1814" s="65">
        <v>2835903</v>
      </c>
      <c r="O1814" s="66">
        <v>2486885</v>
      </c>
      <c r="P1814" s="66">
        <v>1218825</v>
      </c>
      <c r="Q1814" s="66">
        <v>4030417</v>
      </c>
      <c r="R1814" s="67">
        <v>912887</v>
      </c>
      <c r="S1814" s="95">
        <f t="shared" si="784"/>
        <v>12223.719827586207</v>
      </c>
      <c r="T1814" s="96">
        <f t="shared" si="785"/>
        <v>2838.9098173515981</v>
      </c>
      <c r="U1814" s="96">
        <f t="shared" si="786"/>
        <v>1170.821325648415</v>
      </c>
      <c r="V1814" s="96">
        <f t="shared" si="787"/>
        <v>3021.3020989505249</v>
      </c>
      <c r="W1814" s="86">
        <f t="shared" si="788"/>
        <v>2944.7967741935486</v>
      </c>
      <c r="X1814" s="99">
        <f t="shared" si="789"/>
        <v>1.0931021485111195E-2</v>
      </c>
      <c r="Y1814" s="100">
        <f t="shared" si="790"/>
        <v>4.127402940067848E-2</v>
      </c>
      <c r="Z1814" s="100">
        <f t="shared" si="791"/>
        <v>4.9048247267244625E-2</v>
      </c>
      <c r="AA1814" s="100">
        <f t="shared" si="792"/>
        <v>6.2853373539389371E-2</v>
      </c>
      <c r="AB1814" s="101">
        <f t="shared" si="793"/>
        <v>1.4606106294760649E-2</v>
      </c>
      <c r="AC1814" s="99">
        <f t="shared" si="794"/>
        <v>1.2593997428872081E-2</v>
      </c>
      <c r="AD1814" s="100">
        <f t="shared" si="795"/>
        <v>4.4455500505097459E-2</v>
      </c>
      <c r="AE1814" s="100">
        <f t="shared" si="796"/>
        <v>5.2502334412302634E-2</v>
      </c>
      <c r="AF1814" s="100">
        <f t="shared" si="797"/>
        <v>6.6734969899333654E-2</v>
      </c>
      <c r="AG1814" s="101">
        <f t="shared" si="798"/>
        <v>1.6524838938400118E-2</v>
      </c>
      <c r="AH1814" s="95">
        <f t="shared" si="799"/>
        <v>133.61774406332455</v>
      </c>
      <c r="AI1814" s="96">
        <f t="shared" si="800"/>
        <v>117.17324726724463</v>
      </c>
      <c r="AJ1814" s="96">
        <f t="shared" si="801"/>
        <v>57.426733886166602</v>
      </c>
      <c r="AK1814" s="96">
        <f t="shared" si="802"/>
        <v>189.89902940067847</v>
      </c>
      <c r="AL1814" s="86">
        <f t="shared" si="803"/>
        <v>43.012014700339236</v>
      </c>
      <c r="AM1814" s="95">
        <f t="shared" si="811"/>
        <v>134.06075863657361</v>
      </c>
      <c r="AN1814" s="96">
        <f t="shared" si="804"/>
        <v>117.56173950304905</v>
      </c>
      <c r="AO1814" s="96">
        <f t="shared" si="805"/>
        <v>57.617134346704312</v>
      </c>
      <c r="AP1814" s="96">
        <f t="shared" si="806"/>
        <v>190.52864665742905</v>
      </c>
      <c r="AQ1814" s="86">
        <f t="shared" si="807"/>
        <v>43.154622626184938</v>
      </c>
    </row>
    <row r="1815" spans="1:43">
      <c r="A1815" s="129" t="str">
        <f t="shared" si="808"/>
        <v>2015_3</v>
      </c>
      <c r="B1815" s="57">
        <v>2015</v>
      </c>
      <c r="C1815" s="57">
        <v>3</v>
      </c>
      <c r="D1815" s="81" t="str">
        <f t="shared" si="809"/>
        <v>SYA_Commercial</v>
      </c>
      <c r="E1815" s="68" t="s">
        <v>35</v>
      </c>
      <c r="F1815" s="69" t="s">
        <v>40</v>
      </c>
      <c r="G1815" s="84">
        <f t="shared" si="810"/>
        <v>6544</v>
      </c>
      <c r="H1815" s="70">
        <v>1636</v>
      </c>
      <c r="I1815" s="65">
        <v>72</v>
      </c>
      <c r="J1815" s="66">
        <v>269</v>
      </c>
      <c r="K1815" s="66">
        <v>653</v>
      </c>
      <c r="L1815" s="66">
        <v>358</v>
      </c>
      <c r="M1815" s="67">
        <v>40</v>
      </c>
      <c r="N1815" s="65">
        <v>1297113</v>
      </c>
      <c r="O1815" s="66">
        <v>1053375</v>
      </c>
      <c r="P1815" s="66">
        <v>567028</v>
      </c>
      <c r="Q1815" s="66">
        <v>1212107</v>
      </c>
      <c r="R1815" s="67">
        <v>238022</v>
      </c>
      <c r="S1815" s="95">
        <f t="shared" si="784"/>
        <v>18015.458333333332</v>
      </c>
      <c r="T1815" s="96">
        <f t="shared" si="785"/>
        <v>3915.8921933085503</v>
      </c>
      <c r="U1815" s="96">
        <f t="shared" si="786"/>
        <v>868.34303215926491</v>
      </c>
      <c r="V1815" s="96">
        <f t="shared" si="787"/>
        <v>3385.7737430167599</v>
      </c>
      <c r="W1815" s="86">
        <f t="shared" si="788"/>
        <v>5950.55</v>
      </c>
      <c r="X1815" s="99">
        <f t="shared" si="789"/>
        <v>1.1002444987775062E-2</v>
      </c>
      <c r="Y1815" s="100">
        <f t="shared" si="790"/>
        <v>4.1106356968215157E-2</v>
      </c>
      <c r="Z1815" s="100">
        <f t="shared" si="791"/>
        <v>9.9786063569682157E-2</v>
      </c>
      <c r="AA1815" s="100">
        <f t="shared" si="792"/>
        <v>5.4706601466992667E-2</v>
      </c>
      <c r="AB1815" s="101">
        <f t="shared" si="793"/>
        <v>6.1124694376528121E-3</v>
      </c>
      <c r="AC1815" s="99">
        <f t="shared" si="794"/>
        <v>1.4006974591924057E-2</v>
      </c>
      <c r="AD1815" s="100">
        <f t="shared" si="795"/>
        <v>4.6824749848547467E-2</v>
      </c>
      <c r="AE1815" s="100">
        <f t="shared" si="796"/>
        <v>0.10841867289453776</v>
      </c>
      <c r="AF1815" s="100">
        <f t="shared" si="797"/>
        <v>6.1256543495239985E-2</v>
      </c>
      <c r="AG1815" s="101">
        <f t="shared" si="798"/>
        <v>8.3574430828824466E-3</v>
      </c>
      <c r="AH1815" s="95">
        <f t="shared" si="799"/>
        <v>198.2140892420538</v>
      </c>
      <c r="AI1815" s="96">
        <f t="shared" si="800"/>
        <v>160.96806234718827</v>
      </c>
      <c r="AJ1815" s="96">
        <f t="shared" si="801"/>
        <v>86.648533007334962</v>
      </c>
      <c r="AK1815" s="96">
        <f t="shared" si="802"/>
        <v>185.22417481662592</v>
      </c>
      <c r="AL1815" s="86">
        <f t="shared" si="803"/>
        <v>36.372555012224936</v>
      </c>
      <c r="AM1815" s="95">
        <f t="shared" si="811"/>
        <v>198.87127538730036</v>
      </c>
      <c r="AN1815" s="96">
        <f t="shared" si="804"/>
        <v>161.50175791245445</v>
      </c>
      <c r="AO1815" s="96">
        <f t="shared" si="805"/>
        <v>86.935819423835966</v>
      </c>
      <c r="AP1815" s="96">
        <f t="shared" si="806"/>
        <v>185.83829242007016</v>
      </c>
      <c r="AQ1815" s="86">
        <f t="shared" si="807"/>
        <v>36.493149563866837</v>
      </c>
    </row>
    <row r="1816" spans="1:43">
      <c r="A1816" s="129" t="str">
        <f t="shared" si="808"/>
        <v>2015_3</v>
      </c>
      <c r="B1816" s="57">
        <v>2015</v>
      </c>
      <c r="C1816" s="57">
        <v>3</v>
      </c>
      <c r="D1816" s="81" t="str">
        <f t="shared" si="809"/>
        <v>LSH_Commercial</v>
      </c>
      <c r="E1816" s="68" t="s">
        <v>36</v>
      </c>
      <c r="F1816" s="69" t="s">
        <v>40</v>
      </c>
      <c r="G1816" s="84">
        <f t="shared" si="810"/>
        <v>10116</v>
      </c>
      <c r="H1816" s="70">
        <v>2529</v>
      </c>
      <c r="I1816" s="65">
        <v>122</v>
      </c>
      <c r="J1816" s="66">
        <v>474</v>
      </c>
      <c r="K1816" s="66">
        <v>1005</v>
      </c>
      <c r="L1816" s="66">
        <v>863</v>
      </c>
      <c r="M1816" s="67">
        <v>461</v>
      </c>
      <c r="N1816" s="65">
        <v>2567171</v>
      </c>
      <c r="O1816" s="66">
        <v>1498311</v>
      </c>
      <c r="P1816" s="66">
        <v>1175264</v>
      </c>
      <c r="Q1816" s="66">
        <v>2937291</v>
      </c>
      <c r="R1816" s="67">
        <v>2761747</v>
      </c>
      <c r="S1816" s="95">
        <f t="shared" si="784"/>
        <v>21042.385245901638</v>
      </c>
      <c r="T1816" s="96">
        <f t="shared" si="785"/>
        <v>3160.993670886076</v>
      </c>
      <c r="U1816" s="96">
        <f t="shared" si="786"/>
        <v>1169.4169154228855</v>
      </c>
      <c r="V1816" s="96">
        <f t="shared" si="787"/>
        <v>3403.5816917728853</v>
      </c>
      <c r="W1816" s="86">
        <f t="shared" si="788"/>
        <v>5990.7744034707157</v>
      </c>
      <c r="X1816" s="99">
        <f t="shared" si="789"/>
        <v>1.2060102807433769E-2</v>
      </c>
      <c r="Y1816" s="100">
        <f t="shared" si="790"/>
        <v>4.68564650059312E-2</v>
      </c>
      <c r="Z1816" s="100">
        <f t="shared" si="791"/>
        <v>9.9347568208778173E-2</v>
      </c>
      <c r="AA1816" s="100">
        <f t="shared" si="792"/>
        <v>8.5310399367338863E-2</v>
      </c>
      <c r="AB1816" s="101">
        <f t="shared" si="793"/>
        <v>4.5571372083827597E-2</v>
      </c>
      <c r="AC1816" s="99">
        <f t="shared" si="794"/>
        <v>1.4588773516417729E-2</v>
      </c>
      <c r="AD1816" s="100">
        <f t="shared" si="795"/>
        <v>5.1752172077199336E-2</v>
      </c>
      <c r="AE1816" s="100">
        <f t="shared" si="796"/>
        <v>0.10627717742861888</v>
      </c>
      <c r="AF1816" s="100">
        <f t="shared" si="797"/>
        <v>9.1781667113518775E-2</v>
      </c>
      <c r="AG1816" s="101">
        <f t="shared" si="798"/>
        <v>5.0402730886981634E-2</v>
      </c>
      <c r="AH1816" s="95">
        <f t="shared" si="799"/>
        <v>253.77332937920127</v>
      </c>
      <c r="AI1816" s="96">
        <f t="shared" si="800"/>
        <v>148.11298932384341</v>
      </c>
      <c r="AJ1816" s="96">
        <f t="shared" si="801"/>
        <v>116.1787267694741</v>
      </c>
      <c r="AK1816" s="96">
        <f t="shared" si="802"/>
        <v>290.3609134045077</v>
      </c>
      <c r="AL1816" s="86">
        <f t="shared" si="803"/>
        <v>273.00780941083434</v>
      </c>
      <c r="AM1816" s="95">
        <f t="shared" si="811"/>
        <v>254.61472424037808</v>
      </c>
      <c r="AN1816" s="96">
        <f t="shared" si="804"/>
        <v>148.60406341896393</v>
      </c>
      <c r="AO1816" s="96">
        <f t="shared" si="805"/>
        <v>116.56392163577871</v>
      </c>
      <c r="AP1816" s="96">
        <f t="shared" si="806"/>
        <v>291.32361575397368</v>
      </c>
      <c r="AQ1816" s="86">
        <f t="shared" si="807"/>
        <v>273.91297690208074</v>
      </c>
    </row>
    <row r="1817" spans="1:43">
      <c r="A1817" s="129" t="str">
        <f t="shared" si="808"/>
        <v>2015_3</v>
      </c>
      <c r="B1817" s="57">
        <v>2015</v>
      </c>
      <c r="C1817" s="57">
        <v>3</v>
      </c>
      <c r="D1817" s="81" t="str">
        <f t="shared" si="809"/>
        <v>SYH_Commercial</v>
      </c>
      <c r="E1817" s="68" t="s">
        <v>37</v>
      </c>
      <c r="F1817" s="69" t="s">
        <v>40</v>
      </c>
      <c r="G1817" s="84">
        <f t="shared" si="810"/>
        <v>5140</v>
      </c>
      <c r="H1817" s="70">
        <v>1285</v>
      </c>
      <c r="I1817" s="65">
        <v>64</v>
      </c>
      <c r="J1817" s="66">
        <v>273</v>
      </c>
      <c r="K1817" s="66">
        <v>240</v>
      </c>
      <c r="L1817" s="66">
        <v>454</v>
      </c>
      <c r="M1817" s="67">
        <v>8</v>
      </c>
      <c r="N1817" s="65">
        <v>757620</v>
      </c>
      <c r="O1817" s="66">
        <v>689504</v>
      </c>
      <c r="P1817" s="66">
        <v>380866</v>
      </c>
      <c r="Q1817" s="66">
        <v>1039868</v>
      </c>
      <c r="R1817" s="67">
        <v>49340</v>
      </c>
      <c r="S1817" s="95">
        <f t="shared" si="784"/>
        <v>11837.8125</v>
      </c>
      <c r="T1817" s="96">
        <f t="shared" si="785"/>
        <v>2525.6556776556777</v>
      </c>
      <c r="U1817" s="96">
        <f t="shared" si="786"/>
        <v>1586.9416666666666</v>
      </c>
      <c r="V1817" s="96">
        <f t="shared" si="787"/>
        <v>2290.4581497797358</v>
      </c>
      <c r="W1817" s="86">
        <f t="shared" si="788"/>
        <v>6167.5</v>
      </c>
      <c r="X1817" s="99">
        <f t="shared" si="789"/>
        <v>1.2451361867704281E-2</v>
      </c>
      <c r="Y1817" s="100">
        <f t="shared" si="790"/>
        <v>5.3112840466926069E-2</v>
      </c>
      <c r="Z1817" s="100">
        <f t="shared" si="791"/>
        <v>4.6692607003891051E-2</v>
      </c>
      <c r="AA1817" s="100">
        <f t="shared" si="792"/>
        <v>8.8326848249027243E-2</v>
      </c>
      <c r="AB1817" s="101">
        <f t="shared" si="793"/>
        <v>1.5564202334630351E-3</v>
      </c>
      <c r="AC1817" s="99">
        <f t="shared" si="794"/>
        <v>1.6055173114000766E-2</v>
      </c>
      <c r="AD1817" s="100">
        <f t="shared" si="795"/>
        <v>6.040109009567747E-2</v>
      </c>
      <c r="AE1817" s="100">
        <f t="shared" si="796"/>
        <v>5.354930313789704E-2</v>
      </c>
      <c r="AF1817" s="100">
        <f t="shared" si="797"/>
        <v>9.7549170873945781E-2</v>
      </c>
      <c r="AG1817" s="101">
        <f t="shared" si="798"/>
        <v>2.8375689914085477E-3</v>
      </c>
      <c r="AH1817" s="95">
        <f t="shared" si="799"/>
        <v>147.39688715953307</v>
      </c>
      <c r="AI1817" s="96">
        <f t="shared" si="800"/>
        <v>134.14474708171207</v>
      </c>
      <c r="AJ1817" s="96">
        <f t="shared" si="801"/>
        <v>74.098443579766538</v>
      </c>
      <c r="AK1817" s="96">
        <f t="shared" si="802"/>
        <v>202.30894941634241</v>
      </c>
      <c r="AL1817" s="86">
        <f t="shared" si="803"/>
        <v>9.5992217898832681</v>
      </c>
      <c r="AM1817" s="95">
        <f t="shared" si="811"/>
        <v>147.88558699143766</v>
      </c>
      <c r="AN1817" s="96">
        <f t="shared" si="804"/>
        <v>134.58950895296357</v>
      </c>
      <c r="AO1817" s="96">
        <f t="shared" si="805"/>
        <v>74.344119710515699</v>
      </c>
      <c r="AP1817" s="96">
        <f t="shared" si="806"/>
        <v>202.97971222197449</v>
      </c>
      <c r="AQ1817" s="86">
        <f t="shared" si="807"/>
        <v>9.6310483648234406</v>
      </c>
    </row>
    <row r="1818" spans="1:43">
      <c r="A1818" s="129" t="str">
        <f t="shared" si="808"/>
        <v>2015_3</v>
      </c>
      <c r="B1818" s="57">
        <v>2015</v>
      </c>
      <c r="C1818" s="57">
        <v>3</v>
      </c>
      <c r="D1818" s="81" t="str">
        <f t="shared" si="809"/>
        <v>MSH_Commercial</v>
      </c>
      <c r="E1818" s="68" t="s">
        <v>38</v>
      </c>
      <c r="F1818" s="69" t="s">
        <v>40</v>
      </c>
      <c r="G1818" s="84">
        <f t="shared" si="810"/>
        <v>23960</v>
      </c>
      <c r="H1818" s="70">
        <v>5990</v>
      </c>
      <c r="I1818" s="65">
        <v>311</v>
      </c>
      <c r="J1818" s="66">
        <v>1126</v>
      </c>
      <c r="K1818" s="66">
        <v>831</v>
      </c>
      <c r="L1818" s="66">
        <v>1936</v>
      </c>
      <c r="M1818" s="67">
        <v>168</v>
      </c>
      <c r="N1818" s="65">
        <v>5384557</v>
      </c>
      <c r="O1818" s="66">
        <v>3098997</v>
      </c>
      <c r="P1818" s="66">
        <v>753994</v>
      </c>
      <c r="Q1818" s="66">
        <v>5959062</v>
      </c>
      <c r="R1818" s="67">
        <v>968225</v>
      </c>
      <c r="S1818" s="95">
        <f t="shared" si="784"/>
        <v>17313.688102893891</v>
      </c>
      <c r="T1818" s="96">
        <f t="shared" si="785"/>
        <v>2752.2175843694495</v>
      </c>
      <c r="U1818" s="96">
        <f t="shared" si="786"/>
        <v>907.33333333333337</v>
      </c>
      <c r="V1818" s="96">
        <f t="shared" si="787"/>
        <v>3078.0278925619837</v>
      </c>
      <c r="W1818" s="86">
        <f t="shared" si="788"/>
        <v>5763.2440476190477</v>
      </c>
      <c r="X1818" s="99">
        <f t="shared" si="789"/>
        <v>1.2979966611018363E-2</v>
      </c>
      <c r="Y1818" s="100">
        <f t="shared" si="790"/>
        <v>4.6994991652754593E-2</v>
      </c>
      <c r="Z1818" s="100">
        <f t="shared" si="791"/>
        <v>3.4682804674457432E-2</v>
      </c>
      <c r="AA1818" s="100">
        <f t="shared" si="792"/>
        <v>8.0801335559265441E-2</v>
      </c>
      <c r="AB1818" s="101">
        <f t="shared" si="793"/>
        <v>7.0116861435726213E-3</v>
      </c>
      <c r="AC1818" s="99">
        <f t="shared" si="794"/>
        <v>1.4683741784350281E-2</v>
      </c>
      <c r="AD1818" s="100">
        <f t="shared" si="795"/>
        <v>5.0180552420280106E-2</v>
      </c>
      <c r="AE1818" s="100">
        <f t="shared" si="796"/>
        <v>3.7437062806676538E-2</v>
      </c>
      <c r="AF1818" s="100">
        <f t="shared" si="797"/>
        <v>8.4903626671695986E-2</v>
      </c>
      <c r="AG1818" s="101">
        <f t="shared" si="798"/>
        <v>8.2677040093215859E-3</v>
      </c>
      <c r="AH1818" s="95">
        <f t="shared" si="799"/>
        <v>224.73109348914858</v>
      </c>
      <c r="AI1818" s="96">
        <f t="shared" si="800"/>
        <v>129.34044240400667</v>
      </c>
      <c r="AJ1818" s="96">
        <f t="shared" si="801"/>
        <v>31.468864774624375</v>
      </c>
      <c r="AK1818" s="96">
        <f t="shared" si="802"/>
        <v>248.70876460767946</v>
      </c>
      <c r="AL1818" s="86">
        <f t="shared" si="803"/>
        <v>40.410058430717861</v>
      </c>
      <c r="AM1818" s="95">
        <f t="shared" si="811"/>
        <v>225.47619774289728</v>
      </c>
      <c r="AN1818" s="96">
        <f t="shared" si="804"/>
        <v>129.76927542537769</v>
      </c>
      <c r="AO1818" s="96">
        <f t="shared" si="805"/>
        <v>31.573200959885483</v>
      </c>
      <c r="AP1818" s="96">
        <f t="shared" si="806"/>
        <v>249.53336771700717</v>
      </c>
      <c r="AQ1818" s="86">
        <f t="shared" si="807"/>
        <v>40.544039474299687</v>
      </c>
    </row>
    <row r="1819" spans="1:43">
      <c r="A1819" s="129" t="str">
        <f t="shared" si="808"/>
        <v>2015_3</v>
      </c>
      <c r="B1819" s="57">
        <v>2015</v>
      </c>
      <c r="C1819" s="57">
        <v>3</v>
      </c>
      <c r="D1819" s="81" t="str">
        <f t="shared" si="809"/>
        <v>SMH_Commercial</v>
      </c>
      <c r="E1819" s="68" t="s">
        <v>39</v>
      </c>
      <c r="F1819" s="69" t="s">
        <v>40</v>
      </c>
      <c r="G1819" s="84">
        <f t="shared" si="810"/>
        <v>11716</v>
      </c>
      <c r="H1819" s="70">
        <v>2929</v>
      </c>
      <c r="I1819" s="65">
        <v>108</v>
      </c>
      <c r="J1819" s="66">
        <v>527</v>
      </c>
      <c r="K1819" s="66">
        <v>1196</v>
      </c>
      <c r="L1819" s="66">
        <v>894</v>
      </c>
      <c r="M1819" s="67">
        <v>147</v>
      </c>
      <c r="N1819" s="65">
        <v>1420180</v>
      </c>
      <c r="O1819" s="66">
        <v>1887133</v>
      </c>
      <c r="P1819" s="66">
        <v>951774</v>
      </c>
      <c r="Q1819" s="66">
        <v>3166928</v>
      </c>
      <c r="R1819" s="67">
        <v>398023</v>
      </c>
      <c r="S1819" s="95">
        <f t="shared" si="784"/>
        <v>13149.814814814816</v>
      </c>
      <c r="T1819" s="96">
        <f t="shared" si="785"/>
        <v>3580.8975332068312</v>
      </c>
      <c r="U1819" s="96">
        <f t="shared" si="786"/>
        <v>795.79765886287623</v>
      </c>
      <c r="V1819" s="96">
        <f t="shared" si="787"/>
        <v>3542.4250559284114</v>
      </c>
      <c r="W1819" s="86">
        <f t="shared" si="788"/>
        <v>2707.6394557823128</v>
      </c>
      <c r="X1819" s="99">
        <f t="shared" si="789"/>
        <v>9.2181631956299078E-3</v>
      </c>
      <c r="Y1819" s="100">
        <f t="shared" si="790"/>
        <v>4.498122226015705E-2</v>
      </c>
      <c r="Z1819" s="100">
        <f t="shared" si="791"/>
        <v>0.10208262205530898</v>
      </c>
      <c r="AA1819" s="100">
        <f t="shared" si="792"/>
        <v>7.6305906452714234E-2</v>
      </c>
      <c r="AB1819" s="101">
        <f t="shared" si="793"/>
        <v>1.2546944349607375E-2</v>
      </c>
      <c r="AC1819" s="99">
        <f t="shared" si="794"/>
        <v>1.1275367640346576E-2</v>
      </c>
      <c r="AD1819" s="100">
        <f t="shared" si="795"/>
        <v>4.9442793387986038E-2</v>
      </c>
      <c r="AE1819" s="100">
        <f t="shared" si="796"/>
        <v>0.10859981136184897</v>
      </c>
      <c r="AF1819" s="100">
        <f t="shared" si="797"/>
        <v>8.2020816522636902E-2</v>
      </c>
      <c r="AG1819" s="101">
        <f t="shared" si="798"/>
        <v>1.494298098661773E-2</v>
      </c>
      <c r="AH1819" s="95">
        <f t="shared" si="799"/>
        <v>121.21713895527483</v>
      </c>
      <c r="AI1819" s="96">
        <f t="shared" si="800"/>
        <v>161.07314783202457</v>
      </c>
      <c r="AJ1819" s="96">
        <f t="shared" si="801"/>
        <v>81.237111642198698</v>
      </c>
      <c r="AK1819" s="96">
        <f t="shared" si="802"/>
        <v>270.30795493342436</v>
      </c>
      <c r="AL1819" s="86">
        <f t="shared" si="803"/>
        <v>33.97260157050188</v>
      </c>
      <c r="AM1819" s="95">
        <f t="shared" si="811"/>
        <v>121.61903886356315</v>
      </c>
      <c r="AN1819" s="96">
        <f t="shared" si="804"/>
        <v>161.60719181210305</v>
      </c>
      <c r="AO1819" s="96">
        <f t="shared" si="805"/>
        <v>81.506456290983508</v>
      </c>
      <c r="AP1819" s="96">
        <f t="shared" si="806"/>
        <v>271.20417095727748</v>
      </c>
      <c r="AQ1819" s="86">
        <f t="shared" si="807"/>
        <v>34.085238987728317</v>
      </c>
    </row>
    <row r="1820" spans="1:43">
      <c r="A1820" s="129" t="str">
        <f t="shared" si="808"/>
        <v>2015_4</v>
      </c>
      <c r="B1820" s="57">
        <v>2015</v>
      </c>
      <c r="C1820" s="57">
        <v>4</v>
      </c>
      <c r="D1820" s="81" t="str">
        <f t="shared" si="809"/>
        <v>SML_Commercial</v>
      </c>
      <c r="E1820" s="68" t="s">
        <v>12</v>
      </c>
      <c r="F1820" s="69" t="s">
        <v>40</v>
      </c>
      <c r="G1820" s="84">
        <f t="shared" si="810"/>
        <v>26372</v>
      </c>
      <c r="H1820" s="70">
        <v>6593</v>
      </c>
      <c r="I1820" s="65">
        <v>45</v>
      </c>
      <c r="J1820" s="66">
        <v>853</v>
      </c>
      <c r="K1820" s="66">
        <v>439</v>
      </c>
      <c r="L1820" s="66">
        <v>1456</v>
      </c>
      <c r="M1820" s="67">
        <v>194</v>
      </c>
      <c r="N1820" s="65">
        <v>668218</v>
      </c>
      <c r="O1820" s="66">
        <v>1458838</v>
      </c>
      <c r="P1820" s="66">
        <v>702657</v>
      </c>
      <c r="Q1820" s="66">
        <v>2321716</v>
      </c>
      <c r="R1820" s="67">
        <v>665901</v>
      </c>
      <c r="S1820" s="95">
        <f t="shared" si="784"/>
        <v>14849.288888888888</v>
      </c>
      <c r="T1820" s="96">
        <f t="shared" si="785"/>
        <v>1710.2438452520516</v>
      </c>
      <c r="U1820" s="96">
        <f t="shared" si="786"/>
        <v>1600.5854214123008</v>
      </c>
      <c r="V1820" s="96">
        <f t="shared" si="787"/>
        <v>1594.5851648351647</v>
      </c>
      <c r="W1820" s="86">
        <f t="shared" si="788"/>
        <v>3432.4793814432992</v>
      </c>
      <c r="X1820" s="99">
        <f t="shared" si="789"/>
        <v>1.7063552252388897E-3</v>
      </c>
      <c r="Y1820" s="100">
        <f t="shared" si="790"/>
        <v>3.2344911269528286E-2</v>
      </c>
      <c r="Z1820" s="100">
        <f t="shared" si="791"/>
        <v>1.6646443197330503E-2</v>
      </c>
      <c r="AA1820" s="100">
        <f t="shared" si="792"/>
        <v>5.5210071287729409E-2</v>
      </c>
      <c r="AB1820" s="101">
        <f t="shared" si="793"/>
        <v>7.3562869710298798E-3</v>
      </c>
      <c r="AC1820" s="99">
        <f t="shared" si="794"/>
        <v>2.2985277644794063E-3</v>
      </c>
      <c r="AD1820" s="100">
        <f t="shared" si="795"/>
        <v>3.4883238810761608E-2</v>
      </c>
      <c r="AE1820" s="100">
        <f t="shared" si="796"/>
        <v>1.8482135811527099E-2</v>
      </c>
      <c r="AF1820" s="100">
        <f t="shared" si="797"/>
        <v>5.848695605096571E-2</v>
      </c>
      <c r="AG1820" s="101">
        <f t="shared" si="798"/>
        <v>8.5823432817716434E-3</v>
      </c>
      <c r="AH1820" s="95">
        <f t="shared" si="799"/>
        <v>25.338161686637342</v>
      </c>
      <c r="AI1820" s="96">
        <f t="shared" si="800"/>
        <v>55.317685423934478</v>
      </c>
      <c r="AJ1820" s="96">
        <f t="shared" si="801"/>
        <v>26.644054300015167</v>
      </c>
      <c r="AK1820" s="96">
        <f t="shared" si="802"/>
        <v>88.037160624905198</v>
      </c>
      <c r="AL1820" s="86">
        <f t="shared" si="803"/>
        <v>25.250303352040042</v>
      </c>
      <c r="AM1820" s="95">
        <f t="shared" si="811"/>
        <v>25.422171299022366</v>
      </c>
      <c r="AN1820" s="96">
        <f t="shared" si="804"/>
        <v>55.501093256277429</v>
      </c>
      <c r="AO1820" s="96">
        <f t="shared" si="805"/>
        <v>26.732393647667614</v>
      </c>
      <c r="AP1820" s="96">
        <f t="shared" si="806"/>
        <v>88.329051087640579</v>
      </c>
      <c r="AQ1820" s="86">
        <f t="shared" si="807"/>
        <v>25.33402166686664</v>
      </c>
    </row>
    <row r="1821" spans="1:43">
      <c r="A1821" s="129" t="str">
        <f t="shared" si="808"/>
        <v>2015_4</v>
      </c>
      <c r="B1821" s="57">
        <v>2015</v>
      </c>
      <c r="C1821" s="57">
        <v>4</v>
      </c>
      <c r="D1821" s="81" t="str">
        <f t="shared" si="809"/>
        <v>LSL_Commercial</v>
      </c>
      <c r="E1821" s="68" t="s">
        <v>14</v>
      </c>
      <c r="F1821" s="69" t="s">
        <v>40</v>
      </c>
      <c r="G1821" s="84">
        <f t="shared" si="810"/>
        <v>3356</v>
      </c>
      <c r="H1821" s="70">
        <v>839</v>
      </c>
      <c r="I1821" s="65">
        <v>4</v>
      </c>
      <c r="J1821" s="66">
        <v>73</v>
      </c>
      <c r="K1821" s="66">
        <v>176</v>
      </c>
      <c r="L1821" s="66">
        <v>121</v>
      </c>
      <c r="M1821" s="67">
        <v>17</v>
      </c>
      <c r="N1821" s="65">
        <v>124538</v>
      </c>
      <c r="O1821" s="66">
        <v>229587</v>
      </c>
      <c r="P1821" s="66">
        <v>306619</v>
      </c>
      <c r="Q1821" s="66">
        <v>401440</v>
      </c>
      <c r="R1821" s="67">
        <v>101369</v>
      </c>
      <c r="S1821" s="95">
        <f t="shared" si="784"/>
        <v>31134.5</v>
      </c>
      <c r="T1821" s="96">
        <f t="shared" si="785"/>
        <v>3145.027397260274</v>
      </c>
      <c r="U1821" s="96">
        <f t="shared" si="786"/>
        <v>1742.153409090909</v>
      </c>
      <c r="V1821" s="96">
        <f t="shared" si="787"/>
        <v>3317.6859504132231</v>
      </c>
      <c r="W1821" s="86">
        <f t="shared" si="788"/>
        <v>5962.8823529411766</v>
      </c>
      <c r="X1821" s="99">
        <f t="shared" si="789"/>
        <v>1.1918951132300357E-3</v>
      </c>
      <c r="Y1821" s="100">
        <f t="shared" si="790"/>
        <v>2.1752085816448153E-2</v>
      </c>
      <c r="Z1821" s="100">
        <f t="shared" si="791"/>
        <v>5.2443384982121574E-2</v>
      </c>
      <c r="AA1821" s="100">
        <f t="shared" si="792"/>
        <v>3.6054827175208581E-2</v>
      </c>
      <c r="AB1821" s="101">
        <f t="shared" si="793"/>
        <v>5.0655542312276524E-3</v>
      </c>
      <c r="AC1821" s="99">
        <f t="shared" si="794"/>
        <v>2.5796251657881474E-3</v>
      </c>
      <c r="AD1821" s="100">
        <f t="shared" si="795"/>
        <v>2.7619136827655606E-2</v>
      </c>
      <c r="AE1821" s="100">
        <f t="shared" si="796"/>
        <v>6.1409264254417784E-2</v>
      </c>
      <c r="AF1821" s="100">
        <f t="shared" si="797"/>
        <v>4.3552954665770575E-2</v>
      </c>
      <c r="AG1821" s="101">
        <f t="shared" si="798"/>
        <v>7.9208799883836636E-3</v>
      </c>
      <c r="AH1821" s="95">
        <f t="shared" si="799"/>
        <v>37.109058402860548</v>
      </c>
      <c r="AI1821" s="96">
        <f t="shared" si="800"/>
        <v>68.410905840286048</v>
      </c>
      <c r="AJ1821" s="96">
        <f t="shared" si="801"/>
        <v>91.36442193087008</v>
      </c>
      <c r="AK1821" s="96">
        <f t="shared" si="802"/>
        <v>119.61859356376638</v>
      </c>
      <c r="AL1821" s="86">
        <f t="shared" si="803"/>
        <v>30.205303933253873</v>
      </c>
      <c r="AM1821" s="95">
        <f t="shared" si="811"/>
        <v>37.23209485873894</v>
      </c>
      <c r="AN1821" s="96">
        <f t="shared" si="804"/>
        <v>68.637724729265742</v>
      </c>
      <c r="AO1821" s="96">
        <f t="shared" si="805"/>
        <v>91.667344051547914</v>
      </c>
      <c r="AP1821" s="96">
        <f t="shared" si="806"/>
        <v>120.01519343567553</v>
      </c>
      <c r="AQ1821" s="86">
        <f t="shared" si="807"/>
        <v>30.305450735803589</v>
      </c>
    </row>
    <row r="1822" spans="1:43">
      <c r="A1822" s="129" t="str">
        <f t="shared" si="808"/>
        <v>2015_4</v>
      </c>
      <c r="B1822" s="57">
        <v>2015</v>
      </c>
      <c r="C1822" s="57">
        <v>4</v>
      </c>
      <c r="D1822" s="81" t="str">
        <f t="shared" si="809"/>
        <v>MYA_Commercial</v>
      </c>
      <c r="E1822" s="68" t="s">
        <v>15</v>
      </c>
      <c r="F1822" s="69" t="s">
        <v>40</v>
      </c>
      <c r="G1822" s="84">
        <f t="shared" si="810"/>
        <v>3720</v>
      </c>
      <c r="H1822" s="70">
        <v>930</v>
      </c>
      <c r="I1822" s="65">
        <v>21</v>
      </c>
      <c r="J1822" s="66">
        <v>141</v>
      </c>
      <c r="K1822" s="66">
        <v>197</v>
      </c>
      <c r="L1822" s="66">
        <v>376</v>
      </c>
      <c r="M1822" s="67">
        <v>91</v>
      </c>
      <c r="N1822" s="65">
        <v>219443</v>
      </c>
      <c r="O1822" s="66">
        <v>521237</v>
      </c>
      <c r="P1822" s="66">
        <v>217264</v>
      </c>
      <c r="Q1822" s="66">
        <v>1156791</v>
      </c>
      <c r="R1822" s="67">
        <v>511884</v>
      </c>
      <c r="S1822" s="95">
        <f t="shared" si="784"/>
        <v>10449.666666666666</v>
      </c>
      <c r="T1822" s="96">
        <f t="shared" si="785"/>
        <v>3696.7163120567375</v>
      </c>
      <c r="U1822" s="96">
        <f t="shared" si="786"/>
        <v>1102.8629441624366</v>
      </c>
      <c r="V1822" s="96">
        <f t="shared" si="787"/>
        <v>3076.5718085106382</v>
      </c>
      <c r="W1822" s="86">
        <f t="shared" si="788"/>
        <v>5625.0989010989015</v>
      </c>
      <c r="X1822" s="99">
        <f t="shared" si="789"/>
        <v>5.6451612903225803E-3</v>
      </c>
      <c r="Y1822" s="100">
        <f t="shared" si="790"/>
        <v>3.7903225806451613E-2</v>
      </c>
      <c r="Z1822" s="100">
        <f t="shared" si="791"/>
        <v>5.2956989247311827E-2</v>
      </c>
      <c r="AA1822" s="100">
        <f t="shared" si="792"/>
        <v>0.1010752688172043</v>
      </c>
      <c r="AB1822" s="101">
        <f t="shared" si="793"/>
        <v>2.4462365591397851E-2</v>
      </c>
      <c r="AC1822" s="99">
        <f t="shared" si="794"/>
        <v>8.5073174433064891E-3</v>
      </c>
      <c r="AD1822" s="100">
        <f t="shared" si="795"/>
        <v>4.5198337014149E-2</v>
      </c>
      <c r="AE1822" s="100">
        <f t="shared" si="796"/>
        <v>6.151220459523668E-2</v>
      </c>
      <c r="AF1822" s="100">
        <f t="shared" si="797"/>
        <v>0.11259039146623609</v>
      </c>
      <c r="AG1822" s="101">
        <f t="shared" si="798"/>
        <v>3.0363774276052181E-2</v>
      </c>
      <c r="AH1822" s="95">
        <f t="shared" si="799"/>
        <v>58.990053763440862</v>
      </c>
      <c r="AI1822" s="96">
        <f t="shared" si="800"/>
        <v>140.11747311827958</v>
      </c>
      <c r="AJ1822" s="96">
        <f t="shared" si="801"/>
        <v>58.404301075268819</v>
      </c>
      <c r="AK1822" s="96">
        <f t="shared" si="802"/>
        <v>310.96532258064514</v>
      </c>
      <c r="AL1822" s="86">
        <f t="shared" si="803"/>
        <v>137.6032258064516</v>
      </c>
      <c r="AM1822" s="95">
        <f t="shared" si="811"/>
        <v>59.185637468862232</v>
      </c>
      <c r="AN1822" s="96">
        <f t="shared" si="804"/>
        <v>140.58203778364927</v>
      </c>
      <c r="AO1822" s="96">
        <f t="shared" si="805"/>
        <v>58.597942695984308</v>
      </c>
      <c r="AP1822" s="96">
        <f t="shared" si="806"/>
        <v>311.99633961093588</v>
      </c>
      <c r="AQ1822" s="86">
        <f t="shared" si="807"/>
        <v>138.05945439185152</v>
      </c>
    </row>
    <row r="1823" spans="1:43">
      <c r="A1823" s="129" t="str">
        <f t="shared" si="808"/>
        <v>2015_4</v>
      </c>
      <c r="B1823" s="57">
        <v>2015</v>
      </c>
      <c r="C1823" s="57">
        <v>4</v>
      </c>
      <c r="D1823" s="81" t="str">
        <f t="shared" si="809"/>
        <v>SMA_Commercial</v>
      </c>
      <c r="E1823" s="68" t="s">
        <v>16</v>
      </c>
      <c r="F1823" s="69" t="s">
        <v>40</v>
      </c>
      <c r="G1823" s="84">
        <f t="shared" si="810"/>
        <v>25968</v>
      </c>
      <c r="H1823" s="70">
        <v>6492</v>
      </c>
      <c r="I1823" s="65">
        <v>47</v>
      </c>
      <c r="J1823" s="66">
        <v>677</v>
      </c>
      <c r="K1823" s="66">
        <v>1166</v>
      </c>
      <c r="L1823" s="66">
        <v>922</v>
      </c>
      <c r="M1823" s="67">
        <v>162</v>
      </c>
      <c r="N1823" s="65">
        <v>830059</v>
      </c>
      <c r="O1823" s="66">
        <v>2890231</v>
      </c>
      <c r="P1823" s="66">
        <v>1121733</v>
      </c>
      <c r="Q1823" s="66">
        <v>3092529</v>
      </c>
      <c r="R1823" s="67">
        <v>977554</v>
      </c>
      <c r="S1823" s="95">
        <f t="shared" si="784"/>
        <v>17660.829787234041</v>
      </c>
      <c r="T1823" s="96">
        <f t="shared" si="785"/>
        <v>4269.1742983751847</v>
      </c>
      <c r="U1823" s="96">
        <f t="shared" si="786"/>
        <v>962.03516295025725</v>
      </c>
      <c r="V1823" s="96">
        <f t="shared" si="787"/>
        <v>3354.1529284164858</v>
      </c>
      <c r="W1823" s="86">
        <f t="shared" si="788"/>
        <v>6034.2839506172841</v>
      </c>
      <c r="X1823" s="99">
        <f t="shared" si="789"/>
        <v>1.8099199014171288E-3</v>
      </c>
      <c r="Y1823" s="100">
        <f t="shared" si="790"/>
        <v>2.6070548367221197E-2</v>
      </c>
      <c r="Z1823" s="100">
        <f t="shared" si="791"/>
        <v>4.4901417128773873E-2</v>
      </c>
      <c r="AA1823" s="100">
        <f t="shared" si="792"/>
        <v>3.5505237215033889E-2</v>
      </c>
      <c r="AB1823" s="101">
        <f t="shared" si="793"/>
        <v>6.2384473197781886E-3</v>
      </c>
      <c r="AC1823" s="99">
        <f t="shared" si="794"/>
        <v>2.4244921879170147E-3</v>
      </c>
      <c r="AD1823" s="100">
        <f t="shared" si="795"/>
        <v>2.8374511378300684E-2</v>
      </c>
      <c r="AE1823" s="100">
        <f t="shared" si="796"/>
        <v>4.7895685991318618E-2</v>
      </c>
      <c r="AF1823" s="100">
        <f t="shared" si="797"/>
        <v>3.8180908857875652E-2</v>
      </c>
      <c r="AG1823" s="101">
        <f t="shared" si="798"/>
        <v>7.3769027188084185E-3</v>
      </c>
      <c r="AH1823" s="95">
        <f t="shared" si="799"/>
        <v>31.964687307455328</v>
      </c>
      <c r="AI1823" s="96">
        <f t="shared" si="800"/>
        <v>111.29971503388786</v>
      </c>
      <c r="AJ1823" s="96">
        <f t="shared" si="801"/>
        <v>43.196742144177449</v>
      </c>
      <c r="AK1823" s="96">
        <f t="shared" si="802"/>
        <v>119.08999537892791</v>
      </c>
      <c r="AL1823" s="86">
        <f t="shared" si="803"/>
        <v>37.644562538508936</v>
      </c>
      <c r="AM1823" s="95">
        <f t="shared" si="811"/>
        <v>32.070667410665578</v>
      </c>
      <c r="AN1823" s="96">
        <f t="shared" si="804"/>
        <v>111.66873335629803</v>
      </c>
      <c r="AO1823" s="96">
        <f t="shared" si="805"/>
        <v>43.339962540696661</v>
      </c>
      <c r="AP1823" s="96">
        <f t="shared" si="806"/>
        <v>119.48484266400125</v>
      </c>
      <c r="AQ1823" s="86">
        <f t="shared" si="807"/>
        <v>37.769374478158518</v>
      </c>
    </row>
    <row r="1824" spans="1:43">
      <c r="A1824" s="129" t="str">
        <f t="shared" si="808"/>
        <v>2015_4</v>
      </c>
      <c r="B1824" s="57">
        <v>2015</v>
      </c>
      <c r="C1824" s="57">
        <v>4</v>
      </c>
      <c r="D1824" s="81" t="str">
        <f t="shared" si="809"/>
        <v>MSL_Commercial</v>
      </c>
      <c r="E1824" s="68" t="s">
        <v>17</v>
      </c>
      <c r="F1824" s="69" t="s">
        <v>40</v>
      </c>
      <c r="G1824" s="84">
        <f t="shared" si="810"/>
        <v>10880</v>
      </c>
      <c r="H1824" s="70">
        <v>2720</v>
      </c>
      <c r="I1824" s="65">
        <v>29</v>
      </c>
      <c r="J1824" s="66">
        <v>247</v>
      </c>
      <c r="K1824" s="66">
        <v>519</v>
      </c>
      <c r="L1824" s="66">
        <v>360</v>
      </c>
      <c r="M1824" s="67">
        <v>72</v>
      </c>
      <c r="N1824" s="65">
        <v>716271</v>
      </c>
      <c r="O1824" s="66">
        <v>781670</v>
      </c>
      <c r="P1824" s="66">
        <v>1097187</v>
      </c>
      <c r="Q1824" s="66">
        <v>1333260</v>
      </c>
      <c r="R1824" s="67">
        <v>245708</v>
      </c>
      <c r="S1824" s="95">
        <f t="shared" si="784"/>
        <v>24699</v>
      </c>
      <c r="T1824" s="96">
        <f t="shared" si="785"/>
        <v>3164.6558704453441</v>
      </c>
      <c r="U1824" s="96">
        <f t="shared" si="786"/>
        <v>2114.0404624277458</v>
      </c>
      <c r="V1824" s="96">
        <f t="shared" si="787"/>
        <v>3703.5</v>
      </c>
      <c r="W1824" s="86">
        <f t="shared" si="788"/>
        <v>3412.6111111111113</v>
      </c>
      <c r="X1824" s="99">
        <f t="shared" si="789"/>
        <v>2.6654411764705883E-3</v>
      </c>
      <c r="Y1824" s="100">
        <f t="shared" si="790"/>
        <v>2.270220588235294E-2</v>
      </c>
      <c r="Z1824" s="100">
        <f t="shared" si="791"/>
        <v>4.7702205882352938E-2</v>
      </c>
      <c r="AA1824" s="100">
        <f t="shared" si="792"/>
        <v>3.3088235294117647E-2</v>
      </c>
      <c r="AB1824" s="101">
        <f t="shared" si="793"/>
        <v>6.6176470588235293E-3</v>
      </c>
      <c r="AC1824" s="99">
        <f t="shared" si="794"/>
        <v>3.8171599833731673E-3</v>
      </c>
      <c r="AD1824" s="100">
        <f t="shared" si="795"/>
        <v>2.6029482910046687E-2</v>
      </c>
      <c r="AE1824" s="100">
        <f t="shared" si="796"/>
        <v>5.2463193958163824E-2</v>
      </c>
      <c r="AF1824" s="100">
        <f t="shared" si="797"/>
        <v>3.7083740476218159E-2</v>
      </c>
      <c r="AG1824" s="101">
        <f t="shared" si="798"/>
        <v>8.4287848564847181E-3</v>
      </c>
      <c r="AH1824" s="95">
        <f t="shared" si="799"/>
        <v>65.833731617647061</v>
      </c>
      <c r="AI1824" s="96">
        <f t="shared" si="800"/>
        <v>71.844669117647058</v>
      </c>
      <c r="AJ1824" s="96">
        <f t="shared" si="801"/>
        <v>100.84439338235295</v>
      </c>
      <c r="AK1824" s="96">
        <f t="shared" si="802"/>
        <v>122.54227941176471</v>
      </c>
      <c r="AL1824" s="86">
        <f t="shared" si="803"/>
        <v>22.58345588235294</v>
      </c>
      <c r="AM1824" s="95">
        <f t="shared" si="811"/>
        <v>66.052005790156386</v>
      </c>
      <c r="AN1824" s="96">
        <f t="shared" si="804"/>
        <v>72.08287277579511</v>
      </c>
      <c r="AO1824" s="96">
        <f t="shared" si="805"/>
        <v>101.17874669906267</v>
      </c>
      <c r="AP1824" s="96">
        <f t="shared" si="806"/>
        <v>122.94857287225631</v>
      </c>
      <c r="AQ1824" s="86">
        <f t="shared" si="807"/>
        <v>22.658332165741378</v>
      </c>
    </row>
    <row r="1825" spans="1:43">
      <c r="A1825" s="129" t="str">
        <f t="shared" si="808"/>
        <v>2015_4</v>
      </c>
      <c r="B1825" s="57">
        <v>2015</v>
      </c>
      <c r="C1825" s="57">
        <v>4</v>
      </c>
      <c r="D1825" s="81" t="str">
        <f t="shared" si="809"/>
        <v>LYL_Commercial</v>
      </c>
      <c r="E1825" s="68" t="s">
        <v>18</v>
      </c>
      <c r="F1825" s="69" t="s">
        <v>40</v>
      </c>
      <c r="G1825" s="84">
        <f t="shared" si="810"/>
        <v>4420</v>
      </c>
      <c r="H1825" s="70">
        <v>1105</v>
      </c>
      <c r="I1825" s="65">
        <v>28</v>
      </c>
      <c r="J1825" s="66">
        <v>121</v>
      </c>
      <c r="K1825" s="66">
        <v>254</v>
      </c>
      <c r="L1825" s="66">
        <v>178</v>
      </c>
      <c r="M1825" s="67">
        <v>47</v>
      </c>
      <c r="N1825" s="65">
        <v>514210</v>
      </c>
      <c r="O1825" s="66">
        <v>379921</v>
      </c>
      <c r="P1825" s="66">
        <v>447100</v>
      </c>
      <c r="Q1825" s="66">
        <v>691920</v>
      </c>
      <c r="R1825" s="67">
        <v>276535</v>
      </c>
      <c r="S1825" s="95">
        <f t="shared" si="784"/>
        <v>18364.642857142859</v>
      </c>
      <c r="T1825" s="96">
        <f t="shared" si="785"/>
        <v>3139.8429752066118</v>
      </c>
      <c r="U1825" s="96">
        <f t="shared" si="786"/>
        <v>1760.2362204724409</v>
      </c>
      <c r="V1825" s="96">
        <f t="shared" si="787"/>
        <v>3887.1910112359551</v>
      </c>
      <c r="W1825" s="86">
        <f t="shared" si="788"/>
        <v>5883.7234042553191</v>
      </c>
      <c r="X1825" s="99">
        <f t="shared" si="789"/>
        <v>6.3348416289592761E-3</v>
      </c>
      <c r="Y1825" s="100">
        <f t="shared" si="790"/>
        <v>2.7375565610859728E-2</v>
      </c>
      <c r="Z1825" s="100">
        <f t="shared" si="791"/>
        <v>5.7466063348416287E-2</v>
      </c>
      <c r="AA1825" s="100">
        <f t="shared" si="792"/>
        <v>4.0271493212669686E-2</v>
      </c>
      <c r="AB1825" s="101">
        <f t="shared" si="793"/>
        <v>1.0633484162895928E-2</v>
      </c>
      <c r="AC1825" s="99">
        <f t="shared" si="794"/>
        <v>9.1154043660577732E-3</v>
      </c>
      <c r="AD1825" s="100">
        <f t="shared" si="795"/>
        <v>3.3094286816779762E-2</v>
      </c>
      <c r="AE1825" s="100">
        <f t="shared" si="796"/>
        <v>6.5622472591363307E-2</v>
      </c>
      <c r="AF1825" s="100">
        <f t="shared" si="797"/>
        <v>4.7161471451568647E-2</v>
      </c>
      <c r="AG1825" s="101">
        <f t="shared" si="798"/>
        <v>1.4228172020227393E-2</v>
      </c>
      <c r="AH1825" s="95">
        <f t="shared" si="799"/>
        <v>116.33710407239819</v>
      </c>
      <c r="AI1825" s="96">
        <f t="shared" si="800"/>
        <v>85.954977375565605</v>
      </c>
      <c r="AJ1825" s="96">
        <f t="shared" si="801"/>
        <v>101.15384615384616</v>
      </c>
      <c r="AK1825" s="96">
        <f t="shared" si="802"/>
        <v>156.54298642533936</v>
      </c>
      <c r="AL1825" s="86">
        <f t="shared" si="803"/>
        <v>62.564479638009047</v>
      </c>
      <c r="AM1825" s="95">
        <f t="shared" si="811"/>
        <v>116.72282404450937</v>
      </c>
      <c r="AN1825" s="96">
        <f t="shared" si="804"/>
        <v>86.239964282713373</v>
      </c>
      <c r="AO1825" s="96">
        <f t="shared" si="805"/>
        <v>101.48922547266709</v>
      </c>
      <c r="AP1825" s="96">
        <f t="shared" si="806"/>
        <v>157.06201048769358</v>
      </c>
      <c r="AQ1825" s="86">
        <f t="shared" si="807"/>
        <v>62.771914484643233</v>
      </c>
    </row>
    <row r="1826" spans="1:43">
      <c r="A1826" s="129" t="str">
        <f t="shared" si="808"/>
        <v>2015_4</v>
      </c>
      <c r="B1826" s="57">
        <v>2015</v>
      </c>
      <c r="C1826" s="57">
        <v>4</v>
      </c>
      <c r="D1826" s="81" t="str">
        <f t="shared" si="809"/>
        <v>LSA_Commercial</v>
      </c>
      <c r="E1826" s="68" t="s">
        <v>19</v>
      </c>
      <c r="F1826" s="69" t="s">
        <v>40</v>
      </c>
      <c r="G1826" s="84">
        <f t="shared" si="810"/>
        <v>29556</v>
      </c>
      <c r="H1826" s="70">
        <v>7389</v>
      </c>
      <c r="I1826" s="65">
        <v>108</v>
      </c>
      <c r="J1826" s="66">
        <v>928</v>
      </c>
      <c r="K1826" s="66">
        <v>723</v>
      </c>
      <c r="L1826" s="66">
        <v>1531</v>
      </c>
      <c r="M1826" s="67">
        <v>278</v>
      </c>
      <c r="N1826" s="65">
        <v>3328575</v>
      </c>
      <c r="O1826" s="66">
        <v>2473058</v>
      </c>
      <c r="P1826" s="66">
        <v>1362237</v>
      </c>
      <c r="Q1826" s="66">
        <v>3954438</v>
      </c>
      <c r="R1826" s="67">
        <v>2618719</v>
      </c>
      <c r="S1826" s="95">
        <f t="shared" si="784"/>
        <v>30820.138888888891</v>
      </c>
      <c r="T1826" s="96">
        <f t="shared" si="785"/>
        <v>2664.9331896551726</v>
      </c>
      <c r="U1826" s="96">
        <f t="shared" si="786"/>
        <v>1884.1452282157677</v>
      </c>
      <c r="V1826" s="96">
        <f t="shared" si="787"/>
        <v>2582.9118223383412</v>
      </c>
      <c r="W1826" s="86">
        <f t="shared" si="788"/>
        <v>9419.8525179856115</v>
      </c>
      <c r="X1826" s="99">
        <f t="shared" si="789"/>
        <v>3.6540803897685747E-3</v>
      </c>
      <c r="Y1826" s="100">
        <f t="shared" si="790"/>
        <v>3.1398024089863308E-2</v>
      </c>
      <c r="Z1826" s="100">
        <f t="shared" si="791"/>
        <v>2.4462038164839627E-2</v>
      </c>
      <c r="AA1826" s="100">
        <f t="shared" si="792"/>
        <v>5.1799972932737852E-2</v>
      </c>
      <c r="AB1826" s="101">
        <f t="shared" si="793"/>
        <v>9.4058735958857768E-3</v>
      </c>
      <c r="AC1826" s="99">
        <f t="shared" si="794"/>
        <v>4.4718429328022159E-3</v>
      </c>
      <c r="AD1826" s="100">
        <f t="shared" si="795"/>
        <v>3.3761531273184445E-2</v>
      </c>
      <c r="AE1826" s="100">
        <f t="shared" si="796"/>
        <v>2.6555675714495772E-2</v>
      </c>
      <c r="AF1826" s="100">
        <f t="shared" si="797"/>
        <v>5.4803612662375822E-2</v>
      </c>
      <c r="AG1826" s="101">
        <f t="shared" si="798"/>
        <v>1.0714092846011134E-2</v>
      </c>
      <c r="AH1826" s="95">
        <f t="shared" si="799"/>
        <v>112.61926512383272</v>
      </c>
      <c r="AI1826" s="96">
        <f t="shared" si="800"/>
        <v>83.67363648666938</v>
      </c>
      <c r="AJ1826" s="96">
        <f t="shared" si="801"/>
        <v>46.090032480714576</v>
      </c>
      <c r="AK1826" s="96">
        <f t="shared" si="802"/>
        <v>133.79476248477465</v>
      </c>
      <c r="AL1826" s="86">
        <f t="shared" si="803"/>
        <v>88.601942076059004</v>
      </c>
      <c r="AM1826" s="95">
        <f t="shared" si="811"/>
        <v>112.99265846337909</v>
      </c>
      <c r="AN1826" s="96">
        <f t="shared" si="804"/>
        <v>83.951059523708309</v>
      </c>
      <c r="AO1826" s="96">
        <f t="shared" si="805"/>
        <v>46.242845688373599</v>
      </c>
      <c r="AP1826" s="96">
        <f t="shared" si="806"/>
        <v>134.23836396914831</v>
      </c>
      <c r="AQ1826" s="86">
        <f t="shared" si="807"/>
        <v>88.895705092588159</v>
      </c>
    </row>
    <row r="1827" spans="1:43">
      <c r="A1827" s="129" t="str">
        <f t="shared" si="808"/>
        <v>2015_4</v>
      </c>
      <c r="B1827" s="57">
        <v>2015</v>
      </c>
      <c r="C1827" s="57">
        <v>4</v>
      </c>
      <c r="D1827" s="81" t="str">
        <f t="shared" si="809"/>
        <v>LMA_Commercial</v>
      </c>
      <c r="E1827" s="68" t="s">
        <v>20</v>
      </c>
      <c r="F1827" s="69" t="s">
        <v>40</v>
      </c>
      <c r="G1827" s="84">
        <f t="shared" si="810"/>
        <v>27568</v>
      </c>
      <c r="H1827" s="70">
        <v>6892</v>
      </c>
      <c r="I1827" s="65">
        <v>209</v>
      </c>
      <c r="J1827" s="66">
        <v>702</v>
      </c>
      <c r="K1827" s="66">
        <v>405</v>
      </c>
      <c r="L1827" s="66">
        <v>1181</v>
      </c>
      <c r="M1827" s="67">
        <v>316</v>
      </c>
      <c r="N1827" s="65">
        <v>3162951</v>
      </c>
      <c r="O1827" s="66">
        <v>1864051</v>
      </c>
      <c r="P1827" s="66">
        <v>398648</v>
      </c>
      <c r="Q1827" s="66">
        <v>3756268</v>
      </c>
      <c r="R1827" s="67">
        <v>1681741</v>
      </c>
      <c r="S1827" s="95">
        <f t="shared" si="784"/>
        <v>15133.736842105263</v>
      </c>
      <c r="T1827" s="96">
        <f t="shared" si="785"/>
        <v>2655.3433048433048</v>
      </c>
      <c r="U1827" s="96">
        <f t="shared" si="786"/>
        <v>984.31604938271607</v>
      </c>
      <c r="V1827" s="96">
        <f t="shared" si="787"/>
        <v>3180.5825571549535</v>
      </c>
      <c r="W1827" s="86">
        <f t="shared" si="788"/>
        <v>5321.9651898734173</v>
      </c>
      <c r="X1827" s="99">
        <f t="shared" si="789"/>
        <v>7.5812536273940799E-3</v>
      </c>
      <c r="Y1827" s="100">
        <f t="shared" si="790"/>
        <v>2.5464306442251887E-2</v>
      </c>
      <c r="Z1827" s="100">
        <f t="shared" si="791"/>
        <v>1.4690946024376088E-2</v>
      </c>
      <c r="AA1827" s="100">
        <f t="shared" si="792"/>
        <v>4.2839524085896689E-2</v>
      </c>
      <c r="AB1827" s="101">
        <f t="shared" si="793"/>
        <v>1.1462565293093441E-2</v>
      </c>
      <c r="AC1827" s="99">
        <f t="shared" si="794"/>
        <v>8.7984798048157328E-3</v>
      </c>
      <c r="AD1827" s="100">
        <f t="shared" si="795"/>
        <v>2.7674946789027523E-2</v>
      </c>
      <c r="AE1827" s="100">
        <f t="shared" si="796"/>
        <v>1.6379303516230709E-2</v>
      </c>
      <c r="AF1827" s="100">
        <f t="shared" si="797"/>
        <v>4.5681157089842522E-2</v>
      </c>
      <c r="AG1827" s="101">
        <f t="shared" si="798"/>
        <v>1.2956359470582482E-2</v>
      </c>
      <c r="AH1827" s="95">
        <f t="shared" si="799"/>
        <v>114.73269733023795</v>
      </c>
      <c r="AI1827" s="96">
        <f t="shared" si="800"/>
        <v>67.616475623911782</v>
      </c>
      <c r="AJ1827" s="96">
        <f t="shared" si="801"/>
        <v>14.460533952408589</v>
      </c>
      <c r="AK1827" s="96">
        <f t="shared" si="802"/>
        <v>136.25464306442251</v>
      </c>
      <c r="AL1827" s="86">
        <f t="shared" si="803"/>
        <v>61.003373476494488</v>
      </c>
      <c r="AM1827" s="95">
        <f t="shared" si="811"/>
        <v>115.11309783244505</v>
      </c>
      <c r="AN1827" s="96">
        <f t="shared" si="804"/>
        <v>67.840660550121399</v>
      </c>
      <c r="AO1827" s="96">
        <f t="shared" si="805"/>
        <v>14.508478387653984</v>
      </c>
      <c r="AP1827" s="96">
        <f t="shared" si="806"/>
        <v>136.70640037385425</v>
      </c>
      <c r="AQ1827" s="86">
        <f t="shared" si="807"/>
        <v>61.205632417901505</v>
      </c>
    </row>
    <row r="1828" spans="1:43">
      <c r="A1828" s="129" t="str">
        <f t="shared" si="808"/>
        <v>2015_4</v>
      </c>
      <c r="B1828" s="57">
        <v>2015</v>
      </c>
      <c r="C1828" s="57">
        <v>4</v>
      </c>
      <c r="D1828" s="81" t="str">
        <f t="shared" si="809"/>
        <v>SYL_Commercial</v>
      </c>
      <c r="E1828" s="68" t="s">
        <v>21</v>
      </c>
      <c r="F1828" s="69" t="s">
        <v>40</v>
      </c>
      <c r="G1828" s="84">
        <f t="shared" si="810"/>
        <v>3588</v>
      </c>
      <c r="H1828" s="70">
        <v>897</v>
      </c>
      <c r="I1828" s="65">
        <v>33</v>
      </c>
      <c r="J1828" s="66">
        <v>100</v>
      </c>
      <c r="K1828" s="66">
        <v>134</v>
      </c>
      <c r="L1828" s="66">
        <v>132</v>
      </c>
      <c r="M1828" s="67">
        <v>43</v>
      </c>
      <c r="N1828" s="65">
        <v>400896</v>
      </c>
      <c r="O1828" s="66">
        <v>287959</v>
      </c>
      <c r="P1828" s="66">
        <v>152363</v>
      </c>
      <c r="Q1828" s="66">
        <v>426508</v>
      </c>
      <c r="R1828" s="67">
        <v>176572</v>
      </c>
      <c r="S1828" s="95">
        <f t="shared" si="784"/>
        <v>12148.363636363636</v>
      </c>
      <c r="T1828" s="96">
        <f t="shared" si="785"/>
        <v>2879.59</v>
      </c>
      <c r="U1828" s="96">
        <f t="shared" si="786"/>
        <v>1137.0373134328358</v>
      </c>
      <c r="V1828" s="96">
        <f t="shared" si="787"/>
        <v>3231.121212121212</v>
      </c>
      <c r="W1828" s="86">
        <f t="shared" si="788"/>
        <v>4106.3255813953492</v>
      </c>
      <c r="X1828" s="99">
        <f t="shared" si="789"/>
        <v>9.1973244147157199E-3</v>
      </c>
      <c r="Y1828" s="100">
        <f t="shared" si="790"/>
        <v>2.7870680044593088E-2</v>
      </c>
      <c r="Z1828" s="100">
        <f t="shared" si="791"/>
        <v>3.7346711259754736E-2</v>
      </c>
      <c r="AA1828" s="100">
        <f t="shared" si="792"/>
        <v>3.678929765886288E-2</v>
      </c>
      <c r="AB1828" s="101">
        <f t="shared" si="793"/>
        <v>1.1984392419175028E-2</v>
      </c>
      <c r="AC1828" s="99">
        <f t="shared" si="794"/>
        <v>1.2910573151156825E-2</v>
      </c>
      <c r="AD1828" s="100">
        <f t="shared" si="795"/>
        <v>3.4273414753075965E-2</v>
      </c>
      <c r="AE1828" s="100">
        <f t="shared" si="796"/>
        <v>4.47222005253309E-2</v>
      </c>
      <c r="AF1828" s="100">
        <f t="shared" si="797"/>
        <v>4.411165808109354E-2</v>
      </c>
      <c r="AG1828" s="101">
        <f t="shared" si="798"/>
        <v>1.6217113167144692E-2</v>
      </c>
      <c r="AH1828" s="95">
        <f t="shared" si="799"/>
        <v>111.7324414715719</v>
      </c>
      <c r="AI1828" s="96">
        <f t="shared" si="800"/>
        <v>80.256131549609805</v>
      </c>
      <c r="AJ1828" s="96">
        <f t="shared" si="801"/>
        <v>42.464604236343369</v>
      </c>
      <c r="AK1828" s="96">
        <f t="shared" si="802"/>
        <v>118.87068004459309</v>
      </c>
      <c r="AL1828" s="86">
        <f t="shared" si="803"/>
        <v>49.211817168338911</v>
      </c>
      <c r="AM1828" s="95">
        <f t="shared" si="811"/>
        <v>112.1028945144937</v>
      </c>
      <c r="AN1828" s="96">
        <f t="shared" si="804"/>
        <v>80.52222372260907</v>
      </c>
      <c r="AO1828" s="96">
        <f t="shared" si="805"/>
        <v>42.605397202545809</v>
      </c>
      <c r="AP1828" s="96">
        <f t="shared" si="806"/>
        <v>119.26480018156249</v>
      </c>
      <c r="AQ1828" s="86">
        <f t="shared" si="807"/>
        <v>49.374980768611266</v>
      </c>
    </row>
    <row r="1829" spans="1:43">
      <c r="A1829" s="129" t="str">
        <f t="shared" si="808"/>
        <v>2015_4</v>
      </c>
      <c r="B1829" s="57">
        <v>2015</v>
      </c>
      <c r="C1829" s="57">
        <v>4</v>
      </c>
      <c r="D1829" s="81" t="str">
        <f t="shared" si="809"/>
        <v>MYL_Commercial</v>
      </c>
      <c r="E1829" s="68" t="s">
        <v>22</v>
      </c>
      <c r="F1829" s="69" t="s">
        <v>40</v>
      </c>
      <c r="G1829" s="84">
        <f t="shared" si="810"/>
        <v>2556</v>
      </c>
      <c r="H1829" s="70">
        <v>639</v>
      </c>
      <c r="I1829" s="65">
        <v>25</v>
      </c>
      <c r="J1829" s="66">
        <v>84</v>
      </c>
      <c r="K1829" s="66">
        <v>130</v>
      </c>
      <c r="L1829" s="66">
        <v>116</v>
      </c>
      <c r="M1829" s="67">
        <v>25</v>
      </c>
      <c r="N1829" s="65">
        <v>352874</v>
      </c>
      <c r="O1829" s="66">
        <v>248108</v>
      </c>
      <c r="P1829" s="66">
        <v>115402</v>
      </c>
      <c r="Q1829" s="66">
        <v>383882</v>
      </c>
      <c r="R1829" s="67">
        <v>107934</v>
      </c>
      <c r="S1829" s="95">
        <f t="shared" si="784"/>
        <v>14114.96</v>
      </c>
      <c r="T1829" s="96">
        <f t="shared" si="785"/>
        <v>2953.6666666666665</v>
      </c>
      <c r="U1829" s="96">
        <f t="shared" si="786"/>
        <v>887.70769230769235</v>
      </c>
      <c r="V1829" s="96">
        <f t="shared" si="787"/>
        <v>3309.3275862068967</v>
      </c>
      <c r="W1829" s="86">
        <f t="shared" si="788"/>
        <v>4317.3599999999997</v>
      </c>
      <c r="X1829" s="99">
        <f t="shared" si="789"/>
        <v>9.7809076682316125E-3</v>
      </c>
      <c r="Y1829" s="100">
        <f t="shared" si="790"/>
        <v>3.2863849765258218E-2</v>
      </c>
      <c r="Z1829" s="100">
        <f t="shared" si="791"/>
        <v>5.086071987480438E-2</v>
      </c>
      <c r="AA1829" s="100">
        <f t="shared" si="792"/>
        <v>4.5383411580594682E-2</v>
      </c>
      <c r="AB1829" s="101">
        <f t="shared" si="793"/>
        <v>9.7809076682316125E-3</v>
      </c>
      <c r="AC1829" s="99">
        <f t="shared" si="794"/>
        <v>1.4316465654731263E-2</v>
      </c>
      <c r="AD1829" s="100">
        <f t="shared" si="795"/>
        <v>4.1080192046000087E-2</v>
      </c>
      <c r="AE1829" s="100">
        <f t="shared" si="796"/>
        <v>6.0986575273981602E-2</v>
      </c>
      <c r="AF1829" s="100">
        <f t="shared" si="797"/>
        <v>5.4976060600006503E-2</v>
      </c>
      <c r="AG1829" s="101">
        <f t="shared" si="798"/>
        <v>1.4316465654731263E-2</v>
      </c>
      <c r="AH1829" s="95">
        <f t="shared" si="799"/>
        <v>138.05712050078247</v>
      </c>
      <c r="AI1829" s="96">
        <f t="shared" si="800"/>
        <v>97.068857589984347</v>
      </c>
      <c r="AJ1829" s="96">
        <f t="shared" si="801"/>
        <v>45.149452269170581</v>
      </c>
      <c r="AK1829" s="96">
        <f t="shared" si="802"/>
        <v>150.1885758998435</v>
      </c>
      <c r="AL1829" s="86">
        <f t="shared" si="803"/>
        <v>42.227699530516432</v>
      </c>
      <c r="AM1829" s="95">
        <f t="shared" si="811"/>
        <v>138.51485399083199</v>
      </c>
      <c r="AN1829" s="96">
        <f t="shared" si="804"/>
        <v>97.3906929781093</v>
      </c>
      <c r="AO1829" s="96">
        <f t="shared" si="805"/>
        <v>45.299146948344145</v>
      </c>
      <c r="AP1829" s="96">
        <f t="shared" si="806"/>
        <v>150.68653167903716</v>
      </c>
      <c r="AQ1829" s="86">
        <f t="shared" si="807"/>
        <v>42.367707030403089</v>
      </c>
    </row>
    <row r="1830" spans="1:43">
      <c r="A1830" s="129" t="str">
        <f t="shared" si="808"/>
        <v>2015_4</v>
      </c>
      <c r="B1830" s="57">
        <v>2015</v>
      </c>
      <c r="C1830" s="57">
        <v>4</v>
      </c>
      <c r="D1830" s="81" t="str">
        <f t="shared" si="809"/>
        <v>MYH_Commercial</v>
      </c>
      <c r="E1830" s="68" t="s">
        <v>23</v>
      </c>
      <c r="F1830" s="69" t="s">
        <v>40</v>
      </c>
      <c r="G1830" s="84">
        <f t="shared" si="810"/>
        <v>7148</v>
      </c>
      <c r="H1830" s="70">
        <v>1787</v>
      </c>
      <c r="I1830" s="65">
        <v>56</v>
      </c>
      <c r="J1830" s="66">
        <v>214</v>
      </c>
      <c r="K1830" s="66">
        <v>247</v>
      </c>
      <c r="L1830" s="66">
        <v>393</v>
      </c>
      <c r="M1830" s="67">
        <v>44</v>
      </c>
      <c r="N1830" s="65">
        <v>1046496</v>
      </c>
      <c r="O1830" s="66">
        <v>1028318</v>
      </c>
      <c r="P1830" s="66">
        <v>314394</v>
      </c>
      <c r="Q1830" s="66">
        <v>1214209</v>
      </c>
      <c r="R1830" s="67">
        <v>255916</v>
      </c>
      <c r="S1830" s="95">
        <f t="shared" si="784"/>
        <v>18687.428571428572</v>
      </c>
      <c r="T1830" s="96">
        <f t="shared" si="785"/>
        <v>4805.2242990654204</v>
      </c>
      <c r="U1830" s="96">
        <f t="shared" si="786"/>
        <v>1272.8502024291497</v>
      </c>
      <c r="V1830" s="96">
        <f t="shared" si="787"/>
        <v>3089.5903307888043</v>
      </c>
      <c r="W1830" s="86">
        <f t="shared" si="788"/>
        <v>5816.272727272727</v>
      </c>
      <c r="X1830" s="99">
        <f t="shared" si="789"/>
        <v>7.8343592613318407E-3</v>
      </c>
      <c r="Y1830" s="100">
        <f t="shared" si="790"/>
        <v>2.9938444320089536E-2</v>
      </c>
      <c r="Z1830" s="100">
        <f t="shared" si="791"/>
        <v>3.455512031337437E-2</v>
      </c>
      <c r="AA1830" s="100">
        <f t="shared" si="792"/>
        <v>5.4980414101846668E-2</v>
      </c>
      <c r="AB1830" s="101">
        <f t="shared" si="793"/>
        <v>6.155567991046447E-3</v>
      </c>
      <c r="AC1830" s="99">
        <f t="shared" si="794"/>
        <v>1.0264086275286239E-2</v>
      </c>
      <c r="AD1830" s="100">
        <f t="shared" si="795"/>
        <v>3.4634983077278532E-2</v>
      </c>
      <c r="AE1830" s="100">
        <f t="shared" si="796"/>
        <v>3.9588777044295115E-2</v>
      </c>
      <c r="AF1830" s="100">
        <f t="shared" si="797"/>
        <v>6.1262271264335165E-2</v>
      </c>
      <c r="AG1830" s="101">
        <f t="shared" si="798"/>
        <v>8.3111121280139214E-3</v>
      </c>
      <c r="AH1830" s="95">
        <f t="shared" si="799"/>
        <v>146.40402909904867</v>
      </c>
      <c r="AI1830" s="96">
        <f t="shared" si="800"/>
        <v>143.86094012311136</v>
      </c>
      <c r="AJ1830" s="96">
        <f t="shared" si="801"/>
        <v>43.983491885842191</v>
      </c>
      <c r="AK1830" s="96">
        <f t="shared" si="802"/>
        <v>169.86695579182989</v>
      </c>
      <c r="AL1830" s="86">
        <f t="shared" si="803"/>
        <v>35.802462227196422</v>
      </c>
      <c r="AM1830" s="95">
        <f t="shared" si="811"/>
        <v>146.88943707332578</v>
      </c>
      <c r="AN1830" s="96">
        <f t="shared" si="804"/>
        <v>144.33791639181445</v>
      </c>
      <c r="AO1830" s="96">
        <f t="shared" si="805"/>
        <v>44.129320780233456</v>
      </c>
      <c r="AP1830" s="96">
        <f t="shared" si="806"/>
        <v>170.43015596750095</v>
      </c>
      <c r="AQ1830" s="86">
        <f t="shared" si="807"/>
        <v>35.921166615120605</v>
      </c>
    </row>
    <row r="1831" spans="1:43">
      <c r="A1831" s="129" t="str">
        <f t="shared" si="808"/>
        <v>2015_4</v>
      </c>
      <c r="B1831" s="57">
        <v>2015</v>
      </c>
      <c r="C1831" s="57">
        <v>4</v>
      </c>
      <c r="D1831" s="81" t="str">
        <f t="shared" si="809"/>
        <v>LML_Commercial</v>
      </c>
      <c r="E1831" s="68" t="s">
        <v>24</v>
      </c>
      <c r="F1831" s="69" t="s">
        <v>40</v>
      </c>
      <c r="G1831" s="84">
        <f t="shared" si="810"/>
        <v>27780</v>
      </c>
      <c r="H1831" s="70">
        <v>6945</v>
      </c>
      <c r="I1831" s="65">
        <v>60</v>
      </c>
      <c r="J1831" s="66">
        <v>657</v>
      </c>
      <c r="K1831" s="66">
        <v>2007</v>
      </c>
      <c r="L1831" s="66">
        <v>994</v>
      </c>
      <c r="M1831" s="67">
        <v>225</v>
      </c>
      <c r="N1831" s="65">
        <v>937189</v>
      </c>
      <c r="O1831" s="66">
        <v>1308241</v>
      </c>
      <c r="P1831" s="66">
        <v>2209301</v>
      </c>
      <c r="Q1831" s="66">
        <v>2143525</v>
      </c>
      <c r="R1831" s="67">
        <v>1194616</v>
      </c>
      <c r="S1831" s="95">
        <f t="shared" si="784"/>
        <v>15619.816666666668</v>
      </c>
      <c r="T1831" s="96">
        <f t="shared" si="785"/>
        <v>1991.234398782344</v>
      </c>
      <c r="U1831" s="96">
        <f t="shared" si="786"/>
        <v>1100.7977080219232</v>
      </c>
      <c r="V1831" s="96">
        <f t="shared" si="787"/>
        <v>2156.4637826961771</v>
      </c>
      <c r="W1831" s="86">
        <f t="shared" si="788"/>
        <v>5309.4044444444444</v>
      </c>
      <c r="X1831" s="99">
        <f t="shared" si="789"/>
        <v>2.1598272138228943E-3</v>
      </c>
      <c r="Y1831" s="100">
        <f t="shared" si="790"/>
        <v>2.3650107991360692E-2</v>
      </c>
      <c r="Z1831" s="100">
        <f t="shared" si="791"/>
        <v>7.2246220302375805E-2</v>
      </c>
      <c r="AA1831" s="100">
        <f t="shared" si="792"/>
        <v>3.5781137508999278E-2</v>
      </c>
      <c r="AB1831" s="101">
        <f t="shared" si="793"/>
        <v>8.099352051835854E-3</v>
      </c>
      <c r="AC1831" s="99">
        <f t="shared" si="794"/>
        <v>2.8088049484025677E-3</v>
      </c>
      <c r="AD1831" s="100">
        <f t="shared" si="795"/>
        <v>2.5774375006970378E-2</v>
      </c>
      <c r="AE1831" s="100">
        <f t="shared" si="796"/>
        <v>7.5865429875928272E-2</v>
      </c>
      <c r="AF1831" s="100">
        <f t="shared" si="797"/>
        <v>3.8377735300475196E-2</v>
      </c>
      <c r="AG1831" s="101">
        <f t="shared" si="798"/>
        <v>9.3523461507763212E-3</v>
      </c>
      <c r="AH1831" s="95">
        <f t="shared" si="799"/>
        <v>33.736105111591073</v>
      </c>
      <c r="AI1831" s="96">
        <f t="shared" si="800"/>
        <v>47.092908567314616</v>
      </c>
      <c r="AJ1831" s="96">
        <f t="shared" si="801"/>
        <v>79.528473722102234</v>
      </c>
      <c r="AK1831" s="96">
        <f t="shared" si="802"/>
        <v>77.160727141828659</v>
      </c>
      <c r="AL1831" s="86">
        <f t="shared" si="803"/>
        <v>43.00273578113751</v>
      </c>
      <c r="AM1831" s="95">
        <f t="shared" si="811"/>
        <v>33.847958416059477</v>
      </c>
      <c r="AN1831" s="96">
        <f t="shared" si="804"/>
        <v>47.249046847737297</v>
      </c>
      <c r="AO1831" s="96">
        <f t="shared" si="805"/>
        <v>79.792153318656773</v>
      </c>
      <c r="AP1831" s="96">
        <f t="shared" si="806"/>
        <v>77.416556387008285</v>
      </c>
      <c r="AQ1831" s="86">
        <f t="shared" si="807"/>
        <v>43.145312942383356</v>
      </c>
    </row>
    <row r="1832" spans="1:43">
      <c r="A1832" s="129" t="str">
        <f t="shared" si="808"/>
        <v>2015_4</v>
      </c>
      <c r="B1832" s="57">
        <v>2015</v>
      </c>
      <c r="C1832" s="57">
        <v>4</v>
      </c>
      <c r="D1832" s="81" t="str">
        <f t="shared" si="809"/>
        <v>MSA_Commercial</v>
      </c>
      <c r="E1832" s="68" t="s">
        <v>25</v>
      </c>
      <c r="F1832" s="69" t="s">
        <v>40</v>
      </c>
      <c r="G1832" s="84">
        <f t="shared" si="810"/>
        <v>19488</v>
      </c>
      <c r="H1832" s="70">
        <v>4872</v>
      </c>
      <c r="I1832" s="65">
        <v>83</v>
      </c>
      <c r="J1832" s="66">
        <v>592</v>
      </c>
      <c r="K1832" s="66">
        <v>1010</v>
      </c>
      <c r="L1832" s="66">
        <v>1069</v>
      </c>
      <c r="M1832" s="67">
        <v>221</v>
      </c>
      <c r="N1832" s="65">
        <v>2101700</v>
      </c>
      <c r="O1832" s="66">
        <v>1844783</v>
      </c>
      <c r="P1832" s="66">
        <v>1852634</v>
      </c>
      <c r="Q1832" s="66">
        <v>3418558</v>
      </c>
      <c r="R1832" s="67">
        <v>940911</v>
      </c>
      <c r="S1832" s="95">
        <f t="shared" si="784"/>
        <v>25321.686746987951</v>
      </c>
      <c r="T1832" s="96">
        <f t="shared" si="785"/>
        <v>3116.1875</v>
      </c>
      <c r="U1832" s="96">
        <f t="shared" si="786"/>
        <v>1834.2910891089109</v>
      </c>
      <c r="V1832" s="96">
        <f t="shared" si="787"/>
        <v>3197.9027128157154</v>
      </c>
      <c r="W1832" s="86">
        <f t="shared" si="788"/>
        <v>4257.5158371040725</v>
      </c>
      <c r="X1832" s="99">
        <f t="shared" si="789"/>
        <v>4.2590311986863711E-3</v>
      </c>
      <c r="Y1832" s="100">
        <f t="shared" si="790"/>
        <v>3.0377668308702793E-2</v>
      </c>
      <c r="Z1832" s="100">
        <f t="shared" si="791"/>
        <v>5.1826765188834154E-2</v>
      </c>
      <c r="AA1832" s="100">
        <f t="shared" si="792"/>
        <v>5.4854269293924465E-2</v>
      </c>
      <c r="AB1832" s="101">
        <f t="shared" si="793"/>
        <v>1.1340311986863711E-2</v>
      </c>
      <c r="AC1832" s="99">
        <f t="shared" si="794"/>
        <v>5.345959468244915E-3</v>
      </c>
      <c r="AD1832" s="100">
        <f t="shared" si="795"/>
        <v>3.3242181378269918E-2</v>
      </c>
      <c r="AE1832" s="100">
        <f t="shared" si="796"/>
        <v>5.5526692422308781E-2</v>
      </c>
      <c r="AF1832" s="100">
        <f t="shared" si="797"/>
        <v>5.8654648132280392E-2</v>
      </c>
      <c r="AG1832" s="101">
        <f t="shared" si="798"/>
        <v>1.3107603533500907E-2</v>
      </c>
      <c r="AH1832" s="95">
        <f t="shared" si="799"/>
        <v>107.84585385878489</v>
      </c>
      <c r="AI1832" s="96">
        <f t="shared" si="800"/>
        <v>94.662510262725775</v>
      </c>
      <c r="AJ1832" s="96">
        <f t="shared" si="801"/>
        <v>95.065373563218387</v>
      </c>
      <c r="AK1832" s="96">
        <f t="shared" si="802"/>
        <v>175.41861658456486</v>
      </c>
      <c r="AL1832" s="86">
        <f t="shared" si="803"/>
        <v>48.281557881773402</v>
      </c>
      <c r="AM1832" s="95">
        <f t="shared" si="811"/>
        <v>108.20342077670327</v>
      </c>
      <c r="AN1832" s="96">
        <f t="shared" si="804"/>
        <v>94.97636731727124</v>
      </c>
      <c r="AO1832" s="96">
        <f t="shared" si="805"/>
        <v>95.380566325939427</v>
      </c>
      <c r="AP1832" s="96">
        <f t="shared" si="806"/>
        <v>176.00022349696206</v>
      </c>
      <c r="AQ1832" s="86">
        <f t="shared" si="807"/>
        <v>48.441637172968861</v>
      </c>
    </row>
    <row r="1833" spans="1:43">
      <c r="A1833" s="129" t="str">
        <f t="shared" si="808"/>
        <v>2015_4</v>
      </c>
      <c r="B1833" s="57">
        <v>2015</v>
      </c>
      <c r="C1833" s="57">
        <v>4</v>
      </c>
      <c r="D1833" s="81" t="str">
        <f t="shared" si="809"/>
        <v>LYA_Commercial</v>
      </c>
      <c r="E1833" s="68" t="s">
        <v>26</v>
      </c>
      <c r="F1833" s="69" t="s">
        <v>40</v>
      </c>
      <c r="G1833" s="84">
        <f t="shared" si="810"/>
        <v>5852</v>
      </c>
      <c r="H1833" s="70">
        <v>1463</v>
      </c>
      <c r="I1833" s="65">
        <v>46</v>
      </c>
      <c r="J1833" s="66">
        <v>184</v>
      </c>
      <c r="K1833" s="66">
        <v>229</v>
      </c>
      <c r="L1833" s="66">
        <v>258</v>
      </c>
      <c r="M1833" s="67">
        <v>78</v>
      </c>
      <c r="N1833" s="65">
        <v>989505</v>
      </c>
      <c r="O1833" s="66">
        <v>572698</v>
      </c>
      <c r="P1833" s="66">
        <v>227761</v>
      </c>
      <c r="Q1833" s="66">
        <v>887279</v>
      </c>
      <c r="R1833" s="67">
        <v>696057</v>
      </c>
      <c r="S1833" s="95">
        <f t="shared" si="784"/>
        <v>21510.978260869564</v>
      </c>
      <c r="T1833" s="96">
        <f t="shared" si="785"/>
        <v>3112.4891304347825</v>
      </c>
      <c r="U1833" s="96">
        <f t="shared" si="786"/>
        <v>994.58951965065501</v>
      </c>
      <c r="V1833" s="96">
        <f t="shared" si="787"/>
        <v>3439.0658914728683</v>
      </c>
      <c r="W1833" s="86">
        <f t="shared" si="788"/>
        <v>8923.8076923076915</v>
      </c>
      <c r="X1833" s="99">
        <f t="shared" si="789"/>
        <v>7.8605604921394394E-3</v>
      </c>
      <c r="Y1833" s="100">
        <f t="shared" si="790"/>
        <v>3.1442241968557758E-2</v>
      </c>
      <c r="Z1833" s="100">
        <f t="shared" si="791"/>
        <v>3.913192071086808E-2</v>
      </c>
      <c r="AA1833" s="100">
        <f t="shared" si="792"/>
        <v>4.4087491455912509E-2</v>
      </c>
      <c r="AB1833" s="101">
        <f t="shared" si="793"/>
        <v>1.3328776486671223E-2</v>
      </c>
      <c r="AC1833" s="99">
        <f t="shared" si="794"/>
        <v>1.0550341213011211E-2</v>
      </c>
      <c r="AD1833" s="100">
        <f t="shared" si="795"/>
        <v>3.6757486840317544E-2</v>
      </c>
      <c r="AE1833" s="100">
        <f t="shared" si="796"/>
        <v>4.5038026582484868E-2</v>
      </c>
      <c r="AF1833" s="100">
        <f t="shared" si="797"/>
        <v>5.0340233738240425E-2</v>
      </c>
      <c r="AG1833" s="101">
        <f t="shared" si="798"/>
        <v>1.6821668313563798E-2</v>
      </c>
      <c r="AH1833" s="95">
        <f t="shared" si="799"/>
        <v>169.08834586466165</v>
      </c>
      <c r="AI1833" s="96">
        <f t="shared" si="800"/>
        <v>97.86363636363636</v>
      </c>
      <c r="AJ1833" s="96">
        <f t="shared" si="801"/>
        <v>38.920198222829804</v>
      </c>
      <c r="AK1833" s="96">
        <f t="shared" si="802"/>
        <v>151.61978810663021</v>
      </c>
      <c r="AL1833" s="86">
        <f t="shared" si="803"/>
        <v>118.94343814080656</v>
      </c>
      <c r="AM1833" s="95">
        <f t="shared" si="811"/>
        <v>169.6489645303167</v>
      </c>
      <c r="AN1833" s="96">
        <f t="shared" si="804"/>
        <v>98.188106870185919</v>
      </c>
      <c r="AO1833" s="96">
        <f t="shared" si="805"/>
        <v>39.049239579779254</v>
      </c>
      <c r="AP1833" s="96">
        <f t="shared" si="806"/>
        <v>152.12248912283908</v>
      </c>
      <c r="AQ1833" s="86">
        <f t="shared" si="807"/>
        <v>119.33779950993544</v>
      </c>
    </row>
    <row r="1834" spans="1:43">
      <c r="A1834" s="129" t="str">
        <f t="shared" si="808"/>
        <v>2015_4</v>
      </c>
      <c r="B1834" s="57">
        <v>2015</v>
      </c>
      <c r="C1834" s="57">
        <v>4</v>
      </c>
      <c r="D1834" s="81" t="str">
        <f t="shared" si="809"/>
        <v>MMA_Commercial</v>
      </c>
      <c r="E1834" s="68" t="s">
        <v>27</v>
      </c>
      <c r="F1834" s="69" t="s">
        <v>40</v>
      </c>
      <c r="G1834" s="84">
        <f t="shared" si="810"/>
        <v>29392</v>
      </c>
      <c r="H1834" s="70">
        <v>7348</v>
      </c>
      <c r="I1834" s="65">
        <v>225</v>
      </c>
      <c r="J1834" s="66">
        <v>915</v>
      </c>
      <c r="K1834" s="66">
        <v>1508</v>
      </c>
      <c r="L1834" s="66">
        <v>1432</v>
      </c>
      <c r="M1834" s="67">
        <v>311</v>
      </c>
      <c r="N1834" s="65">
        <v>3220671</v>
      </c>
      <c r="O1834" s="66">
        <v>2994588</v>
      </c>
      <c r="P1834" s="66">
        <v>2152805</v>
      </c>
      <c r="Q1834" s="66">
        <v>5238749</v>
      </c>
      <c r="R1834" s="67">
        <v>3633028</v>
      </c>
      <c r="S1834" s="95">
        <f t="shared" si="784"/>
        <v>14314.093333333334</v>
      </c>
      <c r="T1834" s="96">
        <f t="shared" si="785"/>
        <v>3272.7737704918031</v>
      </c>
      <c r="U1834" s="96">
        <f t="shared" si="786"/>
        <v>1427.5895225464192</v>
      </c>
      <c r="V1834" s="96">
        <f t="shared" si="787"/>
        <v>3658.3442737430169</v>
      </c>
      <c r="W1834" s="86">
        <f t="shared" si="788"/>
        <v>11681.762057877813</v>
      </c>
      <c r="X1834" s="99">
        <f t="shared" si="789"/>
        <v>7.6551442569406641E-3</v>
      </c>
      <c r="Y1834" s="100">
        <f t="shared" si="790"/>
        <v>3.1130919978225369E-2</v>
      </c>
      <c r="Z1834" s="100">
        <f t="shared" si="791"/>
        <v>5.1306477953184541E-2</v>
      </c>
      <c r="AA1834" s="100">
        <f t="shared" si="792"/>
        <v>4.8720740337506806E-2</v>
      </c>
      <c r="AB1834" s="101">
        <f t="shared" si="793"/>
        <v>1.0581110506260207E-2</v>
      </c>
      <c r="AC1834" s="99">
        <f t="shared" si="794"/>
        <v>8.8396832252090538E-3</v>
      </c>
      <c r="AD1834" s="100">
        <f t="shared" si="795"/>
        <v>3.3491234493789074E-2</v>
      </c>
      <c r="AE1834" s="100">
        <f t="shared" si="796"/>
        <v>5.4304883829762E-2</v>
      </c>
      <c r="AF1834" s="100">
        <f t="shared" si="797"/>
        <v>5.1646592006858727E-2</v>
      </c>
      <c r="AG1834" s="101">
        <f t="shared" si="798"/>
        <v>1.1971694016984804E-2</v>
      </c>
      <c r="AH1834" s="95">
        <f t="shared" si="799"/>
        <v>109.57644937397932</v>
      </c>
      <c r="AI1834" s="96">
        <f t="shared" si="800"/>
        <v>101.88445835601524</v>
      </c>
      <c r="AJ1834" s="96">
        <f t="shared" si="801"/>
        <v>73.244590364725099</v>
      </c>
      <c r="AK1834" s="96">
        <f t="shared" si="802"/>
        <v>178.23724142623843</v>
      </c>
      <c r="AL1834" s="86">
        <f t="shared" si="803"/>
        <v>123.60601524224279</v>
      </c>
      <c r="AM1834" s="95">
        <f t="shared" si="811"/>
        <v>109.93975414534677</v>
      </c>
      <c r="AN1834" s="96">
        <f t="shared" si="804"/>
        <v>102.22226004661938</v>
      </c>
      <c r="AO1834" s="96">
        <f t="shared" si="805"/>
        <v>73.487435513553933</v>
      </c>
      <c r="AP1834" s="96">
        <f t="shared" si="806"/>
        <v>178.82819359356517</v>
      </c>
      <c r="AQ1834" s="86">
        <f t="shared" si="807"/>
        <v>124.01583555823021</v>
      </c>
    </row>
    <row r="1835" spans="1:43">
      <c r="A1835" s="129" t="str">
        <f t="shared" si="808"/>
        <v>2015_4</v>
      </c>
      <c r="B1835" s="57">
        <v>2015</v>
      </c>
      <c r="C1835" s="57">
        <v>4</v>
      </c>
      <c r="D1835" s="81" t="str">
        <f t="shared" si="809"/>
        <v>LYH_Commercial</v>
      </c>
      <c r="E1835" s="68" t="s">
        <v>28</v>
      </c>
      <c r="F1835" s="69" t="s">
        <v>40</v>
      </c>
      <c r="G1835" s="84">
        <f t="shared" si="810"/>
        <v>4068</v>
      </c>
      <c r="H1835" s="70">
        <v>1017</v>
      </c>
      <c r="I1835" s="65">
        <v>35</v>
      </c>
      <c r="J1835" s="66">
        <v>131</v>
      </c>
      <c r="K1835" s="66">
        <v>175</v>
      </c>
      <c r="L1835" s="66">
        <v>199</v>
      </c>
      <c r="M1835" s="67">
        <v>53</v>
      </c>
      <c r="N1835" s="65">
        <v>649514</v>
      </c>
      <c r="O1835" s="66">
        <v>404889</v>
      </c>
      <c r="P1835" s="66">
        <v>285013</v>
      </c>
      <c r="Q1835" s="66">
        <v>606969</v>
      </c>
      <c r="R1835" s="67">
        <v>351418</v>
      </c>
      <c r="S1835" s="95">
        <f t="shared" si="784"/>
        <v>18557.542857142857</v>
      </c>
      <c r="T1835" s="96">
        <f t="shared" si="785"/>
        <v>3090.7557251908397</v>
      </c>
      <c r="U1835" s="96">
        <f t="shared" si="786"/>
        <v>1628.6457142857143</v>
      </c>
      <c r="V1835" s="96">
        <f t="shared" si="787"/>
        <v>3050.0954773869348</v>
      </c>
      <c r="W1835" s="86">
        <f t="shared" si="788"/>
        <v>6630.5283018867922</v>
      </c>
      <c r="X1835" s="99">
        <f t="shared" si="789"/>
        <v>8.603736479842675E-3</v>
      </c>
      <c r="Y1835" s="100">
        <f t="shared" si="790"/>
        <v>3.2202556538839723E-2</v>
      </c>
      <c r="Z1835" s="100">
        <f t="shared" si="791"/>
        <v>4.3018682399213373E-2</v>
      </c>
      <c r="AA1835" s="100">
        <f t="shared" si="792"/>
        <v>4.8918387413962636E-2</v>
      </c>
      <c r="AB1835" s="101">
        <f t="shared" si="793"/>
        <v>1.3028515240904622E-2</v>
      </c>
      <c r="AC1835" s="99">
        <f t="shared" si="794"/>
        <v>1.1977639832540365E-2</v>
      </c>
      <c r="AD1835" s="100">
        <f t="shared" si="795"/>
        <v>3.865171220572132E-2</v>
      </c>
      <c r="AE1835" s="100">
        <f t="shared" si="796"/>
        <v>5.0430858533780903E-2</v>
      </c>
      <c r="AF1835" s="100">
        <f t="shared" si="797"/>
        <v>5.6798100560784187E-2</v>
      </c>
      <c r="AG1835" s="101">
        <f t="shared" si="798"/>
        <v>1.717104096779427E-2</v>
      </c>
      <c r="AH1835" s="95">
        <f t="shared" si="799"/>
        <v>159.66420845624384</v>
      </c>
      <c r="AI1835" s="96">
        <f t="shared" si="800"/>
        <v>99.530235988200587</v>
      </c>
      <c r="AJ1835" s="96">
        <f t="shared" si="801"/>
        <v>70.062192723697152</v>
      </c>
      <c r="AK1835" s="96">
        <f t="shared" si="802"/>
        <v>149.20575221238937</v>
      </c>
      <c r="AL1835" s="86">
        <f t="shared" si="803"/>
        <v>86.385939036381515</v>
      </c>
      <c r="AM1835" s="95">
        <f t="shared" si="811"/>
        <v>160.19358104570225</v>
      </c>
      <c r="AN1835" s="96">
        <f t="shared" si="804"/>
        <v>99.860232167456488</v>
      </c>
      <c r="AO1835" s="96">
        <f t="shared" si="805"/>
        <v>70.294486515423429</v>
      </c>
      <c r="AP1835" s="96">
        <f t="shared" si="806"/>
        <v>149.70044940329052</v>
      </c>
      <c r="AQ1835" s="86">
        <f t="shared" si="807"/>
        <v>86.672354812857904</v>
      </c>
    </row>
    <row r="1836" spans="1:43">
      <c r="A1836" s="129" t="str">
        <f t="shared" si="808"/>
        <v>2015_4</v>
      </c>
      <c r="B1836" s="57">
        <v>2015</v>
      </c>
      <c r="C1836" s="57">
        <v>4</v>
      </c>
      <c r="D1836" s="81" t="str">
        <f t="shared" si="809"/>
        <v>SSA_Commercial</v>
      </c>
      <c r="E1836" s="68" t="s">
        <v>29</v>
      </c>
      <c r="F1836" s="69" t="s">
        <v>40</v>
      </c>
      <c r="G1836" s="84">
        <f t="shared" si="810"/>
        <v>7020</v>
      </c>
      <c r="H1836" s="70">
        <v>1755</v>
      </c>
      <c r="I1836" s="65">
        <v>56</v>
      </c>
      <c r="J1836" s="66">
        <v>225</v>
      </c>
      <c r="K1836" s="66">
        <v>179</v>
      </c>
      <c r="L1836" s="66">
        <v>633</v>
      </c>
      <c r="M1836" s="67">
        <v>251</v>
      </c>
      <c r="N1836" s="65">
        <v>1153540</v>
      </c>
      <c r="O1836" s="66">
        <v>472197</v>
      </c>
      <c r="P1836" s="66">
        <v>158646</v>
      </c>
      <c r="Q1836" s="66">
        <v>2101131</v>
      </c>
      <c r="R1836" s="67">
        <v>1616602</v>
      </c>
      <c r="S1836" s="95">
        <f t="shared" si="784"/>
        <v>20598.928571428572</v>
      </c>
      <c r="T1836" s="96">
        <f t="shared" si="785"/>
        <v>2098.6533333333332</v>
      </c>
      <c r="U1836" s="96">
        <f t="shared" si="786"/>
        <v>886.29050279329613</v>
      </c>
      <c r="V1836" s="96">
        <f t="shared" si="787"/>
        <v>3319.3222748815165</v>
      </c>
      <c r="W1836" s="86">
        <f t="shared" si="788"/>
        <v>6440.6454183266933</v>
      </c>
      <c r="X1836" s="99">
        <f t="shared" si="789"/>
        <v>7.9772079772079778E-3</v>
      </c>
      <c r="Y1836" s="100">
        <f t="shared" si="790"/>
        <v>3.2051282051282048E-2</v>
      </c>
      <c r="Z1836" s="100">
        <f t="shared" si="791"/>
        <v>2.5498575498575499E-2</v>
      </c>
      <c r="AA1836" s="100">
        <f t="shared" si="792"/>
        <v>9.017094017094017E-2</v>
      </c>
      <c r="AB1836" s="101">
        <f t="shared" si="793"/>
        <v>3.5754985754985757E-2</v>
      </c>
      <c r="AC1836" s="99">
        <f t="shared" si="794"/>
        <v>1.045105959824124E-2</v>
      </c>
      <c r="AD1836" s="100">
        <f t="shared" si="795"/>
        <v>3.6949478988611957E-2</v>
      </c>
      <c r="AE1836" s="100">
        <f t="shared" si="796"/>
        <v>2.9882232480151219E-2</v>
      </c>
      <c r="AF1836" s="100">
        <f t="shared" si="797"/>
        <v>9.8136211348129748E-2</v>
      </c>
      <c r="AG1836" s="101">
        <f t="shared" si="798"/>
        <v>4.0918547452574394E-2</v>
      </c>
      <c r="AH1836" s="95">
        <f t="shared" si="799"/>
        <v>164.32193732193733</v>
      </c>
      <c r="AI1836" s="96">
        <f t="shared" si="800"/>
        <v>67.264529914529916</v>
      </c>
      <c r="AJ1836" s="96">
        <f t="shared" si="801"/>
        <v>22.599145299145299</v>
      </c>
      <c r="AK1836" s="96">
        <f t="shared" si="802"/>
        <v>299.30641025641023</v>
      </c>
      <c r="AL1836" s="86">
        <f t="shared" si="803"/>
        <v>230.28518518518518</v>
      </c>
      <c r="AM1836" s="95">
        <f t="shared" si="811"/>
        <v>164.86675278374932</v>
      </c>
      <c r="AN1836" s="96">
        <f t="shared" si="804"/>
        <v>67.487547951720856</v>
      </c>
      <c r="AO1836" s="96">
        <f t="shared" si="805"/>
        <v>22.674073601375497</v>
      </c>
      <c r="AP1836" s="96">
        <f t="shared" si="806"/>
        <v>300.29877173160179</v>
      </c>
      <c r="AQ1836" s="86">
        <f t="shared" si="807"/>
        <v>231.04870423540987</v>
      </c>
    </row>
    <row r="1837" spans="1:43">
      <c r="A1837" s="129" t="str">
        <f t="shared" si="808"/>
        <v>2015_4</v>
      </c>
      <c r="B1837" s="57">
        <v>2015</v>
      </c>
      <c r="C1837" s="57">
        <v>4</v>
      </c>
      <c r="D1837" s="81" t="str">
        <f t="shared" si="809"/>
        <v>MML_Commercial</v>
      </c>
      <c r="E1837" s="68" t="s">
        <v>30</v>
      </c>
      <c r="F1837" s="69" t="s">
        <v>40</v>
      </c>
      <c r="G1837" s="84">
        <f t="shared" si="810"/>
        <v>24000</v>
      </c>
      <c r="H1837" s="70">
        <v>6000</v>
      </c>
      <c r="I1837" s="65">
        <v>139</v>
      </c>
      <c r="J1837" s="66">
        <v>685</v>
      </c>
      <c r="K1837" s="66">
        <v>1741</v>
      </c>
      <c r="L1837" s="66">
        <v>888</v>
      </c>
      <c r="M1837" s="67">
        <v>222</v>
      </c>
      <c r="N1837" s="65">
        <v>2211451</v>
      </c>
      <c r="O1837" s="66">
        <v>2146362</v>
      </c>
      <c r="P1837" s="66">
        <v>1192867</v>
      </c>
      <c r="Q1837" s="66">
        <v>3151717</v>
      </c>
      <c r="R1837" s="67">
        <v>528273</v>
      </c>
      <c r="S1837" s="95">
        <f t="shared" si="784"/>
        <v>15909.719424460432</v>
      </c>
      <c r="T1837" s="96">
        <f t="shared" si="785"/>
        <v>3133.3751824817518</v>
      </c>
      <c r="U1837" s="96">
        <f t="shared" si="786"/>
        <v>685.16197587593342</v>
      </c>
      <c r="V1837" s="96">
        <f t="shared" si="787"/>
        <v>3549.2308558558557</v>
      </c>
      <c r="W1837" s="86">
        <f t="shared" si="788"/>
        <v>2379.6081081081079</v>
      </c>
      <c r="X1837" s="99">
        <f t="shared" si="789"/>
        <v>5.7916666666666663E-3</v>
      </c>
      <c r="Y1837" s="100">
        <f t="shared" si="790"/>
        <v>2.8541666666666667E-2</v>
      </c>
      <c r="Z1837" s="100">
        <f t="shared" si="791"/>
        <v>7.2541666666666671E-2</v>
      </c>
      <c r="AA1837" s="100">
        <f t="shared" si="792"/>
        <v>3.6999999999999998E-2</v>
      </c>
      <c r="AB1837" s="101">
        <f t="shared" si="793"/>
        <v>9.2499999999999995E-3</v>
      </c>
      <c r="AC1837" s="99">
        <f t="shared" si="794"/>
        <v>6.9329429147643529E-3</v>
      </c>
      <c r="AD1837" s="100">
        <f t="shared" si="795"/>
        <v>3.1046057203628647E-2</v>
      </c>
      <c r="AE1837" s="100">
        <f t="shared" si="796"/>
        <v>7.6442804265241429E-2</v>
      </c>
      <c r="AF1837" s="100">
        <f t="shared" si="797"/>
        <v>3.9838992895817105E-2</v>
      </c>
      <c r="AG1837" s="101">
        <f t="shared" si="798"/>
        <v>1.0689803440632174E-2</v>
      </c>
      <c r="AH1837" s="95">
        <f t="shared" si="799"/>
        <v>92.143791666666672</v>
      </c>
      <c r="AI1837" s="96">
        <f t="shared" si="800"/>
        <v>89.431749999999994</v>
      </c>
      <c r="AJ1837" s="96">
        <f t="shared" si="801"/>
        <v>49.70279166666667</v>
      </c>
      <c r="AK1837" s="96">
        <f t="shared" si="802"/>
        <v>131.32154166666666</v>
      </c>
      <c r="AL1837" s="86">
        <f t="shared" si="803"/>
        <v>22.011375000000001</v>
      </c>
      <c r="AM1837" s="95">
        <f t="shared" si="811"/>
        <v>92.449297816534099</v>
      </c>
      <c r="AN1837" s="96">
        <f t="shared" si="804"/>
        <v>89.728264275397351</v>
      </c>
      <c r="AO1837" s="96">
        <f t="shared" si="805"/>
        <v>49.867583111050429</v>
      </c>
      <c r="AP1837" s="96">
        <f t="shared" si="806"/>
        <v>131.75694309592814</v>
      </c>
      <c r="AQ1837" s="86">
        <f t="shared" si="807"/>
        <v>22.084354528060498</v>
      </c>
    </row>
    <row r="1838" spans="1:43">
      <c r="A1838" s="129" t="str">
        <f t="shared" si="808"/>
        <v>2015_4</v>
      </c>
      <c r="B1838" s="57">
        <v>2015</v>
      </c>
      <c r="C1838" s="57">
        <v>4</v>
      </c>
      <c r="D1838" s="81" t="str">
        <f t="shared" si="809"/>
        <v>LMH_Commercial</v>
      </c>
      <c r="E1838" s="68" t="s">
        <v>31</v>
      </c>
      <c r="F1838" s="69" t="s">
        <v>40</v>
      </c>
      <c r="G1838" s="84">
        <f t="shared" si="810"/>
        <v>23696</v>
      </c>
      <c r="H1838" s="70">
        <v>5924</v>
      </c>
      <c r="I1838" s="65">
        <v>96</v>
      </c>
      <c r="J1838" s="66">
        <v>823</v>
      </c>
      <c r="K1838" s="66">
        <v>1315</v>
      </c>
      <c r="L1838" s="66">
        <v>1391</v>
      </c>
      <c r="M1838" s="67">
        <v>271</v>
      </c>
      <c r="N1838" s="65">
        <v>3598362</v>
      </c>
      <c r="O1838" s="66">
        <v>2948620</v>
      </c>
      <c r="P1838" s="66">
        <v>1779326</v>
      </c>
      <c r="Q1838" s="66">
        <v>5295628</v>
      </c>
      <c r="R1838" s="67">
        <v>2856462</v>
      </c>
      <c r="S1838" s="95">
        <f t="shared" si="784"/>
        <v>37482.9375</v>
      </c>
      <c r="T1838" s="96">
        <f t="shared" si="785"/>
        <v>3582.7703523693804</v>
      </c>
      <c r="U1838" s="96">
        <f t="shared" si="786"/>
        <v>1353.0996197718632</v>
      </c>
      <c r="V1838" s="96">
        <f t="shared" si="787"/>
        <v>3807.0654205607475</v>
      </c>
      <c r="W1838" s="86">
        <f t="shared" si="788"/>
        <v>10540.450184501846</v>
      </c>
      <c r="X1838" s="99">
        <f t="shared" si="789"/>
        <v>4.0513166779203242E-3</v>
      </c>
      <c r="Y1838" s="100">
        <f t="shared" si="790"/>
        <v>3.473160027008778E-2</v>
      </c>
      <c r="Z1838" s="100">
        <f t="shared" si="791"/>
        <v>5.5494598244429441E-2</v>
      </c>
      <c r="AA1838" s="100">
        <f t="shared" si="792"/>
        <v>5.8701890614449699E-2</v>
      </c>
      <c r="AB1838" s="101">
        <f t="shared" si="793"/>
        <v>1.1436529372045916E-2</v>
      </c>
      <c r="AC1838" s="99">
        <f t="shared" si="794"/>
        <v>5.012784994125604E-3</v>
      </c>
      <c r="AD1838" s="100">
        <f t="shared" si="795"/>
        <v>3.7503036192564738E-2</v>
      </c>
      <c r="AE1838" s="100">
        <f t="shared" si="796"/>
        <v>5.8959939263198785E-2</v>
      </c>
      <c r="AF1838" s="100">
        <f t="shared" si="797"/>
        <v>6.2259907772226064E-2</v>
      </c>
      <c r="AG1838" s="101">
        <f t="shared" si="798"/>
        <v>1.3045943481816775E-2</v>
      </c>
      <c r="AH1838" s="95">
        <f t="shared" si="799"/>
        <v>151.85524983119515</v>
      </c>
      <c r="AI1838" s="96">
        <f t="shared" si="800"/>
        <v>124.43534773801485</v>
      </c>
      <c r="AJ1838" s="96">
        <f t="shared" si="801"/>
        <v>75.08971978392978</v>
      </c>
      <c r="AK1838" s="96">
        <f t="shared" si="802"/>
        <v>223.48193787981094</v>
      </c>
      <c r="AL1838" s="86">
        <f t="shared" si="803"/>
        <v>120.54616812964214</v>
      </c>
      <c r="AM1838" s="95">
        <f t="shared" si="811"/>
        <v>152.35873152946206</v>
      </c>
      <c r="AN1838" s="96">
        <f t="shared" si="804"/>
        <v>124.84791773657079</v>
      </c>
      <c r="AO1838" s="96">
        <f t="shared" si="805"/>
        <v>75.338682527603282</v>
      </c>
      <c r="AP1838" s="96">
        <f t="shared" si="806"/>
        <v>224.22290051192795</v>
      </c>
      <c r="AQ1838" s="86">
        <f t="shared" si="807"/>
        <v>120.94584340933743</v>
      </c>
    </row>
    <row r="1839" spans="1:43">
      <c r="A1839" s="129" t="str">
        <f t="shared" si="808"/>
        <v>2015_4</v>
      </c>
      <c r="B1839" s="57">
        <v>2015</v>
      </c>
      <c r="C1839" s="57">
        <v>4</v>
      </c>
      <c r="D1839" s="81" t="str">
        <f t="shared" si="809"/>
        <v>SSL_Commercial</v>
      </c>
      <c r="E1839" s="68" t="s">
        <v>32</v>
      </c>
      <c r="F1839" s="69" t="s">
        <v>40</v>
      </c>
      <c r="G1839" s="84">
        <f t="shared" si="810"/>
        <v>12864</v>
      </c>
      <c r="H1839" s="70">
        <v>3216</v>
      </c>
      <c r="I1839" s="65">
        <v>123</v>
      </c>
      <c r="J1839" s="66">
        <v>375</v>
      </c>
      <c r="K1839" s="66">
        <v>949</v>
      </c>
      <c r="L1839" s="66">
        <v>560</v>
      </c>
      <c r="M1839" s="67">
        <v>104</v>
      </c>
      <c r="N1839" s="65">
        <v>1512118</v>
      </c>
      <c r="O1839" s="66">
        <v>1153265</v>
      </c>
      <c r="P1839" s="66">
        <v>996106</v>
      </c>
      <c r="Q1839" s="66">
        <v>1680248</v>
      </c>
      <c r="R1839" s="67">
        <v>328693</v>
      </c>
      <c r="S1839" s="95">
        <f t="shared" si="784"/>
        <v>12293.642276422765</v>
      </c>
      <c r="T1839" s="96">
        <f t="shared" si="785"/>
        <v>3075.3733333333334</v>
      </c>
      <c r="U1839" s="96">
        <f t="shared" si="786"/>
        <v>1049.6375131717598</v>
      </c>
      <c r="V1839" s="96">
        <f t="shared" si="787"/>
        <v>3000.4428571428571</v>
      </c>
      <c r="W1839" s="86">
        <f t="shared" si="788"/>
        <v>3160.5096153846152</v>
      </c>
      <c r="X1839" s="99">
        <f t="shared" si="789"/>
        <v>9.5615671641791043E-3</v>
      </c>
      <c r="Y1839" s="100">
        <f t="shared" si="790"/>
        <v>2.9151119402985076E-2</v>
      </c>
      <c r="Z1839" s="100">
        <f t="shared" si="791"/>
        <v>7.3771766169154235E-2</v>
      </c>
      <c r="AA1839" s="100">
        <f t="shared" si="792"/>
        <v>4.3532338308457715E-2</v>
      </c>
      <c r="AB1839" s="101">
        <f t="shared" si="793"/>
        <v>8.0845771144278603E-3</v>
      </c>
      <c r="AC1839" s="99">
        <f t="shared" si="794"/>
        <v>1.1560720875377972E-2</v>
      </c>
      <c r="AD1839" s="100">
        <f t="shared" si="795"/>
        <v>3.2607100358426636E-2</v>
      </c>
      <c r="AE1839" s="100">
        <f t="shared" si="796"/>
        <v>7.9141737949782992E-2</v>
      </c>
      <c r="AF1839" s="100">
        <f t="shared" si="797"/>
        <v>4.7724220305948209E-2</v>
      </c>
      <c r="AG1839" s="101">
        <f t="shared" si="798"/>
        <v>9.9242215059244E-3</v>
      </c>
      <c r="AH1839" s="95">
        <f t="shared" si="799"/>
        <v>117.54648631840796</v>
      </c>
      <c r="AI1839" s="96">
        <f t="shared" si="800"/>
        <v>89.650575248756212</v>
      </c>
      <c r="AJ1839" s="96">
        <f t="shared" si="801"/>
        <v>77.433613184079604</v>
      </c>
      <c r="AK1839" s="96">
        <f t="shared" si="802"/>
        <v>130.61629353233832</v>
      </c>
      <c r="AL1839" s="86">
        <f t="shared" si="803"/>
        <v>25.551383706467661</v>
      </c>
      <c r="AM1839" s="95">
        <f t="shared" si="811"/>
        <v>117.93621604209343</v>
      </c>
      <c r="AN1839" s="96">
        <f t="shared" si="804"/>
        <v>89.947815047360635</v>
      </c>
      <c r="AO1839" s="96">
        <f t="shared" si="805"/>
        <v>77.690347193026952</v>
      </c>
      <c r="AP1839" s="96">
        <f t="shared" si="806"/>
        <v>131.04935668532178</v>
      </c>
      <c r="AQ1839" s="86">
        <f t="shared" si="807"/>
        <v>25.636100264346972</v>
      </c>
    </row>
    <row r="1840" spans="1:43">
      <c r="A1840" s="129" t="str">
        <f t="shared" si="808"/>
        <v>2015_4</v>
      </c>
      <c r="B1840" s="57">
        <v>2015</v>
      </c>
      <c r="C1840" s="57">
        <v>4</v>
      </c>
      <c r="D1840" s="81" t="str">
        <f t="shared" si="809"/>
        <v>SSH_Commercial</v>
      </c>
      <c r="E1840" s="68" t="s">
        <v>33</v>
      </c>
      <c r="F1840" s="69" t="s">
        <v>40</v>
      </c>
      <c r="G1840" s="84">
        <f t="shared" si="810"/>
        <v>11448</v>
      </c>
      <c r="H1840" s="70">
        <v>2862</v>
      </c>
      <c r="I1840" s="65">
        <v>92</v>
      </c>
      <c r="J1840" s="66">
        <v>454</v>
      </c>
      <c r="K1840" s="66">
        <v>640</v>
      </c>
      <c r="L1840" s="66">
        <v>634</v>
      </c>
      <c r="M1840" s="67">
        <v>87</v>
      </c>
      <c r="N1840" s="65">
        <v>1424545</v>
      </c>
      <c r="O1840" s="66">
        <v>1791460</v>
      </c>
      <c r="P1840" s="66">
        <v>797357</v>
      </c>
      <c r="Q1840" s="66">
        <v>2777756</v>
      </c>
      <c r="R1840" s="67">
        <v>370096</v>
      </c>
      <c r="S1840" s="95">
        <f t="shared" si="784"/>
        <v>15484.184782608696</v>
      </c>
      <c r="T1840" s="96">
        <f t="shared" si="785"/>
        <v>3945.9471365638765</v>
      </c>
      <c r="U1840" s="96">
        <f t="shared" si="786"/>
        <v>1245.8703125</v>
      </c>
      <c r="V1840" s="96">
        <f t="shared" si="787"/>
        <v>4381.3186119873817</v>
      </c>
      <c r="W1840" s="86">
        <f t="shared" si="788"/>
        <v>4253.977011494253</v>
      </c>
      <c r="X1840" s="99">
        <f t="shared" si="789"/>
        <v>8.0363382250174704E-3</v>
      </c>
      <c r="Y1840" s="100">
        <f t="shared" si="790"/>
        <v>3.9657582110412301E-2</v>
      </c>
      <c r="Z1840" s="100">
        <f t="shared" si="791"/>
        <v>5.5904961565338925E-2</v>
      </c>
      <c r="AA1840" s="100">
        <f t="shared" si="792"/>
        <v>5.538085255066387E-2</v>
      </c>
      <c r="AB1840" s="101">
        <f t="shared" si="793"/>
        <v>7.5995807127882597E-3</v>
      </c>
      <c r="AC1840" s="99">
        <f t="shared" si="794"/>
        <v>9.9806598008527325E-3</v>
      </c>
      <c r="AD1840" s="100">
        <f t="shared" si="795"/>
        <v>4.3907370274441686E-2</v>
      </c>
      <c r="AE1840" s="100">
        <f t="shared" si="796"/>
        <v>6.0907888322936261E-2</v>
      </c>
      <c r="AF1840" s="100">
        <f t="shared" si="797"/>
        <v>6.0361654822854036E-2</v>
      </c>
      <c r="AG1840" s="101">
        <f t="shared" si="798"/>
        <v>9.49074560126127E-3</v>
      </c>
      <c r="AH1840" s="95">
        <f t="shared" si="799"/>
        <v>124.43614605171209</v>
      </c>
      <c r="AI1840" s="96">
        <f t="shared" si="800"/>
        <v>156.48672257162823</v>
      </c>
      <c r="AJ1840" s="96">
        <f t="shared" si="801"/>
        <v>69.650331935709289</v>
      </c>
      <c r="AK1840" s="96">
        <f t="shared" si="802"/>
        <v>242.64116002795248</v>
      </c>
      <c r="AL1840" s="86">
        <f t="shared" si="803"/>
        <v>32.328441649196364</v>
      </c>
      <c r="AM1840" s="95">
        <f t="shared" si="811"/>
        <v>124.84871869710662</v>
      </c>
      <c r="AN1840" s="96">
        <f t="shared" si="804"/>
        <v>157.00556008909416</v>
      </c>
      <c r="AO1840" s="96">
        <f t="shared" si="805"/>
        <v>69.881260187757377</v>
      </c>
      <c r="AP1840" s="96">
        <f t="shared" si="806"/>
        <v>243.44564576984237</v>
      </c>
      <c r="AQ1840" s="86">
        <f t="shared" si="807"/>
        <v>32.435627793382707</v>
      </c>
    </row>
    <row r="1841" spans="1:43">
      <c r="A1841" s="129" t="str">
        <f t="shared" si="808"/>
        <v>2015_4</v>
      </c>
      <c r="B1841" s="57">
        <v>2015</v>
      </c>
      <c r="C1841" s="57">
        <v>4</v>
      </c>
      <c r="D1841" s="81" t="str">
        <f t="shared" si="809"/>
        <v>MMH_Commercial</v>
      </c>
      <c r="E1841" s="68" t="s">
        <v>34</v>
      </c>
      <c r="F1841" s="69" t="s">
        <v>40</v>
      </c>
      <c r="G1841" s="84">
        <f t="shared" si="810"/>
        <v>21028</v>
      </c>
      <c r="H1841" s="70">
        <v>5257</v>
      </c>
      <c r="I1841" s="65">
        <v>245</v>
      </c>
      <c r="J1841" s="66">
        <v>856</v>
      </c>
      <c r="K1841" s="66">
        <v>931</v>
      </c>
      <c r="L1841" s="66">
        <v>1313</v>
      </c>
      <c r="M1841" s="67">
        <v>284</v>
      </c>
      <c r="N1841" s="65">
        <v>3018539</v>
      </c>
      <c r="O1841" s="66">
        <v>2509622</v>
      </c>
      <c r="P1841" s="66">
        <v>1452691</v>
      </c>
      <c r="Q1841" s="66">
        <v>3986578</v>
      </c>
      <c r="R1841" s="67">
        <v>915654</v>
      </c>
      <c r="S1841" s="95">
        <f t="shared" si="784"/>
        <v>12320.567346938775</v>
      </c>
      <c r="T1841" s="96">
        <f t="shared" si="785"/>
        <v>2931.8014018691588</v>
      </c>
      <c r="U1841" s="96">
        <f t="shared" si="786"/>
        <v>1560.3555316863587</v>
      </c>
      <c r="V1841" s="96">
        <f t="shared" si="787"/>
        <v>3036.2361005331304</v>
      </c>
      <c r="W1841" s="86">
        <f t="shared" si="788"/>
        <v>3224.1338028169016</v>
      </c>
      <c r="X1841" s="99">
        <f t="shared" si="789"/>
        <v>1.1651131824234355E-2</v>
      </c>
      <c r="Y1841" s="100">
        <f t="shared" si="790"/>
        <v>4.0707627924671863E-2</v>
      </c>
      <c r="Z1841" s="100">
        <f t="shared" si="791"/>
        <v>4.4274300932090546E-2</v>
      </c>
      <c r="AA1841" s="100">
        <f t="shared" si="792"/>
        <v>6.2440555449876353E-2</v>
      </c>
      <c r="AB1841" s="101">
        <f t="shared" si="793"/>
        <v>1.3505801788092067E-2</v>
      </c>
      <c r="AC1841" s="99">
        <f t="shared" si="794"/>
        <v>1.3375365525844079E-2</v>
      </c>
      <c r="AD1841" s="100">
        <f t="shared" si="795"/>
        <v>4.3882822402474236E-2</v>
      </c>
      <c r="AE1841" s="100">
        <f t="shared" si="796"/>
        <v>4.7579513726652152E-2</v>
      </c>
      <c r="AF1841" s="100">
        <f t="shared" si="797"/>
        <v>6.6328228394807842E-2</v>
      </c>
      <c r="AG1841" s="101">
        <f t="shared" si="798"/>
        <v>1.5360462150660087E-2</v>
      </c>
      <c r="AH1841" s="95">
        <f t="shared" si="799"/>
        <v>143.54855430854099</v>
      </c>
      <c r="AI1841" s="96">
        <f t="shared" si="800"/>
        <v>119.34668061632109</v>
      </c>
      <c r="AJ1841" s="96">
        <f t="shared" si="801"/>
        <v>69.083650370933995</v>
      </c>
      <c r="AK1841" s="96">
        <f t="shared" si="802"/>
        <v>189.58426859425529</v>
      </c>
      <c r="AL1841" s="86">
        <f t="shared" si="803"/>
        <v>43.544512079132588</v>
      </c>
      <c r="AM1841" s="95">
        <f t="shared" si="811"/>
        <v>144.02449485052003</v>
      </c>
      <c r="AN1841" s="96">
        <f t="shared" si="804"/>
        <v>119.74237895079435</v>
      </c>
      <c r="AO1841" s="96">
        <f t="shared" si="805"/>
        <v>69.312699769291314</v>
      </c>
      <c r="AP1841" s="96">
        <f t="shared" si="806"/>
        <v>190.2128422499085</v>
      </c>
      <c r="AQ1841" s="86">
        <f t="shared" si="807"/>
        <v>43.688885519735905</v>
      </c>
    </row>
    <row r="1842" spans="1:43">
      <c r="A1842" s="129" t="str">
        <f t="shared" si="808"/>
        <v>2015_4</v>
      </c>
      <c r="B1842" s="57">
        <v>2015</v>
      </c>
      <c r="C1842" s="57">
        <v>4</v>
      </c>
      <c r="D1842" s="81" t="str">
        <f t="shared" si="809"/>
        <v>SYA_Commercial</v>
      </c>
      <c r="E1842" s="68" t="s">
        <v>35</v>
      </c>
      <c r="F1842" s="69" t="s">
        <v>40</v>
      </c>
      <c r="G1842" s="84">
        <f t="shared" si="810"/>
        <v>6492</v>
      </c>
      <c r="H1842" s="70">
        <v>1623</v>
      </c>
      <c r="I1842" s="65">
        <v>71</v>
      </c>
      <c r="J1842" s="66">
        <v>254</v>
      </c>
      <c r="K1842" s="66">
        <v>423</v>
      </c>
      <c r="L1842" s="66">
        <v>291</v>
      </c>
      <c r="M1842" s="67">
        <v>44</v>
      </c>
      <c r="N1842" s="65">
        <v>1116716</v>
      </c>
      <c r="O1842" s="66">
        <v>1025680</v>
      </c>
      <c r="P1842" s="66">
        <v>407897</v>
      </c>
      <c r="Q1842" s="66">
        <v>988298</v>
      </c>
      <c r="R1842" s="67">
        <v>261128</v>
      </c>
      <c r="S1842" s="95">
        <f t="shared" si="784"/>
        <v>15728.394366197183</v>
      </c>
      <c r="T1842" s="96">
        <f t="shared" si="785"/>
        <v>4038.1102362204724</v>
      </c>
      <c r="U1842" s="96">
        <f t="shared" si="786"/>
        <v>964.29550827423168</v>
      </c>
      <c r="V1842" s="96">
        <f t="shared" si="787"/>
        <v>3396.2130584192441</v>
      </c>
      <c r="W1842" s="86">
        <f t="shared" si="788"/>
        <v>5934.727272727273</v>
      </c>
      <c r="X1842" s="99">
        <f t="shared" si="789"/>
        <v>1.0936537276648183E-2</v>
      </c>
      <c r="Y1842" s="100">
        <f t="shared" si="790"/>
        <v>3.9125077017868146E-2</v>
      </c>
      <c r="Z1842" s="100">
        <f t="shared" si="791"/>
        <v>6.5157116451016642E-2</v>
      </c>
      <c r="AA1842" s="100">
        <f t="shared" si="792"/>
        <v>4.4824399260628464E-2</v>
      </c>
      <c r="AB1842" s="101">
        <f t="shared" si="793"/>
        <v>6.7775723967960569E-3</v>
      </c>
      <c r="AC1842" s="99">
        <f t="shared" si="794"/>
        <v>1.3944127494457033E-2</v>
      </c>
      <c r="AD1842" s="100">
        <f t="shared" si="795"/>
        <v>4.4732040115853425E-2</v>
      </c>
      <c r="AE1842" s="100">
        <f t="shared" si="796"/>
        <v>7.2294136335155704E-2</v>
      </c>
      <c r="AF1842" s="100">
        <f t="shared" si="797"/>
        <v>5.0808040056058025E-2</v>
      </c>
      <c r="AG1842" s="101">
        <f t="shared" si="798"/>
        <v>9.1501859501118311E-3</v>
      </c>
      <c r="AH1842" s="95">
        <f t="shared" si="799"/>
        <v>172.01417128773875</v>
      </c>
      <c r="AI1842" s="96">
        <f t="shared" si="800"/>
        <v>157.99137399876773</v>
      </c>
      <c r="AJ1842" s="96">
        <f t="shared" si="801"/>
        <v>62.830714725816392</v>
      </c>
      <c r="AK1842" s="96">
        <f t="shared" si="802"/>
        <v>152.2332101047443</v>
      </c>
      <c r="AL1842" s="86">
        <f t="shared" si="803"/>
        <v>40.223043746149109</v>
      </c>
      <c r="AM1842" s="95">
        <f t="shared" si="811"/>
        <v>172.58449063581659</v>
      </c>
      <c r="AN1842" s="96">
        <f t="shared" si="804"/>
        <v>158.51520024370063</v>
      </c>
      <c r="AO1842" s="96">
        <f t="shared" si="805"/>
        <v>63.039032284732812</v>
      </c>
      <c r="AP1842" s="96">
        <f t="shared" si="806"/>
        <v>152.73794494427972</v>
      </c>
      <c r="AQ1842" s="86">
        <f t="shared" si="807"/>
        <v>40.356404735626178</v>
      </c>
    </row>
    <row r="1843" spans="1:43">
      <c r="A1843" s="129" t="str">
        <f t="shared" si="808"/>
        <v>2015_4</v>
      </c>
      <c r="B1843" s="57">
        <v>2015</v>
      </c>
      <c r="C1843" s="57">
        <v>4</v>
      </c>
      <c r="D1843" s="81" t="str">
        <f t="shared" si="809"/>
        <v>LSH_Commercial</v>
      </c>
      <c r="E1843" s="68" t="s">
        <v>36</v>
      </c>
      <c r="F1843" s="69" t="s">
        <v>40</v>
      </c>
      <c r="G1843" s="84">
        <f t="shared" si="810"/>
        <v>10032</v>
      </c>
      <c r="H1843" s="70">
        <v>2508</v>
      </c>
      <c r="I1843" s="65">
        <v>116</v>
      </c>
      <c r="J1843" s="66">
        <v>494</v>
      </c>
      <c r="K1843" s="66">
        <v>507</v>
      </c>
      <c r="L1843" s="66">
        <v>1126</v>
      </c>
      <c r="M1843" s="67">
        <v>355</v>
      </c>
      <c r="N1843" s="65">
        <v>1903622</v>
      </c>
      <c r="O1843" s="66">
        <v>1603985</v>
      </c>
      <c r="P1843" s="66">
        <v>650700</v>
      </c>
      <c r="Q1843" s="66">
        <v>3606287</v>
      </c>
      <c r="R1843" s="67">
        <v>2206252</v>
      </c>
      <c r="S1843" s="95">
        <f t="shared" si="784"/>
        <v>16410.53448275862</v>
      </c>
      <c r="T1843" s="96">
        <f t="shared" si="785"/>
        <v>3246.9331983805669</v>
      </c>
      <c r="U1843" s="96">
        <f t="shared" si="786"/>
        <v>1283.4319526627219</v>
      </c>
      <c r="V1843" s="96">
        <f t="shared" si="787"/>
        <v>3202.7415630550622</v>
      </c>
      <c r="W1843" s="86">
        <f t="shared" si="788"/>
        <v>6214.7943661971831</v>
      </c>
      <c r="X1843" s="99">
        <f t="shared" si="789"/>
        <v>1.1562998405103669E-2</v>
      </c>
      <c r="Y1843" s="100">
        <f t="shared" si="790"/>
        <v>4.924242424242424E-2</v>
      </c>
      <c r="Z1843" s="100">
        <f t="shared" si="791"/>
        <v>5.0538277511961723E-2</v>
      </c>
      <c r="AA1843" s="100">
        <f t="shared" si="792"/>
        <v>0.1122408293460925</v>
      </c>
      <c r="AB1843" s="101">
        <f t="shared" si="793"/>
        <v>3.5386762360446571E-2</v>
      </c>
      <c r="AC1843" s="99">
        <f t="shared" si="794"/>
        <v>1.4049976095719821E-2</v>
      </c>
      <c r="AD1843" s="100">
        <f t="shared" si="795"/>
        <v>5.4275885953170261E-2</v>
      </c>
      <c r="AE1843" s="100">
        <f t="shared" si="796"/>
        <v>5.5634062647595212E-2</v>
      </c>
      <c r="AF1843" s="100">
        <f t="shared" si="797"/>
        <v>0.11958402629586437</v>
      </c>
      <c r="AG1843" s="101">
        <f t="shared" si="798"/>
        <v>3.9684690826026242E-2</v>
      </c>
      <c r="AH1843" s="95">
        <f t="shared" si="799"/>
        <v>189.75498405103667</v>
      </c>
      <c r="AI1843" s="96">
        <f t="shared" si="800"/>
        <v>159.88686204146731</v>
      </c>
      <c r="AJ1843" s="96">
        <f t="shared" si="801"/>
        <v>64.862440191387563</v>
      </c>
      <c r="AK1843" s="96">
        <f t="shared" si="802"/>
        <v>359.4783692185008</v>
      </c>
      <c r="AL1843" s="86">
        <f t="shared" si="803"/>
        <v>219.92145135566187</v>
      </c>
      <c r="AM1843" s="95">
        <f t="shared" si="811"/>
        <v>190.38412372010197</v>
      </c>
      <c r="AN1843" s="96">
        <f t="shared" si="804"/>
        <v>160.41697284712396</v>
      </c>
      <c r="AO1843" s="96">
        <f t="shared" si="805"/>
        <v>65.077494011242962</v>
      </c>
      <c r="AP1843" s="96">
        <f t="shared" si="806"/>
        <v>360.67023304952107</v>
      </c>
      <c r="AQ1843" s="86">
        <f t="shared" si="807"/>
        <v>220.65060906299803</v>
      </c>
    </row>
    <row r="1844" spans="1:43">
      <c r="A1844" s="129" t="str">
        <f t="shared" si="808"/>
        <v>2015_4</v>
      </c>
      <c r="B1844" s="57">
        <v>2015</v>
      </c>
      <c r="C1844" s="57">
        <v>4</v>
      </c>
      <c r="D1844" s="81" t="str">
        <f t="shared" si="809"/>
        <v>SYH_Commercial</v>
      </c>
      <c r="E1844" s="68" t="s">
        <v>37</v>
      </c>
      <c r="F1844" s="69" t="s">
        <v>40</v>
      </c>
      <c r="G1844" s="84">
        <f t="shared" si="810"/>
        <v>5112</v>
      </c>
      <c r="H1844" s="70">
        <v>1278</v>
      </c>
      <c r="I1844" s="65">
        <v>64</v>
      </c>
      <c r="J1844" s="66">
        <v>265</v>
      </c>
      <c r="K1844" s="66">
        <v>230</v>
      </c>
      <c r="L1844" s="66">
        <v>445</v>
      </c>
      <c r="M1844" s="67">
        <v>11</v>
      </c>
      <c r="N1844" s="65">
        <v>745729</v>
      </c>
      <c r="O1844" s="66">
        <v>666869</v>
      </c>
      <c r="P1844" s="66">
        <v>427287</v>
      </c>
      <c r="Q1844" s="66">
        <v>1134848</v>
      </c>
      <c r="R1844" s="67">
        <v>47587</v>
      </c>
      <c r="S1844" s="95">
        <f t="shared" si="784"/>
        <v>11652.015625</v>
      </c>
      <c r="T1844" s="96">
        <f t="shared" si="785"/>
        <v>2516.4867924528303</v>
      </c>
      <c r="U1844" s="96">
        <f t="shared" si="786"/>
        <v>1857.7695652173913</v>
      </c>
      <c r="V1844" s="96">
        <f t="shared" si="787"/>
        <v>2550.2202247191012</v>
      </c>
      <c r="W1844" s="86">
        <f t="shared" si="788"/>
        <v>4326.090909090909</v>
      </c>
      <c r="X1844" s="99">
        <f t="shared" si="789"/>
        <v>1.2519561815336464E-2</v>
      </c>
      <c r="Y1844" s="100">
        <f t="shared" si="790"/>
        <v>5.1838810641627542E-2</v>
      </c>
      <c r="Z1844" s="100">
        <f t="shared" si="791"/>
        <v>4.4992175273865412E-2</v>
      </c>
      <c r="AA1844" s="100">
        <f t="shared" si="792"/>
        <v>8.7050078247261339E-2</v>
      </c>
      <c r="AB1844" s="101">
        <f t="shared" si="793"/>
        <v>2.1517996870109544E-3</v>
      </c>
      <c r="AC1844" s="99">
        <f t="shared" si="794"/>
        <v>1.6142987123802327E-2</v>
      </c>
      <c r="AD1844" s="100">
        <f t="shared" si="795"/>
        <v>5.90636650549443E-2</v>
      </c>
      <c r="AE1844" s="100">
        <f t="shared" si="796"/>
        <v>5.1747285793321662E-2</v>
      </c>
      <c r="AF1844" s="100">
        <f t="shared" si="797"/>
        <v>9.6236969154510882E-2</v>
      </c>
      <c r="AG1844" s="101">
        <f t="shared" si="798"/>
        <v>3.6618577884100648E-3</v>
      </c>
      <c r="AH1844" s="95">
        <f t="shared" si="799"/>
        <v>145.87812989045383</v>
      </c>
      <c r="AI1844" s="96">
        <f t="shared" si="800"/>
        <v>130.45168231611893</v>
      </c>
      <c r="AJ1844" s="96">
        <f t="shared" si="801"/>
        <v>83.585093896713616</v>
      </c>
      <c r="AK1844" s="96">
        <f t="shared" si="802"/>
        <v>221.99687010954617</v>
      </c>
      <c r="AL1844" s="86">
        <f t="shared" si="803"/>
        <v>9.3088810641627546</v>
      </c>
      <c r="AM1844" s="95">
        <f t="shared" si="811"/>
        <v>146.36179422645071</v>
      </c>
      <c r="AN1844" s="96">
        <f t="shared" si="804"/>
        <v>130.88419969452571</v>
      </c>
      <c r="AO1844" s="96">
        <f t="shared" si="805"/>
        <v>83.862223367520173</v>
      </c>
      <c r="AP1844" s="96">
        <f t="shared" si="806"/>
        <v>222.73290894453501</v>
      </c>
      <c r="AQ1844" s="86">
        <f t="shared" si="807"/>
        <v>9.339745003686474</v>
      </c>
    </row>
    <row r="1845" spans="1:43">
      <c r="A1845" s="129" t="str">
        <f t="shared" si="808"/>
        <v>2015_4</v>
      </c>
      <c r="B1845" s="57">
        <v>2015</v>
      </c>
      <c r="C1845" s="57">
        <v>4</v>
      </c>
      <c r="D1845" s="81" t="str">
        <f t="shared" si="809"/>
        <v>MSH_Commercial</v>
      </c>
      <c r="E1845" s="68" t="s">
        <v>38</v>
      </c>
      <c r="F1845" s="69" t="s">
        <v>40</v>
      </c>
      <c r="G1845" s="84">
        <f t="shared" si="810"/>
        <v>23764</v>
      </c>
      <c r="H1845" s="70">
        <v>5941</v>
      </c>
      <c r="I1845" s="65">
        <v>298</v>
      </c>
      <c r="J1845" s="66">
        <v>1147</v>
      </c>
      <c r="K1845" s="66">
        <v>1008</v>
      </c>
      <c r="L1845" s="66">
        <v>1774</v>
      </c>
      <c r="M1845" s="67">
        <v>143</v>
      </c>
      <c r="N1845" s="65">
        <v>4155425</v>
      </c>
      <c r="O1845" s="66">
        <v>3477264</v>
      </c>
      <c r="P1845" s="66">
        <v>1005929</v>
      </c>
      <c r="Q1845" s="66">
        <v>5402824</v>
      </c>
      <c r="R1845" s="67">
        <v>814334</v>
      </c>
      <c r="S1845" s="95">
        <f t="shared" si="784"/>
        <v>13944.379194630872</v>
      </c>
      <c r="T1845" s="96">
        <f t="shared" si="785"/>
        <v>3031.6163905841327</v>
      </c>
      <c r="U1845" s="96">
        <f t="shared" si="786"/>
        <v>997.94543650793651</v>
      </c>
      <c r="V1845" s="96">
        <f t="shared" si="787"/>
        <v>3045.5603156708003</v>
      </c>
      <c r="W1845" s="86">
        <f t="shared" si="788"/>
        <v>5694.643356643357</v>
      </c>
      <c r="X1845" s="99">
        <f t="shared" si="789"/>
        <v>1.2539976434943612E-2</v>
      </c>
      <c r="Y1845" s="100">
        <f t="shared" si="790"/>
        <v>4.8266285137182292E-2</v>
      </c>
      <c r="Z1845" s="100">
        <f t="shared" si="791"/>
        <v>4.2417101498064297E-2</v>
      </c>
      <c r="AA1845" s="100">
        <f t="shared" si="792"/>
        <v>7.4650732199966333E-2</v>
      </c>
      <c r="AB1845" s="101">
        <f t="shared" si="793"/>
        <v>6.0175054704595188E-3</v>
      </c>
      <c r="AC1845" s="99">
        <f t="shared" si="794"/>
        <v>1.4221892313566579E-2</v>
      </c>
      <c r="AD1845" s="100">
        <f t="shared" si="795"/>
        <v>5.1505768944397408E-2</v>
      </c>
      <c r="AE1845" s="100">
        <f t="shared" si="796"/>
        <v>4.5463276389553435E-2</v>
      </c>
      <c r="AF1845" s="100">
        <f t="shared" si="797"/>
        <v>7.8623251610152184E-2</v>
      </c>
      <c r="AG1845" s="101">
        <f t="shared" si="798"/>
        <v>7.1864496262262663E-3</v>
      </c>
      <c r="AH1845" s="95">
        <f t="shared" si="799"/>
        <v>174.86218650058913</v>
      </c>
      <c r="AI1845" s="96">
        <f t="shared" si="800"/>
        <v>146.32486113448914</v>
      </c>
      <c r="AJ1845" s="96">
        <f t="shared" si="801"/>
        <v>42.329952869887222</v>
      </c>
      <c r="AK1845" s="96">
        <f t="shared" si="802"/>
        <v>227.35330752398585</v>
      </c>
      <c r="AL1845" s="86">
        <f t="shared" si="803"/>
        <v>34.267547550917357</v>
      </c>
      <c r="AM1845" s="95">
        <f t="shared" si="811"/>
        <v>175.44194854845938</v>
      </c>
      <c r="AN1845" s="96">
        <f t="shared" si="804"/>
        <v>146.81000662445118</v>
      </c>
      <c r="AO1845" s="96">
        <f t="shared" si="805"/>
        <v>42.47029939450313</v>
      </c>
      <c r="AP1845" s="96">
        <f t="shared" si="806"/>
        <v>228.10710582536836</v>
      </c>
      <c r="AQ1845" s="86">
        <f t="shared" si="807"/>
        <v>34.381162872452549</v>
      </c>
    </row>
    <row r="1846" spans="1:43">
      <c r="A1846" s="129" t="str">
        <f t="shared" si="808"/>
        <v>2015_4</v>
      </c>
      <c r="B1846" s="57">
        <v>2015</v>
      </c>
      <c r="C1846" s="57">
        <v>4</v>
      </c>
      <c r="D1846" s="81" t="str">
        <f t="shared" si="809"/>
        <v>SMH_Commercial</v>
      </c>
      <c r="E1846" s="68" t="s">
        <v>39</v>
      </c>
      <c r="F1846" s="69" t="s">
        <v>40</v>
      </c>
      <c r="G1846" s="84">
        <f t="shared" si="810"/>
        <v>11820</v>
      </c>
      <c r="H1846" s="70">
        <v>2955</v>
      </c>
      <c r="I1846" s="65">
        <v>114</v>
      </c>
      <c r="J1846" s="66">
        <v>543</v>
      </c>
      <c r="K1846" s="66">
        <v>979</v>
      </c>
      <c r="L1846" s="66">
        <v>881</v>
      </c>
      <c r="M1846" s="67">
        <v>139</v>
      </c>
      <c r="N1846" s="65">
        <v>1533490</v>
      </c>
      <c r="O1846" s="66">
        <v>1917296</v>
      </c>
      <c r="P1846" s="66">
        <v>801584</v>
      </c>
      <c r="Q1846" s="66">
        <v>3448025</v>
      </c>
      <c r="R1846" s="67">
        <v>415028</v>
      </c>
      <c r="S1846" s="95">
        <f t="shared" si="784"/>
        <v>13451.666666666666</v>
      </c>
      <c r="T1846" s="96">
        <f t="shared" si="785"/>
        <v>3530.9318600368324</v>
      </c>
      <c r="U1846" s="96">
        <f t="shared" si="786"/>
        <v>818.77834525025537</v>
      </c>
      <c r="V1846" s="96">
        <f t="shared" si="787"/>
        <v>3913.7627695800229</v>
      </c>
      <c r="W1846" s="86">
        <f t="shared" si="788"/>
        <v>2985.8129496402876</v>
      </c>
      <c r="X1846" s="99">
        <f t="shared" si="789"/>
        <v>9.6446700507614221E-3</v>
      </c>
      <c r="Y1846" s="100">
        <f t="shared" si="790"/>
        <v>4.5939086294416245E-2</v>
      </c>
      <c r="Z1846" s="100">
        <f t="shared" si="791"/>
        <v>8.2825719120135366E-2</v>
      </c>
      <c r="AA1846" s="100">
        <f t="shared" si="792"/>
        <v>7.4534686971235192E-2</v>
      </c>
      <c r="AB1846" s="101">
        <f t="shared" si="793"/>
        <v>1.1759729272419629E-2</v>
      </c>
      <c r="AC1846" s="99">
        <f t="shared" si="794"/>
        <v>1.1739199118093742E-2</v>
      </c>
      <c r="AD1846" s="100">
        <f t="shared" si="795"/>
        <v>5.0425779884099103E-2</v>
      </c>
      <c r="AE1846" s="100">
        <f t="shared" si="796"/>
        <v>8.8732566153796669E-2</v>
      </c>
      <c r="AF1846" s="100">
        <f t="shared" si="797"/>
        <v>8.0163365838435072E-2</v>
      </c>
      <c r="AG1846" s="101">
        <f t="shared" si="798"/>
        <v>1.4070075767748061E-2</v>
      </c>
      <c r="AH1846" s="95">
        <f t="shared" si="799"/>
        <v>129.73688663282573</v>
      </c>
      <c r="AI1846" s="96">
        <f t="shared" si="800"/>
        <v>162.2077834179357</v>
      </c>
      <c r="AJ1846" s="96">
        <f t="shared" si="801"/>
        <v>67.815905245346869</v>
      </c>
      <c r="AK1846" s="96">
        <f t="shared" si="802"/>
        <v>291.71108291032147</v>
      </c>
      <c r="AL1846" s="86">
        <f t="shared" si="803"/>
        <v>35.112351945854485</v>
      </c>
      <c r="AM1846" s="95">
        <f t="shared" si="811"/>
        <v>130.16703407970272</v>
      </c>
      <c r="AN1846" s="96">
        <f t="shared" si="804"/>
        <v>162.74558932427189</v>
      </c>
      <c r="AO1846" s="96">
        <f t="shared" si="805"/>
        <v>68.040751387843684</v>
      </c>
      <c r="AP1846" s="96">
        <f t="shared" si="806"/>
        <v>292.6782617967296</v>
      </c>
      <c r="AQ1846" s="86">
        <f t="shared" si="807"/>
        <v>35.228768247612216</v>
      </c>
    </row>
    <row r="1847" spans="1:43">
      <c r="A1847" s="129" t="str">
        <f t="shared" si="808"/>
        <v>2016_1</v>
      </c>
      <c r="B1847" s="57">
        <v>2016</v>
      </c>
      <c r="C1847" s="57">
        <v>1</v>
      </c>
      <c r="D1847" s="81" t="str">
        <f t="shared" si="809"/>
        <v>SML_Commercial</v>
      </c>
      <c r="E1847" s="68" t="s">
        <v>12</v>
      </c>
      <c r="F1847" s="69" t="s">
        <v>40</v>
      </c>
      <c r="G1847" s="84">
        <f t="shared" si="810"/>
        <v>27192</v>
      </c>
      <c r="H1847" s="70">
        <v>6798</v>
      </c>
      <c r="I1847" s="65">
        <v>42</v>
      </c>
      <c r="J1847" s="66">
        <v>851</v>
      </c>
      <c r="K1847" s="66">
        <v>487</v>
      </c>
      <c r="L1847" s="66">
        <v>1421</v>
      </c>
      <c r="M1847" s="67">
        <v>192</v>
      </c>
      <c r="N1847" s="65">
        <v>577447</v>
      </c>
      <c r="O1847" s="66">
        <v>1485701</v>
      </c>
      <c r="P1847" s="66">
        <v>858321</v>
      </c>
      <c r="Q1847" s="66">
        <v>2485373</v>
      </c>
      <c r="R1847" s="67">
        <v>665341</v>
      </c>
      <c r="S1847" s="95">
        <f t="shared" si="784"/>
        <v>13748.738095238095</v>
      </c>
      <c r="T1847" s="96">
        <f t="shared" si="785"/>
        <v>1745.8296122209165</v>
      </c>
      <c r="U1847" s="96">
        <f t="shared" si="786"/>
        <v>1762.4661190965091</v>
      </c>
      <c r="V1847" s="96">
        <f t="shared" si="787"/>
        <v>1749.0309641097817</v>
      </c>
      <c r="W1847" s="86">
        <f t="shared" si="788"/>
        <v>3465.3177083333335</v>
      </c>
      <c r="X1847" s="99">
        <f t="shared" si="789"/>
        <v>1.5445719329214476E-3</v>
      </c>
      <c r="Y1847" s="100">
        <f t="shared" si="790"/>
        <v>3.1295969402765522E-2</v>
      </c>
      <c r="Z1847" s="100">
        <f t="shared" si="791"/>
        <v>1.7909679317446307E-2</v>
      </c>
      <c r="AA1847" s="100">
        <f t="shared" si="792"/>
        <v>5.2258017063842303E-2</v>
      </c>
      <c r="AB1847" s="101">
        <f t="shared" si="793"/>
        <v>7.0609002647837602E-3</v>
      </c>
      <c r="AC1847" s="99">
        <f t="shared" si="794"/>
        <v>2.0994579179718373E-3</v>
      </c>
      <c r="AD1847" s="100">
        <f t="shared" si="795"/>
        <v>3.3756195963607787E-2</v>
      </c>
      <c r="AE1847" s="100">
        <f t="shared" si="796"/>
        <v>1.9783616227689368E-2</v>
      </c>
      <c r="AF1847" s="100">
        <f t="shared" si="797"/>
        <v>5.5402555214391719E-2</v>
      </c>
      <c r="AG1847" s="101">
        <f t="shared" si="798"/>
        <v>8.2440145279985312E-3</v>
      </c>
      <c r="AH1847" s="95">
        <f t="shared" si="799"/>
        <v>21.235914974992646</v>
      </c>
      <c r="AI1847" s="96">
        <f t="shared" si="800"/>
        <v>54.637430126507795</v>
      </c>
      <c r="AJ1847" s="96">
        <f t="shared" si="801"/>
        <v>31.565203000882612</v>
      </c>
      <c r="AK1847" s="96">
        <f t="shared" si="802"/>
        <v>91.400889967637539</v>
      </c>
      <c r="AL1847" s="86">
        <f t="shared" si="803"/>
        <v>24.468262724330685</v>
      </c>
      <c r="AM1847" s="95">
        <f t="shared" si="811"/>
        <v>21.306323436654303</v>
      </c>
      <c r="AN1847" s="96">
        <f t="shared" si="804"/>
        <v>54.818582547248027</v>
      </c>
      <c r="AO1847" s="96">
        <f t="shared" si="805"/>
        <v>31.669858599096639</v>
      </c>
      <c r="AP1847" s="96">
        <f t="shared" si="806"/>
        <v>91.703932999440312</v>
      </c>
      <c r="AQ1847" s="86">
        <f t="shared" si="807"/>
        <v>24.549388154526753</v>
      </c>
    </row>
    <row r="1848" spans="1:43">
      <c r="A1848" s="129" t="str">
        <f t="shared" si="808"/>
        <v>2016_1</v>
      </c>
      <c r="B1848" s="57">
        <v>2016</v>
      </c>
      <c r="C1848" s="57">
        <v>1</v>
      </c>
      <c r="D1848" s="81" t="str">
        <f t="shared" si="809"/>
        <v>LSL_Commercial</v>
      </c>
      <c r="E1848" s="68" t="s">
        <v>14</v>
      </c>
      <c r="F1848" s="69" t="s">
        <v>40</v>
      </c>
      <c r="G1848" s="84">
        <f t="shared" si="810"/>
        <v>3440</v>
      </c>
      <c r="H1848" s="70">
        <v>860</v>
      </c>
      <c r="I1848" s="65">
        <v>4</v>
      </c>
      <c r="J1848" s="66">
        <v>90</v>
      </c>
      <c r="K1848" s="66">
        <v>124</v>
      </c>
      <c r="L1848" s="66">
        <v>144</v>
      </c>
      <c r="M1848" s="67">
        <v>20</v>
      </c>
      <c r="N1848" s="65">
        <v>68815</v>
      </c>
      <c r="O1848" s="66">
        <v>290074</v>
      </c>
      <c r="P1848" s="66">
        <v>189727</v>
      </c>
      <c r="Q1848" s="66">
        <v>540264</v>
      </c>
      <c r="R1848" s="67">
        <v>120795</v>
      </c>
      <c r="S1848" s="95">
        <f t="shared" si="784"/>
        <v>17203.75</v>
      </c>
      <c r="T1848" s="96">
        <f t="shared" si="785"/>
        <v>3223.0444444444443</v>
      </c>
      <c r="U1848" s="96">
        <f t="shared" si="786"/>
        <v>1530.0564516129032</v>
      </c>
      <c r="V1848" s="96">
        <f t="shared" si="787"/>
        <v>3751.8333333333335</v>
      </c>
      <c r="W1848" s="86">
        <f t="shared" si="788"/>
        <v>6039.75</v>
      </c>
      <c r="X1848" s="99">
        <f t="shared" si="789"/>
        <v>1.1627906976744186E-3</v>
      </c>
      <c r="Y1848" s="100">
        <f t="shared" si="790"/>
        <v>2.616279069767442E-2</v>
      </c>
      <c r="Z1848" s="100">
        <f t="shared" si="791"/>
        <v>3.604651162790698E-2</v>
      </c>
      <c r="AA1848" s="100">
        <f t="shared" si="792"/>
        <v>4.1860465116279069E-2</v>
      </c>
      <c r="AB1848" s="101">
        <f t="shared" si="793"/>
        <v>5.8139534883720929E-3</v>
      </c>
      <c r="AC1848" s="99">
        <f t="shared" si="794"/>
        <v>2.5166540434965988E-3</v>
      </c>
      <c r="AD1848" s="100">
        <f t="shared" si="795"/>
        <v>3.2503851469255968E-2</v>
      </c>
      <c r="AE1848" s="100">
        <f t="shared" si="796"/>
        <v>4.34517042657038E-2</v>
      </c>
      <c r="AF1848" s="100">
        <f t="shared" si="797"/>
        <v>4.9816434528060095E-2</v>
      </c>
      <c r="AG1848" s="101">
        <f t="shared" si="798"/>
        <v>8.8342272378883393E-3</v>
      </c>
      <c r="AH1848" s="95">
        <f t="shared" si="799"/>
        <v>20.004360465116278</v>
      </c>
      <c r="AI1848" s="96">
        <f t="shared" si="800"/>
        <v>84.323837209302326</v>
      </c>
      <c r="AJ1848" s="96">
        <f t="shared" si="801"/>
        <v>55.153197674418607</v>
      </c>
      <c r="AK1848" s="96">
        <f t="shared" si="802"/>
        <v>157.05348837209303</v>
      </c>
      <c r="AL1848" s="86">
        <f t="shared" si="803"/>
        <v>35.114825581395351</v>
      </c>
      <c r="AM1848" s="95">
        <f t="shared" si="811"/>
        <v>20.070685662242596</v>
      </c>
      <c r="AN1848" s="96">
        <f t="shared" si="804"/>
        <v>84.603416010889475</v>
      </c>
      <c r="AO1848" s="96">
        <f t="shared" si="805"/>
        <v>55.336060141543285</v>
      </c>
      <c r="AP1848" s="96">
        <f t="shared" si="806"/>
        <v>157.57420502253629</v>
      </c>
      <c r="AQ1848" s="86">
        <f t="shared" si="807"/>
        <v>35.231250084583223</v>
      </c>
    </row>
    <row r="1849" spans="1:43">
      <c r="A1849" s="129" t="str">
        <f t="shared" si="808"/>
        <v>2016_1</v>
      </c>
      <c r="B1849" s="57">
        <v>2016</v>
      </c>
      <c r="C1849" s="57">
        <v>1</v>
      </c>
      <c r="D1849" s="81" t="str">
        <f t="shared" si="809"/>
        <v>MYA_Commercial</v>
      </c>
      <c r="E1849" s="68" t="s">
        <v>15</v>
      </c>
      <c r="F1849" s="69" t="s">
        <v>40</v>
      </c>
      <c r="G1849" s="84">
        <f t="shared" si="810"/>
        <v>3804</v>
      </c>
      <c r="H1849" s="70">
        <v>951</v>
      </c>
      <c r="I1849" s="65">
        <v>21</v>
      </c>
      <c r="J1849" s="66">
        <v>141</v>
      </c>
      <c r="K1849" s="66">
        <v>109</v>
      </c>
      <c r="L1849" s="66">
        <v>254</v>
      </c>
      <c r="M1849" s="67">
        <v>71</v>
      </c>
      <c r="N1849" s="65">
        <v>214727</v>
      </c>
      <c r="O1849" s="66">
        <v>450656</v>
      </c>
      <c r="P1849" s="66">
        <v>120510</v>
      </c>
      <c r="Q1849" s="66">
        <v>740906</v>
      </c>
      <c r="R1849" s="67">
        <v>388885</v>
      </c>
      <c r="S1849" s="95">
        <f t="shared" si="784"/>
        <v>10225.095238095239</v>
      </c>
      <c r="T1849" s="96">
        <f t="shared" si="785"/>
        <v>3196.1418439716313</v>
      </c>
      <c r="U1849" s="96">
        <f t="shared" si="786"/>
        <v>1105.5963302752293</v>
      </c>
      <c r="V1849" s="96">
        <f t="shared" si="787"/>
        <v>2916.9527559055118</v>
      </c>
      <c r="W1849" s="86">
        <f t="shared" si="788"/>
        <v>5477.2535211267605</v>
      </c>
      <c r="X1849" s="99">
        <f t="shared" si="789"/>
        <v>5.5205047318611991E-3</v>
      </c>
      <c r="Y1849" s="100">
        <f t="shared" si="790"/>
        <v>3.7066246056782333E-2</v>
      </c>
      <c r="Z1849" s="100">
        <f t="shared" si="791"/>
        <v>2.8654048370136697E-2</v>
      </c>
      <c r="AA1849" s="100">
        <f t="shared" si="792"/>
        <v>6.6771819137749738E-2</v>
      </c>
      <c r="AB1849" s="101">
        <f t="shared" si="793"/>
        <v>1.8664563617245004E-2</v>
      </c>
      <c r="AC1849" s="99">
        <f t="shared" si="794"/>
        <v>8.3196341373996466E-3</v>
      </c>
      <c r="AD1849" s="100">
        <f t="shared" si="795"/>
        <v>4.4203368940218153E-2</v>
      </c>
      <c r="AE1849" s="100">
        <f t="shared" si="796"/>
        <v>3.4956588635599237E-2</v>
      </c>
      <c r="AF1849" s="100">
        <f t="shared" si="797"/>
        <v>7.6202134002789371E-2</v>
      </c>
      <c r="AG1849" s="101">
        <f t="shared" si="798"/>
        <v>2.3777299143637281E-2</v>
      </c>
      <c r="AH1849" s="95">
        <f t="shared" si="799"/>
        <v>56.447686645636175</v>
      </c>
      <c r="AI1849" s="96">
        <f t="shared" si="800"/>
        <v>118.46898002103049</v>
      </c>
      <c r="AJ1849" s="96">
        <f t="shared" si="801"/>
        <v>31.679810725552052</v>
      </c>
      <c r="AK1849" s="96">
        <f t="shared" si="802"/>
        <v>194.7702418506835</v>
      </c>
      <c r="AL1849" s="86">
        <f t="shared" si="803"/>
        <v>102.23054679284964</v>
      </c>
      <c r="AM1849" s="95">
        <f t="shared" si="811"/>
        <v>56.634841038830849</v>
      </c>
      <c r="AN1849" s="96">
        <f t="shared" si="804"/>
        <v>118.86176830671202</v>
      </c>
      <c r="AO1849" s="96">
        <f t="shared" si="805"/>
        <v>31.784846309916805</v>
      </c>
      <c r="AP1849" s="96">
        <f t="shared" si="806"/>
        <v>195.41600979250867</v>
      </c>
      <c r="AQ1849" s="86">
        <f t="shared" si="807"/>
        <v>102.56949595246864</v>
      </c>
    </row>
    <row r="1850" spans="1:43">
      <c r="A1850" s="129" t="str">
        <f t="shared" si="808"/>
        <v>2016_1</v>
      </c>
      <c r="B1850" s="57">
        <v>2016</v>
      </c>
      <c r="C1850" s="57">
        <v>1</v>
      </c>
      <c r="D1850" s="81" t="str">
        <f t="shared" si="809"/>
        <v>SMA_Commercial</v>
      </c>
      <c r="E1850" s="68" t="s">
        <v>16</v>
      </c>
      <c r="F1850" s="69" t="s">
        <v>40</v>
      </c>
      <c r="G1850" s="84">
        <f t="shared" si="810"/>
        <v>26544</v>
      </c>
      <c r="H1850" s="70">
        <v>6636</v>
      </c>
      <c r="I1850" s="65">
        <v>44</v>
      </c>
      <c r="J1850" s="66">
        <v>684</v>
      </c>
      <c r="K1850" s="66">
        <v>2021</v>
      </c>
      <c r="L1850" s="66">
        <v>1147</v>
      </c>
      <c r="M1850" s="67">
        <v>875</v>
      </c>
      <c r="N1850" s="65">
        <v>744053</v>
      </c>
      <c r="O1850" s="66">
        <v>2549073</v>
      </c>
      <c r="P1850" s="66">
        <v>1992356</v>
      </c>
      <c r="Q1850" s="66">
        <v>3738190</v>
      </c>
      <c r="R1850" s="67">
        <v>5279032</v>
      </c>
      <c r="S1850" s="95">
        <f t="shared" si="784"/>
        <v>16910.295454545456</v>
      </c>
      <c r="T1850" s="96">
        <f t="shared" si="785"/>
        <v>3726.7149122807018</v>
      </c>
      <c r="U1850" s="96">
        <f t="shared" si="786"/>
        <v>985.82681840672933</v>
      </c>
      <c r="V1850" s="96">
        <f t="shared" si="787"/>
        <v>3259.1020052310373</v>
      </c>
      <c r="W1850" s="86">
        <f t="shared" si="788"/>
        <v>6033.1794285714286</v>
      </c>
      <c r="X1850" s="99">
        <f t="shared" si="789"/>
        <v>1.6576250753465944E-3</v>
      </c>
      <c r="Y1850" s="100">
        <f t="shared" si="790"/>
        <v>2.5768535262206148E-2</v>
      </c>
      <c r="Z1850" s="100">
        <f t="shared" si="791"/>
        <v>7.6137733574442437E-2</v>
      </c>
      <c r="AA1850" s="100">
        <f t="shared" si="792"/>
        <v>4.3211271850512357E-2</v>
      </c>
      <c r="AB1850" s="101">
        <f t="shared" si="793"/>
        <v>3.2964135021097046E-2</v>
      </c>
      <c r="AC1850" s="99">
        <f t="shared" si="794"/>
        <v>2.2394008635346109E-3</v>
      </c>
      <c r="AD1850" s="100">
        <f t="shared" si="795"/>
        <v>2.8034476687504029E-2</v>
      </c>
      <c r="AE1850" s="100">
        <f t="shared" si="796"/>
        <v>7.9930676640968326E-2</v>
      </c>
      <c r="AF1850" s="100">
        <f t="shared" si="797"/>
        <v>4.6119170638476571E-2</v>
      </c>
      <c r="AG1850" s="101">
        <f t="shared" si="798"/>
        <v>3.5517511594404048E-2</v>
      </c>
      <c r="AH1850" s="95">
        <f t="shared" si="799"/>
        <v>28.03092977697408</v>
      </c>
      <c r="AI1850" s="96">
        <f t="shared" si="800"/>
        <v>96.031984629294755</v>
      </c>
      <c r="AJ1850" s="96">
        <f t="shared" si="801"/>
        <v>75.058619650391805</v>
      </c>
      <c r="AK1850" s="96">
        <f t="shared" si="802"/>
        <v>140.82994273658829</v>
      </c>
      <c r="AL1850" s="86">
        <f t="shared" si="803"/>
        <v>198.87854128993371</v>
      </c>
      <c r="AM1850" s="95">
        <f t="shared" si="811"/>
        <v>28.123867361573886</v>
      </c>
      <c r="AN1850" s="96">
        <f t="shared" si="804"/>
        <v>96.350382226762378</v>
      </c>
      <c r="AO1850" s="96">
        <f t="shared" si="805"/>
        <v>75.3074792804221</v>
      </c>
      <c r="AP1850" s="96">
        <f t="shared" si="806"/>
        <v>141.29686962133326</v>
      </c>
      <c r="AQ1850" s="86">
        <f t="shared" si="807"/>
        <v>199.53793045052453</v>
      </c>
    </row>
    <row r="1851" spans="1:43">
      <c r="A1851" s="129" t="str">
        <f t="shared" si="808"/>
        <v>2016_1</v>
      </c>
      <c r="B1851" s="57">
        <v>2016</v>
      </c>
      <c r="C1851" s="57">
        <v>1</v>
      </c>
      <c r="D1851" s="81" t="str">
        <f t="shared" si="809"/>
        <v>MSL_Commercial</v>
      </c>
      <c r="E1851" s="68" t="s">
        <v>17</v>
      </c>
      <c r="F1851" s="69" t="s">
        <v>40</v>
      </c>
      <c r="G1851" s="84">
        <f t="shared" si="810"/>
        <v>11084</v>
      </c>
      <c r="H1851" s="70">
        <v>2771</v>
      </c>
      <c r="I1851" s="65">
        <v>29</v>
      </c>
      <c r="J1851" s="66">
        <v>257</v>
      </c>
      <c r="K1851" s="66">
        <v>376</v>
      </c>
      <c r="L1851" s="66">
        <v>410</v>
      </c>
      <c r="M1851" s="67">
        <v>73</v>
      </c>
      <c r="N1851" s="65">
        <v>637277</v>
      </c>
      <c r="O1851" s="66">
        <v>853013</v>
      </c>
      <c r="P1851" s="66">
        <v>556790</v>
      </c>
      <c r="Q1851" s="66">
        <v>1520987</v>
      </c>
      <c r="R1851" s="67">
        <v>238916</v>
      </c>
      <c r="S1851" s="95">
        <f t="shared" si="784"/>
        <v>21975.068965517243</v>
      </c>
      <c r="T1851" s="96">
        <f t="shared" si="785"/>
        <v>3319.1167315175098</v>
      </c>
      <c r="U1851" s="96">
        <f t="shared" si="786"/>
        <v>1480.8244680851064</v>
      </c>
      <c r="V1851" s="96">
        <f t="shared" si="787"/>
        <v>3709.7243902439022</v>
      </c>
      <c r="W1851" s="86">
        <f t="shared" si="788"/>
        <v>3272.821917808219</v>
      </c>
      <c r="X1851" s="99">
        <f t="shared" si="789"/>
        <v>2.6163839769036447E-3</v>
      </c>
      <c r="Y1851" s="100">
        <f t="shared" si="790"/>
        <v>2.3186575243594371E-2</v>
      </c>
      <c r="Z1851" s="100">
        <f t="shared" si="791"/>
        <v>3.3922771562612773E-2</v>
      </c>
      <c r="AA1851" s="100">
        <f t="shared" si="792"/>
        <v>3.6990256225189463E-2</v>
      </c>
      <c r="AB1851" s="101">
        <f t="shared" si="793"/>
        <v>6.5860700108264164E-3</v>
      </c>
      <c r="AC1851" s="99">
        <f t="shared" si="794"/>
        <v>3.7469333090303005E-3</v>
      </c>
      <c r="AD1851" s="100">
        <f t="shared" si="795"/>
        <v>2.6517246548328627E-2</v>
      </c>
      <c r="AE1851" s="100">
        <f t="shared" si="796"/>
        <v>3.7929217152166197E-2</v>
      </c>
      <c r="AF1851" s="100">
        <f t="shared" si="797"/>
        <v>4.1167277362393923E-2</v>
      </c>
      <c r="AG1851" s="101">
        <f t="shared" si="798"/>
        <v>8.3762057236819922E-3</v>
      </c>
      <c r="AH1851" s="95">
        <f t="shared" si="799"/>
        <v>57.495218332731866</v>
      </c>
      <c r="AI1851" s="96">
        <f t="shared" si="800"/>
        <v>76.958949837603754</v>
      </c>
      <c r="AJ1851" s="96">
        <f t="shared" si="801"/>
        <v>50.233670155178636</v>
      </c>
      <c r="AK1851" s="96">
        <f t="shared" si="802"/>
        <v>137.2236557199567</v>
      </c>
      <c r="AL1851" s="86">
        <f t="shared" si="803"/>
        <v>21.555034283652112</v>
      </c>
      <c r="AM1851" s="95">
        <f t="shared" si="811"/>
        <v>57.685845855985555</v>
      </c>
      <c r="AN1851" s="96">
        <f t="shared" si="804"/>
        <v>77.214110082667034</v>
      </c>
      <c r="AO1851" s="96">
        <f t="shared" si="805"/>
        <v>50.400221746829395</v>
      </c>
      <c r="AP1851" s="96">
        <f t="shared" si="806"/>
        <v>137.67862582669372</v>
      </c>
      <c r="AQ1851" s="86">
        <f t="shared" si="807"/>
        <v>21.626500797186537</v>
      </c>
    </row>
    <row r="1852" spans="1:43">
      <c r="A1852" s="129" t="str">
        <f t="shared" si="808"/>
        <v>2016_1</v>
      </c>
      <c r="B1852" s="57">
        <v>2016</v>
      </c>
      <c r="C1852" s="57">
        <v>1</v>
      </c>
      <c r="D1852" s="81" t="str">
        <f t="shared" si="809"/>
        <v>LYL_Commercial</v>
      </c>
      <c r="E1852" s="68" t="s">
        <v>18</v>
      </c>
      <c r="F1852" s="69" t="s">
        <v>40</v>
      </c>
      <c r="G1852" s="84">
        <f t="shared" si="810"/>
        <v>4504</v>
      </c>
      <c r="H1852" s="70">
        <v>1126</v>
      </c>
      <c r="I1852" s="65">
        <v>25</v>
      </c>
      <c r="J1852" s="66">
        <v>121</v>
      </c>
      <c r="K1852" s="66">
        <v>204</v>
      </c>
      <c r="L1852" s="66">
        <v>195</v>
      </c>
      <c r="M1852" s="67">
        <v>52</v>
      </c>
      <c r="N1852" s="65">
        <v>523420</v>
      </c>
      <c r="O1852" s="66">
        <v>389969</v>
      </c>
      <c r="P1852" s="66">
        <v>264344</v>
      </c>
      <c r="Q1852" s="66">
        <v>721654</v>
      </c>
      <c r="R1852" s="67">
        <v>295422</v>
      </c>
      <c r="S1852" s="95">
        <f t="shared" si="784"/>
        <v>20936.8</v>
      </c>
      <c r="T1852" s="96">
        <f t="shared" si="785"/>
        <v>3222.8842975206612</v>
      </c>
      <c r="U1852" s="96">
        <f t="shared" si="786"/>
        <v>1295.8039215686274</v>
      </c>
      <c r="V1852" s="96">
        <f t="shared" si="787"/>
        <v>3700.7897435897435</v>
      </c>
      <c r="W1852" s="86">
        <f t="shared" si="788"/>
        <v>5681.1923076923076</v>
      </c>
      <c r="X1852" s="99">
        <f t="shared" si="789"/>
        <v>5.5506216696269983E-3</v>
      </c>
      <c r="Y1852" s="100">
        <f t="shared" si="790"/>
        <v>2.6865008880994672E-2</v>
      </c>
      <c r="Z1852" s="100">
        <f t="shared" si="791"/>
        <v>4.5293072824156302E-2</v>
      </c>
      <c r="AA1852" s="100">
        <f t="shared" si="792"/>
        <v>4.3294849023090588E-2</v>
      </c>
      <c r="AB1852" s="101">
        <f t="shared" si="793"/>
        <v>1.1545293072824156E-2</v>
      </c>
      <c r="AC1852" s="99">
        <f t="shared" si="794"/>
        <v>8.1300227881068061E-3</v>
      </c>
      <c r="AD1852" s="100">
        <f t="shared" si="795"/>
        <v>3.2478548197645896E-2</v>
      </c>
      <c r="AE1852" s="100">
        <f t="shared" si="796"/>
        <v>5.25125817847472E-2</v>
      </c>
      <c r="AF1852" s="100">
        <f t="shared" si="797"/>
        <v>5.0360690682752687E-2</v>
      </c>
      <c r="AG1852" s="101">
        <f t="shared" si="798"/>
        <v>1.5254128800443703E-2</v>
      </c>
      <c r="AH1852" s="95">
        <f t="shared" si="799"/>
        <v>116.21225577264654</v>
      </c>
      <c r="AI1852" s="96">
        <f t="shared" si="800"/>
        <v>86.582815275310836</v>
      </c>
      <c r="AJ1852" s="96">
        <f t="shared" si="801"/>
        <v>58.690941385435167</v>
      </c>
      <c r="AK1852" s="96">
        <f t="shared" si="802"/>
        <v>160.22513321492008</v>
      </c>
      <c r="AL1852" s="86">
        <f t="shared" si="803"/>
        <v>65.591030195381876</v>
      </c>
      <c r="AM1852" s="95">
        <f t="shared" si="811"/>
        <v>116.59756180560149</v>
      </c>
      <c r="AN1852" s="96">
        <f t="shared" si="804"/>
        <v>86.869883802240281</v>
      </c>
      <c r="AO1852" s="96">
        <f t="shared" si="805"/>
        <v>58.885533372702454</v>
      </c>
      <c r="AP1852" s="96">
        <f t="shared" si="806"/>
        <v>160.75636557116567</v>
      </c>
      <c r="AQ1852" s="86">
        <f t="shared" si="807"/>
        <v>65.80849968234763</v>
      </c>
    </row>
    <row r="1853" spans="1:43">
      <c r="A1853" s="129" t="str">
        <f t="shared" si="808"/>
        <v>2016_1</v>
      </c>
      <c r="B1853" s="57">
        <v>2016</v>
      </c>
      <c r="C1853" s="57">
        <v>1</v>
      </c>
      <c r="D1853" s="81" t="str">
        <f t="shared" si="809"/>
        <v>LSA_Commercial</v>
      </c>
      <c r="E1853" s="68" t="s">
        <v>19</v>
      </c>
      <c r="F1853" s="69" t="s">
        <v>40</v>
      </c>
      <c r="G1853" s="84">
        <f t="shared" si="810"/>
        <v>30040</v>
      </c>
      <c r="H1853" s="70">
        <v>7510</v>
      </c>
      <c r="I1853" s="65">
        <v>106</v>
      </c>
      <c r="J1853" s="66">
        <v>941</v>
      </c>
      <c r="K1853" s="66">
        <v>647</v>
      </c>
      <c r="L1853" s="66">
        <v>1759</v>
      </c>
      <c r="M1853" s="67">
        <v>271</v>
      </c>
      <c r="N1853" s="65">
        <v>2997823</v>
      </c>
      <c r="O1853" s="66">
        <v>2581157</v>
      </c>
      <c r="P1853" s="66">
        <v>973539</v>
      </c>
      <c r="Q1853" s="66">
        <v>4789362</v>
      </c>
      <c r="R1853" s="67">
        <v>2721267</v>
      </c>
      <c r="S1853" s="95">
        <f t="shared" si="784"/>
        <v>28281.349056603773</v>
      </c>
      <c r="T1853" s="96">
        <f t="shared" si="785"/>
        <v>2742.9936238044634</v>
      </c>
      <c r="U1853" s="96">
        <f t="shared" si="786"/>
        <v>1504.6970633693973</v>
      </c>
      <c r="V1853" s="96">
        <f t="shared" si="787"/>
        <v>2722.7754405912451</v>
      </c>
      <c r="W1853" s="86">
        <f t="shared" si="788"/>
        <v>10041.575645756458</v>
      </c>
      <c r="X1853" s="99">
        <f t="shared" si="789"/>
        <v>3.5286284953395474E-3</v>
      </c>
      <c r="Y1853" s="100">
        <f t="shared" si="790"/>
        <v>3.1324900133155795E-2</v>
      </c>
      <c r="Z1853" s="100">
        <f t="shared" si="791"/>
        <v>2.1537949400798936E-2</v>
      </c>
      <c r="AA1853" s="100">
        <f t="shared" si="792"/>
        <v>5.855525965379494E-2</v>
      </c>
      <c r="AB1853" s="101">
        <f t="shared" si="793"/>
        <v>9.0213049267643137E-3</v>
      </c>
      <c r="AC1853" s="99">
        <f t="shared" si="794"/>
        <v>4.3257808592690435E-3</v>
      </c>
      <c r="AD1853" s="100">
        <f t="shared" si="795"/>
        <v>3.366664659379584E-2</v>
      </c>
      <c r="AE1853" s="100">
        <f t="shared" si="796"/>
        <v>2.3489501393792279E-2</v>
      </c>
      <c r="AF1853" s="100">
        <f t="shared" si="797"/>
        <v>6.1711618186795429E-2</v>
      </c>
      <c r="AG1853" s="101">
        <f t="shared" si="798"/>
        <v>1.0292384668331201E-2</v>
      </c>
      <c r="AH1853" s="95">
        <f t="shared" si="799"/>
        <v>99.794374167776297</v>
      </c>
      <c r="AI1853" s="96">
        <f t="shared" si="800"/>
        <v>85.924001331557918</v>
      </c>
      <c r="AJ1853" s="96">
        <f t="shared" si="801"/>
        <v>32.408089214380823</v>
      </c>
      <c r="AK1853" s="96">
        <f t="shared" si="802"/>
        <v>159.43282290279626</v>
      </c>
      <c r="AL1853" s="86">
        <f t="shared" si="803"/>
        <v>90.588115845539278</v>
      </c>
      <c r="AM1853" s="95">
        <f t="shared" si="811"/>
        <v>100.12524610693762</v>
      </c>
      <c r="AN1853" s="96">
        <f t="shared" si="804"/>
        <v>86.208885536485909</v>
      </c>
      <c r="AO1853" s="96">
        <f t="shared" si="805"/>
        <v>32.515539433015874</v>
      </c>
      <c r="AP1853" s="96">
        <f t="shared" si="806"/>
        <v>159.96142832489275</v>
      </c>
      <c r="AQ1853" s="86">
        <f t="shared" si="807"/>
        <v>90.888464094673978</v>
      </c>
    </row>
    <row r="1854" spans="1:43">
      <c r="A1854" s="129" t="str">
        <f t="shared" si="808"/>
        <v>2016_1</v>
      </c>
      <c r="B1854" s="57">
        <v>2016</v>
      </c>
      <c r="C1854" s="57">
        <v>1</v>
      </c>
      <c r="D1854" s="81" t="str">
        <f t="shared" si="809"/>
        <v>LMA_Commercial</v>
      </c>
      <c r="E1854" s="68" t="s">
        <v>20</v>
      </c>
      <c r="F1854" s="69" t="s">
        <v>40</v>
      </c>
      <c r="G1854" s="84">
        <f t="shared" si="810"/>
        <v>28172</v>
      </c>
      <c r="H1854" s="70">
        <v>7043</v>
      </c>
      <c r="I1854" s="65">
        <v>230</v>
      </c>
      <c r="J1854" s="66">
        <v>725</v>
      </c>
      <c r="K1854" s="66">
        <v>590</v>
      </c>
      <c r="L1854" s="66">
        <v>1413</v>
      </c>
      <c r="M1854" s="67">
        <v>313</v>
      </c>
      <c r="N1854" s="65">
        <v>3475122</v>
      </c>
      <c r="O1854" s="66">
        <v>1761035</v>
      </c>
      <c r="P1854" s="66">
        <v>622400</v>
      </c>
      <c r="Q1854" s="66">
        <v>4367002</v>
      </c>
      <c r="R1854" s="67">
        <v>1806169</v>
      </c>
      <c r="S1854" s="95">
        <f t="shared" si="784"/>
        <v>15109.226086956522</v>
      </c>
      <c r="T1854" s="96">
        <f t="shared" si="785"/>
        <v>2429.0137931034483</v>
      </c>
      <c r="U1854" s="96">
        <f t="shared" si="786"/>
        <v>1054.9152542372881</v>
      </c>
      <c r="V1854" s="96">
        <f t="shared" si="787"/>
        <v>3090.5888181174805</v>
      </c>
      <c r="W1854" s="86">
        <f t="shared" si="788"/>
        <v>5770.5079872204469</v>
      </c>
      <c r="X1854" s="99">
        <f t="shared" si="789"/>
        <v>8.1641346017322161E-3</v>
      </c>
      <c r="Y1854" s="100">
        <f t="shared" si="790"/>
        <v>2.57347721141559E-2</v>
      </c>
      <c r="Z1854" s="100">
        <f t="shared" si="791"/>
        <v>2.0942780065313076E-2</v>
      </c>
      <c r="AA1854" s="100">
        <f t="shared" si="792"/>
        <v>5.0156183444554879E-2</v>
      </c>
      <c r="AB1854" s="101">
        <f t="shared" si="793"/>
        <v>1.1110322305835581E-2</v>
      </c>
      <c r="AC1854" s="99">
        <f t="shared" si="794"/>
        <v>9.4133060914433197E-3</v>
      </c>
      <c r="AD1854" s="100">
        <f t="shared" si="795"/>
        <v>2.7932864014196642E-2</v>
      </c>
      <c r="AE1854" s="100">
        <f t="shared" si="796"/>
        <v>2.2930559917426326E-2</v>
      </c>
      <c r="AF1854" s="100">
        <f t="shared" si="797"/>
        <v>5.3186133167427097E-2</v>
      </c>
      <c r="AG1854" s="101">
        <f t="shared" si="798"/>
        <v>1.2565393797381436E-2</v>
      </c>
      <c r="AH1854" s="95">
        <f t="shared" si="799"/>
        <v>123.35375550191679</v>
      </c>
      <c r="AI1854" s="96">
        <f t="shared" si="800"/>
        <v>62.510116427658666</v>
      </c>
      <c r="AJ1854" s="96">
        <f t="shared" si="801"/>
        <v>22.092858157035355</v>
      </c>
      <c r="AK1854" s="96">
        <f t="shared" si="802"/>
        <v>155.01213971319041</v>
      </c>
      <c r="AL1854" s="86">
        <f t="shared" si="803"/>
        <v>64.112203606417722</v>
      </c>
      <c r="AM1854" s="95">
        <f t="shared" si="811"/>
        <v>123.76273944140354</v>
      </c>
      <c r="AN1854" s="96">
        <f t="shared" si="804"/>
        <v>62.717371031057922</v>
      </c>
      <c r="AO1854" s="96">
        <f t="shared" si="805"/>
        <v>22.166107845517242</v>
      </c>
      <c r="AP1854" s="96">
        <f t="shared" si="806"/>
        <v>155.52608819664121</v>
      </c>
      <c r="AQ1854" s="86">
        <f t="shared" si="807"/>
        <v>64.3247699891228</v>
      </c>
    </row>
    <row r="1855" spans="1:43">
      <c r="A1855" s="129" t="str">
        <f t="shared" si="808"/>
        <v>2016_1</v>
      </c>
      <c r="B1855" s="57">
        <v>2016</v>
      </c>
      <c r="C1855" s="57">
        <v>1</v>
      </c>
      <c r="D1855" s="81" t="str">
        <f t="shared" si="809"/>
        <v>SYL_Commercial</v>
      </c>
      <c r="E1855" s="68" t="s">
        <v>21</v>
      </c>
      <c r="F1855" s="69" t="s">
        <v>40</v>
      </c>
      <c r="G1855" s="84">
        <f t="shared" si="810"/>
        <v>3664</v>
      </c>
      <c r="H1855" s="70">
        <v>916</v>
      </c>
      <c r="I1855" s="65">
        <v>33</v>
      </c>
      <c r="J1855" s="66">
        <v>103</v>
      </c>
      <c r="K1855" s="66">
        <v>124</v>
      </c>
      <c r="L1855" s="66">
        <v>136</v>
      </c>
      <c r="M1855" s="67">
        <v>44</v>
      </c>
      <c r="N1855" s="65">
        <v>385086</v>
      </c>
      <c r="O1855" s="66">
        <v>306184</v>
      </c>
      <c r="P1855" s="66">
        <v>121467</v>
      </c>
      <c r="Q1855" s="66">
        <v>451563</v>
      </c>
      <c r="R1855" s="67">
        <v>199751</v>
      </c>
      <c r="S1855" s="95">
        <f t="shared" si="784"/>
        <v>11669.272727272728</v>
      </c>
      <c r="T1855" s="96">
        <f t="shared" si="785"/>
        <v>2972.6601941747572</v>
      </c>
      <c r="U1855" s="96">
        <f t="shared" si="786"/>
        <v>979.57258064516134</v>
      </c>
      <c r="V1855" s="96">
        <f t="shared" si="787"/>
        <v>3320.3161764705883</v>
      </c>
      <c r="W1855" s="86">
        <f t="shared" si="788"/>
        <v>4539.795454545455</v>
      </c>
      <c r="X1855" s="99">
        <f t="shared" si="789"/>
        <v>9.0065502183406115E-3</v>
      </c>
      <c r="Y1855" s="100">
        <f t="shared" si="790"/>
        <v>2.8111353711790393E-2</v>
      </c>
      <c r="Z1855" s="100">
        <f t="shared" si="791"/>
        <v>3.384279475982533E-2</v>
      </c>
      <c r="AA1855" s="100">
        <f t="shared" si="792"/>
        <v>3.7117903930131008E-2</v>
      </c>
      <c r="AB1855" s="101">
        <f t="shared" si="793"/>
        <v>1.2008733624454149E-2</v>
      </c>
      <c r="AC1855" s="99">
        <f t="shared" si="794"/>
        <v>1.2643127471864104E-2</v>
      </c>
      <c r="AD1855" s="100">
        <f t="shared" si="795"/>
        <v>3.4473846787776687E-2</v>
      </c>
      <c r="AE1855" s="100">
        <f t="shared" si="796"/>
        <v>4.0803210767203613E-2</v>
      </c>
      <c r="AF1855" s="100">
        <f t="shared" si="797"/>
        <v>4.439497247932183E-2</v>
      </c>
      <c r="AG1855" s="101">
        <f t="shared" si="798"/>
        <v>1.620152590439251E-2</v>
      </c>
      <c r="AH1855" s="95">
        <f t="shared" si="799"/>
        <v>105.09989082969432</v>
      </c>
      <c r="AI1855" s="96">
        <f t="shared" si="800"/>
        <v>83.56550218340611</v>
      </c>
      <c r="AJ1855" s="96">
        <f t="shared" si="801"/>
        <v>33.151473799126634</v>
      </c>
      <c r="AK1855" s="96">
        <f t="shared" si="802"/>
        <v>123.2431768558952</v>
      </c>
      <c r="AL1855" s="86">
        <f t="shared" si="803"/>
        <v>54.517194323144103</v>
      </c>
      <c r="AM1855" s="95">
        <f t="shared" si="811"/>
        <v>105.44835340561067</v>
      </c>
      <c r="AN1855" s="96">
        <f t="shared" si="804"/>
        <v>83.842566697162454</v>
      </c>
      <c r="AO1855" s="96">
        <f t="shared" si="805"/>
        <v>33.261388736851799</v>
      </c>
      <c r="AP1855" s="96">
        <f t="shared" si="806"/>
        <v>123.65179416779051</v>
      </c>
      <c r="AQ1855" s="86">
        <f t="shared" si="807"/>
        <v>54.697948097630501</v>
      </c>
    </row>
    <row r="1856" spans="1:43">
      <c r="A1856" s="129" t="str">
        <f t="shared" si="808"/>
        <v>2016_1</v>
      </c>
      <c r="B1856" s="57">
        <v>2016</v>
      </c>
      <c r="C1856" s="57">
        <v>1</v>
      </c>
      <c r="D1856" s="81" t="str">
        <f t="shared" si="809"/>
        <v>MYL_Commercial</v>
      </c>
      <c r="E1856" s="68" t="s">
        <v>22</v>
      </c>
      <c r="F1856" s="69" t="s">
        <v>40</v>
      </c>
      <c r="G1856" s="84">
        <f t="shared" si="810"/>
        <v>2616</v>
      </c>
      <c r="H1856" s="70">
        <v>654</v>
      </c>
      <c r="I1856" s="65">
        <v>24</v>
      </c>
      <c r="J1856" s="66">
        <v>86</v>
      </c>
      <c r="K1856" s="66">
        <v>120</v>
      </c>
      <c r="L1856" s="66">
        <v>117</v>
      </c>
      <c r="M1856" s="67">
        <v>26</v>
      </c>
      <c r="N1856" s="65">
        <v>356853</v>
      </c>
      <c r="O1856" s="66">
        <v>276523</v>
      </c>
      <c r="P1856" s="66">
        <v>102445</v>
      </c>
      <c r="Q1856" s="66">
        <v>410170</v>
      </c>
      <c r="R1856" s="67">
        <v>130341</v>
      </c>
      <c r="S1856" s="95">
        <f t="shared" si="784"/>
        <v>14868.875</v>
      </c>
      <c r="T1856" s="96">
        <f t="shared" si="785"/>
        <v>3215.3837209302324</v>
      </c>
      <c r="U1856" s="96">
        <f t="shared" si="786"/>
        <v>853.70833333333337</v>
      </c>
      <c r="V1856" s="96">
        <f t="shared" si="787"/>
        <v>3505.7264957264956</v>
      </c>
      <c r="W1856" s="86">
        <f t="shared" si="788"/>
        <v>5013.1153846153848</v>
      </c>
      <c r="X1856" s="99">
        <f t="shared" si="789"/>
        <v>9.1743119266055051E-3</v>
      </c>
      <c r="Y1856" s="100">
        <f t="shared" si="790"/>
        <v>3.2874617737003058E-2</v>
      </c>
      <c r="Z1856" s="100">
        <f t="shared" si="791"/>
        <v>4.5871559633027525E-2</v>
      </c>
      <c r="AA1856" s="100">
        <f t="shared" si="792"/>
        <v>4.4724770642201837E-2</v>
      </c>
      <c r="AB1856" s="101">
        <f t="shared" si="793"/>
        <v>9.9388379204892966E-3</v>
      </c>
      <c r="AC1856" s="99">
        <f t="shared" si="794"/>
        <v>1.3517637959390264E-2</v>
      </c>
      <c r="AD1856" s="100">
        <f t="shared" si="795"/>
        <v>4.09974745509991E-2</v>
      </c>
      <c r="AE1856" s="100">
        <f t="shared" si="796"/>
        <v>5.5401983690901838E-2</v>
      </c>
      <c r="AF1856" s="100">
        <f t="shared" si="797"/>
        <v>5.4140964054030481E-2</v>
      </c>
      <c r="AG1856" s="101">
        <f t="shared" si="798"/>
        <v>1.4457770559071444E-2</v>
      </c>
      <c r="AH1856" s="95">
        <f t="shared" si="799"/>
        <v>136.41169724770643</v>
      </c>
      <c r="AI1856" s="96">
        <f t="shared" si="800"/>
        <v>105.70451070336391</v>
      </c>
      <c r="AJ1856" s="96">
        <f t="shared" si="801"/>
        <v>39.160932721712541</v>
      </c>
      <c r="AK1856" s="96">
        <f t="shared" si="802"/>
        <v>156.79281345565749</v>
      </c>
      <c r="AL1856" s="86">
        <f t="shared" si="803"/>
        <v>49.824541284403672</v>
      </c>
      <c r="AM1856" s="95">
        <f t="shared" si="811"/>
        <v>136.86397527609262</v>
      </c>
      <c r="AN1856" s="96">
        <f t="shared" si="804"/>
        <v>106.05497791883761</v>
      </c>
      <c r="AO1856" s="96">
        <f t="shared" si="805"/>
        <v>39.290772242798319</v>
      </c>
      <c r="AP1856" s="96">
        <f t="shared" si="806"/>
        <v>157.31266582877237</v>
      </c>
      <c r="AQ1856" s="86">
        <f t="shared" si="807"/>
        <v>49.989736394148821</v>
      </c>
    </row>
    <row r="1857" spans="1:43">
      <c r="A1857" s="129" t="str">
        <f t="shared" si="808"/>
        <v>2016_1</v>
      </c>
      <c r="B1857" s="57">
        <v>2016</v>
      </c>
      <c r="C1857" s="57">
        <v>1</v>
      </c>
      <c r="D1857" s="81" t="str">
        <f t="shared" si="809"/>
        <v>MYH_Commercial</v>
      </c>
      <c r="E1857" s="68" t="s">
        <v>23</v>
      </c>
      <c r="F1857" s="69" t="s">
        <v>40</v>
      </c>
      <c r="G1857" s="84">
        <f t="shared" si="810"/>
        <v>7304</v>
      </c>
      <c r="H1857" s="70">
        <v>1826</v>
      </c>
      <c r="I1857" s="65">
        <v>58</v>
      </c>
      <c r="J1857" s="66">
        <v>207</v>
      </c>
      <c r="K1857" s="66">
        <v>425</v>
      </c>
      <c r="L1857" s="66">
        <v>470</v>
      </c>
      <c r="M1857" s="67">
        <v>45</v>
      </c>
      <c r="N1857" s="65">
        <v>1142803</v>
      </c>
      <c r="O1857" s="66">
        <v>904901</v>
      </c>
      <c r="P1857" s="66">
        <v>566201</v>
      </c>
      <c r="Q1857" s="66">
        <v>1410090</v>
      </c>
      <c r="R1857" s="67">
        <v>272306</v>
      </c>
      <c r="S1857" s="95">
        <f t="shared" si="784"/>
        <v>19703.5</v>
      </c>
      <c r="T1857" s="96">
        <f t="shared" si="785"/>
        <v>4371.5024154589373</v>
      </c>
      <c r="U1857" s="96">
        <f t="shared" si="786"/>
        <v>1332.2376470588235</v>
      </c>
      <c r="V1857" s="96">
        <f t="shared" si="787"/>
        <v>3000.1914893617022</v>
      </c>
      <c r="W1857" s="86">
        <f t="shared" si="788"/>
        <v>6051.2444444444445</v>
      </c>
      <c r="X1857" s="99">
        <f t="shared" si="789"/>
        <v>7.9408543263964956E-3</v>
      </c>
      <c r="Y1857" s="100">
        <f t="shared" si="790"/>
        <v>2.8340635268346112E-2</v>
      </c>
      <c r="Z1857" s="100">
        <f t="shared" si="791"/>
        <v>5.8187294633077764E-2</v>
      </c>
      <c r="AA1857" s="100">
        <f t="shared" si="792"/>
        <v>6.4348302300109531E-2</v>
      </c>
      <c r="AB1857" s="101">
        <f t="shared" si="793"/>
        <v>6.1610076670317636E-3</v>
      </c>
      <c r="AC1857" s="99">
        <f t="shared" si="794"/>
        <v>1.0360645765214945E-2</v>
      </c>
      <c r="AD1857" s="100">
        <f t="shared" si="795"/>
        <v>3.2864788954805241E-2</v>
      </c>
      <c r="AE1857" s="100">
        <f t="shared" si="796"/>
        <v>6.4569516446639968E-2</v>
      </c>
      <c r="AF1857" s="100">
        <f t="shared" si="797"/>
        <v>7.1037918323172675E-2</v>
      </c>
      <c r="AG1857" s="101">
        <f t="shared" si="798"/>
        <v>8.2943444883201694E-3</v>
      </c>
      <c r="AH1857" s="95">
        <f t="shared" si="799"/>
        <v>156.46262322015335</v>
      </c>
      <c r="AI1857" s="96">
        <f t="shared" si="800"/>
        <v>123.89115553121577</v>
      </c>
      <c r="AJ1857" s="96">
        <f t="shared" si="801"/>
        <v>77.519304490690033</v>
      </c>
      <c r="AK1857" s="96">
        <f t="shared" si="802"/>
        <v>193.05722891566265</v>
      </c>
      <c r="AL1857" s="86">
        <f t="shared" si="803"/>
        <v>37.281763417305584</v>
      </c>
      <c r="AM1857" s="95">
        <f t="shared" si="811"/>
        <v>156.98138083532797</v>
      </c>
      <c r="AN1857" s="96">
        <f t="shared" si="804"/>
        <v>124.30192124037924</v>
      </c>
      <c r="AO1857" s="96">
        <f t="shared" si="805"/>
        <v>77.776322612334354</v>
      </c>
      <c r="AP1857" s="96">
        <f t="shared" si="806"/>
        <v>193.69731729973373</v>
      </c>
      <c r="AQ1857" s="86">
        <f t="shared" si="807"/>
        <v>37.405372483048097</v>
      </c>
    </row>
    <row r="1858" spans="1:43">
      <c r="A1858" s="129" t="str">
        <f t="shared" si="808"/>
        <v>2016_1</v>
      </c>
      <c r="B1858" s="57">
        <v>2016</v>
      </c>
      <c r="C1858" s="57">
        <v>1</v>
      </c>
      <c r="D1858" s="81" t="str">
        <f t="shared" si="809"/>
        <v>LML_Commercial</v>
      </c>
      <c r="E1858" s="68" t="s">
        <v>24</v>
      </c>
      <c r="F1858" s="69" t="s">
        <v>40</v>
      </c>
      <c r="G1858" s="84">
        <f t="shared" si="810"/>
        <v>28160</v>
      </c>
      <c r="H1858" s="70">
        <v>7040</v>
      </c>
      <c r="I1858" s="65">
        <v>57</v>
      </c>
      <c r="J1858" s="66">
        <v>741</v>
      </c>
      <c r="K1858" s="66">
        <v>1566</v>
      </c>
      <c r="L1858" s="66">
        <v>1193</v>
      </c>
      <c r="M1858" s="67">
        <v>258</v>
      </c>
      <c r="N1858" s="65">
        <v>871733</v>
      </c>
      <c r="O1858" s="66">
        <v>1490153</v>
      </c>
      <c r="P1858" s="66">
        <v>1515448</v>
      </c>
      <c r="Q1858" s="66">
        <v>2692792</v>
      </c>
      <c r="R1858" s="67">
        <v>1332662</v>
      </c>
      <c r="S1858" s="95">
        <f t="shared" si="784"/>
        <v>15293.561403508771</v>
      </c>
      <c r="T1858" s="96">
        <f t="shared" si="785"/>
        <v>2011.0026990553306</v>
      </c>
      <c r="U1858" s="96">
        <f t="shared" si="786"/>
        <v>967.7190293742018</v>
      </c>
      <c r="V1858" s="96">
        <f t="shared" si="787"/>
        <v>2257.160100586756</v>
      </c>
      <c r="W1858" s="86">
        <f t="shared" si="788"/>
        <v>5165.3565891472872</v>
      </c>
      <c r="X1858" s="99">
        <f t="shared" si="789"/>
        <v>2.0241477272727273E-3</v>
      </c>
      <c r="Y1858" s="100">
        <f t="shared" si="790"/>
        <v>2.6313920454545454E-2</v>
      </c>
      <c r="Z1858" s="100">
        <f t="shared" si="791"/>
        <v>5.5610795454545454E-2</v>
      </c>
      <c r="AA1858" s="100">
        <f t="shared" si="792"/>
        <v>4.2365056818181819E-2</v>
      </c>
      <c r="AB1858" s="101">
        <f t="shared" si="793"/>
        <v>9.1619318181818173E-3</v>
      </c>
      <c r="AC1858" s="99">
        <f t="shared" si="794"/>
        <v>2.6481996345479614E-3</v>
      </c>
      <c r="AD1858" s="100">
        <f t="shared" si="795"/>
        <v>2.8536420891832309E-2</v>
      </c>
      <c r="AE1858" s="100">
        <f t="shared" si="796"/>
        <v>5.8792755018646045E-2</v>
      </c>
      <c r="AF1858" s="100">
        <f t="shared" si="797"/>
        <v>4.5161741378008387E-2</v>
      </c>
      <c r="AG1858" s="101">
        <f t="shared" si="798"/>
        <v>1.0484854508810679E-2</v>
      </c>
      <c r="AH1858" s="95">
        <f t="shared" si="799"/>
        <v>30.956427556818181</v>
      </c>
      <c r="AI1858" s="96">
        <f t="shared" si="800"/>
        <v>52.917365056818184</v>
      </c>
      <c r="AJ1858" s="96">
        <f t="shared" si="801"/>
        <v>53.815624999999997</v>
      </c>
      <c r="AK1858" s="96">
        <f t="shared" si="802"/>
        <v>95.624715909090909</v>
      </c>
      <c r="AL1858" s="86">
        <f t="shared" si="803"/>
        <v>47.324644886363636</v>
      </c>
      <c r="AM1858" s="95">
        <f t="shared" si="811"/>
        <v>31.0590647375275</v>
      </c>
      <c r="AN1858" s="96">
        <f t="shared" si="804"/>
        <v>53.092814538190964</v>
      </c>
      <c r="AO1858" s="96">
        <f t="shared" si="805"/>
        <v>53.994052695442953</v>
      </c>
      <c r="AP1858" s="96">
        <f t="shared" si="806"/>
        <v>95.941763192050956</v>
      </c>
      <c r="AQ1858" s="86">
        <f t="shared" si="807"/>
        <v>47.481551497124549</v>
      </c>
    </row>
    <row r="1859" spans="1:43">
      <c r="A1859" s="129" t="str">
        <f t="shared" si="808"/>
        <v>2016_1</v>
      </c>
      <c r="B1859" s="57">
        <v>2016</v>
      </c>
      <c r="C1859" s="57">
        <v>1</v>
      </c>
      <c r="D1859" s="81" t="str">
        <f t="shared" si="809"/>
        <v>MSA_Commercial</v>
      </c>
      <c r="E1859" s="68" t="s">
        <v>25</v>
      </c>
      <c r="F1859" s="69" t="s">
        <v>40</v>
      </c>
      <c r="G1859" s="84">
        <f t="shared" si="810"/>
        <v>20036</v>
      </c>
      <c r="H1859" s="70">
        <v>5009</v>
      </c>
      <c r="I1859" s="65">
        <v>75</v>
      </c>
      <c r="J1859" s="66">
        <v>640</v>
      </c>
      <c r="K1859" s="66">
        <v>899</v>
      </c>
      <c r="L1859" s="66">
        <v>1316</v>
      </c>
      <c r="M1859" s="67">
        <v>233</v>
      </c>
      <c r="N1859" s="65">
        <v>1721001</v>
      </c>
      <c r="O1859" s="66">
        <v>2050311</v>
      </c>
      <c r="P1859" s="66">
        <v>1275078</v>
      </c>
      <c r="Q1859" s="66">
        <v>4549523</v>
      </c>
      <c r="R1859" s="67">
        <v>1066241</v>
      </c>
      <c r="S1859" s="95">
        <f t="shared" si="784"/>
        <v>22946.68</v>
      </c>
      <c r="T1859" s="96">
        <f t="shared" si="785"/>
        <v>3203.6109375000001</v>
      </c>
      <c r="U1859" s="96">
        <f t="shared" si="786"/>
        <v>1418.329254727475</v>
      </c>
      <c r="V1859" s="96">
        <f t="shared" si="787"/>
        <v>3457.0843465045591</v>
      </c>
      <c r="W1859" s="86">
        <f t="shared" si="788"/>
        <v>4576.1416309012875</v>
      </c>
      <c r="X1859" s="99">
        <f t="shared" si="789"/>
        <v>3.7432621281692953E-3</v>
      </c>
      <c r="Y1859" s="100">
        <f t="shared" si="790"/>
        <v>3.1942503493711319E-2</v>
      </c>
      <c r="Z1859" s="100">
        <f t="shared" si="791"/>
        <v>4.4869235376322619E-2</v>
      </c>
      <c r="AA1859" s="100">
        <f t="shared" si="792"/>
        <v>6.5681772808943897E-2</v>
      </c>
      <c r="AB1859" s="101">
        <f t="shared" si="793"/>
        <v>1.1629067678179277E-2</v>
      </c>
      <c r="AC1859" s="99">
        <f t="shared" si="794"/>
        <v>4.7484822316966194E-3</v>
      </c>
      <c r="AD1859" s="100">
        <f t="shared" si="795"/>
        <v>3.483708285503101E-2</v>
      </c>
      <c r="AE1859" s="100">
        <f t="shared" si="796"/>
        <v>4.8276894625964011E-2</v>
      </c>
      <c r="AF1859" s="100">
        <f t="shared" si="797"/>
        <v>6.9759519587889285E-2</v>
      </c>
      <c r="AG1859" s="101">
        <f t="shared" si="798"/>
        <v>1.3393816256693721E-2</v>
      </c>
      <c r="AH1859" s="95">
        <f t="shared" si="799"/>
        <v>85.895438211219798</v>
      </c>
      <c r="AI1859" s="96">
        <f t="shared" si="800"/>
        <v>102.33135356358555</v>
      </c>
      <c r="AJ1859" s="96">
        <f t="shared" si="801"/>
        <v>63.639349171491318</v>
      </c>
      <c r="AK1859" s="96">
        <f t="shared" si="802"/>
        <v>227.06742862846875</v>
      </c>
      <c r="AL1859" s="86">
        <f t="shared" si="803"/>
        <v>53.216260730684766</v>
      </c>
      <c r="AM1859" s="95">
        <f t="shared" si="811"/>
        <v>86.180227714065694</v>
      </c>
      <c r="AN1859" s="96">
        <f t="shared" si="804"/>
        <v>102.670636951782</v>
      </c>
      <c r="AO1859" s="96">
        <f t="shared" si="805"/>
        <v>63.850347787825498</v>
      </c>
      <c r="AP1859" s="96">
        <f t="shared" si="806"/>
        <v>227.82027908779793</v>
      </c>
      <c r="AQ1859" s="86">
        <f t="shared" si="807"/>
        <v>53.39270121172104</v>
      </c>
    </row>
    <row r="1860" spans="1:43">
      <c r="A1860" s="129" t="str">
        <f t="shared" si="808"/>
        <v>2016_1</v>
      </c>
      <c r="B1860" s="57">
        <v>2016</v>
      </c>
      <c r="C1860" s="57">
        <v>1</v>
      </c>
      <c r="D1860" s="81" t="str">
        <f t="shared" si="809"/>
        <v>LYA_Commercial</v>
      </c>
      <c r="E1860" s="68" t="s">
        <v>26</v>
      </c>
      <c r="F1860" s="69" t="s">
        <v>40</v>
      </c>
      <c r="G1860" s="84">
        <f t="shared" si="810"/>
        <v>6016</v>
      </c>
      <c r="H1860" s="70">
        <v>1504</v>
      </c>
      <c r="I1860" s="65">
        <v>46</v>
      </c>
      <c r="J1860" s="66">
        <v>193</v>
      </c>
      <c r="K1860" s="66">
        <v>269</v>
      </c>
      <c r="L1860" s="66">
        <v>270</v>
      </c>
      <c r="M1860" s="67">
        <v>97</v>
      </c>
      <c r="N1860" s="65">
        <v>1048684</v>
      </c>
      <c r="O1860" s="66">
        <v>612889</v>
      </c>
      <c r="P1860" s="66">
        <v>235040</v>
      </c>
      <c r="Q1860" s="66">
        <v>956311</v>
      </c>
      <c r="R1860" s="67">
        <v>695414</v>
      </c>
      <c r="S1860" s="95">
        <f t="shared" si="784"/>
        <v>22797.478260869564</v>
      </c>
      <c r="T1860" s="96">
        <f t="shared" si="785"/>
        <v>3175.5906735751296</v>
      </c>
      <c r="U1860" s="96">
        <f t="shared" si="786"/>
        <v>873.75464684014867</v>
      </c>
      <c r="V1860" s="96">
        <f t="shared" si="787"/>
        <v>3541.8925925925928</v>
      </c>
      <c r="W1860" s="86">
        <f t="shared" si="788"/>
        <v>7169.216494845361</v>
      </c>
      <c r="X1860" s="99">
        <f t="shared" si="789"/>
        <v>7.6462765957446806E-3</v>
      </c>
      <c r="Y1860" s="100">
        <f t="shared" si="790"/>
        <v>3.2081117021276598E-2</v>
      </c>
      <c r="Z1860" s="100">
        <f t="shared" si="791"/>
        <v>4.4714095744680854E-2</v>
      </c>
      <c r="AA1860" s="100">
        <f t="shared" si="792"/>
        <v>4.4880319148936171E-2</v>
      </c>
      <c r="AB1860" s="101">
        <f t="shared" si="793"/>
        <v>1.6123670212765957E-2</v>
      </c>
      <c r="AC1860" s="99">
        <f t="shared" si="794"/>
        <v>1.0263014715203949E-2</v>
      </c>
      <c r="AD1860" s="100">
        <f t="shared" si="795"/>
        <v>3.7374657387993726E-2</v>
      </c>
      <c r="AE1860" s="100">
        <f t="shared" si="796"/>
        <v>5.0922656254849867E-2</v>
      </c>
      <c r="AF1860" s="100">
        <f t="shared" si="797"/>
        <v>5.1099867846046441E-2</v>
      </c>
      <c r="AG1860" s="101">
        <f t="shared" si="798"/>
        <v>1.9907261500489909E-2</v>
      </c>
      <c r="AH1860" s="95">
        <f t="shared" si="799"/>
        <v>174.31582446808511</v>
      </c>
      <c r="AI1860" s="96">
        <f t="shared" si="800"/>
        <v>101.87649601063829</v>
      </c>
      <c r="AJ1860" s="96">
        <f t="shared" si="801"/>
        <v>39.069148936170215</v>
      </c>
      <c r="AK1860" s="96">
        <f t="shared" si="802"/>
        <v>158.9612699468085</v>
      </c>
      <c r="AL1860" s="86">
        <f t="shared" si="803"/>
        <v>115.59408244680851</v>
      </c>
      <c r="AM1860" s="95">
        <f t="shared" si="811"/>
        <v>174.89377503242548</v>
      </c>
      <c r="AN1860" s="96">
        <f t="shared" si="804"/>
        <v>102.21427130179178</v>
      </c>
      <c r="AO1860" s="96">
        <f t="shared" si="805"/>
        <v>39.198684144719749</v>
      </c>
      <c r="AP1860" s="96">
        <f t="shared" si="806"/>
        <v>159.48831191763566</v>
      </c>
      <c r="AQ1860" s="86">
        <f t="shared" si="807"/>
        <v>115.97733890323408</v>
      </c>
    </row>
    <row r="1861" spans="1:43">
      <c r="A1861" s="129" t="str">
        <f t="shared" si="808"/>
        <v>2016_1</v>
      </c>
      <c r="B1861" s="57">
        <v>2016</v>
      </c>
      <c r="C1861" s="57">
        <v>1</v>
      </c>
      <c r="D1861" s="81" t="str">
        <f t="shared" si="809"/>
        <v>MMA_Commercial</v>
      </c>
      <c r="E1861" s="68" t="s">
        <v>27</v>
      </c>
      <c r="F1861" s="69" t="s">
        <v>40</v>
      </c>
      <c r="G1861" s="84">
        <f t="shared" si="810"/>
        <v>30004</v>
      </c>
      <c r="H1861" s="70">
        <v>7501</v>
      </c>
      <c r="I1861" s="65">
        <v>230</v>
      </c>
      <c r="J1861" s="66">
        <v>952</v>
      </c>
      <c r="K1861" s="66">
        <v>1421</v>
      </c>
      <c r="L1861" s="66">
        <v>1650</v>
      </c>
      <c r="M1861" s="67">
        <v>360</v>
      </c>
      <c r="N1861" s="65">
        <v>3219913</v>
      </c>
      <c r="O1861" s="66">
        <v>3002125</v>
      </c>
      <c r="P1861" s="66">
        <v>1590620</v>
      </c>
      <c r="Q1861" s="66">
        <v>5938654</v>
      </c>
      <c r="R1861" s="67">
        <v>3850667</v>
      </c>
      <c r="S1861" s="95">
        <f t="shared" si="784"/>
        <v>13999.621739130434</v>
      </c>
      <c r="T1861" s="96">
        <f t="shared" si="785"/>
        <v>3153.4926470588234</v>
      </c>
      <c r="U1861" s="96">
        <f t="shared" si="786"/>
        <v>1119.3666432090076</v>
      </c>
      <c r="V1861" s="96">
        <f t="shared" si="787"/>
        <v>3599.1842424242423</v>
      </c>
      <c r="W1861" s="86">
        <f t="shared" si="788"/>
        <v>10696.297222222222</v>
      </c>
      <c r="X1861" s="99">
        <f t="shared" si="789"/>
        <v>7.66564458072257E-3</v>
      </c>
      <c r="Y1861" s="100">
        <f t="shared" si="790"/>
        <v>3.1729102786295163E-2</v>
      </c>
      <c r="Z1861" s="100">
        <f t="shared" si="791"/>
        <v>4.7360351953072921E-2</v>
      </c>
      <c r="AA1861" s="100">
        <f t="shared" si="792"/>
        <v>5.499266764431409E-2</v>
      </c>
      <c r="AB1861" s="101">
        <f t="shared" si="793"/>
        <v>1.1998400213304892E-2</v>
      </c>
      <c r="AC1861" s="99">
        <f t="shared" si="794"/>
        <v>8.838838209658962E-3</v>
      </c>
      <c r="AD1861" s="100">
        <f t="shared" si="795"/>
        <v>3.4086830659486547E-2</v>
      </c>
      <c r="AE1861" s="100">
        <f t="shared" si="796"/>
        <v>5.0217535426840411E-2</v>
      </c>
      <c r="AF1861" s="100">
        <f t="shared" si="797"/>
        <v>5.8059120735280592E-2</v>
      </c>
      <c r="AG1861" s="101">
        <f t="shared" si="798"/>
        <v>1.3462959100423571E-2</v>
      </c>
      <c r="AH1861" s="95">
        <f t="shared" si="799"/>
        <v>107.31612451673111</v>
      </c>
      <c r="AI1861" s="96">
        <f t="shared" si="800"/>
        <v>100.05749233435542</v>
      </c>
      <c r="AJ1861" s="96">
        <f t="shared" si="801"/>
        <v>53.013598186908411</v>
      </c>
      <c r="AK1861" s="96">
        <f t="shared" si="802"/>
        <v>197.92874283428876</v>
      </c>
      <c r="AL1861" s="86">
        <f t="shared" si="803"/>
        <v>128.33845487268366</v>
      </c>
      <c r="AM1861" s="95">
        <f t="shared" si="811"/>
        <v>107.67193509742008</v>
      </c>
      <c r="AN1861" s="96">
        <f t="shared" si="804"/>
        <v>100.38923665153133</v>
      </c>
      <c r="AO1861" s="96">
        <f t="shared" si="805"/>
        <v>53.189366732783874</v>
      </c>
      <c r="AP1861" s="96">
        <f t="shared" si="806"/>
        <v>198.58498290296481</v>
      </c>
      <c r="AQ1861" s="86">
        <f t="shared" si="807"/>
        <v>128.7639657673289</v>
      </c>
    </row>
    <row r="1862" spans="1:43">
      <c r="A1862" s="129" t="str">
        <f t="shared" si="808"/>
        <v>2016_1</v>
      </c>
      <c r="B1862" s="57">
        <v>2016</v>
      </c>
      <c r="C1862" s="57">
        <v>1</v>
      </c>
      <c r="D1862" s="81" t="str">
        <f t="shared" si="809"/>
        <v>LYH_Commercial</v>
      </c>
      <c r="E1862" s="68" t="s">
        <v>28</v>
      </c>
      <c r="F1862" s="69" t="s">
        <v>40</v>
      </c>
      <c r="G1862" s="84">
        <f t="shared" si="810"/>
        <v>4148</v>
      </c>
      <c r="H1862" s="70">
        <v>1037</v>
      </c>
      <c r="I1862" s="65">
        <v>37</v>
      </c>
      <c r="J1862" s="66">
        <v>134</v>
      </c>
      <c r="K1862" s="66">
        <v>151</v>
      </c>
      <c r="L1862" s="66">
        <v>248</v>
      </c>
      <c r="M1862" s="67">
        <v>52</v>
      </c>
      <c r="N1862" s="65">
        <v>602512</v>
      </c>
      <c r="O1862" s="66">
        <v>428842</v>
      </c>
      <c r="P1862" s="66">
        <v>196948</v>
      </c>
      <c r="Q1862" s="66">
        <v>785725</v>
      </c>
      <c r="R1862" s="67">
        <v>398152</v>
      </c>
      <c r="S1862" s="95">
        <f t="shared" si="784"/>
        <v>16284.108108108108</v>
      </c>
      <c r="T1862" s="96">
        <f t="shared" si="785"/>
        <v>3200.313432835821</v>
      </c>
      <c r="U1862" s="96">
        <f t="shared" si="786"/>
        <v>1304.2913907284769</v>
      </c>
      <c r="V1862" s="96">
        <f t="shared" si="787"/>
        <v>3168.2459677419356</v>
      </c>
      <c r="W1862" s="86">
        <f t="shared" si="788"/>
        <v>7656.7692307692305</v>
      </c>
      <c r="X1862" s="99">
        <f t="shared" si="789"/>
        <v>8.9199614271938277E-3</v>
      </c>
      <c r="Y1862" s="100">
        <f t="shared" si="790"/>
        <v>3.2304725168756029E-2</v>
      </c>
      <c r="Z1862" s="100">
        <f t="shared" si="791"/>
        <v>3.6403085824493732E-2</v>
      </c>
      <c r="AA1862" s="100">
        <f t="shared" si="792"/>
        <v>5.9787849566055928E-2</v>
      </c>
      <c r="AB1862" s="101">
        <f t="shared" si="793"/>
        <v>1.253616200578592E-2</v>
      </c>
      <c r="AC1862" s="99">
        <f t="shared" si="794"/>
        <v>1.2321476500987038E-2</v>
      </c>
      <c r="AD1862" s="100">
        <f t="shared" si="795"/>
        <v>3.8701173302397654E-2</v>
      </c>
      <c r="AE1862" s="100">
        <f t="shared" si="796"/>
        <v>4.3178773003777149E-2</v>
      </c>
      <c r="AF1862" s="100">
        <f t="shared" si="797"/>
        <v>6.8365255093360847E-2</v>
      </c>
      <c r="AG1862" s="101">
        <f t="shared" si="798"/>
        <v>1.6561287685617841E-2</v>
      </c>
      <c r="AH1862" s="95">
        <f t="shared" si="799"/>
        <v>145.25361620057859</v>
      </c>
      <c r="AI1862" s="96">
        <f t="shared" si="800"/>
        <v>103.38524590163935</v>
      </c>
      <c r="AJ1862" s="96">
        <f t="shared" si="801"/>
        <v>47.48023143683703</v>
      </c>
      <c r="AK1862" s="96">
        <f t="shared" si="802"/>
        <v>189.42261330761812</v>
      </c>
      <c r="AL1862" s="86">
        <f t="shared" si="803"/>
        <v>95.986499517839917</v>
      </c>
      <c r="AM1862" s="95">
        <f t="shared" si="811"/>
        <v>145.73520993833461</v>
      </c>
      <c r="AN1862" s="96">
        <f t="shared" si="804"/>
        <v>103.72802350886835</v>
      </c>
      <c r="AO1862" s="96">
        <f t="shared" si="805"/>
        <v>47.637653900561517</v>
      </c>
      <c r="AP1862" s="96">
        <f t="shared" si="806"/>
        <v>190.05065098918851</v>
      </c>
      <c r="AQ1862" s="86">
        <f t="shared" si="807"/>
        <v>96.304746307737929</v>
      </c>
    </row>
    <row r="1863" spans="1:43">
      <c r="A1863" s="129" t="str">
        <f t="shared" si="808"/>
        <v>2016_1</v>
      </c>
      <c r="B1863" s="57">
        <v>2016</v>
      </c>
      <c r="C1863" s="57">
        <v>1</v>
      </c>
      <c r="D1863" s="81" t="str">
        <f t="shared" si="809"/>
        <v>SSA_Commercial</v>
      </c>
      <c r="E1863" s="68" t="s">
        <v>29</v>
      </c>
      <c r="F1863" s="69" t="s">
        <v>40</v>
      </c>
      <c r="G1863" s="84">
        <f t="shared" si="810"/>
        <v>7176</v>
      </c>
      <c r="H1863" s="70">
        <v>1794</v>
      </c>
      <c r="I1863" s="65">
        <v>59</v>
      </c>
      <c r="J1863" s="66">
        <v>227</v>
      </c>
      <c r="K1863" s="66">
        <v>786</v>
      </c>
      <c r="L1863" s="66">
        <v>605</v>
      </c>
      <c r="M1863" s="67">
        <v>44</v>
      </c>
      <c r="N1863" s="65">
        <v>1186983</v>
      </c>
      <c r="O1863" s="66">
        <v>430484</v>
      </c>
      <c r="P1863" s="66">
        <v>745775</v>
      </c>
      <c r="Q1863" s="66">
        <v>1916321</v>
      </c>
      <c r="R1863" s="67">
        <v>297486</v>
      </c>
      <c r="S1863" s="95">
        <f t="shared" si="784"/>
        <v>20118.355932203391</v>
      </c>
      <c r="T1863" s="96">
        <f t="shared" si="785"/>
        <v>1896.4052863436123</v>
      </c>
      <c r="U1863" s="96">
        <f t="shared" si="786"/>
        <v>948.82315521628493</v>
      </c>
      <c r="V1863" s="96">
        <f t="shared" si="787"/>
        <v>3167.4727272727273</v>
      </c>
      <c r="W1863" s="86">
        <f t="shared" si="788"/>
        <v>6761.045454545455</v>
      </c>
      <c r="X1863" s="99">
        <f t="shared" si="789"/>
        <v>8.2218506131549601E-3</v>
      </c>
      <c r="Y1863" s="100">
        <f t="shared" si="790"/>
        <v>3.1633221850613152E-2</v>
      </c>
      <c r="Z1863" s="100">
        <f t="shared" si="791"/>
        <v>0.10953177257525083</v>
      </c>
      <c r="AA1863" s="100">
        <f t="shared" si="792"/>
        <v>8.4308807134894095E-2</v>
      </c>
      <c r="AB1863" s="101">
        <f t="shared" si="793"/>
        <v>6.131549609810479E-3</v>
      </c>
      <c r="AC1863" s="99">
        <f t="shared" si="794"/>
        <v>1.0705594234074517E-2</v>
      </c>
      <c r="AD1863" s="100">
        <f t="shared" si="795"/>
        <v>3.6447224893008112E-2</v>
      </c>
      <c r="AE1863" s="100">
        <f t="shared" si="796"/>
        <v>0.11812178868027921</v>
      </c>
      <c r="AF1863" s="100">
        <f t="shared" si="797"/>
        <v>9.1951135552250235E-2</v>
      </c>
      <c r="AG1863" s="101">
        <f t="shared" si="798"/>
        <v>8.2787089843274243E-3</v>
      </c>
      <c r="AH1863" s="95">
        <f t="shared" si="799"/>
        <v>165.41011705685619</v>
      </c>
      <c r="AI1863" s="96">
        <f t="shared" si="800"/>
        <v>59.989409141583053</v>
      </c>
      <c r="AJ1863" s="96">
        <f t="shared" si="801"/>
        <v>103.92628205128206</v>
      </c>
      <c r="AK1863" s="96">
        <f t="shared" si="802"/>
        <v>267.04584726867336</v>
      </c>
      <c r="AL1863" s="86">
        <f t="shared" si="803"/>
        <v>41.455685618729099</v>
      </c>
      <c r="AM1863" s="95">
        <f t="shared" si="811"/>
        <v>165.95854041883339</v>
      </c>
      <c r="AN1863" s="96">
        <f t="shared" si="804"/>
        <v>60.188306246728956</v>
      </c>
      <c r="AO1863" s="96">
        <f t="shared" si="805"/>
        <v>104.27085348387929</v>
      </c>
      <c r="AP1863" s="96">
        <f t="shared" si="806"/>
        <v>267.9312476538916</v>
      </c>
      <c r="AQ1863" s="86">
        <f t="shared" si="807"/>
        <v>41.593133477932774</v>
      </c>
    </row>
    <row r="1864" spans="1:43">
      <c r="A1864" s="129" t="str">
        <f t="shared" si="808"/>
        <v>2016_1</v>
      </c>
      <c r="B1864" s="57">
        <v>2016</v>
      </c>
      <c r="C1864" s="57">
        <v>1</v>
      </c>
      <c r="D1864" s="81" t="str">
        <f t="shared" si="809"/>
        <v>MML_Commercial</v>
      </c>
      <c r="E1864" s="68" t="s">
        <v>30</v>
      </c>
      <c r="F1864" s="69" t="s">
        <v>40</v>
      </c>
      <c r="G1864" s="84">
        <f t="shared" si="810"/>
        <v>24524</v>
      </c>
      <c r="H1864" s="70">
        <v>6131</v>
      </c>
      <c r="I1864" s="65">
        <v>142</v>
      </c>
      <c r="J1864" s="66">
        <v>737</v>
      </c>
      <c r="K1864" s="66">
        <v>1556</v>
      </c>
      <c r="L1864" s="66">
        <v>1018</v>
      </c>
      <c r="M1864" s="67">
        <v>250</v>
      </c>
      <c r="N1864" s="65">
        <v>2323777</v>
      </c>
      <c r="O1864" s="66">
        <v>2369754</v>
      </c>
      <c r="P1864" s="66">
        <v>1078090</v>
      </c>
      <c r="Q1864" s="66">
        <v>3571934</v>
      </c>
      <c r="R1864" s="67">
        <v>633810</v>
      </c>
      <c r="S1864" s="95">
        <f t="shared" si="784"/>
        <v>16364.62676056338</v>
      </c>
      <c r="T1864" s="96">
        <f t="shared" si="785"/>
        <v>3215.4056987788331</v>
      </c>
      <c r="U1864" s="96">
        <f t="shared" si="786"/>
        <v>692.85989717223651</v>
      </c>
      <c r="V1864" s="96">
        <f t="shared" si="787"/>
        <v>3508.7760314341845</v>
      </c>
      <c r="W1864" s="86">
        <f t="shared" si="788"/>
        <v>2535.2399999999998</v>
      </c>
      <c r="X1864" s="99">
        <f t="shared" si="789"/>
        <v>5.7902462893492093E-3</v>
      </c>
      <c r="Y1864" s="100">
        <f t="shared" si="790"/>
        <v>3.0052193769368782E-2</v>
      </c>
      <c r="Z1864" s="100">
        <f t="shared" si="791"/>
        <v>6.3448050888925134E-2</v>
      </c>
      <c r="AA1864" s="100">
        <f t="shared" si="792"/>
        <v>4.151035720110912E-2</v>
      </c>
      <c r="AB1864" s="101">
        <f t="shared" si="793"/>
        <v>1.0194095579840157E-2</v>
      </c>
      <c r="AC1864" s="99">
        <f t="shared" si="794"/>
        <v>6.9191263326210846E-3</v>
      </c>
      <c r="AD1864" s="100">
        <f t="shared" si="795"/>
        <v>3.2592420840964781E-2</v>
      </c>
      <c r="AE1864" s="100">
        <f t="shared" si="796"/>
        <v>6.7074948921623051E-2</v>
      </c>
      <c r="AF1864" s="100">
        <f t="shared" si="797"/>
        <v>4.4478140692908869E-2</v>
      </c>
      <c r="AG1864" s="101">
        <f t="shared" si="798"/>
        <v>1.1688642789237813E-2</v>
      </c>
      <c r="AH1864" s="95">
        <f t="shared" si="799"/>
        <v>94.755219376936878</v>
      </c>
      <c r="AI1864" s="96">
        <f t="shared" si="800"/>
        <v>96.629995106834116</v>
      </c>
      <c r="AJ1864" s="96">
        <f t="shared" si="801"/>
        <v>43.960610014679496</v>
      </c>
      <c r="AK1864" s="96">
        <f t="shared" si="802"/>
        <v>145.65054640352307</v>
      </c>
      <c r="AL1864" s="86">
        <f t="shared" si="803"/>
        <v>25.844478877833957</v>
      </c>
      <c r="AM1864" s="95">
        <f t="shared" si="811"/>
        <v>95.069383811980032</v>
      </c>
      <c r="AN1864" s="96">
        <f t="shared" si="804"/>
        <v>96.950375430161714</v>
      </c>
      <c r="AO1864" s="96">
        <f t="shared" si="805"/>
        <v>44.106363043380469</v>
      </c>
      <c r="AP1864" s="96">
        <f t="shared" si="806"/>
        <v>146.13345617805024</v>
      </c>
      <c r="AQ1864" s="86">
        <f t="shared" si="807"/>
        <v>25.930167203596152</v>
      </c>
    </row>
    <row r="1865" spans="1:43">
      <c r="A1865" s="129" t="str">
        <f t="shared" si="808"/>
        <v>2016_1</v>
      </c>
      <c r="B1865" s="57">
        <v>2016</v>
      </c>
      <c r="C1865" s="57">
        <v>1</v>
      </c>
      <c r="D1865" s="81" t="str">
        <f t="shared" si="809"/>
        <v>LMH_Commercial</v>
      </c>
      <c r="E1865" s="68" t="s">
        <v>31</v>
      </c>
      <c r="F1865" s="69" t="s">
        <v>40</v>
      </c>
      <c r="G1865" s="84">
        <f t="shared" si="810"/>
        <v>24044</v>
      </c>
      <c r="H1865" s="70">
        <v>6011</v>
      </c>
      <c r="I1865" s="65">
        <v>93</v>
      </c>
      <c r="J1865" s="66">
        <v>887</v>
      </c>
      <c r="K1865" s="66">
        <v>1455</v>
      </c>
      <c r="L1865" s="66">
        <v>1753</v>
      </c>
      <c r="M1865" s="67">
        <v>284</v>
      </c>
      <c r="N1865" s="65">
        <v>3474225</v>
      </c>
      <c r="O1865" s="66">
        <v>3135563</v>
      </c>
      <c r="P1865" s="66">
        <v>1362424</v>
      </c>
      <c r="Q1865" s="66">
        <v>6756316</v>
      </c>
      <c r="R1865" s="67">
        <v>2969978</v>
      </c>
      <c r="S1865" s="95">
        <f t="shared" si="784"/>
        <v>37357.258064516129</v>
      </c>
      <c r="T1865" s="96">
        <f t="shared" si="785"/>
        <v>3535.020293122886</v>
      </c>
      <c r="U1865" s="96">
        <f t="shared" si="786"/>
        <v>936.37388316151203</v>
      </c>
      <c r="V1865" s="96">
        <f t="shared" si="787"/>
        <v>3854.1448944666286</v>
      </c>
      <c r="W1865" s="86">
        <f t="shared" si="788"/>
        <v>10457.669014084508</v>
      </c>
      <c r="X1865" s="99">
        <f t="shared" si="789"/>
        <v>3.8679088338046913E-3</v>
      </c>
      <c r="Y1865" s="100">
        <f t="shared" si="790"/>
        <v>3.6890700382631841E-2</v>
      </c>
      <c r="Z1865" s="100">
        <f t="shared" si="791"/>
        <v>6.0514057561137917E-2</v>
      </c>
      <c r="AA1865" s="100">
        <f t="shared" si="792"/>
        <v>7.2908001996340038E-2</v>
      </c>
      <c r="AB1865" s="101">
        <f t="shared" si="793"/>
        <v>1.1811678589253036E-2</v>
      </c>
      <c r="AC1865" s="99">
        <f t="shared" si="794"/>
        <v>4.8006242215766198E-3</v>
      </c>
      <c r="AD1865" s="100">
        <f t="shared" si="795"/>
        <v>3.9723062648204341E-2</v>
      </c>
      <c r="AE1865" s="100">
        <f t="shared" si="796"/>
        <v>6.4096884586510541E-2</v>
      </c>
      <c r="AF1865" s="100">
        <f t="shared" si="797"/>
        <v>7.6814625656982716E-2</v>
      </c>
      <c r="AG1865" s="101">
        <f t="shared" si="798"/>
        <v>1.3435088639420948E-2</v>
      </c>
      <c r="AH1865" s="95">
        <f t="shared" si="799"/>
        <v>144.49446847446347</v>
      </c>
      <c r="AI1865" s="96">
        <f t="shared" si="800"/>
        <v>130.40937448011979</v>
      </c>
      <c r="AJ1865" s="96">
        <f t="shared" si="801"/>
        <v>56.663783064381967</v>
      </c>
      <c r="AK1865" s="96">
        <f t="shared" si="802"/>
        <v>280.99800365995674</v>
      </c>
      <c r="AL1865" s="86">
        <f t="shared" si="803"/>
        <v>123.52262518715688</v>
      </c>
      <c r="AM1865" s="95">
        <f t="shared" si="811"/>
        <v>144.97354522985103</v>
      </c>
      <c r="AN1865" s="96">
        <f t="shared" si="804"/>
        <v>130.84175158533125</v>
      </c>
      <c r="AO1865" s="96">
        <f t="shared" si="805"/>
        <v>56.851653933246865</v>
      </c>
      <c r="AP1865" s="96">
        <f t="shared" si="806"/>
        <v>281.92966293581048</v>
      </c>
      <c r="AQ1865" s="86">
        <f t="shared" si="807"/>
        <v>123.93216902033188</v>
      </c>
    </row>
    <row r="1866" spans="1:43">
      <c r="A1866" s="129" t="str">
        <f t="shared" si="808"/>
        <v>2016_1</v>
      </c>
      <c r="B1866" s="57">
        <v>2016</v>
      </c>
      <c r="C1866" s="57">
        <v>1</v>
      </c>
      <c r="D1866" s="81" t="str">
        <f t="shared" si="809"/>
        <v>SSL_Commercial</v>
      </c>
      <c r="E1866" s="68" t="s">
        <v>32</v>
      </c>
      <c r="F1866" s="69" t="s">
        <v>40</v>
      </c>
      <c r="G1866" s="84">
        <f t="shared" si="810"/>
        <v>13100</v>
      </c>
      <c r="H1866" s="70">
        <v>3275</v>
      </c>
      <c r="I1866" s="65">
        <v>121</v>
      </c>
      <c r="J1866" s="66">
        <v>373</v>
      </c>
      <c r="K1866" s="66">
        <v>968</v>
      </c>
      <c r="L1866" s="66">
        <v>572</v>
      </c>
      <c r="M1866" s="67">
        <v>133</v>
      </c>
      <c r="N1866" s="65">
        <v>1587190</v>
      </c>
      <c r="O1866" s="66">
        <v>1130772</v>
      </c>
      <c r="P1866" s="66">
        <v>881610</v>
      </c>
      <c r="Q1866" s="66">
        <v>1772353</v>
      </c>
      <c r="R1866" s="67">
        <v>373370</v>
      </c>
      <c r="S1866" s="95">
        <f t="shared" si="784"/>
        <v>13117.272727272728</v>
      </c>
      <c r="T1866" s="96">
        <f t="shared" si="785"/>
        <v>3031.5603217158177</v>
      </c>
      <c r="U1866" s="96">
        <f t="shared" si="786"/>
        <v>910.75413223140492</v>
      </c>
      <c r="V1866" s="96">
        <f t="shared" si="787"/>
        <v>3098.5192307692309</v>
      </c>
      <c r="W1866" s="86">
        <f t="shared" si="788"/>
        <v>2807.2932330827066</v>
      </c>
      <c r="X1866" s="99">
        <f t="shared" si="789"/>
        <v>9.2366412213740461E-3</v>
      </c>
      <c r="Y1866" s="100">
        <f t="shared" si="790"/>
        <v>2.8473282442748091E-2</v>
      </c>
      <c r="Z1866" s="100">
        <f t="shared" si="791"/>
        <v>7.3893129770992369E-2</v>
      </c>
      <c r="AA1866" s="100">
        <f t="shared" si="792"/>
        <v>4.366412213740458E-2</v>
      </c>
      <c r="AB1866" s="101">
        <f t="shared" si="793"/>
        <v>1.0152671755725191E-2</v>
      </c>
      <c r="AC1866" s="99">
        <f t="shared" si="794"/>
        <v>1.1184073117818679E-2</v>
      </c>
      <c r="AD1866" s="100">
        <f t="shared" si="795"/>
        <v>3.1859122318811738E-2</v>
      </c>
      <c r="AE1866" s="100">
        <f t="shared" si="796"/>
        <v>7.9218537411206477E-2</v>
      </c>
      <c r="AF1866" s="100">
        <f t="shared" si="797"/>
        <v>4.7824069777094969E-2</v>
      </c>
      <c r="AG1866" s="101">
        <f t="shared" si="798"/>
        <v>1.2193444068003368E-2</v>
      </c>
      <c r="AH1866" s="95">
        <f t="shared" si="799"/>
        <v>121.15954198473283</v>
      </c>
      <c r="AI1866" s="96">
        <f t="shared" si="800"/>
        <v>86.318473282442753</v>
      </c>
      <c r="AJ1866" s="96">
        <f t="shared" si="801"/>
        <v>67.298473282442743</v>
      </c>
      <c r="AK1866" s="96">
        <f t="shared" si="802"/>
        <v>135.29412213740457</v>
      </c>
      <c r="AL1866" s="86">
        <f t="shared" si="803"/>
        <v>28.501526717557251</v>
      </c>
      <c r="AM1866" s="95">
        <f t="shared" si="811"/>
        <v>121.56125092813468</v>
      </c>
      <c r="AN1866" s="96">
        <f t="shared" si="804"/>
        <v>86.604665373716259</v>
      </c>
      <c r="AO1866" s="96">
        <f t="shared" si="805"/>
        <v>67.521603860125637</v>
      </c>
      <c r="AP1866" s="96">
        <f t="shared" si="806"/>
        <v>135.74269480417107</v>
      </c>
      <c r="AQ1866" s="86">
        <f t="shared" si="807"/>
        <v>28.596024583721952</v>
      </c>
    </row>
    <row r="1867" spans="1:43">
      <c r="A1867" s="129" t="str">
        <f t="shared" si="808"/>
        <v>2016_1</v>
      </c>
      <c r="B1867" s="57">
        <v>2016</v>
      </c>
      <c r="C1867" s="57">
        <v>1</v>
      </c>
      <c r="D1867" s="81" t="str">
        <f t="shared" si="809"/>
        <v>SSH_Commercial</v>
      </c>
      <c r="E1867" s="68" t="s">
        <v>33</v>
      </c>
      <c r="F1867" s="69" t="s">
        <v>40</v>
      </c>
      <c r="G1867" s="84">
        <f t="shared" si="810"/>
        <v>11752</v>
      </c>
      <c r="H1867" s="70">
        <v>2938</v>
      </c>
      <c r="I1867" s="65">
        <v>94</v>
      </c>
      <c r="J1867" s="66">
        <v>452</v>
      </c>
      <c r="K1867" s="66">
        <v>599</v>
      </c>
      <c r="L1867" s="66">
        <v>640</v>
      </c>
      <c r="M1867" s="67">
        <v>92</v>
      </c>
      <c r="N1867" s="65">
        <v>1357346</v>
      </c>
      <c r="O1867" s="66">
        <v>1828606</v>
      </c>
      <c r="P1867" s="66">
        <v>613321</v>
      </c>
      <c r="Q1867" s="66">
        <v>3181406</v>
      </c>
      <c r="R1867" s="67">
        <v>404701</v>
      </c>
      <c r="S1867" s="95">
        <f t="shared" ref="S1867:S1930" si="812">N1867/I1867</f>
        <v>14439.851063829787</v>
      </c>
      <c r="T1867" s="96">
        <f t="shared" ref="T1867:T1930" si="813">O1867/J1867</f>
        <v>4045.5884955752213</v>
      </c>
      <c r="U1867" s="96">
        <f t="shared" ref="U1867:U1930" si="814">P1867/K1867</f>
        <v>1023.9081803005008</v>
      </c>
      <c r="V1867" s="96">
        <f t="shared" ref="V1867:V1930" si="815">Q1867/L1867</f>
        <v>4970.9468749999996</v>
      </c>
      <c r="W1867" s="86">
        <f t="shared" ref="W1867:W1930" si="816">R1867/M1867</f>
        <v>4398.923913043478</v>
      </c>
      <c r="X1867" s="99">
        <f t="shared" ref="X1867:X1930" si="817">I1867/$G1867</f>
        <v>7.9986385296119816E-3</v>
      </c>
      <c r="Y1867" s="100">
        <f t="shared" ref="Y1867:Y1930" si="818">J1867/$G1867</f>
        <v>3.8461538461538464E-2</v>
      </c>
      <c r="Z1867" s="100">
        <f t="shared" ref="Z1867:Z1930" si="819">K1867/$G1867</f>
        <v>5.0970047651463582E-2</v>
      </c>
      <c r="AA1867" s="100">
        <f t="shared" ref="AA1867:AA1930" si="820">L1867/$G1867</f>
        <v>5.445881552076242E-2</v>
      </c>
      <c r="AB1867" s="101">
        <f t="shared" ref="AB1867:AB1930" si="821">M1867/$G1867</f>
        <v>7.8284547311095985E-3</v>
      </c>
      <c r="AC1867" s="99">
        <f t="shared" ref="AC1867:AC1930" si="822">I1867/$G1867+2.33*(I1867*ABS(($G1867-I1867))/$G1867^3)^0.5</f>
        <v>9.9131774485028985E-3</v>
      </c>
      <c r="AD1867" s="100">
        <f t="shared" ref="AD1867:AD1930" si="823">J1867/$G1867+2.33*(J1867*ABS(($G1867-J1867))/$G1867^3)^0.5</f>
        <v>4.2594836157849619E-2</v>
      </c>
      <c r="AE1867" s="100">
        <f t="shared" ref="AE1867:AE1930" si="824">K1867/$G1867+2.33*(K1867*ABS(($G1867-K1867))/$G1867^3)^0.5</f>
        <v>5.5697177251144717E-2</v>
      </c>
      <c r="AF1867" s="100">
        <f t="shared" ref="AF1867:AF1930" si="825">L1867/$G1867+2.33*(L1867*ABS(($G1867-L1867))/$G1867^3)^0.5</f>
        <v>5.9336058028033808E-2</v>
      </c>
      <c r="AG1867" s="101">
        <f t="shared" ref="AG1867:AG1930" si="826">M1867/$G1867+2.33*(M1867*ABS(($G1867-M1867))/$G1867^3)^0.5</f>
        <v>9.7226791710806199E-3</v>
      </c>
      <c r="AH1867" s="95">
        <f t="shared" ref="AH1867:AH1930" si="827">N1867/$G1867</f>
        <v>115.49914908100749</v>
      </c>
      <c r="AI1867" s="96">
        <f t="shared" ref="AI1867:AI1930" si="828">O1867/$G1867</f>
        <v>155.59955752212389</v>
      </c>
      <c r="AJ1867" s="96">
        <f t="shared" ref="AJ1867:AJ1930" si="829">P1867/$G1867</f>
        <v>52.188648740639891</v>
      </c>
      <c r="AK1867" s="96">
        <f t="shared" ref="AK1867:AK1930" si="830">Q1867/$G1867</f>
        <v>270.71187882913546</v>
      </c>
      <c r="AL1867" s="86">
        <f t="shared" ref="AL1867:AL1930" si="831">R1867/$G1867</f>
        <v>34.436776718856365</v>
      </c>
      <c r="AM1867" s="95">
        <f t="shared" si="811"/>
        <v>115.88209078234696</v>
      </c>
      <c r="AN1867" s="96">
        <f t="shared" ref="AN1867:AN1930" si="832">AI1867*($AC$2171/$X$2171)</f>
        <v>156.11545361105004</v>
      </c>
      <c r="AO1867" s="96">
        <f t="shared" ref="AO1867:AO1930" si="833">AJ1867*($AC$2171/$X$2171)</f>
        <v>52.3616821361096</v>
      </c>
      <c r="AP1867" s="96">
        <f t="shared" ref="AP1867:AP1930" si="834">AK1867*($AC$2171/$X$2171)</f>
        <v>271.60943407760681</v>
      </c>
      <c r="AQ1867" s="86">
        <f t="shared" ref="AQ1867:AQ1930" si="835">AL1867*($AC$2171/$X$2171)</f>
        <v>34.55095312595801</v>
      </c>
    </row>
    <row r="1868" spans="1:43">
      <c r="A1868" s="129" t="str">
        <f t="shared" ref="A1868:A1931" si="836">B1868&amp;"_"&amp;C1868</f>
        <v>2016_1</v>
      </c>
      <c r="B1868" s="57">
        <v>2016</v>
      </c>
      <c r="C1868" s="57">
        <v>1</v>
      </c>
      <c r="D1868" s="81" t="str">
        <f t="shared" ref="D1868:D1931" si="837">E1868&amp;"_"&amp;F1868</f>
        <v>MMH_Commercial</v>
      </c>
      <c r="E1868" s="68" t="s">
        <v>34</v>
      </c>
      <c r="F1868" s="69" t="s">
        <v>40</v>
      </c>
      <c r="G1868" s="84">
        <f t="shared" ref="G1868:G1931" si="838">H1868*4</f>
        <v>21396</v>
      </c>
      <c r="H1868" s="70">
        <v>5349</v>
      </c>
      <c r="I1868" s="65">
        <v>232</v>
      </c>
      <c r="J1868" s="66">
        <v>856</v>
      </c>
      <c r="K1868" s="66">
        <v>868</v>
      </c>
      <c r="L1868" s="66">
        <v>1569</v>
      </c>
      <c r="M1868" s="67">
        <v>303</v>
      </c>
      <c r="N1868" s="65">
        <v>2897415</v>
      </c>
      <c r="O1868" s="66">
        <v>2670348</v>
      </c>
      <c r="P1868" s="66">
        <v>1125484</v>
      </c>
      <c r="Q1868" s="66">
        <v>4577301</v>
      </c>
      <c r="R1868" s="67">
        <v>909696</v>
      </c>
      <c r="S1868" s="95">
        <f t="shared" si="812"/>
        <v>12488.85775862069</v>
      </c>
      <c r="T1868" s="96">
        <f t="shared" si="813"/>
        <v>3119.5654205607475</v>
      </c>
      <c r="U1868" s="96">
        <f t="shared" si="814"/>
        <v>1296.6405529953918</v>
      </c>
      <c r="V1868" s="96">
        <f t="shared" si="815"/>
        <v>2917.336520076482</v>
      </c>
      <c r="W1868" s="86">
        <f t="shared" si="816"/>
        <v>3002.2970297029701</v>
      </c>
      <c r="X1868" s="99">
        <f t="shared" si="817"/>
        <v>1.0843148252009721E-2</v>
      </c>
      <c r="Y1868" s="100">
        <f t="shared" si="818"/>
        <v>4.0007478033277248E-2</v>
      </c>
      <c r="Z1868" s="100">
        <f t="shared" si="819"/>
        <v>4.0568330529070856E-2</v>
      </c>
      <c r="AA1868" s="100">
        <f t="shared" si="820"/>
        <v>7.3331463825014015E-2</v>
      </c>
      <c r="AB1868" s="101">
        <f t="shared" si="821"/>
        <v>1.4161525518788558E-2</v>
      </c>
      <c r="AC1868" s="99">
        <f t="shared" si="822"/>
        <v>1.2492828999675101E-2</v>
      </c>
      <c r="AD1868" s="100">
        <f t="shared" si="823"/>
        <v>4.3129199415957997E-2</v>
      </c>
      <c r="AE1868" s="100">
        <f t="shared" si="824"/>
        <v>4.3710938583775609E-2</v>
      </c>
      <c r="AF1868" s="100">
        <f t="shared" si="825"/>
        <v>7.7483843076278286E-2</v>
      </c>
      <c r="AG1868" s="101">
        <f t="shared" si="826"/>
        <v>1.6043646463962183E-2</v>
      </c>
      <c r="AH1868" s="95">
        <f t="shared" si="827"/>
        <v>135.41853617498597</v>
      </c>
      <c r="AI1868" s="96">
        <f t="shared" si="828"/>
        <v>124.80594503645541</v>
      </c>
      <c r="AJ1868" s="96">
        <f t="shared" si="829"/>
        <v>52.602542531314263</v>
      </c>
      <c r="AK1868" s="96">
        <f t="shared" si="830"/>
        <v>213.93255748738082</v>
      </c>
      <c r="AL1868" s="86">
        <f t="shared" si="831"/>
        <v>42.517106001121704</v>
      </c>
      <c r="AM1868" s="95">
        <f t="shared" ref="AM1868:AM1931" si="839">AH1868*($AC$2171/$X$2171)</f>
        <v>135.86752134109642</v>
      </c>
      <c r="AN1868" s="96">
        <f t="shared" si="832"/>
        <v>125.21974376406352</v>
      </c>
      <c r="AO1868" s="96">
        <f t="shared" si="833"/>
        <v>52.776948206957769</v>
      </c>
      <c r="AP1868" s="96">
        <f t="shared" si="834"/>
        <v>214.64185879555464</v>
      </c>
      <c r="AQ1868" s="86">
        <f t="shared" si="835"/>
        <v>42.658073038867414</v>
      </c>
    </row>
    <row r="1869" spans="1:43">
      <c r="A1869" s="129" t="str">
        <f t="shared" si="836"/>
        <v>2016_1</v>
      </c>
      <c r="B1869" s="57">
        <v>2016</v>
      </c>
      <c r="C1869" s="57">
        <v>1</v>
      </c>
      <c r="D1869" s="81" t="str">
        <f t="shared" si="837"/>
        <v>SYA_Commercial</v>
      </c>
      <c r="E1869" s="68" t="s">
        <v>35</v>
      </c>
      <c r="F1869" s="69" t="s">
        <v>40</v>
      </c>
      <c r="G1869" s="84">
        <f t="shared" si="838"/>
        <v>6636</v>
      </c>
      <c r="H1869" s="70">
        <v>1659</v>
      </c>
      <c r="I1869" s="65">
        <v>77</v>
      </c>
      <c r="J1869" s="66">
        <v>274</v>
      </c>
      <c r="K1869" s="66">
        <v>96</v>
      </c>
      <c r="L1869" s="66">
        <v>273</v>
      </c>
      <c r="M1869" s="67">
        <v>40</v>
      </c>
      <c r="N1869" s="65">
        <v>1177479</v>
      </c>
      <c r="O1869" s="66">
        <v>983153</v>
      </c>
      <c r="P1869" s="66">
        <v>97489</v>
      </c>
      <c r="Q1869" s="66">
        <v>902623</v>
      </c>
      <c r="R1869" s="67">
        <v>256883</v>
      </c>
      <c r="S1869" s="95">
        <f t="shared" si="812"/>
        <v>15291.935064935065</v>
      </c>
      <c r="T1869" s="96">
        <f t="shared" si="813"/>
        <v>3588.1496350364964</v>
      </c>
      <c r="U1869" s="96">
        <f t="shared" si="814"/>
        <v>1015.5104166666666</v>
      </c>
      <c r="V1869" s="96">
        <f t="shared" si="815"/>
        <v>3306.3113553113553</v>
      </c>
      <c r="W1869" s="86">
        <f t="shared" si="816"/>
        <v>6422.0749999999998</v>
      </c>
      <c r="X1869" s="99">
        <f t="shared" si="817"/>
        <v>1.1603375527426161E-2</v>
      </c>
      <c r="Y1869" s="100">
        <f t="shared" si="818"/>
        <v>4.1289933694996984E-2</v>
      </c>
      <c r="Z1869" s="100">
        <f t="shared" si="819"/>
        <v>1.4466546112115732E-2</v>
      </c>
      <c r="AA1869" s="100">
        <f t="shared" si="820"/>
        <v>4.1139240506329111E-2</v>
      </c>
      <c r="AB1869" s="101">
        <f t="shared" si="821"/>
        <v>6.0277275467148887E-3</v>
      </c>
      <c r="AC1869" s="99">
        <f t="shared" si="822"/>
        <v>1.466647099746991E-2</v>
      </c>
      <c r="AD1869" s="100">
        <f t="shared" si="823"/>
        <v>4.6980670090122779E-2</v>
      </c>
      <c r="AE1869" s="100">
        <f t="shared" si="824"/>
        <v>1.788178310266203E-2</v>
      </c>
      <c r="AF1869" s="100">
        <f t="shared" si="825"/>
        <v>4.6820029263567646E-2</v>
      </c>
      <c r="AG1869" s="101">
        <f t="shared" si="826"/>
        <v>8.2416717639264264E-3</v>
      </c>
      <c r="AH1869" s="95">
        <f t="shared" si="827"/>
        <v>177.4380650994575</v>
      </c>
      <c r="AI1869" s="96">
        <f t="shared" si="828"/>
        <v>148.15446051838458</v>
      </c>
      <c r="AJ1869" s="96">
        <f t="shared" si="829"/>
        <v>14.690928270042194</v>
      </c>
      <c r="AK1869" s="96">
        <f t="shared" si="830"/>
        <v>136.01913803496083</v>
      </c>
      <c r="AL1869" s="86">
        <f t="shared" si="831"/>
        <v>38.710518384569021</v>
      </c>
      <c r="AM1869" s="95">
        <f t="shared" si="839"/>
        <v>178.02636756810958</v>
      </c>
      <c r="AN1869" s="96">
        <f t="shared" si="832"/>
        <v>148.64567211278472</v>
      </c>
      <c r="AO1869" s="96">
        <f t="shared" si="833"/>
        <v>14.739636586170484</v>
      </c>
      <c r="AP1869" s="96">
        <f t="shared" si="834"/>
        <v>136.47011451875557</v>
      </c>
      <c r="AQ1869" s="86">
        <f t="shared" si="835"/>
        <v>38.838864540258207</v>
      </c>
    </row>
    <row r="1870" spans="1:43">
      <c r="A1870" s="129" t="str">
        <f t="shared" si="836"/>
        <v>2016_1</v>
      </c>
      <c r="B1870" s="57">
        <v>2016</v>
      </c>
      <c r="C1870" s="57">
        <v>1</v>
      </c>
      <c r="D1870" s="81" t="str">
        <f t="shared" si="837"/>
        <v>LSH_Commercial</v>
      </c>
      <c r="E1870" s="68" t="s">
        <v>36</v>
      </c>
      <c r="F1870" s="69" t="s">
        <v>40</v>
      </c>
      <c r="G1870" s="84">
        <f t="shared" si="838"/>
        <v>10252</v>
      </c>
      <c r="H1870" s="70">
        <v>2563</v>
      </c>
      <c r="I1870" s="65">
        <v>126</v>
      </c>
      <c r="J1870" s="66">
        <v>506</v>
      </c>
      <c r="K1870" s="66">
        <v>788</v>
      </c>
      <c r="L1870" s="66">
        <v>606</v>
      </c>
      <c r="M1870" s="67">
        <v>66</v>
      </c>
      <c r="N1870" s="65">
        <v>2089080</v>
      </c>
      <c r="O1870" s="66">
        <v>1514101</v>
      </c>
      <c r="P1870" s="66">
        <v>1054713</v>
      </c>
      <c r="Q1870" s="66">
        <v>1979154</v>
      </c>
      <c r="R1870" s="67">
        <v>435226</v>
      </c>
      <c r="S1870" s="95">
        <f t="shared" si="812"/>
        <v>16580</v>
      </c>
      <c r="T1870" s="96">
        <f t="shared" si="813"/>
        <v>2992.294466403162</v>
      </c>
      <c r="U1870" s="96">
        <f t="shared" si="814"/>
        <v>1338.4682741116751</v>
      </c>
      <c r="V1870" s="96">
        <f t="shared" si="815"/>
        <v>3265.9306930693069</v>
      </c>
      <c r="W1870" s="86">
        <f t="shared" si="816"/>
        <v>6594.333333333333</v>
      </c>
      <c r="X1870" s="99">
        <f t="shared" si="817"/>
        <v>1.2290284822473664E-2</v>
      </c>
      <c r="Y1870" s="100">
        <f t="shared" si="818"/>
        <v>4.9356223175965663E-2</v>
      </c>
      <c r="Z1870" s="100">
        <f t="shared" si="819"/>
        <v>7.6863051111978151E-2</v>
      </c>
      <c r="AA1870" s="100">
        <f t="shared" si="820"/>
        <v>5.9110417479516189E-2</v>
      </c>
      <c r="AB1870" s="101">
        <f t="shared" si="821"/>
        <v>6.4377682403433476E-3</v>
      </c>
      <c r="AC1870" s="99">
        <f t="shared" si="822"/>
        <v>1.482568933435377E-2</v>
      </c>
      <c r="AD1870" s="100">
        <f t="shared" si="823"/>
        <v>5.4340836645405302E-2</v>
      </c>
      <c r="AE1870" s="100">
        <f t="shared" si="824"/>
        <v>8.2992811514231837E-2</v>
      </c>
      <c r="AF1870" s="100">
        <f t="shared" si="825"/>
        <v>6.4537331807408588E-2</v>
      </c>
      <c r="AG1870" s="101">
        <f t="shared" si="826"/>
        <v>8.2781877501040754E-3</v>
      </c>
      <c r="AH1870" s="95">
        <f t="shared" si="827"/>
        <v>203.77292235661335</v>
      </c>
      <c r="AI1870" s="96">
        <f t="shared" si="828"/>
        <v>147.68835349200157</v>
      </c>
      <c r="AJ1870" s="96">
        <f t="shared" si="829"/>
        <v>102.87875536480686</v>
      </c>
      <c r="AK1870" s="96">
        <f t="shared" si="830"/>
        <v>193.05052672649239</v>
      </c>
      <c r="AL1870" s="86">
        <f t="shared" si="831"/>
        <v>42.452789699570815</v>
      </c>
      <c r="AM1870" s="95">
        <f t="shared" si="839"/>
        <v>204.44853901868441</v>
      </c>
      <c r="AN1870" s="96">
        <f t="shared" si="832"/>
        <v>148.17801969131344</v>
      </c>
      <c r="AO1870" s="96">
        <f t="shared" si="833"/>
        <v>103.21985368392482</v>
      </c>
      <c r="AP1870" s="96">
        <f t="shared" si="834"/>
        <v>193.69059288920735</v>
      </c>
      <c r="AQ1870" s="86">
        <f t="shared" si="835"/>
        <v>42.59354349423954</v>
      </c>
    </row>
    <row r="1871" spans="1:43">
      <c r="A1871" s="129" t="str">
        <f t="shared" si="836"/>
        <v>2016_1</v>
      </c>
      <c r="B1871" s="57">
        <v>2016</v>
      </c>
      <c r="C1871" s="57">
        <v>1</v>
      </c>
      <c r="D1871" s="81" t="str">
        <f t="shared" si="837"/>
        <v>SYH_Commercial</v>
      </c>
      <c r="E1871" s="68" t="s">
        <v>37</v>
      </c>
      <c r="F1871" s="69" t="s">
        <v>40</v>
      </c>
      <c r="G1871" s="84">
        <f t="shared" si="838"/>
        <v>5276</v>
      </c>
      <c r="H1871" s="70">
        <v>1319</v>
      </c>
      <c r="I1871" s="65">
        <v>65</v>
      </c>
      <c r="J1871" s="66">
        <v>273</v>
      </c>
      <c r="K1871" s="66">
        <v>203</v>
      </c>
      <c r="L1871" s="66">
        <v>490</v>
      </c>
      <c r="M1871" s="67">
        <v>8</v>
      </c>
      <c r="N1871" s="65">
        <v>840340</v>
      </c>
      <c r="O1871" s="66">
        <v>687390</v>
      </c>
      <c r="P1871" s="66">
        <v>316629</v>
      </c>
      <c r="Q1871" s="66">
        <v>1301929</v>
      </c>
      <c r="R1871" s="67">
        <v>37320</v>
      </c>
      <c r="S1871" s="95">
        <f t="shared" si="812"/>
        <v>12928.307692307691</v>
      </c>
      <c r="T1871" s="96">
        <f t="shared" si="813"/>
        <v>2517.9120879120878</v>
      </c>
      <c r="U1871" s="96">
        <f t="shared" si="814"/>
        <v>1559.7487684729065</v>
      </c>
      <c r="V1871" s="96">
        <f t="shared" si="815"/>
        <v>2656.9979591836736</v>
      </c>
      <c r="W1871" s="86">
        <f t="shared" si="816"/>
        <v>4665</v>
      </c>
      <c r="X1871" s="99">
        <f t="shared" si="817"/>
        <v>1.2319939347990902E-2</v>
      </c>
      <c r="Y1871" s="100">
        <f t="shared" si="818"/>
        <v>5.1743745261561787E-2</v>
      </c>
      <c r="Z1871" s="100">
        <f t="shared" si="819"/>
        <v>3.8476118271417739E-2</v>
      </c>
      <c r="AA1871" s="100">
        <f t="shared" si="820"/>
        <v>9.2873388931008341E-2</v>
      </c>
      <c r="AB1871" s="101">
        <f t="shared" si="821"/>
        <v>1.5163002274450341E-3</v>
      </c>
      <c r="AC1871" s="99">
        <f t="shared" si="822"/>
        <v>1.5858412914336352E-2</v>
      </c>
      <c r="AD1871" s="100">
        <f t="shared" si="823"/>
        <v>5.8849256254423554E-2</v>
      </c>
      <c r="AE1871" s="100">
        <f t="shared" si="824"/>
        <v>4.4646033410999049E-2</v>
      </c>
      <c r="AF1871" s="100">
        <f t="shared" si="825"/>
        <v>0.10218410596176537</v>
      </c>
      <c r="AG1871" s="101">
        <f t="shared" si="826"/>
        <v>2.7644497569462817E-3</v>
      </c>
      <c r="AH1871" s="95">
        <f t="shared" si="827"/>
        <v>159.275966641395</v>
      </c>
      <c r="AI1871" s="96">
        <f t="shared" si="828"/>
        <v>130.28620166793024</v>
      </c>
      <c r="AJ1871" s="96">
        <f t="shared" si="829"/>
        <v>60.013078089461715</v>
      </c>
      <c r="AK1871" s="96">
        <f t="shared" si="830"/>
        <v>246.76440485216074</v>
      </c>
      <c r="AL1871" s="86">
        <f t="shared" si="831"/>
        <v>7.0735405610310842</v>
      </c>
      <c r="AM1871" s="95">
        <f t="shared" si="839"/>
        <v>159.80405200075435</v>
      </c>
      <c r="AN1871" s="96">
        <f t="shared" si="832"/>
        <v>130.71817038912647</v>
      </c>
      <c r="AO1871" s="96">
        <f t="shared" si="833"/>
        <v>60.212053669879872</v>
      </c>
      <c r="AP1871" s="96">
        <f t="shared" si="834"/>
        <v>247.58256136479298</v>
      </c>
      <c r="AQ1871" s="86">
        <f t="shared" si="835"/>
        <v>7.0969931464266285</v>
      </c>
    </row>
    <row r="1872" spans="1:43">
      <c r="A1872" s="129" t="str">
        <f t="shared" si="836"/>
        <v>2016_1</v>
      </c>
      <c r="B1872" s="57">
        <v>2016</v>
      </c>
      <c r="C1872" s="57">
        <v>1</v>
      </c>
      <c r="D1872" s="81" t="str">
        <f t="shared" si="837"/>
        <v>MSH_Commercial</v>
      </c>
      <c r="E1872" s="68" t="s">
        <v>38</v>
      </c>
      <c r="F1872" s="69" t="s">
        <v>40</v>
      </c>
      <c r="G1872" s="84">
        <f t="shared" si="838"/>
        <v>24284</v>
      </c>
      <c r="H1872" s="70">
        <v>6071</v>
      </c>
      <c r="I1872" s="65">
        <v>312</v>
      </c>
      <c r="J1872" s="66">
        <v>1134</v>
      </c>
      <c r="K1872" s="66">
        <v>2423</v>
      </c>
      <c r="L1872" s="66">
        <v>861</v>
      </c>
      <c r="M1872" s="67">
        <v>418</v>
      </c>
      <c r="N1872" s="65">
        <v>4631802</v>
      </c>
      <c r="O1872" s="66">
        <v>3088849</v>
      </c>
      <c r="P1872" s="66">
        <v>2493977</v>
      </c>
      <c r="Q1872" s="66">
        <v>2555120</v>
      </c>
      <c r="R1872" s="67">
        <v>2512634</v>
      </c>
      <c r="S1872" s="95">
        <f t="shared" si="812"/>
        <v>14845.51923076923</v>
      </c>
      <c r="T1872" s="96">
        <f t="shared" si="813"/>
        <v>2723.852733686067</v>
      </c>
      <c r="U1872" s="96">
        <f t="shared" si="814"/>
        <v>1029.2930251754024</v>
      </c>
      <c r="V1872" s="96">
        <f t="shared" si="815"/>
        <v>2967.6190476190477</v>
      </c>
      <c r="W1872" s="86">
        <f t="shared" si="816"/>
        <v>6011.0861244019143</v>
      </c>
      <c r="X1872" s="99">
        <f t="shared" si="817"/>
        <v>1.284796573875803E-2</v>
      </c>
      <c r="Y1872" s="100">
        <f t="shared" si="818"/>
        <v>4.6697413935101302E-2</v>
      </c>
      <c r="Z1872" s="100">
        <f t="shared" si="819"/>
        <v>9.9777631362213806E-2</v>
      </c>
      <c r="AA1872" s="100">
        <f t="shared" si="820"/>
        <v>3.5455443913688024E-2</v>
      </c>
      <c r="AB1872" s="101">
        <f t="shared" si="821"/>
        <v>1.7212979739746333E-2</v>
      </c>
      <c r="AC1872" s="99">
        <f t="shared" si="822"/>
        <v>1.4531822000434302E-2</v>
      </c>
      <c r="AD1872" s="100">
        <f t="shared" si="823"/>
        <v>4.9852110621962729E-2</v>
      </c>
      <c r="AE1872" s="100">
        <f t="shared" si="824"/>
        <v>0.10425875889309907</v>
      </c>
      <c r="AF1872" s="100">
        <f t="shared" si="825"/>
        <v>3.822046482192365E-2</v>
      </c>
      <c r="AG1872" s="101">
        <f t="shared" si="826"/>
        <v>1.91576839021531E-2</v>
      </c>
      <c r="AH1872" s="95">
        <f t="shared" si="827"/>
        <v>190.73472245099654</v>
      </c>
      <c r="AI1872" s="96">
        <f t="shared" si="828"/>
        <v>127.19687860319551</v>
      </c>
      <c r="AJ1872" s="96">
        <f t="shared" si="829"/>
        <v>102.70042002964915</v>
      </c>
      <c r="AK1872" s="96">
        <f t="shared" si="830"/>
        <v>105.21825070004941</v>
      </c>
      <c r="AL1872" s="86">
        <f t="shared" si="831"/>
        <v>103.46870367320047</v>
      </c>
      <c r="AM1872" s="95">
        <f t="shared" si="839"/>
        <v>191.36711047896952</v>
      </c>
      <c r="AN1872" s="96">
        <f t="shared" si="832"/>
        <v>127.61860455948992</v>
      </c>
      <c r="AO1872" s="96">
        <f t="shared" si="833"/>
        <v>103.04092707136638</v>
      </c>
      <c r="AP1872" s="96">
        <f t="shared" si="834"/>
        <v>105.56710570249432</v>
      </c>
      <c r="AQ1872" s="86">
        <f t="shared" si="835"/>
        <v>103.81175798775836</v>
      </c>
    </row>
    <row r="1873" spans="1:43">
      <c r="A1873" s="129" t="str">
        <f t="shared" si="836"/>
        <v>2016_1</v>
      </c>
      <c r="B1873" s="57">
        <v>2016</v>
      </c>
      <c r="C1873" s="57">
        <v>1</v>
      </c>
      <c r="D1873" s="81" t="str">
        <f t="shared" si="837"/>
        <v>SMH_Commercial</v>
      </c>
      <c r="E1873" s="68" t="s">
        <v>39</v>
      </c>
      <c r="F1873" s="69" t="s">
        <v>40</v>
      </c>
      <c r="G1873" s="84">
        <f t="shared" si="838"/>
        <v>12088</v>
      </c>
      <c r="H1873" s="70">
        <v>3022</v>
      </c>
      <c r="I1873" s="65">
        <v>114</v>
      </c>
      <c r="J1873" s="66">
        <v>575</v>
      </c>
      <c r="K1873" s="66">
        <v>1200</v>
      </c>
      <c r="L1873" s="66">
        <v>1291</v>
      </c>
      <c r="M1873" s="67">
        <v>172</v>
      </c>
      <c r="N1873" s="65">
        <v>1492522</v>
      </c>
      <c r="O1873" s="66">
        <v>2107315</v>
      </c>
      <c r="P1873" s="66">
        <v>869035</v>
      </c>
      <c r="Q1873" s="66">
        <v>5318186</v>
      </c>
      <c r="R1873" s="67">
        <v>529735</v>
      </c>
      <c r="S1873" s="95">
        <f t="shared" si="812"/>
        <v>13092.298245614034</v>
      </c>
      <c r="T1873" s="96">
        <f t="shared" si="813"/>
        <v>3664.8956521739128</v>
      </c>
      <c r="U1873" s="96">
        <f t="shared" si="814"/>
        <v>724.19583333333333</v>
      </c>
      <c r="V1873" s="96">
        <f t="shared" si="815"/>
        <v>4119.4314484895431</v>
      </c>
      <c r="W1873" s="86">
        <f t="shared" si="816"/>
        <v>3079.8546511627906</v>
      </c>
      <c r="X1873" s="99">
        <f t="shared" si="817"/>
        <v>9.4308405029781602E-3</v>
      </c>
      <c r="Y1873" s="100">
        <f t="shared" si="818"/>
        <v>4.7567835870284576E-2</v>
      </c>
      <c r="Z1873" s="100">
        <f t="shared" si="819"/>
        <v>9.9272005294506943E-2</v>
      </c>
      <c r="AA1873" s="100">
        <f t="shared" si="820"/>
        <v>0.10680013236267373</v>
      </c>
      <c r="AB1873" s="101">
        <f t="shared" si="821"/>
        <v>1.4228987425545996E-2</v>
      </c>
      <c r="AC1873" s="99">
        <f t="shared" si="822"/>
        <v>1.1479153386306036E-2</v>
      </c>
      <c r="AD1873" s="100">
        <f t="shared" si="823"/>
        <v>5.2078623894083145E-2</v>
      </c>
      <c r="AE1873" s="100">
        <f t="shared" si="824"/>
        <v>0.10560908140450885</v>
      </c>
      <c r="AF1873" s="100">
        <f t="shared" si="825"/>
        <v>0.11334557341279004</v>
      </c>
      <c r="AG1873" s="101">
        <f t="shared" si="826"/>
        <v>1.6738871799563661E-2</v>
      </c>
      <c r="AH1873" s="95">
        <f t="shared" si="827"/>
        <v>123.47137657180674</v>
      </c>
      <c r="AI1873" s="96">
        <f t="shared" si="828"/>
        <v>174.33115486432825</v>
      </c>
      <c r="AJ1873" s="96">
        <f t="shared" si="829"/>
        <v>71.892372600926535</v>
      </c>
      <c r="AK1873" s="96">
        <f t="shared" si="830"/>
        <v>439.95582395764393</v>
      </c>
      <c r="AL1873" s="86">
        <f t="shared" si="831"/>
        <v>43.823213103904699</v>
      </c>
      <c r="AM1873" s="95">
        <f t="shared" si="839"/>
        <v>123.88075048830176</v>
      </c>
      <c r="AN1873" s="96">
        <f t="shared" si="832"/>
        <v>174.90915625716448</v>
      </c>
      <c r="AO1873" s="96">
        <f t="shared" si="833"/>
        <v>72.130734421738055</v>
      </c>
      <c r="AP1873" s="96">
        <f t="shared" si="834"/>
        <v>441.41451376688559</v>
      </c>
      <c r="AQ1873" s="86">
        <f t="shared" si="835"/>
        <v>43.968510588065392</v>
      </c>
    </row>
    <row r="1874" spans="1:43">
      <c r="A1874" s="129" t="str">
        <f t="shared" si="836"/>
        <v>2016_2</v>
      </c>
      <c r="B1874" s="57">
        <v>2016</v>
      </c>
      <c r="C1874" s="57">
        <v>2</v>
      </c>
      <c r="D1874" s="81" t="str">
        <f t="shared" si="837"/>
        <v>SML_Commercial</v>
      </c>
      <c r="E1874" s="68" t="s">
        <v>12</v>
      </c>
      <c r="F1874" s="69" t="s">
        <v>40</v>
      </c>
      <c r="G1874" s="84">
        <f t="shared" si="838"/>
        <v>27024</v>
      </c>
      <c r="H1874" s="70">
        <v>6756</v>
      </c>
      <c r="I1874" s="65">
        <v>47</v>
      </c>
      <c r="J1874" s="66">
        <v>830</v>
      </c>
      <c r="K1874" s="66">
        <v>446</v>
      </c>
      <c r="L1874" s="66">
        <v>1438</v>
      </c>
      <c r="M1874" s="67">
        <v>202</v>
      </c>
      <c r="N1874" s="65">
        <v>751823</v>
      </c>
      <c r="O1874" s="66">
        <v>1509609</v>
      </c>
      <c r="P1874" s="66">
        <v>628443</v>
      </c>
      <c r="Q1874" s="66">
        <v>2388308</v>
      </c>
      <c r="R1874" s="67">
        <v>721899</v>
      </c>
      <c r="S1874" s="95">
        <f t="shared" si="812"/>
        <v>15996.234042553191</v>
      </c>
      <c r="T1874" s="96">
        <f t="shared" si="813"/>
        <v>1818.8060240963855</v>
      </c>
      <c r="U1874" s="96">
        <f t="shared" si="814"/>
        <v>1409.0650224215246</v>
      </c>
      <c r="V1874" s="96">
        <f t="shared" si="815"/>
        <v>1660.8539638386649</v>
      </c>
      <c r="W1874" s="86">
        <f t="shared" si="816"/>
        <v>3573.7574257425745</v>
      </c>
      <c r="X1874" s="99">
        <f t="shared" si="817"/>
        <v>1.7391947898164595E-3</v>
      </c>
      <c r="Y1874" s="100">
        <f t="shared" si="818"/>
        <v>3.0713439905269389E-2</v>
      </c>
      <c r="Z1874" s="100">
        <f t="shared" si="819"/>
        <v>1.6503848431024273E-2</v>
      </c>
      <c r="AA1874" s="100">
        <f t="shared" si="820"/>
        <v>5.3211959739490826E-2</v>
      </c>
      <c r="AB1874" s="101">
        <f t="shared" si="821"/>
        <v>7.4748371817643577E-3</v>
      </c>
      <c r="AC1874" s="99">
        <f t="shared" si="822"/>
        <v>2.3297727393307996E-3</v>
      </c>
      <c r="AD1874" s="100">
        <f t="shared" si="823"/>
        <v>3.3158961096428394E-2</v>
      </c>
      <c r="AE1874" s="100">
        <f t="shared" si="824"/>
        <v>1.8309608522477885E-2</v>
      </c>
      <c r="AF1874" s="100">
        <f t="shared" si="825"/>
        <v>5.6393314591244262E-2</v>
      </c>
      <c r="AG1874" s="101">
        <f t="shared" si="826"/>
        <v>8.695660276804195E-3</v>
      </c>
      <c r="AH1874" s="95">
        <f t="shared" si="827"/>
        <v>27.820566903493191</v>
      </c>
      <c r="AI1874" s="96">
        <f t="shared" si="828"/>
        <v>55.861789520426285</v>
      </c>
      <c r="AJ1874" s="96">
        <f t="shared" si="829"/>
        <v>23.254995559502664</v>
      </c>
      <c r="AK1874" s="96">
        <f t="shared" si="830"/>
        <v>88.377294256956773</v>
      </c>
      <c r="AL1874" s="86">
        <f t="shared" si="831"/>
        <v>26.713254884547069</v>
      </c>
      <c r="AM1874" s="95">
        <f t="shared" si="839"/>
        <v>27.912807022204195</v>
      </c>
      <c r="AN1874" s="96">
        <f t="shared" si="832"/>
        <v>56.047001350028737</v>
      </c>
      <c r="AO1874" s="96">
        <f t="shared" si="833"/>
        <v>23.332098357532388</v>
      </c>
      <c r="AP1874" s="96">
        <f t="shared" si="834"/>
        <v>88.67031244533149</v>
      </c>
      <c r="AQ1874" s="86">
        <f t="shared" si="835"/>
        <v>26.801823669297413</v>
      </c>
    </row>
    <row r="1875" spans="1:43">
      <c r="A1875" s="129" t="str">
        <f t="shared" si="836"/>
        <v>2016_2</v>
      </c>
      <c r="B1875" s="57">
        <v>2016</v>
      </c>
      <c r="C1875" s="57">
        <v>2</v>
      </c>
      <c r="D1875" s="81" t="str">
        <f t="shared" si="837"/>
        <v>LSL_Commercial</v>
      </c>
      <c r="E1875" s="68" t="s">
        <v>14</v>
      </c>
      <c r="F1875" s="69" t="s">
        <v>40</v>
      </c>
      <c r="G1875" s="84">
        <f t="shared" si="838"/>
        <v>3432</v>
      </c>
      <c r="H1875" s="70">
        <v>858</v>
      </c>
      <c r="I1875" s="65">
        <v>4</v>
      </c>
      <c r="J1875" s="66">
        <v>73</v>
      </c>
      <c r="K1875" s="66">
        <v>168</v>
      </c>
      <c r="L1875" s="66">
        <v>117</v>
      </c>
      <c r="M1875" s="67">
        <v>18</v>
      </c>
      <c r="N1875" s="65">
        <v>105477</v>
      </c>
      <c r="O1875" s="66">
        <v>227384</v>
      </c>
      <c r="P1875" s="66">
        <v>259905</v>
      </c>
      <c r="Q1875" s="66">
        <v>362090</v>
      </c>
      <c r="R1875" s="67">
        <v>116062</v>
      </c>
      <c r="S1875" s="95">
        <f t="shared" si="812"/>
        <v>26369.25</v>
      </c>
      <c r="T1875" s="96">
        <f t="shared" si="813"/>
        <v>3114.8493150684931</v>
      </c>
      <c r="U1875" s="96">
        <f t="shared" si="814"/>
        <v>1547.0535714285713</v>
      </c>
      <c r="V1875" s="96">
        <f t="shared" si="815"/>
        <v>3094.7863247863247</v>
      </c>
      <c r="W1875" s="86">
        <f t="shared" si="816"/>
        <v>6447.8888888888887</v>
      </c>
      <c r="X1875" s="99">
        <f t="shared" si="817"/>
        <v>1.1655011655011655E-3</v>
      </c>
      <c r="Y1875" s="100">
        <f t="shared" si="818"/>
        <v>2.1270396270396272E-2</v>
      </c>
      <c r="Z1875" s="100">
        <f t="shared" si="819"/>
        <v>4.8951048951048952E-2</v>
      </c>
      <c r="AA1875" s="100">
        <f t="shared" si="820"/>
        <v>3.4090909090909088E-2</v>
      </c>
      <c r="AB1875" s="101">
        <f t="shared" si="821"/>
        <v>5.244755244755245E-3</v>
      </c>
      <c r="AC1875" s="99">
        <f t="shared" si="822"/>
        <v>2.5225185287176674E-3</v>
      </c>
      <c r="AD1875" s="100">
        <f t="shared" si="823"/>
        <v>2.7008936548436301E-2</v>
      </c>
      <c r="AE1875" s="100">
        <f t="shared" si="824"/>
        <v>5.7532578814695506E-2</v>
      </c>
      <c r="AF1875" s="100">
        <f t="shared" si="825"/>
        <v>4.1308125028704235E-2</v>
      </c>
      <c r="AG1875" s="101">
        <f t="shared" si="826"/>
        <v>8.1175395085867682E-3</v>
      </c>
      <c r="AH1875" s="95">
        <f t="shared" si="827"/>
        <v>30.73339160839161</v>
      </c>
      <c r="AI1875" s="96">
        <f t="shared" si="828"/>
        <v>66.254079254079258</v>
      </c>
      <c r="AJ1875" s="96">
        <f t="shared" si="829"/>
        <v>75.729895104895107</v>
      </c>
      <c r="AK1875" s="96">
        <f t="shared" si="830"/>
        <v>105.50407925407926</v>
      </c>
      <c r="AL1875" s="86">
        <f t="shared" si="831"/>
        <v>33.817599067599069</v>
      </c>
      <c r="AM1875" s="95">
        <f t="shared" si="839"/>
        <v>30.835289305163343</v>
      </c>
      <c r="AN1875" s="96">
        <f t="shared" si="832"/>
        <v>66.473747104726726</v>
      </c>
      <c r="AO1875" s="96">
        <f t="shared" si="833"/>
        <v>75.98098037352672</v>
      </c>
      <c r="AP1875" s="96">
        <f t="shared" si="834"/>
        <v>105.85388193166847</v>
      </c>
      <c r="AQ1875" s="86">
        <f t="shared" si="835"/>
        <v>33.929722568293258</v>
      </c>
    </row>
    <row r="1876" spans="1:43">
      <c r="A1876" s="129" t="str">
        <f t="shared" si="836"/>
        <v>2016_2</v>
      </c>
      <c r="B1876" s="57">
        <v>2016</v>
      </c>
      <c r="C1876" s="57">
        <v>2</v>
      </c>
      <c r="D1876" s="81" t="str">
        <f t="shared" si="837"/>
        <v>MYA_Commercial</v>
      </c>
      <c r="E1876" s="68" t="s">
        <v>15</v>
      </c>
      <c r="F1876" s="69" t="s">
        <v>40</v>
      </c>
      <c r="G1876" s="84">
        <f t="shared" si="838"/>
        <v>3788</v>
      </c>
      <c r="H1876" s="70">
        <v>947</v>
      </c>
      <c r="I1876" s="65">
        <v>22</v>
      </c>
      <c r="J1876" s="66">
        <v>133</v>
      </c>
      <c r="K1876" s="66">
        <v>76</v>
      </c>
      <c r="L1876" s="66">
        <v>365</v>
      </c>
      <c r="M1876" s="67">
        <v>141</v>
      </c>
      <c r="N1876" s="65">
        <v>223126</v>
      </c>
      <c r="O1876" s="66">
        <v>414433</v>
      </c>
      <c r="P1876" s="66">
        <v>63268</v>
      </c>
      <c r="Q1876" s="66">
        <v>1149486</v>
      </c>
      <c r="R1876" s="67">
        <v>761405</v>
      </c>
      <c r="S1876" s="95">
        <f t="shared" si="812"/>
        <v>10142.09090909091</v>
      </c>
      <c r="T1876" s="96">
        <f t="shared" si="813"/>
        <v>3116.0375939849623</v>
      </c>
      <c r="U1876" s="96">
        <f t="shared" si="814"/>
        <v>832.47368421052636</v>
      </c>
      <c r="V1876" s="96">
        <f t="shared" si="815"/>
        <v>3149.2767123287672</v>
      </c>
      <c r="W1876" s="86">
        <f t="shared" si="816"/>
        <v>5400.0354609929082</v>
      </c>
      <c r="X1876" s="99">
        <f t="shared" si="817"/>
        <v>5.8078141499472019E-3</v>
      </c>
      <c r="Y1876" s="100">
        <f t="shared" si="818"/>
        <v>3.5110876451953536E-2</v>
      </c>
      <c r="Z1876" s="100">
        <f t="shared" si="819"/>
        <v>2.0063357972544878E-2</v>
      </c>
      <c r="AA1876" s="100">
        <f t="shared" si="820"/>
        <v>9.6356916578669488E-2</v>
      </c>
      <c r="AB1876" s="101">
        <f t="shared" si="821"/>
        <v>3.7222808870116156E-2</v>
      </c>
      <c r="AC1876" s="99">
        <f t="shared" si="822"/>
        <v>8.6845001765342763E-3</v>
      </c>
      <c r="AD1876" s="100">
        <f t="shared" si="823"/>
        <v>4.2078913910303967E-2</v>
      </c>
      <c r="AE1876" s="100">
        <f t="shared" si="824"/>
        <v>2.5371612580730209E-2</v>
      </c>
      <c r="AF1876" s="100">
        <f t="shared" si="825"/>
        <v>0.10752788559670827</v>
      </c>
      <c r="AG1876" s="101">
        <f t="shared" si="826"/>
        <v>4.4389495311282522E-2</v>
      </c>
      <c r="AH1876" s="95">
        <f t="shared" si="827"/>
        <v>58.903379091869063</v>
      </c>
      <c r="AI1876" s="96">
        <f t="shared" si="828"/>
        <v>109.40681098204857</v>
      </c>
      <c r="AJ1876" s="96">
        <f t="shared" si="829"/>
        <v>16.702217529039071</v>
      </c>
      <c r="AK1876" s="96">
        <f t="shared" si="830"/>
        <v>303.45459345300952</v>
      </c>
      <c r="AL1876" s="86">
        <f t="shared" si="831"/>
        <v>201.00448785638861</v>
      </c>
      <c r="AM1876" s="95">
        <f t="shared" si="839"/>
        <v>59.098675424210555</v>
      </c>
      <c r="AN1876" s="96">
        <f t="shared" si="832"/>
        <v>109.76955331105228</v>
      </c>
      <c r="AO1876" s="96">
        <f t="shared" si="833"/>
        <v>16.757594349107471</v>
      </c>
      <c r="AP1876" s="96">
        <f t="shared" si="834"/>
        <v>304.46070838303962</v>
      </c>
      <c r="AQ1876" s="86">
        <f t="shared" si="835"/>
        <v>201.67092567146383</v>
      </c>
    </row>
    <row r="1877" spans="1:43">
      <c r="A1877" s="129" t="str">
        <f t="shared" si="836"/>
        <v>2016_2</v>
      </c>
      <c r="B1877" s="57">
        <v>2016</v>
      </c>
      <c r="C1877" s="57">
        <v>2</v>
      </c>
      <c r="D1877" s="81" t="str">
        <f t="shared" si="837"/>
        <v>SMA_Commercial</v>
      </c>
      <c r="E1877" s="68" t="s">
        <v>16</v>
      </c>
      <c r="F1877" s="69" t="s">
        <v>40</v>
      </c>
      <c r="G1877" s="84">
        <f t="shared" si="838"/>
        <v>26440</v>
      </c>
      <c r="H1877" s="70">
        <v>6610</v>
      </c>
      <c r="I1877" s="65">
        <v>50</v>
      </c>
      <c r="J1877" s="66">
        <v>686</v>
      </c>
      <c r="K1877" s="66">
        <v>395</v>
      </c>
      <c r="L1877" s="66">
        <v>978</v>
      </c>
      <c r="M1877" s="67">
        <v>165</v>
      </c>
      <c r="N1877" s="65">
        <v>867513</v>
      </c>
      <c r="O1877" s="66">
        <v>2432712</v>
      </c>
      <c r="P1877" s="66">
        <v>291818</v>
      </c>
      <c r="Q1877" s="66">
        <v>3256213</v>
      </c>
      <c r="R1877" s="67">
        <v>905732</v>
      </c>
      <c r="S1877" s="95">
        <f t="shared" si="812"/>
        <v>17350.259999999998</v>
      </c>
      <c r="T1877" s="96">
        <f t="shared" si="813"/>
        <v>3546.2274052478133</v>
      </c>
      <c r="U1877" s="96">
        <f t="shared" si="814"/>
        <v>738.77974683544301</v>
      </c>
      <c r="V1877" s="96">
        <f t="shared" si="815"/>
        <v>3329.4611451942742</v>
      </c>
      <c r="W1877" s="86">
        <f t="shared" si="816"/>
        <v>5489.2848484848482</v>
      </c>
      <c r="X1877" s="99">
        <f t="shared" si="817"/>
        <v>1.8910741301059002E-3</v>
      </c>
      <c r="Y1877" s="100">
        <f t="shared" si="818"/>
        <v>2.594553706505295E-2</v>
      </c>
      <c r="Z1877" s="100">
        <f t="shared" si="819"/>
        <v>1.4939485627836611E-2</v>
      </c>
      <c r="AA1877" s="100">
        <f t="shared" si="820"/>
        <v>3.6989409984871408E-2</v>
      </c>
      <c r="AB1877" s="101">
        <f t="shared" si="821"/>
        <v>6.2405446293494708E-3</v>
      </c>
      <c r="AC1877" s="99">
        <f t="shared" si="822"/>
        <v>2.5136158226410836E-3</v>
      </c>
      <c r="AD1877" s="100">
        <f t="shared" si="823"/>
        <v>2.8223507841612441E-2</v>
      </c>
      <c r="AE1877" s="100">
        <f t="shared" si="824"/>
        <v>1.6677784600512325E-2</v>
      </c>
      <c r="AF1877" s="100">
        <f t="shared" si="825"/>
        <v>3.9693862927278764E-2</v>
      </c>
      <c r="AG1877" s="101">
        <f t="shared" si="826"/>
        <v>7.368981009877441E-3</v>
      </c>
      <c r="AH1877" s="95">
        <f t="shared" si="827"/>
        <v>32.810627836611197</v>
      </c>
      <c r="AI1877" s="96">
        <f t="shared" si="828"/>
        <v>92.008774583963685</v>
      </c>
      <c r="AJ1877" s="96">
        <f t="shared" si="829"/>
        <v>11.036989409984871</v>
      </c>
      <c r="AK1877" s="96">
        <f t="shared" si="830"/>
        <v>123.15480332829047</v>
      </c>
      <c r="AL1877" s="86">
        <f t="shared" si="831"/>
        <v>34.256127080181543</v>
      </c>
      <c r="AM1877" s="95">
        <f t="shared" si="839"/>
        <v>32.919412686939019</v>
      </c>
      <c r="AN1877" s="96">
        <f t="shared" si="832"/>
        <v>92.313833079698838</v>
      </c>
      <c r="AO1877" s="96">
        <f t="shared" si="833"/>
        <v>11.073582956655599</v>
      </c>
      <c r="AP1877" s="96">
        <f t="shared" si="834"/>
        <v>123.56312763448588</v>
      </c>
      <c r="AQ1877" s="86">
        <f t="shared" si="835"/>
        <v>34.369704536723539</v>
      </c>
    </row>
    <row r="1878" spans="1:43">
      <c r="A1878" s="129" t="str">
        <f t="shared" si="836"/>
        <v>2016_2</v>
      </c>
      <c r="B1878" s="57">
        <v>2016</v>
      </c>
      <c r="C1878" s="57">
        <v>2</v>
      </c>
      <c r="D1878" s="81" t="str">
        <f t="shared" si="837"/>
        <v>MSL_Commercial</v>
      </c>
      <c r="E1878" s="68" t="s">
        <v>17</v>
      </c>
      <c r="F1878" s="69" t="s">
        <v>40</v>
      </c>
      <c r="G1878" s="84">
        <f t="shared" si="838"/>
        <v>10964</v>
      </c>
      <c r="H1878" s="70">
        <v>2741</v>
      </c>
      <c r="I1878" s="65">
        <v>31</v>
      </c>
      <c r="J1878" s="66">
        <v>250</v>
      </c>
      <c r="K1878" s="66">
        <v>638</v>
      </c>
      <c r="L1878" s="66">
        <v>376</v>
      </c>
      <c r="M1878" s="67">
        <v>66</v>
      </c>
      <c r="N1878" s="65">
        <v>703292</v>
      </c>
      <c r="O1878" s="66">
        <v>810862</v>
      </c>
      <c r="P1878" s="66">
        <v>1291464</v>
      </c>
      <c r="Q1878" s="66">
        <v>1211846</v>
      </c>
      <c r="R1878" s="67">
        <v>209113</v>
      </c>
      <c r="S1878" s="95">
        <f t="shared" si="812"/>
        <v>22686.83870967742</v>
      </c>
      <c r="T1878" s="96">
        <f t="shared" si="813"/>
        <v>3243.4479999999999</v>
      </c>
      <c r="U1878" s="96">
        <f t="shared" si="814"/>
        <v>2024.2382445141066</v>
      </c>
      <c r="V1878" s="96">
        <f t="shared" si="815"/>
        <v>3222.994680851064</v>
      </c>
      <c r="W1878" s="86">
        <f t="shared" si="816"/>
        <v>3168.378787878788</v>
      </c>
      <c r="X1878" s="99">
        <f t="shared" si="817"/>
        <v>2.8274352426121852E-3</v>
      </c>
      <c r="Y1878" s="100">
        <f t="shared" si="818"/>
        <v>2.2801897117840204E-2</v>
      </c>
      <c r="Z1878" s="100">
        <f t="shared" si="819"/>
        <v>5.8190441444728201E-2</v>
      </c>
      <c r="AA1878" s="100">
        <f t="shared" si="820"/>
        <v>3.4294053265231668E-2</v>
      </c>
      <c r="AB1878" s="101">
        <f t="shared" si="821"/>
        <v>6.019700839109814E-3</v>
      </c>
      <c r="AC1878" s="99">
        <f t="shared" si="822"/>
        <v>4.0089874114085629E-3</v>
      </c>
      <c r="AD1878" s="100">
        <f t="shared" si="823"/>
        <v>2.6123503804320505E-2</v>
      </c>
      <c r="AE1878" s="100">
        <f t="shared" si="824"/>
        <v>6.3399734386574882E-2</v>
      </c>
      <c r="AF1878" s="100">
        <f t="shared" si="825"/>
        <v>3.8343570666323948E-2</v>
      </c>
      <c r="AG1878" s="101">
        <f t="shared" si="826"/>
        <v>7.7409658879778378E-3</v>
      </c>
      <c r="AH1878" s="95">
        <f t="shared" si="827"/>
        <v>64.145567311200296</v>
      </c>
      <c r="AI1878" s="96">
        <f t="shared" si="828"/>
        <v>73.956767603064577</v>
      </c>
      <c r="AJ1878" s="96">
        <f t="shared" si="829"/>
        <v>117.79131703757753</v>
      </c>
      <c r="AK1878" s="96">
        <f t="shared" si="830"/>
        <v>110.52955125866472</v>
      </c>
      <c r="AL1878" s="86">
        <f t="shared" si="831"/>
        <v>19.072692448011676</v>
      </c>
      <c r="AM1878" s="95">
        <f t="shared" si="839"/>
        <v>64.358244312502777</v>
      </c>
      <c r="AN1878" s="96">
        <f t="shared" si="832"/>
        <v>74.201974001872088</v>
      </c>
      <c r="AO1878" s="96">
        <f t="shared" si="833"/>
        <v>118.18185850656921</v>
      </c>
      <c r="AP1878" s="96">
        <f t="shared" si="834"/>
        <v>110.89601607458813</v>
      </c>
      <c r="AQ1878" s="86">
        <f t="shared" si="835"/>
        <v>19.135928665362883</v>
      </c>
    </row>
    <row r="1879" spans="1:43">
      <c r="A1879" s="129" t="str">
        <f t="shared" si="836"/>
        <v>2016_2</v>
      </c>
      <c r="B1879" s="57">
        <v>2016</v>
      </c>
      <c r="C1879" s="57">
        <v>2</v>
      </c>
      <c r="D1879" s="81" t="str">
        <f t="shared" si="837"/>
        <v>LYL_Commercial</v>
      </c>
      <c r="E1879" s="68" t="s">
        <v>18</v>
      </c>
      <c r="F1879" s="69" t="s">
        <v>40</v>
      </c>
      <c r="G1879" s="84">
        <f t="shared" si="838"/>
        <v>4468</v>
      </c>
      <c r="H1879" s="70">
        <v>1117</v>
      </c>
      <c r="I1879" s="65">
        <v>26</v>
      </c>
      <c r="J1879" s="66">
        <v>122</v>
      </c>
      <c r="K1879" s="66">
        <v>294</v>
      </c>
      <c r="L1879" s="66">
        <v>176</v>
      </c>
      <c r="M1879" s="67">
        <v>49</v>
      </c>
      <c r="N1879" s="65">
        <v>521319</v>
      </c>
      <c r="O1879" s="66">
        <v>394425</v>
      </c>
      <c r="P1879" s="66">
        <v>453403</v>
      </c>
      <c r="Q1879" s="66">
        <v>628916</v>
      </c>
      <c r="R1879" s="67">
        <v>291523</v>
      </c>
      <c r="S1879" s="95">
        <f t="shared" si="812"/>
        <v>20050.73076923077</v>
      </c>
      <c r="T1879" s="96">
        <f t="shared" si="813"/>
        <v>3232.9918032786886</v>
      </c>
      <c r="U1879" s="96">
        <f t="shared" si="814"/>
        <v>1542.187074829932</v>
      </c>
      <c r="V1879" s="96">
        <f t="shared" si="815"/>
        <v>3573.3863636363635</v>
      </c>
      <c r="W1879" s="86">
        <f t="shared" si="816"/>
        <v>5949.4489795918371</v>
      </c>
      <c r="X1879" s="99">
        <f t="shared" si="817"/>
        <v>5.8191584601611458E-3</v>
      </c>
      <c r="Y1879" s="100">
        <f t="shared" si="818"/>
        <v>2.730528200537153E-2</v>
      </c>
      <c r="Z1879" s="100">
        <f t="shared" si="819"/>
        <v>6.580125335720681E-2</v>
      </c>
      <c r="AA1879" s="100">
        <f t="shared" si="820"/>
        <v>3.9391226499552373E-2</v>
      </c>
      <c r="AB1879" s="101">
        <f t="shared" si="821"/>
        <v>1.0966875559534467E-2</v>
      </c>
      <c r="AC1879" s="99">
        <f t="shared" si="822"/>
        <v>8.4704783231556759E-3</v>
      </c>
      <c r="AD1879" s="100">
        <f t="shared" si="823"/>
        <v>3.2986100985894384E-2</v>
      </c>
      <c r="AE1879" s="100">
        <f t="shared" si="824"/>
        <v>7.4443687164123959E-2</v>
      </c>
      <c r="AF1879" s="100">
        <f t="shared" si="825"/>
        <v>4.617189269248903E-2</v>
      </c>
      <c r="AG1879" s="101">
        <f t="shared" si="826"/>
        <v>1.4597206484038434E-2</v>
      </c>
      <c r="AH1879" s="95">
        <f t="shared" si="827"/>
        <v>116.67837958818264</v>
      </c>
      <c r="AI1879" s="96">
        <f t="shared" si="828"/>
        <v>88.277752909579235</v>
      </c>
      <c r="AJ1879" s="96">
        <f t="shared" si="829"/>
        <v>101.477842435094</v>
      </c>
      <c r="AK1879" s="96">
        <f t="shared" si="830"/>
        <v>140.76007162041182</v>
      </c>
      <c r="AL1879" s="86">
        <f t="shared" si="831"/>
        <v>65.246866606982991</v>
      </c>
      <c r="AM1879" s="95">
        <f t="shared" si="839"/>
        <v>117.06523107189091</v>
      </c>
      <c r="AN1879" s="96">
        <f t="shared" si="832"/>
        <v>88.570441064934471</v>
      </c>
      <c r="AO1879" s="96">
        <f t="shared" si="833"/>
        <v>101.81429597557073</v>
      </c>
      <c r="AP1879" s="96">
        <f t="shared" si="834"/>
        <v>141.22676684488641</v>
      </c>
      <c r="AQ1879" s="86">
        <f t="shared" si="835"/>
        <v>65.463195006840067</v>
      </c>
    </row>
    <row r="1880" spans="1:43">
      <c r="A1880" s="129" t="str">
        <f t="shared" si="836"/>
        <v>2016_2</v>
      </c>
      <c r="B1880" s="57">
        <v>2016</v>
      </c>
      <c r="C1880" s="57">
        <v>2</v>
      </c>
      <c r="D1880" s="81" t="str">
        <f t="shared" si="837"/>
        <v>LSA_Commercial</v>
      </c>
      <c r="E1880" s="68" t="s">
        <v>19</v>
      </c>
      <c r="F1880" s="69" t="s">
        <v>40</v>
      </c>
      <c r="G1880" s="84">
        <f t="shared" si="838"/>
        <v>29764</v>
      </c>
      <c r="H1880" s="70">
        <v>7441</v>
      </c>
      <c r="I1880" s="65">
        <v>114</v>
      </c>
      <c r="J1880" s="66">
        <v>879</v>
      </c>
      <c r="K1880" s="66">
        <v>767</v>
      </c>
      <c r="L1880" s="66">
        <v>1579</v>
      </c>
      <c r="M1880" s="67">
        <v>258</v>
      </c>
      <c r="N1880" s="65">
        <v>3435620</v>
      </c>
      <c r="O1880" s="66">
        <v>2536238</v>
      </c>
      <c r="P1880" s="66">
        <v>1080987</v>
      </c>
      <c r="Q1880" s="66">
        <v>3908182</v>
      </c>
      <c r="R1880" s="67">
        <v>2622007</v>
      </c>
      <c r="S1880" s="95">
        <f t="shared" si="812"/>
        <v>30137.017543859649</v>
      </c>
      <c r="T1880" s="96">
        <f t="shared" si="813"/>
        <v>2885.3674630261662</v>
      </c>
      <c r="U1880" s="96">
        <f t="shared" si="814"/>
        <v>1409.3702737940025</v>
      </c>
      <c r="V1880" s="96">
        <f t="shared" si="815"/>
        <v>2475.0994300189996</v>
      </c>
      <c r="W1880" s="86">
        <f t="shared" si="816"/>
        <v>10162.817829457364</v>
      </c>
      <c r="X1880" s="99">
        <f t="shared" si="817"/>
        <v>3.830130358822739E-3</v>
      </c>
      <c r="Y1880" s="100">
        <f t="shared" si="818"/>
        <v>2.9532320924606909E-2</v>
      </c>
      <c r="Z1880" s="100">
        <f t="shared" si="819"/>
        <v>2.5769385835237198E-2</v>
      </c>
      <c r="AA1880" s="100">
        <f t="shared" si="820"/>
        <v>5.3050665233167586E-2</v>
      </c>
      <c r="AB1880" s="101">
        <f t="shared" si="821"/>
        <v>8.6681897594409352E-3</v>
      </c>
      <c r="AC1880" s="99">
        <f t="shared" si="822"/>
        <v>4.6643564174800763E-3</v>
      </c>
      <c r="AD1880" s="100">
        <f t="shared" si="823"/>
        <v>3.1818707180047964E-2</v>
      </c>
      <c r="AE1880" s="100">
        <f t="shared" si="824"/>
        <v>2.7909284429683899E-2</v>
      </c>
      <c r="AF1880" s="100">
        <f t="shared" si="825"/>
        <v>5.6077711519772269E-2</v>
      </c>
      <c r="AG1880" s="101">
        <f t="shared" si="826"/>
        <v>9.9201311538233382E-3</v>
      </c>
      <c r="AH1880" s="95">
        <f t="shared" si="827"/>
        <v>115.42870581911033</v>
      </c>
      <c r="AI1880" s="96">
        <f t="shared" si="828"/>
        <v>85.211597903507595</v>
      </c>
      <c r="AJ1880" s="96">
        <f t="shared" si="829"/>
        <v>36.318606370111546</v>
      </c>
      <c r="AK1880" s="96">
        <f t="shared" si="830"/>
        <v>131.30567128074185</v>
      </c>
      <c r="AL1880" s="86">
        <f t="shared" si="831"/>
        <v>88.093233436366077</v>
      </c>
      <c r="AM1880" s="95">
        <f t="shared" si="839"/>
        <v>115.81141396320913</v>
      </c>
      <c r="AN1880" s="96">
        <f t="shared" si="832"/>
        <v>85.494120108516555</v>
      </c>
      <c r="AO1880" s="96">
        <f t="shared" si="833"/>
        <v>36.43902205303484</v>
      </c>
      <c r="AP1880" s="96">
        <f t="shared" si="834"/>
        <v>131.74102009115171</v>
      </c>
      <c r="AQ1880" s="86">
        <f t="shared" si="835"/>
        <v>88.3853098105821</v>
      </c>
    </row>
    <row r="1881" spans="1:43">
      <c r="A1881" s="129" t="str">
        <f t="shared" si="836"/>
        <v>2016_2</v>
      </c>
      <c r="B1881" s="57">
        <v>2016</v>
      </c>
      <c r="C1881" s="57">
        <v>2</v>
      </c>
      <c r="D1881" s="81" t="str">
        <f t="shared" si="837"/>
        <v>LMA_Commercial</v>
      </c>
      <c r="E1881" s="68" t="s">
        <v>20</v>
      </c>
      <c r="F1881" s="69" t="s">
        <v>40</v>
      </c>
      <c r="G1881" s="84">
        <f t="shared" si="838"/>
        <v>28044</v>
      </c>
      <c r="H1881" s="70">
        <v>7011</v>
      </c>
      <c r="I1881" s="65">
        <v>213</v>
      </c>
      <c r="J1881" s="66">
        <v>703</v>
      </c>
      <c r="K1881" s="66">
        <v>410</v>
      </c>
      <c r="L1881" s="66">
        <v>1200</v>
      </c>
      <c r="M1881" s="67">
        <v>174</v>
      </c>
      <c r="N1881" s="65">
        <v>3135027</v>
      </c>
      <c r="O1881" s="66">
        <v>1663552</v>
      </c>
      <c r="P1881" s="66">
        <v>317736</v>
      </c>
      <c r="Q1881" s="66">
        <v>3706687</v>
      </c>
      <c r="R1881" s="67">
        <v>893676</v>
      </c>
      <c r="S1881" s="95">
        <f t="shared" si="812"/>
        <v>14718.43661971831</v>
      </c>
      <c r="T1881" s="96">
        <f t="shared" si="813"/>
        <v>2366.3613086770984</v>
      </c>
      <c r="U1881" s="96">
        <f t="shared" si="814"/>
        <v>774.96585365853662</v>
      </c>
      <c r="V1881" s="96">
        <f t="shared" si="815"/>
        <v>3088.9058333333332</v>
      </c>
      <c r="W1881" s="86">
        <f t="shared" si="816"/>
        <v>5136.0689655172409</v>
      </c>
      <c r="X1881" s="99">
        <f t="shared" si="817"/>
        <v>7.5952075310226786E-3</v>
      </c>
      <c r="Y1881" s="100">
        <f t="shared" si="818"/>
        <v>2.5067750677506776E-2</v>
      </c>
      <c r="Z1881" s="100">
        <f t="shared" si="819"/>
        <v>1.4619883040935672E-2</v>
      </c>
      <c r="AA1881" s="100">
        <f t="shared" si="820"/>
        <v>4.2789901583226361E-2</v>
      </c>
      <c r="AB1881" s="101">
        <f t="shared" si="821"/>
        <v>6.2045357295678217E-3</v>
      </c>
      <c r="AC1881" s="99">
        <f t="shared" si="822"/>
        <v>8.8031609593796981E-3</v>
      </c>
      <c r="AD1881" s="100">
        <f t="shared" si="823"/>
        <v>2.7242858765645223E-2</v>
      </c>
      <c r="AE1881" s="100">
        <f t="shared" si="824"/>
        <v>1.6289857343671509E-2</v>
      </c>
      <c r="AF1881" s="100">
        <f t="shared" si="825"/>
        <v>4.5605756155508659E-2</v>
      </c>
      <c r="AG1881" s="101">
        <f t="shared" si="826"/>
        <v>7.2970801208500375E-3</v>
      </c>
      <c r="AH1881" s="95">
        <f t="shared" si="827"/>
        <v>111.78958065896448</v>
      </c>
      <c r="AI1881" s="96">
        <f t="shared" si="828"/>
        <v>59.319355298816149</v>
      </c>
      <c r="AJ1881" s="96">
        <f t="shared" si="829"/>
        <v>11.329910141206675</v>
      </c>
      <c r="AK1881" s="96">
        <f t="shared" si="830"/>
        <v>132.17397660818713</v>
      </c>
      <c r="AL1881" s="86">
        <f t="shared" si="831"/>
        <v>31.866923406076165</v>
      </c>
      <c r="AM1881" s="95">
        <f t="shared" si="839"/>
        <v>112.16022314897577</v>
      </c>
      <c r="AN1881" s="96">
        <f t="shared" si="832"/>
        <v>59.516030815659626</v>
      </c>
      <c r="AO1881" s="96">
        <f t="shared" si="833"/>
        <v>11.367474877397536</v>
      </c>
      <c r="AP1881" s="96">
        <f t="shared" si="834"/>
        <v>132.61220431703063</v>
      </c>
      <c r="AQ1881" s="86">
        <f t="shared" si="835"/>
        <v>31.972579369454895</v>
      </c>
    </row>
    <row r="1882" spans="1:43">
      <c r="A1882" s="129" t="str">
        <f t="shared" si="836"/>
        <v>2016_2</v>
      </c>
      <c r="B1882" s="57">
        <v>2016</v>
      </c>
      <c r="C1882" s="57">
        <v>2</v>
      </c>
      <c r="D1882" s="81" t="str">
        <f t="shared" si="837"/>
        <v>SYL_Commercial</v>
      </c>
      <c r="E1882" s="68" t="s">
        <v>21</v>
      </c>
      <c r="F1882" s="69" t="s">
        <v>40</v>
      </c>
      <c r="G1882" s="84">
        <f t="shared" si="838"/>
        <v>3656</v>
      </c>
      <c r="H1882" s="70">
        <v>914</v>
      </c>
      <c r="I1882" s="65">
        <v>35</v>
      </c>
      <c r="J1882" s="66">
        <v>98</v>
      </c>
      <c r="K1882" s="66">
        <v>121</v>
      </c>
      <c r="L1882" s="66">
        <v>123</v>
      </c>
      <c r="M1882" s="67">
        <v>43</v>
      </c>
      <c r="N1882" s="65">
        <v>414080</v>
      </c>
      <c r="O1882" s="66">
        <v>291335</v>
      </c>
      <c r="P1882" s="66">
        <v>109734</v>
      </c>
      <c r="Q1882" s="66">
        <v>399667</v>
      </c>
      <c r="R1882" s="67">
        <v>189799</v>
      </c>
      <c r="S1882" s="95">
        <f t="shared" si="812"/>
        <v>11830.857142857143</v>
      </c>
      <c r="T1882" s="96">
        <f t="shared" si="813"/>
        <v>2972.8061224489797</v>
      </c>
      <c r="U1882" s="96">
        <f t="shared" si="814"/>
        <v>906.89256198347107</v>
      </c>
      <c r="V1882" s="96">
        <f t="shared" si="815"/>
        <v>3249.3252032520327</v>
      </c>
      <c r="W1882" s="86">
        <f t="shared" si="816"/>
        <v>4413.9302325581393</v>
      </c>
      <c r="X1882" s="99">
        <f t="shared" si="817"/>
        <v>9.5733041575492336E-3</v>
      </c>
      <c r="Y1882" s="100">
        <f t="shared" si="818"/>
        <v>2.6805251641137857E-2</v>
      </c>
      <c r="Z1882" s="100">
        <f t="shared" si="819"/>
        <v>3.3096280087527352E-2</v>
      </c>
      <c r="AA1882" s="100">
        <f t="shared" si="820"/>
        <v>3.3643326039387307E-2</v>
      </c>
      <c r="AB1882" s="101">
        <f t="shared" si="821"/>
        <v>1.1761487964989058E-2</v>
      </c>
      <c r="AC1882" s="99">
        <f t="shared" si="822"/>
        <v>1.3325581448783066E-2</v>
      </c>
      <c r="AD1882" s="100">
        <f t="shared" si="823"/>
        <v>3.3029152271232397E-2</v>
      </c>
      <c r="AE1882" s="100">
        <f t="shared" si="824"/>
        <v>3.9989688894245472E-2</v>
      </c>
      <c r="AF1882" s="100">
        <f t="shared" si="825"/>
        <v>4.0591505304863489E-2</v>
      </c>
      <c r="AG1882" s="101">
        <f t="shared" si="826"/>
        <v>1.5915950520634294E-2</v>
      </c>
      <c r="AH1882" s="95">
        <f t="shared" si="827"/>
        <v>113.26039387308533</v>
      </c>
      <c r="AI1882" s="96">
        <f t="shared" si="828"/>
        <v>79.686816192560173</v>
      </c>
      <c r="AJ1882" s="96">
        <f t="shared" si="829"/>
        <v>30.014770240700219</v>
      </c>
      <c r="AK1882" s="96">
        <f t="shared" si="830"/>
        <v>109.31810722100657</v>
      </c>
      <c r="AL1882" s="86">
        <f t="shared" si="831"/>
        <v>51.914387308533918</v>
      </c>
      <c r="AM1882" s="95">
        <f t="shared" si="839"/>
        <v>113.63591289871658</v>
      </c>
      <c r="AN1882" s="96">
        <f t="shared" si="832"/>
        <v>79.951020779432952</v>
      </c>
      <c r="AO1882" s="96">
        <f t="shared" si="833"/>
        <v>30.114285321744024</v>
      </c>
      <c r="AP1882" s="96">
        <f t="shared" si="834"/>
        <v>109.68055544940921</v>
      </c>
      <c r="AQ1882" s="86">
        <f t="shared" si="835"/>
        <v>52.086511380079962</v>
      </c>
    </row>
    <row r="1883" spans="1:43">
      <c r="A1883" s="129" t="str">
        <f t="shared" si="836"/>
        <v>2016_2</v>
      </c>
      <c r="B1883" s="57">
        <v>2016</v>
      </c>
      <c r="C1883" s="57">
        <v>2</v>
      </c>
      <c r="D1883" s="81" t="str">
        <f t="shared" si="837"/>
        <v>MYL_Commercial</v>
      </c>
      <c r="E1883" s="68" t="s">
        <v>22</v>
      </c>
      <c r="F1883" s="69" t="s">
        <v>40</v>
      </c>
      <c r="G1883" s="84">
        <f t="shared" si="838"/>
        <v>2616</v>
      </c>
      <c r="H1883" s="70">
        <v>654</v>
      </c>
      <c r="I1883" s="65">
        <v>26</v>
      </c>
      <c r="J1883" s="66">
        <v>79</v>
      </c>
      <c r="K1883" s="66">
        <v>131</v>
      </c>
      <c r="L1883" s="66">
        <v>109</v>
      </c>
      <c r="M1883" s="67">
        <v>25</v>
      </c>
      <c r="N1883" s="65">
        <v>371367</v>
      </c>
      <c r="O1883" s="66">
        <v>249969</v>
      </c>
      <c r="P1883" s="66">
        <v>95078</v>
      </c>
      <c r="Q1883" s="66">
        <v>357362</v>
      </c>
      <c r="R1883" s="67">
        <v>115194</v>
      </c>
      <c r="S1883" s="95">
        <f t="shared" si="812"/>
        <v>14283.346153846154</v>
      </c>
      <c r="T1883" s="96">
        <f t="shared" si="813"/>
        <v>3164.1645569620255</v>
      </c>
      <c r="U1883" s="96">
        <f t="shared" si="814"/>
        <v>725.78625954198469</v>
      </c>
      <c r="V1883" s="96">
        <f t="shared" si="815"/>
        <v>3278.5504587155965</v>
      </c>
      <c r="W1883" s="86">
        <f t="shared" si="816"/>
        <v>4607.76</v>
      </c>
      <c r="X1883" s="99">
        <f t="shared" si="817"/>
        <v>9.9388379204892966E-3</v>
      </c>
      <c r="Y1883" s="100">
        <f t="shared" si="818"/>
        <v>3.0198776758409786E-2</v>
      </c>
      <c r="Z1883" s="100">
        <f t="shared" si="819"/>
        <v>5.007645259938838E-2</v>
      </c>
      <c r="AA1883" s="100">
        <f t="shared" si="820"/>
        <v>4.1666666666666664E-2</v>
      </c>
      <c r="AB1883" s="101">
        <f t="shared" si="821"/>
        <v>9.5565749235474E-3</v>
      </c>
      <c r="AC1883" s="99">
        <f t="shared" si="822"/>
        <v>1.4457770559071444E-2</v>
      </c>
      <c r="AD1883" s="100">
        <f t="shared" si="823"/>
        <v>3.7994799383073492E-2</v>
      </c>
      <c r="AE1883" s="100">
        <f t="shared" si="824"/>
        <v>6.0012145416490623E-2</v>
      </c>
      <c r="AF1883" s="100">
        <f t="shared" si="825"/>
        <v>5.0769775342249038E-2</v>
      </c>
      <c r="AG1883" s="101">
        <f t="shared" si="826"/>
        <v>1.3988608300906792E-2</v>
      </c>
      <c r="AH1883" s="95">
        <f t="shared" si="827"/>
        <v>141.95986238532109</v>
      </c>
      <c r="AI1883" s="96">
        <f t="shared" si="828"/>
        <v>95.553899082568805</v>
      </c>
      <c r="AJ1883" s="96">
        <f t="shared" si="829"/>
        <v>36.344801223241589</v>
      </c>
      <c r="AK1883" s="96">
        <f t="shared" si="830"/>
        <v>136.60626911314984</v>
      </c>
      <c r="AL1883" s="86">
        <f t="shared" si="831"/>
        <v>44.034403669724767</v>
      </c>
      <c r="AM1883" s="95">
        <f t="shared" si="839"/>
        <v>142.43053556045959</v>
      </c>
      <c r="AN1883" s="96">
        <f t="shared" si="832"/>
        <v>95.870711569720854</v>
      </c>
      <c r="AO1883" s="96">
        <f t="shared" si="833"/>
        <v>36.46530375616944</v>
      </c>
      <c r="AP1883" s="96">
        <f t="shared" si="834"/>
        <v>137.05919225175353</v>
      </c>
      <c r="AQ1883" s="86">
        <f t="shared" si="835"/>
        <v>44.180401364018834</v>
      </c>
    </row>
    <row r="1884" spans="1:43">
      <c r="A1884" s="129" t="str">
        <f t="shared" si="836"/>
        <v>2016_2</v>
      </c>
      <c r="B1884" s="57">
        <v>2016</v>
      </c>
      <c r="C1884" s="57">
        <v>2</v>
      </c>
      <c r="D1884" s="81" t="str">
        <f t="shared" si="837"/>
        <v>MYH_Commercial</v>
      </c>
      <c r="E1884" s="68" t="s">
        <v>23</v>
      </c>
      <c r="F1884" s="69" t="s">
        <v>40</v>
      </c>
      <c r="G1884" s="84">
        <f t="shared" si="838"/>
        <v>7272</v>
      </c>
      <c r="H1884" s="70">
        <v>1818</v>
      </c>
      <c r="I1884" s="65">
        <v>61</v>
      </c>
      <c r="J1884" s="66">
        <v>215</v>
      </c>
      <c r="K1884" s="66">
        <v>693</v>
      </c>
      <c r="L1884" s="66">
        <v>466</v>
      </c>
      <c r="M1884" s="67">
        <v>172</v>
      </c>
      <c r="N1884" s="65">
        <v>1159196</v>
      </c>
      <c r="O1884" s="66">
        <v>882746</v>
      </c>
      <c r="P1884" s="66">
        <v>684983</v>
      </c>
      <c r="Q1884" s="66">
        <v>1479065</v>
      </c>
      <c r="R1884" s="67">
        <v>926041</v>
      </c>
      <c r="S1884" s="95">
        <f t="shared" si="812"/>
        <v>19003.213114754097</v>
      </c>
      <c r="T1884" s="96">
        <f t="shared" si="813"/>
        <v>4105.7953488372095</v>
      </c>
      <c r="U1884" s="96">
        <f t="shared" si="814"/>
        <v>988.43145743145737</v>
      </c>
      <c r="V1884" s="96">
        <f t="shared" si="815"/>
        <v>3173.9592274678112</v>
      </c>
      <c r="W1884" s="86">
        <f t="shared" si="816"/>
        <v>5383.9593023255811</v>
      </c>
      <c r="X1884" s="99">
        <f t="shared" si="817"/>
        <v>8.3883388338833881E-3</v>
      </c>
      <c r="Y1884" s="100">
        <f t="shared" si="818"/>
        <v>2.9565456545654567E-2</v>
      </c>
      <c r="Z1884" s="100">
        <f t="shared" si="819"/>
        <v>9.5297029702970298E-2</v>
      </c>
      <c r="AA1884" s="100">
        <f t="shared" si="820"/>
        <v>6.4081408140814075E-2</v>
      </c>
      <c r="AB1884" s="101">
        <f t="shared" si="821"/>
        <v>2.3652365236523653E-2</v>
      </c>
      <c r="AC1884" s="99">
        <f t="shared" si="822"/>
        <v>1.0880279979503249E-2</v>
      </c>
      <c r="AD1884" s="100">
        <f t="shared" si="823"/>
        <v>3.4193574343668216E-2</v>
      </c>
      <c r="AE1884" s="100">
        <f t="shared" si="824"/>
        <v>0.10331975046041683</v>
      </c>
      <c r="AF1884" s="100">
        <f t="shared" si="825"/>
        <v>7.0772762756927288E-2</v>
      </c>
      <c r="AG1884" s="101">
        <f t="shared" si="826"/>
        <v>2.780447201418151E-2</v>
      </c>
      <c r="AH1884" s="95">
        <f t="shared" si="827"/>
        <v>159.40539053905391</v>
      </c>
      <c r="AI1884" s="96">
        <f t="shared" si="828"/>
        <v>121.38971397139714</v>
      </c>
      <c r="AJ1884" s="96">
        <f t="shared" si="829"/>
        <v>94.194581958195826</v>
      </c>
      <c r="AK1884" s="96">
        <f t="shared" si="830"/>
        <v>203.39177667766776</v>
      </c>
      <c r="AL1884" s="86">
        <f t="shared" si="831"/>
        <v>127.34337183718372</v>
      </c>
      <c r="AM1884" s="95">
        <f t="shared" si="839"/>
        <v>159.93390500813362</v>
      </c>
      <c r="AN1884" s="96">
        <f t="shared" si="832"/>
        <v>121.79218605853534</v>
      </c>
      <c r="AO1884" s="96">
        <f t="shared" si="833"/>
        <v>94.506887579137953</v>
      </c>
      <c r="AP1884" s="96">
        <f t="shared" si="834"/>
        <v>204.06612963714088</v>
      </c>
      <c r="AQ1884" s="86">
        <f t="shared" si="835"/>
        <v>127.76558349721452</v>
      </c>
    </row>
    <row r="1885" spans="1:43">
      <c r="A1885" s="129" t="str">
        <f t="shared" si="836"/>
        <v>2016_2</v>
      </c>
      <c r="B1885" s="57">
        <v>2016</v>
      </c>
      <c r="C1885" s="57">
        <v>2</v>
      </c>
      <c r="D1885" s="81" t="str">
        <f t="shared" si="837"/>
        <v>LML_Commercial</v>
      </c>
      <c r="E1885" s="68" t="s">
        <v>24</v>
      </c>
      <c r="F1885" s="69" t="s">
        <v>40</v>
      </c>
      <c r="G1885" s="84">
        <f t="shared" si="838"/>
        <v>28340</v>
      </c>
      <c r="H1885" s="70">
        <v>7085</v>
      </c>
      <c r="I1885" s="65">
        <v>58</v>
      </c>
      <c r="J1885" s="66">
        <v>629</v>
      </c>
      <c r="K1885" s="66">
        <v>2105</v>
      </c>
      <c r="L1885" s="66">
        <v>921</v>
      </c>
      <c r="M1885" s="67">
        <v>245</v>
      </c>
      <c r="N1885" s="65">
        <v>953470</v>
      </c>
      <c r="O1885" s="66">
        <v>1285104</v>
      </c>
      <c r="P1885" s="66">
        <v>1939206</v>
      </c>
      <c r="Q1885" s="66">
        <v>1686491</v>
      </c>
      <c r="R1885" s="67">
        <v>1302385</v>
      </c>
      <c r="S1885" s="95">
        <f t="shared" si="812"/>
        <v>16439.137931034482</v>
      </c>
      <c r="T1885" s="96">
        <f t="shared" si="813"/>
        <v>2043.0906200317966</v>
      </c>
      <c r="U1885" s="96">
        <f t="shared" si="814"/>
        <v>921.23800475059386</v>
      </c>
      <c r="V1885" s="96">
        <f t="shared" si="815"/>
        <v>1831.1520086862106</v>
      </c>
      <c r="W1885" s="86">
        <f t="shared" si="816"/>
        <v>5315.8571428571431</v>
      </c>
      <c r="X1885" s="99">
        <f t="shared" si="817"/>
        <v>2.0465772759350742E-3</v>
      </c>
      <c r="Y1885" s="100">
        <f t="shared" si="818"/>
        <v>2.2194777699364857E-2</v>
      </c>
      <c r="Z1885" s="100">
        <f t="shared" si="819"/>
        <v>7.4276640790402262E-2</v>
      </c>
      <c r="AA1885" s="100">
        <f t="shared" si="820"/>
        <v>3.2498235709244885E-2</v>
      </c>
      <c r="AB1885" s="101">
        <f t="shared" si="821"/>
        <v>8.6450247000705721E-3</v>
      </c>
      <c r="AC1885" s="99">
        <f t="shared" si="822"/>
        <v>2.6720742425645301E-3</v>
      </c>
      <c r="AD1885" s="100">
        <f t="shared" si="823"/>
        <v>2.4233732385297548E-2</v>
      </c>
      <c r="AE1885" s="100">
        <f t="shared" si="824"/>
        <v>7.7905939685628006E-2</v>
      </c>
      <c r="AF1885" s="100">
        <f t="shared" si="825"/>
        <v>3.4952446001250276E-2</v>
      </c>
      <c r="AG1885" s="101">
        <f t="shared" si="826"/>
        <v>9.9263332158811557E-3</v>
      </c>
      <c r="AH1885" s="95">
        <f t="shared" si="827"/>
        <v>33.643966125617503</v>
      </c>
      <c r="AI1885" s="96">
        <f t="shared" si="828"/>
        <v>45.345942131263229</v>
      </c>
      <c r="AJ1885" s="96">
        <f t="shared" si="829"/>
        <v>68.426464361326751</v>
      </c>
      <c r="AK1885" s="96">
        <f t="shared" si="830"/>
        <v>59.509209597741709</v>
      </c>
      <c r="AL1885" s="86">
        <f t="shared" si="831"/>
        <v>45.955716302046575</v>
      </c>
      <c r="AM1885" s="95">
        <f t="shared" si="839"/>
        <v>33.755513939869495</v>
      </c>
      <c r="AN1885" s="96">
        <f t="shared" si="832"/>
        <v>45.496288279843142</v>
      </c>
      <c r="AO1885" s="96">
        <f t="shared" si="833"/>
        <v>68.653334835158489</v>
      </c>
      <c r="AP1885" s="96">
        <f t="shared" si="834"/>
        <v>59.706514583536396</v>
      </c>
      <c r="AQ1885" s="86">
        <f t="shared" si="835"/>
        <v>46.108084179446578</v>
      </c>
    </row>
    <row r="1886" spans="1:43">
      <c r="A1886" s="129" t="str">
        <f t="shared" si="836"/>
        <v>2016_2</v>
      </c>
      <c r="B1886" s="57">
        <v>2016</v>
      </c>
      <c r="C1886" s="57">
        <v>2</v>
      </c>
      <c r="D1886" s="81" t="str">
        <f t="shared" si="837"/>
        <v>MSA_Commercial</v>
      </c>
      <c r="E1886" s="68" t="s">
        <v>25</v>
      </c>
      <c r="F1886" s="69" t="s">
        <v>40</v>
      </c>
      <c r="G1886" s="84">
        <f t="shared" si="838"/>
        <v>20252</v>
      </c>
      <c r="H1886" s="70">
        <v>5063</v>
      </c>
      <c r="I1886" s="65">
        <v>80</v>
      </c>
      <c r="J1886" s="66">
        <v>602</v>
      </c>
      <c r="K1886" s="66">
        <v>1031</v>
      </c>
      <c r="L1886" s="66">
        <v>1143</v>
      </c>
      <c r="M1886" s="67">
        <v>224</v>
      </c>
      <c r="N1886" s="65">
        <v>1776086</v>
      </c>
      <c r="O1886" s="66">
        <v>2012353</v>
      </c>
      <c r="P1886" s="66">
        <v>1255681</v>
      </c>
      <c r="Q1886" s="66">
        <v>3373094</v>
      </c>
      <c r="R1886" s="67">
        <v>1015446</v>
      </c>
      <c r="S1886" s="95">
        <f t="shared" si="812"/>
        <v>22201.075000000001</v>
      </c>
      <c r="T1886" s="96">
        <f t="shared" si="813"/>
        <v>3342.7790697674418</v>
      </c>
      <c r="U1886" s="96">
        <f t="shared" si="814"/>
        <v>1217.9253152279341</v>
      </c>
      <c r="V1886" s="96">
        <f t="shared" si="815"/>
        <v>2951.0883639545059</v>
      </c>
      <c r="W1886" s="86">
        <f t="shared" si="816"/>
        <v>4533.2410714285716</v>
      </c>
      <c r="X1886" s="99">
        <f t="shared" si="817"/>
        <v>3.9502271380604387E-3</v>
      </c>
      <c r="Y1886" s="100">
        <f t="shared" si="818"/>
        <v>2.9725459213904799E-2</v>
      </c>
      <c r="Z1886" s="100">
        <f t="shared" si="819"/>
        <v>5.0908552241753897E-2</v>
      </c>
      <c r="AA1886" s="100">
        <f t="shared" si="820"/>
        <v>5.6438870235038512E-2</v>
      </c>
      <c r="AB1886" s="101">
        <f t="shared" si="821"/>
        <v>1.1060635986569228E-2</v>
      </c>
      <c r="AC1886" s="99">
        <f t="shared" si="822"/>
        <v>4.9772344040226908E-3</v>
      </c>
      <c r="AD1886" s="100">
        <f t="shared" si="823"/>
        <v>3.2506027505443576E-2</v>
      </c>
      <c r="AE1886" s="100">
        <f t="shared" si="824"/>
        <v>5.4507465380901822E-2</v>
      </c>
      <c r="AF1886" s="100">
        <f t="shared" si="825"/>
        <v>6.0217167625831181E-2</v>
      </c>
      <c r="AG1886" s="101">
        <f t="shared" si="826"/>
        <v>1.2773002962035873E-2</v>
      </c>
      <c r="AH1886" s="95">
        <f t="shared" si="827"/>
        <v>87.699288959115151</v>
      </c>
      <c r="AI1886" s="96">
        <f t="shared" si="828"/>
        <v>99.365642899466721</v>
      </c>
      <c r="AJ1886" s="96">
        <f t="shared" si="829"/>
        <v>62.002814536835871</v>
      </c>
      <c r="AK1886" s="96">
        <f t="shared" si="830"/>
        <v>166.55609322536046</v>
      </c>
      <c r="AL1886" s="86">
        <f t="shared" si="831"/>
        <v>50.1405293304365</v>
      </c>
      <c r="AM1886" s="95">
        <f t="shared" si="839"/>
        <v>87.990059195843997</v>
      </c>
      <c r="AN1886" s="96">
        <f t="shared" si="832"/>
        <v>99.695093364248279</v>
      </c>
      <c r="AO1886" s="96">
        <f t="shared" si="833"/>
        <v>62.208387162049924</v>
      </c>
      <c r="AP1886" s="96">
        <f t="shared" si="834"/>
        <v>167.10831611371646</v>
      </c>
      <c r="AQ1886" s="86">
        <f t="shared" si="835"/>
        <v>50.306772110237347</v>
      </c>
    </row>
    <row r="1887" spans="1:43">
      <c r="A1887" s="129" t="str">
        <f t="shared" si="836"/>
        <v>2016_2</v>
      </c>
      <c r="B1887" s="57">
        <v>2016</v>
      </c>
      <c r="C1887" s="57">
        <v>2</v>
      </c>
      <c r="D1887" s="81" t="str">
        <f t="shared" si="837"/>
        <v>LYA_Commercial</v>
      </c>
      <c r="E1887" s="68" t="s">
        <v>26</v>
      </c>
      <c r="F1887" s="69" t="s">
        <v>40</v>
      </c>
      <c r="G1887" s="84">
        <f t="shared" si="838"/>
        <v>5956</v>
      </c>
      <c r="H1887" s="70">
        <v>1489</v>
      </c>
      <c r="I1887" s="65">
        <v>50</v>
      </c>
      <c r="J1887" s="66">
        <v>194</v>
      </c>
      <c r="K1887" s="66">
        <v>287</v>
      </c>
      <c r="L1887" s="66">
        <v>268</v>
      </c>
      <c r="M1887" s="67">
        <v>80</v>
      </c>
      <c r="N1887" s="65">
        <v>1052823</v>
      </c>
      <c r="O1887" s="66">
        <v>636867</v>
      </c>
      <c r="P1887" s="66">
        <v>255970</v>
      </c>
      <c r="Q1887" s="66">
        <v>938308</v>
      </c>
      <c r="R1887" s="67">
        <v>764965</v>
      </c>
      <c r="S1887" s="95">
        <f t="shared" si="812"/>
        <v>21056.46</v>
      </c>
      <c r="T1887" s="96">
        <f t="shared" si="813"/>
        <v>3282.819587628866</v>
      </c>
      <c r="U1887" s="96">
        <f t="shared" si="814"/>
        <v>891.88153310104531</v>
      </c>
      <c r="V1887" s="96">
        <f t="shared" si="815"/>
        <v>3501.1492537313434</v>
      </c>
      <c r="W1887" s="86">
        <f t="shared" si="816"/>
        <v>9562.0625</v>
      </c>
      <c r="X1887" s="99">
        <f t="shared" si="817"/>
        <v>8.3948959032907992E-3</v>
      </c>
      <c r="Y1887" s="100">
        <f t="shared" si="818"/>
        <v>3.2572196104768303E-2</v>
      </c>
      <c r="Z1887" s="100">
        <f t="shared" si="819"/>
        <v>4.8186702484889189E-2</v>
      </c>
      <c r="AA1887" s="100">
        <f t="shared" si="820"/>
        <v>4.4996642041638682E-2</v>
      </c>
      <c r="AB1887" s="101">
        <f t="shared" si="821"/>
        <v>1.3431833445265278E-2</v>
      </c>
      <c r="AC1887" s="99">
        <f t="shared" si="822"/>
        <v>1.1149477304897119E-2</v>
      </c>
      <c r="AD1887" s="100">
        <f t="shared" si="823"/>
        <v>3.7931536962450878E-2</v>
      </c>
      <c r="AE1887" s="100">
        <f t="shared" si="824"/>
        <v>5.4652439916258337E-2</v>
      </c>
      <c r="AF1887" s="100">
        <f t="shared" si="825"/>
        <v>5.1255153883138199E-2</v>
      </c>
      <c r="AG1887" s="101">
        <f t="shared" si="826"/>
        <v>1.690727327890084E-2</v>
      </c>
      <c r="AH1887" s="95">
        <f t="shared" si="827"/>
        <v>176.76678979180659</v>
      </c>
      <c r="AI1887" s="96">
        <f t="shared" si="828"/>
        <v>106.92864338482202</v>
      </c>
      <c r="AJ1887" s="96">
        <f t="shared" si="829"/>
        <v>42.976830087306915</v>
      </c>
      <c r="AK1887" s="96">
        <f t="shared" si="830"/>
        <v>157.53995970449967</v>
      </c>
      <c r="AL1887" s="86">
        <f t="shared" si="831"/>
        <v>128.43603089321692</v>
      </c>
      <c r="AM1887" s="95">
        <f t="shared" si="839"/>
        <v>177.35286662234424</v>
      </c>
      <c r="AN1887" s="96">
        <f t="shared" si="832"/>
        <v>107.28316925748439</v>
      </c>
      <c r="AO1887" s="96">
        <f t="shared" si="833"/>
        <v>43.119321357266557</v>
      </c>
      <c r="AP1887" s="96">
        <f t="shared" si="834"/>
        <v>158.06228926864114</v>
      </c>
      <c r="AQ1887" s="86">
        <f t="shared" si="835"/>
        <v>128.8618653047678</v>
      </c>
    </row>
    <row r="1888" spans="1:43">
      <c r="A1888" s="129" t="str">
        <f t="shared" si="836"/>
        <v>2016_2</v>
      </c>
      <c r="B1888" s="57">
        <v>2016</v>
      </c>
      <c r="C1888" s="57">
        <v>2</v>
      </c>
      <c r="D1888" s="81" t="str">
        <f t="shared" si="837"/>
        <v>MMA_Commercial</v>
      </c>
      <c r="E1888" s="68" t="s">
        <v>27</v>
      </c>
      <c r="F1888" s="69" t="s">
        <v>40</v>
      </c>
      <c r="G1888" s="84">
        <f t="shared" si="838"/>
        <v>29832</v>
      </c>
      <c r="H1888" s="70">
        <v>7458</v>
      </c>
      <c r="I1888" s="65">
        <v>238</v>
      </c>
      <c r="J1888" s="66">
        <v>949</v>
      </c>
      <c r="K1888" s="66">
        <v>1771</v>
      </c>
      <c r="L1888" s="66">
        <v>1476</v>
      </c>
      <c r="M1888" s="67">
        <v>327</v>
      </c>
      <c r="N1888" s="65">
        <v>3523237</v>
      </c>
      <c r="O1888" s="66">
        <v>3039005</v>
      </c>
      <c r="P1888" s="66">
        <v>2217618</v>
      </c>
      <c r="Q1888" s="66">
        <v>5121650</v>
      </c>
      <c r="R1888" s="67">
        <v>4007082</v>
      </c>
      <c r="S1888" s="95">
        <f t="shared" si="812"/>
        <v>14803.51680672269</v>
      </c>
      <c r="T1888" s="96">
        <f t="shared" si="813"/>
        <v>3202.3234984193887</v>
      </c>
      <c r="U1888" s="96">
        <f t="shared" si="814"/>
        <v>1252.1840767927724</v>
      </c>
      <c r="V1888" s="96">
        <f t="shared" si="815"/>
        <v>3469.9525745257451</v>
      </c>
      <c r="W1888" s="86">
        <f t="shared" si="816"/>
        <v>12254.073394495414</v>
      </c>
      <c r="X1888" s="99">
        <f t="shared" si="817"/>
        <v>7.9780101903995718E-3</v>
      </c>
      <c r="Y1888" s="100">
        <f t="shared" si="818"/>
        <v>3.1811477607937788E-2</v>
      </c>
      <c r="Z1888" s="100">
        <f t="shared" si="819"/>
        <v>5.9365781710914452E-2</v>
      </c>
      <c r="AA1888" s="100">
        <f t="shared" si="820"/>
        <v>4.9477071600965407E-2</v>
      </c>
      <c r="AB1888" s="101">
        <f t="shared" si="821"/>
        <v>1.0961383748994368E-2</v>
      </c>
      <c r="AC1888" s="99">
        <f t="shared" si="822"/>
        <v>9.1781246786744493E-3</v>
      </c>
      <c r="AD1888" s="100">
        <f t="shared" si="823"/>
        <v>3.4178959259558842E-2</v>
      </c>
      <c r="AE1888" s="100">
        <f t="shared" si="824"/>
        <v>6.2553597504686975E-2</v>
      </c>
      <c r="AF1888" s="100">
        <f t="shared" si="825"/>
        <v>5.2402557627620888E-2</v>
      </c>
      <c r="AG1888" s="101">
        <f t="shared" si="826"/>
        <v>1.2365988235607497E-2</v>
      </c>
      <c r="AH1888" s="95">
        <f t="shared" si="827"/>
        <v>118.10260793778492</v>
      </c>
      <c r="AI1888" s="96">
        <f t="shared" si="828"/>
        <v>101.87064226334138</v>
      </c>
      <c r="AJ1888" s="96">
        <f t="shared" si="829"/>
        <v>74.336886564762665</v>
      </c>
      <c r="AK1888" s="96">
        <f t="shared" si="830"/>
        <v>171.68309198176456</v>
      </c>
      <c r="AL1888" s="86">
        <f t="shared" si="831"/>
        <v>134.32160096540628</v>
      </c>
      <c r="AM1888" s="95">
        <f t="shared" si="839"/>
        <v>118.49418150327158</v>
      </c>
      <c r="AN1888" s="96">
        <f t="shared" si="832"/>
        <v>102.20839814617916</v>
      </c>
      <c r="AO1888" s="96">
        <f t="shared" si="833"/>
        <v>74.583353262049101</v>
      </c>
      <c r="AP1888" s="96">
        <f t="shared" si="834"/>
        <v>172.2523136241561</v>
      </c>
      <c r="AQ1888" s="86">
        <f t="shared" si="835"/>
        <v>134.76694920225137</v>
      </c>
    </row>
    <row r="1889" spans="1:43">
      <c r="A1889" s="129" t="str">
        <f t="shared" si="836"/>
        <v>2016_2</v>
      </c>
      <c r="B1889" s="57">
        <v>2016</v>
      </c>
      <c r="C1889" s="57">
        <v>2</v>
      </c>
      <c r="D1889" s="81" t="str">
        <f t="shared" si="837"/>
        <v>LYH_Commercial</v>
      </c>
      <c r="E1889" s="68" t="s">
        <v>28</v>
      </c>
      <c r="F1889" s="69" t="s">
        <v>40</v>
      </c>
      <c r="G1889" s="84">
        <f t="shared" si="838"/>
        <v>4124</v>
      </c>
      <c r="H1889" s="70">
        <v>1031</v>
      </c>
      <c r="I1889" s="65">
        <v>36</v>
      </c>
      <c r="J1889" s="66">
        <v>133</v>
      </c>
      <c r="K1889" s="66">
        <v>185</v>
      </c>
      <c r="L1889" s="66">
        <v>219</v>
      </c>
      <c r="M1889" s="67">
        <v>51</v>
      </c>
      <c r="N1889" s="65">
        <v>636324</v>
      </c>
      <c r="O1889" s="66">
        <v>418250</v>
      </c>
      <c r="P1889" s="66">
        <v>197259</v>
      </c>
      <c r="Q1889" s="66">
        <v>660590</v>
      </c>
      <c r="R1889" s="67">
        <v>445981</v>
      </c>
      <c r="S1889" s="95">
        <f t="shared" si="812"/>
        <v>17675.666666666668</v>
      </c>
      <c r="T1889" s="96">
        <f t="shared" si="813"/>
        <v>3144.7368421052633</v>
      </c>
      <c r="U1889" s="96">
        <f t="shared" si="814"/>
        <v>1066.2648648648649</v>
      </c>
      <c r="V1889" s="96">
        <f t="shared" si="815"/>
        <v>3016.3926940639271</v>
      </c>
      <c r="W1889" s="86">
        <f t="shared" si="816"/>
        <v>8744.7254901960787</v>
      </c>
      <c r="X1889" s="99">
        <f t="shared" si="817"/>
        <v>8.7293889427740058E-3</v>
      </c>
      <c r="Y1889" s="100">
        <f t="shared" si="818"/>
        <v>3.2250242483026187E-2</v>
      </c>
      <c r="Z1889" s="100">
        <f t="shared" si="819"/>
        <v>4.4859359844810862E-2</v>
      </c>
      <c r="AA1889" s="100">
        <f t="shared" si="820"/>
        <v>5.3103782735208535E-2</v>
      </c>
      <c r="AB1889" s="101">
        <f t="shared" si="821"/>
        <v>1.2366634335596509E-2</v>
      </c>
      <c r="AC1889" s="99">
        <f t="shared" si="822"/>
        <v>1.2104473284064667E-2</v>
      </c>
      <c r="AD1889" s="100">
        <f t="shared" si="823"/>
        <v>3.8660044574492701E-2</v>
      </c>
      <c r="AE1889" s="100">
        <f t="shared" si="824"/>
        <v>5.2369651291809781E-2</v>
      </c>
      <c r="AF1889" s="100">
        <f t="shared" si="825"/>
        <v>6.1239774730636173E-2</v>
      </c>
      <c r="AG1889" s="101">
        <f t="shared" si="826"/>
        <v>1.637641141675952E-2</v>
      </c>
      <c r="AH1889" s="95">
        <f t="shared" si="827"/>
        <v>154.29776915615906</v>
      </c>
      <c r="AI1889" s="96">
        <f t="shared" si="828"/>
        <v>101.41852570320077</v>
      </c>
      <c r="AJ1889" s="96">
        <f t="shared" si="829"/>
        <v>47.831959262851598</v>
      </c>
      <c r="AK1889" s="96">
        <f t="shared" si="830"/>
        <v>160.18186226964113</v>
      </c>
      <c r="AL1889" s="86">
        <f t="shared" si="831"/>
        <v>108.14282250242483</v>
      </c>
      <c r="AM1889" s="95">
        <f t="shared" si="839"/>
        <v>154.80934911760193</v>
      </c>
      <c r="AN1889" s="96">
        <f t="shared" si="832"/>
        <v>101.75478257685864</v>
      </c>
      <c r="AO1889" s="96">
        <f t="shared" si="833"/>
        <v>47.990547893194403</v>
      </c>
      <c r="AP1889" s="96">
        <f t="shared" si="834"/>
        <v>160.71295115946697</v>
      </c>
      <c r="AQ1889" s="86">
        <f t="shared" si="835"/>
        <v>108.50137403086671</v>
      </c>
    </row>
    <row r="1890" spans="1:43">
      <c r="A1890" s="129" t="str">
        <f t="shared" si="836"/>
        <v>2016_2</v>
      </c>
      <c r="B1890" s="57">
        <v>2016</v>
      </c>
      <c r="C1890" s="57">
        <v>2</v>
      </c>
      <c r="D1890" s="81" t="str">
        <f t="shared" si="837"/>
        <v>SSA_Commercial</v>
      </c>
      <c r="E1890" s="68" t="s">
        <v>29</v>
      </c>
      <c r="F1890" s="69" t="s">
        <v>40</v>
      </c>
      <c r="G1890" s="84">
        <f t="shared" si="838"/>
        <v>7144</v>
      </c>
      <c r="H1890" s="70">
        <v>1786</v>
      </c>
      <c r="I1890" s="65">
        <v>61</v>
      </c>
      <c r="J1890" s="66">
        <v>223</v>
      </c>
      <c r="K1890" s="66">
        <v>692</v>
      </c>
      <c r="L1890" s="66">
        <v>253</v>
      </c>
      <c r="M1890" s="67">
        <v>284</v>
      </c>
      <c r="N1890" s="65">
        <v>1186382</v>
      </c>
      <c r="O1890" s="66">
        <v>410128</v>
      </c>
      <c r="P1890" s="66">
        <v>475985</v>
      </c>
      <c r="Q1890" s="66">
        <v>839690</v>
      </c>
      <c r="R1890" s="67">
        <v>1609275</v>
      </c>
      <c r="S1890" s="95">
        <f t="shared" si="812"/>
        <v>19448.885245901638</v>
      </c>
      <c r="T1890" s="96">
        <f t="shared" si="813"/>
        <v>1839.1390134529147</v>
      </c>
      <c r="U1890" s="96">
        <f t="shared" si="814"/>
        <v>687.83959537572252</v>
      </c>
      <c r="V1890" s="96">
        <f t="shared" si="815"/>
        <v>3318.9328063241105</v>
      </c>
      <c r="W1890" s="86">
        <f t="shared" si="816"/>
        <v>5666.461267605634</v>
      </c>
      <c r="X1890" s="99">
        <f t="shared" si="817"/>
        <v>8.538633818589025E-3</v>
      </c>
      <c r="Y1890" s="100">
        <f t="shared" si="818"/>
        <v>3.1215005599104142E-2</v>
      </c>
      <c r="Z1890" s="100">
        <f t="shared" si="819"/>
        <v>9.6864501679731249E-2</v>
      </c>
      <c r="AA1890" s="100">
        <f t="shared" si="820"/>
        <v>3.5414333706606946E-2</v>
      </c>
      <c r="AB1890" s="101">
        <f t="shared" si="821"/>
        <v>3.9753639417693172E-2</v>
      </c>
      <c r="AC1890" s="99">
        <f t="shared" si="822"/>
        <v>1.1075031167659195E-2</v>
      </c>
      <c r="AD1890" s="100">
        <f t="shared" si="823"/>
        <v>3.6008813295793425E-2</v>
      </c>
      <c r="AE1890" s="100">
        <f t="shared" si="824"/>
        <v>0.10501799986343686</v>
      </c>
      <c r="AF1890" s="100">
        <f t="shared" si="825"/>
        <v>4.0509344844762547E-2</v>
      </c>
      <c r="AG1890" s="101">
        <f t="shared" si="826"/>
        <v>4.5139622439843652E-2</v>
      </c>
      <c r="AH1890" s="95">
        <f t="shared" si="827"/>
        <v>166.06690929451287</v>
      </c>
      <c r="AI1890" s="96">
        <f t="shared" si="828"/>
        <v>57.408734602463603</v>
      </c>
      <c r="AJ1890" s="96">
        <f t="shared" si="829"/>
        <v>66.62723964165734</v>
      </c>
      <c r="AK1890" s="96">
        <f t="shared" si="830"/>
        <v>117.53779395296752</v>
      </c>
      <c r="AL1890" s="86">
        <f t="shared" si="831"/>
        <v>225.26245800671893</v>
      </c>
      <c r="AM1890" s="95">
        <f t="shared" si="839"/>
        <v>166.6175102754502</v>
      </c>
      <c r="AN1890" s="96">
        <f t="shared" si="832"/>
        <v>57.599075385710364</v>
      </c>
      <c r="AO1890" s="96">
        <f t="shared" si="833"/>
        <v>66.848144719373835</v>
      </c>
      <c r="AP1890" s="96">
        <f t="shared" si="834"/>
        <v>117.92749485679383</v>
      </c>
      <c r="AQ1890" s="86">
        <f t="shared" si="835"/>
        <v>226.00932401918195</v>
      </c>
    </row>
    <row r="1891" spans="1:43">
      <c r="A1891" s="129" t="str">
        <f t="shared" si="836"/>
        <v>2016_2</v>
      </c>
      <c r="B1891" s="57">
        <v>2016</v>
      </c>
      <c r="C1891" s="57">
        <v>2</v>
      </c>
      <c r="D1891" s="81" t="str">
        <f t="shared" si="837"/>
        <v>MML_Commercial</v>
      </c>
      <c r="E1891" s="68" t="s">
        <v>30</v>
      </c>
      <c r="F1891" s="69" t="s">
        <v>40</v>
      </c>
      <c r="G1891" s="84">
        <f t="shared" si="838"/>
        <v>24328</v>
      </c>
      <c r="H1891" s="70">
        <v>6082</v>
      </c>
      <c r="I1891" s="65">
        <v>155</v>
      </c>
      <c r="J1891" s="66">
        <v>705</v>
      </c>
      <c r="K1891" s="66">
        <v>1748</v>
      </c>
      <c r="L1891" s="66">
        <v>879</v>
      </c>
      <c r="M1891" s="67">
        <v>253</v>
      </c>
      <c r="N1891" s="65">
        <v>2374792</v>
      </c>
      <c r="O1891" s="66">
        <v>2233448</v>
      </c>
      <c r="P1891" s="66">
        <v>1053110</v>
      </c>
      <c r="Q1891" s="66">
        <v>2806872</v>
      </c>
      <c r="R1891" s="67">
        <v>499458</v>
      </c>
      <c r="S1891" s="95">
        <f t="shared" si="812"/>
        <v>15321.23870967742</v>
      </c>
      <c r="T1891" s="96">
        <f t="shared" si="813"/>
        <v>3168.0113475177304</v>
      </c>
      <c r="U1891" s="96">
        <f t="shared" si="814"/>
        <v>602.46567505720827</v>
      </c>
      <c r="V1891" s="96">
        <f t="shared" si="815"/>
        <v>3193.2559726962459</v>
      </c>
      <c r="W1891" s="86">
        <f t="shared" si="816"/>
        <v>1974.1422924901185</v>
      </c>
      <c r="X1891" s="99">
        <f t="shared" si="817"/>
        <v>6.371259454126932E-3</v>
      </c>
      <c r="Y1891" s="100">
        <f t="shared" si="818"/>
        <v>2.8978954291351527E-2</v>
      </c>
      <c r="Z1891" s="100">
        <f t="shared" si="819"/>
        <v>7.1851364682670171E-2</v>
      </c>
      <c r="AA1891" s="100">
        <f t="shared" si="820"/>
        <v>3.6131206839855309E-2</v>
      </c>
      <c r="AB1891" s="101">
        <f t="shared" si="821"/>
        <v>1.0399539625123315E-2</v>
      </c>
      <c r="AC1891" s="99">
        <f t="shared" si="822"/>
        <v>7.5598367644879629E-3</v>
      </c>
      <c r="AD1891" s="100">
        <f t="shared" si="823"/>
        <v>3.148482346603703E-2</v>
      </c>
      <c r="AE1891" s="100">
        <f t="shared" si="824"/>
        <v>7.5709069499093201E-2</v>
      </c>
      <c r="AF1891" s="100">
        <f t="shared" si="825"/>
        <v>3.8918950977290555E-2</v>
      </c>
      <c r="AG1891" s="101">
        <f t="shared" si="826"/>
        <v>1.1914983018777662E-2</v>
      </c>
      <c r="AH1891" s="95">
        <f t="shared" si="827"/>
        <v>97.61558697796778</v>
      </c>
      <c r="AI1891" s="96">
        <f t="shared" si="828"/>
        <v>91.805656034199274</v>
      </c>
      <c r="AJ1891" s="96">
        <f t="shared" si="829"/>
        <v>43.287980927326537</v>
      </c>
      <c r="AK1891" s="96">
        <f t="shared" si="830"/>
        <v>115.37619204209142</v>
      </c>
      <c r="AL1891" s="86">
        <f t="shared" si="831"/>
        <v>20.530170996382768</v>
      </c>
      <c r="AM1891" s="95">
        <f t="shared" si="839"/>
        <v>97.939235067603278</v>
      </c>
      <c r="AN1891" s="96">
        <f t="shared" si="832"/>
        <v>92.110041082868904</v>
      </c>
      <c r="AO1891" s="96">
        <f t="shared" si="833"/>
        <v>43.431503829406402</v>
      </c>
      <c r="AP1891" s="96">
        <f t="shared" si="834"/>
        <v>115.75872607481992</v>
      </c>
      <c r="AQ1891" s="86">
        <f t="shared" si="835"/>
        <v>20.598239537776358</v>
      </c>
    </row>
    <row r="1892" spans="1:43">
      <c r="A1892" s="129" t="str">
        <f t="shared" si="836"/>
        <v>2016_2</v>
      </c>
      <c r="B1892" s="57">
        <v>2016</v>
      </c>
      <c r="C1892" s="57">
        <v>2</v>
      </c>
      <c r="D1892" s="81" t="str">
        <f t="shared" si="837"/>
        <v>LMH_Commercial</v>
      </c>
      <c r="E1892" s="68" t="s">
        <v>31</v>
      </c>
      <c r="F1892" s="69" t="s">
        <v>40</v>
      </c>
      <c r="G1892" s="84">
        <f t="shared" si="838"/>
        <v>23844</v>
      </c>
      <c r="H1892" s="70">
        <v>5961</v>
      </c>
      <c r="I1892" s="65">
        <v>98</v>
      </c>
      <c r="J1892" s="66">
        <v>849</v>
      </c>
      <c r="K1892" s="66">
        <v>1779</v>
      </c>
      <c r="L1892" s="66">
        <v>1420</v>
      </c>
      <c r="M1892" s="67">
        <v>286</v>
      </c>
      <c r="N1892" s="65">
        <v>3921330</v>
      </c>
      <c r="O1892" s="66">
        <v>3108211</v>
      </c>
      <c r="P1892" s="66">
        <v>1627352</v>
      </c>
      <c r="Q1892" s="66">
        <v>5073509</v>
      </c>
      <c r="R1892" s="67">
        <v>3120726</v>
      </c>
      <c r="S1892" s="95">
        <f t="shared" si="812"/>
        <v>40013.571428571428</v>
      </c>
      <c r="T1892" s="96">
        <f t="shared" si="813"/>
        <v>3661.0259128386338</v>
      </c>
      <c r="U1892" s="96">
        <f t="shared" si="814"/>
        <v>914.75660483417653</v>
      </c>
      <c r="V1892" s="96">
        <f t="shared" si="815"/>
        <v>3572.8936619718311</v>
      </c>
      <c r="W1892" s="86">
        <f t="shared" si="816"/>
        <v>10911.629370629371</v>
      </c>
      <c r="X1892" s="99">
        <f t="shared" si="817"/>
        <v>4.110048649555444E-3</v>
      </c>
      <c r="Y1892" s="100">
        <f t="shared" si="818"/>
        <v>3.5606441872169096E-2</v>
      </c>
      <c r="Z1892" s="100">
        <f t="shared" si="819"/>
        <v>7.4609964771011575E-2</v>
      </c>
      <c r="AA1892" s="100">
        <f t="shared" si="820"/>
        <v>5.9553766146619697E-2</v>
      </c>
      <c r="AB1892" s="101">
        <f t="shared" si="821"/>
        <v>1.1994631773192417E-2</v>
      </c>
      <c r="AC1892" s="99">
        <f t="shared" si="822"/>
        <v>5.0754224781613295E-3</v>
      </c>
      <c r="AD1892" s="100">
        <f t="shared" si="823"/>
        <v>3.8402574732357531E-2</v>
      </c>
      <c r="AE1892" s="100">
        <f t="shared" si="824"/>
        <v>7.8574818693776624E-2</v>
      </c>
      <c r="AF1892" s="100">
        <f t="shared" si="825"/>
        <v>6.312475065264736E-2</v>
      </c>
      <c r="AG1892" s="101">
        <f t="shared" si="826"/>
        <v>1.3637260738063003E-2</v>
      </c>
      <c r="AH1892" s="95">
        <f t="shared" si="827"/>
        <v>164.45772521389028</v>
      </c>
      <c r="AI1892" s="96">
        <f t="shared" si="828"/>
        <v>130.35610635799364</v>
      </c>
      <c r="AJ1892" s="96">
        <f t="shared" si="829"/>
        <v>68.249958060728062</v>
      </c>
      <c r="AK1892" s="96">
        <f t="shared" si="830"/>
        <v>212.77927361181011</v>
      </c>
      <c r="AL1892" s="86">
        <f t="shared" si="831"/>
        <v>130.88097634625063</v>
      </c>
      <c r="AM1892" s="95">
        <f t="shared" si="839"/>
        <v>165.00299088548113</v>
      </c>
      <c r="AN1892" s="96">
        <f t="shared" si="832"/>
        <v>130.78830685077568</v>
      </c>
      <c r="AO1892" s="96">
        <f t="shared" si="833"/>
        <v>68.476243321390825</v>
      </c>
      <c r="AP1892" s="96">
        <f t="shared" si="834"/>
        <v>213.48475116463203</v>
      </c>
      <c r="AQ1892" s="86">
        <f t="shared" si="835"/>
        <v>131.31491706489481</v>
      </c>
    </row>
    <row r="1893" spans="1:43">
      <c r="A1893" s="129" t="str">
        <f t="shared" si="836"/>
        <v>2016_2</v>
      </c>
      <c r="B1893" s="57">
        <v>2016</v>
      </c>
      <c r="C1893" s="57">
        <v>2</v>
      </c>
      <c r="D1893" s="81" t="str">
        <f t="shared" si="837"/>
        <v>SSL_Commercial</v>
      </c>
      <c r="E1893" s="68" t="s">
        <v>32</v>
      </c>
      <c r="F1893" s="69" t="s">
        <v>40</v>
      </c>
      <c r="G1893" s="84">
        <f t="shared" si="838"/>
        <v>12976</v>
      </c>
      <c r="H1893" s="70">
        <v>3244</v>
      </c>
      <c r="I1893" s="65">
        <v>121</v>
      </c>
      <c r="J1893" s="66">
        <v>385</v>
      </c>
      <c r="K1893" s="66">
        <v>1090</v>
      </c>
      <c r="L1893" s="66">
        <v>568</v>
      </c>
      <c r="M1893" s="67">
        <v>136</v>
      </c>
      <c r="N1893" s="65">
        <v>1633529</v>
      </c>
      <c r="O1893" s="66">
        <v>1161912</v>
      </c>
      <c r="P1893" s="66">
        <v>903829</v>
      </c>
      <c r="Q1893" s="66">
        <v>1728791</v>
      </c>
      <c r="R1893" s="67">
        <v>334065</v>
      </c>
      <c r="S1893" s="95">
        <f t="shared" si="812"/>
        <v>13500.239669421488</v>
      </c>
      <c r="T1893" s="96">
        <f t="shared" si="813"/>
        <v>3017.9532467532467</v>
      </c>
      <c r="U1893" s="96">
        <f t="shared" si="814"/>
        <v>829.20091743119269</v>
      </c>
      <c r="V1893" s="96">
        <f t="shared" si="815"/>
        <v>3043.6461267605632</v>
      </c>
      <c r="W1893" s="86">
        <f t="shared" si="816"/>
        <v>2456.3602941176468</v>
      </c>
      <c r="X1893" s="99">
        <f t="shared" si="817"/>
        <v>9.3249075215782982E-3</v>
      </c>
      <c r="Y1893" s="100">
        <f t="shared" si="818"/>
        <v>2.9670160295930951E-2</v>
      </c>
      <c r="Z1893" s="100">
        <f t="shared" si="819"/>
        <v>8.4001233045622695E-2</v>
      </c>
      <c r="AA1893" s="100">
        <f t="shared" si="820"/>
        <v>4.3773119605425403E-2</v>
      </c>
      <c r="AB1893" s="101">
        <f t="shared" si="821"/>
        <v>1.0480887792848335E-2</v>
      </c>
      <c r="AC1893" s="99">
        <f t="shared" si="822"/>
        <v>1.1290861700452657E-2</v>
      </c>
      <c r="AD1893" s="100">
        <f t="shared" si="823"/>
        <v>3.3140764930911427E-2</v>
      </c>
      <c r="AE1893" s="100">
        <f t="shared" si="824"/>
        <v>8.9675055969740874E-2</v>
      </c>
      <c r="AF1893" s="100">
        <f t="shared" si="825"/>
        <v>4.7957871609147482E-2</v>
      </c>
      <c r="AG1893" s="101">
        <f t="shared" si="826"/>
        <v>1.2563923102576615E-2</v>
      </c>
      <c r="AH1893" s="95">
        <f t="shared" si="827"/>
        <v>125.88848643649816</v>
      </c>
      <c r="AI1893" s="96">
        <f t="shared" si="828"/>
        <v>89.543156596794077</v>
      </c>
      <c r="AJ1893" s="96">
        <f t="shared" si="829"/>
        <v>69.653899506781755</v>
      </c>
      <c r="AK1893" s="96">
        <f t="shared" si="830"/>
        <v>133.2298859432799</v>
      </c>
      <c r="AL1893" s="86">
        <f t="shared" si="831"/>
        <v>25.744836621454994</v>
      </c>
      <c r="AM1893" s="95">
        <f t="shared" si="839"/>
        <v>126.30587437016364</v>
      </c>
      <c r="AN1893" s="96">
        <f t="shared" si="832"/>
        <v>89.840040244884278</v>
      </c>
      <c r="AO1893" s="96">
        <f t="shared" si="833"/>
        <v>69.884839587243718</v>
      </c>
      <c r="AP1893" s="96">
        <f t="shared" si="834"/>
        <v>133.67161455858425</v>
      </c>
      <c r="AQ1893" s="86">
        <f t="shared" si="835"/>
        <v>25.830194579630184</v>
      </c>
    </row>
    <row r="1894" spans="1:43">
      <c r="A1894" s="129" t="str">
        <f t="shared" si="836"/>
        <v>2016_2</v>
      </c>
      <c r="B1894" s="57">
        <v>2016</v>
      </c>
      <c r="C1894" s="57">
        <v>2</v>
      </c>
      <c r="D1894" s="81" t="str">
        <f t="shared" si="837"/>
        <v>SSH_Commercial</v>
      </c>
      <c r="E1894" s="68" t="s">
        <v>33</v>
      </c>
      <c r="F1894" s="69" t="s">
        <v>40</v>
      </c>
      <c r="G1894" s="84">
        <f t="shared" si="838"/>
        <v>11720</v>
      </c>
      <c r="H1894" s="70">
        <v>2930</v>
      </c>
      <c r="I1894" s="65">
        <v>99</v>
      </c>
      <c r="J1894" s="66">
        <v>454</v>
      </c>
      <c r="K1894" s="66">
        <v>995</v>
      </c>
      <c r="L1894" s="66">
        <v>657</v>
      </c>
      <c r="M1894" s="67">
        <v>101</v>
      </c>
      <c r="N1894" s="65">
        <v>1531569</v>
      </c>
      <c r="O1894" s="66">
        <v>1906122</v>
      </c>
      <c r="P1894" s="66">
        <v>2247656</v>
      </c>
      <c r="Q1894" s="66">
        <v>3062049</v>
      </c>
      <c r="R1894" s="67">
        <v>413632</v>
      </c>
      <c r="S1894" s="95">
        <f t="shared" si="812"/>
        <v>15470.39393939394</v>
      </c>
      <c r="T1894" s="96">
        <f t="shared" si="813"/>
        <v>4198.5066079295157</v>
      </c>
      <c r="U1894" s="96">
        <f t="shared" si="814"/>
        <v>2258.9507537688442</v>
      </c>
      <c r="V1894" s="96">
        <f t="shared" si="815"/>
        <v>4660.6529680365293</v>
      </c>
      <c r="W1894" s="86">
        <f t="shared" si="816"/>
        <v>4095.3663366336632</v>
      </c>
      <c r="X1894" s="99">
        <f t="shared" si="817"/>
        <v>8.4470989761092144E-3</v>
      </c>
      <c r="Y1894" s="100">
        <f t="shared" si="818"/>
        <v>3.8737201365187712E-2</v>
      </c>
      <c r="Z1894" s="100">
        <f t="shared" si="819"/>
        <v>8.4897610921501707E-2</v>
      </c>
      <c r="AA1894" s="100">
        <f t="shared" si="820"/>
        <v>5.6058020477815697E-2</v>
      </c>
      <c r="AB1894" s="101">
        <f t="shared" si="821"/>
        <v>8.617747440273037E-3</v>
      </c>
      <c r="AC1894" s="99">
        <f t="shared" si="822"/>
        <v>1.0416816058706842E-2</v>
      </c>
      <c r="AD1894" s="100">
        <f t="shared" si="823"/>
        <v>4.2890348367222129E-2</v>
      </c>
      <c r="AE1894" s="100">
        <f t="shared" si="824"/>
        <v>9.0896553353392404E-2</v>
      </c>
      <c r="AF1894" s="100">
        <f t="shared" si="825"/>
        <v>6.1008914664905566E-2</v>
      </c>
      <c r="AG1894" s="101">
        <f t="shared" si="826"/>
        <v>1.0607089964629991E-2</v>
      </c>
      <c r="AH1894" s="95">
        <f t="shared" si="827"/>
        <v>130.67994880546075</v>
      </c>
      <c r="AI1894" s="96">
        <f t="shared" si="828"/>
        <v>162.63839590443686</v>
      </c>
      <c r="AJ1894" s="96">
        <f t="shared" si="829"/>
        <v>191.77952218430033</v>
      </c>
      <c r="AK1894" s="96">
        <f t="shared" si="830"/>
        <v>261.26697952218433</v>
      </c>
      <c r="AL1894" s="86">
        <f t="shared" si="831"/>
        <v>35.292832764505121</v>
      </c>
      <c r="AM1894" s="95">
        <f t="shared" si="839"/>
        <v>131.11322300985702</v>
      </c>
      <c r="AN1894" s="96">
        <f t="shared" si="832"/>
        <v>163.1776295224013</v>
      </c>
      <c r="AO1894" s="96">
        <f t="shared" si="833"/>
        <v>192.41537428443849</v>
      </c>
      <c r="AP1894" s="96">
        <f t="shared" si="834"/>
        <v>262.13321985761638</v>
      </c>
      <c r="AQ1894" s="86">
        <f t="shared" si="835"/>
        <v>35.409847457093463</v>
      </c>
    </row>
    <row r="1895" spans="1:43">
      <c r="A1895" s="129" t="str">
        <f t="shared" si="836"/>
        <v>2016_2</v>
      </c>
      <c r="B1895" s="57">
        <v>2016</v>
      </c>
      <c r="C1895" s="57">
        <v>2</v>
      </c>
      <c r="D1895" s="81" t="str">
        <f t="shared" si="837"/>
        <v>MMH_Commercial</v>
      </c>
      <c r="E1895" s="68" t="s">
        <v>34</v>
      </c>
      <c r="F1895" s="69" t="s">
        <v>40</v>
      </c>
      <c r="G1895" s="84">
        <f t="shared" si="838"/>
        <v>21176</v>
      </c>
      <c r="H1895" s="70">
        <v>5294</v>
      </c>
      <c r="I1895" s="65">
        <v>250</v>
      </c>
      <c r="J1895" s="66">
        <v>862</v>
      </c>
      <c r="K1895" s="66">
        <v>1082</v>
      </c>
      <c r="L1895" s="66">
        <v>1321</v>
      </c>
      <c r="M1895" s="67">
        <v>315</v>
      </c>
      <c r="N1895" s="65">
        <v>3165358</v>
      </c>
      <c r="O1895" s="66">
        <v>2473308</v>
      </c>
      <c r="P1895" s="66">
        <v>1232839</v>
      </c>
      <c r="Q1895" s="66">
        <v>3951893</v>
      </c>
      <c r="R1895" s="67">
        <v>882396</v>
      </c>
      <c r="S1895" s="95">
        <f t="shared" si="812"/>
        <v>12661.432000000001</v>
      </c>
      <c r="T1895" s="96">
        <f t="shared" si="813"/>
        <v>2869.2668213457077</v>
      </c>
      <c r="U1895" s="96">
        <f t="shared" si="814"/>
        <v>1139.4075785582254</v>
      </c>
      <c r="V1895" s="96">
        <f t="shared" si="815"/>
        <v>2991.5919757759275</v>
      </c>
      <c r="W1895" s="86">
        <f t="shared" si="816"/>
        <v>2801.2571428571428</v>
      </c>
      <c r="X1895" s="99">
        <f t="shared" si="817"/>
        <v>1.1805817907064602E-2</v>
      </c>
      <c r="Y1895" s="100">
        <f t="shared" si="818"/>
        <v>4.0706460143558748E-2</v>
      </c>
      <c r="Z1895" s="100">
        <f t="shared" si="819"/>
        <v>5.1095579901775594E-2</v>
      </c>
      <c r="AA1895" s="100">
        <f t="shared" si="820"/>
        <v>6.2381941820929356E-2</v>
      </c>
      <c r="AB1895" s="101">
        <f t="shared" si="821"/>
        <v>1.4875330562901398E-2</v>
      </c>
      <c r="AC1895" s="99">
        <f t="shared" si="822"/>
        <v>1.3535248524731402E-2</v>
      </c>
      <c r="AD1895" s="100">
        <f t="shared" si="823"/>
        <v>4.3870495920297112E-2</v>
      </c>
      <c r="AE1895" s="100">
        <f t="shared" si="824"/>
        <v>5.4621210916149986E-2</v>
      </c>
      <c r="AF1895" s="100">
        <f t="shared" si="825"/>
        <v>6.6254307685406799E-2</v>
      </c>
      <c r="AG1895" s="101">
        <f t="shared" si="826"/>
        <v>1.6813594283855378E-2</v>
      </c>
      <c r="AH1895" s="95">
        <f t="shared" si="827"/>
        <v>149.47856063468078</v>
      </c>
      <c r="AI1895" s="96">
        <f t="shared" si="828"/>
        <v>116.79769550434455</v>
      </c>
      <c r="AJ1895" s="96">
        <f t="shared" si="829"/>
        <v>58.218690970910465</v>
      </c>
      <c r="AK1895" s="96">
        <f t="shared" si="830"/>
        <v>186.621316584813</v>
      </c>
      <c r="AL1895" s="86">
        <f t="shared" si="831"/>
        <v>41.669625991688704</v>
      </c>
      <c r="AM1895" s="95">
        <f t="shared" si="839"/>
        <v>149.9741623319978</v>
      </c>
      <c r="AN1895" s="96">
        <f t="shared" si="832"/>
        <v>117.1849425843866</v>
      </c>
      <c r="AO1895" s="96">
        <f t="shared" si="833"/>
        <v>58.411717194458838</v>
      </c>
      <c r="AP1895" s="96">
        <f t="shared" si="834"/>
        <v>187.24006646347294</v>
      </c>
      <c r="AQ1895" s="86">
        <f t="shared" si="835"/>
        <v>41.807783178113041</v>
      </c>
    </row>
    <row r="1896" spans="1:43">
      <c r="A1896" s="129" t="str">
        <f t="shared" si="836"/>
        <v>2016_2</v>
      </c>
      <c r="B1896" s="57">
        <v>2016</v>
      </c>
      <c r="C1896" s="57">
        <v>2</v>
      </c>
      <c r="D1896" s="81" t="str">
        <f t="shared" si="837"/>
        <v>SYA_Commercial</v>
      </c>
      <c r="E1896" s="68" t="s">
        <v>35</v>
      </c>
      <c r="F1896" s="69" t="s">
        <v>40</v>
      </c>
      <c r="G1896" s="84">
        <f t="shared" si="838"/>
        <v>6608</v>
      </c>
      <c r="H1896" s="70">
        <v>1652</v>
      </c>
      <c r="I1896" s="65">
        <v>75</v>
      </c>
      <c r="J1896" s="66">
        <v>266</v>
      </c>
      <c r="K1896" s="66">
        <v>95</v>
      </c>
      <c r="L1896" s="66">
        <v>397</v>
      </c>
      <c r="M1896" s="67">
        <v>149</v>
      </c>
      <c r="N1896" s="65">
        <v>1104115</v>
      </c>
      <c r="O1896" s="66">
        <v>966535</v>
      </c>
      <c r="P1896" s="66">
        <v>71013</v>
      </c>
      <c r="Q1896" s="66">
        <v>1366116</v>
      </c>
      <c r="R1896" s="67">
        <v>836308</v>
      </c>
      <c r="S1896" s="95">
        <f t="shared" si="812"/>
        <v>14721.533333333333</v>
      </c>
      <c r="T1896" s="96">
        <f t="shared" si="813"/>
        <v>3633.5902255639098</v>
      </c>
      <c r="U1896" s="96">
        <f t="shared" si="814"/>
        <v>747.50526315789477</v>
      </c>
      <c r="V1896" s="96">
        <f t="shared" si="815"/>
        <v>3441.0982367758188</v>
      </c>
      <c r="W1896" s="86">
        <f t="shared" si="816"/>
        <v>5612.8053691275172</v>
      </c>
      <c r="X1896" s="99">
        <f t="shared" si="817"/>
        <v>1.1349878934624698E-2</v>
      </c>
      <c r="Y1896" s="100">
        <f t="shared" si="818"/>
        <v>4.025423728813559E-2</v>
      </c>
      <c r="Z1896" s="100">
        <f t="shared" si="819"/>
        <v>1.4376513317191284E-2</v>
      </c>
      <c r="AA1896" s="100">
        <f t="shared" si="820"/>
        <v>6.0078692493946734E-2</v>
      </c>
      <c r="AB1896" s="101">
        <f t="shared" si="821"/>
        <v>2.2548426150121065E-2</v>
      </c>
      <c r="AC1896" s="99">
        <f t="shared" si="822"/>
        <v>1.438613104971608E-2</v>
      </c>
      <c r="AD1896" s="100">
        <f t="shared" si="823"/>
        <v>4.5888081150999786E-2</v>
      </c>
      <c r="AE1896" s="100">
        <f t="shared" si="824"/>
        <v>1.7788467662215882E-2</v>
      </c>
      <c r="AF1896" s="100">
        <f t="shared" si="825"/>
        <v>6.6889943539246197E-2</v>
      </c>
      <c r="AG1896" s="101">
        <f t="shared" si="826"/>
        <v>2.6803691490501755E-2</v>
      </c>
      <c r="AH1896" s="95">
        <f t="shared" si="827"/>
        <v>167.08762106537532</v>
      </c>
      <c r="AI1896" s="96">
        <f t="shared" si="828"/>
        <v>146.26740314769975</v>
      </c>
      <c r="AJ1896" s="96">
        <f t="shared" si="829"/>
        <v>10.746519370460048</v>
      </c>
      <c r="AK1896" s="96">
        <f t="shared" si="830"/>
        <v>206.73668280871669</v>
      </c>
      <c r="AL1896" s="86">
        <f t="shared" si="831"/>
        <v>126.55992736077482</v>
      </c>
      <c r="AM1896" s="95">
        <f t="shared" si="839"/>
        <v>167.64160625394726</v>
      </c>
      <c r="AN1896" s="96">
        <f t="shared" si="832"/>
        <v>146.75235813358108</v>
      </c>
      <c r="AO1896" s="96">
        <f t="shared" si="833"/>
        <v>10.782149852969622</v>
      </c>
      <c r="AP1896" s="96">
        <f t="shared" si="834"/>
        <v>207.42212592820255</v>
      </c>
      <c r="AQ1896" s="86">
        <f t="shared" si="835"/>
        <v>126.97954148166279</v>
      </c>
    </row>
    <row r="1897" spans="1:43">
      <c r="A1897" s="129" t="str">
        <f t="shared" si="836"/>
        <v>2016_2</v>
      </c>
      <c r="B1897" s="57">
        <v>2016</v>
      </c>
      <c r="C1897" s="57">
        <v>2</v>
      </c>
      <c r="D1897" s="81" t="str">
        <f t="shared" si="837"/>
        <v>LSH_Commercial</v>
      </c>
      <c r="E1897" s="68" t="s">
        <v>36</v>
      </c>
      <c r="F1897" s="69" t="s">
        <v>40</v>
      </c>
      <c r="G1897" s="84">
        <f t="shared" si="838"/>
        <v>10212</v>
      </c>
      <c r="H1897" s="70">
        <v>2553</v>
      </c>
      <c r="I1897" s="65">
        <v>124</v>
      </c>
      <c r="J1897" s="66">
        <v>472</v>
      </c>
      <c r="K1897" s="66">
        <v>385</v>
      </c>
      <c r="L1897" s="66">
        <v>978</v>
      </c>
      <c r="M1897" s="67">
        <v>312</v>
      </c>
      <c r="N1897" s="65">
        <v>2135717</v>
      </c>
      <c r="O1897" s="66">
        <v>1383927</v>
      </c>
      <c r="P1897" s="66">
        <v>386027</v>
      </c>
      <c r="Q1897" s="66">
        <v>3384661</v>
      </c>
      <c r="R1897" s="67">
        <v>1779000</v>
      </c>
      <c r="S1897" s="95">
        <f t="shared" si="812"/>
        <v>17223.524193548386</v>
      </c>
      <c r="T1897" s="96">
        <f t="shared" si="813"/>
        <v>2932.0487288135591</v>
      </c>
      <c r="U1897" s="96">
        <f t="shared" si="814"/>
        <v>1002.6675324675325</v>
      </c>
      <c r="V1897" s="96">
        <f t="shared" si="815"/>
        <v>3460.7985685071576</v>
      </c>
      <c r="W1897" s="86">
        <f t="shared" si="816"/>
        <v>5701.9230769230771</v>
      </c>
      <c r="X1897" s="99">
        <f t="shared" si="817"/>
        <v>1.2142577359968664E-2</v>
      </c>
      <c r="Y1897" s="100">
        <f t="shared" si="818"/>
        <v>4.6220133176654916E-2</v>
      </c>
      <c r="Z1897" s="100">
        <f t="shared" si="819"/>
        <v>3.7700744222483352E-2</v>
      </c>
      <c r="AA1897" s="100">
        <f t="shared" si="820"/>
        <v>9.5769682726204466E-2</v>
      </c>
      <c r="AB1897" s="101">
        <f t="shared" si="821"/>
        <v>3.0552291421856639E-2</v>
      </c>
      <c r="AC1897" s="99">
        <f t="shared" si="822"/>
        <v>1.4667819867349455E-2</v>
      </c>
      <c r="AD1897" s="100">
        <f t="shared" si="823"/>
        <v>5.106119010313738E-2</v>
      </c>
      <c r="AE1897" s="100">
        <f t="shared" si="824"/>
        <v>4.2092422876587134E-2</v>
      </c>
      <c r="AF1897" s="100">
        <f t="shared" si="825"/>
        <v>0.10255474869220665</v>
      </c>
      <c r="AG1897" s="101">
        <f t="shared" si="826"/>
        <v>3.4520409676213316E-2</v>
      </c>
      <c r="AH1897" s="95">
        <f t="shared" si="827"/>
        <v>209.13797493145319</v>
      </c>
      <c r="AI1897" s="96">
        <f t="shared" si="828"/>
        <v>135.51968272620448</v>
      </c>
      <c r="AJ1897" s="96">
        <f t="shared" si="829"/>
        <v>37.801312181746965</v>
      </c>
      <c r="AK1897" s="96">
        <f t="shared" si="830"/>
        <v>331.43958088523306</v>
      </c>
      <c r="AL1897" s="86">
        <f t="shared" si="831"/>
        <v>174.20681551116334</v>
      </c>
      <c r="AM1897" s="95">
        <f t="shared" si="839"/>
        <v>209.83137962380093</v>
      </c>
      <c r="AN1897" s="96">
        <f t="shared" si="832"/>
        <v>135.96900324744709</v>
      </c>
      <c r="AO1897" s="96">
        <f t="shared" si="833"/>
        <v>37.926643830637211</v>
      </c>
      <c r="AP1897" s="96">
        <f t="shared" si="834"/>
        <v>332.53848107631944</v>
      </c>
      <c r="AQ1897" s="86">
        <f t="shared" si="835"/>
        <v>174.78440465227456</v>
      </c>
    </row>
    <row r="1898" spans="1:43">
      <c r="A1898" s="129" t="str">
        <f t="shared" si="836"/>
        <v>2016_2</v>
      </c>
      <c r="B1898" s="57">
        <v>2016</v>
      </c>
      <c r="C1898" s="57">
        <v>2</v>
      </c>
      <c r="D1898" s="81" t="str">
        <f t="shared" si="837"/>
        <v>SYH_Commercial</v>
      </c>
      <c r="E1898" s="68" t="s">
        <v>37</v>
      </c>
      <c r="F1898" s="69" t="s">
        <v>40</v>
      </c>
      <c r="G1898" s="84">
        <f t="shared" si="838"/>
        <v>5260</v>
      </c>
      <c r="H1898" s="70">
        <v>1315</v>
      </c>
      <c r="I1898" s="65">
        <v>69</v>
      </c>
      <c r="J1898" s="66">
        <v>279</v>
      </c>
      <c r="K1898" s="66">
        <v>242</v>
      </c>
      <c r="L1898" s="66">
        <v>501</v>
      </c>
      <c r="M1898" s="67">
        <v>10</v>
      </c>
      <c r="N1898" s="65">
        <v>752759</v>
      </c>
      <c r="O1898" s="66">
        <v>720833</v>
      </c>
      <c r="P1898" s="66">
        <v>394209</v>
      </c>
      <c r="Q1898" s="66">
        <v>1298531</v>
      </c>
      <c r="R1898" s="67">
        <v>59971</v>
      </c>
      <c r="S1898" s="95">
        <f t="shared" si="812"/>
        <v>10909.550724637682</v>
      </c>
      <c r="T1898" s="96">
        <f t="shared" si="813"/>
        <v>2583.6308243727599</v>
      </c>
      <c r="U1898" s="96">
        <f t="shared" si="814"/>
        <v>1628.9628099173553</v>
      </c>
      <c r="V1898" s="96">
        <f t="shared" si="815"/>
        <v>2591.8782435129742</v>
      </c>
      <c r="W1898" s="86">
        <f t="shared" si="816"/>
        <v>5997.1</v>
      </c>
      <c r="X1898" s="99">
        <f t="shared" si="817"/>
        <v>1.3117870722433461E-2</v>
      </c>
      <c r="Y1898" s="100">
        <f t="shared" si="818"/>
        <v>5.3041825095057032E-2</v>
      </c>
      <c r="Z1898" s="100">
        <f t="shared" si="819"/>
        <v>4.6007604562737642E-2</v>
      </c>
      <c r="AA1898" s="100">
        <f t="shared" si="820"/>
        <v>9.5247148288973391E-2</v>
      </c>
      <c r="AB1898" s="101">
        <f t="shared" si="821"/>
        <v>1.9011406844106464E-3</v>
      </c>
      <c r="AC1898" s="99">
        <f t="shared" si="822"/>
        <v>1.6773207235398661E-2</v>
      </c>
      <c r="AD1898" s="100">
        <f t="shared" si="823"/>
        <v>6.024191098715883E-2</v>
      </c>
      <c r="AE1898" s="100">
        <f t="shared" si="824"/>
        <v>5.2738150864709572E-2</v>
      </c>
      <c r="AF1898" s="100">
        <f t="shared" si="825"/>
        <v>0.10467806740438036</v>
      </c>
      <c r="AG1898" s="101">
        <f t="shared" si="826"/>
        <v>3.3005892989029315E-3</v>
      </c>
      <c r="AH1898" s="95">
        <f t="shared" si="827"/>
        <v>143.11007604562738</v>
      </c>
      <c r="AI1898" s="96">
        <f t="shared" si="828"/>
        <v>137.04049429657795</v>
      </c>
      <c r="AJ1898" s="96">
        <f t="shared" si="829"/>
        <v>74.944676806083649</v>
      </c>
      <c r="AK1898" s="96">
        <f t="shared" si="830"/>
        <v>246.86901140684409</v>
      </c>
      <c r="AL1898" s="86">
        <f t="shared" si="831"/>
        <v>11.401330798479087</v>
      </c>
      <c r="AM1898" s="95">
        <f t="shared" si="839"/>
        <v>143.58456279670548</v>
      </c>
      <c r="AN1898" s="96">
        <f t="shared" si="832"/>
        <v>137.49485712484022</v>
      </c>
      <c r="AO1898" s="96">
        <f t="shared" si="833"/>
        <v>75.193158654398644</v>
      </c>
      <c r="AP1898" s="96">
        <f t="shared" si="834"/>
        <v>247.68751474637801</v>
      </c>
      <c r="AQ1898" s="86">
        <f t="shared" si="835"/>
        <v>11.439132332501138</v>
      </c>
    </row>
    <row r="1899" spans="1:43">
      <c r="A1899" s="129" t="str">
        <f t="shared" si="836"/>
        <v>2016_2</v>
      </c>
      <c r="B1899" s="57">
        <v>2016</v>
      </c>
      <c r="C1899" s="57">
        <v>2</v>
      </c>
      <c r="D1899" s="81" t="str">
        <f t="shared" si="837"/>
        <v>MSH_Commercial</v>
      </c>
      <c r="E1899" s="68" t="s">
        <v>38</v>
      </c>
      <c r="F1899" s="69" t="s">
        <v>40</v>
      </c>
      <c r="G1899" s="84">
        <f t="shared" si="838"/>
        <v>24176</v>
      </c>
      <c r="H1899" s="70">
        <v>6044</v>
      </c>
      <c r="I1899" s="65">
        <v>314</v>
      </c>
      <c r="J1899" s="66">
        <v>1152</v>
      </c>
      <c r="K1899" s="66">
        <v>2191</v>
      </c>
      <c r="L1899" s="66">
        <v>1192</v>
      </c>
      <c r="M1899" s="67">
        <v>145</v>
      </c>
      <c r="N1899" s="65">
        <v>4442333</v>
      </c>
      <c r="O1899" s="66">
        <v>2944609</v>
      </c>
      <c r="P1899" s="66">
        <v>1706290</v>
      </c>
      <c r="Q1899" s="66">
        <v>3732158</v>
      </c>
      <c r="R1899" s="67">
        <v>797772</v>
      </c>
      <c r="S1899" s="95">
        <f t="shared" si="812"/>
        <v>14147.557324840764</v>
      </c>
      <c r="T1899" s="96">
        <f t="shared" si="813"/>
        <v>2556.0842013888887</v>
      </c>
      <c r="U1899" s="96">
        <f t="shared" si="814"/>
        <v>778.77225011410314</v>
      </c>
      <c r="V1899" s="96">
        <f t="shared" si="815"/>
        <v>3131.0050335570468</v>
      </c>
      <c r="W1899" s="86">
        <f t="shared" si="816"/>
        <v>5501.8758620689659</v>
      </c>
      <c r="X1899" s="99">
        <f t="shared" si="817"/>
        <v>1.2988087359364658E-2</v>
      </c>
      <c r="Y1899" s="100">
        <f t="shared" si="818"/>
        <v>4.7650562541363337E-2</v>
      </c>
      <c r="Z1899" s="100">
        <f t="shared" si="819"/>
        <v>9.0627068166776972E-2</v>
      </c>
      <c r="AA1899" s="100">
        <f t="shared" si="820"/>
        <v>4.9305095962938451E-2</v>
      </c>
      <c r="AB1899" s="101">
        <f t="shared" si="821"/>
        <v>5.9976836532097946E-3</v>
      </c>
      <c r="AC1899" s="99">
        <f t="shared" si="822"/>
        <v>1.4684757806325334E-2</v>
      </c>
      <c r="AD1899" s="100">
        <f t="shared" si="823"/>
        <v>5.0842805064036607E-2</v>
      </c>
      <c r="AE1899" s="100">
        <f t="shared" si="824"/>
        <v>9.4929001484360523E-2</v>
      </c>
      <c r="AF1899" s="100">
        <f t="shared" si="825"/>
        <v>5.2549464527187867E-2</v>
      </c>
      <c r="AG1899" s="101">
        <f t="shared" si="826"/>
        <v>7.1547257850283564E-3</v>
      </c>
      <c r="AH1899" s="95">
        <f t="shared" si="827"/>
        <v>183.74971045665123</v>
      </c>
      <c r="AI1899" s="96">
        <f t="shared" si="828"/>
        <v>121.798850099272</v>
      </c>
      <c r="AJ1899" s="96">
        <f t="shared" si="829"/>
        <v>70.577845797485111</v>
      </c>
      <c r="AK1899" s="96">
        <f t="shared" si="830"/>
        <v>154.37450363997354</v>
      </c>
      <c r="AL1899" s="86">
        <f t="shared" si="831"/>
        <v>32.998510919920584</v>
      </c>
      <c r="AM1899" s="95">
        <f t="shared" si="839"/>
        <v>184.35893941896637</v>
      </c>
      <c r="AN1899" s="96">
        <f t="shared" si="832"/>
        <v>122.20267869237699</v>
      </c>
      <c r="AO1899" s="96">
        <f t="shared" si="833"/>
        <v>70.811849256052653</v>
      </c>
      <c r="AP1899" s="96">
        <f t="shared" si="834"/>
        <v>154.88633801743606</v>
      </c>
      <c r="AQ1899" s="86">
        <f t="shared" si="835"/>
        <v>33.107918703561317</v>
      </c>
    </row>
    <row r="1900" spans="1:43">
      <c r="A1900" s="129" t="str">
        <f t="shared" si="836"/>
        <v>2016_2</v>
      </c>
      <c r="B1900" s="57">
        <v>2016</v>
      </c>
      <c r="C1900" s="57">
        <v>2</v>
      </c>
      <c r="D1900" s="81" t="str">
        <f t="shared" si="837"/>
        <v>SMH_Commercial</v>
      </c>
      <c r="E1900" s="68" t="s">
        <v>39</v>
      </c>
      <c r="F1900" s="69" t="s">
        <v>40</v>
      </c>
      <c r="G1900" s="84">
        <f t="shared" si="838"/>
        <v>12144</v>
      </c>
      <c r="H1900" s="70">
        <v>3036</v>
      </c>
      <c r="I1900" s="65">
        <v>123</v>
      </c>
      <c r="J1900" s="66">
        <v>559</v>
      </c>
      <c r="K1900" s="66">
        <v>1408</v>
      </c>
      <c r="L1900" s="66">
        <v>1011</v>
      </c>
      <c r="M1900" s="67">
        <v>153</v>
      </c>
      <c r="N1900" s="65">
        <v>1630619</v>
      </c>
      <c r="O1900" s="66">
        <v>2072737</v>
      </c>
      <c r="P1900" s="66">
        <v>961096</v>
      </c>
      <c r="Q1900" s="66">
        <v>3465450</v>
      </c>
      <c r="R1900" s="67">
        <v>512143</v>
      </c>
      <c r="S1900" s="95">
        <f t="shared" si="812"/>
        <v>13257.065040650406</v>
      </c>
      <c r="T1900" s="96">
        <f t="shared" si="813"/>
        <v>3707.937388193202</v>
      </c>
      <c r="U1900" s="96">
        <f t="shared" si="814"/>
        <v>682.59659090909088</v>
      </c>
      <c r="V1900" s="96">
        <f t="shared" si="815"/>
        <v>3427.7448071216618</v>
      </c>
      <c r="W1900" s="86">
        <f t="shared" si="816"/>
        <v>3347.3398692810456</v>
      </c>
      <c r="X1900" s="99">
        <f t="shared" si="817"/>
        <v>1.0128458498023716E-2</v>
      </c>
      <c r="Y1900" s="100">
        <f t="shared" si="818"/>
        <v>4.603096179183136E-2</v>
      </c>
      <c r="Z1900" s="100">
        <f t="shared" si="819"/>
        <v>0.11594202898550725</v>
      </c>
      <c r="AA1900" s="100">
        <f t="shared" si="820"/>
        <v>8.3250988142292495E-2</v>
      </c>
      <c r="AB1900" s="101">
        <f t="shared" si="821"/>
        <v>1.2598814229249012E-2</v>
      </c>
      <c r="AC1900" s="99">
        <f t="shared" si="822"/>
        <v>1.2245532980246603E-2</v>
      </c>
      <c r="AD1900" s="100">
        <f t="shared" si="823"/>
        <v>5.0461609363664818E-2</v>
      </c>
      <c r="AE1900" s="100">
        <f t="shared" si="824"/>
        <v>0.12271120585870737</v>
      </c>
      <c r="AF1900" s="100">
        <f t="shared" si="825"/>
        <v>8.9092092501001766E-2</v>
      </c>
      <c r="AG1900" s="101">
        <f t="shared" si="826"/>
        <v>1.4957047162525198E-2</v>
      </c>
      <c r="AH1900" s="95">
        <f t="shared" si="827"/>
        <v>134.27363306982872</v>
      </c>
      <c r="AI1900" s="96">
        <f t="shared" si="828"/>
        <v>170.67992424242425</v>
      </c>
      <c r="AJ1900" s="96">
        <f t="shared" si="829"/>
        <v>79.14163372859025</v>
      </c>
      <c r="AK1900" s="96">
        <f t="shared" si="830"/>
        <v>285.36314229249012</v>
      </c>
      <c r="AL1900" s="86">
        <f t="shared" si="831"/>
        <v>42.17251317523057</v>
      </c>
      <c r="AM1900" s="95">
        <f t="shared" si="839"/>
        <v>134.71882226734158</v>
      </c>
      <c r="AN1900" s="96">
        <f t="shared" si="832"/>
        <v>171.24581984506668</v>
      </c>
      <c r="AO1900" s="96">
        <f t="shared" si="833"/>
        <v>79.404030742836269</v>
      </c>
      <c r="AP1900" s="96">
        <f t="shared" si="834"/>
        <v>286.30927434695593</v>
      </c>
      <c r="AQ1900" s="86">
        <f t="shared" si="835"/>
        <v>42.312337702714814</v>
      </c>
    </row>
    <row r="1901" spans="1:43">
      <c r="A1901" s="129" t="str">
        <f t="shared" si="836"/>
        <v>2016_3</v>
      </c>
      <c r="B1901" s="57">
        <v>2016</v>
      </c>
      <c r="C1901" s="57">
        <v>3</v>
      </c>
      <c r="D1901" s="81" t="str">
        <f t="shared" si="837"/>
        <v>SML_Commercial</v>
      </c>
      <c r="E1901" s="68" t="s">
        <v>12</v>
      </c>
      <c r="F1901" s="69" t="s">
        <v>40</v>
      </c>
      <c r="G1901" s="84">
        <f t="shared" si="838"/>
        <v>27964</v>
      </c>
      <c r="H1901" s="70">
        <v>6991</v>
      </c>
      <c r="I1901" s="65">
        <v>50</v>
      </c>
      <c r="J1901" s="66">
        <v>893</v>
      </c>
      <c r="K1901" s="66">
        <v>525</v>
      </c>
      <c r="L1901" s="66">
        <v>1538</v>
      </c>
      <c r="M1901" s="67">
        <v>214</v>
      </c>
      <c r="N1901" s="65">
        <v>913624</v>
      </c>
      <c r="O1901" s="66">
        <v>1612552</v>
      </c>
      <c r="P1901" s="66">
        <v>1050954</v>
      </c>
      <c r="Q1901" s="66">
        <v>2726610</v>
      </c>
      <c r="R1901" s="67">
        <v>747445</v>
      </c>
      <c r="S1901" s="95">
        <f t="shared" si="812"/>
        <v>18272.48</v>
      </c>
      <c r="T1901" s="96">
        <f t="shared" si="813"/>
        <v>1805.7693169092945</v>
      </c>
      <c r="U1901" s="96">
        <f t="shared" si="814"/>
        <v>2001.8171428571429</v>
      </c>
      <c r="V1901" s="96">
        <f t="shared" si="815"/>
        <v>1772.8283485045513</v>
      </c>
      <c r="W1901" s="86">
        <f t="shared" si="816"/>
        <v>3492.733644859813</v>
      </c>
      <c r="X1901" s="99">
        <f t="shared" si="817"/>
        <v>1.788013159776856E-3</v>
      </c>
      <c r="Y1901" s="100">
        <f t="shared" si="818"/>
        <v>3.1933915033614646E-2</v>
      </c>
      <c r="Z1901" s="100">
        <f t="shared" si="819"/>
        <v>1.8774138177656989E-2</v>
      </c>
      <c r="AA1901" s="100">
        <f t="shared" si="820"/>
        <v>5.4999284794736092E-2</v>
      </c>
      <c r="AB1901" s="101">
        <f t="shared" si="821"/>
        <v>7.6526963238449435E-3</v>
      </c>
      <c r="AC1901" s="99">
        <f t="shared" si="822"/>
        <v>2.3766575642838773E-3</v>
      </c>
      <c r="AD1901" s="100">
        <f t="shared" si="823"/>
        <v>3.4383738891288047E-2</v>
      </c>
      <c r="AE1901" s="100">
        <f t="shared" si="824"/>
        <v>2.0665265513837794E-2</v>
      </c>
      <c r="AF1901" s="100">
        <f t="shared" si="825"/>
        <v>5.8175799454023139E-2</v>
      </c>
      <c r="AG1901" s="101">
        <f t="shared" si="826"/>
        <v>8.8669106739475267E-3</v>
      </c>
      <c r="AH1901" s="95">
        <f t="shared" si="827"/>
        <v>32.671434701759402</v>
      </c>
      <c r="AI1901" s="96">
        <f t="shared" si="828"/>
        <v>57.665283936489772</v>
      </c>
      <c r="AJ1901" s="96">
        <f t="shared" si="829"/>
        <v>37.58239164640252</v>
      </c>
      <c r="AK1901" s="96">
        <f t="shared" si="830"/>
        <v>97.504291231583466</v>
      </c>
      <c r="AL1901" s="86">
        <f t="shared" si="831"/>
        <v>26.728829924188243</v>
      </c>
      <c r="AM1901" s="95">
        <f t="shared" si="839"/>
        <v>32.779758052099567</v>
      </c>
      <c r="AN1901" s="96">
        <f t="shared" si="832"/>
        <v>57.856475318543808</v>
      </c>
      <c r="AO1901" s="96">
        <f t="shared" si="833"/>
        <v>37.706997456159485</v>
      </c>
      <c r="AP1901" s="96">
        <f t="shared" si="834"/>
        <v>97.827570316054761</v>
      </c>
      <c r="AQ1901" s="86">
        <f t="shared" si="835"/>
        <v>26.817450348558669</v>
      </c>
    </row>
    <row r="1902" spans="1:43">
      <c r="A1902" s="129" t="str">
        <f t="shared" si="836"/>
        <v>2016_3</v>
      </c>
      <c r="B1902" s="57">
        <v>2016</v>
      </c>
      <c r="C1902" s="57">
        <v>3</v>
      </c>
      <c r="D1902" s="81" t="str">
        <f t="shared" si="837"/>
        <v>LSL_Commercial</v>
      </c>
      <c r="E1902" s="68" t="s">
        <v>14</v>
      </c>
      <c r="F1902" s="69" t="s">
        <v>40</v>
      </c>
      <c r="G1902" s="84">
        <f t="shared" si="838"/>
        <v>3556</v>
      </c>
      <c r="H1902" s="70">
        <v>889</v>
      </c>
      <c r="I1902" s="65">
        <v>5</v>
      </c>
      <c r="J1902" s="66">
        <v>73</v>
      </c>
      <c r="K1902" s="66">
        <v>257</v>
      </c>
      <c r="L1902" s="66">
        <v>123</v>
      </c>
      <c r="M1902" s="67">
        <v>19</v>
      </c>
      <c r="N1902" s="65">
        <v>113975</v>
      </c>
      <c r="O1902" s="66">
        <v>229247</v>
      </c>
      <c r="P1902" s="66">
        <v>541062</v>
      </c>
      <c r="Q1902" s="66">
        <v>388501</v>
      </c>
      <c r="R1902" s="67">
        <v>102520</v>
      </c>
      <c r="S1902" s="95">
        <f t="shared" si="812"/>
        <v>22795</v>
      </c>
      <c r="T1902" s="96">
        <f t="shared" si="813"/>
        <v>3140.3698630136987</v>
      </c>
      <c r="U1902" s="96">
        <f t="shared" si="814"/>
        <v>2105.2996108949415</v>
      </c>
      <c r="V1902" s="96">
        <f t="shared" si="815"/>
        <v>3158.5447154471544</v>
      </c>
      <c r="W1902" s="86">
        <f t="shared" si="816"/>
        <v>5395.7894736842109</v>
      </c>
      <c r="X1902" s="99">
        <f t="shared" si="817"/>
        <v>1.4060742407199099E-3</v>
      </c>
      <c r="Y1902" s="100">
        <f t="shared" si="818"/>
        <v>2.0528683914510685E-2</v>
      </c>
      <c r="Z1902" s="100">
        <f t="shared" si="819"/>
        <v>7.2272215973003373E-2</v>
      </c>
      <c r="AA1902" s="100">
        <f t="shared" si="820"/>
        <v>3.4589426321709783E-2</v>
      </c>
      <c r="AB1902" s="101">
        <f t="shared" si="821"/>
        <v>5.3430821147356583E-3</v>
      </c>
      <c r="AC1902" s="99">
        <f t="shared" si="822"/>
        <v>2.8701839844554704E-3</v>
      </c>
      <c r="AD1902" s="100">
        <f t="shared" si="823"/>
        <v>2.6069215816646431E-2</v>
      </c>
      <c r="AE1902" s="100">
        <f t="shared" si="824"/>
        <v>8.2389664696662632E-2</v>
      </c>
      <c r="AF1902" s="100">
        <f t="shared" si="825"/>
        <v>4.1729500932762086E-2</v>
      </c>
      <c r="AG1902" s="101">
        <f t="shared" si="826"/>
        <v>8.1915257031920635E-3</v>
      </c>
      <c r="AH1902" s="95">
        <f t="shared" si="827"/>
        <v>32.051462317210351</v>
      </c>
      <c r="AI1902" s="96">
        <f t="shared" si="828"/>
        <v>64.467660292463435</v>
      </c>
      <c r="AJ1902" s="96">
        <f t="shared" si="829"/>
        <v>152.15466816647918</v>
      </c>
      <c r="AK1902" s="96">
        <f t="shared" si="830"/>
        <v>109.25224971878515</v>
      </c>
      <c r="AL1902" s="86">
        <f t="shared" si="831"/>
        <v>28.830146231721034</v>
      </c>
      <c r="AM1902" s="95">
        <f t="shared" si="839"/>
        <v>32.157730126175437</v>
      </c>
      <c r="AN1902" s="96">
        <f t="shared" si="832"/>
        <v>64.6814052049602</v>
      </c>
      <c r="AO1902" s="96">
        <f t="shared" si="833"/>
        <v>152.65914259731284</v>
      </c>
      <c r="AP1902" s="96">
        <f t="shared" si="834"/>
        <v>109.61447959420296</v>
      </c>
      <c r="AQ1902" s="86">
        <f t="shared" si="835"/>
        <v>28.925733648041284</v>
      </c>
    </row>
    <row r="1903" spans="1:43">
      <c r="A1903" s="129" t="str">
        <f t="shared" si="836"/>
        <v>2016_3</v>
      </c>
      <c r="B1903" s="57">
        <v>2016</v>
      </c>
      <c r="C1903" s="57">
        <v>3</v>
      </c>
      <c r="D1903" s="81" t="str">
        <f t="shared" si="837"/>
        <v>MYA_Commercial</v>
      </c>
      <c r="E1903" s="68" t="s">
        <v>15</v>
      </c>
      <c r="F1903" s="69" t="s">
        <v>40</v>
      </c>
      <c r="G1903" s="84">
        <f t="shared" si="838"/>
        <v>3924</v>
      </c>
      <c r="H1903" s="70">
        <v>981</v>
      </c>
      <c r="I1903" s="65">
        <v>21</v>
      </c>
      <c r="J1903" s="66">
        <v>146</v>
      </c>
      <c r="K1903" s="66">
        <v>125</v>
      </c>
      <c r="L1903" s="66">
        <v>200</v>
      </c>
      <c r="M1903" s="67">
        <v>108</v>
      </c>
      <c r="N1903" s="65">
        <v>270362</v>
      </c>
      <c r="O1903" s="66">
        <v>472119</v>
      </c>
      <c r="P1903" s="66">
        <v>130282</v>
      </c>
      <c r="Q1903" s="66">
        <v>662017</v>
      </c>
      <c r="R1903" s="67">
        <v>580387</v>
      </c>
      <c r="S1903" s="95">
        <f t="shared" si="812"/>
        <v>12874.380952380952</v>
      </c>
      <c r="T1903" s="96">
        <f t="shared" si="813"/>
        <v>3233.6917808219177</v>
      </c>
      <c r="U1903" s="96">
        <f t="shared" si="814"/>
        <v>1042.2560000000001</v>
      </c>
      <c r="V1903" s="96">
        <f t="shared" si="815"/>
        <v>3310.085</v>
      </c>
      <c r="W1903" s="86">
        <f t="shared" si="816"/>
        <v>5373.9537037037035</v>
      </c>
      <c r="X1903" s="99">
        <f t="shared" si="817"/>
        <v>5.3516819571865441E-3</v>
      </c>
      <c r="Y1903" s="100">
        <f t="shared" si="818"/>
        <v>3.7206931702344549E-2</v>
      </c>
      <c r="Z1903" s="100">
        <f t="shared" si="819"/>
        <v>3.1855249745158E-2</v>
      </c>
      <c r="AA1903" s="100">
        <f t="shared" si="820"/>
        <v>5.09683995922528E-2</v>
      </c>
      <c r="AB1903" s="101">
        <f t="shared" si="821"/>
        <v>2.7522935779816515E-2</v>
      </c>
      <c r="AC1903" s="99">
        <f t="shared" si="822"/>
        <v>8.065441389583327E-3</v>
      </c>
      <c r="AD1903" s="100">
        <f t="shared" si="823"/>
        <v>4.4246885803431717E-2</v>
      </c>
      <c r="AE1903" s="100">
        <f t="shared" si="824"/>
        <v>3.8387338487348169E-2</v>
      </c>
      <c r="AF1903" s="100">
        <f t="shared" si="825"/>
        <v>5.9148944949679177E-2</v>
      </c>
      <c r="AG1903" s="101">
        <f t="shared" si="826"/>
        <v>3.3608186602227016E-2</v>
      </c>
      <c r="AH1903" s="95">
        <f t="shared" si="827"/>
        <v>68.899592252803259</v>
      </c>
      <c r="AI1903" s="96">
        <f t="shared" si="828"/>
        <v>120.315749235474</v>
      </c>
      <c r="AJ1903" s="96">
        <f t="shared" si="829"/>
        <v>33.201325178389396</v>
      </c>
      <c r="AK1903" s="96">
        <f t="shared" si="830"/>
        <v>168.70973496432211</v>
      </c>
      <c r="AL1903" s="86">
        <f t="shared" si="831"/>
        <v>147.90698267074413</v>
      </c>
      <c r="AM1903" s="95">
        <f t="shared" si="839"/>
        <v>69.128031399661211</v>
      </c>
      <c r="AN1903" s="96">
        <f t="shared" si="832"/>
        <v>120.71466055280199</v>
      </c>
      <c r="AO1903" s="96">
        <f t="shared" si="833"/>
        <v>33.311405400206617</v>
      </c>
      <c r="AP1903" s="96">
        <f t="shared" si="834"/>
        <v>169.26909833153147</v>
      </c>
      <c r="AQ1903" s="86">
        <f t="shared" si="835"/>
        <v>148.39737374318568</v>
      </c>
    </row>
    <row r="1904" spans="1:43">
      <c r="A1904" s="129" t="str">
        <f t="shared" si="836"/>
        <v>2016_3</v>
      </c>
      <c r="B1904" s="57">
        <v>2016</v>
      </c>
      <c r="C1904" s="57">
        <v>3</v>
      </c>
      <c r="D1904" s="81" t="str">
        <f t="shared" si="837"/>
        <v>SMA_Commercial</v>
      </c>
      <c r="E1904" s="68" t="s">
        <v>16</v>
      </c>
      <c r="F1904" s="69" t="s">
        <v>40</v>
      </c>
      <c r="G1904" s="84">
        <f t="shared" si="838"/>
        <v>27392</v>
      </c>
      <c r="H1904" s="70">
        <v>6848</v>
      </c>
      <c r="I1904" s="65">
        <v>45</v>
      </c>
      <c r="J1904" s="66">
        <v>700</v>
      </c>
      <c r="K1904" s="66">
        <v>1691</v>
      </c>
      <c r="L1904" s="66">
        <v>1340</v>
      </c>
      <c r="M1904" s="67">
        <v>171</v>
      </c>
      <c r="N1904" s="65">
        <v>974714</v>
      </c>
      <c r="O1904" s="66">
        <v>2612258</v>
      </c>
      <c r="P1904" s="66">
        <v>1540150</v>
      </c>
      <c r="Q1904" s="66">
        <v>4818940</v>
      </c>
      <c r="R1904" s="67">
        <v>986478</v>
      </c>
      <c r="S1904" s="95">
        <f t="shared" si="812"/>
        <v>21660.31111111111</v>
      </c>
      <c r="T1904" s="96">
        <f t="shared" si="813"/>
        <v>3731.7971428571427</v>
      </c>
      <c r="U1904" s="96">
        <f t="shared" si="814"/>
        <v>910.7924305144885</v>
      </c>
      <c r="V1904" s="96">
        <f t="shared" si="815"/>
        <v>3596.2238805970151</v>
      </c>
      <c r="W1904" s="86">
        <f t="shared" si="816"/>
        <v>5768.8771929824561</v>
      </c>
      <c r="X1904" s="99">
        <f t="shared" si="817"/>
        <v>1.6428154205607476E-3</v>
      </c>
      <c r="Y1904" s="100">
        <f t="shared" si="818"/>
        <v>2.5554906542056076E-2</v>
      </c>
      <c r="Z1904" s="100">
        <f t="shared" si="819"/>
        <v>6.1733352803738317E-2</v>
      </c>
      <c r="AA1904" s="100">
        <f t="shared" si="820"/>
        <v>4.8919392523364483E-2</v>
      </c>
      <c r="AB1904" s="101">
        <f t="shared" si="821"/>
        <v>6.2426985981308414E-3</v>
      </c>
      <c r="AC1904" s="99">
        <f t="shared" si="822"/>
        <v>2.2129552857906775E-3</v>
      </c>
      <c r="AD1904" s="100">
        <f t="shared" si="823"/>
        <v>2.7776475941216502E-2</v>
      </c>
      <c r="AE1904" s="100">
        <f t="shared" si="824"/>
        <v>6.5121537848216546E-2</v>
      </c>
      <c r="AF1904" s="100">
        <f t="shared" si="825"/>
        <v>5.195603204796849E-2</v>
      </c>
      <c r="AG1904" s="101">
        <f t="shared" si="826"/>
        <v>7.3515424670707874E-3</v>
      </c>
      <c r="AH1904" s="95">
        <f t="shared" si="827"/>
        <v>35.583893107476634</v>
      </c>
      <c r="AI1904" s="96">
        <f t="shared" si="828"/>
        <v>95.365727219626166</v>
      </c>
      <c r="AJ1904" s="96">
        <f t="shared" si="829"/>
        <v>56.22627044392523</v>
      </c>
      <c r="AK1904" s="96">
        <f t="shared" si="830"/>
        <v>175.92508761682242</v>
      </c>
      <c r="AL1904" s="86">
        <f t="shared" si="831"/>
        <v>36.01336156542056</v>
      </c>
      <c r="AM1904" s="95">
        <f t="shared" si="839"/>
        <v>35.701872821399043</v>
      </c>
      <c r="AN1904" s="96">
        <f t="shared" si="832"/>
        <v>95.681915816005741</v>
      </c>
      <c r="AO1904" s="96">
        <f t="shared" si="833"/>
        <v>56.412690723512469</v>
      </c>
      <c r="AP1904" s="96">
        <f t="shared" si="834"/>
        <v>176.50837375266252</v>
      </c>
      <c r="AQ1904" s="86">
        <f t="shared" si="835"/>
        <v>36.132765197902245</v>
      </c>
    </row>
    <row r="1905" spans="1:43">
      <c r="A1905" s="129" t="str">
        <f t="shared" si="836"/>
        <v>2016_3</v>
      </c>
      <c r="B1905" s="57">
        <v>2016</v>
      </c>
      <c r="C1905" s="57">
        <v>3</v>
      </c>
      <c r="D1905" s="81" t="str">
        <f t="shared" si="837"/>
        <v>MSL_Commercial</v>
      </c>
      <c r="E1905" s="68" t="s">
        <v>17</v>
      </c>
      <c r="F1905" s="69" t="s">
        <v>40</v>
      </c>
      <c r="G1905" s="84">
        <f t="shared" si="838"/>
        <v>11300</v>
      </c>
      <c r="H1905" s="70">
        <v>2825</v>
      </c>
      <c r="I1905" s="65">
        <v>30</v>
      </c>
      <c r="J1905" s="66">
        <v>260</v>
      </c>
      <c r="K1905" s="66">
        <v>623</v>
      </c>
      <c r="L1905" s="66">
        <v>387</v>
      </c>
      <c r="M1905" s="67">
        <v>72</v>
      </c>
      <c r="N1905" s="65">
        <v>670456</v>
      </c>
      <c r="O1905" s="66">
        <v>858652</v>
      </c>
      <c r="P1905" s="66">
        <v>1192084</v>
      </c>
      <c r="Q1905" s="66">
        <v>1430689</v>
      </c>
      <c r="R1905" s="67">
        <v>251107</v>
      </c>
      <c r="S1905" s="95">
        <f t="shared" si="812"/>
        <v>22348.533333333333</v>
      </c>
      <c r="T1905" s="96">
        <f t="shared" si="813"/>
        <v>3302.5076923076922</v>
      </c>
      <c r="U1905" s="96">
        <f t="shared" si="814"/>
        <v>1913.4574638844301</v>
      </c>
      <c r="V1905" s="96">
        <f t="shared" si="815"/>
        <v>3696.8708010335918</v>
      </c>
      <c r="W1905" s="86">
        <f t="shared" si="816"/>
        <v>3487.5972222222222</v>
      </c>
      <c r="X1905" s="99">
        <f t="shared" si="817"/>
        <v>2.6548672566371681E-3</v>
      </c>
      <c r="Y1905" s="100">
        <f t="shared" si="818"/>
        <v>2.3008849557522124E-2</v>
      </c>
      <c r="Z1905" s="100">
        <f t="shared" si="819"/>
        <v>5.513274336283186E-2</v>
      </c>
      <c r="AA1905" s="100">
        <f t="shared" si="820"/>
        <v>3.4247787610619466E-2</v>
      </c>
      <c r="AB1905" s="101">
        <f t="shared" si="821"/>
        <v>6.371681415929204E-3</v>
      </c>
      <c r="AC1905" s="99">
        <f t="shared" si="822"/>
        <v>3.7827419211221053E-3</v>
      </c>
      <c r="AD1905" s="100">
        <f t="shared" si="823"/>
        <v>2.6295166656433902E-2</v>
      </c>
      <c r="AE1905" s="100">
        <f t="shared" si="824"/>
        <v>6.0135471474610014E-2</v>
      </c>
      <c r="AF1905" s="100">
        <f t="shared" si="825"/>
        <v>3.8234049392949089E-2</v>
      </c>
      <c r="AG1905" s="101">
        <f t="shared" si="826"/>
        <v>8.1157184628436983E-3</v>
      </c>
      <c r="AH1905" s="95">
        <f t="shared" si="827"/>
        <v>59.332389380530977</v>
      </c>
      <c r="AI1905" s="96">
        <f t="shared" si="828"/>
        <v>75.986902654867251</v>
      </c>
      <c r="AJ1905" s="96">
        <f t="shared" si="829"/>
        <v>105.49415929203539</v>
      </c>
      <c r="AK1905" s="96">
        <f t="shared" si="830"/>
        <v>126.60964601769912</v>
      </c>
      <c r="AL1905" s="86">
        <f t="shared" si="831"/>
        <v>22.221858407079647</v>
      </c>
      <c r="AM1905" s="95">
        <f t="shared" si="839"/>
        <v>59.529108112354542</v>
      </c>
      <c r="AN1905" s="96">
        <f t="shared" si="832"/>
        <v>76.238840041538069</v>
      </c>
      <c r="AO1905" s="96">
        <f t="shared" si="833"/>
        <v>105.84392907962348</v>
      </c>
      <c r="AP1905" s="96">
        <f t="shared" si="834"/>
        <v>127.02942498263332</v>
      </c>
      <c r="AQ1905" s="86">
        <f t="shared" si="835"/>
        <v>22.295535800662552</v>
      </c>
    </row>
    <row r="1906" spans="1:43">
      <c r="A1906" s="129" t="str">
        <f t="shared" si="836"/>
        <v>2016_3</v>
      </c>
      <c r="B1906" s="57">
        <v>2016</v>
      </c>
      <c r="C1906" s="57">
        <v>3</v>
      </c>
      <c r="D1906" s="81" t="str">
        <f t="shared" si="837"/>
        <v>LYL_Commercial</v>
      </c>
      <c r="E1906" s="68" t="s">
        <v>18</v>
      </c>
      <c r="F1906" s="69" t="s">
        <v>40</v>
      </c>
      <c r="G1906" s="84">
        <f t="shared" si="838"/>
        <v>4616</v>
      </c>
      <c r="H1906" s="70">
        <v>1154</v>
      </c>
      <c r="I1906" s="65">
        <v>26</v>
      </c>
      <c r="J1906" s="66">
        <v>126</v>
      </c>
      <c r="K1906" s="66">
        <v>264</v>
      </c>
      <c r="L1906" s="66">
        <v>189</v>
      </c>
      <c r="M1906" s="67">
        <v>46</v>
      </c>
      <c r="N1906" s="65">
        <v>544227</v>
      </c>
      <c r="O1906" s="66">
        <v>410467</v>
      </c>
      <c r="P1906" s="66">
        <v>389298</v>
      </c>
      <c r="Q1906" s="66">
        <v>731155</v>
      </c>
      <c r="R1906" s="67">
        <v>298802</v>
      </c>
      <c r="S1906" s="95">
        <f t="shared" si="812"/>
        <v>20931.807692307691</v>
      </c>
      <c r="T1906" s="96">
        <f t="shared" si="813"/>
        <v>3257.6746031746034</v>
      </c>
      <c r="U1906" s="96">
        <f t="shared" si="814"/>
        <v>1474.6136363636363</v>
      </c>
      <c r="V1906" s="96">
        <f t="shared" si="815"/>
        <v>3868.5449735449733</v>
      </c>
      <c r="W1906" s="86">
        <f t="shared" si="816"/>
        <v>6495.695652173913</v>
      </c>
      <c r="X1906" s="99">
        <f t="shared" si="817"/>
        <v>5.6325823223570192E-3</v>
      </c>
      <c r="Y1906" s="100">
        <f t="shared" si="818"/>
        <v>2.729636048526863E-2</v>
      </c>
      <c r="Z1906" s="100">
        <f t="shared" si="819"/>
        <v>5.7192374350086658E-2</v>
      </c>
      <c r="AA1906" s="100">
        <f t="shared" si="820"/>
        <v>4.0944540727902948E-2</v>
      </c>
      <c r="AB1906" s="101">
        <f t="shared" si="821"/>
        <v>9.9653379549393406E-3</v>
      </c>
      <c r="AC1906" s="99">
        <f t="shared" si="822"/>
        <v>8.1991353257430157E-3</v>
      </c>
      <c r="AD1906" s="100">
        <f t="shared" si="823"/>
        <v>3.2884479716171193E-2</v>
      </c>
      <c r="AE1906" s="100">
        <f t="shared" si="824"/>
        <v>6.5155867807350942E-2</v>
      </c>
      <c r="AF1906" s="100">
        <f t="shared" si="825"/>
        <v>4.7740376636142084E-2</v>
      </c>
      <c r="AG1906" s="101">
        <f t="shared" si="826"/>
        <v>1.3371726915868897E-2</v>
      </c>
      <c r="AH1906" s="95">
        <f t="shared" si="827"/>
        <v>117.90012998266897</v>
      </c>
      <c r="AI1906" s="96">
        <f t="shared" si="828"/>
        <v>88.92266031195841</v>
      </c>
      <c r="AJ1906" s="96">
        <f t="shared" si="829"/>
        <v>84.336655112651641</v>
      </c>
      <c r="AK1906" s="96">
        <f t="shared" si="830"/>
        <v>158.39579722703638</v>
      </c>
      <c r="AL1906" s="86">
        <f t="shared" si="831"/>
        <v>64.731802426343151</v>
      </c>
      <c r="AM1906" s="95">
        <f t="shared" si="839"/>
        <v>118.29103222500534</v>
      </c>
      <c r="AN1906" s="96">
        <f t="shared" si="832"/>
        <v>89.217486681662749</v>
      </c>
      <c r="AO1906" s="96">
        <f t="shared" si="833"/>
        <v>84.616276412471507</v>
      </c>
      <c r="AP1906" s="96">
        <f t="shared" si="834"/>
        <v>158.92096435214307</v>
      </c>
      <c r="AQ1906" s="86">
        <f t="shared" si="835"/>
        <v>64.946423111855978</v>
      </c>
    </row>
    <row r="1907" spans="1:43">
      <c r="A1907" s="129" t="str">
        <f t="shared" si="836"/>
        <v>2016_3</v>
      </c>
      <c r="B1907" s="57">
        <v>2016</v>
      </c>
      <c r="C1907" s="57">
        <v>3</v>
      </c>
      <c r="D1907" s="81" t="str">
        <f t="shared" si="837"/>
        <v>LSA_Commercial</v>
      </c>
      <c r="E1907" s="68" t="s">
        <v>19</v>
      </c>
      <c r="F1907" s="69" t="s">
        <v>40</v>
      </c>
      <c r="G1907" s="84">
        <f t="shared" si="838"/>
        <v>30844</v>
      </c>
      <c r="H1907" s="70">
        <v>7711</v>
      </c>
      <c r="I1907" s="65">
        <v>103</v>
      </c>
      <c r="J1907" s="66">
        <v>991</v>
      </c>
      <c r="K1907" s="66">
        <v>804</v>
      </c>
      <c r="L1907" s="66">
        <v>1646</v>
      </c>
      <c r="M1907" s="67">
        <v>271</v>
      </c>
      <c r="N1907" s="65">
        <v>3335084</v>
      </c>
      <c r="O1907" s="66">
        <v>2703890</v>
      </c>
      <c r="P1907" s="66">
        <v>1209654</v>
      </c>
      <c r="Q1907" s="66">
        <v>4362796</v>
      </c>
      <c r="R1907" s="67">
        <v>2434154</v>
      </c>
      <c r="S1907" s="95">
        <f t="shared" si="812"/>
        <v>32379.456310679612</v>
      </c>
      <c r="T1907" s="96">
        <f t="shared" si="813"/>
        <v>2728.4460141271443</v>
      </c>
      <c r="U1907" s="96">
        <f t="shared" si="814"/>
        <v>1504.544776119403</v>
      </c>
      <c r="V1907" s="96">
        <f t="shared" si="815"/>
        <v>2650.5443499392468</v>
      </c>
      <c r="W1907" s="86">
        <f t="shared" si="816"/>
        <v>8982.1180811808117</v>
      </c>
      <c r="X1907" s="99">
        <f t="shared" si="817"/>
        <v>3.3393852937362209E-3</v>
      </c>
      <c r="Y1907" s="100">
        <f t="shared" si="818"/>
        <v>3.2129425496044611E-2</v>
      </c>
      <c r="Z1907" s="100">
        <f t="shared" si="819"/>
        <v>2.6066658021008948E-2</v>
      </c>
      <c r="AA1907" s="100">
        <f t="shared" si="820"/>
        <v>5.3365322266891453E-2</v>
      </c>
      <c r="AB1907" s="101">
        <f t="shared" si="821"/>
        <v>8.7861496563351061E-3</v>
      </c>
      <c r="AC1907" s="99">
        <f t="shared" si="822"/>
        <v>4.1047659591878635E-3</v>
      </c>
      <c r="AD1907" s="100">
        <f t="shared" si="823"/>
        <v>3.4468966692927115E-2</v>
      </c>
      <c r="AE1907" s="100">
        <f t="shared" si="824"/>
        <v>2.8180526037985088E-2</v>
      </c>
      <c r="AF1907" s="100">
        <f t="shared" si="825"/>
        <v>5.6347210401604758E-2</v>
      </c>
      <c r="AG1907" s="101">
        <f t="shared" si="826"/>
        <v>1.0024243468171034E-2</v>
      </c>
      <c r="AH1907" s="95">
        <f t="shared" si="827"/>
        <v>108.12748022305797</v>
      </c>
      <c r="AI1907" s="96">
        <f t="shared" si="828"/>
        <v>87.663402930877965</v>
      </c>
      <c r="AJ1907" s="96">
        <f t="shared" si="829"/>
        <v>39.21845415639995</v>
      </c>
      <c r="AK1907" s="96">
        <f t="shared" si="830"/>
        <v>141.4471534171962</v>
      </c>
      <c r="AL1907" s="86">
        <f t="shared" si="831"/>
        <v>78.918233692128126</v>
      </c>
      <c r="AM1907" s="95">
        <f t="shared" si="839"/>
        <v>108.48598088360507</v>
      </c>
      <c r="AN1907" s="96">
        <f t="shared" si="832"/>
        <v>87.954054186152689</v>
      </c>
      <c r="AO1907" s="96">
        <f t="shared" si="833"/>
        <v>39.348484391930278</v>
      </c>
      <c r="AP1907" s="96">
        <f t="shared" si="834"/>
        <v>141.91612668678468</v>
      </c>
      <c r="AQ1907" s="86">
        <f t="shared" si="835"/>
        <v>79.179890015289203</v>
      </c>
    </row>
    <row r="1908" spans="1:43">
      <c r="A1908" s="129" t="str">
        <f t="shared" si="836"/>
        <v>2016_3</v>
      </c>
      <c r="B1908" s="57">
        <v>2016</v>
      </c>
      <c r="C1908" s="57">
        <v>3</v>
      </c>
      <c r="D1908" s="81" t="str">
        <f t="shared" si="837"/>
        <v>LMA_Commercial</v>
      </c>
      <c r="E1908" s="68" t="s">
        <v>20</v>
      </c>
      <c r="F1908" s="69" t="s">
        <v>40</v>
      </c>
      <c r="G1908" s="84">
        <f t="shared" si="838"/>
        <v>29040</v>
      </c>
      <c r="H1908" s="70">
        <v>7260</v>
      </c>
      <c r="I1908" s="65">
        <v>225</v>
      </c>
      <c r="J1908" s="66">
        <v>809</v>
      </c>
      <c r="K1908" s="66">
        <v>1476</v>
      </c>
      <c r="L1908" s="66">
        <v>1768</v>
      </c>
      <c r="M1908" s="67">
        <v>274</v>
      </c>
      <c r="N1908" s="65">
        <v>4149345</v>
      </c>
      <c r="O1908" s="66">
        <v>1876656</v>
      </c>
      <c r="P1908" s="66">
        <v>1375295</v>
      </c>
      <c r="Q1908" s="66">
        <v>6027179</v>
      </c>
      <c r="R1908" s="67">
        <v>1395902</v>
      </c>
      <c r="S1908" s="95">
        <f t="shared" si="812"/>
        <v>18441.533333333333</v>
      </c>
      <c r="T1908" s="96">
        <f t="shared" si="813"/>
        <v>2319.7231149567369</v>
      </c>
      <c r="U1908" s="96">
        <f t="shared" si="814"/>
        <v>931.77168021680222</v>
      </c>
      <c r="V1908" s="96">
        <f t="shared" si="815"/>
        <v>3409.0378959276018</v>
      </c>
      <c r="W1908" s="86">
        <f t="shared" si="816"/>
        <v>5094.5328467153286</v>
      </c>
      <c r="X1908" s="99">
        <f t="shared" si="817"/>
        <v>7.7479338842975209E-3</v>
      </c>
      <c r="Y1908" s="100">
        <f t="shared" si="818"/>
        <v>2.7858126721763084E-2</v>
      </c>
      <c r="Z1908" s="100">
        <f t="shared" si="819"/>
        <v>5.0826446280991734E-2</v>
      </c>
      <c r="AA1908" s="100">
        <f t="shared" si="820"/>
        <v>6.0881542699724518E-2</v>
      </c>
      <c r="AB1908" s="101">
        <f t="shared" si="821"/>
        <v>9.4352617079889803E-3</v>
      </c>
      <c r="AC1908" s="99">
        <f t="shared" si="822"/>
        <v>8.9467748476683394E-3</v>
      </c>
      <c r="AD1908" s="100">
        <f t="shared" si="823"/>
        <v>3.0108208977481642E-2</v>
      </c>
      <c r="AE1908" s="100">
        <f t="shared" si="824"/>
        <v>5.3829584371023149E-2</v>
      </c>
      <c r="AF1908" s="100">
        <f t="shared" si="825"/>
        <v>6.4150886760194786E-2</v>
      </c>
      <c r="AG1908" s="101">
        <f t="shared" si="826"/>
        <v>1.0757092980657757E-2</v>
      </c>
      <c r="AH1908" s="95">
        <f t="shared" si="827"/>
        <v>142.88378099173553</v>
      </c>
      <c r="AI1908" s="96">
        <f t="shared" si="828"/>
        <v>64.623140495867773</v>
      </c>
      <c r="AJ1908" s="96">
        <f t="shared" si="829"/>
        <v>47.358643250688708</v>
      </c>
      <c r="AK1908" s="96">
        <f t="shared" si="830"/>
        <v>207.54748622589531</v>
      </c>
      <c r="AL1908" s="86">
        <f t="shared" si="831"/>
        <v>48.068250688705234</v>
      </c>
      <c r="AM1908" s="95">
        <f t="shared" si="839"/>
        <v>143.35751745319132</v>
      </c>
      <c r="AN1908" s="96">
        <f t="shared" si="832"/>
        <v>64.837400908730473</v>
      </c>
      <c r="AO1908" s="96">
        <f t="shared" si="833"/>
        <v>47.515662584284215</v>
      </c>
      <c r="AP1908" s="96">
        <f t="shared" si="834"/>
        <v>208.23561759410418</v>
      </c>
      <c r="AQ1908" s="86">
        <f t="shared" si="835"/>
        <v>48.227622752011385</v>
      </c>
    </row>
    <row r="1909" spans="1:43">
      <c r="A1909" s="129" t="str">
        <f t="shared" si="836"/>
        <v>2016_3</v>
      </c>
      <c r="B1909" s="57">
        <v>2016</v>
      </c>
      <c r="C1909" s="57">
        <v>3</v>
      </c>
      <c r="D1909" s="81" t="str">
        <f t="shared" si="837"/>
        <v>SYL_Commercial</v>
      </c>
      <c r="E1909" s="68" t="s">
        <v>21</v>
      </c>
      <c r="F1909" s="69" t="s">
        <v>40</v>
      </c>
      <c r="G1909" s="84">
        <f t="shared" si="838"/>
        <v>3800</v>
      </c>
      <c r="H1909" s="70">
        <v>950</v>
      </c>
      <c r="I1909" s="65">
        <v>35</v>
      </c>
      <c r="J1909" s="66">
        <v>104</v>
      </c>
      <c r="K1909" s="66">
        <v>147</v>
      </c>
      <c r="L1909" s="66">
        <v>137</v>
      </c>
      <c r="M1909" s="67">
        <v>49</v>
      </c>
      <c r="N1909" s="65">
        <v>447973</v>
      </c>
      <c r="O1909" s="66">
        <v>312518</v>
      </c>
      <c r="P1909" s="66">
        <v>151044</v>
      </c>
      <c r="Q1909" s="66">
        <v>434938</v>
      </c>
      <c r="R1909" s="67">
        <v>191589</v>
      </c>
      <c r="S1909" s="95">
        <f t="shared" si="812"/>
        <v>12799.228571428572</v>
      </c>
      <c r="T1909" s="96">
        <f t="shared" si="813"/>
        <v>3004.9807692307691</v>
      </c>
      <c r="U1909" s="96">
        <f t="shared" si="814"/>
        <v>1027.5102040816328</v>
      </c>
      <c r="V1909" s="96">
        <f t="shared" si="815"/>
        <v>3174.7299270072995</v>
      </c>
      <c r="W1909" s="86">
        <f t="shared" si="816"/>
        <v>3909.9795918367345</v>
      </c>
      <c r="X1909" s="99">
        <f t="shared" si="817"/>
        <v>9.2105263157894728E-3</v>
      </c>
      <c r="Y1909" s="100">
        <f t="shared" si="818"/>
        <v>2.736842105263158E-2</v>
      </c>
      <c r="Z1909" s="100">
        <f t="shared" si="819"/>
        <v>3.8684210526315786E-2</v>
      </c>
      <c r="AA1909" s="100">
        <f t="shared" si="820"/>
        <v>3.6052631578947371E-2</v>
      </c>
      <c r="AB1909" s="101">
        <f t="shared" si="821"/>
        <v>1.2894736842105263E-2</v>
      </c>
      <c r="AC1909" s="99">
        <f t="shared" si="822"/>
        <v>1.2821273145012902E-2</v>
      </c>
      <c r="AD1909" s="100">
        <f t="shared" si="823"/>
        <v>3.3535268100163579E-2</v>
      </c>
      <c r="AE1909" s="100">
        <f t="shared" si="824"/>
        <v>4.5973144724253914E-2</v>
      </c>
      <c r="AF1909" s="100">
        <f t="shared" si="825"/>
        <v>4.3098901392169542E-2</v>
      </c>
      <c r="AG1909" s="101">
        <f t="shared" si="826"/>
        <v>1.7159079533176552E-2</v>
      </c>
      <c r="AH1909" s="95">
        <f t="shared" si="827"/>
        <v>117.88763157894736</v>
      </c>
      <c r="AI1909" s="96">
        <f t="shared" si="828"/>
        <v>82.241578947368424</v>
      </c>
      <c r="AJ1909" s="96">
        <f t="shared" si="829"/>
        <v>39.748421052631578</v>
      </c>
      <c r="AK1909" s="96">
        <f t="shared" si="830"/>
        <v>114.45736842105264</v>
      </c>
      <c r="AL1909" s="86">
        <f t="shared" si="831"/>
        <v>50.418157894736844</v>
      </c>
      <c r="AM1909" s="95">
        <f t="shared" si="839"/>
        <v>118.27849238236385</v>
      </c>
      <c r="AN1909" s="96">
        <f t="shared" si="832"/>
        <v>82.514253944660922</v>
      </c>
      <c r="AO1909" s="96">
        <f t="shared" si="833"/>
        <v>39.880208413010976</v>
      </c>
      <c r="AP1909" s="96">
        <f t="shared" si="834"/>
        <v>114.83685606007633</v>
      </c>
      <c r="AQ1909" s="86">
        <f t="shared" si="835"/>
        <v>50.585321162312702</v>
      </c>
    </row>
    <row r="1910" spans="1:43">
      <c r="A1910" s="129" t="str">
        <f t="shared" si="836"/>
        <v>2016_3</v>
      </c>
      <c r="B1910" s="57">
        <v>2016</v>
      </c>
      <c r="C1910" s="57">
        <v>3</v>
      </c>
      <c r="D1910" s="81" t="str">
        <f t="shared" si="837"/>
        <v>MYL_Commercial</v>
      </c>
      <c r="E1910" s="68" t="s">
        <v>22</v>
      </c>
      <c r="F1910" s="69" t="s">
        <v>40</v>
      </c>
      <c r="G1910" s="84">
        <f t="shared" si="838"/>
        <v>2724</v>
      </c>
      <c r="H1910" s="70">
        <v>681</v>
      </c>
      <c r="I1910" s="65">
        <v>26</v>
      </c>
      <c r="J1910" s="66">
        <v>87</v>
      </c>
      <c r="K1910" s="66">
        <v>158</v>
      </c>
      <c r="L1910" s="66">
        <v>120</v>
      </c>
      <c r="M1910" s="67">
        <v>27</v>
      </c>
      <c r="N1910" s="65">
        <v>381066</v>
      </c>
      <c r="O1910" s="66">
        <v>278064</v>
      </c>
      <c r="P1910" s="66">
        <v>132175</v>
      </c>
      <c r="Q1910" s="66">
        <v>395592</v>
      </c>
      <c r="R1910" s="67">
        <v>124898</v>
      </c>
      <c r="S1910" s="95">
        <f t="shared" si="812"/>
        <v>14656.384615384615</v>
      </c>
      <c r="T1910" s="96">
        <f t="shared" si="813"/>
        <v>3196.1379310344828</v>
      </c>
      <c r="U1910" s="96">
        <f t="shared" si="814"/>
        <v>836.55063291139243</v>
      </c>
      <c r="V1910" s="96">
        <f t="shared" si="815"/>
        <v>3296.6</v>
      </c>
      <c r="W1910" s="86">
        <f t="shared" si="816"/>
        <v>4625.8518518518522</v>
      </c>
      <c r="X1910" s="99">
        <f t="shared" si="817"/>
        <v>9.544787077826725E-3</v>
      </c>
      <c r="Y1910" s="100">
        <f t="shared" si="818"/>
        <v>3.1938325991189426E-2</v>
      </c>
      <c r="Z1910" s="100">
        <f t="shared" si="819"/>
        <v>5.8002936857562408E-2</v>
      </c>
      <c r="AA1910" s="100">
        <f t="shared" si="820"/>
        <v>4.405286343612335E-2</v>
      </c>
      <c r="AB1910" s="101">
        <f t="shared" si="821"/>
        <v>9.911894273127754E-3</v>
      </c>
      <c r="AC1910" s="99">
        <f t="shared" si="822"/>
        <v>1.3885418528389457E-2</v>
      </c>
      <c r="AD1910" s="100">
        <f t="shared" si="823"/>
        <v>3.9788150674114453E-2</v>
      </c>
      <c r="AE1910" s="100">
        <f t="shared" si="824"/>
        <v>6.843816950042228E-2</v>
      </c>
      <c r="AF1910" s="100">
        <f t="shared" si="825"/>
        <v>5.3214148124831315E-2</v>
      </c>
      <c r="AG1910" s="101">
        <f t="shared" si="826"/>
        <v>1.4334392031698598E-2</v>
      </c>
      <c r="AH1910" s="95">
        <f t="shared" si="827"/>
        <v>139.8920704845815</v>
      </c>
      <c r="AI1910" s="96">
        <f t="shared" si="828"/>
        <v>102.07929515418502</v>
      </c>
      <c r="AJ1910" s="96">
        <f t="shared" si="829"/>
        <v>48.522393538913363</v>
      </c>
      <c r="AK1910" s="96">
        <f t="shared" si="830"/>
        <v>145.22466960352423</v>
      </c>
      <c r="AL1910" s="86">
        <f t="shared" si="831"/>
        <v>45.850954478707784</v>
      </c>
      <c r="AM1910" s="95">
        <f t="shared" si="839"/>
        <v>140.35588781918102</v>
      </c>
      <c r="AN1910" s="96">
        <f t="shared" si="832"/>
        <v>102.41774283340091</v>
      </c>
      <c r="AO1910" s="96">
        <f t="shared" si="833"/>
        <v>48.683271329639098</v>
      </c>
      <c r="AP1910" s="96">
        <f t="shared" si="834"/>
        <v>145.70616736776691</v>
      </c>
      <c r="AQ1910" s="86">
        <f t="shared" si="835"/>
        <v>46.002975014407141</v>
      </c>
    </row>
    <row r="1911" spans="1:43">
      <c r="A1911" s="129" t="str">
        <f t="shared" si="836"/>
        <v>2016_3</v>
      </c>
      <c r="B1911" s="57">
        <v>2016</v>
      </c>
      <c r="C1911" s="57">
        <v>3</v>
      </c>
      <c r="D1911" s="81" t="str">
        <f t="shared" si="837"/>
        <v>MYH_Commercial</v>
      </c>
      <c r="E1911" s="68" t="s">
        <v>23</v>
      </c>
      <c r="F1911" s="69" t="s">
        <v>40</v>
      </c>
      <c r="G1911" s="84">
        <f t="shared" si="838"/>
        <v>7532</v>
      </c>
      <c r="H1911" s="70">
        <v>1883</v>
      </c>
      <c r="I1911" s="65">
        <v>62</v>
      </c>
      <c r="J1911" s="66">
        <v>210</v>
      </c>
      <c r="K1911" s="66">
        <v>106</v>
      </c>
      <c r="L1911" s="66">
        <v>479</v>
      </c>
      <c r="M1911" s="67">
        <v>72</v>
      </c>
      <c r="N1911" s="65">
        <v>1426089</v>
      </c>
      <c r="O1911" s="66">
        <v>884726</v>
      </c>
      <c r="P1911" s="66">
        <v>128435</v>
      </c>
      <c r="Q1911" s="66">
        <v>1588338</v>
      </c>
      <c r="R1911" s="67">
        <v>397570</v>
      </c>
      <c r="S1911" s="95">
        <f t="shared" si="812"/>
        <v>23001.435483870966</v>
      </c>
      <c r="T1911" s="96">
        <f t="shared" si="813"/>
        <v>4212.9809523809527</v>
      </c>
      <c r="U1911" s="96">
        <f t="shared" si="814"/>
        <v>1211.6509433962265</v>
      </c>
      <c r="V1911" s="96">
        <f t="shared" si="815"/>
        <v>3315.9457202505218</v>
      </c>
      <c r="W1911" s="86">
        <f t="shared" si="816"/>
        <v>5521.8055555555557</v>
      </c>
      <c r="X1911" s="99">
        <f t="shared" si="817"/>
        <v>8.2315454062665966E-3</v>
      </c>
      <c r="Y1911" s="100">
        <f t="shared" si="818"/>
        <v>2.7881040892193308E-2</v>
      </c>
      <c r="Z1911" s="100">
        <f t="shared" si="819"/>
        <v>1.4073287307488051E-2</v>
      </c>
      <c r="AA1911" s="100">
        <f t="shared" si="820"/>
        <v>6.3595326606479027E-2</v>
      </c>
      <c r="AB1911" s="101">
        <f t="shared" si="821"/>
        <v>9.5592140201805637E-3</v>
      </c>
      <c r="AC1911" s="99">
        <f t="shared" si="822"/>
        <v>1.0657298531985479E-2</v>
      </c>
      <c r="AD1911" s="100">
        <f t="shared" si="823"/>
        <v>3.2300966539593717E-2</v>
      </c>
      <c r="AE1911" s="100">
        <f t="shared" si="824"/>
        <v>1.7235716854936162E-2</v>
      </c>
      <c r="AF1911" s="100">
        <f t="shared" si="825"/>
        <v>7.0146893092363619E-2</v>
      </c>
      <c r="AG1911" s="101">
        <f t="shared" si="826"/>
        <v>1.2171532459595156E-2</v>
      </c>
      <c r="AH1911" s="95">
        <f t="shared" si="827"/>
        <v>189.33736059479554</v>
      </c>
      <c r="AI1911" s="96">
        <f t="shared" si="828"/>
        <v>117.46229421136485</v>
      </c>
      <c r="AJ1911" s="96">
        <f t="shared" si="829"/>
        <v>17.051911842804035</v>
      </c>
      <c r="AK1911" s="96">
        <f t="shared" si="830"/>
        <v>210.87865108868826</v>
      </c>
      <c r="AL1911" s="86">
        <f t="shared" si="831"/>
        <v>52.784121083377592</v>
      </c>
      <c r="AM1911" s="95">
        <f t="shared" si="839"/>
        <v>189.96511561784288</v>
      </c>
      <c r="AN1911" s="96">
        <f t="shared" si="832"/>
        <v>117.85174479300497</v>
      </c>
      <c r="AO1911" s="96">
        <f t="shared" si="833"/>
        <v>17.108448087305664</v>
      </c>
      <c r="AP1911" s="96">
        <f t="shared" si="834"/>
        <v>211.57782705722667</v>
      </c>
      <c r="AQ1911" s="86">
        <f t="shared" si="835"/>
        <v>52.959128789427446</v>
      </c>
    </row>
    <row r="1912" spans="1:43">
      <c r="A1912" s="129" t="str">
        <f t="shared" si="836"/>
        <v>2016_3</v>
      </c>
      <c r="B1912" s="57">
        <v>2016</v>
      </c>
      <c r="C1912" s="57">
        <v>3</v>
      </c>
      <c r="D1912" s="81" t="str">
        <f t="shared" si="837"/>
        <v>LML_Commercial</v>
      </c>
      <c r="E1912" s="68" t="s">
        <v>24</v>
      </c>
      <c r="F1912" s="69" t="s">
        <v>40</v>
      </c>
      <c r="G1912" s="84">
        <f t="shared" si="838"/>
        <v>29492</v>
      </c>
      <c r="H1912" s="70">
        <v>7373</v>
      </c>
      <c r="I1912" s="65">
        <v>61</v>
      </c>
      <c r="J1912" s="66">
        <v>688</v>
      </c>
      <c r="K1912" s="66">
        <v>2728</v>
      </c>
      <c r="L1912" s="66">
        <v>988</v>
      </c>
      <c r="M1912" s="67">
        <v>218</v>
      </c>
      <c r="N1912" s="65">
        <v>1019127</v>
      </c>
      <c r="O1912" s="66">
        <v>1438063</v>
      </c>
      <c r="P1912" s="66">
        <v>3455062</v>
      </c>
      <c r="Q1912" s="66">
        <v>2056415</v>
      </c>
      <c r="R1912" s="67">
        <v>1257954</v>
      </c>
      <c r="S1912" s="95">
        <f t="shared" si="812"/>
        <v>16707</v>
      </c>
      <c r="T1912" s="96">
        <f t="shared" si="813"/>
        <v>2090.2078488372094</v>
      </c>
      <c r="U1912" s="96">
        <f t="shared" si="814"/>
        <v>1266.5183284457478</v>
      </c>
      <c r="V1912" s="96">
        <f t="shared" si="815"/>
        <v>2081.3917004048585</v>
      </c>
      <c r="W1912" s="86">
        <f t="shared" si="816"/>
        <v>5770.4311926605506</v>
      </c>
      <c r="X1912" s="99">
        <f t="shared" si="817"/>
        <v>2.0683575206835751E-3</v>
      </c>
      <c r="Y1912" s="100">
        <f t="shared" si="818"/>
        <v>2.3328360233283604E-2</v>
      </c>
      <c r="Z1912" s="100">
        <f t="shared" si="819"/>
        <v>9.2499660924996605E-2</v>
      </c>
      <c r="AA1912" s="100">
        <f t="shared" si="820"/>
        <v>3.3500610335006106E-2</v>
      </c>
      <c r="AB1912" s="101">
        <f t="shared" si="821"/>
        <v>7.3918350739183509E-3</v>
      </c>
      <c r="AC1912" s="99">
        <f t="shared" si="822"/>
        <v>2.6847637372999587E-3</v>
      </c>
      <c r="AD1912" s="100">
        <f t="shared" si="823"/>
        <v>2.5376314261051761E-2</v>
      </c>
      <c r="AE1912" s="100">
        <f t="shared" si="824"/>
        <v>9.6430608725156824E-2</v>
      </c>
      <c r="AF1912" s="100">
        <f t="shared" si="825"/>
        <v>3.5941965475080564E-2</v>
      </c>
      <c r="AG1912" s="101">
        <f t="shared" si="826"/>
        <v>8.5540029431969925E-3</v>
      </c>
      <c r="AH1912" s="95">
        <f t="shared" si="827"/>
        <v>34.556049098060491</v>
      </c>
      <c r="AI1912" s="96">
        <f t="shared" si="828"/>
        <v>48.761121660111215</v>
      </c>
      <c r="AJ1912" s="96">
        <f t="shared" si="829"/>
        <v>117.15251593652516</v>
      </c>
      <c r="AK1912" s="96">
        <f t="shared" si="830"/>
        <v>69.727892309778923</v>
      </c>
      <c r="AL1912" s="86">
        <f t="shared" si="831"/>
        <v>42.654075681540753</v>
      </c>
      <c r="AM1912" s="95">
        <f t="shared" si="839"/>
        <v>34.670620957147527</v>
      </c>
      <c r="AN1912" s="96">
        <f t="shared" si="832"/>
        <v>48.922790962753844</v>
      </c>
      <c r="AO1912" s="96">
        <f t="shared" si="833"/>
        <v>117.54093943683569</v>
      </c>
      <c r="AP1912" s="96">
        <f t="shared" si="834"/>
        <v>69.959077716116369</v>
      </c>
      <c r="AQ1912" s="86">
        <f t="shared" si="835"/>
        <v>42.7954968473287</v>
      </c>
    </row>
    <row r="1913" spans="1:43">
      <c r="A1913" s="129" t="str">
        <f t="shared" si="836"/>
        <v>2016_3</v>
      </c>
      <c r="B1913" s="57">
        <v>2016</v>
      </c>
      <c r="C1913" s="57">
        <v>3</v>
      </c>
      <c r="D1913" s="81" t="str">
        <f t="shared" si="837"/>
        <v>MSA_Commercial</v>
      </c>
      <c r="E1913" s="68" t="s">
        <v>25</v>
      </c>
      <c r="F1913" s="69" t="s">
        <v>40</v>
      </c>
      <c r="G1913" s="84">
        <f t="shared" si="838"/>
        <v>20828</v>
      </c>
      <c r="H1913" s="70">
        <v>5207</v>
      </c>
      <c r="I1913" s="65">
        <v>80</v>
      </c>
      <c r="J1913" s="66">
        <v>640</v>
      </c>
      <c r="K1913" s="66">
        <v>971</v>
      </c>
      <c r="L1913" s="66">
        <v>1150</v>
      </c>
      <c r="M1913" s="67">
        <v>229</v>
      </c>
      <c r="N1913" s="65">
        <v>1856251</v>
      </c>
      <c r="O1913" s="66">
        <v>2087331</v>
      </c>
      <c r="P1913" s="66">
        <v>1334869</v>
      </c>
      <c r="Q1913" s="66">
        <v>3542292</v>
      </c>
      <c r="R1913" s="67">
        <v>1023804</v>
      </c>
      <c r="S1913" s="95">
        <f t="shared" si="812"/>
        <v>23203.137500000001</v>
      </c>
      <c r="T1913" s="96">
        <f t="shared" si="813"/>
        <v>3261.4546875000001</v>
      </c>
      <c r="U1913" s="96">
        <f t="shared" si="814"/>
        <v>1374.7363542739445</v>
      </c>
      <c r="V1913" s="96">
        <f t="shared" si="815"/>
        <v>3080.2539130434784</v>
      </c>
      <c r="W1913" s="86">
        <f t="shared" si="816"/>
        <v>4470.759825327511</v>
      </c>
      <c r="X1913" s="99">
        <f t="shared" si="817"/>
        <v>3.8409832917226808E-3</v>
      </c>
      <c r="Y1913" s="100">
        <f t="shared" si="818"/>
        <v>3.0727866333781446E-2</v>
      </c>
      <c r="Z1913" s="100">
        <f t="shared" si="819"/>
        <v>4.6619934703284044E-2</v>
      </c>
      <c r="AA1913" s="100">
        <f t="shared" si="820"/>
        <v>5.521413481851354E-2</v>
      </c>
      <c r="AB1913" s="101">
        <f t="shared" si="821"/>
        <v>1.0994814672556174E-2</v>
      </c>
      <c r="AC1913" s="99">
        <f t="shared" si="822"/>
        <v>4.839643350454865E-3</v>
      </c>
      <c r="AD1913" s="100">
        <f t="shared" si="823"/>
        <v>3.3514123526006273E-2</v>
      </c>
      <c r="AE1913" s="100">
        <f t="shared" si="824"/>
        <v>5.0023632553702839E-2</v>
      </c>
      <c r="AF1913" s="100">
        <f t="shared" si="825"/>
        <v>5.8901566356511982E-2</v>
      </c>
      <c r="AG1913" s="101">
        <f t="shared" si="826"/>
        <v>1.2678362185382357E-2</v>
      </c>
      <c r="AH1913" s="95">
        <f t="shared" si="827"/>
        <v>89.122863453043976</v>
      </c>
      <c r="AI1913" s="96">
        <f t="shared" si="828"/>
        <v>100.21754369118494</v>
      </c>
      <c r="AJ1913" s="96">
        <f t="shared" si="829"/>
        <v>64.090119070482046</v>
      </c>
      <c r="AK1913" s="96">
        <f t="shared" si="830"/>
        <v>170.0735548300365</v>
      </c>
      <c r="AL1913" s="86">
        <f t="shared" si="831"/>
        <v>49.155175724985597</v>
      </c>
      <c r="AM1913" s="95">
        <f t="shared" si="839"/>
        <v>89.418353603668521</v>
      </c>
      <c r="AN1913" s="96">
        <f t="shared" si="832"/>
        <v>100.54981866455508</v>
      </c>
      <c r="AO1913" s="96">
        <f t="shared" si="833"/>
        <v>64.302612231091274</v>
      </c>
      <c r="AP1913" s="96">
        <f t="shared" si="834"/>
        <v>170.63743999246125</v>
      </c>
      <c r="AQ1913" s="86">
        <f t="shared" si="835"/>
        <v>49.318151528457228</v>
      </c>
    </row>
    <row r="1914" spans="1:43">
      <c r="A1914" s="129" t="str">
        <f t="shared" si="836"/>
        <v>2016_3</v>
      </c>
      <c r="B1914" s="57">
        <v>2016</v>
      </c>
      <c r="C1914" s="57">
        <v>3</v>
      </c>
      <c r="D1914" s="81" t="str">
        <f t="shared" si="837"/>
        <v>LYA_Commercial</v>
      </c>
      <c r="E1914" s="68" t="s">
        <v>26</v>
      </c>
      <c r="F1914" s="69" t="s">
        <v>40</v>
      </c>
      <c r="G1914" s="84">
        <f t="shared" si="838"/>
        <v>6168</v>
      </c>
      <c r="H1914" s="70">
        <v>1542</v>
      </c>
      <c r="I1914" s="65">
        <v>52</v>
      </c>
      <c r="J1914" s="66">
        <v>198</v>
      </c>
      <c r="K1914" s="66">
        <v>303</v>
      </c>
      <c r="L1914" s="66">
        <v>282</v>
      </c>
      <c r="M1914" s="67">
        <v>124</v>
      </c>
      <c r="N1914" s="65">
        <v>1072359</v>
      </c>
      <c r="O1914" s="66">
        <v>664066</v>
      </c>
      <c r="P1914" s="66">
        <v>321825</v>
      </c>
      <c r="Q1914" s="66">
        <v>982010</v>
      </c>
      <c r="R1914" s="67">
        <v>1239504</v>
      </c>
      <c r="S1914" s="95">
        <f t="shared" si="812"/>
        <v>20622.288461538461</v>
      </c>
      <c r="T1914" s="96">
        <f t="shared" si="813"/>
        <v>3353.8686868686868</v>
      </c>
      <c r="U1914" s="96">
        <f t="shared" si="814"/>
        <v>1062.1287128712872</v>
      </c>
      <c r="V1914" s="96">
        <f t="shared" si="815"/>
        <v>3482.304964539007</v>
      </c>
      <c r="W1914" s="86">
        <f t="shared" si="816"/>
        <v>9996</v>
      </c>
      <c r="X1914" s="99">
        <f t="shared" si="817"/>
        <v>8.4306095979247726E-3</v>
      </c>
      <c r="Y1914" s="100">
        <f t="shared" si="818"/>
        <v>3.2101167315175094E-2</v>
      </c>
      <c r="Z1914" s="100">
        <f t="shared" si="819"/>
        <v>4.9124513618677042E-2</v>
      </c>
      <c r="AA1914" s="100">
        <f t="shared" si="820"/>
        <v>4.5719844357976651E-2</v>
      </c>
      <c r="AB1914" s="101">
        <f t="shared" si="821"/>
        <v>2.0103761348897537E-2</v>
      </c>
      <c r="AC1914" s="99">
        <f t="shared" si="822"/>
        <v>1.1143141056715489E-2</v>
      </c>
      <c r="AD1914" s="100">
        <f t="shared" si="823"/>
        <v>3.7330654874331785E-2</v>
      </c>
      <c r="AE1914" s="100">
        <f t="shared" si="824"/>
        <v>5.5536531073743206E-2</v>
      </c>
      <c r="AF1914" s="100">
        <f t="shared" si="825"/>
        <v>5.1916738201678081E-2</v>
      </c>
      <c r="AG1914" s="101">
        <f t="shared" si="826"/>
        <v>2.4267777869355089E-2</v>
      </c>
      <c r="AH1914" s="95">
        <f t="shared" si="827"/>
        <v>173.85846303501947</v>
      </c>
      <c r="AI1914" s="96">
        <f t="shared" si="828"/>
        <v>107.66309987029831</v>
      </c>
      <c r="AJ1914" s="96">
        <f t="shared" si="829"/>
        <v>52.17655642023346</v>
      </c>
      <c r="AK1914" s="96">
        <f t="shared" si="830"/>
        <v>159.21044098573282</v>
      </c>
      <c r="AL1914" s="86">
        <f t="shared" si="831"/>
        <v>200.95719844357976</v>
      </c>
      <c r="AM1914" s="95">
        <f t="shared" si="839"/>
        <v>174.43489720060973</v>
      </c>
      <c r="AN1914" s="96">
        <f t="shared" si="832"/>
        <v>108.0200608606074</v>
      </c>
      <c r="AO1914" s="96">
        <f t="shared" si="833"/>
        <v>52.349549723167542</v>
      </c>
      <c r="AP1914" s="96">
        <f t="shared" si="834"/>
        <v>159.7383090923569</v>
      </c>
      <c r="AQ1914" s="86">
        <f t="shared" si="835"/>
        <v>201.62347946885748</v>
      </c>
    </row>
    <row r="1915" spans="1:43">
      <c r="A1915" s="129" t="str">
        <f t="shared" si="836"/>
        <v>2016_3</v>
      </c>
      <c r="B1915" s="57">
        <v>2016</v>
      </c>
      <c r="C1915" s="57">
        <v>3</v>
      </c>
      <c r="D1915" s="81" t="str">
        <f t="shared" si="837"/>
        <v>MMA_Commercial</v>
      </c>
      <c r="E1915" s="68" t="s">
        <v>27</v>
      </c>
      <c r="F1915" s="69" t="s">
        <v>40</v>
      </c>
      <c r="G1915" s="84">
        <f t="shared" si="838"/>
        <v>30868</v>
      </c>
      <c r="H1915" s="70">
        <v>7717</v>
      </c>
      <c r="I1915" s="65">
        <v>237</v>
      </c>
      <c r="J1915" s="66">
        <v>969</v>
      </c>
      <c r="K1915" s="66">
        <v>1809</v>
      </c>
      <c r="L1915" s="66">
        <v>1517</v>
      </c>
      <c r="M1915" s="67">
        <v>393</v>
      </c>
      <c r="N1915" s="65">
        <v>3474006</v>
      </c>
      <c r="O1915" s="66">
        <v>3348500</v>
      </c>
      <c r="P1915" s="66">
        <v>2272644</v>
      </c>
      <c r="Q1915" s="66">
        <v>5510408</v>
      </c>
      <c r="R1915" s="67">
        <v>4696159</v>
      </c>
      <c r="S1915" s="95">
        <f t="shared" si="812"/>
        <v>14658.253164556962</v>
      </c>
      <c r="T1915" s="96">
        <f t="shared" si="813"/>
        <v>3455.6243550051599</v>
      </c>
      <c r="U1915" s="96">
        <f t="shared" si="814"/>
        <v>1256.2985074626865</v>
      </c>
      <c r="V1915" s="96">
        <f t="shared" si="815"/>
        <v>3632.4377059986814</v>
      </c>
      <c r="W1915" s="86">
        <f t="shared" si="816"/>
        <v>11949.513994910942</v>
      </c>
      <c r="X1915" s="99">
        <f t="shared" si="817"/>
        <v>7.6778540883763119E-3</v>
      </c>
      <c r="Y1915" s="100">
        <f t="shared" si="818"/>
        <v>3.1391732538551251E-2</v>
      </c>
      <c r="Z1915" s="100">
        <f t="shared" si="819"/>
        <v>5.8604379940391346E-2</v>
      </c>
      <c r="AA1915" s="100">
        <f t="shared" si="820"/>
        <v>4.9144745367370742E-2</v>
      </c>
      <c r="AB1915" s="101">
        <f t="shared" si="821"/>
        <v>1.2731631463003759E-2</v>
      </c>
      <c r="AC1915" s="99">
        <f t="shared" si="822"/>
        <v>8.8354259045608716E-3</v>
      </c>
      <c r="AD1915" s="100">
        <f t="shared" si="823"/>
        <v>3.370424139020807E-2</v>
      </c>
      <c r="AE1915" s="100">
        <f t="shared" si="824"/>
        <v>6.171934227446485E-2</v>
      </c>
      <c r="AF1915" s="100">
        <f t="shared" si="825"/>
        <v>5.2011545561863583E-2</v>
      </c>
      <c r="AG1915" s="101">
        <f t="shared" si="826"/>
        <v>1.4218461465238355E-2</v>
      </c>
      <c r="AH1915" s="95">
        <f t="shared" si="827"/>
        <v>112.54392898794869</v>
      </c>
      <c r="AI1915" s="96">
        <f t="shared" si="828"/>
        <v>108.47803550602566</v>
      </c>
      <c r="AJ1915" s="96">
        <f t="shared" si="829"/>
        <v>73.624595049889848</v>
      </c>
      <c r="AK1915" s="96">
        <f t="shared" si="830"/>
        <v>178.51522612414149</v>
      </c>
      <c r="AL1915" s="86">
        <f t="shared" si="831"/>
        <v>152.13680834521188</v>
      </c>
      <c r="AM1915" s="95">
        <f t="shared" si="839"/>
        <v>112.9170725477497</v>
      </c>
      <c r="AN1915" s="96">
        <f t="shared" si="832"/>
        <v>108.83769844558122</v>
      </c>
      <c r="AO1915" s="96">
        <f t="shared" si="833"/>
        <v>73.868700118309533</v>
      </c>
      <c r="AP1915" s="96">
        <f t="shared" si="834"/>
        <v>179.10709996001739</v>
      </c>
      <c r="AQ1915" s="86">
        <f t="shared" si="835"/>
        <v>152.64122356114746</v>
      </c>
    </row>
    <row r="1916" spans="1:43">
      <c r="A1916" s="129" t="str">
        <f t="shared" si="836"/>
        <v>2016_3</v>
      </c>
      <c r="B1916" s="57">
        <v>2016</v>
      </c>
      <c r="C1916" s="57">
        <v>3</v>
      </c>
      <c r="D1916" s="81" t="str">
        <f t="shared" si="837"/>
        <v>LYH_Commercial</v>
      </c>
      <c r="E1916" s="68" t="s">
        <v>28</v>
      </c>
      <c r="F1916" s="69" t="s">
        <v>40</v>
      </c>
      <c r="G1916" s="84">
        <f t="shared" si="838"/>
        <v>4280</v>
      </c>
      <c r="H1916" s="70">
        <v>1070</v>
      </c>
      <c r="I1916" s="65">
        <v>35</v>
      </c>
      <c r="J1916" s="66">
        <v>143</v>
      </c>
      <c r="K1916" s="66">
        <v>179</v>
      </c>
      <c r="L1916" s="66">
        <v>214</v>
      </c>
      <c r="M1916" s="67">
        <v>57</v>
      </c>
      <c r="N1916" s="65">
        <v>620726</v>
      </c>
      <c r="O1916" s="66">
        <v>434241</v>
      </c>
      <c r="P1916" s="66">
        <v>200378</v>
      </c>
      <c r="Q1916" s="66">
        <v>672251</v>
      </c>
      <c r="R1916" s="67">
        <v>551832</v>
      </c>
      <c r="S1916" s="95">
        <f t="shared" si="812"/>
        <v>17735.028571428571</v>
      </c>
      <c r="T1916" s="96">
        <f t="shared" si="813"/>
        <v>3036.6503496503497</v>
      </c>
      <c r="U1916" s="96">
        <f t="shared" si="814"/>
        <v>1119.4301675977654</v>
      </c>
      <c r="V1916" s="96">
        <f t="shared" si="815"/>
        <v>3141.3598130841124</v>
      </c>
      <c r="W1916" s="86">
        <f t="shared" si="816"/>
        <v>9681.2631578947367</v>
      </c>
      <c r="X1916" s="99">
        <f t="shared" si="817"/>
        <v>8.1775700934579431E-3</v>
      </c>
      <c r="Y1916" s="100">
        <f t="shared" si="818"/>
        <v>3.3411214953271026E-2</v>
      </c>
      <c r="Z1916" s="100">
        <f t="shared" si="819"/>
        <v>4.1822429906542058E-2</v>
      </c>
      <c r="AA1916" s="100">
        <f t="shared" si="820"/>
        <v>0.05</v>
      </c>
      <c r="AB1916" s="101">
        <f t="shared" si="821"/>
        <v>1.3317757009345794E-2</v>
      </c>
      <c r="AC1916" s="99">
        <f t="shared" si="822"/>
        <v>1.1385044036814503E-2</v>
      </c>
      <c r="AD1916" s="100">
        <f t="shared" si="823"/>
        <v>3.9811525499627583E-2</v>
      </c>
      <c r="AE1916" s="100">
        <f t="shared" si="824"/>
        <v>4.8951972495253349E-2</v>
      </c>
      <c r="AF1916" s="100">
        <f t="shared" si="825"/>
        <v>5.7762128736587953E-2</v>
      </c>
      <c r="AG1916" s="101">
        <f t="shared" si="826"/>
        <v>1.7400370215446794E-2</v>
      </c>
      <c r="AH1916" s="95">
        <f t="shared" si="827"/>
        <v>145.02943925233646</v>
      </c>
      <c r="AI1916" s="96">
        <f t="shared" si="828"/>
        <v>101.45817757009345</v>
      </c>
      <c r="AJ1916" s="96">
        <f t="shared" si="829"/>
        <v>46.817289719626167</v>
      </c>
      <c r="AK1916" s="96">
        <f t="shared" si="830"/>
        <v>157.0679906542056</v>
      </c>
      <c r="AL1916" s="86">
        <f t="shared" si="831"/>
        <v>128.93271028037384</v>
      </c>
      <c r="AM1916" s="95">
        <f t="shared" si="839"/>
        <v>145.51028972312778</v>
      </c>
      <c r="AN1916" s="96">
        <f t="shared" si="832"/>
        <v>101.79456591098283</v>
      </c>
      <c r="AO1916" s="96">
        <f t="shared" si="833"/>
        <v>46.972514175563603</v>
      </c>
      <c r="AP1916" s="96">
        <f t="shared" si="834"/>
        <v>157.58875538750166</v>
      </c>
      <c r="AQ1916" s="86">
        <f t="shared" si="835"/>
        <v>129.36019145080607</v>
      </c>
    </row>
    <row r="1917" spans="1:43">
      <c r="A1917" s="129" t="str">
        <f t="shared" si="836"/>
        <v>2016_3</v>
      </c>
      <c r="B1917" s="57">
        <v>2016</v>
      </c>
      <c r="C1917" s="57">
        <v>3</v>
      </c>
      <c r="D1917" s="81" t="str">
        <f t="shared" si="837"/>
        <v>SSA_Commercial</v>
      </c>
      <c r="E1917" s="68" t="s">
        <v>29</v>
      </c>
      <c r="F1917" s="69" t="s">
        <v>40</v>
      </c>
      <c r="G1917" s="84">
        <f t="shared" si="838"/>
        <v>7400</v>
      </c>
      <c r="H1917" s="70">
        <v>1850</v>
      </c>
      <c r="I1917" s="65">
        <v>61</v>
      </c>
      <c r="J1917" s="66">
        <v>233</v>
      </c>
      <c r="K1917" s="66">
        <v>167</v>
      </c>
      <c r="L1917" s="66">
        <v>406</v>
      </c>
      <c r="M1917" s="67">
        <v>272</v>
      </c>
      <c r="N1917" s="65">
        <v>1527485</v>
      </c>
      <c r="O1917" s="66">
        <v>427069</v>
      </c>
      <c r="P1917" s="66">
        <v>139946</v>
      </c>
      <c r="Q1917" s="66">
        <v>1445511</v>
      </c>
      <c r="R1917" s="67">
        <v>1676683</v>
      </c>
      <c r="S1917" s="95">
        <f t="shared" si="812"/>
        <v>25040.737704918032</v>
      </c>
      <c r="T1917" s="96">
        <f t="shared" si="813"/>
        <v>1832.9141630901288</v>
      </c>
      <c r="U1917" s="96">
        <f t="shared" si="814"/>
        <v>838</v>
      </c>
      <c r="V1917" s="96">
        <f t="shared" si="815"/>
        <v>3560.3719211822659</v>
      </c>
      <c r="W1917" s="86">
        <f t="shared" si="816"/>
        <v>6164.275735294118</v>
      </c>
      <c r="X1917" s="99">
        <f t="shared" si="817"/>
        <v>8.243243243243244E-3</v>
      </c>
      <c r="Y1917" s="100">
        <f t="shared" si="818"/>
        <v>3.1486486486486484E-2</v>
      </c>
      <c r="Z1917" s="100">
        <f t="shared" si="819"/>
        <v>2.2567567567567566E-2</v>
      </c>
      <c r="AA1917" s="100">
        <f t="shared" si="820"/>
        <v>5.4864864864864867E-2</v>
      </c>
      <c r="AB1917" s="101">
        <f t="shared" si="821"/>
        <v>3.6756756756756756E-2</v>
      </c>
      <c r="AC1917" s="99">
        <f t="shared" si="822"/>
        <v>1.0692259696073601E-2</v>
      </c>
      <c r="AD1917" s="100">
        <f t="shared" si="823"/>
        <v>3.6216419652282505E-2</v>
      </c>
      <c r="AE1917" s="100">
        <f t="shared" si="824"/>
        <v>2.6590343188733982E-2</v>
      </c>
      <c r="AF1917" s="100">
        <f t="shared" si="825"/>
        <v>6.1032720104361386E-2</v>
      </c>
      <c r="AG1917" s="101">
        <f t="shared" si="826"/>
        <v>4.1853310860816957E-2</v>
      </c>
      <c r="AH1917" s="95">
        <f t="shared" si="827"/>
        <v>206.41689189189188</v>
      </c>
      <c r="AI1917" s="96">
        <f t="shared" si="828"/>
        <v>57.712027027027027</v>
      </c>
      <c r="AJ1917" s="96">
        <f t="shared" si="829"/>
        <v>18.91162162162162</v>
      </c>
      <c r="AK1917" s="96">
        <f t="shared" si="830"/>
        <v>195.33932432432434</v>
      </c>
      <c r="AL1917" s="86">
        <f t="shared" si="831"/>
        <v>226.57878378378379</v>
      </c>
      <c r="AM1917" s="95">
        <f t="shared" si="839"/>
        <v>207.10127473276324</v>
      </c>
      <c r="AN1917" s="96">
        <f t="shared" si="832"/>
        <v>57.903373387526869</v>
      </c>
      <c r="AO1917" s="96">
        <f t="shared" si="833"/>
        <v>18.974323802689575</v>
      </c>
      <c r="AP1917" s="96">
        <f t="shared" si="834"/>
        <v>195.98697908014245</v>
      </c>
      <c r="AQ1917" s="86">
        <f t="shared" si="835"/>
        <v>227.33001412305438</v>
      </c>
    </row>
    <row r="1918" spans="1:43">
      <c r="A1918" s="129" t="str">
        <f t="shared" si="836"/>
        <v>2016_3</v>
      </c>
      <c r="B1918" s="57">
        <v>2016</v>
      </c>
      <c r="C1918" s="57">
        <v>3</v>
      </c>
      <c r="D1918" s="81" t="str">
        <f t="shared" si="837"/>
        <v>MML_Commercial</v>
      </c>
      <c r="E1918" s="68" t="s">
        <v>30</v>
      </c>
      <c r="F1918" s="69" t="s">
        <v>40</v>
      </c>
      <c r="G1918" s="84">
        <f t="shared" si="838"/>
        <v>25184</v>
      </c>
      <c r="H1918" s="70">
        <v>6296</v>
      </c>
      <c r="I1918" s="65">
        <v>154</v>
      </c>
      <c r="J1918" s="66">
        <v>726</v>
      </c>
      <c r="K1918" s="66">
        <v>2137</v>
      </c>
      <c r="L1918" s="66">
        <v>986</v>
      </c>
      <c r="M1918" s="67">
        <v>246</v>
      </c>
      <c r="N1918" s="65">
        <v>2635127</v>
      </c>
      <c r="O1918" s="66">
        <v>2387300</v>
      </c>
      <c r="P1918" s="66">
        <v>1437559</v>
      </c>
      <c r="Q1918" s="66">
        <v>3417286</v>
      </c>
      <c r="R1918" s="67">
        <v>575940</v>
      </c>
      <c r="S1918" s="95">
        <f t="shared" si="812"/>
        <v>17111.214285714286</v>
      </c>
      <c r="T1918" s="96">
        <f t="shared" si="813"/>
        <v>3288.2920110192836</v>
      </c>
      <c r="U1918" s="96">
        <f t="shared" si="814"/>
        <v>672.69957884885355</v>
      </c>
      <c r="V1918" s="96">
        <f t="shared" si="815"/>
        <v>3465.8073022312374</v>
      </c>
      <c r="W1918" s="86">
        <f t="shared" si="816"/>
        <v>2341.2195121951218</v>
      </c>
      <c r="X1918" s="99">
        <f t="shared" si="817"/>
        <v>6.1149936467598479E-3</v>
      </c>
      <c r="Y1918" s="100">
        <f t="shared" si="818"/>
        <v>2.8827827191867852E-2</v>
      </c>
      <c r="Z1918" s="100">
        <f t="shared" si="819"/>
        <v>8.4855463786531124E-2</v>
      </c>
      <c r="AA1918" s="100">
        <f t="shared" si="820"/>
        <v>3.9151842439644216E-2</v>
      </c>
      <c r="AB1918" s="101">
        <f t="shared" si="821"/>
        <v>9.7681067344345621E-3</v>
      </c>
      <c r="AC1918" s="99">
        <f t="shared" si="822"/>
        <v>7.2596091930068026E-3</v>
      </c>
      <c r="AD1918" s="100">
        <f t="shared" si="823"/>
        <v>3.1284501792322783E-2</v>
      </c>
      <c r="AE1918" s="100">
        <f t="shared" si="824"/>
        <v>8.8946923855582685E-2</v>
      </c>
      <c r="AF1918" s="100">
        <f t="shared" si="825"/>
        <v>4.1999560887569724E-2</v>
      </c>
      <c r="AG1918" s="101">
        <f t="shared" si="826"/>
        <v>1.121210681964192E-2</v>
      </c>
      <c r="AH1918" s="95">
        <f t="shared" si="827"/>
        <v>104.6349666454892</v>
      </c>
      <c r="AI1918" s="96">
        <f t="shared" si="828"/>
        <v>94.794313850063531</v>
      </c>
      <c r="AJ1918" s="96">
        <f t="shared" si="829"/>
        <v>57.082234752223634</v>
      </c>
      <c r="AK1918" s="96">
        <f t="shared" si="830"/>
        <v>135.6927414231258</v>
      </c>
      <c r="AL1918" s="86">
        <f t="shared" si="831"/>
        <v>22.869282083862771</v>
      </c>
      <c r="AM1918" s="95">
        <f t="shared" si="839"/>
        <v>104.98188774807429</v>
      </c>
      <c r="AN1918" s="96">
        <f t="shared" si="832"/>
        <v>95.108607904278514</v>
      </c>
      <c r="AO1918" s="96">
        <f t="shared" si="833"/>
        <v>57.271493013138993</v>
      </c>
      <c r="AP1918" s="96">
        <f t="shared" si="834"/>
        <v>136.14263572687989</v>
      </c>
      <c r="AQ1918" s="86">
        <f t="shared" si="835"/>
        <v>22.945106034595639</v>
      </c>
    </row>
    <row r="1919" spans="1:43">
      <c r="A1919" s="129" t="str">
        <f t="shared" si="836"/>
        <v>2016_3</v>
      </c>
      <c r="B1919" s="57">
        <v>2016</v>
      </c>
      <c r="C1919" s="57">
        <v>3</v>
      </c>
      <c r="D1919" s="81" t="str">
        <f t="shared" si="837"/>
        <v>LMH_Commercial</v>
      </c>
      <c r="E1919" s="68" t="s">
        <v>31</v>
      </c>
      <c r="F1919" s="69" t="s">
        <v>40</v>
      </c>
      <c r="G1919" s="84">
        <f t="shared" si="838"/>
        <v>24664</v>
      </c>
      <c r="H1919" s="70">
        <v>6166</v>
      </c>
      <c r="I1919" s="65">
        <v>90</v>
      </c>
      <c r="J1919" s="66">
        <v>904</v>
      </c>
      <c r="K1919" s="66">
        <v>1572</v>
      </c>
      <c r="L1919" s="66">
        <v>1472</v>
      </c>
      <c r="M1919" s="67">
        <v>307</v>
      </c>
      <c r="N1919" s="65">
        <v>3365074</v>
      </c>
      <c r="O1919" s="66">
        <v>3394444</v>
      </c>
      <c r="P1919" s="66">
        <v>1632219</v>
      </c>
      <c r="Q1919" s="66">
        <v>5473514</v>
      </c>
      <c r="R1919" s="67">
        <v>3281244</v>
      </c>
      <c r="S1919" s="95">
        <f t="shared" si="812"/>
        <v>37389.711111111108</v>
      </c>
      <c r="T1919" s="96">
        <f t="shared" si="813"/>
        <v>3754.9159292035397</v>
      </c>
      <c r="U1919" s="96">
        <f t="shared" si="814"/>
        <v>1038.3072519083969</v>
      </c>
      <c r="V1919" s="96">
        <f t="shared" si="815"/>
        <v>3718.4198369565215</v>
      </c>
      <c r="W1919" s="86">
        <f t="shared" si="816"/>
        <v>10688.091205211726</v>
      </c>
      <c r="X1919" s="99">
        <f t="shared" si="817"/>
        <v>3.6490431397988971E-3</v>
      </c>
      <c r="Y1919" s="100">
        <f t="shared" si="818"/>
        <v>3.6652611093091148E-2</v>
      </c>
      <c r="Z1919" s="100">
        <f t="shared" si="819"/>
        <v>6.3736620175154066E-2</v>
      </c>
      <c r="AA1919" s="100">
        <f t="shared" si="820"/>
        <v>5.9682127797599738E-2</v>
      </c>
      <c r="AB1919" s="101">
        <f t="shared" si="821"/>
        <v>1.2447291599091794E-2</v>
      </c>
      <c r="AC1919" s="99">
        <f t="shared" si="822"/>
        <v>4.5436244800447518E-3</v>
      </c>
      <c r="AD1919" s="100">
        <f t="shared" si="823"/>
        <v>3.9440452645090059E-2</v>
      </c>
      <c r="AE1919" s="100">
        <f t="shared" si="824"/>
        <v>6.7360866429301128E-2</v>
      </c>
      <c r="AF1919" s="100">
        <f t="shared" si="825"/>
        <v>6.3196790556183768E-2</v>
      </c>
      <c r="AG1919" s="101">
        <f t="shared" si="826"/>
        <v>1.4092200078036365E-2</v>
      </c>
      <c r="AH1919" s="95">
        <f t="shared" si="827"/>
        <v>136.4366688290626</v>
      </c>
      <c r="AI1919" s="96">
        <f t="shared" si="828"/>
        <v>137.6274732403503</v>
      </c>
      <c r="AJ1919" s="96">
        <f t="shared" si="829"/>
        <v>66.178194939993517</v>
      </c>
      <c r="AK1919" s="96">
        <f t="shared" si="830"/>
        <v>221.92320791436913</v>
      </c>
      <c r="AL1919" s="86">
        <f t="shared" si="831"/>
        <v>133.03778786895882</v>
      </c>
      <c r="AM1919" s="95">
        <f t="shared" si="839"/>
        <v>136.88902965165053</v>
      </c>
      <c r="AN1919" s="96">
        <f t="shared" si="832"/>
        <v>138.08378221901427</v>
      </c>
      <c r="AO1919" s="96">
        <f t="shared" si="833"/>
        <v>66.397611193390517</v>
      </c>
      <c r="AP1919" s="96">
        <f t="shared" si="834"/>
        <v>222.65900251962495</v>
      </c>
      <c r="AQ1919" s="86">
        <f t="shared" si="835"/>
        <v>133.47887957599161</v>
      </c>
    </row>
    <row r="1920" spans="1:43">
      <c r="A1920" s="129" t="str">
        <f t="shared" si="836"/>
        <v>2016_3</v>
      </c>
      <c r="B1920" s="57">
        <v>2016</v>
      </c>
      <c r="C1920" s="57">
        <v>3</v>
      </c>
      <c r="D1920" s="81" t="str">
        <f t="shared" si="837"/>
        <v>SSL_Commercial</v>
      </c>
      <c r="E1920" s="68" t="s">
        <v>32</v>
      </c>
      <c r="F1920" s="69" t="s">
        <v>40</v>
      </c>
      <c r="G1920" s="84">
        <f t="shared" si="838"/>
        <v>13384</v>
      </c>
      <c r="H1920" s="70">
        <v>3346</v>
      </c>
      <c r="I1920" s="65">
        <v>123</v>
      </c>
      <c r="J1920" s="66">
        <v>393</v>
      </c>
      <c r="K1920" s="66">
        <v>1105</v>
      </c>
      <c r="L1920" s="66">
        <v>584</v>
      </c>
      <c r="M1920" s="67">
        <v>114</v>
      </c>
      <c r="N1920" s="65">
        <v>1674937</v>
      </c>
      <c r="O1920" s="66">
        <v>1230702</v>
      </c>
      <c r="P1920" s="66">
        <v>972976</v>
      </c>
      <c r="Q1920" s="66">
        <v>1794361</v>
      </c>
      <c r="R1920" s="67">
        <v>332603</v>
      </c>
      <c r="S1920" s="95">
        <f t="shared" si="812"/>
        <v>13617.373983739837</v>
      </c>
      <c r="T1920" s="96">
        <f t="shared" si="813"/>
        <v>3131.5572519083971</v>
      </c>
      <c r="U1920" s="96">
        <f t="shared" si="814"/>
        <v>880.52126696832579</v>
      </c>
      <c r="V1920" s="96">
        <f t="shared" si="815"/>
        <v>3072.5359589041095</v>
      </c>
      <c r="W1920" s="86">
        <f t="shared" si="816"/>
        <v>2917.5701754385964</v>
      </c>
      <c r="X1920" s="99">
        <f t="shared" si="817"/>
        <v>9.1900777047220564E-3</v>
      </c>
      <c r="Y1920" s="100">
        <f t="shared" si="818"/>
        <v>2.9363419007770473E-2</v>
      </c>
      <c r="Z1920" s="100">
        <f t="shared" si="819"/>
        <v>8.2561267184698153E-2</v>
      </c>
      <c r="AA1920" s="100">
        <f t="shared" si="820"/>
        <v>4.3634190077704721E-2</v>
      </c>
      <c r="AB1920" s="101">
        <f t="shared" si="821"/>
        <v>8.5176329946204422E-3</v>
      </c>
      <c r="AC1920" s="99">
        <f t="shared" si="822"/>
        <v>1.1111919891046849E-2</v>
      </c>
      <c r="AD1920" s="100">
        <f t="shared" si="823"/>
        <v>3.2763541754644597E-2</v>
      </c>
      <c r="AE1920" s="100">
        <f t="shared" si="824"/>
        <v>8.8104200678399802E-2</v>
      </c>
      <c r="AF1920" s="100">
        <f t="shared" si="825"/>
        <v>4.7748418854130815E-2</v>
      </c>
      <c r="AG1920" s="101">
        <f t="shared" si="826"/>
        <v>1.0368456115642188E-2</v>
      </c>
      <c r="AH1920" s="95">
        <f t="shared" si="827"/>
        <v>125.14472504482964</v>
      </c>
      <c r="AI1920" s="96">
        <f t="shared" si="828"/>
        <v>91.95322773460849</v>
      </c>
      <c r="AJ1920" s="96">
        <f t="shared" si="829"/>
        <v>72.696951583980876</v>
      </c>
      <c r="AK1920" s="96">
        <f t="shared" si="830"/>
        <v>134.06761805140465</v>
      </c>
      <c r="AL1920" s="86">
        <f t="shared" si="831"/>
        <v>24.850791990436342</v>
      </c>
      <c r="AM1920" s="95">
        <f t="shared" si="839"/>
        <v>125.55964701008772</v>
      </c>
      <c r="AN1920" s="96">
        <f t="shared" si="832"/>
        <v>92.25810206270981</v>
      </c>
      <c r="AO1920" s="96">
        <f t="shared" si="833"/>
        <v>72.937981016173808</v>
      </c>
      <c r="AP1920" s="96">
        <f t="shared" si="834"/>
        <v>134.51212419850299</v>
      </c>
      <c r="AQ1920" s="86">
        <f t="shared" si="835"/>
        <v>24.933185710564761</v>
      </c>
    </row>
    <row r="1921" spans="1:43">
      <c r="A1921" s="129" t="str">
        <f t="shared" si="836"/>
        <v>2016_3</v>
      </c>
      <c r="B1921" s="57">
        <v>2016</v>
      </c>
      <c r="C1921" s="57">
        <v>3</v>
      </c>
      <c r="D1921" s="81" t="str">
        <f t="shared" si="837"/>
        <v>SSH_Commercial</v>
      </c>
      <c r="E1921" s="68" t="s">
        <v>33</v>
      </c>
      <c r="F1921" s="69" t="s">
        <v>40</v>
      </c>
      <c r="G1921" s="84">
        <f t="shared" si="838"/>
        <v>12168</v>
      </c>
      <c r="H1921" s="70">
        <v>3042</v>
      </c>
      <c r="I1921" s="65">
        <v>103</v>
      </c>
      <c r="J1921" s="66">
        <v>497</v>
      </c>
      <c r="K1921" s="66">
        <v>830</v>
      </c>
      <c r="L1921" s="66">
        <v>692</v>
      </c>
      <c r="M1921" s="67">
        <v>121</v>
      </c>
      <c r="N1921" s="65">
        <v>1630847</v>
      </c>
      <c r="O1921" s="66">
        <v>2121189</v>
      </c>
      <c r="P1921" s="66">
        <v>1064673</v>
      </c>
      <c r="Q1921" s="66">
        <v>3205505</v>
      </c>
      <c r="R1921" s="67">
        <v>474822</v>
      </c>
      <c r="S1921" s="95">
        <f t="shared" si="812"/>
        <v>15833.466019417476</v>
      </c>
      <c r="T1921" s="96">
        <f t="shared" si="813"/>
        <v>4267.9859154929582</v>
      </c>
      <c r="U1921" s="96">
        <f t="shared" si="814"/>
        <v>1282.7385542168674</v>
      </c>
      <c r="V1921" s="96">
        <f t="shared" si="815"/>
        <v>4632.2326589595377</v>
      </c>
      <c r="W1921" s="86">
        <f t="shared" si="816"/>
        <v>3924.1487603305786</v>
      </c>
      <c r="X1921" s="99">
        <f t="shared" si="817"/>
        <v>8.4648257725180795E-3</v>
      </c>
      <c r="Y1921" s="100">
        <f t="shared" si="818"/>
        <v>4.0844838921762001E-2</v>
      </c>
      <c r="Z1921" s="100">
        <f t="shared" si="819"/>
        <v>6.8211702827087439E-2</v>
      </c>
      <c r="AA1921" s="100">
        <f t="shared" si="820"/>
        <v>5.6870479947403026E-2</v>
      </c>
      <c r="AB1921" s="101">
        <f t="shared" si="821"/>
        <v>9.9441157133464825E-3</v>
      </c>
      <c r="AC1921" s="99">
        <f t="shared" si="822"/>
        <v>1.0399952426889939E-2</v>
      </c>
      <c r="AD1921" s="100">
        <f t="shared" si="823"/>
        <v>4.5025638497918095E-2</v>
      </c>
      <c r="AE1921" s="100">
        <f t="shared" si="824"/>
        <v>7.3536884050001389E-2</v>
      </c>
      <c r="AF1921" s="100">
        <f t="shared" si="825"/>
        <v>6.1762355908331491E-2</v>
      </c>
      <c r="AG1921" s="101">
        <f t="shared" si="826"/>
        <v>1.2039961190654692E-2</v>
      </c>
      <c r="AH1921" s="95">
        <f t="shared" si="827"/>
        <v>134.0275312294543</v>
      </c>
      <c r="AI1921" s="96">
        <f t="shared" si="828"/>
        <v>174.32519723865877</v>
      </c>
      <c r="AJ1921" s="96">
        <f t="shared" si="829"/>
        <v>87.497781065088759</v>
      </c>
      <c r="AK1921" s="96">
        <f t="shared" si="830"/>
        <v>263.43729454306379</v>
      </c>
      <c r="AL1921" s="86">
        <f t="shared" si="831"/>
        <v>39.022189349112423</v>
      </c>
      <c r="AM1921" s="95">
        <f t="shared" si="839"/>
        <v>134.47190446721157</v>
      </c>
      <c r="AN1921" s="96">
        <f t="shared" si="832"/>
        <v>174.90317887876671</v>
      </c>
      <c r="AO1921" s="96">
        <f t="shared" si="833"/>
        <v>87.787883194940761</v>
      </c>
      <c r="AP1921" s="96">
        <f t="shared" si="834"/>
        <v>264.3107306382322</v>
      </c>
      <c r="AQ1921" s="86">
        <f t="shared" si="835"/>
        <v>39.151568861413935</v>
      </c>
    </row>
    <row r="1922" spans="1:43">
      <c r="A1922" s="129" t="str">
        <f t="shared" si="836"/>
        <v>2016_3</v>
      </c>
      <c r="B1922" s="57">
        <v>2016</v>
      </c>
      <c r="C1922" s="57">
        <v>3</v>
      </c>
      <c r="D1922" s="81" t="str">
        <f t="shared" si="837"/>
        <v>MMH_Commercial</v>
      </c>
      <c r="E1922" s="68" t="s">
        <v>34</v>
      </c>
      <c r="F1922" s="69" t="s">
        <v>40</v>
      </c>
      <c r="G1922" s="84">
        <f t="shared" si="838"/>
        <v>21840</v>
      </c>
      <c r="H1922" s="70">
        <v>5460</v>
      </c>
      <c r="I1922" s="65">
        <v>263</v>
      </c>
      <c r="J1922" s="66">
        <v>914</v>
      </c>
      <c r="K1922" s="66">
        <v>1121</v>
      </c>
      <c r="L1922" s="66">
        <v>1388</v>
      </c>
      <c r="M1922" s="67">
        <v>295</v>
      </c>
      <c r="N1922" s="65">
        <v>3163089</v>
      </c>
      <c r="O1922" s="66">
        <v>2782254</v>
      </c>
      <c r="P1922" s="66">
        <v>1514384</v>
      </c>
      <c r="Q1922" s="66">
        <v>4267038</v>
      </c>
      <c r="R1922" s="67">
        <v>965778</v>
      </c>
      <c r="S1922" s="95">
        <f t="shared" si="812"/>
        <v>12026.954372623573</v>
      </c>
      <c r="T1922" s="96">
        <f t="shared" si="813"/>
        <v>3044.0415754923415</v>
      </c>
      <c r="U1922" s="96">
        <f t="shared" si="814"/>
        <v>1350.9223907225692</v>
      </c>
      <c r="V1922" s="96">
        <f t="shared" si="815"/>
        <v>3074.2348703170028</v>
      </c>
      <c r="W1922" s="86">
        <f t="shared" si="816"/>
        <v>3273.8237288135592</v>
      </c>
      <c r="X1922" s="99">
        <f t="shared" si="817"/>
        <v>1.2042124542124543E-2</v>
      </c>
      <c r="Y1922" s="100">
        <f t="shared" si="818"/>
        <v>4.1849816849816847E-2</v>
      </c>
      <c r="Z1922" s="100">
        <f t="shared" si="819"/>
        <v>5.1327838827838826E-2</v>
      </c>
      <c r="AA1922" s="100">
        <f t="shared" si="820"/>
        <v>6.3553113553113549E-2</v>
      </c>
      <c r="AB1922" s="101">
        <f t="shared" si="821"/>
        <v>1.3507326007326008E-2</v>
      </c>
      <c r="AC1922" s="99">
        <f t="shared" si="822"/>
        <v>1.3761815370338926E-2</v>
      </c>
      <c r="AD1922" s="100">
        <f t="shared" si="823"/>
        <v>4.500695203511397E-2</v>
      </c>
      <c r="AE1922" s="100">
        <f t="shared" si="824"/>
        <v>5.480691687474943E-2</v>
      </c>
      <c r="AF1922" s="100">
        <f t="shared" si="825"/>
        <v>6.7399382025737753E-2</v>
      </c>
      <c r="AG1922" s="101">
        <f t="shared" si="826"/>
        <v>1.5327283426881458E-2</v>
      </c>
      <c r="AH1922" s="95">
        <f t="shared" si="827"/>
        <v>144.83008241758242</v>
      </c>
      <c r="AI1922" s="96">
        <f t="shared" si="828"/>
        <v>127.39258241758242</v>
      </c>
      <c r="AJ1922" s="96">
        <f t="shared" si="829"/>
        <v>69.339926739926739</v>
      </c>
      <c r="AK1922" s="96">
        <f t="shared" si="830"/>
        <v>195.3771978021978</v>
      </c>
      <c r="AL1922" s="86">
        <f t="shared" si="831"/>
        <v>44.220604395604397</v>
      </c>
      <c r="AM1922" s="95">
        <f t="shared" si="839"/>
        <v>145.31027191341346</v>
      </c>
      <c r="AN1922" s="96">
        <f t="shared" si="832"/>
        <v>127.81495723711292</v>
      </c>
      <c r="AO1922" s="96">
        <f t="shared" si="833"/>
        <v>69.569825832065661</v>
      </c>
      <c r="AP1922" s="96">
        <f t="shared" si="834"/>
        <v>196.02497812893282</v>
      </c>
      <c r="AQ1922" s="86">
        <f t="shared" si="835"/>
        <v>44.367219445293081</v>
      </c>
    </row>
    <row r="1923" spans="1:43">
      <c r="A1923" s="129" t="str">
        <f t="shared" si="836"/>
        <v>2016_3</v>
      </c>
      <c r="B1923" s="57">
        <v>2016</v>
      </c>
      <c r="C1923" s="57">
        <v>3</v>
      </c>
      <c r="D1923" s="81" t="str">
        <f t="shared" si="837"/>
        <v>SYA_Commercial</v>
      </c>
      <c r="E1923" s="68" t="s">
        <v>35</v>
      </c>
      <c r="F1923" s="69" t="s">
        <v>40</v>
      </c>
      <c r="G1923" s="84">
        <f t="shared" si="838"/>
        <v>6844</v>
      </c>
      <c r="H1923" s="70">
        <v>1711</v>
      </c>
      <c r="I1923" s="65">
        <v>77</v>
      </c>
      <c r="J1923" s="66">
        <v>268</v>
      </c>
      <c r="K1923" s="66">
        <v>300</v>
      </c>
      <c r="L1923" s="66">
        <v>553</v>
      </c>
      <c r="M1923" s="67">
        <v>42</v>
      </c>
      <c r="N1923" s="65">
        <v>1463332</v>
      </c>
      <c r="O1923" s="66">
        <v>942996</v>
      </c>
      <c r="P1923" s="66">
        <v>274404</v>
      </c>
      <c r="Q1923" s="66">
        <v>2011521</v>
      </c>
      <c r="R1923" s="67">
        <v>240624</v>
      </c>
      <c r="S1923" s="95">
        <f t="shared" si="812"/>
        <v>19004.311688311689</v>
      </c>
      <c r="T1923" s="96">
        <f t="shared" si="813"/>
        <v>3518.6417910447763</v>
      </c>
      <c r="U1923" s="96">
        <f t="shared" si="814"/>
        <v>914.68</v>
      </c>
      <c r="V1923" s="96">
        <f t="shared" si="815"/>
        <v>3637.4701627486438</v>
      </c>
      <c r="W1923" s="86">
        <f t="shared" si="816"/>
        <v>5729.1428571428569</v>
      </c>
      <c r="X1923" s="99">
        <f t="shared" si="817"/>
        <v>1.125073056691993E-2</v>
      </c>
      <c r="Y1923" s="100">
        <f t="shared" si="818"/>
        <v>3.9158386908240791E-2</v>
      </c>
      <c r="Z1923" s="100">
        <f t="shared" si="819"/>
        <v>4.3834015195791935E-2</v>
      </c>
      <c r="AA1923" s="100">
        <f t="shared" si="820"/>
        <v>8.0800701344243137E-2</v>
      </c>
      <c r="AB1923" s="101">
        <f t="shared" si="821"/>
        <v>6.1367621274108705E-3</v>
      </c>
      <c r="AC1923" s="99">
        <f t="shared" si="822"/>
        <v>1.4221263492929166E-2</v>
      </c>
      <c r="AD1923" s="100">
        <f t="shared" si="823"/>
        <v>4.4621487773914753E-2</v>
      </c>
      <c r="AE1923" s="100">
        <f t="shared" si="824"/>
        <v>4.9599996002509708E-2</v>
      </c>
      <c r="AF1923" s="100">
        <f t="shared" si="825"/>
        <v>8.8476318908141852E-2</v>
      </c>
      <c r="AG1923" s="101">
        <f t="shared" si="826"/>
        <v>8.3363123297242221E-3</v>
      </c>
      <c r="AH1923" s="95">
        <f t="shared" si="827"/>
        <v>213.81239041496201</v>
      </c>
      <c r="AI1923" s="96">
        <f t="shared" si="828"/>
        <v>137.78433664523669</v>
      </c>
      <c r="AJ1923" s="96">
        <f t="shared" si="829"/>
        <v>40.09409701928697</v>
      </c>
      <c r="AK1923" s="96">
        <f t="shared" si="830"/>
        <v>293.91014026884864</v>
      </c>
      <c r="AL1923" s="86">
        <f t="shared" si="831"/>
        <v>35.158386908240793</v>
      </c>
      <c r="AM1923" s="95">
        <f t="shared" si="839"/>
        <v>214.521293304762</v>
      </c>
      <c r="AN1923" s="96">
        <f t="shared" si="832"/>
        <v>138.24116571032226</v>
      </c>
      <c r="AO1923" s="96">
        <f t="shared" si="833"/>
        <v>40.227030481121105</v>
      </c>
      <c r="AP1923" s="96">
        <f t="shared" si="834"/>
        <v>294.88461021127682</v>
      </c>
      <c r="AQ1923" s="86">
        <f t="shared" si="835"/>
        <v>35.274955840619249</v>
      </c>
    </row>
    <row r="1924" spans="1:43">
      <c r="A1924" s="129" t="str">
        <f t="shared" si="836"/>
        <v>2016_3</v>
      </c>
      <c r="B1924" s="57">
        <v>2016</v>
      </c>
      <c r="C1924" s="57">
        <v>3</v>
      </c>
      <c r="D1924" s="81" t="str">
        <f t="shared" si="837"/>
        <v>LSH_Commercial</v>
      </c>
      <c r="E1924" s="68" t="s">
        <v>36</v>
      </c>
      <c r="F1924" s="69" t="s">
        <v>40</v>
      </c>
      <c r="G1924" s="84">
        <f t="shared" si="838"/>
        <v>10576</v>
      </c>
      <c r="H1924" s="70">
        <v>2644</v>
      </c>
      <c r="I1924" s="65">
        <v>131</v>
      </c>
      <c r="J1924" s="66">
        <v>517</v>
      </c>
      <c r="K1924" s="66">
        <v>989</v>
      </c>
      <c r="L1924" s="66">
        <v>592</v>
      </c>
      <c r="M1924" s="67">
        <v>267</v>
      </c>
      <c r="N1924" s="65">
        <v>2626067</v>
      </c>
      <c r="O1924" s="66">
        <v>1465762</v>
      </c>
      <c r="P1924" s="66">
        <v>1201070</v>
      </c>
      <c r="Q1924" s="66">
        <v>2032530</v>
      </c>
      <c r="R1924" s="67">
        <v>1585186</v>
      </c>
      <c r="S1924" s="95">
        <f t="shared" si="812"/>
        <v>20046.312977099238</v>
      </c>
      <c r="T1924" s="96">
        <f t="shared" si="813"/>
        <v>2835.1295938104449</v>
      </c>
      <c r="U1924" s="96">
        <f t="shared" si="814"/>
        <v>1214.4287158746208</v>
      </c>
      <c r="V1924" s="96">
        <f t="shared" si="815"/>
        <v>3433.3277027027025</v>
      </c>
      <c r="W1924" s="86">
        <f t="shared" si="816"/>
        <v>5937.0262172284647</v>
      </c>
      <c r="X1924" s="99">
        <f t="shared" si="817"/>
        <v>1.2386535552193646E-2</v>
      </c>
      <c r="Y1924" s="100">
        <f t="shared" si="818"/>
        <v>4.8884266263237518E-2</v>
      </c>
      <c r="Z1924" s="100">
        <f t="shared" si="819"/>
        <v>9.351361573373676E-2</v>
      </c>
      <c r="AA1924" s="100">
        <f t="shared" si="820"/>
        <v>5.5975794251134643E-2</v>
      </c>
      <c r="AB1924" s="101">
        <f t="shared" si="821"/>
        <v>2.5245839636913767E-2</v>
      </c>
      <c r="AC1924" s="99">
        <f t="shared" si="822"/>
        <v>1.4892434927148642E-2</v>
      </c>
      <c r="AD1924" s="100">
        <f t="shared" si="823"/>
        <v>5.3769624702266941E-2</v>
      </c>
      <c r="AE1924" s="100">
        <f t="shared" si="824"/>
        <v>0.10011011118499448</v>
      </c>
      <c r="AF1924" s="100">
        <f t="shared" si="825"/>
        <v>6.1183985186491686E-2</v>
      </c>
      <c r="AG1924" s="101">
        <f t="shared" si="826"/>
        <v>2.8800005230297521E-2</v>
      </c>
      <c r="AH1924" s="95">
        <f t="shared" si="827"/>
        <v>248.30436838124055</v>
      </c>
      <c r="AI1924" s="96">
        <f t="shared" si="828"/>
        <v>138.59322995461423</v>
      </c>
      <c r="AJ1924" s="96">
        <f t="shared" si="829"/>
        <v>113.56562027231467</v>
      </c>
      <c r="AK1924" s="96">
        <f t="shared" si="830"/>
        <v>192.18324508320725</v>
      </c>
      <c r="AL1924" s="86">
        <f t="shared" si="831"/>
        <v>149.88521180030259</v>
      </c>
      <c r="AM1924" s="95">
        <f t="shared" si="839"/>
        <v>249.12763069992002</v>
      </c>
      <c r="AN1924" s="96">
        <f t="shared" si="832"/>
        <v>139.05274093538975</v>
      </c>
      <c r="AO1924" s="96">
        <f t="shared" si="833"/>
        <v>113.94215128736354</v>
      </c>
      <c r="AP1924" s="96">
        <f t="shared" si="834"/>
        <v>192.82043574155131</v>
      </c>
      <c r="AQ1924" s="86">
        <f t="shared" si="835"/>
        <v>150.38216176460213</v>
      </c>
    </row>
    <row r="1925" spans="1:43">
      <c r="A1925" s="129" t="str">
        <f t="shared" si="836"/>
        <v>2016_3</v>
      </c>
      <c r="B1925" s="57">
        <v>2016</v>
      </c>
      <c r="C1925" s="57">
        <v>3</v>
      </c>
      <c r="D1925" s="81" t="str">
        <f t="shared" si="837"/>
        <v>SYH_Commercial</v>
      </c>
      <c r="E1925" s="68" t="s">
        <v>37</v>
      </c>
      <c r="F1925" s="69" t="s">
        <v>40</v>
      </c>
      <c r="G1925" s="84">
        <f t="shared" si="838"/>
        <v>5436</v>
      </c>
      <c r="H1925" s="70">
        <v>1359</v>
      </c>
      <c r="I1925" s="65">
        <v>70</v>
      </c>
      <c r="J1925" s="66">
        <v>299</v>
      </c>
      <c r="K1925" s="66">
        <v>260</v>
      </c>
      <c r="L1925" s="66">
        <v>508</v>
      </c>
      <c r="M1925" s="67">
        <v>8</v>
      </c>
      <c r="N1925" s="65">
        <v>948210</v>
      </c>
      <c r="O1925" s="66">
        <v>825696</v>
      </c>
      <c r="P1925" s="66">
        <v>460646</v>
      </c>
      <c r="Q1925" s="66">
        <v>1308955</v>
      </c>
      <c r="R1925" s="67">
        <v>57477</v>
      </c>
      <c r="S1925" s="95">
        <f t="shared" si="812"/>
        <v>13545.857142857143</v>
      </c>
      <c r="T1925" s="96">
        <f t="shared" si="813"/>
        <v>2761.5250836120399</v>
      </c>
      <c r="U1925" s="96">
        <f t="shared" si="814"/>
        <v>1771.7153846153847</v>
      </c>
      <c r="V1925" s="96">
        <f t="shared" si="815"/>
        <v>2576.6830708661419</v>
      </c>
      <c r="W1925" s="86">
        <f t="shared" si="816"/>
        <v>7184.625</v>
      </c>
      <c r="X1925" s="99">
        <f t="shared" si="817"/>
        <v>1.2877115526122149E-2</v>
      </c>
      <c r="Y1925" s="100">
        <f t="shared" si="818"/>
        <v>5.5003679175864607E-2</v>
      </c>
      <c r="Z1925" s="100">
        <f t="shared" si="819"/>
        <v>4.7829286239882265E-2</v>
      </c>
      <c r="AA1925" s="100">
        <f t="shared" si="820"/>
        <v>9.3451066961000737E-2</v>
      </c>
      <c r="AB1925" s="101">
        <f t="shared" si="821"/>
        <v>1.4716703458425313E-3</v>
      </c>
      <c r="AC1925" s="99">
        <f t="shared" si="822"/>
        <v>1.6440076809160327E-2</v>
      </c>
      <c r="AD1925" s="100">
        <f t="shared" si="823"/>
        <v>6.2208565381934831E-2</v>
      </c>
      <c r="AE1925" s="100">
        <f t="shared" si="824"/>
        <v>5.4573332750387803E-2</v>
      </c>
      <c r="AF1925" s="100">
        <f t="shared" si="825"/>
        <v>0.10264929039170125</v>
      </c>
      <c r="AG1925" s="101">
        <f t="shared" si="826"/>
        <v>2.683109655690484E-3</v>
      </c>
      <c r="AH1925" s="95">
        <f t="shared" si="827"/>
        <v>174.43156732891833</v>
      </c>
      <c r="AI1925" s="96">
        <f t="shared" si="828"/>
        <v>151.89403973509934</v>
      </c>
      <c r="AJ1925" s="96">
        <f t="shared" si="829"/>
        <v>84.739882266372334</v>
      </c>
      <c r="AK1925" s="96">
        <f t="shared" si="830"/>
        <v>240.79378219278883</v>
      </c>
      <c r="AL1925" s="86">
        <f t="shared" si="831"/>
        <v>10.573399558498897</v>
      </c>
      <c r="AM1925" s="95">
        <f t="shared" si="839"/>
        <v>175.00990164299537</v>
      </c>
      <c r="AN1925" s="96">
        <f t="shared" si="832"/>
        <v>152.39765004272758</v>
      </c>
      <c r="AO1925" s="96">
        <f t="shared" si="833"/>
        <v>85.020840480736595</v>
      </c>
      <c r="AP1925" s="96">
        <f t="shared" si="834"/>
        <v>241.59214288512777</v>
      </c>
      <c r="AQ1925" s="86">
        <f t="shared" si="835"/>
        <v>10.60845605586784</v>
      </c>
    </row>
    <row r="1926" spans="1:43">
      <c r="A1926" s="129" t="str">
        <f t="shared" si="836"/>
        <v>2016_3</v>
      </c>
      <c r="B1926" s="57">
        <v>2016</v>
      </c>
      <c r="C1926" s="57">
        <v>3</v>
      </c>
      <c r="D1926" s="81" t="str">
        <f t="shared" si="837"/>
        <v>MSH_Commercial</v>
      </c>
      <c r="E1926" s="68" t="s">
        <v>38</v>
      </c>
      <c r="F1926" s="69" t="s">
        <v>40</v>
      </c>
      <c r="G1926" s="84">
        <f t="shared" si="838"/>
        <v>25036</v>
      </c>
      <c r="H1926" s="70">
        <v>6259</v>
      </c>
      <c r="I1926" s="65">
        <v>325</v>
      </c>
      <c r="J1926" s="66">
        <v>1178</v>
      </c>
      <c r="K1926" s="66">
        <v>997</v>
      </c>
      <c r="L1926" s="66">
        <v>1759</v>
      </c>
      <c r="M1926" s="67">
        <v>151</v>
      </c>
      <c r="N1926" s="65">
        <v>5509997</v>
      </c>
      <c r="O1926" s="66">
        <v>3121476</v>
      </c>
      <c r="P1926" s="66">
        <v>941815</v>
      </c>
      <c r="Q1926" s="66">
        <v>5743372</v>
      </c>
      <c r="R1926" s="67">
        <v>821424</v>
      </c>
      <c r="S1926" s="95">
        <f t="shared" si="812"/>
        <v>16953.836923076924</v>
      </c>
      <c r="T1926" s="96">
        <f t="shared" si="813"/>
        <v>2649.8098471986418</v>
      </c>
      <c r="U1926" s="96">
        <f t="shared" si="814"/>
        <v>944.6489468405216</v>
      </c>
      <c r="V1926" s="96">
        <f t="shared" si="815"/>
        <v>3265.1347356452529</v>
      </c>
      <c r="W1926" s="86">
        <f t="shared" si="816"/>
        <v>5439.8940397350989</v>
      </c>
      <c r="X1926" s="99">
        <f t="shared" si="817"/>
        <v>1.2981306918038026E-2</v>
      </c>
      <c r="Y1926" s="100">
        <f t="shared" si="818"/>
        <v>4.7052244767534751E-2</v>
      </c>
      <c r="Z1926" s="100">
        <f t="shared" si="819"/>
        <v>3.982265537625819E-2</v>
      </c>
      <c r="AA1926" s="100">
        <f t="shared" si="820"/>
        <v>7.0258827288704265E-2</v>
      </c>
      <c r="AB1926" s="101">
        <f t="shared" si="821"/>
        <v>6.0313149065345899E-3</v>
      </c>
      <c r="AC1926" s="99">
        <f t="shared" si="822"/>
        <v>1.4648152420459366E-2</v>
      </c>
      <c r="AD1926" s="100">
        <f t="shared" si="823"/>
        <v>5.0170403137532855E-2</v>
      </c>
      <c r="AE1926" s="100">
        <f t="shared" si="824"/>
        <v>4.2702136822928553E-2</v>
      </c>
      <c r="AF1926" s="100">
        <f t="shared" si="825"/>
        <v>7.4022440026600633E-2</v>
      </c>
      <c r="AG1926" s="101">
        <f t="shared" si="826"/>
        <v>7.1714749123623052E-3</v>
      </c>
      <c r="AH1926" s="95">
        <f t="shared" si="827"/>
        <v>220.08296053682696</v>
      </c>
      <c r="AI1926" s="96">
        <f t="shared" si="828"/>
        <v>124.67950151781434</v>
      </c>
      <c r="AJ1926" s="96">
        <f t="shared" si="829"/>
        <v>37.618429461575332</v>
      </c>
      <c r="AK1926" s="96">
        <f t="shared" si="830"/>
        <v>229.40453746604888</v>
      </c>
      <c r="AL1926" s="86">
        <f t="shared" si="831"/>
        <v>32.809714011822976</v>
      </c>
      <c r="AM1926" s="95">
        <f t="shared" si="839"/>
        <v>220.81265373382783</v>
      </c>
      <c r="AN1926" s="96">
        <f t="shared" si="832"/>
        <v>125.09288101725899</v>
      </c>
      <c r="AO1926" s="96">
        <f t="shared" si="833"/>
        <v>37.743154756041619</v>
      </c>
      <c r="AP1926" s="96">
        <f t="shared" si="834"/>
        <v>230.16513669618371</v>
      </c>
      <c r="AQ1926" s="86">
        <f t="shared" si="835"/>
        <v>32.918495832330905</v>
      </c>
    </row>
    <row r="1927" spans="1:43">
      <c r="A1927" s="129" t="str">
        <f t="shared" si="836"/>
        <v>2016_3</v>
      </c>
      <c r="B1927" s="57">
        <v>2016</v>
      </c>
      <c r="C1927" s="57">
        <v>3</v>
      </c>
      <c r="D1927" s="81" t="str">
        <f t="shared" si="837"/>
        <v>SMH_Commercial</v>
      </c>
      <c r="E1927" s="68" t="s">
        <v>39</v>
      </c>
      <c r="F1927" s="69" t="s">
        <v>40</v>
      </c>
      <c r="G1927" s="84">
        <f t="shared" si="838"/>
        <v>12676</v>
      </c>
      <c r="H1927" s="70">
        <v>3169</v>
      </c>
      <c r="I1927" s="65">
        <v>121</v>
      </c>
      <c r="J1927" s="66">
        <v>564</v>
      </c>
      <c r="K1927" s="66">
        <v>1453</v>
      </c>
      <c r="L1927" s="66">
        <v>963</v>
      </c>
      <c r="M1927" s="67">
        <v>168</v>
      </c>
      <c r="N1927" s="65">
        <v>1606320</v>
      </c>
      <c r="O1927" s="66">
        <v>2130342</v>
      </c>
      <c r="P1927" s="66">
        <v>1430378</v>
      </c>
      <c r="Q1927" s="66">
        <v>3696466</v>
      </c>
      <c r="R1927" s="67">
        <v>485664</v>
      </c>
      <c r="S1927" s="95">
        <f t="shared" si="812"/>
        <v>13275.371900826447</v>
      </c>
      <c r="T1927" s="96">
        <f t="shared" si="813"/>
        <v>3777.2021276595747</v>
      </c>
      <c r="U1927" s="96">
        <f t="shared" si="814"/>
        <v>984.43083275980734</v>
      </c>
      <c r="V1927" s="96">
        <f t="shared" si="815"/>
        <v>3838.4901349948077</v>
      </c>
      <c r="W1927" s="86">
        <f t="shared" si="816"/>
        <v>2890.8571428571427</v>
      </c>
      <c r="X1927" s="99">
        <f t="shared" si="817"/>
        <v>9.5455979804354683E-3</v>
      </c>
      <c r="Y1927" s="100">
        <f t="shared" si="818"/>
        <v>4.4493531082360364E-2</v>
      </c>
      <c r="Z1927" s="100">
        <f t="shared" si="819"/>
        <v>0.11462606500473335</v>
      </c>
      <c r="AA1927" s="100">
        <f t="shared" si="820"/>
        <v>7.5970337645945088E-2</v>
      </c>
      <c r="AB1927" s="101">
        <f t="shared" si="821"/>
        <v>1.3253392237298833E-2</v>
      </c>
      <c r="AC1927" s="99">
        <f t="shared" si="822"/>
        <v>1.1557855777810737E-2</v>
      </c>
      <c r="AD1927" s="100">
        <f t="shared" si="823"/>
        <v>4.8760603940835284E-2</v>
      </c>
      <c r="AE1927" s="100">
        <f t="shared" si="824"/>
        <v>0.12121886443887178</v>
      </c>
      <c r="AF1927" s="100">
        <f t="shared" si="825"/>
        <v>8.1453483398938167E-2</v>
      </c>
      <c r="AG1927" s="101">
        <f t="shared" si="826"/>
        <v>1.5620026525713496E-2</v>
      </c>
      <c r="AH1927" s="95">
        <f t="shared" si="827"/>
        <v>126.7213632060587</v>
      </c>
      <c r="AI1927" s="96">
        <f t="shared" si="828"/>
        <v>168.06106027137898</v>
      </c>
      <c r="AJ1927" s="96">
        <f t="shared" si="829"/>
        <v>112.84143262858946</v>
      </c>
      <c r="AK1927" s="96">
        <f t="shared" si="830"/>
        <v>291.6113916061849</v>
      </c>
      <c r="AL1927" s="86">
        <f t="shared" si="831"/>
        <v>38.313663616282739</v>
      </c>
      <c r="AM1927" s="95">
        <f t="shared" si="839"/>
        <v>127.14151257346356</v>
      </c>
      <c r="AN1927" s="96">
        <f t="shared" si="832"/>
        <v>168.61827293364803</v>
      </c>
      <c r="AO1927" s="96">
        <f t="shared" si="833"/>
        <v>113.21556257271631</v>
      </c>
      <c r="AP1927" s="96">
        <f t="shared" si="834"/>
        <v>292.57823996238636</v>
      </c>
      <c r="AQ1927" s="86">
        <f t="shared" si="835"/>
        <v>38.440693985307163</v>
      </c>
    </row>
    <row r="1928" spans="1:43">
      <c r="A1928" s="129" t="str">
        <f t="shared" si="836"/>
        <v>2016_4</v>
      </c>
      <c r="B1928" s="57">
        <v>2016</v>
      </c>
      <c r="C1928" s="57">
        <v>4</v>
      </c>
      <c r="D1928" s="81" t="str">
        <f t="shared" si="837"/>
        <v>SML_Commercial</v>
      </c>
      <c r="E1928" s="68" t="s">
        <v>12</v>
      </c>
      <c r="F1928" s="69" t="s">
        <v>40</v>
      </c>
      <c r="G1928" s="84">
        <f t="shared" si="838"/>
        <v>27904</v>
      </c>
      <c r="H1928" s="70">
        <v>6976</v>
      </c>
      <c r="I1928" s="65">
        <v>53</v>
      </c>
      <c r="J1928" s="66">
        <v>852</v>
      </c>
      <c r="K1928" s="66">
        <v>514</v>
      </c>
      <c r="L1928" s="66">
        <v>1497</v>
      </c>
      <c r="M1928" s="67">
        <v>188</v>
      </c>
      <c r="N1928" s="65">
        <v>900917</v>
      </c>
      <c r="O1928" s="66">
        <v>1519595</v>
      </c>
      <c r="P1928" s="66">
        <v>891395</v>
      </c>
      <c r="Q1928" s="66">
        <v>2840576</v>
      </c>
      <c r="R1928" s="67">
        <v>660291</v>
      </c>
      <c r="S1928" s="95">
        <f t="shared" si="812"/>
        <v>16998.433962264149</v>
      </c>
      <c r="T1928" s="96">
        <f t="shared" si="813"/>
        <v>1783.56220657277</v>
      </c>
      <c r="U1928" s="96">
        <f t="shared" si="814"/>
        <v>1734.2315175097276</v>
      </c>
      <c r="V1928" s="96">
        <f t="shared" si="815"/>
        <v>1897.5123580494321</v>
      </c>
      <c r="W1928" s="86">
        <f t="shared" si="816"/>
        <v>3512.1861702127658</v>
      </c>
      <c r="X1928" s="99">
        <f t="shared" si="817"/>
        <v>1.899369266055046E-3</v>
      </c>
      <c r="Y1928" s="100">
        <f t="shared" si="818"/>
        <v>3.0533256880733946E-2</v>
      </c>
      <c r="Z1928" s="100">
        <f t="shared" si="819"/>
        <v>1.8420298165137614E-2</v>
      </c>
      <c r="AA1928" s="100">
        <f t="shared" si="820"/>
        <v>5.3648222477064217E-2</v>
      </c>
      <c r="AB1928" s="101">
        <f t="shared" si="821"/>
        <v>6.7373853211009178E-3</v>
      </c>
      <c r="AC1928" s="99">
        <f t="shared" si="822"/>
        <v>2.5066850348213409E-3</v>
      </c>
      <c r="AD1928" s="100">
        <f t="shared" si="823"/>
        <v>3.2933060549336465E-2</v>
      </c>
      <c r="AE1928" s="100">
        <f t="shared" si="824"/>
        <v>2.0295870429194098E-2</v>
      </c>
      <c r="AF1928" s="100">
        <f t="shared" si="825"/>
        <v>5.6791094225299751E-2</v>
      </c>
      <c r="AG1928" s="101">
        <f t="shared" si="826"/>
        <v>7.8784241595824291E-3</v>
      </c>
      <c r="AH1928" s="95">
        <f t="shared" si="827"/>
        <v>32.286303038990823</v>
      </c>
      <c r="AI1928" s="96">
        <f t="shared" si="828"/>
        <v>54.457963016055047</v>
      </c>
      <c r="AJ1928" s="96">
        <f t="shared" si="829"/>
        <v>31.945061639908257</v>
      </c>
      <c r="AK1928" s="96">
        <f t="shared" si="830"/>
        <v>101.79816513761467</v>
      </c>
      <c r="AL1928" s="86">
        <f t="shared" si="831"/>
        <v>23.662951548165136</v>
      </c>
      <c r="AM1928" s="95">
        <f t="shared" si="839"/>
        <v>32.393349471056233</v>
      </c>
      <c r="AN1928" s="96">
        <f t="shared" si="832"/>
        <v>54.638520406951699</v>
      </c>
      <c r="AO1928" s="96">
        <f t="shared" si="833"/>
        <v>32.05097667349176</v>
      </c>
      <c r="AP1928" s="96">
        <f t="shared" si="834"/>
        <v>102.13568071986103</v>
      </c>
      <c r="AQ1928" s="86">
        <f t="shared" si="835"/>
        <v>23.741406939366438</v>
      </c>
    </row>
    <row r="1929" spans="1:43">
      <c r="A1929" s="129" t="str">
        <f t="shared" si="836"/>
        <v>2016_4</v>
      </c>
      <c r="B1929" s="57">
        <v>2016</v>
      </c>
      <c r="C1929" s="57">
        <v>4</v>
      </c>
      <c r="D1929" s="81" t="str">
        <f t="shared" si="837"/>
        <v>LSL_Commercial</v>
      </c>
      <c r="E1929" s="68" t="s">
        <v>14</v>
      </c>
      <c r="F1929" s="69" t="s">
        <v>40</v>
      </c>
      <c r="G1929" s="84">
        <f t="shared" si="838"/>
        <v>3472</v>
      </c>
      <c r="H1929" s="70">
        <v>868</v>
      </c>
      <c r="I1929" s="65">
        <v>5</v>
      </c>
      <c r="J1929" s="66">
        <v>75</v>
      </c>
      <c r="K1929" s="66">
        <v>179</v>
      </c>
      <c r="L1929" s="66">
        <v>125</v>
      </c>
      <c r="M1929" s="67">
        <v>17</v>
      </c>
      <c r="N1929" s="65">
        <v>129253</v>
      </c>
      <c r="O1929" s="66">
        <v>232262</v>
      </c>
      <c r="P1929" s="66">
        <v>332420</v>
      </c>
      <c r="Q1929" s="66">
        <v>425461</v>
      </c>
      <c r="R1929" s="67">
        <v>116532</v>
      </c>
      <c r="S1929" s="95">
        <f t="shared" si="812"/>
        <v>25850.6</v>
      </c>
      <c r="T1929" s="96">
        <f t="shared" si="813"/>
        <v>3096.8266666666668</v>
      </c>
      <c r="U1929" s="96">
        <f t="shared" si="814"/>
        <v>1857.0949720670392</v>
      </c>
      <c r="V1929" s="96">
        <f t="shared" si="815"/>
        <v>3403.6880000000001</v>
      </c>
      <c r="W1929" s="86">
        <f t="shared" si="816"/>
        <v>6854.8235294117649</v>
      </c>
      <c r="X1929" s="99">
        <f t="shared" si="817"/>
        <v>1.4400921658986176E-3</v>
      </c>
      <c r="Y1929" s="100">
        <f t="shared" si="818"/>
        <v>2.1601382488479263E-2</v>
      </c>
      <c r="Z1929" s="100">
        <f t="shared" si="819"/>
        <v>5.1555299539170506E-2</v>
      </c>
      <c r="AA1929" s="100">
        <f t="shared" si="820"/>
        <v>3.6002304147465435E-2</v>
      </c>
      <c r="AB1929" s="101">
        <f t="shared" si="821"/>
        <v>4.8963133640552992E-3</v>
      </c>
      <c r="AC1929" s="99">
        <f t="shared" si="822"/>
        <v>2.9395983779531443E-3</v>
      </c>
      <c r="AD1929" s="100">
        <f t="shared" si="823"/>
        <v>2.7350017709311336E-2</v>
      </c>
      <c r="AE1929" s="100">
        <f t="shared" si="824"/>
        <v>6.0299270912443061E-2</v>
      </c>
      <c r="AF1929" s="100">
        <f t="shared" si="825"/>
        <v>4.3368940112070181E-2</v>
      </c>
      <c r="AG1929" s="101">
        <f t="shared" si="826"/>
        <v>7.6564770183855753E-3</v>
      </c>
      <c r="AH1929" s="95">
        <f t="shared" si="827"/>
        <v>37.227246543778804</v>
      </c>
      <c r="AI1929" s="96">
        <f t="shared" si="828"/>
        <v>66.89573732718894</v>
      </c>
      <c r="AJ1929" s="96">
        <f t="shared" si="829"/>
        <v>95.743087557603687</v>
      </c>
      <c r="AK1929" s="96">
        <f t="shared" si="830"/>
        <v>122.54061059907833</v>
      </c>
      <c r="AL1929" s="86">
        <f t="shared" si="831"/>
        <v>33.563364055299537</v>
      </c>
      <c r="AM1929" s="95">
        <f t="shared" si="839"/>
        <v>37.350674856810443</v>
      </c>
      <c r="AN1929" s="96">
        <f t="shared" si="832"/>
        <v>67.117532618914126</v>
      </c>
      <c r="AO1929" s="96">
        <f t="shared" si="833"/>
        <v>96.0605273061432</v>
      </c>
      <c r="AP1929" s="96">
        <f t="shared" si="834"/>
        <v>122.94689852655974</v>
      </c>
      <c r="AQ1929" s="86">
        <f t="shared" si="835"/>
        <v>33.674644630405744</v>
      </c>
    </row>
    <row r="1930" spans="1:43">
      <c r="A1930" s="129" t="str">
        <f t="shared" si="836"/>
        <v>2016_4</v>
      </c>
      <c r="B1930" s="57">
        <v>2016</v>
      </c>
      <c r="C1930" s="57">
        <v>4</v>
      </c>
      <c r="D1930" s="81" t="str">
        <f t="shared" si="837"/>
        <v>MYA_Commercial</v>
      </c>
      <c r="E1930" s="68" t="s">
        <v>15</v>
      </c>
      <c r="F1930" s="69" t="s">
        <v>40</v>
      </c>
      <c r="G1930" s="84">
        <f t="shared" si="838"/>
        <v>3884</v>
      </c>
      <c r="H1930" s="70">
        <v>971</v>
      </c>
      <c r="I1930" s="65">
        <v>22</v>
      </c>
      <c r="J1930" s="66">
        <v>139</v>
      </c>
      <c r="K1930" s="66">
        <v>60</v>
      </c>
      <c r="L1930" s="66">
        <v>434</v>
      </c>
      <c r="M1930" s="67">
        <v>35</v>
      </c>
      <c r="N1930" s="65">
        <v>222341</v>
      </c>
      <c r="O1930" s="66">
        <v>489648</v>
      </c>
      <c r="P1930" s="66">
        <v>64835</v>
      </c>
      <c r="Q1930" s="66">
        <v>1309590</v>
      </c>
      <c r="R1930" s="67">
        <v>179088</v>
      </c>
      <c r="S1930" s="95">
        <f t="shared" si="812"/>
        <v>10106.40909090909</v>
      </c>
      <c r="T1930" s="96">
        <f t="shared" si="813"/>
        <v>3522.6474820143885</v>
      </c>
      <c r="U1930" s="96">
        <f t="shared" si="814"/>
        <v>1080.5833333333333</v>
      </c>
      <c r="V1930" s="96">
        <f t="shared" si="815"/>
        <v>3017.4884792626726</v>
      </c>
      <c r="W1930" s="86">
        <f t="shared" si="816"/>
        <v>5116.8</v>
      </c>
      <c r="X1930" s="99">
        <f t="shared" si="817"/>
        <v>5.6642636457260552E-3</v>
      </c>
      <c r="Y1930" s="100">
        <f t="shared" si="818"/>
        <v>3.5787847579814624E-2</v>
      </c>
      <c r="Z1930" s="100">
        <f t="shared" si="819"/>
        <v>1.5447991761071062E-2</v>
      </c>
      <c r="AA1930" s="100">
        <f t="shared" si="820"/>
        <v>0.111740473738414</v>
      </c>
      <c r="AB1930" s="101">
        <f t="shared" si="821"/>
        <v>9.0113285272914526E-3</v>
      </c>
      <c r="AC1930" s="99">
        <f t="shared" si="822"/>
        <v>8.4700497775713202E-3</v>
      </c>
      <c r="AD1930" s="100">
        <f t="shared" si="823"/>
        <v>4.2732817999578204E-2</v>
      </c>
      <c r="AE1930" s="100">
        <f t="shared" si="824"/>
        <v>2.0058742623552693E-2</v>
      </c>
      <c r="AF1930" s="100">
        <f t="shared" si="825"/>
        <v>0.12351901483196789</v>
      </c>
      <c r="AG1930" s="101">
        <f t="shared" si="826"/>
        <v>1.2544340156012255E-2</v>
      </c>
      <c r="AH1930" s="95">
        <f t="shared" si="827"/>
        <v>57.245365602471679</v>
      </c>
      <c r="AI1930" s="96">
        <f t="shared" si="828"/>
        <v>126.06797116374871</v>
      </c>
      <c r="AJ1930" s="96">
        <f t="shared" si="829"/>
        <v>16.692842430484038</v>
      </c>
      <c r="AK1930" s="96">
        <f t="shared" si="830"/>
        <v>337.17559217301749</v>
      </c>
      <c r="AL1930" s="86">
        <f t="shared" si="831"/>
        <v>46.109165808444899</v>
      </c>
      <c r="AM1930" s="95">
        <f t="shared" si="839"/>
        <v>57.435164729755599</v>
      </c>
      <c r="AN1930" s="96">
        <f t="shared" si="832"/>
        <v>126.48595418566691</v>
      </c>
      <c r="AO1930" s="96">
        <f t="shared" si="833"/>
        <v>16.748188167066374</v>
      </c>
      <c r="AP1930" s="96">
        <f t="shared" si="834"/>
        <v>338.29351032171587</v>
      </c>
      <c r="AQ1930" s="86">
        <f t="shared" si="835"/>
        <v>46.262042453359797</v>
      </c>
    </row>
    <row r="1931" spans="1:43">
      <c r="A1931" s="129" t="str">
        <f t="shared" si="836"/>
        <v>2016_4</v>
      </c>
      <c r="B1931" s="57">
        <v>2016</v>
      </c>
      <c r="C1931" s="57">
        <v>4</v>
      </c>
      <c r="D1931" s="81" t="str">
        <f t="shared" si="837"/>
        <v>SMA_Commercial</v>
      </c>
      <c r="E1931" s="68" t="s">
        <v>16</v>
      </c>
      <c r="F1931" s="69" t="s">
        <v>40</v>
      </c>
      <c r="G1931" s="84">
        <f t="shared" si="838"/>
        <v>27116</v>
      </c>
      <c r="H1931" s="70">
        <v>6779</v>
      </c>
      <c r="I1931" s="65">
        <v>46</v>
      </c>
      <c r="J1931" s="66">
        <v>644</v>
      </c>
      <c r="K1931" s="66">
        <v>2350</v>
      </c>
      <c r="L1931" s="66">
        <v>1059</v>
      </c>
      <c r="M1931" s="67">
        <v>279</v>
      </c>
      <c r="N1931" s="65">
        <v>796025</v>
      </c>
      <c r="O1931" s="66">
        <v>2549715</v>
      </c>
      <c r="P1931" s="66">
        <v>2284652</v>
      </c>
      <c r="Q1931" s="66">
        <v>3561248</v>
      </c>
      <c r="R1931" s="67">
        <v>1567543</v>
      </c>
      <c r="S1931" s="95">
        <f t="shared" ref="S1931:S1994" si="840">N1931/I1931</f>
        <v>17304.891304347828</v>
      </c>
      <c r="T1931" s="96">
        <f t="shared" ref="T1931:T1994" si="841">O1931/J1931</f>
        <v>3959.1847826086955</v>
      </c>
      <c r="U1931" s="96">
        <f t="shared" ref="U1931:U1994" si="842">P1931/K1931</f>
        <v>972.19234042553194</v>
      </c>
      <c r="V1931" s="96">
        <f t="shared" ref="V1931:V1994" si="843">Q1931/L1931</f>
        <v>3362.8404154863078</v>
      </c>
      <c r="W1931" s="86">
        <f t="shared" ref="W1931:W1994" si="844">R1931/M1931</f>
        <v>5618.4336917562723</v>
      </c>
      <c r="X1931" s="99">
        <f t="shared" ref="X1931:X1994" si="845">I1931/$G1931</f>
        <v>1.696415400501549E-3</v>
      </c>
      <c r="Y1931" s="100">
        <f t="shared" ref="Y1931:Y1994" si="846">J1931/$G1931</f>
        <v>2.3749815607021683E-2</v>
      </c>
      <c r="Z1931" s="100">
        <f t="shared" ref="Z1931:Z1994" si="847">K1931/$G1931</f>
        <v>8.6664699808231299E-2</v>
      </c>
      <c r="AA1931" s="100">
        <f t="shared" ref="AA1931:AA1994" si="848">L1931/$G1931</f>
        <v>3.9054432807198704E-2</v>
      </c>
      <c r="AB1931" s="101">
        <f t="shared" ref="AB1931:AB1994" si="849">M1931/$G1931</f>
        <v>1.0289128189998525E-2</v>
      </c>
      <c r="AC1931" s="99">
        <f t="shared" ref="AC1931:AC1994" si="850">I1931/$G1931+2.33*(I1931*ABS(($G1931-I1931))/$G1931^3)^0.5</f>
        <v>2.2787070028767939E-3</v>
      </c>
      <c r="AD1931" s="100">
        <f t="shared" ref="AD1931:AD1994" si="851">J1931/$G1931+2.33*(J1931*ABS(($G1931-J1931))/$G1931^3)^0.5</f>
        <v>2.5904351799721087E-2</v>
      </c>
      <c r="AE1931" s="100">
        <f t="shared" ref="AE1931:AE1994" si="852">K1931/$G1931+2.33*(K1931*ABS(($G1931-K1931))/$G1931^3)^0.5</f>
        <v>9.0645582211912559E-2</v>
      </c>
      <c r="AF1931" s="100">
        <f t="shared" ref="AF1931:AF1994" si="853">L1931/$G1931+2.33*(L1931*ABS(($G1931-L1931))/$G1931^3)^0.5</f>
        <v>4.1795550417154978E-2</v>
      </c>
      <c r="AG1931" s="101">
        <f t="shared" ref="AG1931:AG1994" si="854">M1931/$G1931+2.33*(M1931*ABS(($G1931-M1931))/$G1931^3)^0.5</f>
        <v>1.1716991281935082E-2</v>
      </c>
      <c r="AH1931" s="95">
        <f t="shared" ref="AH1931:AH1994" si="855">N1931/$G1931</f>
        <v>29.356284112700987</v>
      </c>
      <c r="AI1931" s="96">
        <f t="shared" ref="AI1931:AI1994" si="856">O1931/$G1931</f>
        <v>94.029908541082762</v>
      </c>
      <c r="AJ1931" s="96">
        <f t="shared" ref="AJ1931:AJ1994" si="857">P1931/$G1931</f>
        <v>84.254757338840534</v>
      </c>
      <c r="AK1931" s="96">
        <f t="shared" ref="AK1931:AK1994" si="858">Q1931/$G1931</f>
        <v>131.33382504794218</v>
      </c>
      <c r="AL1931" s="86">
        <f t="shared" ref="AL1931:AL1994" si="859">R1931/$G1931</f>
        <v>57.808784481486946</v>
      </c>
      <c r="AM1931" s="95">
        <f t="shared" si="839"/>
        <v>29.453615958628596</v>
      </c>
      <c r="AN1931" s="96">
        <f t="shared" ref="AN1931:AN1994" si="860">AI1931*($AC$2171/$X$2171)</f>
        <v>94.341668181218836</v>
      </c>
      <c r="AO1931" s="96">
        <f t="shared" ref="AO1931:AO1994" si="861">AJ1931*($AC$2171/$X$2171)</f>
        <v>84.534107103561752</v>
      </c>
      <c r="AP1931" s="96">
        <f t="shared" ref="AP1931:AP1994" si="862">AK1931*($AC$2171/$X$2171)</f>
        <v>131.76926720320867</v>
      </c>
      <c r="AQ1931" s="86">
        <f t="shared" ref="AQ1931:AQ1994" si="863">AL1931*($AC$2171/$X$2171)</f>
        <v>58.000451644906313</v>
      </c>
    </row>
    <row r="1932" spans="1:43">
      <c r="A1932" s="129" t="str">
        <f t="shared" ref="A1932:A1995" si="864">B1932&amp;"_"&amp;C1932</f>
        <v>2016_4</v>
      </c>
      <c r="B1932" s="57">
        <v>2016</v>
      </c>
      <c r="C1932" s="57">
        <v>4</v>
      </c>
      <c r="D1932" s="81" t="str">
        <f t="shared" ref="D1932:D1995" si="865">E1932&amp;"_"&amp;F1932</f>
        <v>MSL_Commercial</v>
      </c>
      <c r="E1932" s="68" t="s">
        <v>17</v>
      </c>
      <c r="F1932" s="69" t="s">
        <v>40</v>
      </c>
      <c r="G1932" s="84">
        <f t="shared" ref="G1932:G1995" si="866">H1932*4</f>
        <v>11200</v>
      </c>
      <c r="H1932" s="70">
        <v>2800</v>
      </c>
      <c r="I1932" s="65">
        <v>29</v>
      </c>
      <c r="J1932" s="66">
        <v>250</v>
      </c>
      <c r="K1932" s="66">
        <v>481</v>
      </c>
      <c r="L1932" s="66">
        <v>380</v>
      </c>
      <c r="M1932" s="67">
        <v>61</v>
      </c>
      <c r="N1932" s="65">
        <v>638872</v>
      </c>
      <c r="O1932" s="66">
        <v>888116</v>
      </c>
      <c r="P1932" s="66">
        <v>947404</v>
      </c>
      <c r="Q1932" s="66">
        <v>1456757</v>
      </c>
      <c r="R1932" s="67">
        <v>238277</v>
      </c>
      <c r="S1932" s="95">
        <f t="shared" si="840"/>
        <v>22030.068965517243</v>
      </c>
      <c r="T1932" s="96">
        <f t="shared" si="841"/>
        <v>3552.4639999999999</v>
      </c>
      <c r="U1932" s="96">
        <f t="shared" si="842"/>
        <v>1969.6548856548857</v>
      </c>
      <c r="V1932" s="96">
        <f t="shared" si="843"/>
        <v>3833.5710526315788</v>
      </c>
      <c r="W1932" s="86">
        <f t="shared" si="844"/>
        <v>3906.1803278688526</v>
      </c>
      <c r="X1932" s="99">
        <f t="shared" si="845"/>
        <v>2.5892857142857141E-3</v>
      </c>
      <c r="Y1932" s="100">
        <f t="shared" si="846"/>
        <v>2.2321428571428572E-2</v>
      </c>
      <c r="Z1932" s="100">
        <f t="shared" si="847"/>
        <v>4.2946428571428573E-2</v>
      </c>
      <c r="AA1932" s="100">
        <f t="shared" si="848"/>
        <v>3.3928571428571426E-2</v>
      </c>
      <c r="AB1932" s="101">
        <f t="shared" si="849"/>
        <v>5.4464285714285717E-3</v>
      </c>
      <c r="AC1932" s="99">
        <f t="shared" si="850"/>
        <v>3.7081409844469124E-3</v>
      </c>
      <c r="AD1932" s="100">
        <f t="shared" si="851"/>
        <v>2.5573843538477241E-2</v>
      </c>
      <c r="AE1932" s="100">
        <f t="shared" si="852"/>
        <v>4.740995962587511E-2</v>
      </c>
      <c r="AF1932" s="100">
        <f t="shared" si="853"/>
        <v>3.7914544090304772E-2</v>
      </c>
      <c r="AG1932" s="101">
        <f t="shared" si="854"/>
        <v>7.0668086921556999E-3</v>
      </c>
      <c r="AH1932" s="95">
        <f t="shared" si="855"/>
        <v>57.042142857142856</v>
      </c>
      <c r="AI1932" s="96">
        <f t="shared" si="856"/>
        <v>79.296071428571423</v>
      </c>
      <c r="AJ1932" s="96">
        <f t="shared" si="857"/>
        <v>84.589642857142863</v>
      </c>
      <c r="AK1932" s="96">
        <f t="shared" si="858"/>
        <v>130.06758928571429</v>
      </c>
      <c r="AL1932" s="86">
        <f t="shared" si="859"/>
        <v>21.274732142857143</v>
      </c>
      <c r="AM1932" s="95">
        <f t="shared" ref="AM1932:AM1995" si="867">AH1932*($AC$2171/$X$2171)</f>
        <v>57.231268191896994</v>
      </c>
      <c r="AN1932" s="96">
        <f t="shared" si="860"/>
        <v>79.558980486724707</v>
      </c>
      <c r="AO1932" s="96">
        <f t="shared" si="861"/>
        <v>84.870102947188144</v>
      </c>
      <c r="AP1932" s="96">
        <f t="shared" si="862"/>
        <v>130.49883318947033</v>
      </c>
      <c r="AQ1932" s="86">
        <f t="shared" si="863"/>
        <v>21.345269304274783</v>
      </c>
    </row>
    <row r="1933" spans="1:43">
      <c r="A1933" s="129" t="str">
        <f t="shared" si="864"/>
        <v>2016_4</v>
      </c>
      <c r="B1933" s="57">
        <v>2016</v>
      </c>
      <c r="C1933" s="57">
        <v>4</v>
      </c>
      <c r="D1933" s="81" t="str">
        <f t="shared" si="865"/>
        <v>LYL_Commercial</v>
      </c>
      <c r="E1933" s="68" t="s">
        <v>18</v>
      </c>
      <c r="F1933" s="69" t="s">
        <v>40</v>
      </c>
      <c r="G1933" s="84">
        <f t="shared" si="866"/>
        <v>4572</v>
      </c>
      <c r="H1933" s="70">
        <v>1143</v>
      </c>
      <c r="I1933" s="65">
        <v>26</v>
      </c>
      <c r="J1933" s="66">
        <v>124</v>
      </c>
      <c r="K1933" s="66">
        <v>236</v>
      </c>
      <c r="L1933" s="66">
        <v>187</v>
      </c>
      <c r="M1933" s="67">
        <v>49</v>
      </c>
      <c r="N1933" s="65">
        <v>551358</v>
      </c>
      <c r="O1933" s="66">
        <v>451243</v>
      </c>
      <c r="P1933" s="66">
        <v>404861</v>
      </c>
      <c r="Q1933" s="66">
        <v>762434</v>
      </c>
      <c r="R1933" s="67">
        <v>319166</v>
      </c>
      <c r="S1933" s="95">
        <f t="shared" si="840"/>
        <v>21206.076923076922</v>
      </c>
      <c r="T1933" s="96">
        <f t="shared" si="841"/>
        <v>3639.0564516129034</v>
      </c>
      <c r="U1933" s="96">
        <f t="shared" si="842"/>
        <v>1715.5127118644068</v>
      </c>
      <c r="V1933" s="96">
        <f t="shared" si="843"/>
        <v>4077.1871657754009</v>
      </c>
      <c r="W1933" s="86">
        <f t="shared" si="844"/>
        <v>6513.591836734694</v>
      </c>
      <c r="X1933" s="99">
        <f t="shared" si="845"/>
        <v>5.6867891513560807E-3</v>
      </c>
      <c r="Y1933" s="100">
        <f t="shared" si="846"/>
        <v>2.7121609798775152E-2</v>
      </c>
      <c r="Z1933" s="100">
        <f t="shared" si="847"/>
        <v>5.1618547681539804E-2</v>
      </c>
      <c r="AA1933" s="100">
        <f t="shared" si="848"/>
        <v>4.0901137357830269E-2</v>
      </c>
      <c r="AB1933" s="101">
        <f t="shared" si="849"/>
        <v>1.0717410323709537E-2</v>
      </c>
      <c r="AC1933" s="99">
        <f t="shared" si="850"/>
        <v>8.2779715093078896E-3</v>
      </c>
      <c r="AD1933" s="100">
        <f t="shared" si="851"/>
        <v>3.2719054610298094E-2</v>
      </c>
      <c r="AE1933" s="100">
        <f t="shared" si="852"/>
        <v>5.9242799406604554E-2</v>
      </c>
      <c r="AF1933" s="100">
        <f t="shared" si="853"/>
        <v>4.7726130047898184E-2</v>
      </c>
      <c r="AG1933" s="101">
        <f t="shared" si="854"/>
        <v>1.4265608941109387E-2</v>
      </c>
      <c r="AH1933" s="95">
        <f t="shared" si="855"/>
        <v>120.59448818897638</v>
      </c>
      <c r="AI1933" s="96">
        <f t="shared" si="856"/>
        <v>98.697069116360453</v>
      </c>
      <c r="AJ1933" s="96">
        <f t="shared" si="857"/>
        <v>88.552274715660545</v>
      </c>
      <c r="AK1933" s="96">
        <f t="shared" si="858"/>
        <v>166.76159230096238</v>
      </c>
      <c r="AL1933" s="86">
        <f t="shared" si="859"/>
        <v>69.80883639545057</v>
      </c>
      <c r="AM1933" s="95">
        <f t="shared" si="867"/>
        <v>120.99432367561586</v>
      </c>
      <c r="AN1933" s="96">
        <f t="shared" si="860"/>
        <v>99.02430290003214</v>
      </c>
      <c r="AO1933" s="96">
        <f t="shared" si="861"/>
        <v>88.845873058218999</v>
      </c>
      <c r="AP1933" s="96">
        <f t="shared" si="862"/>
        <v>167.31449652910538</v>
      </c>
      <c r="AQ1933" s="86">
        <f t="shared" si="863"/>
        <v>70.04029017489836</v>
      </c>
    </row>
    <row r="1934" spans="1:43">
      <c r="A1934" s="129" t="str">
        <f t="shared" si="864"/>
        <v>2016_4</v>
      </c>
      <c r="B1934" s="57">
        <v>2016</v>
      </c>
      <c r="C1934" s="57">
        <v>4</v>
      </c>
      <c r="D1934" s="81" t="str">
        <f t="shared" si="865"/>
        <v>LSA_Commercial</v>
      </c>
      <c r="E1934" s="68" t="s">
        <v>19</v>
      </c>
      <c r="F1934" s="69" t="s">
        <v>40</v>
      </c>
      <c r="G1934" s="84">
        <f t="shared" si="866"/>
        <v>30676</v>
      </c>
      <c r="H1934" s="70">
        <v>7669</v>
      </c>
      <c r="I1934" s="65">
        <v>105</v>
      </c>
      <c r="J1934" s="66">
        <v>949</v>
      </c>
      <c r="K1934" s="66">
        <v>738</v>
      </c>
      <c r="L1934" s="66">
        <v>1566</v>
      </c>
      <c r="M1934" s="67">
        <v>279</v>
      </c>
      <c r="N1934" s="65">
        <v>3262460</v>
      </c>
      <c r="O1934" s="66">
        <v>2815913</v>
      </c>
      <c r="P1934" s="66">
        <v>1436293</v>
      </c>
      <c r="Q1934" s="66">
        <v>4395487</v>
      </c>
      <c r="R1934" s="67">
        <v>2642276</v>
      </c>
      <c r="S1934" s="95">
        <f t="shared" si="840"/>
        <v>31071.047619047618</v>
      </c>
      <c r="T1934" s="96">
        <f t="shared" si="841"/>
        <v>2967.2423603793468</v>
      </c>
      <c r="U1934" s="96">
        <f t="shared" si="842"/>
        <v>1946.1964769647695</v>
      </c>
      <c r="V1934" s="96">
        <f t="shared" si="843"/>
        <v>2806.824393358876</v>
      </c>
      <c r="W1934" s="86">
        <f t="shared" si="844"/>
        <v>9470.5232974910396</v>
      </c>
      <c r="X1934" s="99">
        <f t="shared" si="845"/>
        <v>3.4228713000391186E-3</v>
      </c>
      <c r="Y1934" s="100">
        <f t="shared" si="846"/>
        <v>3.0936236797496415E-2</v>
      </c>
      <c r="Z1934" s="100">
        <f t="shared" si="847"/>
        <v>2.4057895423132091E-2</v>
      </c>
      <c r="AA1934" s="100">
        <f t="shared" si="848"/>
        <v>5.1049680532011997E-2</v>
      </c>
      <c r="AB1934" s="101">
        <f t="shared" si="849"/>
        <v>9.0950580258182291E-3</v>
      </c>
      <c r="AC1934" s="99">
        <f t="shared" si="850"/>
        <v>4.1998467550009152E-3</v>
      </c>
      <c r="AD1934" s="100">
        <f t="shared" si="851"/>
        <v>3.3239621483734293E-2</v>
      </c>
      <c r="AE1934" s="100">
        <f t="shared" si="852"/>
        <v>2.6096332923666508E-2</v>
      </c>
      <c r="AF1934" s="100">
        <f t="shared" si="853"/>
        <v>5.3977705723984595E-2</v>
      </c>
      <c r="AG1934" s="101">
        <f t="shared" si="854"/>
        <v>1.0357976425938512E-2</v>
      </c>
      <c r="AH1934" s="95">
        <f t="shared" si="855"/>
        <v>106.35219715738688</v>
      </c>
      <c r="AI1934" s="96">
        <f t="shared" si="856"/>
        <v>91.795312296257663</v>
      </c>
      <c r="AJ1934" s="96">
        <f t="shared" si="857"/>
        <v>46.821391315686533</v>
      </c>
      <c r="AK1934" s="96">
        <f t="shared" si="858"/>
        <v>143.28748859042901</v>
      </c>
      <c r="AL1934" s="86">
        <f t="shared" si="859"/>
        <v>86.134958925544396</v>
      </c>
      <c r="AM1934" s="95">
        <f t="shared" si="867"/>
        <v>106.7048118012582</v>
      </c>
      <c r="AN1934" s="96">
        <f t="shared" si="860"/>
        <v>92.099663049881499</v>
      </c>
      <c r="AO1934" s="96">
        <f t="shared" si="861"/>
        <v>46.976629370617438</v>
      </c>
      <c r="AP1934" s="96">
        <f t="shared" si="862"/>
        <v>143.76256355936229</v>
      </c>
      <c r="AQ1934" s="86">
        <f t="shared" si="863"/>
        <v>86.420542568179016</v>
      </c>
    </row>
    <row r="1935" spans="1:43">
      <c r="A1935" s="129" t="str">
        <f t="shared" si="864"/>
        <v>2016_4</v>
      </c>
      <c r="B1935" s="57">
        <v>2016</v>
      </c>
      <c r="C1935" s="57">
        <v>4</v>
      </c>
      <c r="D1935" s="81" t="str">
        <f t="shared" si="865"/>
        <v>LMA_Commercial</v>
      </c>
      <c r="E1935" s="68" t="s">
        <v>20</v>
      </c>
      <c r="F1935" s="69" t="s">
        <v>40</v>
      </c>
      <c r="G1935" s="84">
        <f t="shared" si="866"/>
        <v>28744</v>
      </c>
      <c r="H1935" s="70">
        <v>7186</v>
      </c>
      <c r="I1935" s="65">
        <v>228</v>
      </c>
      <c r="J1935" s="66">
        <v>743</v>
      </c>
      <c r="K1935" s="66">
        <v>748</v>
      </c>
      <c r="L1935" s="66">
        <v>1049</v>
      </c>
      <c r="M1935" s="67">
        <v>183</v>
      </c>
      <c r="N1935" s="65">
        <v>3327922</v>
      </c>
      <c r="O1935" s="66">
        <v>1905532</v>
      </c>
      <c r="P1935" s="66">
        <v>744791</v>
      </c>
      <c r="Q1935" s="66">
        <v>3238159</v>
      </c>
      <c r="R1935" s="67">
        <v>950036</v>
      </c>
      <c r="S1935" s="95">
        <f t="shared" si="840"/>
        <v>14596.149122807017</v>
      </c>
      <c r="T1935" s="96">
        <f t="shared" si="841"/>
        <v>2564.6460296096902</v>
      </c>
      <c r="U1935" s="96">
        <f t="shared" si="842"/>
        <v>995.70989304812838</v>
      </c>
      <c r="V1935" s="96">
        <f t="shared" si="843"/>
        <v>3086.9008579599617</v>
      </c>
      <c r="W1935" s="86">
        <f t="shared" si="844"/>
        <v>5191.4535519125684</v>
      </c>
      <c r="X1935" s="99">
        <f t="shared" si="845"/>
        <v>7.9320901753409407E-3</v>
      </c>
      <c r="Y1935" s="100">
        <f t="shared" si="846"/>
        <v>2.5848872808238242E-2</v>
      </c>
      <c r="Z1935" s="100">
        <f t="shared" si="847"/>
        <v>2.6022822154188701E-2</v>
      </c>
      <c r="AA1935" s="100">
        <f t="shared" si="848"/>
        <v>3.6494572780406347E-2</v>
      </c>
      <c r="AB1935" s="101">
        <f t="shared" si="849"/>
        <v>6.3665460617868073E-3</v>
      </c>
      <c r="AC1935" s="99">
        <f t="shared" si="850"/>
        <v>9.1512112566596859E-3</v>
      </c>
      <c r="AD1935" s="100">
        <f t="shared" si="851"/>
        <v>2.8029675087548611E-2</v>
      </c>
      <c r="AE1935" s="100">
        <f t="shared" si="852"/>
        <v>2.8210754586951818E-2</v>
      </c>
      <c r="AF1935" s="100">
        <f t="shared" si="853"/>
        <v>3.9071626926660379E-2</v>
      </c>
      <c r="AG1935" s="101">
        <f t="shared" si="854"/>
        <v>7.4596145245532583E-3</v>
      </c>
      <c r="AH1935" s="95">
        <f t="shared" si="855"/>
        <v>115.77797105482884</v>
      </c>
      <c r="AI1935" s="96">
        <f t="shared" si="856"/>
        <v>66.293209017534096</v>
      </c>
      <c r="AJ1935" s="96">
        <f t="shared" si="857"/>
        <v>25.911181463957696</v>
      </c>
      <c r="AK1935" s="96">
        <f t="shared" si="858"/>
        <v>112.65512802671861</v>
      </c>
      <c r="AL1935" s="86">
        <f t="shared" si="859"/>
        <v>33.0516281658781</v>
      </c>
      <c r="AM1935" s="95">
        <f t="shared" si="867"/>
        <v>116.16183720073674</v>
      </c>
      <c r="AN1935" s="96">
        <f t="shared" si="860"/>
        <v>66.513006604359802</v>
      </c>
      <c r="AO1935" s="96">
        <f t="shared" si="861"/>
        <v>25.997090944611656</v>
      </c>
      <c r="AP1935" s="96">
        <f t="shared" si="862"/>
        <v>113.02864027104614</v>
      </c>
      <c r="AQ1935" s="86">
        <f t="shared" si="863"/>
        <v>33.161212061712725</v>
      </c>
    </row>
    <row r="1936" spans="1:43">
      <c r="A1936" s="129" t="str">
        <f t="shared" si="864"/>
        <v>2016_4</v>
      </c>
      <c r="B1936" s="57">
        <v>2016</v>
      </c>
      <c r="C1936" s="57">
        <v>4</v>
      </c>
      <c r="D1936" s="81" t="str">
        <f t="shared" si="865"/>
        <v>SYL_Commercial</v>
      </c>
      <c r="E1936" s="68" t="s">
        <v>21</v>
      </c>
      <c r="F1936" s="69" t="s">
        <v>40</v>
      </c>
      <c r="G1936" s="84">
        <f t="shared" si="866"/>
        <v>3768</v>
      </c>
      <c r="H1936" s="70">
        <v>942</v>
      </c>
      <c r="I1936" s="65">
        <v>34</v>
      </c>
      <c r="J1936" s="66">
        <v>102</v>
      </c>
      <c r="K1936" s="66">
        <v>128</v>
      </c>
      <c r="L1936" s="66">
        <v>137</v>
      </c>
      <c r="M1936" s="67">
        <v>43</v>
      </c>
      <c r="N1936" s="65">
        <v>449142</v>
      </c>
      <c r="O1936" s="66">
        <v>328892</v>
      </c>
      <c r="P1936" s="66">
        <v>168417</v>
      </c>
      <c r="Q1936" s="66">
        <v>492557</v>
      </c>
      <c r="R1936" s="67">
        <v>191483</v>
      </c>
      <c r="S1936" s="95">
        <f t="shared" si="840"/>
        <v>13210.058823529413</v>
      </c>
      <c r="T1936" s="96">
        <f t="shared" si="841"/>
        <v>3224.4313725490197</v>
      </c>
      <c r="U1936" s="96">
        <f t="shared" si="842"/>
        <v>1315.7578125</v>
      </c>
      <c r="V1936" s="96">
        <f t="shared" si="843"/>
        <v>3595.3065693430658</v>
      </c>
      <c r="W1936" s="86">
        <f t="shared" si="844"/>
        <v>4453.0930232558139</v>
      </c>
      <c r="X1936" s="99">
        <f t="shared" si="845"/>
        <v>9.0233545647558384E-3</v>
      </c>
      <c r="Y1936" s="100">
        <f t="shared" si="846"/>
        <v>2.7070063694267517E-2</v>
      </c>
      <c r="Z1936" s="100">
        <f t="shared" si="847"/>
        <v>3.3970276008492568E-2</v>
      </c>
      <c r="AA1936" s="100">
        <f t="shared" si="848"/>
        <v>3.6358811040339702E-2</v>
      </c>
      <c r="AB1936" s="101">
        <f t="shared" si="849"/>
        <v>1.1411889596602972E-2</v>
      </c>
      <c r="AC1936" s="99">
        <f t="shared" si="850"/>
        <v>1.2612707758428021E-2</v>
      </c>
      <c r="AD1936" s="100">
        <f t="shared" si="851"/>
        <v>3.3230137222387636E-2</v>
      </c>
      <c r="AE1936" s="100">
        <f t="shared" si="852"/>
        <v>4.0846424653885528E-2</v>
      </c>
      <c r="AF1936" s="100">
        <f t="shared" si="853"/>
        <v>4.3463793136384175E-2</v>
      </c>
      <c r="AG1936" s="101">
        <f t="shared" si="854"/>
        <v>1.5443577876588999E-2</v>
      </c>
      <c r="AH1936" s="95">
        <f t="shared" si="855"/>
        <v>119.19904458598727</v>
      </c>
      <c r="AI1936" s="96">
        <f t="shared" si="856"/>
        <v>87.285562632696397</v>
      </c>
      <c r="AJ1936" s="96">
        <f t="shared" si="857"/>
        <v>44.696656050955411</v>
      </c>
      <c r="AK1936" s="96">
        <f t="shared" si="858"/>
        <v>130.72107218683652</v>
      </c>
      <c r="AL1936" s="86">
        <f t="shared" si="859"/>
        <v>50.818205944798301</v>
      </c>
      <c r="AM1936" s="95">
        <f t="shared" si="867"/>
        <v>119.59425342774057</v>
      </c>
      <c r="AN1936" s="96">
        <f t="shared" si="860"/>
        <v>87.574961144485385</v>
      </c>
      <c r="AO1936" s="96">
        <f t="shared" si="861"/>
        <v>44.844849467517584</v>
      </c>
      <c r="AP1936" s="96">
        <f t="shared" si="862"/>
        <v>131.15448273732497</v>
      </c>
      <c r="AQ1936" s="86">
        <f t="shared" si="863"/>
        <v>50.986695586482774</v>
      </c>
    </row>
    <row r="1937" spans="1:43">
      <c r="A1937" s="129" t="str">
        <f t="shared" si="864"/>
        <v>2016_4</v>
      </c>
      <c r="B1937" s="57">
        <v>2016</v>
      </c>
      <c r="C1937" s="57">
        <v>4</v>
      </c>
      <c r="D1937" s="81" t="str">
        <f t="shared" si="865"/>
        <v>MYL_Commercial</v>
      </c>
      <c r="E1937" s="68" t="s">
        <v>22</v>
      </c>
      <c r="F1937" s="69" t="s">
        <v>40</v>
      </c>
      <c r="G1937" s="84">
        <f t="shared" si="866"/>
        <v>2700</v>
      </c>
      <c r="H1937" s="70">
        <v>675</v>
      </c>
      <c r="I1937" s="65">
        <v>25</v>
      </c>
      <c r="J1937" s="66">
        <v>86</v>
      </c>
      <c r="K1937" s="66">
        <v>136</v>
      </c>
      <c r="L1937" s="66">
        <v>121</v>
      </c>
      <c r="M1937" s="67">
        <v>28</v>
      </c>
      <c r="N1937" s="65">
        <v>375606</v>
      </c>
      <c r="O1937" s="66">
        <v>291921</v>
      </c>
      <c r="P1937" s="66">
        <v>142200</v>
      </c>
      <c r="Q1937" s="66">
        <v>456975</v>
      </c>
      <c r="R1937" s="67">
        <v>123281</v>
      </c>
      <c r="S1937" s="95">
        <f t="shared" si="840"/>
        <v>15024.24</v>
      </c>
      <c r="T1937" s="96">
        <f t="shared" si="841"/>
        <v>3394.4302325581393</v>
      </c>
      <c r="U1937" s="96">
        <f t="shared" si="842"/>
        <v>1045.5882352941176</v>
      </c>
      <c r="V1937" s="96">
        <f t="shared" si="843"/>
        <v>3776.6528925619837</v>
      </c>
      <c r="W1937" s="86">
        <f t="shared" si="844"/>
        <v>4402.8928571428569</v>
      </c>
      <c r="X1937" s="99">
        <f t="shared" si="845"/>
        <v>9.2592592592592587E-3</v>
      </c>
      <c r="Y1937" s="100">
        <f t="shared" si="846"/>
        <v>3.1851851851851853E-2</v>
      </c>
      <c r="Z1937" s="100">
        <f t="shared" si="847"/>
        <v>5.0370370370370371E-2</v>
      </c>
      <c r="AA1937" s="100">
        <f t="shared" si="848"/>
        <v>4.4814814814814814E-2</v>
      </c>
      <c r="AB1937" s="101">
        <f t="shared" si="849"/>
        <v>1.037037037037037E-2</v>
      </c>
      <c r="AC1937" s="99">
        <f t="shared" si="850"/>
        <v>1.3554051623508598E-2</v>
      </c>
      <c r="AD1937" s="100">
        <f t="shared" si="851"/>
        <v>3.972615793016808E-2</v>
      </c>
      <c r="AE1937" s="100">
        <f t="shared" si="852"/>
        <v>6.0177428271552182E-2</v>
      </c>
      <c r="AF1937" s="100">
        <f t="shared" si="853"/>
        <v>5.4092264998090667E-2</v>
      </c>
      <c r="AG1937" s="101">
        <f t="shared" si="854"/>
        <v>1.4913001967133303E-2</v>
      </c>
      <c r="AH1937" s="95">
        <f t="shared" si="855"/>
        <v>139.11333333333334</v>
      </c>
      <c r="AI1937" s="96">
        <f t="shared" si="856"/>
        <v>108.11888888888889</v>
      </c>
      <c r="AJ1937" s="96">
        <f t="shared" si="857"/>
        <v>52.666666666666664</v>
      </c>
      <c r="AK1937" s="96">
        <f t="shared" si="858"/>
        <v>169.25</v>
      </c>
      <c r="AL1937" s="86">
        <f t="shared" si="859"/>
        <v>45.659629629629627</v>
      </c>
      <c r="AM1937" s="95">
        <f t="shared" si="867"/>
        <v>139.57456873610076</v>
      </c>
      <c r="AN1937" s="96">
        <f t="shared" si="860"/>
        <v>108.47736106454973</v>
      </c>
      <c r="AO1937" s="96">
        <f t="shared" si="861"/>
        <v>52.841284948253019</v>
      </c>
      <c r="AP1937" s="96">
        <f t="shared" si="862"/>
        <v>169.81115463592073</v>
      </c>
      <c r="AQ1937" s="86">
        <f t="shared" si="863"/>
        <v>45.811015820714353</v>
      </c>
    </row>
    <row r="1938" spans="1:43">
      <c r="A1938" s="129" t="str">
        <f t="shared" si="864"/>
        <v>2016_4</v>
      </c>
      <c r="B1938" s="57">
        <v>2016</v>
      </c>
      <c r="C1938" s="57">
        <v>4</v>
      </c>
      <c r="D1938" s="81" t="str">
        <f t="shared" si="865"/>
        <v>MYH_Commercial</v>
      </c>
      <c r="E1938" s="68" t="s">
        <v>23</v>
      </c>
      <c r="F1938" s="69" t="s">
        <v>40</v>
      </c>
      <c r="G1938" s="84">
        <f t="shared" si="866"/>
        <v>7452</v>
      </c>
      <c r="H1938" s="70">
        <v>1863</v>
      </c>
      <c r="I1938" s="65">
        <v>60</v>
      </c>
      <c r="J1938" s="66">
        <v>200</v>
      </c>
      <c r="K1938" s="66">
        <v>240</v>
      </c>
      <c r="L1938" s="66">
        <v>262</v>
      </c>
      <c r="M1938" s="67">
        <v>197</v>
      </c>
      <c r="N1938" s="65">
        <v>1113926</v>
      </c>
      <c r="O1938" s="66">
        <v>935684</v>
      </c>
      <c r="P1938" s="66">
        <v>310219</v>
      </c>
      <c r="Q1938" s="66">
        <v>794248</v>
      </c>
      <c r="R1938" s="67">
        <v>1108571</v>
      </c>
      <c r="S1938" s="95">
        <f t="shared" si="840"/>
        <v>18565.433333333334</v>
      </c>
      <c r="T1938" s="96">
        <f t="shared" si="841"/>
        <v>4678.42</v>
      </c>
      <c r="U1938" s="96">
        <f t="shared" si="842"/>
        <v>1292.5791666666667</v>
      </c>
      <c r="V1938" s="96">
        <f t="shared" si="843"/>
        <v>3031.4809160305344</v>
      </c>
      <c r="W1938" s="86">
        <f t="shared" si="844"/>
        <v>5627.2639593908625</v>
      </c>
      <c r="X1938" s="99">
        <f t="shared" si="845"/>
        <v>8.0515297906602248E-3</v>
      </c>
      <c r="Y1938" s="100">
        <f t="shared" si="846"/>
        <v>2.6838432635534086E-2</v>
      </c>
      <c r="Z1938" s="100">
        <f t="shared" si="847"/>
        <v>3.2206119162640899E-2</v>
      </c>
      <c r="AA1938" s="100">
        <f t="shared" si="848"/>
        <v>3.5158346752549648E-2</v>
      </c>
      <c r="AB1938" s="101">
        <f t="shared" si="849"/>
        <v>2.6435856146001073E-2</v>
      </c>
      <c r="AC1938" s="99">
        <f t="shared" si="850"/>
        <v>1.0463673930984112E-2</v>
      </c>
      <c r="AD1938" s="100">
        <f t="shared" si="851"/>
        <v>3.1200481710096289E-2</v>
      </c>
      <c r="AE1938" s="100">
        <f t="shared" si="852"/>
        <v>3.6971308173468873E-2</v>
      </c>
      <c r="AF1938" s="100">
        <f t="shared" si="853"/>
        <v>4.0129552551751012E-2</v>
      </c>
      <c r="AG1938" s="101">
        <f t="shared" si="854"/>
        <v>3.0765961600067369E-2</v>
      </c>
      <c r="AH1938" s="95">
        <f t="shared" si="855"/>
        <v>149.4801395598497</v>
      </c>
      <c r="AI1938" s="96">
        <f t="shared" si="856"/>
        <v>125.56146001073537</v>
      </c>
      <c r="AJ1938" s="96">
        <f t="shared" si="857"/>
        <v>41.628958668813745</v>
      </c>
      <c r="AK1938" s="96">
        <f t="shared" si="858"/>
        <v>106.58185721953838</v>
      </c>
      <c r="AL1938" s="86">
        <f t="shared" si="859"/>
        <v>148.76154052603329</v>
      </c>
      <c r="AM1938" s="95">
        <f t="shared" si="867"/>
        <v>149.97574649215153</v>
      </c>
      <c r="AN1938" s="96">
        <f t="shared" si="860"/>
        <v>125.97776367618883</v>
      </c>
      <c r="AO1938" s="96">
        <f t="shared" si="861"/>
        <v>41.766981021224716</v>
      </c>
      <c r="AP1938" s="96">
        <f t="shared" si="862"/>
        <v>106.93523330984138</v>
      </c>
      <c r="AQ1938" s="86">
        <f t="shared" si="863"/>
        <v>149.25476491665597</v>
      </c>
    </row>
    <row r="1939" spans="1:43">
      <c r="A1939" s="129" t="str">
        <f t="shared" si="864"/>
        <v>2016_4</v>
      </c>
      <c r="B1939" s="57">
        <v>2016</v>
      </c>
      <c r="C1939" s="57">
        <v>4</v>
      </c>
      <c r="D1939" s="81" t="str">
        <f t="shared" si="865"/>
        <v>LML_Commercial</v>
      </c>
      <c r="E1939" s="68" t="s">
        <v>24</v>
      </c>
      <c r="F1939" s="69" t="s">
        <v>40</v>
      </c>
      <c r="G1939" s="84">
        <f t="shared" si="866"/>
        <v>28808</v>
      </c>
      <c r="H1939" s="70">
        <v>7202</v>
      </c>
      <c r="I1939" s="65">
        <v>61</v>
      </c>
      <c r="J1939" s="66">
        <v>647</v>
      </c>
      <c r="K1939" s="66">
        <v>2078</v>
      </c>
      <c r="L1939" s="66">
        <v>1014</v>
      </c>
      <c r="M1939" s="67">
        <v>231</v>
      </c>
      <c r="N1939" s="65">
        <v>988010</v>
      </c>
      <c r="O1939" s="66">
        <v>1387080</v>
      </c>
      <c r="P1939" s="66">
        <v>2448800</v>
      </c>
      <c r="Q1939" s="66">
        <v>2245602</v>
      </c>
      <c r="R1939" s="67">
        <v>1276053</v>
      </c>
      <c r="S1939" s="95">
        <f t="shared" si="840"/>
        <v>16196.88524590164</v>
      </c>
      <c r="T1939" s="96">
        <f t="shared" si="841"/>
        <v>2143.8639876352395</v>
      </c>
      <c r="U1939" s="96">
        <f t="shared" si="842"/>
        <v>1178.4408084696825</v>
      </c>
      <c r="V1939" s="96">
        <f t="shared" si="843"/>
        <v>2214.5976331360948</v>
      </c>
      <c r="W1939" s="86">
        <f t="shared" si="844"/>
        <v>5524.0389610389611</v>
      </c>
      <c r="X1939" s="99">
        <f t="shared" si="845"/>
        <v>2.1174673701749515E-3</v>
      </c>
      <c r="Y1939" s="100">
        <f t="shared" si="846"/>
        <v>2.2459039155790058E-2</v>
      </c>
      <c r="Z1939" s="100">
        <f t="shared" si="847"/>
        <v>7.2132740905304082E-2</v>
      </c>
      <c r="AA1939" s="100">
        <f t="shared" si="848"/>
        <v>3.5198555956678701E-2</v>
      </c>
      <c r="AB1939" s="101">
        <f t="shared" si="849"/>
        <v>8.0186059427936676E-3</v>
      </c>
      <c r="AC1939" s="99">
        <f t="shared" si="850"/>
        <v>2.7484936415055482E-3</v>
      </c>
      <c r="AD1939" s="100">
        <f t="shared" si="851"/>
        <v>2.4493092953143687E-2</v>
      </c>
      <c r="AE1939" s="100">
        <f t="shared" si="852"/>
        <v>7.5684213841226394E-2</v>
      </c>
      <c r="AF1939" s="100">
        <f t="shared" si="853"/>
        <v>3.7728324351918266E-2</v>
      </c>
      <c r="AG1939" s="101">
        <f t="shared" si="854"/>
        <v>9.2429417913884419E-3</v>
      </c>
      <c r="AH1939" s="95">
        <f t="shared" si="855"/>
        <v>34.296376006664815</v>
      </c>
      <c r="AI1939" s="96">
        <f t="shared" si="856"/>
        <v>48.149125242988056</v>
      </c>
      <c r="AJ1939" s="96">
        <f t="shared" si="857"/>
        <v>85.004165509580673</v>
      </c>
      <c r="AK1939" s="96">
        <f t="shared" si="858"/>
        <v>77.95063871146904</v>
      </c>
      <c r="AL1939" s="86">
        <f t="shared" si="859"/>
        <v>44.295091641210774</v>
      </c>
      <c r="AM1939" s="95">
        <f t="shared" si="867"/>
        <v>34.410086910011465</v>
      </c>
      <c r="AN1939" s="96">
        <f t="shared" si="860"/>
        <v>48.308765448870659</v>
      </c>
      <c r="AO1939" s="96">
        <f t="shared" si="861"/>
        <v>85.285999964814195</v>
      </c>
      <c r="AP1939" s="96">
        <f t="shared" si="862"/>
        <v>78.209086937678322</v>
      </c>
      <c r="AQ1939" s="86">
        <f t="shared" si="863"/>
        <v>44.441953656117711</v>
      </c>
    </row>
    <row r="1940" spans="1:43">
      <c r="A1940" s="129" t="str">
        <f t="shared" si="864"/>
        <v>2016_4</v>
      </c>
      <c r="B1940" s="57">
        <v>2016</v>
      </c>
      <c r="C1940" s="57">
        <v>4</v>
      </c>
      <c r="D1940" s="81" t="str">
        <f t="shared" si="865"/>
        <v>MSA_Commercial</v>
      </c>
      <c r="E1940" s="68" t="s">
        <v>25</v>
      </c>
      <c r="F1940" s="69" t="s">
        <v>40</v>
      </c>
      <c r="G1940" s="84">
        <f t="shared" si="866"/>
        <v>20020</v>
      </c>
      <c r="H1940" s="70">
        <v>5005</v>
      </c>
      <c r="I1940" s="65">
        <v>85</v>
      </c>
      <c r="J1940" s="66">
        <v>616</v>
      </c>
      <c r="K1940" s="66">
        <v>978</v>
      </c>
      <c r="L1940" s="66">
        <v>1090</v>
      </c>
      <c r="M1940" s="67">
        <v>232</v>
      </c>
      <c r="N1940" s="65">
        <v>1874670</v>
      </c>
      <c r="O1940" s="66">
        <v>2156732</v>
      </c>
      <c r="P1940" s="66">
        <v>1935229</v>
      </c>
      <c r="Q1940" s="66">
        <v>3566851</v>
      </c>
      <c r="R1940" s="67">
        <v>1050753</v>
      </c>
      <c r="S1940" s="95">
        <f t="shared" si="840"/>
        <v>22054.941176470587</v>
      </c>
      <c r="T1940" s="96">
        <f t="shared" si="841"/>
        <v>3501.1883116883118</v>
      </c>
      <c r="U1940" s="96">
        <f t="shared" si="842"/>
        <v>1978.7617586912065</v>
      </c>
      <c r="V1940" s="96">
        <f t="shared" si="843"/>
        <v>3272.3403669724771</v>
      </c>
      <c r="W1940" s="86">
        <f t="shared" si="844"/>
        <v>4529.1077586206893</v>
      </c>
      <c r="X1940" s="99">
        <f t="shared" si="845"/>
        <v>4.245754245754246E-3</v>
      </c>
      <c r="Y1940" s="100">
        <f t="shared" si="846"/>
        <v>3.0769230769230771E-2</v>
      </c>
      <c r="Z1940" s="100">
        <f t="shared" si="847"/>
        <v>4.885114885114885E-2</v>
      </c>
      <c r="AA1940" s="100">
        <f t="shared" si="848"/>
        <v>5.4445554445554448E-2</v>
      </c>
      <c r="AB1940" s="101">
        <f t="shared" si="849"/>
        <v>1.1588411588411588E-2</v>
      </c>
      <c r="AC1940" s="99">
        <f t="shared" si="850"/>
        <v>5.3164778926676256E-3</v>
      </c>
      <c r="AD1940" s="100">
        <f t="shared" si="851"/>
        <v>3.3613009491217032E-2</v>
      </c>
      <c r="AE1940" s="100">
        <f t="shared" si="852"/>
        <v>5.2400798736206192E-2</v>
      </c>
      <c r="AF1940" s="100">
        <f t="shared" si="853"/>
        <v>5.8181911462079176E-2</v>
      </c>
      <c r="AG1940" s="101">
        <f t="shared" si="854"/>
        <v>1.3350812685958668E-2</v>
      </c>
      <c r="AH1940" s="95">
        <f t="shared" si="855"/>
        <v>93.639860139860133</v>
      </c>
      <c r="AI1940" s="96">
        <f t="shared" si="856"/>
        <v>107.72887112887113</v>
      </c>
      <c r="AJ1940" s="96">
        <f t="shared" si="857"/>
        <v>96.664785214785212</v>
      </c>
      <c r="AK1940" s="96">
        <f t="shared" si="858"/>
        <v>178.16438561438562</v>
      </c>
      <c r="AL1940" s="86">
        <f t="shared" si="859"/>
        <v>52.485164835164838</v>
      </c>
      <c r="AM1940" s="95">
        <f t="shared" si="867"/>
        <v>93.950326560093217</v>
      </c>
      <c r="AN1940" s="96">
        <f t="shared" si="860"/>
        <v>108.08605018622104</v>
      </c>
      <c r="AO1940" s="96">
        <f t="shared" si="861"/>
        <v>96.985280886002684</v>
      </c>
      <c r="AP1940" s="96">
        <f t="shared" si="862"/>
        <v>178.75509622557308</v>
      </c>
      <c r="AQ1940" s="86">
        <f t="shared" si="863"/>
        <v>52.65918134071471</v>
      </c>
    </row>
    <row r="1941" spans="1:43">
      <c r="A1941" s="129" t="str">
        <f t="shared" si="864"/>
        <v>2016_4</v>
      </c>
      <c r="B1941" s="57">
        <v>2016</v>
      </c>
      <c r="C1941" s="57">
        <v>4</v>
      </c>
      <c r="D1941" s="81" t="str">
        <f t="shared" si="865"/>
        <v>LYA_Commercial</v>
      </c>
      <c r="E1941" s="68" t="s">
        <v>26</v>
      </c>
      <c r="F1941" s="69" t="s">
        <v>40</v>
      </c>
      <c r="G1941" s="84">
        <f t="shared" si="866"/>
        <v>6160</v>
      </c>
      <c r="H1941" s="70">
        <v>1540</v>
      </c>
      <c r="I1941" s="65">
        <v>53</v>
      </c>
      <c r="J1941" s="66">
        <v>191</v>
      </c>
      <c r="K1941" s="66">
        <v>266</v>
      </c>
      <c r="L1941" s="66">
        <v>285</v>
      </c>
      <c r="M1941" s="67">
        <v>121</v>
      </c>
      <c r="N1941" s="65">
        <v>1102416</v>
      </c>
      <c r="O1941" s="66">
        <v>632331</v>
      </c>
      <c r="P1941" s="66">
        <v>261012</v>
      </c>
      <c r="Q1941" s="66">
        <v>1029744</v>
      </c>
      <c r="R1941" s="67">
        <v>935885</v>
      </c>
      <c r="S1941" s="95">
        <f t="shared" si="840"/>
        <v>20800.301886792451</v>
      </c>
      <c r="T1941" s="96">
        <f t="shared" si="841"/>
        <v>3310.633507853403</v>
      </c>
      <c r="U1941" s="96">
        <f t="shared" si="842"/>
        <v>981.24812030075191</v>
      </c>
      <c r="V1941" s="96">
        <f t="shared" si="843"/>
        <v>3613.136842105263</v>
      </c>
      <c r="W1941" s="86">
        <f t="shared" si="844"/>
        <v>7734.5867768595044</v>
      </c>
      <c r="X1941" s="99">
        <f t="shared" si="845"/>
        <v>8.6038961038961033E-3</v>
      </c>
      <c r="Y1941" s="100">
        <f t="shared" si="846"/>
        <v>3.1006493506493506E-2</v>
      </c>
      <c r="Z1941" s="100">
        <f t="shared" si="847"/>
        <v>4.3181818181818182E-2</v>
      </c>
      <c r="AA1941" s="100">
        <f t="shared" si="848"/>
        <v>4.6266233766233768E-2</v>
      </c>
      <c r="AB1941" s="101">
        <f t="shared" si="849"/>
        <v>1.9642857142857142E-2</v>
      </c>
      <c r="AC1941" s="99">
        <f t="shared" si="850"/>
        <v>1.1345702262359701E-2</v>
      </c>
      <c r="AD1941" s="100">
        <f t="shared" si="851"/>
        <v>3.6152286672411112E-2</v>
      </c>
      <c r="AE1941" s="100">
        <f t="shared" si="852"/>
        <v>4.921617152553108E-2</v>
      </c>
      <c r="AF1941" s="100">
        <f t="shared" si="853"/>
        <v>5.2502307165716328E-2</v>
      </c>
      <c r="AG1941" s="101">
        <f t="shared" si="854"/>
        <v>2.3762504602781325E-2</v>
      </c>
      <c r="AH1941" s="95">
        <f t="shared" si="855"/>
        <v>178.96363636363637</v>
      </c>
      <c r="AI1941" s="96">
        <f t="shared" si="856"/>
        <v>102.65113636363637</v>
      </c>
      <c r="AJ1941" s="96">
        <f t="shared" si="857"/>
        <v>42.372077922077921</v>
      </c>
      <c r="AK1941" s="96">
        <f t="shared" si="858"/>
        <v>167.16623376623377</v>
      </c>
      <c r="AL1941" s="86">
        <f t="shared" si="859"/>
        <v>151.92938311688312</v>
      </c>
      <c r="AM1941" s="95">
        <f t="shared" si="867"/>
        <v>179.55699692024896</v>
      </c>
      <c r="AN1941" s="96">
        <f t="shared" si="860"/>
        <v>102.99148000353583</v>
      </c>
      <c r="AO1941" s="96">
        <f t="shared" si="861"/>
        <v>42.512564113862666</v>
      </c>
      <c r="AP1941" s="96">
        <f t="shared" si="862"/>
        <v>167.72047959812346</v>
      </c>
      <c r="AQ1941" s="86">
        <f t="shared" si="863"/>
        <v>152.43311060680108</v>
      </c>
    </row>
    <row r="1942" spans="1:43">
      <c r="A1942" s="129" t="str">
        <f t="shared" si="864"/>
        <v>2016_4</v>
      </c>
      <c r="B1942" s="57">
        <v>2016</v>
      </c>
      <c r="C1942" s="57">
        <v>4</v>
      </c>
      <c r="D1942" s="81" t="str">
        <f t="shared" si="865"/>
        <v>MMA_Commercial</v>
      </c>
      <c r="E1942" s="68" t="s">
        <v>27</v>
      </c>
      <c r="F1942" s="69" t="s">
        <v>40</v>
      </c>
      <c r="G1942" s="84">
        <f t="shared" si="866"/>
        <v>30616</v>
      </c>
      <c r="H1942" s="70">
        <v>7654</v>
      </c>
      <c r="I1942" s="65">
        <v>246</v>
      </c>
      <c r="J1942" s="66">
        <v>940</v>
      </c>
      <c r="K1942" s="66">
        <v>1541</v>
      </c>
      <c r="L1942" s="66">
        <v>1524</v>
      </c>
      <c r="M1942" s="67">
        <v>395</v>
      </c>
      <c r="N1942" s="65">
        <v>3610753</v>
      </c>
      <c r="O1942" s="66">
        <v>3210892</v>
      </c>
      <c r="P1942" s="66">
        <v>2297543</v>
      </c>
      <c r="Q1942" s="66">
        <v>5814440</v>
      </c>
      <c r="R1942" s="67">
        <v>4384002</v>
      </c>
      <c r="S1942" s="95">
        <f t="shared" si="840"/>
        <v>14677.857723577235</v>
      </c>
      <c r="T1942" s="96">
        <f t="shared" si="841"/>
        <v>3415.8425531914895</v>
      </c>
      <c r="U1942" s="96">
        <f t="shared" si="842"/>
        <v>1490.9428942245295</v>
      </c>
      <c r="V1942" s="96">
        <f t="shared" si="843"/>
        <v>3815.2493438320212</v>
      </c>
      <c r="W1942" s="86">
        <f t="shared" si="844"/>
        <v>11098.739240506329</v>
      </c>
      <c r="X1942" s="99">
        <f t="shared" si="845"/>
        <v>8.0350143715704203E-3</v>
      </c>
      <c r="Y1942" s="100">
        <f t="shared" si="846"/>
        <v>3.0702900444212176E-2</v>
      </c>
      <c r="Z1942" s="100">
        <f t="shared" si="847"/>
        <v>5.0333159132479752E-2</v>
      </c>
      <c r="AA1942" s="100">
        <f t="shared" si="848"/>
        <v>4.9777893911680166E-2</v>
      </c>
      <c r="AB1942" s="101">
        <f t="shared" si="849"/>
        <v>1.2901750718578521E-2</v>
      </c>
      <c r="AC1942" s="99">
        <f t="shared" si="850"/>
        <v>9.2238537903427814E-3</v>
      </c>
      <c r="AD1942" s="100">
        <f t="shared" si="851"/>
        <v>3.3000105985479138E-2</v>
      </c>
      <c r="AE1942" s="100">
        <f t="shared" si="852"/>
        <v>5.324450919397393E-2</v>
      </c>
      <c r="AF1942" s="100">
        <f t="shared" si="853"/>
        <v>5.2673987019977921E-2</v>
      </c>
      <c r="AG1942" s="101">
        <f t="shared" si="854"/>
        <v>1.4404498897830751E-2</v>
      </c>
      <c r="AH1942" s="95">
        <f t="shared" si="855"/>
        <v>117.93679775280899</v>
      </c>
      <c r="AI1942" s="96">
        <f t="shared" si="856"/>
        <v>104.87627384374183</v>
      </c>
      <c r="AJ1942" s="96">
        <f t="shared" si="857"/>
        <v>75.04386595244317</v>
      </c>
      <c r="AK1942" s="96">
        <f t="shared" si="858"/>
        <v>189.91507708387772</v>
      </c>
      <c r="AL1942" s="86">
        <f t="shared" si="859"/>
        <v>143.19316697151817</v>
      </c>
      <c r="AM1942" s="95">
        <f t="shared" si="867"/>
        <v>118.32782156849368</v>
      </c>
      <c r="AN1942" s="96">
        <f t="shared" si="860"/>
        <v>105.22399500926919</v>
      </c>
      <c r="AO1942" s="96">
        <f t="shared" si="861"/>
        <v>75.292676666042141</v>
      </c>
      <c r="AP1942" s="96">
        <f t="shared" si="862"/>
        <v>190.54474754731558</v>
      </c>
      <c r="AQ1942" s="86">
        <f t="shared" si="863"/>
        <v>143.66792921363478</v>
      </c>
    </row>
    <row r="1943" spans="1:43">
      <c r="A1943" s="129" t="str">
        <f t="shared" si="864"/>
        <v>2016_4</v>
      </c>
      <c r="B1943" s="57">
        <v>2016</v>
      </c>
      <c r="C1943" s="57">
        <v>4</v>
      </c>
      <c r="D1943" s="81" t="str">
        <f t="shared" si="865"/>
        <v>LYH_Commercial</v>
      </c>
      <c r="E1943" s="68" t="s">
        <v>28</v>
      </c>
      <c r="F1943" s="69" t="s">
        <v>40</v>
      </c>
      <c r="G1943" s="84">
        <f t="shared" si="866"/>
        <v>4252</v>
      </c>
      <c r="H1943" s="70">
        <v>1063</v>
      </c>
      <c r="I1943" s="65">
        <v>38</v>
      </c>
      <c r="J1943" s="66">
        <v>141</v>
      </c>
      <c r="K1943" s="66">
        <v>173</v>
      </c>
      <c r="L1943" s="66">
        <v>213</v>
      </c>
      <c r="M1943" s="67">
        <v>63</v>
      </c>
      <c r="N1943" s="65">
        <v>658597</v>
      </c>
      <c r="O1943" s="66">
        <v>454970</v>
      </c>
      <c r="P1943" s="66">
        <v>298729</v>
      </c>
      <c r="Q1943" s="66">
        <v>684354</v>
      </c>
      <c r="R1943" s="67">
        <v>552467</v>
      </c>
      <c r="S1943" s="95">
        <f t="shared" si="840"/>
        <v>17331.5</v>
      </c>
      <c r="T1943" s="96">
        <f t="shared" si="841"/>
        <v>3226.7375886524824</v>
      </c>
      <c r="U1943" s="96">
        <f t="shared" si="842"/>
        <v>1726.7572254335259</v>
      </c>
      <c r="V1943" s="96">
        <f t="shared" si="843"/>
        <v>3212.9295774647885</v>
      </c>
      <c r="W1943" s="86">
        <f t="shared" si="844"/>
        <v>8769.3174603174612</v>
      </c>
      <c r="X1943" s="99">
        <f t="shared" si="845"/>
        <v>8.9369708372530575E-3</v>
      </c>
      <c r="Y1943" s="100">
        <f t="shared" si="846"/>
        <v>3.3160865475070557E-2</v>
      </c>
      <c r="Z1943" s="100">
        <f t="shared" si="847"/>
        <v>4.0686735653809973E-2</v>
      </c>
      <c r="AA1943" s="100">
        <f t="shared" si="848"/>
        <v>5.009407337723424E-2</v>
      </c>
      <c r="AB1943" s="101">
        <f t="shared" si="849"/>
        <v>1.4816556914393226E-2</v>
      </c>
      <c r="AC1943" s="99">
        <f t="shared" si="850"/>
        <v>1.2299802293479453E-2</v>
      </c>
      <c r="AD1943" s="100">
        <f t="shared" si="851"/>
        <v>3.955894055269929E-2</v>
      </c>
      <c r="AE1943" s="100">
        <f t="shared" si="852"/>
        <v>4.7746105596478544E-2</v>
      </c>
      <c r="AF1943" s="100">
        <f t="shared" si="853"/>
        <v>5.7888654216227568E-2</v>
      </c>
      <c r="AG1943" s="101">
        <f t="shared" si="854"/>
        <v>1.9133650786260295E-2</v>
      </c>
      <c r="AH1943" s="95">
        <f t="shared" si="855"/>
        <v>154.89111006585136</v>
      </c>
      <c r="AI1943" s="96">
        <f t="shared" si="856"/>
        <v>107.00141110065852</v>
      </c>
      <c r="AJ1943" s="96">
        <f t="shared" si="857"/>
        <v>70.256114769520224</v>
      </c>
      <c r="AK1943" s="96">
        <f t="shared" si="858"/>
        <v>160.94873000940734</v>
      </c>
      <c r="AL1943" s="86">
        <f t="shared" si="859"/>
        <v>129.93109125117593</v>
      </c>
      <c r="AM1943" s="95">
        <f t="shared" si="867"/>
        <v>155.40465727102927</v>
      </c>
      <c r="AN1943" s="96">
        <f t="shared" si="860"/>
        <v>107.35617823737458</v>
      </c>
      <c r="AO1943" s="96">
        <f t="shared" si="861"/>
        <v>70.489051516963031</v>
      </c>
      <c r="AP1943" s="96">
        <f t="shared" si="862"/>
        <v>161.48236147759246</v>
      </c>
      <c r="AQ1943" s="86">
        <f t="shared" si="863"/>
        <v>130.36188259064912</v>
      </c>
    </row>
    <row r="1944" spans="1:43">
      <c r="A1944" s="129" t="str">
        <f t="shared" si="864"/>
        <v>2016_4</v>
      </c>
      <c r="B1944" s="57">
        <v>2016</v>
      </c>
      <c r="C1944" s="57">
        <v>4</v>
      </c>
      <c r="D1944" s="81" t="str">
        <f t="shared" si="865"/>
        <v>SSA_Commercial</v>
      </c>
      <c r="E1944" s="68" t="s">
        <v>29</v>
      </c>
      <c r="F1944" s="69" t="s">
        <v>40</v>
      </c>
      <c r="G1944" s="84">
        <f t="shared" si="866"/>
        <v>7324</v>
      </c>
      <c r="H1944" s="70">
        <v>1831</v>
      </c>
      <c r="I1944" s="65">
        <v>62</v>
      </c>
      <c r="J1944" s="66">
        <v>219</v>
      </c>
      <c r="K1944" s="66">
        <v>661</v>
      </c>
      <c r="L1944" s="66">
        <v>617</v>
      </c>
      <c r="M1944" s="67">
        <v>157</v>
      </c>
      <c r="N1944" s="65">
        <v>1247554</v>
      </c>
      <c r="O1944" s="66">
        <v>453888</v>
      </c>
      <c r="P1944" s="66">
        <v>599779</v>
      </c>
      <c r="Q1944" s="66">
        <v>2028825</v>
      </c>
      <c r="R1944" s="67">
        <v>931255</v>
      </c>
      <c r="S1944" s="95">
        <f t="shared" si="840"/>
        <v>20121.83870967742</v>
      </c>
      <c r="T1944" s="96">
        <f t="shared" si="841"/>
        <v>2072.5479452054797</v>
      </c>
      <c r="U1944" s="96">
        <f t="shared" si="842"/>
        <v>907.38124054462935</v>
      </c>
      <c r="V1944" s="96">
        <f t="shared" si="843"/>
        <v>3288.2090761750405</v>
      </c>
      <c r="W1944" s="86">
        <f t="shared" si="844"/>
        <v>5931.5605095541405</v>
      </c>
      <c r="X1944" s="99">
        <f t="shared" si="845"/>
        <v>8.4653194975423274E-3</v>
      </c>
      <c r="Y1944" s="100">
        <f t="shared" si="846"/>
        <v>2.9901693063899507E-2</v>
      </c>
      <c r="Z1944" s="100">
        <f t="shared" si="847"/>
        <v>9.0251228836701253E-2</v>
      </c>
      <c r="AA1944" s="100">
        <f t="shared" si="848"/>
        <v>8.4243582741671222E-2</v>
      </c>
      <c r="AB1944" s="101">
        <f t="shared" si="849"/>
        <v>2.1436373566357182E-2</v>
      </c>
      <c r="AC1944" s="99">
        <f t="shared" si="850"/>
        <v>1.0959669453037972E-2</v>
      </c>
      <c r="AD1944" s="100">
        <f t="shared" si="851"/>
        <v>3.4538697550814373E-2</v>
      </c>
      <c r="AE1944" s="100">
        <f t="shared" si="852"/>
        <v>9.8052566108284209E-2</v>
      </c>
      <c r="AF1944" s="100">
        <f t="shared" si="853"/>
        <v>9.180564333169762E-2</v>
      </c>
      <c r="AG1944" s="101">
        <f t="shared" si="854"/>
        <v>2.5379602084196214E-2</v>
      </c>
      <c r="AH1944" s="95">
        <f t="shared" si="855"/>
        <v>170.33779355543419</v>
      </c>
      <c r="AI1944" s="96">
        <f t="shared" si="856"/>
        <v>61.972692517749863</v>
      </c>
      <c r="AJ1944" s="96">
        <f t="shared" si="857"/>
        <v>81.892271982523212</v>
      </c>
      <c r="AK1944" s="96">
        <f t="shared" si="858"/>
        <v>277.01051338066628</v>
      </c>
      <c r="AL1944" s="86">
        <f t="shared" si="859"/>
        <v>127.15114691425451</v>
      </c>
      <c r="AM1944" s="95">
        <f t="shared" si="867"/>
        <v>170.90255481112777</v>
      </c>
      <c r="AN1944" s="96">
        <f t="shared" si="860"/>
        <v>62.178165272295352</v>
      </c>
      <c r="AO1944" s="96">
        <f t="shared" si="861"/>
        <v>82.163788839652156</v>
      </c>
      <c r="AP1944" s="96">
        <f t="shared" si="862"/>
        <v>277.92895198499326</v>
      </c>
      <c r="AQ1944" s="86">
        <f t="shared" si="863"/>
        <v>127.57272124544252</v>
      </c>
    </row>
    <row r="1945" spans="1:43">
      <c r="A1945" s="129" t="str">
        <f t="shared" si="864"/>
        <v>2016_4</v>
      </c>
      <c r="B1945" s="57">
        <v>2016</v>
      </c>
      <c r="C1945" s="57">
        <v>4</v>
      </c>
      <c r="D1945" s="81" t="str">
        <f t="shared" si="865"/>
        <v>MML_Commercial</v>
      </c>
      <c r="E1945" s="68" t="s">
        <v>30</v>
      </c>
      <c r="F1945" s="69" t="s">
        <v>40</v>
      </c>
      <c r="G1945" s="84">
        <f t="shared" si="866"/>
        <v>24948</v>
      </c>
      <c r="H1945" s="70">
        <v>6237</v>
      </c>
      <c r="I1945" s="65">
        <v>147</v>
      </c>
      <c r="J1945" s="66">
        <v>714</v>
      </c>
      <c r="K1945" s="66">
        <v>1726</v>
      </c>
      <c r="L1945" s="66">
        <v>1014</v>
      </c>
      <c r="M1945" s="67">
        <v>241</v>
      </c>
      <c r="N1945" s="65">
        <v>2803224</v>
      </c>
      <c r="O1945" s="66">
        <v>2406656</v>
      </c>
      <c r="P1945" s="66">
        <v>1300852</v>
      </c>
      <c r="Q1945" s="66">
        <v>3615154</v>
      </c>
      <c r="R1945" s="67">
        <v>593056</v>
      </c>
      <c r="S1945" s="95">
        <f t="shared" si="840"/>
        <v>19069.551020408162</v>
      </c>
      <c r="T1945" s="96">
        <f t="shared" si="841"/>
        <v>3370.6666666666665</v>
      </c>
      <c r="U1945" s="96">
        <f t="shared" si="842"/>
        <v>753.68018539976822</v>
      </c>
      <c r="V1945" s="96">
        <f t="shared" si="843"/>
        <v>3565.2406311637083</v>
      </c>
      <c r="W1945" s="86">
        <f t="shared" si="844"/>
        <v>2460.8132780082988</v>
      </c>
      <c r="X1945" s="99">
        <f t="shared" si="845"/>
        <v>5.8922558922558923E-3</v>
      </c>
      <c r="Y1945" s="100">
        <f t="shared" si="846"/>
        <v>2.8619528619528621E-2</v>
      </c>
      <c r="Z1945" s="100">
        <f t="shared" si="847"/>
        <v>6.9183902517235857E-2</v>
      </c>
      <c r="AA1945" s="100">
        <f t="shared" si="848"/>
        <v>4.0644540644540643E-2</v>
      </c>
      <c r="AB1945" s="101">
        <f t="shared" si="849"/>
        <v>9.6600929934263259E-3</v>
      </c>
      <c r="AC1945" s="99">
        <f t="shared" si="850"/>
        <v>7.0212601545471126E-3</v>
      </c>
      <c r="AD1945" s="100">
        <f t="shared" si="851"/>
        <v>3.107912573825421E-2</v>
      </c>
      <c r="AE1945" s="100">
        <f t="shared" si="852"/>
        <v>7.2927356716981293E-2</v>
      </c>
      <c r="AF1945" s="100">
        <f t="shared" si="853"/>
        <v>4.3557463202753478E-2</v>
      </c>
      <c r="AG1945" s="101">
        <f t="shared" si="854"/>
        <v>1.1102941874048058E-2</v>
      </c>
      <c r="AH1945" s="95">
        <f t="shared" si="855"/>
        <v>112.36267436267437</v>
      </c>
      <c r="AI1945" s="96">
        <f t="shared" si="856"/>
        <v>96.466891133557795</v>
      </c>
      <c r="AJ1945" s="96">
        <f t="shared" si="857"/>
        <v>52.142536475869811</v>
      </c>
      <c r="AK1945" s="96">
        <f t="shared" si="858"/>
        <v>144.90756774090107</v>
      </c>
      <c r="AL1945" s="86">
        <f t="shared" si="859"/>
        <v>23.771685105018438</v>
      </c>
      <c r="AM1945" s="95">
        <f t="shared" si="867"/>
        <v>112.73521696606028</v>
      </c>
      <c r="AN1945" s="96">
        <f t="shared" si="860"/>
        <v>96.786730679628434</v>
      </c>
      <c r="AO1945" s="96">
        <f t="shared" si="861"/>
        <v>52.315416984419883</v>
      </c>
      <c r="AP1945" s="96">
        <f t="shared" si="862"/>
        <v>145.38801414218793</v>
      </c>
      <c r="AQ1945" s="86">
        <f t="shared" si="863"/>
        <v>23.850501006349774</v>
      </c>
    </row>
    <row r="1946" spans="1:43">
      <c r="A1946" s="129" t="str">
        <f t="shared" si="864"/>
        <v>2016_4</v>
      </c>
      <c r="B1946" s="57">
        <v>2016</v>
      </c>
      <c r="C1946" s="57">
        <v>4</v>
      </c>
      <c r="D1946" s="81" t="str">
        <f t="shared" si="865"/>
        <v>LMH_Commercial</v>
      </c>
      <c r="E1946" s="68" t="s">
        <v>31</v>
      </c>
      <c r="F1946" s="69" t="s">
        <v>40</v>
      </c>
      <c r="G1946" s="84">
        <f t="shared" si="866"/>
        <v>24372</v>
      </c>
      <c r="H1946" s="70">
        <v>6093</v>
      </c>
      <c r="I1946" s="65">
        <v>98</v>
      </c>
      <c r="J1946" s="66">
        <v>855</v>
      </c>
      <c r="K1946" s="66">
        <v>1321</v>
      </c>
      <c r="L1946" s="66">
        <v>1362</v>
      </c>
      <c r="M1946" s="67">
        <v>296</v>
      </c>
      <c r="N1946" s="65">
        <v>3819586</v>
      </c>
      <c r="O1946" s="66">
        <v>3296088</v>
      </c>
      <c r="P1946" s="66">
        <v>1890412</v>
      </c>
      <c r="Q1946" s="66">
        <v>5562483</v>
      </c>
      <c r="R1946" s="67">
        <v>3149074</v>
      </c>
      <c r="S1946" s="95">
        <f t="shared" si="840"/>
        <v>38975.367346938772</v>
      </c>
      <c r="T1946" s="96">
        <f t="shared" si="841"/>
        <v>3855.0736842105262</v>
      </c>
      <c r="U1946" s="96">
        <f t="shared" si="842"/>
        <v>1431.0461771385314</v>
      </c>
      <c r="V1946" s="96">
        <f t="shared" si="843"/>
        <v>4084.0550660792951</v>
      </c>
      <c r="W1946" s="86">
        <f t="shared" si="844"/>
        <v>10638.763513513513</v>
      </c>
      <c r="X1946" s="99">
        <f t="shared" si="845"/>
        <v>4.0210077137699E-3</v>
      </c>
      <c r="Y1946" s="100">
        <f t="shared" si="846"/>
        <v>3.5081240768094532E-2</v>
      </c>
      <c r="Z1946" s="100">
        <f t="shared" si="847"/>
        <v>5.4201542753979974E-2</v>
      </c>
      <c r="AA1946" s="100">
        <f t="shared" si="848"/>
        <v>5.5883801083210241E-2</v>
      </c>
      <c r="AB1946" s="101">
        <f t="shared" si="849"/>
        <v>1.2145084523223371E-2</v>
      </c>
      <c r="AC1946" s="99">
        <f t="shared" si="850"/>
        <v>4.9655097063989349E-3</v>
      </c>
      <c r="AD1946" s="100">
        <f t="shared" si="851"/>
        <v>3.7827194300835469E-2</v>
      </c>
      <c r="AE1946" s="100">
        <f t="shared" si="852"/>
        <v>5.7580754927213124E-2</v>
      </c>
      <c r="AF1946" s="100">
        <f t="shared" si="853"/>
        <v>5.9312000131150497E-2</v>
      </c>
      <c r="AG1946" s="101">
        <f t="shared" si="854"/>
        <v>1.3779856519821556E-2</v>
      </c>
      <c r="AH1946" s="95">
        <f t="shared" si="855"/>
        <v>156.7202527490563</v>
      </c>
      <c r="AI1946" s="96">
        <f t="shared" si="856"/>
        <v>135.2407680945347</v>
      </c>
      <c r="AJ1946" s="96">
        <f t="shared" si="857"/>
        <v>77.564910553093711</v>
      </c>
      <c r="AK1946" s="96">
        <f t="shared" si="858"/>
        <v>228.23252092565238</v>
      </c>
      <c r="AL1946" s="86">
        <f t="shared" si="859"/>
        <v>129.20868209420647</v>
      </c>
      <c r="AM1946" s="95">
        <f t="shared" si="867"/>
        <v>157.23986454446427</v>
      </c>
      <c r="AN1946" s="96">
        <f t="shared" si="860"/>
        <v>135.68916386399837</v>
      </c>
      <c r="AO1946" s="96">
        <f t="shared" si="861"/>
        <v>77.822079883324989</v>
      </c>
      <c r="AP1946" s="96">
        <f t="shared" si="862"/>
        <v>228.98923429159211</v>
      </c>
      <c r="AQ1946" s="86">
        <f t="shared" si="863"/>
        <v>129.63707825939625</v>
      </c>
    </row>
    <row r="1947" spans="1:43">
      <c r="A1947" s="129" t="str">
        <f t="shared" si="864"/>
        <v>2016_4</v>
      </c>
      <c r="B1947" s="57">
        <v>2016</v>
      </c>
      <c r="C1947" s="57">
        <v>4</v>
      </c>
      <c r="D1947" s="81" t="str">
        <f t="shared" si="865"/>
        <v>SSL_Commercial</v>
      </c>
      <c r="E1947" s="68" t="s">
        <v>32</v>
      </c>
      <c r="F1947" s="69" t="s">
        <v>40</v>
      </c>
      <c r="G1947" s="84">
        <f t="shared" si="866"/>
        <v>13336</v>
      </c>
      <c r="H1947" s="70">
        <v>3334</v>
      </c>
      <c r="I1947" s="65">
        <v>126</v>
      </c>
      <c r="J1947" s="66">
        <v>383</v>
      </c>
      <c r="K1947" s="66">
        <v>1175</v>
      </c>
      <c r="L1947" s="66">
        <v>595</v>
      </c>
      <c r="M1947" s="67">
        <v>137</v>
      </c>
      <c r="N1947" s="65">
        <v>1631947</v>
      </c>
      <c r="O1947" s="66">
        <v>1276593</v>
      </c>
      <c r="P1947" s="66">
        <v>2114831</v>
      </c>
      <c r="Q1947" s="66">
        <v>1996985</v>
      </c>
      <c r="R1947" s="67">
        <v>352370</v>
      </c>
      <c r="S1947" s="95">
        <f t="shared" si="840"/>
        <v>12951.960317460318</v>
      </c>
      <c r="T1947" s="96">
        <f t="shared" si="841"/>
        <v>3333.140992167102</v>
      </c>
      <c r="U1947" s="96">
        <f t="shared" si="842"/>
        <v>1799.8561702127658</v>
      </c>
      <c r="V1947" s="96">
        <f t="shared" si="843"/>
        <v>3356.2773109243699</v>
      </c>
      <c r="W1947" s="86">
        <f t="shared" si="844"/>
        <v>2572.0437956204378</v>
      </c>
      <c r="X1947" s="99">
        <f t="shared" si="845"/>
        <v>9.4481103779244149E-3</v>
      </c>
      <c r="Y1947" s="100">
        <f t="shared" si="846"/>
        <v>2.8719256148770245E-2</v>
      </c>
      <c r="Z1947" s="100">
        <f t="shared" si="847"/>
        <v>8.8107378524295135E-2</v>
      </c>
      <c r="AA1947" s="100">
        <f t="shared" si="848"/>
        <v>4.461607678464307E-2</v>
      </c>
      <c r="AB1947" s="101">
        <f t="shared" si="849"/>
        <v>1.0272945410917816E-2</v>
      </c>
      <c r="AC1947" s="99">
        <f t="shared" si="850"/>
        <v>1.1399995358067391E-2</v>
      </c>
      <c r="AD1947" s="100">
        <f t="shared" si="851"/>
        <v>3.2089040510734405E-2</v>
      </c>
      <c r="AE1947" s="100">
        <f t="shared" si="852"/>
        <v>9.3826391979746848E-2</v>
      </c>
      <c r="AF1947" s="100">
        <f t="shared" si="853"/>
        <v>4.8781678864572471E-2</v>
      </c>
      <c r="AG1947" s="101">
        <f t="shared" si="854"/>
        <v>1.2307401585071253E-2</v>
      </c>
      <c r="AH1947" s="95">
        <f t="shared" si="855"/>
        <v>122.37155068986203</v>
      </c>
      <c r="AI1947" s="96">
        <f t="shared" si="856"/>
        <v>95.725329934013203</v>
      </c>
      <c r="AJ1947" s="96">
        <f t="shared" si="857"/>
        <v>158.58060887822435</v>
      </c>
      <c r="AK1947" s="96">
        <f t="shared" si="858"/>
        <v>149.74392621475704</v>
      </c>
      <c r="AL1947" s="86">
        <f t="shared" si="859"/>
        <v>26.422465506898622</v>
      </c>
      <c r="AM1947" s="95">
        <f t="shared" si="867"/>
        <v>122.77727809296054</v>
      </c>
      <c r="AN1947" s="96">
        <f t="shared" si="860"/>
        <v>96.04271080649481</v>
      </c>
      <c r="AO1947" s="96">
        <f t="shared" si="861"/>
        <v>159.10638875319714</v>
      </c>
      <c r="AP1947" s="96">
        <f t="shared" si="862"/>
        <v>150.24040774147124</v>
      </c>
      <c r="AQ1947" s="86">
        <f t="shared" si="863"/>
        <v>26.510070168710445</v>
      </c>
    </row>
    <row r="1948" spans="1:43">
      <c r="A1948" s="129" t="str">
        <f t="shared" si="864"/>
        <v>2016_4</v>
      </c>
      <c r="B1948" s="57">
        <v>2016</v>
      </c>
      <c r="C1948" s="57">
        <v>4</v>
      </c>
      <c r="D1948" s="81" t="str">
        <f t="shared" si="865"/>
        <v>SSH_Commercial</v>
      </c>
      <c r="E1948" s="68" t="s">
        <v>33</v>
      </c>
      <c r="F1948" s="69" t="s">
        <v>40</v>
      </c>
      <c r="G1948" s="84">
        <f t="shared" si="866"/>
        <v>12160</v>
      </c>
      <c r="H1948" s="70">
        <v>3040</v>
      </c>
      <c r="I1948" s="65">
        <v>108</v>
      </c>
      <c r="J1948" s="66">
        <v>481</v>
      </c>
      <c r="K1948" s="66">
        <v>748</v>
      </c>
      <c r="L1948" s="66">
        <v>650</v>
      </c>
      <c r="M1948" s="67">
        <v>123</v>
      </c>
      <c r="N1948" s="65">
        <v>1718284</v>
      </c>
      <c r="O1948" s="66">
        <v>2069560</v>
      </c>
      <c r="P1948" s="66">
        <v>1258160</v>
      </c>
      <c r="Q1948" s="66">
        <v>3306833</v>
      </c>
      <c r="R1948" s="67">
        <v>468326</v>
      </c>
      <c r="S1948" s="95">
        <f t="shared" si="840"/>
        <v>15910.037037037036</v>
      </c>
      <c r="T1948" s="96">
        <f t="shared" si="841"/>
        <v>4302.6195426195427</v>
      </c>
      <c r="U1948" s="96">
        <f t="shared" si="842"/>
        <v>1682.0320855614973</v>
      </c>
      <c r="V1948" s="96">
        <f t="shared" si="843"/>
        <v>5087.4353846153845</v>
      </c>
      <c r="W1948" s="86">
        <f t="shared" si="844"/>
        <v>3807.5284552845528</v>
      </c>
      <c r="X1948" s="99">
        <f t="shared" si="845"/>
        <v>8.8815789473684209E-3</v>
      </c>
      <c r="Y1948" s="100">
        <f t="shared" si="846"/>
        <v>3.955592105263158E-2</v>
      </c>
      <c r="Z1948" s="100">
        <f t="shared" si="847"/>
        <v>6.1513157894736839E-2</v>
      </c>
      <c r="AA1948" s="100">
        <f t="shared" si="848"/>
        <v>5.3453947368421052E-2</v>
      </c>
      <c r="AB1948" s="101">
        <f t="shared" si="849"/>
        <v>1.0115131578947369E-2</v>
      </c>
      <c r="AC1948" s="99">
        <f t="shared" si="850"/>
        <v>1.0864005006334341E-2</v>
      </c>
      <c r="AD1948" s="100">
        <f t="shared" si="851"/>
        <v>4.3674343819423873E-2</v>
      </c>
      <c r="AE1948" s="100">
        <f t="shared" si="852"/>
        <v>6.658992497985064E-2</v>
      </c>
      <c r="AF1948" s="100">
        <f t="shared" si="853"/>
        <v>5.8206751301473611E-2</v>
      </c>
      <c r="AG1948" s="101">
        <f t="shared" si="854"/>
        <v>1.2229434669436524E-2</v>
      </c>
      <c r="AH1948" s="95">
        <f t="shared" si="855"/>
        <v>141.30625000000001</v>
      </c>
      <c r="AI1948" s="96">
        <f t="shared" si="856"/>
        <v>170.19407894736841</v>
      </c>
      <c r="AJ1948" s="96">
        <f t="shared" si="857"/>
        <v>103.46710526315789</v>
      </c>
      <c r="AK1948" s="96">
        <f t="shared" si="858"/>
        <v>271.94350328947371</v>
      </c>
      <c r="AL1948" s="86">
        <f t="shared" si="859"/>
        <v>38.513651315789474</v>
      </c>
      <c r="AM1948" s="95">
        <f t="shared" si="867"/>
        <v>141.77475609909644</v>
      </c>
      <c r="AN1948" s="96">
        <f t="shared" si="860"/>
        <v>170.75836371196263</v>
      </c>
      <c r="AO1948" s="96">
        <f t="shared" si="861"/>
        <v>103.81015427812815</v>
      </c>
      <c r="AP1948" s="96">
        <f t="shared" si="862"/>
        <v>272.84514203440375</v>
      </c>
      <c r="AQ1948" s="86">
        <f t="shared" si="863"/>
        <v>38.641344751429585</v>
      </c>
    </row>
    <row r="1949" spans="1:43">
      <c r="A1949" s="129" t="str">
        <f t="shared" si="864"/>
        <v>2016_4</v>
      </c>
      <c r="B1949" s="57">
        <v>2016</v>
      </c>
      <c r="C1949" s="57">
        <v>4</v>
      </c>
      <c r="D1949" s="81" t="str">
        <f t="shared" si="865"/>
        <v>MMH_Commercial</v>
      </c>
      <c r="E1949" s="68" t="s">
        <v>34</v>
      </c>
      <c r="F1949" s="69" t="s">
        <v>40</v>
      </c>
      <c r="G1949" s="84">
        <f t="shared" si="866"/>
        <v>21668</v>
      </c>
      <c r="H1949" s="70">
        <v>5417</v>
      </c>
      <c r="I1949" s="65">
        <v>252</v>
      </c>
      <c r="J1949" s="66">
        <v>913</v>
      </c>
      <c r="K1949" s="66">
        <v>998</v>
      </c>
      <c r="L1949" s="66">
        <v>1362</v>
      </c>
      <c r="M1949" s="67">
        <v>376</v>
      </c>
      <c r="N1949" s="65">
        <v>3251194</v>
      </c>
      <c r="O1949" s="66">
        <v>2854004</v>
      </c>
      <c r="P1949" s="66">
        <v>1612152</v>
      </c>
      <c r="Q1949" s="66">
        <v>4373863</v>
      </c>
      <c r="R1949" s="67">
        <v>994977</v>
      </c>
      <c r="S1949" s="95">
        <f t="shared" si="840"/>
        <v>12901.563492063493</v>
      </c>
      <c r="T1949" s="96">
        <f t="shared" si="841"/>
        <v>3125.9627601314346</v>
      </c>
      <c r="U1949" s="96">
        <f t="shared" si="842"/>
        <v>1615.3827655310622</v>
      </c>
      <c r="V1949" s="96">
        <f t="shared" si="843"/>
        <v>3211.3531571218796</v>
      </c>
      <c r="W1949" s="86">
        <f t="shared" si="844"/>
        <v>2646.2154255319151</v>
      </c>
      <c r="X1949" s="99">
        <f t="shared" si="845"/>
        <v>1.1630053535167066E-2</v>
      </c>
      <c r="Y1949" s="100">
        <f t="shared" si="846"/>
        <v>4.2135868561934652E-2</v>
      </c>
      <c r="Z1949" s="100">
        <f t="shared" si="847"/>
        <v>4.6058704079748936E-2</v>
      </c>
      <c r="AA1949" s="100">
        <f t="shared" si="848"/>
        <v>6.2857670297212481E-2</v>
      </c>
      <c r="AB1949" s="101">
        <f t="shared" si="849"/>
        <v>1.7352778290566733E-2</v>
      </c>
      <c r="AC1949" s="99">
        <f t="shared" si="850"/>
        <v>1.3327113273158527E-2</v>
      </c>
      <c r="AD1949" s="100">
        <f t="shared" si="851"/>
        <v>4.5315848925946936E-2</v>
      </c>
      <c r="AE1949" s="100">
        <f t="shared" si="852"/>
        <v>4.9376603294104683E-2</v>
      </c>
      <c r="AF1949" s="100">
        <f t="shared" si="853"/>
        <v>6.6699414329923157E-2</v>
      </c>
      <c r="AG1949" s="101">
        <f t="shared" si="854"/>
        <v>1.9419727628055845E-2</v>
      </c>
      <c r="AH1949" s="95">
        <f t="shared" si="855"/>
        <v>150.04587410005539</v>
      </c>
      <c r="AI1949" s="96">
        <f t="shared" si="856"/>
        <v>131.7151559904006</v>
      </c>
      <c r="AJ1949" s="96">
        <f t="shared" si="857"/>
        <v>74.40243677312165</v>
      </c>
      <c r="AK1949" s="96">
        <f t="shared" si="858"/>
        <v>201.8581779582795</v>
      </c>
      <c r="AL1949" s="86">
        <f t="shared" si="859"/>
        <v>45.919189588333026</v>
      </c>
      <c r="AM1949" s="95">
        <f t="shared" si="867"/>
        <v>150.54335674615299</v>
      </c>
      <c r="AN1949" s="96">
        <f t="shared" si="860"/>
        <v>132.15186246251307</v>
      </c>
      <c r="AO1949" s="96">
        <f t="shared" si="861"/>
        <v>74.649120804548744</v>
      </c>
      <c r="AP1949" s="96">
        <f t="shared" si="862"/>
        <v>202.52744621446737</v>
      </c>
      <c r="AQ1949" s="86">
        <f t="shared" si="863"/>
        <v>46.071436360062513</v>
      </c>
    </row>
    <row r="1950" spans="1:43">
      <c r="A1950" s="129" t="str">
        <f t="shared" si="864"/>
        <v>2016_4</v>
      </c>
      <c r="B1950" s="57">
        <v>2016</v>
      </c>
      <c r="C1950" s="57">
        <v>4</v>
      </c>
      <c r="D1950" s="81" t="str">
        <f t="shared" si="865"/>
        <v>SYA_Commercial</v>
      </c>
      <c r="E1950" s="68" t="s">
        <v>35</v>
      </c>
      <c r="F1950" s="69" t="s">
        <v>40</v>
      </c>
      <c r="G1950" s="84">
        <f t="shared" si="866"/>
        <v>6776</v>
      </c>
      <c r="H1950" s="70">
        <v>1694</v>
      </c>
      <c r="I1950" s="65">
        <v>77</v>
      </c>
      <c r="J1950" s="66">
        <v>251</v>
      </c>
      <c r="K1950" s="66">
        <v>642</v>
      </c>
      <c r="L1950" s="66">
        <v>475</v>
      </c>
      <c r="M1950" s="67">
        <v>41</v>
      </c>
      <c r="N1950" s="65">
        <v>1135956</v>
      </c>
      <c r="O1950" s="66">
        <v>1024045</v>
      </c>
      <c r="P1950" s="66">
        <v>630449</v>
      </c>
      <c r="Q1950" s="66">
        <v>1618883</v>
      </c>
      <c r="R1950" s="67">
        <v>229605</v>
      </c>
      <c r="S1950" s="95">
        <f t="shared" si="840"/>
        <v>14752.675324675325</v>
      </c>
      <c r="T1950" s="96">
        <f t="shared" si="841"/>
        <v>4079.8605577689241</v>
      </c>
      <c r="U1950" s="96">
        <f t="shared" si="842"/>
        <v>982.00778816199374</v>
      </c>
      <c r="V1950" s="96">
        <f t="shared" si="843"/>
        <v>3408.1747368421052</v>
      </c>
      <c r="W1950" s="86">
        <f t="shared" si="844"/>
        <v>5600.1219512195121</v>
      </c>
      <c r="X1950" s="99">
        <f t="shared" si="845"/>
        <v>1.1363636363636364E-2</v>
      </c>
      <c r="Y1950" s="100">
        <f t="shared" si="846"/>
        <v>3.7042502951593857E-2</v>
      </c>
      <c r="Z1950" s="100">
        <f t="shared" si="847"/>
        <v>9.4746162927981104E-2</v>
      </c>
      <c r="AA1950" s="100">
        <f t="shared" si="848"/>
        <v>7.0100354191263287E-2</v>
      </c>
      <c r="AB1950" s="101">
        <f t="shared" si="849"/>
        <v>6.0507674144037781E-3</v>
      </c>
      <c r="AC1950" s="99">
        <f t="shared" si="850"/>
        <v>1.4363808522300273E-2</v>
      </c>
      <c r="AD1950" s="100">
        <f t="shared" si="851"/>
        <v>4.2388428963500729E-2</v>
      </c>
      <c r="AE1950" s="100">
        <f t="shared" si="852"/>
        <v>0.10303579442160411</v>
      </c>
      <c r="AF1950" s="100">
        <f t="shared" si="853"/>
        <v>7.7327176385758617E-2</v>
      </c>
      <c r="AG1950" s="101">
        <f t="shared" si="854"/>
        <v>8.2458787548911443E-3</v>
      </c>
      <c r="AH1950" s="95">
        <f t="shared" si="855"/>
        <v>167.64403778040142</v>
      </c>
      <c r="AI1950" s="96">
        <f t="shared" si="856"/>
        <v>151.12824675324674</v>
      </c>
      <c r="AJ1950" s="96">
        <f t="shared" si="857"/>
        <v>93.041469893742615</v>
      </c>
      <c r="AK1950" s="96">
        <f t="shared" si="858"/>
        <v>238.91425619834712</v>
      </c>
      <c r="AL1950" s="86">
        <f t="shared" si="859"/>
        <v>33.885035419126325</v>
      </c>
      <c r="AM1950" s="95">
        <f t="shared" si="867"/>
        <v>168.19986778917507</v>
      </c>
      <c r="AN1950" s="96">
        <f t="shared" si="860"/>
        <v>151.62931804591531</v>
      </c>
      <c r="AO1950" s="96">
        <f t="shared" si="861"/>
        <v>93.349952328978958</v>
      </c>
      <c r="AP1950" s="96">
        <f t="shared" si="862"/>
        <v>239.70638525272381</v>
      </c>
      <c r="AQ1950" s="86">
        <f t="shared" si="863"/>
        <v>33.997382507538617</v>
      </c>
    </row>
    <row r="1951" spans="1:43">
      <c r="A1951" s="129" t="str">
        <f t="shared" si="864"/>
        <v>2016_4</v>
      </c>
      <c r="B1951" s="57">
        <v>2016</v>
      </c>
      <c r="C1951" s="57">
        <v>4</v>
      </c>
      <c r="D1951" s="81" t="str">
        <f t="shared" si="865"/>
        <v>LSH_Commercial</v>
      </c>
      <c r="E1951" s="68" t="s">
        <v>36</v>
      </c>
      <c r="F1951" s="69" t="s">
        <v>40</v>
      </c>
      <c r="G1951" s="84">
        <f t="shared" si="866"/>
        <v>10468</v>
      </c>
      <c r="H1951" s="70">
        <v>2617</v>
      </c>
      <c r="I1951" s="65">
        <v>127</v>
      </c>
      <c r="J1951" s="66">
        <v>510</v>
      </c>
      <c r="K1951" s="66">
        <v>567</v>
      </c>
      <c r="L1951" s="66">
        <v>939</v>
      </c>
      <c r="M1951" s="67">
        <v>65</v>
      </c>
      <c r="N1951" s="65">
        <v>2098440</v>
      </c>
      <c r="O1951" s="66">
        <v>1628948</v>
      </c>
      <c r="P1951" s="66">
        <v>750377</v>
      </c>
      <c r="Q1951" s="66">
        <v>3164570</v>
      </c>
      <c r="R1951" s="67">
        <v>411161</v>
      </c>
      <c r="S1951" s="95">
        <f t="shared" si="840"/>
        <v>16523.149606299212</v>
      </c>
      <c r="T1951" s="96">
        <f t="shared" si="841"/>
        <v>3194.0156862745098</v>
      </c>
      <c r="U1951" s="96">
        <f t="shared" si="842"/>
        <v>1323.4162257495591</v>
      </c>
      <c r="V1951" s="96">
        <f t="shared" si="843"/>
        <v>3370.1490947816828</v>
      </c>
      <c r="W1951" s="86">
        <f t="shared" si="844"/>
        <v>6325.5538461538463</v>
      </c>
      <c r="X1951" s="99">
        <f t="shared" si="845"/>
        <v>1.2132212457011845E-2</v>
      </c>
      <c r="Y1951" s="100">
        <f t="shared" si="846"/>
        <v>4.8719908291937335E-2</v>
      </c>
      <c r="Z1951" s="100">
        <f t="shared" si="847"/>
        <v>5.416507451280092E-2</v>
      </c>
      <c r="AA1951" s="100">
        <f t="shared" si="848"/>
        <v>8.9701948796331671E-2</v>
      </c>
      <c r="AB1951" s="101">
        <f t="shared" si="849"/>
        <v>6.2094000764233853E-3</v>
      </c>
      <c r="AC1951" s="99">
        <f t="shared" si="850"/>
        <v>1.462533416167355E-2</v>
      </c>
      <c r="AD1951" s="100">
        <f t="shared" si="851"/>
        <v>5.3622565166880569E-2</v>
      </c>
      <c r="AE1951" s="100">
        <f t="shared" si="852"/>
        <v>5.931963226391318E-2</v>
      </c>
      <c r="AF1951" s="100">
        <f t="shared" si="853"/>
        <v>9.6209488248016006E-2</v>
      </c>
      <c r="AG1951" s="101">
        <f t="shared" si="854"/>
        <v>7.9983423535546529E-3</v>
      </c>
      <c r="AH1951" s="95">
        <f t="shared" si="855"/>
        <v>200.46236148261369</v>
      </c>
      <c r="AI1951" s="96">
        <f t="shared" si="856"/>
        <v>155.6121513183034</v>
      </c>
      <c r="AJ1951" s="96">
        <f t="shared" si="857"/>
        <v>71.682938479174624</v>
      </c>
      <c r="AK1951" s="96">
        <f t="shared" si="858"/>
        <v>302.30894153611007</v>
      </c>
      <c r="AL1951" s="86">
        <f t="shared" si="859"/>
        <v>39.277894535727931</v>
      </c>
      <c r="AM1951" s="95">
        <f t="shared" si="867"/>
        <v>201.12700185764226</v>
      </c>
      <c r="AN1951" s="96">
        <f t="shared" si="860"/>
        <v>156.12808916242668</v>
      </c>
      <c r="AO1951" s="96">
        <f t="shared" si="861"/>
        <v>71.920605913408053</v>
      </c>
      <c r="AP1951" s="96">
        <f t="shared" si="862"/>
        <v>303.31125801482955</v>
      </c>
      <c r="AQ1951" s="86">
        <f t="shared" si="863"/>
        <v>39.408121848034746</v>
      </c>
    </row>
    <row r="1952" spans="1:43">
      <c r="A1952" s="129" t="str">
        <f t="shared" si="864"/>
        <v>2016_4</v>
      </c>
      <c r="B1952" s="57">
        <v>2016</v>
      </c>
      <c r="C1952" s="57">
        <v>4</v>
      </c>
      <c r="D1952" s="81" t="str">
        <f t="shared" si="865"/>
        <v>SYH_Commercial</v>
      </c>
      <c r="E1952" s="68" t="s">
        <v>37</v>
      </c>
      <c r="F1952" s="69" t="s">
        <v>40</v>
      </c>
      <c r="G1952" s="84">
        <f t="shared" si="866"/>
        <v>5396</v>
      </c>
      <c r="H1952" s="70">
        <v>1349</v>
      </c>
      <c r="I1952" s="65">
        <v>74</v>
      </c>
      <c r="J1952" s="66">
        <v>266</v>
      </c>
      <c r="K1952" s="66">
        <v>227</v>
      </c>
      <c r="L1952" s="66">
        <v>505</v>
      </c>
      <c r="M1952" s="67">
        <v>9</v>
      </c>
      <c r="N1952" s="65">
        <v>905871</v>
      </c>
      <c r="O1952" s="66">
        <v>759269</v>
      </c>
      <c r="P1952" s="66">
        <v>391404</v>
      </c>
      <c r="Q1952" s="66">
        <v>1437498</v>
      </c>
      <c r="R1952" s="67">
        <v>62384</v>
      </c>
      <c r="S1952" s="95">
        <f t="shared" si="840"/>
        <v>12241.5</v>
      </c>
      <c r="T1952" s="96">
        <f t="shared" si="841"/>
        <v>2854.3947368421054</v>
      </c>
      <c r="U1952" s="96">
        <f t="shared" si="842"/>
        <v>1724.2466960352424</v>
      </c>
      <c r="V1952" s="96">
        <f t="shared" si="843"/>
        <v>2846.5306930693068</v>
      </c>
      <c r="W1952" s="86">
        <f t="shared" si="844"/>
        <v>6931.5555555555557</v>
      </c>
      <c r="X1952" s="99">
        <f t="shared" si="845"/>
        <v>1.3713862120088955E-2</v>
      </c>
      <c r="Y1952" s="100">
        <f t="shared" si="846"/>
        <v>4.9295774647887321E-2</v>
      </c>
      <c r="Z1952" s="100">
        <f t="shared" si="847"/>
        <v>4.2068198665678277E-2</v>
      </c>
      <c r="AA1952" s="100">
        <f t="shared" si="848"/>
        <v>9.3587842846552999E-2</v>
      </c>
      <c r="AB1952" s="101">
        <f t="shared" si="849"/>
        <v>1.6679021497405485E-3</v>
      </c>
      <c r="AC1952" s="99">
        <f t="shared" si="850"/>
        <v>1.7402799681800959E-2</v>
      </c>
      <c r="AD1952" s="100">
        <f t="shared" si="851"/>
        <v>5.6162465738740966E-2</v>
      </c>
      <c r="AE1952" s="100">
        <f t="shared" si="852"/>
        <v>4.843562903130523E-2</v>
      </c>
      <c r="AF1952" s="100">
        <f t="shared" si="853"/>
        <v>0.10282615281868349</v>
      </c>
      <c r="AG1952" s="101">
        <f t="shared" si="854"/>
        <v>2.9622253983088323E-3</v>
      </c>
      <c r="AH1952" s="95">
        <f t="shared" si="855"/>
        <v>167.87824314306894</v>
      </c>
      <c r="AI1952" s="96">
        <f t="shared" si="856"/>
        <v>140.70959970348406</v>
      </c>
      <c r="AJ1952" s="96">
        <f t="shared" si="857"/>
        <v>72.53595255744996</v>
      </c>
      <c r="AK1952" s="96">
        <f t="shared" si="858"/>
        <v>266.40066716085988</v>
      </c>
      <c r="AL1952" s="86">
        <f t="shared" si="859"/>
        <v>11.561156412157153</v>
      </c>
      <c r="AM1952" s="95">
        <f t="shared" si="867"/>
        <v>168.43484966838628</v>
      </c>
      <c r="AN1952" s="96">
        <f t="shared" si="860"/>
        <v>141.17612758645103</v>
      </c>
      <c r="AO1952" s="96">
        <f t="shared" si="861"/>
        <v>72.77644819141473</v>
      </c>
      <c r="AP1952" s="96">
        <f t="shared" si="862"/>
        <v>267.28392842756409</v>
      </c>
      <c r="AQ1952" s="86">
        <f t="shared" si="863"/>
        <v>11.599487853913647</v>
      </c>
    </row>
    <row r="1953" spans="1:43">
      <c r="A1953" s="129" t="str">
        <f t="shared" si="864"/>
        <v>2016_4</v>
      </c>
      <c r="B1953" s="57">
        <v>2016</v>
      </c>
      <c r="C1953" s="57">
        <v>4</v>
      </c>
      <c r="D1953" s="81" t="str">
        <f t="shared" si="865"/>
        <v>MSH_Commercial</v>
      </c>
      <c r="E1953" s="68" t="s">
        <v>38</v>
      </c>
      <c r="F1953" s="69" t="s">
        <v>40</v>
      </c>
      <c r="G1953" s="84">
        <f t="shared" si="866"/>
        <v>24780</v>
      </c>
      <c r="H1953" s="70">
        <v>6195</v>
      </c>
      <c r="I1953" s="65">
        <v>309</v>
      </c>
      <c r="J1953" s="66">
        <v>1123</v>
      </c>
      <c r="K1953" s="66">
        <v>2163</v>
      </c>
      <c r="L1953" s="66">
        <v>1566</v>
      </c>
      <c r="M1953" s="67">
        <v>769</v>
      </c>
      <c r="N1953" s="65">
        <v>4187337</v>
      </c>
      <c r="O1953" s="66">
        <v>3388914</v>
      </c>
      <c r="P1953" s="66">
        <v>2147436</v>
      </c>
      <c r="Q1953" s="66">
        <v>4753279</v>
      </c>
      <c r="R1953" s="67">
        <v>4428217</v>
      </c>
      <c r="S1953" s="95">
        <f t="shared" si="840"/>
        <v>13551.252427184467</v>
      </c>
      <c r="T1953" s="96">
        <f t="shared" si="841"/>
        <v>3017.73285841496</v>
      </c>
      <c r="U1953" s="96">
        <f t="shared" si="842"/>
        <v>992.80443828016644</v>
      </c>
      <c r="V1953" s="96">
        <f t="shared" si="843"/>
        <v>3035.2994891443168</v>
      </c>
      <c r="W1953" s="86">
        <f t="shared" si="844"/>
        <v>5758.4096228868657</v>
      </c>
      <c r="X1953" s="99">
        <f t="shared" si="845"/>
        <v>1.2469733656174334E-2</v>
      </c>
      <c r="Y1953" s="100">
        <f t="shared" si="846"/>
        <v>4.5318805488297011E-2</v>
      </c>
      <c r="Z1953" s="100">
        <f t="shared" si="847"/>
        <v>8.7288135593220337E-2</v>
      </c>
      <c r="AA1953" s="100">
        <f t="shared" si="848"/>
        <v>6.3196125907990314E-2</v>
      </c>
      <c r="AB1953" s="101">
        <f t="shared" si="849"/>
        <v>3.1033091202582727E-2</v>
      </c>
      <c r="AC1953" s="99">
        <f t="shared" si="850"/>
        <v>1.4112247604083441E-2</v>
      </c>
      <c r="AD1953" s="100">
        <f t="shared" si="851"/>
        <v>4.8397550215350603E-2</v>
      </c>
      <c r="AE1953" s="100">
        <f t="shared" si="852"/>
        <v>9.1465955613315414E-2</v>
      </c>
      <c r="AF1953" s="100">
        <f t="shared" si="853"/>
        <v>6.6797554738290257E-2</v>
      </c>
      <c r="AG1953" s="101">
        <f t="shared" si="854"/>
        <v>3.3599774365722673E-2</v>
      </c>
      <c r="AH1953" s="95">
        <f t="shared" si="855"/>
        <v>168.98050847457628</v>
      </c>
      <c r="AI1953" s="96">
        <f t="shared" si="856"/>
        <v>136.76004842615012</v>
      </c>
      <c r="AJ1953" s="96">
        <f t="shared" si="857"/>
        <v>86.660048426150126</v>
      </c>
      <c r="AK1953" s="96">
        <f t="shared" si="858"/>
        <v>191.81916868442292</v>
      </c>
      <c r="AL1953" s="86">
        <f t="shared" si="859"/>
        <v>178.70125100887813</v>
      </c>
      <c r="AM1953" s="95">
        <f t="shared" si="867"/>
        <v>169.54076960137539</v>
      </c>
      <c r="AN1953" s="96">
        <f t="shared" si="860"/>
        <v>137.21348142575471</v>
      </c>
      <c r="AO1953" s="96">
        <f t="shared" si="861"/>
        <v>86.94737302244819</v>
      </c>
      <c r="AP1953" s="96">
        <f t="shared" si="862"/>
        <v>192.45515223399883</v>
      </c>
      <c r="AQ1953" s="86">
        <f t="shared" si="863"/>
        <v>179.29374161714085</v>
      </c>
    </row>
    <row r="1954" spans="1:43">
      <c r="A1954" s="129" t="str">
        <f t="shared" si="864"/>
        <v>2016_4</v>
      </c>
      <c r="B1954" s="57">
        <v>2016</v>
      </c>
      <c r="C1954" s="57">
        <v>4</v>
      </c>
      <c r="D1954" s="81" t="str">
        <f t="shared" si="865"/>
        <v>SMH_Commercial</v>
      </c>
      <c r="E1954" s="68" t="s">
        <v>39</v>
      </c>
      <c r="F1954" s="69" t="s">
        <v>40</v>
      </c>
      <c r="G1954" s="84">
        <f t="shared" si="866"/>
        <v>12596</v>
      </c>
      <c r="H1954" s="70">
        <v>3149</v>
      </c>
      <c r="I1954" s="65">
        <v>120</v>
      </c>
      <c r="J1954" s="66">
        <v>595</v>
      </c>
      <c r="K1954" s="66">
        <v>1037</v>
      </c>
      <c r="L1954" s="66">
        <v>969</v>
      </c>
      <c r="M1954" s="67">
        <v>164</v>
      </c>
      <c r="N1954" s="65">
        <v>1706001</v>
      </c>
      <c r="O1954" s="66">
        <v>2320267</v>
      </c>
      <c r="P1954" s="66">
        <v>1098773</v>
      </c>
      <c r="Q1954" s="66">
        <v>3969520</v>
      </c>
      <c r="R1954" s="67">
        <v>465429</v>
      </c>
      <c r="S1954" s="95">
        <f t="shared" si="840"/>
        <v>14216.674999999999</v>
      </c>
      <c r="T1954" s="96">
        <f t="shared" si="841"/>
        <v>3899.6084033613447</v>
      </c>
      <c r="U1954" s="96">
        <f t="shared" si="842"/>
        <v>1059.5689488910318</v>
      </c>
      <c r="V1954" s="96">
        <f t="shared" si="843"/>
        <v>4096.5118679050565</v>
      </c>
      <c r="W1954" s="86">
        <f t="shared" si="844"/>
        <v>2837.981707317073</v>
      </c>
      <c r="X1954" s="99">
        <f t="shared" si="845"/>
        <v>9.5268339155287398E-3</v>
      </c>
      <c r="Y1954" s="100">
        <f t="shared" si="846"/>
        <v>4.7237218164496664E-2</v>
      </c>
      <c r="Z1954" s="100">
        <f t="shared" si="847"/>
        <v>8.2327723086694185E-2</v>
      </c>
      <c r="AA1954" s="100">
        <f t="shared" si="848"/>
        <v>7.6929183867894574E-2</v>
      </c>
      <c r="AB1954" s="101">
        <f t="shared" si="849"/>
        <v>1.3020006351222611E-2</v>
      </c>
      <c r="AC1954" s="99">
        <f t="shared" si="850"/>
        <v>1.1543505825754573E-2</v>
      </c>
      <c r="AD1954" s="100">
        <f t="shared" si="851"/>
        <v>5.1641490280457433E-2</v>
      </c>
      <c r="AE1954" s="100">
        <f t="shared" si="852"/>
        <v>8.8034047431793466E-2</v>
      </c>
      <c r="AF1954" s="100">
        <f t="shared" si="853"/>
        <v>8.2461444955166593E-2</v>
      </c>
      <c r="AG1954" s="101">
        <f t="shared" si="854"/>
        <v>1.537342596076622E-2</v>
      </c>
      <c r="AH1954" s="95">
        <f t="shared" si="855"/>
        <v>135.43990155604953</v>
      </c>
      <c r="AI1954" s="96">
        <f t="shared" si="856"/>
        <v>184.20665290568434</v>
      </c>
      <c r="AJ1954" s="96">
        <f t="shared" si="857"/>
        <v>87.231899015560501</v>
      </c>
      <c r="AK1954" s="96">
        <f t="shared" si="858"/>
        <v>315.14131470308035</v>
      </c>
      <c r="AL1954" s="86">
        <f t="shared" si="859"/>
        <v>36.950539853921882</v>
      </c>
      <c r="AM1954" s="95">
        <f t="shared" si="867"/>
        <v>135.88895755987124</v>
      </c>
      <c r="AN1954" s="96">
        <f t="shared" si="860"/>
        <v>184.81739687759253</v>
      </c>
      <c r="AO1954" s="96">
        <f t="shared" si="861"/>
        <v>87.521119603641736</v>
      </c>
      <c r="AP1954" s="96">
        <f t="shared" si="862"/>
        <v>316.18617738973194</v>
      </c>
      <c r="AQ1954" s="86">
        <f t="shared" si="863"/>
        <v>37.073050735687325</v>
      </c>
    </row>
    <row r="1955" spans="1:43">
      <c r="A1955" s="129" t="str">
        <f t="shared" si="864"/>
        <v>2017_1</v>
      </c>
      <c r="B1955" s="57">
        <v>2017</v>
      </c>
      <c r="C1955" s="57">
        <v>1</v>
      </c>
      <c r="D1955" s="81" t="str">
        <f t="shared" si="865"/>
        <v>SML_Commercial</v>
      </c>
      <c r="E1955" s="68" t="s">
        <v>12</v>
      </c>
      <c r="F1955" s="69" t="s">
        <v>40</v>
      </c>
      <c r="G1955" s="84">
        <f t="shared" si="866"/>
        <v>28052</v>
      </c>
      <c r="H1955" s="70">
        <v>7013</v>
      </c>
      <c r="I1955" s="65">
        <v>43</v>
      </c>
      <c r="J1955" s="66">
        <v>885</v>
      </c>
      <c r="K1955" s="66">
        <v>546</v>
      </c>
      <c r="L1955" s="66">
        <v>1583</v>
      </c>
      <c r="M1955" s="67">
        <v>197</v>
      </c>
      <c r="N1955" s="65">
        <v>742561</v>
      </c>
      <c r="O1955" s="66">
        <v>1709554</v>
      </c>
      <c r="P1955" s="66">
        <v>973851</v>
      </c>
      <c r="Q1955" s="66">
        <v>2846899</v>
      </c>
      <c r="R1955" s="67">
        <v>709867</v>
      </c>
      <c r="S1955" s="95">
        <f t="shared" si="840"/>
        <v>17268.860465116279</v>
      </c>
      <c r="T1955" s="96">
        <f t="shared" si="841"/>
        <v>1931.6994350282487</v>
      </c>
      <c r="U1955" s="96">
        <f t="shared" si="842"/>
        <v>1783.6098901098901</v>
      </c>
      <c r="V1955" s="96">
        <f t="shared" si="843"/>
        <v>1798.4200884396714</v>
      </c>
      <c r="W1955" s="86">
        <f t="shared" si="844"/>
        <v>3603.3857868020305</v>
      </c>
      <c r="X1955" s="99">
        <f t="shared" si="845"/>
        <v>1.5328675317267931E-3</v>
      </c>
      <c r="Y1955" s="100">
        <f t="shared" si="846"/>
        <v>3.154855268786539E-2</v>
      </c>
      <c r="Z1955" s="100">
        <f t="shared" si="847"/>
        <v>1.9463852844716953E-2</v>
      </c>
      <c r="AA1955" s="100">
        <f t="shared" si="848"/>
        <v>5.6430914016825894E-2</v>
      </c>
      <c r="AB1955" s="101">
        <f t="shared" si="849"/>
        <v>7.0226721802367029E-3</v>
      </c>
      <c r="AC1955" s="99">
        <f t="shared" si="850"/>
        <v>2.0771109745495774E-3</v>
      </c>
      <c r="AD1955" s="100">
        <f t="shared" si="851"/>
        <v>3.3980211576819706E-2</v>
      </c>
      <c r="AE1955" s="100">
        <f t="shared" si="852"/>
        <v>2.138570606763571E-2</v>
      </c>
      <c r="AF1955" s="100">
        <f t="shared" si="853"/>
        <v>5.9641020214429075E-2</v>
      </c>
      <c r="AG1955" s="101">
        <f t="shared" si="854"/>
        <v>8.1843745363220175E-3</v>
      </c>
      <c r="AH1955" s="95">
        <f t="shared" si="855"/>
        <v>26.470875516897191</v>
      </c>
      <c r="AI1955" s="96">
        <f t="shared" si="856"/>
        <v>60.942321403108515</v>
      </c>
      <c r="AJ1955" s="96">
        <f t="shared" si="857"/>
        <v>34.715920433480676</v>
      </c>
      <c r="AK1955" s="96">
        <f t="shared" si="858"/>
        <v>101.48648937687152</v>
      </c>
      <c r="AL1955" s="86">
        <f t="shared" si="859"/>
        <v>25.305397119634964</v>
      </c>
      <c r="AM1955" s="95">
        <f t="shared" si="867"/>
        <v>26.558640683887958</v>
      </c>
      <c r="AN1955" s="96">
        <f t="shared" si="860"/>
        <v>61.144377924107772</v>
      </c>
      <c r="AO1955" s="96">
        <f t="shared" si="861"/>
        <v>34.831022351894276</v>
      </c>
      <c r="AP1955" s="96">
        <f t="shared" si="862"/>
        <v>101.82297158660357</v>
      </c>
      <c r="AQ1955" s="86">
        <f t="shared" si="863"/>
        <v>25.389298099886059</v>
      </c>
    </row>
    <row r="1956" spans="1:43">
      <c r="A1956" s="129" t="str">
        <f t="shared" si="864"/>
        <v>2017_1</v>
      </c>
      <c r="B1956" s="57">
        <v>2017</v>
      </c>
      <c r="C1956" s="57">
        <v>1</v>
      </c>
      <c r="D1956" s="81" t="str">
        <f t="shared" si="865"/>
        <v>LSL_Commercial</v>
      </c>
      <c r="E1956" s="68" t="s">
        <v>14</v>
      </c>
      <c r="F1956" s="69" t="s">
        <v>40</v>
      </c>
      <c r="G1956" s="84">
        <f t="shared" si="866"/>
        <v>3436</v>
      </c>
      <c r="H1956" s="70">
        <v>859</v>
      </c>
      <c r="I1956" s="65">
        <v>4</v>
      </c>
      <c r="J1956" s="66">
        <v>86</v>
      </c>
      <c r="K1956" s="66">
        <v>126</v>
      </c>
      <c r="L1956" s="66">
        <v>138</v>
      </c>
      <c r="M1956" s="67">
        <v>20</v>
      </c>
      <c r="N1956" s="65">
        <v>90205</v>
      </c>
      <c r="O1956" s="66">
        <v>277076</v>
      </c>
      <c r="P1956" s="66">
        <v>210086</v>
      </c>
      <c r="Q1956" s="66">
        <v>516955</v>
      </c>
      <c r="R1956" s="67">
        <v>98512</v>
      </c>
      <c r="S1956" s="95">
        <f t="shared" si="840"/>
        <v>22551.25</v>
      </c>
      <c r="T1956" s="96">
        <f t="shared" si="841"/>
        <v>3221.8139534883721</v>
      </c>
      <c r="U1956" s="96">
        <f t="shared" si="842"/>
        <v>1667.3492063492063</v>
      </c>
      <c r="V1956" s="96">
        <f t="shared" si="843"/>
        <v>3746.050724637681</v>
      </c>
      <c r="W1956" s="86">
        <f t="shared" si="844"/>
        <v>4925.6000000000004</v>
      </c>
      <c r="X1956" s="99">
        <f t="shared" si="845"/>
        <v>1.1641443538998836E-3</v>
      </c>
      <c r="Y1956" s="100">
        <f t="shared" si="846"/>
        <v>2.5029103608847497E-2</v>
      </c>
      <c r="Z1956" s="100">
        <f t="shared" si="847"/>
        <v>3.667054714784633E-2</v>
      </c>
      <c r="AA1956" s="100">
        <f t="shared" si="848"/>
        <v>4.0162980209545986E-2</v>
      </c>
      <c r="AB1956" s="101">
        <f t="shared" si="849"/>
        <v>5.8207217694994182E-3</v>
      </c>
      <c r="AC1956" s="99">
        <f t="shared" si="850"/>
        <v>2.5195828736242413E-3</v>
      </c>
      <c r="AD1956" s="100">
        <f t="shared" si="851"/>
        <v>3.1238477588534212E-2</v>
      </c>
      <c r="AE1956" s="100">
        <f t="shared" si="852"/>
        <v>4.4141490746276338E-2</v>
      </c>
      <c r="AF1956" s="100">
        <f t="shared" si="853"/>
        <v>4.7967407828026401E-2</v>
      </c>
      <c r="AG1956" s="101">
        <f t="shared" si="854"/>
        <v>8.8445012608595192E-3</v>
      </c>
      <c r="AH1956" s="95">
        <f t="shared" si="855"/>
        <v>26.252910360884751</v>
      </c>
      <c r="AI1956" s="96">
        <f t="shared" si="856"/>
        <v>80.639115250291042</v>
      </c>
      <c r="AJ1956" s="96">
        <f t="shared" si="857"/>
        <v>61.142607683352736</v>
      </c>
      <c r="AK1956" s="96">
        <f t="shared" si="858"/>
        <v>150.45256111757857</v>
      </c>
      <c r="AL1956" s="86">
        <f t="shared" si="859"/>
        <v>28.670547147846332</v>
      </c>
      <c r="AM1956" s="95">
        <f t="shared" si="867"/>
        <v>26.33995285633776</v>
      </c>
      <c r="AN1956" s="96">
        <f t="shared" si="860"/>
        <v>80.906477219917306</v>
      </c>
      <c r="AO1956" s="96">
        <f t="shared" si="861"/>
        <v>61.345328260923168</v>
      </c>
      <c r="AP1956" s="96">
        <f t="shared" si="862"/>
        <v>150.95139214952701</v>
      </c>
      <c r="AQ1956" s="86">
        <f t="shared" si="863"/>
        <v>28.765605407500082</v>
      </c>
    </row>
    <row r="1957" spans="1:43">
      <c r="A1957" s="129" t="str">
        <f t="shared" si="864"/>
        <v>2017_1</v>
      </c>
      <c r="B1957" s="57">
        <v>2017</v>
      </c>
      <c r="C1957" s="57">
        <v>1</v>
      </c>
      <c r="D1957" s="81" t="str">
        <f t="shared" si="865"/>
        <v>MYA_Commercial</v>
      </c>
      <c r="E1957" s="68" t="s">
        <v>15</v>
      </c>
      <c r="F1957" s="69" t="s">
        <v>40</v>
      </c>
      <c r="G1957" s="84">
        <f t="shared" si="866"/>
        <v>3868</v>
      </c>
      <c r="H1957" s="70">
        <v>967</v>
      </c>
      <c r="I1957" s="65">
        <v>22</v>
      </c>
      <c r="J1957" s="66">
        <v>143</v>
      </c>
      <c r="K1957" s="66">
        <v>74</v>
      </c>
      <c r="L1957" s="66">
        <v>355</v>
      </c>
      <c r="M1957" s="67">
        <v>100</v>
      </c>
      <c r="N1957" s="65">
        <v>221883</v>
      </c>
      <c r="O1957" s="66">
        <v>499063</v>
      </c>
      <c r="P1957" s="66">
        <v>86699</v>
      </c>
      <c r="Q1957" s="66">
        <v>1112075</v>
      </c>
      <c r="R1957" s="67">
        <v>620941</v>
      </c>
      <c r="S1957" s="95">
        <f t="shared" si="840"/>
        <v>10085.59090909091</v>
      </c>
      <c r="T1957" s="96">
        <f t="shared" si="841"/>
        <v>3489.951048951049</v>
      </c>
      <c r="U1957" s="96">
        <f t="shared" si="842"/>
        <v>1171.6081081081081</v>
      </c>
      <c r="V1957" s="96">
        <f t="shared" si="843"/>
        <v>3132.605633802817</v>
      </c>
      <c r="W1957" s="86">
        <f t="shared" si="844"/>
        <v>6209.41</v>
      </c>
      <c r="X1957" s="99">
        <f t="shared" si="845"/>
        <v>5.6876938986556358E-3</v>
      </c>
      <c r="Y1957" s="100">
        <f t="shared" si="846"/>
        <v>3.6970010341261635E-2</v>
      </c>
      <c r="Z1957" s="100">
        <f t="shared" si="847"/>
        <v>1.9131334022750777E-2</v>
      </c>
      <c r="AA1957" s="100">
        <f t="shared" si="848"/>
        <v>9.1778697001034124E-2</v>
      </c>
      <c r="AB1957" s="101">
        <f t="shared" si="849"/>
        <v>2.5853154084798345E-2</v>
      </c>
      <c r="AC1957" s="99">
        <f t="shared" si="850"/>
        <v>8.5050529835695096E-3</v>
      </c>
      <c r="AD1957" s="100">
        <f t="shared" si="851"/>
        <v>4.4039000551042269E-2</v>
      </c>
      <c r="AE1957" s="100">
        <f t="shared" si="852"/>
        <v>2.4263382452617097E-2</v>
      </c>
      <c r="AF1957" s="100">
        <f t="shared" si="853"/>
        <v>0.1025950156804569</v>
      </c>
      <c r="AG1957" s="101">
        <f t="shared" si="854"/>
        <v>3.179856217786884E-2</v>
      </c>
      <c r="AH1957" s="95">
        <f t="shared" si="855"/>
        <v>57.36375387797311</v>
      </c>
      <c r="AI1957" s="96">
        <f t="shared" si="856"/>
        <v>129.02352637021716</v>
      </c>
      <c r="AJ1957" s="96">
        <f t="shared" si="857"/>
        <v>22.414426059979316</v>
      </c>
      <c r="AK1957" s="96">
        <f t="shared" si="858"/>
        <v>287.50646328852122</v>
      </c>
      <c r="AL1957" s="86">
        <f t="shared" si="859"/>
        <v>160.53283350568771</v>
      </c>
      <c r="AM1957" s="95">
        <f t="shared" si="867"/>
        <v>57.55394552596389</v>
      </c>
      <c r="AN1957" s="96">
        <f t="shared" si="860"/>
        <v>129.45130864475473</v>
      </c>
      <c r="AO1957" s="96">
        <f t="shared" si="861"/>
        <v>22.488741918738899</v>
      </c>
      <c r="AP1957" s="96">
        <f t="shared" si="862"/>
        <v>288.4597016030354</v>
      </c>
      <c r="AQ1957" s="86">
        <f t="shared" si="863"/>
        <v>161.06508605362984</v>
      </c>
    </row>
    <row r="1958" spans="1:43">
      <c r="A1958" s="129" t="str">
        <f t="shared" si="864"/>
        <v>2017_1</v>
      </c>
      <c r="B1958" s="57">
        <v>2017</v>
      </c>
      <c r="C1958" s="57">
        <v>1</v>
      </c>
      <c r="D1958" s="81" t="str">
        <f t="shared" si="865"/>
        <v>SMA_Commercial</v>
      </c>
      <c r="E1958" s="68" t="s">
        <v>16</v>
      </c>
      <c r="F1958" s="69" t="s">
        <v>40</v>
      </c>
      <c r="G1958" s="84">
        <f t="shared" si="866"/>
        <v>27012</v>
      </c>
      <c r="H1958" s="70">
        <v>6753</v>
      </c>
      <c r="I1958" s="65">
        <v>47</v>
      </c>
      <c r="J1958" s="66">
        <v>689</v>
      </c>
      <c r="K1958" s="66">
        <v>1791</v>
      </c>
      <c r="L1958" s="66">
        <v>1756</v>
      </c>
      <c r="M1958" s="67">
        <v>169</v>
      </c>
      <c r="N1958" s="65">
        <v>822092</v>
      </c>
      <c r="O1958" s="66">
        <v>2748118</v>
      </c>
      <c r="P1958" s="66">
        <v>1852494</v>
      </c>
      <c r="Q1958" s="66">
        <v>5815235</v>
      </c>
      <c r="R1958" s="67">
        <v>1062534</v>
      </c>
      <c r="S1958" s="95">
        <f t="shared" si="840"/>
        <v>17491.319148936171</v>
      </c>
      <c r="T1958" s="96">
        <f t="shared" si="841"/>
        <v>3988.5602322206096</v>
      </c>
      <c r="U1958" s="96">
        <f t="shared" si="842"/>
        <v>1034.3350083752093</v>
      </c>
      <c r="V1958" s="96">
        <f t="shared" si="843"/>
        <v>3311.6372437357631</v>
      </c>
      <c r="W1958" s="86">
        <f t="shared" si="844"/>
        <v>6287.1834319526624</v>
      </c>
      <c r="X1958" s="99">
        <f t="shared" si="845"/>
        <v>1.7399674218865689E-3</v>
      </c>
      <c r="Y1958" s="100">
        <f t="shared" si="846"/>
        <v>2.5507181993188213E-2</v>
      </c>
      <c r="Z1958" s="100">
        <f t="shared" si="847"/>
        <v>6.6303864948911592E-2</v>
      </c>
      <c r="AA1958" s="100">
        <f t="shared" si="848"/>
        <v>6.5008144528357764E-2</v>
      </c>
      <c r="AB1958" s="101">
        <f t="shared" si="849"/>
        <v>6.2564786021027689E-3</v>
      </c>
      <c r="AC1958" s="99">
        <f t="shared" si="850"/>
        <v>2.330807505235238E-3</v>
      </c>
      <c r="AD1958" s="100">
        <f t="shared" si="851"/>
        <v>2.7742287930926854E-2</v>
      </c>
      <c r="AE1958" s="100">
        <f t="shared" si="852"/>
        <v>6.9831224686676699E-2</v>
      </c>
      <c r="AF1958" s="100">
        <f t="shared" si="853"/>
        <v>6.8503290751900398E-2</v>
      </c>
      <c r="AG1958" s="101">
        <f t="shared" si="854"/>
        <v>7.3743187086832938E-3</v>
      </c>
      <c r="AH1958" s="95">
        <f t="shared" si="855"/>
        <v>30.434325484969644</v>
      </c>
      <c r="AI1958" s="96">
        <f t="shared" si="856"/>
        <v>101.73693173404413</v>
      </c>
      <c r="AJ1958" s="96">
        <f t="shared" si="857"/>
        <v>68.580408707241233</v>
      </c>
      <c r="AK1958" s="96">
        <f t="shared" si="858"/>
        <v>215.28339256626685</v>
      </c>
      <c r="AL1958" s="86">
        <f t="shared" si="859"/>
        <v>39.335628609506884</v>
      </c>
      <c r="AM1958" s="95">
        <f t="shared" si="867"/>
        <v>30.535231616946074</v>
      </c>
      <c r="AN1958" s="96">
        <f t="shared" si="860"/>
        <v>102.07424429467579</v>
      </c>
      <c r="AO1958" s="96">
        <f t="shared" si="861"/>
        <v>68.807789589246582</v>
      </c>
      <c r="AP1958" s="96">
        <f t="shared" si="862"/>
        <v>215.997172618115</v>
      </c>
      <c r="AQ1958" s="86">
        <f t="shared" si="863"/>
        <v>39.466047341271022</v>
      </c>
    </row>
    <row r="1959" spans="1:43">
      <c r="A1959" s="129" t="str">
        <f t="shared" si="864"/>
        <v>2017_1</v>
      </c>
      <c r="B1959" s="57">
        <v>2017</v>
      </c>
      <c r="C1959" s="57">
        <v>1</v>
      </c>
      <c r="D1959" s="81" t="str">
        <f t="shared" si="865"/>
        <v>MSL_Commercial</v>
      </c>
      <c r="E1959" s="68" t="s">
        <v>17</v>
      </c>
      <c r="F1959" s="69" t="s">
        <v>40</v>
      </c>
      <c r="G1959" s="84">
        <f t="shared" si="866"/>
        <v>11128</v>
      </c>
      <c r="H1959" s="70">
        <v>2782</v>
      </c>
      <c r="I1959" s="65">
        <v>30</v>
      </c>
      <c r="J1959" s="66">
        <v>264</v>
      </c>
      <c r="K1959" s="66">
        <v>422</v>
      </c>
      <c r="L1959" s="66">
        <v>415</v>
      </c>
      <c r="M1959" s="67">
        <v>67</v>
      </c>
      <c r="N1959" s="65">
        <v>649717</v>
      </c>
      <c r="O1959" s="66">
        <v>899644</v>
      </c>
      <c r="P1959" s="66">
        <v>609123</v>
      </c>
      <c r="Q1959" s="66">
        <v>1491632</v>
      </c>
      <c r="R1959" s="67">
        <v>279213</v>
      </c>
      <c r="S1959" s="95">
        <f t="shared" si="840"/>
        <v>21657.233333333334</v>
      </c>
      <c r="T1959" s="96">
        <f t="shared" si="841"/>
        <v>3407.742424242424</v>
      </c>
      <c r="U1959" s="96">
        <f t="shared" si="842"/>
        <v>1443.4194312796208</v>
      </c>
      <c r="V1959" s="96">
        <f t="shared" si="843"/>
        <v>3594.2939759036144</v>
      </c>
      <c r="W1959" s="86">
        <f t="shared" si="844"/>
        <v>4167.3582089552237</v>
      </c>
      <c r="X1959" s="99">
        <f t="shared" si="845"/>
        <v>2.6959022286125092E-3</v>
      </c>
      <c r="Y1959" s="100">
        <f t="shared" si="846"/>
        <v>2.372393961179008E-2</v>
      </c>
      <c r="Z1959" s="100">
        <f t="shared" si="847"/>
        <v>3.7922358015815963E-2</v>
      </c>
      <c r="AA1959" s="100">
        <f t="shared" si="848"/>
        <v>3.7293314162473043E-2</v>
      </c>
      <c r="AB1959" s="101">
        <f t="shared" si="849"/>
        <v>6.0208483105679365E-3</v>
      </c>
      <c r="AC1959" s="99">
        <f t="shared" si="850"/>
        <v>3.8411863331124715E-3</v>
      </c>
      <c r="AD1959" s="100">
        <f t="shared" si="851"/>
        <v>2.7085392953486356E-2</v>
      </c>
      <c r="AE1959" s="100">
        <f t="shared" si="852"/>
        <v>4.2141266361176821E-2</v>
      </c>
      <c r="AF1959" s="100">
        <f t="shared" si="853"/>
        <v>4.1478452773893643E-2</v>
      </c>
      <c r="AG1959" s="101">
        <f t="shared" si="854"/>
        <v>7.7295444691230604E-3</v>
      </c>
      <c r="AH1959" s="95">
        <f t="shared" si="855"/>
        <v>58.385783608914451</v>
      </c>
      <c r="AI1959" s="96">
        <f t="shared" si="856"/>
        <v>80.845075485262399</v>
      </c>
      <c r="AJ1959" s="96">
        <f t="shared" si="857"/>
        <v>54.737868439971244</v>
      </c>
      <c r="AK1959" s="96">
        <f t="shared" si="858"/>
        <v>134.04313443565781</v>
      </c>
      <c r="AL1959" s="86">
        <f t="shared" si="859"/>
        <v>25.091031631919481</v>
      </c>
      <c r="AM1959" s="95">
        <f t="shared" si="867"/>
        <v>58.579363834285239</v>
      </c>
      <c r="AN1959" s="96">
        <f t="shared" si="860"/>
        <v>81.113120323666621</v>
      </c>
      <c r="AO1959" s="96">
        <f t="shared" si="861"/>
        <v>54.91935386765519</v>
      </c>
      <c r="AP1959" s="96">
        <f t="shared" si="862"/>
        <v>134.48755940642243</v>
      </c>
      <c r="AQ1959" s="86">
        <f t="shared" si="863"/>
        <v>25.174221875466216</v>
      </c>
    </row>
    <row r="1960" spans="1:43">
      <c r="A1960" s="129" t="str">
        <f t="shared" si="864"/>
        <v>2017_1</v>
      </c>
      <c r="B1960" s="57">
        <v>2017</v>
      </c>
      <c r="C1960" s="57">
        <v>1</v>
      </c>
      <c r="D1960" s="81" t="str">
        <f t="shared" si="865"/>
        <v>LYL_Commercial</v>
      </c>
      <c r="E1960" s="68" t="s">
        <v>18</v>
      </c>
      <c r="F1960" s="69" t="s">
        <v>40</v>
      </c>
      <c r="G1960" s="84">
        <f t="shared" si="866"/>
        <v>4556</v>
      </c>
      <c r="H1960" s="70">
        <v>1139</v>
      </c>
      <c r="I1960" s="65">
        <v>29</v>
      </c>
      <c r="J1960" s="66">
        <v>118</v>
      </c>
      <c r="K1960" s="66">
        <v>212</v>
      </c>
      <c r="L1960" s="66">
        <v>180</v>
      </c>
      <c r="M1960" s="67">
        <v>51</v>
      </c>
      <c r="N1960" s="65">
        <v>566539</v>
      </c>
      <c r="O1960" s="66">
        <v>450903</v>
      </c>
      <c r="P1960" s="66">
        <v>318836</v>
      </c>
      <c r="Q1960" s="66">
        <v>790236</v>
      </c>
      <c r="R1960" s="67">
        <v>312710</v>
      </c>
      <c r="S1960" s="95">
        <f t="shared" si="840"/>
        <v>19535.827586206895</v>
      </c>
      <c r="T1960" s="96">
        <f t="shared" si="841"/>
        <v>3821.2118644067796</v>
      </c>
      <c r="U1960" s="96">
        <f t="shared" si="842"/>
        <v>1503.9433962264152</v>
      </c>
      <c r="V1960" s="96">
        <f t="shared" si="843"/>
        <v>4390.2</v>
      </c>
      <c r="W1960" s="86">
        <f t="shared" si="844"/>
        <v>6131.5686274509808</v>
      </c>
      <c r="X1960" s="99">
        <f t="shared" si="845"/>
        <v>6.3652326602282707E-3</v>
      </c>
      <c r="Y1960" s="100">
        <f t="shared" si="846"/>
        <v>2.5899912203687446E-2</v>
      </c>
      <c r="Z1960" s="100">
        <f t="shared" si="847"/>
        <v>4.6532045654082525E-2</v>
      </c>
      <c r="AA1960" s="100">
        <f t="shared" si="848"/>
        <v>3.9508340649692712E-2</v>
      </c>
      <c r="AB1960" s="101">
        <f t="shared" si="849"/>
        <v>1.1194029850746268E-2</v>
      </c>
      <c r="AC1960" s="99">
        <f t="shared" si="850"/>
        <v>9.1104996888600291E-3</v>
      </c>
      <c r="AD1960" s="100">
        <f t="shared" si="851"/>
        <v>3.1382871230841811E-2</v>
      </c>
      <c r="AE1960" s="100">
        <f t="shared" si="852"/>
        <v>5.3803029615612875E-2</v>
      </c>
      <c r="AF1960" s="100">
        <f t="shared" si="853"/>
        <v>4.6232767244938175E-2</v>
      </c>
      <c r="AG1960" s="101">
        <f t="shared" si="854"/>
        <v>1.4825753830518932E-2</v>
      </c>
      <c r="AH1960" s="95">
        <f t="shared" si="855"/>
        <v>124.35008779631255</v>
      </c>
      <c r="AI1960" s="96">
        <f t="shared" si="856"/>
        <v>98.969051799824413</v>
      </c>
      <c r="AJ1960" s="96">
        <f t="shared" si="857"/>
        <v>69.981562774363482</v>
      </c>
      <c r="AK1960" s="96">
        <f t="shared" si="858"/>
        <v>173.44951712028094</v>
      </c>
      <c r="AL1960" s="86">
        <f t="shared" si="859"/>
        <v>68.6369622475856</v>
      </c>
      <c r="AM1960" s="95">
        <f t="shared" si="867"/>
        <v>124.76237511237784</v>
      </c>
      <c r="AN1960" s="96">
        <f t="shared" si="860"/>
        <v>99.297187352144348</v>
      </c>
      <c r="AO1960" s="96">
        <f t="shared" si="861"/>
        <v>70.213589234510081</v>
      </c>
      <c r="AP1960" s="96">
        <f t="shared" si="862"/>
        <v>174.02459541056311</v>
      </c>
      <c r="AQ1960" s="86">
        <f t="shared" si="863"/>
        <v>68.864530634946007</v>
      </c>
    </row>
    <row r="1961" spans="1:43">
      <c r="A1961" s="129" t="str">
        <f t="shared" si="864"/>
        <v>2017_1</v>
      </c>
      <c r="B1961" s="57">
        <v>2017</v>
      </c>
      <c r="C1961" s="57">
        <v>1</v>
      </c>
      <c r="D1961" s="81" t="str">
        <f t="shared" si="865"/>
        <v>LSA_Commercial</v>
      </c>
      <c r="E1961" s="68" t="s">
        <v>19</v>
      </c>
      <c r="F1961" s="69" t="s">
        <v>40</v>
      </c>
      <c r="G1961" s="84">
        <f t="shared" si="866"/>
        <v>30608</v>
      </c>
      <c r="H1961" s="70">
        <v>7652</v>
      </c>
      <c r="I1961" s="65">
        <v>102</v>
      </c>
      <c r="J1961" s="66">
        <v>947</v>
      </c>
      <c r="K1961" s="66">
        <v>746</v>
      </c>
      <c r="L1961" s="66">
        <v>1660</v>
      </c>
      <c r="M1961" s="67">
        <v>274</v>
      </c>
      <c r="N1961" s="65">
        <v>3005987</v>
      </c>
      <c r="O1961" s="66">
        <v>2901988</v>
      </c>
      <c r="P1961" s="66">
        <v>1295780</v>
      </c>
      <c r="Q1961" s="66">
        <v>4418794</v>
      </c>
      <c r="R1961" s="67">
        <v>2833033</v>
      </c>
      <c r="S1961" s="95">
        <f t="shared" si="840"/>
        <v>29470.460784313724</v>
      </c>
      <c r="T1961" s="96">
        <f t="shared" si="841"/>
        <v>3064.401267159451</v>
      </c>
      <c r="U1961" s="96">
        <f t="shared" si="842"/>
        <v>1736.9705093833779</v>
      </c>
      <c r="V1961" s="96">
        <f t="shared" si="843"/>
        <v>2661.9240963855423</v>
      </c>
      <c r="W1961" s="86">
        <f t="shared" si="844"/>
        <v>10339.536496350365</v>
      </c>
      <c r="X1961" s="99">
        <f t="shared" si="845"/>
        <v>3.3324621014113958E-3</v>
      </c>
      <c r="Y1961" s="100">
        <f t="shared" si="846"/>
        <v>3.0939623627809724E-2</v>
      </c>
      <c r="Z1961" s="100">
        <f t="shared" si="847"/>
        <v>2.4372713016204913E-2</v>
      </c>
      <c r="AA1961" s="100">
        <f t="shared" si="848"/>
        <v>5.4234187140616834E-2</v>
      </c>
      <c r="AB1961" s="101">
        <f t="shared" si="849"/>
        <v>8.9519079979090439E-3</v>
      </c>
      <c r="AC1961" s="99">
        <f t="shared" si="850"/>
        <v>4.0999936060008438E-3</v>
      </c>
      <c r="AD1961" s="100">
        <f t="shared" si="851"/>
        <v>3.3245687733352694E-2</v>
      </c>
      <c r="AE1961" s="100">
        <f t="shared" si="852"/>
        <v>2.6426391018774347E-2</v>
      </c>
      <c r="AF1961" s="100">
        <f t="shared" si="853"/>
        <v>5.7250433550530104E-2</v>
      </c>
      <c r="AG1961" s="101">
        <f t="shared" si="854"/>
        <v>1.0206329860943584E-2</v>
      </c>
      <c r="AH1961" s="95">
        <f t="shared" si="855"/>
        <v>98.209193674856252</v>
      </c>
      <c r="AI1961" s="96">
        <f t="shared" si="856"/>
        <v>94.8114218504966</v>
      </c>
      <c r="AJ1961" s="96">
        <f t="shared" si="857"/>
        <v>42.334683742812338</v>
      </c>
      <c r="AK1961" s="96">
        <f t="shared" si="858"/>
        <v>144.36728959749084</v>
      </c>
      <c r="AL1961" s="86">
        <f t="shared" si="859"/>
        <v>92.558579456351282</v>
      </c>
      <c r="AM1961" s="95">
        <f t="shared" si="867"/>
        <v>98.534809889454067</v>
      </c>
      <c r="AN1961" s="96">
        <f t="shared" si="860"/>
        <v>95.125772626919883</v>
      </c>
      <c r="AO1961" s="96">
        <f t="shared" si="861"/>
        <v>42.475045952812437</v>
      </c>
      <c r="AP1961" s="96">
        <f t="shared" si="862"/>
        <v>144.84594468660717</v>
      </c>
      <c r="AQ1961" s="86">
        <f t="shared" si="863"/>
        <v>92.865460850479309</v>
      </c>
    </row>
    <row r="1962" spans="1:43">
      <c r="A1962" s="129" t="str">
        <f t="shared" si="864"/>
        <v>2017_1</v>
      </c>
      <c r="B1962" s="57">
        <v>2017</v>
      </c>
      <c r="C1962" s="57">
        <v>1</v>
      </c>
      <c r="D1962" s="81" t="str">
        <f t="shared" si="865"/>
        <v>LMA_Commercial</v>
      </c>
      <c r="E1962" s="68" t="s">
        <v>20</v>
      </c>
      <c r="F1962" s="69" t="s">
        <v>40</v>
      </c>
      <c r="G1962" s="84">
        <f t="shared" si="866"/>
        <v>28636</v>
      </c>
      <c r="H1962" s="70">
        <v>7159</v>
      </c>
      <c r="I1962" s="65">
        <v>222</v>
      </c>
      <c r="J1962" s="66">
        <v>708</v>
      </c>
      <c r="K1962" s="66">
        <v>757</v>
      </c>
      <c r="L1962" s="66">
        <v>1130</v>
      </c>
      <c r="M1962" s="67">
        <v>178</v>
      </c>
      <c r="N1962" s="65">
        <v>3269957</v>
      </c>
      <c r="O1962" s="66">
        <v>1884560</v>
      </c>
      <c r="P1962" s="66">
        <v>822767</v>
      </c>
      <c r="Q1962" s="66">
        <v>3470065</v>
      </c>
      <c r="R1962" s="67">
        <v>1047289</v>
      </c>
      <c r="S1962" s="95">
        <f t="shared" si="840"/>
        <v>14729.536036036036</v>
      </c>
      <c r="T1962" s="96">
        <f t="shared" si="841"/>
        <v>2661.8079096045199</v>
      </c>
      <c r="U1962" s="96">
        <f t="shared" si="842"/>
        <v>1086.878467635403</v>
      </c>
      <c r="V1962" s="96">
        <f t="shared" si="843"/>
        <v>3070.853982300885</v>
      </c>
      <c r="W1962" s="86">
        <f t="shared" si="844"/>
        <v>5883.6460674157306</v>
      </c>
      <c r="X1962" s="99">
        <f t="shared" si="845"/>
        <v>7.7524793965637658E-3</v>
      </c>
      <c r="Y1962" s="100">
        <f t="shared" si="846"/>
        <v>2.4724123480933093E-2</v>
      </c>
      <c r="Z1962" s="100">
        <f t="shared" si="847"/>
        <v>2.6435256320715184E-2</v>
      </c>
      <c r="AA1962" s="100">
        <f t="shared" si="848"/>
        <v>3.9460818550076826E-2</v>
      </c>
      <c r="AB1962" s="101">
        <f t="shared" si="849"/>
        <v>6.2159519485961729E-3</v>
      </c>
      <c r="AC1962" s="99">
        <f t="shared" si="850"/>
        <v>8.9600987534446501E-3</v>
      </c>
      <c r="AD1962" s="100">
        <f t="shared" si="851"/>
        <v>2.6862203412459616E-2</v>
      </c>
      <c r="AE1962" s="100">
        <f t="shared" si="852"/>
        <v>2.8644145491734146E-2</v>
      </c>
      <c r="AF1962" s="100">
        <f t="shared" si="853"/>
        <v>4.2141469893209806E-2</v>
      </c>
      <c r="AG1962" s="101">
        <f t="shared" si="854"/>
        <v>7.2981321372213174E-3</v>
      </c>
      <c r="AH1962" s="95">
        <f t="shared" si="855"/>
        <v>114.1904246403129</v>
      </c>
      <c r="AI1962" s="96">
        <f t="shared" si="856"/>
        <v>65.810867439586531</v>
      </c>
      <c r="AJ1962" s="96">
        <f t="shared" si="857"/>
        <v>28.73191088140802</v>
      </c>
      <c r="AK1962" s="96">
        <f t="shared" si="858"/>
        <v>121.17841178935606</v>
      </c>
      <c r="AL1962" s="86">
        <f t="shared" si="859"/>
        <v>36.572461237603015</v>
      </c>
      <c r="AM1962" s="95">
        <f t="shared" si="867"/>
        <v>114.56902721735672</v>
      </c>
      <c r="AN1962" s="96">
        <f t="shared" si="860"/>
        <v>66.029065805067702</v>
      </c>
      <c r="AO1962" s="96">
        <f t="shared" si="861"/>
        <v>28.827172594790373</v>
      </c>
      <c r="AP1962" s="96">
        <f t="shared" si="862"/>
        <v>121.58018329629317</v>
      </c>
      <c r="AQ1962" s="86">
        <f t="shared" si="863"/>
        <v>36.693718585730117</v>
      </c>
    </row>
    <row r="1963" spans="1:43">
      <c r="A1963" s="129" t="str">
        <f t="shared" si="864"/>
        <v>2017_1</v>
      </c>
      <c r="B1963" s="57">
        <v>2017</v>
      </c>
      <c r="C1963" s="57">
        <v>1</v>
      </c>
      <c r="D1963" s="81" t="str">
        <f t="shared" si="865"/>
        <v>SYL_Commercial</v>
      </c>
      <c r="E1963" s="68" t="s">
        <v>21</v>
      </c>
      <c r="F1963" s="69" t="s">
        <v>40</v>
      </c>
      <c r="G1963" s="84">
        <f t="shared" si="866"/>
        <v>3736</v>
      </c>
      <c r="H1963" s="70">
        <v>934</v>
      </c>
      <c r="I1963" s="65">
        <v>34</v>
      </c>
      <c r="J1963" s="66">
        <v>107</v>
      </c>
      <c r="K1963" s="66">
        <v>128</v>
      </c>
      <c r="L1963" s="66">
        <v>147</v>
      </c>
      <c r="M1963" s="67">
        <v>45</v>
      </c>
      <c r="N1963" s="65">
        <v>427755</v>
      </c>
      <c r="O1963" s="66">
        <v>345629</v>
      </c>
      <c r="P1963" s="66">
        <v>136719</v>
      </c>
      <c r="Q1963" s="66">
        <v>560075</v>
      </c>
      <c r="R1963" s="67">
        <v>222042</v>
      </c>
      <c r="S1963" s="95">
        <f t="shared" si="840"/>
        <v>12581.029411764706</v>
      </c>
      <c r="T1963" s="96">
        <f t="shared" si="841"/>
        <v>3230.1775700934581</v>
      </c>
      <c r="U1963" s="96">
        <f t="shared" si="842"/>
        <v>1068.1171875</v>
      </c>
      <c r="V1963" s="96">
        <f t="shared" si="843"/>
        <v>3810.0340136054424</v>
      </c>
      <c r="W1963" s="86">
        <f t="shared" si="844"/>
        <v>4934.2666666666664</v>
      </c>
      <c r="X1963" s="99">
        <f t="shared" si="845"/>
        <v>9.1006423982869372E-3</v>
      </c>
      <c r="Y1963" s="100">
        <f t="shared" si="846"/>
        <v>2.8640256959314776E-2</v>
      </c>
      <c r="Z1963" s="100">
        <f t="shared" si="847"/>
        <v>3.4261241970021415E-2</v>
      </c>
      <c r="AA1963" s="100">
        <f t="shared" si="848"/>
        <v>3.9346895074946465E-2</v>
      </c>
      <c r="AB1963" s="101">
        <f t="shared" si="849"/>
        <v>1.2044967880085654E-2</v>
      </c>
      <c r="AC1963" s="99">
        <f t="shared" si="850"/>
        <v>1.2720598345232032E-2</v>
      </c>
      <c r="AD1963" s="100">
        <f t="shared" si="851"/>
        <v>3.4998410226382247E-2</v>
      </c>
      <c r="AE1963" s="100">
        <f t="shared" si="852"/>
        <v>4.1195242474989152E-2</v>
      </c>
      <c r="AF1963" s="100">
        <f t="shared" si="853"/>
        <v>4.6758137444774868E-2</v>
      </c>
      <c r="AG1963" s="101">
        <f t="shared" si="854"/>
        <v>1.6203345254424698E-2</v>
      </c>
      <c r="AH1963" s="95">
        <f t="shared" si="855"/>
        <v>114.49544967880085</v>
      </c>
      <c r="AI1963" s="96">
        <f t="shared" si="856"/>
        <v>92.513115631691647</v>
      </c>
      <c r="AJ1963" s="96">
        <f t="shared" si="857"/>
        <v>36.595021413276228</v>
      </c>
      <c r="AK1963" s="96">
        <f t="shared" si="858"/>
        <v>149.91300856531049</v>
      </c>
      <c r="AL1963" s="86">
        <f t="shared" si="859"/>
        <v>59.433083511777305</v>
      </c>
      <c r="AM1963" s="95">
        <f t="shared" si="867"/>
        <v>114.87506357764332</v>
      </c>
      <c r="AN1963" s="96">
        <f t="shared" si="860"/>
        <v>92.819846288827208</v>
      </c>
      <c r="AO1963" s="96">
        <f t="shared" si="861"/>
        <v>36.716353560500323</v>
      </c>
      <c r="AP1963" s="96">
        <f t="shared" si="862"/>
        <v>150.41005069081268</v>
      </c>
      <c r="AQ1963" s="86">
        <f t="shared" si="863"/>
        <v>59.630136098717905</v>
      </c>
    </row>
    <row r="1964" spans="1:43">
      <c r="A1964" s="129" t="str">
        <f t="shared" si="864"/>
        <v>2017_1</v>
      </c>
      <c r="B1964" s="57">
        <v>2017</v>
      </c>
      <c r="C1964" s="57">
        <v>1</v>
      </c>
      <c r="D1964" s="81" t="str">
        <f t="shared" si="865"/>
        <v>MYL_Commercial</v>
      </c>
      <c r="E1964" s="68" t="s">
        <v>22</v>
      </c>
      <c r="F1964" s="69" t="s">
        <v>40</v>
      </c>
      <c r="G1964" s="84">
        <f t="shared" si="866"/>
        <v>2684</v>
      </c>
      <c r="H1964" s="70">
        <v>671</v>
      </c>
      <c r="I1964" s="65">
        <v>25</v>
      </c>
      <c r="J1964" s="66">
        <v>89</v>
      </c>
      <c r="K1964" s="66">
        <v>131</v>
      </c>
      <c r="L1964" s="66">
        <v>132</v>
      </c>
      <c r="M1964" s="67">
        <v>28</v>
      </c>
      <c r="N1964" s="65">
        <v>380003</v>
      </c>
      <c r="O1964" s="66">
        <v>308478</v>
      </c>
      <c r="P1964" s="66">
        <v>128458</v>
      </c>
      <c r="Q1964" s="66">
        <v>500787</v>
      </c>
      <c r="R1964" s="67">
        <v>137964</v>
      </c>
      <c r="S1964" s="95">
        <f t="shared" si="840"/>
        <v>15200.12</v>
      </c>
      <c r="T1964" s="96">
        <f t="shared" si="841"/>
        <v>3466.0449438202249</v>
      </c>
      <c r="U1964" s="96">
        <f t="shared" si="842"/>
        <v>980.59541984732823</v>
      </c>
      <c r="V1964" s="96">
        <f t="shared" si="843"/>
        <v>3793.840909090909</v>
      </c>
      <c r="W1964" s="86">
        <f t="shared" si="844"/>
        <v>4927.2857142857147</v>
      </c>
      <c r="X1964" s="99">
        <f t="shared" si="845"/>
        <v>9.314456035767511E-3</v>
      </c>
      <c r="Y1964" s="100">
        <f t="shared" si="846"/>
        <v>3.3159463487332341E-2</v>
      </c>
      <c r="Z1964" s="100">
        <f t="shared" si="847"/>
        <v>4.8807749627421758E-2</v>
      </c>
      <c r="AA1964" s="100">
        <f t="shared" si="848"/>
        <v>4.9180327868852458E-2</v>
      </c>
      <c r="AB1964" s="101">
        <f t="shared" si="849"/>
        <v>1.0432190760059613E-2</v>
      </c>
      <c r="AC1964" s="99">
        <f t="shared" si="850"/>
        <v>1.3634730387037736E-2</v>
      </c>
      <c r="AD1964" s="100">
        <f t="shared" si="851"/>
        <v>4.1212243557067513E-2</v>
      </c>
      <c r="AE1964" s="100">
        <f t="shared" si="852"/>
        <v>5.8498183203972189E-2</v>
      </c>
      <c r="AF1964" s="100">
        <f t="shared" si="853"/>
        <v>5.8905772247742079E-2</v>
      </c>
      <c r="AG1964" s="101">
        <f t="shared" si="854"/>
        <v>1.500175939482163E-2</v>
      </c>
      <c r="AH1964" s="95">
        <f t="shared" si="855"/>
        <v>141.58084947839046</v>
      </c>
      <c r="AI1964" s="96">
        <f t="shared" si="856"/>
        <v>114.93219076005961</v>
      </c>
      <c r="AJ1964" s="96">
        <f t="shared" si="857"/>
        <v>47.860655737704917</v>
      </c>
      <c r="AK1964" s="96">
        <f t="shared" si="858"/>
        <v>186.58233979135619</v>
      </c>
      <c r="AL1964" s="86">
        <f t="shared" si="859"/>
        <v>51.402384500745157</v>
      </c>
      <c r="AM1964" s="95">
        <f t="shared" si="867"/>
        <v>142.05026602221554</v>
      </c>
      <c r="AN1964" s="96">
        <f t="shared" si="860"/>
        <v>115.31325269011298</v>
      </c>
      <c r="AO1964" s="96">
        <f t="shared" si="861"/>
        <v>48.019339512271642</v>
      </c>
      <c r="AP1964" s="96">
        <f t="shared" si="862"/>
        <v>187.20096044101558</v>
      </c>
      <c r="AQ1964" s="86">
        <f t="shared" si="863"/>
        <v>51.572811008041889</v>
      </c>
    </row>
    <row r="1965" spans="1:43">
      <c r="A1965" s="129" t="str">
        <f t="shared" si="864"/>
        <v>2017_1</v>
      </c>
      <c r="B1965" s="57">
        <v>2017</v>
      </c>
      <c r="C1965" s="57">
        <v>1</v>
      </c>
      <c r="D1965" s="81" t="str">
        <f t="shared" si="865"/>
        <v>MYH_Commercial</v>
      </c>
      <c r="E1965" s="68" t="s">
        <v>23</v>
      </c>
      <c r="F1965" s="69" t="s">
        <v>40</v>
      </c>
      <c r="G1965" s="84">
        <f t="shared" si="866"/>
        <v>7424</v>
      </c>
      <c r="H1965" s="70">
        <v>1856</v>
      </c>
      <c r="I1965" s="65">
        <v>59</v>
      </c>
      <c r="J1965" s="66">
        <v>211</v>
      </c>
      <c r="K1965" s="66">
        <v>299</v>
      </c>
      <c r="L1965" s="66">
        <v>480</v>
      </c>
      <c r="M1965" s="67">
        <v>50</v>
      </c>
      <c r="N1965" s="65">
        <v>1114401</v>
      </c>
      <c r="O1965" s="66">
        <v>970283</v>
      </c>
      <c r="P1965" s="66">
        <v>414469</v>
      </c>
      <c r="Q1965" s="66">
        <v>1515474</v>
      </c>
      <c r="R1965" s="67">
        <v>310836</v>
      </c>
      <c r="S1965" s="95">
        <f t="shared" si="840"/>
        <v>18888.152542372882</v>
      </c>
      <c r="T1965" s="96">
        <f t="shared" si="841"/>
        <v>4598.4976303317535</v>
      </c>
      <c r="U1965" s="96">
        <f t="shared" si="842"/>
        <v>1386.1839464882944</v>
      </c>
      <c r="V1965" s="96">
        <f t="shared" si="843"/>
        <v>3157.2375000000002</v>
      </c>
      <c r="W1965" s="86">
        <f t="shared" si="844"/>
        <v>6216.72</v>
      </c>
      <c r="X1965" s="99">
        <f t="shared" si="845"/>
        <v>7.9471982758620684E-3</v>
      </c>
      <c r="Y1965" s="100">
        <f t="shared" si="846"/>
        <v>2.842133620689655E-2</v>
      </c>
      <c r="Z1965" s="100">
        <f t="shared" si="847"/>
        <v>4.0274784482758619E-2</v>
      </c>
      <c r="AA1965" s="100">
        <f t="shared" si="848"/>
        <v>6.4655172413793108E-2</v>
      </c>
      <c r="AB1965" s="101">
        <f t="shared" si="849"/>
        <v>6.7349137931034479E-3</v>
      </c>
      <c r="AC1965" s="99">
        <f t="shared" si="850"/>
        <v>1.0348304412066618E-2</v>
      </c>
      <c r="AD1965" s="100">
        <f t="shared" si="851"/>
        <v>3.2914975101934085E-2</v>
      </c>
      <c r="AE1965" s="100">
        <f t="shared" si="852"/>
        <v>4.5591299007538638E-2</v>
      </c>
      <c r="AF1965" s="100">
        <f t="shared" si="853"/>
        <v>7.1305215375019909E-2</v>
      </c>
      <c r="AG1965" s="101">
        <f t="shared" si="854"/>
        <v>8.946661292921541E-3</v>
      </c>
      <c r="AH1965" s="95">
        <f t="shared" si="855"/>
        <v>150.10789331896552</v>
      </c>
      <c r="AI1965" s="96">
        <f t="shared" si="856"/>
        <v>130.69544719827587</v>
      </c>
      <c r="AJ1965" s="96">
        <f t="shared" si="857"/>
        <v>55.828259698275865</v>
      </c>
      <c r="AK1965" s="96">
        <f t="shared" si="858"/>
        <v>204.13173491379311</v>
      </c>
      <c r="AL1965" s="86">
        <f t="shared" si="859"/>
        <v>41.869073275862071</v>
      </c>
      <c r="AM1965" s="95">
        <f t="shared" si="867"/>
        <v>150.60558159207767</v>
      </c>
      <c r="AN1965" s="96">
        <f t="shared" si="860"/>
        <v>131.12877278816683</v>
      </c>
      <c r="AO1965" s="96">
        <f t="shared" si="861"/>
        <v>56.013360358512635</v>
      </c>
      <c r="AP1965" s="96">
        <f t="shared" si="862"/>
        <v>204.80854123217074</v>
      </c>
      <c r="AQ1965" s="86">
        <f t="shared" si="863"/>
        <v>42.007891737135068</v>
      </c>
    </row>
    <row r="1966" spans="1:43">
      <c r="A1966" s="129" t="str">
        <f t="shared" si="864"/>
        <v>2017_1</v>
      </c>
      <c r="B1966" s="57">
        <v>2017</v>
      </c>
      <c r="C1966" s="57">
        <v>1</v>
      </c>
      <c r="D1966" s="81" t="str">
        <f t="shared" si="865"/>
        <v>LML_Commercial</v>
      </c>
      <c r="E1966" s="68" t="s">
        <v>24</v>
      </c>
      <c r="F1966" s="69" t="s">
        <v>40</v>
      </c>
      <c r="G1966" s="84">
        <f t="shared" si="866"/>
        <v>28568</v>
      </c>
      <c r="H1966" s="70">
        <v>7142</v>
      </c>
      <c r="I1966" s="65">
        <v>52</v>
      </c>
      <c r="J1966" s="66">
        <v>680</v>
      </c>
      <c r="K1966" s="66">
        <v>1663</v>
      </c>
      <c r="L1966" s="66">
        <v>1112</v>
      </c>
      <c r="M1966" s="67">
        <v>243</v>
      </c>
      <c r="N1966" s="65">
        <v>936677</v>
      </c>
      <c r="O1966" s="66">
        <v>1489676</v>
      </c>
      <c r="P1966" s="66">
        <v>1633597</v>
      </c>
      <c r="Q1966" s="66">
        <v>2590600</v>
      </c>
      <c r="R1966" s="67">
        <v>1461511</v>
      </c>
      <c r="S1966" s="95">
        <f t="shared" si="840"/>
        <v>18013.01923076923</v>
      </c>
      <c r="T1966" s="96">
        <f t="shared" si="841"/>
        <v>2190.6999999999998</v>
      </c>
      <c r="U1966" s="96">
        <f t="shared" si="842"/>
        <v>982.3193024654239</v>
      </c>
      <c r="V1966" s="96">
        <f t="shared" si="843"/>
        <v>2329.6762589928057</v>
      </c>
      <c r="W1966" s="86">
        <f t="shared" si="844"/>
        <v>6014.4485596707818</v>
      </c>
      <c r="X1966" s="99">
        <f t="shared" si="845"/>
        <v>1.8202184262111453E-3</v>
      </c>
      <c r="Y1966" s="100">
        <f t="shared" si="846"/>
        <v>2.3802856342761133E-2</v>
      </c>
      <c r="Z1966" s="100">
        <f t="shared" si="847"/>
        <v>5.8211985438252588E-2</v>
      </c>
      <c r="AA1966" s="100">
        <f t="shared" si="848"/>
        <v>3.8924670960515259E-2</v>
      </c>
      <c r="AB1966" s="101">
        <f t="shared" si="849"/>
        <v>8.5060207224866985E-3</v>
      </c>
      <c r="AC1966" s="99">
        <f t="shared" si="850"/>
        <v>2.4078189037774855E-3</v>
      </c>
      <c r="AD1966" s="100">
        <f t="shared" si="851"/>
        <v>2.5904210756200075E-2</v>
      </c>
      <c r="AE1966" s="100">
        <f t="shared" si="852"/>
        <v>6.1439727249893265E-2</v>
      </c>
      <c r="AF1966" s="100">
        <f t="shared" si="853"/>
        <v>4.1590959782448401E-2</v>
      </c>
      <c r="AG1966" s="101">
        <f t="shared" si="854"/>
        <v>9.7719931917736539E-3</v>
      </c>
      <c r="AH1966" s="95">
        <f t="shared" si="855"/>
        <v>32.787629515541866</v>
      </c>
      <c r="AI1966" s="96">
        <f t="shared" si="856"/>
        <v>52.14491739008681</v>
      </c>
      <c r="AJ1966" s="96">
        <f t="shared" si="857"/>
        <v>57.182756930831701</v>
      </c>
      <c r="AK1966" s="96">
        <f t="shared" si="858"/>
        <v>90.681881825819104</v>
      </c>
      <c r="AL1966" s="86">
        <f t="shared" si="859"/>
        <v>51.15902408288995</v>
      </c>
      <c r="AM1966" s="95">
        <f t="shared" si="867"/>
        <v>32.896338114085424</v>
      </c>
      <c r="AN1966" s="96">
        <f t="shared" si="860"/>
        <v>52.317805792646041</v>
      </c>
      <c r="AO1966" s="96">
        <f t="shared" si="861"/>
        <v>57.372348476748769</v>
      </c>
      <c r="AP1966" s="96">
        <f t="shared" si="862"/>
        <v>90.982540959530027</v>
      </c>
      <c r="AQ1966" s="86">
        <f t="shared" si="863"/>
        <v>51.328643719718862</v>
      </c>
    </row>
    <row r="1967" spans="1:43">
      <c r="A1967" s="129" t="str">
        <f t="shared" si="864"/>
        <v>2017_1</v>
      </c>
      <c r="B1967" s="57">
        <v>2017</v>
      </c>
      <c r="C1967" s="57">
        <v>1</v>
      </c>
      <c r="D1967" s="81" t="str">
        <f t="shared" si="865"/>
        <v>MSA_Commercial</v>
      </c>
      <c r="E1967" s="68" t="s">
        <v>25</v>
      </c>
      <c r="F1967" s="69" t="s">
        <v>40</v>
      </c>
      <c r="G1967" s="84">
        <f t="shared" si="866"/>
        <v>20188</v>
      </c>
      <c r="H1967" s="70">
        <v>5047</v>
      </c>
      <c r="I1967" s="65">
        <v>79</v>
      </c>
      <c r="J1967" s="66">
        <v>626</v>
      </c>
      <c r="K1967" s="66">
        <v>896</v>
      </c>
      <c r="L1967" s="66">
        <v>1214</v>
      </c>
      <c r="M1967" s="67">
        <v>238</v>
      </c>
      <c r="N1967" s="65">
        <v>1711482</v>
      </c>
      <c r="O1967" s="66">
        <v>2248537</v>
      </c>
      <c r="P1967" s="66">
        <v>1421367</v>
      </c>
      <c r="Q1967" s="66">
        <v>4121364</v>
      </c>
      <c r="R1967" s="67">
        <v>1075508</v>
      </c>
      <c r="S1967" s="95">
        <f t="shared" si="840"/>
        <v>21664.32911392405</v>
      </c>
      <c r="T1967" s="96">
        <f t="shared" si="841"/>
        <v>3591.9121405750798</v>
      </c>
      <c r="U1967" s="96">
        <f t="shared" si="842"/>
        <v>1586.3470982142858</v>
      </c>
      <c r="V1967" s="96">
        <f t="shared" si="843"/>
        <v>3394.8632619439868</v>
      </c>
      <c r="W1967" s="86">
        <f t="shared" si="844"/>
        <v>4518.9411764705883</v>
      </c>
      <c r="X1967" s="99">
        <f t="shared" si="845"/>
        <v>3.9132157717455913E-3</v>
      </c>
      <c r="Y1967" s="100">
        <f t="shared" si="846"/>
        <v>3.1008519912819495E-2</v>
      </c>
      <c r="Z1967" s="100">
        <f t="shared" si="847"/>
        <v>4.4382801664355064E-2</v>
      </c>
      <c r="AA1967" s="100">
        <f t="shared" si="848"/>
        <v>6.0134733505052509E-2</v>
      </c>
      <c r="AB1967" s="101">
        <f t="shared" si="849"/>
        <v>1.1789181692094313E-2</v>
      </c>
      <c r="AC1967" s="99">
        <f t="shared" si="850"/>
        <v>4.9370384840532102E-3</v>
      </c>
      <c r="AD1967" s="100">
        <f t="shared" si="851"/>
        <v>3.3851080766285714E-2</v>
      </c>
      <c r="AE1967" s="100">
        <f t="shared" si="852"/>
        <v>4.7760015877797921E-2</v>
      </c>
      <c r="AF1967" s="100">
        <f t="shared" si="853"/>
        <v>6.4033298405435354E-2</v>
      </c>
      <c r="AG1967" s="101">
        <f t="shared" si="854"/>
        <v>1.3559192448024976E-2</v>
      </c>
      <c r="AH1967" s="95">
        <f t="shared" si="855"/>
        <v>84.777194372894783</v>
      </c>
      <c r="AI1967" s="96">
        <f t="shared" si="856"/>
        <v>111.37987913612046</v>
      </c>
      <c r="AJ1967" s="96">
        <f t="shared" si="857"/>
        <v>70.406528630869829</v>
      </c>
      <c r="AK1967" s="96">
        <f t="shared" si="858"/>
        <v>204.14919754309491</v>
      </c>
      <c r="AL1967" s="86">
        <f t="shared" si="859"/>
        <v>53.274618585298199</v>
      </c>
      <c r="AM1967" s="95">
        <f t="shared" si="867"/>
        <v>85.058276296928469</v>
      </c>
      <c r="AN1967" s="96">
        <f t="shared" si="860"/>
        <v>111.74916324557702</v>
      </c>
      <c r="AO1967" s="96">
        <f t="shared" si="861"/>
        <v>70.639964081034066</v>
      </c>
      <c r="AP1967" s="96">
        <f t="shared" si="862"/>
        <v>204.82606175946597</v>
      </c>
      <c r="AQ1967" s="86">
        <f t="shared" si="863"/>
        <v>53.451252553960224</v>
      </c>
    </row>
    <row r="1968" spans="1:43">
      <c r="A1968" s="129" t="str">
        <f t="shared" si="864"/>
        <v>2017_1</v>
      </c>
      <c r="B1968" s="57">
        <v>2017</v>
      </c>
      <c r="C1968" s="57">
        <v>1</v>
      </c>
      <c r="D1968" s="81" t="str">
        <f t="shared" si="865"/>
        <v>LYA_Commercial</v>
      </c>
      <c r="E1968" s="68" t="s">
        <v>26</v>
      </c>
      <c r="F1968" s="69" t="s">
        <v>40</v>
      </c>
      <c r="G1968" s="84">
        <f t="shared" si="866"/>
        <v>6128</v>
      </c>
      <c r="H1968" s="70">
        <v>1532</v>
      </c>
      <c r="I1968" s="65">
        <v>51</v>
      </c>
      <c r="J1968" s="66">
        <v>202</v>
      </c>
      <c r="K1968" s="66">
        <v>309</v>
      </c>
      <c r="L1968" s="66">
        <v>285</v>
      </c>
      <c r="M1968" s="67">
        <v>95</v>
      </c>
      <c r="N1968" s="65">
        <v>1053721</v>
      </c>
      <c r="O1968" s="66">
        <v>704184</v>
      </c>
      <c r="P1968" s="66">
        <v>284553</v>
      </c>
      <c r="Q1968" s="66">
        <v>1045482</v>
      </c>
      <c r="R1968" s="67">
        <v>807844</v>
      </c>
      <c r="S1968" s="95">
        <f t="shared" si="840"/>
        <v>20661.196078431374</v>
      </c>
      <c r="T1968" s="96">
        <f t="shared" si="841"/>
        <v>3486.0594059405939</v>
      </c>
      <c r="U1968" s="96">
        <f t="shared" si="842"/>
        <v>920.88349514563106</v>
      </c>
      <c r="V1968" s="96">
        <f t="shared" si="843"/>
        <v>3668.3578947368419</v>
      </c>
      <c r="W1968" s="86">
        <f t="shared" si="844"/>
        <v>8503.621052631579</v>
      </c>
      <c r="X1968" s="99">
        <f t="shared" si="845"/>
        <v>8.3224543080939947E-3</v>
      </c>
      <c r="Y1968" s="100">
        <f t="shared" si="846"/>
        <v>3.2963446475195821E-2</v>
      </c>
      <c r="Z1968" s="100">
        <f t="shared" si="847"/>
        <v>5.0424281984334206E-2</v>
      </c>
      <c r="AA1968" s="100">
        <f t="shared" si="848"/>
        <v>4.6507832898172327E-2</v>
      </c>
      <c r="AB1968" s="101">
        <f t="shared" si="849"/>
        <v>1.5502610966057441E-2</v>
      </c>
      <c r="AC1968" s="99">
        <f t="shared" si="850"/>
        <v>1.1026459320444569E-2</v>
      </c>
      <c r="AD1968" s="100">
        <f t="shared" si="851"/>
        <v>3.8277602416063726E-2</v>
      </c>
      <c r="AE1968" s="100">
        <f t="shared" si="852"/>
        <v>5.6937283877286145E-2</v>
      </c>
      <c r="AF1968" s="100">
        <f t="shared" si="853"/>
        <v>5.277567661598289E-2</v>
      </c>
      <c r="AG1968" s="101">
        <f t="shared" si="854"/>
        <v>1.9179717829064562E-2</v>
      </c>
      <c r="AH1968" s="95">
        <f t="shared" si="855"/>
        <v>171.95186031331593</v>
      </c>
      <c r="AI1968" s="96">
        <f t="shared" si="856"/>
        <v>114.91253263707571</v>
      </c>
      <c r="AJ1968" s="96">
        <f t="shared" si="857"/>
        <v>46.434889033942561</v>
      </c>
      <c r="AK1968" s="96">
        <f t="shared" si="858"/>
        <v>170.60737597911228</v>
      </c>
      <c r="AL1968" s="86">
        <f t="shared" si="859"/>
        <v>131.82832898172325</v>
      </c>
      <c r="AM1968" s="95">
        <f t="shared" si="867"/>
        <v>172.52197306705307</v>
      </c>
      <c r="AN1968" s="96">
        <f t="shared" si="860"/>
        <v>115.29352938989513</v>
      </c>
      <c r="AO1968" s="96">
        <f t="shared" si="861"/>
        <v>46.588845626260792</v>
      </c>
      <c r="AP1968" s="96">
        <f t="shared" si="862"/>
        <v>171.17303104530399</v>
      </c>
      <c r="AQ1968" s="86">
        <f t="shared" si="863"/>
        <v>132.26541068307495</v>
      </c>
    </row>
    <row r="1969" spans="1:43">
      <c r="A1969" s="129" t="str">
        <f t="shared" si="864"/>
        <v>2017_1</v>
      </c>
      <c r="B1969" s="57">
        <v>2017</v>
      </c>
      <c r="C1969" s="57">
        <v>1</v>
      </c>
      <c r="D1969" s="81" t="str">
        <f t="shared" si="865"/>
        <v>MMA_Commercial</v>
      </c>
      <c r="E1969" s="68" t="s">
        <v>27</v>
      </c>
      <c r="F1969" s="69" t="s">
        <v>40</v>
      </c>
      <c r="G1969" s="84">
        <f t="shared" si="866"/>
        <v>30504</v>
      </c>
      <c r="H1969" s="70">
        <v>7626</v>
      </c>
      <c r="I1969" s="65">
        <v>242</v>
      </c>
      <c r="J1969" s="66">
        <v>1004</v>
      </c>
      <c r="K1969" s="66">
        <v>1578</v>
      </c>
      <c r="L1969" s="66">
        <v>1610</v>
      </c>
      <c r="M1969" s="67">
        <v>360</v>
      </c>
      <c r="N1969" s="65">
        <v>3609123</v>
      </c>
      <c r="O1969" s="66">
        <v>3450912</v>
      </c>
      <c r="P1969" s="66">
        <v>2022060</v>
      </c>
      <c r="Q1969" s="66">
        <v>6306013</v>
      </c>
      <c r="R1969" s="67">
        <v>4260248</v>
      </c>
      <c r="S1969" s="95">
        <f t="shared" si="840"/>
        <v>14913.731404958678</v>
      </c>
      <c r="T1969" s="96">
        <f t="shared" si="841"/>
        <v>3437.1633466135459</v>
      </c>
      <c r="U1969" s="96">
        <f t="shared" si="842"/>
        <v>1281.406844106464</v>
      </c>
      <c r="V1969" s="96">
        <f t="shared" si="843"/>
        <v>3916.7782608695652</v>
      </c>
      <c r="W1969" s="86">
        <f t="shared" si="844"/>
        <v>11834.022222222222</v>
      </c>
      <c r="X1969" s="99">
        <f t="shared" si="845"/>
        <v>7.9333857854707573E-3</v>
      </c>
      <c r="Y1969" s="100">
        <f t="shared" si="846"/>
        <v>3.2913716233936532E-2</v>
      </c>
      <c r="Z1969" s="100">
        <f t="shared" si="847"/>
        <v>5.1730920535011798E-2</v>
      </c>
      <c r="AA1969" s="100">
        <f t="shared" si="848"/>
        <v>5.2779963283503803E-2</v>
      </c>
      <c r="AB1969" s="101">
        <f t="shared" si="849"/>
        <v>1.1801730920535013E-2</v>
      </c>
      <c r="AC1969" s="99">
        <f t="shared" si="850"/>
        <v>9.1169102212887466E-3</v>
      </c>
      <c r="AD1969" s="100">
        <f t="shared" si="851"/>
        <v>3.5293834827198063E-2</v>
      </c>
      <c r="AE1969" s="100">
        <f t="shared" si="852"/>
        <v>5.4685654762194134E-2</v>
      </c>
      <c r="AF1969" s="100">
        <f t="shared" si="853"/>
        <v>5.5762855115188054E-2</v>
      </c>
      <c r="AG1969" s="101">
        <f t="shared" si="854"/>
        <v>1.3242427163311699E-2</v>
      </c>
      <c r="AH1969" s="95">
        <f t="shared" si="855"/>
        <v>118.31638473642801</v>
      </c>
      <c r="AI1969" s="96">
        <f t="shared" si="856"/>
        <v>113.12981904012588</v>
      </c>
      <c r="AJ1969" s="96">
        <f t="shared" si="857"/>
        <v>66.288355625491732</v>
      </c>
      <c r="AK1969" s="96">
        <f t="shared" si="858"/>
        <v>206.72741279832152</v>
      </c>
      <c r="AL1969" s="86">
        <f t="shared" si="859"/>
        <v>139.66194597429845</v>
      </c>
      <c r="AM1969" s="95">
        <f t="shared" si="867"/>
        <v>118.70866708679861</v>
      </c>
      <c r="AN1969" s="96">
        <f t="shared" si="860"/>
        <v>113.5049051400682</v>
      </c>
      <c r="AO1969" s="96">
        <f t="shared" si="861"/>
        <v>66.508137120716583</v>
      </c>
      <c r="AP1969" s="96">
        <f t="shared" si="862"/>
        <v>207.412825182745</v>
      </c>
      <c r="AQ1969" s="86">
        <f t="shared" si="863"/>
        <v>140.12500032257134</v>
      </c>
    </row>
    <row r="1970" spans="1:43">
      <c r="A1970" s="129" t="str">
        <f t="shared" si="864"/>
        <v>2017_1</v>
      </c>
      <c r="B1970" s="57">
        <v>2017</v>
      </c>
      <c r="C1970" s="57">
        <v>1</v>
      </c>
      <c r="D1970" s="81" t="str">
        <f t="shared" si="865"/>
        <v>LYH_Commercial</v>
      </c>
      <c r="E1970" s="68" t="s">
        <v>28</v>
      </c>
      <c r="F1970" s="69" t="s">
        <v>40</v>
      </c>
      <c r="G1970" s="84">
        <f t="shared" si="866"/>
        <v>4256</v>
      </c>
      <c r="H1970" s="70">
        <v>1064</v>
      </c>
      <c r="I1970" s="65">
        <v>33</v>
      </c>
      <c r="J1970" s="66">
        <v>140</v>
      </c>
      <c r="K1970" s="66">
        <v>164</v>
      </c>
      <c r="L1970" s="66">
        <v>243</v>
      </c>
      <c r="M1970" s="67">
        <v>61</v>
      </c>
      <c r="N1970" s="65">
        <v>642478</v>
      </c>
      <c r="O1970" s="66">
        <v>477521</v>
      </c>
      <c r="P1970" s="66">
        <v>240331</v>
      </c>
      <c r="Q1970" s="66">
        <v>812140</v>
      </c>
      <c r="R1970" s="67">
        <v>560991</v>
      </c>
      <c r="S1970" s="95">
        <f t="shared" si="840"/>
        <v>19469.030303030304</v>
      </c>
      <c r="T1970" s="96">
        <f t="shared" si="841"/>
        <v>3410.8642857142859</v>
      </c>
      <c r="U1970" s="96">
        <f t="shared" si="842"/>
        <v>1465.4329268292684</v>
      </c>
      <c r="V1970" s="96">
        <f t="shared" si="843"/>
        <v>3342.1399176954733</v>
      </c>
      <c r="W1970" s="86">
        <f t="shared" si="844"/>
        <v>9196.5737704918029</v>
      </c>
      <c r="X1970" s="99">
        <f t="shared" si="845"/>
        <v>7.7537593984962402E-3</v>
      </c>
      <c r="Y1970" s="100">
        <f t="shared" si="846"/>
        <v>3.2894736842105261E-2</v>
      </c>
      <c r="Z1970" s="100">
        <f t="shared" si="847"/>
        <v>3.8533834586466163E-2</v>
      </c>
      <c r="AA1970" s="100">
        <f t="shared" si="848"/>
        <v>5.7095864661654137E-2</v>
      </c>
      <c r="AB1970" s="101">
        <f t="shared" si="849"/>
        <v>1.4332706766917292E-2</v>
      </c>
      <c r="AC1970" s="99">
        <f t="shared" si="850"/>
        <v>1.0886475236559032E-2</v>
      </c>
      <c r="AD1970" s="100">
        <f t="shared" si="851"/>
        <v>3.9264968015033631E-2</v>
      </c>
      <c r="AE1970" s="100">
        <f t="shared" si="852"/>
        <v>4.5408368023017155E-2</v>
      </c>
      <c r="AF1970" s="100">
        <f t="shared" si="853"/>
        <v>6.5382747691179258E-2</v>
      </c>
      <c r="AG1970" s="101">
        <f t="shared" si="854"/>
        <v>1.8577772232969563E-2</v>
      </c>
      <c r="AH1970" s="95">
        <f t="shared" si="855"/>
        <v>150.95817669172934</v>
      </c>
      <c r="AI1970" s="96">
        <f t="shared" si="856"/>
        <v>112.19948308270676</v>
      </c>
      <c r="AJ1970" s="96">
        <f t="shared" si="857"/>
        <v>56.46875</v>
      </c>
      <c r="AK1970" s="96">
        <f t="shared" si="858"/>
        <v>190.82236842105263</v>
      </c>
      <c r="AL1970" s="86">
        <f t="shared" si="859"/>
        <v>131.81179511278197</v>
      </c>
      <c r="AM1970" s="95">
        <f t="shared" si="867"/>
        <v>151.45868411081767</v>
      </c>
      <c r="AN1970" s="96">
        <f t="shared" si="860"/>
        <v>112.57148461936714</v>
      </c>
      <c r="AO1970" s="96">
        <f t="shared" si="861"/>
        <v>56.655974229525249</v>
      </c>
      <c r="AP1970" s="96">
        <f t="shared" si="862"/>
        <v>191.45504704248154</v>
      </c>
      <c r="AQ1970" s="86">
        <f t="shared" si="863"/>
        <v>132.24882199547957</v>
      </c>
    </row>
    <row r="1971" spans="1:43">
      <c r="A1971" s="129" t="str">
        <f t="shared" si="864"/>
        <v>2017_1</v>
      </c>
      <c r="B1971" s="57">
        <v>2017</v>
      </c>
      <c r="C1971" s="57">
        <v>1</v>
      </c>
      <c r="D1971" s="81" t="str">
        <f t="shared" si="865"/>
        <v>SSA_Commercial</v>
      </c>
      <c r="E1971" s="68" t="s">
        <v>29</v>
      </c>
      <c r="F1971" s="69" t="s">
        <v>40</v>
      </c>
      <c r="G1971" s="84">
        <f t="shared" si="866"/>
        <v>7296</v>
      </c>
      <c r="H1971" s="70">
        <v>1824</v>
      </c>
      <c r="I1971" s="65">
        <v>63</v>
      </c>
      <c r="J1971" s="66">
        <v>221</v>
      </c>
      <c r="K1971" s="66">
        <v>714</v>
      </c>
      <c r="L1971" s="66">
        <v>660</v>
      </c>
      <c r="M1971" s="67">
        <v>47</v>
      </c>
      <c r="N1971" s="65">
        <v>1223496</v>
      </c>
      <c r="O1971" s="66">
        <v>457118</v>
      </c>
      <c r="P1971" s="66">
        <v>687998</v>
      </c>
      <c r="Q1971" s="66">
        <v>2179350</v>
      </c>
      <c r="R1971" s="67">
        <v>307042</v>
      </c>
      <c r="S1971" s="95">
        <f t="shared" si="840"/>
        <v>19420.571428571428</v>
      </c>
      <c r="T1971" s="96">
        <f t="shared" si="841"/>
        <v>2068.4072398190046</v>
      </c>
      <c r="U1971" s="96">
        <f t="shared" si="842"/>
        <v>963.58263305322134</v>
      </c>
      <c r="V1971" s="96">
        <f t="shared" si="843"/>
        <v>3302.0454545454545</v>
      </c>
      <c r="W1971" s="86">
        <f t="shared" si="844"/>
        <v>6532.8085106382978</v>
      </c>
      <c r="X1971" s="99">
        <f t="shared" si="845"/>
        <v>8.6348684210526324E-3</v>
      </c>
      <c r="Y1971" s="100">
        <f t="shared" si="846"/>
        <v>3.0290570175438597E-2</v>
      </c>
      <c r="Z1971" s="100">
        <f t="shared" si="847"/>
        <v>9.7861842105263164E-2</v>
      </c>
      <c r="AA1971" s="100">
        <f t="shared" si="848"/>
        <v>9.0460526315789477E-2</v>
      </c>
      <c r="AB1971" s="101">
        <f t="shared" si="849"/>
        <v>6.4418859649122808E-3</v>
      </c>
      <c r="AC1971" s="99">
        <f t="shared" si="850"/>
        <v>1.1158687332744891E-2</v>
      </c>
      <c r="AD1971" s="100">
        <f t="shared" si="851"/>
        <v>3.4965639357546888E-2</v>
      </c>
      <c r="AE1971" s="100">
        <f t="shared" si="852"/>
        <v>0.10596691131952156</v>
      </c>
      <c r="AF1971" s="100">
        <f t="shared" si="853"/>
        <v>9.8284976673193955E-2</v>
      </c>
      <c r="AG1971" s="101">
        <f t="shared" si="854"/>
        <v>8.6241970661503561E-3</v>
      </c>
      <c r="AH1971" s="95">
        <f t="shared" si="855"/>
        <v>167.69407894736841</v>
      </c>
      <c r="AI1971" s="96">
        <f t="shared" si="856"/>
        <v>62.653234649122808</v>
      </c>
      <c r="AJ1971" s="96">
        <f t="shared" si="857"/>
        <v>94.297971491228068</v>
      </c>
      <c r="AK1971" s="96">
        <f t="shared" si="858"/>
        <v>298.70476973684208</v>
      </c>
      <c r="AL1971" s="86">
        <f t="shared" si="859"/>
        <v>42.083607456140349</v>
      </c>
      <c r="AM1971" s="95">
        <f t="shared" si="867"/>
        <v>168.25007486948226</v>
      </c>
      <c r="AN1971" s="96">
        <f t="shared" si="860"/>
        <v>62.860963766279582</v>
      </c>
      <c r="AO1971" s="96">
        <f t="shared" si="861"/>
        <v>94.610619903991562</v>
      </c>
      <c r="AP1971" s="96">
        <f t="shared" si="862"/>
        <v>299.69513645063506</v>
      </c>
      <c r="AQ1971" s="86">
        <f t="shared" si="863"/>
        <v>42.223137213424138</v>
      </c>
    </row>
    <row r="1972" spans="1:43">
      <c r="A1972" s="129" t="str">
        <f t="shared" si="864"/>
        <v>2017_1</v>
      </c>
      <c r="B1972" s="57">
        <v>2017</v>
      </c>
      <c r="C1972" s="57">
        <v>1</v>
      </c>
      <c r="D1972" s="81" t="str">
        <f t="shared" si="865"/>
        <v>MML_Commercial</v>
      </c>
      <c r="E1972" s="68" t="s">
        <v>30</v>
      </c>
      <c r="F1972" s="69" t="s">
        <v>40</v>
      </c>
      <c r="G1972" s="84">
        <f t="shared" si="866"/>
        <v>24712</v>
      </c>
      <c r="H1972" s="70">
        <v>6178</v>
      </c>
      <c r="I1972" s="65">
        <v>151</v>
      </c>
      <c r="J1972" s="66">
        <v>813</v>
      </c>
      <c r="K1972" s="66">
        <v>1738</v>
      </c>
      <c r="L1972" s="66">
        <v>1112</v>
      </c>
      <c r="M1972" s="67">
        <v>292</v>
      </c>
      <c r="N1972" s="65">
        <v>2372713</v>
      </c>
      <c r="O1972" s="66">
        <v>2705568</v>
      </c>
      <c r="P1972" s="66">
        <v>1256508</v>
      </c>
      <c r="Q1972" s="66">
        <v>4162300</v>
      </c>
      <c r="R1972" s="67">
        <v>630075</v>
      </c>
      <c r="S1972" s="95">
        <f t="shared" si="840"/>
        <v>15713.331125827815</v>
      </c>
      <c r="T1972" s="96">
        <f t="shared" si="841"/>
        <v>3327.8819188191883</v>
      </c>
      <c r="U1972" s="96">
        <f t="shared" si="842"/>
        <v>722.96202531645565</v>
      </c>
      <c r="V1972" s="96">
        <f t="shared" si="843"/>
        <v>3743.0755395683454</v>
      </c>
      <c r="W1972" s="86">
        <f t="shared" si="844"/>
        <v>2157.7910958904108</v>
      </c>
      <c r="X1972" s="99">
        <f t="shared" si="845"/>
        <v>6.110391712528326E-3</v>
      </c>
      <c r="Y1972" s="100">
        <f t="shared" si="846"/>
        <v>3.2898996438977014E-2</v>
      </c>
      <c r="Z1972" s="100">
        <f t="shared" si="847"/>
        <v>7.0330203949498224E-2</v>
      </c>
      <c r="AA1972" s="100">
        <f t="shared" si="848"/>
        <v>4.4998381353188732E-2</v>
      </c>
      <c r="AB1972" s="101">
        <f t="shared" si="849"/>
        <v>1.1816121722240207E-2</v>
      </c>
      <c r="AC1972" s="99">
        <f t="shared" si="850"/>
        <v>7.2654544516586568E-3</v>
      </c>
      <c r="AD1972" s="100">
        <f t="shared" si="851"/>
        <v>3.5542800196593831E-2</v>
      </c>
      <c r="AE1972" s="100">
        <f t="shared" si="852"/>
        <v>7.4120187041713498E-2</v>
      </c>
      <c r="AF1972" s="100">
        <f t="shared" si="853"/>
        <v>4.8070956215920217E-2</v>
      </c>
      <c r="AG1972" s="101">
        <f t="shared" si="854"/>
        <v>1.3417737482141489E-2</v>
      </c>
      <c r="AH1972" s="95">
        <f t="shared" si="855"/>
        <v>96.014608287471674</v>
      </c>
      <c r="AI1972" s="96">
        <f t="shared" si="856"/>
        <v>109.48397539656847</v>
      </c>
      <c r="AJ1972" s="96">
        <f t="shared" si="857"/>
        <v>50.846066688248627</v>
      </c>
      <c r="AK1972" s="96">
        <f t="shared" si="858"/>
        <v>168.4323405632891</v>
      </c>
      <c r="AL1972" s="86">
        <f t="shared" si="859"/>
        <v>25.496722240207188</v>
      </c>
      <c r="AM1972" s="95">
        <f t="shared" si="867"/>
        <v>96.3329482730352</v>
      </c>
      <c r="AN1972" s="96">
        <f t="shared" si="860"/>
        <v>109.84697356704299</v>
      </c>
      <c r="AO1972" s="96">
        <f t="shared" si="861"/>
        <v>51.014648703258636</v>
      </c>
      <c r="AP1972" s="96">
        <f t="shared" si="862"/>
        <v>168.99078421910042</v>
      </c>
      <c r="AQ1972" s="86">
        <f t="shared" si="863"/>
        <v>25.581257565973068</v>
      </c>
    </row>
    <row r="1973" spans="1:43">
      <c r="A1973" s="129" t="str">
        <f t="shared" si="864"/>
        <v>2017_1</v>
      </c>
      <c r="B1973" s="57">
        <v>2017</v>
      </c>
      <c r="C1973" s="57">
        <v>1</v>
      </c>
      <c r="D1973" s="81" t="str">
        <f t="shared" si="865"/>
        <v>LMH_Commercial</v>
      </c>
      <c r="E1973" s="68" t="s">
        <v>31</v>
      </c>
      <c r="F1973" s="69" t="s">
        <v>40</v>
      </c>
      <c r="G1973" s="84">
        <f t="shared" si="866"/>
        <v>24212</v>
      </c>
      <c r="H1973" s="70">
        <v>6053</v>
      </c>
      <c r="I1973" s="65">
        <v>89</v>
      </c>
      <c r="J1973" s="66">
        <v>851</v>
      </c>
      <c r="K1973" s="66">
        <v>1389</v>
      </c>
      <c r="L1973" s="66">
        <v>1466</v>
      </c>
      <c r="M1973" s="67">
        <v>305</v>
      </c>
      <c r="N1973" s="65">
        <v>3441308</v>
      </c>
      <c r="O1973" s="66">
        <v>3313436</v>
      </c>
      <c r="P1973" s="66">
        <v>1559033</v>
      </c>
      <c r="Q1973" s="66">
        <v>5948535</v>
      </c>
      <c r="R1973" s="67">
        <v>3185983</v>
      </c>
      <c r="S1973" s="95">
        <f t="shared" si="840"/>
        <v>38666.382022471909</v>
      </c>
      <c r="T1973" s="96">
        <f t="shared" si="841"/>
        <v>3893.5793184488834</v>
      </c>
      <c r="U1973" s="96">
        <f t="shared" si="842"/>
        <v>1122.4139668826494</v>
      </c>
      <c r="V1973" s="96">
        <f t="shared" si="843"/>
        <v>4057.6637107776264</v>
      </c>
      <c r="W1973" s="86">
        <f t="shared" si="844"/>
        <v>10445.845901639344</v>
      </c>
      <c r="X1973" s="99">
        <f t="shared" si="845"/>
        <v>3.6758632083264495E-3</v>
      </c>
      <c r="Y1973" s="100">
        <f t="shared" si="846"/>
        <v>3.5147860565009084E-2</v>
      </c>
      <c r="Z1973" s="100">
        <f t="shared" si="847"/>
        <v>5.7368247150173468E-2</v>
      </c>
      <c r="AA1973" s="100">
        <f t="shared" si="848"/>
        <v>6.0548488352882866E-2</v>
      </c>
      <c r="AB1973" s="101">
        <f t="shared" si="849"/>
        <v>1.2597059309433339E-2</v>
      </c>
      <c r="AC1973" s="99">
        <f t="shared" si="850"/>
        <v>4.5820559617147814E-3</v>
      </c>
      <c r="AD1973" s="100">
        <f t="shared" si="851"/>
        <v>3.7905391656840925E-2</v>
      </c>
      <c r="AE1973" s="100">
        <f t="shared" si="852"/>
        <v>6.085039663660146E-2</v>
      </c>
      <c r="AF1973" s="100">
        <f t="shared" si="853"/>
        <v>6.41198137787473E-2</v>
      </c>
      <c r="AG1973" s="101">
        <f t="shared" si="854"/>
        <v>1.4267082044885184E-2</v>
      </c>
      <c r="AH1973" s="95">
        <f t="shared" si="855"/>
        <v>142.13233107549976</v>
      </c>
      <c r="AI1973" s="96">
        <f t="shared" si="856"/>
        <v>136.85098298364449</v>
      </c>
      <c r="AJ1973" s="96">
        <f t="shared" si="857"/>
        <v>64.390921856930447</v>
      </c>
      <c r="AK1973" s="96">
        <f t="shared" si="858"/>
        <v>245.68540393193459</v>
      </c>
      <c r="AL1973" s="86">
        <f t="shared" si="859"/>
        <v>131.586940360152</v>
      </c>
      <c r="AM1973" s="95">
        <f t="shared" si="867"/>
        <v>142.60357607696054</v>
      </c>
      <c r="AN1973" s="96">
        <f t="shared" si="860"/>
        <v>137.30471748013829</v>
      </c>
      <c r="AO1973" s="96">
        <f t="shared" si="861"/>
        <v>64.604412340305487</v>
      </c>
      <c r="AP1973" s="96">
        <f t="shared" si="862"/>
        <v>246.49998297710127</v>
      </c>
      <c r="AQ1973" s="86">
        <f t="shared" si="863"/>
        <v>132.0232217285994</v>
      </c>
    </row>
    <row r="1974" spans="1:43">
      <c r="A1974" s="129" t="str">
        <f t="shared" si="864"/>
        <v>2017_1</v>
      </c>
      <c r="B1974" s="57">
        <v>2017</v>
      </c>
      <c r="C1974" s="57">
        <v>1</v>
      </c>
      <c r="D1974" s="81" t="str">
        <f t="shared" si="865"/>
        <v>SSL_Commercial</v>
      </c>
      <c r="E1974" s="68" t="s">
        <v>32</v>
      </c>
      <c r="F1974" s="69" t="s">
        <v>40</v>
      </c>
      <c r="G1974" s="84">
        <f t="shared" si="866"/>
        <v>13256</v>
      </c>
      <c r="H1974" s="70">
        <v>3314</v>
      </c>
      <c r="I1974" s="65">
        <v>128</v>
      </c>
      <c r="J1974" s="66">
        <v>413</v>
      </c>
      <c r="K1974" s="66">
        <v>1198</v>
      </c>
      <c r="L1974" s="66">
        <v>604</v>
      </c>
      <c r="M1974" s="67">
        <v>130</v>
      </c>
      <c r="N1974" s="65">
        <v>1609770</v>
      </c>
      <c r="O1974" s="66">
        <v>1350590</v>
      </c>
      <c r="P1974" s="66">
        <v>1147216</v>
      </c>
      <c r="Q1974" s="66">
        <v>2013937</v>
      </c>
      <c r="R1974" s="67">
        <v>359213</v>
      </c>
      <c r="S1974" s="95">
        <f t="shared" si="840"/>
        <v>12576.328125</v>
      </c>
      <c r="T1974" s="96">
        <f t="shared" si="841"/>
        <v>3270.1937046004841</v>
      </c>
      <c r="U1974" s="96">
        <f t="shared" si="842"/>
        <v>957.60934891485806</v>
      </c>
      <c r="V1974" s="96">
        <f t="shared" si="843"/>
        <v>3334.3327814569539</v>
      </c>
      <c r="W1974" s="86">
        <f t="shared" si="844"/>
        <v>2763.1769230769232</v>
      </c>
      <c r="X1974" s="99">
        <f t="shared" si="845"/>
        <v>9.6560048280024142E-3</v>
      </c>
      <c r="Y1974" s="100">
        <f t="shared" si="846"/>
        <v>3.1155703077851538E-2</v>
      </c>
      <c r="Z1974" s="100">
        <f t="shared" si="847"/>
        <v>9.0374170187085087E-2</v>
      </c>
      <c r="AA1974" s="100">
        <f t="shared" si="848"/>
        <v>4.5564272782136393E-2</v>
      </c>
      <c r="AB1974" s="101">
        <f t="shared" si="849"/>
        <v>9.8068799034399523E-3</v>
      </c>
      <c r="AC1974" s="99">
        <f t="shared" si="850"/>
        <v>1.1634985017568437E-2</v>
      </c>
      <c r="AD1974" s="100">
        <f t="shared" si="851"/>
        <v>3.4671675378786987E-2</v>
      </c>
      <c r="AE1974" s="100">
        <f t="shared" si="852"/>
        <v>9.6176510896697723E-2</v>
      </c>
      <c r="AF1974" s="100">
        <f t="shared" si="853"/>
        <v>4.9784494215702517E-2</v>
      </c>
      <c r="AG1974" s="101">
        <f t="shared" si="854"/>
        <v>1.1801109025418277E-2</v>
      </c>
      <c r="AH1974" s="95">
        <f t="shared" si="855"/>
        <v>121.43708509354255</v>
      </c>
      <c r="AI1974" s="96">
        <f t="shared" si="856"/>
        <v>101.88518406759204</v>
      </c>
      <c r="AJ1974" s="96">
        <f t="shared" si="857"/>
        <v>86.543150271575129</v>
      </c>
      <c r="AK1974" s="96">
        <f t="shared" si="858"/>
        <v>151.92644840072421</v>
      </c>
      <c r="AL1974" s="86">
        <f t="shared" si="859"/>
        <v>27.098144236572118</v>
      </c>
      <c r="AM1974" s="95">
        <f t="shared" si="867"/>
        <v>121.83971424138858</v>
      </c>
      <c r="AN1974" s="96">
        <f t="shared" si="860"/>
        <v>102.22298816431974</v>
      </c>
      <c r="AO1974" s="96">
        <f t="shared" si="861"/>
        <v>86.83008728771739</v>
      </c>
      <c r="AP1974" s="96">
        <f t="shared" si="862"/>
        <v>152.43016616048217</v>
      </c>
      <c r="AQ1974" s="86">
        <f t="shared" si="863"/>
        <v>27.187989136206983</v>
      </c>
    </row>
    <row r="1975" spans="1:43">
      <c r="A1975" s="129" t="str">
        <f t="shared" si="864"/>
        <v>2017_1</v>
      </c>
      <c r="B1975" s="57">
        <v>2017</v>
      </c>
      <c r="C1975" s="57">
        <v>1</v>
      </c>
      <c r="D1975" s="81" t="str">
        <f t="shared" si="865"/>
        <v>SSH_Commercial</v>
      </c>
      <c r="E1975" s="68" t="s">
        <v>33</v>
      </c>
      <c r="F1975" s="69" t="s">
        <v>40</v>
      </c>
      <c r="G1975" s="84">
        <f t="shared" si="866"/>
        <v>12188</v>
      </c>
      <c r="H1975" s="70">
        <v>3047</v>
      </c>
      <c r="I1975" s="65">
        <v>105</v>
      </c>
      <c r="J1975" s="66">
        <v>492</v>
      </c>
      <c r="K1975" s="66">
        <v>822</v>
      </c>
      <c r="L1975" s="66">
        <v>705</v>
      </c>
      <c r="M1975" s="67">
        <v>113</v>
      </c>
      <c r="N1975" s="65">
        <v>1614686</v>
      </c>
      <c r="O1975" s="66">
        <v>2216949</v>
      </c>
      <c r="P1975" s="66">
        <v>1396927</v>
      </c>
      <c r="Q1975" s="66">
        <v>3512458</v>
      </c>
      <c r="R1975" s="67">
        <v>476618</v>
      </c>
      <c r="S1975" s="95">
        <f t="shared" si="840"/>
        <v>15377.961904761905</v>
      </c>
      <c r="T1975" s="96">
        <f t="shared" si="841"/>
        <v>4505.9939024390242</v>
      </c>
      <c r="U1975" s="96">
        <f t="shared" si="842"/>
        <v>1699.4245742092457</v>
      </c>
      <c r="V1975" s="96">
        <f t="shared" si="843"/>
        <v>4982.2099290780143</v>
      </c>
      <c r="W1975" s="86">
        <f t="shared" si="844"/>
        <v>4217.858407079646</v>
      </c>
      <c r="X1975" s="99">
        <f t="shared" si="845"/>
        <v>8.6150311782080737E-3</v>
      </c>
      <c r="Y1975" s="100">
        <f t="shared" si="846"/>
        <v>4.0367574663603543E-2</v>
      </c>
      <c r="Z1975" s="100">
        <f t="shared" si="847"/>
        <v>6.7443386937971778E-2</v>
      </c>
      <c r="AA1975" s="100">
        <f t="shared" si="848"/>
        <v>5.7843780767968492E-2</v>
      </c>
      <c r="AB1975" s="101">
        <f t="shared" si="849"/>
        <v>9.2714145060715462E-3</v>
      </c>
      <c r="AC1975" s="99">
        <f t="shared" si="850"/>
        <v>1.0565501246121675E-2</v>
      </c>
      <c r="AD1975" s="100">
        <f t="shared" si="851"/>
        <v>4.4521498065332225E-2</v>
      </c>
      <c r="AE1975" s="100">
        <f t="shared" si="852"/>
        <v>7.2736327137900944E-2</v>
      </c>
      <c r="AF1975" s="100">
        <f t="shared" si="853"/>
        <v>6.2770745954568469E-2</v>
      </c>
      <c r="AG1975" s="101">
        <f t="shared" si="854"/>
        <v>1.1294154419273729E-2</v>
      </c>
      <c r="AH1975" s="95">
        <f t="shared" si="855"/>
        <v>132.48162126681981</v>
      </c>
      <c r="AI1975" s="96">
        <f t="shared" si="856"/>
        <v>181.89604529044962</v>
      </c>
      <c r="AJ1975" s="96">
        <f t="shared" si="857"/>
        <v>114.61494913029209</v>
      </c>
      <c r="AK1975" s="96">
        <f t="shared" si="858"/>
        <v>288.18985887758453</v>
      </c>
      <c r="AL1975" s="86">
        <f t="shared" si="859"/>
        <v>39.105513619954053</v>
      </c>
      <c r="AM1975" s="95">
        <f t="shared" si="867"/>
        <v>132.92086898290944</v>
      </c>
      <c r="AN1975" s="96">
        <f t="shared" si="860"/>
        <v>182.49912835733517</v>
      </c>
      <c r="AO1975" s="96">
        <f t="shared" si="861"/>
        <v>114.99495923398651</v>
      </c>
      <c r="AP1975" s="96">
        <f t="shared" si="862"/>
        <v>289.14536301545451</v>
      </c>
      <c r="AQ1975" s="86">
        <f t="shared" si="863"/>
        <v>39.235169396957879</v>
      </c>
    </row>
    <row r="1976" spans="1:43">
      <c r="A1976" s="129" t="str">
        <f t="shared" si="864"/>
        <v>2017_1</v>
      </c>
      <c r="B1976" s="57">
        <v>2017</v>
      </c>
      <c r="C1976" s="57">
        <v>1</v>
      </c>
      <c r="D1976" s="81" t="str">
        <f t="shared" si="865"/>
        <v>MMH_Commercial</v>
      </c>
      <c r="E1976" s="68" t="s">
        <v>34</v>
      </c>
      <c r="F1976" s="69" t="s">
        <v>40</v>
      </c>
      <c r="G1976" s="84">
        <f t="shared" si="866"/>
        <v>21588</v>
      </c>
      <c r="H1976" s="70">
        <v>5397</v>
      </c>
      <c r="I1976" s="65">
        <v>237</v>
      </c>
      <c r="J1976" s="66">
        <v>899</v>
      </c>
      <c r="K1976" s="66">
        <v>941</v>
      </c>
      <c r="L1976" s="66">
        <v>1465</v>
      </c>
      <c r="M1976" s="67">
        <v>338</v>
      </c>
      <c r="N1976" s="65">
        <v>3010739</v>
      </c>
      <c r="O1976" s="66">
        <v>2759037</v>
      </c>
      <c r="P1976" s="66">
        <v>1265433</v>
      </c>
      <c r="Q1976" s="66">
        <v>4886932</v>
      </c>
      <c r="R1976" s="67">
        <v>954176</v>
      </c>
      <c r="S1976" s="95">
        <f t="shared" si="840"/>
        <v>12703.540084388185</v>
      </c>
      <c r="T1976" s="96">
        <f t="shared" si="841"/>
        <v>3069.0066740823136</v>
      </c>
      <c r="U1976" s="96">
        <f t="shared" si="842"/>
        <v>1344.7747077577046</v>
      </c>
      <c r="V1976" s="96">
        <f t="shared" si="843"/>
        <v>3335.78976109215</v>
      </c>
      <c r="W1976" s="86">
        <f t="shared" si="844"/>
        <v>2823.0059171597632</v>
      </c>
      <c r="X1976" s="99">
        <f t="shared" si="845"/>
        <v>1.0978321289605335E-2</v>
      </c>
      <c r="Y1976" s="100">
        <f t="shared" si="846"/>
        <v>4.164350565128775E-2</v>
      </c>
      <c r="Z1976" s="100">
        <f t="shared" si="847"/>
        <v>4.3589030943116544E-2</v>
      </c>
      <c r="AA1976" s="100">
        <f t="shared" si="848"/>
        <v>6.7861775060218635E-2</v>
      </c>
      <c r="AB1976" s="101">
        <f t="shared" si="849"/>
        <v>1.5656846396146007E-2</v>
      </c>
      <c r="AC1976" s="99">
        <f t="shared" si="850"/>
        <v>1.2630741850484869E-2</v>
      </c>
      <c r="AD1976" s="100">
        <f t="shared" si="851"/>
        <v>4.4811518268688476E-2</v>
      </c>
      <c r="AE1976" s="100">
        <f t="shared" si="852"/>
        <v>4.6826909812390426E-2</v>
      </c>
      <c r="AF1976" s="100">
        <f t="shared" si="853"/>
        <v>7.1850209731284101E-2</v>
      </c>
      <c r="AG1976" s="101">
        <f t="shared" si="854"/>
        <v>1.7625526373438463E-2</v>
      </c>
      <c r="AH1976" s="95">
        <f t="shared" si="855"/>
        <v>139.46354456179358</v>
      </c>
      <c r="AI1976" s="96">
        <f t="shared" si="856"/>
        <v>127.80419677598665</v>
      </c>
      <c r="AJ1976" s="96">
        <f t="shared" si="857"/>
        <v>58.617426347971097</v>
      </c>
      <c r="AK1976" s="96">
        <f t="shared" si="858"/>
        <v>226.37261441541597</v>
      </c>
      <c r="AL1976" s="86">
        <f t="shared" si="859"/>
        <v>44.199370020381693</v>
      </c>
      <c r="AM1976" s="95">
        <f t="shared" si="867"/>
        <v>139.92594110284401</v>
      </c>
      <c r="AN1976" s="96">
        <f t="shared" si="860"/>
        <v>128.22793631814895</v>
      </c>
      <c r="AO1976" s="96">
        <f t="shared" si="861"/>
        <v>58.811774593412188</v>
      </c>
      <c r="AP1976" s="96">
        <f t="shared" si="862"/>
        <v>227.12316119251909</v>
      </c>
      <c r="AQ1976" s="86">
        <f t="shared" si="863"/>
        <v>44.345914666713817</v>
      </c>
    </row>
    <row r="1977" spans="1:43">
      <c r="A1977" s="129" t="str">
        <f t="shared" si="864"/>
        <v>2017_1</v>
      </c>
      <c r="B1977" s="57">
        <v>2017</v>
      </c>
      <c r="C1977" s="57">
        <v>1</v>
      </c>
      <c r="D1977" s="81" t="str">
        <f t="shared" si="865"/>
        <v>SYA_Commercial</v>
      </c>
      <c r="E1977" s="68" t="s">
        <v>35</v>
      </c>
      <c r="F1977" s="69" t="s">
        <v>40</v>
      </c>
      <c r="G1977" s="84">
        <f t="shared" si="866"/>
        <v>6752</v>
      </c>
      <c r="H1977" s="70">
        <v>1688</v>
      </c>
      <c r="I1977" s="65">
        <v>76</v>
      </c>
      <c r="J1977" s="66">
        <v>266</v>
      </c>
      <c r="K1977" s="66">
        <v>159</v>
      </c>
      <c r="L1977" s="66">
        <v>559</v>
      </c>
      <c r="M1977" s="67">
        <v>41</v>
      </c>
      <c r="N1977" s="65">
        <v>1111184</v>
      </c>
      <c r="O1977" s="66">
        <v>1087006</v>
      </c>
      <c r="P1977" s="66">
        <v>165616</v>
      </c>
      <c r="Q1977" s="66">
        <v>1913974</v>
      </c>
      <c r="R1977" s="67">
        <v>268166</v>
      </c>
      <c r="S1977" s="95">
        <f t="shared" si="840"/>
        <v>14620.842105263158</v>
      </c>
      <c r="T1977" s="96">
        <f t="shared" si="841"/>
        <v>4086.4887218045114</v>
      </c>
      <c r="U1977" s="96">
        <f t="shared" si="842"/>
        <v>1041.6100628930817</v>
      </c>
      <c r="V1977" s="96">
        <f t="shared" si="843"/>
        <v>3423.9248658318425</v>
      </c>
      <c r="W1977" s="86">
        <f t="shared" si="844"/>
        <v>6540.6341463414637</v>
      </c>
      <c r="X1977" s="99">
        <f t="shared" si="845"/>
        <v>1.1255924170616114E-2</v>
      </c>
      <c r="Y1977" s="100">
        <f t="shared" si="846"/>
        <v>3.9395734597156395E-2</v>
      </c>
      <c r="Z1977" s="100">
        <f t="shared" si="847"/>
        <v>2.3548578199052133E-2</v>
      </c>
      <c r="AA1977" s="100">
        <f t="shared" si="848"/>
        <v>8.2790284360189578E-2</v>
      </c>
      <c r="AB1977" s="101">
        <f t="shared" si="849"/>
        <v>6.0722748815165879E-3</v>
      </c>
      <c r="AC1977" s="99">
        <f t="shared" si="850"/>
        <v>1.4247308613692396E-2</v>
      </c>
      <c r="AD1977" s="100">
        <f t="shared" si="851"/>
        <v>4.4911890867867746E-2</v>
      </c>
      <c r="AE1977" s="100">
        <f t="shared" si="852"/>
        <v>2.7848369439607012E-2</v>
      </c>
      <c r="AF1977" s="100">
        <f t="shared" si="853"/>
        <v>9.0604109973657462E-2</v>
      </c>
      <c r="AG1977" s="101">
        <f t="shared" si="854"/>
        <v>8.2751649165751298E-3</v>
      </c>
      <c r="AH1977" s="95">
        <f t="shared" si="855"/>
        <v>164.57109004739337</v>
      </c>
      <c r="AI1977" s="96">
        <f t="shared" si="856"/>
        <v>160.99022511848341</v>
      </c>
      <c r="AJ1977" s="96">
        <f t="shared" si="857"/>
        <v>24.528436018957347</v>
      </c>
      <c r="AK1977" s="96">
        <f t="shared" si="858"/>
        <v>283.46771327014216</v>
      </c>
      <c r="AL1977" s="86">
        <f t="shared" si="859"/>
        <v>39.716528436018955</v>
      </c>
      <c r="AM1977" s="95">
        <f t="shared" si="867"/>
        <v>165.11673158428329</v>
      </c>
      <c r="AN1977" s="96">
        <f t="shared" si="860"/>
        <v>161.52399416523767</v>
      </c>
      <c r="AO1977" s="96">
        <f t="shared" si="861"/>
        <v>24.609760955937688</v>
      </c>
      <c r="AP1977" s="96">
        <f t="shared" si="862"/>
        <v>284.40756095956834</v>
      </c>
      <c r="AQ1977" s="86">
        <f t="shared" si="863"/>
        <v>39.848210055248195</v>
      </c>
    </row>
    <row r="1978" spans="1:43">
      <c r="A1978" s="129" t="str">
        <f t="shared" si="864"/>
        <v>2017_1</v>
      </c>
      <c r="B1978" s="57">
        <v>2017</v>
      </c>
      <c r="C1978" s="57">
        <v>1</v>
      </c>
      <c r="D1978" s="81" t="str">
        <f t="shared" si="865"/>
        <v>LSH_Commercial</v>
      </c>
      <c r="E1978" s="68" t="s">
        <v>36</v>
      </c>
      <c r="F1978" s="69" t="s">
        <v>40</v>
      </c>
      <c r="G1978" s="84">
        <f t="shared" si="866"/>
        <v>10428</v>
      </c>
      <c r="H1978" s="70">
        <v>2607</v>
      </c>
      <c r="I1978" s="65">
        <v>130</v>
      </c>
      <c r="J1978" s="66">
        <v>492</v>
      </c>
      <c r="K1978" s="66">
        <v>470</v>
      </c>
      <c r="L1978" s="66">
        <v>715</v>
      </c>
      <c r="M1978" s="67">
        <v>343</v>
      </c>
      <c r="N1978" s="65">
        <v>2234165</v>
      </c>
      <c r="O1978" s="66">
        <v>1622314</v>
      </c>
      <c r="P1978" s="66">
        <v>661184</v>
      </c>
      <c r="Q1978" s="66">
        <v>2462873</v>
      </c>
      <c r="R1978" s="67">
        <v>2251417</v>
      </c>
      <c r="S1978" s="95">
        <f t="shared" si="840"/>
        <v>17185.884615384617</v>
      </c>
      <c r="T1978" s="96">
        <f t="shared" si="841"/>
        <v>3297.3861788617887</v>
      </c>
      <c r="U1978" s="96">
        <f t="shared" si="842"/>
        <v>1406.7744680851065</v>
      </c>
      <c r="V1978" s="96">
        <f t="shared" si="843"/>
        <v>3444.5776223776224</v>
      </c>
      <c r="W1978" s="86">
        <f t="shared" si="844"/>
        <v>6563.8979591836733</v>
      </c>
      <c r="X1978" s="99">
        <f t="shared" si="845"/>
        <v>1.2466436517069428E-2</v>
      </c>
      <c r="Y1978" s="100">
        <f t="shared" si="846"/>
        <v>4.7180667433831994E-2</v>
      </c>
      <c r="Z1978" s="100">
        <f t="shared" si="847"/>
        <v>4.5070962792481781E-2</v>
      </c>
      <c r="AA1978" s="100">
        <f t="shared" si="848"/>
        <v>6.8565400843881852E-2</v>
      </c>
      <c r="AB1978" s="101">
        <f t="shared" si="849"/>
        <v>3.2892213271960111E-2</v>
      </c>
      <c r="AC1978" s="99">
        <f t="shared" si="850"/>
        <v>1.4998079771322328E-2</v>
      </c>
      <c r="AD1978" s="100">
        <f t="shared" si="851"/>
        <v>5.2018409730714546E-2</v>
      </c>
      <c r="AE1978" s="100">
        <f t="shared" si="852"/>
        <v>4.9804539041951534E-2</v>
      </c>
      <c r="AF1978" s="100">
        <f t="shared" si="853"/>
        <v>7.4331526502602857E-2</v>
      </c>
      <c r="AG1978" s="101">
        <f t="shared" si="854"/>
        <v>3.6961697771149472E-2</v>
      </c>
      <c r="AH1978" s="95">
        <f t="shared" si="855"/>
        <v>214.24673954737247</v>
      </c>
      <c r="AI1978" s="96">
        <f t="shared" si="856"/>
        <v>155.5728807057921</v>
      </c>
      <c r="AJ1978" s="96">
        <f t="shared" si="857"/>
        <v>63.404679708477175</v>
      </c>
      <c r="AK1978" s="96">
        <f t="shared" si="858"/>
        <v>236.17884541618719</v>
      </c>
      <c r="AL1978" s="86">
        <f t="shared" si="859"/>
        <v>215.90113156885309</v>
      </c>
      <c r="AM1978" s="95">
        <f t="shared" si="867"/>
        <v>214.95708253778847</v>
      </c>
      <c r="AN1978" s="96">
        <f t="shared" si="860"/>
        <v>156.08868834674689</v>
      </c>
      <c r="AO1978" s="96">
        <f t="shared" si="861"/>
        <v>63.614900269525805</v>
      </c>
      <c r="AP1978" s="96">
        <f t="shared" si="862"/>
        <v>236.96190511492691</v>
      </c>
      <c r="AQ1978" s="86">
        <f t="shared" si="863"/>
        <v>216.61695975721582</v>
      </c>
    </row>
    <row r="1979" spans="1:43">
      <c r="A1979" s="129" t="str">
        <f t="shared" si="864"/>
        <v>2017_1</v>
      </c>
      <c r="B1979" s="57">
        <v>2017</v>
      </c>
      <c r="C1979" s="57">
        <v>1</v>
      </c>
      <c r="D1979" s="81" t="str">
        <f t="shared" si="865"/>
        <v>SYH_Commercial</v>
      </c>
      <c r="E1979" s="68" t="s">
        <v>37</v>
      </c>
      <c r="F1979" s="69" t="s">
        <v>40</v>
      </c>
      <c r="G1979" s="84">
        <f t="shared" si="866"/>
        <v>5404</v>
      </c>
      <c r="H1979" s="70">
        <v>1351</v>
      </c>
      <c r="I1979" s="65">
        <v>69</v>
      </c>
      <c r="J1979" s="66">
        <v>294</v>
      </c>
      <c r="K1979" s="66">
        <v>226</v>
      </c>
      <c r="L1979" s="66">
        <v>541</v>
      </c>
      <c r="M1979" s="67">
        <v>8</v>
      </c>
      <c r="N1979" s="65">
        <v>758088</v>
      </c>
      <c r="O1979" s="66">
        <v>817170</v>
      </c>
      <c r="P1979" s="66">
        <v>356958</v>
      </c>
      <c r="Q1979" s="66">
        <v>1468738</v>
      </c>
      <c r="R1979" s="67">
        <v>48058</v>
      </c>
      <c r="S1979" s="95">
        <f t="shared" si="840"/>
        <v>10986.782608695652</v>
      </c>
      <c r="T1979" s="96">
        <f t="shared" si="841"/>
        <v>2779.4897959183672</v>
      </c>
      <c r="U1979" s="96">
        <f t="shared" si="842"/>
        <v>1579.4601769911505</v>
      </c>
      <c r="V1979" s="96">
        <f t="shared" si="843"/>
        <v>2714.8576709796671</v>
      </c>
      <c r="W1979" s="86">
        <f t="shared" si="844"/>
        <v>6007.25</v>
      </c>
      <c r="X1979" s="99">
        <f t="shared" si="845"/>
        <v>1.2768319763138416E-2</v>
      </c>
      <c r="Y1979" s="100">
        <f t="shared" si="846"/>
        <v>5.4404145077720206E-2</v>
      </c>
      <c r="Z1979" s="100">
        <f t="shared" si="847"/>
        <v>4.1820873427091045E-2</v>
      </c>
      <c r="AA1979" s="100">
        <f t="shared" si="848"/>
        <v>0.10011102886750556</v>
      </c>
      <c r="AB1979" s="101">
        <f t="shared" si="849"/>
        <v>1.4803849000740192E-3</v>
      </c>
      <c r="AC1979" s="99">
        <f t="shared" si="850"/>
        <v>1.632688283579322E-2</v>
      </c>
      <c r="AD1979" s="100">
        <f t="shared" si="851"/>
        <v>6.1593120945769311E-2</v>
      </c>
      <c r="AE1979" s="100">
        <f t="shared" si="852"/>
        <v>4.8165676586450247E-2</v>
      </c>
      <c r="AF1979" s="100">
        <f t="shared" si="853"/>
        <v>0.10962438331270101</v>
      </c>
      <c r="AG1979" s="101">
        <f t="shared" si="854"/>
        <v>2.6989924780970636E-3</v>
      </c>
      <c r="AH1979" s="95">
        <f t="shared" si="855"/>
        <v>140.28275351591415</v>
      </c>
      <c r="AI1979" s="96">
        <f t="shared" si="856"/>
        <v>151.2157660991858</v>
      </c>
      <c r="AJ1979" s="96">
        <f t="shared" si="857"/>
        <v>66.054404145077726</v>
      </c>
      <c r="AK1979" s="96">
        <f t="shared" si="858"/>
        <v>271.78719467061438</v>
      </c>
      <c r="AL1979" s="86">
        <f t="shared" si="859"/>
        <v>8.893042190969652</v>
      </c>
      <c r="AM1979" s="95">
        <f t="shared" si="867"/>
        <v>140.74786617455626</v>
      </c>
      <c r="AN1979" s="96">
        <f t="shared" si="860"/>
        <v>151.71712756548337</v>
      </c>
      <c r="AO1979" s="96">
        <f t="shared" si="861"/>
        <v>66.273409965514901</v>
      </c>
      <c r="AP1979" s="96">
        <f t="shared" si="862"/>
        <v>272.68831516853641</v>
      </c>
      <c r="AQ1979" s="86">
        <f t="shared" si="863"/>
        <v>8.9225274013265281</v>
      </c>
    </row>
    <row r="1980" spans="1:43">
      <c r="A1980" s="129" t="str">
        <f t="shared" si="864"/>
        <v>2017_1</v>
      </c>
      <c r="B1980" s="57">
        <v>2017</v>
      </c>
      <c r="C1980" s="57">
        <v>1</v>
      </c>
      <c r="D1980" s="81" t="str">
        <f t="shared" si="865"/>
        <v>MSH_Commercial</v>
      </c>
      <c r="E1980" s="68" t="s">
        <v>38</v>
      </c>
      <c r="F1980" s="69" t="s">
        <v>40</v>
      </c>
      <c r="G1980" s="84">
        <f t="shared" si="866"/>
        <v>24688</v>
      </c>
      <c r="H1980" s="70">
        <v>6172</v>
      </c>
      <c r="I1980" s="65">
        <v>310</v>
      </c>
      <c r="J1980" s="66">
        <v>1180</v>
      </c>
      <c r="K1980" s="66">
        <v>354</v>
      </c>
      <c r="L1980" s="66">
        <v>848</v>
      </c>
      <c r="M1980" s="67">
        <v>510</v>
      </c>
      <c r="N1980" s="65">
        <v>4384125</v>
      </c>
      <c r="O1980" s="66">
        <v>3389601</v>
      </c>
      <c r="P1980" s="66">
        <v>386269</v>
      </c>
      <c r="Q1980" s="66">
        <v>2641301</v>
      </c>
      <c r="R1980" s="67">
        <v>3224158</v>
      </c>
      <c r="S1980" s="95">
        <f t="shared" si="840"/>
        <v>14142.338709677419</v>
      </c>
      <c r="T1980" s="96">
        <f t="shared" si="841"/>
        <v>2872.5432203389832</v>
      </c>
      <c r="U1980" s="96">
        <f t="shared" si="842"/>
        <v>1091.1553672316384</v>
      </c>
      <c r="V1980" s="96">
        <f t="shared" si="843"/>
        <v>3114.7417452830186</v>
      </c>
      <c r="W1980" s="86">
        <f t="shared" si="844"/>
        <v>6321.8784313725491</v>
      </c>
      <c r="X1980" s="99">
        <f t="shared" si="845"/>
        <v>1.2556707712248866E-2</v>
      </c>
      <c r="Y1980" s="100">
        <f t="shared" si="846"/>
        <v>4.7796500324044068E-2</v>
      </c>
      <c r="Z1980" s="100">
        <f t="shared" si="847"/>
        <v>1.4338950097213221E-2</v>
      </c>
      <c r="AA1980" s="100">
        <f t="shared" si="848"/>
        <v>3.4348671419313026E-2</v>
      </c>
      <c r="AB1980" s="101">
        <f t="shared" si="849"/>
        <v>2.0657809462086844E-2</v>
      </c>
      <c r="AC1980" s="99">
        <f t="shared" si="850"/>
        <v>1.4207935320044527E-2</v>
      </c>
      <c r="AD1980" s="100">
        <f t="shared" si="851"/>
        <v>5.0960059063339593E-2</v>
      </c>
      <c r="AE1980" s="100">
        <f t="shared" si="852"/>
        <v>1.61018816094846E-2</v>
      </c>
      <c r="AF1980" s="100">
        <f t="shared" si="853"/>
        <v>3.7049382396258268E-2</v>
      </c>
      <c r="AG1980" s="101">
        <f t="shared" si="854"/>
        <v>2.2767031656727405E-2</v>
      </c>
      <c r="AH1980" s="95">
        <f t="shared" si="855"/>
        <v>177.58121354504212</v>
      </c>
      <c r="AI1980" s="96">
        <f t="shared" si="856"/>
        <v>137.29751296176281</v>
      </c>
      <c r="AJ1980" s="96">
        <f t="shared" si="857"/>
        <v>15.646022359040829</v>
      </c>
      <c r="AK1980" s="96">
        <f t="shared" si="858"/>
        <v>106.987240764744</v>
      </c>
      <c r="AL1980" s="86">
        <f t="shared" si="859"/>
        <v>130.59616007777058</v>
      </c>
      <c r="AM1980" s="95">
        <f t="shared" si="867"/>
        <v>178.16999062766089</v>
      </c>
      <c r="AN1980" s="96">
        <f t="shared" si="860"/>
        <v>137.75272794491718</v>
      </c>
      <c r="AO1980" s="96">
        <f t="shared" si="861"/>
        <v>15.697897324952173</v>
      </c>
      <c r="AP1980" s="96">
        <f t="shared" si="862"/>
        <v>107.34196091918714</v>
      </c>
      <c r="AQ1980" s="86">
        <f t="shared" si="863"/>
        <v>131.02915647754065</v>
      </c>
    </row>
    <row r="1981" spans="1:43">
      <c r="A1981" s="129" t="str">
        <f t="shared" si="864"/>
        <v>2017_1</v>
      </c>
      <c r="B1981" s="57">
        <v>2017</v>
      </c>
      <c r="C1981" s="57">
        <v>1</v>
      </c>
      <c r="D1981" s="81" t="str">
        <f t="shared" si="865"/>
        <v>SMH_Commercial</v>
      </c>
      <c r="E1981" s="68" t="s">
        <v>39</v>
      </c>
      <c r="F1981" s="69" t="s">
        <v>40</v>
      </c>
      <c r="G1981" s="84">
        <f t="shared" si="866"/>
        <v>12472</v>
      </c>
      <c r="H1981" s="70">
        <v>3118</v>
      </c>
      <c r="I1981" s="65">
        <v>134</v>
      </c>
      <c r="J1981" s="66">
        <v>588</v>
      </c>
      <c r="K1981" s="66">
        <v>1171</v>
      </c>
      <c r="L1981" s="66">
        <v>1023</v>
      </c>
      <c r="M1981" s="67">
        <v>174</v>
      </c>
      <c r="N1981" s="65">
        <v>1787388</v>
      </c>
      <c r="O1981" s="66">
        <v>2338704</v>
      </c>
      <c r="P1981" s="66">
        <v>854000</v>
      </c>
      <c r="Q1981" s="66">
        <v>4022191</v>
      </c>
      <c r="R1981" s="67">
        <v>507306</v>
      </c>
      <c r="S1981" s="95">
        <f t="shared" si="840"/>
        <v>13338.716417910447</v>
      </c>
      <c r="T1981" s="96">
        <f t="shared" si="841"/>
        <v>3977.387755102041</v>
      </c>
      <c r="U1981" s="96">
        <f t="shared" si="842"/>
        <v>729.29120409906068</v>
      </c>
      <c r="V1981" s="96">
        <f t="shared" si="843"/>
        <v>3931.7605083088956</v>
      </c>
      <c r="W1981" s="86">
        <f t="shared" si="844"/>
        <v>2915.5517241379312</v>
      </c>
      <c r="X1981" s="99">
        <f t="shared" si="845"/>
        <v>1.0744066709429121E-2</v>
      </c>
      <c r="Y1981" s="100">
        <f t="shared" si="846"/>
        <v>4.7145606157793458E-2</v>
      </c>
      <c r="Z1981" s="100">
        <f t="shared" si="847"/>
        <v>9.3890314304041059E-2</v>
      </c>
      <c r="AA1981" s="100">
        <f t="shared" si="848"/>
        <v>8.2023733162283521E-2</v>
      </c>
      <c r="AB1981" s="101">
        <f t="shared" si="849"/>
        <v>1.3951250801796024E-2</v>
      </c>
      <c r="AC1981" s="99">
        <f t="shared" si="850"/>
        <v>1.2894998061419766E-2</v>
      </c>
      <c r="AD1981" s="100">
        <f t="shared" si="851"/>
        <v>5.1567636847723641E-2</v>
      </c>
      <c r="AE1981" s="100">
        <f t="shared" si="852"/>
        <v>9.997570761459755E-2</v>
      </c>
      <c r="AF1981" s="100">
        <f t="shared" si="853"/>
        <v>8.7748705100982802E-2</v>
      </c>
      <c r="AG1981" s="101">
        <f t="shared" si="854"/>
        <v>1.6398305269824724E-2</v>
      </c>
      <c r="AH1981" s="95">
        <f t="shared" si="855"/>
        <v>143.31205901218729</v>
      </c>
      <c r="AI1981" s="96">
        <f t="shared" si="856"/>
        <v>187.51635663887106</v>
      </c>
      <c r="AJ1981" s="96">
        <f t="shared" si="857"/>
        <v>68.473380372033361</v>
      </c>
      <c r="AK1981" s="96">
        <f t="shared" si="858"/>
        <v>322.49767479153303</v>
      </c>
      <c r="AL1981" s="86">
        <f t="shared" si="859"/>
        <v>40.675593329057087</v>
      </c>
      <c r="AM1981" s="95">
        <f t="shared" si="867"/>
        <v>143.7872154452628</v>
      </c>
      <c r="AN1981" s="96">
        <f t="shared" si="860"/>
        <v>188.13807405593968</v>
      </c>
      <c r="AO1981" s="96">
        <f t="shared" si="861"/>
        <v>68.700406397634126</v>
      </c>
      <c r="AP1981" s="96">
        <f t="shared" si="862"/>
        <v>323.56692776218546</v>
      </c>
      <c r="AQ1981" s="86">
        <f t="shared" si="863"/>
        <v>40.810454763417063</v>
      </c>
    </row>
    <row r="1982" spans="1:43">
      <c r="A1982" s="129" t="str">
        <f t="shared" si="864"/>
        <v>2017_2</v>
      </c>
      <c r="B1982" s="57">
        <v>2017</v>
      </c>
      <c r="C1982" s="57">
        <v>2</v>
      </c>
      <c r="D1982" s="81" t="str">
        <f t="shared" si="865"/>
        <v>SML_Commercial</v>
      </c>
      <c r="E1982" s="68" t="s">
        <v>12</v>
      </c>
      <c r="F1982" s="69" t="s">
        <v>40</v>
      </c>
      <c r="G1982" s="84">
        <f t="shared" si="866"/>
        <v>27748</v>
      </c>
      <c r="H1982" s="70">
        <v>6937</v>
      </c>
      <c r="I1982" s="65">
        <v>46</v>
      </c>
      <c r="J1982" s="66">
        <v>889</v>
      </c>
      <c r="K1982" s="66">
        <v>519</v>
      </c>
      <c r="L1982" s="66">
        <v>1522</v>
      </c>
      <c r="M1982" s="67">
        <v>197</v>
      </c>
      <c r="N1982" s="65">
        <v>687219</v>
      </c>
      <c r="O1982" s="66">
        <v>1609862</v>
      </c>
      <c r="P1982" s="66">
        <v>793344</v>
      </c>
      <c r="Q1982" s="66">
        <v>2937762</v>
      </c>
      <c r="R1982" s="67">
        <v>721248</v>
      </c>
      <c r="S1982" s="95">
        <f t="shared" si="840"/>
        <v>14939.54347826087</v>
      </c>
      <c r="T1982" s="96">
        <f t="shared" si="841"/>
        <v>1810.8683914510686</v>
      </c>
      <c r="U1982" s="96">
        <f t="shared" si="842"/>
        <v>1528.6011560693642</v>
      </c>
      <c r="V1982" s="96">
        <f t="shared" si="843"/>
        <v>1930.1984231274639</v>
      </c>
      <c r="W1982" s="86">
        <f t="shared" si="844"/>
        <v>3661.1573604060914</v>
      </c>
      <c r="X1982" s="99">
        <f t="shared" si="845"/>
        <v>1.6577771370909614E-3</v>
      </c>
      <c r="Y1982" s="100">
        <f t="shared" si="846"/>
        <v>3.2038345105953582E-2</v>
      </c>
      <c r="Z1982" s="100">
        <f t="shared" si="847"/>
        <v>1.8704050742395849E-2</v>
      </c>
      <c r="AA1982" s="100">
        <f t="shared" si="848"/>
        <v>5.4850800057661811E-2</v>
      </c>
      <c r="AB1982" s="101">
        <f t="shared" si="849"/>
        <v>7.0996107827591181E-3</v>
      </c>
      <c r="AC1982" s="99">
        <f t="shared" si="850"/>
        <v>2.2268172352338141E-3</v>
      </c>
      <c r="AD1982" s="100">
        <f t="shared" si="851"/>
        <v>3.4501570722336894E-2</v>
      </c>
      <c r="AE1982" s="100">
        <f t="shared" si="852"/>
        <v>2.059904508250664E-2</v>
      </c>
      <c r="AF1982" s="100">
        <f t="shared" si="853"/>
        <v>5.8035596995014656E-2</v>
      </c>
      <c r="AG1982" s="101">
        <f t="shared" si="854"/>
        <v>8.2739949532154872E-3</v>
      </c>
      <c r="AH1982" s="95">
        <f t="shared" si="855"/>
        <v>24.766433616837251</v>
      </c>
      <c r="AI1982" s="96">
        <f t="shared" si="856"/>
        <v>58.017226466772378</v>
      </c>
      <c r="AJ1982" s="96">
        <f t="shared" si="857"/>
        <v>28.591033588006344</v>
      </c>
      <c r="AK1982" s="96">
        <f t="shared" si="858"/>
        <v>105.87292777857864</v>
      </c>
      <c r="AL1982" s="86">
        <f t="shared" si="859"/>
        <v>25.992792273316997</v>
      </c>
      <c r="AM1982" s="95">
        <f t="shared" si="867"/>
        <v>24.848547643657405</v>
      </c>
      <c r="AN1982" s="96">
        <f t="shared" si="860"/>
        <v>58.209584727304673</v>
      </c>
      <c r="AO1982" s="96">
        <f t="shared" si="861"/>
        <v>28.685828217511069</v>
      </c>
      <c r="AP1982" s="96">
        <f t="shared" si="862"/>
        <v>106.22395338709532</v>
      </c>
      <c r="AQ1982" s="86">
        <f t="shared" si="863"/>
        <v>26.078972337628347</v>
      </c>
    </row>
    <row r="1983" spans="1:43">
      <c r="A1983" s="129" t="str">
        <f t="shared" si="864"/>
        <v>2017_2</v>
      </c>
      <c r="B1983" s="57">
        <v>2017</v>
      </c>
      <c r="C1983" s="57">
        <v>2</v>
      </c>
      <c r="D1983" s="81" t="str">
        <f t="shared" si="865"/>
        <v>LSL_Commercial</v>
      </c>
      <c r="E1983" s="68" t="s">
        <v>14</v>
      </c>
      <c r="F1983" s="69" t="s">
        <v>40</v>
      </c>
      <c r="G1983" s="84">
        <f t="shared" si="866"/>
        <v>3408</v>
      </c>
      <c r="H1983" s="70">
        <v>852</v>
      </c>
      <c r="I1983" s="65">
        <v>4</v>
      </c>
      <c r="J1983" s="66">
        <v>68</v>
      </c>
      <c r="K1983" s="66">
        <v>208</v>
      </c>
      <c r="L1983" s="66">
        <v>119</v>
      </c>
      <c r="M1983" s="67">
        <v>16</v>
      </c>
      <c r="N1983" s="65">
        <v>105077</v>
      </c>
      <c r="O1983" s="66">
        <v>218479</v>
      </c>
      <c r="P1983" s="66">
        <v>395390</v>
      </c>
      <c r="Q1983" s="66">
        <v>367298</v>
      </c>
      <c r="R1983" s="67">
        <v>95687</v>
      </c>
      <c r="S1983" s="95">
        <f t="shared" si="840"/>
        <v>26269.25</v>
      </c>
      <c r="T1983" s="96">
        <f t="shared" si="841"/>
        <v>3212.9264705882351</v>
      </c>
      <c r="U1983" s="96">
        <f t="shared" si="842"/>
        <v>1900.9134615384614</v>
      </c>
      <c r="V1983" s="96">
        <f t="shared" si="843"/>
        <v>3086.5378151260506</v>
      </c>
      <c r="W1983" s="86">
        <f t="shared" si="844"/>
        <v>5980.4375</v>
      </c>
      <c r="X1983" s="99">
        <f t="shared" si="845"/>
        <v>1.1737089201877935E-3</v>
      </c>
      <c r="Y1983" s="100">
        <f t="shared" si="846"/>
        <v>1.9953051643192488E-2</v>
      </c>
      <c r="Z1983" s="100">
        <f t="shared" si="847"/>
        <v>6.1032863849765258E-2</v>
      </c>
      <c r="AA1983" s="100">
        <f t="shared" si="848"/>
        <v>3.4917840375586852E-2</v>
      </c>
      <c r="AB1983" s="101">
        <f t="shared" si="849"/>
        <v>4.6948356807511738E-3</v>
      </c>
      <c r="AC1983" s="99">
        <f t="shared" si="850"/>
        <v>2.5402771289016988E-3</v>
      </c>
      <c r="AD1983" s="100">
        <f t="shared" si="851"/>
        <v>2.5534337053917666E-2</v>
      </c>
      <c r="AE1983" s="100">
        <f t="shared" si="852"/>
        <v>7.0587478993469996E-2</v>
      </c>
      <c r="AF1983" s="100">
        <f t="shared" si="853"/>
        <v>4.2244600267198423E-2</v>
      </c>
      <c r="AG1983" s="101">
        <f t="shared" si="854"/>
        <v>7.4231503306766058E-3</v>
      </c>
      <c r="AH1983" s="95">
        <f t="shared" si="855"/>
        <v>30.832453051643192</v>
      </c>
      <c r="AI1983" s="96">
        <f t="shared" si="856"/>
        <v>64.107687793427232</v>
      </c>
      <c r="AJ1983" s="96">
        <f t="shared" si="857"/>
        <v>116.01819248826291</v>
      </c>
      <c r="AK1983" s="96">
        <f t="shared" si="858"/>
        <v>107.77523474178403</v>
      </c>
      <c r="AL1983" s="86">
        <f t="shared" si="859"/>
        <v>28.077171361502348</v>
      </c>
      <c r="AM1983" s="95">
        <f t="shared" si="867"/>
        <v>30.934679190294521</v>
      </c>
      <c r="AN1983" s="96">
        <f t="shared" si="860"/>
        <v>64.320239203787295</v>
      </c>
      <c r="AO1983" s="96">
        <f t="shared" si="861"/>
        <v>116.40285509721967</v>
      </c>
      <c r="AP1983" s="96">
        <f t="shared" si="862"/>
        <v>108.13256751940764</v>
      </c>
      <c r="AQ1983" s="86">
        <f t="shared" si="863"/>
        <v>28.170262261786231</v>
      </c>
    </row>
    <row r="1984" spans="1:43">
      <c r="A1984" s="129" t="str">
        <f t="shared" si="864"/>
        <v>2017_2</v>
      </c>
      <c r="B1984" s="57">
        <v>2017</v>
      </c>
      <c r="C1984" s="57">
        <v>2</v>
      </c>
      <c r="D1984" s="81" t="str">
        <f t="shared" si="865"/>
        <v>MYA_Commercial</v>
      </c>
      <c r="E1984" s="68" t="s">
        <v>15</v>
      </c>
      <c r="F1984" s="69" t="s">
        <v>40</v>
      </c>
      <c r="G1984" s="84">
        <f t="shared" si="866"/>
        <v>3832</v>
      </c>
      <c r="H1984" s="70">
        <v>958</v>
      </c>
      <c r="I1984" s="65">
        <v>21</v>
      </c>
      <c r="J1984" s="66">
        <v>144</v>
      </c>
      <c r="K1984" s="66">
        <v>203</v>
      </c>
      <c r="L1984" s="66">
        <v>284</v>
      </c>
      <c r="M1984" s="67">
        <v>25</v>
      </c>
      <c r="N1984" s="65">
        <v>205510</v>
      </c>
      <c r="O1984" s="66">
        <v>446132</v>
      </c>
      <c r="P1984" s="66">
        <v>182984</v>
      </c>
      <c r="Q1984" s="66">
        <v>902246</v>
      </c>
      <c r="R1984" s="67">
        <v>128744</v>
      </c>
      <c r="S1984" s="95">
        <f t="shared" si="840"/>
        <v>9786.1904761904771</v>
      </c>
      <c r="T1984" s="96">
        <f t="shared" si="841"/>
        <v>3098.1388888888887</v>
      </c>
      <c r="U1984" s="96">
        <f t="shared" si="842"/>
        <v>901.39901477832507</v>
      </c>
      <c r="V1984" s="96">
        <f t="shared" si="843"/>
        <v>3176.9225352112676</v>
      </c>
      <c r="W1984" s="86">
        <f t="shared" si="844"/>
        <v>5149.76</v>
      </c>
      <c r="X1984" s="99">
        <f t="shared" si="845"/>
        <v>5.4801670146137791E-3</v>
      </c>
      <c r="Y1984" s="100">
        <f t="shared" si="846"/>
        <v>3.7578288100208766E-2</v>
      </c>
      <c r="Z1984" s="100">
        <f t="shared" si="847"/>
        <v>5.2974947807933194E-2</v>
      </c>
      <c r="AA1984" s="100">
        <f t="shared" si="848"/>
        <v>7.4112734864300631E-2</v>
      </c>
      <c r="AB1984" s="101">
        <f t="shared" si="849"/>
        <v>6.5240083507306888E-3</v>
      </c>
      <c r="AC1984" s="99">
        <f t="shared" si="850"/>
        <v>8.2588998445649268E-3</v>
      </c>
      <c r="AD1984" s="100">
        <f t="shared" si="851"/>
        <v>4.4736332248784663E-2</v>
      </c>
      <c r="AE1984" s="100">
        <f t="shared" si="852"/>
        <v>6.1405561188931736E-2</v>
      </c>
      <c r="AF1984" s="100">
        <f t="shared" si="853"/>
        <v>8.3972547132717346E-2</v>
      </c>
      <c r="AG1984" s="101">
        <f t="shared" si="854"/>
        <v>9.5542629087770302E-3</v>
      </c>
      <c r="AH1984" s="95">
        <f t="shared" si="855"/>
        <v>53.629958246346554</v>
      </c>
      <c r="AI1984" s="96">
        <f t="shared" si="856"/>
        <v>116.42275574112735</v>
      </c>
      <c r="AJ1984" s="96">
        <f t="shared" si="857"/>
        <v>47.751565762004176</v>
      </c>
      <c r="AK1984" s="96">
        <f t="shared" si="858"/>
        <v>235.45041753653445</v>
      </c>
      <c r="AL1984" s="86">
        <f t="shared" si="859"/>
        <v>33.59707724425887</v>
      </c>
      <c r="AM1984" s="95">
        <f t="shared" si="867"/>
        <v>53.807770356799566</v>
      </c>
      <c r="AN1984" s="96">
        <f t="shared" si="860"/>
        <v>116.80875969451463</v>
      </c>
      <c r="AO1984" s="96">
        <f t="shared" si="861"/>
        <v>47.909887844720998</v>
      </c>
      <c r="AP1984" s="96">
        <f t="shared" si="862"/>
        <v>236.23106210569307</v>
      </c>
      <c r="AQ1984" s="86">
        <f t="shared" si="863"/>
        <v>33.7084695966902</v>
      </c>
    </row>
    <row r="1985" spans="1:43">
      <c r="A1985" s="129" t="str">
        <f t="shared" si="864"/>
        <v>2017_2</v>
      </c>
      <c r="B1985" s="57">
        <v>2017</v>
      </c>
      <c r="C1985" s="57">
        <v>2</v>
      </c>
      <c r="D1985" s="81" t="str">
        <f t="shared" si="865"/>
        <v>SMA_Commercial</v>
      </c>
      <c r="E1985" s="68" t="s">
        <v>16</v>
      </c>
      <c r="F1985" s="69" t="s">
        <v>40</v>
      </c>
      <c r="G1985" s="84">
        <f t="shared" si="866"/>
        <v>26768</v>
      </c>
      <c r="H1985" s="70">
        <v>6692</v>
      </c>
      <c r="I1985" s="65">
        <v>44</v>
      </c>
      <c r="J1985" s="66">
        <v>696</v>
      </c>
      <c r="K1985" s="66">
        <v>2093</v>
      </c>
      <c r="L1985" s="66">
        <v>1465</v>
      </c>
      <c r="M1985" s="67">
        <v>167</v>
      </c>
      <c r="N1985" s="65">
        <v>748283</v>
      </c>
      <c r="O1985" s="66">
        <v>2498957</v>
      </c>
      <c r="P1985" s="66">
        <v>1650595</v>
      </c>
      <c r="Q1985" s="66">
        <v>5072265</v>
      </c>
      <c r="R1985" s="67">
        <v>908381</v>
      </c>
      <c r="S1985" s="95">
        <f t="shared" si="840"/>
        <v>17006.43181818182</v>
      </c>
      <c r="T1985" s="96">
        <f t="shared" si="841"/>
        <v>3590.4554597701149</v>
      </c>
      <c r="U1985" s="96">
        <f t="shared" si="842"/>
        <v>788.62637362637361</v>
      </c>
      <c r="V1985" s="96">
        <f t="shared" si="843"/>
        <v>3462.2969283276452</v>
      </c>
      <c r="W1985" s="86">
        <f t="shared" si="844"/>
        <v>5439.4071856287428</v>
      </c>
      <c r="X1985" s="99">
        <f t="shared" si="845"/>
        <v>1.6437537358039451E-3</v>
      </c>
      <c r="Y1985" s="100">
        <f t="shared" si="846"/>
        <v>2.6001195457262403E-2</v>
      </c>
      <c r="Z1985" s="100">
        <f t="shared" si="847"/>
        <v>7.8190376569037656E-2</v>
      </c>
      <c r="AA1985" s="100">
        <f t="shared" si="848"/>
        <v>5.4729527794381352E-2</v>
      </c>
      <c r="AB1985" s="101">
        <f t="shared" si="849"/>
        <v>6.2387925881649733E-3</v>
      </c>
      <c r="AC1985" s="99">
        <f t="shared" si="850"/>
        <v>2.2206651152230678E-3</v>
      </c>
      <c r="AD1985" s="100">
        <f t="shared" si="851"/>
        <v>2.8267529013307268E-2</v>
      </c>
      <c r="AE1985" s="100">
        <f t="shared" si="852"/>
        <v>8.2013736905218765E-2</v>
      </c>
      <c r="AF1985" s="100">
        <f t="shared" si="853"/>
        <v>5.7968721021513119E-2</v>
      </c>
      <c r="AG1985" s="101">
        <f t="shared" si="854"/>
        <v>7.3601375929679049E-3</v>
      </c>
      <c r="AH1985" s="95">
        <f t="shared" si="855"/>
        <v>27.954385833831441</v>
      </c>
      <c r="AI1985" s="96">
        <f t="shared" si="856"/>
        <v>93.356134190077711</v>
      </c>
      <c r="AJ1985" s="96">
        <f t="shared" si="857"/>
        <v>61.662993126120739</v>
      </c>
      <c r="AK1985" s="96">
        <f t="shared" si="858"/>
        <v>189.48987597130903</v>
      </c>
      <c r="AL1985" s="86">
        <f t="shared" si="859"/>
        <v>33.935333233711894</v>
      </c>
      <c r="AM1985" s="95">
        <f t="shared" si="867"/>
        <v>28.047069634156234</v>
      </c>
      <c r="AN1985" s="96">
        <f t="shared" si="860"/>
        <v>93.665659906428658</v>
      </c>
      <c r="AO1985" s="96">
        <f t="shared" si="861"/>
        <v>61.867439060876841</v>
      </c>
      <c r="AP1985" s="96">
        <f t="shared" si="862"/>
        <v>190.11813666472906</v>
      </c>
      <c r="AQ1985" s="86">
        <f t="shared" si="863"/>
        <v>34.047847086389069</v>
      </c>
    </row>
    <row r="1986" spans="1:43">
      <c r="A1986" s="129" t="str">
        <f t="shared" si="864"/>
        <v>2017_2</v>
      </c>
      <c r="B1986" s="57">
        <v>2017</v>
      </c>
      <c r="C1986" s="57">
        <v>2</v>
      </c>
      <c r="D1986" s="81" t="str">
        <f t="shared" si="865"/>
        <v>MSL_Commercial</v>
      </c>
      <c r="E1986" s="68" t="s">
        <v>17</v>
      </c>
      <c r="F1986" s="69" t="s">
        <v>40</v>
      </c>
      <c r="G1986" s="84">
        <f t="shared" si="866"/>
        <v>10968</v>
      </c>
      <c r="H1986" s="70">
        <v>2742</v>
      </c>
      <c r="I1986" s="65">
        <v>28</v>
      </c>
      <c r="J1986" s="66">
        <v>239</v>
      </c>
      <c r="K1986" s="66">
        <v>859</v>
      </c>
      <c r="L1986" s="66">
        <v>359</v>
      </c>
      <c r="M1986" s="67">
        <v>88</v>
      </c>
      <c r="N1986" s="65">
        <v>695308</v>
      </c>
      <c r="O1986" s="66">
        <v>790981</v>
      </c>
      <c r="P1986" s="66">
        <v>2039638</v>
      </c>
      <c r="Q1986" s="66">
        <v>1325808</v>
      </c>
      <c r="R1986" s="67">
        <v>264299</v>
      </c>
      <c r="S1986" s="95">
        <f t="shared" si="840"/>
        <v>24832.428571428572</v>
      </c>
      <c r="T1986" s="96">
        <f t="shared" si="841"/>
        <v>3309.5439330543932</v>
      </c>
      <c r="U1986" s="96">
        <f t="shared" si="842"/>
        <v>2374.4330616996508</v>
      </c>
      <c r="V1986" s="96">
        <f t="shared" si="843"/>
        <v>3693.0584958217269</v>
      </c>
      <c r="W1986" s="86">
        <f t="shared" si="844"/>
        <v>3003.3977272727275</v>
      </c>
      <c r="X1986" s="99">
        <f t="shared" si="845"/>
        <v>2.552881108679796E-3</v>
      </c>
      <c r="Y1986" s="100">
        <f t="shared" si="846"/>
        <v>2.1790663749088255E-2</v>
      </c>
      <c r="Z1986" s="100">
        <f t="shared" si="847"/>
        <v>7.8318745441283741E-2</v>
      </c>
      <c r="AA1986" s="100">
        <f t="shared" si="848"/>
        <v>3.2731582786287385E-2</v>
      </c>
      <c r="AB1986" s="101">
        <f t="shared" si="849"/>
        <v>8.023340627279359E-3</v>
      </c>
      <c r="AC1986" s="99">
        <f t="shared" si="850"/>
        <v>3.6755519292883294E-3</v>
      </c>
      <c r="AD1986" s="100">
        <f t="shared" si="851"/>
        <v>2.503886800820327E-2</v>
      </c>
      <c r="AE1986" s="100">
        <f t="shared" si="852"/>
        <v>8.4296188373857564E-2</v>
      </c>
      <c r="AF1986" s="100">
        <f t="shared" si="853"/>
        <v>3.6690251942706344E-2</v>
      </c>
      <c r="AG1986" s="101">
        <f t="shared" si="854"/>
        <v>1.0008157952168318E-2</v>
      </c>
      <c r="AH1986" s="95">
        <f t="shared" si="855"/>
        <v>63.39423778264041</v>
      </c>
      <c r="AI1986" s="96">
        <f t="shared" si="856"/>
        <v>72.117159008023336</v>
      </c>
      <c r="AJ1986" s="96">
        <f t="shared" si="857"/>
        <v>185.96261852662289</v>
      </c>
      <c r="AK1986" s="96">
        <f t="shared" si="858"/>
        <v>120.87964989059081</v>
      </c>
      <c r="AL1986" s="86">
        <f t="shared" si="859"/>
        <v>24.097283005105762</v>
      </c>
      <c r="AM1986" s="95">
        <f t="shared" si="867"/>
        <v>63.604423723097653</v>
      </c>
      <c r="AN1986" s="96">
        <f t="shared" si="860"/>
        <v>72.356266116482914</v>
      </c>
      <c r="AO1986" s="96">
        <f t="shared" si="861"/>
        <v>186.57918446750426</v>
      </c>
      <c r="AP1986" s="96">
        <f t="shared" si="862"/>
        <v>121.28043084140073</v>
      </c>
      <c r="AQ1986" s="86">
        <f t="shared" si="863"/>
        <v>24.177178438319402</v>
      </c>
    </row>
    <row r="1987" spans="1:43">
      <c r="A1987" s="129" t="str">
        <f t="shared" si="864"/>
        <v>2017_2</v>
      </c>
      <c r="B1987" s="57">
        <v>2017</v>
      </c>
      <c r="C1987" s="57">
        <v>2</v>
      </c>
      <c r="D1987" s="81" t="str">
        <f t="shared" si="865"/>
        <v>LYL_Commercial</v>
      </c>
      <c r="E1987" s="68" t="s">
        <v>18</v>
      </c>
      <c r="F1987" s="69" t="s">
        <v>40</v>
      </c>
      <c r="G1987" s="84">
        <f t="shared" si="866"/>
        <v>4488</v>
      </c>
      <c r="H1987" s="70">
        <v>1122</v>
      </c>
      <c r="I1987" s="65">
        <v>28</v>
      </c>
      <c r="J1987" s="66">
        <v>112</v>
      </c>
      <c r="K1987" s="66">
        <v>260</v>
      </c>
      <c r="L1987" s="66">
        <v>170</v>
      </c>
      <c r="M1987" s="67">
        <v>50</v>
      </c>
      <c r="N1987" s="65">
        <v>552462</v>
      </c>
      <c r="O1987" s="66">
        <v>412430</v>
      </c>
      <c r="P1987" s="66">
        <v>441627</v>
      </c>
      <c r="Q1987" s="66">
        <v>703635</v>
      </c>
      <c r="R1987" s="67">
        <v>281702</v>
      </c>
      <c r="S1987" s="95">
        <f t="shared" si="840"/>
        <v>19730.785714285714</v>
      </c>
      <c r="T1987" s="96">
        <f t="shared" si="841"/>
        <v>3682.4107142857142</v>
      </c>
      <c r="U1987" s="96">
        <f t="shared" si="842"/>
        <v>1698.5653846153846</v>
      </c>
      <c r="V1987" s="96">
        <f t="shared" si="843"/>
        <v>4139.0294117647063</v>
      </c>
      <c r="W1987" s="86">
        <f t="shared" si="844"/>
        <v>5634.04</v>
      </c>
      <c r="X1987" s="99">
        <f t="shared" si="845"/>
        <v>6.2388591800356507E-3</v>
      </c>
      <c r="Y1987" s="100">
        <f t="shared" si="846"/>
        <v>2.4955436720142603E-2</v>
      </c>
      <c r="Z1987" s="100">
        <f t="shared" si="847"/>
        <v>5.7932263814616754E-2</v>
      </c>
      <c r="AA1987" s="100">
        <f t="shared" si="848"/>
        <v>3.787878787878788E-2</v>
      </c>
      <c r="AB1987" s="101">
        <f t="shared" si="849"/>
        <v>1.1140819964349376E-2</v>
      </c>
      <c r="AC1987" s="99">
        <f t="shared" si="850"/>
        <v>8.9774244340894913E-3</v>
      </c>
      <c r="AD1987" s="100">
        <f t="shared" si="851"/>
        <v>3.0380743697178771E-2</v>
      </c>
      <c r="AE1987" s="100">
        <f t="shared" si="852"/>
        <v>6.6057403050221425E-2</v>
      </c>
      <c r="AF1987" s="100">
        <f t="shared" si="853"/>
        <v>4.451839570760148E-2</v>
      </c>
      <c r="AG1987" s="101">
        <f t="shared" si="854"/>
        <v>1.479134473563962E-2</v>
      </c>
      <c r="AH1987" s="95">
        <f t="shared" si="855"/>
        <v>123.0975935828877</v>
      </c>
      <c r="AI1987" s="96">
        <f t="shared" si="856"/>
        <v>91.896167557932259</v>
      </c>
      <c r="AJ1987" s="96">
        <f t="shared" si="857"/>
        <v>98.401737967914443</v>
      </c>
      <c r="AK1987" s="96">
        <f t="shared" si="858"/>
        <v>156.78141711229947</v>
      </c>
      <c r="AL1987" s="86">
        <f t="shared" si="859"/>
        <v>62.767825311942957</v>
      </c>
      <c r="AM1987" s="95">
        <f t="shared" si="867"/>
        <v>123.50572820805591</v>
      </c>
      <c r="AN1987" s="96">
        <f t="shared" si="860"/>
        <v>92.200852700907035</v>
      </c>
      <c r="AO1987" s="96">
        <f t="shared" si="861"/>
        <v>98.727992570238527</v>
      </c>
      <c r="AP1987" s="96">
        <f t="shared" si="862"/>
        <v>157.30123170041637</v>
      </c>
      <c r="AQ1987" s="86">
        <f t="shared" si="863"/>
        <v>62.975934358681265</v>
      </c>
    </row>
    <row r="1988" spans="1:43">
      <c r="A1988" s="129" t="str">
        <f t="shared" si="864"/>
        <v>2017_2</v>
      </c>
      <c r="B1988" s="57">
        <v>2017</v>
      </c>
      <c r="C1988" s="57">
        <v>2</v>
      </c>
      <c r="D1988" s="81" t="str">
        <f t="shared" si="865"/>
        <v>LSA_Commercial</v>
      </c>
      <c r="E1988" s="68" t="s">
        <v>19</v>
      </c>
      <c r="F1988" s="69" t="s">
        <v>40</v>
      </c>
      <c r="G1988" s="84">
        <f t="shared" si="866"/>
        <v>30228</v>
      </c>
      <c r="H1988" s="70">
        <v>7557</v>
      </c>
      <c r="I1988" s="65">
        <v>102</v>
      </c>
      <c r="J1988" s="66">
        <v>931</v>
      </c>
      <c r="K1988" s="66">
        <v>752</v>
      </c>
      <c r="L1988" s="66">
        <v>1582</v>
      </c>
      <c r="M1988" s="67">
        <v>283</v>
      </c>
      <c r="N1988" s="65">
        <v>3498058</v>
      </c>
      <c r="O1988" s="66">
        <v>2685548</v>
      </c>
      <c r="P1988" s="66">
        <v>982377</v>
      </c>
      <c r="Q1988" s="66">
        <v>4091674</v>
      </c>
      <c r="R1988" s="67">
        <v>2747363</v>
      </c>
      <c r="S1988" s="95">
        <f t="shared" si="840"/>
        <v>34294.686274509804</v>
      </c>
      <c r="T1988" s="96">
        <f t="shared" si="841"/>
        <v>2884.5843179377016</v>
      </c>
      <c r="U1988" s="96">
        <f t="shared" si="842"/>
        <v>1306.3523936170213</v>
      </c>
      <c r="V1988" s="96">
        <f t="shared" si="843"/>
        <v>2586.3931731984831</v>
      </c>
      <c r="W1988" s="86">
        <f t="shared" si="844"/>
        <v>9707.9964664310955</v>
      </c>
      <c r="X1988" s="99">
        <f t="shared" si="845"/>
        <v>3.374354902739182E-3</v>
      </c>
      <c r="Y1988" s="100">
        <f t="shared" si="846"/>
        <v>3.0799258965197831E-2</v>
      </c>
      <c r="Z1988" s="100">
        <f t="shared" si="847"/>
        <v>2.4877596929998677E-2</v>
      </c>
      <c r="AA1988" s="100">
        <f t="shared" si="848"/>
        <v>5.2335582903268493E-2</v>
      </c>
      <c r="AB1988" s="101">
        <f t="shared" si="849"/>
        <v>9.3621807595606725E-3</v>
      </c>
      <c r="AC1988" s="99">
        <f t="shared" si="850"/>
        <v>4.1515188089335719E-3</v>
      </c>
      <c r="AD1988" s="100">
        <f t="shared" si="851"/>
        <v>3.3114670629147656E-2</v>
      </c>
      <c r="AE1988" s="100">
        <f t="shared" si="852"/>
        <v>2.6964897515481132E-2</v>
      </c>
      <c r="AF1988" s="100">
        <f t="shared" si="853"/>
        <v>5.5320120362130104E-2</v>
      </c>
      <c r="AG1988" s="101">
        <f t="shared" si="854"/>
        <v>1.0652797152866152E-2</v>
      </c>
      <c r="AH1988" s="95">
        <f t="shared" si="855"/>
        <v>115.7224427682943</v>
      </c>
      <c r="AI1988" s="96">
        <f t="shared" si="856"/>
        <v>88.84305941511181</v>
      </c>
      <c r="AJ1988" s="96">
        <f t="shared" si="857"/>
        <v>32.498908296943235</v>
      </c>
      <c r="AK1988" s="96">
        <f t="shared" si="858"/>
        <v>135.36039433637686</v>
      </c>
      <c r="AL1988" s="86">
        <f t="shared" si="859"/>
        <v>90.888017731904199</v>
      </c>
      <c r="AM1988" s="95">
        <f t="shared" si="867"/>
        <v>116.10612480811409</v>
      </c>
      <c r="AN1988" s="96">
        <f t="shared" si="860"/>
        <v>89.137621865098041</v>
      </c>
      <c r="AO1988" s="96">
        <f t="shared" si="861"/>
        <v>32.606659629606114</v>
      </c>
      <c r="AP1988" s="96">
        <f t="shared" si="862"/>
        <v>135.80918673107058</v>
      </c>
      <c r="AQ1988" s="86">
        <f t="shared" si="863"/>
        <v>91.189360316837153</v>
      </c>
    </row>
    <row r="1989" spans="1:43">
      <c r="A1989" s="129" t="str">
        <f t="shared" si="864"/>
        <v>2017_2</v>
      </c>
      <c r="B1989" s="57">
        <v>2017</v>
      </c>
      <c r="C1989" s="57">
        <v>2</v>
      </c>
      <c r="D1989" s="81" t="str">
        <f t="shared" si="865"/>
        <v>LMA_Commercial</v>
      </c>
      <c r="E1989" s="68" t="s">
        <v>20</v>
      </c>
      <c r="F1989" s="69" t="s">
        <v>40</v>
      </c>
      <c r="G1989" s="84">
        <f t="shared" si="866"/>
        <v>28360</v>
      </c>
      <c r="H1989" s="70">
        <v>7090</v>
      </c>
      <c r="I1989" s="65">
        <v>220</v>
      </c>
      <c r="J1989" s="66">
        <v>705</v>
      </c>
      <c r="K1989" s="66">
        <v>2086</v>
      </c>
      <c r="L1989" s="66">
        <v>983</v>
      </c>
      <c r="M1989" s="67">
        <v>180</v>
      </c>
      <c r="N1989" s="65">
        <v>3185666</v>
      </c>
      <c r="O1989" s="66">
        <v>1575123</v>
      </c>
      <c r="P1989" s="66">
        <v>1682719</v>
      </c>
      <c r="Q1989" s="66">
        <v>3226022</v>
      </c>
      <c r="R1989" s="67">
        <v>863956</v>
      </c>
      <c r="S1989" s="95">
        <f t="shared" si="840"/>
        <v>14480.3</v>
      </c>
      <c r="T1989" s="96">
        <f t="shared" si="841"/>
        <v>2234.2170212765959</v>
      </c>
      <c r="U1989" s="96">
        <f t="shared" si="842"/>
        <v>806.67257909875354</v>
      </c>
      <c r="V1989" s="96">
        <f t="shared" si="843"/>
        <v>3281.8128179043742</v>
      </c>
      <c r="W1989" s="86">
        <f t="shared" si="844"/>
        <v>4799.7555555555555</v>
      </c>
      <c r="X1989" s="99">
        <f t="shared" si="845"/>
        <v>7.7574047954866009E-3</v>
      </c>
      <c r="Y1989" s="100">
        <f t="shared" si="846"/>
        <v>2.4858956276445698E-2</v>
      </c>
      <c r="Z1989" s="100">
        <f t="shared" si="847"/>
        <v>7.3554301833568411E-2</v>
      </c>
      <c r="AA1989" s="100">
        <f t="shared" si="848"/>
        <v>3.4661495063469674E-2</v>
      </c>
      <c r="AB1989" s="101">
        <f t="shared" si="849"/>
        <v>6.3469675599435822E-3</v>
      </c>
      <c r="AC1989" s="99">
        <f t="shared" si="850"/>
        <v>8.9712686183817669E-3</v>
      </c>
      <c r="AD1989" s="100">
        <f t="shared" si="851"/>
        <v>2.701311634500634E-2</v>
      </c>
      <c r="AE1989" s="100">
        <f t="shared" si="852"/>
        <v>7.7166044761618521E-2</v>
      </c>
      <c r="AF1989" s="100">
        <f t="shared" si="853"/>
        <v>3.7192344260875289E-2</v>
      </c>
      <c r="AG1989" s="101">
        <f t="shared" si="854"/>
        <v>7.4457287933406505E-3</v>
      </c>
      <c r="AH1989" s="95">
        <f t="shared" si="855"/>
        <v>112.32954866008463</v>
      </c>
      <c r="AI1989" s="96">
        <f t="shared" si="856"/>
        <v>55.540303244005642</v>
      </c>
      <c r="AJ1989" s="96">
        <f t="shared" si="857"/>
        <v>59.334238363892808</v>
      </c>
      <c r="AK1989" s="96">
        <f t="shared" si="858"/>
        <v>113.75253878702398</v>
      </c>
      <c r="AL1989" s="86">
        <f t="shared" si="859"/>
        <v>30.463892806770097</v>
      </c>
      <c r="AM1989" s="95">
        <f t="shared" si="867"/>
        <v>112.7019814339782</v>
      </c>
      <c r="AN1989" s="96">
        <f t="shared" si="860"/>
        <v>55.72444917396615</v>
      </c>
      <c r="AO1989" s="96">
        <f t="shared" si="861"/>
        <v>59.530963226089106</v>
      </c>
      <c r="AP1989" s="96">
        <f t="shared" si="862"/>
        <v>114.12968953732289</v>
      </c>
      <c r="AQ1989" s="86">
        <f t="shared" si="863"/>
        <v>30.564896970295717</v>
      </c>
    </row>
    <row r="1990" spans="1:43">
      <c r="A1990" s="129" t="str">
        <f t="shared" si="864"/>
        <v>2017_2</v>
      </c>
      <c r="B1990" s="57">
        <v>2017</v>
      </c>
      <c r="C1990" s="57">
        <v>2</v>
      </c>
      <c r="D1990" s="81" t="str">
        <f t="shared" si="865"/>
        <v>SYL_Commercial</v>
      </c>
      <c r="E1990" s="68" t="s">
        <v>21</v>
      </c>
      <c r="F1990" s="69" t="s">
        <v>40</v>
      </c>
      <c r="G1990" s="84">
        <f t="shared" si="866"/>
        <v>3700</v>
      </c>
      <c r="H1990" s="70">
        <v>925</v>
      </c>
      <c r="I1990" s="65">
        <v>34</v>
      </c>
      <c r="J1990" s="66">
        <v>105</v>
      </c>
      <c r="K1990" s="66">
        <v>136</v>
      </c>
      <c r="L1990" s="66">
        <v>137</v>
      </c>
      <c r="M1990" s="67">
        <v>51</v>
      </c>
      <c r="N1990" s="65">
        <v>434790</v>
      </c>
      <c r="O1990" s="66">
        <v>335089</v>
      </c>
      <c r="P1990" s="66">
        <v>123107</v>
      </c>
      <c r="Q1990" s="66">
        <v>457053</v>
      </c>
      <c r="R1990" s="67">
        <v>212085</v>
      </c>
      <c r="S1990" s="95">
        <f t="shared" si="840"/>
        <v>12787.941176470587</v>
      </c>
      <c r="T1990" s="96">
        <f t="shared" si="841"/>
        <v>3191.3238095238094</v>
      </c>
      <c r="U1990" s="96">
        <f t="shared" si="842"/>
        <v>905.19852941176475</v>
      </c>
      <c r="V1990" s="96">
        <f t="shared" si="843"/>
        <v>3336.1532846715327</v>
      </c>
      <c r="W1990" s="86">
        <f t="shared" si="844"/>
        <v>4158.5294117647063</v>
      </c>
      <c r="X1990" s="99">
        <f t="shared" si="845"/>
        <v>9.189189189189189E-3</v>
      </c>
      <c r="Y1990" s="100">
        <f t="shared" si="846"/>
        <v>2.837837837837838E-2</v>
      </c>
      <c r="Z1990" s="100">
        <f t="shared" si="847"/>
        <v>3.6756756756756756E-2</v>
      </c>
      <c r="AA1990" s="100">
        <f t="shared" si="848"/>
        <v>3.702702702702703E-2</v>
      </c>
      <c r="AB1990" s="101">
        <f t="shared" si="849"/>
        <v>1.3783783783783784E-2</v>
      </c>
      <c r="AC1990" s="99">
        <f t="shared" si="850"/>
        <v>1.2844203012123558E-2</v>
      </c>
      <c r="AD1990" s="100">
        <f t="shared" si="851"/>
        <v>3.4738968813586492E-2</v>
      </c>
      <c r="AE1990" s="100">
        <f t="shared" si="852"/>
        <v>4.3964372692086952E-2</v>
      </c>
      <c r="AF1990" s="100">
        <f t="shared" si="853"/>
        <v>4.4260078066590311E-2</v>
      </c>
      <c r="AG1990" s="101">
        <f t="shared" si="854"/>
        <v>1.8249852023774441E-2</v>
      </c>
      <c r="AH1990" s="95">
        <f t="shared" si="855"/>
        <v>117.51081081081081</v>
      </c>
      <c r="AI1990" s="96">
        <f t="shared" si="856"/>
        <v>90.564594594594595</v>
      </c>
      <c r="AJ1990" s="96">
        <f t="shared" si="857"/>
        <v>33.272162162162161</v>
      </c>
      <c r="AK1990" s="96">
        <f t="shared" si="858"/>
        <v>123.52783783783784</v>
      </c>
      <c r="AL1990" s="86">
        <f t="shared" si="859"/>
        <v>57.320270270270271</v>
      </c>
      <c r="AM1990" s="95">
        <f t="shared" si="867"/>
        <v>117.90042225103113</v>
      </c>
      <c r="AN1990" s="96">
        <f t="shared" si="860"/>
        <v>90.864864858151677</v>
      </c>
      <c r="AO1990" s="96">
        <f t="shared" si="861"/>
        <v>33.382477246619494</v>
      </c>
      <c r="AP1990" s="96">
        <f t="shared" si="862"/>
        <v>123.93739895374901</v>
      </c>
      <c r="AQ1990" s="86">
        <f t="shared" si="863"/>
        <v>57.510317746751163</v>
      </c>
    </row>
    <row r="1991" spans="1:43">
      <c r="A1991" s="129" t="str">
        <f t="shared" si="864"/>
        <v>2017_2</v>
      </c>
      <c r="B1991" s="57">
        <v>2017</v>
      </c>
      <c r="C1991" s="57">
        <v>2</v>
      </c>
      <c r="D1991" s="81" t="str">
        <f t="shared" si="865"/>
        <v>MYL_Commercial</v>
      </c>
      <c r="E1991" s="68" t="s">
        <v>22</v>
      </c>
      <c r="F1991" s="69" t="s">
        <v>40</v>
      </c>
      <c r="G1991" s="84">
        <f t="shared" si="866"/>
        <v>2668</v>
      </c>
      <c r="H1991" s="70">
        <v>667</v>
      </c>
      <c r="I1991" s="65">
        <v>25</v>
      </c>
      <c r="J1991" s="66">
        <v>87</v>
      </c>
      <c r="K1991" s="66">
        <v>144</v>
      </c>
      <c r="L1991" s="66">
        <v>122</v>
      </c>
      <c r="M1991" s="67">
        <v>26</v>
      </c>
      <c r="N1991" s="65">
        <v>394371</v>
      </c>
      <c r="O1991" s="66">
        <v>291843</v>
      </c>
      <c r="P1991" s="66">
        <v>115323</v>
      </c>
      <c r="Q1991" s="66">
        <v>412452</v>
      </c>
      <c r="R1991" s="67">
        <v>135750</v>
      </c>
      <c r="S1991" s="95">
        <f t="shared" si="840"/>
        <v>15774.84</v>
      </c>
      <c r="T1991" s="96">
        <f t="shared" si="841"/>
        <v>3354.5172413793102</v>
      </c>
      <c r="U1991" s="96">
        <f t="shared" si="842"/>
        <v>800.85416666666663</v>
      </c>
      <c r="V1991" s="96">
        <f t="shared" si="843"/>
        <v>3380.7540983606559</v>
      </c>
      <c r="W1991" s="86">
        <f t="shared" si="844"/>
        <v>5221.1538461538457</v>
      </c>
      <c r="X1991" s="99">
        <f t="shared" si="845"/>
        <v>9.370314842578711E-3</v>
      </c>
      <c r="Y1991" s="100">
        <f t="shared" si="846"/>
        <v>3.2608695652173912E-2</v>
      </c>
      <c r="Z1991" s="100">
        <f t="shared" si="847"/>
        <v>5.3973013493253376E-2</v>
      </c>
      <c r="AA1991" s="100">
        <f t="shared" si="848"/>
        <v>4.572713643178411E-2</v>
      </c>
      <c r="AB1991" s="101">
        <f t="shared" si="849"/>
        <v>9.7451274362818589E-3</v>
      </c>
      <c r="AC1991" s="99">
        <f t="shared" si="850"/>
        <v>1.3716375356306265E-2</v>
      </c>
      <c r="AD1991" s="100">
        <f t="shared" si="851"/>
        <v>4.0620508793597625E-2</v>
      </c>
      <c r="AE1991" s="100">
        <f t="shared" si="852"/>
        <v>6.4166038847748103E-2</v>
      </c>
      <c r="AF1991" s="100">
        <f t="shared" si="853"/>
        <v>5.5150073662630736E-2</v>
      </c>
      <c r="AG1991" s="101">
        <f t="shared" si="854"/>
        <v>1.4176418364648221E-2</v>
      </c>
      <c r="AH1991" s="95">
        <f t="shared" si="855"/>
        <v>147.81521739130434</v>
      </c>
      <c r="AI1991" s="96">
        <f t="shared" si="856"/>
        <v>109.38643178410794</v>
      </c>
      <c r="AJ1991" s="96">
        <f t="shared" si="857"/>
        <v>43.224512743628189</v>
      </c>
      <c r="AK1991" s="96">
        <f t="shared" si="858"/>
        <v>154.59220389805097</v>
      </c>
      <c r="AL1991" s="86">
        <f t="shared" si="859"/>
        <v>50.8808095952024</v>
      </c>
      <c r="AM1991" s="95">
        <f t="shared" si="867"/>
        <v>148.30530421256734</v>
      </c>
      <c r="AN1991" s="96">
        <f t="shared" si="860"/>
        <v>109.74910654512701</v>
      </c>
      <c r="AO1991" s="96">
        <f t="shared" si="861"/>
        <v>43.367825214597175</v>
      </c>
      <c r="AP1991" s="96">
        <f t="shared" si="862"/>
        <v>155.10476006877235</v>
      </c>
      <c r="AQ1991" s="86">
        <f t="shared" si="863"/>
        <v>51.049506801605631</v>
      </c>
    </row>
    <row r="1992" spans="1:43">
      <c r="A1992" s="129" t="str">
        <f t="shared" si="864"/>
        <v>2017_2</v>
      </c>
      <c r="B1992" s="57">
        <v>2017</v>
      </c>
      <c r="C1992" s="57">
        <v>2</v>
      </c>
      <c r="D1992" s="81" t="str">
        <f t="shared" si="865"/>
        <v>MYH_Commercial</v>
      </c>
      <c r="E1992" s="68" t="s">
        <v>23</v>
      </c>
      <c r="F1992" s="69" t="s">
        <v>40</v>
      </c>
      <c r="G1992" s="84">
        <f t="shared" si="866"/>
        <v>7356</v>
      </c>
      <c r="H1992" s="70">
        <v>1839</v>
      </c>
      <c r="I1992" s="65">
        <v>58</v>
      </c>
      <c r="J1992" s="66">
        <v>209</v>
      </c>
      <c r="K1992" s="66">
        <v>104</v>
      </c>
      <c r="L1992" s="66">
        <v>511</v>
      </c>
      <c r="M1992" s="67">
        <v>91</v>
      </c>
      <c r="N1992" s="65">
        <v>1052010</v>
      </c>
      <c r="O1992" s="66">
        <v>847439</v>
      </c>
      <c r="P1992" s="66">
        <v>108760</v>
      </c>
      <c r="Q1992" s="66">
        <v>1630246</v>
      </c>
      <c r="R1992" s="67">
        <v>477213</v>
      </c>
      <c r="S1992" s="95">
        <f t="shared" si="840"/>
        <v>18138.103448275862</v>
      </c>
      <c r="T1992" s="96">
        <f t="shared" si="841"/>
        <v>4054.7320574162682</v>
      </c>
      <c r="U1992" s="96">
        <f t="shared" si="842"/>
        <v>1045.7692307692307</v>
      </c>
      <c r="V1992" s="96">
        <f t="shared" si="843"/>
        <v>3190.3052837573387</v>
      </c>
      <c r="W1992" s="86">
        <f t="shared" si="844"/>
        <v>5244.0989010989015</v>
      </c>
      <c r="X1992" s="99">
        <f t="shared" si="845"/>
        <v>7.8847199564980961E-3</v>
      </c>
      <c r="Y1992" s="100">
        <f t="shared" si="846"/>
        <v>2.8412180532898314E-2</v>
      </c>
      <c r="Z1992" s="100">
        <f t="shared" si="847"/>
        <v>1.4138118542686243E-2</v>
      </c>
      <c r="AA1992" s="100">
        <f t="shared" si="848"/>
        <v>6.9467101685698751E-2</v>
      </c>
      <c r="AB1992" s="101">
        <f t="shared" si="849"/>
        <v>1.2370853724850462E-2</v>
      </c>
      <c r="AC1992" s="99">
        <f t="shared" si="850"/>
        <v>1.0287473721666949E-2</v>
      </c>
      <c r="AD1992" s="100">
        <f t="shared" si="851"/>
        <v>3.2925835672727832E-2</v>
      </c>
      <c r="AE1992" s="100">
        <f t="shared" si="852"/>
        <v>1.7345413544998491E-2</v>
      </c>
      <c r="AF1992" s="100">
        <f t="shared" si="853"/>
        <v>7.637411855143722E-2</v>
      </c>
      <c r="AG1992" s="101">
        <f t="shared" si="854"/>
        <v>1.5373691327700957E-2</v>
      </c>
      <c r="AH1992" s="95">
        <f t="shared" si="855"/>
        <v>143.01386623164763</v>
      </c>
      <c r="AI1992" s="96">
        <f t="shared" si="856"/>
        <v>115.20377922784122</v>
      </c>
      <c r="AJ1992" s="96">
        <f t="shared" si="857"/>
        <v>14.78520935290919</v>
      </c>
      <c r="AK1992" s="96">
        <f t="shared" si="858"/>
        <v>221.62126155519303</v>
      </c>
      <c r="AL1992" s="86">
        <f t="shared" si="859"/>
        <v>64.873980424143554</v>
      </c>
      <c r="AM1992" s="95">
        <f t="shared" si="867"/>
        <v>143.48803399552847</v>
      </c>
      <c r="AN1992" s="96">
        <f t="shared" si="860"/>
        <v>115.58574161950615</v>
      </c>
      <c r="AO1992" s="96">
        <f t="shared" si="861"/>
        <v>14.834230261455383</v>
      </c>
      <c r="AP1992" s="96">
        <f t="shared" si="862"/>
        <v>222.35605504612533</v>
      </c>
      <c r="AQ1992" s="86">
        <f t="shared" si="863"/>
        <v>65.089072506067566</v>
      </c>
    </row>
    <row r="1993" spans="1:43">
      <c r="A1993" s="129" t="str">
        <f t="shared" si="864"/>
        <v>2017_2</v>
      </c>
      <c r="B1993" s="57">
        <v>2017</v>
      </c>
      <c r="C1993" s="57">
        <v>2</v>
      </c>
      <c r="D1993" s="81" t="str">
        <f t="shared" si="865"/>
        <v>LML_Commercial</v>
      </c>
      <c r="E1993" s="68" t="s">
        <v>24</v>
      </c>
      <c r="F1993" s="69" t="s">
        <v>40</v>
      </c>
      <c r="G1993" s="84">
        <f t="shared" si="866"/>
        <v>28636</v>
      </c>
      <c r="H1993" s="70">
        <v>7159</v>
      </c>
      <c r="I1993" s="65">
        <v>53</v>
      </c>
      <c r="J1993" s="66">
        <v>620</v>
      </c>
      <c r="K1993" s="66">
        <v>2021</v>
      </c>
      <c r="L1993" s="66">
        <v>931</v>
      </c>
      <c r="M1993" s="67">
        <v>221</v>
      </c>
      <c r="N1993" s="65">
        <v>1025907</v>
      </c>
      <c r="O1993" s="66">
        <v>1352109</v>
      </c>
      <c r="P1993" s="66">
        <v>1870821</v>
      </c>
      <c r="Q1993" s="66">
        <v>1917176</v>
      </c>
      <c r="R1993" s="67">
        <v>1288222</v>
      </c>
      <c r="S1993" s="95">
        <f t="shared" si="840"/>
        <v>19356.735849056604</v>
      </c>
      <c r="T1993" s="96">
        <f t="shared" si="841"/>
        <v>2180.8209677419354</v>
      </c>
      <c r="U1993" s="96">
        <f t="shared" si="842"/>
        <v>925.69074715487386</v>
      </c>
      <c r="V1993" s="96">
        <f t="shared" si="843"/>
        <v>2059.2653061224491</v>
      </c>
      <c r="W1993" s="86">
        <f t="shared" si="844"/>
        <v>5829.0588235294117</v>
      </c>
      <c r="X1993" s="99">
        <f t="shared" si="845"/>
        <v>1.8508171532336918E-3</v>
      </c>
      <c r="Y1993" s="100">
        <f t="shared" si="846"/>
        <v>2.1651068584997903E-2</v>
      </c>
      <c r="Z1993" s="100">
        <f t="shared" si="847"/>
        <v>7.0575499371420589E-2</v>
      </c>
      <c r="AA1993" s="100">
        <f t="shared" si="848"/>
        <v>3.251152395585976E-2</v>
      </c>
      <c r="AB1993" s="101">
        <f t="shared" si="849"/>
        <v>7.7175583182008661E-3</v>
      </c>
      <c r="AC1993" s="99">
        <f t="shared" si="850"/>
        <v>2.4426229705497415E-3</v>
      </c>
      <c r="AD1993" s="100">
        <f t="shared" si="851"/>
        <v>2.3655015900220632E-2</v>
      </c>
      <c r="AE1993" s="100">
        <f t="shared" si="852"/>
        <v>7.4101917312923593E-2</v>
      </c>
      <c r="AF1993" s="100">
        <f t="shared" si="853"/>
        <v>3.4953499488085876E-2</v>
      </c>
      <c r="AG1993" s="101">
        <f t="shared" si="854"/>
        <v>8.9224759441648878E-3</v>
      </c>
      <c r="AH1993" s="95">
        <f t="shared" si="855"/>
        <v>35.82577874004749</v>
      </c>
      <c r="AI1993" s="96">
        <f t="shared" si="856"/>
        <v>47.217104344182147</v>
      </c>
      <c r="AJ1993" s="96">
        <f t="shared" si="857"/>
        <v>65.33108674395865</v>
      </c>
      <c r="AK1993" s="96">
        <f t="shared" si="858"/>
        <v>66.949853331470877</v>
      </c>
      <c r="AL1993" s="86">
        <f t="shared" si="859"/>
        <v>44.986101410811564</v>
      </c>
      <c r="AM1993" s="95">
        <f t="shared" si="867"/>
        <v>35.944560434732558</v>
      </c>
      <c r="AN1993" s="96">
        <f t="shared" si="860"/>
        <v>47.373654400297305</v>
      </c>
      <c r="AO1993" s="96">
        <f t="shared" si="861"/>
        <v>65.547694378795342</v>
      </c>
      <c r="AP1993" s="96">
        <f t="shared" si="862"/>
        <v>67.17182804681012</v>
      </c>
      <c r="AQ1993" s="86">
        <f t="shared" si="863"/>
        <v>45.135254494171541</v>
      </c>
    </row>
    <row r="1994" spans="1:43">
      <c r="A1994" s="129" t="str">
        <f t="shared" si="864"/>
        <v>2017_2</v>
      </c>
      <c r="B1994" s="57">
        <v>2017</v>
      </c>
      <c r="C1994" s="57">
        <v>2</v>
      </c>
      <c r="D1994" s="81" t="str">
        <f t="shared" si="865"/>
        <v>MSA_Commercial</v>
      </c>
      <c r="E1994" s="68" t="s">
        <v>25</v>
      </c>
      <c r="F1994" s="69" t="s">
        <v>40</v>
      </c>
      <c r="G1994" s="84">
        <f t="shared" si="866"/>
        <v>20332</v>
      </c>
      <c r="H1994" s="70">
        <v>5083</v>
      </c>
      <c r="I1994" s="65">
        <v>80</v>
      </c>
      <c r="J1994" s="66">
        <v>593</v>
      </c>
      <c r="K1994" s="66">
        <v>878</v>
      </c>
      <c r="L1994" s="66">
        <v>1076</v>
      </c>
      <c r="M1994" s="67">
        <v>230</v>
      </c>
      <c r="N1994" s="65">
        <v>1769098</v>
      </c>
      <c r="O1994" s="66">
        <v>2014679</v>
      </c>
      <c r="P1994" s="66">
        <v>1257314</v>
      </c>
      <c r="Q1994" s="66">
        <v>3462117</v>
      </c>
      <c r="R1994" s="67">
        <v>1032269</v>
      </c>
      <c r="S1994" s="95">
        <f t="shared" si="840"/>
        <v>22113.724999999999</v>
      </c>
      <c r="T1994" s="96">
        <f t="shared" si="841"/>
        <v>3397.4350758853288</v>
      </c>
      <c r="U1994" s="96">
        <f t="shared" si="842"/>
        <v>1432.0205011389521</v>
      </c>
      <c r="V1994" s="96">
        <f t="shared" si="843"/>
        <v>3217.5808550185875</v>
      </c>
      <c r="W1994" s="86">
        <f t="shared" si="844"/>
        <v>4488.1260869565222</v>
      </c>
      <c r="X1994" s="99">
        <f t="shared" si="845"/>
        <v>3.9346842415896128E-3</v>
      </c>
      <c r="Y1994" s="100">
        <f t="shared" si="846"/>
        <v>2.9165846940783002E-2</v>
      </c>
      <c r="Z1994" s="100">
        <f t="shared" si="847"/>
        <v>4.3183159551445999E-2</v>
      </c>
      <c r="AA1994" s="100">
        <f t="shared" si="848"/>
        <v>5.2921503049380286E-2</v>
      </c>
      <c r="AB1994" s="101">
        <f t="shared" si="849"/>
        <v>1.1312217194570135E-2</v>
      </c>
      <c r="AC1994" s="99">
        <f t="shared" si="850"/>
        <v>4.9576585396736983E-3</v>
      </c>
      <c r="AD1994" s="100">
        <f t="shared" si="851"/>
        <v>3.191548600799992E-2</v>
      </c>
      <c r="AE1994" s="100">
        <f t="shared" si="852"/>
        <v>4.650468422735525E-2</v>
      </c>
      <c r="AF1994" s="100">
        <f t="shared" si="853"/>
        <v>5.6579766211097796E-2</v>
      </c>
      <c r="AG1994" s="101">
        <f t="shared" si="854"/>
        <v>1.3040318991597527E-2</v>
      </c>
      <c r="AH1994" s="95">
        <f t="shared" si="855"/>
        <v>87.010525280346258</v>
      </c>
      <c r="AI1994" s="96">
        <f t="shared" si="856"/>
        <v>99.089071414518983</v>
      </c>
      <c r="AJ1994" s="96">
        <f t="shared" si="857"/>
        <v>61.839169781625024</v>
      </c>
      <c r="AK1994" s="96">
        <f t="shared" si="858"/>
        <v>170.27921503049382</v>
      </c>
      <c r="AL1994" s="86">
        <f t="shared" si="859"/>
        <v>50.770657092268344</v>
      </c>
      <c r="AM1994" s="95">
        <f t="shared" si="867"/>
        <v>87.299011895619302</v>
      </c>
      <c r="AN1994" s="96">
        <f t="shared" si="860"/>
        <v>99.417604896311218</v>
      </c>
      <c r="AO1994" s="96">
        <f t="shared" si="861"/>
        <v>62.044199836599603</v>
      </c>
      <c r="AP1994" s="96">
        <f t="shared" si="862"/>
        <v>170.84378206692102</v>
      </c>
      <c r="AQ1994" s="86">
        <f t="shared" si="863"/>
        <v>50.938989083973318</v>
      </c>
    </row>
    <row r="1995" spans="1:43">
      <c r="A1995" s="129" t="str">
        <f t="shared" si="864"/>
        <v>2017_2</v>
      </c>
      <c r="B1995" s="57">
        <v>2017</v>
      </c>
      <c r="C1995" s="57">
        <v>2</v>
      </c>
      <c r="D1995" s="81" t="str">
        <f t="shared" si="865"/>
        <v>LYA_Commercial</v>
      </c>
      <c r="E1995" s="68" t="s">
        <v>26</v>
      </c>
      <c r="F1995" s="69" t="s">
        <v>40</v>
      </c>
      <c r="G1995" s="84">
        <f t="shared" si="866"/>
        <v>6024</v>
      </c>
      <c r="H1995" s="70">
        <v>1506</v>
      </c>
      <c r="I1995" s="65">
        <v>52</v>
      </c>
      <c r="J1995" s="66">
        <v>202</v>
      </c>
      <c r="K1995" s="66">
        <v>310</v>
      </c>
      <c r="L1995" s="66">
        <v>284</v>
      </c>
      <c r="M1995" s="67">
        <v>102</v>
      </c>
      <c r="N1995" s="65">
        <v>1085757</v>
      </c>
      <c r="O1995" s="66">
        <v>701503</v>
      </c>
      <c r="P1995" s="66">
        <v>292916</v>
      </c>
      <c r="Q1995" s="66">
        <v>1024271</v>
      </c>
      <c r="R1995" s="67">
        <v>851638</v>
      </c>
      <c r="S1995" s="95">
        <f t="shared" ref="S1995:S2058" si="868">N1995/I1995</f>
        <v>20879.942307692309</v>
      </c>
      <c r="T1995" s="96">
        <f t="shared" ref="T1995:T2058" si="869">O1995/J1995</f>
        <v>3472.7871287128714</v>
      </c>
      <c r="U1995" s="96">
        <f t="shared" ref="U1995:U2058" si="870">P1995/K1995</f>
        <v>944.89032258064515</v>
      </c>
      <c r="V1995" s="96">
        <f t="shared" ref="V1995:V2058" si="871">Q1995/L1995</f>
        <v>3606.5880281690143</v>
      </c>
      <c r="W1995" s="86">
        <f t="shared" ref="W1995:W2058" si="872">R1995/M1995</f>
        <v>8349.3921568627447</v>
      </c>
      <c r="X1995" s="99">
        <f t="shared" ref="X1995:X2058" si="873">I1995/$G1995</f>
        <v>8.6321381142098266E-3</v>
      </c>
      <c r="Y1995" s="100">
        <f t="shared" ref="Y1995:Y2058" si="874">J1995/$G1995</f>
        <v>3.3532536520584327E-2</v>
      </c>
      <c r="Z1995" s="100">
        <f t="shared" ref="Z1995:Z2058" si="875">K1995/$G1995</f>
        <v>5.1460823373173974E-2</v>
      </c>
      <c r="AA1995" s="100">
        <f t="shared" ref="AA1995:AA2058" si="876">L1995/$G1995</f>
        <v>4.7144754316069057E-2</v>
      </c>
      <c r="AB1995" s="101">
        <f t="shared" ref="AB1995:AB2058" si="877">M1995/$G1995</f>
        <v>1.693227091633466E-2</v>
      </c>
      <c r="AC1995" s="99">
        <f t="shared" ref="AC1995:AC2058" si="878">I1995/$G1995+2.33*(I1995*ABS(($G1995-I1995))/$G1995^3)^0.5</f>
        <v>1.1409228708746996E-2</v>
      </c>
      <c r="AD1995" s="100">
        <f t="shared" ref="AD1995:AD2058" si="879">J1995/$G1995+2.33*(J1995*ABS(($G1995-J1995))/$G1995^3)^0.5</f>
        <v>3.8936846627730247E-2</v>
      </c>
      <c r="AE1995" s="100">
        <f t="shared" ref="AE1995:AE2058" si="880">K1995/$G1995+2.33*(K1995*ABS(($G1995-K1995))/$G1995^3)^0.5</f>
        <v>5.8093356704524007E-2</v>
      </c>
      <c r="AF1995" s="100">
        <f t="shared" ref="AF1995:AF2058" si="881">L1995/$G1995+2.33*(L1995*ABS(($G1995-L1995))/$G1995^3)^0.5</f>
        <v>5.3507485751131519E-2</v>
      </c>
      <c r="AG1995" s="101">
        <f t="shared" ref="AG1995:AG2058" si="882">M1995/$G1995+2.33*(M1995*ABS(($G1995-M1995))/$G1995^3)^0.5</f>
        <v>2.0805407065446303E-2</v>
      </c>
      <c r="AH1995" s="95">
        <f t="shared" ref="AH1995:AH2058" si="883">N1995/$G1995</f>
        <v>180.23854581673308</v>
      </c>
      <c r="AI1995" s="96">
        <f t="shared" ref="AI1995:AI2058" si="884">O1995/$G1995</f>
        <v>116.45136122177955</v>
      </c>
      <c r="AJ1995" s="96">
        <f t="shared" ref="AJ1995:AJ2058" si="885">P1995/$G1995</f>
        <v>48.624833997343956</v>
      </c>
      <c r="AK1995" s="96">
        <f t="shared" ref="AK1995:AK2058" si="886">Q1995/$G1995</f>
        <v>170.03170650730411</v>
      </c>
      <c r="AL1995" s="86">
        <f t="shared" ref="AL1995:AL2058" si="887">R1995/$G1995</f>
        <v>141.37416998671978</v>
      </c>
      <c r="AM1995" s="95">
        <f t="shared" si="867"/>
        <v>180.83613338279906</v>
      </c>
      <c r="AN1995" s="96">
        <f t="shared" ref="AN1995:AN2058" si="888">AI1995*($AC$2171/$X$2171)</f>
        <v>116.83746001769612</v>
      </c>
      <c r="AO1995" s="96">
        <f t="shared" ref="AO1995:AO2058" si="889">AJ1995*($AC$2171/$X$2171)</f>
        <v>48.786051433199113</v>
      </c>
      <c r="AP1995" s="96">
        <f t="shared" ref="AP1995:AP2058" si="890">AK1995*($AC$2171/$X$2171)</f>
        <v>170.5954529200668</v>
      </c>
      <c r="AQ1995" s="86">
        <f t="shared" ref="AQ1995:AQ2058" si="891">AL1995*($AC$2171/$X$2171)</f>
        <v>141.84290127704469</v>
      </c>
    </row>
    <row r="1996" spans="1:43">
      <c r="A1996" s="129" t="str">
        <f t="shared" ref="A1996:A2059" si="892">B1996&amp;"_"&amp;C1996</f>
        <v>2017_2</v>
      </c>
      <c r="B1996" s="57">
        <v>2017</v>
      </c>
      <c r="C1996" s="57">
        <v>2</v>
      </c>
      <c r="D1996" s="81" t="str">
        <f t="shared" ref="D1996:D2059" si="893">E1996&amp;"_"&amp;F1996</f>
        <v>MMA_Commercial</v>
      </c>
      <c r="E1996" s="68" t="s">
        <v>27</v>
      </c>
      <c r="F1996" s="69" t="s">
        <v>40</v>
      </c>
      <c r="G1996" s="84">
        <f t="shared" ref="G1996:G2059" si="894">H1996*4</f>
        <v>30200</v>
      </c>
      <c r="H1996" s="70">
        <v>7550</v>
      </c>
      <c r="I1996" s="65">
        <v>237</v>
      </c>
      <c r="J1996" s="66">
        <v>944</v>
      </c>
      <c r="K1996" s="66">
        <v>1897</v>
      </c>
      <c r="L1996" s="66">
        <v>1495</v>
      </c>
      <c r="M1996" s="67">
        <v>357</v>
      </c>
      <c r="N1996" s="65">
        <v>3570699</v>
      </c>
      <c r="O1996" s="66">
        <v>3381899</v>
      </c>
      <c r="P1996" s="66">
        <v>3071247</v>
      </c>
      <c r="Q1996" s="66">
        <v>5630080</v>
      </c>
      <c r="R1996" s="67">
        <v>4138749</v>
      </c>
      <c r="S1996" s="95">
        <f t="shared" si="868"/>
        <v>15066.240506329113</v>
      </c>
      <c r="T1996" s="96">
        <f t="shared" si="869"/>
        <v>3582.5201271186443</v>
      </c>
      <c r="U1996" s="96">
        <f t="shared" si="870"/>
        <v>1619.0021085925146</v>
      </c>
      <c r="V1996" s="96">
        <f t="shared" si="871"/>
        <v>3765.9397993311036</v>
      </c>
      <c r="W1996" s="86">
        <f t="shared" si="872"/>
        <v>11593.134453781513</v>
      </c>
      <c r="X1996" s="99">
        <f t="shared" si="873"/>
        <v>7.8476821192052983E-3</v>
      </c>
      <c r="Y1996" s="100">
        <f t="shared" si="874"/>
        <v>3.1258278145695366E-2</v>
      </c>
      <c r="Z1996" s="100">
        <f t="shared" si="875"/>
        <v>6.2814569536423837E-2</v>
      </c>
      <c r="AA1996" s="100">
        <f t="shared" si="876"/>
        <v>4.9503311258278143E-2</v>
      </c>
      <c r="AB1996" s="101">
        <f t="shared" si="877"/>
        <v>1.1821192052980132E-2</v>
      </c>
      <c r="AC1996" s="99">
        <f t="shared" si="878"/>
        <v>9.0307572541002464E-3</v>
      </c>
      <c r="AD1996" s="100">
        <f t="shared" si="879"/>
        <v>3.3591408357473033E-2</v>
      </c>
      <c r="AE1996" s="100">
        <f t="shared" si="880"/>
        <v>6.6067654510876136E-2</v>
      </c>
      <c r="AF1996" s="100">
        <f t="shared" si="881"/>
        <v>5.241164926329487E-2</v>
      </c>
      <c r="AG1996" s="101">
        <f t="shared" si="882"/>
        <v>1.3270300386870989E-2</v>
      </c>
      <c r="AH1996" s="95">
        <f t="shared" si="883"/>
        <v>118.23506622516557</v>
      </c>
      <c r="AI1996" s="96">
        <f t="shared" si="884"/>
        <v>111.98341059602649</v>
      </c>
      <c r="AJ1996" s="96">
        <f t="shared" si="885"/>
        <v>101.69692052980132</v>
      </c>
      <c r="AK1996" s="96">
        <f t="shared" si="886"/>
        <v>186.42649006622517</v>
      </c>
      <c r="AL1996" s="86">
        <f t="shared" si="887"/>
        <v>137.04466887417217</v>
      </c>
      <c r="AM1996" s="95">
        <f t="shared" ref="AM1996:AM2059" si="895">AH1996*($AC$2171/$X$2171)</f>
        <v>118.62707896100395</v>
      </c>
      <c r="AN1996" s="96">
        <f t="shared" si="888"/>
        <v>112.35469573636429</v>
      </c>
      <c r="AO1996" s="96">
        <f t="shared" si="889"/>
        <v>102.03410043180521</v>
      </c>
      <c r="AP1996" s="96">
        <f t="shared" si="890"/>
        <v>187.04459399035568</v>
      </c>
      <c r="AQ1996" s="86">
        <f t="shared" si="891"/>
        <v>137.49904554340091</v>
      </c>
    </row>
    <row r="1997" spans="1:43">
      <c r="A1997" s="129" t="str">
        <f t="shared" si="892"/>
        <v>2017_2</v>
      </c>
      <c r="B1997" s="57">
        <v>2017</v>
      </c>
      <c r="C1997" s="57">
        <v>2</v>
      </c>
      <c r="D1997" s="81" t="str">
        <f t="shared" si="893"/>
        <v>LYH_Commercial</v>
      </c>
      <c r="E1997" s="68" t="s">
        <v>28</v>
      </c>
      <c r="F1997" s="69" t="s">
        <v>40</v>
      </c>
      <c r="G1997" s="84">
        <f t="shared" si="894"/>
        <v>4212</v>
      </c>
      <c r="H1997" s="70">
        <v>1053</v>
      </c>
      <c r="I1997" s="65">
        <v>34</v>
      </c>
      <c r="J1997" s="66">
        <v>136</v>
      </c>
      <c r="K1997" s="66">
        <v>173</v>
      </c>
      <c r="L1997" s="66">
        <v>207</v>
      </c>
      <c r="M1997" s="67">
        <v>58</v>
      </c>
      <c r="N1997" s="65">
        <v>678590</v>
      </c>
      <c r="O1997" s="66">
        <v>455884</v>
      </c>
      <c r="P1997" s="66">
        <v>212765</v>
      </c>
      <c r="Q1997" s="66">
        <v>626688</v>
      </c>
      <c r="R1997" s="67">
        <v>550714</v>
      </c>
      <c r="S1997" s="95">
        <f t="shared" si="868"/>
        <v>19958.529411764706</v>
      </c>
      <c r="T1997" s="96">
        <f t="shared" si="869"/>
        <v>3352.0882352941176</v>
      </c>
      <c r="U1997" s="96">
        <f t="shared" si="870"/>
        <v>1229.8554913294797</v>
      </c>
      <c r="V1997" s="96">
        <f t="shared" si="871"/>
        <v>3027.478260869565</v>
      </c>
      <c r="W1997" s="86">
        <f t="shared" si="872"/>
        <v>9495.0689655172409</v>
      </c>
      <c r="X1997" s="99">
        <f t="shared" si="873"/>
        <v>8.0721747388414061E-3</v>
      </c>
      <c r="Y1997" s="100">
        <f t="shared" si="874"/>
        <v>3.2288698955365625E-2</v>
      </c>
      <c r="Z1997" s="100">
        <f t="shared" si="875"/>
        <v>4.1073124406457738E-2</v>
      </c>
      <c r="AA1997" s="100">
        <f t="shared" si="876"/>
        <v>4.9145299145299144E-2</v>
      </c>
      <c r="AB1997" s="101">
        <f t="shared" si="877"/>
        <v>1.3770180436847104E-2</v>
      </c>
      <c r="AC1997" s="99">
        <f t="shared" si="878"/>
        <v>1.128470371515651E-2</v>
      </c>
      <c r="AD1997" s="100">
        <f t="shared" si="879"/>
        <v>3.8634842906852762E-2</v>
      </c>
      <c r="AE1997" s="100">
        <f t="shared" si="880"/>
        <v>4.8198099579829144E-2</v>
      </c>
      <c r="AF1997" s="100">
        <f t="shared" si="881"/>
        <v>5.6906158448886739E-2</v>
      </c>
      <c r="AG1997" s="101">
        <f t="shared" si="882"/>
        <v>1.7953977590597647E-2</v>
      </c>
      <c r="AH1997" s="95">
        <f t="shared" si="883"/>
        <v>161.10873694207027</v>
      </c>
      <c r="AI1997" s="96">
        <f t="shared" si="884"/>
        <v>108.23456790123457</v>
      </c>
      <c r="AJ1997" s="96">
        <f t="shared" si="885"/>
        <v>50.514007597340928</v>
      </c>
      <c r="AK1997" s="96">
        <f t="shared" si="886"/>
        <v>148.7863247863248</v>
      </c>
      <c r="AL1997" s="86">
        <f t="shared" si="887"/>
        <v>130.74881291547959</v>
      </c>
      <c r="AM1997" s="95">
        <f t="shared" si="895"/>
        <v>161.64289891915962</v>
      </c>
      <c r="AN1997" s="96">
        <f t="shared" si="888"/>
        <v>108.59342361494005</v>
      </c>
      <c r="AO1997" s="96">
        <f t="shared" si="889"/>
        <v>50.681488658151459</v>
      </c>
      <c r="AP1997" s="96">
        <f t="shared" si="890"/>
        <v>149.27963135007931</v>
      </c>
      <c r="AQ1997" s="86">
        <f t="shared" si="891"/>
        <v>131.18231544138004</v>
      </c>
    </row>
    <row r="1998" spans="1:43">
      <c r="A1998" s="129" t="str">
        <f t="shared" si="892"/>
        <v>2017_2</v>
      </c>
      <c r="B1998" s="57">
        <v>2017</v>
      </c>
      <c r="C1998" s="57">
        <v>2</v>
      </c>
      <c r="D1998" s="81" t="str">
        <f t="shared" si="893"/>
        <v>SSA_Commercial</v>
      </c>
      <c r="E1998" s="68" t="s">
        <v>29</v>
      </c>
      <c r="F1998" s="69" t="s">
        <v>40</v>
      </c>
      <c r="G1998" s="84">
        <f t="shared" si="894"/>
        <v>7228</v>
      </c>
      <c r="H1998" s="70">
        <v>1807</v>
      </c>
      <c r="I1998" s="65">
        <v>59</v>
      </c>
      <c r="J1998" s="66">
        <v>231</v>
      </c>
      <c r="K1998" s="66">
        <v>733</v>
      </c>
      <c r="L1998" s="66">
        <v>569</v>
      </c>
      <c r="M1998" s="67">
        <v>44</v>
      </c>
      <c r="N1998" s="65">
        <v>1173184</v>
      </c>
      <c r="O1998" s="66">
        <v>407380</v>
      </c>
      <c r="P1998" s="66">
        <v>533327</v>
      </c>
      <c r="Q1998" s="66">
        <v>1947721</v>
      </c>
      <c r="R1998" s="67">
        <v>257568</v>
      </c>
      <c r="S1998" s="95">
        <f t="shared" si="868"/>
        <v>19884.474576271186</v>
      </c>
      <c r="T1998" s="96">
        <f t="shared" si="869"/>
        <v>1763.5497835497836</v>
      </c>
      <c r="U1998" s="96">
        <f t="shared" si="870"/>
        <v>727.59481582537512</v>
      </c>
      <c r="V1998" s="96">
        <f t="shared" si="871"/>
        <v>3423.059753954306</v>
      </c>
      <c r="W1998" s="86">
        <f t="shared" si="872"/>
        <v>5853.818181818182</v>
      </c>
      <c r="X1998" s="99">
        <f t="shared" si="873"/>
        <v>8.1627006087437743E-3</v>
      </c>
      <c r="Y1998" s="100">
        <f t="shared" si="874"/>
        <v>3.1959048146098505E-2</v>
      </c>
      <c r="Z1998" s="100">
        <f t="shared" si="875"/>
        <v>0.10141117874930825</v>
      </c>
      <c r="AA1998" s="100">
        <f t="shared" si="876"/>
        <v>7.8721638074156053E-2</v>
      </c>
      <c r="AB1998" s="101">
        <f t="shared" si="877"/>
        <v>6.0874377421140007E-3</v>
      </c>
      <c r="AC1998" s="99">
        <f t="shared" si="878"/>
        <v>1.0628649102257082E-2</v>
      </c>
      <c r="AD1998" s="100">
        <f t="shared" si="879"/>
        <v>3.6779531995055327E-2</v>
      </c>
      <c r="AE1998" s="100">
        <f t="shared" si="880"/>
        <v>0.10968431677950151</v>
      </c>
      <c r="AF1998" s="100">
        <f t="shared" si="881"/>
        <v>8.610219859535391E-2</v>
      </c>
      <c r="AG1998" s="101">
        <f t="shared" si="882"/>
        <v>8.2191972333292666E-3</v>
      </c>
      <c r="AH1998" s="95">
        <f t="shared" si="883"/>
        <v>162.31101272827891</v>
      </c>
      <c r="AI1998" s="96">
        <f t="shared" si="884"/>
        <v>56.361372440509129</v>
      </c>
      <c r="AJ1998" s="96">
        <f t="shared" si="885"/>
        <v>73.78624792473714</v>
      </c>
      <c r="AK1998" s="96">
        <f t="shared" si="886"/>
        <v>269.46887105700057</v>
      </c>
      <c r="AL1998" s="86">
        <f t="shared" si="887"/>
        <v>35.634753735473161</v>
      </c>
      <c r="AM1998" s="95">
        <f t="shared" si="895"/>
        <v>162.84916089521221</v>
      </c>
      <c r="AN1998" s="96">
        <f t="shared" si="888"/>
        <v>56.548240655763756</v>
      </c>
      <c r="AO1998" s="96">
        <f t="shared" si="889"/>
        <v>74.030888959243271</v>
      </c>
      <c r="AP1998" s="96">
        <f t="shared" si="890"/>
        <v>270.36230506722188</v>
      </c>
      <c r="AQ1998" s="86">
        <f t="shared" si="891"/>
        <v>35.752902079689136</v>
      </c>
    </row>
    <row r="1999" spans="1:43">
      <c r="A1999" s="129" t="str">
        <f t="shared" si="892"/>
        <v>2017_2</v>
      </c>
      <c r="B1999" s="57">
        <v>2017</v>
      </c>
      <c r="C1999" s="57">
        <v>2</v>
      </c>
      <c r="D1999" s="81" t="str">
        <f t="shared" si="893"/>
        <v>MML_Commercial</v>
      </c>
      <c r="E1999" s="68" t="s">
        <v>30</v>
      </c>
      <c r="F1999" s="69" t="s">
        <v>40</v>
      </c>
      <c r="G1999" s="84">
        <f t="shared" si="894"/>
        <v>24456</v>
      </c>
      <c r="H1999" s="70">
        <v>6114</v>
      </c>
      <c r="I1999" s="65">
        <v>155</v>
      </c>
      <c r="J1999" s="66">
        <v>718</v>
      </c>
      <c r="K1999" s="66">
        <v>2029</v>
      </c>
      <c r="L1999" s="66">
        <v>970</v>
      </c>
      <c r="M1999" s="67">
        <v>222</v>
      </c>
      <c r="N1999" s="65">
        <v>2592289</v>
      </c>
      <c r="O1999" s="66">
        <v>2398574</v>
      </c>
      <c r="P1999" s="66">
        <v>1276262</v>
      </c>
      <c r="Q1999" s="66">
        <v>3239939</v>
      </c>
      <c r="R1999" s="67">
        <v>502775</v>
      </c>
      <c r="S1999" s="95">
        <f t="shared" si="868"/>
        <v>16724.445161290321</v>
      </c>
      <c r="T1999" s="96">
        <f t="shared" si="869"/>
        <v>3340.6323119777157</v>
      </c>
      <c r="U1999" s="96">
        <f t="shared" si="870"/>
        <v>629.01034992607197</v>
      </c>
      <c r="V1999" s="96">
        <f t="shared" si="871"/>
        <v>3340.143298969072</v>
      </c>
      <c r="W1999" s="86">
        <f t="shared" si="872"/>
        <v>2264.7522522522522</v>
      </c>
      <c r="X1999" s="99">
        <f t="shared" si="873"/>
        <v>6.3379129865881586E-3</v>
      </c>
      <c r="Y1999" s="100">
        <f t="shared" si="874"/>
        <v>2.9358848544324502E-2</v>
      </c>
      <c r="Z1999" s="100">
        <f t="shared" si="875"/>
        <v>8.2965325482499186E-2</v>
      </c>
      <c r="AA1999" s="100">
        <f t="shared" si="876"/>
        <v>3.9663068367680736E-2</v>
      </c>
      <c r="AB1999" s="101">
        <f t="shared" si="877"/>
        <v>9.0775269872423944E-3</v>
      </c>
      <c r="AC1999" s="99">
        <f t="shared" si="878"/>
        <v>7.5202892546680639E-3</v>
      </c>
      <c r="AD1999" s="100">
        <f t="shared" si="879"/>
        <v>3.1873987983523026E-2</v>
      </c>
      <c r="AE1999" s="100">
        <f t="shared" si="880"/>
        <v>8.707497132743415E-2</v>
      </c>
      <c r="AF1999" s="100">
        <f t="shared" si="881"/>
        <v>4.2570892777018865E-2</v>
      </c>
      <c r="AG1999" s="101">
        <f t="shared" si="882"/>
        <v>1.0490607220837583E-2</v>
      </c>
      <c r="AH1999" s="95">
        <f t="shared" si="883"/>
        <v>105.99807818122342</v>
      </c>
      <c r="AI1999" s="96">
        <f t="shared" si="884"/>
        <v>98.07711808963036</v>
      </c>
      <c r="AJ1999" s="96">
        <f t="shared" si="885"/>
        <v>52.186048413477266</v>
      </c>
      <c r="AK1999" s="96">
        <f t="shared" si="886"/>
        <v>132.48033202486099</v>
      </c>
      <c r="AL1999" s="86">
        <f t="shared" si="887"/>
        <v>20.558349689237815</v>
      </c>
      <c r="AM1999" s="95">
        <f t="shared" si="895"/>
        <v>106.34951873052965</v>
      </c>
      <c r="AN1999" s="96">
        <f t="shared" si="888"/>
        <v>98.402296402739609</v>
      </c>
      <c r="AO1999" s="96">
        <f t="shared" si="889"/>
        <v>52.359073187466073</v>
      </c>
      <c r="AP1999" s="96">
        <f t="shared" si="890"/>
        <v>132.91957546642121</v>
      </c>
      <c r="AQ1999" s="86">
        <f t="shared" si="891"/>
        <v>20.626511658129957</v>
      </c>
    </row>
    <row r="2000" spans="1:43">
      <c r="A2000" s="129" t="str">
        <f t="shared" si="892"/>
        <v>2017_2</v>
      </c>
      <c r="B2000" s="57">
        <v>2017</v>
      </c>
      <c r="C2000" s="57">
        <v>2</v>
      </c>
      <c r="D2000" s="81" t="str">
        <f t="shared" si="893"/>
        <v>LMH_Commercial</v>
      </c>
      <c r="E2000" s="68" t="s">
        <v>31</v>
      </c>
      <c r="F2000" s="69" t="s">
        <v>40</v>
      </c>
      <c r="G2000" s="84">
        <f t="shared" si="894"/>
        <v>23920</v>
      </c>
      <c r="H2000" s="70">
        <v>5980</v>
      </c>
      <c r="I2000" s="65">
        <v>91</v>
      </c>
      <c r="J2000" s="66">
        <v>830</v>
      </c>
      <c r="K2000" s="66">
        <v>1410</v>
      </c>
      <c r="L2000" s="66">
        <v>1386</v>
      </c>
      <c r="M2000" s="67">
        <v>277</v>
      </c>
      <c r="N2000" s="65">
        <v>3788760</v>
      </c>
      <c r="O2000" s="66">
        <v>3232163</v>
      </c>
      <c r="P2000" s="66">
        <v>1481671</v>
      </c>
      <c r="Q2000" s="66">
        <v>5248544</v>
      </c>
      <c r="R2000" s="67">
        <v>3122494</v>
      </c>
      <c r="S2000" s="95">
        <f t="shared" si="868"/>
        <v>41634.725274725271</v>
      </c>
      <c r="T2000" s="96">
        <f t="shared" si="869"/>
        <v>3894.1722891566264</v>
      </c>
      <c r="U2000" s="96">
        <f t="shared" si="870"/>
        <v>1050.8304964539007</v>
      </c>
      <c r="V2000" s="96">
        <f t="shared" si="871"/>
        <v>3786.8282828282827</v>
      </c>
      <c r="W2000" s="86">
        <f t="shared" si="872"/>
        <v>11272.541516245486</v>
      </c>
      <c r="X2000" s="99">
        <f t="shared" si="873"/>
        <v>3.8043478260869567E-3</v>
      </c>
      <c r="Y2000" s="100">
        <f t="shared" si="874"/>
        <v>3.4698996655518392E-2</v>
      </c>
      <c r="Z2000" s="100">
        <f t="shared" si="875"/>
        <v>5.8946488294314384E-2</v>
      </c>
      <c r="AA2000" s="100">
        <f t="shared" si="876"/>
        <v>5.7943143812709028E-2</v>
      </c>
      <c r="AB2000" s="101">
        <f t="shared" si="877"/>
        <v>1.1580267558528428E-2</v>
      </c>
      <c r="AC2000" s="99">
        <f t="shared" si="878"/>
        <v>4.7317919689632065E-3</v>
      </c>
      <c r="AD2000" s="100">
        <f t="shared" si="879"/>
        <v>3.7456176980218012E-2</v>
      </c>
      <c r="AE2000" s="100">
        <f t="shared" si="880"/>
        <v>6.2494715830067583E-2</v>
      </c>
      <c r="AF2000" s="100">
        <f t="shared" si="881"/>
        <v>6.146291894148849E-2</v>
      </c>
      <c r="AG2000" s="101">
        <f t="shared" si="882"/>
        <v>1.3192045967256795E-2</v>
      </c>
      <c r="AH2000" s="95">
        <f t="shared" si="883"/>
        <v>158.39297658862876</v>
      </c>
      <c r="AI2000" s="96">
        <f t="shared" si="884"/>
        <v>135.12387123745819</v>
      </c>
      <c r="AJ2000" s="96">
        <f t="shared" si="885"/>
        <v>61.942767558528431</v>
      </c>
      <c r="AK2000" s="96">
        <f t="shared" si="886"/>
        <v>219.42073578595318</v>
      </c>
      <c r="AL2000" s="86">
        <f t="shared" si="887"/>
        <v>130.53904682274248</v>
      </c>
      <c r="AM2000" s="95">
        <f t="shared" si="895"/>
        <v>158.91813436180448</v>
      </c>
      <c r="AN2000" s="96">
        <f t="shared" si="888"/>
        <v>135.57187943106797</v>
      </c>
      <c r="AO2000" s="96">
        <f t="shared" si="889"/>
        <v>62.148141095764636</v>
      </c>
      <c r="AP2000" s="96">
        <f t="shared" si="890"/>
        <v>220.14823335229542</v>
      </c>
      <c r="AQ2000" s="86">
        <f t="shared" si="891"/>
        <v>130.97185386140276</v>
      </c>
    </row>
    <row r="2001" spans="1:43">
      <c r="A2001" s="129" t="str">
        <f t="shared" si="892"/>
        <v>2017_2</v>
      </c>
      <c r="B2001" s="57">
        <v>2017</v>
      </c>
      <c r="C2001" s="57">
        <v>2</v>
      </c>
      <c r="D2001" s="81" t="str">
        <f t="shared" si="893"/>
        <v>SSL_Commercial</v>
      </c>
      <c r="E2001" s="68" t="s">
        <v>32</v>
      </c>
      <c r="F2001" s="69" t="s">
        <v>40</v>
      </c>
      <c r="G2001" s="84">
        <f t="shared" si="894"/>
        <v>13116</v>
      </c>
      <c r="H2001" s="70">
        <v>3279</v>
      </c>
      <c r="I2001" s="65">
        <v>135</v>
      </c>
      <c r="J2001" s="66">
        <v>397</v>
      </c>
      <c r="K2001" s="66">
        <v>1171</v>
      </c>
      <c r="L2001" s="66">
        <v>586</v>
      </c>
      <c r="M2001" s="67">
        <v>127</v>
      </c>
      <c r="N2001" s="65">
        <v>1834788</v>
      </c>
      <c r="O2001" s="66">
        <v>1364974</v>
      </c>
      <c r="P2001" s="66">
        <v>1139906</v>
      </c>
      <c r="Q2001" s="66">
        <v>1845778</v>
      </c>
      <c r="R2001" s="67">
        <v>340223</v>
      </c>
      <c r="S2001" s="95">
        <f t="shared" si="868"/>
        <v>13591.022222222222</v>
      </c>
      <c r="T2001" s="96">
        <f t="shared" si="869"/>
        <v>3438.2216624685138</v>
      </c>
      <c r="U2001" s="96">
        <f t="shared" si="870"/>
        <v>973.44662681468833</v>
      </c>
      <c r="V2001" s="96">
        <f t="shared" si="871"/>
        <v>3149.7918088737201</v>
      </c>
      <c r="W2001" s="86">
        <f t="shared" si="872"/>
        <v>2678.9212598425197</v>
      </c>
      <c r="X2001" s="99">
        <f t="shared" si="873"/>
        <v>1.029277218664227E-2</v>
      </c>
      <c r="Y2001" s="100">
        <f t="shared" si="874"/>
        <v>3.0268374504422081E-2</v>
      </c>
      <c r="Z2001" s="100">
        <f t="shared" si="875"/>
        <v>8.9280268374504423E-2</v>
      </c>
      <c r="AA2001" s="100">
        <f t="shared" si="876"/>
        <v>4.4678255565721255E-2</v>
      </c>
      <c r="AB2001" s="101">
        <f t="shared" si="877"/>
        <v>9.6828301311375417E-3</v>
      </c>
      <c r="AC2001" s="99">
        <f t="shared" si="878"/>
        <v>1.2346177910289035E-2</v>
      </c>
      <c r="AD2001" s="100">
        <f t="shared" si="879"/>
        <v>3.3753958445816003E-2</v>
      </c>
      <c r="AE2001" s="100">
        <f t="shared" si="880"/>
        <v>9.5081568495887905E-2</v>
      </c>
      <c r="AF2001" s="100">
        <f t="shared" si="881"/>
        <v>4.8881437149009402E-2</v>
      </c>
      <c r="AG2001" s="101">
        <f t="shared" si="882"/>
        <v>1.1675078720127288E-2</v>
      </c>
      <c r="AH2001" s="95">
        <f t="shared" si="883"/>
        <v>139.8892955169259</v>
      </c>
      <c r="AI2001" s="96">
        <f t="shared" si="884"/>
        <v>104.06938090881366</v>
      </c>
      <c r="AJ2001" s="96">
        <f t="shared" si="885"/>
        <v>86.909576090271429</v>
      </c>
      <c r="AK2001" s="96">
        <f t="shared" si="886"/>
        <v>140.72720341567552</v>
      </c>
      <c r="AL2001" s="86">
        <f t="shared" si="887"/>
        <v>25.939539493748093</v>
      </c>
      <c r="AM2001" s="95">
        <f t="shared" si="895"/>
        <v>140.35310365101751</v>
      </c>
      <c r="AN2001" s="96">
        <f t="shared" si="888"/>
        <v>104.41442679096656</v>
      </c>
      <c r="AO2001" s="96">
        <f t="shared" si="889"/>
        <v>87.197728004770454</v>
      </c>
      <c r="AP2001" s="96">
        <f t="shared" si="890"/>
        <v>141.19378966440146</v>
      </c>
      <c r="AQ2001" s="86">
        <f t="shared" si="891"/>
        <v>26.025542996498849</v>
      </c>
    </row>
    <row r="2002" spans="1:43">
      <c r="A2002" s="129" t="str">
        <f t="shared" si="892"/>
        <v>2017_2</v>
      </c>
      <c r="B2002" s="57">
        <v>2017</v>
      </c>
      <c r="C2002" s="57">
        <v>2</v>
      </c>
      <c r="D2002" s="81" t="str">
        <f t="shared" si="893"/>
        <v>SSH_Commercial</v>
      </c>
      <c r="E2002" s="68" t="s">
        <v>33</v>
      </c>
      <c r="F2002" s="69" t="s">
        <v>40</v>
      </c>
      <c r="G2002" s="84">
        <f t="shared" si="894"/>
        <v>12088</v>
      </c>
      <c r="H2002" s="70">
        <v>3022</v>
      </c>
      <c r="I2002" s="65">
        <v>100</v>
      </c>
      <c r="J2002" s="66">
        <v>475</v>
      </c>
      <c r="K2002" s="66">
        <v>1830</v>
      </c>
      <c r="L2002" s="66">
        <v>681</v>
      </c>
      <c r="M2002" s="67">
        <v>104</v>
      </c>
      <c r="N2002" s="65">
        <v>1696021</v>
      </c>
      <c r="O2002" s="66">
        <v>2073700</v>
      </c>
      <c r="P2002" s="66">
        <v>6130843</v>
      </c>
      <c r="Q2002" s="66">
        <v>3185978</v>
      </c>
      <c r="R2002" s="67">
        <v>449761</v>
      </c>
      <c r="S2002" s="95">
        <f t="shared" si="868"/>
        <v>16960.21</v>
      </c>
      <c r="T2002" s="96">
        <f t="shared" si="869"/>
        <v>4365.6842105263158</v>
      </c>
      <c r="U2002" s="96">
        <f t="shared" si="870"/>
        <v>3350.1874316939889</v>
      </c>
      <c r="V2002" s="96">
        <f t="shared" si="871"/>
        <v>4678.3817914831134</v>
      </c>
      <c r="W2002" s="86">
        <f t="shared" si="872"/>
        <v>4324.625</v>
      </c>
      <c r="X2002" s="99">
        <f t="shared" si="873"/>
        <v>8.2726671078755792E-3</v>
      </c>
      <c r="Y2002" s="100">
        <f t="shared" si="874"/>
        <v>3.9295168762409002E-2</v>
      </c>
      <c r="Z2002" s="100">
        <f t="shared" si="875"/>
        <v>0.15138980807412311</v>
      </c>
      <c r="AA2002" s="100">
        <f t="shared" si="876"/>
        <v>5.6336863004632691E-2</v>
      </c>
      <c r="AB2002" s="101">
        <f t="shared" si="877"/>
        <v>8.6035737921906028E-3</v>
      </c>
      <c r="AC2002" s="99">
        <f t="shared" si="878"/>
        <v>1.0192209073181337E-2</v>
      </c>
      <c r="AD2002" s="100">
        <f t="shared" si="879"/>
        <v>4.3412760292163177E-2</v>
      </c>
      <c r="AE2002" s="100">
        <f t="shared" si="880"/>
        <v>0.15898574126435483</v>
      </c>
      <c r="AF2002" s="100">
        <f t="shared" si="881"/>
        <v>6.1223201183157876E-2</v>
      </c>
      <c r="AG2002" s="101">
        <f t="shared" si="882"/>
        <v>1.0560803566610251E-2</v>
      </c>
      <c r="AH2002" s="95">
        <f t="shared" si="883"/>
        <v>140.30617140966248</v>
      </c>
      <c r="AI2002" s="96">
        <f t="shared" si="884"/>
        <v>171.55029781601587</v>
      </c>
      <c r="AJ2002" s="96">
        <f t="shared" si="885"/>
        <v>507.18423229649238</v>
      </c>
      <c r="AK2002" s="96">
        <f t="shared" si="886"/>
        <v>263.56535407015224</v>
      </c>
      <c r="AL2002" s="86">
        <f t="shared" si="887"/>
        <v>37.207230311052285</v>
      </c>
      <c r="AM2002" s="95">
        <f t="shared" si="895"/>
        <v>140.77136171119761</v>
      </c>
      <c r="AN2002" s="96">
        <f t="shared" si="888"/>
        <v>172.11907917443855</v>
      </c>
      <c r="AO2002" s="96">
        <f t="shared" si="889"/>
        <v>508.8658203805046</v>
      </c>
      <c r="AP2002" s="96">
        <f t="shared" si="890"/>
        <v>264.43921475141991</v>
      </c>
      <c r="AQ2002" s="86">
        <f t="shared" si="891"/>
        <v>37.330592259523875</v>
      </c>
    </row>
    <row r="2003" spans="1:43">
      <c r="A2003" s="129" t="str">
        <f t="shared" si="892"/>
        <v>2017_2</v>
      </c>
      <c r="B2003" s="57">
        <v>2017</v>
      </c>
      <c r="C2003" s="57">
        <v>2</v>
      </c>
      <c r="D2003" s="81" t="str">
        <f t="shared" si="893"/>
        <v>MMH_Commercial</v>
      </c>
      <c r="E2003" s="68" t="s">
        <v>34</v>
      </c>
      <c r="F2003" s="69" t="s">
        <v>40</v>
      </c>
      <c r="G2003" s="84">
        <f t="shared" si="894"/>
        <v>21308</v>
      </c>
      <c r="H2003" s="70">
        <v>5327</v>
      </c>
      <c r="I2003" s="65">
        <v>253</v>
      </c>
      <c r="J2003" s="66">
        <v>870</v>
      </c>
      <c r="K2003" s="66">
        <v>993</v>
      </c>
      <c r="L2003" s="66">
        <v>1378</v>
      </c>
      <c r="M2003" s="67">
        <v>293</v>
      </c>
      <c r="N2003" s="65">
        <v>2931068</v>
      </c>
      <c r="O2003" s="66">
        <v>2641200</v>
      </c>
      <c r="P2003" s="66">
        <v>1317909</v>
      </c>
      <c r="Q2003" s="66">
        <v>4403937</v>
      </c>
      <c r="R2003" s="67">
        <v>952407</v>
      </c>
      <c r="S2003" s="95">
        <f t="shared" si="868"/>
        <v>11585.249011857708</v>
      </c>
      <c r="T2003" s="96">
        <f t="shared" si="869"/>
        <v>3035.8620689655172</v>
      </c>
      <c r="U2003" s="96">
        <f t="shared" si="870"/>
        <v>1327.1993957703928</v>
      </c>
      <c r="V2003" s="96">
        <f t="shared" si="871"/>
        <v>3195.8904208998547</v>
      </c>
      <c r="W2003" s="86">
        <f t="shared" si="872"/>
        <v>3250.5358361774743</v>
      </c>
      <c r="X2003" s="99">
        <f t="shared" si="873"/>
        <v>1.187347475126713E-2</v>
      </c>
      <c r="Y2003" s="100">
        <f t="shared" si="874"/>
        <v>4.0829735310681431E-2</v>
      </c>
      <c r="Z2003" s="100">
        <f t="shared" si="875"/>
        <v>4.6602215130467431E-2</v>
      </c>
      <c r="AA2003" s="100">
        <f t="shared" si="876"/>
        <v>6.4670546273700016E-2</v>
      </c>
      <c r="AB2003" s="101">
        <f t="shared" si="877"/>
        <v>1.3750703960953632E-2</v>
      </c>
      <c r="AC2003" s="99">
        <f t="shared" si="878"/>
        <v>1.3602414155141049E-2</v>
      </c>
      <c r="AD2003" s="100">
        <f t="shared" si="879"/>
        <v>4.3988525005977219E-2</v>
      </c>
      <c r="AE2003" s="100">
        <f t="shared" si="880"/>
        <v>4.9966749169594565E-2</v>
      </c>
      <c r="AF2003" s="100">
        <f t="shared" si="881"/>
        <v>6.8596273744323949E-2</v>
      </c>
      <c r="AG2003" s="101">
        <f t="shared" si="882"/>
        <v>1.5609537056260043E-2</v>
      </c>
      <c r="AH2003" s="95">
        <f t="shared" si="883"/>
        <v>137.55716162943494</v>
      </c>
      <c r="AI2003" s="96">
        <f t="shared" si="884"/>
        <v>123.95344471559977</v>
      </c>
      <c r="AJ2003" s="96">
        <f t="shared" si="885"/>
        <v>61.85043176271823</v>
      </c>
      <c r="AK2003" s="96">
        <f t="shared" si="886"/>
        <v>206.6799793504787</v>
      </c>
      <c r="AL2003" s="86">
        <f t="shared" si="887"/>
        <v>44.697155997747323</v>
      </c>
      <c r="AM2003" s="95">
        <f t="shared" si="895"/>
        <v>138.01323748735194</v>
      </c>
      <c r="AN2003" s="96">
        <f t="shared" si="888"/>
        <v>124.36441694685827</v>
      </c>
      <c r="AO2003" s="96">
        <f t="shared" si="889"/>
        <v>62.055499157207727</v>
      </c>
      <c r="AP2003" s="96">
        <f t="shared" si="890"/>
        <v>207.3652344675512</v>
      </c>
      <c r="AQ2003" s="86">
        <f t="shared" si="891"/>
        <v>44.845351071901575</v>
      </c>
    </row>
    <row r="2004" spans="1:43">
      <c r="A2004" s="129" t="str">
        <f t="shared" si="892"/>
        <v>2017_2</v>
      </c>
      <c r="B2004" s="57">
        <v>2017</v>
      </c>
      <c r="C2004" s="57">
        <v>2</v>
      </c>
      <c r="D2004" s="81" t="str">
        <f t="shared" si="893"/>
        <v>SYA_Commercial</v>
      </c>
      <c r="E2004" s="68" t="s">
        <v>35</v>
      </c>
      <c r="F2004" s="69" t="s">
        <v>40</v>
      </c>
      <c r="G2004" s="84">
        <f t="shared" si="894"/>
        <v>6688</v>
      </c>
      <c r="H2004" s="70">
        <v>1672</v>
      </c>
      <c r="I2004" s="65">
        <v>73</v>
      </c>
      <c r="J2004" s="66">
        <v>271</v>
      </c>
      <c r="K2004" s="66">
        <v>291</v>
      </c>
      <c r="L2004" s="66">
        <v>389</v>
      </c>
      <c r="M2004" s="67">
        <v>41</v>
      </c>
      <c r="N2004" s="65">
        <v>1090888</v>
      </c>
      <c r="O2004" s="66">
        <v>919544</v>
      </c>
      <c r="P2004" s="66">
        <v>230092</v>
      </c>
      <c r="Q2004" s="66">
        <v>1362163</v>
      </c>
      <c r="R2004" s="67">
        <v>222040</v>
      </c>
      <c r="S2004" s="95">
        <f t="shared" si="868"/>
        <v>14943.671232876712</v>
      </c>
      <c r="T2004" s="96">
        <f t="shared" si="869"/>
        <v>3393.1512915129151</v>
      </c>
      <c r="U2004" s="96">
        <f t="shared" si="870"/>
        <v>790.69415807560142</v>
      </c>
      <c r="V2004" s="96">
        <f t="shared" si="871"/>
        <v>3501.7043701799485</v>
      </c>
      <c r="W2004" s="86">
        <f t="shared" si="872"/>
        <v>5415.6097560975613</v>
      </c>
      <c r="X2004" s="99">
        <f t="shared" si="873"/>
        <v>1.0915071770334928E-2</v>
      </c>
      <c r="Y2004" s="100">
        <f t="shared" si="874"/>
        <v>4.0520334928229665E-2</v>
      </c>
      <c r="Z2004" s="100">
        <f t="shared" si="875"/>
        <v>4.3510765550239236E-2</v>
      </c>
      <c r="AA2004" s="100">
        <f t="shared" si="876"/>
        <v>5.8163875598086126E-2</v>
      </c>
      <c r="AB2004" s="101">
        <f t="shared" si="877"/>
        <v>6.1303827751196171E-3</v>
      </c>
      <c r="AC2004" s="99">
        <f t="shared" si="878"/>
        <v>1.3875386449640667E-2</v>
      </c>
      <c r="AD2004" s="100">
        <f t="shared" si="879"/>
        <v>4.6138082096087461E-2</v>
      </c>
      <c r="AE2004" s="100">
        <f t="shared" si="880"/>
        <v>4.9323041086345713E-2</v>
      </c>
      <c r="AF2004" s="100">
        <f t="shared" si="881"/>
        <v>6.4832283066307464E-2</v>
      </c>
      <c r="AG2004" s="101">
        <f t="shared" si="882"/>
        <v>8.354288086771534E-3</v>
      </c>
      <c r="AH2004" s="95">
        <f t="shared" si="883"/>
        <v>163.11124401913875</v>
      </c>
      <c r="AI2004" s="96">
        <f t="shared" si="884"/>
        <v>137.49162679425837</v>
      </c>
      <c r="AJ2004" s="96">
        <f t="shared" si="885"/>
        <v>34.403708133971293</v>
      </c>
      <c r="AK2004" s="96">
        <f t="shared" si="886"/>
        <v>203.67269736842104</v>
      </c>
      <c r="AL2004" s="86">
        <f t="shared" si="887"/>
        <v>33.199760765550238</v>
      </c>
      <c r="AM2004" s="95">
        <f t="shared" si="895"/>
        <v>163.65204538251916</v>
      </c>
      <c r="AN2004" s="96">
        <f t="shared" si="888"/>
        <v>137.94748536900508</v>
      </c>
      <c r="AO2004" s="96">
        <f t="shared" si="889"/>
        <v>34.517774900956468</v>
      </c>
      <c r="AP2004" s="96">
        <f t="shared" si="890"/>
        <v>204.34798173083621</v>
      </c>
      <c r="AQ2004" s="86">
        <f t="shared" si="891"/>
        <v>33.309835800498817</v>
      </c>
    </row>
    <row r="2005" spans="1:43">
      <c r="A2005" s="129" t="str">
        <f t="shared" si="892"/>
        <v>2017_2</v>
      </c>
      <c r="B2005" s="57">
        <v>2017</v>
      </c>
      <c r="C2005" s="57">
        <v>2</v>
      </c>
      <c r="D2005" s="81" t="str">
        <f t="shared" si="893"/>
        <v>LSH_Commercial</v>
      </c>
      <c r="E2005" s="68" t="s">
        <v>36</v>
      </c>
      <c r="F2005" s="69" t="s">
        <v>40</v>
      </c>
      <c r="G2005" s="84">
        <f t="shared" si="894"/>
        <v>10332</v>
      </c>
      <c r="H2005" s="70">
        <v>2583</v>
      </c>
      <c r="I2005" s="65">
        <v>128</v>
      </c>
      <c r="J2005" s="66">
        <v>507</v>
      </c>
      <c r="K2005" s="66">
        <v>201</v>
      </c>
      <c r="L2005" s="66">
        <v>1153</v>
      </c>
      <c r="M2005" s="67">
        <v>65</v>
      </c>
      <c r="N2005" s="65">
        <v>2016958</v>
      </c>
      <c r="O2005" s="66">
        <v>1384155</v>
      </c>
      <c r="P2005" s="66">
        <v>211830</v>
      </c>
      <c r="Q2005" s="66">
        <v>3810671</v>
      </c>
      <c r="R2005" s="67">
        <v>362982</v>
      </c>
      <c r="S2005" s="95">
        <f t="shared" si="868"/>
        <v>15757.484375</v>
      </c>
      <c r="T2005" s="96">
        <f t="shared" si="869"/>
        <v>2730.0887573964496</v>
      </c>
      <c r="U2005" s="96">
        <f t="shared" si="870"/>
        <v>1053.8805970149253</v>
      </c>
      <c r="V2005" s="96">
        <f t="shared" si="871"/>
        <v>3305.0052038161321</v>
      </c>
      <c r="W2005" s="86">
        <f t="shared" si="872"/>
        <v>5584.3384615384612</v>
      </c>
      <c r="X2005" s="99">
        <f t="shared" si="873"/>
        <v>1.2388695315524584E-2</v>
      </c>
      <c r="Y2005" s="100">
        <f t="shared" si="874"/>
        <v>4.9070847851335656E-2</v>
      </c>
      <c r="Z2005" s="100">
        <f t="shared" si="875"/>
        <v>1.9454123112659698E-2</v>
      </c>
      <c r="AA2005" s="100">
        <f t="shared" si="876"/>
        <v>0.11159504452187378</v>
      </c>
      <c r="AB2005" s="101">
        <f t="shared" si="877"/>
        <v>6.2911343399148275E-3</v>
      </c>
      <c r="AC2005" s="99">
        <f t="shared" si="878"/>
        <v>1.4924229876080178E-2</v>
      </c>
      <c r="AD2005" s="100">
        <f t="shared" si="879"/>
        <v>5.4022493796083294E-2</v>
      </c>
      <c r="AE2005" s="100">
        <f t="shared" si="880"/>
        <v>2.2620069171867725E-2</v>
      </c>
      <c r="AF2005" s="100">
        <f t="shared" si="881"/>
        <v>0.11881262546965961</v>
      </c>
      <c r="AG2005" s="101">
        <f t="shared" si="882"/>
        <v>8.1035499085386625E-3</v>
      </c>
      <c r="AH2005" s="95">
        <f t="shared" si="883"/>
        <v>195.21467286101432</v>
      </c>
      <c r="AI2005" s="96">
        <f t="shared" si="884"/>
        <v>133.9677700348432</v>
      </c>
      <c r="AJ2005" s="96">
        <f t="shared" si="885"/>
        <v>20.502322880371661</v>
      </c>
      <c r="AK2005" s="96">
        <f t="shared" si="886"/>
        <v>368.82220286488581</v>
      </c>
      <c r="AL2005" s="86">
        <f t="shared" si="887"/>
        <v>35.131823461091756</v>
      </c>
      <c r="AM2005" s="95">
        <f t="shared" si="895"/>
        <v>195.8619143302947</v>
      </c>
      <c r="AN2005" s="96">
        <f t="shared" si="888"/>
        <v>134.41194513214904</v>
      </c>
      <c r="AO2005" s="96">
        <f t="shared" si="889"/>
        <v>20.570299090306456</v>
      </c>
      <c r="AP2005" s="96">
        <f t="shared" si="890"/>
        <v>370.0450465220091</v>
      </c>
      <c r="AQ2005" s="86">
        <f t="shared" si="891"/>
        <v>35.248304321378548</v>
      </c>
    </row>
    <row r="2006" spans="1:43">
      <c r="A2006" s="129" t="str">
        <f t="shared" si="892"/>
        <v>2017_2</v>
      </c>
      <c r="B2006" s="57">
        <v>2017</v>
      </c>
      <c r="C2006" s="57">
        <v>2</v>
      </c>
      <c r="D2006" s="81" t="str">
        <f t="shared" si="893"/>
        <v>SYH_Commercial</v>
      </c>
      <c r="E2006" s="68" t="s">
        <v>37</v>
      </c>
      <c r="F2006" s="69" t="s">
        <v>40</v>
      </c>
      <c r="G2006" s="84">
        <f t="shared" si="894"/>
        <v>5352</v>
      </c>
      <c r="H2006" s="70">
        <v>1338</v>
      </c>
      <c r="I2006" s="65">
        <v>66</v>
      </c>
      <c r="J2006" s="66">
        <v>283</v>
      </c>
      <c r="K2006" s="66">
        <v>227</v>
      </c>
      <c r="L2006" s="66">
        <v>515</v>
      </c>
      <c r="M2006" s="67">
        <v>7</v>
      </c>
      <c r="N2006" s="65">
        <v>806678</v>
      </c>
      <c r="O2006" s="66">
        <v>771553</v>
      </c>
      <c r="P2006" s="66">
        <v>380538</v>
      </c>
      <c r="Q2006" s="66">
        <v>1453991</v>
      </c>
      <c r="R2006" s="67">
        <v>69391</v>
      </c>
      <c r="S2006" s="95">
        <f t="shared" si="868"/>
        <v>12222.39393939394</v>
      </c>
      <c r="T2006" s="96">
        <f t="shared" si="869"/>
        <v>2726.3356890459363</v>
      </c>
      <c r="U2006" s="96">
        <f t="shared" si="870"/>
        <v>1676.3788546255507</v>
      </c>
      <c r="V2006" s="96">
        <f t="shared" si="871"/>
        <v>2823.2834951456312</v>
      </c>
      <c r="W2006" s="86">
        <f t="shared" si="872"/>
        <v>9913</v>
      </c>
      <c r="X2006" s="99">
        <f t="shared" si="873"/>
        <v>1.2331838565022421E-2</v>
      </c>
      <c r="Y2006" s="100">
        <f t="shared" si="874"/>
        <v>5.2877428998505234E-2</v>
      </c>
      <c r="Z2006" s="100">
        <f t="shared" si="875"/>
        <v>4.2414050822122573E-2</v>
      </c>
      <c r="AA2006" s="100">
        <f t="shared" si="876"/>
        <v>9.6225710014947688E-2</v>
      </c>
      <c r="AB2006" s="101">
        <f t="shared" si="877"/>
        <v>1.3079222720478326E-3</v>
      </c>
      <c r="AC2006" s="99">
        <f t="shared" si="878"/>
        <v>1.5846773668810443E-2</v>
      </c>
      <c r="AD2006" s="100">
        <f t="shared" si="879"/>
        <v>6.0004910966671161E-2</v>
      </c>
      <c r="AE2006" s="100">
        <f t="shared" si="880"/>
        <v>4.8832670265413727E-2</v>
      </c>
      <c r="AF2006" s="100">
        <f t="shared" si="881"/>
        <v>0.10561804172281468</v>
      </c>
      <c r="AG2006" s="101">
        <f t="shared" si="882"/>
        <v>2.4589999675903107E-3</v>
      </c>
      <c r="AH2006" s="95">
        <f t="shared" si="883"/>
        <v>150.7245889387145</v>
      </c>
      <c r="AI2006" s="96">
        <f t="shared" si="884"/>
        <v>144.16162182361734</v>
      </c>
      <c r="AJ2006" s="96">
        <f t="shared" si="885"/>
        <v>71.102017937219728</v>
      </c>
      <c r="AK2006" s="96">
        <f t="shared" si="886"/>
        <v>271.67245889387146</v>
      </c>
      <c r="AL2006" s="86">
        <f t="shared" si="887"/>
        <v>12.965433482810164</v>
      </c>
      <c r="AM2006" s="95">
        <f t="shared" si="895"/>
        <v>151.22432188896681</v>
      </c>
      <c r="AN2006" s="96">
        <f t="shared" si="888"/>
        <v>144.63959501362132</v>
      </c>
      <c r="AO2006" s="96">
        <f t="shared" si="889"/>
        <v>71.337759307906808</v>
      </c>
      <c r="AP2006" s="96">
        <f t="shared" si="890"/>
        <v>272.57319898108136</v>
      </c>
      <c r="AQ2006" s="86">
        <f t="shared" si="891"/>
        <v>13.00842085714163</v>
      </c>
    </row>
    <row r="2007" spans="1:43">
      <c r="A2007" s="129" t="str">
        <f t="shared" si="892"/>
        <v>2017_2</v>
      </c>
      <c r="B2007" s="57">
        <v>2017</v>
      </c>
      <c r="C2007" s="57">
        <v>2</v>
      </c>
      <c r="D2007" s="81" t="str">
        <f t="shared" si="893"/>
        <v>MSH_Commercial</v>
      </c>
      <c r="E2007" s="68" t="s">
        <v>38</v>
      </c>
      <c r="F2007" s="69" t="s">
        <v>40</v>
      </c>
      <c r="G2007" s="84">
        <f t="shared" si="894"/>
        <v>24452</v>
      </c>
      <c r="H2007" s="70">
        <v>6113</v>
      </c>
      <c r="I2007" s="65">
        <v>305</v>
      </c>
      <c r="J2007" s="66">
        <v>1168</v>
      </c>
      <c r="K2007" s="66">
        <v>755</v>
      </c>
      <c r="L2007" s="66">
        <v>1689</v>
      </c>
      <c r="M2007" s="67">
        <v>147</v>
      </c>
      <c r="N2007" s="65">
        <v>4066350</v>
      </c>
      <c r="O2007" s="66">
        <v>2976733</v>
      </c>
      <c r="P2007" s="66">
        <v>618336</v>
      </c>
      <c r="Q2007" s="66">
        <v>5307829</v>
      </c>
      <c r="R2007" s="67">
        <v>756064</v>
      </c>
      <c r="S2007" s="95">
        <f t="shared" si="868"/>
        <v>13332.295081967213</v>
      </c>
      <c r="T2007" s="96">
        <f t="shared" si="869"/>
        <v>2548.5727739726026</v>
      </c>
      <c r="U2007" s="96">
        <f t="shared" si="870"/>
        <v>818.98807947019873</v>
      </c>
      <c r="V2007" s="96">
        <f t="shared" si="871"/>
        <v>3142.5867377146242</v>
      </c>
      <c r="W2007" s="86">
        <f t="shared" si="872"/>
        <v>5143.2925170068029</v>
      </c>
      <c r="X2007" s="99">
        <f t="shared" si="873"/>
        <v>1.2473417307377719E-2</v>
      </c>
      <c r="Y2007" s="100">
        <f t="shared" si="874"/>
        <v>4.7767053819728449E-2</v>
      </c>
      <c r="Z2007" s="100">
        <f t="shared" si="875"/>
        <v>3.0876819892033371E-2</v>
      </c>
      <c r="AA2007" s="100">
        <f t="shared" si="876"/>
        <v>6.9074104367740877E-2</v>
      </c>
      <c r="AB2007" s="101">
        <f t="shared" si="877"/>
        <v>6.0117781776541793E-3</v>
      </c>
      <c r="AC2007" s="99">
        <f t="shared" si="878"/>
        <v>1.4127152052554277E-2</v>
      </c>
      <c r="AD2007" s="100">
        <f t="shared" si="879"/>
        <v>5.0944912330729751E-2</v>
      </c>
      <c r="AE2007" s="100">
        <f t="shared" si="880"/>
        <v>3.345435447192445E-2</v>
      </c>
      <c r="AF2007" s="100">
        <f t="shared" si="881"/>
        <v>7.285255640994702E-2</v>
      </c>
      <c r="AG2007" s="101">
        <f t="shared" si="882"/>
        <v>7.1636146348613853E-3</v>
      </c>
      <c r="AH2007" s="95">
        <f t="shared" si="883"/>
        <v>166.29928022247668</v>
      </c>
      <c r="AI2007" s="96">
        <f t="shared" si="884"/>
        <v>121.73781285784393</v>
      </c>
      <c r="AJ2007" s="96">
        <f t="shared" si="885"/>
        <v>25.287747423523637</v>
      </c>
      <c r="AK2007" s="96">
        <f t="shared" si="886"/>
        <v>217.07136430557827</v>
      </c>
      <c r="AL2007" s="86">
        <f t="shared" si="887"/>
        <v>30.920333715033536</v>
      </c>
      <c r="AM2007" s="95">
        <f t="shared" si="895"/>
        <v>166.85065163782156</v>
      </c>
      <c r="AN2007" s="96">
        <f t="shared" si="888"/>
        <v>122.14143907971707</v>
      </c>
      <c r="AO2007" s="96">
        <f t="shared" si="889"/>
        <v>25.371589885554375</v>
      </c>
      <c r="AP2007" s="96">
        <f t="shared" si="890"/>
        <v>217.79107244386901</v>
      </c>
      <c r="AQ2007" s="86">
        <f t="shared" si="891"/>
        <v>31.022851225275229</v>
      </c>
    </row>
    <row r="2008" spans="1:43">
      <c r="A2008" s="129" t="str">
        <f t="shared" si="892"/>
        <v>2017_2</v>
      </c>
      <c r="B2008" s="57">
        <v>2017</v>
      </c>
      <c r="C2008" s="57">
        <v>2</v>
      </c>
      <c r="D2008" s="81" t="str">
        <f t="shared" si="893"/>
        <v>SMH_Commercial</v>
      </c>
      <c r="E2008" s="68" t="s">
        <v>39</v>
      </c>
      <c r="F2008" s="69" t="s">
        <v>40</v>
      </c>
      <c r="G2008" s="84">
        <f t="shared" si="894"/>
        <v>12328</v>
      </c>
      <c r="H2008" s="70">
        <v>3082</v>
      </c>
      <c r="I2008" s="65">
        <v>121</v>
      </c>
      <c r="J2008" s="66">
        <v>562</v>
      </c>
      <c r="K2008" s="66">
        <v>1239</v>
      </c>
      <c r="L2008" s="66">
        <v>957</v>
      </c>
      <c r="M2008" s="67">
        <v>177</v>
      </c>
      <c r="N2008" s="65">
        <v>1747041</v>
      </c>
      <c r="O2008" s="66">
        <v>2200519</v>
      </c>
      <c r="P2008" s="66">
        <v>852530</v>
      </c>
      <c r="Q2008" s="66">
        <v>3566434</v>
      </c>
      <c r="R2008" s="67">
        <v>492033</v>
      </c>
      <c r="S2008" s="95">
        <f t="shared" si="868"/>
        <v>14438.355371900827</v>
      </c>
      <c r="T2008" s="96">
        <f t="shared" si="869"/>
        <v>3915.5142348754448</v>
      </c>
      <c r="U2008" s="96">
        <f t="shared" si="870"/>
        <v>688.07909604519773</v>
      </c>
      <c r="V2008" s="96">
        <f t="shared" si="871"/>
        <v>3726.6812957157786</v>
      </c>
      <c r="W2008" s="86">
        <f t="shared" si="872"/>
        <v>2779.8474576271187</v>
      </c>
      <c r="X2008" s="99">
        <f t="shared" si="873"/>
        <v>9.8150551589876699E-3</v>
      </c>
      <c r="Y2008" s="100">
        <f t="shared" si="874"/>
        <v>4.5587280986372485E-2</v>
      </c>
      <c r="Z2008" s="100">
        <f t="shared" si="875"/>
        <v>0.10050292018170019</v>
      </c>
      <c r="AA2008" s="100">
        <f t="shared" si="876"/>
        <v>7.7628163530175209E-2</v>
      </c>
      <c r="AB2008" s="101">
        <f t="shared" si="877"/>
        <v>1.4357560025957171E-2</v>
      </c>
      <c r="AC2008" s="99">
        <f t="shared" si="878"/>
        <v>1.1883834353496801E-2</v>
      </c>
      <c r="AD2008" s="100">
        <f t="shared" si="879"/>
        <v>4.9964512953866787E-2</v>
      </c>
      <c r="AE2008" s="100">
        <f t="shared" si="880"/>
        <v>0.10681247659039769</v>
      </c>
      <c r="AF2008" s="100">
        <f t="shared" si="881"/>
        <v>8.324345470584199E-2</v>
      </c>
      <c r="AG2008" s="101">
        <f t="shared" si="882"/>
        <v>1.6853933884350664E-2</v>
      </c>
      <c r="AH2008" s="95">
        <f t="shared" si="883"/>
        <v>141.71325438027256</v>
      </c>
      <c r="AI2008" s="96">
        <f t="shared" si="884"/>
        <v>178.49764763140817</v>
      </c>
      <c r="AJ2008" s="96">
        <f t="shared" si="885"/>
        <v>69.153958468526938</v>
      </c>
      <c r="AK2008" s="96">
        <f t="shared" si="886"/>
        <v>289.2954250486697</v>
      </c>
      <c r="AL2008" s="86">
        <f t="shared" si="887"/>
        <v>39.911826735885789</v>
      </c>
      <c r="AM2008" s="95">
        <f t="shared" si="895"/>
        <v>142.18310991744775</v>
      </c>
      <c r="AN2008" s="96">
        <f t="shared" si="888"/>
        <v>179.08946318514114</v>
      </c>
      <c r="AO2008" s="96">
        <f t="shared" si="889"/>
        <v>69.383240975982673</v>
      </c>
      <c r="AP2008" s="96">
        <f t="shared" si="890"/>
        <v>290.25459473207718</v>
      </c>
      <c r="AQ2008" s="86">
        <f t="shared" si="891"/>
        <v>40.044155873852745</v>
      </c>
    </row>
    <row r="2009" spans="1:43">
      <c r="A2009" s="129" t="str">
        <f t="shared" si="892"/>
        <v>2017_3</v>
      </c>
      <c r="B2009" s="57">
        <v>2017</v>
      </c>
      <c r="C2009" s="57">
        <v>3</v>
      </c>
      <c r="D2009" s="81" t="str">
        <f t="shared" si="893"/>
        <v>SML_Commercial</v>
      </c>
      <c r="E2009" s="68" t="s">
        <v>12</v>
      </c>
      <c r="F2009" s="69" t="s">
        <v>40</v>
      </c>
      <c r="G2009" s="84">
        <f t="shared" si="894"/>
        <v>28644</v>
      </c>
      <c r="H2009" s="70">
        <v>7161</v>
      </c>
      <c r="I2009" s="65">
        <v>41</v>
      </c>
      <c r="J2009" s="66">
        <v>882</v>
      </c>
      <c r="K2009" s="66">
        <v>574</v>
      </c>
      <c r="L2009" s="66">
        <v>1590</v>
      </c>
      <c r="M2009" s="67">
        <v>215</v>
      </c>
      <c r="N2009" s="65">
        <v>722052</v>
      </c>
      <c r="O2009" s="66">
        <v>1651154</v>
      </c>
      <c r="P2009" s="66">
        <v>1163851</v>
      </c>
      <c r="Q2009" s="66">
        <v>3168823</v>
      </c>
      <c r="R2009" s="67">
        <v>748555</v>
      </c>
      <c r="S2009" s="95">
        <f t="shared" si="868"/>
        <v>17611.024390243903</v>
      </c>
      <c r="T2009" s="96">
        <f t="shared" si="869"/>
        <v>1872.0566893424036</v>
      </c>
      <c r="U2009" s="96">
        <f t="shared" si="870"/>
        <v>2027.6149825783973</v>
      </c>
      <c r="V2009" s="96">
        <f t="shared" si="871"/>
        <v>1992.9704402515724</v>
      </c>
      <c r="W2009" s="86">
        <f t="shared" si="872"/>
        <v>3481.6511627906975</v>
      </c>
      <c r="X2009" s="99">
        <f t="shared" si="873"/>
        <v>1.431364334590141E-3</v>
      </c>
      <c r="Y2009" s="100">
        <f t="shared" si="874"/>
        <v>3.0791788856304986E-2</v>
      </c>
      <c r="Z2009" s="100">
        <f t="shared" si="875"/>
        <v>2.0039100684261974E-2</v>
      </c>
      <c r="AA2009" s="100">
        <f t="shared" si="876"/>
        <v>5.5509007121910349E-2</v>
      </c>
      <c r="AB2009" s="101">
        <f t="shared" si="877"/>
        <v>7.5059349252897638E-3</v>
      </c>
      <c r="AC2009" s="99">
        <f t="shared" si="878"/>
        <v>1.9518432546913505E-3</v>
      </c>
      <c r="AD2009" s="100">
        <f t="shared" si="879"/>
        <v>3.3170080395981336E-2</v>
      </c>
      <c r="AE2009" s="100">
        <f t="shared" si="880"/>
        <v>2.1968324328671587E-2</v>
      </c>
      <c r="AF2009" s="100">
        <f t="shared" si="881"/>
        <v>5.8661250408350046E-2</v>
      </c>
      <c r="AG2009" s="101">
        <f t="shared" si="882"/>
        <v>8.6941784194946112E-3</v>
      </c>
      <c r="AH2009" s="95">
        <f t="shared" si="883"/>
        <v>25.207792207792206</v>
      </c>
      <c r="AI2009" s="96">
        <f t="shared" si="884"/>
        <v>57.643974305264628</v>
      </c>
      <c r="AJ2009" s="96">
        <f t="shared" si="885"/>
        <v>40.631580784806594</v>
      </c>
      <c r="AK2009" s="96">
        <f t="shared" si="886"/>
        <v>110.62781036168133</v>
      </c>
      <c r="AL2009" s="86">
        <f t="shared" si="887"/>
        <v>26.133047060466414</v>
      </c>
      <c r="AM2009" s="95">
        <f t="shared" si="895"/>
        <v>25.291369575347471</v>
      </c>
      <c r="AN2009" s="96">
        <f t="shared" si="888"/>
        <v>57.835095034448045</v>
      </c>
      <c r="AO2009" s="96">
        <f t="shared" si="889"/>
        <v>40.766296293947988</v>
      </c>
      <c r="AP2009" s="96">
        <f t="shared" si="890"/>
        <v>110.9946009592956</v>
      </c>
      <c r="AQ2009" s="86">
        <f t="shared" si="891"/>
        <v>26.219692144712884</v>
      </c>
    </row>
    <row r="2010" spans="1:43">
      <c r="A2010" s="129" t="str">
        <f t="shared" si="892"/>
        <v>2017_3</v>
      </c>
      <c r="B2010" s="57">
        <v>2017</v>
      </c>
      <c r="C2010" s="57">
        <v>3</v>
      </c>
      <c r="D2010" s="81" t="str">
        <f t="shared" si="893"/>
        <v>LSL_Commercial</v>
      </c>
      <c r="E2010" s="68" t="s">
        <v>14</v>
      </c>
      <c r="F2010" s="69" t="s">
        <v>40</v>
      </c>
      <c r="G2010" s="84">
        <f t="shared" si="894"/>
        <v>3504</v>
      </c>
      <c r="H2010" s="70">
        <v>876</v>
      </c>
      <c r="I2010" s="65">
        <v>4</v>
      </c>
      <c r="J2010" s="66">
        <v>69</v>
      </c>
      <c r="K2010" s="66">
        <v>395</v>
      </c>
      <c r="L2010" s="66">
        <v>122</v>
      </c>
      <c r="M2010" s="67">
        <v>18</v>
      </c>
      <c r="N2010" s="65">
        <v>150686</v>
      </c>
      <c r="O2010" s="66">
        <v>236659</v>
      </c>
      <c r="P2010" s="66">
        <v>1098579</v>
      </c>
      <c r="Q2010" s="66">
        <v>415412</v>
      </c>
      <c r="R2010" s="67">
        <v>104373</v>
      </c>
      <c r="S2010" s="95">
        <f t="shared" si="868"/>
        <v>37671.5</v>
      </c>
      <c r="T2010" s="96">
        <f t="shared" si="869"/>
        <v>3429.840579710145</v>
      </c>
      <c r="U2010" s="96">
        <f t="shared" si="870"/>
        <v>2781.2126582278479</v>
      </c>
      <c r="V2010" s="96">
        <f t="shared" si="871"/>
        <v>3405.0163934426228</v>
      </c>
      <c r="W2010" s="86">
        <f t="shared" si="872"/>
        <v>5798.5</v>
      </c>
      <c r="X2010" s="99">
        <f t="shared" si="873"/>
        <v>1.1415525114155251E-3</v>
      </c>
      <c r="Y2010" s="100">
        <f t="shared" si="874"/>
        <v>1.9691780821917807E-2</v>
      </c>
      <c r="Z2010" s="100">
        <f t="shared" si="875"/>
        <v>0.1127283105022831</v>
      </c>
      <c r="AA2010" s="100">
        <f t="shared" si="876"/>
        <v>3.4817351598173514E-2</v>
      </c>
      <c r="AB2010" s="101">
        <f t="shared" si="877"/>
        <v>5.1369863013698627E-3</v>
      </c>
      <c r="AC2010" s="99">
        <f t="shared" si="878"/>
        <v>2.4707018901639647E-3</v>
      </c>
      <c r="AD2010" s="100">
        <f t="shared" si="879"/>
        <v>2.5160651966891424E-2</v>
      </c>
      <c r="AE2010" s="100">
        <f t="shared" si="880"/>
        <v>0.12517685808341397</v>
      </c>
      <c r="AF2010" s="100">
        <f t="shared" si="881"/>
        <v>4.2033018752053598E-2</v>
      </c>
      <c r="AG2010" s="101">
        <f t="shared" si="882"/>
        <v>7.9508931644953363E-3</v>
      </c>
      <c r="AH2010" s="95">
        <f t="shared" si="883"/>
        <v>43.003995433789953</v>
      </c>
      <c r="AI2010" s="96">
        <f t="shared" si="884"/>
        <v>67.539668949771695</v>
      </c>
      <c r="AJ2010" s="96">
        <f t="shared" si="885"/>
        <v>313.52140410958901</v>
      </c>
      <c r="AK2010" s="96">
        <f t="shared" si="886"/>
        <v>118.55365296803653</v>
      </c>
      <c r="AL2010" s="86">
        <f t="shared" si="887"/>
        <v>29.786815068493151</v>
      </c>
      <c r="AM2010" s="95">
        <f t="shared" si="895"/>
        <v>43.146576771460765</v>
      </c>
      <c r="AN2010" s="96">
        <f t="shared" si="888"/>
        <v>67.763599220611965</v>
      </c>
      <c r="AO2010" s="96">
        <f t="shared" si="889"/>
        <v>314.5608959227439</v>
      </c>
      <c r="AP2010" s="96">
        <f t="shared" si="890"/>
        <v>118.9467219900061</v>
      </c>
      <c r="AQ2010" s="86">
        <f t="shared" si="891"/>
        <v>29.885574355730952</v>
      </c>
    </row>
    <row r="2011" spans="1:43">
      <c r="A2011" s="129" t="str">
        <f t="shared" si="892"/>
        <v>2017_3</v>
      </c>
      <c r="B2011" s="57">
        <v>2017</v>
      </c>
      <c r="C2011" s="57">
        <v>3</v>
      </c>
      <c r="D2011" s="81" t="str">
        <f t="shared" si="893"/>
        <v>MYA_Commercial</v>
      </c>
      <c r="E2011" s="68" t="s">
        <v>15</v>
      </c>
      <c r="F2011" s="69" t="s">
        <v>40</v>
      </c>
      <c r="G2011" s="84">
        <f t="shared" si="894"/>
        <v>3956</v>
      </c>
      <c r="H2011" s="70">
        <v>989</v>
      </c>
      <c r="I2011" s="65">
        <v>21</v>
      </c>
      <c r="J2011" s="66">
        <v>142</v>
      </c>
      <c r="K2011" s="66">
        <v>206</v>
      </c>
      <c r="L2011" s="66">
        <v>355</v>
      </c>
      <c r="M2011" s="67">
        <v>58</v>
      </c>
      <c r="N2011" s="65">
        <v>260680</v>
      </c>
      <c r="O2011" s="66">
        <v>445375</v>
      </c>
      <c r="P2011" s="66">
        <v>206297</v>
      </c>
      <c r="Q2011" s="66">
        <v>1038451</v>
      </c>
      <c r="R2011" s="67">
        <v>286731</v>
      </c>
      <c r="S2011" s="95">
        <f t="shared" si="868"/>
        <v>12413.333333333334</v>
      </c>
      <c r="T2011" s="96">
        <f t="shared" si="869"/>
        <v>3136.4436619718308</v>
      </c>
      <c r="U2011" s="96">
        <f t="shared" si="870"/>
        <v>1001.4417475728155</v>
      </c>
      <c r="V2011" s="96">
        <f t="shared" si="871"/>
        <v>2925.2140845070421</v>
      </c>
      <c r="W2011" s="86">
        <f t="shared" si="872"/>
        <v>4943.6379310344828</v>
      </c>
      <c r="X2011" s="99">
        <f t="shared" si="873"/>
        <v>5.308392315470172E-3</v>
      </c>
      <c r="Y2011" s="100">
        <f t="shared" si="874"/>
        <v>3.5894843276036398E-2</v>
      </c>
      <c r="Z2011" s="100">
        <f t="shared" si="875"/>
        <v>5.2072800808897875E-2</v>
      </c>
      <c r="AA2011" s="100">
        <f t="shared" si="876"/>
        <v>8.9737108190090994E-2</v>
      </c>
      <c r="AB2011" s="101">
        <f t="shared" si="877"/>
        <v>1.4661274014155713E-2</v>
      </c>
      <c r="AC2011" s="99">
        <f t="shared" si="878"/>
        <v>8.0002587819897851E-3</v>
      </c>
      <c r="AD2011" s="100">
        <f t="shared" si="879"/>
        <v>4.2786220340865586E-2</v>
      </c>
      <c r="AE2011" s="100">
        <f t="shared" si="880"/>
        <v>6.0303196982929894E-2</v>
      </c>
      <c r="AF2011" s="100">
        <f t="shared" si="881"/>
        <v>0.10032470108553919</v>
      </c>
      <c r="AG2011" s="101">
        <f t="shared" si="882"/>
        <v>1.91137994672614E-2</v>
      </c>
      <c r="AH2011" s="95">
        <f t="shared" si="883"/>
        <v>65.894843276036397</v>
      </c>
      <c r="AI2011" s="96">
        <f t="shared" si="884"/>
        <v>112.58215369059656</v>
      </c>
      <c r="AJ2011" s="96">
        <f t="shared" si="885"/>
        <v>52.147876643073815</v>
      </c>
      <c r="AK2011" s="96">
        <f t="shared" si="886"/>
        <v>262.50025278058644</v>
      </c>
      <c r="AL2011" s="86">
        <f t="shared" si="887"/>
        <v>72.480030333670371</v>
      </c>
      <c r="AM2011" s="95">
        <f t="shared" si="895"/>
        <v>66.113320066509758</v>
      </c>
      <c r="AN2011" s="96">
        <f t="shared" si="888"/>
        <v>112.9554239858132</v>
      </c>
      <c r="AO2011" s="96">
        <f t="shared" si="889"/>
        <v>52.320774857145793</v>
      </c>
      <c r="AP2011" s="96">
        <f t="shared" si="890"/>
        <v>263.37058207912816</v>
      </c>
      <c r="AQ2011" s="86">
        <f t="shared" si="891"/>
        <v>72.720340555433523</v>
      </c>
    </row>
    <row r="2012" spans="1:43">
      <c r="A2012" s="129" t="str">
        <f t="shared" si="892"/>
        <v>2017_3</v>
      </c>
      <c r="B2012" s="57">
        <v>2017</v>
      </c>
      <c r="C2012" s="57">
        <v>3</v>
      </c>
      <c r="D2012" s="81" t="str">
        <f t="shared" si="893"/>
        <v>SMA_Commercial</v>
      </c>
      <c r="E2012" s="68" t="s">
        <v>16</v>
      </c>
      <c r="F2012" s="69" t="s">
        <v>40</v>
      </c>
      <c r="G2012" s="84">
        <f t="shared" si="894"/>
        <v>27644</v>
      </c>
      <c r="H2012" s="70">
        <v>6911</v>
      </c>
      <c r="I2012" s="65">
        <v>44</v>
      </c>
      <c r="J2012" s="66">
        <v>697</v>
      </c>
      <c r="K2012" s="66">
        <v>403</v>
      </c>
      <c r="L2012" s="66">
        <v>1194</v>
      </c>
      <c r="M2012" s="67">
        <v>176</v>
      </c>
      <c r="N2012" s="65">
        <v>916189</v>
      </c>
      <c r="O2012" s="66">
        <v>2453892</v>
      </c>
      <c r="P2012" s="66">
        <v>364831</v>
      </c>
      <c r="Q2012" s="66">
        <v>3896530</v>
      </c>
      <c r="R2012" s="67">
        <v>954618</v>
      </c>
      <c r="S2012" s="95">
        <f t="shared" si="868"/>
        <v>20822.477272727272</v>
      </c>
      <c r="T2012" s="96">
        <f t="shared" si="869"/>
        <v>3520.6484935437588</v>
      </c>
      <c r="U2012" s="96">
        <f t="shared" si="870"/>
        <v>905.28784119106695</v>
      </c>
      <c r="V2012" s="96">
        <f t="shared" si="871"/>
        <v>3263.4254606365157</v>
      </c>
      <c r="W2012" s="86">
        <f t="shared" si="872"/>
        <v>5423.965909090909</v>
      </c>
      <c r="X2012" s="99">
        <f t="shared" si="873"/>
        <v>1.5916654608594994E-3</v>
      </c>
      <c r="Y2012" s="100">
        <f t="shared" si="874"/>
        <v>2.5213427868615253E-2</v>
      </c>
      <c r="Z2012" s="100">
        <f t="shared" si="875"/>
        <v>1.4578208652872232E-2</v>
      </c>
      <c r="AA2012" s="100">
        <f t="shared" si="876"/>
        <v>4.3192012733323688E-2</v>
      </c>
      <c r="AB2012" s="101">
        <f t="shared" si="877"/>
        <v>6.3666618434379974E-3</v>
      </c>
      <c r="AC2012" s="99">
        <f t="shared" si="878"/>
        <v>2.1503098920089541E-3</v>
      </c>
      <c r="AD2012" s="100">
        <f t="shared" si="879"/>
        <v>2.7410408331141386E-2</v>
      </c>
      <c r="AE2012" s="100">
        <f t="shared" si="880"/>
        <v>1.6257858059104822E-2</v>
      </c>
      <c r="AF2012" s="100">
        <f t="shared" si="881"/>
        <v>4.6040862819601847E-2</v>
      </c>
      <c r="AG2012" s="101">
        <f t="shared" si="882"/>
        <v>7.4812757258439083E-3</v>
      </c>
      <c r="AH2012" s="95">
        <f t="shared" si="883"/>
        <v>33.142417884531909</v>
      </c>
      <c r="AI2012" s="96">
        <f t="shared" si="884"/>
        <v>88.767616842714517</v>
      </c>
      <c r="AJ2012" s="96">
        <f t="shared" si="885"/>
        <v>13.197475039791637</v>
      </c>
      <c r="AK2012" s="96">
        <f t="shared" si="886"/>
        <v>140.95391405006512</v>
      </c>
      <c r="AL2012" s="86">
        <f t="shared" si="887"/>
        <v>34.532556793517578</v>
      </c>
      <c r="AM2012" s="95">
        <f t="shared" si="895"/>
        <v>33.252302797037238</v>
      </c>
      <c r="AN2012" s="96">
        <f t="shared" si="888"/>
        <v>89.061929160061183</v>
      </c>
      <c r="AO2012" s="96">
        <f t="shared" si="889"/>
        <v>13.241231756488991</v>
      </c>
      <c r="AP2012" s="96">
        <f t="shared" si="890"/>
        <v>141.42125196628589</v>
      </c>
      <c r="AQ2012" s="86">
        <f t="shared" si="891"/>
        <v>34.647050762999868</v>
      </c>
    </row>
    <row r="2013" spans="1:43">
      <c r="A2013" s="129" t="str">
        <f t="shared" si="892"/>
        <v>2017_3</v>
      </c>
      <c r="B2013" s="57">
        <v>2017</v>
      </c>
      <c r="C2013" s="57">
        <v>3</v>
      </c>
      <c r="D2013" s="81" t="str">
        <f t="shared" si="893"/>
        <v>MSL_Commercial</v>
      </c>
      <c r="E2013" s="68" t="s">
        <v>17</v>
      </c>
      <c r="F2013" s="69" t="s">
        <v>40</v>
      </c>
      <c r="G2013" s="84">
        <f t="shared" si="894"/>
        <v>11284</v>
      </c>
      <c r="H2013" s="70">
        <v>2821</v>
      </c>
      <c r="I2013" s="65">
        <v>31</v>
      </c>
      <c r="J2013" s="66">
        <v>254</v>
      </c>
      <c r="K2013" s="66">
        <v>676</v>
      </c>
      <c r="L2013" s="66">
        <v>407</v>
      </c>
      <c r="M2013" s="67">
        <v>92</v>
      </c>
      <c r="N2013" s="65">
        <v>778455</v>
      </c>
      <c r="O2013" s="66">
        <v>908853</v>
      </c>
      <c r="P2013" s="66">
        <v>1466097</v>
      </c>
      <c r="Q2013" s="66">
        <v>1502278</v>
      </c>
      <c r="R2013" s="67">
        <v>268979</v>
      </c>
      <c r="S2013" s="95">
        <f t="shared" si="868"/>
        <v>25111.451612903227</v>
      </c>
      <c r="T2013" s="96">
        <f t="shared" si="869"/>
        <v>3578.1614173228345</v>
      </c>
      <c r="U2013" s="96">
        <f t="shared" si="870"/>
        <v>2168.7825443786983</v>
      </c>
      <c r="V2013" s="96">
        <f t="shared" si="871"/>
        <v>3691.1007371007372</v>
      </c>
      <c r="W2013" s="86">
        <f t="shared" si="872"/>
        <v>2923.6847826086955</v>
      </c>
      <c r="X2013" s="99">
        <f t="shared" si="873"/>
        <v>2.7472527472527475E-3</v>
      </c>
      <c r="Y2013" s="100">
        <f t="shared" si="874"/>
        <v>2.250974831619993E-2</v>
      </c>
      <c r="Z2013" s="100">
        <f t="shared" si="875"/>
        <v>5.9907834101382486E-2</v>
      </c>
      <c r="AA2013" s="100">
        <f t="shared" si="876"/>
        <v>3.6068769939737684E-2</v>
      </c>
      <c r="AB2013" s="101">
        <f t="shared" si="877"/>
        <v>8.1531371853952508E-3</v>
      </c>
      <c r="AC2013" s="99">
        <f t="shared" si="878"/>
        <v>3.8953437437464723E-3</v>
      </c>
      <c r="AD2013" s="100">
        <f t="shared" si="879"/>
        <v>2.5763361501112296E-2</v>
      </c>
      <c r="AE2013" s="100">
        <f t="shared" si="880"/>
        <v>6.5113201746348826E-2</v>
      </c>
      <c r="AF2013" s="100">
        <f t="shared" si="881"/>
        <v>4.0158673558348172E-2</v>
      </c>
      <c r="AG2013" s="101">
        <f t="shared" si="882"/>
        <v>1.0125601111335784E-2</v>
      </c>
      <c r="AH2013" s="95">
        <f t="shared" si="883"/>
        <v>68.987504431052812</v>
      </c>
      <c r="AI2013" s="96">
        <f t="shared" si="884"/>
        <v>80.543512938674226</v>
      </c>
      <c r="AJ2013" s="96">
        <f t="shared" si="885"/>
        <v>129.92706487061326</v>
      </c>
      <c r="AK2013" s="96">
        <f t="shared" si="886"/>
        <v>133.13346331088266</v>
      </c>
      <c r="AL2013" s="86">
        <f t="shared" si="887"/>
        <v>23.837203119461183</v>
      </c>
      <c r="AM2013" s="95">
        <f t="shared" si="895"/>
        <v>69.216235053989806</v>
      </c>
      <c r="AN2013" s="96">
        <f t="shared" si="888"/>
        <v>80.810557935299798</v>
      </c>
      <c r="AO2013" s="96">
        <f t="shared" si="889"/>
        <v>130.35784286047274</v>
      </c>
      <c r="AP2013" s="96">
        <f t="shared" si="890"/>
        <v>133.57487223338242</v>
      </c>
      <c r="AQ2013" s="86">
        <f t="shared" si="891"/>
        <v>23.916236248193055</v>
      </c>
    </row>
    <row r="2014" spans="1:43">
      <c r="A2014" s="129" t="str">
        <f t="shared" si="892"/>
        <v>2017_3</v>
      </c>
      <c r="B2014" s="57">
        <v>2017</v>
      </c>
      <c r="C2014" s="57">
        <v>3</v>
      </c>
      <c r="D2014" s="81" t="str">
        <f t="shared" si="893"/>
        <v>LYL_Commercial</v>
      </c>
      <c r="E2014" s="68" t="s">
        <v>18</v>
      </c>
      <c r="F2014" s="69" t="s">
        <v>40</v>
      </c>
      <c r="G2014" s="84">
        <f t="shared" si="894"/>
        <v>4616</v>
      </c>
      <c r="H2014" s="70">
        <v>1154</v>
      </c>
      <c r="I2014" s="65">
        <v>29</v>
      </c>
      <c r="J2014" s="66">
        <v>115</v>
      </c>
      <c r="K2014" s="66">
        <v>218</v>
      </c>
      <c r="L2014" s="66">
        <v>181</v>
      </c>
      <c r="M2014" s="67">
        <v>49</v>
      </c>
      <c r="N2014" s="65">
        <v>616750</v>
      </c>
      <c r="O2014" s="66">
        <v>464205</v>
      </c>
      <c r="P2014" s="66">
        <v>351060</v>
      </c>
      <c r="Q2014" s="66">
        <v>774549</v>
      </c>
      <c r="R2014" s="67">
        <v>310079</v>
      </c>
      <c r="S2014" s="95">
        <f t="shared" si="868"/>
        <v>21267.241379310344</v>
      </c>
      <c r="T2014" s="96">
        <f t="shared" si="869"/>
        <v>4036.5652173913045</v>
      </c>
      <c r="U2014" s="96">
        <f t="shared" si="870"/>
        <v>1610.3669724770641</v>
      </c>
      <c r="V2014" s="96">
        <f t="shared" si="871"/>
        <v>4279.2762430939229</v>
      </c>
      <c r="W2014" s="86">
        <f t="shared" si="872"/>
        <v>6328.1428571428569</v>
      </c>
      <c r="X2014" s="99">
        <f t="shared" si="873"/>
        <v>6.2824956672443673E-3</v>
      </c>
      <c r="Y2014" s="100">
        <f t="shared" si="874"/>
        <v>2.4913344887348355E-2</v>
      </c>
      <c r="Z2014" s="100">
        <f t="shared" si="875"/>
        <v>4.7227036395147311E-2</v>
      </c>
      <c r="AA2014" s="100">
        <f t="shared" si="876"/>
        <v>3.921143847487002E-2</v>
      </c>
      <c r="AB2014" s="101">
        <f t="shared" si="877"/>
        <v>1.061525129982669E-2</v>
      </c>
      <c r="AC2014" s="99">
        <f t="shared" si="878"/>
        <v>8.9921917894303927E-3</v>
      </c>
      <c r="AD2014" s="100">
        <f t="shared" si="879"/>
        <v>3.0258504120631781E-2</v>
      </c>
      <c r="AE2014" s="100">
        <f t="shared" si="880"/>
        <v>5.450170275800062E-2</v>
      </c>
      <c r="AF2014" s="100">
        <f t="shared" si="881"/>
        <v>4.5867898378849192E-2</v>
      </c>
      <c r="AG2014" s="101">
        <f t="shared" si="882"/>
        <v>1.4129809719356869E-2</v>
      </c>
      <c r="AH2014" s="95">
        <f t="shared" si="883"/>
        <v>133.61135181975737</v>
      </c>
      <c r="AI2014" s="96">
        <f t="shared" si="884"/>
        <v>100.56434142114385</v>
      </c>
      <c r="AJ2014" s="96">
        <f t="shared" si="885"/>
        <v>76.052859618717505</v>
      </c>
      <c r="AK2014" s="96">
        <f t="shared" si="886"/>
        <v>167.79657712305027</v>
      </c>
      <c r="AL2014" s="86">
        <f t="shared" si="887"/>
        <v>67.17482668977469</v>
      </c>
      <c r="AM2014" s="95">
        <f t="shared" si="895"/>
        <v>134.05434519928642</v>
      </c>
      <c r="AN2014" s="96">
        <f t="shared" si="888"/>
        <v>100.89776621521646</v>
      </c>
      <c r="AO2014" s="96">
        <f t="shared" si="889"/>
        <v>76.30501568814185</v>
      </c>
      <c r="AP2014" s="96">
        <f t="shared" si="890"/>
        <v>168.35291288165723</v>
      </c>
      <c r="AQ2014" s="86">
        <f t="shared" si="891"/>
        <v>67.397547312605639</v>
      </c>
    </row>
    <row r="2015" spans="1:43">
      <c r="A2015" s="129" t="str">
        <f t="shared" si="892"/>
        <v>2017_3</v>
      </c>
      <c r="B2015" s="57">
        <v>2017</v>
      </c>
      <c r="C2015" s="57">
        <v>3</v>
      </c>
      <c r="D2015" s="81" t="str">
        <f t="shared" si="893"/>
        <v>LSA_Commercial</v>
      </c>
      <c r="E2015" s="68" t="s">
        <v>19</v>
      </c>
      <c r="F2015" s="69" t="s">
        <v>40</v>
      </c>
      <c r="G2015" s="84">
        <f t="shared" si="894"/>
        <v>31192</v>
      </c>
      <c r="H2015" s="70">
        <v>7798</v>
      </c>
      <c r="I2015" s="65">
        <v>93</v>
      </c>
      <c r="J2015" s="66">
        <v>956</v>
      </c>
      <c r="K2015" s="66">
        <v>777</v>
      </c>
      <c r="L2015" s="66">
        <v>1648</v>
      </c>
      <c r="M2015" s="67">
        <v>283</v>
      </c>
      <c r="N2015" s="65">
        <v>2784688</v>
      </c>
      <c r="O2015" s="66">
        <v>2861817</v>
      </c>
      <c r="P2015" s="66">
        <v>1275363</v>
      </c>
      <c r="Q2015" s="66">
        <v>4664908</v>
      </c>
      <c r="R2015" s="67">
        <v>2749983</v>
      </c>
      <c r="S2015" s="95">
        <f t="shared" si="868"/>
        <v>29942.881720430109</v>
      </c>
      <c r="T2015" s="96">
        <f t="shared" si="869"/>
        <v>2993.5324267782426</v>
      </c>
      <c r="U2015" s="96">
        <f t="shared" si="870"/>
        <v>1641.3938223938223</v>
      </c>
      <c r="V2015" s="96">
        <f t="shared" si="871"/>
        <v>2830.6480582524273</v>
      </c>
      <c r="W2015" s="86">
        <f t="shared" si="872"/>
        <v>9717.2544169611301</v>
      </c>
      <c r="X2015" s="99">
        <f t="shared" si="873"/>
        <v>2.9815337265965631E-3</v>
      </c>
      <c r="Y2015" s="100">
        <f t="shared" si="874"/>
        <v>3.0648884329315208E-2</v>
      </c>
      <c r="Z2015" s="100">
        <f t="shared" si="875"/>
        <v>2.4910233393177737E-2</v>
      </c>
      <c r="AA2015" s="100">
        <f t="shared" si="876"/>
        <v>5.2834060015388561E-2</v>
      </c>
      <c r="AB2015" s="101">
        <f t="shared" si="877"/>
        <v>9.0728391895357786E-3</v>
      </c>
      <c r="AC2015" s="99">
        <f t="shared" si="878"/>
        <v>3.7008266277925046E-3</v>
      </c>
      <c r="AD2015" s="100">
        <f t="shared" si="879"/>
        <v>3.2922841089546927E-2</v>
      </c>
      <c r="AE2015" s="100">
        <f t="shared" si="880"/>
        <v>2.6966339426986612E-2</v>
      </c>
      <c r="AF2015" s="100">
        <f t="shared" si="881"/>
        <v>5.578529872584425E-2</v>
      </c>
      <c r="AG2015" s="101">
        <f t="shared" si="882"/>
        <v>1.0323751258847295E-2</v>
      </c>
      <c r="AH2015" s="95">
        <f t="shared" si="883"/>
        <v>89.275711720954092</v>
      </c>
      <c r="AI2015" s="96">
        <f t="shared" si="884"/>
        <v>91.748429084380604</v>
      </c>
      <c r="AJ2015" s="96">
        <f t="shared" si="885"/>
        <v>40.887503205950246</v>
      </c>
      <c r="AK2015" s="96">
        <f t="shared" si="886"/>
        <v>149.55462939215184</v>
      </c>
      <c r="AL2015" s="86">
        <f t="shared" si="887"/>
        <v>88.163086688894595</v>
      </c>
      <c r="AM2015" s="95">
        <f t="shared" si="895"/>
        <v>89.571708645665083</v>
      </c>
      <c r="AN2015" s="96">
        <f t="shared" si="888"/>
        <v>92.052624394981152</v>
      </c>
      <c r="AO2015" s="96">
        <f t="shared" si="889"/>
        <v>41.023067235346062</v>
      </c>
      <c r="AP2015" s="96">
        <f t="shared" si="890"/>
        <v>150.0504832982482</v>
      </c>
      <c r="AQ2015" s="86">
        <f t="shared" si="891"/>
        <v>88.455394664153403</v>
      </c>
    </row>
    <row r="2016" spans="1:43">
      <c r="A2016" s="129" t="str">
        <f t="shared" si="892"/>
        <v>2017_3</v>
      </c>
      <c r="B2016" s="57">
        <v>2017</v>
      </c>
      <c r="C2016" s="57">
        <v>3</v>
      </c>
      <c r="D2016" s="81" t="str">
        <f t="shared" si="893"/>
        <v>LMA_Commercial</v>
      </c>
      <c r="E2016" s="68" t="s">
        <v>20</v>
      </c>
      <c r="F2016" s="69" t="s">
        <v>40</v>
      </c>
      <c r="G2016" s="84">
        <f t="shared" si="894"/>
        <v>29280</v>
      </c>
      <c r="H2016" s="70">
        <v>7320</v>
      </c>
      <c r="I2016" s="65">
        <v>228</v>
      </c>
      <c r="J2016" s="66">
        <v>783</v>
      </c>
      <c r="K2016" s="66">
        <v>1896</v>
      </c>
      <c r="L2016" s="66">
        <v>1904</v>
      </c>
      <c r="M2016" s="67">
        <v>186</v>
      </c>
      <c r="N2016" s="65">
        <v>3922556</v>
      </c>
      <c r="O2016" s="66">
        <v>1785950</v>
      </c>
      <c r="P2016" s="66">
        <v>1757776</v>
      </c>
      <c r="Q2016" s="66">
        <v>5705824</v>
      </c>
      <c r="R2016" s="67">
        <v>929235</v>
      </c>
      <c r="S2016" s="95">
        <f t="shared" si="868"/>
        <v>17204.192982456141</v>
      </c>
      <c r="T2016" s="96">
        <f t="shared" si="869"/>
        <v>2280.9067688378032</v>
      </c>
      <c r="U2016" s="96">
        <f t="shared" si="870"/>
        <v>927.09704641350208</v>
      </c>
      <c r="V2016" s="96">
        <f t="shared" si="871"/>
        <v>2996.7563025210084</v>
      </c>
      <c r="W2016" s="86">
        <f t="shared" si="872"/>
        <v>4995.8870967741932</v>
      </c>
      <c r="X2016" s="99">
        <f t="shared" si="873"/>
        <v>7.7868852459016397E-3</v>
      </c>
      <c r="Y2016" s="100">
        <f t="shared" si="874"/>
        <v>2.6741803278688525E-2</v>
      </c>
      <c r="Z2016" s="100">
        <f t="shared" si="875"/>
        <v>6.4754098360655737E-2</v>
      </c>
      <c r="AA2016" s="100">
        <f t="shared" si="876"/>
        <v>6.502732240437159E-2</v>
      </c>
      <c r="AB2016" s="101">
        <f t="shared" si="877"/>
        <v>6.3524590163934426E-3</v>
      </c>
      <c r="AC2016" s="99">
        <f t="shared" si="878"/>
        <v>8.9837766658230084E-3</v>
      </c>
      <c r="AD2016" s="100">
        <f t="shared" si="879"/>
        <v>2.8938548876027231E-2</v>
      </c>
      <c r="AE2016" s="100">
        <f t="shared" si="880"/>
        <v>6.8105040446507462E-2</v>
      </c>
      <c r="AF2016" s="100">
        <f t="shared" si="881"/>
        <v>6.8384836004870359E-2</v>
      </c>
      <c r="AG2016" s="101">
        <f t="shared" si="882"/>
        <v>7.4342852330685242E-3</v>
      </c>
      <c r="AH2016" s="95">
        <f t="shared" si="883"/>
        <v>133.96707650273225</v>
      </c>
      <c r="AI2016" s="96">
        <f t="shared" si="884"/>
        <v>60.99556010928962</v>
      </c>
      <c r="AJ2016" s="96">
        <f t="shared" si="885"/>
        <v>60.033333333333331</v>
      </c>
      <c r="AK2016" s="96">
        <f t="shared" si="886"/>
        <v>194.87103825136612</v>
      </c>
      <c r="AL2016" s="86">
        <f t="shared" si="887"/>
        <v>31.736168032786885</v>
      </c>
      <c r="AM2016" s="95">
        <f t="shared" si="895"/>
        <v>134.41124930060673</v>
      </c>
      <c r="AN2016" s="96">
        <f t="shared" si="888"/>
        <v>61.197793145188641</v>
      </c>
      <c r="AO2016" s="96">
        <f t="shared" si="889"/>
        <v>60.232376070761831</v>
      </c>
      <c r="AP2016" s="96">
        <f t="shared" si="890"/>
        <v>195.51714038738643</v>
      </c>
      <c r="AQ2016" s="86">
        <f t="shared" si="891"/>
        <v>31.841390471888552</v>
      </c>
    </row>
    <row r="2017" spans="1:43">
      <c r="A2017" s="129" t="str">
        <f t="shared" si="892"/>
        <v>2017_3</v>
      </c>
      <c r="B2017" s="57">
        <v>2017</v>
      </c>
      <c r="C2017" s="57">
        <v>3</v>
      </c>
      <c r="D2017" s="81" t="str">
        <f t="shared" si="893"/>
        <v>SYL_Commercial</v>
      </c>
      <c r="E2017" s="68" t="s">
        <v>21</v>
      </c>
      <c r="F2017" s="69" t="s">
        <v>40</v>
      </c>
      <c r="G2017" s="84">
        <f t="shared" si="894"/>
        <v>3828</v>
      </c>
      <c r="H2017" s="70">
        <v>957</v>
      </c>
      <c r="I2017" s="65">
        <v>33</v>
      </c>
      <c r="J2017" s="66">
        <v>107</v>
      </c>
      <c r="K2017" s="66">
        <v>149</v>
      </c>
      <c r="L2017" s="66">
        <v>142</v>
      </c>
      <c r="M2017" s="67">
        <v>45</v>
      </c>
      <c r="N2017" s="65">
        <v>448901</v>
      </c>
      <c r="O2017" s="66">
        <v>354694</v>
      </c>
      <c r="P2017" s="66">
        <v>155442</v>
      </c>
      <c r="Q2017" s="66">
        <v>497606</v>
      </c>
      <c r="R2017" s="67">
        <v>207923</v>
      </c>
      <c r="S2017" s="95">
        <f t="shared" si="868"/>
        <v>13603.060606060606</v>
      </c>
      <c r="T2017" s="96">
        <f t="shared" si="869"/>
        <v>3314.8971962616824</v>
      </c>
      <c r="U2017" s="96">
        <f t="shared" si="870"/>
        <v>1043.234899328859</v>
      </c>
      <c r="V2017" s="96">
        <f t="shared" si="871"/>
        <v>3504.2676056338028</v>
      </c>
      <c r="W2017" s="86">
        <f t="shared" si="872"/>
        <v>4620.5111111111109</v>
      </c>
      <c r="X2017" s="99">
        <f t="shared" si="873"/>
        <v>8.6206896551724137E-3</v>
      </c>
      <c r="Y2017" s="100">
        <f t="shared" si="874"/>
        <v>2.7951933124346916E-2</v>
      </c>
      <c r="Z2017" s="100">
        <f t="shared" si="875"/>
        <v>3.8923719958202714E-2</v>
      </c>
      <c r="AA2017" s="100">
        <f t="shared" si="876"/>
        <v>3.7095088819226747E-2</v>
      </c>
      <c r="AB2017" s="101">
        <f t="shared" si="877"/>
        <v>1.1755485893416929E-2</v>
      </c>
      <c r="AC2017" s="99">
        <f t="shared" si="878"/>
        <v>1.2102145468074206E-2</v>
      </c>
      <c r="AD2017" s="100">
        <f t="shared" si="879"/>
        <v>3.4159476333070843E-2</v>
      </c>
      <c r="AE2017" s="100">
        <f t="shared" si="880"/>
        <v>4.6207487138771555E-2</v>
      </c>
      <c r="AF2017" s="100">
        <f t="shared" si="881"/>
        <v>4.4212464089306132E-2</v>
      </c>
      <c r="AG2017" s="101">
        <f t="shared" si="882"/>
        <v>1.5814517704108827E-2</v>
      </c>
      <c r="AH2017" s="95">
        <f t="shared" si="883"/>
        <v>117.26776384535005</v>
      </c>
      <c r="AI2017" s="96">
        <f t="shared" si="884"/>
        <v>92.657784743991641</v>
      </c>
      <c r="AJ2017" s="96">
        <f t="shared" si="885"/>
        <v>40.606583072100314</v>
      </c>
      <c r="AK2017" s="96">
        <f t="shared" si="886"/>
        <v>129.99111807732498</v>
      </c>
      <c r="AL2017" s="86">
        <f t="shared" si="887"/>
        <v>54.316353187042843</v>
      </c>
      <c r="AM2017" s="95">
        <f t="shared" si="895"/>
        <v>117.65656945436555</v>
      </c>
      <c r="AN2017" s="96">
        <f t="shared" si="888"/>
        <v>92.964995056920657</v>
      </c>
      <c r="AO2017" s="96">
        <f t="shared" si="889"/>
        <v>40.741215700400517</v>
      </c>
      <c r="AP2017" s="96">
        <f t="shared" si="890"/>
        <v>130.42210843796079</v>
      </c>
      <c r="AQ2017" s="86">
        <f t="shared" si="891"/>
        <v>54.496441065312951</v>
      </c>
    </row>
    <row r="2018" spans="1:43">
      <c r="A2018" s="129" t="str">
        <f t="shared" si="892"/>
        <v>2017_3</v>
      </c>
      <c r="B2018" s="57">
        <v>2017</v>
      </c>
      <c r="C2018" s="57">
        <v>3</v>
      </c>
      <c r="D2018" s="81" t="str">
        <f t="shared" si="893"/>
        <v>MYL_Commercial</v>
      </c>
      <c r="E2018" s="68" t="s">
        <v>22</v>
      </c>
      <c r="F2018" s="69" t="s">
        <v>40</v>
      </c>
      <c r="G2018" s="84">
        <f t="shared" si="894"/>
        <v>2768</v>
      </c>
      <c r="H2018" s="70">
        <v>692</v>
      </c>
      <c r="I2018" s="65">
        <v>25</v>
      </c>
      <c r="J2018" s="66">
        <v>90</v>
      </c>
      <c r="K2018" s="66">
        <v>151</v>
      </c>
      <c r="L2018" s="66">
        <v>125</v>
      </c>
      <c r="M2018" s="67">
        <v>26</v>
      </c>
      <c r="N2018" s="65">
        <v>364460</v>
      </c>
      <c r="O2018" s="66">
        <v>314959</v>
      </c>
      <c r="P2018" s="66">
        <v>129081</v>
      </c>
      <c r="Q2018" s="66">
        <v>440209</v>
      </c>
      <c r="R2018" s="67">
        <v>126759</v>
      </c>
      <c r="S2018" s="95">
        <f t="shared" si="868"/>
        <v>14578.4</v>
      </c>
      <c r="T2018" s="96">
        <f t="shared" si="869"/>
        <v>3499.5444444444443</v>
      </c>
      <c r="U2018" s="96">
        <f t="shared" si="870"/>
        <v>854.84105960264901</v>
      </c>
      <c r="V2018" s="96">
        <f t="shared" si="871"/>
        <v>3521.672</v>
      </c>
      <c r="W2018" s="86">
        <f t="shared" si="872"/>
        <v>4875.3461538461543</v>
      </c>
      <c r="X2018" s="99">
        <f t="shared" si="873"/>
        <v>9.0317919075144516E-3</v>
      </c>
      <c r="Y2018" s="100">
        <f t="shared" si="874"/>
        <v>3.2514450867052021E-2</v>
      </c>
      <c r="Z2018" s="100">
        <f t="shared" si="875"/>
        <v>5.455202312138728E-2</v>
      </c>
      <c r="AA2018" s="100">
        <f t="shared" si="876"/>
        <v>4.5158959537572256E-2</v>
      </c>
      <c r="AB2018" s="101">
        <f t="shared" si="877"/>
        <v>9.3930635838150294E-3</v>
      </c>
      <c r="AC2018" s="99">
        <f t="shared" si="878"/>
        <v>1.3221557254904599E-2</v>
      </c>
      <c r="AD2018" s="100">
        <f t="shared" si="879"/>
        <v>4.0369218347070371E-2</v>
      </c>
      <c r="AE2018" s="100">
        <f t="shared" si="880"/>
        <v>6.4609687223753737E-2</v>
      </c>
      <c r="AF2018" s="100">
        <f t="shared" si="881"/>
        <v>5.4355201308241403E-2</v>
      </c>
      <c r="AG2018" s="101">
        <f t="shared" si="882"/>
        <v>1.3665023721402471E-2</v>
      </c>
      <c r="AH2018" s="95">
        <f t="shared" si="883"/>
        <v>131.66907514450867</v>
      </c>
      <c r="AI2018" s="96">
        <f t="shared" si="884"/>
        <v>113.78576589595376</v>
      </c>
      <c r="AJ2018" s="96">
        <f t="shared" si="885"/>
        <v>46.633309248554916</v>
      </c>
      <c r="AK2018" s="96">
        <f t="shared" si="886"/>
        <v>159.03504335260115</v>
      </c>
      <c r="AL2018" s="86">
        <f t="shared" si="887"/>
        <v>45.794436416184972</v>
      </c>
      <c r="AM2018" s="95">
        <f t="shared" si="895"/>
        <v>132.10562883387195</v>
      </c>
      <c r="AN2018" s="96">
        <f t="shared" si="888"/>
        <v>114.16302681196146</v>
      </c>
      <c r="AO2018" s="96">
        <f t="shared" si="889"/>
        <v>46.787923710434683</v>
      </c>
      <c r="AP2018" s="96">
        <f t="shared" si="890"/>
        <v>159.56232992188424</v>
      </c>
      <c r="AQ2018" s="86">
        <f t="shared" si="891"/>
        <v>45.946269564157312</v>
      </c>
    </row>
    <row r="2019" spans="1:43">
      <c r="A2019" s="129" t="str">
        <f t="shared" si="892"/>
        <v>2017_3</v>
      </c>
      <c r="B2019" s="57">
        <v>2017</v>
      </c>
      <c r="C2019" s="57">
        <v>3</v>
      </c>
      <c r="D2019" s="81" t="str">
        <f t="shared" si="893"/>
        <v>MYH_Commercial</v>
      </c>
      <c r="E2019" s="68" t="s">
        <v>23</v>
      </c>
      <c r="F2019" s="69" t="s">
        <v>40</v>
      </c>
      <c r="G2019" s="84">
        <f t="shared" si="894"/>
        <v>7592</v>
      </c>
      <c r="H2019" s="70">
        <v>1898</v>
      </c>
      <c r="I2019" s="65">
        <v>62</v>
      </c>
      <c r="J2019" s="66">
        <v>211</v>
      </c>
      <c r="K2019" s="66">
        <v>654</v>
      </c>
      <c r="L2019" s="66">
        <v>449</v>
      </c>
      <c r="M2019" s="67">
        <v>45</v>
      </c>
      <c r="N2019" s="65">
        <v>1380533</v>
      </c>
      <c r="O2019" s="66">
        <v>880775</v>
      </c>
      <c r="P2019" s="66">
        <v>786461</v>
      </c>
      <c r="Q2019" s="66">
        <v>1321776</v>
      </c>
      <c r="R2019" s="67">
        <v>244828</v>
      </c>
      <c r="S2019" s="95">
        <f t="shared" si="868"/>
        <v>22266.66129032258</v>
      </c>
      <c r="T2019" s="96">
        <f t="shared" si="869"/>
        <v>4174.2890995260659</v>
      </c>
      <c r="U2019" s="96">
        <f t="shared" si="870"/>
        <v>1202.5397553516821</v>
      </c>
      <c r="V2019" s="96">
        <f t="shared" si="871"/>
        <v>2943.8218262806236</v>
      </c>
      <c r="W2019" s="86">
        <f t="shared" si="872"/>
        <v>5440.6222222222223</v>
      </c>
      <c r="X2019" s="99">
        <f t="shared" si="873"/>
        <v>8.1664910432033711E-3</v>
      </c>
      <c r="Y2019" s="100">
        <f t="shared" si="874"/>
        <v>2.779241306638567E-2</v>
      </c>
      <c r="Z2019" s="100">
        <f t="shared" si="875"/>
        <v>8.6143308746048475E-2</v>
      </c>
      <c r="AA2019" s="100">
        <f t="shared" si="876"/>
        <v>5.9141201264488935E-2</v>
      </c>
      <c r="AB2019" s="101">
        <f t="shared" si="877"/>
        <v>5.9272918861959954E-3</v>
      </c>
      <c r="AC2019" s="99">
        <f t="shared" si="878"/>
        <v>1.0573152234247499E-2</v>
      </c>
      <c r="AD2019" s="100">
        <f t="shared" si="879"/>
        <v>3.2188036218764274E-2</v>
      </c>
      <c r="AE2019" s="100">
        <f t="shared" si="880"/>
        <v>9.3646182584576507E-2</v>
      </c>
      <c r="AF2019" s="100">
        <f t="shared" si="881"/>
        <v>6.5449105878617325E-2</v>
      </c>
      <c r="AG2019" s="101">
        <f t="shared" si="882"/>
        <v>7.9799425961477825E-3</v>
      </c>
      <c r="AH2019" s="95">
        <f t="shared" si="883"/>
        <v>181.84048998946258</v>
      </c>
      <c r="AI2019" s="96">
        <f t="shared" si="884"/>
        <v>116.01356691253952</v>
      </c>
      <c r="AJ2019" s="96">
        <f t="shared" si="885"/>
        <v>103.59075342465754</v>
      </c>
      <c r="AK2019" s="96">
        <f t="shared" si="886"/>
        <v>174.10115911485775</v>
      </c>
      <c r="AL2019" s="86">
        <f t="shared" si="887"/>
        <v>32.248155953635404</v>
      </c>
      <c r="AM2019" s="95">
        <f t="shared" si="895"/>
        <v>182.44338886069261</v>
      </c>
      <c r="AN2019" s="96">
        <f t="shared" si="888"/>
        <v>116.39821418522885</v>
      </c>
      <c r="AO2019" s="96">
        <f t="shared" si="889"/>
        <v>103.93421239968127</v>
      </c>
      <c r="AP2019" s="96">
        <f t="shared" si="890"/>
        <v>174.67839794827856</v>
      </c>
      <c r="AQ2019" s="86">
        <f t="shared" si="891"/>
        <v>32.355075907628176</v>
      </c>
    </row>
    <row r="2020" spans="1:43">
      <c r="A2020" s="129" t="str">
        <f t="shared" si="892"/>
        <v>2017_3</v>
      </c>
      <c r="B2020" s="57">
        <v>2017</v>
      </c>
      <c r="C2020" s="57">
        <v>3</v>
      </c>
      <c r="D2020" s="81" t="str">
        <f t="shared" si="893"/>
        <v>LML_Commercial</v>
      </c>
      <c r="E2020" s="68" t="s">
        <v>24</v>
      </c>
      <c r="F2020" s="69" t="s">
        <v>40</v>
      </c>
      <c r="G2020" s="84">
        <f t="shared" si="894"/>
        <v>29668</v>
      </c>
      <c r="H2020" s="70">
        <v>7417</v>
      </c>
      <c r="I2020" s="65">
        <v>52</v>
      </c>
      <c r="J2020" s="66">
        <v>670</v>
      </c>
      <c r="K2020" s="66">
        <v>2525</v>
      </c>
      <c r="L2020" s="66">
        <v>1018</v>
      </c>
      <c r="M2020" s="67">
        <v>210</v>
      </c>
      <c r="N2020" s="65">
        <v>987681</v>
      </c>
      <c r="O2020" s="66">
        <v>1515913</v>
      </c>
      <c r="P2020" s="66">
        <v>3044022</v>
      </c>
      <c r="Q2020" s="66">
        <v>2205280</v>
      </c>
      <c r="R2020" s="67">
        <v>1270148</v>
      </c>
      <c r="S2020" s="95">
        <f t="shared" si="868"/>
        <v>18993.865384615383</v>
      </c>
      <c r="T2020" s="96">
        <f t="shared" si="869"/>
        <v>2262.5567164179106</v>
      </c>
      <c r="U2020" s="96">
        <f t="shared" si="870"/>
        <v>1205.5532673267326</v>
      </c>
      <c r="V2020" s="96">
        <f t="shared" si="871"/>
        <v>2166.2868369351668</v>
      </c>
      <c r="W2020" s="86">
        <f t="shared" si="872"/>
        <v>6048.3238095238094</v>
      </c>
      <c r="X2020" s="99">
        <f t="shared" si="873"/>
        <v>1.7527302143723878E-3</v>
      </c>
      <c r="Y2020" s="100">
        <f t="shared" si="874"/>
        <v>2.2583254685182689E-2</v>
      </c>
      <c r="Z2020" s="100">
        <f t="shared" si="875"/>
        <v>8.5108534447889989E-2</v>
      </c>
      <c r="AA2020" s="100">
        <f t="shared" si="876"/>
        <v>3.4313064581367132E-2</v>
      </c>
      <c r="AB2020" s="101">
        <f t="shared" si="877"/>
        <v>7.0783335580423355E-3</v>
      </c>
      <c r="AC2020" s="99">
        <f t="shared" si="878"/>
        <v>2.3185633650489915E-3</v>
      </c>
      <c r="AD2020" s="100">
        <f t="shared" si="879"/>
        <v>2.4593018115941084E-2</v>
      </c>
      <c r="AE2020" s="100">
        <f t="shared" si="880"/>
        <v>8.8883240436082936E-2</v>
      </c>
      <c r="AF2020" s="100">
        <f t="shared" si="881"/>
        <v>3.6775470904324176E-2</v>
      </c>
      <c r="AG2020" s="101">
        <f t="shared" si="882"/>
        <v>8.2123903182640921E-3</v>
      </c>
      <c r="AH2020" s="95">
        <f t="shared" si="883"/>
        <v>33.291121747337201</v>
      </c>
      <c r="AI2020" s="96">
        <f t="shared" si="884"/>
        <v>51.095894566536337</v>
      </c>
      <c r="AJ2020" s="96">
        <f t="shared" si="885"/>
        <v>102.60287178104355</v>
      </c>
      <c r="AK2020" s="96">
        <f t="shared" si="886"/>
        <v>74.331940137521912</v>
      </c>
      <c r="AL2020" s="86">
        <f t="shared" si="887"/>
        <v>42.812053390858836</v>
      </c>
      <c r="AM2020" s="95">
        <f t="shared" si="895"/>
        <v>33.401499693000531</v>
      </c>
      <c r="AN2020" s="96">
        <f t="shared" si="888"/>
        <v>51.265304895118483</v>
      </c>
      <c r="AO2020" s="96">
        <f t="shared" si="889"/>
        <v>102.94305539793402</v>
      </c>
      <c r="AP2020" s="96">
        <f t="shared" si="890"/>
        <v>74.578390434745856</v>
      </c>
      <c r="AQ2020" s="86">
        <f t="shared" si="891"/>
        <v>42.953998337585958</v>
      </c>
    </row>
    <row r="2021" spans="1:43">
      <c r="A2021" s="129" t="str">
        <f t="shared" si="892"/>
        <v>2017_3</v>
      </c>
      <c r="B2021" s="57">
        <v>2017</v>
      </c>
      <c r="C2021" s="57">
        <v>3</v>
      </c>
      <c r="D2021" s="81" t="str">
        <f t="shared" si="893"/>
        <v>MSA_Commercial</v>
      </c>
      <c r="E2021" s="68" t="s">
        <v>25</v>
      </c>
      <c r="F2021" s="69" t="s">
        <v>40</v>
      </c>
      <c r="G2021" s="84">
        <f t="shared" si="894"/>
        <v>20868</v>
      </c>
      <c r="H2021" s="70">
        <v>5217</v>
      </c>
      <c r="I2021" s="65">
        <v>81</v>
      </c>
      <c r="J2021" s="66">
        <v>622</v>
      </c>
      <c r="K2021" s="66">
        <v>872</v>
      </c>
      <c r="L2021" s="66">
        <v>1157</v>
      </c>
      <c r="M2021" s="67">
        <v>235</v>
      </c>
      <c r="N2021" s="65">
        <v>1661903</v>
      </c>
      <c r="O2021" s="66">
        <v>2134716</v>
      </c>
      <c r="P2021" s="66">
        <v>1295107</v>
      </c>
      <c r="Q2021" s="66">
        <v>3761685</v>
      </c>
      <c r="R2021" s="67">
        <v>1057511</v>
      </c>
      <c r="S2021" s="95">
        <f t="shared" si="868"/>
        <v>20517.320987654322</v>
      </c>
      <c r="T2021" s="96">
        <f t="shared" si="869"/>
        <v>3432.0192926045015</v>
      </c>
      <c r="U2021" s="96">
        <f t="shared" si="870"/>
        <v>1485.2144495412845</v>
      </c>
      <c r="V2021" s="96">
        <f t="shared" si="871"/>
        <v>3251.2402765773554</v>
      </c>
      <c r="W2021" s="86">
        <f t="shared" si="872"/>
        <v>4500.0468085106386</v>
      </c>
      <c r="X2021" s="99">
        <f t="shared" si="873"/>
        <v>3.8815411155836686E-3</v>
      </c>
      <c r="Y2021" s="100">
        <f t="shared" si="874"/>
        <v>2.9806402146827678E-2</v>
      </c>
      <c r="Z2021" s="100">
        <f t="shared" si="875"/>
        <v>4.178646731838221E-2</v>
      </c>
      <c r="AA2021" s="100">
        <f t="shared" si="876"/>
        <v>5.5443741613954378E-2</v>
      </c>
      <c r="AB2021" s="101">
        <f t="shared" si="877"/>
        <v>1.1261261261261261E-2</v>
      </c>
      <c r="AC2021" s="99">
        <f t="shared" si="878"/>
        <v>4.8844768292059838E-3</v>
      </c>
      <c r="AD2021" s="100">
        <f t="shared" si="879"/>
        <v>3.254923591465346E-2</v>
      </c>
      <c r="AE2021" s="100">
        <f t="shared" si="880"/>
        <v>4.5013954198069091E-2</v>
      </c>
      <c r="AF2021" s="100">
        <f t="shared" si="881"/>
        <v>5.9134840560503603E-2</v>
      </c>
      <c r="AG2021" s="101">
        <f t="shared" si="882"/>
        <v>1.2963223025681786E-2</v>
      </c>
      <c r="AH2021" s="95">
        <f t="shared" si="883"/>
        <v>79.638824995207969</v>
      </c>
      <c r="AI2021" s="96">
        <f t="shared" si="884"/>
        <v>102.29614721104083</v>
      </c>
      <c r="AJ2021" s="96">
        <f t="shared" si="885"/>
        <v>62.061865056545905</v>
      </c>
      <c r="AK2021" s="96">
        <f t="shared" si="886"/>
        <v>180.26092581943647</v>
      </c>
      <c r="AL2021" s="86">
        <f t="shared" si="887"/>
        <v>50.676202798543223</v>
      </c>
      <c r="AM2021" s="95">
        <f t="shared" si="895"/>
        <v>79.902870465490622</v>
      </c>
      <c r="AN2021" s="96">
        <f t="shared" si="888"/>
        <v>102.63531387127306</v>
      </c>
      <c r="AO2021" s="96">
        <f t="shared" si="889"/>
        <v>62.26763346594246</v>
      </c>
      <c r="AP2021" s="96">
        <f t="shared" si="890"/>
        <v>180.85858758722929</v>
      </c>
      <c r="AQ2021" s="86">
        <f t="shared" si="891"/>
        <v>50.844221623543291</v>
      </c>
    </row>
    <row r="2022" spans="1:43">
      <c r="A2022" s="129" t="str">
        <f t="shared" si="892"/>
        <v>2017_3</v>
      </c>
      <c r="B2022" s="57">
        <v>2017</v>
      </c>
      <c r="C2022" s="57">
        <v>3</v>
      </c>
      <c r="D2022" s="81" t="str">
        <f t="shared" si="893"/>
        <v>LYA_Commercial</v>
      </c>
      <c r="E2022" s="68" t="s">
        <v>26</v>
      </c>
      <c r="F2022" s="69" t="s">
        <v>40</v>
      </c>
      <c r="G2022" s="84">
        <f t="shared" si="894"/>
        <v>6212</v>
      </c>
      <c r="H2022" s="70">
        <v>1553</v>
      </c>
      <c r="I2022" s="65">
        <v>53</v>
      </c>
      <c r="J2022" s="66">
        <v>197</v>
      </c>
      <c r="K2022" s="66">
        <v>316</v>
      </c>
      <c r="L2022" s="66">
        <v>296</v>
      </c>
      <c r="M2022" s="67">
        <v>109</v>
      </c>
      <c r="N2022" s="65">
        <v>1100467</v>
      </c>
      <c r="O2022" s="66">
        <v>681994</v>
      </c>
      <c r="P2022" s="66">
        <v>341417</v>
      </c>
      <c r="Q2022" s="66">
        <v>1073965</v>
      </c>
      <c r="R2022" s="67">
        <v>886480</v>
      </c>
      <c r="S2022" s="95">
        <f t="shared" si="868"/>
        <v>20763.528301886792</v>
      </c>
      <c r="T2022" s="96">
        <f t="shared" si="869"/>
        <v>3461.8984771573605</v>
      </c>
      <c r="U2022" s="96">
        <f t="shared" si="870"/>
        <v>1080.4335443037974</v>
      </c>
      <c r="V2022" s="96">
        <f t="shared" si="871"/>
        <v>3628.260135135135</v>
      </c>
      <c r="W2022" s="86">
        <f t="shared" si="872"/>
        <v>8132.8440366972482</v>
      </c>
      <c r="X2022" s="99">
        <f t="shared" si="873"/>
        <v>8.5318737926593693E-3</v>
      </c>
      <c r="Y2022" s="100">
        <f t="shared" si="874"/>
        <v>3.1712813908564071E-2</v>
      </c>
      <c r="Z2022" s="100">
        <f t="shared" si="875"/>
        <v>5.0869285254346426E-2</v>
      </c>
      <c r="AA2022" s="100">
        <f t="shared" si="876"/>
        <v>4.7649710238248551E-2</v>
      </c>
      <c r="AB2022" s="101">
        <f t="shared" si="877"/>
        <v>1.7546683837733418E-2</v>
      </c>
      <c r="AC2022" s="99">
        <f t="shared" si="878"/>
        <v>1.1250827336565185E-2</v>
      </c>
      <c r="AD2022" s="100">
        <f t="shared" si="879"/>
        <v>3.6893170783793894E-2</v>
      </c>
      <c r="AE2022" s="100">
        <f t="shared" si="880"/>
        <v>5.7365061087916266E-2</v>
      </c>
      <c r="AF2022" s="100">
        <f t="shared" si="881"/>
        <v>5.3947217669237608E-2</v>
      </c>
      <c r="AG2022" s="101">
        <f t="shared" si="882"/>
        <v>2.1428131052332156E-2</v>
      </c>
      <c r="AH2022" s="95">
        <f t="shared" si="883"/>
        <v>177.15180296200901</v>
      </c>
      <c r="AI2022" s="96">
        <f t="shared" si="884"/>
        <v>109.7865421764327</v>
      </c>
      <c r="AJ2022" s="96">
        <f t="shared" si="885"/>
        <v>54.960882163554409</v>
      </c>
      <c r="AK2022" s="96">
        <f t="shared" si="886"/>
        <v>172.88554410817773</v>
      </c>
      <c r="AL2022" s="86">
        <f t="shared" si="887"/>
        <v>142.70444301352222</v>
      </c>
      <c r="AM2022" s="95">
        <f t="shared" si="895"/>
        <v>177.73915631795492</v>
      </c>
      <c r="AN2022" s="96">
        <f t="shared" si="888"/>
        <v>110.15054351825847</v>
      </c>
      <c r="AO2022" s="96">
        <f t="shared" si="889"/>
        <v>55.143107001488652</v>
      </c>
      <c r="AP2022" s="96">
        <f t="shared" si="890"/>
        <v>173.45875252507568</v>
      </c>
      <c r="AQ2022" s="86">
        <f t="shared" si="891"/>
        <v>143.17758487327714</v>
      </c>
    </row>
    <row r="2023" spans="1:43">
      <c r="A2023" s="129" t="str">
        <f t="shared" si="892"/>
        <v>2017_3</v>
      </c>
      <c r="B2023" s="57">
        <v>2017</v>
      </c>
      <c r="C2023" s="57">
        <v>3</v>
      </c>
      <c r="D2023" s="81" t="str">
        <f t="shared" si="893"/>
        <v>MMA_Commercial</v>
      </c>
      <c r="E2023" s="68" t="s">
        <v>27</v>
      </c>
      <c r="F2023" s="69" t="s">
        <v>40</v>
      </c>
      <c r="G2023" s="84">
        <f t="shared" si="894"/>
        <v>31180</v>
      </c>
      <c r="H2023" s="70">
        <v>7795</v>
      </c>
      <c r="I2023" s="65">
        <v>240</v>
      </c>
      <c r="J2023" s="66">
        <v>958</v>
      </c>
      <c r="K2023" s="66">
        <v>1786</v>
      </c>
      <c r="L2023" s="66">
        <v>1587</v>
      </c>
      <c r="M2023" s="67">
        <v>382</v>
      </c>
      <c r="N2023" s="65">
        <v>3709835</v>
      </c>
      <c r="O2023" s="66">
        <v>3368741</v>
      </c>
      <c r="P2023" s="66">
        <v>2933306</v>
      </c>
      <c r="Q2023" s="66">
        <v>5999434</v>
      </c>
      <c r="R2023" s="67">
        <v>4380038</v>
      </c>
      <c r="S2023" s="95">
        <f t="shared" si="868"/>
        <v>15457.645833333334</v>
      </c>
      <c r="T2023" s="96">
        <f t="shared" si="869"/>
        <v>3516.4311064718163</v>
      </c>
      <c r="U2023" s="96">
        <f t="shared" si="870"/>
        <v>1642.3885778275476</v>
      </c>
      <c r="V2023" s="96">
        <f t="shared" si="871"/>
        <v>3780.3616887208568</v>
      </c>
      <c r="W2023" s="86">
        <f t="shared" si="872"/>
        <v>11466.068062827226</v>
      </c>
      <c r="X2023" s="99">
        <f t="shared" si="873"/>
        <v>7.6972418216805644E-3</v>
      </c>
      <c r="Y2023" s="100">
        <f t="shared" si="874"/>
        <v>3.0724823604874919E-2</v>
      </c>
      <c r="Z2023" s="100">
        <f t="shared" si="875"/>
        <v>5.7280307889672866E-2</v>
      </c>
      <c r="AA2023" s="100">
        <f t="shared" si="876"/>
        <v>5.089801154586273E-2</v>
      </c>
      <c r="AB2023" s="101">
        <f t="shared" si="877"/>
        <v>1.2251443232841564E-2</v>
      </c>
      <c r="AC2023" s="99">
        <f t="shared" si="878"/>
        <v>8.8504495130826023E-3</v>
      </c>
      <c r="AD2023" s="100">
        <f t="shared" si="879"/>
        <v>3.3001944612498814E-2</v>
      </c>
      <c r="AE2023" s="100">
        <f t="shared" si="880"/>
        <v>6.0346588007150939E-2</v>
      </c>
      <c r="AF2023" s="100">
        <f t="shared" si="881"/>
        <v>5.3798189955992365E-2</v>
      </c>
      <c r="AG2023" s="101">
        <f t="shared" si="882"/>
        <v>1.3703002235130934E-2</v>
      </c>
      <c r="AH2023" s="95">
        <f t="shared" si="883"/>
        <v>118.98123797305965</v>
      </c>
      <c r="AI2023" s="96">
        <f t="shared" si="884"/>
        <v>108.04172546504169</v>
      </c>
      <c r="AJ2023" s="96">
        <f t="shared" si="885"/>
        <v>94.076523412443876</v>
      </c>
      <c r="AK2023" s="96">
        <f t="shared" si="886"/>
        <v>192.41289288005132</v>
      </c>
      <c r="AL2023" s="86">
        <f t="shared" si="887"/>
        <v>140.47588197562541</v>
      </c>
      <c r="AM2023" s="95">
        <f t="shared" si="895"/>
        <v>119.37572466893066</v>
      </c>
      <c r="AN2023" s="96">
        <f t="shared" si="888"/>
        <v>108.39994180251632</v>
      </c>
      <c r="AO2023" s="96">
        <f t="shared" si="889"/>
        <v>94.388437605910326</v>
      </c>
      <c r="AP2023" s="96">
        <f t="shared" si="890"/>
        <v>193.05084494416096</v>
      </c>
      <c r="AQ2023" s="86">
        <f t="shared" si="891"/>
        <v>140.94163495881995</v>
      </c>
    </row>
    <row r="2024" spans="1:43">
      <c r="A2024" s="129" t="str">
        <f t="shared" si="892"/>
        <v>2017_3</v>
      </c>
      <c r="B2024" s="57">
        <v>2017</v>
      </c>
      <c r="C2024" s="57">
        <v>3</v>
      </c>
      <c r="D2024" s="81" t="str">
        <f t="shared" si="893"/>
        <v>LYH_Commercial</v>
      </c>
      <c r="E2024" s="68" t="s">
        <v>28</v>
      </c>
      <c r="F2024" s="69" t="s">
        <v>40</v>
      </c>
      <c r="G2024" s="84">
        <f t="shared" si="894"/>
        <v>4368</v>
      </c>
      <c r="H2024" s="70">
        <v>1092</v>
      </c>
      <c r="I2024" s="65">
        <v>36</v>
      </c>
      <c r="J2024" s="66">
        <v>151</v>
      </c>
      <c r="K2024" s="66">
        <v>176</v>
      </c>
      <c r="L2024" s="66">
        <v>236</v>
      </c>
      <c r="M2024" s="67">
        <v>63</v>
      </c>
      <c r="N2024" s="65">
        <v>661897</v>
      </c>
      <c r="O2024" s="66">
        <v>476871</v>
      </c>
      <c r="P2024" s="66">
        <v>229568</v>
      </c>
      <c r="Q2024" s="66">
        <v>774321</v>
      </c>
      <c r="R2024" s="67">
        <v>540317</v>
      </c>
      <c r="S2024" s="95">
        <f t="shared" si="868"/>
        <v>18386.027777777777</v>
      </c>
      <c r="T2024" s="96">
        <f t="shared" si="869"/>
        <v>3158.0860927152316</v>
      </c>
      <c r="U2024" s="96">
        <f t="shared" si="870"/>
        <v>1304.3636363636363</v>
      </c>
      <c r="V2024" s="96">
        <f t="shared" si="871"/>
        <v>3281.0211864406779</v>
      </c>
      <c r="W2024" s="86">
        <f t="shared" si="872"/>
        <v>8576.460317460318</v>
      </c>
      <c r="X2024" s="99">
        <f t="shared" si="873"/>
        <v>8.241758241758242E-3</v>
      </c>
      <c r="Y2024" s="100">
        <f t="shared" si="874"/>
        <v>3.4569597069597072E-2</v>
      </c>
      <c r="Z2024" s="100">
        <f t="shared" si="875"/>
        <v>4.0293040293040296E-2</v>
      </c>
      <c r="AA2024" s="100">
        <f t="shared" si="876"/>
        <v>5.4029304029304032E-2</v>
      </c>
      <c r="AB2024" s="101">
        <f t="shared" si="877"/>
        <v>1.4423076923076924E-2</v>
      </c>
      <c r="AC2024" s="99">
        <f t="shared" si="878"/>
        <v>1.1429091327038416E-2</v>
      </c>
      <c r="AD2024" s="100">
        <f t="shared" si="879"/>
        <v>4.1010136606977804E-2</v>
      </c>
      <c r="AE2024" s="100">
        <f t="shared" si="880"/>
        <v>4.7225685062028011E-2</v>
      </c>
      <c r="AF2024" s="100">
        <f t="shared" si="881"/>
        <v>6.1999484115505626E-2</v>
      </c>
      <c r="AG2024" s="101">
        <f t="shared" si="882"/>
        <v>1.8626361837402114E-2</v>
      </c>
      <c r="AH2024" s="95">
        <f t="shared" si="883"/>
        <v>151.53319597069597</v>
      </c>
      <c r="AI2024" s="96">
        <f t="shared" si="884"/>
        <v>109.17376373626374</v>
      </c>
      <c r="AJ2024" s="96">
        <f t="shared" si="885"/>
        <v>52.556776556776555</v>
      </c>
      <c r="AK2024" s="96">
        <f t="shared" si="886"/>
        <v>177.27129120879121</v>
      </c>
      <c r="AL2024" s="86">
        <f t="shared" si="887"/>
        <v>123.69894688644689</v>
      </c>
      <c r="AM2024" s="95">
        <f t="shared" si="895"/>
        <v>152.03560988747492</v>
      </c>
      <c r="AN2024" s="96">
        <f t="shared" si="888"/>
        <v>109.53573338850313</v>
      </c>
      <c r="AO2024" s="96">
        <f t="shared" si="889"/>
        <v>52.731030493638499</v>
      </c>
      <c r="AP2024" s="96">
        <f t="shared" si="890"/>
        <v>177.85904073243944</v>
      </c>
      <c r="AQ2024" s="86">
        <f t="shared" si="891"/>
        <v>124.10907532073841</v>
      </c>
    </row>
    <row r="2025" spans="1:43">
      <c r="A2025" s="129" t="str">
        <f t="shared" si="892"/>
        <v>2017_3</v>
      </c>
      <c r="B2025" s="57">
        <v>2017</v>
      </c>
      <c r="C2025" s="57">
        <v>3</v>
      </c>
      <c r="D2025" s="81" t="str">
        <f t="shared" si="893"/>
        <v>SSA_Commercial</v>
      </c>
      <c r="E2025" s="68" t="s">
        <v>29</v>
      </c>
      <c r="F2025" s="69" t="s">
        <v>40</v>
      </c>
      <c r="G2025" s="84">
        <f t="shared" si="894"/>
        <v>7464</v>
      </c>
      <c r="H2025" s="70">
        <v>1866</v>
      </c>
      <c r="I2025" s="65">
        <v>63</v>
      </c>
      <c r="J2025" s="66">
        <v>224</v>
      </c>
      <c r="K2025" s="66">
        <v>112</v>
      </c>
      <c r="L2025" s="66">
        <v>592</v>
      </c>
      <c r="M2025" s="67">
        <v>47</v>
      </c>
      <c r="N2025" s="65">
        <v>1485632</v>
      </c>
      <c r="O2025" s="66">
        <v>413168</v>
      </c>
      <c r="P2025" s="66">
        <v>94470</v>
      </c>
      <c r="Q2025" s="66">
        <v>1890016</v>
      </c>
      <c r="R2025" s="67">
        <v>270448</v>
      </c>
      <c r="S2025" s="95">
        <f t="shared" si="868"/>
        <v>23581.460317460318</v>
      </c>
      <c r="T2025" s="96">
        <f t="shared" si="869"/>
        <v>1844.5</v>
      </c>
      <c r="U2025" s="96">
        <f t="shared" si="870"/>
        <v>843.48214285714289</v>
      </c>
      <c r="V2025" s="96">
        <f t="shared" si="871"/>
        <v>3192.5945945945946</v>
      </c>
      <c r="W2025" s="86">
        <f t="shared" si="872"/>
        <v>5754.2127659574471</v>
      </c>
      <c r="X2025" s="99">
        <f t="shared" si="873"/>
        <v>8.4405144694533769E-3</v>
      </c>
      <c r="Y2025" s="100">
        <f t="shared" si="874"/>
        <v>3.0010718113612004E-2</v>
      </c>
      <c r="Z2025" s="100">
        <f t="shared" si="875"/>
        <v>1.5005359056806002E-2</v>
      </c>
      <c r="AA2025" s="100">
        <f t="shared" si="876"/>
        <v>7.931404072883172E-2</v>
      </c>
      <c r="AB2025" s="101">
        <f t="shared" si="877"/>
        <v>6.2968917470525186E-3</v>
      </c>
      <c r="AC2025" s="99">
        <f t="shared" si="878"/>
        <v>1.0907768980808081E-2</v>
      </c>
      <c r="AD2025" s="100">
        <f t="shared" si="879"/>
        <v>3.4612136962685898E-2</v>
      </c>
      <c r="AE2025" s="100">
        <f t="shared" si="880"/>
        <v>1.8284123641490058E-2</v>
      </c>
      <c r="AF2025" s="100">
        <f t="shared" si="881"/>
        <v>8.6601915537265151E-2</v>
      </c>
      <c r="AG2025" s="101">
        <f t="shared" si="882"/>
        <v>8.4302389530597974E-3</v>
      </c>
      <c r="AH2025" s="95">
        <f t="shared" si="883"/>
        <v>199.03965702036442</v>
      </c>
      <c r="AI2025" s="96">
        <f t="shared" si="884"/>
        <v>55.354769560557344</v>
      </c>
      <c r="AJ2025" s="96">
        <f t="shared" si="885"/>
        <v>12.656752411575562</v>
      </c>
      <c r="AK2025" s="96">
        <f t="shared" si="886"/>
        <v>253.21757770632368</v>
      </c>
      <c r="AL2025" s="86">
        <f t="shared" si="887"/>
        <v>36.233654876741696</v>
      </c>
      <c r="AM2025" s="95">
        <f t="shared" si="895"/>
        <v>199.69958036611951</v>
      </c>
      <c r="AN2025" s="96">
        <f t="shared" si="888"/>
        <v>55.538300346727091</v>
      </c>
      <c r="AO2025" s="96">
        <f t="shared" si="889"/>
        <v>12.698716342396574</v>
      </c>
      <c r="AP2025" s="96">
        <f t="shared" si="890"/>
        <v>254.0571299522706</v>
      </c>
      <c r="AQ2025" s="86">
        <f t="shared" si="891"/>
        <v>36.353788899846187</v>
      </c>
    </row>
    <row r="2026" spans="1:43">
      <c r="A2026" s="129" t="str">
        <f t="shared" si="892"/>
        <v>2017_3</v>
      </c>
      <c r="B2026" s="57">
        <v>2017</v>
      </c>
      <c r="C2026" s="57">
        <v>3</v>
      </c>
      <c r="D2026" s="81" t="str">
        <f t="shared" si="893"/>
        <v>MML_Commercial</v>
      </c>
      <c r="E2026" s="68" t="s">
        <v>30</v>
      </c>
      <c r="F2026" s="69" t="s">
        <v>40</v>
      </c>
      <c r="G2026" s="84">
        <f t="shared" si="894"/>
        <v>25352</v>
      </c>
      <c r="H2026" s="70">
        <v>6338</v>
      </c>
      <c r="I2026" s="65">
        <v>147</v>
      </c>
      <c r="J2026" s="66">
        <v>717</v>
      </c>
      <c r="K2026" s="66">
        <v>2338</v>
      </c>
      <c r="L2026" s="66">
        <v>1033</v>
      </c>
      <c r="M2026" s="67">
        <v>251</v>
      </c>
      <c r="N2026" s="65">
        <v>2685393</v>
      </c>
      <c r="O2026" s="66">
        <v>2569003</v>
      </c>
      <c r="P2026" s="66">
        <v>1705846</v>
      </c>
      <c r="Q2026" s="66">
        <v>3569433</v>
      </c>
      <c r="R2026" s="67">
        <v>645383</v>
      </c>
      <c r="S2026" s="95">
        <f t="shared" si="868"/>
        <v>18267.979591836734</v>
      </c>
      <c r="T2026" s="96">
        <f t="shared" si="869"/>
        <v>3582.9888423988841</v>
      </c>
      <c r="U2026" s="96">
        <f t="shared" si="870"/>
        <v>729.61762189905903</v>
      </c>
      <c r="V2026" s="96">
        <f t="shared" si="871"/>
        <v>3455.4046466602131</v>
      </c>
      <c r="W2026" s="86">
        <f t="shared" si="872"/>
        <v>2571.2470119521913</v>
      </c>
      <c r="X2026" s="99">
        <f t="shared" si="873"/>
        <v>5.7983591038182391E-3</v>
      </c>
      <c r="Y2026" s="100">
        <f t="shared" si="874"/>
        <v>2.8281792363521616E-2</v>
      </c>
      <c r="Z2026" s="100">
        <f t="shared" si="875"/>
        <v>9.2221520984537703E-2</v>
      </c>
      <c r="AA2026" s="100">
        <f t="shared" si="876"/>
        <v>4.0746292205743134E-2</v>
      </c>
      <c r="AB2026" s="101">
        <f t="shared" si="877"/>
        <v>9.9005995582202595E-3</v>
      </c>
      <c r="AC2026" s="99">
        <f t="shared" si="878"/>
        <v>6.9094244441982398E-3</v>
      </c>
      <c r="AD2026" s="100">
        <f t="shared" si="879"/>
        <v>3.0707695426793802E-2</v>
      </c>
      <c r="AE2026" s="100">
        <f t="shared" si="880"/>
        <v>9.6455570080163616E-2</v>
      </c>
      <c r="AF2026" s="100">
        <f t="shared" si="881"/>
        <v>4.3639373244078968E-2</v>
      </c>
      <c r="AG2026" s="101">
        <f t="shared" si="882"/>
        <v>1.1349437979405167E-2</v>
      </c>
      <c r="AH2026" s="95">
        <f t="shared" si="883"/>
        <v>105.92430577469233</v>
      </c>
      <c r="AI2026" s="96">
        <f t="shared" si="884"/>
        <v>101.33334648153992</v>
      </c>
      <c r="AJ2026" s="96">
        <f t="shared" si="885"/>
        <v>67.286446828652572</v>
      </c>
      <c r="AK2026" s="96">
        <f t="shared" si="886"/>
        <v>140.79492742189964</v>
      </c>
      <c r="AL2026" s="86">
        <f t="shared" si="887"/>
        <v>25.456887030609025</v>
      </c>
      <c r="AM2026" s="95">
        <f t="shared" si="895"/>
        <v>106.27550172885572</v>
      </c>
      <c r="AN2026" s="96">
        <f t="shared" si="888"/>
        <v>101.66932094033741</v>
      </c>
      <c r="AO2026" s="96">
        <f t="shared" si="889"/>
        <v>67.509537532183032</v>
      </c>
      <c r="AP2026" s="96">
        <f t="shared" si="890"/>
        <v>141.26173821207348</v>
      </c>
      <c r="AQ2026" s="86">
        <f t="shared" si="891"/>
        <v>25.54129028126389</v>
      </c>
    </row>
    <row r="2027" spans="1:43">
      <c r="A2027" s="129" t="str">
        <f t="shared" si="892"/>
        <v>2017_3</v>
      </c>
      <c r="B2027" s="57">
        <v>2017</v>
      </c>
      <c r="C2027" s="57">
        <v>3</v>
      </c>
      <c r="D2027" s="81" t="str">
        <f t="shared" si="893"/>
        <v>LMH_Commercial</v>
      </c>
      <c r="E2027" s="68" t="s">
        <v>31</v>
      </c>
      <c r="F2027" s="69" t="s">
        <v>40</v>
      </c>
      <c r="G2027" s="84">
        <f t="shared" si="894"/>
        <v>24716</v>
      </c>
      <c r="H2027" s="70">
        <v>6179</v>
      </c>
      <c r="I2027" s="65">
        <v>93</v>
      </c>
      <c r="J2027" s="66">
        <v>888</v>
      </c>
      <c r="K2027" s="66">
        <v>1440</v>
      </c>
      <c r="L2027" s="66">
        <v>1448</v>
      </c>
      <c r="M2027" s="67">
        <v>287</v>
      </c>
      <c r="N2027" s="65">
        <v>3642460</v>
      </c>
      <c r="O2027" s="66">
        <v>3470024</v>
      </c>
      <c r="P2027" s="66">
        <v>1544852</v>
      </c>
      <c r="Q2027" s="66">
        <v>5998091</v>
      </c>
      <c r="R2027" s="67">
        <v>3226858</v>
      </c>
      <c r="S2027" s="95">
        <f t="shared" si="868"/>
        <v>39166.236559139783</v>
      </c>
      <c r="T2027" s="96">
        <f t="shared" si="869"/>
        <v>3907.6846846846847</v>
      </c>
      <c r="U2027" s="96">
        <f t="shared" si="870"/>
        <v>1072.8138888888889</v>
      </c>
      <c r="V2027" s="96">
        <f t="shared" si="871"/>
        <v>4142.3280386740335</v>
      </c>
      <c r="W2027" s="86">
        <f t="shared" si="872"/>
        <v>11243.407665505227</v>
      </c>
      <c r="X2027" s="99">
        <f t="shared" si="873"/>
        <v>3.7627447807088528E-3</v>
      </c>
      <c r="Y2027" s="100">
        <f t="shared" si="874"/>
        <v>3.5928143712574849E-2</v>
      </c>
      <c r="Z2027" s="100">
        <f t="shared" si="875"/>
        <v>5.8261854669040297E-2</v>
      </c>
      <c r="AA2027" s="100">
        <f t="shared" si="876"/>
        <v>5.8585531639423857E-2</v>
      </c>
      <c r="AB2027" s="101">
        <f t="shared" si="877"/>
        <v>1.1611911312510114E-2</v>
      </c>
      <c r="AC2027" s="99">
        <f t="shared" si="878"/>
        <v>4.6701485898470634E-3</v>
      </c>
      <c r="AD2027" s="100">
        <f t="shared" si="879"/>
        <v>3.8686427328953055E-2</v>
      </c>
      <c r="AE2027" s="100">
        <f t="shared" si="880"/>
        <v>6.1733409759580714E-2</v>
      </c>
      <c r="AF2027" s="100">
        <f t="shared" si="881"/>
        <v>6.2066118286331746E-2</v>
      </c>
      <c r="AG2027" s="101">
        <f t="shared" si="882"/>
        <v>1.3199662456539854E-2</v>
      </c>
      <c r="AH2027" s="95">
        <f t="shared" si="883"/>
        <v>147.37255219291148</v>
      </c>
      <c r="AI2027" s="96">
        <f t="shared" si="884"/>
        <v>140.39585693477909</v>
      </c>
      <c r="AJ2027" s="96">
        <f t="shared" si="885"/>
        <v>62.504126881372393</v>
      </c>
      <c r="AK2027" s="96">
        <f t="shared" si="886"/>
        <v>242.68049037061013</v>
      </c>
      <c r="AL2027" s="86">
        <f t="shared" si="887"/>
        <v>130.55745266224309</v>
      </c>
      <c r="AM2027" s="95">
        <f t="shared" si="895"/>
        <v>147.86117134133406</v>
      </c>
      <c r="AN2027" s="96">
        <f t="shared" si="888"/>
        <v>140.86134459199039</v>
      </c>
      <c r="AO2027" s="96">
        <f t="shared" si="889"/>
        <v>62.711361626209374</v>
      </c>
      <c r="AP2027" s="96">
        <f t="shared" si="890"/>
        <v>243.48510651370603</v>
      </c>
      <c r="AQ2027" s="86">
        <f t="shared" si="891"/>
        <v>130.99032072614511</v>
      </c>
    </row>
    <row r="2028" spans="1:43">
      <c r="A2028" s="129" t="str">
        <f t="shared" si="892"/>
        <v>2017_3</v>
      </c>
      <c r="B2028" s="57">
        <v>2017</v>
      </c>
      <c r="C2028" s="57">
        <v>3</v>
      </c>
      <c r="D2028" s="81" t="str">
        <f t="shared" si="893"/>
        <v>SSL_Commercial</v>
      </c>
      <c r="E2028" s="68" t="s">
        <v>32</v>
      </c>
      <c r="F2028" s="69" t="s">
        <v>40</v>
      </c>
      <c r="G2028" s="84">
        <f t="shared" si="894"/>
        <v>13532</v>
      </c>
      <c r="H2028" s="70">
        <v>3383</v>
      </c>
      <c r="I2028" s="65">
        <v>131</v>
      </c>
      <c r="J2028" s="66">
        <v>387</v>
      </c>
      <c r="K2028" s="66">
        <v>1172</v>
      </c>
      <c r="L2028" s="66">
        <v>601</v>
      </c>
      <c r="M2028" s="67">
        <v>128</v>
      </c>
      <c r="N2028" s="65">
        <v>1790382</v>
      </c>
      <c r="O2028" s="66">
        <v>1365862</v>
      </c>
      <c r="P2028" s="66">
        <v>1024277</v>
      </c>
      <c r="Q2028" s="66">
        <v>2009573</v>
      </c>
      <c r="R2028" s="67">
        <v>362235</v>
      </c>
      <c r="S2028" s="95">
        <f t="shared" si="868"/>
        <v>13667.038167938932</v>
      </c>
      <c r="T2028" s="96">
        <f t="shared" si="869"/>
        <v>3529.3591731266151</v>
      </c>
      <c r="U2028" s="96">
        <f t="shared" si="870"/>
        <v>873.95648464163821</v>
      </c>
      <c r="V2028" s="96">
        <f t="shared" si="871"/>
        <v>3343.7154742096504</v>
      </c>
      <c r="W2028" s="86">
        <f t="shared" si="872"/>
        <v>2829.9609375</v>
      </c>
      <c r="X2028" s="99">
        <f t="shared" si="873"/>
        <v>9.6807567248004735E-3</v>
      </c>
      <c r="Y2028" s="100">
        <f t="shared" si="874"/>
        <v>2.8598876736624299E-2</v>
      </c>
      <c r="Z2028" s="100">
        <f t="shared" si="875"/>
        <v>8.6609518179130943E-2</v>
      </c>
      <c r="AA2028" s="100">
        <f t="shared" si="876"/>
        <v>4.4413242684008279E-2</v>
      </c>
      <c r="AB2028" s="101">
        <f t="shared" si="877"/>
        <v>9.4590600059119134E-3</v>
      </c>
      <c r="AC2028" s="99">
        <f t="shared" si="878"/>
        <v>1.1641935519488354E-2</v>
      </c>
      <c r="AD2028" s="100">
        <f t="shared" si="879"/>
        <v>3.1937356246609851E-2</v>
      </c>
      <c r="AE2028" s="100">
        <f t="shared" si="880"/>
        <v>9.2243117800916499E-2</v>
      </c>
      <c r="AF2028" s="100">
        <f t="shared" si="881"/>
        <v>4.8539594269156244E-2</v>
      </c>
      <c r="AG2028" s="101">
        <f t="shared" si="882"/>
        <v>1.1397869473305153E-2</v>
      </c>
      <c r="AH2028" s="95">
        <f t="shared" si="883"/>
        <v>132.30727165237954</v>
      </c>
      <c r="AI2028" s="96">
        <f t="shared" si="884"/>
        <v>100.93570795152232</v>
      </c>
      <c r="AJ2028" s="96">
        <f t="shared" si="885"/>
        <v>75.692950044339341</v>
      </c>
      <c r="AK2028" s="96">
        <f t="shared" si="886"/>
        <v>148.50524682234703</v>
      </c>
      <c r="AL2028" s="86">
        <f t="shared" si="887"/>
        <v>26.768770322199231</v>
      </c>
      <c r="AM2028" s="95">
        <f t="shared" si="895"/>
        <v>132.74594130587292</v>
      </c>
      <c r="AN2028" s="96">
        <f t="shared" si="888"/>
        <v>101.27036402506404</v>
      </c>
      <c r="AO2028" s="96">
        <f t="shared" si="889"/>
        <v>75.943912820256017</v>
      </c>
      <c r="AP2028" s="96">
        <f t="shared" si="890"/>
        <v>148.99762146171429</v>
      </c>
      <c r="AQ2028" s="86">
        <f t="shared" si="891"/>
        <v>26.857523170436743</v>
      </c>
    </row>
    <row r="2029" spans="1:43">
      <c r="A2029" s="129" t="str">
        <f t="shared" si="892"/>
        <v>2017_3</v>
      </c>
      <c r="B2029" s="57">
        <v>2017</v>
      </c>
      <c r="C2029" s="57">
        <v>3</v>
      </c>
      <c r="D2029" s="81" t="str">
        <f t="shared" si="893"/>
        <v>SSH_Commercial</v>
      </c>
      <c r="E2029" s="68" t="s">
        <v>33</v>
      </c>
      <c r="F2029" s="69" t="s">
        <v>40</v>
      </c>
      <c r="G2029" s="84">
        <f t="shared" si="894"/>
        <v>12492</v>
      </c>
      <c r="H2029" s="70">
        <v>3123</v>
      </c>
      <c r="I2029" s="65">
        <v>103</v>
      </c>
      <c r="J2029" s="66">
        <v>496</v>
      </c>
      <c r="K2029" s="66">
        <v>845</v>
      </c>
      <c r="L2029" s="66">
        <v>699</v>
      </c>
      <c r="M2029" s="67">
        <v>116</v>
      </c>
      <c r="N2029" s="65">
        <v>1791515</v>
      </c>
      <c r="O2029" s="66">
        <v>2175265</v>
      </c>
      <c r="P2029" s="66">
        <v>1333324</v>
      </c>
      <c r="Q2029" s="66">
        <v>3539591</v>
      </c>
      <c r="R2029" s="67">
        <v>493670</v>
      </c>
      <c r="S2029" s="95">
        <f t="shared" si="868"/>
        <v>17393.349514563106</v>
      </c>
      <c r="T2029" s="96">
        <f t="shared" si="869"/>
        <v>4385.614919354839</v>
      </c>
      <c r="U2029" s="96">
        <f t="shared" si="870"/>
        <v>1577.8982248520711</v>
      </c>
      <c r="V2029" s="96">
        <f t="shared" si="871"/>
        <v>5063.7925608011446</v>
      </c>
      <c r="W2029" s="86">
        <f t="shared" si="872"/>
        <v>4255.7758620689656</v>
      </c>
      <c r="X2029" s="99">
        <f t="shared" si="873"/>
        <v>8.2452769772654502E-3</v>
      </c>
      <c r="Y2029" s="100">
        <f t="shared" si="874"/>
        <v>3.9705411463336539E-2</v>
      </c>
      <c r="Z2029" s="100">
        <f t="shared" si="875"/>
        <v>6.7643291706692282E-2</v>
      </c>
      <c r="AA2029" s="100">
        <f t="shared" si="876"/>
        <v>5.5955811719500481E-2</v>
      </c>
      <c r="AB2029" s="101">
        <f t="shared" si="877"/>
        <v>9.285943003522255E-3</v>
      </c>
      <c r="AC2029" s="99">
        <f t="shared" si="878"/>
        <v>1.0130421699413026E-2</v>
      </c>
      <c r="AD2029" s="100">
        <f t="shared" si="879"/>
        <v>4.37760920356184E-2</v>
      </c>
      <c r="AE2029" s="100">
        <f t="shared" si="880"/>
        <v>7.2878613123900288E-2</v>
      </c>
      <c r="AF2029" s="100">
        <f t="shared" si="881"/>
        <v>6.0747170527170526E-2</v>
      </c>
      <c r="AG2029" s="101">
        <f t="shared" si="882"/>
        <v>1.1285469219798835E-2</v>
      </c>
      <c r="AH2029" s="95">
        <f t="shared" si="883"/>
        <v>143.41298430995838</v>
      </c>
      <c r="AI2029" s="96">
        <f t="shared" si="884"/>
        <v>174.13264489273135</v>
      </c>
      <c r="AJ2029" s="96">
        <f t="shared" si="885"/>
        <v>106.73422990714057</v>
      </c>
      <c r="AK2029" s="96">
        <f t="shared" si="886"/>
        <v>283.34862311879601</v>
      </c>
      <c r="AL2029" s="86">
        <f t="shared" si="887"/>
        <v>39.518892090938202</v>
      </c>
      <c r="AM2029" s="95">
        <f t="shared" si="895"/>
        <v>143.8884753645921</v>
      </c>
      <c r="AN2029" s="96">
        <f t="shared" si="888"/>
        <v>174.70998811841343</v>
      </c>
      <c r="AO2029" s="96">
        <f t="shared" si="889"/>
        <v>107.08811119472591</v>
      </c>
      <c r="AP2029" s="96">
        <f t="shared" si="890"/>
        <v>284.28807596042003</v>
      </c>
      <c r="AQ2029" s="86">
        <f t="shared" si="891"/>
        <v>39.649918439554334</v>
      </c>
    </row>
    <row r="2030" spans="1:43">
      <c r="A2030" s="129" t="str">
        <f t="shared" si="892"/>
        <v>2017_3</v>
      </c>
      <c r="B2030" s="57">
        <v>2017</v>
      </c>
      <c r="C2030" s="57">
        <v>3</v>
      </c>
      <c r="D2030" s="81" t="str">
        <f t="shared" si="893"/>
        <v>MMH_Commercial</v>
      </c>
      <c r="E2030" s="68" t="s">
        <v>34</v>
      </c>
      <c r="F2030" s="69" t="s">
        <v>40</v>
      </c>
      <c r="G2030" s="84">
        <f t="shared" si="894"/>
        <v>21952</v>
      </c>
      <c r="H2030" s="70">
        <v>5488</v>
      </c>
      <c r="I2030" s="65">
        <v>261</v>
      </c>
      <c r="J2030" s="66">
        <v>950</v>
      </c>
      <c r="K2030" s="66">
        <v>1057</v>
      </c>
      <c r="L2030" s="66">
        <v>1468</v>
      </c>
      <c r="M2030" s="67">
        <v>357</v>
      </c>
      <c r="N2030" s="65">
        <v>3444870</v>
      </c>
      <c r="O2030" s="66">
        <v>3037924</v>
      </c>
      <c r="P2030" s="66">
        <v>1514750</v>
      </c>
      <c r="Q2030" s="66">
        <v>4634134</v>
      </c>
      <c r="R2030" s="67">
        <v>1022497</v>
      </c>
      <c r="S2030" s="95">
        <f t="shared" si="868"/>
        <v>13198.735632183909</v>
      </c>
      <c r="T2030" s="96">
        <f t="shared" si="869"/>
        <v>3197.814736842105</v>
      </c>
      <c r="U2030" s="96">
        <f t="shared" si="870"/>
        <v>1433.0652790917691</v>
      </c>
      <c r="V2030" s="96">
        <f t="shared" si="871"/>
        <v>3156.767029972752</v>
      </c>
      <c r="W2030" s="86">
        <f t="shared" si="872"/>
        <v>2864.1372549019607</v>
      </c>
      <c r="X2030" s="99">
        <f t="shared" si="873"/>
        <v>1.1889577259475219E-2</v>
      </c>
      <c r="Y2030" s="100">
        <f t="shared" si="874"/>
        <v>4.3276239067055397E-2</v>
      </c>
      <c r="Z2030" s="100">
        <f t="shared" si="875"/>
        <v>4.8150510204081634E-2</v>
      </c>
      <c r="AA2030" s="100">
        <f t="shared" si="876"/>
        <v>6.6873177842565593E-2</v>
      </c>
      <c r="AB2030" s="101">
        <f t="shared" si="877"/>
        <v>1.6262755102040817E-2</v>
      </c>
      <c r="AC2030" s="99">
        <f t="shared" si="878"/>
        <v>1.3594107932763361E-2</v>
      </c>
      <c r="AD2030" s="100">
        <f t="shared" si="879"/>
        <v>4.6476142775371106E-2</v>
      </c>
      <c r="AE2030" s="100">
        <f t="shared" si="880"/>
        <v>5.1517202780608118E-2</v>
      </c>
      <c r="AF2030" s="100">
        <f t="shared" si="881"/>
        <v>7.080157322020976E-2</v>
      </c>
      <c r="AG2030" s="101">
        <f t="shared" si="882"/>
        <v>1.8251849948746231E-2</v>
      </c>
      <c r="AH2030" s="95">
        <f t="shared" si="883"/>
        <v>156.92738702623907</v>
      </c>
      <c r="AI2030" s="96">
        <f t="shared" si="884"/>
        <v>138.38939504373178</v>
      </c>
      <c r="AJ2030" s="96">
        <f t="shared" si="885"/>
        <v>69.002824344023324</v>
      </c>
      <c r="AK2030" s="96">
        <f t="shared" si="886"/>
        <v>211.10304300291546</v>
      </c>
      <c r="AL2030" s="86">
        <f t="shared" si="887"/>
        <v>46.578762755102041</v>
      </c>
      <c r="AM2030" s="95">
        <f t="shared" si="895"/>
        <v>157.44768558300538</v>
      </c>
      <c r="AN2030" s="96">
        <f t="shared" si="888"/>
        <v>138.84823020232</v>
      </c>
      <c r="AO2030" s="96">
        <f t="shared" si="889"/>
        <v>69.231605760698486</v>
      </c>
      <c r="AP2030" s="96">
        <f t="shared" si="890"/>
        <v>211.80296295114621</v>
      </c>
      <c r="AQ2030" s="86">
        <f t="shared" si="891"/>
        <v>46.733196366064973</v>
      </c>
    </row>
    <row r="2031" spans="1:43">
      <c r="A2031" s="129" t="str">
        <f t="shared" si="892"/>
        <v>2017_3</v>
      </c>
      <c r="B2031" s="57">
        <v>2017</v>
      </c>
      <c r="C2031" s="57">
        <v>3</v>
      </c>
      <c r="D2031" s="81" t="str">
        <f t="shared" si="893"/>
        <v>SYA_Commercial</v>
      </c>
      <c r="E2031" s="68" t="s">
        <v>35</v>
      </c>
      <c r="F2031" s="69" t="s">
        <v>40</v>
      </c>
      <c r="G2031" s="84">
        <f t="shared" si="894"/>
        <v>6908</v>
      </c>
      <c r="H2031" s="70">
        <v>1727</v>
      </c>
      <c r="I2031" s="65">
        <v>78</v>
      </c>
      <c r="J2031" s="66">
        <v>262</v>
      </c>
      <c r="K2031" s="66">
        <v>370</v>
      </c>
      <c r="L2031" s="66">
        <v>430</v>
      </c>
      <c r="M2031" s="67">
        <v>198</v>
      </c>
      <c r="N2031" s="65">
        <v>1366794</v>
      </c>
      <c r="O2031" s="66">
        <v>951401</v>
      </c>
      <c r="P2031" s="66">
        <v>338003</v>
      </c>
      <c r="Q2031" s="66">
        <v>1423353</v>
      </c>
      <c r="R2031" s="67">
        <v>1056871</v>
      </c>
      <c r="S2031" s="95">
        <f t="shared" si="868"/>
        <v>17523</v>
      </c>
      <c r="T2031" s="96">
        <f t="shared" si="869"/>
        <v>3631.3015267175574</v>
      </c>
      <c r="U2031" s="96">
        <f t="shared" si="870"/>
        <v>913.52162162162165</v>
      </c>
      <c r="V2031" s="96">
        <f t="shared" si="871"/>
        <v>3310.1232558139536</v>
      </c>
      <c r="W2031" s="86">
        <f t="shared" si="872"/>
        <v>5337.7323232323233</v>
      </c>
      <c r="X2031" s="99">
        <f t="shared" si="873"/>
        <v>1.129125651418645E-2</v>
      </c>
      <c r="Y2031" s="100">
        <f t="shared" si="874"/>
        <v>3.7927041111754489E-2</v>
      </c>
      <c r="Z2031" s="100">
        <f t="shared" si="875"/>
        <v>5.3561088592935728E-2</v>
      </c>
      <c r="AA2031" s="100">
        <f t="shared" si="876"/>
        <v>6.2246670526925306E-2</v>
      </c>
      <c r="AB2031" s="101">
        <f t="shared" si="877"/>
        <v>2.8662420382165606E-2</v>
      </c>
      <c r="AC2031" s="99">
        <f t="shared" si="878"/>
        <v>1.4253256696176176E-2</v>
      </c>
      <c r="AD2031" s="100">
        <f t="shared" si="879"/>
        <v>4.3282025904100865E-2</v>
      </c>
      <c r="AE2031" s="100">
        <f t="shared" si="880"/>
        <v>5.987285253219541E-2</v>
      </c>
      <c r="AF2031" s="100">
        <f t="shared" si="881"/>
        <v>6.9019686928689636E-2</v>
      </c>
      <c r="AG2031" s="101">
        <f t="shared" si="882"/>
        <v>3.33400010174595E-2</v>
      </c>
      <c r="AH2031" s="95">
        <f t="shared" si="883"/>
        <v>197.85668789808918</v>
      </c>
      <c r="AI2031" s="96">
        <f t="shared" si="884"/>
        <v>137.72452229299364</v>
      </c>
      <c r="AJ2031" s="96">
        <f t="shared" si="885"/>
        <v>48.929212507237985</v>
      </c>
      <c r="AK2031" s="96">
        <f t="shared" si="886"/>
        <v>206.04415170816443</v>
      </c>
      <c r="AL2031" s="86">
        <f t="shared" si="887"/>
        <v>152.9923277359583</v>
      </c>
      <c r="AM2031" s="95">
        <f t="shared" si="895"/>
        <v>198.5126890659588</v>
      </c>
      <c r="AN2031" s="96">
        <f t="shared" si="888"/>
        <v>138.18115304138169</v>
      </c>
      <c r="AO2031" s="96">
        <f t="shared" si="889"/>
        <v>49.091439121302308</v>
      </c>
      <c r="AP2031" s="96">
        <f t="shared" si="890"/>
        <v>206.72729871516822</v>
      </c>
      <c r="AQ2031" s="86">
        <f t="shared" si="891"/>
        <v>153.4995794580814</v>
      </c>
    </row>
    <row r="2032" spans="1:43">
      <c r="A2032" s="129" t="str">
        <f t="shared" si="892"/>
        <v>2017_3</v>
      </c>
      <c r="B2032" s="57">
        <v>2017</v>
      </c>
      <c r="C2032" s="57">
        <v>3</v>
      </c>
      <c r="D2032" s="81" t="str">
        <f t="shared" si="893"/>
        <v>LSH_Commercial</v>
      </c>
      <c r="E2032" s="68" t="s">
        <v>36</v>
      </c>
      <c r="F2032" s="69" t="s">
        <v>40</v>
      </c>
      <c r="G2032" s="84">
        <f t="shared" si="894"/>
        <v>10668</v>
      </c>
      <c r="H2032" s="70">
        <v>2667</v>
      </c>
      <c r="I2032" s="65">
        <v>128</v>
      </c>
      <c r="J2032" s="66">
        <v>511</v>
      </c>
      <c r="K2032" s="66">
        <v>393</v>
      </c>
      <c r="L2032" s="66">
        <v>866</v>
      </c>
      <c r="M2032" s="67">
        <v>382</v>
      </c>
      <c r="N2032" s="65">
        <v>2492176</v>
      </c>
      <c r="O2032" s="66">
        <v>1451020</v>
      </c>
      <c r="P2032" s="66">
        <v>484581</v>
      </c>
      <c r="Q2032" s="66">
        <v>2833669</v>
      </c>
      <c r="R2032" s="67">
        <v>2320812</v>
      </c>
      <c r="S2032" s="95">
        <f t="shared" si="868"/>
        <v>19470.125</v>
      </c>
      <c r="T2032" s="96">
        <f t="shared" si="869"/>
        <v>2839.569471624266</v>
      </c>
      <c r="U2032" s="96">
        <f t="shared" si="870"/>
        <v>1233.030534351145</v>
      </c>
      <c r="V2032" s="96">
        <f t="shared" si="871"/>
        <v>3272.1351039260971</v>
      </c>
      <c r="W2032" s="86">
        <f t="shared" si="872"/>
        <v>6075.4240837696334</v>
      </c>
      <c r="X2032" s="99">
        <f t="shared" si="873"/>
        <v>1.1998500187476566E-2</v>
      </c>
      <c r="Y2032" s="100">
        <f t="shared" si="874"/>
        <v>4.7900262467191604E-2</v>
      </c>
      <c r="Z2032" s="100">
        <f t="shared" si="875"/>
        <v>3.6839145106861641E-2</v>
      </c>
      <c r="AA2032" s="100">
        <f t="shared" si="876"/>
        <v>8.1177352830896138E-2</v>
      </c>
      <c r="AB2032" s="101">
        <f t="shared" si="877"/>
        <v>3.5808023997000372E-2</v>
      </c>
      <c r="AC2032" s="99">
        <f t="shared" si="878"/>
        <v>1.4454660449970378E-2</v>
      </c>
      <c r="AD2032" s="100">
        <f t="shared" si="879"/>
        <v>5.2717794230866449E-2</v>
      </c>
      <c r="AE2032" s="100">
        <f t="shared" si="880"/>
        <v>4.1088456923056446E-2</v>
      </c>
      <c r="AF2032" s="100">
        <f t="shared" si="881"/>
        <v>8.7338303133947151E-2</v>
      </c>
      <c r="AG2032" s="101">
        <f t="shared" si="882"/>
        <v>3.9999686927887343E-2</v>
      </c>
      <c r="AH2032" s="95">
        <f t="shared" si="883"/>
        <v>233.61229846269217</v>
      </c>
      <c r="AI2032" s="96">
        <f t="shared" si="884"/>
        <v>136.01612298462692</v>
      </c>
      <c r="AJ2032" s="96">
        <f t="shared" si="885"/>
        <v>45.423790776152984</v>
      </c>
      <c r="AK2032" s="96">
        <f t="shared" si="886"/>
        <v>265.62326584176975</v>
      </c>
      <c r="AL2032" s="86">
        <f t="shared" si="887"/>
        <v>217.54893138357704</v>
      </c>
      <c r="AM2032" s="95">
        <f t="shared" si="895"/>
        <v>234.3868486800655</v>
      </c>
      <c r="AN2032" s="96">
        <f t="shared" si="888"/>
        <v>136.46708947191073</v>
      </c>
      <c r="AO2032" s="96">
        <f t="shared" si="889"/>
        <v>45.574395034794819</v>
      </c>
      <c r="AP2032" s="96">
        <f t="shared" si="890"/>
        <v>266.50394960564279</v>
      </c>
      <c r="AQ2032" s="86">
        <f t="shared" si="891"/>
        <v>218.27022291318113</v>
      </c>
    </row>
    <row r="2033" spans="1:43">
      <c r="A2033" s="129" t="str">
        <f t="shared" si="892"/>
        <v>2017_3</v>
      </c>
      <c r="B2033" s="57">
        <v>2017</v>
      </c>
      <c r="C2033" s="57">
        <v>3</v>
      </c>
      <c r="D2033" s="81" t="str">
        <f t="shared" si="893"/>
        <v>SYH_Commercial</v>
      </c>
      <c r="E2033" s="68" t="s">
        <v>37</v>
      </c>
      <c r="F2033" s="69" t="s">
        <v>40</v>
      </c>
      <c r="G2033" s="84">
        <f t="shared" si="894"/>
        <v>5512</v>
      </c>
      <c r="H2033" s="70">
        <v>1378</v>
      </c>
      <c r="I2033" s="65">
        <v>75</v>
      </c>
      <c r="J2033" s="66">
        <v>298</v>
      </c>
      <c r="K2033" s="66">
        <v>259</v>
      </c>
      <c r="L2033" s="66">
        <v>566</v>
      </c>
      <c r="M2033" s="67">
        <v>8</v>
      </c>
      <c r="N2033" s="65">
        <v>979868</v>
      </c>
      <c r="O2033" s="66">
        <v>902724</v>
      </c>
      <c r="P2033" s="66">
        <v>530805</v>
      </c>
      <c r="Q2033" s="66">
        <v>1517992</v>
      </c>
      <c r="R2033" s="67">
        <v>53832</v>
      </c>
      <c r="S2033" s="95">
        <f t="shared" si="868"/>
        <v>13064.906666666666</v>
      </c>
      <c r="T2033" s="96">
        <f t="shared" si="869"/>
        <v>3029.2751677852348</v>
      </c>
      <c r="U2033" s="96">
        <f t="shared" si="870"/>
        <v>2049.4401544401544</v>
      </c>
      <c r="V2033" s="96">
        <f t="shared" si="871"/>
        <v>2681.964664310954</v>
      </c>
      <c r="W2033" s="86">
        <f t="shared" si="872"/>
        <v>6729</v>
      </c>
      <c r="X2033" s="99">
        <f t="shared" si="873"/>
        <v>1.3606676342525399E-2</v>
      </c>
      <c r="Y2033" s="100">
        <f t="shared" si="874"/>
        <v>5.4063860667634252E-2</v>
      </c>
      <c r="Z2033" s="100">
        <f t="shared" si="875"/>
        <v>4.6988388969521046E-2</v>
      </c>
      <c r="AA2033" s="100">
        <f t="shared" si="876"/>
        <v>0.10268505079825835</v>
      </c>
      <c r="AB2033" s="101">
        <f t="shared" si="877"/>
        <v>1.4513788098693759E-3</v>
      </c>
      <c r="AC2033" s="99">
        <f t="shared" si="878"/>
        <v>1.7242496606926942E-2</v>
      </c>
      <c r="AD2033" s="100">
        <f t="shared" si="879"/>
        <v>6.1161039574444E-2</v>
      </c>
      <c r="AE2033" s="100">
        <f t="shared" si="880"/>
        <v>5.3629575679130105E-2</v>
      </c>
      <c r="AF2033" s="100">
        <f t="shared" si="881"/>
        <v>0.1122114193499725</v>
      </c>
      <c r="AG2033" s="101">
        <f t="shared" si="882"/>
        <v>2.6461268142680288E-3</v>
      </c>
      <c r="AH2033" s="95">
        <f t="shared" si="883"/>
        <v>177.7699564586357</v>
      </c>
      <c r="AI2033" s="96">
        <f t="shared" si="884"/>
        <v>163.77431059506532</v>
      </c>
      <c r="AJ2033" s="96">
        <f t="shared" si="885"/>
        <v>96.29989114658926</v>
      </c>
      <c r="AK2033" s="96">
        <f t="shared" si="886"/>
        <v>275.39767779390422</v>
      </c>
      <c r="AL2033" s="86">
        <f t="shared" si="887"/>
        <v>9.76632801161103</v>
      </c>
      <c r="AM2033" s="95">
        <f t="shared" si="895"/>
        <v>178.35935932536651</v>
      </c>
      <c r="AN2033" s="96">
        <f t="shared" si="888"/>
        <v>164.31731038020646</v>
      </c>
      <c r="AO2033" s="96">
        <f t="shared" si="889"/>
        <v>96.619176998025409</v>
      </c>
      <c r="AP2033" s="96">
        <f t="shared" si="890"/>
        <v>276.310768982181</v>
      </c>
      <c r="AQ2033" s="86">
        <f t="shared" si="891"/>
        <v>9.7987086334109588</v>
      </c>
    </row>
    <row r="2034" spans="1:43">
      <c r="A2034" s="129" t="str">
        <f t="shared" si="892"/>
        <v>2017_3</v>
      </c>
      <c r="B2034" s="57">
        <v>2017</v>
      </c>
      <c r="C2034" s="57">
        <v>3</v>
      </c>
      <c r="D2034" s="81" t="str">
        <f t="shared" si="893"/>
        <v>MSH_Commercial</v>
      </c>
      <c r="E2034" s="68" t="s">
        <v>38</v>
      </c>
      <c r="F2034" s="69" t="s">
        <v>40</v>
      </c>
      <c r="G2034" s="84">
        <f t="shared" si="894"/>
        <v>25248</v>
      </c>
      <c r="H2034" s="70">
        <v>6312</v>
      </c>
      <c r="I2034" s="65">
        <v>328</v>
      </c>
      <c r="J2034" s="66">
        <v>1154</v>
      </c>
      <c r="K2034" s="66">
        <v>583</v>
      </c>
      <c r="L2034" s="66">
        <v>2098</v>
      </c>
      <c r="M2034" s="67">
        <v>565</v>
      </c>
      <c r="N2034" s="65">
        <v>5244324</v>
      </c>
      <c r="O2034" s="66">
        <v>3100880</v>
      </c>
      <c r="P2034" s="66">
        <v>538673</v>
      </c>
      <c r="Q2034" s="66">
        <v>6181919</v>
      </c>
      <c r="R2034" s="67">
        <v>3132516</v>
      </c>
      <c r="S2034" s="95">
        <f t="shared" si="868"/>
        <v>15988.792682926829</v>
      </c>
      <c r="T2034" s="96">
        <f t="shared" si="869"/>
        <v>2687.0710571923742</v>
      </c>
      <c r="U2034" s="96">
        <f t="shared" si="870"/>
        <v>923.96740994854201</v>
      </c>
      <c r="V2034" s="96">
        <f t="shared" si="871"/>
        <v>2946.577216396568</v>
      </c>
      <c r="W2034" s="86">
        <f t="shared" si="872"/>
        <v>5544.2761061946903</v>
      </c>
      <c r="X2034" s="99">
        <f t="shared" si="873"/>
        <v>1.2991128010139416E-2</v>
      </c>
      <c r="Y2034" s="100">
        <f t="shared" si="874"/>
        <v>4.5706590621039288E-2</v>
      </c>
      <c r="Z2034" s="100">
        <f t="shared" si="875"/>
        <v>2.3090937896070977E-2</v>
      </c>
      <c r="AA2034" s="100">
        <f t="shared" si="876"/>
        <v>8.3095690747782003E-2</v>
      </c>
      <c r="AB2034" s="101">
        <f t="shared" si="877"/>
        <v>2.2378010139416985E-2</v>
      </c>
      <c r="AC2034" s="99">
        <f t="shared" si="878"/>
        <v>1.4651580254679178E-2</v>
      </c>
      <c r="AD2034" s="100">
        <f t="shared" si="879"/>
        <v>4.876906741248524E-2</v>
      </c>
      <c r="AE2034" s="100">
        <f t="shared" si="880"/>
        <v>2.5293307913361426E-2</v>
      </c>
      <c r="AF2034" s="100">
        <f t="shared" si="881"/>
        <v>8.714325441042664E-2</v>
      </c>
      <c r="AG2034" s="101">
        <f t="shared" si="882"/>
        <v>2.4546905722135644E-2</v>
      </c>
      <c r="AH2034" s="95">
        <f t="shared" si="883"/>
        <v>207.71245247148289</v>
      </c>
      <c r="AI2034" s="96">
        <f t="shared" si="884"/>
        <v>122.81685678073511</v>
      </c>
      <c r="AJ2034" s="96">
        <f t="shared" si="885"/>
        <v>21.335274081115337</v>
      </c>
      <c r="AK2034" s="96">
        <f t="shared" si="886"/>
        <v>244.84786913814955</v>
      </c>
      <c r="AL2034" s="86">
        <f t="shared" si="887"/>
        <v>124.06986692015209</v>
      </c>
      <c r="AM2034" s="95">
        <f t="shared" si="895"/>
        <v>208.40113079138146</v>
      </c>
      <c r="AN2034" s="96">
        <f t="shared" si="888"/>
        <v>123.22406061265073</v>
      </c>
      <c r="AO2034" s="96">
        <f t="shared" si="889"/>
        <v>21.406011971568848</v>
      </c>
      <c r="AP2034" s="96">
        <f t="shared" si="890"/>
        <v>245.65967130572523</v>
      </c>
      <c r="AQ2034" s="86">
        <f t="shared" si="891"/>
        <v>124.4812251535365</v>
      </c>
    </row>
    <row r="2035" spans="1:43">
      <c r="A2035" s="129" t="str">
        <f t="shared" si="892"/>
        <v>2017_3</v>
      </c>
      <c r="B2035" s="57">
        <v>2017</v>
      </c>
      <c r="C2035" s="57">
        <v>3</v>
      </c>
      <c r="D2035" s="81" t="str">
        <f t="shared" si="893"/>
        <v>SMH_Commercial</v>
      </c>
      <c r="E2035" s="68" t="s">
        <v>39</v>
      </c>
      <c r="F2035" s="69" t="s">
        <v>40</v>
      </c>
      <c r="G2035" s="84">
        <f t="shared" si="894"/>
        <v>12832</v>
      </c>
      <c r="H2035" s="70">
        <v>3208</v>
      </c>
      <c r="I2035" s="65">
        <v>120</v>
      </c>
      <c r="J2035" s="66">
        <v>578</v>
      </c>
      <c r="K2035" s="66">
        <v>1087</v>
      </c>
      <c r="L2035" s="66">
        <v>1003</v>
      </c>
      <c r="M2035" s="67">
        <v>169</v>
      </c>
      <c r="N2035" s="65">
        <v>1753941</v>
      </c>
      <c r="O2035" s="66">
        <v>2275814</v>
      </c>
      <c r="P2035" s="66">
        <v>847356</v>
      </c>
      <c r="Q2035" s="66">
        <v>3930598</v>
      </c>
      <c r="R2035" s="67">
        <v>480152</v>
      </c>
      <c r="S2035" s="95">
        <f t="shared" si="868"/>
        <v>14616.174999999999</v>
      </c>
      <c r="T2035" s="96">
        <f t="shared" si="869"/>
        <v>3937.3944636678202</v>
      </c>
      <c r="U2035" s="96">
        <f t="shared" si="870"/>
        <v>779.53633854645818</v>
      </c>
      <c r="V2035" s="96">
        <f t="shared" si="871"/>
        <v>3918.8414755732801</v>
      </c>
      <c r="W2035" s="86">
        <f t="shared" si="872"/>
        <v>2841.1360946745563</v>
      </c>
      <c r="X2035" s="99">
        <f t="shared" si="873"/>
        <v>9.3516209476309231E-3</v>
      </c>
      <c r="Y2035" s="100">
        <f t="shared" si="874"/>
        <v>4.5043640897755609E-2</v>
      </c>
      <c r="Z2035" s="100">
        <f t="shared" si="875"/>
        <v>8.4710099750623435E-2</v>
      </c>
      <c r="AA2035" s="100">
        <f t="shared" si="876"/>
        <v>7.8163965087281795E-2</v>
      </c>
      <c r="AB2035" s="101">
        <f t="shared" si="877"/>
        <v>1.3170199501246883E-2</v>
      </c>
      <c r="AC2035" s="99">
        <f t="shared" si="878"/>
        <v>1.1331378278245407E-2</v>
      </c>
      <c r="AD2035" s="100">
        <f t="shared" si="879"/>
        <v>4.9309605542702459E-2</v>
      </c>
      <c r="AE2035" s="100">
        <f t="shared" si="880"/>
        <v>9.0437475511968207E-2</v>
      </c>
      <c r="AF2035" s="100">
        <f t="shared" si="881"/>
        <v>8.3685233708974086E-2</v>
      </c>
      <c r="AG2035" s="101">
        <f t="shared" si="882"/>
        <v>1.551510880822368E-2</v>
      </c>
      <c r="AH2035" s="95">
        <f t="shared" si="883"/>
        <v>136.68492830423941</v>
      </c>
      <c r="AI2035" s="96">
        <f t="shared" si="884"/>
        <v>177.35458229426433</v>
      </c>
      <c r="AJ2035" s="96">
        <f t="shared" si="885"/>
        <v>66.034600997506232</v>
      </c>
      <c r="AK2035" s="96">
        <f t="shared" si="886"/>
        <v>306.31218827930172</v>
      </c>
      <c r="AL2035" s="86">
        <f t="shared" si="887"/>
        <v>37.418329177057359</v>
      </c>
      <c r="AM2035" s="95">
        <f t="shared" si="895"/>
        <v>137.13811224030093</v>
      </c>
      <c r="AN2035" s="96">
        <f t="shared" si="888"/>
        <v>177.94260797258758</v>
      </c>
      <c r="AO2035" s="96">
        <f t="shared" si="889"/>
        <v>66.25354115987507</v>
      </c>
      <c r="AP2035" s="96">
        <f t="shared" si="890"/>
        <v>307.32777767068694</v>
      </c>
      <c r="AQ2035" s="86">
        <f t="shared" si="891"/>
        <v>37.542391031628192</v>
      </c>
    </row>
    <row r="2036" spans="1:43">
      <c r="A2036" s="129" t="str">
        <f t="shared" si="892"/>
        <v>2017_4</v>
      </c>
      <c r="B2036" s="57">
        <v>2017</v>
      </c>
      <c r="C2036" s="57">
        <v>4</v>
      </c>
      <c r="D2036" s="81" t="str">
        <f t="shared" si="893"/>
        <v>SML_Commercial</v>
      </c>
      <c r="E2036" s="68" t="s">
        <v>12</v>
      </c>
      <c r="F2036" s="69" t="s">
        <v>40</v>
      </c>
      <c r="G2036" s="84">
        <f t="shared" si="894"/>
        <v>28560</v>
      </c>
      <c r="H2036" s="70">
        <v>7140</v>
      </c>
      <c r="I2036" s="65">
        <v>51</v>
      </c>
      <c r="J2036" s="66">
        <v>904</v>
      </c>
      <c r="K2036" s="66">
        <v>487</v>
      </c>
      <c r="L2036" s="66">
        <v>1538</v>
      </c>
      <c r="M2036" s="67">
        <v>208</v>
      </c>
      <c r="N2036" s="65">
        <v>877971</v>
      </c>
      <c r="O2036" s="66">
        <v>1746468</v>
      </c>
      <c r="P2036" s="66">
        <v>915773</v>
      </c>
      <c r="Q2036" s="66">
        <v>3188910</v>
      </c>
      <c r="R2036" s="67">
        <v>707316</v>
      </c>
      <c r="S2036" s="95">
        <f t="shared" si="868"/>
        <v>17215.117647058825</v>
      </c>
      <c r="T2036" s="96">
        <f t="shared" si="869"/>
        <v>1931.9336283185842</v>
      </c>
      <c r="U2036" s="96">
        <f t="shared" si="870"/>
        <v>1880.4373716632444</v>
      </c>
      <c r="V2036" s="96">
        <f t="shared" si="871"/>
        <v>2073.4135240572173</v>
      </c>
      <c r="W2036" s="86">
        <f t="shared" si="872"/>
        <v>3400.5576923076924</v>
      </c>
      <c r="X2036" s="99">
        <f t="shared" si="873"/>
        <v>1.7857142857142857E-3</v>
      </c>
      <c r="Y2036" s="100">
        <f t="shared" si="874"/>
        <v>3.1652661064425769E-2</v>
      </c>
      <c r="Z2036" s="100">
        <f t="shared" si="875"/>
        <v>1.7051820728291315E-2</v>
      </c>
      <c r="AA2036" s="100">
        <f t="shared" si="876"/>
        <v>5.3851540616246502E-2</v>
      </c>
      <c r="AB2036" s="101">
        <f t="shared" si="877"/>
        <v>7.2829131652661066E-3</v>
      </c>
      <c r="AC2036" s="99">
        <f t="shared" si="878"/>
        <v>2.3678103949044062E-3</v>
      </c>
      <c r="AD2036" s="100">
        <f t="shared" si="879"/>
        <v>3.4066440121602426E-2</v>
      </c>
      <c r="AE2036" s="100">
        <f t="shared" si="880"/>
        <v>1.8836776706888742E-2</v>
      </c>
      <c r="AF2036" s="100">
        <f t="shared" si="881"/>
        <v>5.6963654843076895E-2</v>
      </c>
      <c r="AG2036" s="101">
        <f t="shared" si="882"/>
        <v>8.4552222592274053E-3</v>
      </c>
      <c r="AH2036" s="95">
        <f t="shared" si="883"/>
        <v>30.741281512605042</v>
      </c>
      <c r="AI2036" s="96">
        <f t="shared" si="884"/>
        <v>61.150840336134451</v>
      </c>
      <c r="AJ2036" s="96">
        <f t="shared" si="885"/>
        <v>32.064880952380953</v>
      </c>
      <c r="AK2036" s="96">
        <f t="shared" si="886"/>
        <v>111.65651260504201</v>
      </c>
      <c r="AL2036" s="86">
        <f t="shared" si="887"/>
        <v>24.765966386554624</v>
      </c>
      <c r="AM2036" s="95">
        <f t="shared" si="895"/>
        <v>30.843205368646061</v>
      </c>
      <c r="AN2036" s="96">
        <f t="shared" si="888"/>
        <v>61.353588209369718</v>
      </c>
      <c r="AO2036" s="96">
        <f t="shared" si="889"/>
        <v>32.171193251327331</v>
      </c>
      <c r="AP2036" s="96">
        <f t="shared" si="890"/>
        <v>112.02671390299805</v>
      </c>
      <c r="AQ2036" s="86">
        <f t="shared" si="891"/>
        <v>24.848078864255491</v>
      </c>
    </row>
    <row r="2037" spans="1:43">
      <c r="A2037" s="129" t="str">
        <f t="shared" si="892"/>
        <v>2017_4</v>
      </c>
      <c r="B2037" s="57">
        <v>2017</v>
      </c>
      <c r="C2037" s="57">
        <v>4</v>
      </c>
      <c r="D2037" s="81" t="str">
        <f t="shared" si="893"/>
        <v>LSL_Commercial</v>
      </c>
      <c r="E2037" s="68" t="s">
        <v>14</v>
      </c>
      <c r="F2037" s="69" t="s">
        <v>40</v>
      </c>
      <c r="G2037" s="84">
        <f t="shared" si="894"/>
        <v>3396</v>
      </c>
      <c r="H2037" s="70">
        <v>849</v>
      </c>
      <c r="I2037" s="65">
        <v>4</v>
      </c>
      <c r="J2037" s="66">
        <v>71</v>
      </c>
      <c r="K2037" s="66">
        <v>199</v>
      </c>
      <c r="L2037" s="66">
        <v>128</v>
      </c>
      <c r="M2037" s="67">
        <v>16</v>
      </c>
      <c r="N2037" s="65">
        <v>98448</v>
      </c>
      <c r="O2037" s="66">
        <v>243690</v>
      </c>
      <c r="P2037" s="66">
        <v>491512</v>
      </c>
      <c r="Q2037" s="66">
        <v>450011</v>
      </c>
      <c r="R2037" s="67">
        <v>112793</v>
      </c>
      <c r="S2037" s="95">
        <f t="shared" si="868"/>
        <v>24612</v>
      </c>
      <c r="T2037" s="96">
        <f t="shared" si="869"/>
        <v>3432.2535211267605</v>
      </c>
      <c r="U2037" s="96">
        <f t="shared" si="870"/>
        <v>2469.9095477386936</v>
      </c>
      <c r="V2037" s="96">
        <f t="shared" si="871"/>
        <v>3515.7109375</v>
      </c>
      <c r="W2037" s="86">
        <f t="shared" si="872"/>
        <v>7049.5625</v>
      </c>
      <c r="X2037" s="99">
        <f t="shared" si="873"/>
        <v>1.1778563015312131E-3</v>
      </c>
      <c r="Y2037" s="100">
        <f t="shared" si="874"/>
        <v>2.0906949352179034E-2</v>
      </c>
      <c r="Z2037" s="100">
        <f t="shared" si="875"/>
        <v>5.8598351001177856E-2</v>
      </c>
      <c r="AA2037" s="100">
        <f t="shared" si="876"/>
        <v>3.7691401648998819E-2</v>
      </c>
      <c r="AB2037" s="101">
        <f t="shared" si="877"/>
        <v>4.7114252061248524E-3</v>
      </c>
      <c r="AC2037" s="99">
        <f t="shared" si="878"/>
        <v>2.5492505259753877E-3</v>
      </c>
      <c r="AD2037" s="100">
        <f t="shared" si="879"/>
        <v>2.6627388865760448E-2</v>
      </c>
      <c r="AE2037" s="100">
        <f t="shared" si="880"/>
        <v>6.7989143729845172E-2</v>
      </c>
      <c r="AF2037" s="100">
        <f t="shared" si="881"/>
        <v>4.5306059735678181E-2</v>
      </c>
      <c r="AG2037" s="101">
        <f t="shared" si="882"/>
        <v>7.4493577259484578E-3</v>
      </c>
      <c r="AH2037" s="95">
        <f t="shared" si="883"/>
        <v>28.989399293286219</v>
      </c>
      <c r="AI2037" s="96">
        <f t="shared" si="884"/>
        <v>71.75795053003533</v>
      </c>
      <c r="AJ2037" s="96">
        <f t="shared" si="885"/>
        <v>144.73262661955241</v>
      </c>
      <c r="AK2037" s="96">
        <f t="shared" si="886"/>
        <v>132.51207302709071</v>
      </c>
      <c r="AL2037" s="86">
        <f t="shared" si="887"/>
        <v>33.213486454652532</v>
      </c>
      <c r="AM2037" s="95">
        <f t="shared" si="895"/>
        <v>29.085514719023202</v>
      </c>
      <c r="AN2037" s="96">
        <f t="shared" si="888"/>
        <v>71.995866669498241</v>
      </c>
      <c r="AO2037" s="96">
        <f t="shared" si="889"/>
        <v>145.21249299708001</v>
      </c>
      <c r="AP2037" s="96">
        <f t="shared" si="890"/>
        <v>132.95142170711799</v>
      </c>
      <c r="AQ2037" s="86">
        <f t="shared" si="891"/>
        <v>33.323606997631074</v>
      </c>
    </row>
    <row r="2038" spans="1:43">
      <c r="A2038" s="129" t="str">
        <f t="shared" si="892"/>
        <v>2017_4</v>
      </c>
      <c r="B2038" s="57">
        <v>2017</v>
      </c>
      <c r="C2038" s="57">
        <v>4</v>
      </c>
      <c r="D2038" s="81" t="str">
        <f t="shared" si="893"/>
        <v>MYA_Commercial</v>
      </c>
      <c r="E2038" s="68" t="s">
        <v>15</v>
      </c>
      <c r="F2038" s="69" t="s">
        <v>40</v>
      </c>
      <c r="G2038" s="84">
        <f t="shared" si="894"/>
        <v>3912</v>
      </c>
      <c r="H2038" s="70">
        <v>978</v>
      </c>
      <c r="I2038" s="65">
        <v>22</v>
      </c>
      <c r="J2038" s="66">
        <v>153</v>
      </c>
      <c r="K2038" s="66">
        <v>98</v>
      </c>
      <c r="L2038" s="66">
        <v>296</v>
      </c>
      <c r="M2038" s="67">
        <v>33</v>
      </c>
      <c r="N2038" s="65">
        <v>217351</v>
      </c>
      <c r="O2038" s="66">
        <v>525169</v>
      </c>
      <c r="P2038" s="66">
        <v>103552</v>
      </c>
      <c r="Q2038" s="66">
        <v>919408</v>
      </c>
      <c r="R2038" s="67">
        <v>174742</v>
      </c>
      <c r="S2038" s="95">
        <f t="shared" si="868"/>
        <v>9879.5909090909099</v>
      </c>
      <c r="T2038" s="96">
        <f t="shared" si="869"/>
        <v>3432.4771241830067</v>
      </c>
      <c r="U2038" s="96">
        <f t="shared" si="870"/>
        <v>1056.6530612244899</v>
      </c>
      <c r="V2038" s="96">
        <f t="shared" si="871"/>
        <v>3106.1081081081079</v>
      </c>
      <c r="W2038" s="86">
        <f t="shared" si="872"/>
        <v>5295.212121212121</v>
      </c>
      <c r="X2038" s="99">
        <f t="shared" si="873"/>
        <v>5.6237218813905933E-3</v>
      </c>
      <c r="Y2038" s="100">
        <f t="shared" si="874"/>
        <v>3.9110429447852764E-2</v>
      </c>
      <c r="Z2038" s="100">
        <f t="shared" si="875"/>
        <v>2.5051124744376277E-2</v>
      </c>
      <c r="AA2038" s="100">
        <f t="shared" si="876"/>
        <v>7.5664621676891614E-2</v>
      </c>
      <c r="AB2038" s="101">
        <f t="shared" si="877"/>
        <v>8.4355828220858894E-3</v>
      </c>
      <c r="AC2038" s="99">
        <f t="shared" si="878"/>
        <v>8.4094824891792434E-3</v>
      </c>
      <c r="AD2038" s="100">
        <f t="shared" si="879"/>
        <v>4.6332130892577164E-2</v>
      </c>
      <c r="AE2038" s="100">
        <f t="shared" si="880"/>
        <v>3.0872975044747522E-2</v>
      </c>
      <c r="AF2038" s="100">
        <f t="shared" si="881"/>
        <v>8.5516470031025138E-2</v>
      </c>
      <c r="AG2038" s="101">
        <f t="shared" si="882"/>
        <v>1.1842601477513245E-2</v>
      </c>
      <c r="AH2038" s="95">
        <f t="shared" si="883"/>
        <v>55.56007157464213</v>
      </c>
      <c r="AI2038" s="96">
        <f t="shared" si="884"/>
        <v>134.24565439672801</v>
      </c>
      <c r="AJ2038" s="96">
        <f t="shared" si="885"/>
        <v>26.470347648261757</v>
      </c>
      <c r="AK2038" s="96">
        <f t="shared" si="886"/>
        <v>235.02249488752557</v>
      </c>
      <c r="AL2038" s="86">
        <f t="shared" si="887"/>
        <v>44.668200408997954</v>
      </c>
      <c r="AM2038" s="95">
        <f t="shared" si="895"/>
        <v>55.744283047234141</v>
      </c>
      <c r="AN2038" s="96">
        <f t="shared" si="888"/>
        <v>134.69075082991523</v>
      </c>
      <c r="AO2038" s="96">
        <f t="shared" si="889"/>
        <v>26.558111065084535</v>
      </c>
      <c r="AP2038" s="96">
        <f t="shared" si="890"/>
        <v>235.80172066331161</v>
      </c>
      <c r="AQ2038" s="86">
        <f t="shared" si="891"/>
        <v>44.816299479826583</v>
      </c>
    </row>
    <row r="2039" spans="1:43">
      <c r="A2039" s="129" t="str">
        <f t="shared" si="892"/>
        <v>2017_4</v>
      </c>
      <c r="B2039" s="57">
        <v>2017</v>
      </c>
      <c r="C2039" s="57">
        <v>4</v>
      </c>
      <c r="D2039" s="81" t="str">
        <f t="shared" si="893"/>
        <v>SMA_Commercial</v>
      </c>
      <c r="E2039" s="68" t="s">
        <v>16</v>
      </c>
      <c r="F2039" s="69" t="s">
        <v>40</v>
      </c>
      <c r="G2039" s="84">
        <f t="shared" si="894"/>
        <v>27324</v>
      </c>
      <c r="H2039" s="70">
        <v>6831</v>
      </c>
      <c r="I2039" s="65">
        <v>50</v>
      </c>
      <c r="J2039" s="66">
        <v>688</v>
      </c>
      <c r="K2039" s="66">
        <v>693</v>
      </c>
      <c r="L2039" s="66">
        <v>1028</v>
      </c>
      <c r="M2039" s="67">
        <v>182</v>
      </c>
      <c r="N2039" s="65">
        <v>809005</v>
      </c>
      <c r="O2039" s="66">
        <v>2798730</v>
      </c>
      <c r="P2039" s="66">
        <v>640727</v>
      </c>
      <c r="Q2039" s="66">
        <v>3356126</v>
      </c>
      <c r="R2039" s="67">
        <v>991298</v>
      </c>
      <c r="S2039" s="95">
        <f t="shared" si="868"/>
        <v>16180.1</v>
      </c>
      <c r="T2039" s="96">
        <f t="shared" si="869"/>
        <v>4067.921511627907</v>
      </c>
      <c r="U2039" s="96">
        <f t="shared" si="870"/>
        <v>924.56998556998553</v>
      </c>
      <c r="V2039" s="96">
        <f t="shared" si="871"/>
        <v>3264.7140077821014</v>
      </c>
      <c r="W2039" s="86">
        <f t="shared" si="872"/>
        <v>5446.6923076923076</v>
      </c>
      <c r="X2039" s="99">
        <f t="shared" si="873"/>
        <v>1.8298931342409603E-3</v>
      </c>
      <c r="Y2039" s="100">
        <f t="shared" si="874"/>
        <v>2.5179329527155615E-2</v>
      </c>
      <c r="Z2039" s="100">
        <f t="shared" si="875"/>
        <v>2.5362318840579712E-2</v>
      </c>
      <c r="AA2039" s="100">
        <f t="shared" si="876"/>
        <v>3.7622602839994142E-2</v>
      </c>
      <c r="AB2039" s="101">
        <f t="shared" si="877"/>
        <v>6.6608110086370954E-3</v>
      </c>
      <c r="AC2039" s="99">
        <f t="shared" si="878"/>
        <v>2.432312502436129E-3</v>
      </c>
      <c r="AD2039" s="100">
        <f t="shared" si="879"/>
        <v>2.7387681168001256E-2</v>
      </c>
      <c r="AE2039" s="100">
        <f t="shared" si="880"/>
        <v>2.7578472455390163E-2</v>
      </c>
      <c r="AF2039" s="100">
        <f t="shared" si="881"/>
        <v>4.0304739541269036E-2</v>
      </c>
      <c r="AG2039" s="101">
        <f t="shared" si="882"/>
        <v>7.8073692572757612E-3</v>
      </c>
      <c r="AH2039" s="95">
        <f t="shared" si="883"/>
        <v>29.607853901332163</v>
      </c>
      <c r="AI2039" s="96">
        <f t="shared" si="884"/>
        <v>102.42753623188406</v>
      </c>
      <c r="AJ2039" s="96">
        <f t="shared" si="885"/>
        <v>23.449238764456155</v>
      </c>
      <c r="AK2039" s="96">
        <f t="shared" si="886"/>
        <v>122.82703850095155</v>
      </c>
      <c r="AL2039" s="86">
        <f t="shared" si="887"/>
        <v>36.27938808373591</v>
      </c>
      <c r="AM2039" s="95">
        <f t="shared" si="895"/>
        <v>29.706019836200085</v>
      </c>
      <c r="AN2039" s="96">
        <f t="shared" si="888"/>
        <v>102.76713851727526</v>
      </c>
      <c r="AO2039" s="96">
        <f t="shared" si="889"/>
        <v>23.526985583017375</v>
      </c>
      <c r="AP2039" s="96">
        <f t="shared" si="890"/>
        <v>123.2342760907372</v>
      </c>
      <c r="AQ2039" s="86">
        <f t="shared" si="891"/>
        <v>36.399673736979956</v>
      </c>
    </row>
    <row r="2040" spans="1:43">
      <c r="A2040" s="129" t="str">
        <f t="shared" si="892"/>
        <v>2017_4</v>
      </c>
      <c r="B2040" s="57">
        <v>2017</v>
      </c>
      <c r="C2040" s="57">
        <v>4</v>
      </c>
      <c r="D2040" s="81" t="str">
        <f t="shared" si="893"/>
        <v>MSL_Commercial</v>
      </c>
      <c r="E2040" s="68" t="s">
        <v>17</v>
      </c>
      <c r="F2040" s="69" t="s">
        <v>40</v>
      </c>
      <c r="G2040" s="84">
        <f t="shared" si="894"/>
        <v>11136</v>
      </c>
      <c r="H2040" s="70">
        <v>2784</v>
      </c>
      <c r="I2040" s="65">
        <v>35</v>
      </c>
      <c r="J2040" s="66">
        <v>262</v>
      </c>
      <c r="K2040" s="66">
        <v>514</v>
      </c>
      <c r="L2040" s="66">
        <v>396</v>
      </c>
      <c r="M2040" s="67">
        <v>78</v>
      </c>
      <c r="N2040" s="65">
        <v>827996</v>
      </c>
      <c r="O2040" s="66">
        <v>935946</v>
      </c>
      <c r="P2040" s="66">
        <v>1137659</v>
      </c>
      <c r="Q2040" s="66">
        <v>1556725</v>
      </c>
      <c r="R2040" s="67">
        <v>259654</v>
      </c>
      <c r="S2040" s="95">
        <f t="shared" si="868"/>
        <v>23657.028571428571</v>
      </c>
      <c r="T2040" s="96">
        <f t="shared" si="869"/>
        <v>3572.3129770992368</v>
      </c>
      <c r="U2040" s="96">
        <f t="shared" si="870"/>
        <v>2213.3443579766536</v>
      </c>
      <c r="V2040" s="96">
        <f t="shared" si="871"/>
        <v>3931.1237373737372</v>
      </c>
      <c r="W2040" s="86">
        <f t="shared" si="872"/>
        <v>3328.897435897436</v>
      </c>
      <c r="X2040" s="99">
        <f t="shared" si="873"/>
        <v>3.1429597701149426E-3</v>
      </c>
      <c r="Y2040" s="100">
        <f t="shared" si="874"/>
        <v>2.3527298850574713E-2</v>
      </c>
      <c r="Z2040" s="100">
        <f t="shared" si="875"/>
        <v>4.61566091954023E-2</v>
      </c>
      <c r="AA2040" s="100">
        <f t="shared" si="876"/>
        <v>3.5560344827586209E-2</v>
      </c>
      <c r="AB2040" s="101">
        <f t="shared" si="877"/>
        <v>7.0043103448275863E-3</v>
      </c>
      <c r="AC2040" s="99">
        <f t="shared" si="878"/>
        <v>4.3788422087136236E-3</v>
      </c>
      <c r="AD2040" s="100">
        <f t="shared" si="879"/>
        <v>2.6873926521561235E-2</v>
      </c>
      <c r="AE2040" s="100">
        <f t="shared" si="880"/>
        <v>5.0789443797858005E-2</v>
      </c>
      <c r="AF2040" s="100">
        <f t="shared" si="881"/>
        <v>3.9649295027854636E-2</v>
      </c>
      <c r="AG2040" s="101">
        <f t="shared" si="882"/>
        <v>8.8457084069771263E-3</v>
      </c>
      <c r="AH2040" s="95">
        <f t="shared" si="883"/>
        <v>74.353089080459768</v>
      </c>
      <c r="AI2040" s="96">
        <f t="shared" si="884"/>
        <v>84.046875</v>
      </c>
      <c r="AJ2040" s="96">
        <f t="shared" si="885"/>
        <v>102.16047054597701</v>
      </c>
      <c r="AK2040" s="96">
        <f t="shared" si="886"/>
        <v>139.79211566091954</v>
      </c>
      <c r="AL2040" s="86">
        <f t="shared" si="887"/>
        <v>23.316630747126435</v>
      </c>
      <c r="AM2040" s="95">
        <f t="shared" si="895"/>
        <v>74.599609497786361</v>
      </c>
      <c r="AN2040" s="96">
        <f t="shared" si="888"/>
        <v>84.325535523136779</v>
      </c>
      <c r="AO2040" s="96">
        <f t="shared" si="889"/>
        <v>102.49918736520723</v>
      </c>
      <c r="AP2040" s="96">
        <f t="shared" si="890"/>
        <v>140.25560159160366</v>
      </c>
      <c r="AQ2040" s="86">
        <f t="shared" si="891"/>
        <v>23.393937898900742</v>
      </c>
    </row>
    <row r="2041" spans="1:43">
      <c r="A2041" s="129" t="str">
        <f t="shared" si="892"/>
        <v>2017_4</v>
      </c>
      <c r="B2041" s="57">
        <v>2017</v>
      </c>
      <c r="C2041" s="57">
        <v>4</v>
      </c>
      <c r="D2041" s="81" t="str">
        <f t="shared" si="893"/>
        <v>LYL_Commercial</v>
      </c>
      <c r="E2041" s="68" t="s">
        <v>18</v>
      </c>
      <c r="F2041" s="69" t="s">
        <v>40</v>
      </c>
      <c r="G2041" s="84">
        <f t="shared" si="894"/>
        <v>4556</v>
      </c>
      <c r="H2041" s="70">
        <v>1139</v>
      </c>
      <c r="I2041" s="65">
        <v>32</v>
      </c>
      <c r="J2041" s="66">
        <v>129</v>
      </c>
      <c r="K2041" s="66">
        <v>224</v>
      </c>
      <c r="L2041" s="66">
        <v>195</v>
      </c>
      <c r="M2041" s="67">
        <v>58</v>
      </c>
      <c r="N2041" s="65">
        <v>618685</v>
      </c>
      <c r="O2041" s="66">
        <v>443705</v>
      </c>
      <c r="P2041" s="66">
        <v>431382</v>
      </c>
      <c r="Q2041" s="66">
        <v>763699</v>
      </c>
      <c r="R2041" s="67">
        <v>296636</v>
      </c>
      <c r="S2041" s="95">
        <f t="shared" si="868"/>
        <v>19333.90625</v>
      </c>
      <c r="T2041" s="96">
        <f t="shared" si="869"/>
        <v>3439.5736434108526</v>
      </c>
      <c r="U2041" s="96">
        <f t="shared" si="870"/>
        <v>1925.8125</v>
      </c>
      <c r="V2041" s="96">
        <f t="shared" si="871"/>
        <v>3916.4051282051282</v>
      </c>
      <c r="W2041" s="86">
        <f t="shared" si="872"/>
        <v>5114.4137931034484</v>
      </c>
      <c r="X2041" s="99">
        <f t="shared" si="873"/>
        <v>7.0237050043898156E-3</v>
      </c>
      <c r="Y2041" s="100">
        <f t="shared" si="874"/>
        <v>2.8314310798946446E-2</v>
      </c>
      <c r="Z2041" s="100">
        <f t="shared" si="875"/>
        <v>4.9165935030728712E-2</v>
      </c>
      <c r="AA2041" s="100">
        <f t="shared" si="876"/>
        <v>4.2800702370500439E-2</v>
      </c>
      <c r="AB2041" s="101">
        <f t="shared" si="877"/>
        <v>1.2730465320456541E-2</v>
      </c>
      <c r="AC2041" s="99">
        <f t="shared" si="878"/>
        <v>9.9065190888015745E-3</v>
      </c>
      <c r="AD2041" s="100">
        <f t="shared" si="879"/>
        <v>3.4040028923952401E-2</v>
      </c>
      <c r="AE2041" s="100">
        <f t="shared" si="880"/>
        <v>5.6629538898039886E-2</v>
      </c>
      <c r="AF2041" s="100">
        <f t="shared" si="881"/>
        <v>4.9787701625281594E-2</v>
      </c>
      <c r="AG2041" s="101">
        <f t="shared" si="882"/>
        <v>1.6600403881599349E-2</v>
      </c>
      <c r="AH2041" s="95">
        <f t="shared" si="883"/>
        <v>135.79565408252853</v>
      </c>
      <c r="AI2041" s="96">
        <f t="shared" si="884"/>
        <v>97.389157155399474</v>
      </c>
      <c r="AJ2041" s="96">
        <f t="shared" si="885"/>
        <v>94.684372256365236</v>
      </c>
      <c r="AK2041" s="96">
        <f t="shared" si="886"/>
        <v>167.62489025460931</v>
      </c>
      <c r="AL2041" s="86">
        <f t="shared" si="887"/>
        <v>65.108867427568043</v>
      </c>
      <c r="AM2041" s="95">
        <f t="shared" si="895"/>
        <v>136.24588959701182</v>
      </c>
      <c r="AN2041" s="96">
        <f t="shared" si="888"/>
        <v>97.712054508582128</v>
      </c>
      <c r="AO2041" s="96">
        <f t="shared" si="889"/>
        <v>94.998301795159335</v>
      </c>
      <c r="AP2041" s="96">
        <f t="shared" si="890"/>
        <v>168.1806567790529</v>
      </c>
      <c r="AQ2041" s="86">
        <f t="shared" si="891"/>
        <v>65.324738286040883</v>
      </c>
    </row>
    <row r="2042" spans="1:43">
      <c r="A2042" s="129" t="str">
        <f t="shared" si="892"/>
        <v>2017_4</v>
      </c>
      <c r="B2042" s="57">
        <v>2017</v>
      </c>
      <c r="C2042" s="57">
        <v>4</v>
      </c>
      <c r="D2042" s="81" t="str">
        <f t="shared" si="893"/>
        <v>LSA_Commercial</v>
      </c>
      <c r="E2042" s="68" t="s">
        <v>19</v>
      </c>
      <c r="F2042" s="69" t="s">
        <v>40</v>
      </c>
      <c r="G2042" s="84">
        <f t="shared" si="894"/>
        <v>31020</v>
      </c>
      <c r="H2042" s="70">
        <v>7755</v>
      </c>
      <c r="I2042" s="65">
        <v>92</v>
      </c>
      <c r="J2042" s="66">
        <v>1000</v>
      </c>
      <c r="K2042" s="66">
        <v>799</v>
      </c>
      <c r="L2042" s="66">
        <v>1670</v>
      </c>
      <c r="M2042" s="67">
        <v>308</v>
      </c>
      <c r="N2042" s="65">
        <v>3068656</v>
      </c>
      <c r="O2042" s="66">
        <v>2950786</v>
      </c>
      <c r="P2042" s="66">
        <v>1619088</v>
      </c>
      <c r="Q2042" s="66">
        <v>4636208</v>
      </c>
      <c r="R2042" s="67">
        <v>2700550</v>
      </c>
      <c r="S2042" s="95">
        <f t="shared" si="868"/>
        <v>33354.956521739128</v>
      </c>
      <c r="T2042" s="96">
        <f t="shared" si="869"/>
        <v>2950.7860000000001</v>
      </c>
      <c r="U2042" s="96">
        <f t="shared" si="870"/>
        <v>2026.3929912390488</v>
      </c>
      <c r="V2042" s="96">
        <f t="shared" si="871"/>
        <v>2776.1724550898202</v>
      </c>
      <c r="W2042" s="86">
        <f t="shared" si="872"/>
        <v>8768.0194805194806</v>
      </c>
      <c r="X2042" s="99">
        <f t="shared" si="873"/>
        <v>2.9658284977433914E-3</v>
      </c>
      <c r="Y2042" s="100">
        <f t="shared" si="874"/>
        <v>3.2237266279819474E-2</v>
      </c>
      <c r="Z2042" s="100">
        <f t="shared" si="875"/>
        <v>2.5757575757575757E-2</v>
      </c>
      <c r="AA2042" s="100">
        <f t="shared" si="876"/>
        <v>5.383623468729852E-2</v>
      </c>
      <c r="AB2042" s="101">
        <f t="shared" si="877"/>
        <v>9.9290780141843976E-3</v>
      </c>
      <c r="AC2042" s="99">
        <f t="shared" si="878"/>
        <v>3.6852162885017987E-3</v>
      </c>
      <c r="AD2042" s="100">
        <f t="shared" si="879"/>
        <v>3.4573942693141201E-2</v>
      </c>
      <c r="AE2042" s="100">
        <f t="shared" si="880"/>
        <v>2.7853236779756516E-2</v>
      </c>
      <c r="AF2042" s="100">
        <f t="shared" si="881"/>
        <v>5.6821998974836384E-2</v>
      </c>
      <c r="AG2042" s="101">
        <f t="shared" si="882"/>
        <v>1.1240742133714657E-2</v>
      </c>
      <c r="AH2042" s="95">
        <f t="shared" si="883"/>
        <v>98.925080593165703</v>
      </c>
      <c r="AI2042" s="96">
        <f t="shared" si="884"/>
        <v>95.125274016763385</v>
      </c>
      <c r="AJ2042" s="96">
        <f t="shared" si="885"/>
        <v>52.194970986460348</v>
      </c>
      <c r="AK2042" s="96">
        <f t="shared" si="886"/>
        <v>149.45867182462928</v>
      </c>
      <c r="AL2042" s="86">
        <f t="shared" si="887"/>
        <v>87.058349451966478</v>
      </c>
      <c r="AM2042" s="95">
        <f t="shared" si="895"/>
        <v>99.253070357323367</v>
      </c>
      <c r="AN2042" s="96">
        <f t="shared" si="888"/>
        <v>95.440665381653986</v>
      </c>
      <c r="AO2042" s="96">
        <f t="shared" si="889"/>
        <v>52.368025343569947</v>
      </c>
      <c r="AP2042" s="96">
        <f t="shared" si="890"/>
        <v>149.95420757986085</v>
      </c>
      <c r="AQ2042" s="86">
        <f t="shared" si="891"/>
        <v>87.34699463004965</v>
      </c>
    </row>
    <row r="2043" spans="1:43">
      <c r="A2043" s="129" t="str">
        <f t="shared" si="892"/>
        <v>2017_4</v>
      </c>
      <c r="B2043" s="57">
        <v>2017</v>
      </c>
      <c r="C2043" s="57">
        <v>4</v>
      </c>
      <c r="D2043" s="81" t="str">
        <f t="shared" si="893"/>
        <v>LMA_Commercial</v>
      </c>
      <c r="E2043" s="68" t="s">
        <v>20</v>
      </c>
      <c r="F2043" s="69" t="s">
        <v>40</v>
      </c>
      <c r="G2043" s="84">
        <f t="shared" si="894"/>
        <v>28944</v>
      </c>
      <c r="H2043" s="70">
        <v>7236</v>
      </c>
      <c r="I2043" s="65">
        <v>238</v>
      </c>
      <c r="J2043" s="66">
        <v>757</v>
      </c>
      <c r="K2043" s="66">
        <v>2176</v>
      </c>
      <c r="L2043" s="66">
        <v>1061</v>
      </c>
      <c r="M2043" s="67">
        <v>789</v>
      </c>
      <c r="N2043" s="65">
        <v>3381208</v>
      </c>
      <c r="O2043" s="66">
        <v>1967507</v>
      </c>
      <c r="P2043" s="66">
        <v>2138388</v>
      </c>
      <c r="Q2043" s="66">
        <v>3324396</v>
      </c>
      <c r="R2043" s="67">
        <v>4185286</v>
      </c>
      <c r="S2043" s="95">
        <f t="shared" si="868"/>
        <v>14206.756302521009</v>
      </c>
      <c r="T2043" s="96">
        <f t="shared" si="869"/>
        <v>2599.0845442536329</v>
      </c>
      <c r="U2043" s="96">
        <f t="shared" si="870"/>
        <v>982.71507352941171</v>
      </c>
      <c r="V2043" s="96">
        <f t="shared" si="871"/>
        <v>3133.2667295004712</v>
      </c>
      <c r="W2043" s="86">
        <f t="shared" si="872"/>
        <v>5304.5449936628647</v>
      </c>
      <c r="X2043" s="99">
        <f t="shared" si="873"/>
        <v>8.2227750138197907E-3</v>
      </c>
      <c r="Y2043" s="100">
        <f t="shared" si="874"/>
        <v>2.6153952459922608E-2</v>
      </c>
      <c r="Z2043" s="100">
        <f t="shared" si="875"/>
        <v>7.5179657269209513E-2</v>
      </c>
      <c r="AA2043" s="100">
        <f t="shared" si="876"/>
        <v>3.6656992813709231E-2</v>
      </c>
      <c r="AB2043" s="101">
        <f t="shared" si="877"/>
        <v>2.7259535655058044E-2</v>
      </c>
      <c r="AC2043" s="99">
        <f t="shared" si="878"/>
        <v>9.4595563291997378E-3</v>
      </c>
      <c r="AD2043" s="100">
        <f t="shared" si="879"/>
        <v>2.8339652016916461E-2</v>
      </c>
      <c r="AE2043" s="100">
        <f t="shared" si="880"/>
        <v>7.8790890216602419E-2</v>
      </c>
      <c r="AF2043" s="100">
        <f t="shared" si="881"/>
        <v>3.923061942235595E-2</v>
      </c>
      <c r="AG2043" s="101">
        <f t="shared" si="882"/>
        <v>2.94896871416555E-2</v>
      </c>
      <c r="AH2043" s="95">
        <f t="shared" si="883"/>
        <v>116.81896075179657</v>
      </c>
      <c r="AI2043" s="96">
        <f t="shared" si="884"/>
        <v>67.976333609729139</v>
      </c>
      <c r="AJ2043" s="96">
        <f t="shared" si="885"/>
        <v>73.880182421227204</v>
      </c>
      <c r="AK2043" s="96">
        <f t="shared" si="886"/>
        <v>114.85613598673301</v>
      </c>
      <c r="AL2043" s="86">
        <f t="shared" si="887"/>
        <v>144.59943338861248</v>
      </c>
      <c r="AM2043" s="95">
        <f t="shared" si="895"/>
        <v>117.2062783375532</v>
      </c>
      <c r="AN2043" s="96">
        <f t="shared" si="888"/>
        <v>68.201711658402658</v>
      </c>
      <c r="AO2043" s="96">
        <f t="shared" si="889"/>
        <v>74.125134899031281</v>
      </c>
      <c r="AP2043" s="96">
        <f t="shared" si="890"/>
        <v>115.23694575437197</v>
      </c>
      <c r="AQ2043" s="86">
        <f t="shared" si="891"/>
        <v>145.07885815905578</v>
      </c>
    </row>
    <row r="2044" spans="1:43">
      <c r="A2044" s="129" t="str">
        <f t="shared" si="892"/>
        <v>2017_4</v>
      </c>
      <c r="B2044" s="57">
        <v>2017</v>
      </c>
      <c r="C2044" s="57">
        <v>4</v>
      </c>
      <c r="D2044" s="81" t="str">
        <f t="shared" si="893"/>
        <v>SYL_Commercial</v>
      </c>
      <c r="E2044" s="68" t="s">
        <v>21</v>
      </c>
      <c r="F2044" s="69" t="s">
        <v>40</v>
      </c>
      <c r="G2044" s="84">
        <f t="shared" si="894"/>
        <v>3776</v>
      </c>
      <c r="H2044" s="70">
        <v>944</v>
      </c>
      <c r="I2044" s="65">
        <v>34</v>
      </c>
      <c r="J2044" s="66">
        <v>106</v>
      </c>
      <c r="K2044" s="66">
        <v>138</v>
      </c>
      <c r="L2044" s="66">
        <v>147</v>
      </c>
      <c r="M2044" s="67">
        <v>45</v>
      </c>
      <c r="N2044" s="65">
        <v>407560</v>
      </c>
      <c r="O2044" s="66">
        <v>357537</v>
      </c>
      <c r="P2044" s="66">
        <v>170546</v>
      </c>
      <c r="Q2044" s="66">
        <v>515660</v>
      </c>
      <c r="R2044" s="67">
        <v>218085</v>
      </c>
      <c r="S2044" s="95">
        <f t="shared" si="868"/>
        <v>11987.058823529413</v>
      </c>
      <c r="T2044" s="96">
        <f t="shared" si="869"/>
        <v>3372.9905660377358</v>
      </c>
      <c r="U2044" s="96">
        <f t="shared" si="870"/>
        <v>1235.840579710145</v>
      </c>
      <c r="V2044" s="96">
        <f t="shared" si="871"/>
        <v>3507.8911564625851</v>
      </c>
      <c r="W2044" s="86">
        <f t="shared" si="872"/>
        <v>4846.333333333333</v>
      </c>
      <c r="X2044" s="99">
        <f t="shared" si="873"/>
        <v>9.0042372881355935E-3</v>
      </c>
      <c r="Y2044" s="100">
        <f t="shared" si="874"/>
        <v>2.8072033898305086E-2</v>
      </c>
      <c r="Z2044" s="100">
        <f t="shared" si="875"/>
        <v>3.6546610169491525E-2</v>
      </c>
      <c r="AA2044" s="100">
        <f t="shared" si="876"/>
        <v>3.8930084745762712E-2</v>
      </c>
      <c r="AB2044" s="101">
        <f t="shared" si="877"/>
        <v>1.1917372881355932E-2</v>
      </c>
      <c r="AC2044" s="99">
        <f t="shared" si="878"/>
        <v>1.2586020468172147E-2</v>
      </c>
      <c r="AD2044" s="100">
        <f t="shared" si="879"/>
        <v>3.4335199680222292E-2</v>
      </c>
      <c r="AE2044" s="100">
        <f t="shared" si="880"/>
        <v>4.3661674533762324E-2</v>
      </c>
      <c r="AF2044" s="100">
        <f t="shared" si="881"/>
        <v>4.6264408791105126E-2</v>
      </c>
      <c r="AG2044" s="101">
        <f t="shared" si="882"/>
        <v>1.6031965323251685E-2</v>
      </c>
      <c r="AH2044" s="95">
        <f t="shared" si="883"/>
        <v>107.93432203389831</v>
      </c>
      <c r="AI2044" s="96">
        <f t="shared" si="884"/>
        <v>94.686705508474574</v>
      </c>
      <c r="AJ2044" s="96">
        <f t="shared" si="885"/>
        <v>45.165783898305087</v>
      </c>
      <c r="AK2044" s="96">
        <f t="shared" si="886"/>
        <v>136.5625</v>
      </c>
      <c r="AL2044" s="86">
        <f t="shared" si="887"/>
        <v>57.755561440677965</v>
      </c>
      <c r="AM2044" s="95">
        <f t="shared" si="895"/>
        <v>108.29218227132391</v>
      </c>
      <c r="AN2044" s="96">
        <f t="shared" si="888"/>
        <v>95.00064278325236</v>
      </c>
      <c r="AO2044" s="96">
        <f t="shared" si="889"/>
        <v>45.315532725599191</v>
      </c>
      <c r="AP2044" s="96">
        <f t="shared" si="890"/>
        <v>137.01527802048994</v>
      </c>
      <c r="AQ2044" s="86">
        <f t="shared" si="891"/>
        <v>57.947052141136695</v>
      </c>
    </row>
    <row r="2045" spans="1:43">
      <c r="A2045" s="129" t="str">
        <f t="shared" si="892"/>
        <v>2017_4</v>
      </c>
      <c r="B2045" s="57">
        <v>2017</v>
      </c>
      <c r="C2045" s="57">
        <v>4</v>
      </c>
      <c r="D2045" s="81" t="str">
        <f t="shared" si="893"/>
        <v>MYL_Commercial</v>
      </c>
      <c r="E2045" s="68" t="s">
        <v>22</v>
      </c>
      <c r="F2045" s="69" t="s">
        <v>40</v>
      </c>
      <c r="G2045" s="84">
        <f t="shared" si="894"/>
        <v>2744</v>
      </c>
      <c r="H2045" s="70">
        <v>686</v>
      </c>
      <c r="I2045" s="65">
        <v>25</v>
      </c>
      <c r="J2045" s="66">
        <v>92</v>
      </c>
      <c r="K2045" s="66">
        <v>128</v>
      </c>
      <c r="L2045" s="66">
        <v>136</v>
      </c>
      <c r="M2045" s="67">
        <v>25</v>
      </c>
      <c r="N2045" s="65">
        <v>395425</v>
      </c>
      <c r="O2045" s="66">
        <v>322617</v>
      </c>
      <c r="P2045" s="66">
        <v>135506</v>
      </c>
      <c r="Q2045" s="66">
        <v>503922</v>
      </c>
      <c r="R2045" s="67">
        <v>130321</v>
      </c>
      <c r="S2045" s="95">
        <f t="shared" si="868"/>
        <v>15817</v>
      </c>
      <c r="T2045" s="96">
        <f t="shared" si="869"/>
        <v>3506.7065217391305</v>
      </c>
      <c r="U2045" s="96">
        <f t="shared" si="870"/>
        <v>1058.640625</v>
      </c>
      <c r="V2045" s="96">
        <f t="shared" si="871"/>
        <v>3705.3088235294117</v>
      </c>
      <c r="W2045" s="86">
        <f t="shared" si="872"/>
        <v>5212.84</v>
      </c>
      <c r="X2045" s="99">
        <f t="shared" si="873"/>
        <v>9.1107871720116623E-3</v>
      </c>
      <c r="Y2045" s="100">
        <f t="shared" si="874"/>
        <v>3.3527696793002916E-2</v>
      </c>
      <c r="Z2045" s="100">
        <f t="shared" si="875"/>
        <v>4.6647230320699708E-2</v>
      </c>
      <c r="AA2045" s="100">
        <f t="shared" si="876"/>
        <v>4.9562682215743441E-2</v>
      </c>
      <c r="AB2045" s="101">
        <f t="shared" si="877"/>
        <v>9.1107871720116623E-3</v>
      </c>
      <c r="AC2045" s="99">
        <f t="shared" si="878"/>
        <v>1.3337029239354026E-2</v>
      </c>
      <c r="AD2045" s="100">
        <f t="shared" si="879"/>
        <v>4.1534523590478753E-2</v>
      </c>
      <c r="AE2045" s="100">
        <f t="shared" si="880"/>
        <v>5.6027247097044527E-2</v>
      </c>
      <c r="AF2045" s="100">
        <f t="shared" si="881"/>
        <v>5.9216586935520767E-2</v>
      </c>
      <c r="AG2045" s="101">
        <f t="shared" si="882"/>
        <v>1.3337029239354026E-2</v>
      </c>
      <c r="AH2045" s="95">
        <f t="shared" si="883"/>
        <v>144.10532069970844</v>
      </c>
      <c r="AI2045" s="96">
        <f t="shared" si="884"/>
        <v>117.57179300291546</v>
      </c>
      <c r="AJ2045" s="96">
        <f t="shared" si="885"/>
        <v>49.382653061224488</v>
      </c>
      <c r="AK2045" s="96">
        <f t="shared" si="886"/>
        <v>183.64504373177843</v>
      </c>
      <c r="AL2045" s="86">
        <f t="shared" si="887"/>
        <v>47.493075801749271</v>
      </c>
      <c r="AM2045" s="95">
        <f t="shared" si="895"/>
        <v>144.58310722125339</v>
      </c>
      <c r="AN2045" s="96">
        <f t="shared" si="888"/>
        <v>117.96160663184956</v>
      </c>
      <c r="AO2045" s="96">
        <f t="shared" si="889"/>
        <v>49.546383074219293</v>
      </c>
      <c r="AP2045" s="96">
        <f t="shared" si="890"/>
        <v>184.25392566769543</v>
      </c>
      <c r="AQ2045" s="86">
        <f t="shared" si="891"/>
        <v>47.650540851440766</v>
      </c>
    </row>
    <row r="2046" spans="1:43">
      <c r="A2046" s="129" t="str">
        <f t="shared" si="892"/>
        <v>2017_4</v>
      </c>
      <c r="B2046" s="57">
        <v>2017</v>
      </c>
      <c r="C2046" s="57">
        <v>4</v>
      </c>
      <c r="D2046" s="81" t="str">
        <f t="shared" si="893"/>
        <v>MYH_Commercial</v>
      </c>
      <c r="E2046" s="68" t="s">
        <v>23</v>
      </c>
      <c r="F2046" s="69" t="s">
        <v>40</v>
      </c>
      <c r="G2046" s="84">
        <f t="shared" si="894"/>
        <v>7508</v>
      </c>
      <c r="H2046" s="70">
        <v>1877</v>
      </c>
      <c r="I2046" s="65">
        <v>68</v>
      </c>
      <c r="J2046" s="66">
        <v>220</v>
      </c>
      <c r="K2046" s="66">
        <v>282</v>
      </c>
      <c r="L2046" s="66">
        <v>291</v>
      </c>
      <c r="M2046" s="67">
        <v>203</v>
      </c>
      <c r="N2046" s="65">
        <v>1225982</v>
      </c>
      <c r="O2046" s="66">
        <v>1029272</v>
      </c>
      <c r="P2046" s="66">
        <v>346182</v>
      </c>
      <c r="Q2046" s="66">
        <v>905755</v>
      </c>
      <c r="R2046" s="67">
        <v>1085186</v>
      </c>
      <c r="S2046" s="95">
        <f t="shared" si="868"/>
        <v>18029.147058823528</v>
      </c>
      <c r="T2046" s="96">
        <f t="shared" si="869"/>
        <v>4678.5090909090914</v>
      </c>
      <c r="U2046" s="96">
        <f t="shared" si="870"/>
        <v>1227.5957446808511</v>
      </c>
      <c r="V2046" s="96">
        <f t="shared" si="871"/>
        <v>3112.5601374570447</v>
      </c>
      <c r="W2046" s="86">
        <f t="shared" si="872"/>
        <v>5345.7438423645317</v>
      </c>
      <c r="X2046" s="99">
        <f t="shared" si="873"/>
        <v>9.0570058604155564E-3</v>
      </c>
      <c r="Y2046" s="100">
        <f t="shared" si="874"/>
        <v>2.9302077783697391E-2</v>
      </c>
      <c r="Z2046" s="100">
        <f t="shared" si="875"/>
        <v>3.7559936068193925E-2</v>
      </c>
      <c r="AA2046" s="100">
        <f t="shared" si="876"/>
        <v>3.8758657432072456E-2</v>
      </c>
      <c r="AB2046" s="101">
        <f t="shared" si="877"/>
        <v>2.70378263185935E-2</v>
      </c>
      <c r="AC2046" s="99">
        <f t="shared" si="878"/>
        <v>1.1604483902046141E-2</v>
      </c>
      <c r="AD2046" s="100">
        <f t="shared" si="879"/>
        <v>3.3837158775344441E-2</v>
      </c>
      <c r="AE2046" s="100">
        <f t="shared" si="880"/>
        <v>4.267255069149406E-2</v>
      </c>
      <c r="AF2046" s="100">
        <f t="shared" si="881"/>
        <v>4.3948980275393824E-2</v>
      </c>
      <c r="AG2046" s="101">
        <f t="shared" si="882"/>
        <v>3.1399243741884561E-2</v>
      </c>
      <c r="AH2046" s="95">
        <f t="shared" si="883"/>
        <v>163.2900905700586</v>
      </c>
      <c r="AI2046" s="96">
        <f t="shared" si="884"/>
        <v>137.09003729355354</v>
      </c>
      <c r="AJ2046" s="96">
        <f t="shared" si="885"/>
        <v>46.10841768779968</v>
      </c>
      <c r="AK2046" s="96">
        <f t="shared" si="886"/>
        <v>120.63865210442195</v>
      </c>
      <c r="AL2046" s="86">
        <f t="shared" si="887"/>
        <v>144.5372935535429</v>
      </c>
      <c r="AM2046" s="95">
        <f t="shared" si="895"/>
        <v>163.8314849057945</v>
      </c>
      <c r="AN2046" s="96">
        <f t="shared" si="888"/>
        <v>137.544564383455</v>
      </c>
      <c r="AO2046" s="96">
        <f t="shared" si="889"/>
        <v>46.261291852292899</v>
      </c>
      <c r="AP2046" s="96">
        <f t="shared" si="890"/>
        <v>121.0386340181568</v>
      </c>
      <c r="AQ2046" s="86">
        <f t="shared" si="891"/>
        <v>145.01651229706434</v>
      </c>
    </row>
    <row r="2047" spans="1:43">
      <c r="A2047" s="129" t="str">
        <f t="shared" si="892"/>
        <v>2017_4</v>
      </c>
      <c r="B2047" s="57">
        <v>2017</v>
      </c>
      <c r="C2047" s="57">
        <v>4</v>
      </c>
      <c r="D2047" s="81" t="str">
        <f t="shared" si="893"/>
        <v>LML_Commercial</v>
      </c>
      <c r="E2047" s="68" t="s">
        <v>24</v>
      </c>
      <c r="F2047" s="69" t="s">
        <v>40</v>
      </c>
      <c r="G2047" s="84">
        <f t="shared" si="894"/>
        <v>28844</v>
      </c>
      <c r="H2047" s="70">
        <v>7211</v>
      </c>
      <c r="I2047" s="65">
        <v>56</v>
      </c>
      <c r="J2047" s="66">
        <v>691</v>
      </c>
      <c r="K2047" s="66">
        <v>2189</v>
      </c>
      <c r="L2047" s="66">
        <v>1029</v>
      </c>
      <c r="M2047" s="67">
        <v>265</v>
      </c>
      <c r="N2047" s="65">
        <v>1056713</v>
      </c>
      <c r="O2047" s="66">
        <v>1581064</v>
      </c>
      <c r="P2047" s="66">
        <v>2990355</v>
      </c>
      <c r="Q2047" s="66">
        <v>2459022</v>
      </c>
      <c r="R2047" s="67">
        <v>1338521</v>
      </c>
      <c r="S2047" s="95">
        <f t="shared" si="868"/>
        <v>18869.875</v>
      </c>
      <c r="T2047" s="96">
        <f t="shared" si="869"/>
        <v>2288.081041968162</v>
      </c>
      <c r="U2047" s="96">
        <f t="shared" si="870"/>
        <v>1366.0826861580631</v>
      </c>
      <c r="V2047" s="96">
        <f t="shared" si="871"/>
        <v>2389.7201166180757</v>
      </c>
      <c r="W2047" s="86">
        <f t="shared" si="872"/>
        <v>5051.0226415094339</v>
      </c>
      <c r="X2047" s="99">
        <f t="shared" si="873"/>
        <v>1.9414782970461795E-3</v>
      </c>
      <c r="Y2047" s="100">
        <f t="shared" si="874"/>
        <v>2.3956455415337679E-2</v>
      </c>
      <c r="Z2047" s="100">
        <f t="shared" si="875"/>
        <v>7.5890999861322972E-2</v>
      </c>
      <c r="AA2047" s="100">
        <f t="shared" si="876"/>
        <v>3.5674663708223545E-2</v>
      </c>
      <c r="AB2047" s="101">
        <f t="shared" si="877"/>
        <v>9.1873526556649557E-3</v>
      </c>
      <c r="AC2047" s="99">
        <f t="shared" si="878"/>
        <v>2.5453886170935754E-3</v>
      </c>
      <c r="AD2047" s="100">
        <f t="shared" si="879"/>
        <v>2.6054303591355975E-2</v>
      </c>
      <c r="AE2047" s="100">
        <f t="shared" si="880"/>
        <v>7.9524163130760259E-2</v>
      </c>
      <c r="AF2047" s="100">
        <f t="shared" si="881"/>
        <v>3.8219265977880605E-2</v>
      </c>
      <c r="AG2047" s="101">
        <f t="shared" si="882"/>
        <v>1.0496290854330913E-2</v>
      </c>
      <c r="AH2047" s="95">
        <f t="shared" si="883"/>
        <v>36.635452780474274</v>
      </c>
      <c r="AI2047" s="96">
        <f t="shared" si="884"/>
        <v>54.814311468589658</v>
      </c>
      <c r="AJ2047" s="96">
        <f t="shared" si="885"/>
        <v>103.67338094577728</v>
      </c>
      <c r="AK2047" s="96">
        <f t="shared" si="886"/>
        <v>85.252461517126619</v>
      </c>
      <c r="AL2047" s="86">
        <f t="shared" si="887"/>
        <v>46.405526279295522</v>
      </c>
      <c r="AM2047" s="95">
        <f t="shared" si="895"/>
        <v>36.756918979391955</v>
      </c>
      <c r="AN2047" s="96">
        <f t="shared" si="888"/>
        <v>54.996050345962779</v>
      </c>
      <c r="AO2047" s="96">
        <f t="shared" si="889"/>
        <v>104.01711387540385</v>
      </c>
      <c r="AP2047" s="96">
        <f t="shared" si="890"/>
        <v>85.535119206958157</v>
      </c>
      <c r="AQ2047" s="86">
        <f t="shared" si="891"/>
        <v>46.559385518314528</v>
      </c>
    </row>
    <row r="2048" spans="1:43">
      <c r="A2048" s="129" t="str">
        <f t="shared" si="892"/>
        <v>2017_4</v>
      </c>
      <c r="B2048" s="57">
        <v>2017</v>
      </c>
      <c r="C2048" s="57">
        <v>4</v>
      </c>
      <c r="D2048" s="81" t="str">
        <f t="shared" si="893"/>
        <v>MSA_Commercial</v>
      </c>
      <c r="E2048" s="68" t="s">
        <v>25</v>
      </c>
      <c r="F2048" s="69" t="s">
        <v>40</v>
      </c>
      <c r="G2048" s="84">
        <f t="shared" si="894"/>
        <v>20056</v>
      </c>
      <c r="H2048" s="70">
        <v>5014</v>
      </c>
      <c r="I2048" s="65">
        <v>81</v>
      </c>
      <c r="J2048" s="66">
        <v>628</v>
      </c>
      <c r="K2048" s="66">
        <v>936</v>
      </c>
      <c r="L2048" s="66">
        <v>1141</v>
      </c>
      <c r="M2048" s="67">
        <v>233</v>
      </c>
      <c r="N2048" s="65">
        <v>1962166</v>
      </c>
      <c r="O2048" s="66">
        <v>2148194</v>
      </c>
      <c r="P2048" s="66">
        <v>2056943</v>
      </c>
      <c r="Q2048" s="66">
        <v>4056716</v>
      </c>
      <c r="R2048" s="67">
        <v>1019492</v>
      </c>
      <c r="S2048" s="95">
        <f t="shared" si="868"/>
        <v>24224.271604938273</v>
      </c>
      <c r="T2048" s="96">
        <f t="shared" si="869"/>
        <v>3420.691082802548</v>
      </c>
      <c r="U2048" s="96">
        <f t="shared" si="870"/>
        <v>2197.5886752136753</v>
      </c>
      <c r="V2048" s="96">
        <f t="shared" si="871"/>
        <v>3555.4040315512707</v>
      </c>
      <c r="W2048" s="86">
        <f t="shared" si="872"/>
        <v>4375.5021459227464</v>
      </c>
      <c r="X2048" s="99">
        <f t="shared" si="873"/>
        <v>4.0386916633426409E-3</v>
      </c>
      <c r="Y2048" s="100">
        <f t="shared" si="874"/>
        <v>3.1312325488631831E-2</v>
      </c>
      <c r="Z2048" s="100">
        <f t="shared" si="875"/>
        <v>4.6669325887514955E-2</v>
      </c>
      <c r="AA2048" s="100">
        <f t="shared" si="876"/>
        <v>5.6890706023135222E-2</v>
      </c>
      <c r="AB2048" s="101">
        <f t="shared" si="877"/>
        <v>1.1617471080973274E-2</v>
      </c>
      <c r="AC2048" s="99">
        <f t="shared" si="878"/>
        <v>5.0821505522569447E-3</v>
      </c>
      <c r="AD2048" s="100">
        <f t="shared" si="879"/>
        <v>3.41777126381793E-2</v>
      </c>
      <c r="AE2048" s="100">
        <f t="shared" si="880"/>
        <v>5.0139660149230381E-2</v>
      </c>
      <c r="AF2048" s="100">
        <f t="shared" si="881"/>
        <v>6.0701675186078753E-2</v>
      </c>
      <c r="AG2048" s="101">
        <f t="shared" si="882"/>
        <v>1.3380470180988051E-2</v>
      </c>
      <c r="AH2048" s="95">
        <f t="shared" si="883"/>
        <v>97.834363781412051</v>
      </c>
      <c r="AI2048" s="96">
        <f t="shared" si="884"/>
        <v>107.10979258077383</v>
      </c>
      <c r="AJ2048" s="96">
        <f t="shared" si="885"/>
        <v>102.55998205025928</v>
      </c>
      <c r="AK2048" s="96">
        <f t="shared" si="886"/>
        <v>202.26944555245313</v>
      </c>
      <c r="AL2048" s="86">
        <f t="shared" si="887"/>
        <v>50.832269644994014</v>
      </c>
      <c r="AM2048" s="95">
        <f t="shared" si="895"/>
        <v>98.158737233632394</v>
      </c>
      <c r="AN2048" s="96">
        <f t="shared" si="888"/>
        <v>107.46491906029647</v>
      </c>
      <c r="AO2048" s="96">
        <f t="shared" si="889"/>
        <v>102.90002346466075</v>
      </c>
      <c r="AP2048" s="96">
        <f t="shared" si="890"/>
        <v>202.94007738156316</v>
      </c>
      <c r="AQ2048" s="86">
        <f t="shared" si="891"/>
        <v>51.000805915396732</v>
      </c>
    </row>
    <row r="2049" spans="1:43">
      <c r="A2049" s="129" t="str">
        <f t="shared" si="892"/>
        <v>2017_4</v>
      </c>
      <c r="B2049" s="57">
        <v>2017</v>
      </c>
      <c r="C2049" s="57">
        <v>4</v>
      </c>
      <c r="D2049" s="81" t="str">
        <f t="shared" si="893"/>
        <v>LYA_Commercial</v>
      </c>
      <c r="E2049" s="68" t="s">
        <v>26</v>
      </c>
      <c r="F2049" s="69" t="s">
        <v>40</v>
      </c>
      <c r="G2049" s="84">
        <f t="shared" si="894"/>
        <v>6196</v>
      </c>
      <c r="H2049" s="70">
        <v>1549</v>
      </c>
      <c r="I2049" s="65">
        <v>56</v>
      </c>
      <c r="J2049" s="66">
        <v>205</v>
      </c>
      <c r="K2049" s="66">
        <v>297</v>
      </c>
      <c r="L2049" s="66">
        <v>287</v>
      </c>
      <c r="M2049" s="67">
        <v>102</v>
      </c>
      <c r="N2049" s="65">
        <v>1212864</v>
      </c>
      <c r="O2049" s="66">
        <v>734841</v>
      </c>
      <c r="P2049" s="66">
        <v>352573</v>
      </c>
      <c r="Q2049" s="66">
        <v>1076310</v>
      </c>
      <c r="R2049" s="67">
        <v>804204</v>
      </c>
      <c r="S2049" s="95">
        <f t="shared" si="868"/>
        <v>21658.285714285714</v>
      </c>
      <c r="T2049" s="96">
        <f t="shared" si="869"/>
        <v>3584.5902439024389</v>
      </c>
      <c r="U2049" s="96">
        <f t="shared" si="870"/>
        <v>1187.1144781144781</v>
      </c>
      <c r="V2049" s="96">
        <f t="shared" si="871"/>
        <v>3750.2090592334494</v>
      </c>
      <c r="W2049" s="86">
        <f t="shared" si="872"/>
        <v>7884.3529411764703</v>
      </c>
      <c r="X2049" s="99">
        <f t="shared" si="873"/>
        <v>9.0380890897353138E-3</v>
      </c>
      <c r="Y2049" s="100">
        <f t="shared" si="874"/>
        <v>3.3085861846352482E-2</v>
      </c>
      <c r="Z2049" s="100">
        <f t="shared" si="875"/>
        <v>4.7934151065203358E-2</v>
      </c>
      <c r="AA2049" s="100">
        <f t="shared" si="876"/>
        <v>4.6320206584893477E-2</v>
      </c>
      <c r="AB2049" s="101">
        <f t="shared" si="877"/>
        <v>1.646223369916075E-2</v>
      </c>
      <c r="AC2049" s="99">
        <f t="shared" si="878"/>
        <v>1.183943672637177E-2</v>
      </c>
      <c r="AD2049" s="100">
        <f t="shared" si="879"/>
        <v>3.8380245363219712E-2</v>
      </c>
      <c r="AE2049" s="100">
        <f t="shared" si="880"/>
        <v>5.425763224219287E-2</v>
      </c>
      <c r="AF2049" s="100">
        <f t="shared" si="881"/>
        <v>5.2541586900397008E-2</v>
      </c>
      <c r="AG2049" s="101">
        <f t="shared" si="882"/>
        <v>2.022875231470346E-2</v>
      </c>
      <c r="AH2049" s="95">
        <f t="shared" si="883"/>
        <v>195.7495158166559</v>
      </c>
      <c r="AI2049" s="96">
        <f t="shared" si="884"/>
        <v>118.59925758553906</v>
      </c>
      <c r="AJ2049" s="96">
        <f t="shared" si="885"/>
        <v>56.903324725629439</v>
      </c>
      <c r="AK2049" s="96">
        <f t="shared" si="886"/>
        <v>173.71045836023239</v>
      </c>
      <c r="AL2049" s="86">
        <f t="shared" si="887"/>
        <v>129.79406068431246</v>
      </c>
      <c r="AM2049" s="95">
        <f t="shared" si="895"/>
        <v>196.3985305775407</v>
      </c>
      <c r="AN2049" s="96">
        <f t="shared" si="888"/>
        <v>118.99247781130498</v>
      </c>
      <c r="AO2049" s="96">
        <f t="shared" si="889"/>
        <v>57.091989803733362</v>
      </c>
      <c r="AP2049" s="96">
        <f t="shared" si="890"/>
        <v>174.28640181084839</v>
      </c>
      <c r="AQ2049" s="86">
        <f t="shared" si="891"/>
        <v>130.22439769387213</v>
      </c>
    </row>
    <row r="2050" spans="1:43">
      <c r="A2050" s="129" t="str">
        <f t="shared" si="892"/>
        <v>2017_4</v>
      </c>
      <c r="B2050" s="57">
        <v>2017</v>
      </c>
      <c r="C2050" s="57">
        <v>4</v>
      </c>
      <c r="D2050" s="81" t="str">
        <f t="shared" si="893"/>
        <v>MMA_Commercial</v>
      </c>
      <c r="E2050" s="68" t="s">
        <v>27</v>
      </c>
      <c r="F2050" s="69" t="s">
        <v>40</v>
      </c>
      <c r="G2050" s="84">
        <f t="shared" si="894"/>
        <v>30864</v>
      </c>
      <c r="H2050" s="70">
        <v>7716</v>
      </c>
      <c r="I2050" s="65">
        <v>249</v>
      </c>
      <c r="J2050" s="66">
        <v>999</v>
      </c>
      <c r="K2050" s="66">
        <v>1605</v>
      </c>
      <c r="L2050" s="66">
        <v>1675</v>
      </c>
      <c r="M2050" s="67">
        <v>383</v>
      </c>
      <c r="N2050" s="65">
        <v>3998872</v>
      </c>
      <c r="O2050" s="66">
        <v>3563956</v>
      </c>
      <c r="P2050" s="66">
        <v>2636692</v>
      </c>
      <c r="Q2050" s="66">
        <v>6108363</v>
      </c>
      <c r="R2050" s="67">
        <v>4646824</v>
      </c>
      <c r="S2050" s="95">
        <f t="shared" si="868"/>
        <v>16059.726907630522</v>
      </c>
      <c r="T2050" s="96">
        <f t="shared" si="869"/>
        <v>3567.5235235235236</v>
      </c>
      <c r="U2050" s="96">
        <f t="shared" si="870"/>
        <v>1642.7987538940811</v>
      </c>
      <c r="V2050" s="96">
        <f t="shared" si="871"/>
        <v>3646.783880597015</v>
      </c>
      <c r="W2050" s="86">
        <f t="shared" si="872"/>
        <v>12132.699738903395</v>
      </c>
      <c r="X2050" s="99">
        <f t="shared" si="873"/>
        <v>8.0676516329704507E-3</v>
      </c>
      <c r="Y2050" s="100">
        <f t="shared" si="874"/>
        <v>3.2367807153965783E-2</v>
      </c>
      <c r="Z2050" s="100">
        <f t="shared" si="875"/>
        <v>5.2002332814930018E-2</v>
      </c>
      <c r="AA2050" s="100">
        <f t="shared" si="876"/>
        <v>5.4270347330222915E-2</v>
      </c>
      <c r="AB2050" s="101">
        <f t="shared" si="877"/>
        <v>1.2409279419388283E-2</v>
      </c>
      <c r="AC2050" s="99">
        <f t="shared" si="878"/>
        <v>9.2540878925047049E-3</v>
      </c>
      <c r="AD2050" s="100">
        <f t="shared" si="879"/>
        <v>3.4714961283888034E-2</v>
      </c>
      <c r="AE2050" s="100">
        <f t="shared" si="880"/>
        <v>5.4947058628580951E-2</v>
      </c>
      <c r="AF2050" s="100">
        <f t="shared" si="881"/>
        <v>5.7275002377408027E-2</v>
      </c>
      <c r="AG2050" s="101">
        <f t="shared" si="882"/>
        <v>1.3877500982365667E-2</v>
      </c>
      <c r="AH2050" s="95">
        <f t="shared" si="883"/>
        <v>129.56428201140488</v>
      </c>
      <c r="AI2050" s="96">
        <f t="shared" si="884"/>
        <v>115.47291342664593</v>
      </c>
      <c r="AJ2050" s="96">
        <f t="shared" si="885"/>
        <v>85.42936754795231</v>
      </c>
      <c r="AK2050" s="96">
        <f t="shared" si="886"/>
        <v>197.91222783825816</v>
      </c>
      <c r="AL2050" s="86">
        <f t="shared" si="887"/>
        <v>150.5580611715915</v>
      </c>
      <c r="AM2050" s="95">
        <f t="shared" si="895"/>
        <v>129.99385718127454</v>
      </c>
      <c r="AN2050" s="96">
        <f t="shared" si="888"/>
        <v>115.85576814270286</v>
      </c>
      <c r="AO2050" s="96">
        <f t="shared" si="889"/>
        <v>85.712611776273192</v>
      </c>
      <c r="AP2050" s="96">
        <f t="shared" si="890"/>
        <v>198.56841315085393</v>
      </c>
      <c r="AQ2050" s="86">
        <f t="shared" si="891"/>
        <v>151.0572419928717</v>
      </c>
    </row>
    <row r="2051" spans="1:43">
      <c r="A2051" s="129" t="str">
        <f t="shared" si="892"/>
        <v>2017_4</v>
      </c>
      <c r="B2051" s="57">
        <v>2017</v>
      </c>
      <c r="C2051" s="57">
        <v>4</v>
      </c>
      <c r="D2051" s="81" t="str">
        <f t="shared" si="893"/>
        <v>LYH_Commercial</v>
      </c>
      <c r="E2051" s="68" t="s">
        <v>28</v>
      </c>
      <c r="F2051" s="69" t="s">
        <v>40</v>
      </c>
      <c r="G2051" s="84">
        <f t="shared" si="894"/>
        <v>4348</v>
      </c>
      <c r="H2051" s="70">
        <v>1087</v>
      </c>
      <c r="I2051" s="65">
        <v>37</v>
      </c>
      <c r="J2051" s="66">
        <v>147</v>
      </c>
      <c r="K2051" s="66">
        <v>177</v>
      </c>
      <c r="L2051" s="66">
        <v>231</v>
      </c>
      <c r="M2051" s="67">
        <v>68</v>
      </c>
      <c r="N2051" s="65">
        <v>764620</v>
      </c>
      <c r="O2051" s="66">
        <v>494378</v>
      </c>
      <c r="P2051" s="66">
        <v>335174</v>
      </c>
      <c r="Q2051" s="66">
        <v>753786</v>
      </c>
      <c r="R2051" s="67">
        <v>568433</v>
      </c>
      <c r="S2051" s="95">
        <f t="shared" si="868"/>
        <v>20665.405405405407</v>
      </c>
      <c r="T2051" s="96">
        <f t="shared" si="869"/>
        <v>3363.1156462585036</v>
      </c>
      <c r="U2051" s="96">
        <f t="shared" si="870"/>
        <v>1893.638418079096</v>
      </c>
      <c r="V2051" s="96">
        <f t="shared" si="871"/>
        <v>3263.1428571428573</v>
      </c>
      <c r="W2051" s="86">
        <f t="shared" si="872"/>
        <v>8359.3088235294126</v>
      </c>
      <c r="X2051" s="99">
        <f t="shared" si="873"/>
        <v>8.5096596136154546E-3</v>
      </c>
      <c r="Y2051" s="100">
        <f t="shared" si="874"/>
        <v>3.3808647654093839E-2</v>
      </c>
      <c r="Z2051" s="100">
        <f t="shared" si="875"/>
        <v>4.0708371665133393E-2</v>
      </c>
      <c r="AA2051" s="100">
        <f t="shared" si="876"/>
        <v>5.3127874885004603E-2</v>
      </c>
      <c r="AB2051" s="101">
        <f t="shared" si="877"/>
        <v>1.5639374425023E-2</v>
      </c>
      <c r="AC2051" s="99">
        <f t="shared" si="878"/>
        <v>1.1755382900019972E-2</v>
      </c>
      <c r="AD2051" s="100">
        <f t="shared" si="879"/>
        <v>4.0195055150599554E-2</v>
      </c>
      <c r="AE2051" s="100">
        <f t="shared" si="880"/>
        <v>4.7691151450759646E-2</v>
      </c>
      <c r="AF2051" s="100">
        <f t="shared" si="881"/>
        <v>6.1053217415507996E-2</v>
      </c>
      <c r="AG2051" s="101">
        <f t="shared" si="882"/>
        <v>2.0023651158098718E-2</v>
      </c>
      <c r="AH2051" s="95">
        <f t="shared" si="883"/>
        <v>175.85556577736889</v>
      </c>
      <c r="AI2051" s="96">
        <f t="shared" si="884"/>
        <v>113.70239190432383</v>
      </c>
      <c r="AJ2051" s="96">
        <f t="shared" si="885"/>
        <v>77.086936522539105</v>
      </c>
      <c r="AK2051" s="96">
        <f t="shared" si="886"/>
        <v>173.36384544618215</v>
      </c>
      <c r="AL2051" s="86">
        <f t="shared" si="887"/>
        <v>130.73436062557496</v>
      </c>
      <c r="AM2051" s="95">
        <f t="shared" si="895"/>
        <v>176.43862141097853</v>
      </c>
      <c r="AN2051" s="96">
        <f t="shared" si="888"/>
        <v>114.07937639077811</v>
      </c>
      <c r="AO2051" s="96">
        <f t="shared" si="889"/>
        <v>77.342521112190795</v>
      </c>
      <c r="AP2051" s="96">
        <f t="shared" si="890"/>
        <v>173.93863968885967</v>
      </c>
      <c r="AQ2051" s="86">
        <f t="shared" si="891"/>
        <v>131.16781523437362</v>
      </c>
    </row>
    <row r="2052" spans="1:43">
      <c r="A2052" s="129" t="str">
        <f t="shared" si="892"/>
        <v>2017_4</v>
      </c>
      <c r="B2052" s="57">
        <v>2017</v>
      </c>
      <c r="C2052" s="57">
        <v>4</v>
      </c>
      <c r="D2052" s="81" t="str">
        <f t="shared" si="893"/>
        <v>SSA_Commercial</v>
      </c>
      <c r="E2052" s="68" t="s">
        <v>29</v>
      </c>
      <c r="F2052" s="69" t="s">
        <v>40</v>
      </c>
      <c r="G2052" s="84">
        <f t="shared" si="894"/>
        <v>7380</v>
      </c>
      <c r="H2052" s="70">
        <v>1845</v>
      </c>
      <c r="I2052" s="65">
        <v>63</v>
      </c>
      <c r="J2052" s="66">
        <v>237</v>
      </c>
      <c r="K2052" s="66">
        <v>451</v>
      </c>
      <c r="L2052" s="66">
        <v>282</v>
      </c>
      <c r="M2052" s="67">
        <v>47</v>
      </c>
      <c r="N2052" s="65">
        <v>1198324</v>
      </c>
      <c r="O2052" s="66">
        <v>480782</v>
      </c>
      <c r="P2052" s="66">
        <v>386616</v>
      </c>
      <c r="Q2052" s="66">
        <v>942598</v>
      </c>
      <c r="R2052" s="67">
        <v>277457</v>
      </c>
      <c r="S2052" s="95">
        <f t="shared" si="868"/>
        <v>19021.015873015873</v>
      </c>
      <c r="T2052" s="96">
        <f t="shared" si="869"/>
        <v>2028.6160337552742</v>
      </c>
      <c r="U2052" s="96">
        <f t="shared" si="870"/>
        <v>857.24168514412418</v>
      </c>
      <c r="V2052" s="96">
        <f t="shared" si="871"/>
        <v>3342.5460992907801</v>
      </c>
      <c r="W2052" s="86">
        <f t="shared" si="872"/>
        <v>5903.3404255319147</v>
      </c>
      <c r="X2052" s="99">
        <f t="shared" si="873"/>
        <v>8.5365853658536592E-3</v>
      </c>
      <c r="Y2052" s="100">
        <f t="shared" si="874"/>
        <v>3.2113821138211381E-2</v>
      </c>
      <c r="Z2052" s="100">
        <f t="shared" si="875"/>
        <v>6.1111111111111109E-2</v>
      </c>
      <c r="AA2052" s="100">
        <f t="shared" si="876"/>
        <v>3.8211382113821135E-2</v>
      </c>
      <c r="AB2052" s="101">
        <f t="shared" si="877"/>
        <v>6.3685636856368561E-3</v>
      </c>
      <c r="AC2052" s="99">
        <f t="shared" si="878"/>
        <v>1.1031801560987578E-2</v>
      </c>
      <c r="AD2052" s="100">
        <f t="shared" si="879"/>
        <v>3.689556023595103E-2</v>
      </c>
      <c r="AE2052" s="100">
        <f t="shared" si="880"/>
        <v>6.7607842782980709E-2</v>
      </c>
      <c r="AF2052" s="100">
        <f t="shared" si="881"/>
        <v>4.3410910217829425E-2</v>
      </c>
      <c r="AG2052" s="101">
        <f t="shared" si="882"/>
        <v>8.5261150802602714E-3</v>
      </c>
      <c r="AH2052" s="95">
        <f t="shared" si="883"/>
        <v>162.37452574525744</v>
      </c>
      <c r="AI2052" s="96">
        <f t="shared" si="884"/>
        <v>65.146612466124665</v>
      </c>
      <c r="AJ2052" s="96">
        <f t="shared" si="885"/>
        <v>52.386991869918702</v>
      </c>
      <c r="AK2052" s="96">
        <f t="shared" si="886"/>
        <v>127.72330623306233</v>
      </c>
      <c r="AL2052" s="86">
        <f t="shared" si="887"/>
        <v>37.59579945799458</v>
      </c>
      <c r="AM2052" s="95">
        <f t="shared" si="895"/>
        <v>162.91288449194801</v>
      </c>
      <c r="AN2052" s="96">
        <f t="shared" si="888"/>
        <v>65.362608469669098</v>
      </c>
      <c r="AO2052" s="96">
        <f t="shared" si="889"/>
        <v>52.560682879370674</v>
      </c>
      <c r="AP2052" s="96">
        <f t="shared" si="890"/>
        <v>128.14677757963725</v>
      </c>
      <c r="AQ2052" s="86">
        <f t="shared" si="891"/>
        <v>37.720449721846869</v>
      </c>
    </row>
    <row r="2053" spans="1:43">
      <c r="A2053" s="129" t="str">
        <f t="shared" si="892"/>
        <v>2017_4</v>
      </c>
      <c r="B2053" s="57">
        <v>2017</v>
      </c>
      <c r="C2053" s="57">
        <v>4</v>
      </c>
      <c r="D2053" s="81" t="str">
        <f t="shared" si="893"/>
        <v>MML_Commercial</v>
      </c>
      <c r="E2053" s="68" t="s">
        <v>30</v>
      </c>
      <c r="F2053" s="69" t="s">
        <v>40</v>
      </c>
      <c r="G2053" s="84">
        <f t="shared" si="894"/>
        <v>25148</v>
      </c>
      <c r="H2053" s="70">
        <v>6287</v>
      </c>
      <c r="I2053" s="65">
        <v>149</v>
      </c>
      <c r="J2053" s="66">
        <v>766</v>
      </c>
      <c r="K2053" s="66">
        <v>1903</v>
      </c>
      <c r="L2053" s="66">
        <v>1036</v>
      </c>
      <c r="M2053" s="67">
        <v>258</v>
      </c>
      <c r="N2053" s="65">
        <v>2583392</v>
      </c>
      <c r="O2053" s="66">
        <v>2742256</v>
      </c>
      <c r="P2053" s="66">
        <v>1538094</v>
      </c>
      <c r="Q2053" s="66">
        <v>3961342</v>
      </c>
      <c r="R2053" s="67">
        <v>634556</v>
      </c>
      <c r="S2053" s="95">
        <f t="shared" si="868"/>
        <v>17338.201342281878</v>
      </c>
      <c r="T2053" s="96">
        <f t="shared" si="869"/>
        <v>3579.9686684073108</v>
      </c>
      <c r="U2053" s="96">
        <f t="shared" si="870"/>
        <v>808.24697845507092</v>
      </c>
      <c r="V2053" s="96">
        <f t="shared" si="871"/>
        <v>3823.6891891891892</v>
      </c>
      <c r="W2053" s="86">
        <f t="shared" si="872"/>
        <v>2459.5193798449613</v>
      </c>
      <c r="X2053" s="99">
        <f t="shared" si="873"/>
        <v>5.9249244472721488E-3</v>
      </c>
      <c r="Y2053" s="100">
        <f t="shared" si="874"/>
        <v>3.0459678702083666E-2</v>
      </c>
      <c r="Z2053" s="100">
        <f t="shared" si="875"/>
        <v>7.5672021631938924E-2</v>
      </c>
      <c r="AA2053" s="100">
        <f t="shared" si="876"/>
        <v>4.1196118975664067E-2</v>
      </c>
      <c r="AB2053" s="101">
        <f t="shared" si="877"/>
        <v>1.0259265150310164E-2</v>
      </c>
      <c r="AC2053" s="99">
        <f t="shared" si="878"/>
        <v>7.0525247816567759E-3</v>
      </c>
      <c r="AD2053" s="100">
        <f t="shared" si="879"/>
        <v>3.2984611314547767E-2</v>
      </c>
      <c r="AE2053" s="100">
        <f t="shared" si="880"/>
        <v>7.9557861617760531E-2</v>
      </c>
      <c r="AF2053" s="100">
        <f t="shared" si="881"/>
        <v>4.4116215710640873E-2</v>
      </c>
      <c r="AG2053" s="101">
        <f t="shared" si="882"/>
        <v>1.1739815034950914E-2</v>
      </c>
      <c r="AH2053" s="95">
        <f t="shared" si="883"/>
        <v>102.7275330046127</v>
      </c>
      <c r="AI2053" s="96">
        <f t="shared" si="884"/>
        <v>109.04469540321298</v>
      </c>
      <c r="AJ2053" s="96">
        <f t="shared" si="885"/>
        <v>61.161682837601397</v>
      </c>
      <c r="AK2053" s="96">
        <f t="shared" si="886"/>
        <v>157.52115476379831</v>
      </c>
      <c r="AL2053" s="86">
        <f t="shared" si="887"/>
        <v>25.232861460155878</v>
      </c>
      <c r="AM2053" s="95">
        <f t="shared" si="895"/>
        <v>103.06812994040139</v>
      </c>
      <c r="AN2053" s="96">
        <f t="shared" si="888"/>
        <v>109.40623712461964</v>
      </c>
      <c r="AO2053" s="96">
        <f t="shared" si="889"/>
        <v>61.364466659551368</v>
      </c>
      <c r="AP2053" s="96">
        <f t="shared" si="890"/>
        <v>158.04342197946323</v>
      </c>
      <c r="AQ2053" s="86">
        <f t="shared" si="891"/>
        <v>25.316521945744721</v>
      </c>
    </row>
    <row r="2054" spans="1:43">
      <c r="A2054" s="129" t="str">
        <f t="shared" si="892"/>
        <v>2017_4</v>
      </c>
      <c r="B2054" s="57">
        <v>2017</v>
      </c>
      <c r="C2054" s="57">
        <v>4</v>
      </c>
      <c r="D2054" s="81" t="str">
        <f t="shared" si="893"/>
        <v>LMH_Commercial</v>
      </c>
      <c r="E2054" s="68" t="s">
        <v>31</v>
      </c>
      <c r="F2054" s="69" t="s">
        <v>40</v>
      </c>
      <c r="G2054" s="84">
        <f t="shared" si="894"/>
        <v>24448</v>
      </c>
      <c r="H2054" s="70">
        <v>6112</v>
      </c>
      <c r="I2054" s="65">
        <v>97</v>
      </c>
      <c r="J2054" s="66">
        <v>881</v>
      </c>
      <c r="K2054" s="66">
        <v>1259</v>
      </c>
      <c r="L2054" s="66">
        <v>1489</v>
      </c>
      <c r="M2054" s="67">
        <v>305</v>
      </c>
      <c r="N2054" s="65">
        <v>4112123</v>
      </c>
      <c r="O2054" s="66">
        <v>3469680</v>
      </c>
      <c r="P2054" s="66">
        <v>1892025</v>
      </c>
      <c r="Q2054" s="66">
        <v>5853430</v>
      </c>
      <c r="R2054" s="67">
        <v>3402564</v>
      </c>
      <c r="S2054" s="95">
        <f t="shared" si="868"/>
        <v>42393.0206185567</v>
      </c>
      <c r="T2054" s="96">
        <f t="shared" si="869"/>
        <v>3938.3427922814981</v>
      </c>
      <c r="U2054" s="96">
        <f t="shared" si="870"/>
        <v>1502.799841143765</v>
      </c>
      <c r="V2054" s="96">
        <f t="shared" si="871"/>
        <v>3931.1148421759572</v>
      </c>
      <c r="W2054" s="86">
        <f t="shared" si="872"/>
        <v>11155.947540983607</v>
      </c>
      <c r="X2054" s="99">
        <f t="shared" si="873"/>
        <v>3.9676047120418851E-3</v>
      </c>
      <c r="Y2054" s="100">
        <f t="shared" si="874"/>
        <v>3.6035667539267013E-2</v>
      </c>
      <c r="Z2054" s="100">
        <f t="shared" si="875"/>
        <v>5.1497054973821989E-2</v>
      </c>
      <c r="AA2054" s="100">
        <f t="shared" si="876"/>
        <v>6.0904777486910998E-2</v>
      </c>
      <c r="AB2054" s="101">
        <f t="shared" si="877"/>
        <v>1.2475458115183247E-2</v>
      </c>
      <c r="AC2054" s="99">
        <f t="shared" si="878"/>
        <v>4.9043794771213099E-3</v>
      </c>
      <c r="AD2054" s="100">
        <f t="shared" si="879"/>
        <v>3.8813020148865604E-2</v>
      </c>
      <c r="AE2054" s="100">
        <f t="shared" si="880"/>
        <v>5.479045732357482E-2</v>
      </c>
      <c r="AF2054" s="100">
        <f t="shared" si="881"/>
        <v>6.4468589181113006E-2</v>
      </c>
      <c r="AG2054" s="101">
        <f t="shared" si="882"/>
        <v>1.4129461723071704E-2</v>
      </c>
      <c r="AH2054" s="95">
        <f t="shared" si="883"/>
        <v>168.19874836387436</v>
      </c>
      <c r="AI2054" s="96">
        <f t="shared" si="884"/>
        <v>141.9208115183246</v>
      </c>
      <c r="AJ2054" s="96">
        <f t="shared" si="885"/>
        <v>77.38976603403141</v>
      </c>
      <c r="AK2054" s="96">
        <f t="shared" si="886"/>
        <v>239.42367473821989</v>
      </c>
      <c r="AL2054" s="86">
        <f t="shared" si="887"/>
        <v>139.17555628272251</v>
      </c>
      <c r="AM2054" s="95">
        <f t="shared" si="895"/>
        <v>168.75641753610745</v>
      </c>
      <c r="AN2054" s="96">
        <f t="shared" si="888"/>
        <v>142.39135521886899</v>
      </c>
      <c r="AO2054" s="96">
        <f t="shared" si="889"/>
        <v>77.646354666130762</v>
      </c>
      <c r="AP2054" s="96">
        <f t="shared" si="890"/>
        <v>240.21749278861</v>
      </c>
      <c r="AQ2054" s="86">
        <f t="shared" si="891"/>
        <v>139.63699798798038</v>
      </c>
    </row>
    <row r="2055" spans="1:43">
      <c r="A2055" s="129" t="str">
        <f t="shared" si="892"/>
        <v>2017_4</v>
      </c>
      <c r="B2055" s="57">
        <v>2017</v>
      </c>
      <c r="C2055" s="57">
        <v>4</v>
      </c>
      <c r="D2055" s="81" t="str">
        <f t="shared" si="893"/>
        <v>SSL_Commercial</v>
      </c>
      <c r="E2055" s="68" t="s">
        <v>32</v>
      </c>
      <c r="F2055" s="69" t="s">
        <v>40</v>
      </c>
      <c r="G2055" s="84">
        <f t="shared" si="894"/>
        <v>13468</v>
      </c>
      <c r="H2055" s="70">
        <v>3367</v>
      </c>
      <c r="I2055" s="65">
        <v>141</v>
      </c>
      <c r="J2055" s="66">
        <v>405</v>
      </c>
      <c r="K2055" s="66">
        <v>1173</v>
      </c>
      <c r="L2055" s="66">
        <v>585</v>
      </c>
      <c r="M2055" s="67">
        <v>133</v>
      </c>
      <c r="N2055" s="65">
        <v>2109910</v>
      </c>
      <c r="O2055" s="66">
        <v>1460987</v>
      </c>
      <c r="P2055" s="66">
        <v>1956205</v>
      </c>
      <c r="Q2055" s="66">
        <v>2015239</v>
      </c>
      <c r="R2055" s="67">
        <v>374527</v>
      </c>
      <c r="S2055" s="95">
        <f t="shared" si="868"/>
        <v>14963.900709219859</v>
      </c>
      <c r="T2055" s="96">
        <f t="shared" si="869"/>
        <v>3607.3753086419752</v>
      </c>
      <c r="U2055" s="96">
        <f t="shared" si="870"/>
        <v>1667.6939471440751</v>
      </c>
      <c r="V2055" s="96">
        <f t="shared" si="871"/>
        <v>3444.8529914529913</v>
      </c>
      <c r="W2055" s="86">
        <f t="shared" si="872"/>
        <v>2815.9924812030076</v>
      </c>
      <c r="X2055" s="99">
        <f t="shared" si="873"/>
        <v>1.046926046926047E-2</v>
      </c>
      <c r="Y2055" s="100">
        <f t="shared" si="874"/>
        <v>3.0071280071280071E-2</v>
      </c>
      <c r="Z2055" s="100">
        <f t="shared" si="875"/>
        <v>8.7095337095337094E-2</v>
      </c>
      <c r="AA2055" s="100">
        <f t="shared" si="876"/>
        <v>4.343629343629344E-2</v>
      </c>
      <c r="AB2055" s="101">
        <f t="shared" si="877"/>
        <v>9.8752598752598758E-3</v>
      </c>
      <c r="AC2055" s="99">
        <f t="shared" si="878"/>
        <v>1.2512771633125702E-2</v>
      </c>
      <c r="AD2055" s="100">
        <f t="shared" si="879"/>
        <v>3.3500143870518605E-2</v>
      </c>
      <c r="AE2055" s="100">
        <f t="shared" si="880"/>
        <v>9.2756615752101729E-2</v>
      </c>
      <c r="AF2055" s="100">
        <f t="shared" si="881"/>
        <v>4.752878408652475E-2</v>
      </c>
      <c r="AG2055" s="101">
        <f t="shared" si="882"/>
        <v>1.1860548206368497E-2</v>
      </c>
      <c r="AH2055" s="95">
        <f t="shared" si="883"/>
        <v>156.66097416097415</v>
      </c>
      <c r="AI2055" s="96">
        <f t="shared" si="884"/>
        <v>108.47839322839323</v>
      </c>
      <c r="AJ2055" s="96">
        <f t="shared" si="885"/>
        <v>145.24836649836649</v>
      </c>
      <c r="AK2055" s="96">
        <f t="shared" si="886"/>
        <v>149.63164538164537</v>
      </c>
      <c r="AL2055" s="86">
        <f t="shared" si="887"/>
        <v>27.808657558657558</v>
      </c>
      <c r="AM2055" s="95">
        <f t="shared" si="895"/>
        <v>157.18038941603049</v>
      </c>
      <c r="AN2055" s="96">
        <f t="shared" si="888"/>
        <v>108.83805735399054</v>
      </c>
      <c r="AO2055" s="96">
        <f t="shared" si="889"/>
        <v>145.72994283054061</v>
      </c>
      <c r="AP2055" s="96">
        <f t="shared" si="890"/>
        <v>150.12775463710389</v>
      </c>
      <c r="AQ2055" s="86">
        <f t="shared" si="891"/>
        <v>27.900858191495207</v>
      </c>
    </row>
    <row r="2056" spans="1:43">
      <c r="A2056" s="129" t="str">
        <f t="shared" si="892"/>
        <v>2017_4</v>
      </c>
      <c r="B2056" s="57">
        <v>2017</v>
      </c>
      <c r="C2056" s="57">
        <v>4</v>
      </c>
      <c r="D2056" s="81" t="str">
        <f t="shared" si="893"/>
        <v>SSH_Commercial</v>
      </c>
      <c r="E2056" s="68" t="s">
        <v>33</v>
      </c>
      <c r="F2056" s="69" t="s">
        <v>40</v>
      </c>
      <c r="G2056" s="84">
        <f t="shared" si="894"/>
        <v>12440</v>
      </c>
      <c r="H2056" s="70">
        <v>3110</v>
      </c>
      <c r="I2056" s="65">
        <v>110</v>
      </c>
      <c r="J2056" s="66">
        <v>512</v>
      </c>
      <c r="K2056" s="66">
        <v>749</v>
      </c>
      <c r="L2056" s="66">
        <v>714</v>
      </c>
      <c r="M2056" s="67">
        <v>112</v>
      </c>
      <c r="N2056" s="65">
        <v>2059227</v>
      </c>
      <c r="O2056" s="66">
        <v>2244156</v>
      </c>
      <c r="P2056" s="66">
        <v>1459471</v>
      </c>
      <c r="Q2056" s="66">
        <v>3586797</v>
      </c>
      <c r="R2056" s="67">
        <v>485503</v>
      </c>
      <c r="S2056" s="95">
        <f t="shared" si="868"/>
        <v>18720.245454545453</v>
      </c>
      <c r="T2056" s="96">
        <f t="shared" si="869"/>
        <v>4383.1171875</v>
      </c>
      <c r="U2056" s="96">
        <f t="shared" si="870"/>
        <v>1948.5594125500668</v>
      </c>
      <c r="V2056" s="96">
        <f t="shared" si="871"/>
        <v>5023.5252100840335</v>
      </c>
      <c r="W2056" s="86">
        <f t="shared" si="872"/>
        <v>4334.8482142857147</v>
      </c>
      <c r="X2056" s="99">
        <f t="shared" si="873"/>
        <v>8.8424437299035371E-3</v>
      </c>
      <c r="Y2056" s="100">
        <f t="shared" si="874"/>
        <v>4.1157556270096464E-2</v>
      </c>
      <c r="Z2056" s="100">
        <f t="shared" si="875"/>
        <v>6.0209003215434084E-2</v>
      </c>
      <c r="AA2056" s="100">
        <f t="shared" si="876"/>
        <v>5.7395498392282959E-2</v>
      </c>
      <c r="AB2056" s="101">
        <f t="shared" si="877"/>
        <v>9.0032154340836008E-3</v>
      </c>
      <c r="AC2056" s="99">
        <f t="shared" si="878"/>
        <v>1.0798148213309714E-2</v>
      </c>
      <c r="AD2056" s="100">
        <f t="shared" si="879"/>
        <v>4.5307518520288768E-2</v>
      </c>
      <c r="AE2056" s="100">
        <f t="shared" si="880"/>
        <v>6.5178267440396884E-2</v>
      </c>
      <c r="AF2056" s="100">
        <f t="shared" si="881"/>
        <v>6.2254526388114531E-2</v>
      </c>
      <c r="AG2056" s="101">
        <f t="shared" si="882"/>
        <v>1.0976458905914742E-2</v>
      </c>
      <c r="AH2056" s="95">
        <f t="shared" si="883"/>
        <v>165.53271704180065</v>
      </c>
      <c r="AI2056" s="96">
        <f t="shared" si="884"/>
        <v>180.39839228295821</v>
      </c>
      <c r="AJ2056" s="96">
        <f t="shared" si="885"/>
        <v>117.32081993569132</v>
      </c>
      <c r="AK2056" s="96">
        <f t="shared" si="886"/>
        <v>288.32773311897108</v>
      </c>
      <c r="AL2056" s="86">
        <f t="shared" si="887"/>
        <v>39.027572347266883</v>
      </c>
      <c r="AM2056" s="95">
        <f t="shared" si="895"/>
        <v>166.0815468885632</v>
      </c>
      <c r="AN2056" s="96">
        <f t="shared" si="888"/>
        <v>180.99650982589603</v>
      </c>
      <c r="AO2056" s="96">
        <f t="shared" si="889"/>
        <v>117.70980145413701</v>
      </c>
      <c r="AP2056" s="96">
        <f t="shared" si="890"/>
        <v>289.28369438398863</v>
      </c>
      <c r="AQ2056" s="86">
        <f t="shared" si="891"/>
        <v>39.1569697070979</v>
      </c>
    </row>
    <row r="2057" spans="1:43">
      <c r="A2057" s="129" t="str">
        <f t="shared" si="892"/>
        <v>2017_4</v>
      </c>
      <c r="B2057" s="57">
        <v>2017</v>
      </c>
      <c r="C2057" s="57">
        <v>4</v>
      </c>
      <c r="D2057" s="81" t="str">
        <f t="shared" si="893"/>
        <v>MMH_Commercial</v>
      </c>
      <c r="E2057" s="68" t="s">
        <v>34</v>
      </c>
      <c r="F2057" s="69" t="s">
        <v>40</v>
      </c>
      <c r="G2057" s="84">
        <f t="shared" si="894"/>
        <v>21780</v>
      </c>
      <c r="H2057" s="70">
        <v>5445</v>
      </c>
      <c r="I2057" s="65">
        <v>269</v>
      </c>
      <c r="J2057" s="66">
        <v>945</v>
      </c>
      <c r="K2057" s="66">
        <v>969</v>
      </c>
      <c r="L2057" s="66">
        <v>1505</v>
      </c>
      <c r="M2057" s="67">
        <v>382</v>
      </c>
      <c r="N2057" s="65">
        <v>3608626</v>
      </c>
      <c r="O2057" s="66">
        <v>3009240</v>
      </c>
      <c r="P2057" s="66">
        <v>1838884</v>
      </c>
      <c r="Q2057" s="66">
        <v>4934850</v>
      </c>
      <c r="R2057" s="67">
        <v>1007998</v>
      </c>
      <c r="S2057" s="95">
        <f t="shared" si="868"/>
        <v>13414.96654275093</v>
      </c>
      <c r="T2057" s="96">
        <f t="shared" si="869"/>
        <v>3184.3809523809523</v>
      </c>
      <c r="U2057" s="96">
        <f t="shared" si="870"/>
        <v>1897.7131062951496</v>
      </c>
      <c r="V2057" s="96">
        <f t="shared" si="871"/>
        <v>3278.9700996677739</v>
      </c>
      <c r="W2057" s="86">
        <f t="shared" si="872"/>
        <v>2638.7382198952878</v>
      </c>
      <c r="X2057" s="99">
        <f t="shared" si="873"/>
        <v>1.2350780532598714E-2</v>
      </c>
      <c r="Y2057" s="100">
        <f t="shared" si="874"/>
        <v>4.3388429752066117E-2</v>
      </c>
      <c r="Z2057" s="100">
        <f t="shared" si="875"/>
        <v>4.4490358126721766E-2</v>
      </c>
      <c r="AA2057" s="100">
        <f t="shared" si="876"/>
        <v>6.9100091827364554E-2</v>
      </c>
      <c r="AB2057" s="101">
        <f t="shared" si="877"/>
        <v>1.7539026629935721E-2</v>
      </c>
      <c r="AC2057" s="99">
        <f t="shared" si="878"/>
        <v>1.4094495711367219E-2</v>
      </c>
      <c r="AD2057" s="100">
        <f t="shared" si="879"/>
        <v>4.6604916486075218E-2</v>
      </c>
      <c r="AE2057" s="100">
        <f t="shared" si="880"/>
        <v>4.7745556584070037E-2</v>
      </c>
      <c r="AF2057" s="100">
        <f t="shared" si="881"/>
        <v>7.3104310525649377E-2</v>
      </c>
      <c r="AG2057" s="101">
        <f t="shared" si="882"/>
        <v>1.9611492470141836E-2</v>
      </c>
      <c r="AH2057" s="95">
        <f t="shared" si="883"/>
        <v>165.68530762167126</v>
      </c>
      <c r="AI2057" s="96">
        <f t="shared" si="884"/>
        <v>138.16528925619835</v>
      </c>
      <c r="AJ2057" s="96">
        <f t="shared" si="885"/>
        <v>84.42993572084481</v>
      </c>
      <c r="AK2057" s="96">
        <f t="shared" si="886"/>
        <v>226.5771349862259</v>
      </c>
      <c r="AL2057" s="86">
        <f t="shared" si="887"/>
        <v>46.280899908172636</v>
      </c>
      <c r="AM2057" s="95">
        <f t="shared" si="895"/>
        <v>166.234643388146</v>
      </c>
      <c r="AN2057" s="96">
        <f t="shared" si="888"/>
        <v>138.62338138375785</v>
      </c>
      <c r="AO2057" s="96">
        <f t="shared" si="889"/>
        <v>84.709866295971779</v>
      </c>
      <c r="AP2057" s="96">
        <f t="shared" si="890"/>
        <v>227.32835985884719</v>
      </c>
      <c r="AQ2057" s="86">
        <f t="shared" si="891"/>
        <v>46.434345943847987</v>
      </c>
    </row>
    <row r="2058" spans="1:43">
      <c r="A2058" s="129" t="str">
        <f t="shared" si="892"/>
        <v>2017_4</v>
      </c>
      <c r="B2058" s="57">
        <v>2017</v>
      </c>
      <c r="C2058" s="57">
        <v>4</v>
      </c>
      <c r="D2058" s="81" t="str">
        <f t="shared" si="893"/>
        <v>SYA_Commercial</v>
      </c>
      <c r="E2058" s="68" t="s">
        <v>35</v>
      </c>
      <c r="F2058" s="69" t="s">
        <v>40</v>
      </c>
      <c r="G2058" s="84">
        <f t="shared" si="894"/>
        <v>6828</v>
      </c>
      <c r="H2058" s="70">
        <v>1707</v>
      </c>
      <c r="I2058" s="65">
        <v>79</v>
      </c>
      <c r="J2058" s="66">
        <v>274</v>
      </c>
      <c r="K2058" s="66">
        <v>595</v>
      </c>
      <c r="L2058" s="66">
        <v>333</v>
      </c>
      <c r="M2058" s="67">
        <v>42</v>
      </c>
      <c r="N2058" s="65">
        <v>1129794</v>
      </c>
      <c r="O2058" s="66">
        <v>1075097</v>
      </c>
      <c r="P2058" s="66">
        <v>567366</v>
      </c>
      <c r="Q2058" s="66">
        <v>1123352</v>
      </c>
      <c r="R2058" s="67">
        <v>229082</v>
      </c>
      <c r="S2058" s="95">
        <f t="shared" si="868"/>
        <v>14301.189873417721</v>
      </c>
      <c r="T2058" s="96">
        <f t="shared" si="869"/>
        <v>3923.7116788321168</v>
      </c>
      <c r="U2058" s="96">
        <f t="shared" si="870"/>
        <v>953.55630252100843</v>
      </c>
      <c r="V2058" s="96">
        <f t="shared" si="871"/>
        <v>3373.4294294294295</v>
      </c>
      <c r="W2058" s="86">
        <f t="shared" si="872"/>
        <v>5454.333333333333</v>
      </c>
      <c r="X2058" s="99">
        <f t="shared" si="873"/>
        <v>1.1570005858230814E-2</v>
      </c>
      <c r="Y2058" s="100">
        <f t="shared" si="874"/>
        <v>4.0128881077914472E-2</v>
      </c>
      <c r="Z2058" s="100">
        <f t="shared" si="875"/>
        <v>8.7141183362624483E-2</v>
      </c>
      <c r="AA2058" s="100">
        <f t="shared" si="876"/>
        <v>4.8769771528998244E-2</v>
      </c>
      <c r="AB2058" s="101">
        <f t="shared" si="877"/>
        <v>6.1511423550087872E-3</v>
      </c>
      <c r="AC2058" s="99">
        <f t="shared" si="878"/>
        <v>1.4585433503336019E-2</v>
      </c>
      <c r="AD2058" s="100">
        <f t="shared" si="879"/>
        <v>4.5662944758831973E-2</v>
      </c>
      <c r="AE2058" s="100">
        <f t="shared" si="880"/>
        <v>9.5094031667678283E-2</v>
      </c>
      <c r="AF2058" s="100">
        <f t="shared" si="881"/>
        <v>5.4843108063386721E-2</v>
      </c>
      <c r="AG2058" s="101">
        <f t="shared" si="882"/>
        <v>8.3558307964169999E-3</v>
      </c>
      <c r="AH2058" s="95">
        <f t="shared" si="883"/>
        <v>165.46485061511424</v>
      </c>
      <c r="AI2058" s="96">
        <f t="shared" si="884"/>
        <v>157.45415934387816</v>
      </c>
      <c r="AJ2058" s="96">
        <f t="shared" si="885"/>
        <v>83.094024604569427</v>
      </c>
      <c r="AK2058" s="96">
        <f t="shared" si="886"/>
        <v>164.52138254247217</v>
      </c>
      <c r="AL2058" s="86">
        <f t="shared" si="887"/>
        <v>33.550380785002929</v>
      </c>
      <c r="AM2058" s="95">
        <f t="shared" si="895"/>
        <v>166.01345544822857</v>
      </c>
      <c r="AN2058" s="96">
        <f t="shared" si="888"/>
        <v>157.97620443375004</v>
      </c>
      <c r="AO2058" s="96">
        <f t="shared" si="889"/>
        <v>83.369525916972165</v>
      </c>
      <c r="AP2058" s="96">
        <f t="shared" si="890"/>
        <v>165.06685927229074</v>
      </c>
      <c r="AQ2058" s="86">
        <f t="shared" si="891"/>
        <v>33.661618313596193</v>
      </c>
    </row>
    <row r="2059" spans="1:43">
      <c r="A2059" s="129" t="str">
        <f t="shared" si="892"/>
        <v>2017_4</v>
      </c>
      <c r="B2059" s="57">
        <v>2017</v>
      </c>
      <c r="C2059" s="57">
        <v>4</v>
      </c>
      <c r="D2059" s="81" t="str">
        <f t="shared" si="893"/>
        <v>LSH_Commercial</v>
      </c>
      <c r="E2059" s="68" t="s">
        <v>36</v>
      </c>
      <c r="F2059" s="69" t="s">
        <v>40</v>
      </c>
      <c r="G2059" s="84">
        <f t="shared" si="894"/>
        <v>10548</v>
      </c>
      <c r="H2059" s="70">
        <v>2637</v>
      </c>
      <c r="I2059" s="65">
        <v>125</v>
      </c>
      <c r="J2059" s="66">
        <v>516</v>
      </c>
      <c r="K2059" s="66">
        <v>239</v>
      </c>
      <c r="L2059" s="66">
        <v>1012</v>
      </c>
      <c r="M2059" s="67">
        <v>154</v>
      </c>
      <c r="N2059" s="65">
        <v>2024388</v>
      </c>
      <c r="O2059" s="66">
        <v>1594561</v>
      </c>
      <c r="P2059" s="66">
        <v>310723</v>
      </c>
      <c r="Q2059" s="66">
        <v>3326993</v>
      </c>
      <c r="R2059" s="67">
        <v>911232</v>
      </c>
      <c r="S2059" s="95">
        <f t="shared" ref="S2059:S2122" si="896">N2059/I2059</f>
        <v>16195.103999999999</v>
      </c>
      <c r="T2059" s="96">
        <f t="shared" ref="T2059:T2122" si="897">O2059/J2059</f>
        <v>3090.234496124031</v>
      </c>
      <c r="U2059" s="96">
        <f t="shared" ref="U2059:U2122" si="898">P2059/K2059</f>
        <v>1300.0962343096235</v>
      </c>
      <c r="V2059" s="96">
        <f t="shared" ref="V2059:V2122" si="899">Q2059/L2059</f>
        <v>3287.542490118577</v>
      </c>
      <c r="W2059" s="86">
        <f t="shared" ref="W2059:W2122" si="900">R2059/M2059</f>
        <v>5917.090909090909</v>
      </c>
      <c r="X2059" s="99">
        <f t="shared" ref="X2059:X2122" si="901">I2059/$G2059</f>
        <v>1.1850587789154342E-2</v>
      </c>
      <c r="Y2059" s="100">
        <f t="shared" ref="Y2059:Y2122" si="902">J2059/$G2059</f>
        <v>4.8919226393629126E-2</v>
      </c>
      <c r="Z2059" s="100">
        <f t="shared" ref="Z2059:Z2122" si="903">K2059/$G2059</f>
        <v>2.2658323852863101E-2</v>
      </c>
      <c r="AA2059" s="100">
        <f t="shared" ref="AA2059:AA2122" si="904">L2059/$G2059</f>
        <v>9.594235874099355E-2</v>
      </c>
      <c r="AB2059" s="101">
        <f t="shared" ref="AB2059:AB2122" si="905">M2059/$G2059</f>
        <v>1.4599924156238149E-2</v>
      </c>
      <c r="AC2059" s="99">
        <f t="shared" ref="AC2059:AC2124" si="906">I2059/$G2059+2.33*(I2059*ABS(($G2059-I2059))/$G2059^3)^0.5</f>
        <v>1.4305591284154507E-2</v>
      </c>
      <c r="AD2059" s="100">
        <f t="shared" ref="AD2059:AD2124" si="907">J2059/$G2059+2.33*(J2059*ABS(($G2059-J2059))/$G2059^3)^0.5</f>
        <v>5.3812723680885736E-2</v>
      </c>
      <c r="AE2059" s="100">
        <f t="shared" ref="AE2059:AE2124" si="908">K2059/$G2059+2.33*(K2059*ABS(($G2059-K2059))/$G2059^3)^0.5</f>
        <v>2.603436677603958E-2</v>
      </c>
      <c r="AF2059" s="100">
        <f t="shared" ref="AF2059:AF2124" si="909">L2059/$G2059+2.33*(L2059*ABS(($G2059-L2059))/$G2059^3)^0.5</f>
        <v>0.10262386095716243</v>
      </c>
      <c r="AG2059" s="101">
        <f t="shared" ref="AG2059:AG2124" si="910">M2059/$G2059+2.33*(M2059*ABS(($G2059-M2059))/$G2059^3)^0.5</f>
        <v>1.7321073990976415E-2</v>
      </c>
      <c r="AH2059" s="95">
        <f t="shared" ref="AH2059:AH2122" si="911">N2059/$G2059</f>
        <v>191.92150170648463</v>
      </c>
      <c r="AI2059" s="96">
        <f t="shared" ref="AI2059:AI2122" si="912">O2059/$G2059</f>
        <v>151.17188092529389</v>
      </c>
      <c r="AJ2059" s="96">
        <f t="shared" ref="AJ2059:AJ2122" si="913">P2059/$G2059</f>
        <v>29.458001516875235</v>
      </c>
      <c r="AK2059" s="96">
        <f t="shared" ref="AK2059:AK2122" si="914">Q2059/$G2059</f>
        <v>315.41458096321577</v>
      </c>
      <c r="AL2059" s="86">
        <f t="shared" ref="AL2059:AL2122" si="915">R2059/$G2059</f>
        <v>86.389078498293514</v>
      </c>
      <c r="AM2059" s="95">
        <f t="shared" si="895"/>
        <v>192.55782454498069</v>
      </c>
      <c r="AN2059" s="96">
        <f t="shared" ref="AN2059:AN2122" si="916">AI2059*($AC$2171/$X$2171)</f>
        <v>151.673096888674</v>
      </c>
      <c r="AO2059" s="96">
        <f t="shared" ref="AO2059:AO2122" si="917">AJ2059*($AC$2171/$X$2171)</f>
        <v>29.555670610619128</v>
      </c>
      <c r="AP2059" s="96">
        <f t="shared" ref="AP2059:AP2122" si="918">AK2059*($AC$2171/$X$2171)</f>
        <v>316.46034967426158</v>
      </c>
      <c r="AQ2059" s="86">
        <f t="shared" ref="AQ2059:AQ2122" si="919">AL2059*($AC$2171/$X$2171)</f>
        <v>86.675504683772019</v>
      </c>
    </row>
    <row r="2060" spans="1:43">
      <c r="A2060" s="129" t="str">
        <f t="shared" ref="A2060:A2123" si="920">B2060&amp;"_"&amp;C2060</f>
        <v>2017_4</v>
      </c>
      <c r="B2060" s="57">
        <v>2017</v>
      </c>
      <c r="C2060" s="57">
        <v>4</v>
      </c>
      <c r="D2060" s="81" t="str">
        <f t="shared" ref="D2060:D2123" si="921">E2060&amp;"_"&amp;F2060</f>
        <v>SYH_Commercial</v>
      </c>
      <c r="E2060" s="68" t="s">
        <v>37</v>
      </c>
      <c r="F2060" s="69" t="s">
        <v>40</v>
      </c>
      <c r="G2060" s="84">
        <f t="shared" ref="G2060:G2123" si="922">H2060*4</f>
        <v>5468</v>
      </c>
      <c r="H2060" s="70">
        <v>1367</v>
      </c>
      <c r="I2060" s="65">
        <v>69</v>
      </c>
      <c r="J2060" s="66">
        <v>310</v>
      </c>
      <c r="K2060" s="66">
        <v>214</v>
      </c>
      <c r="L2060" s="66">
        <v>557</v>
      </c>
      <c r="M2060" s="67">
        <v>16</v>
      </c>
      <c r="N2060" s="65">
        <v>896691</v>
      </c>
      <c r="O2060" s="66">
        <v>856217</v>
      </c>
      <c r="P2060" s="66">
        <v>420275</v>
      </c>
      <c r="Q2060" s="66">
        <v>1439524</v>
      </c>
      <c r="R2060" s="67">
        <v>75371</v>
      </c>
      <c r="S2060" s="95">
        <f t="shared" si="896"/>
        <v>12995.521739130434</v>
      </c>
      <c r="T2060" s="96">
        <f t="shared" si="897"/>
        <v>2761.9903225806452</v>
      </c>
      <c r="U2060" s="96">
        <f t="shared" si="898"/>
        <v>1963.9018691588785</v>
      </c>
      <c r="V2060" s="96">
        <f t="shared" si="899"/>
        <v>2584.4236983842011</v>
      </c>
      <c r="W2060" s="86">
        <f t="shared" si="900"/>
        <v>4710.6875</v>
      </c>
      <c r="X2060" s="99">
        <f t="shared" si="901"/>
        <v>1.2618873445501097E-2</v>
      </c>
      <c r="Y2060" s="100">
        <f t="shared" si="902"/>
        <v>5.6693489392831017E-2</v>
      </c>
      <c r="Z2060" s="100">
        <f t="shared" si="903"/>
        <v>3.9136795903438187E-2</v>
      </c>
      <c r="AA2060" s="100">
        <f t="shared" si="904"/>
        <v>0.10186539868324798</v>
      </c>
      <c r="AB2060" s="101">
        <f t="shared" si="905"/>
        <v>2.926115581565472E-3</v>
      </c>
      <c r="AC2060" s="99">
        <f t="shared" si="906"/>
        <v>1.6136051634282677E-2</v>
      </c>
      <c r="AD2060" s="100">
        <f t="shared" si="907"/>
        <v>6.3980252955859407E-2</v>
      </c>
      <c r="AE2060" s="100">
        <f t="shared" si="908"/>
        <v>4.5247131774751155E-2</v>
      </c>
      <c r="AF2060" s="100">
        <f t="shared" si="909"/>
        <v>0.1113961190365808</v>
      </c>
      <c r="AG2060" s="101">
        <f t="shared" si="910"/>
        <v>4.6280823540347021E-3</v>
      </c>
      <c r="AH2060" s="95">
        <f t="shared" si="911"/>
        <v>163.98884418434528</v>
      </c>
      <c r="AI2060" s="96">
        <f t="shared" si="912"/>
        <v>156.58686905632771</v>
      </c>
      <c r="AJ2060" s="96">
        <f t="shared" si="913"/>
        <v>76.86082662765179</v>
      </c>
      <c r="AK2060" s="96">
        <f t="shared" si="914"/>
        <v>263.2633504023409</v>
      </c>
      <c r="AL2060" s="86">
        <f t="shared" si="915"/>
        <v>13.784016093635699</v>
      </c>
      <c r="AM2060" s="95">
        <f t="shared" ref="AM2060:AM2123" si="923">AH2060*($AC$2171/$X$2171)</f>
        <v>164.53255526353774</v>
      </c>
      <c r="AN2060" s="96">
        <f t="shared" si="916"/>
        <v>157.10603861316829</v>
      </c>
      <c r="AO2060" s="96">
        <f t="shared" si="917"/>
        <v>77.115661541582696</v>
      </c>
      <c r="AP2060" s="96">
        <f t="shared" si="918"/>
        <v>264.13620977927616</v>
      </c>
      <c r="AQ2060" s="86">
        <f t="shared" si="919"/>
        <v>13.829717508894484</v>
      </c>
    </row>
    <row r="2061" spans="1:43">
      <c r="A2061" s="129" t="str">
        <f t="shared" si="920"/>
        <v>2017_4</v>
      </c>
      <c r="B2061" s="57">
        <v>2017</v>
      </c>
      <c r="C2061" s="57">
        <v>4</v>
      </c>
      <c r="D2061" s="81" t="str">
        <f t="shared" si="921"/>
        <v>MSH_Commercial</v>
      </c>
      <c r="E2061" s="68" t="s">
        <v>38</v>
      </c>
      <c r="F2061" s="69" t="s">
        <v>40</v>
      </c>
      <c r="G2061" s="84">
        <f t="shared" si="922"/>
        <v>24956</v>
      </c>
      <c r="H2061" s="70">
        <v>6239</v>
      </c>
      <c r="I2061" s="65">
        <v>308</v>
      </c>
      <c r="J2061" s="66">
        <v>1204</v>
      </c>
      <c r="K2061" s="66">
        <v>2078</v>
      </c>
      <c r="L2061" s="66">
        <v>1819</v>
      </c>
      <c r="M2061" s="67">
        <v>153</v>
      </c>
      <c r="N2061" s="65">
        <v>4239633</v>
      </c>
      <c r="O2061" s="66">
        <v>3494695</v>
      </c>
      <c r="P2061" s="66">
        <v>1999062</v>
      </c>
      <c r="Q2061" s="66">
        <v>5485240</v>
      </c>
      <c r="R2061" s="67">
        <v>846508</v>
      </c>
      <c r="S2061" s="95">
        <f t="shared" si="896"/>
        <v>13765.042207792209</v>
      </c>
      <c r="T2061" s="96">
        <f t="shared" si="897"/>
        <v>2902.5705980066446</v>
      </c>
      <c r="U2061" s="96">
        <f t="shared" si="898"/>
        <v>962.0125120307988</v>
      </c>
      <c r="V2061" s="96">
        <f t="shared" si="899"/>
        <v>3015.5250137438152</v>
      </c>
      <c r="W2061" s="86">
        <f t="shared" si="900"/>
        <v>5532.7320261437908</v>
      </c>
      <c r="X2061" s="99">
        <f t="shared" si="901"/>
        <v>1.2341721429716301E-2</v>
      </c>
      <c r="Y2061" s="100">
        <f t="shared" si="902"/>
        <v>4.824491104343645E-2</v>
      </c>
      <c r="Z2061" s="100">
        <f t="shared" si="903"/>
        <v>8.3266549126462572E-2</v>
      </c>
      <c r="AA2061" s="100">
        <f t="shared" si="904"/>
        <v>7.2888283378746588E-2</v>
      </c>
      <c r="AB2061" s="101">
        <f t="shared" si="905"/>
        <v>6.1307901907356951E-3</v>
      </c>
      <c r="AC2061" s="99">
        <f t="shared" si="906"/>
        <v>1.3970116040848206E-2</v>
      </c>
      <c r="AD2061" s="100">
        <f t="shared" si="907"/>
        <v>5.1405418296601682E-2</v>
      </c>
      <c r="AE2061" s="100">
        <f t="shared" si="908"/>
        <v>8.7341527000875344E-2</v>
      </c>
      <c r="AF2061" s="100">
        <f t="shared" si="909"/>
        <v>7.6722382430278055E-2</v>
      </c>
      <c r="AG2061" s="101">
        <f t="shared" si="910"/>
        <v>7.2820975418119291E-3</v>
      </c>
      <c r="AH2061" s="95">
        <f t="shared" si="911"/>
        <v>169.88431639685848</v>
      </c>
      <c r="AI2061" s="96">
        <f t="shared" si="912"/>
        <v>140.03426029812471</v>
      </c>
      <c r="AJ2061" s="96">
        <f t="shared" si="913"/>
        <v>80.103462093284179</v>
      </c>
      <c r="AK2061" s="96">
        <f t="shared" si="914"/>
        <v>219.79644173745794</v>
      </c>
      <c r="AL2061" s="86">
        <f t="shared" si="915"/>
        <v>33.920019233851576</v>
      </c>
      <c r="AM2061" s="95">
        <f t="shared" si="923"/>
        <v>170.4475741322577</v>
      </c>
      <c r="AN2061" s="96">
        <f t="shared" si="916"/>
        <v>140.49854906831095</v>
      </c>
      <c r="AO2061" s="96">
        <f t="shared" si="917"/>
        <v>80.369048085053436</v>
      </c>
      <c r="AP2061" s="96">
        <f t="shared" si="918"/>
        <v>220.52518497078054</v>
      </c>
      <c r="AQ2061" s="86">
        <f t="shared" si="919"/>
        <v>34.032482312395715</v>
      </c>
    </row>
    <row r="2062" spans="1:43">
      <c r="A2062" s="129" t="str">
        <f t="shared" si="920"/>
        <v>2017_4</v>
      </c>
      <c r="B2062" s="57">
        <v>2017</v>
      </c>
      <c r="C2062" s="57">
        <v>4</v>
      </c>
      <c r="D2062" s="81" t="str">
        <f t="shared" si="921"/>
        <v>SMH_Commercial</v>
      </c>
      <c r="E2062" s="68" t="s">
        <v>39</v>
      </c>
      <c r="F2062" s="69" t="s">
        <v>40</v>
      </c>
      <c r="G2062" s="84">
        <f t="shared" si="922"/>
        <v>12784</v>
      </c>
      <c r="H2062" s="70">
        <v>3196</v>
      </c>
      <c r="I2062" s="65">
        <v>131</v>
      </c>
      <c r="J2062" s="66">
        <v>588</v>
      </c>
      <c r="K2062" s="66">
        <v>913</v>
      </c>
      <c r="L2062" s="66">
        <v>1004</v>
      </c>
      <c r="M2062" s="67">
        <v>150</v>
      </c>
      <c r="N2062" s="65">
        <v>1909182</v>
      </c>
      <c r="O2062" s="66">
        <v>2343709</v>
      </c>
      <c r="P2062" s="66">
        <v>921651</v>
      </c>
      <c r="Q2062" s="66">
        <v>4148663</v>
      </c>
      <c r="R2062" s="67">
        <v>454179</v>
      </c>
      <c r="S2062" s="95">
        <f t="shared" si="896"/>
        <v>14573.908396946565</v>
      </c>
      <c r="T2062" s="96">
        <f t="shared" si="897"/>
        <v>3985.8996598639455</v>
      </c>
      <c r="U2062" s="96">
        <f t="shared" si="898"/>
        <v>1009.4753559693319</v>
      </c>
      <c r="V2062" s="96">
        <f t="shared" si="899"/>
        <v>4132.1344621513945</v>
      </c>
      <c r="W2062" s="86">
        <f t="shared" si="900"/>
        <v>3027.86</v>
      </c>
      <c r="X2062" s="99">
        <f t="shared" si="901"/>
        <v>1.0247183979974969E-2</v>
      </c>
      <c r="Y2062" s="100">
        <f t="shared" si="902"/>
        <v>4.599499374217772E-2</v>
      </c>
      <c r="Z2062" s="100">
        <f t="shared" si="903"/>
        <v>7.1417396745932421E-2</v>
      </c>
      <c r="AA2062" s="100">
        <f t="shared" si="904"/>
        <v>7.8535669586983728E-2</v>
      </c>
      <c r="AB2062" s="101">
        <f t="shared" si="905"/>
        <v>1.1733416770963704E-2</v>
      </c>
      <c r="AC2062" s="99">
        <f t="shared" si="906"/>
        <v>1.2322518834309376E-2</v>
      </c>
      <c r="AD2062" s="100">
        <f t="shared" si="907"/>
        <v>5.0311706481204296E-2</v>
      </c>
      <c r="AE2062" s="100">
        <f t="shared" si="908"/>
        <v>7.6724222392773267E-2</v>
      </c>
      <c r="AF2062" s="100">
        <f t="shared" si="909"/>
        <v>8.407931290521356E-2</v>
      </c>
      <c r="AG2062" s="101">
        <f t="shared" si="910"/>
        <v>1.3952491071822639E-2</v>
      </c>
      <c r="AH2062" s="95">
        <f t="shared" si="911"/>
        <v>149.34152065081352</v>
      </c>
      <c r="AI2062" s="96">
        <f t="shared" si="912"/>
        <v>183.33142991239049</v>
      </c>
      <c r="AJ2062" s="96">
        <f t="shared" si="913"/>
        <v>72.094102002503135</v>
      </c>
      <c r="AK2062" s="96">
        <f t="shared" si="914"/>
        <v>324.51994680851061</v>
      </c>
      <c r="AL2062" s="86">
        <f t="shared" si="915"/>
        <v>35.527143304130163</v>
      </c>
      <c r="AM2062" s="95">
        <f t="shared" si="923"/>
        <v>149.83666798699463</v>
      </c>
      <c r="AN2062" s="96">
        <f t="shared" si="916"/>
        <v>183.93927205008805</v>
      </c>
      <c r="AO2062" s="96">
        <f t="shared" si="917"/>
        <v>72.333132664607987</v>
      </c>
      <c r="AP2062" s="96">
        <f t="shared" si="918"/>
        <v>325.59590469684349</v>
      </c>
      <c r="AQ2062" s="86">
        <f t="shared" si="919"/>
        <v>35.644934861980282</v>
      </c>
    </row>
    <row r="2063" spans="1:43">
      <c r="A2063" s="129" t="str">
        <f t="shared" si="920"/>
        <v>2018_1</v>
      </c>
      <c r="B2063" s="57">
        <v>2018</v>
      </c>
      <c r="C2063" s="57">
        <v>1</v>
      </c>
      <c r="D2063" s="81" t="str">
        <f t="shared" si="921"/>
        <v>SML_Commercial</v>
      </c>
      <c r="E2063" s="68" t="s">
        <v>12</v>
      </c>
      <c r="F2063" s="69" t="s">
        <v>40</v>
      </c>
      <c r="G2063" s="84">
        <f t="shared" si="922"/>
        <v>29072</v>
      </c>
      <c r="H2063" s="70">
        <v>7268</v>
      </c>
      <c r="I2063" s="65">
        <v>48</v>
      </c>
      <c r="J2063" s="66">
        <v>894</v>
      </c>
      <c r="K2063" s="66">
        <v>556</v>
      </c>
      <c r="L2063" s="66">
        <v>1610</v>
      </c>
      <c r="M2063" s="67">
        <v>218</v>
      </c>
      <c r="N2063" s="65">
        <v>790893</v>
      </c>
      <c r="O2063" s="66">
        <v>1710564</v>
      </c>
      <c r="P2063" s="66">
        <v>1002300</v>
      </c>
      <c r="Q2063" s="66">
        <v>3029684</v>
      </c>
      <c r="R2063" s="67">
        <v>739966</v>
      </c>
      <c r="S2063" s="95">
        <f t="shared" si="896"/>
        <v>16476.9375</v>
      </c>
      <c r="T2063" s="96">
        <f t="shared" si="897"/>
        <v>1913.3825503355704</v>
      </c>
      <c r="U2063" s="96">
        <f t="shared" si="898"/>
        <v>1802.6978417266187</v>
      </c>
      <c r="V2063" s="96">
        <f t="shared" si="899"/>
        <v>1881.7913043478261</v>
      </c>
      <c r="W2063" s="86">
        <f t="shared" si="900"/>
        <v>3394.3394495412845</v>
      </c>
      <c r="X2063" s="99">
        <f t="shared" si="901"/>
        <v>1.6510731975784259E-3</v>
      </c>
      <c r="Y2063" s="100">
        <f t="shared" si="902"/>
        <v>3.0751238304898183E-2</v>
      </c>
      <c r="Z2063" s="100">
        <f t="shared" si="903"/>
        <v>1.9124931205283434E-2</v>
      </c>
      <c r="AA2063" s="100">
        <f t="shared" si="904"/>
        <v>5.5379746835443035E-2</v>
      </c>
      <c r="AB2063" s="101">
        <f t="shared" si="905"/>
        <v>7.4986241056686845E-3</v>
      </c>
      <c r="AC2063" s="99">
        <f t="shared" si="906"/>
        <v>2.2058813160587666E-3</v>
      </c>
      <c r="AD2063" s="100">
        <f t="shared" si="907"/>
        <v>3.3110452637035138E-2</v>
      </c>
      <c r="AE2063" s="100">
        <f t="shared" si="908"/>
        <v>2.0996583861318977E-2</v>
      </c>
      <c r="AF2063" s="100">
        <f t="shared" si="909"/>
        <v>5.850526894576516E-2</v>
      </c>
      <c r="AG2063" s="101">
        <f t="shared" si="910"/>
        <v>8.6775182665175012E-3</v>
      </c>
      <c r="AH2063" s="95">
        <f t="shared" si="911"/>
        <v>27.204629884424875</v>
      </c>
      <c r="AI2063" s="96">
        <f t="shared" si="912"/>
        <v>58.838882773802972</v>
      </c>
      <c r="AJ2063" s="96">
        <f t="shared" si="913"/>
        <v>34.47647220693451</v>
      </c>
      <c r="AK2063" s="96">
        <f t="shared" si="914"/>
        <v>104.21312603192075</v>
      </c>
      <c r="AL2063" s="86">
        <f t="shared" si="915"/>
        <v>25.452875619152451</v>
      </c>
      <c r="AM2063" s="95">
        <f t="shared" si="923"/>
        <v>27.294827841164327</v>
      </c>
      <c r="AN2063" s="96">
        <f t="shared" si="916"/>
        <v>59.033965266216057</v>
      </c>
      <c r="AO2063" s="96">
        <f t="shared" si="917"/>
        <v>34.590780225895294</v>
      </c>
      <c r="AP2063" s="96">
        <f t="shared" si="918"/>
        <v>104.55864850634676</v>
      </c>
      <c r="AQ2063" s="86">
        <f t="shared" si="919"/>
        <v>25.537265569824243</v>
      </c>
    </row>
    <row r="2064" spans="1:43">
      <c r="A2064" s="129" t="str">
        <f t="shared" si="920"/>
        <v>2018_1</v>
      </c>
      <c r="B2064" s="57">
        <v>2018</v>
      </c>
      <c r="C2064" s="57">
        <v>1</v>
      </c>
      <c r="D2064" s="81" t="str">
        <f t="shared" si="921"/>
        <v>LSL_Commercial</v>
      </c>
      <c r="E2064" s="68" t="s">
        <v>14</v>
      </c>
      <c r="F2064" s="69" t="s">
        <v>40</v>
      </c>
      <c r="G2064" s="84">
        <f t="shared" si="922"/>
        <v>3384</v>
      </c>
      <c r="H2064" s="70">
        <v>846</v>
      </c>
      <c r="I2064" s="65">
        <v>5</v>
      </c>
      <c r="J2064" s="66">
        <v>98</v>
      </c>
      <c r="K2064" s="66">
        <v>127</v>
      </c>
      <c r="L2064" s="66">
        <v>173</v>
      </c>
      <c r="M2064" s="67">
        <v>22</v>
      </c>
      <c r="N2064" s="65">
        <v>140010</v>
      </c>
      <c r="O2064" s="66">
        <v>334442</v>
      </c>
      <c r="P2064" s="66">
        <v>252596</v>
      </c>
      <c r="Q2064" s="66">
        <v>609833</v>
      </c>
      <c r="R2064" s="67">
        <v>123629</v>
      </c>
      <c r="S2064" s="95">
        <f t="shared" si="896"/>
        <v>28002</v>
      </c>
      <c r="T2064" s="96">
        <f t="shared" si="897"/>
        <v>3412.6734693877552</v>
      </c>
      <c r="U2064" s="96">
        <f t="shared" si="898"/>
        <v>1988.9448818897638</v>
      </c>
      <c r="V2064" s="96">
        <f t="shared" si="899"/>
        <v>3525.0462427745665</v>
      </c>
      <c r="W2064" s="86">
        <f t="shared" si="900"/>
        <v>5619.5</v>
      </c>
      <c r="X2064" s="99">
        <f t="shared" si="901"/>
        <v>1.4775413711583924E-3</v>
      </c>
      <c r="Y2064" s="100">
        <f t="shared" si="902"/>
        <v>2.8959810874704492E-2</v>
      </c>
      <c r="Z2064" s="100">
        <f t="shared" si="903"/>
        <v>3.7529550827423167E-2</v>
      </c>
      <c r="AA2064" s="100">
        <f t="shared" si="904"/>
        <v>5.1122931442080376E-2</v>
      </c>
      <c r="AB2064" s="101">
        <f t="shared" si="905"/>
        <v>6.5011820330969266E-3</v>
      </c>
      <c r="AC2064" s="99">
        <f t="shared" si="906"/>
        <v>3.0160129849641781E-3</v>
      </c>
      <c r="AD2064" s="100">
        <f t="shared" si="907"/>
        <v>3.5676530296829906E-2</v>
      </c>
      <c r="AE2064" s="100">
        <f t="shared" si="908"/>
        <v>4.514194256551677E-2</v>
      </c>
      <c r="AF2064" s="100">
        <f t="shared" si="909"/>
        <v>5.9944658035611859E-2</v>
      </c>
      <c r="AG2064" s="101">
        <f t="shared" si="910"/>
        <v>9.7201791257532661E-3</v>
      </c>
      <c r="AH2064" s="95">
        <f t="shared" si="911"/>
        <v>41.374113475177303</v>
      </c>
      <c r="AI2064" s="96">
        <f t="shared" si="912"/>
        <v>98.830378250591011</v>
      </c>
      <c r="AJ2064" s="96">
        <f t="shared" si="913"/>
        <v>74.644208037825052</v>
      </c>
      <c r="AK2064" s="96">
        <f t="shared" si="914"/>
        <v>180.21069739952719</v>
      </c>
      <c r="AL2064" s="86">
        <f t="shared" si="915"/>
        <v>36.53339243498818</v>
      </c>
      <c r="AM2064" s="95">
        <f t="shared" si="923"/>
        <v>41.5112908789215</v>
      </c>
      <c r="AN2064" s="96">
        <f t="shared" si="916"/>
        <v>99.15805402562863</v>
      </c>
      <c r="AO2064" s="96">
        <f t="shared" si="917"/>
        <v>74.891693670823912</v>
      </c>
      <c r="AP2064" s="96">
        <f t="shared" si="918"/>
        <v>180.80819263313575</v>
      </c>
      <c r="AQ2064" s="86">
        <f t="shared" si="919"/>
        <v>36.654520249054968</v>
      </c>
    </row>
    <row r="2065" spans="1:43">
      <c r="A2065" s="129" t="str">
        <f t="shared" si="920"/>
        <v>2018_1</v>
      </c>
      <c r="B2065" s="57">
        <v>2018</v>
      </c>
      <c r="C2065" s="57">
        <v>1</v>
      </c>
      <c r="D2065" s="81" t="str">
        <f t="shared" si="921"/>
        <v>MYA_Commercial</v>
      </c>
      <c r="E2065" s="68" t="s">
        <v>15</v>
      </c>
      <c r="F2065" s="69" t="s">
        <v>40</v>
      </c>
      <c r="G2065" s="84">
        <f t="shared" si="922"/>
        <v>3952</v>
      </c>
      <c r="H2065" s="70">
        <v>988</v>
      </c>
      <c r="I2065" s="65">
        <v>21</v>
      </c>
      <c r="J2065" s="66">
        <v>147</v>
      </c>
      <c r="K2065" s="66">
        <v>92</v>
      </c>
      <c r="L2065" s="66">
        <v>353</v>
      </c>
      <c r="M2065" s="67">
        <v>89</v>
      </c>
      <c r="N2065" s="65">
        <v>232468</v>
      </c>
      <c r="O2065" s="66">
        <v>543319</v>
      </c>
      <c r="P2065" s="66">
        <v>108387</v>
      </c>
      <c r="Q2065" s="66">
        <v>1090959</v>
      </c>
      <c r="R2065" s="67">
        <v>580783</v>
      </c>
      <c r="S2065" s="95">
        <f t="shared" si="896"/>
        <v>11069.904761904761</v>
      </c>
      <c r="T2065" s="96">
        <f t="shared" si="897"/>
        <v>3696.0476190476193</v>
      </c>
      <c r="U2065" s="96">
        <f t="shared" si="898"/>
        <v>1178.1195652173913</v>
      </c>
      <c r="V2065" s="96">
        <f t="shared" si="899"/>
        <v>3090.5354107648727</v>
      </c>
      <c r="W2065" s="86">
        <f t="shared" si="900"/>
        <v>6525.651685393258</v>
      </c>
      <c r="X2065" s="99">
        <f t="shared" si="901"/>
        <v>5.3137651821862347E-3</v>
      </c>
      <c r="Y2065" s="100">
        <f t="shared" si="902"/>
        <v>3.7196356275303641E-2</v>
      </c>
      <c r="Z2065" s="100">
        <f t="shared" si="903"/>
        <v>2.3279352226720649E-2</v>
      </c>
      <c r="AA2065" s="100">
        <f t="shared" si="904"/>
        <v>8.9321862348178141E-2</v>
      </c>
      <c r="AB2065" s="101">
        <f t="shared" si="905"/>
        <v>2.2520242914979758E-2</v>
      </c>
      <c r="AC2065" s="99">
        <f t="shared" si="906"/>
        <v>8.0083489324260584E-3</v>
      </c>
      <c r="AD2065" s="100">
        <f t="shared" si="907"/>
        <v>4.4210368445146968E-2</v>
      </c>
      <c r="AE2065" s="100">
        <f t="shared" si="908"/>
        <v>2.8868145983708356E-2</v>
      </c>
      <c r="AF2065" s="100">
        <f t="shared" si="909"/>
        <v>9.9892685158325931E-2</v>
      </c>
      <c r="AG2065" s="101">
        <f t="shared" si="910"/>
        <v>2.8019295523788505E-2</v>
      </c>
      <c r="AH2065" s="95">
        <f t="shared" si="911"/>
        <v>58.822874493927124</v>
      </c>
      <c r="AI2065" s="96">
        <f t="shared" si="912"/>
        <v>137.47950404858301</v>
      </c>
      <c r="AJ2065" s="96">
        <f t="shared" si="913"/>
        <v>27.425860323886639</v>
      </c>
      <c r="AK2065" s="96">
        <f t="shared" si="914"/>
        <v>276.0523785425101</v>
      </c>
      <c r="AL2065" s="86">
        <f t="shared" si="915"/>
        <v>146.95926113360323</v>
      </c>
      <c r="AM2065" s="95">
        <f t="shared" si="923"/>
        <v>59.017903910296106</v>
      </c>
      <c r="AN2065" s="96">
        <f t="shared" si="916"/>
        <v>137.93532242991799</v>
      </c>
      <c r="AO2065" s="96">
        <f t="shared" si="917"/>
        <v>27.516791778331914</v>
      </c>
      <c r="AP2065" s="96">
        <f t="shared" si="918"/>
        <v>276.96764041533771</v>
      </c>
      <c r="AQ2065" s="86">
        <f t="shared" si="919"/>
        <v>147.44651000023015</v>
      </c>
    </row>
    <row r="2066" spans="1:43">
      <c r="A2066" s="129" t="str">
        <f t="shared" si="920"/>
        <v>2018_1</v>
      </c>
      <c r="B2066" s="57">
        <v>2018</v>
      </c>
      <c r="C2066" s="57">
        <v>1</v>
      </c>
      <c r="D2066" s="81" t="str">
        <f t="shared" si="921"/>
        <v>SMA_Commercial</v>
      </c>
      <c r="E2066" s="68" t="s">
        <v>16</v>
      </c>
      <c r="F2066" s="69" t="s">
        <v>40</v>
      </c>
      <c r="G2066" s="84">
        <f t="shared" si="922"/>
        <v>27592</v>
      </c>
      <c r="H2066" s="70">
        <v>6898</v>
      </c>
      <c r="I2066" s="65">
        <v>48</v>
      </c>
      <c r="J2066" s="66">
        <v>695</v>
      </c>
      <c r="K2066" s="66">
        <v>408</v>
      </c>
      <c r="L2066" s="66">
        <v>1546</v>
      </c>
      <c r="M2066" s="67">
        <v>900</v>
      </c>
      <c r="N2066" s="65">
        <v>881121</v>
      </c>
      <c r="O2066" s="66">
        <v>2962463</v>
      </c>
      <c r="P2066" s="66">
        <v>421383</v>
      </c>
      <c r="Q2066" s="66">
        <v>5212510</v>
      </c>
      <c r="R2066" s="67">
        <v>6267905</v>
      </c>
      <c r="S2066" s="95">
        <f t="shared" si="896"/>
        <v>18356.6875</v>
      </c>
      <c r="T2066" s="96">
        <f t="shared" si="897"/>
        <v>4262.5366906474819</v>
      </c>
      <c r="U2066" s="96">
        <f t="shared" si="898"/>
        <v>1032.8014705882354</v>
      </c>
      <c r="V2066" s="96">
        <f t="shared" si="899"/>
        <v>3371.6106080206987</v>
      </c>
      <c r="W2066" s="86">
        <f t="shared" si="900"/>
        <v>6964.3388888888885</v>
      </c>
      <c r="X2066" s="99">
        <f t="shared" si="901"/>
        <v>1.7396346767178893E-3</v>
      </c>
      <c r="Y2066" s="100">
        <f t="shared" si="902"/>
        <v>2.5188460423311104E-2</v>
      </c>
      <c r="Z2066" s="100">
        <f t="shared" si="903"/>
        <v>1.4786894752102058E-2</v>
      </c>
      <c r="AA2066" s="100">
        <f t="shared" si="904"/>
        <v>5.603073354595535E-2</v>
      </c>
      <c r="AB2066" s="101">
        <f t="shared" si="905"/>
        <v>3.2618150188460426E-2</v>
      </c>
      <c r="AC2066" s="99">
        <f t="shared" si="906"/>
        <v>2.3241760728640935E-3</v>
      </c>
      <c r="AD2066" s="100">
        <f t="shared" si="907"/>
        <v>2.7386449211427945E-2</v>
      </c>
      <c r="AE2066" s="100">
        <f t="shared" si="908"/>
        <v>1.6479937451186852E-2</v>
      </c>
      <c r="AF2066" s="100">
        <f t="shared" si="909"/>
        <v>5.9256674484143519E-2</v>
      </c>
      <c r="AG2066" s="101">
        <f t="shared" si="910"/>
        <v>3.5109834178998135E-2</v>
      </c>
      <c r="AH2066" s="95">
        <f t="shared" si="911"/>
        <v>31.933930124673818</v>
      </c>
      <c r="AI2066" s="96">
        <f t="shared" si="912"/>
        <v>107.36673673528558</v>
      </c>
      <c r="AJ2066" s="96">
        <f t="shared" si="913"/>
        <v>15.271926645404465</v>
      </c>
      <c r="AK2066" s="96">
        <f t="shared" si="914"/>
        <v>188.91381559872426</v>
      </c>
      <c r="AL2066" s="86">
        <f t="shared" si="915"/>
        <v>227.16385184111337</v>
      </c>
      <c r="AM2066" s="95">
        <f t="shared" si="923"/>
        <v>32.039808251306781</v>
      </c>
      <c r="AN2066" s="96">
        <f t="shared" si="916"/>
        <v>107.72271512265743</v>
      </c>
      <c r="AO2066" s="96">
        <f t="shared" si="917"/>
        <v>15.322561283138644</v>
      </c>
      <c r="AP2066" s="96">
        <f t="shared" si="918"/>
        <v>189.54016634266929</v>
      </c>
      <c r="AQ2066" s="86">
        <f t="shared" si="919"/>
        <v>227.91702199517096</v>
      </c>
    </row>
    <row r="2067" spans="1:43">
      <c r="A2067" s="129" t="str">
        <f t="shared" si="920"/>
        <v>2018_1</v>
      </c>
      <c r="B2067" s="57">
        <v>2018</v>
      </c>
      <c r="C2067" s="57">
        <v>1</v>
      </c>
      <c r="D2067" s="81" t="str">
        <f t="shared" si="921"/>
        <v>MSL_Commercial</v>
      </c>
      <c r="E2067" s="68" t="s">
        <v>17</v>
      </c>
      <c r="F2067" s="69" t="s">
        <v>40</v>
      </c>
      <c r="G2067" s="84">
        <f t="shared" si="922"/>
        <v>11192</v>
      </c>
      <c r="H2067" s="70">
        <v>2798</v>
      </c>
      <c r="I2067" s="65">
        <v>31</v>
      </c>
      <c r="J2067" s="66">
        <v>254</v>
      </c>
      <c r="K2067" s="66">
        <v>512</v>
      </c>
      <c r="L2067" s="66">
        <v>384</v>
      </c>
      <c r="M2067" s="67">
        <v>83</v>
      </c>
      <c r="N2067" s="65">
        <v>671994</v>
      </c>
      <c r="O2067" s="66">
        <v>891611</v>
      </c>
      <c r="P2067" s="66">
        <v>912815</v>
      </c>
      <c r="Q2067" s="66">
        <v>1472582</v>
      </c>
      <c r="R2067" s="67">
        <v>281554</v>
      </c>
      <c r="S2067" s="95">
        <f t="shared" si="896"/>
        <v>21677.225806451614</v>
      </c>
      <c r="T2067" s="96">
        <f t="shared" si="897"/>
        <v>3510.2795275590552</v>
      </c>
      <c r="U2067" s="96">
        <f t="shared" si="898"/>
        <v>1782.841796875</v>
      </c>
      <c r="V2067" s="96">
        <f t="shared" si="899"/>
        <v>3834.8489583333335</v>
      </c>
      <c r="W2067" s="86">
        <f t="shared" si="900"/>
        <v>3392.2168674698796</v>
      </c>
      <c r="X2067" s="99">
        <f t="shared" si="901"/>
        <v>2.7698355968548962E-3</v>
      </c>
      <c r="Y2067" s="100">
        <f t="shared" si="902"/>
        <v>2.2694781987133667E-2</v>
      </c>
      <c r="Z2067" s="100">
        <f t="shared" si="903"/>
        <v>4.5746962115796999E-2</v>
      </c>
      <c r="AA2067" s="100">
        <f t="shared" si="904"/>
        <v>3.4310221586847746E-2</v>
      </c>
      <c r="AB2067" s="101">
        <f t="shared" si="905"/>
        <v>7.4160114367405293E-3</v>
      </c>
      <c r="AC2067" s="99">
        <f t="shared" si="906"/>
        <v>3.9273509756571042E-3</v>
      </c>
      <c r="AD2067" s="100">
        <f t="shared" si="907"/>
        <v>2.5974829892238871E-2</v>
      </c>
      <c r="AE2067" s="100">
        <f t="shared" si="908"/>
        <v>5.0348626868652109E-2</v>
      </c>
      <c r="AF2067" s="100">
        <f t="shared" si="909"/>
        <v>3.8319190134342707E-2</v>
      </c>
      <c r="AG2067" s="101">
        <f t="shared" si="910"/>
        <v>9.3056158664782569E-3</v>
      </c>
      <c r="AH2067" s="95">
        <f t="shared" si="911"/>
        <v>60.042351679771265</v>
      </c>
      <c r="AI2067" s="96">
        <f t="shared" si="912"/>
        <v>79.665028591851325</v>
      </c>
      <c r="AJ2067" s="96">
        <f t="shared" si="913"/>
        <v>81.559596140100069</v>
      </c>
      <c r="AK2067" s="96">
        <f t="shared" si="914"/>
        <v>131.57451751250895</v>
      </c>
      <c r="AL2067" s="86">
        <f t="shared" si="915"/>
        <v>25.156719085060757</v>
      </c>
      <c r="AM2067" s="95">
        <f t="shared" si="923"/>
        <v>60.241424317860989</v>
      </c>
      <c r="AN2067" s="96">
        <f t="shared" si="916"/>
        <v>79.929160941127975</v>
      </c>
      <c r="AO2067" s="96">
        <f t="shared" si="917"/>
        <v>81.830009998167057</v>
      </c>
      <c r="AP2067" s="96">
        <f t="shared" si="918"/>
        <v>132.01075769254544</v>
      </c>
      <c r="AQ2067" s="86">
        <f t="shared" si="919"/>
        <v>25.240127117788301</v>
      </c>
    </row>
    <row r="2068" spans="1:43">
      <c r="A2068" s="129" t="str">
        <f t="shared" si="920"/>
        <v>2018_1</v>
      </c>
      <c r="B2068" s="57">
        <v>2018</v>
      </c>
      <c r="C2068" s="57">
        <v>1</v>
      </c>
      <c r="D2068" s="81" t="str">
        <f t="shared" si="921"/>
        <v>LYL_Commercial</v>
      </c>
      <c r="E2068" s="68" t="s">
        <v>18</v>
      </c>
      <c r="F2068" s="69" t="s">
        <v>40</v>
      </c>
      <c r="G2068" s="84">
        <f t="shared" si="922"/>
        <v>4608</v>
      </c>
      <c r="H2068" s="70">
        <v>1152</v>
      </c>
      <c r="I2068" s="65">
        <v>29</v>
      </c>
      <c r="J2068" s="66">
        <v>114</v>
      </c>
      <c r="K2068" s="66">
        <v>186</v>
      </c>
      <c r="L2068" s="66">
        <v>177</v>
      </c>
      <c r="M2068" s="67">
        <v>53</v>
      </c>
      <c r="N2068" s="65">
        <v>577598</v>
      </c>
      <c r="O2068" s="66">
        <v>441588</v>
      </c>
      <c r="P2068" s="66">
        <v>329159</v>
      </c>
      <c r="Q2068" s="66">
        <v>772729</v>
      </c>
      <c r="R2068" s="67">
        <v>299035</v>
      </c>
      <c r="S2068" s="95">
        <f t="shared" si="896"/>
        <v>19917.172413793105</v>
      </c>
      <c r="T2068" s="96">
        <f t="shared" si="897"/>
        <v>3873.5789473684213</v>
      </c>
      <c r="U2068" s="96">
        <f t="shared" si="898"/>
        <v>1769.6720430107528</v>
      </c>
      <c r="V2068" s="96">
        <f t="shared" si="899"/>
        <v>4365.7005649717512</v>
      </c>
      <c r="W2068" s="86">
        <f t="shared" si="900"/>
        <v>5642.1698113207549</v>
      </c>
      <c r="X2068" s="99">
        <f t="shared" si="901"/>
        <v>6.293402777777778E-3</v>
      </c>
      <c r="Y2068" s="100">
        <f t="shared" si="902"/>
        <v>2.4739583333333332E-2</v>
      </c>
      <c r="Z2068" s="100">
        <f t="shared" si="903"/>
        <v>4.0364583333333336E-2</v>
      </c>
      <c r="AA2068" s="100">
        <f t="shared" si="904"/>
        <v>3.8411458333333336E-2</v>
      </c>
      <c r="AB2068" s="101">
        <f t="shared" si="905"/>
        <v>1.1501736111111112E-2</v>
      </c>
      <c r="AC2068" s="99">
        <f t="shared" si="906"/>
        <v>9.0077883367468987E-3</v>
      </c>
      <c r="AD2068" s="100">
        <f t="shared" si="907"/>
        <v>3.0071166340582538E-2</v>
      </c>
      <c r="AE2068" s="100">
        <f t="shared" si="908"/>
        <v>4.7120014242780318E-2</v>
      </c>
      <c r="AF2068" s="100">
        <f t="shared" si="909"/>
        <v>4.5008127796568043E-2</v>
      </c>
      <c r="AG2068" s="101">
        <f t="shared" si="910"/>
        <v>1.5161637135823256E-2</v>
      </c>
      <c r="AH2068" s="95">
        <f t="shared" si="911"/>
        <v>125.34678819444444</v>
      </c>
      <c r="AI2068" s="96">
        <f t="shared" si="912"/>
        <v>95.830729166666671</v>
      </c>
      <c r="AJ2068" s="96">
        <f t="shared" si="913"/>
        <v>71.432074652777771</v>
      </c>
      <c r="AK2068" s="96">
        <f t="shared" si="914"/>
        <v>167.69292534722223</v>
      </c>
      <c r="AL2068" s="86">
        <f t="shared" si="915"/>
        <v>64.894748263888886</v>
      </c>
      <c r="AM2068" s="95">
        <f t="shared" si="923"/>
        <v>125.76238010754982</v>
      </c>
      <c r="AN2068" s="96">
        <f t="shared" si="916"/>
        <v>96.148459494203081</v>
      </c>
      <c r="AO2068" s="96">
        <f t="shared" si="917"/>
        <v>71.668910338714795</v>
      </c>
      <c r="AP2068" s="96">
        <f t="shared" si="918"/>
        <v>168.24891744453214</v>
      </c>
      <c r="AQ2068" s="86">
        <f t="shared" si="919"/>
        <v>65.109909202353819</v>
      </c>
    </row>
    <row r="2069" spans="1:43">
      <c r="A2069" s="129" t="str">
        <f t="shared" si="920"/>
        <v>2018_1</v>
      </c>
      <c r="B2069" s="57">
        <v>2018</v>
      </c>
      <c r="C2069" s="57">
        <v>1</v>
      </c>
      <c r="D2069" s="81" t="str">
        <f t="shared" si="921"/>
        <v>LSA_Commercial</v>
      </c>
      <c r="E2069" s="68" t="s">
        <v>19</v>
      </c>
      <c r="F2069" s="69" t="s">
        <v>40</v>
      </c>
      <c r="G2069" s="84">
        <f t="shared" si="922"/>
        <v>31396</v>
      </c>
      <c r="H2069" s="70">
        <v>7849</v>
      </c>
      <c r="I2069" s="65">
        <v>95</v>
      </c>
      <c r="J2069" s="66">
        <v>996</v>
      </c>
      <c r="K2069" s="66">
        <v>749</v>
      </c>
      <c r="L2069" s="66">
        <v>1700</v>
      </c>
      <c r="M2069" s="67">
        <v>298</v>
      </c>
      <c r="N2069" s="65">
        <v>3173585</v>
      </c>
      <c r="O2069" s="66">
        <v>2968964</v>
      </c>
      <c r="P2069" s="66">
        <v>1212390</v>
      </c>
      <c r="Q2069" s="66">
        <v>4731559</v>
      </c>
      <c r="R2069" s="67">
        <v>2808569</v>
      </c>
      <c r="S2069" s="95">
        <f t="shared" si="896"/>
        <v>33406.15789473684</v>
      </c>
      <c r="T2069" s="96">
        <f t="shared" si="897"/>
        <v>2980.8875502008032</v>
      </c>
      <c r="U2069" s="96">
        <f t="shared" si="898"/>
        <v>1618.6782376502003</v>
      </c>
      <c r="V2069" s="96">
        <f t="shared" si="899"/>
        <v>2783.27</v>
      </c>
      <c r="W2069" s="86">
        <f t="shared" si="900"/>
        <v>9424.7281879194634</v>
      </c>
      <c r="X2069" s="99">
        <f t="shared" si="901"/>
        <v>3.0258631672824563E-3</v>
      </c>
      <c r="Y2069" s="100">
        <f t="shared" si="902"/>
        <v>3.1723786469613963E-2</v>
      </c>
      <c r="Z2069" s="100">
        <f t="shared" si="903"/>
        <v>2.3856542234679576E-2</v>
      </c>
      <c r="AA2069" s="100">
        <f t="shared" si="904"/>
        <v>5.4147025098738692E-2</v>
      </c>
      <c r="AB2069" s="101">
        <f t="shared" si="905"/>
        <v>9.491654987896548E-3</v>
      </c>
      <c r="AC2069" s="99">
        <f t="shared" si="906"/>
        <v>3.7481095066222046E-3</v>
      </c>
      <c r="AD2069" s="100">
        <f t="shared" si="907"/>
        <v>3.4028467893910161E-2</v>
      </c>
      <c r="AE2069" s="100">
        <f t="shared" si="908"/>
        <v>2.5863227831208147E-2</v>
      </c>
      <c r="AF2069" s="100">
        <f t="shared" si="909"/>
        <v>5.7122921980738317E-2</v>
      </c>
      <c r="AG2069" s="101">
        <f t="shared" si="910"/>
        <v>1.0766680286749665E-2</v>
      </c>
      <c r="AH2069" s="95">
        <f t="shared" si="911"/>
        <v>101.08246273410626</v>
      </c>
      <c r="AI2069" s="96">
        <f t="shared" si="912"/>
        <v>94.565040132500954</v>
      </c>
      <c r="AJ2069" s="96">
        <f t="shared" si="913"/>
        <v>38.616065740858708</v>
      </c>
      <c r="AK2069" s="96">
        <f t="shared" si="914"/>
        <v>150.70579054656645</v>
      </c>
      <c r="AL2069" s="86">
        <f t="shared" si="915"/>
        <v>89.456268314434965</v>
      </c>
      <c r="AM2069" s="95">
        <f t="shared" si="923"/>
        <v>101.41760537855841</v>
      </c>
      <c r="AN2069" s="96">
        <f t="shared" si="916"/>
        <v>94.87857402122404</v>
      </c>
      <c r="AO2069" s="96">
        <f t="shared" si="917"/>
        <v>38.744098735313671</v>
      </c>
      <c r="AP2069" s="96">
        <f t="shared" si="918"/>
        <v>151.20546117005421</v>
      </c>
      <c r="AQ2069" s="86">
        <f t="shared" si="919"/>
        <v>89.752863881210814</v>
      </c>
    </row>
    <row r="2070" spans="1:43">
      <c r="A2070" s="129" t="str">
        <f t="shared" si="920"/>
        <v>2018_1</v>
      </c>
      <c r="B2070" s="57">
        <v>2018</v>
      </c>
      <c r="C2070" s="57">
        <v>1</v>
      </c>
      <c r="D2070" s="81" t="str">
        <f t="shared" si="921"/>
        <v>LMA_Commercial</v>
      </c>
      <c r="E2070" s="68" t="s">
        <v>20</v>
      </c>
      <c r="F2070" s="69" t="s">
        <v>40</v>
      </c>
      <c r="G2070" s="84">
        <f t="shared" si="922"/>
        <v>29232</v>
      </c>
      <c r="H2070" s="70">
        <v>7308</v>
      </c>
      <c r="I2070" s="65">
        <v>231</v>
      </c>
      <c r="J2070" s="66">
        <v>762</v>
      </c>
      <c r="K2070" s="66">
        <v>492</v>
      </c>
      <c r="L2070" s="66">
        <v>1013</v>
      </c>
      <c r="M2070" s="67">
        <v>185</v>
      </c>
      <c r="N2070" s="65">
        <v>3643343</v>
      </c>
      <c r="O2070" s="66">
        <v>2020659</v>
      </c>
      <c r="P2070" s="66">
        <v>519627</v>
      </c>
      <c r="Q2070" s="66">
        <v>3237612</v>
      </c>
      <c r="R2070" s="67">
        <v>1136419</v>
      </c>
      <c r="S2070" s="95">
        <f t="shared" si="896"/>
        <v>15772.047619047618</v>
      </c>
      <c r="T2070" s="96">
        <f t="shared" si="897"/>
        <v>2651.7834645669291</v>
      </c>
      <c r="U2070" s="96">
        <f t="shared" si="898"/>
        <v>1056.1524390243903</v>
      </c>
      <c r="V2070" s="96">
        <f t="shared" si="899"/>
        <v>3196.0631786771964</v>
      </c>
      <c r="W2070" s="86">
        <f t="shared" si="900"/>
        <v>6142.8054054054055</v>
      </c>
      <c r="X2070" s="99">
        <f t="shared" si="901"/>
        <v>7.9022988505747134E-3</v>
      </c>
      <c r="Y2070" s="100">
        <f t="shared" si="902"/>
        <v>2.6067323481116584E-2</v>
      </c>
      <c r="Z2070" s="100">
        <f t="shared" si="903"/>
        <v>1.6830870279146141E-2</v>
      </c>
      <c r="AA2070" s="100">
        <f t="shared" si="904"/>
        <v>3.4653804050355771E-2</v>
      </c>
      <c r="AB2070" s="101">
        <f t="shared" si="905"/>
        <v>6.3286808976464153E-3</v>
      </c>
      <c r="AC2070" s="99">
        <f t="shared" si="906"/>
        <v>9.1089468650830431E-3</v>
      </c>
      <c r="AD2070" s="100">
        <f t="shared" si="907"/>
        <v>2.823872104002316E-2</v>
      </c>
      <c r="AE2070" s="100">
        <f t="shared" si="908"/>
        <v>1.8583919295037769E-2</v>
      </c>
      <c r="AF2070" s="100">
        <f t="shared" si="909"/>
        <v>3.7146352785095677E-2</v>
      </c>
      <c r="AG2070" s="101">
        <f t="shared" si="910"/>
        <v>7.4093796064344216E-3</v>
      </c>
      <c r="AH2070" s="95">
        <f t="shared" si="911"/>
        <v>124.63543377120963</v>
      </c>
      <c r="AI2070" s="96">
        <f t="shared" si="912"/>
        <v>69.124897372742197</v>
      </c>
      <c r="AJ2070" s="96">
        <f t="shared" si="913"/>
        <v>17.775964696223316</v>
      </c>
      <c r="AK2070" s="96">
        <f t="shared" si="914"/>
        <v>110.75574712643679</v>
      </c>
      <c r="AL2070" s="86">
        <f t="shared" si="915"/>
        <v>38.875855227148328</v>
      </c>
      <c r="AM2070" s="95">
        <f t="shared" si="923"/>
        <v>125.04866716241025</v>
      </c>
      <c r="AN2070" s="96">
        <f t="shared" si="916"/>
        <v>69.354083527059828</v>
      </c>
      <c r="AO2070" s="96">
        <f t="shared" si="917"/>
        <v>17.834901564744726</v>
      </c>
      <c r="AP2070" s="96">
        <f t="shared" si="918"/>
        <v>111.12296190312726</v>
      </c>
      <c r="AQ2070" s="86">
        <f t="shared" si="919"/>
        <v>39.004749563255253</v>
      </c>
    </row>
    <row r="2071" spans="1:43">
      <c r="A2071" s="129" t="str">
        <f t="shared" si="920"/>
        <v>2018_1</v>
      </c>
      <c r="B2071" s="57">
        <v>2018</v>
      </c>
      <c r="C2071" s="57">
        <v>1</v>
      </c>
      <c r="D2071" s="81" t="str">
        <f t="shared" si="921"/>
        <v>SYL_Commercial</v>
      </c>
      <c r="E2071" s="68" t="s">
        <v>21</v>
      </c>
      <c r="F2071" s="69" t="s">
        <v>40</v>
      </c>
      <c r="G2071" s="84">
        <f t="shared" si="922"/>
        <v>3780</v>
      </c>
      <c r="H2071" s="70">
        <v>945</v>
      </c>
      <c r="I2071" s="65">
        <v>34</v>
      </c>
      <c r="J2071" s="66">
        <v>111</v>
      </c>
      <c r="K2071" s="66">
        <v>159</v>
      </c>
      <c r="L2071" s="66">
        <v>167</v>
      </c>
      <c r="M2071" s="67">
        <v>48</v>
      </c>
      <c r="N2071" s="65">
        <v>446821</v>
      </c>
      <c r="O2071" s="66">
        <v>370689</v>
      </c>
      <c r="P2071" s="66">
        <v>172659</v>
      </c>
      <c r="Q2071" s="66">
        <v>626516</v>
      </c>
      <c r="R2071" s="67">
        <v>212359</v>
      </c>
      <c r="S2071" s="95">
        <f t="shared" si="896"/>
        <v>13141.794117647059</v>
      </c>
      <c r="T2071" s="96">
        <f t="shared" si="897"/>
        <v>3339.5405405405404</v>
      </c>
      <c r="U2071" s="96">
        <f t="shared" si="898"/>
        <v>1085.9056603773586</v>
      </c>
      <c r="V2071" s="96">
        <f t="shared" si="899"/>
        <v>3751.5928143712576</v>
      </c>
      <c r="W2071" s="86">
        <f t="shared" si="900"/>
        <v>4424.145833333333</v>
      </c>
      <c r="X2071" s="99">
        <f t="shared" si="901"/>
        <v>8.9947089947089946E-3</v>
      </c>
      <c r="Y2071" s="100">
        <f t="shared" si="902"/>
        <v>2.9365079365079365E-2</v>
      </c>
      <c r="Z2071" s="100">
        <f t="shared" si="903"/>
        <v>4.2063492063492067E-2</v>
      </c>
      <c r="AA2071" s="100">
        <f t="shared" si="904"/>
        <v>4.417989417989418E-2</v>
      </c>
      <c r="AB2071" s="101">
        <f t="shared" si="905"/>
        <v>1.2698412698412698E-2</v>
      </c>
      <c r="AC2071" s="99">
        <f t="shared" si="906"/>
        <v>1.2572719128917682E-2</v>
      </c>
      <c r="AD2071" s="100">
        <f t="shared" si="907"/>
        <v>3.5763216827239132E-2</v>
      </c>
      <c r="AE2071" s="100">
        <f t="shared" si="908"/>
        <v>4.9670800865404756E-2</v>
      </c>
      <c r="AF2071" s="100">
        <f t="shared" si="909"/>
        <v>5.1967616136992648E-2</v>
      </c>
      <c r="AG2071" s="101">
        <f t="shared" si="910"/>
        <v>1.694177054205551E-2</v>
      </c>
      <c r="AH2071" s="95">
        <f t="shared" si="911"/>
        <v>118.20661375661376</v>
      </c>
      <c r="AI2071" s="96">
        <f t="shared" si="912"/>
        <v>98.065873015873009</v>
      </c>
      <c r="AJ2071" s="96">
        <f t="shared" si="913"/>
        <v>45.676984126984124</v>
      </c>
      <c r="AK2071" s="96">
        <f t="shared" si="914"/>
        <v>165.74497354497353</v>
      </c>
      <c r="AL2071" s="86">
        <f t="shared" si="915"/>
        <v>56.17962962962963</v>
      </c>
      <c r="AM2071" s="95">
        <f t="shared" si="923"/>
        <v>118.59853215724013</v>
      </c>
      <c r="AN2071" s="96">
        <f t="shared" si="916"/>
        <v>98.39101404552423</v>
      </c>
      <c r="AO2071" s="96">
        <f t="shared" si="917"/>
        <v>45.828427857546806</v>
      </c>
      <c r="AP2071" s="96">
        <f t="shared" si="918"/>
        <v>166.29450713602415</v>
      </c>
      <c r="AQ2071" s="86">
        <f t="shared" si="919"/>
        <v>56.365895269871729</v>
      </c>
    </row>
    <row r="2072" spans="1:43">
      <c r="A2072" s="129" t="str">
        <f t="shared" si="920"/>
        <v>2018_1</v>
      </c>
      <c r="B2072" s="57">
        <v>2018</v>
      </c>
      <c r="C2072" s="57">
        <v>1</v>
      </c>
      <c r="D2072" s="81" t="str">
        <f t="shared" si="921"/>
        <v>MYL_Commercial</v>
      </c>
      <c r="E2072" s="68" t="s">
        <v>22</v>
      </c>
      <c r="F2072" s="69" t="s">
        <v>40</v>
      </c>
      <c r="G2072" s="84">
        <f t="shared" si="922"/>
        <v>2768</v>
      </c>
      <c r="H2072" s="70">
        <v>692</v>
      </c>
      <c r="I2072" s="65">
        <v>26</v>
      </c>
      <c r="J2072" s="66">
        <v>95</v>
      </c>
      <c r="K2072" s="66">
        <v>137</v>
      </c>
      <c r="L2072" s="66">
        <v>144</v>
      </c>
      <c r="M2072" s="67">
        <v>29</v>
      </c>
      <c r="N2072" s="65">
        <v>406745</v>
      </c>
      <c r="O2072" s="66">
        <v>328289</v>
      </c>
      <c r="P2072" s="66">
        <v>119188</v>
      </c>
      <c r="Q2072" s="66">
        <v>541686</v>
      </c>
      <c r="R2072" s="67">
        <v>141353</v>
      </c>
      <c r="S2072" s="95">
        <f t="shared" si="896"/>
        <v>15644.038461538461</v>
      </c>
      <c r="T2072" s="96">
        <f t="shared" si="897"/>
        <v>3455.6736842105265</v>
      </c>
      <c r="U2072" s="96">
        <f t="shared" si="898"/>
        <v>869.98540145985396</v>
      </c>
      <c r="V2072" s="96">
        <f t="shared" si="899"/>
        <v>3761.7083333333335</v>
      </c>
      <c r="W2072" s="86">
        <f t="shared" si="900"/>
        <v>4874.2413793103451</v>
      </c>
      <c r="X2072" s="99">
        <f t="shared" si="901"/>
        <v>9.3930635838150294E-3</v>
      </c>
      <c r="Y2072" s="100">
        <f t="shared" si="902"/>
        <v>3.4320809248554913E-2</v>
      </c>
      <c r="Z2072" s="100">
        <f t="shared" si="903"/>
        <v>4.949421965317919E-2</v>
      </c>
      <c r="AA2072" s="100">
        <f t="shared" si="904"/>
        <v>5.2023121387283239E-2</v>
      </c>
      <c r="AB2072" s="101">
        <f t="shared" si="905"/>
        <v>1.0476878612716763E-2</v>
      </c>
      <c r="AC2072" s="99">
        <f t="shared" si="906"/>
        <v>1.3665023721402471E-2</v>
      </c>
      <c r="AD2072" s="100">
        <f t="shared" si="907"/>
        <v>4.2383278556298372E-2</v>
      </c>
      <c r="AE2072" s="100">
        <f t="shared" si="908"/>
        <v>5.9099886058393523E-2</v>
      </c>
      <c r="AF2072" s="100">
        <f t="shared" si="909"/>
        <v>6.1858021507782801E-2</v>
      </c>
      <c r="AG2072" s="101">
        <f t="shared" si="910"/>
        <v>1.4986102587700629E-2</v>
      </c>
      <c r="AH2072" s="95">
        <f t="shared" si="911"/>
        <v>146.94544797687863</v>
      </c>
      <c r="AI2072" s="96">
        <f t="shared" si="912"/>
        <v>118.60151734104046</v>
      </c>
      <c r="AJ2072" s="96">
        <f t="shared" si="913"/>
        <v>43.059248554913296</v>
      </c>
      <c r="AK2072" s="96">
        <f t="shared" si="914"/>
        <v>195.69580924855492</v>
      </c>
      <c r="AL2072" s="86">
        <f t="shared" si="915"/>
        <v>51.06683526011561</v>
      </c>
      <c r="AM2072" s="95">
        <f t="shared" si="923"/>
        <v>147.43265104547345</v>
      </c>
      <c r="AN2072" s="96">
        <f t="shared" si="916"/>
        <v>118.99474505910933</v>
      </c>
      <c r="AO2072" s="96">
        <f t="shared" si="917"/>
        <v>43.202013086351123</v>
      </c>
      <c r="AP2072" s="96">
        <f t="shared" si="918"/>
        <v>196.34464594332647</v>
      </c>
      <c r="AQ2072" s="86">
        <f t="shared" si="919"/>
        <v>51.236149241492349</v>
      </c>
    </row>
    <row r="2073" spans="1:43">
      <c r="A2073" s="129" t="str">
        <f t="shared" si="920"/>
        <v>2018_1</v>
      </c>
      <c r="B2073" s="57">
        <v>2018</v>
      </c>
      <c r="C2073" s="57">
        <v>1</v>
      </c>
      <c r="D2073" s="81" t="str">
        <f t="shared" si="921"/>
        <v>MYH_Commercial</v>
      </c>
      <c r="E2073" s="68" t="s">
        <v>23</v>
      </c>
      <c r="F2073" s="69" t="s">
        <v>40</v>
      </c>
      <c r="G2073" s="84">
        <f t="shared" si="922"/>
        <v>7580</v>
      </c>
      <c r="H2073" s="70">
        <v>1895</v>
      </c>
      <c r="I2073" s="65">
        <v>63</v>
      </c>
      <c r="J2073" s="66">
        <v>217</v>
      </c>
      <c r="K2073" s="66">
        <v>568</v>
      </c>
      <c r="L2073" s="66">
        <v>487</v>
      </c>
      <c r="M2073" s="67">
        <v>47</v>
      </c>
      <c r="N2073" s="65">
        <v>1227092</v>
      </c>
      <c r="O2073" s="66">
        <v>1041829</v>
      </c>
      <c r="P2073" s="66">
        <v>778191</v>
      </c>
      <c r="Q2073" s="66">
        <v>1513358</v>
      </c>
      <c r="R2073" s="67">
        <v>312914</v>
      </c>
      <c r="S2073" s="95">
        <f t="shared" si="896"/>
        <v>19477.650793650795</v>
      </c>
      <c r="T2073" s="96">
        <f t="shared" si="897"/>
        <v>4801.0552995391708</v>
      </c>
      <c r="U2073" s="96">
        <f t="shared" si="898"/>
        <v>1370.0545774647887</v>
      </c>
      <c r="V2073" s="96">
        <f t="shared" si="899"/>
        <v>3107.5112936344967</v>
      </c>
      <c r="W2073" s="86">
        <f t="shared" si="900"/>
        <v>6657.744680851064</v>
      </c>
      <c r="X2073" s="99">
        <f t="shared" si="901"/>
        <v>8.3113456464379946E-3</v>
      </c>
      <c r="Y2073" s="100">
        <f t="shared" si="902"/>
        <v>2.8627968337730871E-2</v>
      </c>
      <c r="Z2073" s="100">
        <f t="shared" si="903"/>
        <v>7.4934036939313983E-2</v>
      </c>
      <c r="AA2073" s="100">
        <f t="shared" si="904"/>
        <v>6.4248021108179426E-2</v>
      </c>
      <c r="AB2073" s="101">
        <f t="shared" si="905"/>
        <v>6.2005277044854881E-3</v>
      </c>
      <c r="AC2073" s="99">
        <f t="shared" si="906"/>
        <v>1.0741000939029834E-2</v>
      </c>
      <c r="AD2073" s="100">
        <f t="shared" si="907"/>
        <v>3.3090788430742389E-2</v>
      </c>
      <c r="AE2073" s="100">
        <f t="shared" si="908"/>
        <v>8.1980111493907992E-2</v>
      </c>
      <c r="AF2073" s="100">
        <f t="shared" si="909"/>
        <v>7.0809950804656532E-2</v>
      </c>
      <c r="AG2073" s="101">
        <f t="shared" si="910"/>
        <v>8.3013292355629559E-3</v>
      </c>
      <c r="AH2073" s="95">
        <f t="shared" si="911"/>
        <v>161.88548812664908</v>
      </c>
      <c r="AI2073" s="96">
        <f t="shared" si="912"/>
        <v>137.44445910290239</v>
      </c>
      <c r="AJ2073" s="96">
        <f t="shared" si="913"/>
        <v>102.66372031662269</v>
      </c>
      <c r="AK2073" s="96">
        <f t="shared" si="914"/>
        <v>199.65145118733508</v>
      </c>
      <c r="AL2073" s="86">
        <f t="shared" si="915"/>
        <v>41.281530343007915</v>
      </c>
      <c r="AM2073" s="95">
        <f t="shared" si="923"/>
        <v>162.42222545102462</v>
      </c>
      <c r="AN2073" s="96">
        <f t="shared" si="916"/>
        <v>137.90016129142356</v>
      </c>
      <c r="AO2073" s="96">
        <f t="shared" si="917"/>
        <v>103.00410567908378</v>
      </c>
      <c r="AP2073" s="96">
        <f t="shared" si="918"/>
        <v>200.31340295928234</v>
      </c>
      <c r="AQ2073" s="86">
        <f t="shared" si="919"/>
        <v>41.418400783952556</v>
      </c>
    </row>
    <row r="2074" spans="1:43">
      <c r="A2074" s="129" t="str">
        <f t="shared" si="920"/>
        <v>2018_1</v>
      </c>
      <c r="B2074" s="57">
        <v>2018</v>
      </c>
      <c r="C2074" s="57">
        <v>1</v>
      </c>
      <c r="D2074" s="81" t="str">
        <f t="shared" si="921"/>
        <v>LML_Commercial</v>
      </c>
      <c r="E2074" s="68" t="s">
        <v>24</v>
      </c>
      <c r="F2074" s="69" t="s">
        <v>40</v>
      </c>
      <c r="G2074" s="84">
        <f t="shared" si="922"/>
        <v>28808</v>
      </c>
      <c r="H2074" s="70">
        <v>7202</v>
      </c>
      <c r="I2074" s="65">
        <v>53</v>
      </c>
      <c r="J2074" s="66">
        <v>765</v>
      </c>
      <c r="K2074" s="66">
        <v>1817</v>
      </c>
      <c r="L2074" s="66">
        <v>1198</v>
      </c>
      <c r="M2074" s="67">
        <v>257</v>
      </c>
      <c r="N2074" s="65">
        <v>1104852</v>
      </c>
      <c r="O2074" s="66">
        <v>1774666</v>
      </c>
      <c r="P2074" s="66">
        <v>2001996</v>
      </c>
      <c r="Q2074" s="66">
        <v>2894555</v>
      </c>
      <c r="R2074" s="67">
        <v>1400982</v>
      </c>
      <c r="S2074" s="95">
        <f t="shared" si="896"/>
        <v>20846.264150943396</v>
      </c>
      <c r="T2074" s="96">
        <f t="shared" si="897"/>
        <v>2319.8248366013072</v>
      </c>
      <c r="U2074" s="96">
        <f t="shared" si="898"/>
        <v>1101.8139790864061</v>
      </c>
      <c r="V2074" s="96">
        <f t="shared" si="899"/>
        <v>2416.1560934891486</v>
      </c>
      <c r="W2074" s="86">
        <f t="shared" si="900"/>
        <v>5451.2918287937746</v>
      </c>
      <c r="X2074" s="99">
        <f t="shared" si="901"/>
        <v>1.8397667314634823E-3</v>
      </c>
      <c r="Y2074" s="100">
        <f t="shared" si="902"/>
        <v>2.6555123576784228E-2</v>
      </c>
      <c r="Z2074" s="100">
        <f t="shared" si="903"/>
        <v>6.3072757567342402E-2</v>
      </c>
      <c r="AA2074" s="100">
        <f t="shared" si="904"/>
        <v>4.1585670647042487E-2</v>
      </c>
      <c r="AB2074" s="101">
        <f t="shared" si="905"/>
        <v>8.9211330186059427E-3</v>
      </c>
      <c r="AC2074" s="99">
        <f t="shared" si="906"/>
        <v>2.4280423907770939E-3</v>
      </c>
      <c r="AD2074" s="100">
        <f t="shared" si="907"/>
        <v>2.8762260174283245E-2</v>
      </c>
      <c r="AE2074" s="100">
        <f t="shared" si="908"/>
        <v>6.6409888216914195E-2</v>
      </c>
      <c r="AF2074" s="100">
        <f t="shared" si="909"/>
        <v>4.4326284640133759E-2</v>
      </c>
      <c r="AG2074" s="101">
        <f t="shared" si="910"/>
        <v>1.0211946469055783E-2</v>
      </c>
      <c r="AH2074" s="95">
        <f t="shared" si="911"/>
        <v>38.352263260205497</v>
      </c>
      <c r="AI2074" s="96">
        <f t="shared" si="912"/>
        <v>61.603235212440985</v>
      </c>
      <c r="AJ2074" s="96">
        <f t="shared" si="913"/>
        <v>69.494445987225774</v>
      </c>
      <c r="AK2074" s="96">
        <f t="shared" si="914"/>
        <v>100.47747153568453</v>
      </c>
      <c r="AL2074" s="86">
        <f t="shared" si="915"/>
        <v>48.631699527908914</v>
      </c>
      <c r="AM2074" s="95">
        <f t="shared" si="923"/>
        <v>38.479421607777233</v>
      </c>
      <c r="AN2074" s="96">
        <f t="shared" si="916"/>
        <v>61.80748301762371</v>
      </c>
      <c r="AO2074" s="96">
        <f t="shared" si="917"/>
        <v>69.724857393645109</v>
      </c>
      <c r="AP2074" s="96">
        <f t="shared" si="918"/>
        <v>100.81060830943839</v>
      </c>
      <c r="AQ2074" s="86">
        <f t="shared" si="919"/>
        <v>48.792939726684629</v>
      </c>
    </row>
    <row r="2075" spans="1:43">
      <c r="A2075" s="129" t="str">
        <f t="shared" si="920"/>
        <v>2018_1</v>
      </c>
      <c r="B2075" s="57">
        <v>2018</v>
      </c>
      <c r="C2075" s="57">
        <v>1</v>
      </c>
      <c r="D2075" s="81" t="str">
        <f t="shared" si="921"/>
        <v>MSA_Commercial</v>
      </c>
      <c r="E2075" s="68" t="s">
        <v>25</v>
      </c>
      <c r="F2075" s="69" t="s">
        <v>40</v>
      </c>
      <c r="G2075" s="84">
        <f t="shared" si="922"/>
        <v>20576</v>
      </c>
      <c r="H2075" s="70">
        <v>5144</v>
      </c>
      <c r="I2075" s="65">
        <v>80</v>
      </c>
      <c r="J2075" s="66">
        <v>614</v>
      </c>
      <c r="K2075" s="66">
        <v>953</v>
      </c>
      <c r="L2075" s="66">
        <v>1226</v>
      </c>
      <c r="M2075" s="67">
        <v>248</v>
      </c>
      <c r="N2075" s="65">
        <v>1854715</v>
      </c>
      <c r="O2075" s="66">
        <v>2262469</v>
      </c>
      <c r="P2075" s="66">
        <v>1511950</v>
      </c>
      <c r="Q2075" s="66">
        <v>4276159</v>
      </c>
      <c r="R2075" s="67">
        <v>1071499</v>
      </c>
      <c r="S2075" s="95">
        <f t="shared" si="896"/>
        <v>23183.9375</v>
      </c>
      <c r="T2075" s="96">
        <f t="shared" si="897"/>
        <v>3684.8029315960912</v>
      </c>
      <c r="U2075" s="96">
        <f t="shared" si="898"/>
        <v>1586.5162644281218</v>
      </c>
      <c r="V2075" s="96">
        <f t="shared" si="899"/>
        <v>3487.894779771615</v>
      </c>
      <c r="W2075" s="86">
        <f t="shared" si="900"/>
        <v>4320.5604838709678</v>
      </c>
      <c r="X2075" s="99">
        <f t="shared" si="901"/>
        <v>3.8880248833592537E-3</v>
      </c>
      <c r="Y2075" s="100">
        <f t="shared" si="902"/>
        <v>2.9840590979782269E-2</v>
      </c>
      <c r="Z2075" s="100">
        <f t="shared" si="903"/>
        <v>4.6316096423017108E-2</v>
      </c>
      <c r="AA2075" s="100">
        <f t="shared" si="904"/>
        <v>5.9583981337480559E-2</v>
      </c>
      <c r="AB2075" s="101">
        <f t="shared" si="905"/>
        <v>1.2052877138413685E-2</v>
      </c>
      <c r="AC2075" s="99">
        <f t="shared" si="906"/>
        <v>4.8988919409203866E-3</v>
      </c>
      <c r="AD2075" s="100">
        <f t="shared" si="907"/>
        <v>3.2604353387696274E-2</v>
      </c>
      <c r="AE2075" s="100">
        <f t="shared" si="908"/>
        <v>4.9729940225074258E-2</v>
      </c>
      <c r="AF2075" s="100">
        <f t="shared" si="909"/>
        <v>6.3429015598594762E-2</v>
      </c>
      <c r="AG2075" s="101">
        <f t="shared" si="910"/>
        <v>1.3825382920605391E-2</v>
      </c>
      <c r="AH2075" s="95">
        <f t="shared" si="911"/>
        <v>90.139725894245728</v>
      </c>
      <c r="AI2075" s="96">
        <f t="shared" si="912"/>
        <v>109.95669712286158</v>
      </c>
      <c r="AJ2075" s="96">
        <f t="shared" si="913"/>
        <v>73.481240279937794</v>
      </c>
      <c r="AK2075" s="96">
        <f t="shared" si="914"/>
        <v>207.82265746500778</v>
      </c>
      <c r="AL2075" s="86">
        <f t="shared" si="915"/>
        <v>52.075184681181959</v>
      </c>
      <c r="AM2075" s="95">
        <f t="shared" si="923"/>
        <v>90.438587489910006</v>
      </c>
      <c r="AN2075" s="96">
        <f t="shared" si="916"/>
        <v>110.32126261970663</v>
      </c>
      <c r="AO2075" s="96">
        <f t="shared" si="917"/>
        <v>73.724870050314692</v>
      </c>
      <c r="AP2075" s="96">
        <f t="shared" si="918"/>
        <v>208.5117011736391</v>
      </c>
      <c r="AQ2075" s="86">
        <f t="shared" si="919"/>
        <v>52.247841882365258</v>
      </c>
    </row>
    <row r="2076" spans="1:43">
      <c r="A2076" s="129" t="str">
        <f t="shared" si="920"/>
        <v>2018_1</v>
      </c>
      <c r="B2076" s="57">
        <v>2018</v>
      </c>
      <c r="C2076" s="57">
        <v>1</v>
      </c>
      <c r="D2076" s="81" t="str">
        <f t="shared" si="921"/>
        <v>LYA_Commercial</v>
      </c>
      <c r="E2076" s="68" t="s">
        <v>26</v>
      </c>
      <c r="F2076" s="69" t="s">
        <v>40</v>
      </c>
      <c r="G2076" s="84">
        <f t="shared" si="922"/>
        <v>6288</v>
      </c>
      <c r="H2076" s="70">
        <v>1572</v>
      </c>
      <c r="I2076" s="65">
        <v>53</v>
      </c>
      <c r="J2076" s="66">
        <v>213</v>
      </c>
      <c r="K2076" s="66">
        <v>301</v>
      </c>
      <c r="L2076" s="66">
        <v>306</v>
      </c>
      <c r="M2076" s="67">
        <v>106</v>
      </c>
      <c r="N2076" s="65">
        <v>1167305</v>
      </c>
      <c r="O2076" s="66">
        <v>774956</v>
      </c>
      <c r="P2076" s="66">
        <v>285686</v>
      </c>
      <c r="Q2076" s="66">
        <v>1159067</v>
      </c>
      <c r="R2076" s="67">
        <v>879098</v>
      </c>
      <c r="S2076" s="95">
        <f t="shared" si="896"/>
        <v>22024.622641509435</v>
      </c>
      <c r="T2076" s="96">
        <f t="shared" si="897"/>
        <v>3638.2910798122066</v>
      </c>
      <c r="U2076" s="96">
        <f t="shared" si="898"/>
        <v>949.12292358803984</v>
      </c>
      <c r="V2076" s="96">
        <f t="shared" si="899"/>
        <v>3787.8006535947711</v>
      </c>
      <c r="W2076" s="86">
        <f t="shared" si="900"/>
        <v>8293.3773584905666</v>
      </c>
      <c r="X2076" s="99">
        <f t="shared" si="901"/>
        <v>8.4287531806615783E-3</v>
      </c>
      <c r="Y2076" s="100">
        <f t="shared" si="902"/>
        <v>3.3874045801526718E-2</v>
      </c>
      <c r="Z2076" s="100">
        <f t="shared" si="903"/>
        <v>4.7868956743002546E-2</v>
      </c>
      <c r="AA2076" s="100">
        <f t="shared" si="904"/>
        <v>4.8664122137404578E-2</v>
      </c>
      <c r="AB2076" s="101">
        <f t="shared" si="905"/>
        <v>1.6857506361323157E-2</v>
      </c>
      <c r="AC2076" s="99">
        <f t="shared" si="906"/>
        <v>1.1114983738338703E-2</v>
      </c>
      <c r="AD2076" s="100">
        <f t="shared" si="907"/>
        <v>3.9189618526615511E-2</v>
      </c>
      <c r="AE2076" s="100">
        <f t="shared" si="908"/>
        <v>5.4141952565930476E-2</v>
      </c>
      <c r="AF2076" s="100">
        <f t="shared" si="909"/>
        <v>5.4986363023937057E-2</v>
      </c>
      <c r="AG2076" s="101">
        <f t="shared" si="910"/>
        <v>2.0640229486677208E-2</v>
      </c>
      <c r="AH2076" s="95">
        <f t="shared" si="911"/>
        <v>185.64010814249363</v>
      </c>
      <c r="AI2076" s="96">
        <f t="shared" si="912"/>
        <v>123.24363867684478</v>
      </c>
      <c r="AJ2076" s="96">
        <f t="shared" si="913"/>
        <v>45.43352417302799</v>
      </c>
      <c r="AK2076" s="96">
        <f t="shared" si="914"/>
        <v>184.32999363867685</v>
      </c>
      <c r="AL2076" s="86">
        <f t="shared" si="915"/>
        <v>139.80566157760813</v>
      </c>
      <c r="AM2076" s="95">
        <f t="shared" si="923"/>
        <v>186.25560478826606</v>
      </c>
      <c r="AN2076" s="96">
        <f t="shared" si="916"/>
        <v>123.65225751992455</v>
      </c>
      <c r="AO2076" s="96">
        <f t="shared" si="917"/>
        <v>45.584160703107223</v>
      </c>
      <c r="AP2076" s="96">
        <f t="shared" si="918"/>
        <v>184.94114655134794</v>
      </c>
      <c r="AQ2076" s="86">
        <f t="shared" si="919"/>
        <v>140.26919242028015</v>
      </c>
    </row>
    <row r="2077" spans="1:43">
      <c r="A2077" s="129" t="str">
        <f t="shared" si="920"/>
        <v>2018_1</v>
      </c>
      <c r="B2077" s="57">
        <v>2018</v>
      </c>
      <c r="C2077" s="57">
        <v>1</v>
      </c>
      <c r="D2077" s="81" t="str">
        <f t="shared" si="921"/>
        <v>MMA_Commercial</v>
      </c>
      <c r="E2077" s="68" t="s">
        <v>27</v>
      </c>
      <c r="F2077" s="69" t="s">
        <v>40</v>
      </c>
      <c r="G2077" s="84">
        <f t="shared" si="922"/>
        <v>31160</v>
      </c>
      <c r="H2077" s="70">
        <v>7790</v>
      </c>
      <c r="I2077" s="65">
        <v>244</v>
      </c>
      <c r="J2077" s="66">
        <v>1014</v>
      </c>
      <c r="K2077" s="66">
        <v>1589</v>
      </c>
      <c r="L2077" s="66">
        <v>1656</v>
      </c>
      <c r="M2077" s="67">
        <v>384</v>
      </c>
      <c r="N2077" s="65">
        <v>3870841</v>
      </c>
      <c r="O2077" s="66">
        <v>3805763</v>
      </c>
      <c r="P2077" s="66">
        <v>2207536</v>
      </c>
      <c r="Q2077" s="66">
        <v>6668516</v>
      </c>
      <c r="R2077" s="67">
        <v>4492759</v>
      </c>
      <c r="S2077" s="95">
        <f t="shared" si="896"/>
        <v>15864.102459016394</v>
      </c>
      <c r="T2077" s="96">
        <f t="shared" si="897"/>
        <v>3753.2179487179487</v>
      </c>
      <c r="U2077" s="96">
        <f t="shared" si="898"/>
        <v>1389.2611705475142</v>
      </c>
      <c r="V2077" s="96">
        <f t="shared" si="899"/>
        <v>4026.8816425120772</v>
      </c>
      <c r="W2077" s="86">
        <f t="shared" si="900"/>
        <v>11699.893229166666</v>
      </c>
      <c r="X2077" s="99">
        <f t="shared" si="901"/>
        <v>7.8305519897304242E-3</v>
      </c>
      <c r="Y2077" s="100">
        <f t="shared" si="902"/>
        <v>3.2541720154043649E-2</v>
      </c>
      <c r="Z2077" s="100">
        <f t="shared" si="903"/>
        <v>5.0994865211810014E-2</v>
      </c>
      <c r="AA2077" s="100">
        <f t="shared" si="904"/>
        <v>5.3145057766367139E-2</v>
      </c>
      <c r="AB2077" s="101">
        <f t="shared" si="905"/>
        <v>1.2323491655969191E-2</v>
      </c>
      <c r="AC2077" s="99">
        <f t="shared" si="906"/>
        <v>8.9939982018829804E-3</v>
      </c>
      <c r="AD2077" s="100">
        <f t="shared" si="907"/>
        <v>3.4883756186384278E-2</v>
      </c>
      <c r="AE2077" s="100">
        <f t="shared" si="908"/>
        <v>5.3898584983684106E-2</v>
      </c>
      <c r="AF2077" s="100">
        <f t="shared" si="909"/>
        <v>5.6106002923570673E-2</v>
      </c>
      <c r="AG2077" s="101">
        <f t="shared" si="910"/>
        <v>1.3779726593704966E-2</v>
      </c>
      <c r="AH2077" s="95">
        <f t="shared" si="911"/>
        <v>124.22467907573812</v>
      </c>
      <c r="AI2077" s="96">
        <f t="shared" si="912"/>
        <v>122.13616816431322</v>
      </c>
      <c r="AJ2077" s="96">
        <f t="shared" si="913"/>
        <v>70.845186136071888</v>
      </c>
      <c r="AK2077" s="96">
        <f t="shared" si="914"/>
        <v>214.00885750962772</v>
      </c>
      <c r="AL2077" s="86">
        <f t="shared" si="915"/>
        <v>144.18353658536586</v>
      </c>
      <c r="AM2077" s="95">
        <f t="shared" si="923"/>
        <v>124.63655059455121</v>
      </c>
      <c r="AN2077" s="96">
        <f t="shared" si="916"/>
        <v>122.54111514794097</v>
      </c>
      <c r="AO2077" s="96">
        <f t="shared" si="917"/>
        <v>71.080075971421508</v>
      </c>
      <c r="AP2077" s="96">
        <f t="shared" si="918"/>
        <v>214.7184117933478</v>
      </c>
      <c r="AQ2077" s="86">
        <f t="shared" si="919"/>
        <v>144.66158243457309</v>
      </c>
    </row>
    <row r="2078" spans="1:43">
      <c r="A2078" s="129" t="str">
        <f t="shared" si="920"/>
        <v>2018_1</v>
      </c>
      <c r="B2078" s="57">
        <v>2018</v>
      </c>
      <c r="C2078" s="57">
        <v>1</v>
      </c>
      <c r="D2078" s="81" t="str">
        <f t="shared" si="921"/>
        <v>LYH_Commercial</v>
      </c>
      <c r="E2078" s="68" t="s">
        <v>28</v>
      </c>
      <c r="F2078" s="69" t="s">
        <v>40</v>
      </c>
      <c r="G2078" s="84">
        <f t="shared" si="922"/>
        <v>4416</v>
      </c>
      <c r="H2078" s="70">
        <v>1104</v>
      </c>
      <c r="I2078" s="65">
        <v>39</v>
      </c>
      <c r="J2078" s="66">
        <v>148</v>
      </c>
      <c r="K2078" s="66">
        <v>163</v>
      </c>
      <c r="L2078" s="66">
        <v>238</v>
      </c>
      <c r="M2078" s="67">
        <v>67</v>
      </c>
      <c r="N2078" s="65">
        <v>707072</v>
      </c>
      <c r="O2078" s="66">
        <v>507675</v>
      </c>
      <c r="P2078" s="66">
        <v>252873</v>
      </c>
      <c r="Q2078" s="66">
        <v>760991</v>
      </c>
      <c r="R2078" s="67">
        <v>475221</v>
      </c>
      <c r="S2078" s="95">
        <f t="shared" si="896"/>
        <v>18130.051282051281</v>
      </c>
      <c r="T2078" s="96">
        <f t="shared" si="897"/>
        <v>3430.2364864864867</v>
      </c>
      <c r="U2078" s="96">
        <f t="shared" si="898"/>
        <v>1551.3680981595091</v>
      </c>
      <c r="V2078" s="96">
        <f t="shared" si="899"/>
        <v>3197.4411764705883</v>
      </c>
      <c r="W2078" s="86">
        <f t="shared" si="900"/>
        <v>7092.8507462686566</v>
      </c>
      <c r="X2078" s="99">
        <f t="shared" si="901"/>
        <v>8.8315217391304341E-3</v>
      </c>
      <c r="Y2078" s="100">
        <f t="shared" si="902"/>
        <v>3.3514492753623192E-2</v>
      </c>
      <c r="Z2078" s="100">
        <f t="shared" si="903"/>
        <v>3.6911231884057968E-2</v>
      </c>
      <c r="AA2078" s="100">
        <f t="shared" si="904"/>
        <v>5.3894927536231887E-2</v>
      </c>
      <c r="AB2078" s="101">
        <f t="shared" si="905"/>
        <v>1.5172101449275362E-2</v>
      </c>
      <c r="AC2078" s="99">
        <f t="shared" si="906"/>
        <v>1.2111967796612565E-2</v>
      </c>
      <c r="AD2078" s="100">
        <f t="shared" si="907"/>
        <v>3.9824870930600886E-2</v>
      </c>
      <c r="AE2078" s="100">
        <f t="shared" si="908"/>
        <v>4.3522028825704356E-2</v>
      </c>
      <c r="AF2078" s="100">
        <f t="shared" si="909"/>
        <v>6.1812371900849102E-2</v>
      </c>
      <c r="AG2078" s="101">
        <f t="shared" si="910"/>
        <v>1.9458025088724903E-2</v>
      </c>
      <c r="AH2078" s="95">
        <f t="shared" si="911"/>
        <v>160.1159420289855</v>
      </c>
      <c r="AI2078" s="96">
        <f t="shared" si="912"/>
        <v>114.96263586956522</v>
      </c>
      <c r="AJ2078" s="96">
        <f t="shared" si="913"/>
        <v>57.262907608695649</v>
      </c>
      <c r="AK2078" s="96">
        <f t="shared" si="914"/>
        <v>172.32586050724638</v>
      </c>
      <c r="AL2078" s="86">
        <f t="shared" si="915"/>
        <v>107.61345108695652</v>
      </c>
      <c r="AM2078" s="95">
        <f t="shared" si="923"/>
        <v>160.64681235781492</v>
      </c>
      <c r="AN2078" s="96">
        <f t="shared" si="916"/>
        <v>115.34379874150538</v>
      </c>
      <c r="AO2078" s="96">
        <f t="shared" si="917"/>
        <v>57.452764897150118</v>
      </c>
      <c r="AP2078" s="96">
        <f t="shared" si="918"/>
        <v>172.89721327246156</v>
      </c>
      <c r="AQ2078" s="86">
        <f t="shared" si="919"/>
        <v>107.97024746488782</v>
      </c>
    </row>
    <row r="2079" spans="1:43">
      <c r="A2079" s="129" t="str">
        <f t="shared" si="920"/>
        <v>2018_1</v>
      </c>
      <c r="B2079" s="57">
        <v>2018</v>
      </c>
      <c r="C2079" s="57">
        <v>1</v>
      </c>
      <c r="D2079" s="81" t="str">
        <f t="shared" si="921"/>
        <v>SSA_Commercial</v>
      </c>
      <c r="E2079" s="68" t="s">
        <v>29</v>
      </c>
      <c r="F2079" s="69" t="s">
        <v>40</v>
      </c>
      <c r="G2079" s="84">
        <f t="shared" si="922"/>
        <v>7452</v>
      </c>
      <c r="H2079" s="70">
        <v>1863</v>
      </c>
      <c r="I2079" s="65">
        <v>60</v>
      </c>
      <c r="J2079" s="66">
        <v>236</v>
      </c>
      <c r="K2079" s="66">
        <v>281</v>
      </c>
      <c r="L2079" s="66">
        <v>554</v>
      </c>
      <c r="M2079" s="67">
        <v>205</v>
      </c>
      <c r="N2079" s="65">
        <v>1301273</v>
      </c>
      <c r="O2079" s="66">
        <v>495064</v>
      </c>
      <c r="P2079" s="66">
        <v>267458</v>
      </c>
      <c r="Q2079" s="66">
        <v>1848248</v>
      </c>
      <c r="R2079" s="67">
        <v>1520199</v>
      </c>
      <c r="S2079" s="95">
        <f t="shared" si="896"/>
        <v>21687.883333333335</v>
      </c>
      <c r="T2079" s="96">
        <f t="shared" si="897"/>
        <v>2097.7288135593221</v>
      </c>
      <c r="U2079" s="96">
        <f t="shared" si="898"/>
        <v>951.80782918149464</v>
      </c>
      <c r="V2079" s="96">
        <f t="shared" si="899"/>
        <v>3336.1877256317689</v>
      </c>
      <c r="W2079" s="86">
        <f t="shared" si="900"/>
        <v>7415.6048780487808</v>
      </c>
      <c r="X2079" s="99">
        <f t="shared" si="901"/>
        <v>8.0515297906602248E-3</v>
      </c>
      <c r="Y2079" s="100">
        <f t="shared" si="902"/>
        <v>3.1669350509930222E-2</v>
      </c>
      <c r="Z2079" s="100">
        <f t="shared" si="903"/>
        <v>3.770799785292539E-2</v>
      </c>
      <c r="AA2079" s="100">
        <f t="shared" si="904"/>
        <v>7.4342458400429412E-2</v>
      </c>
      <c r="AB2079" s="101">
        <f t="shared" si="905"/>
        <v>2.7509393451422438E-2</v>
      </c>
      <c r="AC2079" s="99">
        <f t="shared" si="906"/>
        <v>1.0463673930984112E-2</v>
      </c>
      <c r="AD2079" s="100">
        <f t="shared" si="907"/>
        <v>3.6395972982118933E-2</v>
      </c>
      <c r="AE2079" s="100">
        <f t="shared" si="908"/>
        <v>4.2849495872926822E-2</v>
      </c>
      <c r="AF2079" s="100">
        <f t="shared" si="909"/>
        <v>8.1422945389446166E-2</v>
      </c>
      <c r="AG2079" s="101">
        <f t="shared" si="910"/>
        <v>3.1924108865480534E-2</v>
      </c>
      <c r="AH2079" s="95">
        <f t="shared" si="911"/>
        <v>174.62063875469673</v>
      </c>
      <c r="AI2079" s="96">
        <f t="shared" si="912"/>
        <v>66.433709071390226</v>
      </c>
      <c r="AJ2079" s="96">
        <f t="shared" si="913"/>
        <v>35.890767579173378</v>
      </c>
      <c r="AK2079" s="96">
        <f t="shared" si="914"/>
        <v>248.02039720880302</v>
      </c>
      <c r="AL2079" s="86">
        <f t="shared" si="915"/>
        <v>203.9987922705314</v>
      </c>
      <c r="AM2079" s="95">
        <f t="shared" si="923"/>
        <v>175.19959994208008</v>
      </c>
      <c r="AN2079" s="96">
        <f t="shared" si="916"/>
        <v>66.653972491341889</v>
      </c>
      <c r="AO2079" s="96">
        <f t="shared" si="917"/>
        <v>36.009764746758641</v>
      </c>
      <c r="AP2079" s="96">
        <f t="shared" si="918"/>
        <v>248.84271801055556</v>
      </c>
      <c r="AQ2079" s="86">
        <f t="shared" si="919"/>
        <v>204.67515781265746</v>
      </c>
    </row>
    <row r="2080" spans="1:43">
      <c r="A2080" s="129" t="str">
        <f t="shared" si="920"/>
        <v>2018_1</v>
      </c>
      <c r="B2080" s="57">
        <v>2018</v>
      </c>
      <c r="C2080" s="57">
        <v>1</v>
      </c>
      <c r="D2080" s="81" t="str">
        <f t="shared" si="921"/>
        <v>MML_Commercial</v>
      </c>
      <c r="E2080" s="68" t="s">
        <v>30</v>
      </c>
      <c r="F2080" s="69" t="s">
        <v>40</v>
      </c>
      <c r="G2080" s="84">
        <f t="shared" si="922"/>
        <v>25344</v>
      </c>
      <c r="H2080" s="70">
        <v>6336</v>
      </c>
      <c r="I2080" s="65">
        <v>147</v>
      </c>
      <c r="J2080" s="66">
        <v>864</v>
      </c>
      <c r="K2080" s="66">
        <v>1876</v>
      </c>
      <c r="L2080" s="66">
        <v>1275</v>
      </c>
      <c r="M2080" s="67">
        <v>274</v>
      </c>
      <c r="N2080" s="65">
        <v>2682618</v>
      </c>
      <c r="O2080" s="66">
        <v>2996113</v>
      </c>
      <c r="P2080" s="66">
        <v>1267288</v>
      </c>
      <c r="Q2080" s="66">
        <v>4796361</v>
      </c>
      <c r="R2080" s="67">
        <v>690836</v>
      </c>
      <c r="S2080" s="95">
        <f t="shared" si="896"/>
        <v>18249.102040816328</v>
      </c>
      <c r="T2080" s="96">
        <f t="shared" si="897"/>
        <v>3467.7233796296296</v>
      </c>
      <c r="U2080" s="96">
        <f t="shared" si="898"/>
        <v>675.52665245202559</v>
      </c>
      <c r="V2080" s="96">
        <f t="shared" si="899"/>
        <v>3761.8517647058825</v>
      </c>
      <c r="W2080" s="86">
        <f t="shared" si="900"/>
        <v>2521.2992700729928</v>
      </c>
      <c r="X2080" s="99">
        <f t="shared" si="901"/>
        <v>5.800189393939394E-3</v>
      </c>
      <c r="Y2080" s="100">
        <f t="shared" si="902"/>
        <v>3.4090909090909088E-2</v>
      </c>
      <c r="Z2080" s="100">
        <f t="shared" si="903"/>
        <v>7.4021464646464641E-2</v>
      </c>
      <c r="AA2080" s="100">
        <f t="shared" si="904"/>
        <v>5.0307765151515152E-2</v>
      </c>
      <c r="AB2080" s="101">
        <f t="shared" si="905"/>
        <v>1.0811237373737374E-2</v>
      </c>
      <c r="AC2080" s="99">
        <f t="shared" si="906"/>
        <v>6.9116044263496284E-3</v>
      </c>
      <c r="AD2080" s="100">
        <f t="shared" si="907"/>
        <v>3.6746772644378124E-2</v>
      </c>
      <c r="AE2080" s="100">
        <f t="shared" si="908"/>
        <v>7.7853218809845665E-2</v>
      </c>
      <c r="AF2080" s="100">
        <f t="shared" si="909"/>
        <v>5.3506861329866755E-2</v>
      </c>
      <c r="AG2080" s="101">
        <f t="shared" si="910"/>
        <v>1.2324783390783592E-2</v>
      </c>
      <c r="AH2080" s="95">
        <f t="shared" si="911"/>
        <v>105.84824810606061</v>
      </c>
      <c r="AI2080" s="96">
        <f t="shared" si="912"/>
        <v>118.21784248737374</v>
      </c>
      <c r="AJ2080" s="96">
        <f t="shared" si="913"/>
        <v>50.003472222222221</v>
      </c>
      <c r="AK2080" s="96">
        <f t="shared" si="914"/>
        <v>189.25035511363637</v>
      </c>
      <c r="AL2080" s="86">
        <f t="shared" si="915"/>
        <v>27.2583648989899</v>
      </c>
      <c r="AM2080" s="95">
        <f t="shared" si="923"/>
        <v>106.19919188821011</v>
      </c>
      <c r="AN2080" s="96">
        <f t="shared" si="916"/>
        <v>118.60979811727232</v>
      </c>
      <c r="AO2080" s="96">
        <f t="shared" si="917"/>
        <v>50.169260584110745</v>
      </c>
      <c r="AP2080" s="96">
        <f t="shared" si="918"/>
        <v>189.87782166679241</v>
      </c>
      <c r="AQ2080" s="86">
        <f t="shared" si="919"/>
        <v>27.348741016157916</v>
      </c>
    </row>
    <row r="2081" spans="1:43">
      <c r="A2081" s="129" t="str">
        <f t="shared" si="920"/>
        <v>2018_1</v>
      </c>
      <c r="B2081" s="57">
        <v>2018</v>
      </c>
      <c r="C2081" s="57">
        <v>1</v>
      </c>
      <c r="D2081" s="81" t="str">
        <f t="shared" si="921"/>
        <v>LMH_Commercial</v>
      </c>
      <c r="E2081" s="68" t="s">
        <v>31</v>
      </c>
      <c r="F2081" s="69" t="s">
        <v>40</v>
      </c>
      <c r="G2081" s="84">
        <f t="shared" si="922"/>
        <v>24632</v>
      </c>
      <c r="H2081" s="70">
        <v>6158</v>
      </c>
      <c r="I2081" s="65">
        <v>94</v>
      </c>
      <c r="J2081" s="66">
        <v>884</v>
      </c>
      <c r="K2081" s="66">
        <v>1382</v>
      </c>
      <c r="L2081" s="66">
        <v>1532</v>
      </c>
      <c r="M2081" s="67">
        <v>300</v>
      </c>
      <c r="N2081" s="65">
        <v>3997041</v>
      </c>
      <c r="O2081" s="66">
        <v>3558567</v>
      </c>
      <c r="P2081" s="66">
        <v>1594502</v>
      </c>
      <c r="Q2081" s="66">
        <v>6088583</v>
      </c>
      <c r="R2081" s="67">
        <v>3455277</v>
      </c>
      <c r="S2081" s="95">
        <f t="shared" si="896"/>
        <v>42521.712765957447</v>
      </c>
      <c r="T2081" s="96">
        <f t="shared" si="897"/>
        <v>4025.5282805429865</v>
      </c>
      <c r="U2081" s="96">
        <f t="shared" si="898"/>
        <v>1153.7641099855282</v>
      </c>
      <c r="V2081" s="96">
        <f t="shared" si="899"/>
        <v>3974.2708877284595</v>
      </c>
      <c r="W2081" s="86">
        <f t="shared" si="900"/>
        <v>11517.59</v>
      </c>
      <c r="X2081" s="99">
        <f t="shared" si="901"/>
        <v>3.8161740824943164E-3</v>
      </c>
      <c r="Y2081" s="100">
        <f t="shared" si="902"/>
        <v>3.5888275414095484E-2</v>
      </c>
      <c r="Z2081" s="100">
        <f t="shared" si="903"/>
        <v>5.6105878531990908E-2</v>
      </c>
      <c r="AA2081" s="100">
        <f t="shared" si="904"/>
        <v>6.2195518025332901E-2</v>
      </c>
      <c r="AB2081" s="101">
        <f t="shared" si="905"/>
        <v>1.2179278986683988E-2</v>
      </c>
      <c r="AC2081" s="99">
        <f t="shared" si="906"/>
        <v>4.7315298347081055E-3</v>
      </c>
      <c r="AD2081" s="100">
        <f t="shared" si="907"/>
        <v>3.8649781850629943E-2</v>
      </c>
      <c r="AE2081" s="100">
        <f t="shared" si="908"/>
        <v>5.9522303658799777E-2</v>
      </c>
      <c r="AF2081" s="100">
        <f t="shared" si="909"/>
        <v>6.5780952415650185E-2</v>
      </c>
      <c r="AG2081" s="101">
        <f t="shared" si="910"/>
        <v>1.3807659656966001E-2</v>
      </c>
      <c r="AH2081" s="95">
        <f t="shared" si="911"/>
        <v>162.27025820071452</v>
      </c>
      <c r="AI2081" s="96">
        <f t="shared" si="912"/>
        <v>144.46926761935694</v>
      </c>
      <c r="AJ2081" s="96">
        <f t="shared" si="913"/>
        <v>64.732949009418647</v>
      </c>
      <c r="AK2081" s="96">
        <f t="shared" si="914"/>
        <v>247.1818366352712</v>
      </c>
      <c r="AL2081" s="86">
        <f t="shared" si="915"/>
        <v>140.27594186424164</v>
      </c>
      <c r="AM2081" s="95">
        <f t="shared" si="923"/>
        <v>162.80827124450408</v>
      </c>
      <c r="AN2081" s="96">
        <f t="shared" si="916"/>
        <v>144.94826082037716</v>
      </c>
      <c r="AO2081" s="96">
        <f t="shared" si="917"/>
        <v>64.947573496470071</v>
      </c>
      <c r="AP2081" s="96">
        <f t="shared" si="918"/>
        <v>248.00137715842203</v>
      </c>
      <c r="AQ2081" s="86">
        <f t="shared" si="919"/>
        <v>140.74103193860066</v>
      </c>
    </row>
    <row r="2082" spans="1:43">
      <c r="A2082" s="129" t="str">
        <f t="shared" si="920"/>
        <v>2018_1</v>
      </c>
      <c r="B2082" s="57">
        <v>2018</v>
      </c>
      <c r="C2082" s="57">
        <v>1</v>
      </c>
      <c r="D2082" s="81" t="str">
        <f t="shared" si="921"/>
        <v>SSL_Commercial</v>
      </c>
      <c r="E2082" s="68" t="s">
        <v>32</v>
      </c>
      <c r="F2082" s="69" t="s">
        <v>40</v>
      </c>
      <c r="G2082" s="84">
        <f t="shared" si="922"/>
        <v>13564</v>
      </c>
      <c r="H2082" s="70">
        <v>3391</v>
      </c>
      <c r="I2082" s="65">
        <v>137</v>
      </c>
      <c r="J2082" s="66">
        <v>409</v>
      </c>
      <c r="K2082" s="66">
        <v>1163</v>
      </c>
      <c r="L2082" s="66">
        <v>623</v>
      </c>
      <c r="M2082" s="67">
        <v>142</v>
      </c>
      <c r="N2082" s="65">
        <v>1915596</v>
      </c>
      <c r="O2082" s="66">
        <v>1473255</v>
      </c>
      <c r="P2082" s="66">
        <v>1350515</v>
      </c>
      <c r="Q2082" s="66">
        <v>2129979</v>
      </c>
      <c r="R2082" s="67">
        <v>384458</v>
      </c>
      <c r="S2082" s="95">
        <f t="shared" si="896"/>
        <v>13982.452554744526</v>
      </c>
      <c r="T2082" s="96">
        <f t="shared" si="897"/>
        <v>3602.0904645476771</v>
      </c>
      <c r="U2082" s="96">
        <f t="shared" si="898"/>
        <v>1161.2338779019776</v>
      </c>
      <c r="V2082" s="96">
        <f t="shared" si="899"/>
        <v>3418.9069020866773</v>
      </c>
      <c r="W2082" s="86">
        <f t="shared" si="900"/>
        <v>2707.4507042253522</v>
      </c>
      <c r="X2082" s="99">
        <f t="shared" si="901"/>
        <v>1.0100265408434091E-2</v>
      </c>
      <c r="Y2082" s="100">
        <f t="shared" si="902"/>
        <v>3.0153347095252137E-2</v>
      </c>
      <c r="Z2082" s="100">
        <f t="shared" si="903"/>
        <v>8.5741669124152167E-2</v>
      </c>
      <c r="AA2082" s="100">
        <f t="shared" si="904"/>
        <v>4.5930404010616335E-2</v>
      </c>
      <c r="AB2082" s="101">
        <f t="shared" si="905"/>
        <v>1.0468888233559423E-2</v>
      </c>
      <c r="AC2082" s="99">
        <f t="shared" si="906"/>
        <v>1.2100698487480535E-2</v>
      </c>
      <c r="AD2082" s="100">
        <f t="shared" si="907"/>
        <v>3.3574569674307733E-2</v>
      </c>
      <c r="AE2082" s="100">
        <f t="shared" si="908"/>
        <v>9.1343015901055327E-2</v>
      </c>
      <c r="AF2082" s="100">
        <f t="shared" si="909"/>
        <v>5.0118360792721917E-2</v>
      </c>
      <c r="AG2082" s="101">
        <f t="shared" si="910"/>
        <v>1.2505119204723194E-2</v>
      </c>
      <c r="AH2082" s="95">
        <f t="shared" si="911"/>
        <v>141.22648186375702</v>
      </c>
      <c r="AI2082" s="96">
        <f t="shared" si="912"/>
        <v>108.61508404600413</v>
      </c>
      <c r="AJ2082" s="96">
        <f t="shared" si="913"/>
        <v>99.566130934827484</v>
      </c>
      <c r="AK2082" s="96">
        <f t="shared" si="914"/>
        <v>157.03177528752579</v>
      </c>
      <c r="AL2082" s="86">
        <f t="shared" si="915"/>
        <v>28.343998820406959</v>
      </c>
      <c r="AM2082" s="95">
        <f t="shared" si="923"/>
        <v>141.69472348864696</v>
      </c>
      <c r="AN2082" s="96">
        <f t="shared" si="916"/>
        <v>108.9752013750637</v>
      </c>
      <c r="AO2082" s="96">
        <f t="shared" si="917"/>
        <v>99.896246125106757</v>
      </c>
      <c r="AP2082" s="96">
        <f t="shared" si="918"/>
        <v>157.55241994743395</v>
      </c>
      <c r="AQ2082" s="86">
        <f t="shared" si="919"/>
        <v>28.437974397001362</v>
      </c>
    </row>
    <row r="2083" spans="1:43">
      <c r="A2083" s="129" t="str">
        <f t="shared" si="920"/>
        <v>2018_1</v>
      </c>
      <c r="B2083" s="57">
        <v>2018</v>
      </c>
      <c r="C2083" s="57">
        <v>1</v>
      </c>
      <c r="D2083" s="81" t="str">
        <f t="shared" si="921"/>
        <v>SSH_Commercial</v>
      </c>
      <c r="E2083" s="68" t="s">
        <v>33</v>
      </c>
      <c r="F2083" s="69" t="s">
        <v>40</v>
      </c>
      <c r="G2083" s="84">
        <f t="shared" si="922"/>
        <v>12632</v>
      </c>
      <c r="H2083" s="70">
        <v>3158</v>
      </c>
      <c r="I2083" s="65">
        <v>106</v>
      </c>
      <c r="J2083" s="66">
        <v>520</v>
      </c>
      <c r="K2083" s="66">
        <v>682</v>
      </c>
      <c r="L2083" s="66">
        <v>761</v>
      </c>
      <c r="M2083" s="67">
        <v>113</v>
      </c>
      <c r="N2083" s="65">
        <v>1951347</v>
      </c>
      <c r="O2083" s="66">
        <v>2366719</v>
      </c>
      <c r="P2083" s="66">
        <v>1161984</v>
      </c>
      <c r="Q2083" s="66">
        <v>3617374</v>
      </c>
      <c r="R2083" s="67">
        <v>468209</v>
      </c>
      <c r="S2083" s="95">
        <f t="shared" si="896"/>
        <v>18408.933962264149</v>
      </c>
      <c r="T2083" s="96">
        <f t="shared" si="897"/>
        <v>4551.3826923076922</v>
      </c>
      <c r="U2083" s="96">
        <f t="shared" si="898"/>
        <v>1703.7888563049853</v>
      </c>
      <c r="V2083" s="96">
        <f t="shared" si="899"/>
        <v>4753.4480946123522</v>
      </c>
      <c r="W2083" s="86">
        <f t="shared" si="900"/>
        <v>4143.4424778761058</v>
      </c>
      <c r="X2083" s="99">
        <f t="shared" si="901"/>
        <v>8.3913869537682075E-3</v>
      </c>
      <c r="Y2083" s="100">
        <f t="shared" si="902"/>
        <v>4.1165294490183663E-2</v>
      </c>
      <c r="Z2083" s="100">
        <f t="shared" si="903"/>
        <v>5.3989867004433187E-2</v>
      </c>
      <c r="AA2083" s="100">
        <f t="shared" si="904"/>
        <v>6.0243825205826475E-2</v>
      </c>
      <c r="AB2083" s="101">
        <f t="shared" si="905"/>
        <v>8.9455351488283725E-3</v>
      </c>
      <c r="AC2083" s="99">
        <f t="shared" si="906"/>
        <v>1.0282453804785586E-2</v>
      </c>
      <c r="AD2083" s="100">
        <f t="shared" si="907"/>
        <v>4.5283967828661856E-2</v>
      </c>
      <c r="AE2083" s="100">
        <f t="shared" si="908"/>
        <v>5.8675021164869154E-2</v>
      </c>
      <c r="AF2083" s="100">
        <f t="shared" si="909"/>
        <v>6.5176514112846612E-2</v>
      </c>
      <c r="AG2083" s="101">
        <f t="shared" si="910"/>
        <v>1.0897499073569714E-2</v>
      </c>
      <c r="AH2083" s="95">
        <f t="shared" si="911"/>
        <v>154.47648828372388</v>
      </c>
      <c r="AI2083" s="96">
        <f t="shared" si="912"/>
        <v>187.35900886637111</v>
      </c>
      <c r="AJ2083" s="96">
        <f t="shared" si="913"/>
        <v>91.987333755541485</v>
      </c>
      <c r="AK2083" s="96">
        <f t="shared" si="914"/>
        <v>286.36589613679541</v>
      </c>
      <c r="AL2083" s="86">
        <f t="shared" si="915"/>
        <v>37.065310322989234</v>
      </c>
      <c r="AM2083" s="95">
        <f t="shared" si="923"/>
        <v>154.98866079504538</v>
      </c>
      <c r="AN2083" s="96">
        <f t="shared" si="916"/>
        <v>187.98020459107937</v>
      </c>
      <c r="AO2083" s="96">
        <f t="shared" si="917"/>
        <v>92.292321163416872</v>
      </c>
      <c r="AP2083" s="96">
        <f t="shared" si="918"/>
        <v>287.31535285872599</v>
      </c>
      <c r="AQ2083" s="86">
        <f t="shared" si="919"/>
        <v>37.188201730490476</v>
      </c>
    </row>
    <row r="2084" spans="1:43">
      <c r="A2084" s="129" t="str">
        <f t="shared" si="920"/>
        <v>2018_1</v>
      </c>
      <c r="B2084" s="57">
        <v>2018</v>
      </c>
      <c r="C2084" s="57">
        <v>1</v>
      </c>
      <c r="D2084" s="81" t="str">
        <f t="shared" si="921"/>
        <v>MMH_Commercial</v>
      </c>
      <c r="E2084" s="68" t="s">
        <v>34</v>
      </c>
      <c r="F2084" s="69" t="s">
        <v>40</v>
      </c>
      <c r="G2084" s="84">
        <f t="shared" si="922"/>
        <v>22048</v>
      </c>
      <c r="H2084" s="70">
        <v>5512</v>
      </c>
      <c r="I2084" s="65">
        <v>262</v>
      </c>
      <c r="J2084" s="66">
        <v>920</v>
      </c>
      <c r="K2084" s="66">
        <v>901</v>
      </c>
      <c r="L2084" s="66">
        <v>1435</v>
      </c>
      <c r="M2084" s="67">
        <v>368</v>
      </c>
      <c r="N2084" s="65">
        <v>3379374</v>
      </c>
      <c r="O2084" s="66">
        <v>3033029</v>
      </c>
      <c r="P2084" s="66">
        <v>1419014</v>
      </c>
      <c r="Q2084" s="66">
        <v>4805952</v>
      </c>
      <c r="R2084" s="67">
        <v>1058114</v>
      </c>
      <c r="S2084" s="95">
        <f t="shared" si="896"/>
        <v>12898.374045801527</v>
      </c>
      <c r="T2084" s="96">
        <f t="shared" si="897"/>
        <v>3296.7706521739128</v>
      </c>
      <c r="U2084" s="96">
        <f t="shared" si="898"/>
        <v>1574.9322974472807</v>
      </c>
      <c r="V2084" s="96">
        <f t="shared" si="899"/>
        <v>3349.0954703832754</v>
      </c>
      <c r="W2084" s="86">
        <f t="shared" si="900"/>
        <v>2875.3097826086955</v>
      </c>
      <c r="X2084" s="99">
        <f t="shared" si="901"/>
        <v>1.1883164005805516E-2</v>
      </c>
      <c r="Y2084" s="100">
        <f t="shared" si="902"/>
        <v>4.1727140783744558E-2</v>
      </c>
      <c r="Z2084" s="100">
        <f t="shared" si="903"/>
        <v>4.0865384615384616E-2</v>
      </c>
      <c r="AA2084" s="100">
        <f t="shared" si="904"/>
        <v>6.5085268505079827E-2</v>
      </c>
      <c r="AB2084" s="101">
        <f t="shared" si="905"/>
        <v>1.6690856313497822E-2</v>
      </c>
      <c r="AC2084" s="99">
        <f t="shared" si="906"/>
        <v>1.3583526496311607E-2</v>
      </c>
      <c r="AD2084" s="100">
        <f t="shared" si="907"/>
        <v>4.4864940565457159E-2</v>
      </c>
      <c r="AE2084" s="100">
        <f t="shared" si="908"/>
        <v>4.3972010087413173E-2</v>
      </c>
      <c r="AF2084" s="100">
        <f t="shared" si="909"/>
        <v>6.8956050148866452E-2</v>
      </c>
      <c r="AG2084" s="101">
        <f t="shared" si="910"/>
        <v>1.8701132226299551E-2</v>
      </c>
      <c r="AH2084" s="95">
        <f t="shared" si="911"/>
        <v>153.27349419448475</v>
      </c>
      <c r="AI2084" s="96">
        <f t="shared" si="912"/>
        <v>137.56481313497824</v>
      </c>
      <c r="AJ2084" s="96">
        <f t="shared" si="913"/>
        <v>64.360214078374455</v>
      </c>
      <c r="AK2084" s="96">
        <f t="shared" si="914"/>
        <v>217.97677793904208</v>
      </c>
      <c r="AL2084" s="86">
        <f t="shared" si="915"/>
        <v>47.9913824383164</v>
      </c>
      <c r="AM2084" s="95">
        <f t="shared" si="923"/>
        <v>153.78167813440206</v>
      </c>
      <c r="AN2084" s="96">
        <f t="shared" si="916"/>
        <v>138.02091436174493</v>
      </c>
      <c r="AO2084" s="96">
        <f t="shared" si="917"/>
        <v>64.573602748973741</v>
      </c>
      <c r="AP2084" s="96">
        <f t="shared" si="918"/>
        <v>218.69948800972779</v>
      </c>
      <c r="AQ2084" s="86">
        <f t="shared" si="919"/>
        <v>48.150499642094864</v>
      </c>
    </row>
    <row r="2085" spans="1:43">
      <c r="A2085" s="129" t="str">
        <f t="shared" si="920"/>
        <v>2018_1</v>
      </c>
      <c r="B2085" s="57">
        <v>2018</v>
      </c>
      <c r="C2085" s="57">
        <v>1</v>
      </c>
      <c r="D2085" s="81" t="str">
        <f t="shared" si="921"/>
        <v>SYA_Commercial</v>
      </c>
      <c r="E2085" s="68" t="s">
        <v>35</v>
      </c>
      <c r="F2085" s="69" t="s">
        <v>40</v>
      </c>
      <c r="G2085" s="84">
        <f t="shared" si="922"/>
        <v>6896</v>
      </c>
      <c r="H2085" s="70">
        <v>1724</v>
      </c>
      <c r="I2085" s="65">
        <v>76</v>
      </c>
      <c r="J2085" s="66">
        <v>286</v>
      </c>
      <c r="K2085" s="66">
        <v>293</v>
      </c>
      <c r="L2085" s="66">
        <v>282</v>
      </c>
      <c r="M2085" s="67">
        <v>93</v>
      </c>
      <c r="N2085" s="65">
        <v>1247331</v>
      </c>
      <c r="O2085" s="66">
        <v>1149817</v>
      </c>
      <c r="P2085" s="66">
        <v>304047</v>
      </c>
      <c r="Q2085" s="66">
        <v>960955</v>
      </c>
      <c r="R2085" s="67">
        <v>644054</v>
      </c>
      <c r="S2085" s="95">
        <f t="shared" si="896"/>
        <v>16412.25</v>
      </c>
      <c r="T2085" s="96">
        <f t="shared" si="897"/>
        <v>4020.3391608391607</v>
      </c>
      <c r="U2085" s="96">
        <f t="shared" si="898"/>
        <v>1037.703071672355</v>
      </c>
      <c r="V2085" s="96">
        <f t="shared" si="899"/>
        <v>3407.6418439716313</v>
      </c>
      <c r="W2085" s="86">
        <f t="shared" si="900"/>
        <v>6925.311827956989</v>
      </c>
      <c r="X2085" s="99">
        <f t="shared" si="901"/>
        <v>1.1020881670533642E-2</v>
      </c>
      <c r="Y2085" s="100">
        <f t="shared" si="902"/>
        <v>4.1473317865429231E-2</v>
      </c>
      <c r="Z2085" s="100">
        <f t="shared" si="903"/>
        <v>4.2488399071925753E-2</v>
      </c>
      <c r="AA2085" s="100">
        <f t="shared" si="904"/>
        <v>4.0893271461716937E-2</v>
      </c>
      <c r="AB2085" s="101">
        <f t="shared" si="905"/>
        <v>1.3486078886310905E-2</v>
      </c>
      <c r="AC2085" s="99">
        <f t="shared" si="906"/>
        <v>1.3950149117316485E-2</v>
      </c>
      <c r="AD2085" s="100">
        <f t="shared" si="907"/>
        <v>4.7067592566089063E-2</v>
      </c>
      <c r="AE2085" s="100">
        <f t="shared" si="908"/>
        <v>4.8147722320350819E-2</v>
      </c>
      <c r="AF2085" s="100">
        <f t="shared" si="909"/>
        <v>4.6449968146632596E-2</v>
      </c>
      <c r="AG2085" s="101">
        <f t="shared" si="910"/>
        <v>1.6722401080442637E-2</v>
      </c>
      <c r="AH2085" s="95">
        <f t="shared" si="911"/>
        <v>180.87746519721577</v>
      </c>
      <c r="AI2085" s="96">
        <f t="shared" si="912"/>
        <v>166.73680394431554</v>
      </c>
      <c r="AJ2085" s="96">
        <f t="shared" si="913"/>
        <v>44.090342227378187</v>
      </c>
      <c r="AK2085" s="96">
        <f t="shared" si="914"/>
        <v>139.34962296983758</v>
      </c>
      <c r="AL2085" s="86">
        <f t="shared" si="915"/>
        <v>93.395301624129928</v>
      </c>
      <c r="AM2085" s="95">
        <f t="shared" si="923"/>
        <v>181.47717112412275</v>
      </c>
      <c r="AN2085" s="96">
        <f t="shared" si="916"/>
        <v>167.28962598574512</v>
      </c>
      <c r="AO2085" s="96">
        <f t="shared" si="917"/>
        <v>44.236525388029435</v>
      </c>
      <c r="AP2085" s="96">
        <f t="shared" si="918"/>
        <v>139.81164179963568</v>
      </c>
      <c r="AQ2085" s="86">
        <f t="shared" si="919"/>
        <v>93.704957201557363</v>
      </c>
    </row>
    <row r="2086" spans="1:43">
      <c r="A2086" s="129" t="str">
        <f t="shared" si="920"/>
        <v>2018_1</v>
      </c>
      <c r="B2086" s="57">
        <v>2018</v>
      </c>
      <c r="C2086" s="57">
        <v>1</v>
      </c>
      <c r="D2086" s="81" t="str">
        <f t="shared" si="921"/>
        <v>LSH_Commercial</v>
      </c>
      <c r="E2086" s="68" t="s">
        <v>36</v>
      </c>
      <c r="F2086" s="69" t="s">
        <v>40</v>
      </c>
      <c r="G2086" s="84">
        <f t="shared" si="922"/>
        <v>10652</v>
      </c>
      <c r="H2086" s="70">
        <v>2663</v>
      </c>
      <c r="I2086" s="65">
        <v>130</v>
      </c>
      <c r="J2086" s="66">
        <v>521</v>
      </c>
      <c r="K2086" s="66">
        <v>809</v>
      </c>
      <c r="L2086" s="66">
        <v>885</v>
      </c>
      <c r="M2086" s="67">
        <v>459</v>
      </c>
      <c r="N2086" s="65">
        <v>2215766</v>
      </c>
      <c r="O2086" s="66">
        <v>1689641</v>
      </c>
      <c r="P2086" s="66">
        <v>1115138</v>
      </c>
      <c r="Q2086" s="66">
        <v>2848198</v>
      </c>
      <c r="R2086" s="67">
        <v>3282829</v>
      </c>
      <c r="S2086" s="95">
        <f t="shared" si="896"/>
        <v>17044.353846153845</v>
      </c>
      <c r="T2086" s="96">
        <f t="shared" si="897"/>
        <v>3243.0729366602686</v>
      </c>
      <c r="U2086" s="96">
        <f t="shared" si="898"/>
        <v>1378.4153275648948</v>
      </c>
      <c r="V2086" s="96">
        <f t="shared" si="899"/>
        <v>3218.302824858757</v>
      </c>
      <c r="W2086" s="86">
        <f t="shared" si="900"/>
        <v>7152.1328976034856</v>
      </c>
      <c r="X2086" s="99">
        <f t="shared" si="901"/>
        <v>1.2204280886218551E-2</v>
      </c>
      <c r="Y2086" s="100">
        <f t="shared" si="902"/>
        <v>4.8911002628614343E-2</v>
      </c>
      <c r="Z2086" s="100">
        <f t="shared" si="903"/>
        <v>7.5948178745775446E-2</v>
      </c>
      <c r="AA2086" s="100">
        <f t="shared" si="904"/>
        <v>8.308298911002629E-2</v>
      </c>
      <c r="AB2086" s="101">
        <f t="shared" si="905"/>
        <v>4.30904994367255E-2</v>
      </c>
      <c r="AC2086" s="99">
        <f t="shared" si="906"/>
        <v>1.4683015373457163E-2</v>
      </c>
      <c r="AD2086" s="100">
        <f t="shared" si="907"/>
        <v>5.378016440072015E-2</v>
      </c>
      <c r="AE2086" s="100">
        <f t="shared" si="908"/>
        <v>8.1928812226017486E-2</v>
      </c>
      <c r="AF2086" s="100">
        <f t="shared" si="909"/>
        <v>8.9314041655178117E-2</v>
      </c>
      <c r="AG2086" s="101">
        <f t="shared" si="910"/>
        <v>4.7674730917888992E-2</v>
      </c>
      <c r="AH2086" s="95">
        <f t="shared" si="911"/>
        <v>208.01408186256103</v>
      </c>
      <c r="AI2086" s="96">
        <f t="shared" si="912"/>
        <v>158.62194892977845</v>
      </c>
      <c r="AJ2086" s="96">
        <f t="shared" si="913"/>
        <v>104.68813368381525</v>
      </c>
      <c r="AK2086" s="96">
        <f t="shared" si="914"/>
        <v>267.38621855050695</v>
      </c>
      <c r="AL2086" s="86">
        <f t="shared" si="915"/>
        <v>308.18897859556893</v>
      </c>
      <c r="AM2086" s="95">
        <f t="shared" si="923"/>
        <v>208.70376024586363</v>
      </c>
      <c r="AN2086" s="96">
        <f t="shared" si="916"/>
        <v>159.14786586922145</v>
      </c>
      <c r="AO2086" s="96">
        <f t="shared" si="917"/>
        <v>105.03523106368267</v>
      </c>
      <c r="AP2086" s="96">
        <f t="shared" si="918"/>
        <v>268.27274744930122</v>
      </c>
      <c r="AQ2086" s="86">
        <f t="shared" si="919"/>
        <v>309.21079055467425</v>
      </c>
    </row>
    <row r="2087" spans="1:43">
      <c r="A2087" s="129" t="str">
        <f t="shared" si="920"/>
        <v>2018_1</v>
      </c>
      <c r="B2087" s="57">
        <v>2018</v>
      </c>
      <c r="C2087" s="57">
        <v>1</v>
      </c>
      <c r="D2087" s="81" t="str">
        <f t="shared" si="921"/>
        <v>SYH_Commercial</v>
      </c>
      <c r="E2087" s="68" t="s">
        <v>37</v>
      </c>
      <c r="F2087" s="69" t="s">
        <v>40</v>
      </c>
      <c r="G2087" s="84">
        <f t="shared" si="922"/>
        <v>5544</v>
      </c>
      <c r="H2087" s="70">
        <v>1386</v>
      </c>
      <c r="I2087" s="65">
        <v>73</v>
      </c>
      <c r="J2087" s="66">
        <v>299</v>
      </c>
      <c r="K2087" s="66">
        <v>204</v>
      </c>
      <c r="L2087" s="66">
        <v>523</v>
      </c>
      <c r="M2087" s="67">
        <v>15</v>
      </c>
      <c r="N2087" s="65">
        <v>949772</v>
      </c>
      <c r="O2087" s="66">
        <v>892081</v>
      </c>
      <c r="P2087" s="66">
        <v>359368</v>
      </c>
      <c r="Q2087" s="66">
        <v>1586011</v>
      </c>
      <c r="R2087" s="67">
        <v>89687</v>
      </c>
      <c r="S2087" s="95">
        <f t="shared" si="896"/>
        <v>13010.575342465754</v>
      </c>
      <c r="T2087" s="96">
        <f t="shared" si="897"/>
        <v>2983.5484949832776</v>
      </c>
      <c r="U2087" s="96">
        <f t="shared" si="898"/>
        <v>1761.6078431372548</v>
      </c>
      <c r="V2087" s="96">
        <f t="shared" si="899"/>
        <v>3032.5258126195031</v>
      </c>
      <c r="W2087" s="86">
        <f t="shared" si="900"/>
        <v>5979.1333333333332</v>
      </c>
      <c r="X2087" s="99">
        <f t="shared" si="901"/>
        <v>1.3167388167388168E-2</v>
      </c>
      <c r="Y2087" s="100">
        <f t="shared" si="902"/>
        <v>5.3932178932178935E-2</v>
      </c>
      <c r="Z2087" s="100">
        <f t="shared" si="903"/>
        <v>3.67965367965368E-2</v>
      </c>
      <c r="AA2087" s="100">
        <f t="shared" si="904"/>
        <v>9.4336219336219343E-2</v>
      </c>
      <c r="AB2087" s="101">
        <f t="shared" si="905"/>
        <v>2.7056277056277055E-3</v>
      </c>
      <c r="AC2087" s="99">
        <f t="shared" si="906"/>
        <v>1.6734493026189581E-2</v>
      </c>
      <c r="AD2087" s="100">
        <f t="shared" si="907"/>
        <v>6.1000714197301298E-2</v>
      </c>
      <c r="AE2087" s="100">
        <f t="shared" si="908"/>
        <v>4.2687777953179594E-2</v>
      </c>
      <c r="AF2087" s="100">
        <f t="shared" si="909"/>
        <v>0.10348297427884731</v>
      </c>
      <c r="AG2087" s="101">
        <f t="shared" si="910"/>
        <v>4.3311390812633688E-3</v>
      </c>
      <c r="AH2087" s="95">
        <f t="shared" si="911"/>
        <v>171.31529581529583</v>
      </c>
      <c r="AI2087" s="96">
        <f t="shared" si="912"/>
        <v>160.90927128427128</v>
      </c>
      <c r="AJ2087" s="96">
        <f t="shared" si="913"/>
        <v>64.821067821067828</v>
      </c>
      <c r="AK2087" s="96">
        <f t="shared" si="914"/>
        <v>286.07702020202021</v>
      </c>
      <c r="AL2087" s="86">
        <f t="shared" si="915"/>
        <v>16.177308802308801</v>
      </c>
      <c r="AM2087" s="95">
        <f t="shared" si="923"/>
        <v>171.88329801589188</v>
      </c>
      <c r="AN2087" s="96">
        <f t="shared" si="916"/>
        <v>161.44277192559355</v>
      </c>
      <c r="AO2087" s="96">
        <f t="shared" si="917"/>
        <v>65.035984469298981</v>
      </c>
      <c r="AP2087" s="96">
        <f t="shared" si="918"/>
        <v>287.02551914510292</v>
      </c>
      <c r="AQ2087" s="86">
        <f t="shared" si="919"/>
        <v>16.230945268076226</v>
      </c>
    </row>
    <row r="2088" spans="1:43">
      <c r="A2088" s="129" t="str">
        <f t="shared" si="920"/>
        <v>2018_1</v>
      </c>
      <c r="B2088" s="57">
        <v>2018</v>
      </c>
      <c r="C2088" s="57">
        <v>1</v>
      </c>
      <c r="D2088" s="81" t="str">
        <f t="shared" si="921"/>
        <v>MSH_Commercial</v>
      </c>
      <c r="E2088" s="68" t="s">
        <v>38</v>
      </c>
      <c r="F2088" s="69" t="s">
        <v>40</v>
      </c>
      <c r="G2088" s="84">
        <f t="shared" si="922"/>
        <v>25208</v>
      </c>
      <c r="H2088" s="70">
        <v>6302</v>
      </c>
      <c r="I2088" s="65">
        <v>314</v>
      </c>
      <c r="J2088" s="66">
        <v>1173</v>
      </c>
      <c r="K2088" s="66">
        <v>871</v>
      </c>
      <c r="L2088" s="66">
        <v>1618</v>
      </c>
      <c r="M2088" s="67">
        <v>163</v>
      </c>
      <c r="N2088" s="65">
        <v>4556064</v>
      </c>
      <c r="O2088" s="66">
        <v>3552003</v>
      </c>
      <c r="P2088" s="66">
        <v>934287</v>
      </c>
      <c r="Q2088" s="66">
        <v>4953186</v>
      </c>
      <c r="R2088" s="67">
        <v>1065621</v>
      </c>
      <c r="S2088" s="95">
        <f t="shared" si="896"/>
        <v>14509.75796178344</v>
      </c>
      <c r="T2088" s="96">
        <f t="shared" si="897"/>
        <v>3028.1355498721227</v>
      </c>
      <c r="U2088" s="96">
        <f t="shared" si="898"/>
        <v>1072.6601607347875</v>
      </c>
      <c r="V2088" s="96">
        <f t="shared" si="899"/>
        <v>3061.3016069221262</v>
      </c>
      <c r="W2088" s="86">
        <f t="shared" si="900"/>
        <v>6537.5521472392638</v>
      </c>
      <c r="X2088" s="99">
        <f t="shared" si="901"/>
        <v>1.245636305934624E-2</v>
      </c>
      <c r="Y2088" s="100">
        <f t="shared" si="902"/>
        <v>4.6532846715328466E-2</v>
      </c>
      <c r="Z2088" s="100">
        <f t="shared" si="903"/>
        <v>3.455252300856871E-2</v>
      </c>
      <c r="AA2088" s="100">
        <f t="shared" si="904"/>
        <v>6.4185972707077113E-2</v>
      </c>
      <c r="AB2088" s="101">
        <f t="shared" si="905"/>
        <v>6.4662012059663598E-3</v>
      </c>
      <c r="AC2088" s="99">
        <f t="shared" si="906"/>
        <v>1.408401111005176E-2</v>
      </c>
      <c r="AD2088" s="100">
        <f t="shared" si="907"/>
        <v>4.9623991911492964E-2</v>
      </c>
      <c r="AE2088" s="100">
        <f t="shared" si="908"/>
        <v>3.7232869468741984E-2</v>
      </c>
      <c r="AF2088" s="100">
        <f t="shared" si="909"/>
        <v>6.7782650760133109E-2</v>
      </c>
      <c r="AG2088" s="101">
        <f t="shared" si="910"/>
        <v>7.6424593842091678E-3</v>
      </c>
      <c r="AH2088" s="95">
        <f t="shared" si="911"/>
        <v>180.73881307521421</v>
      </c>
      <c r="AI2088" s="96">
        <f t="shared" si="912"/>
        <v>140.90776737543638</v>
      </c>
      <c r="AJ2088" s="96">
        <f t="shared" si="913"/>
        <v>37.06311488416376</v>
      </c>
      <c r="AK2088" s="96">
        <f t="shared" si="914"/>
        <v>196.49262139003491</v>
      </c>
      <c r="AL2088" s="86">
        <f t="shared" si="915"/>
        <v>42.273127578546493</v>
      </c>
      <c r="AM2088" s="95">
        <f t="shared" si="923"/>
        <v>181.33805929588166</v>
      </c>
      <c r="AN2088" s="96">
        <f t="shared" si="916"/>
        <v>141.37495229065036</v>
      </c>
      <c r="AO2088" s="96">
        <f t="shared" si="917"/>
        <v>37.185999012606366</v>
      </c>
      <c r="AP2088" s="96">
        <f t="shared" si="918"/>
        <v>197.14409994493732</v>
      </c>
      <c r="AQ2088" s="86">
        <f t="shared" si="919"/>
        <v>42.413285696806874</v>
      </c>
    </row>
    <row r="2089" spans="1:43">
      <c r="A2089" s="129" t="str">
        <f t="shared" si="920"/>
        <v>2018_1</v>
      </c>
      <c r="B2089" s="57">
        <v>2018</v>
      </c>
      <c r="C2089" s="57">
        <v>1</v>
      </c>
      <c r="D2089" s="81" t="str">
        <f t="shared" si="921"/>
        <v>SMH_Commercial</v>
      </c>
      <c r="E2089" s="68" t="s">
        <v>39</v>
      </c>
      <c r="F2089" s="69" t="s">
        <v>40</v>
      </c>
      <c r="G2089" s="84">
        <f t="shared" si="922"/>
        <v>12872</v>
      </c>
      <c r="H2089" s="70">
        <v>3218</v>
      </c>
      <c r="I2089" s="65">
        <v>123</v>
      </c>
      <c r="J2089" s="66">
        <v>634</v>
      </c>
      <c r="K2089" s="66">
        <v>1166</v>
      </c>
      <c r="L2089" s="66">
        <v>1114</v>
      </c>
      <c r="M2089" s="67">
        <v>178</v>
      </c>
      <c r="N2089" s="65">
        <v>1759983</v>
      </c>
      <c r="O2089" s="66">
        <v>2480192</v>
      </c>
      <c r="P2089" s="66">
        <v>796015</v>
      </c>
      <c r="Q2089" s="66">
        <v>4822159</v>
      </c>
      <c r="R2089" s="67">
        <v>482978</v>
      </c>
      <c r="S2089" s="95">
        <f t="shared" si="896"/>
        <v>14308.804878048781</v>
      </c>
      <c r="T2089" s="96">
        <f t="shared" si="897"/>
        <v>3911.9747634069399</v>
      </c>
      <c r="U2089" s="96">
        <f t="shared" si="898"/>
        <v>682.68867924528297</v>
      </c>
      <c r="V2089" s="96">
        <f t="shared" si="899"/>
        <v>4328.6885098743269</v>
      </c>
      <c r="W2089" s="86">
        <f t="shared" si="900"/>
        <v>2713.3595505617977</v>
      </c>
      <c r="X2089" s="99">
        <f t="shared" si="901"/>
        <v>9.5556246115599749E-3</v>
      </c>
      <c r="Y2089" s="100">
        <f t="shared" si="902"/>
        <v>4.925419515226849E-2</v>
      </c>
      <c r="Z2089" s="100">
        <f t="shared" si="903"/>
        <v>9.0584213797389679E-2</v>
      </c>
      <c r="AA2089" s="100">
        <f t="shared" si="904"/>
        <v>8.6544437538843999E-2</v>
      </c>
      <c r="AB2089" s="101">
        <f t="shared" si="905"/>
        <v>1.3828464885021752E-2</v>
      </c>
      <c r="AC2089" s="99">
        <f t="shared" si="906"/>
        <v>1.1553541834297246E-2</v>
      </c>
      <c r="AD2089" s="100">
        <f t="shared" si="907"/>
        <v>5.3698324878983197E-2</v>
      </c>
      <c r="AE2089" s="100">
        <f t="shared" si="908"/>
        <v>9.6478624727346973E-2</v>
      </c>
      <c r="AF2089" s="100">
        <f t="shared" si="909"/>
        <v>9.2318695711908011E-2</v>
      </c>
      <c r="AG2089" s="101">
        <f t="shared" si="910"/>
        <v>1.6226724103708016E-2</v>
      </c>
      <c r="AH2089" s="95">
        <f t="shared" si="911"/>
        <v>136.72956805469235</v>
      </c>
      <c r="AI2089" s="96">
        <f t="shared" si="912"/>
        <v>192.68116842759477</v>
      </c>
      <c r="AJ2089" s="96">
        <f t="shared" si="913"/>
        <v>61.840817277812306</v>
      </c>
      <c r="AK2089" s="96">
        <f t="shared" si="914"/>
        <v>374.62391236793042</v>
      </c>
      <c r="AL2089" s="86">
        <f t="shared" si="915"/>
        <v>37.521597265382226</v>
      </c>
      <c r="AM2089" s="95">
        <f t="shared" si="923"/>
        <v>137.18289999549782</v>
      </c>
      <c r="AN2089" s="96">
        <f t="shared" si="916"/>
        <v>193.32000996920638</v>
      </c>
      <c r="AO2089" s="96">
        <f t="shared" si="917"/>
        <v>62.045852795121434</v>
      </c>
      <c r="AP2089" s="96">
        <f t="shared" si="918"/>
        <v>375.86599180752876</v>
      </c>
      <c r="AQ2089" s="86">
        <f t="shared" si="919"/>
        <v>37.646001509120005</v>
      </c>
    </row>
    <row r="2090" spans="1:43">
      <c r="A2090" s="129" t="str">
        <f t="shared" si="920"/>
        <v>2018_2</v>
      </c>
      <c r="B2090" s="57">
        <v>2018</v>
      </c>
      <c r="C2090" s="57">
        <v>2</v>
      </c>
      <c r="D2090" s="81" t="str">
        <f t="shared" si="921"/>
        <v>SML_Commercial</v>
      </c>
      <c r="E2090" s="68" t="s">
        <v>12</v>
      </c>
      <c r="F2090" s="69" t="s">
        <v>40</v>
      </c>
      <c r="G2090" s="84">
        <f t="shared" si="922"/>
        <v>28756</v>
      </c>
      <c r="H2090" s="70">
        <v>7189</v>
      </c>
      <c r="I2090" s="65">
        <v>47</v>
      </c>
      <c r="J2090" s="66">
        <v>886</v>
      </c>
      <c r="K2090" s="66">
        <v>525</v>
      </c>
      <c r="L2090" s="66">
        <v>1544</v>
      </c>
      <c r="M2090" s="67">
        <v>211</v>
      </c>
      <c r="N2090" s="65">
        <v>848215</v>
      </c>
      <c r="O2090" s="66">
        <v>1764775</v>
      </c>
      <c r="P2090" s="66">
        <v>909589</v>
      </c>
      <c r="Q2090" s="66">
        <v>3041398</v>
      </c>
      <c r="R2090" s="67">
        <v>692864</v>
      </c>
      <c r="S2090" s="95">
        <f t="shared" si="896"/>
        <v>18047.127659574468</v>
      </c>
      <c r="T2090" s="96">
        <f t="shared" si="897"/>
        <v>1991.8453724604967</v>
      </c>
      <c r="U2090" s="96">
        <f t="shared" si="898"/>
        <v>1732.5504761904763</v>
      </c>
      <c r="V2090" s="96">
        <f t="shared" si="899"/>
        <v>1969.8173575129533</v>
      </c>
      <c r="W2090" s="86">
        <f t="shared" si="900"/>
        <v>3283.7156398104266</v>
      </c>
      <c r="X2090" s="99">
        <f t="shared" si="901"/>
        <v>1.6344415078592294E-3</v>
      </c>
      <c r="Y2090" s="100">
        <f t="shared" si="902"/>
        <v>3.0810961190708027E-2</v>
      </c>
      <c r="Z2090" s="100">
        <f t="shared" si="903"/>
        <v>1.8257059396299902E-2</v>
      </c>
      <c r="AA2090" s="100">
        <f t="shared" si="904"/>
        <v>5.369314230073724E-2</v>
      </c>
      <c r="AB2090" s="101">
        <f t="shared" si="905"/>
        <v>7.3375991097510088E-3</v>
      </c>
      <c r="AC2090" s="99">
        <f t="shared" si="906"/>
        <v>2.1894775303122091E-3</v>
      </c>
      <c r="AD2090" s="100">
        <f t="shared" si="907"/>
        <v>3.3185332052140123E-2</v>
      </c>
      <c r="AE2090" s="100">
        <f t="shared" si="908"/>
        <v>2.0096585653697128E-2</v>
      </c>
      <c r="AF2090" s="100">
        <f t="shared" si="909"/>
        <v>5.6790326876405305E-2</v>
      </c>
      <c r="AG2090" s="101">
        <f t="shared" si="910"/>
        <v>8.5102519504004163E-3</v>
      </c>
      <c r="AH2090" s="95">
        <f t="shared" si="911"/>
        <v>29.496974544442899</v>
      </c>
      <c r="AI2090" s="96">
        <f t="shared" si="912"/>
        <v>61.370670468771735</v>
      </c>
      <c r="AJ2090" s="96">
        <f t="shared" si="913"/>
        <v>31.631276950897202</v>
      </c>
      <c r="AK2090" s="96">
        <f t="shared" si="914"/>
        <v>105.7656836834052</v>
      </c>
      <c r="AL2090" s="86">
        <f t="shared" si="915"/>
        <v>24.094588955348449</v>
      </c>
      <c r="AM2090" s="95">
        <f t="shared" si="923"/>
        <v>29.59477285470139</v>
      </c>
      <c r="AN2090" s="96">
        <f t="shared" si="916"/>
        <v>61.574147196943755</v>
      </c>
      <c r="AO2090" s="96">
        <f t="shared" si="917"/>
        <v>31.73615161973672</v>
      </c>
      <c r="AP2090" s="96">
        <f t="shared" si="918"/>
        <v>106.11635372015715</v>
      </c>
      <c r="AQ2090" s="86">
        <f t="shared" si="919"/>
        <v>24.17447545634046</v>
      </c>
    </row>
    <row r="2091" spans="1:43">
      <c r="A2091" s="129" t="str">
        <f t="shared" si="920"/>
        <v>2018_2</v>
      </c>
      <c r="B2091" s="57">
        <v>2018</v>
      </c>
      <c r="C2091" s="57">
        <v>2</v>
      </c>
      <c r="D2091" s="81" t="str">
        <f t="shared" si="921"/>
        <v>LSL_Commercial</v>
      </c>
      <c r="E2091" s="68" t="s">
        <v>14</v>
      </c>
      <c r="F2091" s="69" t="s">
        <v>40</v>
      </c>
      <c r="G2091" s="84">
        <f t="shared" si="922"/>
        <v>3340</v>
      </c>
      <c r="H2091" s="70">
        <v>835</v>
      </c>
      <c r="I2091" s="65">
        <v>4</v>
      </c>
      <c r="J2091" s="66">
        <v>69</v>
      </c>
      <c r="K2091" s="66">
        <v>160</v>
      </c>
      <c r="L2091" s="66">
        <v>133</v>
      </c>
      <c r="M2091" s="67">
        <v>19</v>
      </c>
      <c r="N2091" s="65">
        <v>129129</v>
      </c>
      <c r="O2091" s="66">
        <v>238597</v>
      </c>
      <c r="P2091" s="66">
        <v>264907</v>
      </c>
      <c r="Q2091" s="66">
        <v>351482</v>
      </c>
      <c r="R2091" s="67">
        <v>113204</v>
      </c>
      <c r="S2091" s="95">
        <f t="shared" si="896"/>
        <v>32282.25</v>
      </c>
      <c r="T2091" s="96">
        <f t="shared" si="897"/>
        <v>3457.927536231884</v>
      </c>
      <c r="U2091" s="96">
        <f t="shared" si="898"/>
        <v>1655.66875</v>
      </c>
      <c r="V2091" s="96">
        <f t="shared" si="899"/>
        <v>2642.7218045112782</v>
      </c>
      <c r="W2091" s="86">
        <f t="shared" si="900"/>
        <v>5958.105263157895</v>
      </c>
      <c r="X2091" s="99">
        <f t="shared" si="901"/>
        <v>1.1976047904191617E-3</v>
      </c>
      <c r="Y2091" s="100">
        <f t="shared" si="902"/>
        <v>2.065868263473054E-2</v>
      </c>
      <c r="Z2091" s="100">
        <f t="shared" si="903"/>
        <v>4.790419161676647E-2</v>
      </c>
      <c r="AA2091" s="100">
        <f t="shared" si="904"/>
        <v>3.9820359281437123E-2</v>
      </c>
      <c r="AB2091" s="101">
        <f t="shared" si="905"/>
        <v>5.6886227544910182E-3</v>
      </c>
      <c r="AC2091" s="99">
        <f t="shared" si="906"/>
        <v>2.5919786661325861E-3</v>
      </c>
      <c r="AD2091" s="100">
        <f t="shared" si="907"/>
        <v>2.6393255009445893E-2</v>
      </c>
      <c r="AE2091" s="100">
        <f t="shared" si="908"/>
        <v>5.6514322874358543E-2</v>
      </c>
      <c r="AF2091" s="100">
        <f t="shared" si="909"/>
        <v>4.7703722219038722E-2</v>
      </c>
      <c r="AG2091" s="101">
        <f t="shared" si="910"/>
        <v>8.7207502530599924E-3</v>
      </c>
      <c r="AH2091" s="95">
        <f t="shared" si="911"/>
        <v>38.66137724550898</v>
      </c>
      <c r="AI2091" s="96">
        <f t="shared" si="912"/>
        <v>71.436227544910182</v>
      </c>
      <c r="AJ2091" s="96">
        <f t="shared" si="913"/>
        <v>79.31347305389221</v>
      </c>
      <c r="AK2091" s="96">
        <f t="shared" si="914"/>
        <v>105.23413173652695</v>
      </c>
      <c r="AL2091" s="86">
        <f t="shared" si="915"/>
        <v>33.893413173652696</v>
      </c>
      <c r="AM2091" s="95">
        <f t="shared" si="923"/>
        <v>38.789560471933775</v>
      </c>
      <c r="AN2091" s="96">
        <f t="shared" si="916"/>
        <v>71.673076999914699</v>
      </c>
      <c r="AO2091" s="96">
        <f t="shared" si="917"/>
        <v>79.576439807777973</v>
      </c>
      <c r="AP2091" s="96">
        <f t="shared" si="918"/>
        <v>105.58303939313578</v>
      </c>
      <c r="AQ2091" s="86">
        <f t="shared" si="919"/>
        <v>34.005788038820029</v>
      </c>
    </row>
    <row r="2092" spans="1:43">
      <c r="A2092" s="129" t="str">
        <f t="shared" si="920"/>
        <v>2018_2</v>
      </c>
      <c r="B2092" s="57">
        <v>2018</v>
      </c>
      <c r="C2092" s="57">
        <v>2</v>
      </c>
      <c r="D2092" s="81" t="str">
        <f t="shared" si="921"/>
        <v>MYA_Commercial</v>
      </c>
      <c r="E2092" s="68" t="s">
        <v>15</v>
      </c>
      <c r="F2092" s="69" t="s">
        <v>40</v>
      </c>
      <c r="G2092" s="84">
        <f t="shared" si="922"/>
        <v>3916</v>
      </c>
      <c r="H2092" s="70">
        <v>979</v>
      </c>
      <c r="I2092" s="65">
        <v>21</v>
      </c>
      <c r="J2092" s="66">
        <v>138</v>
      </c>
      <c r="K2092" s="66">
        <v>156</v>
      </c>
      <c r="L2092" s="66">
        <v>282</v>
      </c>
      <c r="M2092" s="67">
        <v>26</v>
      </c>
      <c r="N2092" s="65">
        <v>208049</v>
      </c>
      <c r="O2092" s="66">
        <v>410083</v>
      </c>
      <c r="P2092" s="66">
        <v>138966</v>
      </c>
      <c r="Q2092" s="66">
        <v>834382</v>
      </c>
      <c r="R2092" s="67">
        <v>122874</v>
      </c>
      <c r="S2092" s="95">
        <f t="shared" si="896"/>
        <v>9907.0952380952385</v>
      </c>
      <c r="T2092" s="96">
        <f t="shared" si="897"/>
        <v>2971.6159420289855</v>
      </c>
      <c r="U2092" s="96">
        <f t="shared" si="898"/>
        <v>890.80769230769226</v>
      </c>
      <c r="V2092" s="96">
        <f t="shared" si="899"/>
        <v>2958.8014184397161</v>
      </c>
      <c r="W2092" s="86">
        <f t="shared" si="900"/>
        <v>4725.9230769230771</v>
      </c>
      <c r="X2092" s="99">
        <f t="shared" si="901"/>
        <v>5.3626149131767113E-3</v>
      </c>
      <c r="Y2092" s="100">
        <f t="shared" si="902"/>
        <v>3.5240040858018386E-2</v>
      </c>
      <c r="Z2092" s="100">
        <f t="shared" si="903"/>
        <v>3.9836567926455568E-2</v>
      </c>
      <c r="AA2092" s="100">
        <f t="shared" si="904"/>
        <v>7.2012257405515839E-2</v>
      </c>
      <c r="AB2092" s="101">
        <f t="shared" si="905"/>
        <v>6.6394279877425941E-3</v>
      </c>
      <c r="AC2092" s="99">
        <f t="shared" si="906"/>
        <v>8.0819033421787381E-3</v>
      </c>
      <c r="AD2092" s="100">
        <f t="shared" si="907"/>
        <v>4.210538664629758E-2</v>
      </c>
      <c r="AE2092" s="100">
        <f t="shared" si="908"/>
        <v>4.7118525058522875E-2</v>
      </c>
      <c r="AF2092" s="100">
        <f t="shared" si="909"/>
        <v>8.1637438557973147E-2</v>
      </c>
      <c r="AG2092" s="101">
        <f t="shared" si="910"/>
        <v>9.6632301341489854E-3</v>
      </c>
      <c r="AH2092" s="95">
        <f t="shared" si="911"/>
        <v>53.127936670071499</v>
      </c>
      <c r="AI2092" s="96">
        <f t="shared" si="912"/>
        <v>104.71986721144025</v>
      </c>
      <c r="AJ2092" s="96">
        <f t="shared" si="913"/>
        <v>35.486721144024514</v>
      </c>
      <c r="AK2092" s="96">
        <f t="shared" si="914"/>
        <v>213.06996935648621</v>
      </c>
      <c r="AL2092" s="86">
        <f t="shared" si="915"/>
        <v>31.377425944841676</v>
      </c>
      <c r="AM2092" s="95">
        <f t="shared" si="923"/>
        <v>53.304084309417512</v>
      </c>
      <c r="AN2092" s="96">
        <f t="shared" si="916"/>
        <v>105.0670698049924</v>
      </c>
      <c r="AO2092" s="96">
        <f t="shared" si="917"/>
        <v>35.604378680707498</v>
      </c>
      <c r="AP2092" s="96">
        <f t="shared" si="918"/>
        <v>213.77641072180307</v>
      </c>
      <c r="AQ2092" s="86">
        <f t="shared" si="919"/>
        <v>31.481458961280122</v>
      </c>
    </row>
    <row r="2093" spans="1:43">
      <c r="A2093" s="129" t="str">
        <f t="shared" si="920"/>
        <v>2018_2</v>
      </c>
      <c r="B2093" s="57">
        <v>2018</v>
      </c>
      <c r="C2093" s="57">
        <v>2</v>
      </c>
      <c r="D2093" s="81" t="str">
        <f t="shared" si="921"/>
        <v>SMA_Commercial</v>
      </c>
      <c r="E2093" s="68" t="s">
        <v>16</v>
      </c>
      <c r="F2093" s="69" t="s">
        <v>40</v>
      </c>
      <c r="G2093" s="84">
        <f t="shared" si="922"/>
        <v>27348</v>
      </c>
      <c r="H2093" s="70">
        <v>6837</v>
      </c>
      <c r="I2093" s="65">
        <v>50</v>
      </c>
      <c r="J2093" s="66">
        <v>657</v>
      </c>
      <c r="K2093" s="66">
        <v>400</v>
      </c>
      <c r="L2093" s="66">
        <v>1471</v>
      </c>
      <c r="M2093" s="67">
        <v>175</v>
      </c>
      <c r="N2093" s="65">
        <v>833794</v>
      </c>
      <c r="O2093" s="66">
        <v>2192044</v>
      </c>
      <c r="P2093" s="66">
        <v>321713</v>
      </c>
      <c r="Q2093" s="66">
        <v>4853550</v>
      </c>
      <c r="R2093" s="67">
        <v>901290</v>
      </c>
      <c r="S2093" s="95">
        <f t="shared" si="896"/>
        <v>16675.88</v>
      </c>
      <c r="T2093" s="96">
        <f t="shared" si="897"/>
        <v>3336.4444444444443</v>
      </c>
      <c r="U2093" s="96">
        <f t="shared" si="898"/>
        <v>804.28250000000003</v>
      </c>
      <c r="V2093" s="96">
        <f t="shared" si="899"/>
        <v>3299.4901427600271</v>
      </c>
      <c r="W2093" s="86">
        <f t="shared" si="900"/>
        <v>5150.2285714285717</v>
      </c>
      <c r="X2093" s="99">
        <f t="shared" si="901"/>
        <v>1.828287260494369E-3</v>
      </c>
      <c r="Y2093" s="100">
        <f t="shared" si="902"/>
        <v>2.4023694602896006E-2</v>
      </c>
      <c r="Z2093" s="100">
        <f t="shared" si="903"/>
        <v>1.4626298083954952E-2</v>
      </c>
      <c r="AA2093" s="100">
        <f t="shared" si="904"/>
        <v>5.3788211203744329E-2</v>
      </c>
      <c r="AB2093" s="101">
        <f t="shared" si="905"/>
        <v>6.3990054117302906E-3</v>
      </c>
      <c r="AC2093" s="99">
        <f t="shared" si="906"/>
        <v>2.4301784429405044E-3</v>
      </c>
      <c r="AD2093" s="100">
        <f t="shared" si="907"/>
        <v>2.6181104524259417E-2</v>
      </c>
      <c r="AE2093" s="100">
        <f t="shared" si="908"/>
        <v>1.6317754567911374E-2</v>
      </c>
      <c r="AF2093" s="100">
        <f t="shared" si="909"/>
        <v>5.696677449482189E-2</v>
      </c>
      <c r="AG2093" s="101">
        <f t="shared" si="910"/>
        <v>7.5224596395202523E-3</v>
      </c>
      <c r="AH2093" s="95">
        <f t="shared" si="911"/>
        <v>30.488298961532838</v>
      </c>
      <c r="AI2093" s="96">
        <f t="shared" si="912"/>
        <v>80.153722392862363</v>
      </c>
      <c r="AJ2093" s="96">
        <f t="shared" si="913"/>
        <v>11.763675588708498</v>
      </c>
      <c r="AK2093" s="96">
        <f t="shared" si="914"/>
        <v>177.47367266344889</v>
      </c>
      <c r="AL2093" s="86">
        <f t="shared" si="915"/>
        <v>32.956340500219397</v>
      </c>
      <c r="AM2093" s="95">
        <f t="shared" si="923"/>
        <v>30.589384044567407</v>
      </c>
      <c r="AN2093" s="96">
        <f t="shared" si="916"/>
        <v>80.419475024514099</v>
      </c>
      <c r="AO2093" s="96">
        <f t="shared" si="917"/>
        <v>11.802678490286466</v>
      </c>
      <c r="AP2093" s="96">
        <f t="shared" si="918"/>
        <v>178.06209319029657</v>
      </c>
      <c r="AQ2093" s="86">
        <f t="shared" si="919"/>
        <v>33.065608466273638</v>
      </c>
    </row>
    <row r="2094" spans="1:43">
      <c r="A2094" s="129" t="str">
        <f t="shared" si="920"/>
        <v>2018_2</v>
      </c>
      <c r="B2094" s="57">
        <v>2018</v>
      </c>
      <c r="C2094" s="57">
        <v>2</v>
      </c>
      <c r="D2094" s="81" t="str">
        <f t="shared" si="921"/>
        <v>MSL_Commercial</v>
      </c>
      <c r="E2094" s="68" t="s">
        <v>17</v>
      </c>
      <c r="F2094" s="69" t="s">
        <v>40</v>
      </c>
      <c r="G2094" s="84">
        <f t="shared" si="922"/>
        <v>11016</v>
      </c>
      <c r="H2094" s="70">
        <v>2754</v>
      </c>
      <c r="I2094" s="65">
        <v>30</v>
      </c>
      <c r="J2094" s="66">
        <v>234</v>
      </c>
      <c r="K2094" s="66">
        <v>680</v>
      </c>
      <c r="L2094" s="66">
        <v>363</v>
      </c>
      <c r="M2094" s="67">
        <v>65</v>
      </c>
      <c r="N2094" s="65">
        <v>821076</v>
      </c>
      <c r="O2094" s="66">
        <v>893669</v>
      </c>
      <c r="P2094" s="66">
        <v>1627462</v>
      </c>
      <c r="Q2094" s="66">
        <v>1354742</v>
      </c>
      <c r="R2094" s="67">
        <v>232999</v>
      </c>
      <c r="S2094" s="95">
        <f t="shared" si="896"/>
        <v>27369.200000000001</v>
      </c>
      <c r="T2094" s="96">
        <f t="shared" si="897"/>
        <v>3819.0982905982905</v>
      </c>
      <c r="U2094" s="96">
        <f t="shared" si="898"/>
        <v>2393.3264705882352</v>
      </c>
      <c r="V2094" s="96">
        <f t="shared" si="899"/>
        <v>3732.0716253443525</v>
      </c>
      <c r="W2094" s="86">
        <f t="shared" si="900"/>
        <v>3584.6</v>
      </c>
      <c r="X2094" s="99">
        <f t="shared" si="901"/>
        <v>2.7233115468409588E-3</v>
      </c>
      <c r="Y2094" s="100">
        <f t="shared" si="902"/>
        <v>2.1241830065359478E-2</v>
      </c>
      <c r="Z2094" s="100">
        <f t="shared" si="903"/>
        <v>6.1728395061728392E-2</v>
      </c>
      <c r="AA2094" s="100">
        <f t="shared" si="904"/>
        <v>3.2952069716775598E-2</v>
      </c>
      <c r="AB2094" s="101">
        <f t="shared" si="905"/>
        <v>5.900508351488744E-3</v>
      </c>
      <c r="AC2094" s="99">
        <f t="shared" si="906"/>
        <v>3.880223890655744E-3</v>
      </c>
      <c r="AD2094" s="100">
        <f t="shared" si="907"/>
        <v>2.4442770721430838E-2</v>
      </c>
      <c r="AE2094" s="100">
        <f t="shared" si="908"/>
        <v>6.7070971405701924E-2</v>
      </c>
      <c r="AF2094" s="100">
        <f t="shared" si="909"/>
        <v>3.6914934975785137E-2</v>
      </c>
      <c r="AG2094" s="101">
        <f t="shared" si="910"/>
        <v>7.6007223906618708E-3</v>
      </c>
      <c r="AH2094" s="95">
        <f t="shared" si="911"/>
        <v>74.534858387799559</v>
      </c>
      <c r="AI2094" s="96">
        <f t="shared" si="912"/>
        <v>81.124636891793756</v>
      </c>
      <c r="AJ2094" s="96">
        <f t="shared" si="913"/>
        <v>147.73620188816267</v>
      </c>
      <c r="AK2094" s="96">
        <f t="shared" si="914"/>
        <v>122.97948438634714</v>
      </c>
      <c r="AL2094" s="86">
        <f t="shared" si="915"/>
        <v>21.150962236746551</v>
      </c>
      <c r="AM2094" s="95">
        <f t="shared" si="923"/>
        <v>74.781981467988672</v>
      </c>
      <c r="AN2094" s="96">
        <f t="shared" si="916"/>
        <v>81.393608626382914</v>
      </c>
      <c r="AO2094" s="96">
        <f t="shared" si="917"/>
        <v>148.22602673060203</v>
      </c>
      <c r="AP2094" s="96">
        <f t="shared" si="918"/>
        <v>123.38722741610512</v>
      </c>
      <c r="AQ2094" s="86">
        <f t="shared" si="919"/>
        <v>21.221089034461968</v>
      </c>
    </row>
    <row r="2095" spans="1:43">
      <c r="A2095" s="129" t="str">
        <f t="shared" si="920"/>
        <v>2018_2</v>
      </c>
      <c r="B2095" s="57">
        <v>2018</v>
      </c>
      <c r="C2095" s="57">
        <v>2</v>
      </c>
      <c r="D2095" s="81" t="str">
        <f t="shared" si="921"/>
        <v>LYL_Commercial</v>
      </c>
      <c r="E2095" s="68" t="s">
        <v>18</v>
      </c>
      <c r="F2095" s="69" t="s">
        <v>40</v>
      </c>
      <c r="G2095" s="84">
        <f t="shared" si="922"/>
        <v>4560</v>
      </c>
      <c r="H2095" s="70">
        <v>1140</v>
      </c>
      <c r="I2095" s="65">
        <v>27</v>
      </c>
      <c r="J2095" s="66">
        <v>108</v>
      </c>
      <c r="K2095" s="66">
        <v>228</v>
      </c>
      <c r="L2095" s="66">
        <v>168</v>
      </c>
      <c r="M2095" s="67">
        <v>48</v>
      </c>
      <c r="N2095" s="65">
        <v>614062</v>
      </c>
      <c r="O2095" s="66">
        <v>448458</v>
      </c>
      <c r="P2095" s="66">
        <v>390754</v>
      </c>
      <c r="Q2095" s="66">
        <v>671563</v>
      </c>
      <c r="R2095" s="67">
        <v>307339</v>
      </c>
      <c r="S2095" s="95">
        <f t="shared" si="896"/>
        <v>22743.037037037036</v>
      </c>
      <c r="T2095" s="96">
        <f t="shared" si="897"/>
        <v>4152.3888888888887</v>
      </c>
      <c r="U2095" s="96">
        <f t="shared" si="898"/>
        <v>1713.8333333333333</v>
      </c>
      <c r="V2095" s="96">
        <f t="shared" si="899"/>
        <v>3997.3988095238096</v>
      </c>
      <c r="W2095" s="86">
        <f t="shared" si="900"/>
        <v>6402.895833333333</v>
      </c>
      <c r="X2095" s="99">
        <f t="shared" si="901"/>
        <v>5.9210526315789476E-3</v>
      </c>
      <c r="Y2095" s="100">
        <f t="shared" si="902"/>
        <v>2.368421052631579E-2</v>
      </c>
      <c r="Z2095" s="100">
        <f t="shared" si="903"/>
        <v>0.05</v>
      </c>
      <c r="AA2095" s="100">
        <f t="shared" si="904"/>
        <v>3.6842105263157891E-2</v>
      </c>
      <c r="AB2095" s="101">
        <f t="shared" si="905"/>
        <v>1.0526315789473684E-2</v>
      </c>
      <c r="AC2095" s="99">
        <f t="shared" si="906"/>
        <v>8.568232178449476E-3</v>
      </c>
      <c r="AD2095" s="100">
        <f t="shared" si="907"/>
        <v>2.8931054051840294E-2</v>
      </c>
      <c r="AE2095" s="100">
        <f t="shared" si="908"/>
        <v>5.7520042663886072E-2</v>
      </c>
      <c r="AF2095" s="100">
        <f t="shared" si="909"/>
        <v>4.3341822501055241E-2</v>
      </c>
      <c r="AG2095" s="101">
        <f t="shared" si="910"/>
        <v>1.4047703313280469E-2</v>
      </c>
      <c r="AH2095" s="95">
        <f t="shared" si="911"/>
        <v>134.66271929824561</v>
      </c>
      <c r="AI2095" s="96">
        <f t="shared" si="912"/>
        <v>98.346052631578942</v>
      </c>
      <c r="AJ2095" s="96">
        <f t="shared" si="913"/>
        <v>85.691666666666663</v>
      </c>
      <c r="AK2095" s="96">
        <f t="shared" si="914"/>
        <v>147.27258771929826</v>
      </c>
      <c r="AL2095" s="86">
        <f t="shared" si="915"/>
        <v>67.398903508771923</v>
      </c>
      <c r="AM2095" s="95">
        <f t="shared" si="923"/>
        <v>135.10919852554193</v>
      </c>
      <c r="AN2095" s="96">
        <f t="shared" si="916"/>
        <v>98.672122607110481</v>
      </c>
      <c r="AO2095" s="96">
        <f t="shared" si="917"/>
        <v>85.975780557418645</v>
      </c>
      <c r="AP2095" s="96">
        <f t="shared" si="918"/>
        <v>147.76087543181066</v>
      </c>
      <c r="AQ2095" s="86">
        <f t="shared" si="919"/>
        <v>67.62236706658534</v>
      </c>
    </row>
    <row r="2096" spans="1:43">
      <c r="A2096" s="129" t="str">
        <f t="shared" si="920"/>
        <v>2018_2</v>
      </c>
      <c r="B2096" s="57">
        <v>2018</v>
      </c>
      <c r="C2096" s="57">
        <v>2</v>
      </c>
      <c r="D2096" s="81" t="str">
        <f t="shared" si="921"/>
        <v>LSA_Commercial</v>
      </c>
      <c r="E2096" s="68" t="s">
        <v>19</v>
      </c>
      <c r="F2096" s="69" t="s">
        <v>40</v>
      </c>
      <c r="G2096" s="84">
        <f t="shared" si="922"/>
        <v>31024</v>
      </c>
      <c r="H2096" s="70">
        <v>7756</v>
      </c>
      <c r="I2096" s="65">
        <v>97</v>
      </c>
      <c r="J2096" s="66">
        <v>914</v>
      </c>
      <c r="K2096" s="66">
        <v>753</v>
      </c>
      <c r="L2096" s="66">
        <v>1597</v>
      </c>
      <c r="M2096" s="67">
        <v>271</v>
      </c>
      <c r="N2096" s="65">
        <v>3065415</v>
      </c>
      <c r="O2096" s="66">
        <v>2894091</v>
      </c>
      <c r="P2096" s="66">
        <v>1210654</v>
      </c>
      <c r="Q2096" s="66">
        <v>4157832</v>
      </c>
      <c r="R2096" s="67">
        <v>2741623</v>
      </c>
      <c r="S2096" s="95">
        <f t="shared" si="896"/>
        <v>31602.216494845361</v>
      </c>
      <c r="T2096" s="96">
        <f t="shared" si="897"/>
        <v>3166.4015317286653</v>
      </c>
      <c r="U2096" s="96">
        <f t="shared" si="898"/>
        <v>1607.7742363877821</v>
      </c>
      <c r="V2096" s="96">
        <f t="shared" si="899"/>
        <v>2603.5266123982469</v>
      </c>
      <c r="W2096" s="86">
        <f t="shared" si="900"/>
        <v>10116.690036900369</v>
      </c>
      <c r="X2096" s="99">
        <f t="shared" si="901"/>
        <v>3.1266116554925219E-3</v>
      </c>
      <c r="Y2096" s="100">
        <f t="shared" si="902"/>
        <v>2.946106240330067E-2</v>
      </c>
      <c r="Z2096" s="100">
        <f t="shared" si="903"/>
        <v>2.4271531717380092E-2</v>
      </c>
      <c r="AA2096" s="100">
        <f t="shared" si="904"/>
        <v>5.1476276431150075E-2</v>
      </c>
      <c r="AB2096" s="101">
        <f t="shared" si="905"/>
        <v>8.7351727694687988E-3</v>
      </c>
      <c r="AC2096" s="99">
        <f t="shared" si="906"/>
        <v>3.8651346087842445E-3</v>
      </c>
      <c r="AD2096" s="100">
        <f t="shared" si="907"/>
        <v>3.1697916766575206E-2</v>
      </c>
      <c r="AE2096" s="100">
        <f t="shared" si="908"/>
        <v>2.6307261383617938E-2</v>
      </c>
      <c r="AF2096" s="100">
        <f t="shared" si="909"/>
        <v>5.4399315944328598E-2</v>
      </c>
      <c r="AG2096" s="101">
        <f t="shared" si="910"/>
        <v>9.9661148624973755E-3</v>
      </c>
      <c r="AH2096" s="95">
        <f t="shared" si="911"/>
        <v>98.807858432181533</v>
      </c>
      <c r="AI2096" s="96">
        <f t="shared" si="912"/>
        <v>93.285553120165034</v>
      </c>
      <c r="AJ2096" s="96">
        <f t="shared" si="913"/>
        <v>39.023143372872617</v>
      </c>
      <c r="AK2096" s="96">
        <f t="shared" si="914"/>
        <v>134.01985559566788</v>
      </c>
      <c r="AL2096" s="86">
        <f t="shared" si="915"/>
        <v>88.3710353274884</v>
      </c>
      <c r="AM2096" s="95">
        <f t="shared" si="923"/>
        <v>99.135459541928157</v>
      </c>
      <c r="AN2096" s="96">
        <f t="shared" si="916"/>
        <v>93.594844822367747</v>
      </c>
      <c r="AO2096" s="96">
        <f t="shared" si="917"/>
        <v>39.152526048275192</v>
      </c>
      <c r="AP2096" s="96">
        <f t="shared" si="918"/>
        <v>134.46420338457739</v>
      </c>
      <c r="AQ2096" s="86">
        <f t="shared" si="919"/>
        <v>88.664032764150932</v>
      </c>
    </row>
    <row r="2097" spans="1:43">
      <c r="A2097" s="129" t="str">
        <f t="shared" si="920"/>
        <v>2018_2</v>
      </c>
      <c r="B2097" s="57">
        <v>2018</v>
      </c>
      <c r="C2097" s="57">
        <v>2</v>
      </c>
      <c r="D2097" s="81" t="str">
        <f t="shared" si="921"/>
        <v>LMA_Commercial</v>
      </c>
      <c r="E2097" s="68" t="s">
        <v>20</v>
      </c>
      <c r="F2097" s="69" t="s">
        <v>40</v>
      </c>
      <c r="G2097" s="84">
        <f t="shared" si="922"/>
        <v>28960</v>
      </c>
      <c r="H2097" s="70">
        <v>7240</v>
      </c>
      <c r="I2097" s="65">
        <v>221</v>
      </c>
      <c r="J2097" s="66">
        <v>747</v>
      </c>
      <c r="K2097" s="66">
        <v>2059</v>
      </c>
      <c r="L2097" s="66">
        <v>1028</v>
      </c>
      <c r="M2097" s="67">
        <v>788</v>
      </c>
      <c r="N2097" s="65">
        <v>3084581</v>
      </c>
      <c r="O2097" s="66">
        <v>1613411</v>
      </c>
      <c r="P2097" s="66">
        <v>1696793</v>
      </c>
      <c r="Q2097" s="66">
        <v>3113380</v>
      </c>
      <c r="R2097" s="67">
        <v>3741149</v>
      </c>
      <c r="S2097" s="95">
        <f t="shared" si="896"/>
        <v>13957.380090497738</v>
      </c>
      <c r="T2097" s="96">
        <f t="shared" si="897"/>
        <v>2159.8540829986614</v>
      </c>
      <c r="U2097" s="96">
        <f t="shared" si="898"/>
        <v>824.08596406022343</v>
      </c>
      <c r="V2097" s="96">
        <f t="shared" si="899"/>
        <v>3028.5797665369651</v>
      </c>
      <c r="W2097" s="86">
        <f t="shared" si="900"/>
        <v>4747.6510152284263</v>
      </c>
      <c r="X2097" s="99">
        <f t="shared" si="901"/>
        <v>7.63121546961326E-3</v>
      </c>
      <c r="Y2097" s="100">
        <f t="shared" si="902"/>
        <v>2.5794198895027626E-2</v>
      </c>
      <c r="Z2097" s="100">
        <f t="shared" si="903"/>
        <v>7.1098066298342547E-2</v>
      </c>
      <c r="AA2097" s="100">
        <f t="shared" si="904"/>
        <v>3.5497237569060772E-2</v>
      </c>
      <c r="AB2097" s="101">
        <f t="shared" si="905"/>
        <v>2.7209944751381214E-2</v>
      </c>
      <c r="AC2097" s="99">
        <f t="shared" si="906"/>
        <v>8.8227044985351773E-3</v>
      </c>
      <c r="AD2097" s="100">
        <f t="shared" si="907"/>
        <v>2.7964615083708327E-2</v>
      </c>
      <c r="AE2097" s="100">
        <f t="shared" si="908"/>
        <v>7.4616670932030157E-2</v>
      </c>
      <c r="AF2097" s="100">
        <f t="shared" si="909"/>
        <v>3.80306486089666E-2</v>
      </c>
      <c r="AG2097" s="101">
        <f t="shared" si="910"/>
        <v>2.9437507944913451E-2</v>
      </c>
      <c r="AH2097" s="95">
        <f t="shared" si="911"/>
        <v>106.51177486187845</v>
      </c>
      <c r="AI2097" s="96">
        <f t="shared" si="912"/>
        <v>55.711705801104969</v>
      </c>
      <c r="AJ2097" s="96">
        <f t="shared" si="913"/>
        <v>58.590918508287295</v>
      </c>
      <c r="AK2097" s="96">
        <f t="shared" si="914"/>
        <v>107.50621546961327</v>
      </c>
      <c r="AL2097" s="86">
        <f t="shared" si="915"/>
        <v>129.18332182320441</v>
      </c>
      <c r="AM2097" s="95">
        <f t="shared" si="923"/>
        <v>106.86491859153215</v>
      </c>
      <c r="AN2097" s="96">
        <f t="shared" si="916"/>
        <v>55.896420022584088</v>
      </c>
      <c r="AO2097" s="96">
        <f t="shared" si="917"/>
        <v>58.785178866005339</v>
      </c>
      <c r="AP2097" s="96">
        <f t="shared" si="918"/>
        <v>107.86265630388839</v>
      </c>
      <c r="AQ2097" s="86">
        <f t="shared" si="919"/>
        <v>129.61163390547756</v>
      </c>
    </row>
    <row r="2098" spans="1:43">
      <c r="A2098" s="129" t="str">
        <f t="shared" si="920"/>
        <v>2018_2</v>
      </c>
      <c r="B2098" s="57">
        <v>2018</v>
      </c>
      <c r="C2098" s="57">
        <v>2</v>
      </c>
      <c r="D2098" s="81" t="str">
        <f t="shared" si="921"/>
        <v>SYL_Commercial</v>
      </c>
      <c r="E2098" s="68" t="s">
        <v>21</v>
      </c>
      <c r="F2098" s="69" t="s">
        <v>40</v>
      </c>
      <c r="G2098" s="84">
        <f t="shared" si="922"/>
        <v>3740</v>
      </c>
      <c r="H2098" s="70">
        <v>935</v>
      </c>
      <c r="I2098" s="65">
        <v>33</v>
      </c>
      <c r="J2098" s="66">
        <v>101</v>
      </c>
      <c r="K2098" s="66">
        <v>165</v>
      </c>
      <c r="L2098" s="66">
        <v>142</v>
      </c>
      <c r="M2098" s="67">
        <v>46</v>
      </c>
      <c r="N2098" s="65">
        <v>444119</v>
      </c>
      <c r="O2098" s="66">
        <v>352031</v>
      </c>
      <c r="P2098" s="66">
        <v>170788</v>
      </c>
      <c r="Q2098" s="66">
        <v>476774</v>
      </c>
      <c r="R2098" s="67">
        <v>190183</v>
      </c>
      <c r="S2098" s="95">
        <f t="shared" si="896"/>
        <v>13458.151515151516</v>
      </c>
      <c r="T2098" s="96">
        <f t="shared" si="897"/>
        <v>3485.4554455445545</v>
      </c>
      <c r="U2098" s="96">
        <f t="shared" si="898"/>
        <v>1035.0787878787878</v>
      </c>
      <c r="V2098" s="96">
        <f t="shared" si="899"/>
        <v>3357.5633802816901</v>
      </c>
      <c r="W2098" s="86">
        <f t="shared" si="900"/>
        <v>4134.413043478261</v>
      </c>
      <c r="X2098" s="99">
        <f t="shared" si="901"/>
        <v>8.8235294117647058E-3</v>
      </c>
      <c r="Y2098" s="100">
        <f t="shared" si="902"/>
        <v>2.7005347593582887E-2</v>
      </c>
      <c r="Z2098" s="100">
        <f t="shared" si="903"/>
        <v>4.4117647058823532E-2</v>
      </c>
      <c r="AA2098" s="100">
        <f t="shared" si="904"/>
        <v>3.7967914438502677E-2</v>
      </c>
      <c r="AB2098" s="101">
        <f t="shared" si="905"/>
        <v>1.229946524064171E-2</v>
      </c>
      <c r="AC2098" s="99">
        <f t="shared" si="906"/>
        <v>1.2386537274002438E-2</v>
      </c>
      <c r="AD2098" s="100">
        <f t="shared" si="907"/>
        <v>3.3181247268063846E-2</v>
      </c>
      <c r="AE2098" s="100">
        <f t="shared" si="908"/>
        <v>5.1941641133935186E-2</v>
      </c>
      <c r="AF2098" s="100">
        <f t="shared" si="909"/>
        <v>4.5249454938771597E-2</v>
      </c>
      <c r="AG2098" s="101">
        <f t="shared" si="910"/>
        <v>1.6498755350624915E-2</v>
      </c>
      <c r="AH2098" s="95">
        <f t="shared" si="911"/>
        <v>118.74839572192514</v>
      </c>
      <c r="AI2098" s="96">
        <f t="shared" si="912"/>
        <v>94.125935828877004</v>
      </c>
      <c r="AJ2098" s="96">
        <f t="shared" si="913"/>
        <v>45.665240641711229</v>
      </c>
      <c r="AK2098" s="96">
        <f t="shared" si="914"/>
        <v>127.47967914438503</v>
      </c>
      <c r="AL2098" s="86">
        <f t="shared" si="915"/>
        <v>50.851069518716578</v>
      </c>
      <c r="AM2098" s="95">
        <f t="shared" si="923"/>
        <v>119.14211042069917</v>
      </c>
      <c r="AN2098" s="96">
        <f t="shared" si="916"/>
        <v>94.438013851038008</v>
      </c>
      <c r="AO2098" s="96">
        <f t="shared" si="917"/>
        <v>45.816645436314076</v>
      </c>
      <c r="AP2098" s="96">
        <f t="shared" si="918"/>
        <v>127.90234273633514</v>
      </c>
      <c r="AQ2098" s="86">
        <f t="shared" si="919"/>
        <v>51.019668120796069</v>
      </c>
    </row>
    <row r="2099" spans="1:43">
      <c r="A2099" s="129" t="str">
        <f t="shared" si="920"/>
        <v>2018_2</v>
      </c>
      <c r="B2099" s="57">
        <v>2018</v>
      </c>
      <c r="C2099" s="57">
        <v>2</v>
      </c>
      <c r="D2099" s="81" t="str">
        <f t="shared" si="921"/>
        <v>MYL_Commercial</v>
      </c>
      <c r="E2099" s="68" t="s">
        <v>22</v>
      </c>
      <c r="F2099" s="69" t="s">
        <v>40</v>
      </c>
      <c r="G2099" s="84">
        <f t="shared" si="922"/>
        <v>2744</v>
      </c>
      <c r="H2099" s="70">
        <v>686</v>
      </c>
      <c r="I2099" s="65">
        <v>25</v>
      </c>
      <c r="J2099" s="66">
        <v>89</v>
      </c>
      <c r="K2099" s="66">
        <v>151</v>
      </c>
      <c r="L2099" s="66">
        <v>126</v>
      </c>
      <c r="M2099" s="67">
        <v>26</v>
      </c>
      <c r="N2099" s="65">
        <v>387336</v>
      </c>
      <c r="O2099" s="66">
        <v>322747</v>
      </c>
      <c r="P2099" s="66">
        <v>121324</v>
      </c>
      <c r="Q2099" s="66">
        <v>437463</v>
      </c>
      <c r="R2099" s="67">
        <v>129543</v>
      </c>
      <c r="S2099" s="95">
        <f t="shared" si="896"/>
        <v>15493.44</v>
      </c>
      <c r="T2099" s="96">
        <f t="shared" si="897"/>
        <v>3626.370786516854</v>
      </c>
      <c r="U2099" s="96">
        <f t="shared" si="898"/>
        <v>803.4701986754967</v>
      </c>
      <c r="V2099" s="96">
        <f t="shared" si="899"/>
        <v>3471.9285714285716</v>
      </c>
      <c r="W2099" s="86">
        <f t="shared" si="900"/>
        <v>4982.4230769230771</v>
      </c>
      <c r="X2099" s="99">
        <f t="shared" si="901"/>
        <v>9.1107871720116623E-3</v>
      </c>
      <c r="Y2099" s="100">
        <f t="shared" si="902"/>
        <v>3.2434402332361514E-2</v>
      </c>
      <c r="Z2099" s="100">
        <f t="shared" si="903"/>
        <v>5.5029154518950435E-2</v>
      </c>
      <c r="AA2099" s="100">
        <f t="shared" si="904"/>
        <v>4.5918367346938778E-2</v>
      </c>
      <c r="AB2099" s="101">
        <f t="shared" si="905"/>
        <v>9.4752186588921289E-3</v>
      </c>
      <c r="AC2099" s="99">
        <f t="shared" si="906"/>
        <v>1.3337029239354026E-2</v>
      </c>
      <c r="AD2099" s="100">
        <f t="shared" si="907"/>
        <v>4.0314054131722898E-2</v>
      </c>
      <c r="AE2099" s="100">
        <f t="shared" si="908"/>
        <v>6.5172226149820128E-2</v>
      </c>
      <c r="AF2099" s="100">
        <f t="shared" si="909"/>
        <v>5.5228371058955394E-2</v>
      </c>
      <c r="AG2099" s="101">
        <f t="shared" si="910"/>
        <v>1.3784364180690307E-2</v>
      </c>
      <c r="AH2099" s="95">
        <f t="shared" si="911"/>
        <v>141.15743440233237</v>
      </c>
      <c r="AI2099" s="96">
        <f t="shared" si="912"/>
        <v>117.61916909620992</v>
      </c>
      <c r="AJ2099" s="96">
        <f t="shared" si="913"/>
        <v>44.214285714285715</v>
      </c>
      <c r="AK2099" s="96">
        <f t="shared" si="914"/>
        <v>159.42529154518951</v>
      </c>
      <c r="AL2099" s="86">
        <f t="shared" si="915"/>
        <v>47.209548104956269</v>
      </c>
      <c r="AM2099" s="95">
        <f t="shared" si="923"/>
        <v>141.62544709780974</v>
      </c>
      <c r="AN2099" s="96">
        <f t="shared" si="916"/>
        <v>118.00913980233388</v>
      </c>
      <c r="AO2099" s="96">
        <f t="shared" si="917"/>
        <v>44.360879814152746</v>
      </c>
      <c r="AP2099" s="96">
        <f t="shared" si="918"/>
        <v>159.95387199679126</v>
      </c>
      <c r="AQ2099" s="86">
        <f t="shared" si="919"/>
        <v>47.366073108080748</v>
      </c>
    </row>
    <row r="2100" spans="1:43">
      <c r="A2100" s="129" t="str">
        <f t="shared" si="920"/>
        <v>2018_2</v>
      </c>
      <c r="B2100" s="57">
        <v>2018</v>
      </c>
      <c r="C2100" s="57">
        <v>2</v>
      </c>
      <c r="D2100" s="81" t="str">
        <f t="shared" si="921"/>
        <v>MYH_Commercial</v>
      </c>
      <c r="E2100" s="68" t="s">
        <v>23</v>
      </c>
      <c r="F2100" s="69" t="s">
        <v>40</v>
      </c>
      <c r="G2100" s="84">
        <f t="shared" si="922"/>
        <v>7512</v>
      </c>
      <c r="H2100" s="70">
        <v>1878</v>
      </c>
      <c r="I2100" s="65">
        <v>61</v>
      </c>
      <c r="J2100" s="66">
        <v>209</v>
      </c>
      <c r="K2100" s="66">
        <v>173</v>
      </c>
      <c r="L2100" s="66">
        <v>296</v>
      </c>
      <c r="M2100" s="67">
        <v>100</v>
      </c>
      <c r="N2100" s="65">
        <v>1098212</v>
      </c>
      <c r="O2100" s="66">
        <v>824684</v>
      </c>
      <c r="P2100" s="66">
        <v>185433</v>
      </c>
      <c r="Q2100" s="66">
        <v>881376</v>
      </c>
      <c r="R2100" s="67">
        <v>514804</v>
      </c>
      <c r="S2100" s="95">
        <f t="shared" si="896"/>
        <v>18003.475409836065</v>
      </c>
      <c r="T2100" s="96">
        <f t="shared" si="897"/>
        <v>3945.8564593301435</v>
      </c>
      <c r="U2100" s="96">
        <f t="shared" si="898"/>
        <v>1071.8670520231215</v>
      </c>
      <c r="V2100" s="96">
        <f t="shared" si="899"/>
        <v>2977.6216216216217</v>
      </c>
      <c r="W2100" s="86">
        <f t="shared" si="900"/>
        <v>5148.04</v>
      </c>
      <c r="X2100" s="99">
        <f t="shared" si="901"/>
        <v>8.1203407880724183E-3</v>
      </c>
      <c r="Y2100" s="100">
        <f t="shared" si="902"/>
        <v>2.7822151224707135E-2</v>
      </c>
      <c r="Z2100" s="100">
        <f t="shared" si="903"/>
        <v>2.3029818956336528E-2</v>
      </c>
      <c r="AA2100" s="100">
        <f t="shared" si="904"/>
        <v>3.9403620873269436E-2</v>
      </c>
      <c r="AB2100" s="101">
        <f t="shared" si="905"/>
        <v>1.3312034078807242E-2</v>
      </c>
      <c r="AC2100" s="99">
        <f t="shared" si="906"/>
        <v>1.0532993162427999E-2</v>
      </c>
      <c r="AD2100" s="100">
        <f t="shared" si="907"/>
        <v>3.2243414181121893E-2</v>
      </c>
      <c r="AE2100" s="100">
        <f t="shared" si="908"/>
        <v>2.7062223055480353E-2</v>
      </c>
      <c r="AF2100" s="100">
        <f t="shared" si="909"/>
        <v>4.4633801286193563E-2</v>
      </c>
      <c r="AG2100" s="101">
        <f t="shared" si="910"/>
        <v>1.6393023857020503E-2</v>
      </c>
      <c r="AH2100" s="95">
        <f t="shared" si="911"/>
        <v>146.19435569755058</v>
      </c>
      <c r="AI2100" s="96">
        <f t="shared" si="912"/>
        <v>109.78221512247072</v>
      </c>
      <c r="AJ2100" s="96">
        <f t="shared" si="913"/>
        <v>24.684904153354633</v>
      </c>
      <c r="AK2100" s="96">
        <f t="shared" si="914"/>
        <v>117.32907348242811</v>
      </c>
      <c r="AL2100" s="86">
        <f t="shared" si="915"/>
        <v>68.530883919062831</v>
      </c>
      <c r="AM2100" s="95">
        <f t="shared" si="923"/>
        <v>146.67906849190877</v>
      </c>
      <c r="AN2100" s="96">
        <f t="shared" si="916"/>
        <v>110.146202117789</v>
      </c>
      <c r="AO2100" s="96">
        <f t="shared" si="917"/>
        <v>24.766747866222659</v>
      </c>
      <c r="AP2100" s="96">
        <f t="shared" si="918"/>
        <v>117.71808236581333</v>
      </c>
      <c r="AQ2100" s="86">
        <f t="shared" si="919"/>
        <v>68.758100599800954</v>
      </c>
    </row>
    <row r="2101" spans="1:43">
      <c r="A2101" s="129" t="str">
        <f t="shared" si="920"/>
        <v>2018_2</v>
      </c>
      <c r="B2101" s="57">
        <v>2018</v>
      </c>
      <c r="C2101" s="57">
        <v>2</v>
      </c>
      <c r="D2101" s="81" t="str">
        <f t="shared" si="921"/>
        <v>LML_Commercial</v>
      </c>
      <c r="E2101" s="68" t="s">
        <v>24</v>
      </c>
      <c r="F2101" s="69" t="s">
        <v>40</v>
      </c>
      <c r="G2101" s="84">
        <f t="shared" si="922"/>
        <v>28880</v>
      </c>
      <c r="H2101" s="70">
        <v>7220</v>
      </c>
      <c r="I2101" s="65">
        <v>54</v>
      </c>
      <c r="J2101" s="66">
        <v>630</v>
      </c>
      <c r="K2101" s="66">
        <v>2474</v>
      </c>
      <c r="L2101" s="66">
        <v>992</v>
      </c>
      <c r="M2101" s="67">
        <v>251</v>
      </c>
      <c r="N2101" s="65">
        <v>1116387</v>
      </c>
      <c r="O2101" s="66">
        <v>1458730</v>
      </c>
      <c r="P2101" s="66">
        <v>3487603</v>
      </c>
      <c r="Q2101" s="66">
        <v>1827487</v>
      </c>
      <c r="R2101" s="67">
        <v>1249497</v>
      </c>
      <c r="S2101" s="95">
        <f t="shared" si="896"/>
        <v>20673.833333333332</v>
      </c>
      <c r="T2101" s="96">
        <f t="shared" si="897"/>
        <v>2315.4444444444443</v>
      </c>
      <c r="U2101" s="96">
        <f t="shared" si="898"/>
        <v>1409.7021018593371</v>
      </c>
      <c r="V2101" s="96">
        <f t="shared" si="899"/>
        <v>1842.2247983870968</v>
      </c>
      <c r="W2101" s="86">
        <f t="shared" si="900"/>
        <v>4978.0756972111558</v>
      </c>
      <c r="X2101" s="99">
        <f t="shared" si="901"/>
        <v>1.8698060941828255E-3</v>
      </c>
      <c r="Y2101" s="100">
        <f t="shared" si="902"/>
        <v>2.1814404432132964E-2</v>
      </c>
      <c r="Z2101" s="100">
        <f t="shared" si="903"/>
        <v>8.5664819944598333E-2</v>
      </c>
      <c r="AA2101" s="100">
        <f t="shared" si="904"/>
        <v>3.434903047091413E-2</v>
      </c>
      <c r="AB2101" s="101">
        <f t="shared" si="905"/>
        <v>8.6911357340720228E-3</v>
      </c>
      <c r="AC2101" s="99">
        <f t="shared" si="906"/>
        <v>2.4621162903315599E-3</v>
      </c>
      <c r="AD2101" s="100">
        <f t="shared" si="907"/>
        <v>2.3817213912521423E-2</v>
      </c>
      <c r="AE2101" s="100">
        <f t="shared" si="908"/>
        <v>8.9501992192471E-2</v>
      </c>
      <c r="AF2101" s="100">
        <f t="shared" si="909"/>
        <v>3.6846065637097691E-2</v>
      </c>
      <c r="AG2101" s="101">
        <f t="shared" si="910"/>
        <v>9.9637596710652893E-3</v>
      </c>
      <c r="AH2101" s="95">
        <f t="shared" si="911"/>
        <v>38.656059556786701</v>
      </c>
      <c r="AI2101" s="96">
        <f t="shared" si="912"/>
        <v>50.510041551246537</v>
      </c>
      <c r="AJ2101" s="96">
        <f t="shared" si="913"/>
        <v>120.76187673130194</v>
      </c>
      <c r="AK2101" s="96">
        <f t="shared" si="914"/>
        <v>63.278635734072019</v>
      </c>
      <c r="AL2101" s="86">
        <f t="shared" si="915"/>
        <v>43.265131578947368</v>
      </c>
      <c r="AM2101" s="95">
        <f t="shared" si="923"/>
        <v>38.784225152217829</v>
      </c>
      <c r="AN2101" s="96">
        <f t="shared" si="916"/>
        <v>50.677509462484529</v>
      </c>
      <c r="AO2101" s="96">
        <f t="shared" si="917"/>
        <v>121.16226720084555</v>
      </c>
      <c r="AP2101" s="96">
        <f t="shared" si="918"/>
        <v>63.488438391660871</v>
      </c>
      <c r="AQ2101" s="86">
        <f t="shared" si="919"/>
        <v>43.408578723167437</v>
      </c>
    </row>
    <row r="2102" spans="1:43">
      <c r="A2102" s="129" t="str">
        <f t="shared" si="920"/>
        <v>2018_2</v>
      </c>
      <c r="B2102" s="57">
        <v>2018</v>
      </c>
      <c r="C2102" s="57">
        <v>2</v>
      </c>
      <c r="D2102" s="81" t="str">
        <f t="shared" si="921"/>
        <v>MSA_Commercial</v>
      </c>
      <c r="E2102" s="68" t="s">
        <v>25</v>
      </c>
      <c r="F2102" s="69" t="s">
        <v>40</v>
      </c>
      <c r="G2102" s="84">
        <f t="shared" si="922"/>
        <v>20696</v>
      </c>
      <c r="H2102" s="70">
        <v>5174</v>
      </c>
      <c r="I2102" s="65">
        <v>76</v>
      </c>
      <c r="J2102" s="66">
        <v>599</v>
      </c>
      <c r="K2102" s="66">
        <v>977</v>
      </c>
      <c r="L2102" s="66">
        <v>1226</v>
      </c>
      <c r="M2102" s="67">
        <v>233</v>
      </c>
      <c r="N2102" s="65">
        <v>1766304</v>
      </c>
      <c r="O2102" s="66">
        <v>2181309</v>
      </c>
      <c r="P2102" s="66">
        <v>1389175</v>
      </c>
      <c r="Q2102" s="66">
        <v>3440061</v>
      </c>
      <c r="R2102" s="67">
        <v>1027216</v>
      </c>
      <c r="S2102" s="95">
        <f t="shared" si="896"/>
        <v>23240.842105263157</v>
      </c>
      <c r="T2102" s="96">
        <f t="shared" si="897"/>
        <v>3641.5843071786312</v>
      </c>
      <c r="U2102" s="96">
        <f t="shared" si="898"/>
        <v>1421.8781985670419</v>
      </c>
      <c r="V2102" s="96">
        <f t="shared" si="899"/>
        <v>2805.9225122349103</v>
      </c>
      <c r="W2102" s="86">
        <f t="shared" si="900"/>
        <v>4408.6523605150214</v>
      </c>
      <c r="X2102" s="99">
        <f t="shared" si="901"/>
        <v>3.6722071897951295E-3</v>
      </c>
      <c r="Y2102" s="100">
        <f t="shared" si="902"/>
        <v>2.8942790877464243E-2</v>
      </c>
      <c r="Z2102" s="100">
        <f t="shared" si="903"/>
        <v>4.7207189795129494E-2</v>
      </c>
      <c r="AA2102" s="100">
        <f t="shared" si="904"/>
        <v>5.9238500193274063E-2</v>
      </c>
      <c r="AB2102" s="101">
        <f t="shared" si="905"/>
        <v>1.1258214147661384E-2</v>
      </c>
      <c r="AC2102" s="99">
        <f t="shared" si="906"/>
        <v>4.6518718098627941E-3</v>
      </c>
      <c r="AD2102" s="100">
        <f t="shared" si="907"/>
        <v>3.1658012759102232E-2</v>
      </c>
      <c r="AE2102" s="100">
        <f t="shared" si="908"/>
        <v>5.06421050189119E-2</v>
      </c>
      <c r="AF2102" s="100">
        <f t="shared" si="909"/>
        <v>6.3061942209150984E-2</v>
      </c>
      <c r="AG2102" s="101">
        <f t="shared" si="910"/>
        <v>1.2967004998636492E-2</v>
      </c>
      <c r="AH2102" s="95">
        <f t="shared" si="911"/>
        <v>85.345187475840746</v>
      </c>
      <c r="AI2102" s="96">
        <f t="shared" si="912"/>
        <v>105.39761306532664</v>
      </c>
      <c r="AJ2102" s="96">
        <f t="shared" si="913"/>
        <v>67.122873985311173</v>
      </c>
      <c r="AK2102" s="96">
        <f t="shared" si="914"/>
        <v>166.21864128333976</v>
      </c>
      <c r="AL2102" s="86">
        <f t="shared" si="915"/>
        <v>49.633552377270973</v>
      </c>
      <c r="AM2102" s="95">
        <f t="shared" si="923"/>
        <v>85.628152602018531</v>
      </c>
      <c r="AN2102" s="96">
        <f t="shared" si="916"/>
        <v>105.74706275032862</v>
      </c>
      <c r="AO2102" s="96">
        <f t="shared" si="917"/>
        <v>67.345422357028625</v>
      </c>
      <c r="AP2102" s="96">
        <f t="shared" si="918"/>
        <v>166.76974533729893</v>
      </c>
      <c r="AQ2102" s="86">
        <f t="shared" si="919"/>
        <v>49.798114256229432</v>
      </c>
    </row>
    <row r="2103" spans="1:43">
      <c r="A2103" s="129" t="str">
        <f t="shared" si="920"/>
        <v>2018_2</v>
      </c>
      <c r="B2103" s="57">
        <v>2018</v>
      </c>
      <c r="C2103" s="57">
        <v>2</v>
      </c>
      <c r="D2103" s="81" t="str">
        <f t="shared" si="921"/>
        <v>LYA_Commercial</v>
      </c>
      <c r="E2103" s="68" t="s">
        <v>26</v>
      </c>
      <c r="F2103" s="69" t="s">
        <v>40</v>
      </c>
      <c r="G2103" s="84">
        <f t="shared" si="922"/>
        <v>6204</v>
      </c>
      <c r="H2103" s="70">
        <v>1551</v>
      </c>
      <c r="I2103" s="65">
        <v>54</v>
      </c>
      <c r="J2103" s="66">
        <v>200</v>
      </c>
      <c r="K2103" s="66">
        <v>315</v>
      </c>
      <c r="L2103" s="66">
        <v>297</v>
      </c>
      <c r="M2103" s="67">
        <v>96</v>
      </c>
      <c r="N2103" s="65">
        <v>1217184</v>
      </c>
      <c r="O2103" s="66">
        <v>712557</v>
      </c>
      <c r="P2103" s="66">
        <v>288111</v>
      </c>
      <c r="Q2103" s="66">
        <v>1011023</v>
      </c>
      <c r="R2103" s="67">
        <v>883530</v>
      </c>
      <c r="S2103" s="95">
        <f t="shared" si="896"/>
        <v>22540.444444444445</v>
      </c>
      <c r="T2103" s="96">
        <f t="shared" si="897"/>
        <v>3562.7849999999999</v>
      </c>
      <c r="U2103" s="96">
        <f t="shared" si="898"/>
        <v>914.63809523809527</v>
      </c>
      <c r="V2103" s="96">
        <f t="shared" si="899"/>
        <v>3404.1178451178453</v>
      </c>
      <c r="W2103" s="86">
        <f t="shared" si="900"/>
        <v>9203.4375</v>
      </c>
      <c r="X2103" s="99">
        <f t="shared" si="901"/>
        <v>8.7040618955512572E-3</v>
      </c>
      <c r="Y2103" s="100">
        <f t="shared" si="902"/>
        <v>3.2237266279819474E-2</v>
      </c>
      <c r="Z2103" s="100">
        <f t="shared" si="903"/>
        <v>5.0773694390715669E-2</v>
      </c>
      <c r="AA2103" s="100">
        <f t="shared" si="904"/>
        <v>4.7872340425531915E-2</v>
      </c>
      <c r="AB2103" s="101">
        <f t="shared" si="905"/>
        <v>1.5473887814313346E-2</v>
      </c>
      <c r="AC2103" s="99">
        <f t="shared" si="906"/>
        <v>1.1451846431772711E-2</v>
      </c>
      <c r="AD2103" s="100">
        <f t="shared" si="907"/>
        <v>3.7462233581427258E-2</v>
      </c>
      <c r="AE2103" s="100">
        <f t="shared" si="908"/>
        <v>5.7267873934890773E-2</v>
      </c>
      <c r="AF2103" s="100">
        <f t="shared" si="909"/>
        <v>5.4187872533225087E-2</v>
      </c>
      <c r="AG2103" s="101">
        <f t="shared" si="910"/>
        <v>1.912506885854677E-2</v>
      </c>
      <c r="AH2103" s="95">
        <f t="shared" si="911"/>
        <v>196.19342359767893</v>
      </c>
      <c r="AI2103" s="96">
        <f t="shared" si="912"/>
        <v>114.85444874274661</v>
      </c>
      <c r="AJ2103" s="96">
        <f t="shared" si="913"/>
        <v>46.439555125725342</v>
      </c>
      <c r="AK2103" s="96">
        <f t="shared" si="914"/>
        <v>162.9630883301096</v>
      </c>
      <c r="AL2103" s="86">
        <f t="shared" si="915"/>
        <v>142.41295938104449</v>
      </c>
      <c r="AM2103" s="95">
        <f t="shared" si="923"/>
        <v>196.84391015123282</v>
      </c>
      <c r="AN2103" s="96">
        <f t="shared" si="916"/>
        <v>115.23525291626574</v>
      </c>
      <c r="AO2103" s="96">
        <f t="shared" si="917"/>
        <v>46.593527188643492</v>
      </c>
      <c r="AP2103" s="96">
        <f t="shared" si="918"/>
        <v>163.50339847782243</v>
      </c>
      <c r="AQ2103" s="86">
        <f t="shared" si="919"/>
        <v>142.88513481603334</v>
      </c>
    </row>
    <row r="2104" spans="1:43">
      <c r="A2104" s="129" t="str">
        <f t="shared" si="920"/>
        <v>2018_2</v>
      </c>
      <c r="B2104" s="57">
        <v>2018</v>
      </c>
      <c r="C2104" s="57">
        <v>2</v>
      </c>
      <c r="D2104" s="81" t="str">
        <f t="shared" si="921"/>
        <v>MMA_Commercial</v>
      </c>
      <c r="E2104" s="68" t="s">
        <v>27</v>
      </c>
      <c r="F2104" s="69" t="s">
        <v>40</v>
      </c>
      <c r="G2104" s="84">
        <f t="shared" si="922"/>
        <v>30856</v>
      </c>
      <c r="H2104" s="70">
        <v>7714</v>
      </c>
      <c r="I2104" s="65">
        <v>240</v>
      </c>
      <c r="J2104" s="66">
        <v>940</v>
      </c>
      <c r="K2104" s="66">
        <v>1843</v>
      </c>
      <c r="L2104" s="66">
        <v>1563</v>
      </c>
      <c r="M2104" s="67">
        <v>355</v>
      </c>
      <c r="N2104" s="65">
        <v>3884671</v>
      </c>
      <c r="O2104" s="66">
        <v>3417377</v>
      </c>
      <c r="P2104" s="66">
        <v>2987261</v>
      </c>
      <c r="Q2104" s="66">
        <v>5617494</v>
      </c>
      <c r="R2104" s="67">
        <v>4488449</v>
      </c>
      <c r="S2104" s="95">
        <f t="shared" si="896"/>
        <v>16186.129166666668</v>
      </c>
      <c r="T2104" s="96">
        <f t="shared" si="897"/>
        <v>3635.5074468085108</v>
      </c>
      <c r="U2104" s="96">
        <f t="shared" si="898"/>
        <v>1620.8686923494304</v>
      </c>
      <c r="V2104" s="96">
        <f t="shared" si="899"/>
        <v>3594.0460652591169</v>
      </c>
      <c r="W2104" s="86">
        <f t="shared" si="900"/>
        <v>12643.518309859155</v>
      </c>
      <c r="X2104" s="99">
        <f t="shared" si="901"/>
        <v>7.7780658542909E-3</v>
      </c>
      <c r="Y2104" s="100">
        <f t="shared" si="902"/>
        <v>3.0464091262639357E-2</v>
      </c>
      <c r="Z2104" s="100">
        <f t="shared" si="903"/>
        <v>5.972906403940887E-2</v>
      </c>
      <c r="AA2104" s="100">
        <f t="shared" si="904"/>
        <v>5.0654653876069482E-2</v>
      </c>
      <c r="AB2104" s="101">
        <f t="shared" si="905"/>
        <v>1.150505574280529E-2</v>
      </c>
      <c r="AC2104" s="99">
        <f t="shared" si="906"/>
        <v>8.9433352158736906E-3</v>
      </c>
      <c r="AD2104" s="100">
        <f t="shared" si="907"/>
        <v>3.2743709754913329E-2</v>
      </c>
      <c r="AE2104" s="100">
        <f t="shared" si="908"/>
        <v>6.287250616469317E-2</v>
      </c>
      <c r="AF2104" s="100">
        <f t="shared" si="909"/>
        <v>5.3563413927592951E-2</v>
      </c>
      <c r="AG2104" s="101">
        <f t="shared" si="910"/>
        <v>1.2919603771804764E-2</v>
      </c>
      <c r="AH2104" s="95">
        <f t="shared" si="911"/>
        <v>125.89677858439201</v>
      </c>
      <c r="AI2104" s="96">
        <f t="shared" si="912"/>
        <v>110.75243064557947</v>
      </c>
      <c r="AJ2104" s="96">
        <f t="shared" si="913"/>
        <v>96.812969924812023</v>
      </c>
      <c r="AK2104" s="96">
        <f t="shared" si="914"/>
        <v>182.05515945035</v>
      </c>
      <c r="AL2104" s="86">
        <f t="shared" si="915"/>
        <v>145.46438294010889</v>
      </c>
      <c r="AM2104" s="95">
        <f t="shared" si="923"/>
        <v>126.31419401098059</v>
      </c>
      <c r="AN2104" s="96">
        <f t="shared" si="916"/>
        <v>111.11963442635498</v>
      </c>
      <c r="AO2104" s="96">
        <f t="shared" si="917"/>
        <v>97.133956907917266</v>
      </c>
      <c r="AP2104" s="96">
        <f t="shared" si="918"/>
        <v>182.65877006611868</v>
      </c>
      <c r="AQ2104" s="86">
        <f t="shared" si="919"/>
        <v>145.94667548278653</v>
      </c>
    </row>
    <row r="2105" spans="1:43">
      <c r="A2105" s="129" t="str">
        <f t="shared" si="920"/>
        <v>2018_2</v>
      </c>
      <c r="B2105" s="57">
        <v>2018</v>
      </c>
      <c r="C2105" s="57">
        <v>2</v>
      </c>
      <c r="D2105" s="81" t="str">
        <f t="shared" si="921"/>
        <v>LYH_Commercial</v>
      </c>
      <c r="E2105" s="68" t="s">
        <v>28</v>
      </c>
      <c r="F2105" s="69" t="s">
        <v>40</v>
      </c>
      <c r="G2105" s="84">
        <f t="shared" si="922"/>
        <v>4352</v>
      </c>
      <c r="H2105" s="70">
        <v>1088</v>
      </c>
      <c r="I2105" s="65">
        <v>38</v>
      </c>
      <c r="J2105" s="66">
        <v>146</v>
      </c>
      <c r="K2105" s="66">
        <v>165</v>
      </c>
      <c r="L2105" s="66">
        <v>244</v>
      </c>
      <c r="M2105" s="67">
        <v>59</v>
      </c>
      <c r="N2105" s="65">
        <v>701728</v>
      </c>
      <c r="O2105" s="66">
        <v>496534</v>
      </c>
      <c r="P2105" s="66">
        <v>234507</v>
      </c>
      <c r="Q2105" s="66">
        <v>725689</v>
      </c>
      <c r="R2105" s="67">
        <v>521184</v>
      </c>
      <c r="S2105" s="95">
        <f t="shared" si="896"/>
        <v>18466.526315789473</v>
      </c>
      <c r="T2105" s="96">
        <f t="shared" si="897"/>
        <v>3400.9178082191779</v>
      </c>
      <c r="U2105" s="96">
        <f t="shared" si="898"/>
        <v>1421.2545454545455</v>
      </c>
      <c r="V2105" s="96">
        <f t="shared" si="899"/>
        <v>2974.1352459016393</v>
      </c>
      <c r="W2105" s="86">
        <f t="shared" si="900"/>
        <v>8833.6271186440681</v>
      </c>
      <c r="X2105" s="99">
        <f t="shared" si="901"/>
        <v>8.7316176470588237E-3</v>
      </c>
      <c r="Y2105" s="100">
        <f t="shared" si="902"/>
        <v>3.3547794117647058E-2</v>
      </c>
      <c r="Z2105" s="100">
        <f t="shared" si="903"/>
        <v>3.7913602941176468E-2</v>
      </c>
      <c r="AA2105" s="100">
        <f t="shared" si="904"/>
        <v>5.6066176470588237E-2</v>
      </c>
      <c r="AB2105" s="101">
        <f t="shared" si="905"/>
        <v>1.3556985294117647E-2</v>
      </c>
      <c r="AC2105" s="99">
        <f t="shared" si="906"/>
        <v>1.2017518534508732E-2</v>
      </c>
      <c r="AD2105" s="100">
        <f t="shared" si="907"/>
        <v>3.9907450530405689E-2</v>
      </c>
      <c r="AE2105" s="100">
        <f t="shared" si="908"/>
        <v>4.4659132404365268E-2</v>
      </c>
      <c r="AF2105" s="100">
        <f t="shared" si="909"/>
        <v>6.4191351433874749E-2</v>
      </c>
      <c r="AG2105" s="101">
        <f t="shared" si="910"/>
        <v>1.7641392568938711E-2</v>
      </c>
      <c r="AH2105" s="95">
        <f t="shared" si="911"/>
        <v>161.24264705882354</v>
      </c>
      <c r="AI2105" s="96">
        <f t="shared" si="912"/>
        <v>114.09329044117646</v>
      </c>
      <c r="AJ2105" s="96">
        <f t="shared" si="913"/>
        <v>53.884880514705884</v>
      </c>
      <c r="AK2105" s="96">
        <f t="shared" si="914"/>
        <v>166.74839154411765</v>
      </c>
      <c r="AL2105" s="86">
        <f t="shared" si="915"/>
        <v>119.75735294117646</v>
      </c>
      <c r="AM2105" s="95">
        <f t="shared" si="923"/>
        <v>161.77725301985862</v>
      </c>
      <c r="AN2105" s="96">
        <f t="shared" si="916"/>
        <v>114.47157096618984</v>
      </c>
      <c r="AO2105" s="96">
        <f t="shared" si="917"/>
        <v>54.063537829369764</v>
      </c>
      <c r="AP2105" s="96">
        <f t="shared" si="918"/>
        <v>167.30125200466301</v>
      </c>
      <c r="AQ2105" s="86">
        <f t="shared" si="919"/>
        <v>120.15441287493442</v>
      </c>
    </row>
    <row r="2106" spans="1:43">
      <c r="A2106" s="129" t="str">
        <f t="shared" si="920"/>
        <v>2018_2</v>
      </c>
      <c r="B2106" s="57">
        <v>2018</v>
      </c>
      <c r="C2106" s="57">
        <v>2</v>
      </c>
      <c r="D2106" s="81" t="str">
        <f t="shared" si="921"/>
        <v>SSA_Commercial</v>
      </c>
      <c r="E2106" s="68" t="s">
        <v>29</v>
      </c>
      <c r="F2106" s="69" t="s">
        <v>40</v>
      </c>
      <c r="G2106" s="84">
        <f t="shared" si="922"/>
        <v>7384</v>
      </c>
      <c r="H2106" s="70">
        <v>1846</v>
      </c>
      <c r="I2106" s="65">
        <v>61</v>
      </c>
      <c r="J2106" s="66">
        <v>229</v>
      </c>
      <c r="K2106" s="66">
        <v>741</v>
      </c>
      <c r="L2106" s="66">
        <v>471</v>
      </c>
      <c r="M2106" s="67">
        <v>226</v>
      </c>
      <c r="N2106" s="65">
        <v>1170159</v>
      </c>
      <c r="O2106" s="66">
        <v>398699</v>
      </c>
      <c r="P2106" s="66">
        <v>557112</v>
      </c>
      <c r="Q2106" s="66">
        <v>1518973</v>
      </c>
      <c r="R2106" s="67">
        <v>1225084</v>
      </c>
      <c r="S2106" s="95">
        <f t="shared" si="896"/>
        <v>19182.934426229509</v>
      </c>
      <c r="T2106" s="96">
        <f t="shared" si="897"/>
        <v>1741.0436681222707</v>
      </c>
      <c r="U2106" s="96">
        <f t="shared" si="898"/>
        <v>751.83805668016191</v>
      </c>
      <c r="V2106" s="96">
        <f t="shared" si="899"/>
        <v>3224.9957537154987</v>
      </c>
      <c r="W2106" s="86">
        <f t="shared" si="900"/>
        <v>5420.7256637168139</v>
      </c>
      <c r="X2106" s="99">
        <f t="shared" si="901"/>
        <v>8.2611050920910079E-3</v>
      </c>
      <c r="Y2106" s="100">
        <f t="shared" si="902"/>
        <v>3.1013001083423617E-2</v>
      </c>
      <c r="Z2106" s="100">
        <f t="shared" si="903"/>
        <v>0.10035211267605634</v>
      </c>
      <c r="AA2106" s="100">
        <f t="shared" si="904"/>
        <v>6.3786565547128929E-2</v>
      </c>
      <c r="AB2106" s="101">
        <f t="shared" si="905"/>
        <v>3.0606717226435536E-2</v>
      </c>
      <c r="AC2106" s="99">
        <f t="shared" si="906"/>
        <v>1.0715406087794043E-2</v>
      </c>
      <c r="AD2106" s="100">
        <f t="shared" si="907"/>
        <v>3.5713467446867694E-2</v>
      </c>
      <c r="AE2106" s="100">
        <f t="shared" si="908"/>
        <v>0.1084993359675126</v>
      </c>
      <c r="AF2106" s="100">
        <f t="shared" si="909"/>
        <v>7.0412728637450558E-2</v>
      </c>
      <c r="AG2106" s="101">
        <f t="shared" si="910"/>
        <v>3.5277271849439115E-2</v>
      </c>
      <c r="AH2106" s="95">
        <f t="shared" si="911"/>
        <v>158.47223726977248</v>
      </c>
      <c r="AI2106" s="96">
        <f t="shared" si="912"/>
        <v>53.994989165763812</v>
      </c>
      <c r="AJ2106" s="96">
        <f t="shared" si="913"/>
        <v>75.44853737811485</v>
      </c>
      <c r="AK2106" s="96">
        <f t="shared" si="914"/>
        <v>205.71140303358612</v>
      </c>
      <c r="AL2106" s="86">
        <f t="shared" si="915"/>
        <v>165.91061755146262</v>
      </c>
      <c r="AM2106" s="95">
        <f t="shared" si="923"/>
        <v>158.99765783466856</v>
      </c>
      <c r="AN2106" s="96">
        <f t="shared" si="916"/>
        <v>54.174011549733429</v>
      </c>
      <c r="AO2106" s="96">
        <f t="shared" si="917"/>
        <v>75.6986897947953</v>
      </c>
      <c r="AP2106" s="96">
        <f t="shared" si="918"/>
        <v>206.39344680005024</v>
      </c>
      <c r="AQ2106" s="86">
        <f t="shared" si="919"/>
        <v>166.46070034134428</v>
      </c>
    </row>
    <row r="2107" spans="1:43">
      <c r="A2107" s="129" t="str">
        <f t="shared" si="920"/>
        <v>2018_2</v>
      </c>
      <c r="B2107" s="57">
        <v>2018</v>
      </c>
      <c r="C2107" s="57">
        <v>2</v>
      </c>
      <c r="D2107" s="81" t="str">
        <f t="shared" si="921"/>
        <v>MML_Commercial</v>
      </c>
      <c r="E2107" s="68" t="s">
        <v>30</v>
      </c>
      <c r="F2107" s="69" t="s">
        <v>40</v>
      </c>
      <c r="G2107" s="84">
        <f t="shared" si="922"/>
        <v>25252</v>
      </c>
      <c r="H2107" s="70">
        <v>6313</v>
      </c>
      <c r="I2107" s="65">
        <v>149</v>
      </c>
      <c r="J2107" s="66">
        <v>724</v>
      </c>
      <c r="K2107" s="66">
        <v>2136</v>
      </c>
      <c r="L2107" s="66">
        <v>1020</v>
      </c>
      <c r="M2107" s="67">
        <v>244</v>
      </c>
      <c r="N2107" s="65">
        <v>2676830</v>
      </c>
      <c r="O2107" s="66">
        <v>2600366</v>
      </c>
      <c r="P2107" s="66">
        <v>1363993</v>
      </c>
      <c r="Q2107" s="66">
        <v>3260307</v>
      </c>
      <c r="R2107" s="67">
        <v>518256</v>
      </c>
      <c r="S2107" s="95">
        <f t="shared" si="896"/>
        <v>17965.302013422817</v>
      </c>
      <c r="T2107" s="96">
        <f t="shared" si="897"/>
        <v>3591.6657458563536</v>
      </c>
      <c r="U2107" s="96">
        <f t="shared" si="898"/>
        <v>638.57350187265922</v>
      </c>
      <c r="V2107" s="96">
        <f t="shared" si="899"/>
        <v>3196.3794117647058</v>
      </c>
      <c r="W2107" s="86">
        <f t="shared" si="900"/>
        <v>2124</v>
      </c>
      <c r="X2107" s="99">
        <f t="shared" si="901"/>
        <v>5.9005227308728024E-3</v>
      </c>
      <c r="Y2107" s="100">
        <f t="shared" si="902"/>
        <v>2.867099635672422E-2</v>
      </c>
      <c r="Z2107" s="100">
        <f t="shared" si="903"/>
        <v>8.4587359417075875E-2</v>
      </c>
      <c r="AA2107" s="100">
        <f t="shared" si="904"/>
        <v>4.0392840171075556E-2</v>
      </c>
      <c r="AB2107" s="101">
        <f t="shared" si="905"/>
        <v>9.6626009821004274E-3</v>
      </c>
      <c r="AC2107" s="99">
        <f t="shared" si="906"/>
        <v>7.0234928420527384E-3</v>
      </c>
      <c r="AD2107" s="100">
        <f t="shared" si="907"/>
        <v>3.1117875966347675E-2</v>
      </c>
      <c r="AE2107" s="100">
        <f t="shared" si="908"/>
        <v>8.8667444476461327E-2</v>
      </c>
      <c r="AF2107" s="100">
        <f t="shared" si="909"/>
        <v>4.3279575491906391E-2</v>
      </c>
      <c r="AG2107" s="101">
        <f t="shared" si="910"/>
        <v>1.1096922928474945E-2</v>
      </c>
      <c r="AH2107" s="95">
        <f t="shared" si="911"/>
        <v>106.00467289719626</v>
      </c>
      <c r="AI2107" s="96">
        <f t="shared" si="912"/>
        <v>102.9766355140187</v>
      </c>
      <c r="AJ2107" s="96">
        <f t="shared" si="913"/>
        <v>54.015246317123399</v>
      </c>
      <c r="AK2107" s="96">
        <f t="shared" si="914"/>
        <v>129.11084270552828</v>
      </c>
      <c r="AL2107" s="86">
        <f t="shared" si="915"/>
        <v>20.523364485981308</v>
      </c>
      <c r="AM2107" s="95">
        <f t="shared" si="923"/>
        <v>106.35613531152725</v>
      </c>
      <c r="AN2107" s="96">
        <f t="shared" si="916"/>
        <v>103.31805835839216</v>
      </c>
      <c r="AO2107" s="96">
        <f t="shared" si="917"/>
        <v>54.1943358644277</v>
      </c>
      <c r="AP2107" s="96">
        <f t="shared" si="918"/>
        <v>129.5389144806056</v>
      </c>
      <c r="AQ2107" s="86">
        <f t="shared" si="919"/>
        <v>20.591410460137876</v>
      </c>
    </row>
    <row r="2108" spans="1:43">
      <c r="A2108" s="129" t="str">
        <f t="shared" si="920"/>
        <v>2018_2</v>
      </c>
      <c r="B2108" s="57">
        <v>2018</v>
      </c>
      <c r="C2108" s="57">
        <v>2</v>
      </c>
      <c r="D2108" s="81" t="str">
        <f t="shared" si="921"/>
        <v>LMH_Commercial</v>
      </c>
      <c r="E2108" s="68" t="s">
        <v>31</v>
      </c>
      <c r="F2108" s="69" t="s">
        <v>40</v>
      </c>
      <c r="G2108" s="84">
        <f t="shared" si="922"/>
        <v>24320</v>
      </c>
      <c r="H2108" s="70">
        <v>6080</v>
      </c>
      <c r="I2108" s="65">
        <v>96</v>
      </c>
      <c r="J2108" s="66">
        <v>840</v>
      </c>
      <c r="K2108" s="66">
        <v>1525</v>
      </c>
      <c r="L2108" s="66">
        <v>1374</v>
      </c>
      <c r="M2108" s="67">
        <v>272</v>
      </c>
      <c r="N2108" s="65">
        <v>3997746</v>
      </c>
      <c r="O2108" s="66">
        <v>3355539</v>
      </c>
      <c r="P2108" s="66">
        <v>1711237</v>
      </c>
      <c r="Q2108" s="66">
        <v>5205382</v>
      </c>
      <c r="R2108" s="67">
        <v>3622115</v>
      </c>
      <c r="S2108" s="95">
        <f t="shared" si="896"/>
        <v>41643.1875</v>
      </c>
      <c r="T2108" s="96">
        <f t="shared" si="897"/>
        <v>3994.6892857142857</v>
      </c>
      <c r="U2108" s="96">
        <f t="shared" si="898"/>
        <v>1122.1226229508197</v>
      </c>
      <c r="V2108" s="96">
        <f t="shared" si="899"/>
        <v>3788.4876273653567</v>
      </c>
      <c r="W2108" s="86">
        <f t="shared" si="900"/>
        <v>13316.599264705883</v>
      </c>
      <c r="X2108" s="99">
        <f t="shared" si="901"/>
        <v>3.9473684210526317E-3</v>
      </c>
      <c r="Y2108" s="100">
        <f t="shared" si="902"/>
        <v>3.453947368421053E-2</v>
      </c>
      <c r="Z2108" s="100">
        <f t="shared" si="903"/>
        <v>6.2705592105263164E-2</v>
      </c>
      <c r="AA2108" s="100">
        <f t="shared" si="904"/>
        <v>5.6496710526315788E-2</v>
      </c>
      <c r="AB2108" s="101">
        <f t="shared" si="905"/>
        <v>1.118421052631579E-2</v>
      </c>
      <c r="AC2108" s="99">
        <f t="shared" si="906"/>
        <v>4.8842163705054321E-3</v>
      </c>
      <c r="AD2108" s="100">
        <f t="shared" si="907"/>
        <v>3.7267818485228511E-2</v>
      </c>
      <c r="AE2108" s="100">
        <f t="shared" si="908"/>
        <v>6.6327732546772405E-2</v>
      </c>
      <c r="AF2108" s="100">
        <f t="shared" si="909"/>
        <v>5.9946220667882279E-2</v>
      </c>
      <c r="AG2108" s="101">
        <f t="shared" si="910"/>
        <v>1.2755421482278016E-2</v>
      </c>
      <c r="AH2108" s="95">
        <f t="shared" si="911"/>
        <v>164.38100328947368</v>
      </c>
      <c r="AI2108" s="96">
        <f t="shared" si="912"/>
        <v>137.97446546052632</v>
      </c>
      <c r="AJ2108" s="96">
        <f t="shared" si="913"/>
        <v>70.363363486842104</v>
      </c>
      <c r="AK2108" s="96">
        <f t="shared" si="914"/>
        <v>214.03708881578947</v>
      </c>
      <c r="AL2108" s="86">
        <f t="shared" si="915"/>
        <v>148.93564967105263</v>
      </c>
      <c r="AM2108" s="95">
        <f t="shared" si="923"/>
        <v>164.92601458668602</v>
      </c>
      <c r="AN2108" s="96">
        <f t="shared" si="916"/>
        <v>138.43192490473226</v>
      </c>
      <c r="AO2108" s="96">
        <f t="shared" si="917"/>
        <v>70.59665582137454</v>
      </c>
      <c r="AP2108" s="96">
        <f t="shared" si="918"/>
        <v>214.74673670144946</v>
      </c>
      <c r="AQ2108" s="86">
        <f t="shared" si="919"/>
        <v>149.42945132698631</v>
      </c>
    </row>
    <row r="2109" spans="1:43">
      <c r="A2109" s="129" t="str">
        <f t="shared" si="920"/>
        <v>2018_2</v>
      </c>
      <c r="B2109" s="57">
        <v>2018</v>
      </c>
      <c r="C2109" s="57">
        <v>2</v>
      </c>
      <c r="D2109" s="81" t="str">
        <f t="shared" si="921"/>
        <v>SSL_Commercial</v>
      </c>
      <c r="E2109" s="68" t="s">
        <v>32</v>
      </c>
      <c r="F2109" s="69" t="s">
        <v>40</v>
      </c>
      <c r="G2109" s="84">
        <f t="shared" si="922"/>
        <v>13444</v>
      </c>
      <c r="H2109" s="70">
        <v>3361</v>
      </c>
      <c r="I2109" s="65">
        <v>134</v>
      </c>
      <c r="J2109" s="66">
        <v>389</v>
      </c>
      <c r="K2109" s="66">
        <v>1348</v>
      </c>
      <c r="L2109" s="66">
        <v>616</v>
      </c>
      <c r="M2109" s="67">
        <v>131</v>
      </c>
      <c r="N2109" s="65">
        <v>1919043</v>
      </c>
      <c r="O2109" s="66">
        <v>1404940</v>
      </c>
      <c r="P2109" s="66">
        <v>1873850</v>
      </c>
      <c r="Q2109" s="66">
        <v>1896204</v>
      </c>
      <c r="R2109" s="67">
        <v>382951</v>
      </c>
      <c r="S2109" s="95">
        <f t="shared" si="896"/>
        <v>14321.216417910447</v>
      </c>
      <c r="T2109" s="96">
        <f t="shared" si="897"/>
        <v>3611.6709511568124</v>
      </c>
      <c r="U2109" s="96">
        <f t="shared" si="898"/>
        <v>1390.0964391691396</v>
      </c>
      <c r="V2109" s="96">
        <f t="shared" si="899"/>
        <v>3078.2532467532469</v>
      </c>
      <c r="W2109" s="86">
        <f t="shared" si="900"/>
        <v>2923.290076335878</v>
      </c>
      <c r="X2109" s="99">
        <f t="shared" si="901"/>
        <v>9.9672716453436481E-3</v>
      </c>
      <c r="Y2109" s="100">
        <f t="shared" si="902"/>
        <v>2.8934840821184173E-2</v>
      </c>
      <c r="Z2109" s="100">
        <f t="shared" si="903"/>
        <v>0.10026777744718833</v>
      </c>
      <c r="AA2109" s="100">
        <f t="shared" si="904"/>
        <v>4.5819696518893185E-2</v>
      </c>
      <c r="AB2109" s="101">
        <f t="shared" si="905"/>
        <v>9.7441237726866997E-3</v>
      </c>
      <c r="AC2109" s="99">
        <f t="shared" si="906"/>
        <v>1.1963474131995442E-2</v>
      </c>
      <c r="AD2109" s="100">
        <f t="shared" si="907"/>
        <v>3.2303262114573177E-2</v>
      </c>
      <c r="AE2109" s="100">
        <f t="shared" si="908"/>
        <v>0.10630349628075568</v>
      </c>
      <c r="AF2109" s="100">
        <f t="shared" si="909"/>
        <v>5.0021473495437473E-2</v>
      </c>
      <c r="AG2109" s="101">
        <f t="shared" si="910"/>
        <v>1.1718076642217801E-2</v>
      </c>
      <c r="AH2109" s="95">
        <f t="shared" si="911"/>
        <v>142.74345432906873</v>
      </c>
      <c r="AI2109" s="96">
        <f t="shared" si="912"/>
        <v>104.5031240702172</v>
      </c>
      <c r="AJ2109" s="96">
        <f t="shared" si="913"/>
        <v>139.38188039274024</v>
      </c>
      <c r="AK2109" s="96">
        <f t="shared" si="914"/>
        <v>141.0446295745314</v>
      </c>
      <c r="AL2109" s="86">
        <f t="shared" si="915"/>
        <v>28.484900327283547</v>
      </c>
      <c r="AM2109" s="95">
        <f t="shared" si="923"/>
        <v>143.21672553228345</v>
      </c>
      <c r="AN2109" s="96">
        <f t="shared" si="916"/>
        <v>104.84960804386682</v>
      </c>
      <c r="AO2109" s="96">
        <f t="shared" si="917"/>
        <v>139.84400617321725</v>
      </c>
      <c r="AP2109" s="96">
        <f t="shared" si="918"/>
        <v>141.51226826142928</v>
      </c>
      <c r="AQ2109" s="86">
        <f t="shared" si="919"/>
        <v>28.579343068036248</v>
      </c>
    </row>
    <row r="2110" spans="1:43">
      <c r="A2110" s="129" t="str">
        <f t="shared" si="920"/>
        <v>2018_2</v>
      </c>
      <c r="B2110" s="57">
        <v>2018</v>
      </c>
      <c r="C2110" s="57">
        <v>2</v>
      </c>
      <c r="D2110" s="81" t="str">
        <f t="shared" si="921"/>
        <v>SSH_Commercial</v>
      </c>
      <c r="E2110" s="68" t="s">
        <v>33</v>
      </c>
      <c r="F2110" s="69" t="s">
        <v>40</v>
      </c>
      <c r="G2110" s="84">
        <f t="shared" si="922"/>
        <v>12492</v>
      </c>
      <c r="H2110" s="70">
        <v>3123</v>
      </c>
      <c r="I2110" s="65">
        <v>108</v>
      </c>
      <c r="J2110" s="66">
        <v>489</v>
      </c>
      <c r="K2110" s="66">
        <v>1078</v>
      </c>
      <c r="L2110" s="66">
        <v>700</v>
      </c>
      <c r="M2110" s="67">
        <v>119</v>
      </c>
      <c r="N2110" s="65">
        <v>1945955</v>
      </c>
      <c r="O2110" s="66">
        <v>2201757</v>
      </c>
      <c r="P2110" s="66">
        <v>2905307</v>
      </c>
      <c r="Q2110" s="66">
        <v>3360407</v>
      </c>
      <c r="R2110" s="67">
        <v>494526</v>
      </c>
      <c r="S2110" s="95">
        <f t="shared" si="896"/>
        <v>18018.10185185185</v>
      </c>
      <c r="T2110" s="96">
        <f t="shared" si="897"/>
        <v>4502.5705521472391</v>
      </c>
      <c r="U2110" s="96">
        <f t="shared" si="898"/>
        <v>2695.0899814471245</v>
      </c>
      <c r="V2110" s="96">
        <f t="shared" si="899"/>
        <v>4800.5814285714287</v>
      </c>
      <c r="W2110" s="86">
        <f t="shared" si="900"/>
        <v>4155.680672268908</v>
      </c>
      <c r="X2110" s="99">
        <f t="shared" si="901"/>
        <v>8.6455331412103754E-3</v>
      </c>
      <c r="Y2110" s="100">
        <f t="shared" si="902"/>
        <v>3.9145052833813643E-2</v>
      </c>
      <c r="Z2110" s="100">
        <f t="shared" si="903"/>
        <v>8.6295228946525776E-2</v>
      </c>
      <c r="AA2110" s="100">
        <f t="shared" si="904"/>
        <v>5.6035862952289468E-2</v>
      </c>
      <c r="AB2110" s="101">
        <f t="shared" si="905"/>
        <v>9.5260967018892095E-3</v>
      </c>
      <c r="AC2110" s="99">
        <f t="shared" si="906"/>
        <v>1.057550202506586E-2</v>
      </c>
      <c r="AD2110" s="100">
        <f t="shared" si="907"/>
        <v>4.3188085872522965E-2</v>
      </c>
      <c r="AE2110" s="100">
        <f t="shared" si="908"/>
        <v>9.2149007271266001E-2</v>
      </c>
      <c r="AF2110" s="100">
        <f t="shared" si="909"/>
        <v>6.0830444536578931E-2</v>
      </c>
      <c r="AG2110" s="101">
        <f t="shared" si="910"/>
        <v>1.1551068340058401E-2</v>
      </c>
      <c r="AH2110" s="95">
        <f t="shared" si="911"/>
        <v>155.7760967018892</v>
      </c>
      <c r="AI2110" s="96">
        <f t="shared" si="912"/>
        <v>176.25336215177714</v>
      </c>
      <c r="AJ2110" s="96">
        <f t="shared" si="913"/>
        <v>232.5734069804675</v>
      </c>
      <c r="AK2110" s="96">
        <f t="shared" si="914"/>
        <v>269.00472302273454</v>
      </c>
      <c r="AL2110" s="86">
        <f t="shared" si="915"/>
        <v>39.587415946205574</v>
      </c>
      <c r="AM2110" s="95">
        <f t="shared" si="923"/>
        <v>156.29257811299644</v>
      </c>
      <c r="AN2110" s="96">
        <f t="shared" si="916"/>
        <v>176.83773669398147</v>
      </c>
      <c r="AO2110" s="96">
        <f t="shared" si="917"/>
        <v>233.34451271470067</v>
      </c>
      <c r="AP2110" s="96">
        <f t="shared" si="918"/>
        <v>269.8966181329784</v>
      </c>
      <c r="AQ2110" s="86">
        <f t="shared" si="919"/>
        <v>39.718669488198692</v>
      </c>
    </row>
    <row r="2111" spans="1:43">
      <c r="A2111" s="129" t="str">
        <f t="shared" si="920"/>
        <v>2018_2</v>
      </c>
      <c r="B2111" s="57">
        <v>2018</v>
      </c>
      <c r="C2111" s="57">
        <v>2</v>
      </c>
      <c r="D2111" s="81" t="str">
        <f t="shared" si="921"/>
        <v>MMH_Commercial</v>
      </c>
      <c r="E2111" s="68" t="s">
        <v>34</v>
      </c>
      <c r="F2111" s="69" t="s">
        <v>40</v>
      </c>
      <c r="G2111" s="84">
        <f t="shared" si="922"/>
        <v>21752</v>
      </c>
      <c r="H2111" s="70">
        <v>5438</v>
      </c>
      <c r="I2111" s="65">
        <v>242</v>
      </c>
      <c r="J2111" s="66">
        <v>919</v>
      </c>
      <c r="K2111" s="66">
        <v>932</v>
      </c>
      <c r="L2111" s="66">
        <v>1408</v>
      </c>
      <c r="M2111" s="67">
        <v>331</v>
      </c>
      <c r="N2111" s="65">
        <v>3432210</v>
      </c>
      <c r="O2111" s="66">
        <v>3010513</v>
      </c>
      <c r="P2111" s="66">
        <v>1216761</v>
      </c>
      <c r="Q2111" s="66">
        <v>4226185</v>
      </c>
      <c r="R2111" s="67">
        <v>986619</v>
      </c>
      <c r="S2111" s="95">
        <f t="shared" si="896"/>
        <v>14182.685950413223</v>
      </c>
      <c r="T2111" s="96">
        <f t="shared" si="897"/>
        <v>3275.8574537540803</v>
      </c>
      <c r="U2111" s="96">
        <f t="shared" si="898"/>
        <v>1305.5375536480688</v>
      </c>
      <c r="V2111" s="96">
        <f t="shared" si="899"/>
        <v>3001.551846590909</v>
      </c>
      <c r="W2111" s="86">
        <f t="shared" si="900"/>
        <v>2980.7220543806648</v>
      </c>
      <c r="X2111" s="99">
        <f t="shared" si="901"/>
        <v>1.1125413755057005E-2</v>
      </c>
      <c r="Y2111" s="100">
        <f t="shared" si="902"/>
        <v>4.2248988598749537E-2</v>
      </c>
      <c r="Z2111" s="100">
        <f t="shared" si="903"/>
        <v>4.2846634792203013E-2</v>
      </c>
      <c r="AA2111" s="100">
        <f t="shared" si="904"/>
        <v>6.4729680029422587E-2</v>
      </c>
      <c r="AB2111" s="101">
        <f t="shared" si="905"/>
        <v>1.5216991541007724E-2</v>
      </c>
      <c r="AC2111" s="99">
        <f t="shared" si="906"/>
        <v>1.2782461482076884E-2</v>
      </c>
      <c r="AD2111" s="100">
        <f t="shared" si="907"/>
        <v>4.5426892731436068E-2</v>
      </c>
      <c r="AE2111" s="100">
        <f t="shared" si="908"/>
        <v>4.604593834228312E-2</v>
      </c>
      <c r="AF2111" s="100">
        <f t="shared" si="909"/>
        <v>6.8616788233857501E-2</v>
      </c>
      <c r="AG2111" s="101">
        <f t="shared" si="910"/>
        <v>1.7150922637441671E-2</v>
      </c>
      <c r="AH2111" s="95">
        <f t="shared" si="911"/>
        <v>157.78824935638102</v>
      </c>
      <c r="AI2111" s="96">
        <f t="shared" si="912"/>
        <v>138.40166421478486</v>
      </c>
      <c r="AJ2111" s="96">
        <f t="shared" si="913"/>
        <v>55.93789076866495</v>
      </c>
      <c r="AK2111" s="96">
        <f t="shared" si="914"/>
        <v>194.28949062155203</v>
      </c>
      <c r="AL2111" s="86">
        <f t="shared" si="915"/>
        <v>45.357622287605736</v>
      </c>
      <c r="AM2111" s="95">
        <f t="shared" si="923"/>
        <v>158.31140213404805</v>
      </c>
      <c r="AN2111" s="96">
        <f t="shared" si="916"/>
        <v>138.86054005226356</v>
      </c>
      <c r="AO2111" s="96">
        <f t="shared" si="917"/>
        <v>56.123354914771085</v>
      </c>
      <c r="AP2111" s="96">
        <f t="shared" si="918"/>
        <v>194.93366461489299</v>
      </c>
      <c r="AQ2111" s="86">
        <f t="shared" si="919"/>
        <v>45.508007162176078</v>
      </c>
    </row>
    <row r="2112" spans="1:43">
      <c r="A2112" s="129" t="str">
        <f t="shared" si="920"/>
        <v>2018_2</v>
      </c>
      <c r="B2112" s="57">
        <v>2018</v>
      </c>
      <c r="C2112" s="57">
        <v>2</v>
      </c>
      <c r="D2112" s="81" t="str">
        <f t="shared" si="921"/>
        <v>SYA_Commercial</v>
      </c>
      <c r="E2112" s="68" t="s">
        <v>35</v>
      </c>
      <c r="F2112" s="69" t="s">
        <v>40</v>
      </c>
      <c r="G2112" s="84">
        <f t="shared" si="922"/>
        <v>6832</v>
      </c>
      <c r="H2112" s="70">
        <v>1708</v>
      </c>
      <c r="I2112" s="65">
        <v>77</v>
      </c>
      <c r="J2112" s="66">
        <v>271</v>
      </c>
      <c r="K2112" s="66">
        <v>154</v>
      </c>
      <c r="L2112" s="66">
        <v>265</v>
      </c>
      <c r="M2112" s="67">
        <v>42</v>
      </c>
      <c r="N2112" s="65">
        <v>1090333</v>
      </c>
      <c r="O2112" s="66">
        <v>933109</v>
      </c>
      <c r="P2112" s="66">
        <v>125255</v>
      </c>
      <c r="Q2112" s="66">
        <v>886534</v>
      </c>
      <c r="R2112" s="67">
        <v>211782</v>
      </c>
      <c r="S2112" s="95">
        <f t="shared" si="896"/>
        <v>14160.16883116883</v>
      </c>
      <c r="T2112" s="96">
        <f t="shared" si="897"/>
        <v>3443.2066420664205</v>
      </c>
      <c r="U2112" s="96">
        <f t="shared" si="898"/>
        <v>813.34415584415581</v>
      </c>
      <c r="V2112" s="96">
        <f t="shared" si="899"/>
        <v>3345.4113207547171</v>
      </c>
      <c r="W2112" s="86">
        <f t="shared" si="900"/>
        <v>5042.4285714285716</v>
      </c>
      <c r="X2112" s="99">
        <f t="shared" si="901"/>
        <v>1.1270491803278689E-2</v>
      </c>
      <c r="Y2112" s="100">
        <f t="shared" si="902"/>
        <v>3.9666276346604218E-2</v>
      </c>
      <c r="Z2112" s="100">
        <f t="shared" si="903"/>
        <v>2.2540983606557378E-2</v>
      </c>
      <c r="AA2112" s="100">
        <f t="shared" si="904"/>
        <v>3.8788056206088994E-2</v>
      </c>
      <c r="AB2112" s="101">
        <f t="shared" si="905"/>
        <v>6.1475409836065573E-3</v>
      </c>
      <c r="AC2112" s="99">
        <f t="shared" si="906"/>
        <v>1.4246212556011429E-2</v>
      </c>
      <c r="AD2112" s="100">
        <f t="shared" si="907"/>
        <v>4.5168063676225202E-2</v>
      </c>
      <c r="AE2112" s="100">
        <f t="shared" si="908"/>
        <v>2.6725234353044976E-2</v>
      </c>
      <c r="AF2112" s="100">
        <f t="shared" si="909"/>
        <v>4.4231084346437292E-2</v>
      </c>
      <c r="AG2112" s="101">
        <f t="shared" si="910"/>
        <v>8.3509426159990609E-3</v>
      </c>
      <c r="AH2112" s="95">
        <f t="shared" si="911"/>
        <v>159.59206674473069</v>
      </c>
      <c r="AI2112" s="96">
        <f t="shared" si="912"/>
        <v>136.57918618266979</v>
      </c>
      <c r="AJ2112" s="96">
        <f t="shared" si="913"/>
        <v>18.333577283372364</v>
      </c>
      <c r="AK2112" s="96">
        <f t="shared" si="914"/>
        <v>129.76200234192038</v>
      </c>
      <c r="AL2112" s="86">
        <f t="shared" si="915"/>
        <v>30.998536299765806</v>
      </c>
      <c r="AM2112" s="95">
        <f t="shared" si="923"/>
        <v>160.12120014567589</v>
      </c>
      <c r="AN2112" s="96">
        <f t="shared" si="916"/>
        <v>137.03201952681562</v>
      </c>
      <c r="AO2112" s="96">
        <f t="shared" si="917"/>
        <v>18.394362937053753</v>
      </c>
      <c r="AP2112" s="96">
        <f t="shared" si="918"/>
        <v>130.19223306085996</v>
      </c>
      <c r="AQ2112" s="86">
        <f t="shared" si="919"/>
        <v>31.101313093570063</v>
      </c>
    </row>
    <row r="2113" spans="1:43">
      <c r="A2113" s="129" t="str">
        <f t="shared" si="920"/>
        <v>2018_2</v>
      </c>
      <c r="B2113" s="57">
        <v>2018</v>
      </c>
      <c r="C2113" s="57">
        <v>2</v>
      </c>
      <c r="D2113" s="81" t="str">
        <f t="shared" si="921"/>
        <v>LSH_Commercial</v>
      </c>
      <c r="E2113" s="68" t="s">
        <v>36</v>
      </c>
      <c r="F2113" s="69" t="s">
        <v>40</v>
      </c>
      <c r="G2113" s="84">
        <f t="shared" si="922"/>
        <v>10556</v>
      </c>
      <c r="H2113" s="70">
        <v>2639</v>
      </c>
      <c r="I2113" s="65">
        <v>127</v>
      </c>
      <c r="J2113" s="66">
        <v>514</v>
      </c>
      <c r="K2113" s="66">
        <v>753</v>
      </c>
      <c r="L2113" s="66">
        <v>871</v>
      </c>
      <c r="M2113" s="67">
        <v>182</v>
      </c>
      <c r="N2113" s="65">
        <v>2017252</v>
      </c>
      <c r="O2113" s="66">
        <v>1383016</v>
      </c>
      <c r="P2113" s="66">
        <v>824565</v>
      </c>
      <c r="Q2113" s="66">
        <v>2881957</v>
      </c>
      <c r="R2113" s="67">
        <v>1053273</v>
      </c>
      <c r="S2113" s="95">
        <f t="shared" si="896"/>
        <v>15883.874015748032</v>
      </c>
      <c r="T2113" s="96">
        <f t="shared" si="897"/>
        <v>2690.6926070038912</v>
      </c>
      <c r="U2113" s="96">
        <f t="shared" si="898"/>
        <v>1095.0398406374502</v>
      </c>
      <c r="V2113" s="96">
        <f t="shared" si="899"/>
        <v>3308.7910447761192</v>
      </c>
      <c r="W2113" s="86">
        <f t="shared" si="900"/>
        <v>5787.2142857142853</v>
      </c>
      <c r="X2113" s="99">
        <f t="shared" si="901"/>
        <v>1.2031072375899962E-2</v>
      </c>
      <c r="Y2113" s="100">
        <f t="shared" si="902"/>
        <v>4.8692686623721108E-2</v>
      </c>
      <c r="Z2113" s="100">
        <f t="shared" si="903"/>
        <v>7.1333838575217884E-2</v>
      </c>
      <c r="AA2113" s="100">
        <f t="shared" si="904"/>
        <v>8.2512315270935957E-2</v>
      </c>
      <c r="AB2113" s="101">
        <f t="shared" si="905"/>
        <v>1.7241379310344827E-2</v>
      </c>
      <c r="AC2113" s="99">
        <f t="shared" si="906"/>
        <v>1.4503536752129585E-2</v>
      </c>
      <c r="AD2113" s="100">
        <f t="shared" si="907"/>
        <v>5.3573570966110387E-2</v>
      </c>
      <c r="AE2113" s="100">
        <f t="shared" si="908"/>
        <v>7.7170759880929599E-2</v>
      </c>
      <c r="AF2113" s="100">
        <f t="shared" si="909"/>
        <v>8.8752044423938192E-2</v>
      </c>
      <c r="AG2113" s="101">
        <f t="shared" si="910"/>
        <v>2.0193374629600566E-2</v>
      </c>
      <c r="AH2113" s="95">
        <f t="shared" si="911"/>
        <v>191.10003789314135</v>
      </c>
      <c r="AI2113" s="96">
        <f t="shared" si="912"/>
        <v>131.01705191360364</v>
      </c>
      <c r="AJ2113" s="96">
        <f t="shared" si="913"/>
        <v>78.113395225464188</v>
      </c>
      <c r="AK2113" s="96">
        <f t="shared" si="914"/>
        <v>273.01600985221677</v>
      </c>
      <c r="AL2113" s="86">
        <f t="shared" si="915"/>
        <v>99.779556650246306</v>
      </c>
      <c r="AM2113" s="95">
        <f t="shared" si="923"/>
        <v>191.73363713797656</v>
      </c>
      <c r="AN2113" s="96">
        <f t="shared" si="916"/>
        <v>131.4514437958251</v>
      </c>
      <c r="AO2113" s="96">
        <f t="shared" si="917"/>
        <v>78.372383076916336</v>
      </c>
      <c r="AP2113" s="96">
        <f t="shared" si="918"/>
        <v>273.92120453232991</v>
      </c>
      <c r="AQ2113" s="86">
        <f t="shared" si="919"/>
        <v>100.11037946138013</v>
      </c>
    </row>
    <row r="2114" spans="1:43">
      <c r="A2114" s="129" t="str">
        <f t="shared" si="920"/>
        <v>2018_2</v>
      </c>
      <c r="B2114" s="57">
        <v>2018</v>
      </c>
      <c r="C2114" s="57">
        <v>2</v>
      </c>
      <c r="D2114" s="81" t="str">
        <f t="shared" si="921"/>
        <v>SYH_Commercial</v>
      </c>
      <c r="E2114" s="68" t="s">
        <v>37</v>
      </c>
      <c r="F2114" s="69" t="s">
        <v>40</v>
      </c>
      <c r="G2114" s="84">
        <f t="shared" si="922"/>
        <v>5484</v>
      </c>
      <c r="H2114" s="70">
        <v>1371</v>
      </c>
      <c r="I2114" s="65">
        <v>72</v>
      </c>
      <c r="J2114" s="66">
        <v>300</v>
      </c>
      <c r="K2114" s="66">
        <v>217</v>
      </c>
      <c r="L2114" s="66">
        <v>568</v>
      </c>
      <c r="M2114" s="67">
        <v>8</v>
      </c>
      <c r="N2114" s="65">
        <v>1013162</v>
      </c>
      <c r="O2114" s="66">
        <v>904269</v>
      </c>
      <c r="P2114" s="66">
        <v>383051</v>
      </c>
      <c r="Q2114" s="66">
        <v>1442582</v>
      </c>
      <c r="R2114" s="67">
        <v>73359</v>
      </c>
      <c r="S2114" s="95">
        <f t="shared" si="896"/>
        <v>14071.694444444445</v>
      </c>
      <c r="T2114" s="96">
        <f t="shared" si="897"/>
        <v>3014.23</v>
      </c>
      <c r="U2114" s="96">
        <f t="shared" si="898"/>
        <v>1765.2119815668202</v>
      </c>
      <c r="V2114" s="96">
        <f t="shared" si="899"/>
        <v>2539.7570422535209</v>
      </c>
      <c r="W2114" s="86">
        <f t="shared" si="900"/>
        <v>9169.875</v>
      </c>
      <c r="X2114" s="99">
        <f t="shared" si="901"/>
        <v>1.3129102844638949E-2</v>
      </c>
      <c r="Y2114" s="100">
        <f t="shared" si="902"/>
        <v>5.4704595185995623E-2</v>
      </c>
      <c r="Z2114" s="100">
        <f t="shared" si="903"/>
        <v>3.9569657184536831E-2</v>
      </c>
      <c r="AA2114" s="100">
        <f t="shared" si="904"/>
        <v>0.10357403355215171</v>
      </c>
      <c r="AB2114" s="101">
        <f t="shared" si="905"/>
        <v>1.4587892049598833E-3</v>
      </c>
      <c r="AC2114" s="99">
        <f t="shared" si="906"/>
        <v>1.6710519871619436E-2</v>
      </c>
      <c r="AD2114" s="100">
        <f t="shared" si="907"/>
        <v>6.1859483775443473E-2</v>
      </c>
      <c r="AE2114" s="100">
        <f t="shared" si="908"/>
        <v>4.5703339490553732E-2</v>
      </c>
      <c r="AF2114" s="100">
        <f t="shared" si="909"/>
        <v>0.11316119093502676</v>
      </c>
      <c r="AG2114" s="101">
        <f t="shared" si="910"/>
        <v>2.6596328527238268E-3</v>
      </c>
      <c r="AH2114" s="95">
        <f t="shared" si="911"/>
        <v>184.74872355944566</v>
      </c>
      <c r="AI2114" s="96">
        <f t="shared" si="912"/>
        <v>164.89223194748359</v>
      </c>
      <c r="AJ2114" s="96">
        <f t="shared" si="913"/>
        <v>69.848832968636032</v>
      </c>
      <c r="AK2114" s="96">
        <f t="shared" si="914"/>
        <v>263.0528811086798</v>
      </c>
      <c r="AL2114" s="86">
        <f t="shared" si="915"/>
        <v>13.37691466083151</v>
      </c>
      <c r="AM2114" s="95">
        <f t="shared" si="923"/>
        <v>185.36126478665878</v>
      </c>
      <c r="AN2114" s="96">
        <f t="shared" si="916"/>
        <v>165.438938242223</v>
      </c>
      <c r="AO2114" s="96">
        <f t="shared" si="917"/>
        <v>70.08041935820178</v>
      </c>
      <c r="AP2114" s="96">
        <f t="shared" si="918"/>
        <v>263.92504266688621</v>
      </c>
      <c r="AQ2114" s="86">
        <f t="shared" si="919"/>
        <v>13.421266316230277</v>
      </c>
    </row>
    <row r="2115" spans="1:43">
      <c r="A2115" s="129" t="str">
        <f t="shared" si="920"/>
        <v>2018_2</v>
      </c>
      <c r="B2115" s="57">
        <v>2018</v>
      </c>
      <c r="C2115" s="57">
        <v>2</v>
      </c>
      <c r="D2115" s="81" t="str">
        <f t="shared" si="921"/>
        <v>MSH_Commercial</v>
      </c>
      <c r="E2115" s="68" t="s">
        <v>38</v>
      </c>
      <c r="F2115" s="69" t="s">
        <v>40</v>
      </c>
      <c r="G2115" s="84">
        <f t="shared" si="922"/>
        <v>24972</v>
      </c>
      <c r="H2115" s="70">
        <v>6243</v>
      </c>
      <c r="I2115" s="65">
        <v>308</v>
      </c>
      <c r="J2115" s="66">
        <v>1167</v>
      </c>
      <c r="K2115" s="66">
        <v>357</v>
      </c>
      <c r="L2115" s="66">
        <v>1179</v>
      </c>
      <c r="M2115" s="67">
        <v>763</v>
      </c>
      <c r="N2115" s="65">
        <v>3995021</v>
      </c>
      <c r="O2115" s="66">
        <v>2969659</v>
      </c>
      <c r="P2115" s="66">
        <v>293147</v>
      </c>
      <c r="Q2115" s="66">
        <v>3508355</v>
      </c>
      <c r="R2115" s="67">
        <v>4027605</v>
      </c>
      <c r="S2115" s="95">
        <f t="shared" si="896"/>
        <v>12970.847402597403</v>
      </c>
      <c r="T2115" s="96">
        <f t="shared" si="897"/>
        <v>2544.6949443016283</v>
      </c>
      <c r="U2115" s="96">
        <f t="shared" si="898"/>
        <v>821.140056022409</v>
      </c>
      <c r="V2115" s="96">
        <f t="shared" si="899"/>
        <v>2975.7039864291773</v>
      </c>
      <c r="W2115" s="86">
        <f t="shared" si="900"/>
        <v>5278.6435124508516</v>
      </c>
      <c r="X2115" s="99">
        <f t="shared" si="901"/>
        <v>1.233381387153612E-2</v>
      </c>
      <c r="Y2115" s="100">
        <f t="shared" si="902"/>
        <v>4.6732340221047573E-2</v>
      </c>
      <c r="Z2115" s="100">
        <f t="shared" si="903"/>
        <v>1.4296011532916868E-2</v>
      </c>
      <c r="AA2115" s="100">
        <f t="shared" si="904"/>
        <v>4.7212878423834696E-2</v>
      </c>
      <c r="AB2115" s="101">
        <f t="shared" si="905"/>
        <v>3.055422072721448E-2</v>
      </c>
      <c r="AC2115" s="99">
        <f t="shared" si="906"/>
        <v>1.39611716561505E-2</v>
      </c>
      <c r="AD2115" s="100">
        <f t="shared" si="907"/>
        <v>4.9844382242445508E-2</v>
      </c>
      <c r="AE2115" s="100">
        <f t="shared" si="908"/>
        <v>1.6046301324249446E-2</v>
      </c>
      <c r="AF2115" s="100">
        <f t="shared" si="909"/>
        <v>5.0340091234232734E-2</v>
      </c>
      <c r="AG2115" s="101">
        <f t="shared" si="910"/>
        <v>3.3091840945338194E-2</v>
      </c>
      <c r="AH2115" s="95">
        <f t="shared" si="911"/>
        <v>159.9800176197341</v>
      </c>
      <c r="AI2115" s="96">
        <f t="shared" si="912"/>
        <v>118.91954989588339</v>
      </c>
      <c r="AJ2115" s="96">
        <f t="shared" si="913"/>
        <v>11.739027711036361</v>
      </c>
      <c r="AK2115" s="96">
        <f t="shared" si="914"/>
        <v>140.49155053660098</v>
      </c>
      <c r="AL2115" s="86">
        <f t="shared" si="915"/>
        <v>161.28483901970208</v>
      </c>
      <c r="AM2115" s="95">
        <f t="shared" si="923"/>
        <v>160.5104372861565</v>
      </c>
      <c r="AN2115" s="96">
        <f t="shared" si="916"/>
        <v>119.31383206265255</v>
      </c>
      <c r="AO2115" s="96">
        <f t="shared" si="917"/>
        <v>11.77794889166413</v>
      </c>
      <c r="AP2115" s="96">
        <f t="shared" si="918"/>
        <v>140.95735546948904</v>
      </c>
      <c r="AQ2115" s="86">
        <f t="shared" si="919"/>
        <v>161.8195848697442</v>
      </c>
    </row>
    <row r="2116" spans="1:43">
      <c r="A2116" s="129" t="str">
        <f t="shared" si="920"/>
        <v>2018_2</v>
      </c>
      <c r="B2116" s="57">
        <v>2018</v>
      </c>
      <c r="C2116" s="57">
        <v>2</v>
      </c>
      <c r="D2116" s="81" t="str">
        <f t="shared" si="921"/>
        <v>SMH_Commercial</v>
      </c>
      <c r="E2116" s="68" t="s">
        <v>39</v>
      </c>
      <c r="F2116" s="69" t="s">
        <v>40</v>
      </c>
      <c r="G2116" s="84">
        <f t="shared" si="922"/>
        <v>12848</v>
      </c>
      <c r="H2116" s="70">
        <v>3212</v>
      </c>
      <c r="I2116" s="65">
        <v>130</v>
      </c>
      <c r="J2116" s="66">
        <v>599</v>
      </c>
      <c r="K2116" s="66">
        <v>1262</v>
      </c>
      <c r="L2116" s="66">
        <v>989</v>
      </c>
      <c r="M2116" s="67">
        <v>150</v>
      </c>
      <c r="N2116" s="65">
        <v>1894253</v>
      </c>
      <c r="O2116" s="66">
        <v>2505058</v>
      </c>
      <c r="P2116" s="66">
        <v>890795</v>
      </c>
      <c r="Q2116" s="66">
        <v>3591383</v>
      </c>
      <c r="R2116" s="67">
        <v>439382</v>
      </c>
      <c r="S2116" s="95">
        <f t="shared" si="896"/>
        <v>14571.176923076922</v>
      </c>
      <c r="T2116" s="96">
        <f t="shared" si="897"/>
        <v>4182.0667779632722</v>
      </c>
      <c r="U2116" s="96">
        <f t="shared" si="898"/>
        <v>705.8597464342314</v>
      </c>
      <c r="V2116" s="96">
        <f t="shared" si="899"/>
        <v>3631.3276036400403</v>
      </c>
      <c r="W2116" s="86">
        <f t="shared" si="900"/>
        <v>2929.2133333333331</v>
      </c>
      <c r="X2116" s="99">
        <f t="shared" si="901"/>
        <v>1.0118306351183064E-2</v>
      </c>
      <c r="Y2116" s="100">
        <f t="shared" si="902"/>
        <v>4.6622042341220422E-2</v>
      </c>
      <c r="Z2116" s="100">
        <f t="shared" si="903"/>
        <v>9.8225404732254051E-2</v>
      </c>
      <c r="AA2116" s="100">
        <f t="shared" si="904"/>
        <v>7.6976961394769616E-2</v>
      </c>
      <c r="AB2116" s="101">
        <f t="shared" si="905"/>
        <v>1.1674968866749688E-2</v>
      </c>
      <c r="AC2116" s="99">
        <f t="shared" si="906"/>
        <v>1.2175540456761683E-2</v>
      </c>
      <c r="AD2116" s="100">
        <f t="shared" si="907"/>
        <v>5.0955817318056193E-2</v>
      </c>
      <c r="AE2116" s="100">
        <f t="shared" si="908"/>
        <v>0.10434325817077383</v>
      </c>
      <c r="AF2116" s="100">
        <f t="shared" si="909"/>
        <v>8.2456257989380971E-2</v>
      </c>
      <c r="AG2116" s="101">
        <f t="shared" si="910"/>
        <v>1.3883054540530508E-2</v>
      </c>
      <c r="AH2116" s="95">
        <f t="shared" si="911"/>
        <v>147.43563200498133</v>
      </c>
      <c r="AI2116" s="96">
        <f t="shared" si="912"/>
        <v>194.97649439601494</v>
      </c>
      <c r="AJ2116" s="96">
        <f t="shared" si="913"/>
        <v>69.333359277708595</v>
      </c>
      <c r="AK2116" s="96">
        <f t="shared" si="914"/>
        <v>279.52856475716067</v>
      </c>
      <c r="AL2116" s="86">
        <f t="shared" si="915"/>
        <v>34.198474470734745</v>
      </c>
      <c r="AM2116" s="95">
        <f t="shared" si="923"/>
        <v>147.92446029685428</v>
      </c>
      <c r="AN2116" s="96">
        <f t="shared" si="916"/>
        <v>195.62294617578388</v>
      </c>
      <c r="AO2116" s="96">
        <f t="shared" si="917"/>
        <v>69.563236595183596</v>
      </c>
      <c r="AP2116" s="96">
        <f t="shared" si="918"/>
        <v>280.45535205397454</v>
      </c>
      <c r="AQ2116" s="86">
        <f t="shared" si="919"/>
        <v>34.311860777917424</v>
      </c>
    </row>
    <row r="2117" spans="1:43">
      <c r="A2117" s="129" t="str">
        <f t="shared" si="920"/>
        <v>2018_3</v>
      </c>
      <c r="B2117" s="57">
        <v>2018</v>
      </c>
      <c r="C2117" s="57">
        <v>3</v>
      </c>
      <c r="D2117" s="81" t="str">
        <f t="shared" si="921"/>
        <v>SML_Commercial</v>
      </c>
      <c r="E2117" s="68" t="s">
        <v>12</v>
      </c>
      <c r="F2117" s="69" t="s">
        <v>40</v>
      </c>
      <c r="G2117" s="84">
        <f t="shared" si="922"/>
        <v>29660</v>
      </c>
      <c r="H2117" s="70">
        <v>7415</v>
      </c>
      <c r="I2117" s="65">
        <v>48</v>
      </c>
      <c r="J2117" s="66">
        <v>927</v>
      </c>
      <c r="K2117" s="66">
        <v>523</v>
      </c>
      <c r="L2117" s="66">
        <v>1658</v>
      </c>
      <c r="M2117" s="67">
        <v>202</v>
      </c>
      <c r="N2117" s="65">
        <v>927648</v>
      </c>
      <c r="O2117" s="66">
        <v>1879930</v>
      </c>
      <c r="P2117" s="66">
        <v>919258</v>
      </c>
      <c r="Q2117" s="66">
        <v>3128529</v>
      </c>
      <c r="R2117" s="67">
        <v>652599</v>
      </c>
      <c r="S2117" s="95">
        <f t="shared" si="896"/>
        <v>19326</v>
      </c>
      <c r="T2117" s="96">
        <f t="shared" si="897"/>
        <v>2027.9719525350592</v>
      </c>
      <c r="U2117" s="96">
        <f t="shared" si="898"/>
        <v>1757.6634799235183</v>
      </c>
      <c r="V2117" s="96">
        <f t="shared" si="899"/>
        <v>1886.9294330518696</v>
      </c>
      <c r="W2117" s="86">
        <f t="shared" si="900"/>
        <v>3230.6881188118814</v>
      </c>
      <c r="X2117" s="99">
        <f t="shared" si="901"/>
        <v>1.6183412002697235E-3</v>
      </c>
      <c r="Y2117" s="100">
        <f t="shared" si="902"/>
        <v>3.1254214430209037E-2</v>
      </c>
      <c r="Z2117" s="100">
        <f t="shared" si="903"/>
        <v>1.7633175994605531E-2</v>
      </c>
      <c r="AA2117" s="100">
        <f t="shared" si="904"/>
        <v>5.5900202292650032E-2</v>
      </c>
      <c r="AB2117" s="101">
        <f t="shared" si="905"/>
        <v>6.8105192178017533E-3</v>
      </c>
      <c r="AC2117" s="99">
        <f t="shared" si="906"/>
        <v>2.1621593401312009E-3</v>
      </c>
      <c r="AD2117" s="100">
        <f t="shared" si="907"/>
        <v>3.3608339620342702E-2</v>
      </c>
      <c r="AE2117" s="100">
        <f t="shared" si="908"/>
        <v>1.9413800977465406E-2</v>
      </c>
      <c r="AF2117" s="100">
        <f t="shared" si="909"/>
        <v>5.9008237929036311E-2</v>
      </c>
      <c r="AG2117" s="101">
        <f t="shared" si="910"/>
        <v>7.9232151865700502E-3</v>
      </c>
      <c r="AH2117" s="95">
        <f t="shared" si="911"/>
        <v>31.276062036412679</v>
      </c>
      <c r="AI2117" s="96">
        <f t="shared" si="912"/>
        <v>63.382670262980447</v>
      </c>
      <c r="AJ2117" s="96">
        <f t="shared" si="913"/>
        <v>30.993189480782199</v>
      </c>
      <c r="AK2117" s="96">
        <f t="shared" si="914"/>
        <v>105.47973701955496</v>
      </c>
      <c r="AL2117" s="86">
        <f t="shared" si="915"/>
        <v>22.00266351989211</v>
      </c>
      <c r="AM2117" s="95">
        <f t="shared" si="923"/>
        <v>31.379758977063059</v>
      </c>
      <c r="AN2117" s="96">
        <f t="shared" si="916"/>
        <v>63.592817850898356</v>
      </c>
      <c r="AO2117" s="96">
        <f t="shared" si="917"/>
        <v>31.095948547010323</v>
      </c>
      <c r="AP2117" s="96">
        <f t="shared" si="918"/>
        <v>105.82945898956513</v>
      </c>
      <c r="AQ2117" s="86">
        <f t="shared" si="919"/>
        <v>22.075614164718054</v>
      </c>
    </row>
    <row r="2118" spans="1:43">
      <c r="A2118" s="129" t="str">
        <f t="shared" si="920"/>
        <v>2018_3</v>
      </c>
      <c r="B2118" s="57">
        <v>2018</v>
      </c>
      <c r="C2118" s="57">
        <v>3</v>
      </c>
      <c r="D2118" s="81" t="str">
        <f t="shared" si="921"/>
        <v>LSL_Commercial</v>
      </c>
      <c r="E2118" s="68" t="s">
        <v>14</v>
      </c>
      <c r="F2118" s="69" t="s">
        <v>40</v>
      </c>
      <c r="G2118" s="84">
        <f t="shared" si="922"/>
        <v>3444</v>
      </c>
      <c r="H2118" s="70">
        <v>861</v>
      </c>
      <c r="I2118" s="65">
        <v>5</v>
      </c>
      <c r="J2118" s="66">
        <v>65</v>
      </c>
      <c r="K2118" s="66">
        <v>205</v>
      </c>
      <c r="L2118" s="66">
        <v>120</v>
      </c>
      <c r="M2118" s="67">
        <v>14</v>
      </c>
      <c r="N2118" s="65">
        <v>143076</v>
      </c>
      <c r="O2118" s="66">
        <v>212487</v>
      </c>
      <c r="P2118" s="66">
        <v>412863</v>
      </c>
      <c r="Q2118" s="66">
        <v>379063</v>
      </c>
      <c r="R2118" s="67">
        <v>116140</v>
      </c>
      <c r="S2118" s="95">
        <f t="shared" si="896"/>
        <v>28615.200000000001</v>
      </c>
      <c r="T2118" s="96">
        <f t="shared" si="897"/>
        <v>3269.0307692307692</v>
      </c>
      <c r="U2118" s="96">
        <f t="shared" si="898"/>
        <v>2013.9658536585366</v>
      </c>
      <c r="V2118" s="96">
        <f t="shared" si="899"/>
        <v>3158.8583333333331</v>
      </c>
      <c r="W2118" s="86">
        <f t="shared" si="900"/>
        <v>8295.7142857142862</v>
      </c>
      <c r="X2118" s="99">
        <f t="shared" si="901"/>
        <v>1.4518002322880372E-3</v>
      </c>
      <c r="Y2118" s="100">
        <f t="shared" si="902"/>
        <v>1.8873403019744484E-2</v>
      </c>
      <c r="Z2118" s="100">
        <f t="shared" si="903"/>
        <v>5.9523809523809521E-2</v>
      </c>
      <c r="AA2118" s="100">
        <f t="shared" si="904"/>
        <v>3.484320557491289E-2</v>
      </c>
      <c r="AB2118" s="101">
        <f t="shared" si="905"/>
        <v>4.0650406504065045E-3</v>
      </c>
      <c r="AC2118" s="99">
        <f t="shared" si="906"/>
        <v>2.9634886894428624E-3</v>
      </c>
      <c r="AD2118" s="100">
        <f t="shared" si="907"/>
        <v>2.4276117055606679E-2</v>
      </c>
      <c r="AE2118" s="100">
        <f t="shared" si="908"/>
        <v>6.8917659312962509E-2</v>
      </c>
      <c r="AF2118" s="100">
        <f t="shared" si="909"/>
        <v>4.2124059826802146E-2</v>
      </c>
      <c r="AG2118" s="101">
        <f t="shared" si="910"/>
        <v>6.5912671396930068E-3</v>
      </c>
      <c r="AH2118" s="95">
        <f t="shared" si="911"/>
        <v>41.543554006968641</v>
      </c>
      <c r="AI2118" s="96">
        <f t="shared" si="912"/>
        <v>61.697735191637634</v>
      </c>
      <c r="AJ2118" s="96">
        <f t="shared" si="913"/>
        <v>119.87891986062718</v>
      </c>
      <c r="AK2118" s="96">
        <f t="shared" si="914"/>
        <v>110.06475029036005</v>
      </c>
      <c r="AL2118" s="86">
        <f t="shared" si="915"/>
        <v>33.722415795586528</v>
      </c>
      <c r="AM2118" s="95">
        <f t="shared" si="923"/>
        <v>41.681293197063965</v>
      </c>
      <c r="AN2118" s="96">
        <f t="shared" si="916"/>
        <v>61.902296314997137</v>
      </c>
      <c r="AO2118" s="96">
        <f t="shared" si="917"/>
        <v>120.2763828540036</v>
      </c>
      <c r="AP2118" s="96">
        <f t="shared" si="918"/>
        <v>110.42967404147906</v>
      </c>
      <c r="AQ2118" s="86">
        <f t="shared" si="919"/>
        <v>33.834223712621323</v>
      </c>
    </row>
    <row r="2119" spans="1:43">
      <c r="A2119" s="129" t="str">
        <f t="shared" si="920"/>
        <v>2018_3</v>
      </c>
      <c r="B2119" s="57">
        <v>2018</v>
      </c>
      <c r="C2119" s="57">
        <v>3</v>
      </c>
      <c r="D2119" s="81" t="str">
        <f t="shared" si="921"/>
        <v>MYA_Commercial</v>
      </c>
      <c r="E2119" s="68" t="s">
        <v>15</v>
      </c>
      <c r="F2119" s="69" t="s">
        <v>40</v>
      </c>
      <c r="G2119" s="84">
        <f t="shared" si="922"/>
        <v>4028</v>
      </c>
      <c r="H2119" s="70">
        <v>1007</v>
      </c>
      <c r="I2119" s="65">
        <v>23</v>
      </c>
      <c r="J2119" s="66">
        <v>156</v>
      </c>
      <c r="K2119" s="66">
        <v>63</v>
      </c>
      <c r="L2119" s="66">
        <v>403</v>
      </c>
      <c r="M2119" s="67">
        <v>27</v>
      </c>
      <c r="N2119" s="65">
        <v>249777</v>
      </c>
      <c r="O2119" s="66">
        <v>458403</v>
      </c>
      <c r="P2119" s="66">
        <v>63295</v>
      </c>
      <c r="Q2119" s="66">
        <v>1158218</v>
      </c>
      <c r="R2119" s="67">
        <v>143532</v>
      </c>
      <c r="S2119" s="95">
        <f t="shared" si="896"/>
        <v>10859.869565217392</v>
      </c>
      <c r="T2119" s="96">
        <f t="shared" si="897"/>
        <v>2938.4807692307691</v>
      </c>
      <c r="U2119" s="96">
        <f t="shared" si="898"/>
        <v>1004.6825396825396</v>
      </c>
      <c r="V2119" s="96">
        <f t="shared" si="899"/>
        <v>2873.9900744416873</v>
      </c>
      <c r="W2119" s="86">
        <f t="shared" si="900"/>
        <v>5316</v>
      </c>
      <c r="X2119" s="99">
        <f t="shared" si="901"/>
        <v>5.7100297914597815E-3</v>
      </c>
      <c r="Y2119" s="100">
        <f t="shared" si="902"/>
        <v>3.8728897715988087E-2</v>
      </c>
      <c r="Z2119" s="100">
        <f t="shared" si="903"/>
        <v>1.564051638530288E-2</v>
      </c>
      <c r="AA2119" s="100">
        <f t="shared" si="904"/>
        <v>0.10004965243296922</v>
      </c>
      <c r="AB2119" s="101">
        <f t="shared" si="905"/>
        <v>6.7030784508440916E-3</v>
      </c>
      <c r="AC2119" s="99">
        <f t="shared" si="906"/>
        <v>8.4762509980861357E-3</v>
      </c>
      <c r="AD2119" s="100">
        <f t="shared" si="907"/>
        <v>4.5812459752049624E-2</v>
      </c>
      <c r="AE2119" s="100">
        <f t="shared" si="908"/>
        <v>2.0195780880516163E-2</v>
      </c>
      <c r="AF2119" s="100">
        <f t="shared" si="909"/>
        <v>0.11106576225194836</v>
      </c>
      <c r="AG2119" s="101">
        <f t="shared" si="910"/>
        <v>9.6987064833200798E-3</v>
      </c>
      <c r="AH2119" s="95">
        <f t="shared" si="911"/>
        <v>62.01017874875869</v>
      </c>
      <c r="AI2119" s="96">
        <f t="shared" si="912"/>
        <v>113.80412115193644</v>
      </c>
      <c r="AJ2119" s="96">
        <f t="shared" si="913"/>
        <v>15.713753723932472</v>
      </c>
      <c r="AK2119" s="96">
        <f t="shared" si="914"/>
        <v>287.54170804369414</v>
      </c>
      <c r="AL2119" s="86">
        <f t="shared" si="915"/>
        <v>35.633565044687188</v>
      </c>
      <c r="AM2119" s="95">
        <f t="shared" si="923"/>
        <v>62.21577579028979</v>
      </c>
      <c r="AN2119" s="96">
        <f t="shared" si="916"/>
        <v>114.18144292547436</v>
      </c>
      <c r="AO2119" s="96">
        <f t="shared" si="917"/>
        <v>15.765853255689642</v>
      </c>
      <c r="AP2119" s="96">
        <f t="shared" si="918"/>
        <v>288.49506321349787</v>
      </c>
      <c r="AQ2119" s="86">
        <f t="shared" si="919"/>
        <v>35.751709447754891</v>
      </c>
    </row>
    <row r="2120" spans="1:43">
      <c r="A2120" s="129" t="str">
        <f t="shared" si="920"/>
        <v>2018_3</v>
      </c>
      <c r="B2120" s="57">
        <v>2018</v>
      </c>
      <c r="C2120" s="57">
        <v>3</v>
      </c>
      <c r="D2120" s="81" t="str">
        <f t="shared" si="921"/>
        <v>SMA_Commercial</v>
      </c>
      <c r="E2120" s="68" t="s">
        <v>16</v>
      </c>
      <c r="F2120" s="69" t="s">
        <v>40</v>
      </c>
      <c r="G2120" s="84">
        <f t="shared" si="922"/>
        <v>28148</v>
      </c>
      <c r="H2120" s="70">
        <v>7037</v>
      </c>
      <c r="I2120" s="65">
        <v>45</v>
      </c>
      <c r="J2120" s="66">
        <v>725</v>
      </c>
      <c r="K2120" s="66">
        <v>1080</v>
      </c>
      <c r="L2120" s="66">
        <v>1780</v>
      </c>
      <c r="M2120" s="67">
        <v>952</v>
      </c>
      <c r="N2120" s="65">
        <v>811954</v>
      </c>
      <c r="O2120" s="66">
        <v>2531168</v>
      </c>
      <c r="P2120" s="66">
        <v>949727</v>
      </c>
      <c r="Q2120" s="66">
        <v>5378718</v>
      </c>
      <c r="R2120" s="67">
        <v>5366724</v>
      </c>
      <c r="S2120" s="95">
        <f t="shared" si="896"/>
        <v>18043.422222222223</v>
      </c>
      <c r="T2120" s="96">
        <f t="shared" si="897"/>
        <v>3491.2662068965519</v>
      </c>
      <c r="U2120" s="96">
        <f t="shared" si="898"/>
        <v>879.37685185185182</v>
      </c>
      <c r="V2120" s="96">
        <f t="shared" si="899"/>
        <v>3021.7516853932584</v>
      </c>
      <c r="W2120" s="86">
        <f t="shared" si="900"/>
        <v>5637.3151260504201</v>
      </c>
      <c r="X2120" s="99">
        <f t="shared" si="901"/>
        <v>1.5986926246980247E-3</v>
      </c>
      <c r="Y2120" s="100">
        <f t="shared" si="902"/>
        <v>2.5756714509023733E-2</v>
      </c>
      <c r="Z2120" s="100">
        <f t="shared" si="903"/>
        <v>3.8368622992752593E-2</v>
      </c>
      <c r="AA2120" s="100">
        <f t="shared" si="904"/>
        <v>6.323717493249964E-2</v>
      </c>
      <c r="AB2120" s="101">
        <f t="shared" si="905"/>
        <v>3.3821230638055991E-2</v>
      </c>
      <c r="AC2120" s="99">
        <f t="shared" si="906"/>
        <v>2.1535319131144202E-3</v>
      </c>
      <c r="AD2120" s="100">
        <f t="shared" si="907"/>
        <v>2.7956655807545958E-2</v>
      </c>
      <c r="AE2120" s="100">
        <f t="shared" si="908"/>
        <v>4.1036246704858982E-2</v>
      </c>
      <c r="AF2120" s="100">
        <f t="shared" si="909"/>
        <v>6.6617303376403036E-2</v>
      </c>
      <c r="AG2120" s="101">
        <f t="shared" si="910"/>
        <v>3.6331703886702968E-2</v>
      </c>
      <c r="AH2120" s="95">
        <f t="shared" si="911"/>
        <v>28.845886030979109</v>
      </c>
      <c r="AI2120" s="96">
        <f t="shared" si="912"/>
        <v>89.923546966036668</v>
      </c>
      <c r="AJ2120" s="96">
        <f t="shared" si="913"/>
        <v>33.740478897257354</v>
      </c>
      <c r="AK2120" s="96">
        <f t="shared" si="914"/>
        <v>191.08703993178912</v>
      </c>
      <c r="AL2120" s="86">
        <f t="shared" si="915"/>
        <v>190.66093505755293</v>
      </c>
      <c r="AM2120" s="95">
        <f t="shared" si="923"/>
        <v>28.94152563318605</v>
      </c>
      <c r="AN2120" s="96">
        <f t="shared" si="916"/>
        <v>90.22169181246754</v>
      </c>
      <c r="AO2120" s="96">
        <f t="shared" si="917"/>
        <v>33.852346703173936</v>
      </c>
      <c r="AP2120" s="96">
        <f t="shared" si="918"/>
        <v>191.72059608140265</v>
      </c>
      <c r="AQ2120" s="86">
        <f t="shared" si="919"/>
        <v>191.29307844069339</v>
      </c>
    </row>
    <row r="2121" spans="1:43">
      <c r="A2121" s="129" t="str">
        <f t="shared" si="920"/>
        <v>2018_3</v>
      </c>
      <c r="B2121" s="57">
        <v>2018</v>
      </c>
      <c r="C2121" s="57">
        <v>3</v>
      </c>
      <c r="D2121" s="81" t="str">
        <f t="shared" si="921"/>
        <v>MSL_Commercial</v>
      </c>
      <c r="E2121" s="68" t="s">
        <v>17</v>
      </c>
      <c r="F2121" s="69" t="s">
        <v>40</v>
      </c>
      <c r="G2121" s="84">
        <f t="shared" si="922"/>
        <v>11268</v>
      </c>
      <c r="H2121" s="70">
        <v>2817</v>
      </c>
      <c r="I2121" s="65">
        <v>31</v>
      </c>
      <c r="J2121" s="66">
        <v>243</v>
      </c>
      <c r="K2121" s="66">
        <v>669</v>
      </c>
      <c r="L2121" s="66">
        <v>385</v>
      </c>
      <c r="M2121" s="67">
        <v>72</v>
      </c>
      <c r="N2121" s="65">
        <v>770783</v>
      </c>
      <c r="O2121" s="66">
        <v>878673</v>
      </c>
      <c r="P2121" s="66">
        <v>1652532</v>
      </c>
      <c r="Q2121" s="66">
        <v>1420359</v>
      </c>
      <c r="R2121" s="67">
        <v>262060</v>
      </c>
      <c r="S2121" s="95">
        <f t="shared" si="896"/>
        <v>24863.967741935485</v>
      </c>
      <c r="T2121" s="96">
        <f t="shared" si="897"/>
        <v>3615.9382716049381</v>
      </c>
      <c r="U2121" s="96">
        <f t="shared" si="898"/>
        <v>2470.1524663677128</v>
      </c>
      <c r="V2121" s="96">
        <f t="shared" si="899"/>
        <v>3689.244155844156</v>
      </c>
      <c r="W2121" s="86">
        <f t="shared" si="900"/>
        <v>3639.7222222222222</v>
      </c>
      <c r="X2121" s="99">
        <f t="shared" si="901"/>
        <v>2.7511537096201631E-3</v>
      </c>
      <c r="Y2121" s="100">
        <f t="shared" si="902"/>
        <v>2.1565495207667731E-2</v>
      </c>
      <c r="Z2121" s="100">
        <f t="shared" si="903"/>
        <v>5.9371671991480302E-2</v>
      </c>
      <c r="AA2121" s="100">
        <f t="shared" si="904"/>
        <v>3.4167554135605252E-2</v>
      </c>
      <c r="AB2121" s="101">
        <f t="shared" si="905"/>
        <v>6.3897763578274758E-3</v>
      </c>
      <c r="AC2121" s="99">
        <f t="shared" si="906"/>
        <v>3.9008726895812485E-3</v>
      </c>
      <c r="AD2121" s="100">
        <f t="shared" si="907"/>
        <v>2.4753934110598591E-2</v>
      </c>
      <c r="AE2121" s="100">
        <f t="shared" si="908"/>
        <v>6.4558850197940346E-2</v>
      </c>
      <c r="AF2121" s="100">
        <f t="shared" si="909"/>
        <v>3.8154959078511706E-2</v>
      </c>
      <c r="AG2121" s="101">
        <f t="shared" si="910"/>
        <v>8.1387503711242044E-3</v>
      </c>
      <c r="AH2121" s="95">
        <f t="shared" si="911"/>
        <v>68.404597089101884</v>
      </c>
      <c r="AI2121" s="96">
        <f t="shared" si="912"/>
        <v>77.979499467518636</v>
      </c>
      <c r="AJ2121" s="96">
        <f t="shared" si="913"/>
        <v>146.65708200212993</v>
      </c>
      <c r="AK2121" s="96">
        <f t="shared" si="914"/>
        <v>126.0524494142705</v>
      </c>
      <c r="AL2121" s="86">
        <f t="shared" si="915"/>
        <v>23.257011004614839</v>
      </c>
      <c r="AM2121" s="95">
        <f t="shared" si="923"/>
        <v>68.631395061183653</v>
      </c>
      <c r="AN2121" s="96">
        <f t="shared" si="916"/>
        <v>78.238043382632227</v>
      </c>
      <c r="AO2121" s="96">
        <f t="shared" si="917"/>
        <v>147.14332898266818</v>
      </c>
      <c r="AP2121" s="96">
        <f t="shared" si="918"/>
        <v>126.47038097325412</v>
      </c>
      <c r="AQ2121" s="86">
        <f t="shared" si="919"/>
        <v>23.334120484927386</v>
      </c>
    </row>
    <row r="2122" spans="1:43">
      <c r="A2122" s="129" t="str">
        <f t="shared" si="920"/>
        <v>2018_3</v>
      </c>
      <c r="B2122" s="57">
        <v>2018</v>
      </c>
      <c r="C2122" s="57">
        <v>3</v>
      </c>
      <c r="D2122" s="81" t="str">
        <f t="shared" si="921"/>
        <v>LYL_Commercial</v>
      </c>
      <c r="E2122" s="68" t="s">
        <v>18</v>
      </c>
      <c r="F2122" s="69" t="s">
        <v>40</v>
      </c>
      <c r="G2122" s="84">
        <f t="shared" si="922"/>
        <v>4680</v>
      </c>
      <c r="H2122" s="70">
        <v>1170</v>
      </c>
      <c r="I2122" s="65">
        <v>30</v>
      </c>
      <c r="J2122" s="66">
        <v>127</v>
      </c>
      <c r="K2122" s="66">
        <v>229</v>
      </c>
      <c r="L2122" s="66">
        <v>191</v>
      </c>
      <c r="M2122" s="67">
        <v>55</v>
      </c>
      <c r="N2122" s="65">
        <v>624963</v>
      </c>
      <c r="O2122" s="66">
        <v>444809</v>
      </c>
      <c r="P2122" s="66">
        <v>326558</v>
      </c>
      <c r="Q2122" s="66">
        <v>719296</v>
      </c>
      <c r="R2122" s="67">
        <v>293093</v>
      </c>
      <c r="S2122" s="95">
        <f t="shared" si="896"/>
        <v>20832.099999999999</v>
      </c>
      <c r="T2122" s="96">
        <f t="shared" si="897"/>
        <v>3502.4330708661419</v>
      </c>
      <c r="U2122" s="96">
        <f t="shared" si="898"/>
        <v>1426.0174672489084</v>
      </c>
      <c r="V2122" s="96">
        <f t="shared" si="899"/>
        <v>3765.9476439790574</v>
      </c>
      <c r="W2122" s="86">
        <f t="shared" si="900"/>
        <v>5328.9636363636364</v>
      </c>
      <c r="X2122" s="99">
        <f t="shared" si="901"/>
        <v>6.41025641025641E-3</v>
      </c>
      <c r="Y2122" s="100">
        <f t="shared" si="902"/>
        <v>2.7136752136752137E-2</v>
      </c>
      <c r="Z2122" s="100">
        <f t="shared" si="903"/>
        <v>4.8931623931623931E-2</v>
      </c>
      <c r="AA2122" s="100">
        <f t="shared" si="904"/>
        <v>4.0811965811965813E-2</v>
      </c>
      <c r="AB2122" s="101">
        <f t="shared" si="905"/>
        <v>1.1752136752136752E-2</v>
      </c>
      <c r="AC2122" s="99">
        <f t="shared" si="906"/>
        <v>9.1284115787415888E-3</v>
      </c>
      <c r="AD2122" s="100">
        <f t="shared" si="907"/>
        <v>3.2670735217813503E-2</v>
      </c>
      <c r="AE2122" s="100">
        <f t="shared" si="908"/>
        <v>5.627902386057744E-2</v>
      </c>
      <c r="AF2122" s="100">
        <f t="shared" si="909"/>
        <v>4.7550704685104285E-2</v>
      </c>
      <c r="AG2122" s="101">
        <f t="shared" si="910"/>
        <v>1.5422629367880022E-2</v>
      </c>
      <c r="AH2122" s="95">
        <f t="shared" si="911"/>
        <v>133.53910256410256</v>
      </c>
      <c r="AI2122" s="96">
        <f t="shared" si="912"/>
        <v>95.044658119658123</v>
      </c>
      <c r="AJ2122" s="96">
        <f t="shared" si="913"/>
        <v>69.777350427350427</v>
      </c>
      <c r="AK2122" s="96">
        <f t="shared" si="914"/>
        <v>153.69572649572649</v>
      </c>
      <c r="AL2122" s="86">
        <f t="shared" si="915"/>
        <v>62.626709401709405</v>
      </c>
      <c r="AM2122" s="95">
        <f t="shared" si="923"/>
        <v>133.98185639855183</v>
      </c>
      <c r="AN2122" s="96">
        <f t="shared" si="916"/>
        <v>95.359782199559717</v>
      </c>
      <c r="AO2122" s="96">
        <f t="shared" si="917"/>
        <v>70.008699813906247</v>
      </c>
      <c r="AP2122" s="96">
        <f t="shared" si="918"/>
        <v>154.20531036245782</v>
      </c>
      <c r="AQ2122" s="86">
        <f t="shared" si="919"/>
        <v>62.834350573427152</v>
      </c>
    </row>
    <row r="2123" spans="1:43">
      <c r="A2123" s="129" t="str">
        <f t="shared" si="920"/>
        <v>2018_3</v>
      </c>
      <c r="B2123" s="57">
        <v>2018</v>
      </c>
      <c r="C2123" s="57">
        <v>3</v>
      </c>
      <c r="D2123" s="81" t="str">
        <f t="shared" si="921"/>
        <v>LSA_Commercial</v>
      </c>
      <c r="E2123" s="68" t="s">
        <v>19</v>
      </c>
      <c r="F2123" s="69" t="s">
        <v>40</v>
      </c>
      <c r="G2123" s="84">
        <f t="shared" si="922"/>
        <v>31916</v>
      </c>
      <c r="H2123" s="70">
        <v>7979</v>
      </c>
      <c r="I2123" s="65">
        <v>90</v>
      </c>
      <c r="J2123" s="66">
        <v>1034</v>
      </c>
      <c r="K2123" s="66">
        <v>802</v>
      </c>
      <c r="L2123" s="66">
        <v>1709</v>
      </c>
      <c r="M2123" s="67">
        <v>293</v>
      </c>
      <c r="N2123" s="65">
        <v>3071170</v>
      </c>
      <c r="O2123" s="66">
        <v>3081358</v>
      </c>
      <c r="P2123" s="66">
        <v>1278533</v>
      </c>
      <c r="Q2123" s="66">
        <v>4544131</v>
      </c>
      <c r="R2123" s="67">
        <v>2639567</v>
      </c>
      <c r="S2123" s="95">
        <f t="shared" ref="S2123:S2170" si="924">N2123/I2123</f>
        <v>34124.111111111109</v>
      </c>
      <c r="T2123" s="96">
        <f t="shared" ref="T2123:T2170" si="925">O2123/J2123</f>
        <v>2980.036750483559</v>
      </c>
      <c r="U2123" s="96">
        <f t="shared" ref="U2123:U2170" si="926">P2123/K2123</f>
        <v>1594.1807980049875</v>
      </c>
      <c r="V2123" s="96">
        <f t="shared" ref="V2123:V2170" si="927">Q2123/L2123</f>
        <v>2658.9414862492686</v>
      </c>
      <c r="W2123" s="86">
        <f t="shared" ref="W2123:W2170" si="928">R2123/M2123</f>
        <v>9008.761092150171</v>
      </c>
      <c r="X2123" s="99">
        <f t="shared" ref="X2123:X2170" si="929">I2123/$G2123</f>
        <v>2.8199022433888958E-3</v>
      </c>
      <c r="Y2123" s="100">
        <f t="shared" ref="Y2123:Y2170" si="930">J2123/$G2123</f>
        <v>3.2397543551823539E-2</v>
      </c>
      <c r="Z2123" s="100">
        <f t="shared" ref="Z2123:Z2170" si="931">K2123/$G2123</f>
        <v>2.512846221330994E-2</v>
      </c>
      <c r="AA2123" s="100">
        <f t="shared" ref="AA2123:AA2170" si="932">L2123/$G2123</f>
        <v>5.3546810377240253E-2</v>
      </c>
      <c r="AB2123" s="101">
        <f t="shared" ref="AB2123:AB2170" si="933">M2123/$G2123</f>
        <v>9.1803484145882939E-3</v>
      </c>
      <c r="AC2123" s="99">
        <f t="shared" si="906"/>
        <v>3.5115030965753215E-3</v>
      </c>
      <c r="AD2123" s="100">
        <f t="shared" si="907"/>
        <v>3.4706715191990721E-2</v>
      </c>
      <c r="AE2123" s="100">
        <f t="shared" si="908"/>
        <v>2.7169769304547127E-2</v>
      </c>
      <c r="AF2123" s="100">
        <f t="shared" si="909"/>
        <v>5.6482891599911399E-2</v>
      </c>
      <c r="AG2123" s="101">
        <f t="shared" si="910"/>
        <v>1.042422868854798E-2</v>
      </c>
      <c r="AH2123" s="95">
        <f t="shared" ref="AH2123:AH2171" si="934">N2123/$G2123</f>
        <v>96.226657475874163</v>
      </c>
      <c r="AI2123" s="96">
        <f t="shared" ref="AI2123:AI2171" si="935">O2123/$G2123</f>
        <v>96.545870409825795</v>
      </c>
      <c r="AJ2123" s="96">
        <f t="shared" ref="AJ2123:AJ2171" si="936">P2123/$G2123</f>
        <v>40.059311943852613</v>
      </c>
      <c r="AK2123" s="96">
        <f t="shared" ref="AK2123:AK2171" si="937">Q2123/$G2123</f>
        <v>142.37783556836698</v>
      </c>
      <c r="AL2123" s="86">
        <f t="shared" ref="AL2123:AL2171" si="938">R2123/$G2123</f>
        <v>82.70356560972553</v>
      </c>
      <c r="AM2123" s="95">
        <f t="shared" si="923"/>
        <v>96.54570051836599</v>
      </c>
      <c r="AN2123" s="96">
        <f t="shared" ref="AN2123:AN2171" si="939">AI2123*($AC$2171/$X$2171)</f>
        <v>96.865971814608514</v>
      </c>
      <c r="AO2123" s="96">
        <f t="shared" ref="AO2123:AO2171" si="940">AJ2123*($AC$2171/$X$2171)</f>
        <v>40.192130074482371</v>
      </c>
      <c r="AP2123" s="96">
        <f t="shared" ref="AP2123:AP2171" si="941">AK2123*($AC$2171/$X$2171)</f>
        <v>142.84989454905559</v>
      </c>
      <c r="AQ2123" s="86">
        <f t="shared" ref="AQ2123:AQ2171" si="942">AL2123*($AC$2171/$X$2171)</f>
        <v>82.977772340886958</v>
      </c>
    </row>
    <row r="2124" spans="1:43">
      <c r="A2124" s="129" t="str">
        <f t="shared" ref="A2124:A2170" si="943">B2124&amp;"_"&amp;C2124</f>
        <v>2018_3</v>
      </c>
      <c r="B2124" s="57">
        <v>2018</v>
      </c>
      <c r="C2124" s="57">
        <v>3</v>
      </c>
      <c r="D2124" s="81" t="str">
        <f t="shared" ref="D2124:D2170" si="944">E2124&amp;"_"&amp;F2124</f>
        <v>LMA_Commercial</v>
      </c>
      <c r="E2124" s="68" t="s">
        <v>20</v>
      </c>
      <c r="F2124" s="69" t="s">
        <v>40</v>
      </c>
      <c r="G2124" s="84">
        <f t="shared" ref="G2124:G2170" si="945">H2124*4</f>
        <v>29804</v>
      </c>
      <c r="H2124" s="70">
        <v>7451</v>
      </c>
      <c r="I2124" s="65">
        <v>241</v>
      </c>
      <c r="J2124" s="66">
        <v>817</v>
      </c>
      <c r="K2124" s="66">
        <v>442</v>
      </c>
      <c r="L2124" s="66">
        <v>1254</v>
      </c>
      <c r="M2124" s="67">
        <v>189</v>
      </c>
      <c r="N2124" s="65">
        <v>3846323</v>
      </c>
      <c r="O2124" s="66">
        <v>1821309</v>
      </c>
      <c r="P2124" s="66">
        <v>412962</v>
      </c>
      <c r="Q2124" s="66">
        <v>3634556</v>
      </c>
      <c r="R2124" s="67">
        <v>1035853</v>
      </c>
      <c r="S2124" s="95">
        <f t="shared" si="924"/>
        <v>15959.846473029045</v>
      </c>
      <c r="T2124" s="96">
        <f t="shared" si="925"/>
        <v>2229.2643818849451</v>
      </c>
      <c r="U2124" s="96">
        <f t="shared" si="926"/>
        <v>934.30316742081448</v>
      </c>
      <c r="V2124" s="96">
        <f t="shared" si="927"/>
        <v>2898.3700159489631</v>
      </c>
      <c r="W2124" s="86">
        <f t="shared" si="928"/>
        <v>5480.7037037037035</v>
      </c>
      <c r="X2124" s="99">
        <f t="shared" si="929"/>
        <v>8.0861629311501804E-3</v>
      </c>
      <c r="Y2124" s="100">
        <f t="shared" si="930"/>
        <v>2.7412427862031942E-2</v>
      </c>
      <c r="Z2124" s="100">
        <f t="shared" si="931"/>
        <v>1.4830224130989129E-2</v>
      </c>
      <c r="AA2124" s="100">
        <f t="shared" si="932"/>
        <v>4.2074889276607165E-2</v>
      </c>
      <c r="AB2124" s="101">
        <f t="shared" si="933"/>
        <v>6.3414306804455778E-3</v>
      </c>
      <c r="AC2124" s="99">
        <f t="shared" si="906"/>
        <v>9.2948861421801032E-3</v>
      </c>
      <c r="AD2124" s="100">
        <f t="shared" si="907"/>
        <v>2.961614958380316E-2</v>
      </c>
      <c r="AE2124" s="100">
        <f t="shared" si="908"/>
        <v>1.6461577487243889E-2</v>
      </c>
      <c r="AF2124" s="100">
        <f t="shared" si="909"/>
        <v>4.4784431439908533E-2</v>
      </c>
      <c r="AG2124" s="101">
        <f t="shared" si="910"/>
        <v>7.4127794114001947E-3</v>
      </c>
      <c r="AH2124" s="95">
        <f t="shared" si="934"/>
        <v>129.05391893705544</v>
      </c>
      <c r="AI2124" s="96">
        <f t="shared" si="935"/>
        <v>61.109549053818277</v>
      </c>
      <c r="AJ2124" s="96">
        <f t="shared" si="936"/>
        <v>13.85592537914374</v>
      </c>
      <c r="AK2124" s="96">
        <f t="shared" si="937"/>
        <v>121.94859750369078</v>
      </c>
      <c r="AL2124" s="86">
        <f t="shared" si="938"/>
        <v>34.755502617098379</v>
      </c>
      <c r="AM2124" s="95">
        <f t="shared" ref="AM2124:AM2171" si="946">AH2124*($AC$2171/$X$2171)</f>
        <v>129.48180197927266</v>
      </c>
      <c r="AN2124" s="96">
        <f t="shared" si="939"/>
        <v>61.312160024279578</v>
      </c>
      <c r="AO2124" s="96">
        <f t="shared" si="940"/>
        <v>13.901865212298706</v>
      </c>
      <c r="AP2124" s="96">
        <f t="shared" si="941"/>
        <v>122.35292258985459</v>
      </c>
      <c r="AQ2124" s="86">
        <f t="shared" si="942"/>
        <v>34.870735771705995</v>
      </c>
    </row>
    <row r="2125" spans="1:43">
      <c r="A2125" s="129" t="str">
        <f t="shared" si="943"/>
        <v>2018_3</v>
      </c>
      <c r="B2125" s="57">
        <v>2018</v>
      </c>
      <c r="C2125" s="57">
        <v>3</v>
      </c>
      <c r="D2125" s="81" t="str">
        <f t="shared" si="944"/>
        <v>SYL_Commercial</v>
      </c>
      <c r="E2125" s="68" t="s">
        <v>21</v>
      </c>
      <c r="F2125" s="69" t="s">
        <v>40</v>
      </c>
      <c r="G2125" s="84">
        <f t="shared" si="945"/>
        <v>3856</v>
      </c>
      <c r="H2125" s="70">
        <v>964</v>
      </c>
      <c r="I2125" s="65">
        <v>33</v>
      </c>
      <c r="J2125" s="66">
        <v>106</v>
      </c>
      <c r="K2125" s="66">
        <v>179</v>
      </c>
      <c r="L2125" s="66">
        <v>145</v>
      </c>
      <c r="M2125" s="67">
        <v>45</v>
      </c>
      <c r="N2125" s="65">
        <v>436953</v>
      </c>
      <c r="O2125" s="66">
        <v>350682</v>
      </c>
      <c r="P2125" s="66">
        <v>187731</v>
      </c>
      <c r="Q2125" s="66">
        <v>491066</v>
      </c>
      <c r="R2125" s="67">
        <v>197223</v>
      </c>
      <c r="S2125" s="95">
        <f t="shared" si="924"/>
        <v>13241</v>
      </c>
      <c r="T2125" s="96">
        <f t="shared" si="925"/>
        <v>3308.3207547169814</v>
      </c>
      <c r="U2125" s="96">
        <f t="shared" si="926"/>
        <v>1048.7765363128492</v>
      </c>
      <c r="V2125" s="96">
        <f t="shared" si="927"/>
        <v>3386.6620689655174</v>
      </c>
      <c r="W2125" s="86">
        <f t="shared" si="928"/>
        <v>4382.7333333333336</v>
      </c>
      <c r="X2125" s="99">
        <f t="shared" si="929"/>
        <v>8.5580912863070548E-3</v>
      </c>
      <c r="Y2125" s="100">
        <f t="shared" si="930"/>
        <v>2.7489626556016597E-2</v>
      </c>
      <c r="Z2125" s="100">
        <f t="shared" si="931"/>
        <v>4.6421161825726143E-2</v>
      </c>
      <c r="AA2125" s="100">
        <f t="shared" si="932"/>
        <v>3.7603734439834023E-2</v>
      </c>
      <c r="AB2125" s="101">
        <f t="shared" si="933"/>
        <v>1.1670124481327801E-2</v>
      </c>
      <c r="AC2125" s="99">
        <f t="shared" ref="AC2125:AC2171" si="947">I2125/$G2125+2.33*(I2125*ABS(($G2125-I2125))/$G2125^3)^0.5</f>
        <v>1.2014375932819069E-2</v>
      </c>
      <c r="AD2125" s="100">
        <f t="shared" ref="AD2125:AD2171" si="948">J2125/$G2125+2.33*(J2125*ABS(($G2125-J2125))/$G2125^3)^0.5</f>
        <v>3.3624688466696681E-2</v>
      </c>
      <c r="AE2125" s="100">
        <f t="shared" ref="AE2125:AE2171" si="949">K2125/$G2125+2.33*(K2125*ABS(($G2125-K2125))/$G2125^3)^0.5</f>
        <v>5.4315645184574241E-2</v>
      </c>
      <c r="AF2125" s="100">
        <f t="shared" ref="AF2125:AF2171" si="950">L2125/$G2125+2.33*(L2125*ABS(($G2125-L2125))/$G2125^3)^0.5</f>
        <v>4.4741788971769156E-2</v>
      </c>
      <c r="AG2125" s="101">
        <f t="shared" ref="AG2125:AG2171" si="951">M2125/$G2125+2.33*(M2125*ABS(($G2125-M2125))/$G2125^3)^0.5</f>
        <v>1.5699856021050188E-2</v>
      </c>
      <c r="AH2125" s="95">
        <f t="shared" si="934"/>
        <v>113.31768672199171</v>
      </c>
      <c r="AI2125" s="96">
        <f t="shared" si="935"/>
        <v>90.944502074688799</v>
      </c>
      <c r="AJ2125" s="96">
        <f t="shared" si="936"/>
        <v>48.685425311203318</v>
      </c>
      <c r="AK2125" s="96">
        <f t="shared" si="937"/>
        <v>127.35114107883817</v>
      </c>
      <c r="AL2125" s="86">
        <f t="shared" si="938"/>
        <v>51.147043568464731</v>
      </c>
      <c r="AM2125" s="95">
        <f t="shared" si="946"/>
        <v>113.69339570418289</v>
      </c>
      <c r="AN2125" s="96">
        <f t="shared" si="939"/>
        <v>91.246031935549738</v>
      </c>
      <c r="AO2125" s="96">
        <f t="shared" si="940"/>
        <v>48.846843639800973</v>
      </c>
      <c r="AP2125" s="96">
        <f t="shared" si="941"/>
        <v>127.77337849807707</v>
      </c>
      <c r="AQ2125" s="86">
        <f t="shared" si="942"/>
        <v>51.316623483454883</v>
      </c>
    </row>
    <row r="2126" spans="1:43">
      <c r="A2126" s="129" t="str">
        <f t="shared" si="943"/>
        <v>2018_3</v>
      </c>
      <c r="B2126" s="57">
        <v>2018</v>
      </c>
      <c r="C2126" s="57">
        <v>3</v>
      </c>
      <c r="D2126" s="81" t="str">
        <f t="shared" si="944"/>
        <v>MYL_Commercial</v>
      </c>
      <c r="E2126" s="68" t="s">
        <v>22</v>
      </c>
      <c r="F2126" s="69" t="s">
        <v>40</v>
      </c>
      <c r="G2126" s="84">
        <f t="shared" si="945"/>
        <v>2832</v>
      </c>
      <c r="H2126" s="70">
        <v>708</v>
      </c>
      <c r="I2126" s="65">
        <v>25</v>
      </c>
      <c r="J2126" s="66">
        <v>91</v>
      </c>
      <c r="K2126" s="66">
        <v>166</v>
      </c>
      <c r="L2126" s="66">
        <v>132</v>
      </c>
      <c r="M2126" s="67">
        <v>27</v>
      </c>
      <c r="N2126" s="65">
        <v>423466</v>
      </c>
      <c r="O2126" s="66">
        <v>320643</v>
      </c>
      <c r="P2126" s="66">
        <v>146316</v>
      </c>
      <c r="Q2126" s="66">
        <v>464936</v>
      </c>
      <c r="R2126" s="67">
        <v>127934</v>
      </c>
      <c r="S2126" s="95">
        <f t="shared" si="924"/>
        <v>16938.64</v>
      </c>
      <c r="T2126" s="96">
        <f t="shared" si="925"/>
        <v>3523.5494505494507</v>
      </c>
      <c r="U2126" s="96">
        <f t="shared" si="926"/>
        <v>881.42168674698792</v>
      </c>
      <c r="V2126" s="96">
        <f t="shared" si="927"/>
        <v>3522.242424242424</v>
      </c>
      <c r="W2126" s="86">
        <f t="shared" si="928"/>
        <v>4738.2962962962965</v>
      </c>
      <c r="X2126" s="99">
        <f t="shared" si="929"/>
        <v>8.8276836158192092E-3</v>
      </c>
      <c r="Y2126" s="100">
        <f t="shared" si="930"/>
        <v>3.2132768361581923E-2</v>
      </c>
      <c r="Z2126" s="100">
        <f t="shared" si="931"/>
        <v>5.8615819209039549E-2</v>
      </c>
      <c r="AA2126" s="100">
        <f t="shared" si="932"/>
        <v>4.6610169491525424E-2</v>
      </c>
      <c r="AB2126" s="101">
        <f t="shared" si="933"/>
        <v>9.5338983050847464E-3</v>
      </c>
      <c r="AC2126" s="99">
        <f t="shared" si="947"/>
        <v>1.2923186707844458E-2</v>
      </c>
      <c r="AD2126" s="100">
        <f t="shared" si="948"/>
        <v>3.9854083202758815E-2</v>
      </c>
      <c r="AE2126" s="100">
        <f t="shared" si="949"/>
        <v>6.8900721355773006E-2</v>
      </c>
      <c r="AF2126" s="100">
        <f t="shared" si="950"/>
        <v>5.5839812326177962E-2</v>
      </c>
      <c r="AG2126" s="101">
        <f t="shared" si="951"/>
        <v>1.3788553427035439E-2</v>
      </c>
      <c r="AH2126" s="95">
        <f t="shared" si="934"/>
        <v>149.52895480225988</v>
      </c>
      <c r="AI2126" s="96">
        <f t="shared" si="935"/>
        <v>113.22139830508475</v>
      </c>
      <c r="AJ2126" s="96">
        <f t="shared" si="936"/>
        <v>51.665254237288138</v>
      </c>
      <c r="AK2126" s="96">
        <f t="shared" si="937"/>
        <v>164.17231638418079</v>
      </c>
      <c r="AL2126" s="86">
        <f t="shared" si="938"/>
        <v>45.174435028248588</v>
      </c>
      <c r="AM2126" s="95">
        <f t="shared" si="946"/>
        <v>150.02472358330371</v>
      </c>
      <c r="AN2126" s="96">
        <f t="shared" si="939"/>
        <v>113.59678803946775</v>
      </c>
      <c r="AO2126" s="96">
        <f t="shared" si="940"/>
        <v>51.836552298920495</v>
      </c>
      <c r="AP2126" s="96">
        <f t="shared" si="941"/>
        <v>164.71663577223885</v>
      </c>
      <c r="AQ2126" s="86">
        <f t="shared" si="942"/>
        <v>45.324212538684044</v>
      </c>
    </row>
    <row r="2127" spans="1:43">
      <c r="A2127" s="129" t="str">
        <f t="shared" si="943"/>
        <v>2018_3</v>
      </c>
      <c r="B2127" s="57">
        <v>2018</v>
      </c>
      <c r="C2127" s="57">
        <v>3</v>
      </c>
      <c r="D2127" s="81" t="str">
        <f t="shared" si="944"/>
        <v>MYH_Commercial</v>
      </c>
      <c r="E2127" s="68" t="s">
        <v>23</v>
      </c>
      <c r="F2127" s="69" t="s">
        <v>40</v>
      </c>
      <c r="G2127" s="84">
        <f t="shared" si="945"/>
        <v>7728</v>
      </c>
      <c r="H2127" s="70">
        <v>1932</v>
      </c>
      <c r="I2127" s="65">
        <v>66</v>
      </c>
      <c r="J2127" s="66">
        <v>238</v>
      </c>
      <c r="K2127" s="66">
        <v>555</v>
      </c>
      <c r="L2127" s="66">
        <v>625</v>
      </c>
      <c r="M2127" s="67">
        <v>49</v>
      </c>
      <c r="N2127" s="65">
        <v>1339962</v>
      </c>
      <c r="O2127" s="66">
        <v>954630</v>
      </c>
      <c r="P2127" s="66">
        <v>648602</v>
      </c>
      <c r="Q2127" s="66">
        <v>1800068</v>
      </c>
      <c r="R2127" s="67">
        <v>270996</v>
      </c>
      <c r="S2127" s="95">
        <f t="shared" si="924"/>
        <v>20302.454545454544</v>
      </c>
      <c r="T2127" s="96">
        <f t="shared" si="925"/>
        <v>4011.0504201680674</v>
      </c>
      <c r="U2127" s="96">
        <f t="shared" si="926"/>
        <v>1168.6522522522523</v>
      </c>
      <c r="V2127" s="96">
        <f t="shared" si="927"/>
        <v>2880.1088</v>
      </c>
      <c r="W2127" s="86">
        <f t="shared" si="928"/>
        <v>5530.5306122448983</v>
      </c>
      <c r="X2127" s="99">
        <f t="shared" si="929"/>
        <v>8.5403726708074539E-3</v>
      </c>
      <c r="Y2127" s="100">
        <f t="shared" si="930"/>
        <v>3.0797101449275364E-2</v>
      </c>
      <c r="Z2127" s="100">
        <f t="shared" si="931"/>
        <v>7.1816770186335407E-2</v>
      </c>
      <c r="AA2127" s="100">
        <f t="shared" si="932"/>
        <v>8.087474120082816E-2</v>
      </c>
      <c r="AB2127" s="101">
        <f t="shared" si="933"/>
        <v>6.3405797101449279E-3</v>
      </c>
      <c r="AC2127" s="99">
        <f t="shared" si="947"/>
        <v>1.0979296812089539E-2</v>
      </c>
      <c r="AD2127" s="100">
        <f t="shared" si="948"/>
        <v>3.5376249005978987E-2</v>
      </c>
      <c r="AE2127" s="100">
        <f t="shared" si="949"/>
        <v>7.8659858705816058E-2</v>
      </c>
      <c r="AF2127" s="100">
        <f t="shared" si="950"/>
        <v>8.8101044188756278E-2</v>
      </c>
      <c r="AG2127" s="101">
        <f t="shared" si="951"/>
        <v>8.4443853969738691E-3</v>
      </c>
      <c r="AH2127" s="95">
        <f t="shared" si="934"/>
        <v>173.39052795031057</v>
      </c>
      <c r="AI2127" s="96">
        <f t="shared" si="935"/>
        <v>123.52872670807453</v>
      </c>
      <c r="AJ2127" s="96">
        <f t="shared" si="936"/>
        <v>83.928830227743276</v>
      </c>
      <c r="AK2127" s="96">
        <f t="shared" si="937"/>
        <v>232.92805383022775</v>
      </c>
      <c r="AL2127" s="86">
        <f t="shared" si="938"/>
        <v>35.066770186335404</v>
      </c>
      <c r="AM2127" s="95">
        <f t="shared" si="946"/>
        <v>173.96541065981756</v>
      </c>
      <c r="AN2127" s="96">
        <f t="shared" si="939"/>
        <v>123.93829077106786</v>
      </c>
      <c r="AO2127" s="96">
        <f t="shared" si="940"/>
        <v>84.207099369070903</v>
      </c>
      <c r="AP2127" s="96">
        <f t="shared" si="941"/>
        <v>233.70033540921045</v>
      </c>
      <c r="AQ2127" s="86">
        <f t="shared" si="942"/>
        <v>35.183035360083281</v>
      </c>
    </row>
    <row r="2128" spans="1:43">
      <c r="A2128" s="129" t="str">
        <f t="shared" si="943"/>
        <v>2018_3</v>
      </c>
      <c r="B2128" s="57">
        <v>2018</v>
      </c>
      <c r="C2128" s="57">
        <v>3</v>
      </c>
      <c r="D2128" s="81" t="str">
        <f t="shared" si="944"/>
        <v>LML_Commercial</v>
      </c>
      <c r="E2128" s="68" t="s">
        <v>24</v>
      </c>
      <c r="F2128" s="69" t="s">
        <v>40</v>
      </c>
      <c r="G2128" s="84">
        <f t="shared" si="945"/>
        <v>29844</v>
      </c>
      <c r="H2128" s="70">
        <v>7461</v>
      </c>
      <c r="I2128" s="65">
        <v>51</v>
      </c>
      <c r="J2128" s="66">
        <v>674</v>
      </c>
      <c r="K2128" s="66">
        <v>2824</v>
      </c>
      <c r="L2128" s="66">
        <v>978</v>
      </c>
      <c r="M2128" s="67">
        <v>232</v>
      </c>
      <c r="N2128" s="65">
        <v>1060734</v>
      </c>
      <c r="O2128" s="66">
        <v>1597222</v>
      </c>
      <c r="P2128" s="66">
        <v>4339248</v>
      </c>
      <c r="Q2128" s="66">
        <v>2100241</v>
      </c>
      <c r="R2128" s="67">
        <v>1297089</v>
      </c>
      <c r="S2128" s="95">
        <f t="shared" si="924"/>
        <v>20798.705882352941</v>
      </c>
      <c r="T2128" s="96">
        <f t="shared" si="925"/>
        <v>2369.7655786350147</v>
      </c>
      <c r="U2128" s="96">
        <f t="shared" si="926"/>
        <v>1536.5609065155807</v>
      </c>
      <c r="V2128" s="96">
        <f t="shared" si="927"/>
        <v>2147.4856850715746</v>
      </c>
      <c r="W2128" s="86">
        <f t="shared" si="928"/>
        <v>5590.9008620689656</v>
      </c>
      <c r="X2128" s="99">
        <f t="shared" si="929"/>
        <v>1.708886208283072E-3</v>
      </c>
      <c r="Y2128" s="100">
        <f t="shared" si="930"/>
        <v>2.2584104007505695E-2</v>
      </c>
      <c r="Z2128" s="100">
        <f t="shared" si="931"/>
        <v>9.4625385337086185E-2</v>
      </c>
      <c r="AA2128" s="100">
        <f t="shared" si="932"/>
        <v>3.277040611178126E-2</v>
      </c>
      <c r="AB2128" s="101">
        <f t="shared" si="933"/>
        <v>7.7737568690524061E-3</v>
      </c>
      <c r="AC2128" s="99">
        <f t="shared" si="947"/>
        <v>2.2659598119928468E-3</v>
      </c>
      <c r="AD2128" s="100">
        <f t="shared" si="948"/>
        <v>2.4587969362942604E-2</v>
      </c>
      <c r="AE2128" s="100">
        <f t="shared" si="949"/>
        <v>9.857309670803488E-2</v>
      </c>
      <c r="AF2128" s="100">
        <f t="shared" si="950"/>
        <v>3.5171632487327027E-2</v>
      </c>
      <c r="AG2128" s="101">
        <f t="shared" si="951"/>
        <v>8.9582927944997556E-3</v>
      </c>
      <c r="AH2128" s="95">
        <f t="shared" si="934"/>
        <v>35.542621632488945</v>
      </c>
      <c r="AI2128" s="96">
        <f t="shared" si="935"/>
        <v>53.519032301300093</v>
      </c>
      <c r="AJ2128" s="96">
        <f t="shared" si="936"/>
        <v>145.39766787293928</v>
      </c>
      <c r="AK2128" s="96">
        <f t="shared" si="937"/>
        <v>70.373978019032307</v>
      </c>
      <c r="AL2128" s="86">
        <f t="shared" si="938"/>
        <v>43.462303980699637</v>
      </c>
      <c r="AM2128" s="95">
        <f t="shared" si="946"/>
        <v>35.660464509309314</v>
      </c>
      <c r="AN2128" s="96">
        <f t="shared" si="939"/>
        <v>53.696476632678916</v>
      </c>
      <c r="AO2128" s="96">
        <f t="shared" si="940"/>
        <v>145.87973921934378</v>
      </c>
      <c r="AP2128" s="96">
        <f t="shared" si="941"/>
        <v>70.60730554643888</v>
      </c>
      <c r="AQ2128" s="86">
        <f t="shared" si="942"/>
        <v>43.606404857311546</v>
      </c>
    </row>
    <row r="2129" spans="1:43">
      <c r="A2129" s="129" t="str">
        <f t="shared" si="943"/>
        <v>2018_3</v>
      </c>
      <c r="B2129" s="57">
        <v>2018</v>
      </c>
      <c r="C2129" s="57">
        <v>3</v>
      </c>
      <c r="D2129" s="81" t="str">
        <f t="shared" si="944"/>
        <v>MSA_Commercial</v>
      </c>
      <c r="E2129" s="68" t="s">
        <v>25</v>
      </c>
      <c r="F2129" s="69" t="s">
        <v>40</v>
      </c>
      <c r="G2129" s="84">
        <f t="shared" si="945"/>
        <v>21168</v>
      </c>
      <c r="H2129" s="70">
        <v>5292</v>
      </c>
      <c r="I2129" s="65">
        <v>75</v>
      </c>
      <c r="J2129" s="66">
        <v>640</v>
      </c>
      <c r="K2129" s="66">
        <v>998</v>
      </c>
      <c r="L2129" s="66">
        <v>1320</v>
      </c>
      <c r="M2129" s="67">
        <v>230</v>
      </c>
      <c r="N2129" s="65">
        <v>1952036</v>
      </c>
      <c r="O2129" s="66">
        <v>2204636</v>
      </c>
      <c r="P2129" s="66">
        <v>1469437</v>
      </c>
      <c r="Q2129" s="66">
        <v>3820053</v>
      </c>
      <c r="R2129" s="67">
        <v>1000452</v>
      </c>
      <c r="S2129" s="95">
        <f t="shared" si="924"/>
        <v>26027.146666666667</v>
      </c>
      <c r="T2129" s="96">
        <f t="shared" si="925"/>
        <v>3444.7437500000001</v>
      </c>
      <c r="U2129" s="96">
        <f t="shared" si="926"/>
        <v>1472.3817635270541</v>
      </c>
      <c r="V2129" s="96">
        <f t="shared" si="927"/>
        <v>2893.9795454545456</v>
      </c>
      <c r="W2129" s="86">
        <f t="shared" si="928"/>
        <v>4349.7913043478256</v>
      </c>
      <c r="X2129" s="99">
        <f t="shared" si="929"/>
        <v>3.5430839002267575E-3</v>
      </c>
      <c r="Y2129" s="100">
        <f t="shared" si="930"/>
        <v>3.0234315948601664E-2</v>
      </c>
      <c r="Z2129" s="100">
        <f t="shared" si="931"/>
        <v>4.7146636432350716E-2</v>
      </c>
      <c r="AA2129" s="100">
        <f t="shared" si="932"/>
        <v>6.2358276643990927E-2</v>
      </c>
      <c r="AB2129" s="101">
        <f t="shared" si="933"/>
        <v>1.0865457294028722E-2</v>
      </c>
      <c r="AC2129" s="99">
        <f t="shared" si="947"/>
        <v>4.4946434864262357E-3</v>
      </c>
      <c r="AD2129" s="100">
        <f t="shared" si="948"/>
        <v>3.2976518226525642E-2</v>
      </c>
      <c r="AE2129" s="100">
        <f t="shared" si="949"/>
        <v>5.0540969073702029E-2</v>
      </c>
      <c r="AF2129" s="100">
        <f t="shared" si="950"/>
        <v>6.6230688329517257E-2</v>
      </c>
      <c r="AG2129" s="101">
        <f t="shared" si="951"/>
        <v>1.252568515057575E-2</v>
      </c>
      <c r="AH2129" s="95">
        <f t="shared" si="934"/>
        <v>92.216364323507179</v>
      </c>
      <c r="AI2129" s="96">
        <f t="shared" si="935"/>
        <v>104.1494708994709</v>
      </c>
      <c r="AJ2129" s="96">
        <f t="shared" si="936"/>
        <v>69.417847694633409</v>
      </c>
      <c r="AK2129" s="96">
        <f t="shared" si="937"/>
        <v>180.46357709750566</v>
      </c>
      <c r="AL2129" s="86">
        <f t="shared" si="938"/>
        <v>47.262471655328795</v>
      </c>
      <c r="AM2129" s="95">
        <f t="shared" si="946"/>
        <v>92.522111090702978</v>
      </c>
      <c r="AN2129" s="96">
        <f t="shared" si="939"/>
        <v>104.49478232295053</v>
      </c>
      <c r="AO2129" s="96">
        <f t="shared" si="940"/>
        <v>69.648005136580124</v>
      </c>
      <c r="AP2129" s="96">
        <f t="shared" si="941"/>
        <v>181.06191076310745</v>
      </c>
      <c r="AQ2129" s="86">
        <f t="shared" si="942"/>
        <v>47.419172128442291</v>
      </c>
    </row>
    <row r="2130" spans="1:43">
      <c r="A2130" s="129" t="str">
        <f t="shared" si="943"/>
        <v>2018_3</v>
      </c>
      <c r="B2130" s="57">
        <v>2018</v>
      </c>
      <c r="C2130" s="57">
        <v>3</v>
      </c>
      <c r="D2130" s="81" t="str">
        <f t="shared" si="944"/>
        <v>LYA_Commercial</v>
      </c>
      <c r="E2130" s="68" t="s">
        <v>26</v>
      </c>
      <c r="F2130" s="69" t="s">
        <v>40</v>
      </c>
      <c r="G2130" s="84">
        <f t="shared" si="945"/>
        <v>6400</v>
      </c>
      <c r="H2130" s="70">
        <v>1600</v>
      </c>
      <c r="I2130" s="65">
        <v>54</v>
      </c>
      <c r="J2130" s="66">
        <v>196</v>
      </c>
      <c r="K2130" s="66">
        <v>414</v>
      </c>
      <c r="L2130" s="66">
        <v>279</v>
      </c>
      <c r="M2130" s="67">
        <v>106</v>
      </c>
      <c r="N2130" s="65">
        <v>1162653</v>
      </c>
      <c r="O2130" s="66">
        <v>708641</v>
      </c>
      <c r="P2130" s="66">
        <v>715500</v>
      </c>
      <c r="Q2130" s="66">
        <v>999408</v>
      </c>
      <c r="R2130" s="67">
        <v>850800</v>
      </c>
      <c r="S2130" s="95">
        <f t="shared" si="924"/>
        <v>21530.611111111109</v>
      </c>
      <c r="T2130" s="96">
        <f t="shared" si="925"/>
        <v>3615.5153061224491</v>
      </c>
      <c r="U2130" s="96">
        <f t="shared" si="926"/>
        <v>1728.2608695652175</v>
      </c>
      <c r="V2130" s="96">
        <f t="shared" si="927"/>
        <v>3582.1075268817203</v>
      </c>
      <c r="W2130" s="86">
        <f t="shared" si="928"/>
        <v>8026.4150943396226</v>
      </c>
      <c r="X2130" s="99">
        <f t="shared" si="929"/>
        <v>8.4375000000000006E-3</v>
      </c>
      <c r="Y2130" s="100">
        <f t="shared" si="930"/>
        <v>3.0624999999999999E-2</v>
      </c>
      <c r="Z2130" s="100">
        <f t="shared" si="931"/>
        <v>6.4687499999999995E-2</v>
      </c>
      <c r="AA2130" s="100">
        <f t="shared" si="932"/>
        <v>4.3593750000000001E-2</v>
      </c>
      <c r="AB2130" s="101">
        <f t="shared" si="933"/>
        <v>1.6562500000000001E-2</v>
      </c>
      <c r="AC2130" s="99">
        <f t="shared" si="947"/>
        <v>1.1101491739518014E-2</v>
      </c>
      <c r="AD2130" s="100">
        <f t="shared" si="948"/>
        <v>3.5643222233862078E-2</v>
      </c>
      <c r="AE2130" s="100">
        <f t="shared" si="949"/>
        <v>7.1851482014504087E-2</v>
      </c>
      <c r="AF2130" s="100">
        <f t="shared" si="950"/>
        <v>4.9540767978699413E-2</v>
      </c>
      <c r="AG2130" s="101">
        <f t="shared" si="951"/>
        <v>2.0279583027895273E-2</v>
      </c>
      <c r="AH2130" s="95">
        <f t="shared" si="934"/>
        <v>181.66453125000001</v>
      </c>
      <c r="AI2130" s="96">
        <f t="shared" si="935"/>
        <v>110.72515625</v>
      </c>
      <c r="AJ2130" s="96">
        <f t="shared" si="936"/>
        <v>111.796875</v>
      </c>
      <c r="AK2130" s="96">
        <f t="shared" si="937"/>
        <v>156.1575</v>
      </c>
      <c r="AL2130" s="86">
        <f t="shared" si="938"/>
        <v>132.9375</v>
      </c>
      <c r="AM2130" s="95">
        <f t="shared" si="946"/>
        <v>182.26684672352025</v>
      </c>
      <c r="AN2130" s="96">
        <f t="shared" si="939"/>
        <v>111.09226960150802</v>
      </c>
      <c r="AO2130" s="96">
        <f t="shared" si="940"/>
        <v>112.16754167466883</v>
      </c>
      <c r="AP2130" s="96">
        <f t="shared" si="941"/>
        <v>156.67524596785105</v>
      </c>
      <c r="AQ2130" s="86">
        <f t="shared" si="942"/>
        <v>133.3782591988934</v>
      </c>
    </row>
    <row r="2131" spans="1:43">
      <c r="A2131" s="129" t="str">
        <f t="shared" si="943"/>
        <v>2018_3</v>
      </c>
      <c r="B2131" s="57">
        <v>2018</v>
      </c>
      <c r="C2131" s="57">
        <v>3</v>
      </c>
      <c r="D2131" s="81" t="str">
        <f t="shared" si="944"/>
        <v>MMA_Commercial</v>
      </c>
      <c r="E2131" s="68" t="s">
        <v>27</v>
      </c>
      <c r="F2131" s="69" t="s">
        <v>40</v>
      </c>
      <c r="G2131" s="84">
        <f t="shared" si="945"/>
        <v>31740</v>
      </c>
      <c r="H2131" s="70">
        <v>7935</v>
      </c>
      <c r="I2131" s="65">
        <v>240</v>
      </c>
      <c r="J2131" s="66">
        <v>986</v>
      </c>
      <c r="K2131" s="66">
        <v>1910</v>
      </c>
      <c r="L2131" s="66">
        <v>1678</v>
      </c>
      <c r="M2131" s="67">
        <v>381</v>
      </c>
      <c r="N2131" s="65">
        <v>4062265</v>
      </c>
      <c r="O2131" s="66">
        <v>3570244</v>
      </c>
      <c r="P2131" s="66">
        <v>3836349</v>
      </c>
      <c r="Q2131" s="66">
        <v>5736228</v>
      </c>
      <c r="R2131" s="67">
        <v>4683259</v>
      </c>
      <c r="S2131" s="95">
        <f t="shared" si="924"/>
        <v>16926.104166666668</v>
      </c>
      <c r="T2131" s="96">
        <f t="shared" si="925"/>
        <v>3620.9371196754564</v>
      </c>
      <c r="U2131" s="96">
        <f t="shared" si="926"/>
        <v>2008.5596858638744</v>
      </c>
      <c r="V2131" s="96">
        <f t="shared" si="927"/>
        <v>3418.4910607866509</v>
      </c>
      <c r="W2131" s="86">
        <f t="shared" si="928"/>
        <v>12292.018372703413</v>
      </c>
      <c r="X2131" s="99">
        <f t="shared" si="929"/>
        <v>7.5614366729678641E-3</v>
      </c>
      <c r="Y2131" s="100">
        <f t="shared" si="930"/>
        <v>3.1064902331442976E-2</v>
      </c>
      <c r="Z2131" s="100">
        <f t="shared" si="931"/>
        <v>6.0176433522369253E-2</v>
      </c>
      <c r="AA2131" s="100">
        <f t="shared" si="932"/>
        <v>5.2867044738500318E-2</v>
      </c>
      <c r="AB2131" s="101">
        <f t="shared" si="933"/>
        <v>1.2003780718336484E-2</v>
      </c>
      <c r="AC2131" s="99">
        <f t="shared" si="947"/>
        <v>8.6943754331077587E-3</v>
      </c>
      <c r="AD2131" s="100">
        <f t="shared" si="948"/>
        <v>3.3333903919699467E-2</v>
      </c>
      <c r="AE2131" s="100">
        <f t="shared" si="949"/>
        <v>6.3286637322752262E-2</v>
      </c>
      <c r="AF2131" s="100">
        <f t="shared" si="950"/>
        <v>5.5793557692828059E-2</v>
      </c>
      <c r="AG2131" s="101">
        <f t="shared" si="951"/>
        <v>1.3428040227693151E-2</v>
      </c>
      <c r="AH2131" s="95">
        <f t="shared" si="934"/>
        <v>127.9856647763075</v>
      </c>
      <c r="AI2131" s="96">
        <f t="shared" si="935"/>
        <v>112.48405797101449</v>
      </c>
      <c r="AJ2131" s="96">
        <f t="shared" si="936"/>
        <v>120.8679584120983</v>
      </c>
      <c r="AK2131" s="96">
        <f t="shared" si="937"/>
        <v>180.72551984877126</v>
      </c>
      <c r="AL2131" s="86">
        <f t="shared" si="938"/>
        <v>147.55069313169503</v>
      </c>
      <c r="AM2131" s="95">
        <f t="shared" si="946"/>
        <v>128.41000598233776</v>
      </c>
      <c r="AN2131" s="96">
        <f t="shared" si="939"/>
        <v>112.85700302624409</v>
      </c>
      <c r="AO2131" s="96">
        <f t="shared" si="940"/>
        <v>121.26870059937879</v>
      </c>
      <c r="AP2131" s="96">
        <f t="shared" si="941"/>
        <v>181.32472199525469</v>
      </c>
      <c r="AQ2131" s="86">
        <f t="shared" si="942"/>
        <v>148.03990291298996</v>
      </c>
    </row>
    <row r="2132" spans="1:43">
      <c r="A2132" s="129" t="str">
        <f t="shared" si="943"/>
        <v>2018_3</v>
      </c>
      <c r="B2132" s="57">
        <v>2018</v>
      </c>
      <c r="C2132" s="57">
        <v>3</v>
      </c>
      <c r="D2132" s="81" t="str">
        <f t="shared" si="944"/>
        <v>LYH_Commercial</v>
      </c>
      <c r="E2132" s="68" t="s">
        <v>28</v>
      </c>
      <c r="F2132" s="69" t="s">
        <v>40</v>
      </c>
      <c r="G2132" s="84">
        <f t="shared" si="945"/>
        <v>4460</v>
      </c>
      <c r="H2132" s="70">
        <v>1115</v>
      </c>
      <c r="I2132" s="65">
        <v>40</v>
      </c>
      <c r="J2132" s="66">
        <v>155</v>
      </c>
      <c r="K2132" s="66">
        <v>172</v>
      </c>
      <c r="L2132" s="66">
        <v>246</v>
      </c>
      <c r="M2132" s="67">
        <v>70</v>
      </c>
      <c r="N2132" s="65">
        <v>676984</v>
      </c>
      <c r="O2132" s="66">
        <v>547119</v>
      </c>
      <c r="P2132" s="66">
        <v>226365</v>
      </c>
      <c r="Q2132" s="66">
        <v>738234</v>
      </c>
      <c r="R2132" s="67">
        <v>549846</v>
      </c>
      <c r="S2132" s="95">
        <f t="shared" si="924"/>
        <v>16924.599999999999</v>
      </c>
      <c r="T2132" s="96">
        <f t="shared" si="925"/>
        <v>3529.8</v>
      </c>
      <c r="U2132" s="96">
        <f t="shared" si="926"/>
        <v>1316.0755813953488</v>
      </c>
      <c r="V2132" s="96">
        <f t="shared" si="927"/>
        <v>3000.9512195121952</v>
      </c>
      <c r="W2132" s="86">
        <f t="shared" si="928"/>
        <v>7854.9428571428571</v>
      </c>
      <c r="X2132" s="99">
        <f t="shared" si="929"/>
        <v>8.9686098654708519E-3</v>
      </c>
      <c r="Y2132" s="100">
        <f t="shared" si="930"/>
        <v>3.4753363228699555E-2</v>
      </c>
      <c r="Z2132" s="100">
        <f t="shared" si="931"/>
        <v>3.8565022421524667E-2</v>
      </c>
      <c r="AA2132" s="100">
        <f t="shared" si="932"/>
        <v>5.5156950672645741E-2</v>
      </c>
      <c r="AB2132" s="101">
        <f t="shared" si="933"/>
        <v>1.5695067264573991E-2</v>
      </c>
      <c r="AC2132" s="99">
        <f t="shared" si="947"/>
        <v>1.2257843808600708E-2</v>
      </c>
      <c r="AD2132" s="100">
        <f t="shared" si="948"/>
        <v>4.1143439765636454E-2</v>
      </c>
      <c r="AE2132" s="100">
        <f t="shared" si="949"/>
        <v>4.5283103559536519E-2</v>
      </c>
      <c r="AF2132" s="100">
        <f t="shared" si="950"/>
        <v>6.3121632882055245E-2</v>
      </c>
      <c r="AG2132" s="101">
        <f t="shared" si="951"/>
        <v>2.0031522954250383E-2</v>
      </c>
      <c r="AH2132" s="95">
        <f t="shared" si="934"/>
        <v>151.79013452914799</v>
      </c>
      <c r="AI2132" s="96">
        <f t="shared" si="935"/>
        <v>122.67242152466368</v>
      </c>
      <c r="AJ2132" s="96">
        <f t="shared" si="936"/>
        <v>50.754484304932738</v>
      </c>
      <c r="AK2132" s="96">
        <f t="shared" si="937"/>
        <v>165.52331838565021</v>
      </c>
      <c r="AL2132" s="86">
        <f t="shared" si="938"/>
        <v>123.28385650224216</v>
      </c>
      <c r="AM2132" s="95">
        <f t="shared" si="946"/>
        <v>152.2934003352222</v>
      </c>
      <c r="AN2132" s="96">
        <f t="shared" si="939"/>
        <v>123.07914647614483</v>
      </c>
      <c r="AO2132" s="96">
        <f t="shared" si="940"/>
        <v>50.922762675163035</v>
      </c>
      <c r="AP2132" s="96">
        <f t="shared" si="941"/>
        <v>166.07211707082061</v>
      </c>
      <c r="AQ2132" s="86">
        <f t="shared" si="942"/>
        <v>123.69260868900977</v>
      </c>
    </row>
    <row r="2133" spans="1:43">
      <c r="A2133" s="129" t="str">
        <f t="shared" si="943"/>
        <v>2018_3</v>
      </c>
      <c r="B2133" s="57">
        <v>2018</v>
      </c>
      <c r="C2133" s="57">
        <v>3</v>
      </c>
      <c r="D2133" s="81" t="str">
        <f t="shared" si="944"/>
        <v>SSA_Commercial</v>
      </c>
      <c r="E2133" s="68" t="s">
        <v>29</v>
      </c>
      <c r="F2133" s="69" t="s">
        <v>40</v>
      </c>
      <c r="G2133" s="84">
        <f t="shared" si="945"/>
        <v>7600</v>
      </c>
      <c r="H2133" s="70">
        <v>1900</v>
      </c>
      <c r="I2133" s="65">
        <v>66</v>
      </c>
      <c r="J2133" s="66">
        <v>242</v>
      </c>
      <c r="K2133" s="66">
        <v>489</v>
      </c>
      <c r="L2133" s="66">
        <v>344</v>
      </c>
      <c r="M2133" s="67">
        <v>49</v>
      </c>
      <c r="N2133" s="65">
        <v>1418625</v>
      </c>
      <c r="O2133" s="66">
        <v>420523</v>
      </c>
      <c r="P2133" s="66">
        <v>398699</v>
      </c>
      <c r="Q2133" s="66">
        <v>1064200</v>
      </c>
      <c r="R2133" s="67">
        <v>295081</v>
      </c>
      <c r="S2133" s="95">
        <f t="shared" si="924"/>
        <v>21494.31818181818</v>
      </c>
      <c r="T2133" s="96">
        <f t="shared" si="925"/>
        <v>1737.6983471074379</v>
      </c>
      <c r="U2133" s="96">
        <f t="shared" si="926"/>
        <v>815.33537832310833</v>
      </c>
      <c r="V2133" s="96">
        <f t="shared" si="927"/>
        <v>3093.6046511627906</v>
      </c>
      <c r="W2133" s="86">
        <f t="shared" si="928"/>
        <v>6022.0612244897957</v>
      </c>
      <c r="X2133" s="99">
        <f t="shared" si="929"/>
        <v>8.6842105263157891E-3</v>
      </c>
      <c r="Y2133" s="100">
        <f t="shared" si="930"/>
        <v>3.1842105263157894E-2</v>
      </c>
      <c r="Z2133" s="100">
        <f t="shared" si="931"/>
        <v>6.4342105263157895E-2</v>
      </c>
      <c r="AA2133" s="100">
        <f t="shared" si="932"/>
        <v>4.5263157894736845E-2</v>
      </c>
      <c r="AB2133" s="101">
        <f t="shared" si="933"/>
        <v>6.4473684210526313E-3</v>
      </c>
      <c r="AC2133" s="99">
        <f t="shared" si="947"/>
        <v>1.1164031382820202E-2</v>
      </c>
      <c r="AD2133" s="100">
        <f t="shared" si="948"/>
        <v>3.6534808680779803E-2</v>
      </c>
      <c r="AE2133" s="100">
        <f t="shared" si="949"/>
        <v>7.0899861988199267E-2</v>
      </c>
      <c r="AF2133" s="100">
        <f t="shared" si="950"/>
        <v>5.0819172656160608E-2</v>
      </c>
      <c r="AG2133" s="101">
        <f t="shared" si="951"/>
        <v>8.5864916695156807E-3</v>
      </c>
      <c r="AH2133" s="95">
        <f t="shared" si="934"/>
        <v>186.66118421052633</v>
      </c>
      <c r="AI2133" s="96">
        <f t="shared" si="935"/>
        <v>55.331973684210524</v>
      </c>
      <c r="AJ2133" s="96">
        <f t="shared" si="936"/>
        <v>52.460394736842105</v>
      </c>
      <c r="AK2133" s="96">
        <f t="shared" si="937"/>
        <v>140.02631578947367</v>
      </c>
      <c r="AL2133" s="86">
        <f t="shared" si="938"/>
        <v>38.82644736842105</v>
      </c>
      <c r="AM2133" s="95">
        <f t="shared" si="946"/>
        <v>187.2800662717741</v>
      </c>
      <c r="AN2133" s="96">
        <f t="shared" si="939"/>
        <v>55.515428889808973</v>
      </c>
      <c r="AO2133" s="96">
        <f t="shared" si="940"/>
        <v>52.634329116214687</v>
      </c>
      <c r="AP2133" s="96">
        <f t="shared" si="941"/>
        <v>140.49057821934758</v>
      </c>
      <c r="AQ2133" s="86">
        <f t="shared" si="942"/>
        <v>38.955177890944661</v>
      </c>
    </row>
    <row r="2134" spans="1:43">
      <c r="A2134" s="129" t="str">
        <f t="shared" si="943"/>
        <v>2018_3</v>
      </c>
      <c r="B2134" s="57">
        <v>2018</v>
      </c>
      <c r="C2134" s="57">
        <v>3</v>
      </c>
      <c r="D2134" s="81" t="str">
        <f t="shared" si="944"/>
        <v>MML_Commercial</v>
      </c>
      <c r="E2134" s="68" t="s">
        <v>30</v>
      </c>
      <c r="F2134" s="69" t="s">
        <v>40</v>
      </c>
      <c r="G2134" s="84">
        <f t="shared" si="945"/>
        <v>26136</v>
      </c>
      <c r="H2134" s="70">
        <v>6534</v>
      </c>
      <c r="I2134" s="65">
        <v>156</v>
      </c>
      <c r="J2134" s="66">
        <v>745</v>
      </c>
      <c r="K2134" s="66">
        <v>2333</v>
      </c>
      <c r="L2134" s="66">
        <v>1022</v>
      </c>
      <c r="M2134" s="67">
        <v>243</v>
      </c>
      <c r="N2134" s="65">
        <v>2815372</v>
      </c>
      <c r="O2134" s="66">
        <v>2659412</v>
      </c>
      <c r="P2134" s="66">
        <v>1583896</v>
      </c>
      <c r="Q2134" s="66">
        <v>3694235</v>
      </c>
      <c r="R2134" s="67">
        <v>544774</v>
      </c>
      <c r="S2134" s="95">
        <f t="shared" si="924"/>
        <v>18047.25641025641</v>
      </c>
      <c r="T2134" s="96">
        <f t="shared" si="925"/>
        <v>3569.6805369127519</v>
      </c>
      <c r="U2134" s="96">
        <f t="shared" si="926"/>
        <v>678.90955850835837</v>
      </c>
      <c r="V2134" s="96">
        <f t="shared" si="927"/>
        <v>3614.7113502935422</v>
      </c>
      <c r="W2134" s="86">
        <f t="shared" si="928"/>
        <v>2241.8683127572017</v>
      </c>
      <c r="X2134" s="99">
        <f t="shared" si="929"/>
        <v>5.9687786960514232E-3</v>
      </c>
      <c r="Y2134" s="100">
        <f t="shared" si="930"/>
        <v>2.8504744413835322E-2</v>
      </c>
      <c r="Z2134" s="100">
        <f t="shared" si="931"/>
        <v>8.9263850627486985E-2</v>
      </c>
      <c r="AA2134" s="100">
        <f t="shared" si="932"/>
        <v>3.9103152739516374E-2</v>
      </c>
      <c r="AB2134" s="101">
        <f t="shared" si="933"/>
        <v>9.2975206611570251E-3</v>
      </c>
      <c r="AC2134" s="99">
        <f t="shared" si="947"/>
        <v>7.0789221728802584E-3</v>
      </c>
      <c r="AD2134" s="100">
        <f t="shared" si="948"/>
        <v>3.0903109414757483E-2</v>
      </c>
      <c r="AE2134" s="100">
        <f t="shared" si="949"/>
        <v>9.3373175308083284E-2</v>
      </c>
      <c r="AF2134" s="100">
        <f t="shared" si="950"/>
        <v>4.1896858296657194E-2</v>
      </c>
      <c r="AG2134" s="101">
        <f t="shared" si="951"/>
        <v>1.0680741621451134E-2</v>
      </c>
      <c r="AH2134" s="95">
        <f t="shared" si="934"/>
        <v>107.72007958371594</v>
      </c>
      <c r="AI2134" s="96">
        <f t="shared" si="935"/>
        <v>101.75283134374044</v>
      </c>
      <c r="AJ2134" s="96">
        <f t="shared" si="936"/>
        <v>60.602081420263239</v>
      </c>
      <c r="AK2134" s="96">
        <f t="shared" si="937"/>
        <v>141.34661003979187</v>
      </c>
      <c r="AL2134" s="86">
        <f t="shared" si="938"/>
        <v>20.843816957453321</v>
      </c>
      <c r="AM2134" s="95">
        <f t="shared" si="946"/>
        <v>108.07722949237267</v>
      </c>
      <c r="AN2134" s="96">
        <f t="shared" si="939"/>
        <v>102.0901966201162</v>
      </c>
      <c r="AO2134" s="96">
        <f t="shared" si="940"/>
        <v>60.803009863013166</v>
      </c>
      <c r="AP2134" s="96">
        <f t="shared" si="941"/>
        <v>141.81524995409325</v>
      </c>
      <c r="AQ2134" s="86">
        <f t="shared" si="942"/>
        <v>20.912925403633277</v>
      </c>
    </row>
    <row r="2135" spans="1:43">
      <c r="A2135" s="129" t="str">
        <f t="shared" si="943"/>
        <v>2018_3</v>
      </c>
      <c r="B2135" s="57">
        <v>2018</v>
      </c>
      <c r="C2135" s="57">
        <v>3</v>
      </c>
      <c r="D2135" s="81" t="str">
        <f t="shared" si="944"/>
        <v>LMH_Commercial</v>
      </c>
      <c r="E2135" s="68" t="s">
        <v>31</v>
      </c>
      <c r="F2135" s="69" t="s">
        <v>40</v>
      </c>
      <c r="G2135" s="84">
        <f t="shared" si="945"/>
        <v>25064</v>
      </c>
      <c r="H2135" s="70">
        <v>6266</v>
      </c>
      <c r="I2135" s="65">
        <v>95</v>
      </c>
      <c r="J2135" s="66">
        <v>908</v>
      </c>
      <c r="K2135" s="66">
        <v>1434</v>
      </c>
      <c r="L2135" s="66">
        <v>1467</v>
      </c>
      <c r="M2135" s="67">
        <v>303</v>
      </c>
      <c r="N2135" s="65">
        <v>4055896</v>
      </c>
      <c r="O2135" s="66">
        <v>3636886</v>
      </c>
      <c r="P2135" s="66">
        <v>1702609</v>
      </c>
      <c r="Q2135" s="66">
        <v>5660204</v>
      </c>
      <c r="R2135" s="67">
        <v>3640498</v>
      </c>
      <c r="S2135" s="95">
        <f t="shared" si="924"/>
        <v>42693.642105263156</v>
      </c>
      <c r="T2135" s="96">
        <f t="shared" si="925"/>
        <v>4005.3810572687225</v>
      </c>
      <c r="U2135" s="96">
        <f t="shared" si="926"/>
        <v>1187.3145048814504</v>
      </c>
      <c r="V2135" s="96">
        <f t="shared" si="927"/>
        <v>3858.3531015678254</v>
      </c>
      <c r="W2135" s="86">
        <f t="shared" si="928"/>
        <v>12014.84488448845</v>
      </c>
      <c r="X2135" s="99">
        <f t="shared" si="929"/>
        <v>3.7902968400893712E-3</v>
      </c>
      <c r="Y2135" s="100">
        <f t="shared" si="930"/>
        <v>3.6227258218959467E-2</v>
      </c>
      <c r="Z2135" s="100">
        <f t="shared" si="931"/>
        <v>5.7213533354612191E-2</v>
      </c>
      <c r="AA2135" s="100">
        <f t="shared" si="932"/>
        <v>5.8530162783274817E-2</v>
      </c>
      <c r="AB2135" s="101">
        <f t="shared" si="933"/>
        <v>1.2089052026811363E-2</v>
      </c>
      <c r="AC2135" s="99">
        <f t="shared" si="947"/>
        <v>4.6946597145055228E-3</v>
      </c>
      <c r="AD2135" s="100">
        <f t="shared" si="948"/>
        <v>3.8977277779635396E-2</v>
      </c>
      <c r="AE2135" s="100">
        <f t="shared" si="949"/>
        <v>6.0631649256132923E-2</v>
      </c>
      <c r="AF2135" s="100">
        <f t="shared" si="950"/>
        <v>6.1984969867017438E-2</v>
      </c>
      <c r="AG2135" s="101">
        <f t="shared" si="951"/>
        <v>1.3697421244224564E-2</v>
      </c>
      <c r="AH2135" s="95">
        <f t="shared" si="934"/>
        <v>161.82157676348547</v>
      </c>
      <c r="AI2135" s="96">
        <f t="shared" si="935"/>
        <v>145.10397382700287</v>
      </c>
      <c r="AJ2135" s="96">
        <f t="shared" si="936"/>
        <v>67.930458027449731</v>
      </c>
      <c r="AK2135" s="96">
        <f t="shared" si="937"/>
        <v>225.8300351101181</v>
      </c>
      <c r="AL2135" s="86">
        <f t="shared" si="938"/>
        <v>145.24808490264923</v>
      </c>
      <c r="AM2135" s="95">
        <f t="shared" si="946"/>
        <v>162.3581021873722</v>
      </c>
      <c r="AN2135" s="96">
        <f t="shared" si="939"/>
        <v>145.58507141993368</v>
      </c>
      <c r="AO2135" s="96">
        <f t="shared" si="940"/>
        <v>68.155683973933165</v>
      </c>
      <c r="AP2135" s="96">
        <f t="shared" si="941"/>
        <v>226.57878294546333</v>
      </c>
      <c r="AQ2135" s="86">
        <f t="shared" si="942"/>
        <v>145.72966030118232</v>
      </c>
    </row>
    <row r="2136" spans="1:43">
      <c r="A2136" s="129" t="str">
        <f t="shared" si="943"/>
        <v>2018_3</v>
      </c>
      <c r="B2136" s="57">
        <v>2018</v>
      </c>
      <c r="C2136" s="57">
        <v>3</v>
      </c>
      <c r="D2136" s="81" t="str">
        <f t="shared" si="944"/>
        <v>SSL_Commercial</v>
      </c>
      <c r="E2136" s="68" t="s">
        <v>32</v>
      </c>
      <c r="F2136" s="69" t="s">
        <v>40</v>
      </c>
      <c r="G2136" s="84">
        <f t="shared" si="945"/>
        <v>13840</v>
      </c>
      <c r="H2136" s="70">
        <v>3460</v>
      </c>
      <c r="I2136" s="65">
        <v>133</v>
      </c>
      <c r="J2136" s="66">
        <v>404</v>
      </c>
      <c r="K2136" s="66">
        <v>1124</v>
      </c>
      <c r="L2136" s="66">
        <v>620</v>
      </c>
      <c r="M2136" s="67">
        <v>138</v>
      </c>
      <c r="N2136" s="65">
        <v>1920829</v>
      </c>
      <c r="O2136" s="66">
        <v>1459088</v>
      </c>
      <c r="P2136" s="66">
        <v>1191832</v>
      </c>
      <c r="Q2136" s="66">
        <v>1868834</v>
      </c>
      <c r="R2136" s="67">
        <v>425047</v>
      </c>
      <c r="S2136" s="95">
        <f t="shared" si="924"/>
        <v>14442.323308270677</v>
      </c>
      <c r="T2136" s="96">
        <f t="shared" si="925"/>
        <v>3611.6039603960394</v>
      </c>
      <c r="U2136" s="96">
        <f t="shared" si="926"/>
        <v>1060.3487544483985</v>
      </c>
      <c r="V2136" s="96">
        <f t="shared" si="927"/>
        <v>3014.248387096774</v>
      </c>
      <c r="W2136" s="86">
        <f t="shared" si="928"/>
        <v>3080.050724637681</v>
      </c>
      <c r="X2136" s="99">
        <f t="shared" si="929"/>
        <v>9.6098265895953761E-3</v>
      </c>
      <c r="Y2136" s="100">
        <f t="shared" si="930"/>
        <v>2.9190751445086704E-2</v>
      </c>
      <c r="Z2136" s="100">
        <f t="shared" si="931"/>
        <v>8.1213872832369943E-2</v>
      </c>
      <c r="AA2136" s="100">
        <f t="shared" si="932"/>
        <v>4.4797687861271675E-2</v>
      </c>
      <c r="AB2136" s="101">
        <f t="shared" si="933"/>
        <v>9.971098265895954E-3</v>
      </c>
      <c r="AC2136" s="99">
        <f t="shared" si="947"/>
        <v>1.1542012063230396E-2</v>
      </c>
      <c r="AD2136" s="100">
        <f t="shared" si="948"/>
        <v>3.2524842573955048E-2</v>
      </c>
      <c r="AE2136" s="100">
        <f t="shared" si="949"/>
        <v>8.6624033978036308E-2</v>
      </c>
      <c r="AF2136" s="100">
        <f t="shared" si="950"/>
        <v>4.8894663279181252E-2</v>
      </c>
      <c r="AG2136" s="101">
        <f t="shared" si="951"/>
        <v>1.1938908933787323E-2</v>
      </c>
      <c r="AH2136" s="95">
        <f t="shared" si="934"/>
        <v>138.78822254335259</v>
      </c>
      <c r="AI2136" s="96">
        <f t="shared" si="935"/>
        <v>105.42543352601156</v>
      </c>
      <c r="AJ2136" s="96">
        <f t="shared" si="936"/>
        <v>86.115028901734107</v>
      </c>
      <c r="AK2136" s="96">
        <f t="shared" si="937"/>
        <v>135.03135838150288</v>
      </c>
      <c r="AL2136" s="86">
        <f t="shared" si="938"/>
        <v>30.711488439306358</v>
      </c>
      <c r="AM2136" s="95">
        <f t="shared" si="946"/>
        <v>139.24838002926927</v>
      </c>
      <c r="AN2136" s="96">
        <f t="shared" si="939"/>
        <v>105.77497545078009</v>
      </c>
      <c r="AO2136" s="96">
        <f t="shared" si="940"/>
        <v>86.400546465637532</v>
      </c>
      <c r="AP2136" s="96">
        <f t="shared" si="941"/>
        <v>135.4790598453165</v>
      </c>
      <c r="AQ2136" s="86">
        <f t="shared" si="942"/>
        <v>30.813313515310742</v>
      </c>
    </row>
    <row r="2137" spans="1:43">
      <c r="A2137" s="129" t="str">
        <f t="shared" si="943"/>
        <v>2018_3</v>
      </c>
      <c r="B2137" s="57">
        <v>2018</v>
      </c>
      <c r="C2137" s="57">
        <v>3</v>
      </c>
      <c r="D2137" s="81" t="str">
        <f t="shared" si="944"/>
        <v>SSH_Commercial</v>
      </c>
      <c r="E2137" s="68" t="s">
        <v>33</v>
      </c>
      <c r="F2137" s="69" t="s">
        <v>40</v>
      </c>
      <c r="G2137" s="84">
        <f t="shared" si="945"/>
        <v>12776</v>
      </c>
      <c r="H2137" s="70">
        <v>3194</v>
      </c>
      <c r="I2137" s="65">
        <v>105</v>
      </c>
      <c r="J2137" s="66">
        <v>478</v>
      </c>
      <c r="K2137" s="66">
        <v>1105</v>
      </c>
      <c r="L2137" s="66">
        <v>692</v>
      </c>
      <c r="M2137" s="67">
        <v>121</v>
      </c>
      <c r="N2137" s="65">
        <v>1926247</v>
      </c>
      <c r="O2137" s="66">
        <v>2120826</v>
      </c>
      <c r="P2137" s="66">
        <v>7449555</v>
      </c>
      <c r="Q2137" s="66">
        <v>3185499</v>
      </c>
      <c r="R2137" s="67">
        <v>525978</v>
      </c>
      <c r="S2137" s="95">
        <f t="shared" si="924"/>
        <v>18345.209523809524</v>
      </c>
      <c r="T2137" s="96">
        <f t="shared" si="925"/>
        <v>4436.8744769874475</v>
      </c>
      <c r="U2137" s="96">
        <f t="shared" si="926"/>
        <v>6741.6787330316738</v>
      </c>
      <c r="V2137" s="96">
        <f t="shared" si="927"/>
        <v>4603.3222543352604</v>
      </c>
      <c r="W2137" s="86">
        <f t="shared" si="928"/>
        <v>4346.9256198347111</v>
      </c>
      <c r="X2137" s="99">
        <f t="shared" si="929"/>
        <v>8.2185347526612402E-3</v>
      </c>
      <c r="Y2137" s="100">
        <f t="shared" si="930"/>
        <v>3.7413901064495929E-2</v>
      </c>
      <c r="Z2137" s="100">
        <f t="shared" si="931"/>
        <v>8.6490294301815901E-2</v>
      </c>
      <c r="AA2137" s="100">
        <f t="shared" si="932"/>
        <v>5.4164057608015029E-2</v>
      </c>
      <c r="AB2137" s="101">
        <f t="shared" si="933"/>
        <v>9.470882905447715E-3</v>
      </c>
      <c r="AC2137" s="99">
        <f t="shared" si="947"/>
        <v>1.0079608835959474E-2</v>
      </c>
      <c r="AD2137" s="100">
        <f t="shared" si="948"/>
        <v>4.1325864249022348E-2</v>
      </c>
      <c r="AE2137" s="100">
        <f t="shared" si="949"/>
        <v>9.2284564453667492E-2</v>
      </c>
      <c r="AF2137" s="100">
        <f t="shared" si="950"/>
        <v>5.8829813056207429E-2</v>
      </c>
      <c r="AG2137" s="101">
        <f t="shared" si="951"/>
        <v>1.1467465708976218E-2</v>
      </c>
      <c r="AH2137" s="95">
        <f t="shared" si="934"/>
        <v>150.77074201628054</v>
      </c>
      <c r="AI2137" s="96">
        <f t="shared" si="935"/>
        <v>166.00078271759548</v>
      </c>
      <c r="AJ2137" s="96">
        <f t="shared" si="936"/>
        <v>583.08977770820286</v>
      </c>
      <c r="AK2137" s="96">
        <f t="shared" si="937"/>
        <v>249.33461177207263</v>
      </c>
      <c r="AL2137" s="86">
        <f t="shared" si="938"/>
        <v>41.169223544145275</v>
      </c>
      <c r="AM2137" s="95">
        <f t="shared" si="946"/>
        <v>151.27062798876881</v>
      </c>
      <c r="AN2137" s="96">
        <f t="shared" si="939"/>
        <v>166.55116445342088</v>
      </c>
      <c r="AO2137" s="96">
        <f t="shared" si="940"/>
        <v>585.02303343593667</v>
      </c>
      <c r="AP2137" s="96">
        <f t="shared" si="941"/>
        <v>250.16128990082532</v>
      </c>
      <c r="AQ2137" s="86">
        <f t="shared" si="942"/>
        <v>41.305721627743822</v>
      </c>
    </row>
    <row r="2138" spans="1:43">
      <c r="A2138" s="129" t="str">
        <f t="shared" si="943"/>
        <v>2018_3</v>
      </c>
      <c r="B2138" s="57">
        <v>2018</v>
      </c>
      <c r="C2138" s="57">
        <v>3</v>
      </c>
      <c r="D2138" s="81" t="str">
        <f t="shared" si="944"/>
        <v>MMH_Commercial</v>
      </c>
      <c r="E2138" s="68" t="s">
        <v>34</v>
      </c>
      <c r="F2138" s="69" t="s">
        <v>40</v>
      </c>
      <c r="G2138" s="84">
        <f t="shared" si="945"/>
        <v>22372</v>
      </c>
      <c r="H2138" s="70">
        <v>5593</v>
      </c>
      <c r="I2138" s="65">
        <v>249</v>
      </c>
      <c r="J2138" s="66">
        <v>953</v>
      </c>
      <c r="K2138" s="66">
        <v>960</v>
      </c>
      <c r="L2138" s="66">
        <v>1491</v>
      </c>
      <c r="M2138" s="67">
        <v>356</v>
      </c>
      <c r="N2138" s="65">
        <v>3535482</v>
      </c>
      <c r="O2138" s="66">
        <v>3080025</v>
      </c>
      <c r="P2138" s="66">
        <v>1424313</v>
      </c>
      <c r="Q2138" s="66">
        <v>4538196</v>
      </c>
      <c r="R2138" s="67">
        <v>1022370</v>
      </c>
      <c r="S2138" s="95">
        <f t="shared" si="924"/>
        <v>14198.722891566265</v>
      </c>
      <c r="T2138" s="96">
        <f t="shared" si="925"/>
        <v>3231.9254984260233</v>
      </c>
      <c r="U2138" s="96">
        <f t="shared" si="926"/>
        <v>1483.659375</v>
      </c>
      <c r="V2138" s="96">
        <f t="shared" si="927"/>
        <v>3043.7263581488933</v>
      </c>
      <c r="W2138" s="86">
        <f t="shared" si="928"/>
        <v>2871.825842696629</v>
      </c>
      <c r="X2138" s="99">
        <f t="shared" si="929"/>
        <v>1.1129983908457E-2</v>
      </c>
      <c r="Y2138" s="100">
        <f t="shared" si="930"/>
        <v>4.2597890219917757E-2</v>
      </c>
      <c r="Z2138" s="100">
        <f t="shared" si="931"/>
        <v>4.291078133381012E-2</v>
      </c>
      <c r="AA2138" s="100">
        <f t="shared" si="932"/>
        <v>6.6645807259073847E-2</v>
      </c>
      <c r="AB2138" s="101">
        <f t="shared" si="933"/>
        <v>1.5912748077954585E-2</v>
      </c>
      <c r="AC2138" s="99">
        <f t="shared" si="947"/>
        <v>1.2764241037927683E-2</v>
      </c>
      <c r="AD2138" s="100">
        <f t="shared" si="948"/>
        <v>4.5743789041856241E-2</v>
      </c>
      <c r="AE2138" s="100">
        <f t="shared" si="949"/>
        <v>4.6067696699118664E-2</v>
      </c>
      <c r="AF2138" s="100">
        <f t="shared" si="950"/>
        <v>7.0531005410763778E-2</v>
      </c>
      <c r="AG2138" s="101">
        <f t="shared" si="951"/>
        <v>1.7862111947172365E-2</v>
      </c>
      <c r="AH2138" s="95">
        <f t="shared" si="934"/>
        <v>158.03155730377259</v>
      </c>
      <c r="AI2138" s="96">
        <f t="shared" si="935"/>
        <v>137.67320758090472</v>
      </c>
      <c r="AJ2138" s="96">
        <f t="shared" si="936"/>
        <v>63.664983014482388</v>
      </c>
      <c r="AK2138" s="96">
        <f t="shared" si="937"/>
        <v>202.85160021455391</v>
      </c>
      <c r="AL2138" s="86">
        <f t="shared" si="938"/>
        <v>45.698641158591094</v>
      </c>
      <c r="AM2138" s="95">
        <f t="shared" si="946"/>
        <v>158.55551677793969</v>
      </c>
      <c r="AN2138" s="96">
        <f t="shared" si="939"/>
        <v>138.12966819346661</v>
      </c>
      <c r="AO2138" s="96">
        <f t="shared" si="940"/>
        <v>63.876066620771255</v>
      </c>
      <c r="AP2138" s="96">
        <f t="shared" si="941"/>
        <v>203.52416219898129</v>
      </c>
      <c r="AQ2138" s="86">
        <f t="shared" si="942"/>
        <v>45.850156693843211</v>
      </c>
    </row>
    <row r="2139" spans="1:43">
      <c r="A2139" s="129" t="str">
        <f t="shared" si="943"/>
        <v>2018_3</v>
      </c>
      <c r="B2139" s="57">
        <v>2018</v>
      </c>
      <c r="C2139" s="57">
        <v>3</v>
      </c>
      <c r="D2139" s="81" t="str">
        <f t="shared" si="944"/>
        <v>SYA_Commercial</v>
      </c>
      <c r="E2139" s="68" t="s">
        <v>35</v>
      </c>
      <c r="F2139" s="69" t="s">
        <v>40</v>
      </c>
      <c r="G2139" s="84">
        <f t="shared" si="945"/>
        <v>7032</v>
      </c>
      <c r="H2139" s="70">
        <v>1758</v>
      </c>
      <c r="I2139" s="65">
        <v>83</v>
      </c>
      <c r="J2139" s="66">
        <v>293</v>
      </c>
      <c r="K2139" s="66">
        <v>436</v>
      </c>
      <c r="L2139" s="66">
        <v>506</v>
      </c>
      <c r="M2139" s="67">
        <v>184</v>
      </c>
      <c r="N2139" s="65">
        <v>1330757</v>
      </c>
      <c r="O2139" s="66">
        <v>984813</v>
      </c>
      <c r="P2139" s="66">
        <v>394976</v>
      </c>
      <c r="Q2139" s="66">
        <v>1577993</v>
      </c>
      <c r="R2139" s="67">
        <v>1029815</v>
      </c>
      <c r="S2139" s="95">
        <f t="shared" si="924"/>
        <v>16033.216867469879</v>
      </c>
      <c r="T2139" s="96">
        <f t="shared" si="925"/>
        <v>3361.1365187713309</v>
      </c>
      <c r="U2139" s="96">
        <f t="shared" si="926"/>
        <v>905.90825688073392</v>
      </c>
      <c r="V2139" s="96">
        <f t="shared" si="927"/>
        <v>3118.5632411067195</v>
      </c>
      <c r="W2139" s="86">
        <f t="shared" si="928"/>
        <v>5596.820652173913</v>
      </c>
      <c r="X2139" s="99">
        <f t="shared" si="929"/>
        <v>1.1803185437997724E-2</v>
      </c>
      <c r="Y2139" s="100">
        <f t="shared" si="930"/>
        <v>4.1666666666666664E-2</v>
      </c>
      <c r="Z2139" s="100">
        <f t="shared" si="931"/>
        <v>6.2002275312855515E-2</v>
      </c>
      <c r="AA2139" s="100">
        <f t="shared" si="932"/>
        <v>7.1956769055745162E-2</v>
      </c>
      <c r="AB2139" s="101">
        <f t="shared" si="933"/>
        <v>2.6166097838452786E-2</v>
      </c>
      <c r="AC2139" s="99">
        <f t="shared" si="947"/>
        <v>1.4803990819283621E-2</v>
      </c>
      <c r="AD2139" s="100">
        <f t="shared" si="948"/>
        <v>4.7218918629302373E-2</v>
      </c>
      <c r="AE2139" s="100">
        <f t="shared" si="949"/>
        <v>6.8702991076103517E-2</v>
      </c>
      <c r="AF2139" s="100">
        <f t="shared" si="950"/>
        <v>7.9136967066163744E-2</v>
      </c>
      <c r="AG2139" s="101">
        <f t="shared" si="951"/>
        <v>3.0601453138165591E-2</v>
      </c>
      <c r="AH2139" s="95">
        <f t="shared" si="934"/>
        <v>189.24303185437998</v>
      </c>
      <c r="AI2139" s="96">
        <f t="shared" si="935"/>
        <v>140.04735494880546</v>
      </c>
      <c r="AJ2139" s="96">
        <f t="shared" si="936"/>
        <v>56.168373151308302</v>
      </c>
      <c r="AK2139" s="96">
        <f t="shared" si="937"/>
        <v>224.40173492605234</v>
      </c>
      <c r="AL2139" s="86">
        <f t="shared" si="938"/>
        <v>146.44695676905573</v>
      </c>
      <c r="AM2139" s="95">
        <f t="shared" si="946"/>
        <v>189.87047412699906</v>
      </c>
      <c r="AN2139" s="96">
        <f t="shared" si="939"/>
        <v>140.51168713479044</v>
      </c>
      <c r="AO2139" s="96">
        <f t="shared" si="940"/>
        <v>56.35460147028013</v>
      </c>
      <c r="AP2139" s="96">
        <f t="shared" si="941"/>
        <v>225.14574717930142</v>
      </c>
      <c r="AQ2139" s="86">
        <f t="shared" si="942"/>
        <v>146.93250707161076</v>
      </c>
    </row>
    <row r="2140" spans="1:43">
      <c r="A2140" s="129" t="str">
        <f t="shared" si="943"/>
        <v>2018_3</v>
      </c>
      <c r="B2140" s="57">
        <v>2018</v>
      </c>
      <c r="C2140" s="57">
        <v>3</v>
      </c>
      <c r="D2140" s="81" t="str">
        <f t="shared" si="944"/>
        <v>LSH_Commercial</v>
      </c>
      <c r="E2140" s="68" t="s">
        <v>36</v>
      </c>
      <c r="F2140" s="69" t="s">
        <v>40</v>
      </c>
      <c r="G2140" s="84">
        <f t="shared" si="945"/>
        <v>10864</v>
      </c>
      <c r="H2140" s="70">
        <v>2716</v>
      </c>
      <c r="I2140" s="65">
        <v>135</v>
      </c>
      <c r="J2140" s="66">
        <v>539</v>
      </c>
      <c r="K2140" s="66">
        <v>175</v>
      </c>
      <c r="L2140" s="66">
        <v>1074</v>
      </c>
      <c r="M2140" s="67">
        <v>513</v>
      </c>
      <c r="N2140" s="65">
        <v>2461292</v>
      </c>
      <c r="O2140" s="66">
        <v>1429650</v>
      </c>
      <c r="P2140" s="66">
        <v>216129</v>
      </c>
      <c r="Q2140" s="66">
        <v>3267785</v>
      </c>
      <c r="R2140" s="67">
        <v>3136900</v>
      </c>
      <c r="S2140" s="95">
        <f t="shared" si="924"/>
        <v>18231.792592592592</v>
      </c>
      <c r="T2140" s="96">
        <f t="shared" si="925"/>
        <v>2652.4118738404454</v>
      </c>
      <c r="U2140" s="96">
        <f t="shared" si="926"/>
        <v>1235.0228571428572</v>
      </c>
      <c r="V2140" s="96">
        <f t="shared" si="927"/>
        <v>3042.6303538175048</v>
      </c>
      <c r="W2140" s="86">
        <f t="shared" si="928"/>
        <v>6114.8148148148148</v>
      </c>
      <c r="X2140" s="99">
        <f t="shared" si="929"/>
        <v>1.2426362297496317E-2</v>
      </c>
      <c r="Y2140" s="100">
        <f t="shared" si="930"/>
        <v>4.9613402061855667E-2</v>
      </c>
      <c r="Z2140" s="100">
        <f t="shared" si="931"/>
        <v>1.6108247422680411E-2</v>
      </c>
      <c r="AA2140" s="100">
        <f t="shared" si="932"/>
        <v>9.8858615611192927E-2</v>
      </c>
      <c r="AB2140" s="101">
        <f t="shared" si="933"/>
        <v>4.7220176730486008E-2</v>
      </c>
      <c r="AC2140" s="99">
        <f t="shared" si="947"/>
        <v>1.4902745175073822E-2</v>
      </c>
      <c r="AD2140" s="100">
        <f t="shared" si="948"/>
        <v>5.4467524184822279E-2</v>
      </c>
      <c r="AE2140" s="100">
        <f t="shared" si="949"/>
        <v>1.8922472628425328E-2</v>
      </c>
      <c r="AF2140" s="100">
        <f t="shared" si="950"/>
        <v>0.10553074980048867</v>
      </c>
      <c r="AG2140" s="101">
        <f t="shared" si="951"/>
        <v>5.1961735332457931E-2</v>
      </c>
      <c r="AH2140" s="95">
        <f t="shared" si="934"/>
        <v>226.55486008836525</v>
      </c>
      <c r="AI2140" s="96">
        <f t="shared" si="935"/>
        <v>131.595176730486</v>
      </c>
      <c r="AJ2140" s="96">
        <f t="shared" si="936"/>
        <v>19.894053755522826</v>
      </c>
      <c r="AK2140" s="96">
        <f t="shared" si="937"/>
        <v>300.79022459499265</v>
      </c>
      <c r="AL2140" s="86">
        <f t="shared" si="938"/>
        <v>288.74263622974962</v>
      </c>
      <c r="AM2140" s="95">
        <f t="shared" si="946"/>
        <v>227.3060111077387</v>
      </c>
      <c r="AN2140" s="96">
        <f t="shared" si="939"/>
        <v>132.03148540692393</v>
      </c>
      <c r="AO2140" s="96">
        <f t="shared" si="940"/>
        <v>19.960013226673002</v>
      </c>
      <c r="AP2140" s="96">
        <f t="shared" si="941"/>
        <v>301.78750571151329</v>
      </c>
      <c r="AQ2140" s="86">
        <f t="shared" si="942"/>
        <v>289.69997312137912</v>
      </c>
    </row>
    <row r="2141" spans="1:43">
      <c r="A2141" s="129" t="str">
        <f t="shared" si="943"/>
        <v>2018_3</v>
      </c>
      <c r="B2141" s="57">
        <v>2018</v>
      </c>
      <c r="C2141" s="57">
        <v>3</v>
      </c>
      <c r="D2141" s="81" t="str">
        <f t="shared" si="944"/>
        <v>SYH_Commercial</v>
      </c>
      <c r="E2141" s="68" t="s">
        <v>37</v>
      </c>
      <c r="F2141" s="69" t="s">
        <v>40</v>
      </c>
      <c r="G2141" s="84">
        <f t="shared" si="945"/>
        <v>5600</v>
      </c>
      <c r="H2141" s="70">
        <v>1400</v>
      </c>
      <c r="I2141" s="65">
        <v>77</v>
      </c>
      <c r="J2141" s="66">
        <v>305</v>
      </c>
      <c r="K2141" s="66">
        <v>231</v>
      </c>
      <c r="L2141" s="66">
        <v>571</v>
      </c>
      <c r="M2141" s="67">
        <v>11</v>
      </c>
      <c r="N2141" s="65">
        <v>1048361</v>
      </c>
      <c r="O2141" s="66">
        <v>873850</v>
      </c>
      <c r="P2141" s="66">
        <v>477216</v>
      </c>
      <c r="Q2141" s="66">
        <v>1448792</v>
      </c>
      <c r="R2141" s="67">
        <v>66601</v>
      </c>
      <c r="S2141" s="95">
        <f t="shared" si="924"/>
        <v>13615.077922077922</v>
      </c>
      <c r="T2141" s="96">
        <f t="shared" si="925"/>
        <v>2865.0819672131147</v>
      </c>
      <c r="U2141" s="96">
        <f t="shared" si="926"/>
        <v>2065.8701298701299</v>
      </c>
      <c r="V2141" s="96">
        <f t="shared" si="927"/>
        <v>2537.2889667250438</v>
      </c>
      <c r="W2141" s="86">
        <f t="shared" si="928"/>
        <v>6054.636363636364</v>
      </c>
      <c r="X2141" s="99">
        <f t="shared" si="929"/>
        <v>1.375E-2</v>
      </c>
      <c r="Y2141" s="100">
        <f t="shared" si="930"/>
        <v>5.4464285714285715E-2</v>
      </c>
      <c r="Z2141" s="100">
        <f t="shared" si="931"/>
        <v>4.1250000000000002E-2</v>
      </c>
      <c r="AA2141" s="100">
        <f t="shared" si="932"/>
        <v>0.10196428571428572</v>
      </c>
      <c r="AB2141" s="101">
        <f t="shared" si="933"/>
        <v>1.9642857142857144E-3</v>
      </c>
      <c r="AC2141" s="99">
        <f t="shared" si="947"/>
        <v>1.7375824379014429E-2</v>
      </c>
      <c r="AD2141" s="100">
        <f t="shared" si="948"/>
        <v>6.1530011557810863E-2</v>
      </c>
      <c r="AE2141" s="100">
        <f t="shared" si="949"/>
        <v>4.7441937619998716E-2</v>
      </c>
      <c r="AF2141" s="100">
        <f t="shared" si="950"/>
        <v>0.11138606122943406</v>
      </c>
      <c r="AG2141" s="101">
        <f t="shared" si="951"/>
        <v>3.3428825518354039E-3</v>
      </c>
      <c r="AH2141" s="95">
        <f t="shared" si="934"/>
        <v>187.20732142857142</v>
      </c>
      <c r="AI2141" s="96">
        <f t="shared" si="935"/>
        <v>156.04464285714286</v>
      </c>
      <c r="AJ2141" s="96">
        <f t="shared" si="936"/>
        <v>85.217142857142861</v>
      </c>
      <c r="AK2141" s="96">
        <f t="shared" si="937"/>
        <v>258.71285714285716</v>
      </c>
      <c r="AL2141" s="86">
        <f t="shared" si="938"/>
        <v>11.893035714285714</v>
      </c>
      <c r="AM2141" s="95">
        <f t="shared" si="946"/>
        <v>187.82801422796842</v>
      </c>
      <c r="AN2141" s="96">
        <f t="shared" si="939"/>
        <v>156.56201464296194</v>
      </c>
      <c r="AO2141" s="96">
        <f t="shared" si="940"/>
        <v>85.499683446650707</v>
      </c>
      <c r="AP2141" s="96">
        <f t="shared" si="941"/>
        <v>259.57062919105812</v>
      </c>
      <c r="AQ2141" s="86">
        <f t="shared" si="942"/>
        <v>11.932467514145342</v>
      </c>
    </row>
    <row r="2142" spans="1:43">
      <c r="A2142" s="129" t="str">
        <f t="shared" si="943"/>
        <v>2018_3</v>
      </c>
      <c r="B2142" s="57">
        <v>2018</v>
      </c>
      <c r="C2142" s="57">
        <v>3</v>
      </c>
      <c r="D2142" s="81" t="str">
        <f t="shared" si="944"/>
        <v>MSH_Commercial</v>
      </c>
      <c r="E2142" s="68" t="s">
        <v>38</v>
      </c>
      <c r="F2142" s="69" t="s">
        <v>40</v>
      </c>
      <c r="G2142" s="84">
        <f t="shared" si="945"/>
        <v>25700</v>
      </c>
      <c r="H2142" s="70">
        <v>6425</v>
      </c>
      <c r="I2142" s="65">
        <v>332</v>
      </c>
      <c r="J2142" s="66">
        <v>1243</v>
      </c>
      <c r="K2142" s="66">
        <v>382</v>
      </c>
      <c r="L2142" s="66">
        <v>996</v>
      </c>
      <c r="M2142" s="67">
        <v>157</v>
      </c>
      <c r="N2142" s="65">
        <v>5150486</v>
      </c>
      <c r="O2142" s="66">
        <v>3095827</v>
      </c>
      <c r="P2142" s="66">
        <v>348899</v>
      </c>
      <c r="Q2142" s="66">
        <v>2780515</v>
      </c>
      <c r="R2142" s="67">
        <v>899154</v>
      </c>
      <c r="S2142" s="95">
        <f t="shared" si="924"/>
        <v>15513.512048192772</v>
      </c>
      <c r="T2142" s="96">
        <f t="shared" si="925"/>
        <v>2490.6090104585678</v>
      </c>
      <c r="U2142" s="96">
        <f t="shared" si="926"/>
        <v>913.34816753926702</v>
      </c>
      <c r="V2142" s="96">
        <f t="shared" si="927"/>
        <v>2791.6817269076305</v>
      </c>
      <c r="W2142" s="86">
        <f t="shared" si="928"/>
        <v>5727.0955414012742</v>
      </c>
      <c r="X2142" s="99">
        <f t="shared" si="929"/>
        <v>1.2918287937743191E-2</v>
      </c>
      <c r="Y2142" s="100">
        <f t="shared" si="930"/>
        <v>4.8365758754863812E-2</v>
      </c>
      <c r="Z2142" s="100">
        <f t="shared" si="931"/>
        <v>1.4863813229571985E-2</v>
      </c>
      <c r="AA2142" s="100">
        <f t="shared" si="932"/>
        <v>3.8754863813229574E-2</v>
      </c>
      <c r="AB2142" s="101">
        <f t="shared" si="933"/>
        <v>6.1089494163424126E-3</v>
      </c>
      <c r="AC2142" s="99">
        <f t="shared" si="947"/>
        <v>1.4559513952965439E-2</v>
      </c>
      <c r="AD2142" s="100">
        <f t="shared" si="948"/>
        <v>5.1483882827548934E-2</v>
      </c>
      <c r="AE2142" s="100">
        <f t="shared" si="949"/>
        <v>1.6622557174540305E-2</v>
      </c>
      <c r="AF2142" s="100">
        <f t="shared" si="950"/>
        <v>4.1560100723617141E-2</v>
      </c>
      <c r="AG2142" s="101">
        <f t="shared" si="951"/>
        <v>7.2414593340051694E-3</v>
      </c>
      <c r="AH2142" s="95">
        <f t="shared" si="934"/>
        <v>200.40801556420234</v>
      </c>
      <c r="AI2142" s="96">
        <f t="shared" si="935"/>
        <v>120.46019455252919</v>
      </c>
      <c r="AJ2142" s="96">
        <f t="shared" si="936"/>
        <v>13.575836575875487</v>
      </c>
      <c r="AK2142" s="96">
        <f t="shared" si="937"/>
        <v>108.19124513618677</v>
      </c>
      <c r="AL2142" s="86">
        <f t="shared" si="938"/>
        <v>34.986536964980544</v>
      </c>
      <c r="AM2142" s="95">
        <f t="shared" si="946"/>
        <v>201.07247575332804</v>
      </c>
      <c r="AN2142" s="96">
        <f t="shared" si="939"/>
        <v>120.85958478364921</v>
      </c>
      <c r="AO2142" s="96">
        <f t="shared" si="940"/>
        <v>13.62084776424213</v>
      </c>
      <c r="AP2142" s="96">
        <f t="shared" si="941"/>
        <v>108.54995721166213</v>
      </c>
      <c r="AQ2142" s="86">
        <f t="shared" si="942"/>
        <v>35.102536122515019</v>
      </c>
    </row>
    <row r="2143" spans="1:43">
      <c r="A2143" s="129" t="str">
        <f t="shared" si="943"/>
        <v>2018_3</v>
      </c>
      <c r="B2143" s="57">
        <v>2018</v>
      </c>
      <c r="C2143" s="57">
        <v>3</v>
      </c>
      <c r="D2143" s="81" t="str">
        <f t="shared" si="944"/>
        <v>SMH_Commercial</v>
      </c>
      <c r="E2143" s="68" t="s">
        <v>39</v>
      </c>
      <c r="F2143" s="69" t="s">
        <v>40</v>
      </c>
      <c r="G2143" s="84">
        <f t="shared" si="945"/>
        <v>13392</v>
      </c>
      <c r="H2143" s="70">
        <v>3348</v>
      </c>
      <c r="I2143" s="65">
        <v>130</v>
      </c>
      <c r="J2143" s="66">
        <v>613</v>
      </c>
      <c r="K2143" s="66">
        <v>1137</v>
      </c>
      <c r="L2143" s="66">
        <v>1021</v>
      </c>
      <c r="M2143" s="67">
        <v>178</v>
      </c>
      <c r="N2143" s="65">
        <v>1946248</v>
      </c>
      <c r="O2143" s="66">
        <v>2474967</v>
      </c>
      <c r="P2143" s="66">
        <v>930084</v>
      </c>
      <c r="Q2143" s="66">
        <v>4074478</v>
      </c>
      <c r="R2143" s="67">
        <v>601751</v>
      </c>
      <c r="S2143" s="95">
        <f t="shared" si="924"/>
        <v>14971.138461538461</v>
      </c>
      <c r="T2143" s="96">
        <f t="shared" si="925"/>
        <v>4037.4665579119087</v>
      </c>
      <c r="U2143" s="96">
        <f t="shared" si="926"/>
        <v>818.01583113456468</v>
      </c>
      <c r="V2143" s="96">
        <f t="shared" si="927"/>
        <v>3990.6738491674828</v>
      </c>
      <c r="W2143" s="86">
        <f t="shared" si="928"/>
        <v>3380.6235955056181</v>
      </c>
      <c r="X2143" s="99">
        <f t="shared" si="929"/>
        <v>9.707287933094385E-3</v>
      </c>
      <c r="Y2143" s="100">
        <f t="shared" si="930"/>
        <v>4.577359617682198E-2</v>
      </c>
      <c r="Z2143" s="100">
        <f t="shared" si="931"/>
        <v>8.4901433691756276E-2</v>
      </c>
      <c r="AA2143" s="100">
        <f t="shared" si="932"/>
        <v>7.6239545997610514E-2</v>
      </c>
      <c r="AB2143" s="101">
        <f t="shared" si="933"/>
        <v>1.3291517323775388E-2</v>
      </c>
      <c r="AC2143" s="99">
        <f t="shared" si="947"/>
        <v>1.1681364294116021E-2</v>
      </c>
      <c r="AD2143" s="100">
        <f t="shared" si="948"/>
        <v>4.9981506079469176E-2</v>
      </c>
      <c r="AE2143" s="100">
        <f t="shared" si="949"/>
        <v>9.0513523990023034E-2</v>
      </c>
      <c r="AF2143" s="100">
        <f t="shared" si="950"/>
        <v>8.1582765733025031E-2</v>
      </c>
      <c r="AG2143" s="101">
        <f t="shared" si="951"/>
        <v>1.5597281632781177E-2</v>
      </c>
      <c r="AH2143" s="95">
        <f t="shared" si="934"/>
        <v>145.32915173237754</v>
      </c>
      <c r="AI2143" s="96">
        <f t="shared" si="935"/>
        <v>184.80936379928315</v>
      </c>
      <c r="AJ2143" s="96">
        <f t="shared" si="936"/>
        <v>69.450716845878134</v>
      </c>
      <c r="AK2143" s="96">
        <f t="shared" si="937"/>
        <v>304.2471624850657</v>
      </c>
      <c r="AL2143" s="86">
        <f t="shared" si="938"/>
        <v>44.933617084826764</v>
      </c>
      <c r="AM2143" s="95">
        <f t="shared" si="946"/>
        <v>145.81099591098345</v>
      </c>
      <c r="AN2143" s="96">
        <f t="shared" si="939"/>
        <v>185.42210608145464</v>
      </c>
      <c r="AO2143" s="96">
        <f t="shared" si="940"/>
        <v>69.680983266711706</v>
      </c>
      <c r="AP2143" s="96">
        <f t="shared" si="941"/>
        <v>305.25590520704043</v>
      </c>
      <c r="AQ2143" s="86">
        <f t="shared" si="942"/>
        <v>45.082596154462429</v>
      </c>
    </row>
    <row r="2144" spans="1:43">
      <c r="A2144" s="129" t="str">
        <f t="shared" si="943"/>
        <v>2018_4</v>
      </c>
      <c r="B2144" s="57">
        <v>2018</v>
      </c>
      <c r="C2144" s="57">
        <v>4</v>
      </c>
      <c r="D2144" s="81" t="str">
        <f t="shared" si="944"/>
        <v>SML_Commercial</v>
      </c>
      <c r="E2144" s="68" t="s">
        <v>12</v>
      </c>
      <c r="F2144" s="69" t="s">
        <v>40</v>
      </c>
      <c r="G2144" s="84">
        <f t="shared" si="945"/>
        <v>29492</v>
      </c>
      <c r="H2144" s="70">
        <v>7373</v>
      </c>
      <c r="I2144" s="65">
        <v>47</v>
      </c>
      <c r="J2144" s="66">
        <v>857</v>
      </c>
      <c r="K2144" s="66">
        <v>474</v>
      </c>
      <c r="L2144" s="66">
        <v>1515</v>
      </c>
      <c r="M2144" s="67">
        <v>201</v>
      </c>
      <c r="N2144" s="65">
        <v>786607</v>
      </c>
      <c r="O2144" s="66">
        <v>1659504</v>
      </c>
      <c r="P2144" s="66">
        <v>859614</v>
      </c>
      <c r="Q2144" s="66">
        <v>3205117</v>
      </c>
      <c r="R2144" s="67">
        <v>623411</v>
      </c>
      <c r="S2144" s="95">
        <f t="shared" si="924"/>
        <v>16736.319148936171</v>
      </c>
      <c r="T2144" s="96">
        <f t="shared" si="925"/>
        <v>1936.4107351225205</v>
      </c>
      <c r="U2144" s="96">
        <f t="shared" si="926"/>
        <v>1813.5316455696202</v>
      </c>
      <c r="V2144" s="96">
        <f t="shared" si="927"/>
        <v>2115.5887788778878</v>
      </c>
      <c r="W2144" s="86">
        <f t="shared" si="928"/>
        <v>3101.5472636815921</v>
      </c>
      <c r="X2144" s="99">
        <f t="shared" si="929"/>
        <v>1.5936525159365251E-3</v>
      </c>
      <c r="Y2144" s="100">
        <f t="shared" si="930"/>
        <v>2.9058727790587279E-2</v>
      </c>
      <c r="Z2144" s="100">
        <f t="shared" si="931"/>
        <v>1.6072155160721552E-2</v>
      </c>
      <c r="AA2144" s="100">
        <f t="shared" si="932"/>
        <v>5.1369863013698627E-2</v>
      </c>
      <c r="AB2144" s="101">
        <f t="shared" si="933"/>
        <v>6.8154075681540758E-3</v>
      </c>
      <c r="AC2144" s="99">
        <f t="shared" si="947"/>
        <v>2.1348481588206788E-3</v>
      </c>
      <c r="AD2144" s="100">
        <f t="shared" si="948"/>
        <v>3.1337697683702842E-2</v>
      </c>
      <c r="AE2144" s="100">
        <f t="shared" si="949"/>
        <v>1.7778325910371432E-2</v>
      </c>
      <c r="AF2144" s="100">
        <f t="shared" si="950"/>
        <v>5.436492952384521E-2</v>
      </c>
      <c r="AG2144" s="101">
        <f t="shared" si="951"/>
        <v>7.9316658943033372E-3</v>
      </c>
      <c r="AH2144" s="95">
        <f t="shared" si="934"/>
        <v>26.67187711921877</v>
      </c>
      <c r="AI2144" s="96">
        <f t="shared" si="935"/>
        <v>56.269632442696327</v>
      </c>
      <c r="AJ2144" s="96">
        <f t="shared" si="936"/>
        <v>29.14736199647362</v>
      </c>
      <c r="AK2144" s="96">
        <f t="shared" si="937"/>
        <v>108.67750576427505</v>
      </c>
      <c r="AL2144" s="86">
        <f t="shared" si="938"/>
        <v>21.138308693883086</v>
      </c>
      <c r="AM2144" s="95">
        <f t="shared" si="946"/>
        <v>26.760308714457512</v>
      </c>
      <c r="AN2144" s="96">
        <f t="shared" si="939"/>
        <v>56.45619649059455</v>
      </c>
      <c r="AO2144" s="96">
        <f t="shared" si="940"/>
        <v>29.2440011533964</v>
      </c>
      <c r="AP2144" s="96">
        <f t="shared" si="941"/>
        <v>109.03783005485067</v>
      </c>
      <c r="AQ2144" s="86">
        <f t="shared" si="942"/>
        <v>21.208393538309057</v>
      </c>
    </row>
    <row r="2145" spans="1:43">
      <c r="A2145" s="129" t="str">
        <f t="shared" si="943"/>
        <v>2018_4</v>
      </c>
      <c r="B2145" s="57">
        <v>2018</v>
      </c>
      <c r="C2145" s="57">
        <v>4</v>
      </c>
      <c r="D2145" s="81" t="str">
        <f t="shared" si="944"/>
        <v>LSL_Commercial</v>
      </c>
      <c r="E2145" s="68" t="s">
        <v>14</v>
      </c>
      <c r="F2145" s="69" t="s">
        <v>40</v>
      </c>
      <c r="G2145" s="84">
        <f t="shared" si="945"/>
        <v>3332</v>
      </c>
      <c r="H2145" s="70">
        <v>833</v>
      </c>
      <c r="I2145" s="65">
        <v>3</v>
      </c>
      <c r="J2145" s="66">
        <v>64</v>
      </c>
      <c r="K2145" s="66">
        <v>165</v>
      </c>
      <c r="L2145" s="66">
        <v>116</v>
      </c>
      <c r="M2145" s="67">
        <v>17</v>
      </c>
      <c r="N2145" s="65">
        <v>90258</v>
      </c>
      <c r="O2145" s="66">
        <v>223804</v>
      </c>
      <c r="P2145" s="66">
        <v>310197</v>
      </c>
      <c r="Q2145" s="66">
        <v>402830</v>
      </c>
      <c r="R2145" s="67">
        <v>96738</v>
      </c>
      <c r="S2145" s="95">
        <f t="shared" si="924"/>
        <v>30086</v>
      </c>
      <c r="T2145" s="96">
        <f t="shared" si="925"/>
        <v>3496.9375</v>
      </c>
      <c r="U2145" s="96">
        <f t="shared" si="926"/>
        <v>1879.9818181818182</v>
      </c>
      <c r="V2145" s="96">
        <f t="shared" si="927"/>
        <v>3472.6724137931033</v>
      </c>
      <c r="W2145" s="86">
        <f t="shared" si="928"/>
        <v>5690.4705882352937</v>
      </c>
      <c r="X2145" s="99">
        <f t="shared" si="929"/>
        <v>9.0036014405762304E-4</v>
      </c>
      <c r="Y2145" s="100">
        <f t="shared" si="930"/>
        <v>1.920768307322929E-2</v>
      </c>
      <c r="Z2145" s="100">
        <f t="shared" si="931"/>
        <v>4.9519807923169269E-2</v>
      </c>
      <c r="AA2145" s="100">
        <f t="shared" si="932"/>
        <v>3.4813925570228089E-2</v>
      </c>
      <c r="AB2145" s="101">
        <f t="shared" si="933"/>
        <v>5.1020408163265302E-3</v>
      </c>
      <c r="AC2145" s="99">
        <f t="shared" si="947"/>
        <v>2.1110027582614743E-3</v>
      </c>
      <c r="AD2145" s="100">
        <f t="shared" si="948"/>
        <v>2.4747934099309223E-2</v>
      </c>
      <c r="AE2145" s="100">
        <f t="shared" si="949"/>
        <v>5.8276991132990154E-2</v>
      </c>
      <c r="AF2145" s="100">
        <f t="shared" si="950"/>
        <v>4.2213137157934448E-2</v>
      </c>
      <c r="AG2145" s="101">
        <f t="shared" si="951"/>
        <v>7.9778804122131314E-3</v>
      </c>
      <c r="AH2145" s="95">
        <f t="shared" si="934"/>
        <v>27.088235294117649</v>
      </c>
      <c r="AI2145" s="96">
        <f t="shared" si="935"/>
        <v>67.168067226890756</v>
      </c>
      <c r="AJ2145" s="96">
        <f t="shared" si="936"/>
        <v>93.096338535414162</v>
      </c>
      <c r="AK2145" s="96">
        <f t="shared" si="937"/>
        <v>120.89735894357743</v>
      </c>
      <c r="AL2145" s="86">
        <f t="shared" si="938"/>
        <v>29.033013205282113</v>
      </c>
      <c r="AM2145" s="95">
        <f t="shared" si="946"/>
        <v>27.17804734028725</v>
      </c>
      <c r="AN2145" s="96">
        <f t="shared" si="939"/>
        <v>67.390765438472471</v>
      </c>
      <c r="AO2145" s="96">
        <f t="shared" si="940"/>
        <v>93.405002889661674</v>
      </c>
      <c r="AP2145" s="96">
        <f t="shared" si="941"/>
        <v>121.29819860940762</v>
      </c>
      <c r="AQ2145" s="86">
        <f t="shared" si="942"/>
        <v>29.12927323455769</v>
      </c>
    </row>
    <row r="2146" spans="1:43">
      <c r="A2146" s="129" t="str">
        <f t="shared" si="943"/>
        <v>2018_4</v>
      </c>
      <c r="B2146" s="57">
        <v>2018</v>
      </c>
      <c r="C2146" s="57">
        <v>4</v>
      </c>
      <c r="D2146" s="81" t="str">
        <f t="shared" si="944"/>
        <v>MYA_Commercial</v>
      </c>
      <c r="E2146" s="68" t="s">
        <v>15</v>
      </c>
      <c r="F2146" s="69" t="s">
        <v>40</v>
      </c>
      <c r="G2146" s="84">
        <f t="shared" si="945"/>
        <v>3964</v>
      </c>
      <c r="H2146" s="70">
        <v>991</v>
      </c>
      <c r="I2146" s="65">
        <v>21</v>
      </c>
      <c r="J2146" s="66">
        <v>149</v>
      </c>
      <c r="K2146" s="66">
        <v>120</v>
      </c>
      <c r="L2146" s="66">
        <v>347</v>
      </c>
      <c r="M2146" s="67">
        <v>25</v>
      </c>
      <c r="N2146" s="65">
        <v>201910</v>
      </c>
      <c r="O2146" s="66">
        <v>565022</v>
      </c>
      <c r="P2146" s="66">
        <v>122564</v>
      </c>
      <c r="Q2146" s="66">
        <v>1035360</v>
      </c>
      <c r="R2146" s="67">
        <v>128408</v>
      </c>
      <c r="S2146" s="95">
        <f t="shared" si="924"/>
        <v>9614.7619047619046</v>
      </c>
      <c r="T2146" s="96">
        <f t="shared" si="925"/>
        <v>3792.0939597315437</v>
      </c>
      <c r="U2146" s="96">
        <f t="shared" si="926"/>
        <v>1021.3666666666667</v>
      </c>
      <c r="V2146" s="96">
        <f t="shared" si="927"/>
        <v>2983.7463976945246</v>
      </c>
      <c r="W2146" s="86">
        <f t="shared" si="928"/>
        <v>5136.32</v>
      </c>
      <c r="X2146" s="99">
        <f t="shared" si="929"/>
        <v>5.2976791120080725E-3</v>
      </c>
      <c r="Y2146" s="100">
        <f t="shared" si="930"/>
        <v>3.7588294651866798E-2</v>
      </c>
      <c r="Z2146" s="100">
        <f t="shared" si="931"/>
        <v>3.0272452068617558E-2</v>
      </c>
      <c r="AA2146" s="100">
        <f t="shared" si="932"/>
        <v>8.7537840565085775E-2</v>
      </c>
      <c r="AB2146" s="101">
        <f t="shared" si="933"/>
        <v>6.306760847628658E-3</v>
      </c>
      <c r="AC2146" s="99">
        <f t="shared" si="947"/>
        <v>7.9841274188689609E-3</v>
      </c>
      <c r="AD2146" s="100">
        <f t="shared" si="948"/>
        <v>4.4627049794592318E-2</v>
      </c>
      <c r="AE2146" s="100">
        <f t="shared" si="949"/>
        <v>3.6613160231462563E-2</v>
      </c>
      <c r="AF2146" s="100">
        <f t="shared" si="950"/>
        <v>9.7996943665837777E-2</v>
      </c>
      <c r="AG2146" s="101">
        <f t="shared" si="951"/>
        <v>9.2364291150365749E-3</v>
      </c>
      <c r="AH2146" s="95">
        <f t="shared" si="934"/>
        <v>50.935923309788095</v>
      </c>
      <c r="AI2146" s="96">
        <f t="shared" si="935"/>
        <v>142.5383451059536</v>
      </c>
      <c r="AJ2146" s="96">
        <f t="shared" si="936"/>
        <v>30.919273461150354</v>
      </c>
      <c r="AK2146" s="96">
        <f t="shared" si="937"/>
        <v>261.19071644803228</v>
      </c>
      <c r="AL2146" s="86">
        <f t="shared" si="938"/>
        <v>32.39354187689203</v>
      </c>
      <c r="AM2146" s="95">
        <f t="shared" si="946"/>
        <v>51.104803247750809</v>
      </c>
      <c r="AN2146" s="96">
        <f t="shared" si="939"/>
        <v>143.01093626195166</v>
      </c>
      <c r="AO2146" s="96">
        <f t="shared" si="940"/>
        <v>31.021787456081078</v>
      </c>
      <c r="AP2146" s="96">
        <f t="shared" si="941"/>
        <v>262.05670393042084</v>
      </c>
      <c r="AQ2146" s="86">
        <f t="shared" si="942"/>
        <v>32.500943863291496</v>
      </c>
    </row>
    <row r="2147" spans="1:43">
      <c r="A2147" s="129" t="str">
        <f t="shared" si="943"/>
        <v>2018_4</v>
      </c>
      <c r="B2147" s="57">
        <v>2018</v>
      </c>
      <c r="C2147" s="57">
        <v>4</v>
      </c>
      <c r="D2147" s="81" t="str">
        <f t="shared" si="944"/>
        <v>SMA_Commercial</v>
      </c>
      <c r="E2147" s="68" t="s">
        <v>16</v>
      </c>
      <c r="F2147" s="69" t="s">
        <v>40</v>
      </c>
      <c r="G2147" s="84">
        <f t="shared" si="945"/>
        <v>27688</v>
      </c>
      <c r="H2147" s="70">
        <v>6922</v>
      </c>
      <c r="I2147" s="65">
        <v>44</v>
      </c>
      <c r="J2147" s="66">
        <v>658</v>
      </c>
      <c r="K2147" s="66">
        <v>2074</v>
      </c>
      <c r="L2147" s="66">
        <v>975</v>
      </c>
      <c r="M2147" s="67">
        <v>681</v>
      </c>
      <c r="N2147" s="65">
        <v>705851</v>
      </c>
      <c r="O2147" s="66">
        <v>2889104</v>
      </c>
      <c r="P2147" s="66">
        <v>1864621</v>
      </c>
      <c r="Q2147" s="66">
        <v>3426211</v>
      </c>
      <c r="R2147" s="67">
        <v>3528594</v>
      </c>
      <c r="S2147" s="95">
        <f t="shared" si="924"/>
        <v>16042.068181818182</v>
      </c>
      <c r="T2147" s="96">
        <f t="shared" si="925"/>
        <v>4390.7355623100302</v>
      </c>
      <c r="U2147" s="96">
        <f t="shared" si="926"/>
        <v>899.04580520732884</v>
      </c>
      <c r="V2147" s="96">
        <f t="shared" si="927"/>
        <v>3514.062564102564</v>
      </c>
      <c r="W2147" s="86">
        <f t="shared" si="928"/>
        <v>5181.4889867841412</v>
      </c>
      <c r="X2147" s="99">
        <f t="shared" si="929"/>
        <v>1.5891360878358856E-3</v>
      </c>
      <c r="Y2147" s="100">
        <f t="shared" si="930"/>
        <v>2.376480785900029E-2</v>
      </c>
      <c r="Z2147" s="100">
        <f t="shared" si="931"/>
        <v>7.4906096503900607E-2</v>
      </c>
      <c r="AA2147" s="100">
        <f t="shared" si="932"/>
        <v>3.5213811037272467E-2</v>
      </c>
      <c r="AB2147" s="101">
        <f t="shared" si="933"/>
        <v>2.459549263218723E-2</v>
      </c>
      <c r="AC2147" s="99">
        <f t="shared" si="947"/>
        <v>2.1468934634709513E-3</v>
      </c>
      <c r="AD2147" s="100">
        <f t="shared" si="948"/>
        <v>2.5897629365075038E-2</v>
      </c>
      <c r="AE2147" s="100">
        <f t="shared" si="949"/>
        <v>7.8592149883933177E-2</v>
      </c>
      <c r="AF2147" s="100">
        <f t="shared" si="950"/>
        <v>3.77947764314304E-2</v>
      </c>
      <c r="AG2147" s="101">
        <f t="shared" si="951"/>
        <v>2.6764346392593695E-2</v>
      </c>
      <c r="AH2147" s="95">
        <f t="shared" si="934"/>
        <v>25.493029471251084</v>
      </c>
      <c r="AI2147" s="96">
        <f t="shared" si="935"/>
        <v>104.34498699797746</v>
      </c>
      <c r="AJ2147" s="96">
        <f t="shared" si="936"/>
        <v>67.344011846287202</v>
      </c>
      <c r="AK2147" s="96">
        <f t="shared" si="937"/>
        <v>123.74353510546085</v>
      </c>
      <c r="AL2147" s="86">
        <f t="shared" si="938"/>
        <v>127.4412741982086</v>
      </c>
      <c r="AM2147" s="95">
        <f t="shared" si="946"/>
        <v>25.577552553504887</v>
      </c>
      <c r="AN2147" s="96">
        <f t="shared" si="939"/>
        <v>104.69094666231425</v>
      </c>
      <c r="AO2147" s="96">
        <f t="shared" si="940"/>
        <v>67.567293408763092</v>
      </c>
      <c r="AP2147" s="96">
        <f t="shared" si="941"/>
        <v>124.15381137364193</v>
      </c>
      <c r="AQ2147" s="86">
        <f t="shared" si="942"/>
        <v>127.863810457139</v>
      </c>
    </row>
    <row r="2148" spans="1:43">
      <c r="A2148" s="129" t="str">
        <f t="shared" si="943"/>
        <v>2018_4</v>
      </c>
      <c r="B2148" s="57">
        <v>2018</v>
      </c>
      <c r="C2148" s="57">
        <v>4</v>
      </c>
      <c r="D2148" s="81" t="str">
        <f t="shared" si="944"/>
        <v>MSL_Commercial</v>
      </c>
      <c r="E2148" s="68" t="s">
        <v>17</v>
      </c>
      <c r="F2148" s="69" t="s">
        <v>40</v>
      </c>
      <c r="G2148" s="84">
        <f t="shared" si="945"/>
        <v>11080</v>
      </c>
      <c r="H2148" s="70">
        <v>2770</v>
      </c>
      <c r="I2148" s="65">
        <v>30</v>
      </c>
      <c r="J2148" s="66">
        <v>229</v>
      </c>
      <c r="K2148" s="66">
        <v>502</v>
      </c>
      <c r="L2148" s="66">
        <v>366</v>
      </c>
      <c r="M2148" s="67">
        <v>73</v>
      </c>
      <c r="N2148" s="65">
        <v>787628</v>
      </c>
      <c r="O2148" s="66">
        <v>877576</v>
      </c>
      <c r="P2148" s="66">
        <v>1120603</v>
      </c>
      <c r="Q2148" s="66">
        <v>1421025</v>
      </c>
      <c r="R2148" s="67">
        <v>256091</v>
      </c>
      <c r="S2148" s="95">
        <f t="shared" si="924"/>
        <v>26254.266666666666</v>
      </c>
      <c r="T2148" s="96">
        <f t="shared" si="925"/>
        <v>3832.2096069868994</v>
      </c>
      <c r="U2148" s="96">
        <f t="shared" si="926"/>
        <v>2232.2768924302791</v>
      </c>
      <c r="V2148" s="96">
        <f t="shared" si="927"/>
        <v>3882.5819672131147</v>
      </c>
      <c r="W2148" s="86">
        <f t="shared" si="928"/>
        <v>3508.0958904109589</v>
      </c>
      <c r="X2148" s="99">
        <f t="shared" si="929"/>
        <v>2.707581227436823E-3</v>
      </c>
      <c r="Y2148" s="100">
        <f t="shared" si="930"/>
        <v>2.0667870036101082E-2</v>
      </c>
      <c r="Z2148" s="100">
        <f t="shared" si="931"/>
        <v>4.5306859205776172E-2</v>
      </c>
      <c r="AA2148" s="100">
        <f t="shared" si="932"/>
        <v>3.3032490974729239E-2</v>
      </c>
      <c r="AB2148" s="101">
        <f t="shared" si="933"/>
        <v>6.5884476534296028E-3</v>
      </c>
      <c r="AC2148" s="99">
        <f t="shared" si="947"/>
        <v>3.8578201164877601E-3</v>
      </c>
      <c r="AD2148" s="100">
        <f t="shared" si="948"/>
        <v>2.3817060323564045E-2</v>
      </c>
      <c r="AE2148" s="100">
        <f t="shared" si="949"/>
        <v>4.991048399924182E-2</v>
      </c>
      <c r="AF2148" s="100">
        <f t="shared" si="950"/>
        <v>3.6988548919747809E-2</v>
      </c>
      <c r="AG2148" s="101">
        <f t="shared" si="951"/>
        <v>8.3792274816300635E-3</v>
      </c>
      <c r="AH2148" s="95">
        <f t="shared" si="934"/>
        <v>71.085559566786998</v>
      </c>
      <c r="AI2148" s="96">
        <f t="shared" si="935"/>
        <v>79.203610108303252</v>
      </c>
      <c r="AJ2148" s="96">
        <f t="shared" si="936"/>
        <v>101.13745487364621</v>
      </c>
      <c r="AK2148" s="96">
        <f t="shared" si="937"/>
        <v>128.25135379061371</v>
      </c>
      <c r="AL2148" s="86">
        <f t="shared" si="938"/>
        <v>23.112906137184115</v>
      </c>
      <c r="AM2148" s="95">
        <f t="shared" si="946"/>
        <v>71.32124636913808</v>
      </c>
      <c r="AN2148" s="96">
        <f t="shared" si="939"/>
        <v>79.466212607528846</v>
      </c>
      <c r="AO2148" s="96">
        <f t="shared" si="940"/>
        <v>101.47277984657129</v>
      </c>
      <c r="AP2148" s="96">
        <f t="shared" si="941"/>
        <v>128.67657589839931</v>
      </c>
      <c r="AQ2148" s="86">
        <f t="shared" si="942"/>
        <v>23.189537832477949</v>
      </c>
    </row>
    <row r="2149" spans="1:43">
      <c r="A2149" s="129" t="str">
        <f t="shared" si="943"/>
        <v>2018_4</v>
      </c>
      <c r="B2149" s="57">
        <v>2018</v>
      </c>
      <c r="C2149" s="57">
        <v>4</v>
      </c>
      <c r="D2149" s="81" t="str">
        <f t="shared" si="944"/>
        <v>LYL_Commercial</v>
      </c>
      <c r="E2149" s="68" t="s">
        <v>18</v>
      </c>
      <c r="F2149" s="69" t="s">
        <v>40</v>
      </c>
      <c r="G2149" s="84">
        <f t="shared" si="945"/>
        <v>4608</v>
      </c>
      <c r="H2149" s="70">
        <v>1152</v>
      </c>
      <c r="I2149" s="65">
        <v>30</v>
      </c>
      <c r="J2149" s="66">
        <v>117</v>
      </c>
      <c r="K2149" s="66">
        <v>207</v>
      </c>
      <c r="L2149" s="66">
        <v>180</v>
      </c>
      <c r="M2149" s="67">
        <v>51</v>
      </c>
      <c r="N2149" s="65">
        <v>610060</v>
      </c>
      <c r="O2149" s="66">
        <v>436205</v>
      </c>
      <c r="P2149" s="66">
        <v>398263</v>
      </c>
      <c r="Q2149" s="66">
        <v>725560</v>
      </c>
      <c r="R2149" s="67">
        <v>263711</v>
      </c>
      <c r="S2149" s="95">
        <f t="shared" si="924"/>
        <v>20335.333333333332</v>
      </c>
      <c r="T2149" s="96">
        <f t="shared" si="925"/>
        <v>3728.2478632478633</v>
      </c>
      <c r="U2149" s="96">
        <f t="shared" si="926"/>
        <v>1923.9758454106279</v>
      </c>
      <c r="V2149" s="96">
        <f t="shared" si="927"/>
        <v>4030.8888888888887</v>
      </c>
      <c r="W2149" s="86">
        <f t="shared" si="928"/>
        <v>5170.8039215686276</v>
      </c>
      <c r="X2149" s="99">
        <f t="shared" si="929"/>
        <v>6.510416666666667E-3</v>
      </c>
      <c r="Y2149" s="100">
        <f t="shared" si="930"/>
        <v>2.5390625E-2</v>
      </c>
      <c r="Z2149" s="100">
        <f t="shared" si="931"/>
        <v>4.4921875E-2</v>
      </c>
      <c r="AA2149" s="100">
        <f t="shared" si="932"/>
        <v>3.90625E-2</v>
      </c>
      <c r="AB2149" s="101">
        <f t="shared" si="933"/>
        <v>1.1067708333333334E-2</v>
      </c>
      <c r="AC2149" s="99">
        <f t="shared" si="947"/>
        <v>9.2709038616796517E-3</v>
      </c>
      <c r="AD2149" s="100">
        <f t="shared" si="948"/>
        <v>3.0790101729545438E-2</v>
      </c>
      <c r="AE2149" s="100">
        <f t="shared" si="949"/>
        <v>5.203152256048419E-2</v>
      </c>
      <c r="AF2149" s="100">
        <f t="shared" si="950"/>
        <v>4.5712586189132147E-2</v>
      </c>
      <c r="AG2149" s="101">
        <f t="shared" si="951"/>
        <v>1.4658678670884858E-2</v>
      </c>
      <c r="AH2149" s="95">
        <f t="shared" si="934"/>
        <v>132.39149305555554</v>
      </c>
      <c r="AI2149" s="96">
        <f t="shared" si="935"/>
        <v>94.662543402777771</v>
      </c>
      <c r="AJ2149" s="96">
        <f t="shared" si="936"/>
        <v>86.428602430555557</v>
      </c>
      <c r="AK2149" s="96">
        <f t="shared" si="937"/>
        <v>157.45659722222223</v>
      </c>
      <c r="AL2149" s="86">
        <f t="shared" si="938"/>
        <v>57.228949652777779</v>
      </c>
      <c r="AM2149" s="95">
        <f t="shared" si="946"/>
        <v>132.83044194822668</v>
      </c>
      <c r="AN2149" s="96">
        <f t="shared" si="939"/>
        <v>94.976400567200315</v>
      </c>
      <c r="AO2149" s="96">
        <f t="shared" si="940"/>
        <v>86.715159659093544</v>
      </c>
      <c r="AP2149" s="96">
        <f t="shared" si="941"/>
        <v>157.97865039496995</v>
      </c>
      <c r="AQ2149" s="86">
        <f t="shared" si="942"/>
        <v>57.41869435237323</v>
      </c>
    </row>
    <row r="2150" spans="1:43">
      <c r="A2150" s="129" t="str">
        <f t="shared" si="943"/>
        <v>2018_4</v>
      </c>
      <c r="B2150" s="57">
        <v>2018</v>
      </c>
      <c r="C2150" s="57">
        <v>4</v>
      </c>
      <c r="D2150" s="81" t="str">
        <f t="shared" si="944"/>
        <v>LSA_Commercial</v>
      </c>
      <c r="E2150" s="68" t="s">
        <v>19</v>
      </c>
      <c r="F2150" s="69" t="s">
        <v>40</v>
      </c>
      <c r="G2150" s="84">
        <f t="shared" si="945"/>
        <v>31600</v>
      </c>
      <c r="H2150" s="70">
        <v>7900</v>
      </c>
      <c r="I2150" s="65">
        <v>95</v>
      </c>
      <c r="J2150" s="66">
        <v>925</v>
      </c>
      <c r="K2150" s="66">
        <v>803</v>
      </c>
      <c r="L2150" s="66">
        <v>1603</v>
      </c>
      <c r="M2150" s="67">
        <v>264</v>
      </c>
      <c r="N2150" s="65">
        <v>3235121</v>
      </c>
      <c r="O2150" s="66">
        <v>2758101</v>
      </c>
      <c r="P2150" s="66">
        <v>1790098</v>
      </c>
      <c r="Q2150" s="66">
        <v>4611572</v>
      </c>
      <c r="R2150" s="67">
        <v>2451334</v>
      </c>
      <c r="S2150" s="95">
        <f t="shared" si="924"/>
        <v>34053.905263157896</v>
      </c>
      <c r="T2150" s="96">
        <f t="shared" si="925"/>
        <v>2981.7308108108109</v>
      </c>
      <c r="U2150" s="96">
        <f t="shared" si="926"/>
        <v>2229.2627646326277</v>
      </c>
      <c r="V2150" s="96">
        <f t="shared" si="927"/>
        <v>2876.8384279475981</v>
      </c>
      <c r="W2150" s="86">
        <f t="shared" si="928"/>
        <v>9285.3560606060601</v>
      </c>
      <c r="X2150" s="99">
        <f t="shared" si="929"/>
        <v>3.0063291139240506E-3</v>
      </c>
      <c r="Y2150" s="100">
        <f t="shared" si="930"/>
        <v>2.9272151898734177E-2</v>
      </c>
      <c r="Z2150" s="100">
        <f t="shared" si="931"/>
        <v>2.541139240506329E-2</v>
      </c>
      <c r="AA2150" s="100">
        <f t="shared" si="932"/>
        <v>5.0727848101265821E-2</v>
      </c>
      <c r="AB2150" s="101">
        <f t="shared" si="933"/>
        <v>8.3544303797468359E-3</v>
      </c>
      <c r="AC2150" s="99">
        <f t="shared" si="947"/>
        <v>3.723919880210304E-3</v>
      </c>
      <c r="AD2150" s="100">
        <f t="shared" si="948"/>
        <v>3.1481623628703576E-2</v>
      </c>
      <c r="AE2150" s="100">
        <f t="shared" si="949"/>
        <v>2.7474098140941559E-2</v>
      </c>
      <c r="AF2150" s="100">
        <f t="shared" si="950"/>
        <v>5.3604126832145618E-2</v>
      </c>
      <c r="AG2150" s="101">
        <f t="shared" si="951"/>
        <v>9.5474539934201838E-3</v>
      </c>
      <c r="AH2150" s="95">
        <f t="shared" si="934"/>
        <v>102.37724683544303</v>
      </c>
      <c r="AI2150" s="96">
        <f t="shared" si="935"/>
        <v>87.281677215189873</v>
      </c>
      <c r="AJ2150" s="96">
        <f t="shared" si="936"/>
        <v>56.648670886075948</v>
      </c>
      <c r="AK2150" s="96">
        <f t="shared" si="937"/>
        <v>145.93582278481011</v>
      </c>
      <c r="AL2150" s="86">
        <f t="shared" si="938"/>
        <v>77.57386075949367</v>
      </c>
      <c r="AM2150" s="95">
        <f t="shared" si="946"/>
        <v>102.71668238448001</v>
      </c>
      <c r="AN2150" s="96">
        <f t="shared" si="939"/>
        <v>87.57106284473339</v>
      </c>
      <c r="AO2150" s="96">
        <f t="shared" si="940"/>
        <v>56.836491649954638</v>
      </c>
      <c r="AP2150" s="96">
        <f t="shared" si="941"/>
        <v>146.41967840373243</v>
      </c>
      <c r="AQ2150" s="86">
        <f t="shared" si="942"/>
        <v>77.831059764465351</v>
      </c>
    </row>
    <row r="2151" spans="1:43">
      <c r="A2151" s="129" t="str">
        <f t="shared" si="943"/>
        <v>2018_4</v>
      </c>
      <c r="B2151" s="57">
        <v>2018</v>
      </c>
      <c r="C2151" s="57">
        <v>4</v>
      </c>
      <c r="D2151" s="81" t="str">
        <f t="shared" si="944"/>
        <v>LMA_Commercial</v>
      </c>
      <c r="E2151" s="68" t="s">
        <v>20</v>
      </c>
      <c r="F2151" s="69" t="s">
        <v>40</v>
      </c>
      <c r="G2151" s="84">
        <f t="shared" si="945"/>
        <v>29324</v>
      </c>
      <c r="H2151" s="70">
        <v>7331</v>
      </c>
      <c r="I2151" s="65">
        <v>220</v>
      </c>
      <c r="J2151" s="66">
        <v>775</v>
      </c>
      <c r="K2151" s="66">
        <v>1001</v>
      </c>
      <c r="L2151" s="66">
        <v>1567</v>
      </c>
      <c r="M2151" s="67">
        <v>807</v>
      </c>
      <c r="N2151" s="65">
        <v>3025605</v>
      </c>
      <c r="O2151" s="66">
        <v>2181116</v>
      </c>
      <c r="P2151" s="66">
        <v>916842</v>
      </c>
      <c r="Q2151" s="66">
        <v>5006472</v>
      </c>
      <c r="R2151" s="67">
        <v>4065197</v>
      </c>
      <c r="S2151" s="95">
        <f t="shared" si="924"/>
        <v>13752.75</v>
      </c>
      <c r="T2151" s="96">
        <f t="shared" si="925"/>
        <v>2814.3432258064518</v>
      </c>
      <c r="U2151" s="96">
        <f t="shared" si="926"/>
        <v>915.92607392607397</v>
      </c>
      <c r="V2151" s="96">
        <f t="shared" si="927"/>
        <v>3194.9406509253349</v>
      </c>
      <c r="W2151" s="86">
        <f t="shared" si="928"/>
        <v>5037.4188351920693</v>
      </c>
      <c r="X2151" s="99">
        <f t="shared" si="929"/>
        <v>7.5023871231755558E-3</v>
      </c>
      <c r="Y2151" s="100">
        <f t="shared" si="930"/>
        <v>2.6428863729368434E-2</v>
      </c>
      <c r="Z2151" s="100">
        <f t="shared" si="931"/>
        <v>3.4135861410448783E-2</v>
      </c>
      <c r="AA2151" s="100">
        <f t="shared" si="932"/>
        <v>5.3437457372800437E-2</v>
      </c>
      <c r="AB2151" s="101">
        <f t="shared" si="933"/>
        <v>2.7520120038193971E-2</v>
      </c>
      <c r="AC2151" s="99">
        <f t="shared" si="947"/>
        <v>8.6764971206157882E-3</v>
      </c>
      <c r="AD2151" s="100">
        <f t="shared" si="948"/>
        <v>2.8611429834126151E-2</v>
      </c>
      <c r="AE2151" s="100">
        <f t="shared" si="949"/>
        <v>3.6606491746593535E-2</v>
      </c>
      <c r="AF2151" s="100">
        <f t="shared" si="950"/>
        <v>5.6497601389172959E-2</v>
      </c>
      <c r="AG2151" s="101">
        <f t="shared" si="951"/>
        <v>2.9746041259563621E-2</v>
      </c>
      <c r="AH2151" s="95">
        <f t="shared" si="934"/>
        <v>103.17845450825263</v>
      </c>
      <c r="AI2151" s="96">
        <f t="shared" si="935"/>
        <v>74.379893602509895</v>
      </c>
      <c r="AJ2151" s="96">
        <f t="shared" si="936"/>
        <v>31.265925521756923</v>
      </c>
      <c r="AK2151" s="96">
        <f t="shared" si="937"/>
        <v>170.72950484244987</v>
      </c>
      <c r="AL2151" s="86">
        <f t="shared" si="938"/>
        <v>138.630371027145</v>
      </c>
      <c r="AM2151" s="95">
        <f t="shared" si="946"/>
        <v>103.52054649096719</v>
      </c>
      <c r="AN2151" s="96">
        <f t="shared" si="939"/>
        <v>74.626502891220909</v>
      </c>
      <c r="AO2151" s="96">
        <f t="shared" si="940"/>
        <v>31.369588854417991</v>
      </c>
      <c r="AP2151" s="96">
        <f t="shared" si="941"/>
        <v>171.29556483140578</v>
      </c>
      <c r="AQ2151" s="86">
        <f t="shared" si="942"/>
        <v>139.09000515052043</v>
      </c>
    </row>
    <row r="2152" spans="1:43">
      <c r="A2152" s="129" t="str">
        <f t="shared" si="943"/>
        <v>2018_4</v>
      </c>
      <c r="B2152" s="57">
        <v>2018</v>
      </c>
      <c r="C2152" s="57">
        <v>4</v>
      </c>
      <c r="D2152" s="81" t="str">
        <f t="shared" si="944"/>
        <v>SYL_Commercial</v>
      </c>
      <c r="E2152" s="68" t="s">
        <v>21</v>
      </c>
      <c r="F2152" s="69" t="s">
        <v>40</v>
      </c>
      <c r="G2152" s="84">
        <f t="shared" si="945"/>
        <v>3788</v>
      </c>
      <c r="H2152" s="70">
        <v>947</v>
      </c>
      <c r="I2152" s="65">
        <v>32</v>
      </c>
      <c r="J2152" s="66">
        <v>99</v>
      </c>
      <c r="K2152" s="66">
        <v>143</v>
      </c>
      <c r="L2152" s="66">
        <v>136</v>
      </c>
      <c r="M2152" s="67">
        <v>43</v>
      </c>
      <c r="N2152" s="65">
        <v>419101</v>
      </c>
      <c r="O2152" s="66">
        <v>345647</v>
      </c>
      <c r="P2152" s="66">
        <v>171272</v>
      </c>
      <c r="Q2152" s="66">
        <v>501042</v>
      </c>
      <c r="R2152" s="67">
        <v>178985</v>
      </c>
      <c r="S2152" s="95">
        <f t="shared" si="924"/>
        <v>13096.90625</v>
      </c>
      <c r="T2152" s="96">
        <f t="shared" si="925"/>
        <v>3491.3838383838383</v>
      </c>
      <c r="U2152" s="96">
        <f t="shared" si="926"/>
        <v>1197.7062937062938</v>
      </c>
      <c r="V2152" s="96">
        <f t="shared" si="927"/>
        <v>3684.1323529411766</v>
      </c>
      <c r="W2152" s="86">
        <f t="shared" si="928"/>
        <v>4162.4418604651164</v>
      </c>
      <c r="X2152" s="99">
        <f t="shared" si="929"/>
        <v>8.4477296726504746E-3</v>
      </c>
      <c r="Y2152" s="100">
        <f t="shared" si="930"/>
        <v>2.6135163674762409E-2</v>
      </c>
      <c r="Z2152" s="100">
        <f t="shared" si="931"/>
        <v>3.7750791974656812E-2</v>
      </c>
      <c r="AA2152" s="100">
        <f t="shared" si="932"/>
        <v>3.5902851108764518E-2</v>
      </c>
      <c r="AB2152" s="101">
        <f t="shared" si="933"/>
        <v>1.1351636747624076E-2</v>
      </c>
      <c r="AC2152" s="99">
        <f t="shared" si="947"/>
        <v>1.191253426609983E-2</v>
      </c>
      <c r="AD2152" s="100">
        <f t="shared" si="948"/>
        <v>3.2174829231221065E-2</v>
      </c>
      <c r="AE2152" s="100">
        <f t="shared" si="949"/>
        <v>4.4966147756711282E-2</v>
      </c>
      <c r="AF2152" s="100">
        <f t="shared" si="950"/>
        <v>4.2946144899994473E-2</v>
      </c>
      <c r="AG2152" s="101">
        <f t="shared" si="951"/>
        <v>1.5362160606554147E-2</v>
      </c>
      <c r="AH2152" s="95">
        <f t="shared" si="934"/>
        <v>110.63912354804646</v>
      </c>
      <c r="AI2152" s="96">
        <f t="shared" si="935"/>
        <v>91.24788806758184</v>
      </c>
      <c r="AJ2152" s="96">
        <f t="shared" si="936"/>
        <v>45.214361140443508</v>
      </c>
      <c r="AK2152" s="96">
        <f t="shared" si="937"/>
        <v>132.27085533262937</v>
      </c>
      <c r="AL2152" s="86">
        <f t="shared" si="938"/>
        <v>47.25052798310454</v>
      </c>
      <c r="AM2152" s="95">
        <f t="shared" si="946"/>
        <v>111.00595165494862</v>
      </c>
      <c r="AN2152" s="96">
        <f t="shared" si="939"/>
        <v>91.550423815925114</v>
      </c>
      <c r="AO2152" s="96">
        <f t="shared" si="940"/>
        <v>45.364271027380902</v>
      </c>
      <c r="AP2152" s="96">
        <f t="shared" si="941"/>
        <v>132.7094042464675</v>
      </c>
      <c r="AQ2152" s="86">
        <f t="shared" si="942"/>
        <v>47.407188856530958</v>
      </c>
    </row>
    <row r="2153" spans="1:43">
      <c r="A2153" s="129" t="str">
        <f t="shared" si="943"/>
        <v>2018_4</v>
      </c>
      <c r="B2153" s="57">
        <v>2018</v>
      </c>
      <c r="C2153" s="57">
        <v>4</v>
      </c>
      <c r="D2153" s="81" t="str">
        <f t="shared" si="944"/>
        <v>MYL_Commercial</v>
      </c>
      <c r="E2153" s="68" t="s">
        <v>22</v>
      </c>
      <c r="F2153" s="69" t="s">
        <v>40</v>
      </c>
      <c r="G2153" s="84">
        <f t="shared" si="945"/>
        <v>2788</v>
      </c>
      <c r="H2153" s="70">
        <v>697</v>
      </c>
      <c r="I2153" s="65">
        <v>24</v>
      </c>
      <c r="J2153" s="66">
        <v>87</v>
      </c>
      <c r="K2153" s="66">
        <v>133</v>
      </c>
      <c r="L2153" s="66">
        <v>128</v>
      </c>
      <c r="M2153" s="67">
        <v>25</v>
      </c>
      <c r="N2153" s="65">
        <v>393623</v>
      </c>
      <c r="O2153" s="66">
        <v>309347</v>
      </c>
      <c r="P2153" s="66">
        <v>137923</v>
      </c>
      <c r="Q2153" s="66">
        <v>503307</v>
      </c>
      <c r="R2153" s="67">
        <v>115589</v>
      </c>
      <c r="S2153" s="95">
        <f t="shared" si="924"/>
        <v>16400.958333333332</v>
      </c>
      <c r="T2153" s="96">
        <f t="shared" si="925"/>
        <v>3555.7126436781609</v>
      </c>
      <c r="U2153" s="96">
        <f t="shared" si="926"/>
        <v>1037.015037593985</v>
      </c>
      <c r="V2153" s="96">
        <f t="shared" si="927"/>
        <v>3932.0859375</v>
      </c>
      <c r="W2153" s="86">
        <f t="shared" si="928"/>
        <v>4623.5600000000004</v>
      </c>
      <c r="X2153" s="99">
        <f t="shared" si="929"/>
        <v>8.60832137733142E-3</v>
      </c>
      <c r="Y2153" s="100">
        <f t="shared" si="930"/>
        <v>3.1205164992826398E-2</v>
      </c>
      <c r="Z2153" s="100">
        <f t="shared" si="931"/>
        <v>4.7704447632711623E-2</v>
      </c>
      <c r="AA2153" s="100">
        <f t="shared" si="932"/>
        <v>4.5911047345767578E-2</v>
      </c>
      <c r="AB2153" s="101">
        <f t="shared" si="933"/>
        <v>8.9670014347202291E-3</v>
      </c>
      <c r="AC2153" s="99">
        <f t="shared" si="947"/>
        <v>1.2684858552066677E-2</v>
      </c>
      <c r="AD2153" s="100">
        <f t="shared" si="948"/>
        <v>3.8877696584034005E-2</v>
      </c>
      <c r="AE2153" s="100">
        <f t="shared" si="949"/>
        <v>5.7109795219108382E-2</v>
      </c>
      <c r="AF2153" s="100">
        <f t="shared" si="950"/>
        <v>5.5146593223685564E-2</v>
      </c>
      <c r="AG2153" s="101">
        <f t="shared" si="951"/>
        <v>1.3126847057329695E-2</v>
      </c>
      <c r="AH2153" s="95">
        <f t="shared" si="934"/>
        <v>141.18472022955524</v>
      </c>
      <c r="AI2153" s="96">
        <f t="shared" si="935"/>
        <v>110.95659971305595</v>
      </c>
      <c r="AJ2153" s="96">
        <f t="shared" si="936"/>
        <v>49.470229555236727</v>
      </c>
      <c r="AK2153" s="96">
        <f t="shared" si="937"/>
        <v>180.52618364418939</v>
      </c>
      <c r="AL2153" s="86">
        <f t="shared" si="938"/>
        <v>41.459469153515066</v>
      </c>
      <c r="AM2153" s="95">
        <f t="shared" si="946"/>
        <v>141.65282339220212</v>
      </c>
      <c r="AN2153" s="96">
        <f t="shared" si="939"/>
        <v>111.32448042392733</v>
      </c>
      <c r="AO2153" s="96">
        <f t="shared" si="940"/>
        <v>49.634249931337074</v>
      </c>
      <c r="AP2153" s="96">
        <f t="shared" si="941"/>
        <v>181.12472488411265</v>
      </c>
      <c r="AQ2153" s="86">
        <f t="shared" si="942"/>
        <v>41.596929557168281</v>
      </c>
    </row>
    <row r="2154" spans="1:43">
      <c r="A2154" s="129" t="str">
        <f t="shared" si="943"/>
        <v>2018_4</v>
      </c>
      <c r="B2154" s="57">
        <v>2018</v>
      </c>
      <c r="C2154" s="57">
        <v>4</v>
      </c>
      <c r="D2154" s="81" t="str">
        <f t="shared" si="944"/>
        <v>MYH_Commercial</v>
      </c>
      <c r="E2154" s="68" t="s">
        <v>23</v>
      </c>
      <c r="F2154" s="69" t="s">
        <v>40</v>
      </c>
      <c r="G2154" s="84">
        <f t="shared" si="945"/>
        <v>7604</v>
      </c>
      <c r="H2154" s="70">
        <v>1901</v>
      </c>
      <c r="I2154" s="65">
        <v>59</v>
      </c>
      <c r="J2154" s="66">
        <v>215</v>
      </c>
      <c r="K2154" s="66">
        <v>105</v>
      </c>
      <c r="L2154" s="66">
        <v>252</v>
      </c>
      <c r="M2154" s="67">
        <v>45</v>
      </c>
      <c r="N2154" s="65">
        <v>1037977</v>
      </c>
      <c r="O2154" s="66">
        <v>1135652</v>
      </c>
      <c r="P2154" s="66">
        <v>124212</v>
      </c>
      <c r="Q2154" s="66">
        <v>817521</v>
      </c>
      <c r="R2154" s="67">
        <v>229922</v>
      </c>
      <c r="S2154" s="95">
        <f t="shared" si="924"/>
        <v>17592.830508474577</v>
      </c>
      <c r="T2154" s="96">
        <f t="shared" si="925"/>
        <v>5282.1023255813952</v>
      </c>
      <c r="U2154" s="96">
        <f t="shared" si="926"/>
        <v>1182.9714285714285</v>
      </c>
      <c r="V2154" s="96">
        <f t="shared" si="927"/>
        <v>3244.1309523809523</v>
      </c>
      <c r="W2154" s="86">
        <f t="shared" si="928"/>
        <v>5109.3777777777777</v>
      </c>
      <c r="X2154" s="99">
        <f t="shared" si="929"/>
        <v>7.7590741714886899E-3</v>
      </c>
      <c r="Y2154" s="100">
        <f t="shared" si="930"/>
        <v>2.8274592319831669E-2</v>
      </c>
      <c r="Z2154" s="100">
        <f t="shared" si="931"/>
        <v>1.3808521830615466E-2</v>
      </c>
      <c r="AA2154" s="100">
        <f t="shared" si="932"/>
        <v>3.314045239347712E-2</v>
      </c>
      <c r="AB2154" s="101">
        <f t="shared" si="933"/>
        <v>5.9179379274066279E-3</v>
      </c>
      <c r="AC2154" s="99">
        <f t="shared" si="947"/>
        <v>1.010356418195558E-2</v>
      </c>
      <c r="AD2154" s="100">
        <f t="shared" si="948"/>
        <v>3.270358356664977E-2</v>
      </c>
      <c r="AE2154" s="100">
        <f t="shared" si="949"/>
        <v>1.692661497989071E-2</v>
      </c>
      <c r="AF2154" s="100">
        <f t="shared" si="950"/>
        <v>3.7923401704576316E-2</v>
      </c>
      <c r="AG2154" s="101">
        <f t="shared" si="951"/>
        <v>7.9673589570125672E-3</v>
      </c>
      <c r="AH2154" s="95">
        <f t="shared" si="934"/>
        <v>136.50407680168331</v>
      </c>
      <c r="AI2154" s="96">
        <f t="shared" si="935"/>
        <v>149.34928984744872</v>
      </c>
      <c r="AJ2154" s="96">
        <f t="shared" si="936"/>
        <v>16.335086796422935</v>
      </c>
      <c r="AK2154" s="96">
        <f t="shared" si="937"/>
        <v>107.51196738558653</v>
      </c>
      <c r="AL2154" s="86">
        <f t="shared" si="938"/>
        <v>30.236980536559706</v>
      </c>
      <c r="AM2154" s="95">
        <f t="shared" si="946"/>
        <v>136.95666111789802</v>
      </c>
      <c r="AN2154" s="96">
        <f t="shared" si="939"/>
        <v>149.84446294268866</v>
      </c>
      <c r="AO2154" s="96">
        <f t="shared" si="940"/>
        <v>16.389246380966391</v>
      </c>
      <c r="AP2154" s="96">
        <f t="shared" si="941"/>
        <v>107.86842729055184</v>
      </c>
      <c r="AQ2154" s="86">
        <f t="shared" si="942"/>
        <v>30.337232364059471</v>
      </c>
    </row>
    <row r="2155" spans="1:43">
      <c r="A2155" s="129" t="str">
        <f t="shared" si="943"/>
        <v>2018_4</v>
      </c>
      <c r="B2155" s="57">
        <v>2018</v>
      </c>
      <c r="C2155" s="57">
        <v>4</v>
      </c>
      <c r="D2155" s="81" t="str">
        <f t="shared" si="944"/>
        <v>LML_Commercial</v>
      </c>
      <c r="E2155" s="68" t="s">
        <v>24</v>
      </c>
      <c r="F2155" s="69" t="s">
        <v>40</v>
      </c>
      <c r="G2155" s="84">
        <f t="shared" si="945"/>
        <v>28920</v>
      </c>
      <c r="H2155" s="70">
        <v>7230</v>
      </c>
      <c r="I2155" s="65">
        <v>49</v>
      </c>
      <c r="J2155" s="66">
        <v>619</v>
      </c>
      <c r="K2155" s="66">
        <v>2049</v>
      </c>
      <c r="L2155" s="66">
        <v>971</v>
      </c>
      <c r="M2155" s="67">
        <v>213</v>
      </c>
      <c r="N2155" s="65">
        <v>999360</v>
      </c>
      <c r="O2155" s="66">
        <v>1466501</v>
      </c>
      <c r="P2155" s="66">
        <v>2789108</v>
      </c>
      <c r="Q2155" s="66">
        <v>2454142</v>
      </c>
      <c r="R2155" s="67">
        <v>1240183</v>
      </c>
      <c r="S2155" s="95">
        <f t="shared" si="924"/>
        <v>20395.102040816328</v>
      </c>
      <c r="T2155" s="96">
        <f t="shared" si="925"/>
        <v>2369.1453957996769</v>
      </c>
      <c r="U2155" s="96">
        <f t="shared" si="926"/>
        <v>1361.2044899951195</v>
      </c>
      <c r="V2155" s="96">
        <f t="shared" si="927"/>
        <v>2527.4376930998969</v>
      </c>
      <c r="W2155" s="86">
        <f t="shared" si="928"/>
        <v>5822.4553990610329</v>
      </c>
      <c r="X2155" s="99">
        <f t="shared" si="929"/>
        <v>1.69432918395574E-3</v>
      </c>
      <c r="Y2155" s="100">
        <f t="shared" si="930"/>
        <v>2.1403872752420471E-2</v>
      </c>
      <c r="Z2155" s="100">
        <f t="shared" si="931"/>
        <v>7.0850622406639002E-2</v>
      </c>
      <c r="AA2155" s="100">
        <f t="shared" si="932"/>
        <v>3.3575380359612723E-2</v>
      </c>
      <c r="AB2155" s="101">
        <f t="shared" si="933"/>
        <v>7.3651452282157675E-3</v>
      </c>
      <c r="AC2155" s="99">
        <f t="shared" si="947"/>
        <v>2.2578207775863406E-3</v>
      </c>
      <c r="AD2155" s="100">
        <f t="shared" si="948"/>
        <v>2.3386790515751325E-2</v>
      </c>
      <c r="AE2155" s="100">
        <f t="shared" si="949"/>
        <v>7.4365995155522502E-2</v>
      </c>
      <c r="AF2155" s="100">
        <f t="shared" si="950"/>
        <v>3.6043414936873436E-2</v>
      </c>
      <c r="AG2155" s="101">
        <f t="shared" si="951"/>
        <v>8.5366449625938479E-3</v>
      </c>
      <c r="AH2155" s="95">
        <f t="shared" si="934"/>
        <v>34.556016597510371</v>
      </c>
      <c r="AI2155" s="96">
        <f t="shared" si="935"/>
        <v>50.708886583679117</v>
      </c>
      <c r="AJ2155" s="96">
        <f t="shared" si="936"/>
        <v>96.442185338865841</v>
      </c>
      <c r="AK2155" s="96">
        <f t="shared" si="937"/>
        <v>84.859681881051173</v>
      </c>
      <c r="AL2155" s="86">
        <f t="shared" si="938"/>
        <v>42.8832295988935</v>
      </c>
      <c r="AM2155" s="95">
        <f t="shared" si="946"/>
        <v>34.670588348840631</v>
      </c>
      <c r="AN2155" s="96">
        <f t="shared" si="939"/>
        <v>50.87701377297784</v>
      </c>
      <c r="AO2155" s="96">
        <f t="shared" si="940"/>
        <v>96.761942971960252</v>
      </c>
      <c r="AP2155" s="96">
        <f t="shared" si="941"/>
        <v>85.141037295469545</v>
      </c>
      <c r="AQ2155" s="86">
        <f t="shared" si="942"/>
        <v>43.025410532971321</v>
      </c>
    </row>
    <row r="2156" spans="1:43">
      <c r="A2156" s="129" t="str">
        <f t="shared" si="943"/>
        <v>2018_4</v>
      </c>
      <c r="B2156" s="57">
        <v>2018</v>
      </c>
      <c r="C2156" s="57">
        <v>4</v>
      </c>
      <c r="D2156" s="81" t="str">
        <f t="shared" si="944"/>
        <v>MSA_Commercial</v>
      </c>
      <c r="E2156" s="68" t="s">
        <v>25</v>
      </c>
      <c r="F2156" s="69" t="s">
        <v>40</v>
      </c>
      <c r="G2156" s="84">
        <f t="shared" si="945"/>
        <v>20260</v>
      </c>
      <c r="H2156" s="70">
        <v>5065</v>
      </c>
      <c r="I2156" s="65">
        <v>75</v>
      </c>
      <c r="J2156" s="66">
        <v>599</v>
      </c>
      <c r="K2156" s="66">
        <v>1020</v>
      </c>
      <c r="L2156" s="66">
        <v>1216</v>
      </c>
      <c r="M2156" s="67">
        <v>220</v>
      </c>
      <c r="N2156" s="65">
        <v>1904245</v>
      </c>
      <c r="O2156" s="66">
        <v>2146871</v>
      </c>
      <c r="P2156" s="66">
        <v>2052852</v>
      </c>
      <c r="Q2156" s="66">
        <v>3727936</v>
      </c>
      <c r="R2156" s="67">
        <v>946442</v>
      </c>
      <c r="S2156" s="95">
        <f t="shared" si="924"/>
        <v>25389.933333333334</v>
      </c>
      <c r="T2156" s="96">
        <f t="shared" si="925"/>
        <v>3584.091819699499</v>
      </c>
      <c r="U2156" s="96">
        <f t="shared" si="926"/>
        <v>2012.6</v>
      </c>
      <c r="V2156" s="96">
        <f t="shared" si="927"/>
        <v>3065.7368421052633</v>
      </c>
      <c r="W2156" s="86">
        <f t="shared" si="928"/>
        <v>4302.0090909090914</v>
      </c>
      <c r="X2156" s="99">
        <f t="shared" si="929"/>
        <v>3.7018756169792696E-3</v>
      </c>
      <c r="Y2156" s="100">
        <f t="shared" si="930"/>
        <v>2.9565646594274433E-2</v>
      </c>
      <c r="Z2156" s="100">
        <f t="shared" si="931"/>
        <v>5.0345508390918066E-2</v>
      </c>
      <c r="AA2156" s="100">
        <f t="shared" si="932"/>
        <v>6.0019743336623889E-2</v>
      </c>
      <c r="AB2156" s="101">
        <f t="shared" si="933"/>
        <v>1.085883514313919E-2</v>
      </c>
      <c r="AC2156" s="99">
        <f t="shared" si="947"/>
        <v>4.6960023855016292E-3</v>
      </c>
      <c r="AD2156" s="100">
        <f t="shared" si="948"/>
        <v>3.233841101251346E-2</v>
      </c>
      <c r="AE2156" s="100">
        <f t="shared" si="949"/>
        <v>5.3924818930314922E-2</v>
      </c>
      <c r="AF2156" s="100">
        <f t="shared" si="950"/>
        <v>6.3907889954615632E-2</v>
      </c>
      <c r="AG2156" s="101">
        <f t="shared" si="951"/>
        <v>1.2555347231404982E-2</v>
      </c>
      <c r="AH2156" s="95">
        <f t="shared" si="934"/>
        <v>93.99037512339585</v>
      </c>
      <c r="AI2156" s="96">
        <f t="shared" si="935"/>
        <v>105.96599210266535</v>
      </c>
      <c r="AJ2156" s="96">
        <f t="shared" si="936"/>
        <v>101.3253701875617</v>
      </c>
      <c r="AK2156" s="96">
        <f t="shared" si="937"/>
        <v>184.00473840078973</v>
      </c>
      <c r="AL2156" s="86">
        <f t="shared" si="938"/>
        <v>46.71480750246792</v>
      </c>
      <c r="AM2156" s="95">
        <f t="shared" si="946"/>
        <v>94.302003689023152</v>
      </c>
      <c r="AN2156" s="96">
        <f t="shared" si="939"/>
        <v>106.3173262693912</v>
      </c>
      <c r="AO2156" s="96">
        <f t="shared" si="940"/>
        <v>101.66131820066146</v>
      </c>
      <c r="AP2156" s="96">
        <f t="shared" si="941"/>
        <v>184.61481291768771</v>
      </c>
      <c r="AQ2156" s="86">
        <f t="shared" si="942"/>
        <v>46.869692174823335</v>
      </c>
    </row>
    <row r="2157" spans="1:43">
      <c r="A2157" s="129" t="str">
        <f t="shared" si="943"/>
        <v>2018_4</v>
      </c>
      <c r="B2157" s="57">
        <v>2018</v>
      </c>
      <c r="C2157" s="57">
        <v>4</v>
      </c>
      <c r="D2157" s="81" t="str">
        <f t="shared" si="944"/>
        <v>LYA_Commercial</v>
      </c>
      <c r="E2157" s="68" t="s">
        <v>26</v>
      </c>
      <c r="F2157" s="69" t="s">
        <v>40</v>
      </c>
      <c r="G2157" s="84">
        <f t="shared" si="945"/>
        <v>6336</v>
      </c>
      <c r="H2157" s="70">
        <v>1584</v>
      </c>
      <c r="I2157" s="65">
        <v>56</v>
      </c>
      <c r="J2157" s="66">
        <v>200</v>
      </c>
      <c r="K2157" s="66">
        <v>362</v>
      </c>
      <c r="L2157" s="66">
        <v>305</v>
      </c>
      <c r="M2157" s="67">
        <v>94</v>
      </c>
      <c r="N2157" s="65">
        <v>1268565</v>
      </c>
      <c r="O2157" s="66">
        <v>737439</v>
      </c>
      <c r="P2157" s="66">
        <v>617655</v>
      </c>
      <c r="Q2157" s="66">
        <v>1174139</v>
      </c>
      <c r="R2157" s="67">
        <v>825885</v>
      </c>
      <c r="S2157" s="95">
        <f t="shared" si="924"/>
        <v>22652.946428571428</v>
      </c>
      <c r="T2157" s="96">
        <f t="shared" si="925"/>
        <v>3687.1950000000002</v>
      </c>
      <c r="U2157" s="96">
        <f t="shared" si="926"/>
        <v>1706.2292817679559</v>
      </c>
      <c r="V2157" s="96">
        <f t="shared" si="927"/>
        <v>3849.6360655737703</v>
      </c>
      <c r="W2157" s="86">
        <f t="shared" si="928"/>
        <v>8786.010638297872</v>
      </c>
      <c r="X2157" s="99">
        <f t="shared" si="929"/>
        <v>8.8383838383838381E-3</v>
      </c>
      <c r="Y2157" s="100">
        <f t="shared" si="930"/>
        <v>3.1565656565656568E-2</v>
      </c>
      <c r="Z2157" s="100">
        <f t="shared" si="931"/>
        <v>5.7133838383838384E-2</v>
      </c>
      <c r="AA2157" s="100">
        <f t="shared" si="932"/>
        <v>4.8137626262626264E-2</v>
      </c>
      <c r="AB2157" s="101">
        <f t="shared" si="933"/>
        <v>1.4835858585858586E-2</v>
      </c>
      <c r="AC2157" s="99">
        <f t="shared" si="947"/>
        <v>1.1578109032952196E-2</v>
      </c>
      <c r="AD2157" s="100">
        <f t="shared" si="948"/>
        <v>3.6683545318835886E-2</v>
      </c>
      <c r="AE2157" s="100">
        <f t="shared" si="949"/>
        <v>6.3927752656877904E-2</v>
      </c>
      <c r="AF2157" s="100">
        <f t="shared" si="950"/>
        <v>5.4403443917270297E-2</v>
      </c>
      <c r="AG2157" s="101">
        <f t="shared" si="951"/>
        <v>1.8374682693101357E-2</v>
      </c>
      <c r="AH2157" s="95">
        <f t="shared" si="934"/>
        <v>200.21543560606059</v>
      </c>
      <c r="AI2157" s="96">
        <f t="shared" si="935"/>
        <v>116.38873106060606</v>
      </c>
      <c r="AJ2157" s="96">
        <f t="shared" si="936"/>
        <v>97.483428030303031</v>
      </c>
      <c r="AK2157" s="96">
        <f t="shared" si="937"/>
        <v>185.31234217171718</v>
      </c>
      <c r="AL2157" s="86">
        <f t="shared" si="938"/>
        <v>130.34801136363637</v>
      </c>
      <c r="AM2157" s="95">
        <f t="shared" si="946"/>
        <v>200.87925728921113</v>
      </c>
      <c r="AN2157" s="96">
        <f t="shared" si="939"/>
        <v>116.77462220390643</v>
      </c>
      <c r="AO2157" s="96">
        <f t="shared" si="940"/>
        <v>97.806637942058714</v>
      </c>
      <c r="AP2157" s="96">
        <f t="shared" si="941"/>
        <v>185.92675209728873</v>
      </c>
      <c r="AQ2157" s="86">
        <f t="shared" si="942"/>
        <v>130.78018501716519</v>
      </c>
    </row>
    <row r="2158" spans="1:43">
      <c r="A2158" s="129" t="str">
        <f t="shared" si="943"/>
        <v>2018_4</v>
      </c>
      <c r="B2158" s="57">
        <v>2018</v>
      </c>
      <c r="C2158" s="57">
        <v>4</v>
      </c>
      <c r="D2158" s="81" t="str">
        <f t="shared" si="944"/>
        <v>MMA_Commercial</v>
      </c>
      <c r="E2158" s="68" t="s">
        <v>27</v>
      </c>
      <c r="F2158" s="69" t="s">
        <v>40</v>
      </c>
      <c r="G2158" s="84">
        <f t="shared" si="945"/>
        <v>31268</v>
      </c>
      <c r="H2158" s="70">
        <v>7817</v>
      </c>
      <c r="I2158" s="65">
        <v>232</v>
      </c>
      <c r="J2158" s="66">
        <v>898</v>
      </c>
      <c r="K2158" s="66">
        <v>1551</v>
      </c>
      <c r="L2158" s="66">
        <v>1566</v>
      </c>
      <c r="M2158" s="67">
        <v>363</v>
      </c>
      <c r="N2158" s="65">
        <v>3879049</v>
      </c>
      <c r="O2158" s="66">
        <v>3511677</v>
      </c>
      <c r="P2158" s="66">
        <v>2611486</v>
      </c>
      <c r="Q2158" s="66">
        <v>6158498</v>
      </c>
      <c r="R2158" s="67">
        <v>4513784</v>
      </c>
      <c r="S2158" s="95">
        <f t="shared" si="924"/>
        <v>16720.038793103449</v>
      </c>
      <c r="T2158" s="96">
        <f t="shared" si="925"/>
        <v>3910.5534521158129</v>
      </c>
      <c r="U2158" s="96">
        <f t="shared" si="926"/>
        <v>1683.7433913604127</v>
      </c>
      <c r="V2158" s="96">
        <f t="shared" si="927"/>
        <v>3932.6296296296296</v>
      </c>
      <c r="W2158" s="86">
        <f t="shared" si="928"/>
        <v>12434.666666666666</v>
      </c>
      <c r="X2158" s="99">
        <f t="shared" si="929"/>
        <v>7.419726237687092E-3</v>
      </c>
      <c r="Y2158" s="100">
        <f t="shared" si="930"/>
        <v>2.8719457592426761E-2</v>
      </c>
      <c r="Z2158" s="100">
        <f t="shared" si="931"/>
        <v>4.9603428425227067E-2</v>
      </c>
      <c r="AA2158" s="100">
        <f t="shared" si="932"/>
        <v>5.0083152104387872E-2</v>
      </c>
      <c r="AB2158" s="101">
        <f t="shared" si="933"/>
        <v>1.1609313035691442E-2</v>
      </c>
      <c r="AC2158" s="99">
        <f t="shared" si="947"/>
        <v>8.5505179846324282E-3</v>
      </c>
      <c r="AD2158" s="100">
        <f t="shared" si="948"/>
        <v>3.0920185396569835E-2</v>
      </c>
      <c r="AE2158" s="100">
        <f t="shared" si="949"/>
        <v>5.2464403980589304E-2</v>
      </c>
      <c r="AF2158" s="100">
        <f t="shared" si="950"/>
        <v>5.2957203246130707E-2</v>
      </c>
      <c r="AG2158" s="101">
        <f t="shared" si="951"/>
        <v>1.3020788887980167E-2</v>
      </c>
      <c r="AH2158" s="95">
        <f t="shared" si="934"/>
        <v>124.05811052833567</v>
      </c>
      <c r="AI2158" s="96">
        <f t="shared" si="935"/>
        <v>112.30897403095817</v>
      </c>
      <c r="AJ2158" s="96">
        <f t="shared" si="936"/>
        <v>83.519444799795323</v>
      </c>
      <c r="AK2158" s="96">
        <f t="shared" si="937"/>
        <v>196.9584879109633</v>
      </c>
      <c r="AL2158" s="86">
        <f t="shared" si="938"/>
        <v>144.35793782781118</v>
      </c>
      <c r="AM2158" s="95">
        <f t="shared" si="946"/>
        <v>124.46942978296812</v>
      </c>
      <c r="AN2158" s="96">
        <f t="shared" si="939"/>
        <v>112.68133858890778</v>
      </c>
      <c r="AO2158" s="96">
        <f t="shared" si="940"/>
        <v>83.796356608592546</v>
      </c>
      <c r="AP2158" s="96">
        <f t="shared" si="941"/>
        <v>197.61151106354924</v>
      </c>
      <c r="AQ2158" s="86">
        <f t="shared" si="942"/>
        <v>144.83656191078921</v>
      </c>
    </row>
    <row r="2159" spans="1:43">
      <c r="A2159" s="129" t="str">
        <f t="shared" si="943"/>
        <v>2018_4</v>
      </c>
      <c r="B2159" s="57">
        <v>2018</v>
      </c>
      <c r="C2159" s="57">
        <v>4</v>
      </c>
      <c r="D2159" s="81" t="str">
        <f t="shared" si="944"/>
        <v>LYH_Commercial</v>
      </c>
      <c r="E2159" s="68" t="s">
        <v>28</v>
      </c>
      <c r="F2159" s="69" t="s">
        <v>40</v>
      </c>
      <c r="G2159" s="84">
        <f t="shared" si="945"/>
        <v>4412</v>
      </c>
      <c r="H2159" s="70">
        <v>1103</v>
      </c>
      <c r="I2159" s="65">
        <v>35</v>
      </c>
      <c r="J2159" s="66">
        <v>142</v>
      </c>
      <c r="K2159" s="66">
        <v>165</v>
      </c>
      <c r="L2159" s="66">
        <v>228</v>
      </c>
      <c r="M2159" s="67">
        <v>60</v>
      </c>
      <c r="N2159" s="65">
        <v>698389</v>
      </c>
      <c r="O2159" s="66">
        <v>516727</v>
      </c>
      <c r="P2159" s="66">
        <v>300229</v>
      </c>
      <c r="Q2159" s="66">
        <v>759106</v>
      </c>
      <c r="R2159" s="67">
        <v>486678</v>
      </c>
      <c r="S2159" s="95">
        <f t="shared" si="924"/>
        <v>19953.971428571429</v>
      </c>
      <c r="T2159" s="96">
        <f t="shared" si="925"/>
        <v>3638.9225352112676</v>
      </c>
      <c r="U2159" s="96">
        <f t="shared" si="926"/>
        <v>1819.5696969696969</v>
      </c>
      <c r="V2159" s="96">
        <f t="shared" si="927"/>
        <v>3329.4122807017543</v>
      </c>
      <c r="W2159" s="86">
        <f t="shared" si="928"/>
        <v>8111.3</v>
      </c>
      <c r="X2159" s="99">
        <f t="shared" si="929"/>
        <v>7.9329102447869455E-3</v>
      </c>
      <c r="Y2159" s="100">
        <f t="shared" si="930"/>
        <v>3.2184950135992749E-2</v>
      </c>
      <c r="Z2159" s="100">
        <f t="shared" si="931"/>
        <v>3.7398005439709885E-2</v>
      </c>
      <c r="AA2159" s="100">
        <f t="shared" si="932"/>
        <v>5.1677243880326386E-2</v>
      </c>
      <c r="AB2159" s="101">
        <f t="shared" si="933"/>
        <v>1.3599274705349048E-2</v>
      </c>
      <c r="AC2159" s="99">
        <f t="shared" si="947"/>
        <v>1.1044805431353714E-2</v>
      </c>
      <c r="AD2159" s="100">
        <f t="shared" si="948"/>
        <v>3.8375949723514463E-2</v>
      </c>
      <c r="AE2159" s="100">
        <f t="shared" si="949"/>
        <v>4.4053583293552988E-2</v>
      </c>
      <c r="AF2159" s="100">
        <f t="shared" si="950"/>
        <v>5.9442681347501934E-2</v>
      </c>
      <c r="AG2159" s="101">
        <f t="shared" si="951"/>
        <v>1.7662049354756237E-2</v>
      </c>
      <c r="AH2159" s="95">
        <f t="shared" si="934"/>
        <v>158.29306436990026</v>
      </c>
      <c r="AI2159" s="96">
        <f t="shared" si="935"/>
        <v>117.11854034451495</v>
      </c>
      <c r="AJ2159" s="96">
        <f t="shared" si="936"/>
        <v>68.048277425203992</v>
      </c>
      <c r="AK2159" s="96">
        <f t="shared" si="937"/>
        <v>172.05485040797825</v>
      </c>
      <c r="AL2159" s="86">
        <f t="shared" si="938"/>
        <v>110.30779691749774</v>
      </c>
      <c r="AM2159" s="95">
        <f t="shared" si="946"/>
        <v>158.81789088041882</v>
      </c>
      <c r="AN2159" s="96">
        <f t="shared" si="939"/>
        <v>117.50685119749335</v>
      </c>
      <c r="AO2159" s="96">
        <f t="shared" si="940"/>
        <v>68.27389400625907</v>
      </c>
      <c r="AP2159" s="96">
        <f t="shared" si="941"/>
        <v>172.62530462918406</v>
      </c>
      <c r="AQ2159" s="86">
        <f t="shared" si="942"/>
        <v>110.67352649869984</v>
      </c>
    </row>
    <row r="2160" spans="1:43">
      <c r="A2160" s="129" t="str">
        <f t="shared" si="943"/>
        <v>2018_4</v>
      </c>
      <c r="B2160" s="57">
        <v>2018</v>
      </c>
      <c r="C2160" s="57">
        <v>4</v>
      </c>
      <c r="D2160" s="81" t="str">
        <f t="shared" si="944"/>
        <v>SSA_Commercial</v>
      </c>
      <c r="E2160" s="68" t="s">
        <v>29</v>
      </c>
      <c r="F2160" s="69" t="s">
        <v>40</v>
      </c>
      <c r="G2160" s="84">
        <f t="shared" si="945"/>
        <v>7476</v>
      </c>
      <c r="H2160" s="70">
        <v>1869</v>
      </c>
      <c r="I2160" s="65">
        <v>62</v>
      </c>
      <c r="J2160" s="66">
        <v>232</v>
      </c>
      <c r="K2160" s="66">
        <v>596</v>
      </c>
      <c r="L2160" s="66">
        <v>405</v>
      </c>
      <c r="M2160" s="67">
        <v>46</v>
      </c>
      <c r="N2160" s="65">
        <v>1087401</v>
      </c>
      <c r="O2160" s="66">
        <v>513265</v>
      </c>
      <c r="P2160" s="66">
        <v>490932</v>
      </c>
      <c r="Q2160" s="66">
        <v>1373065</v>
      </c>
      <c r="R2160" s="67">
        <v>259418</v>
      </c>
      <c r="S2160" s="95">
        <f t="shared" si="924"/>
        <v>17538.725806451614</v>
      </c>
      <c r="T2160" s="96">
        <f t="shared" si="925"/>
        <v>2212.3491379310344</v>
      </c>
      <c r="U2160" s="96">
        <f t="shared" si="926"/>
        <v>823.71140939597319</v>
      </c>
      <c r="V2160" s="96">
        <f t="shared" si="927"/>
        <v>3390.2839506172841</v>
      </c>
      <c r="W2160" s="86">
        <f t="shared" si="928"/>
        <v>5639.521739130435</v>
      </c>
      <c r="X2160" s="99">
        <f t="shared" si="929"/>
        <v>8.2932049224184057E-3</v>
      </c>
      <c r="Y2160" s="100">
        <f t="shared" si="930"/>
        <v>3.1032637774210808E-2</v>
      </c>
      <c r="Z2160" s="100">
        <f t="shared" si="931"/>
        <v>7.9721776350989829E-2</v>
      </c>
      <c r="AA2160" s="100">
        <f t="shared" si="932"/>
        <v>5.4173354735152487E-2</v>
      </c>
      <c r="AB2160" s="101">
        <f t="shared" si="933"/>
        <v>6.1530230069555911E-3</v>
      </c>
      <c r="AC2160" s="99">
        <f t="shared" si="947"/>
        <v>1.0737052511424785E-2</v>
      </c>
      <c r="AD2160" s="100">
        <f t="shared" si="948"/>
        <v>3.5705523872687009E-2</v>
      </c>
      <c r="AE2160" s="100">
        <f t="shared" si="949"/>
        <v>8.7020876641569725E-2</v>
      </c>
      <c r="AF2160" s="100">
        <f t="shared" si="950"/>
        <v>6.0273215363168098E-2</v>
      </c>
      <c r="AG2160" s="101">
        <f t="shared" si="951"/>
        <v>8.2603178516125718E-3</v>
      </c>
      <c r="AH2160" s="95">
        <f t="shared" si="934"/>
        <v>145.45224719101122</v>
      </c>
      <c r="AI2160" s="96">
        <f t="shared" si="935"/>
        <v>68.655029427501333</v>
      </c>
      <c r="AJ2160" s="96">
        <f t="shared" si="936"/>
        <v>65.667736757624397</v>
      </c>
      <c r="AK2160" s="96">
        <f t="shared" si="937"/>
        <v>183.66305510968434</v>
      </c>
      <c r="AL2160" s="86">
        <f t="shared" si="938"/>
        <v>34.700107009095774</v>
      </c>
      <c r="AM2160" s="95">
        <f t="shared" si="946"/>
        <v>145.93449949716378</v>
      </c>
      <c r="AN2160" s="96">
        <f t="shared" si="939"/>
        <v>68.88265771726509</v>
      </c>
      <c r="AO2160" s="96">
        <f t="shared" si="940"/>
        <v>65.885460568034802</v>
      </c>
      <c r="AP2160" s="96">
        <f t="shared" si="941"/>
        <v>184.27199676299105</v>
      </c>
      <c r="AQ2160" s="86">
        <f t="shared" si="942"/>
        <v>34.815156497515858</v>
      </c>
    </row>
    <row r="2161" spans="1:43">
      <c r="A2161" s="129" t="str">
        <f t="shared" si="943"/>
        <v>2018_4</v>
      </c>
      <c r="B2161" s="57">
        <v>2018</v>
      </c>
      <c r="C2161" s="57">
        <v>4</v>
      </c>
      <c r="D2161" s="81" t="str">
        <f t="shared" si="944"/>
        <v>MML_Commercial</v>
      </c>
      <c r="E2161" s="68" t="s">
        <v>30</v>
      </c>
      <c r="F2161" s="69" t="s">
        <v>40</v>
      </c>
      <c r="G2161" s="84">
        <f t="shared" si="945"/>
        <v>25892</v>
      </c>
      <c r="H2161" s="70">
        <v>6473</v>
      </c>
      <c r="I2161" s="65">
        <v>148</v>
      </c>
      <c r="J2161" s="66">
        <v>705</v>
      </c>
      <c r="K2161" s="66">
        <v>1766</v>
      </c>
      <c r="L2161" s="66">
        <v>992</v>
      </c>
      <c r="M2161" s="67">
        <v>260</v>
      </c>
      <c r="N2161" s="65">
        <v>3048398</v>
      </c>
      <c r="O2161" s="66">
        <v>2740870</v>
      </c>
      <c r="P2161" s="66">
        <v>1398517</v>
      </c>
      <c r="Q2161" s="66">
        <v>3930012</v>
      </c>
      <c r="R2161" s="67">
        <v>561997</v>
      </c>
      <c r="S2161" s="95">
        <f t="shared" si="924"/>
        <v>20597.283783783783</v>
      </c>
      <c r="T2161" s="96">
        <f t="shared" si="925"/>
        <v>3887.7588652482268</v>
      </c>
      <c r="U2161" s="96">
        <f t="shared" si="926"/>
        <v>791.91223103057757</v>
      </c>
      <c r="V2161" s="96">
        <f t="shared" si="927"/>
        <v>3961.7056451612902</v>
      </c>
      <c r="W2161" s="86">
        <f t="shared" si="928"/>
        <v>2161.5269230769231</v>
      </c>
      <c r="X2161" s="99">
        <f t="shared" si="929"/>
        <v>5.7160512899737366E-3</v>
      </c>
      <c r="Y2161" s="100">
        <f t="shared" si="930"/>
        <v>2.7228487563726249E-2</v>
      </c>
      <c r="Z2161" s="100">
        <f t="shared" si="931"/>
        <v>6.8206395797929864E-2</v>
      </c>
      <c r="AA2161" s="100">
        <f t="shared" si="932"/>
        <v>3.8312992430094235E-2</v>
      </c>
      <c r="AB2161" s="101">
        <f t="shared" si="933"/>
        <v>1.0041711725629537E-2</v>
      </c>
      <c r="AC2161" s="99">
        <f t="shared" si="947"/>
        <v>6.807683633150245E-3</v>
      </c>
      <c r="AD2161" s="100">
        <f t="shared" si="948"/>
        <v>2.958511160083506E-2</v>
      </c>
      <c r="AE2161" s="100">
        <f t="shared" si="949"/>
        <v>7.1856838489882044E-2</v>
      </c>
      <c r="AF2161" s="100">
        <f t="shared" si="950"/>
        <v>4.1092469100511966E-2</v>
      </c>
      <c r="AG2161" s="101">
        <f t="shared" si="951"/>
        <v>1.1485439942804971E-2</v>
      </c>
      <c r="AH2161" s="95">
        <f t="shared" si="934"/>
        <v>117.73513054225243</v>
      </c>
      <c r="AI2161" s="96">
        <f t="shared" si="935"/>
        <v>105.85779391317782</v>
      </c>
      <c r="AJ2161" s="96">
        <f t="shared" si="936"/>
        <v>54.013479066893247</v>
      </c>
      <c r="AK2161" s="96">
        <f t="shared" si="937"/>
        <v>151.78479839332613</v>
      </c>
      <c r="AL2161" s="86">
        <f t="shared" si="938"/>
        <v>21.705430248725474</v>
      </c>
      <c r="AM2161" s="95">
        <f t="shared" si="946"/>
        <v>118.12548572284041</v>
      </c>
      <c r="AN2161" s="96">
        <f t="shared" si="939"/>
        <v>106.20876934480393</v>
      </c>
      <c r="AO2161" s="96">
        <f t="shared" si="940"/>
        <v>54.192562754814034</v>
      </c>
      <c r="AP2161" s="96">
        <f t="shared" si="941"/>
        <v>152.28804650724462</v>
      </c>
      <c r="AQ2161" s="86">
        <f t="shared" si="942"/>
        <v>21.777395405645567</v>
      </c>
    </row>
    <row r="2162" spans="1:43">
      <c r="A2162" s="129" t="str">
        <f t="shared" si="943"/>
        <v>2018_4</v>
      </c>
      <c r="B2162" s="57">
        <v>2018</v>
      </c>
      <c r="C2162" s="57">
        <v>4</v>
      </c>
      <c r="D2162" s="81" t="str">
        <f t="shared" si="944"/>
        <v>LMH_Commercial</v>
      </c>
      <c r="E2162" s="68" t="s">
        <v>31</v>
      </c>
      <c r="F2162" s="69" t="s">
        <v>40</v>
      </c>
      <c r="G2162" s="84">
        <f t="shared" si="945"/>
        <v>24700</v>
      </c>
      <c r="H2162" s="70">
        <v>6175</v>
      </c>
      <c r="I2162" s="65">
        <v>96</v>
      </c>
      <c r="J2162" s="66">
        <v>804</v>
      </c>
      <c r="K2162" s="66">
        <v>1261</v>
      </c>
      <c r="L2162" s="66">
        <v>1336</v>
      </c>
      <c r="M2162" s="67">
        <v>285</v>
      </c>
      <c r="N2162" s="65">
        <v>4248163</v>
      </c>
      <c r="O2162" s="66">
        <v>3322205</v>
      </c>
      <c r="P2162" s="66">
        <v>1940912</v>
      </c>
      <c r="Q2162" s="66">
        <v>5752382</v>
      </c>
      <c r="R2162" s="67">
        <v>3735231</v>
      </c>
      <c r="S2162" s="95">
        <f t="shared" si="924"/>
        <v>44251.697916666664</v>
      </c>
      <c r="T2162" s="96">
        <f t="shared" si="925"/>
        <v>4132.0957711442788</v>
      </c>
      <c r="U2162" s="96">
        <f t="shared" si="926"/>
        <v>1539.1847739888976</v>
      </c>
      <c r="V2162" s="96">
        <f t="shared" si="927"/>
        <v>4305.6751497005989</v>
      </c>
      <c r="W2162" s="86">
        <f t="shared" si="928"/>
        <v>13106.073684210527</v>
      </c>
      <c r="X2162" s="99">
        <f t="shared" si="929"/>
        <v>3.8866396761133605E-3</v>
      </c>
      <c r="Y2162" s="100">
        <f t="shared" si="930"/>
        <v>3.2550607287449393E-2</v>
      </c>
      <c r="Z2162" s="100">
        <f t="shared" si="931"/>
        <v>5.105263157894737E-2</v>
      </c>
      <c r="AA2162" s="100">
        <f t="shared" si="932"/>
        <v>5.4089068825910934E-2</v>
      </c>
      <c r="AB2162" s="101">
        <f t="shared" si="933"/>
        <v>1.1538461538461539E-2</v>
      </c>
      <c r="AC2162" s="99">
        <f t="shared" si="947"/>
        <v>4.8091026999189882E-3</v>
      </c>
      <c r="AD2162" s="100">
        <f t="shared" si="948"/>
        <v>3.5181487777291201E-2</v>
      </c>
      <c r="AE2162" s="100">
        <f t="shared" si="949"/>
        <v>5.4315785607078948E-2</v>
      </c>
      <c r="AF2162" s="100">
        <f t="shared" si="950"/>
        <v>5.7442483952268843E-2</v>
      </c>
      <c r="AG2162" s="101">
        <f t="shared" si="951"/>
        <v>1.3121754515738243E-2</v>
      </c>
      <c r="AH2162" s="95">
        <f t="shared" si="934"/>
        <v>171.9904048582996</v>
      </c>
      <c r="AI2162" s="96">
        <f t="shared" si="935"/>
        <v>134.50222672064777</v>
      </c>
      <c r="AJ2162" s="96">
        <f t="shared" si="936"/>
        <v>78.579433198380571</v>
      </c>
      <c r="AK2162" s="96">
        <f t="shared" si="937"/>
        <v>232.88995951417004</v>
      </c>
      <c r="AL2162" s="86">
        <f t="shared" si="938"/>
        <v>151.22392712550607</v>
      </c>
      <c r="AM2162" s="95">
        <f t="shared" si="946"/>
        <v>172.56064540790146</v>
      </c>
      <c r="AN2162" s="96">
        <f t="shared" si="939"/>
        <v>134.94817382886609</v>
      </c>
      <c r="AO2162" s="96">
        <f t="shared" si="940"/>
        <v>78.839966215971671</v>
      </c>
      <c r="AP2162" s="96">
        <f t="shared" si="941"/>
        <v>233.66211479003866</v>
      </c>
      <c r="AQ2162" s="86">
        <f t="shared" si="942"/>
        <v>151.72531564998829</v>
      </c>
    </row>
    <row r="2163" spans="1:43">
      <c r="A2163" s="129" t="str">
        <f t="shared" si="943"/>
        <v>2018_4</v>
      </c>
      <c r="B2163" s="57">
        <v>2018</v>
      </c>
      <c r="C2163" s="57">
        <v>4</v>
      </c>
      <c r="D2163" s="81" t="str">
        <f t="shared" si="944"/>
        <v>SSL_Commercial</v>
      </c>
      <c r="E2163" s="68" t="s">
        <v>32</v>
      </c>
      <c r="F2163" s="69" t="s">
        <v>40</v>
      </c>
      <c r="G2163" s="84">
        <f t="shared" si="945"/>
        <v>13676</v>
      </c>
      <c r="H2163" s="70">
        <v>3419</v>
      </c>
      <c r="I2163" s="65">
        <v>127</v>
      </c>
      <c r="J2163" s="66">
        <v>385</v>
      </c>
      <c r="K2163" s="66">
        <v>1066</v>
      </c>
      <c r="L2163" s="66">
        <v>587</v>
      </c>
      <c r="M2163" s="67">
        <v>128</v>
      </c>
      <c r="N2163" s="65">
        <v>1991819</v>
      </c>
      <c r="O2163" s="66">
        <v>1410867</v>
      </c>
      <c r="P2163" s="66">
        <v>1317270</v>
      </c>
      <c r="Q2163" s="66">
        <v>2125053</v>
      </c>
      <c r="R2163" s="67">
        <v>355139</v>
      </c>
      <c r="S2163" s="95">
        <f t="shared" si="924"/>
        <v>15683.614173228347</v>
      </c>
      <c r="T2163" s="96">
        <f t="shared" si="925"/>
        <v>3664.5896103896102</v>
      </c>
      <c r="U2163" s="96">
        <f t="shared" si="926"/>
        <v>1235.7129455909944</v>
      </c>
      <c r="V2163" s="96">
        <f t="shared" si="927"/>
        <v>3620.1925042589437</v>
      </c>
      <c r="W2163" s="86">
        <f t="shared" si="928"/>
        <v>2774.5234375</v>
      </c>
      <c r="X2163" s="99">
        <f t="shared" si="929"/>
        <v>9.2863410353904649E-3</v>
      </c>
      <c r="Y2163" s="100">
        <f t="shared" si="930"/>
        <v>2.8151506288388417E-2</v>
      </c>
      <c r="Z2163" s="100">
        <f t="shared" si="931"/>
        <v>7.7946768060836502E-2</v>
      </c>
      <c r="AA2163" s="100">
        <f t="shared" si="932"/>
        <v>4.2921906990348056E-2</v>
      </c>
      <c r="AB2163" s="101">
        <f t="shared" si="933"/>
        <v>9.3594618309447205E-3</v>
      </c>
      <c r="AC2163" s="99">
        <f t="shared" si="947"/>
        <v>1.1197394180686545E-2</v>
      </c>
      <c r="AD2163" s="100">
        <f t="shared" si="948"/>
        <v>3.1447045448272738E-2</v>
      </c>
      <c r="AE2163" s="100">
        <f t="shared" si="949"/>
        <v>8.3288147477084795E-2</v>
      </c>
      <c r="AF2163" s="100">
        <f t="shared" si="950"/>
        <v>4.6960123196067786E-2</v>
      </c>
      <c r="AG2163" s="101">
        <f t="shared" si="951"/>
        <v>1.127795325266881E-2</v>
      </c>
      <c r="AH2163" s="95">
        <f t="shared" si="934"/>
        <v>145.64338988008188</v>
      </c>
      <c r="AI2163" s="96">
        <f t="shared" si="935"/>
        <v>103.16371746124598</v>
      </c>
      <c r="AJ2163" s="96">
        <f t="shared" si="936"/>
        <v>96.31983035975432</v>
      </c>
      <c r="AK2163" s="96">
        <f t="shared" si="937"/>
        <v>155.3855659549576</v>
      </c>
      <c r="AL2163" s="86">
        <f t="shared" si="938"/>
        <v>25.968046212342792</v>
      </c>
      <c r="AM2163" s="95">
        <f t="shared" si="946"/>
        <v>146.12627592689086</v>
      </c>
      <c r="AN2163" s="96">
        <f t="shared" si="939"/>
        <v>103.50576058273604</v>
      </c>
      <c r="AO2163" s="96">
        <f t="shared" si="940"/>
        <v>96.639182320389324</v>
      </c>
      <c r="AP2163" s="96">
        <f t="shared" si="941"/>
        <v>155.90075254692681</v>
      </c>
      <c r="AQ2163" s="86">
        <f t="shared" si="942"/>
        <v>26.054144230173574</v>
      </c>
    </row>
    <row r="2164" spans="1:43">
      <c r="A2164" s="129" t="str">
        <f t="shared" si="943"/>
        <v>2018_4</v>
      </c>
      <c r="B2164" s="57">
        <v>2018</v>
      </c>
      <c r="C2164" s="57">
        <v>4</v>
      </c>
      <c r="D2164" s="81" t="str">
        <f t="shared" si="944"/>
        <v>SSH_Commercial</v>
      </c>
      <c r="E2164" s="68" t="s">
        <v>33</v>
      </c>
      <c r="F2164" s="69" t="s">
        <v>40</v>
      </c>
      <c r="G2164" s="84">
        <f t="shared" si="945"/>
        <v>12588</v>
      </c>
      <c r="H2164" s="70">
        <v>3147</v>
      </c>
      <c r="I2164" s="65">
        <v>97</v>
      </c>
      <c r="J2164" s="66">
        <v>478</v>
      </c>
      <c r="K2164" s="66">
        <v>708</v>
      </c>
      <c r="L2164" s="66">
        <v>674</v>
      </c>
      <c r="M2164" s="67">
        <v>103</v>
      </c>
      <c r="N2164" s="65">
        <v>1840728</v>
      </c>
      <c r="O2164" s="66">
        <v>2126371</v>
      </c>
      <c r="P2164" s="66">
        <v>1421445</v>
      </c>
      <c r="Q2164" s="66">
        <v>3378068</v>
      </c>
      <c r="R2164" s="67">
        <v>466667</v>
      </c>
      <c r="S2164" s="95">
        <f t="shared" si="924"/>
        <v>18976.577319587628</v>
      </c>
      <c r="T2164" s="96">
        <f t="shared" si="925"/>
        <v>4448.4748953974895</v>
      </c>
      <c r="U2164" s="96">
        <f t="shared" si="926"/>
        <v>2007.6906779661017</v>
      </c>
      <c r="V2164" s="96">
        <f t="shared" si="927"/>
        <v>5011.9703264094951</v>
      </c>
      <c r="W2164" s="86">
        <f t="shared" si="928"/>
        <v>4530.7475728155341</v>
      </c>
      <c r="X2164" s="99">
        <f t="shared" si="929"/>
        <v>7.7057515093740068E-3</v>
      </c>
      <c r="Y2164" s="100">
        <f t="shared" si="930"/>
        <v>3.7972672386399745E-2</v>
      </c>
      <c r="Z2164" s="100">
        <f t="shared" si="931"/>
        <v>5.624404194470925E-2</v>
      </c>
      <c r="AA2164" s="100">
        <f t="shared" si="932"/>
        <v>5.3543056879567841E-2</v>
      </c>
      <c r="AB2164" s="101">
        <f t="shared" si="933"/>
        <v>8.1823959326342548E-3</v>
      </c>
      <c r="AC2164" s="99">
        <f t="shared" si="947"/>
        <v>9.521707381725494E-3</v>
      </c>
      <c r="AD2164" s="100">
        <f t="shared" si="948"/>
        <v>4.194190763600792E-2</v>
      </c>
      <c r="AE2164" s="100">
        <f t="shared" si="949"/>
        <v>6.1028642307114647E-2</v>
      </c>
      <c r="AF2164" s="100">
        <f t="shared" si="950"/>
        <v>5.8218034818730224E-2</v>
      </c>
      <c r="AG2164" s="101">
        <f t="shared" si="951"/>
        <v>1.0053223261265981E-2</v>
      </c>
      <c r="AH2164" s="95">
        <f t="shared" si="934"/>
        <v>146.22878932316493</v>
      </c>
      <c r="AI2164" s="96">
        <f t="shared" si="935"/>
        <v>168.92047982205276</v>
      </c>
      <c r="AJ2164" s="96">
        <f t="shared" si="936"/>
        <v>112.92063870352717</v>
      </c>
      <c r="AK2164" s="96">
        <f t="shared" si="937"/>
        <v>268.35621226564984</v>
      </c>
      <c r="AL2164" s="86">
        <f t="shared" si="938"/>
        <v>37.072370511598351</v>
      </c>
      <c r="AM2164" s="95">
        <f t="shared" si="946"/>
        <v>146.71361628348262</v>
      </c>
      <c r="AN2164" s="96">
        <f t="shared" si="939"/>
        <v>169.48054192163383</v>
      </c>
      <c r="AO2164" s="96">
        <f t="shared" si="940"/>
        <v>113.29503125832548</v>
      </c>
      <c r="AP2164" s="96">
        <f t="shared" si="941"/>
        <v>269.24595721448878</v>
      </c>
      <c r="AQ2164" s="86">
        <f t="shared" si="942"/>
        <v>37.195285327416101</v>
      </c>
    </row>
    <row r="2165" spans="1:43">
      <c r="A2165" s="129" t="str">
        <f t="shared" si="943"/>
        <v>2018_4</v>
      </c>
      <c r="B2165" s="57">
        <v>2018</v>
      </c>
      <c r="C2165" s="57">
        <v>4</v>
      </c>
      <c r="D2165" s="81" t="str">
        <f t="shared" si="944"/>
        <v>MMH_Commercial</v>
      </c>
      <c r="E2165" s="68" t="s">
        <v>34</v>
      </c>
      <c r="F2165" s="69" t="s">
        <v>40</v>
      </c>
      <c r="G2165" s="84">
        <f t="shared" si="945"/>
        <v>22104</v>
      </c>
      <c r="H2165" s="70">
        <v>5526</v>
      </c>
      <c r="I2165" s="65">
        <v>239</v>
      </c>
      <c r="J2165" s="66">
        <v>876</v>
      </c>
      <c r="K2165" s="66">
        <v>940</v>
      </c>
      <c r="L2165" s="66">
        <v>1400</v>
      </c>
      <c r="M2165" s="67">
        <v>337</v>
      </c>
      <c r="N2165" s="65">
        <v>3355034</v>
      </c>
      <c r="O2165" s="66">
        <v>2972071</v>
      </c>
      <c r="P2165" s="66">
        <v>1673890</v>
      </c>
      <c r="Q2165" s="66">
        <v>4643966</v>
      </c>
      <c r="R2165" s="67">
        <v>983422</v>
      </c>
      <c r="S2165" s="95">
        <f t="shared" si="924"/>
        <v>14037.799163179916</v>
      </c>
      <c r="T2165" s="96">
        <f t="shared" si="925"/>
        <v>3392.7751141552512</v>
      </c>
      <c r="U2165" s="96">
        <f t="shared" si="926"/>
        <v>1780.7340425531916</v>
      </c>
      <c r="V2165" s="96">
        <f t="shared" si="927"/>
        <v>3317.1185714285716</v>
      </c>
      <c r="W2165" s="86">
        <f t="shared" si="928"/>
        <v>2918.1661721068249</v>
      </c>
      <c r="X2165" s="99">
        <f t="shared" si="929"/>
        <v>1.081252262034021E-2</v>
      </c>
      <c r="Y2165" s="100">
        <f t="shared" si="930"/>
        <v>3.9630836047774155E-2</v>
      </c>
      <c r="Z2165" s="100">
        <f t="shared" si="931"/>
        <v>4.2526239594643502E-2</v>
      </c>
      <c r="AA2165" s="100">
        <f t="shared" si="932"/>
        <v>6.333695258776692E-2</v>
      </c>
      <c r="AB2165" s="101">
        <f t="shared" si="933"/>
        <v>1.5246109301483894E-2</v>
      </c>
      <c r="AC2165" s="99">
        <f t="shared" si="947"/>
        <v>1.2433299767272948E-2</v>
      </c>
      <c r="AD2165" s="100">
        <f t="shared" si="948"/>
        <v>4.2688263816772938E-2</v>
      </c>
      <c r="AE2165" s="100">
        <f t="shared" si="949"/>
        <v>4.5688607664996078E-2</v>
      </c>
      <c r="AF2165" s="100">
        <f t="shared" si="950"/>
        <v>6.7154116070872974E-2</v>
      </c>
      <c r="AG2165" s="101">
        <f t="shared" si="951"/>
        <v>1.7166386177763292E-2</v>
      </c>
      <c r="AH2165" s="95">
        <f t="shared" si="934"/>
        <v>151.7840209916757</v>
      </c>
      <c r="AI2165" s="96">
        <f t="shared" si="935"/>
        <v>134.458514296055</v>
      </c>
      <c r="AJ2165" s="96">
        <f t="shared" si="936"/>
        <v>75.727922547955117</v>
      </c>
      <c r="AK2165" s="96">
        <f t="shared" si="937"/>
        <v>210.09618168657258</v>
      </c>
      <c r="AL2165" s="86">
        <f t="shared" si="938"/>
        <v>44.490680419833517</v>
      </c>
      <c r="AM2165" s="95">
        <f t="shared" si="946"/>
        <v>152.28726652809027</v>
      </c>
      <c r="AN2165" s="96">
        <f t="shared" si="939"/>
        <v>134.90431647411256</v>
      </c>
      <c r="AO2165" s="96">
        <f t="shared" si="940"/>
        <v>75.979001276501236</v>
      </c>
      <c r="AP2165" s="96">
        <f t="shared" si="941"/>
        <v>210.79276334886305</v>
      </c>
      <c r="AQ2165" s="86">
        <f t="shared" si="942"/>
        <v>44.638190916571219</v>
      </c>
    </row>
    <row r="2166" spans="1:43">
      <c r="A2166" s="129" t="str">
        <f t="shared" si="943"/>
        <v>2018_4</v>
      </c>
      <c r="B2166" s="57">
        <v>2018</v>
      </c>
      <c r="C2166" s="57">
        <v>4</v>
      </c>
      <c r="D2166" s="81" t="str">
        <f t="shared" si="944"/>
        <v>SYA_Commercial</v>
      </c>
      <c r="E2166" s="68" t="s">
        <v>35</v>
      </c>
      <c r="F2166" s="69" t="s">
        <v>40</v>
      </c>
      <c r="G2166" s="84">
        <f t="shared" si="945"/>
        <v>6920</v>
      </c>
      <c r="H2166" s="70">
        <v>1730</v>
      </c>
      <c r="I2166" s="65">
        <v>74</v>
      </c>
      <c r="J2166" s="66">
        <v>269</v>
      </c>
      <c r="K2166" s="66">
        <v>196</v>
      </c>
      <c r="L2166" s="66">
        <v>532</v>
      </c>
      <c r="M2166" s="67">
        <v>88</v>
      </c>
      <c r="N2166" s="65">
        <v>1047930</v>
      </c>
      <c r="O2166" s="66">
        <v>1122995</v>
      </c>
      <c r="P2166" s="66">
        <v>176688</v>
      </c>
      <c r="Q2166" s="66">
        <v>1809729</v>
      </c>
      <c r="R2166" s="67">
        <v>468700</v>
      </c>
      <c r="S2166" s="95">
        <f t="shared" si="924"/>
        <v>14161.216216216217</v>
      </c>
      <c r="T2166" s="96">
        <f t="shared" si="925"/>
        <v>4174.7026022304835</v>
      </c>
      <c r="U2166" s="96">
        <f t="shared" si="926"/>
        <v>901.46938775510205</v>
      </c>
      <c r="V2166" s="96">
        <f t="shared" si="927"/>
        <v>3401.7462406015038</v>
      </c>
      <c r="W2166" s="86">
        <f t="shared" si="928"/>
        <v>5326.136363636364</v>
      </c>
      <c r="X2166" s="99">
        <f t="shared" si="929"/>
        <v>1.069364161849711E-2</v>
      </c>
      <c r="Y2166" s="100">
        <f t="shared" si="930"/>
        <v>3.8872832369942198E-2</v>
      </c>
      <c r="Z2166" s="100">
        <f t="shared" si="931"/>
        <v>2.8323699421965318E-2</v>
      </c>
      <c r="AA2166" s="100">
        <f t="shared" si="932"/>
        <v>7.6878612716763009E-2</v>
      </c>
      <c r="AB2166" s="101">
        <f t="shared" si="933"/>
        <v>1.2716763005780347E-2</v>
      </c>
      <c r="AC2166" s="99">
        <f t="shared" si="947"/>
        <v>1.3574560875820627E-2</v>
      </c>
      <c r="AD2166" s="100">
        <f t="shared" si="948"/>
        <v>4.4286809205614508E-2</v>
      </c>
      <c r="AE2166" s="100">
        <f t="shared" si="949"/>
        <v>3.2970335578056287E-2</v>
      </c>
      <c r="AF2166" s="100">
        <f t="shared" si="950"/>
        <v>8.4340265728261088E-2</v>
      </c>
      <c r="AG2166" s="101">
        <f t="shared" si="951"/>
        <v>1.5855190098770105E-2</v>
      </c>
      <c r="AH2166" s="95">
        <f t="shared" si="934"/>
        <v>151.43497109826589</v>
      </c>
      <c r="AI2166" s="96">
        <f t="shared" si="935"/>
        <v>162.28251445086704</v>
      </c>
      <c r="AJ2166" s="96">
        <f t="shared" si="936"/>
        <v>25.532947976878614</v>
      </c>
      <c r="AK2166" s="96">
        <f t="shared" si="937"/>
        <v>261.52153179190753</v>
      </c>
      <c r="AL2166" s="86">
        <f t="shared" si="938"/>
        <v>67.73121387283237</v>
      </c>
      <c r="AM2166" s="95">
        <f t="shared" si="946"/>
        <v>151.93705934684675</v>
      </c>
      <c r="AN2166" s="96">
        <f t="shared" si="939"/>
        <v>162.82056813070736</v>
      </c>
      <c r="AO2166" s="96">
        <f t="shared" si="940"/>
        <v>25.617603410414496</v>
      </c>
      <c r="AP2166" s="96">
        <f t="shared" si="941"/>
        <v>262.38861610480632</v>
      </c>
      <c r="AQ2166" s="86">
        <f t="shared" si="942"/>
        <v>67.955779217950706</v>
      </c>
    </row>
    <row r="2167" spans="1:43">
      <c r="A2167" s="129" t="str">
        <f t="shared" si="943"/>
        <v>2018_4</v>
      </c>
      <c r="B2167" s="57">
        <v>2018</v>
      </c>
      <c r="C2167" s="57">
        <v>4</v>
      </c>
      <c r="D2167" s="81" t="str">
        <f t="shared" si="944"/>
        <v>LSH_Commercial</v>
      </c>
      <c r="E2167" s="68" t="s">
        <v>36</v>
      </c>
      <c r="F2167" s="69" t="s">
        <v>40</v>
      </c>
      <c r="G2167" s="84">
        <f t="shared" si="945"/>
        <v>10684</v>
      </c>
      <c r="H2167" s="70">
        <v>2671</v>
      </c>
      <c r="I2167" s="65">
        <v>129</v>
      </c>
      <c r="J2167" s="66">
        <v>494</v>
      </c>
      <c r="K2167" s="66">
        <v>684</v>
      </c>
      <c r="L2167" s="66">
        <v>788</v>
      </c>
      <c r="M2167" s="67">
        <v>372</v>
      </c>
      <c r="N2167" s="65">
        <v>1952631</v>
      </c>
      <c r="O2167" s="66">
        <v>1803477</v>
      </c>
      <c r="P2167" s="66">
        <v>812657</v>
      </c>
      <c r="Q2167" s="66">
        <v>2700226</v>
      </c>
      <c r="R2167" s="67">
        <v>2072636</v>
      </c>
      <c r="S2167" s="95">
        <f t="shared" si="924"/>
        <v>15136.674418604651</v>
      </c>
      <c r="T2167" s="96">
        <f t="shared" si="925"/>
        <v>3650.7631578947367</v>
      </c>
      <c r="U2167" s="96">
        <f t="shared" si="926"/>
        <v>1188.0950292397661</v>
      </c>
      <c r="V2167" s="96">
        <f t="shared" si="927"/>
        <v>3426.6827411167515</v>
      </c>
      <c r="W2167" s="86">
        <f t="shared" si="928"/>
        <v>5571.6021505376348</v>
      </c>
      <c r="X2167" s="99">
        <f t="shared" si="929"/>
        <v>1.2074129539498315E-2</v>
      </c>
      <c r="Y2167" s="100">
        <f t="shared" si="930"/>
        <v>4.623736428304006E-2</v>
      </c>
      <c r="Z2167" s="100">
        <f t="shared" si="931"/>
        <v>6.4020965930363161E-2</v>
      </c>
      <c r="AA2167" s="100">
        <f t="shared" si="932"/>
        <v>7.3755147884687386E-2</v>
      </c>
      <c r="AB2167" s="101">
        <f t="shared" si="933"/>
        <v>3.4818420067390492E-2</v>
      </c>
      <c r="AC2167" s="99">
        <f t="shared" si="947"/>
        <v>1.4536078674549202E-2</v>
      </c>
      <c r="AD2167" s="100">
        <f t="shared" si="948"/>
        <v>5.0971118101679369E-2</v>
      </c>
      <c r="AE2167" s="100">
        <f t="shared" si="949"/>
        <v>6.9538984438975979E-2</v>
      </c>
      <c r="AF2167" s="100">
        <f t="shared" si="950"/>
        <v>7.964694867116677E-2</v>
      </c>
      <c r="AG2167" s="101">
        <f t="shared" si="951"/>
        <v>3.8950778878592593E-2</v>
      </c>
      <c r="AH2167" s="95">
        <f t="shared" si="934"/>
        <v>182.76216772744291</v>
      </c>
      <c r="AI2167" s="96">
        <f t="shared" si="935"/>
        <v>168.80166604268064</v>
      </c>
      <c r="AJ2167" s="96">
        <f t="shared" si="936"/>
        <v>76.062991388992884</v>
      </c>
      <c r="AK2167" s="96">
        <f t="shared" si="937"/>
        <v>252.73549232497191</v>
      </c>
      <c r="AL2167" s="86">
        <f t="shared" si="938"/>
        <v>193.99438412579559</v>
      </c>
      <c r="AM2167" s="95">
        <f t="shared" si="946"/>
        <v>183.36812245530805</v>
      </c>
      <c r="AN2167" s="96">
        <f t="shared" si="939"/>
        <v>169.36133421078102</v>
      </c>
      <c r="AO2167" s="96">
        <f t="shared" si="940"/>
        <v>76.315181050676372</v>
      </c>
      <c r="AP2167" s="96">
        <f t="shared" si="941"/>
        <v>253.5734461990036</v>
      </c>
      <c r="AQ2167" s="86">
        <f t="shared" si="942"/>
        <v>194.63757968263326</v>
      </c>
    </row>
    <row r="2168" spans="1:43">
      <c r="A2168" s="129" t="str">
        <f t="shared" si="943"/>
        <v>2018_4</v>
      </c>
      <c r="B2168" s="57">
        <v>2018</v>
      </c>
      <c r="C2168" s="57">
        <v>4</v>
      </c>
      <c r="D2168" s="81" t="str">
        <f t="shared" si="944"/>
        <v>SYH_Commercial</v>
      </c>
      <c r="E2168" s="68" t="s">
        <v>37</v>
      </c>
      <c r="F2168" s="69" t="s">
        <v>40</v>
      </c>
      <c r="G2168" s="84">
        <f t="shared" si="945"/>
        <v>5504</v>
      </c>
      <c r="H2168" s="70">
        <v>1376</v>
      </c>
      <c r="I2168" s="65">
        <v>69</v>
      </c>
      <c r="J2168" s="66">
        <v>275</v>
      </c>
      <c r="K2168" s="66">
        <v>192</v>
      </c>
      <c r="L2168" s="66">
        <v>500</v>
      </c>
      <c r="M2168" s="67">
        <v>12</v>
      </c>
      <c r="N2168" s="65">
        <v>1045329</v>
      </c>
      <c r="O2168" s="66">
        <v>821630</v>
      </c>
      <c r="P2168" s="66">
        <v>375585</v>
      </c>
      <c r="Q2168" s="66">
        <v>1371688</v>
      </c>
      <c r="R2168" s="67">
        <v>68048</v>
      </c>
      <c r="S2168" s="95">
        <f t="shared" si="924"/>
        <v>15149.695652173914</v>
      </c>
      <c r="T2168" s="96">
        <f t="shared" si="925"/>
        <v>2987.7454545454543</v>
      </c>
      <c r="U2168" s="96">
        <f t="shared" si="926"/>
        <v>1956.171875</v>
      </c>
      <c r="V2168" s="96">
        <f t="shared" si="927"/>
        <v>2743.3760000000002</v>
      </c>
      <c r="W2168" s="86">
        <f t="shared" si="928"/>
        <v>5670.666666666667</v>
      </c>
      <c r="X2168" s="99">
        <f t="shared" si="929"/>
        <v>1.2536337209302325E-2</v>
      </c>
      <c r="Y2168" s="100">
        <f t="shared" si="930"/>
        <v>4.9963662790697673E-2</v>
      </c>
      <c r="Z2168" s="100">
        <f t="shared" si="931"/>
        <v>3.4883720930232558E-2</v>
      </c>
      <c r="AA2168" s="100">
        <f t="shared" si="932"/>
        <v>9.0843023255813948E-2</v>
      </c>
      <c r="AB2168" s="101">
        <f t="shared" si="933"/>
        <v>2.1802325581395349E-3</v>
      </c>
      <c r="AC2168" s="99">
        <f t="shared" si="947"/>
        <v>1.6030656636663091E-2</v>
      </c>
      <c r="AD2168" s="100">
        <f t="shared" si="948"/>
        <v>5.6806149318749645E-2</v>
      </c>
      <c r="AE2168" s="100">
        <f t="shared" si="949"/>
        <v>4.064631370958767E-2</v>
      </c>
      <c r="AF2168" s="100">
        <f t="shared" si="950"/>
        <v>9.9868744904942242E-2</v>
      </c>
      <c r="AG2168" s="101">
        <f t="shared" si="951"/>
        <v>3.6450859819806471E-3</v>
      </c>
      <c r="AH2168" s="95">
        <f t="shared" si="934"/>
        <v>189.92169331395348</v>
      </c>
      <c r="AI2168" s="96">
        <f t="shared" si="935"/>
        <v>149.27870639534885</v>
      </c>
      <c r="AJ2168" s="96">
        <f t="shared" si="936"/>
        <v>68.238553779069761</v>
      </c>
      <c r="AK2168" s="96">
        <f t="shared" si="937"/>
        <v>249.21656976744185</v>
      </c>
      <c r="AL2168" s="86">
        <f t="shared" si="938"/>
        <v>12.363372093023257</v>
      </c>
      <c r="AM2168" s="95">
        <f t="shared" si="946"/>
        <v>190.55138571374692</v>
      </c>
      <c r="AN2168" s="96">
        <f t="shared" si="939"/>
        <v>149.77364546854233</v>
      </c>
      <c r="AO2168" s="96">
        <f t="shared" si="940"/>
        <v>68.464801228414814</v>
      </c>
      <c r="AP2168" s="96">
        <f t="shared" si="941"/>
        <v>250.04285652356154</v>
      </c>
      <c r="AQ2168" s="86">
        <f t="shared" si="942"/>
        <v>12.404363310545341</v>
      </c>
    </row>
    <row r="2169" spans="1:43">
      <c r="A2169" s="129" t="str">
        <f t="shared" si="943"/>
        <v>2018_4</v>
      </c>
      <c r="B2169" s="57">
        <v>2018</v>
      </c>
      <c r="C2169" s="57">
        <v>4</v>
      </c>
      <c r="D2169" s="81" t="str">
        <f t="shared" si="944"/>
        <v>MSH_Commercial</v>
      </c>
      <c r="E2169" s="68" t="s">
        <v>38</v>
      </c>
      <c r="F2169" s="69" t="s">
        <v>40</v>
      </c>
      <c r="G2169" s="84">
        <f t="shared" si="945"/>
        <v>25288</v>
      </c>
      <c r="H2169" s="70">
        <v>6322</v>
      </c>
      <c r="I2169" s="65">
        <v>307</v>
      </c>
      <c r="J2169" s="66">
        <v>1151</v>
      </c>
      <c r="K2169" s="66">
        <v>2081</v>
      </c>
      <c r="L2169" s="66">
        <v>952</v>
      </c>
      <c r="M2169" s="67">
        <v>150</v>
      </c>
      <c r="N2169" s="65">
        <v>3939707</v>
      </c>
      <c r="O2169" s="66">
        <v>3773738</v>
      </c>
      <c r="P2169" s="66">
        <v>1955587</v>
      </c>
      <c r="Q2169" s="66">
        <v>3132474</v>
      </c>
      <c r="R2169" s="67">
        <v>785022</v>
      </c>
      <c r="S2169" s="95">
        <f t="shared" si="924"/>
        <v>12832.921824104234</v>
      </c>
      <c r="T2169" s="96">
        <f t="shared" si="925"/>
        <v>3278.6602953953084</v>
      </c>
      <c r="U2169" s="96">
        <f t="shared" si="926"/>
        <v>939.73426237385877</v>
      </c>
      <c r="V2169" s="96">
        <f t="shared" si="927"/>
        <v>3290.4138655462184</v>
      </c>
      <c r="W2169" s="86">
        <f t="shared" si="928"/>
        <v>5233.4799999999996</v>
      </c>
      <c r="X2169" s="99">
        <f t="shared" si="929"/>
        <v>1.214014552356849E-2</v>
      </c>
      <c r="Y2169" s="100">
        <f t="shared" si="930"/>
        <v>4.5515659601391964E-2</v>
      </c>
      <c r="Z2169" s="100">
        <f t="shared" si="931"/>
        <v>8.2291996203732995E-2</v>
      </c>
      <c r="AA2169" s="100">
        <f t="shared" si="932"/>
        <v>3.7646314457450175E-2</v>
      </c>
      <c r="AB2169" s="101">
        <f t="shared" si="933"/>
        <v>5.9316671939259732E-3</v>
      </c>
      <c r="AC2169" s="99">
        <f t="shared" si="947"/>
        <v>1.374471414211097E-2</v>
      </c>
      <c r="AD2169" s="100">
        <f t="shared" si="948"/>
        <v>4.8569620721820125E-2</v>
      </c>
      <c r="AE2169" s="100">
        <f t="shared" si="949"/>
        <v>8.631851506712962E-2</v>
      </c>
      <c r="AF2169" s="100">
        <f t="shared" si="950"/>
        <v>4.0435178027694293E-2</v>
      </c>
      <c r="AG2169" s="101">
        <f t="shared" si="951"/>
        <v>7.0567777186243607E-3</v>
      </c>
      <c r="AH2169" s="95">
        <f t="shared" si="934"/>
        <v>155.79353843720341</v>
      </c>
      <c r="AI2169" s="96">
        <f t="shared" si="935"/>
        <v>149.23038595381209</v>
      </c>
      <c r="AJ2169" s="96">
        <f t="shared" si="936"/>
        <v>77.332608351787414</v>
      </c>
      <c r="AK2169" s="96">
        <f t="shared" si="937"/>
        <v>123.87195507750712</v>
      </c>
      <c r="AL2169" s="86">
        <f t="shared" si="938"/>
        <v>31.0432616260677</v>
      </c>
      <c r="AM2169" s="95">
        <f t="shared" si="946"/>
        <v>156.31007767702928</v>
      </c>
      <c r="AN2169" s="96">
        <f t="shared" si="939"/>
        <v>149.72516481879418</v>
      </c>
      <c r="AO2169" s="96">
        <f t="shared" si="940"/>
        <v>77.589007475476905</v>
      </c>
      <c r="AP2169" s="96">
        <f t="shared" si="941"/>
        <v>124.28265712685605</v>
      </c>
      <c r="AQ2169" s="86">
        <f t="shared" si="942"/>
        <v>31.146186708345795</v>
      </c>
    </row>
    <row r="2170" spans="1:43">
      <c r="A2170" s="130" t="str">
        <f t="shared" si="943"/>
        <v>2018_4</v>
      </c>
      <c r="B2170" s="71">
        <v>2018</v>
      </c>
      <c r="C2170" s="71">
        <v>4</v>
      </c>
      <c r="D2170" s="82" t="str">
        <f t="shared" si="944"/>
        <v>SMH_Commercial</v>
      </c>
      <c r="E2170" s="72" t="s">
        <v>39</v>
      </c>
      <c r="F2170" s="73" t="s">
        <v>40</v>
      </c>
      <c r="G2170" s="85">
        <f t="shared" si="945"/>
        <v>13300</v>
      </c>
      <c r="H2170" s="74">
        <v>3325</v>
      </c>
      <c r="I2170" s="76">
        <v>117</v>
      </c>
      <c r="J2170" s="77">
        <v>562</v>
      </c>
      <c r="K2170" s="77">
        <v>941</v>
      </c>
      <c r="L2170" s="77">
        <v>990</v>
      </c>
      <c r="M2170" s="75">
        <v>172</v>
      </c>
      <c r="N2170" s="76">
        <v>1776584</v>
      </c>
      <c r="O2170" s="77">
        <v>2330067</v>
      </c>
      <c r="P2170" s="77">
        <v>986401</v>
      </c>
      <c r="Q2170" s="77">
        <v>3998085</v>
      </c>
      <c r="R2170" s="75">
        <v>512364</v>
      </c>
      <c r="S2170" s="97">
        <f t="shared" si="924"/>
        <v>15184.478632478633</v>
      </c>
      <c r="T2170" s="98">
        <f t="shared" si="925"/>
        <v>4146.0266903914589</v>
      </c>
      <c r="U2170" s="98">
        <f t="shared" si="926"/>
        <v>1048.2476089266738</v>
      </c>
      <c r="V2170" s="98">
        <f t="shared" si="927"/>
        <v>4038.469696969697</v>
      </c>
      <c r="W2170" s="87">
        <f t="shared" si="928"/>
        <v>2978.8604651162791</v>
      </c>
      <c r="X2170" s="102">
        <f t="shared" si="929"/>
        <v>8.796992481203008E-3</v>
      </c>
      <c r="Y2170" s="103">
        <f t="shared" si="930"/>
        <v>4.2255639097744359E-2</v>
      </c>
      <c r="Z2170" s="103">
        <f t="shared" si="931"/>
        <v>7.0751879699248121E-2</v>
      </c>
      <c r="AA2170" s="103">
        <f t="shared" si="932"/>
        <v>7.4436090225563911E-2</v>
      </c>
      <c r="AB2170" s="104">
        <f t="shared" si="933"/>
        <v>1.2932330827067668E-2</v>
      </c>
      <c r="AC2170" s="102">
        <f t="shared" si="947"/>
        <v>1.0683586774792291E-2</v>
      </c>
      <c r="AD2170" s="103">
        <f t="shared" si="948"/>
        <v>4.6320046556038559E-2</v>
      </c>
      <c r="AE2170" s="103">
        <f t="shared" si="949"/>
        <v>7.5932299293968109E-2</v>
      </c>
      <c r="AF2170" s="103">
        <f t="shared" si="950"/>
        <v>7.9739132428297402E-2</v>
      </c>
      <c r="AG2170" s="104">
        <f t="shared" si="951"/>
        <v>1.521499470857531E-2</v>
      </c>
      <c r="AH2170" s="97">
        <f t="shared" si="934"/>
        <v>133.57774436090224</v>
      </c>
      <c r="AI2170" s="98">
        <f t="shared" si="935"/>
        <v>175.193007518797</v>
      </c>
      <c r="AJ2170" s="98">
        <f t="shared" si="936"/>
        <v>74.165488721804508</v>
      </c>
      <c r="AK2170" s="98">
        <f t="shared" si="937"/>
        <v>300.60789473684213</v>
      </c>
      <c r="AL2170" s="87">
        <f t="shared" si="938"/>
        <v>38.523609022556393</v>
      </c>
      <c r="AM2170" s="97">
        <f t="shared" si="946"/>
        <v>134.02062631365825</v>
      </c>
      <c r="AN2170" s="98">
        <f t="shared" si="939"/>
        <v>175.77386641599088</v>
      </c>
      <c r="AO2170" s="98">
        <f t="shared" si="940"/>
        <v>74.411387143202234</v>
      </c>
      <c r="AP2170" s="98">
        <f t="shared" si="941"/>
        <v>301.60457133197326</v>
      </c>
      <c r="AQ2170" s="87">
        <f t="shared" si="942"/>
        <v>38.651335473341646</v>
      </c>
    </row>
    <row r="2171" spans="1:43" s="46" customFormat="1">
      <c r="G2171" s="105">
        <f t="shared" ref="G2171:R2171" si="952">SUM(G11:G2170)</f>
        <v>80771152</v>
      </c>
      <c r="H2171" s="105">
        <f t="shared" si="952"/>
        <v>20192788</v>
      </c>
      <c r="I2171" s="105">
        <f t="shared" si="952"/>
        <v>490859</v>
      </c>
      <c r="J2171" s="105">
        <f t="shared" si="952"/>
        <v>2360020</v>
      </c>
      <c r="K2171" s="105">
        <f t="shared" si="952"/>
        <v>3905743</v>
      </c>
      <c r="L2171" s="105">
        <f t="shared" si="952"/>
        <v>3817957</v>
      </c>
      <c r="M2171" s="105">
        <f t="shared" si="952"/>
        <v>806853</v>
      </c>
      <c r="N2171" s="105">
        <f t="shared" si="952"/>
        <v>8020722758</v>
      </c>
      <c r="O2171" s="105">
        <f t="shared" si="952"/>
        <v>7137360981</v>
      </c>
      <c r="P2171" s="105">
        <f t="shared" si="952"/>
        <v>4410498382</v>
      </c>
      <c r="Q2171" s="105">
        <f t="shared" si="952"/>
        <v>11468566978</v>
      </c>
      <c r="R2171" s="105">
        <f t="shared" si="952"/>
        <v>4445278521</v>
      </c>
      <c r="S2171" s="105">
        <f t="shared" ref="S2171" si="953">N2171/I2171</f>
        <v>16340.176625059335</v>
      </c>
      <c r="T2171" s="105">
        <f t="shared" ref="T2171" si="954">O2171/J2171</f>
        <v>3024.2798709332974</v>
      </c>
      <c r="U2171" s="105">
        <f t="shared" ref="U2171" si="955">P2171/K2171</f>
        <v>1129.2341513509721</v>
      </c>
      <c r="V2171" s="105">
        <f t="shared" ref="V2171" si="956">Q2171/L2171</f>
        <v>3003.849173262035</v>
      </c>
      <c r="W2171" s="105">
        <f t="shared" ref="W2171" si="957">R2171/M2171</f>
        <v>5509.403225866422</v>
      </c>
      <c r="X2171" s="106">
        <f t="shared" ref="X2171" si="958">I2171/$G2171</f>
        <v>6.0771573494457524E-3</v>
      </c>
      <c r="Y2171" s="106">
        <f t="shared" ref="Y2171" si="959">J2171/$G2171</f>
        <v>2.9218600224991221E-2</v>
      </c>
      <c r="Z2171" s="106">
        <f t="shared" ref="Z2171" si="960">K2171/$G2171</f>
        <v>4.8355667875084905E-2</v>
      </c>
      <c r="AA2171" s="106">
        <f t="shared" ref="AA2171" si="961">L2171/$G2171</f>
        <v>4.7268819441872022E-2</v>
      </c>
      <c r="AB2171" s="106">
        <f t="shared" ref="AB2171" si="962">M2171/$G2171</f>
        <v>9.9893709575913942E-3</v>
      </c>
      <c r="AC2171" s="106">
        <f t="shared" si="947"/>
        <v>6.0973063894449314E-3</v>
      </c>
      <c r="AD2171" s="106">
        <f t="shared" si="948"/>
        <v>2.9262263691193717E-2</v>
      </c>
      <c r="AE2171" s="106">
        <f t="shared" si="949"/>
        <v>4.8411282473831266E-2</v>
      </c>
      <c r="AF2171" s="106">
        <f t="shared" si="950"/>
        <v>4.73238368782362E-2</v>
      </c>
      <c r="AG2171" s="106">
        <f t="shared" si="951"/>
        <v>1.0015152968136065E-2</v>
      </c>
      <c r="AH2171" s="105">
        <f t="shared" si="934"/>
        <v>99.301824468221028</v>
      </c>
      <c r="AI2171" s="105">
        <f t="shared" si="935"/>
        <v>88.365224517288055</v>
      </c>
      <c r="AJ2171" s="105">
        <f t="shared" si="936"/>
        <v>54.604871575930972</v>
      </c>
      <c r="AK2171" s="105">
        <f t="shared" si="937"/>
        <v>141.98840420153968</v>
      </c>
      <c r="AL2171" s="105">
        <f t="shared" si="938"/>
        <v>55.035472578130367</v>
      </c>
      <c r="AM2171" s="105">
        <f t="shared" si="946"/>
        <v>99.631063340633006</v>
      </c>
      <c r="AN2171" s="105">
        <f t="shared" si="939"/>
        <v>88.658202687994418</v>
      </c>
      <c r="AO2171" s="105">
        <f t="shared" si="940"/>
        <v>54.785916047592352</v>
      </c>
      <c r="AP2171" s="105">
        <f t="shared" si="941"/>
        <v>142.45917200812568</v>
      </c>
      <c r="AQ2171" s="105">
        <f t="shared" si="942"/>
        <v>55.2179447233434</v>
      </c>
    </row>
    <row r="2172" spans="1:43">
      <c r="I2172" s="78"/>
      <c r="J2172" s="78"/>
      <c r="K2172" s="78"/>
      <c r="L2172" s="78"/>
      <c r="M2172" s="78"/>
      <c r="N2172" s="78"/>
      <c r="O2172" s="78"/>
      <c r="P2172" s="78"/>
      <c r="Q2172" s="78"/>
      <c r="R2172" s="78"/>
      <c r="S2172" s="78"/>
      <c r="T2172" s="78"/>
      <c r="U2172" s="78"/>
      <c r="V2172" s="78"/>
      <c r="W2172" s="78"/>
    </row>
  </sheetData>
  <conditionalFormatting sqref="I11:M1090">
    <cfRule type="cellIs" dxfId="13" priority="18" operator="lessThan">
      <formula>0</formula>
    </cfRule>
  </conditionalFormatting>
  <conditionalFormatting sqref="N11:R1090">
    <cfRule type="cellIs" dxfId="12" priority="17" operator="lessThan">
      <formula>0</formula>
    </cfRule>
  </conditionalFormatting>
  <conditionalFormatting sqref="I1091:M2170">
    <cfRule type="cellIs" dxfId="11" priority="16" operator="lessThan">
      <formula>0</formula>
    </cfRule>
  </conditionalFormatting>
  <conditionalFormatting sqref="N1091:R2170">
    <cfRule type="cellIs" dxfId="10" priority="15" operator="lessThan">
      <formula>0</formula>
    </cfRule>
  </conditionalFormatting>
  <conditionalFormatting sqref="S11:W1090">
    <cfRule type="cellIs" dxfId="9" priority="14" operator="lessThan">
      <formula>0</formula>
    </cfRule>
  </conditionalFormatting>
  <conditionalFormatting sqref="S1091:W2170">
    <cfRule type="cellIs" dxfId="8" priority="13" operator="lessThan">
      <formula>0</formula>
    </cfRule>
  </conditionalFormatting>
  <conditionalFormatting sqref="X11:AB1090">
    <cfRule type="cellIs" dxfId="7" priority="10" operator="lessThan">
      <formula>0</formula>
    </cfRule>
  </conditionalFormatting>
  <conditionalFormatting sqref="X1091:AB2170">
    <cfRule type="cellIs" dxfId="6" priority="9" operator="lessThan">
      <formula>0</formula>
    </cfRule>
  </conditionalFormatting>
  <conditionalFormatting sqref="AC11:AG1090">
    <cfRule type="cellIs" dxfId="5" priority="6" operator="lessThan">
      <formula>0</formula>
    </cfRule>
  </conditionalFormatting>
  <conditionalFormatting sqref="AC1091:AG2170">
    <cfRule type="cellIs" dxfId="4" priority="5" operator="lessThan">
      <formula>0</formula>
    </cfRule>
  </conditionalFormatting>
  <conditionalFormatting sqref="AH11:AL1090">
    <cfRule type="cellIs" dxfId="3" priority="4" operator="lessThan">
      <formula>0</formula>
    </cfRule>
  </conditionalFormatting>
  <conditionalFormatting sqref="AH1091:AL2170">
    <cfRule type="cellIs" dxfId="2" priority="3" operator="lessThan">
      <formula>0</formula>
    </cfRule>
  </conditionalFormatting>
  <conditionalFormatting sqref="AM11:AQ1090">
    <cfRule type="cellIs" dxfId="1" priority="2" operator="lessThan">
      <formula>0</formula>
    </cfRule>
  </conditionalFormatting>
  <conditionalFormatting sqref="AM1091:AQ2170">
    <cfRule type="cellIs" dxfId="0" priority="1" operator="lessThan">
      <formula>0</formula>
    </cfRule>
  </conditionalFormatting>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E87FF1-80DF-9B45-B330-FCB0C691FF52}">
  <sheetPr>
    <tabColor rgb="FFFFFF00"/>
  </sheetPr>
  <dimension ref="A1:AE131"/>
  <sheetViews>
    <sheetView zoomScale="93" workbookViewId="0">
      <selection activeCell="H54" sqref="H54"/>
    </sheetView>
  </sheetViews>
  <sheetFormatPr baseColWidth="10" defaultRowHeight="15"/>
  <sheetData>
    <row r="1" spans="1:31">
      <c r="D1" t="s">
        <v>247</v>
      </c>
      <c r="E1">
        <f>INTERCEPT(E$4:E$43,$D$4:$D$43)</f>
        <v>25615.848780487806</v>
      </c>
      <c r="F1">
        <f t="shared" ref="F1:AE1" si="0">INTERCEPT(F$4:F$43,$D$4:$D$43)</f>
        <v>16936.600000000002</v>
      </c>
      <c r="G1">
        <f t="shared" si="0"/>
        <v>19762.087804878051</v>
      </c>
      <c r="H1">
        <f t="shared" si="0"/>
        <v>21168.192682926834</v>
      </c>
      <c r="I1">
        <f t="shared" si="0"/>
        <v>10302.775609756098</v>
      </c>
      <c r="J1">
        <f t="shared" si="0"/>
        <v>4562.434146341463</v>
      </c>
      <c r="K1">
        <f t="shared" si="0"/>
        <v>5343.9060975609764</v>
      </c>
      <c r="L1">
        <f t="shared" si="0"/>
        <v>3760.0036585365851</v>
      </c>
      <c r="M1">
        <f t="shared" si="0"/>
        <v>3220.8182926829268</v>
      </c>
      <c r="N1">
        <f t="shared" si="0"/>
        <v>35072.418292682923</v>
      </c>
      <c r="O1">
        <f t="shared" si="0"/>
        <v>20476.324390243903</v>
      </c>
      <c r="P1">
        <f t="shared" si="0"/>
        <v>23545.737804878048</v>
      </c>
      <c r="Q1">
        <f t="shared" si="0"/>
        <v>21682.792682926829</v>
      </c>
      <c r="R1">
        <f t="shared" si="0"/>
        <v>14923.252439024391</v>
      </c>
      <c r="S1">
        <f t="shared" si="0"/>
        <v>14444.230487804878</v>
      </c>
      <c r="T1">
        <f t="shared" si="0"/>
        <v>4317.5036585365851</v>
      </c>
      <c r="U1">
        <f t="shared" si="0"/>
        <v>6895.4658536585375</v>
      </c>
      <c r="V1">
        <f t="shared" si="0"/>
        <v>2573.419512195122</v>
      </c>
      <c r="W1">
        <f t="shared" si="0"/>
        <v>16911.642682926828</v>
      </c>
      <c r="X1">
        <f t="shared" si="0"/>
        <v>9167.579268292684</v>
      </c>
      <c r="Y1">
        <f t="shared" si="0"/>
        <v>15016.603658536587</v>
      </c>
      <c r="Z1">
        <f t="shared" si="0"/>
        <v>7095.3329268292673</v>
      </c>
      <c r="AA1">
        <f t="shared" si="0"/>
        <v>11026.581707317073</v>
      </c>
      <c r="AB1">
        <f t="shared" si="0"/>
        <v>12595.914634146342</v>
      </c>
      <c r="AC1">
        <f t="shared" si="0"/>
        <v>5591.3182926829268</v>
      </c>
      <c r="AD1">
        <f t="shared" si="0"/>
        <v>5452.5902439024394</v>
      </c>
      <c r="AE1">
        <f t="shared" si="0"/>
        <v>2602.8085365853663</v>
      </c>
    </row>
    <row r="2" spans="1:31">
      <c r="D2" t="s">
        <v>248</v>
      </c>
      <c r="E2">
        <f>SLOPE(E$4:E$43,$D$4:$D$43)</f>
        <v>1149.3951219512196</v>
      </c>
      <c r="F2">
        <f t="shared" ref="F2:AE2" si="1">SLOPE(F$4:F$43,$D$4:$D$43)</f>
        <v>574.6</v>
      </c>
      <c r="G2">
        <f t="shared" si="1"/>
        <v>921.93583489681032</v>
      </c>
      <c r="H2">
        <f t="shared" si="1"/>
        <v>911.86303939962454</v>
      </c>
      <c r="I2">
        <f t="shared" si="1"/>
        <v>591.0409005628519</v>
      </c>
      <c r="J2">
        <f t="shared" si="1"/>
        <v>126.42889305816135</v>
      </c>
      <c r="K2">
        <f t="shared" si="1"/>
        <v>188.73208255159474</v>
      </c>
      <c r="L2">
        <f t="shared" si="1"/>
        <v>164.78386491557222</v>
      </c>
      <c r="M2">
        <f t="shared" si="1"/>
        <v>154.0424015009381</v>
      </c>
      <c r="N2">
        <f t="shared" si="1"/>
        <v>1521.4731707317071</v>
      </c>
      <c r="O2">
        <f t="shared" si="1"/>
        <v>884.28217636022532</v>
      </c>
      <c r="P2">
        <f t="shared" si="1"/>
        <v>1017.1819887429643</v>
      </c>
      <c r="Q2">
        <f t="shared" si="1"/>
        <v>554.07842401500932</v>
      </c>
      <c r="R2">
        <f t="shared" si="1"/>
        <v>627.00975609756085</v>
      </c>
      <c r="S2">
        <f t="shared" si="1"/>
        <v>378.26041275797371</v>
      </c>
      <c r="T2">
        <f t="shared" si="1"/>
        <v>155.2607879924953</v>
      </c>
      <c r="U2">
        <f t="shared" si="1"/>
        <v>398.8172607879925</v>
      </c>
      <c r="V2">
        <f t="shared" si="1"/>
        <v>116.75497185741087</v>
      </c>
      <c r="W2">
        <f t="shared" si="1"/>
        <v>692.87842401500927</v>
      </c>
      <c r="X2">
        <f t="shared" si="1"/>
        <v>696.47091932457784</v>
      </c>
      <c r="Y2">
        <f t="shared" si="1"/>
        <v>961.36848030018746</v>
      </c>
      <c r="Z2">
        <f t="shared" si="1"/>
        <v>362.4547842401501</v>
      </c>
      <c r="AA2">
        <f t="shared" si="1"/>
        <v>795.18836772983116</v>
      </c>
      <c r="AB2">
        <f t="shared" si="1"/>
        <v>638.10469043151966</v>
      </c>
      <c r="AC2">
        <f t="shared" si="1"/>
        <v>304.41163227016881</v>
      </c>
      <c r="AD2">
        <f t="shared" si="1"/>
        <v>296.99174484052537</v>
      </c>
      <c r="AE2">
        <f t="shared" si="1"/>
        <v>88.972607879924936</v>
      </c>
    </row>
    <row r="3" spans="1:31">
      <c r="A3" t="s">
        <v>2</v>
      </c>
      <c r="B3" t="s">
        <v>3</v>
      </c>
      <c r="C3" t="s">
        <v>246</v>
      </c>
      <c r="D3" t="s">
        <v>249</v>
      </c>
      <c r="E3" t="s">
        <v>20</v>
      </c>
      <c r="F3" t="s">
        <v>31</v>
      </c>
      <c r="G3" t="s">
        <v>24</v>
      </c>
      <c r="H3" t="s">
        <v>19</v>
      </c>
      <c r="I3" t="s">
        <v>36</v>
      </c>
      <c r="J3" t="s">
        <v>14</v>
      </c>
      <c r="K3" t="s">
        <v>26</v>
      </c>
      <c r="L3" t="s">
        <v>28</v>
      </c>
      <c r="M3" t="s">
        <v>18</v>
      </c>
      <c r="N3" t="s">
        <v>27</v>
      </c>
      <c r="O3" t="s">
        <v>34</v>
      </c>
      <c r="P3" t="s">
        <v>30</v>
      </c>
      <c r="Q3" t="s">
        <v>25</v>
      </c>
      <c r="R3" t="s">
        <v>38</v>
      </c>
      <c r="S3" t="s">
        <v>17</v>
      </c>
      <c r="T3" t="s">
        <v>15</v>
      </c>
      <c r="U3" t="s">
        <v>23</v>
      </c>
      <c r="V3" t="s">
        <v>22</v>
      </c>
      <c r="W3" t="s">
        <v>16</v>
      </c>
      <c r="X3" t="s">
        <v>39</v>
      </c>
      <c r="Y3" t="s">
        <v>12</v>
      </c>
      <c r="Z3" t="s">
        <v>29</v>
      </c>
      <c r="AA3" t="s">
        <v>33</v>
      </c>
      <c r="AB3" t="s">
        <v>32</v>
      </c>
      <c r="AC3" t="s">
        <v>35</v>
      </c>
      <c r="AD3" t="s">
        <v>37</v>
      </c>
      <c r="AE3" t="s">
        <v>21</v>
      </c>
    </row>
    <row r="4" spans="1:31">
      <c r="A4">
        <v>2009</v>
      </c>
      <c r="B4">
        <v>1</v>
      </c>
      <c r="C4" t="str">
        <f>A4&amp;"_"&amp;B4</f>
        <v>2009_1</v>
      </c>
      <c r="D4">
        <v>0</v>
      </c>
      <c r="E4">
        <f>SUMIFS(ClaimsData!$H$11:$H$2170,ClaimsData!$E$11:$E$2170,'Exposure Personal linear'!E$3,ClaimsData!$A$11:$A$2170,'Exposure Personal linear'!$C4,ClaimsData!$F$11:$F$2170,"Personal")</f>
        <v>25318</v>
      </c>
      <c r="F4">
        <f>SUMIFS(ClaimsData!$H$11:$H$2170,ClaimsData!$E$11:$E$2170,'Exposure Personal linear'!F$3,ClaimsData!$A$11:$A$2170,'Exposure Personal linear'!$C4,ClaimsData!$F$11:$F$2170,"Personal")</f>
        <v>16510</v>
      </c>
      <c r="G4">
        <f>SUMIFS(ClaimsData!$H$11:$H$2170,ClaimsData!$E$11:$E$2170,'Exposure Personal linear'!G$3,ClaimsData!$A$11:$A$2170,'Exposure Personal linear'!$C4,ClaimsData!$F$11:$F$2170,"Personal")</f>
        <v>19287</v>
      </c>
      <c r="H4">
        <f>SUMIFS(ClaimsData!$H$11:$H$2170,ClaimsData!$E$11:$E$2170,'Exposure Personal linear'!H$3,ClaimsData!$A$11:$A$2170,'Exposure Personal linear'!$C4,ClaimsData!$F$11:$F$2170,"Personal")</f>
        <v>20636</v>
      </c>
      <c r="I4">
        <f>SUMIFS(ClaimsData!$H$11:$H$2170,ClaimsData!$E$11:$E$2170,'Exposure Personal linear'!I$3,ClaimsData!$A$11:$A$2170,'Exposure Personal linear'!$C4,ClaimsData!$F$11:$F$2170,"Personal")</f>
        <v>10083</v>
      </c>
      <c r="J4">
        <f>SUMIFS(ClaimsData!$H$11:$H$2170,ClaimsData!$E$11:$E$2170,'Exposure Personal linear'!J$3,ClaimsData!$A$11:$A$2170,'Exposure Personal linear'!$C4,ClaimsData!$F$11:$F$2170,"Personal")</f>
        <v>4563</v>
      </c>
      <c r="K4">
        <f>SUMIFS(ClaimsData!$H$11:$H$2170,ClaimsData!$E$11:$E$2170,'Exposure Personal linear'!K$3,ClaimsData!$A$11:$A$2170,'Exposure Personal linear'!$C4,ClaimsData!$F$11:$F$2170,"Personal")</f>
        <v>5362</v>
      </c>
      <c r="L4">
        <f>SUMIFS(ClaimsData!$H$11:$H$2170,ClaimsData!$E$11:$E$2170,'Exposure Personal linear'!L$3,ClaimsData!$A$11:$A$2170,'Exposure Personal linear'!$C4,ClaimsData!$F$11:$F$2170,"Personal")</f>
        <v>3768</v>
      </c>
      <c r="M4">
        <f>SUMIFS(ClaimsData!$H$11:$H$2170,ClaimsData!$E$11:$E$2170,'Exposure Personal linear'!M$3,ClaimsData!$A$11:$A$2170,'Exposure Personal linear'!$C4,ClaimsData!$F$11:$F$2170,"Personal")</f>
        <v>3136</v>
      </c>
      <c r="N4">
        <f>SUMIFS(ClaimsData!$H$11:$H$2170,ClaimsData!$E$11:$E$2170,'Exposure Personal linear'!N$3,ClaimsData!$A$11:$A$2170,'Exposure Personal linear'!$C4,ClaimsData!$F$11:$F$2170,"Personal")</f>
        <v>34651</v>
      </c>
      <c r="O4">
        <f>SUMIFS(ClaimsData!$H$11:$H$2170,ClaimsData!$E$11:$E$2170,'Exposure Personal linear'!O$3,ClaimsData!$A$11:$A$2170,'Exposure Personal linear'!$C4,ClaimsData!$F$11:$F$2170,"Personal")</f>
        <v>19780</v>
      </c>
      <c r="P4">
        <f>SUMIFS(ClaimsData!$H$11:$H$2170,ClaimsData!$E$11:$E$2170,'Exposure Personal linear'!P$3,ClaimsData!$A$11:$A$2170,'Exposure Personal linear'!$C4,ClaimsData!$F$11:$F$2170,"Personal")</f>
        <v>23239</v>
      </c>
      <c r="Q4">
        <f>SUMIFS(ClaimsData!$H$11:$H$2170,ClaimsData!$E$11:$E$2170,'Exposure Personal linear'!Q$3,ClaimsData!$A$11:$A$2170,'Exposure Personal linear'!$C4,ClaimsData!$F$11:$F$2170,"Personal")</f>
        <v>21487</v>
      </c>
      <c r="R4">
        <f>SUMIFS(ClaimsData!$H$11:$H$2170,ClaimsData!$E$11:$E$2170,'Exposure Personal linear'!R$3,ClaimsData!$A$11:$A$2170,'Exposure Personal linear'!$C4,ClaimsData!$F$11:$F$2170,"Personal")</f>
        <v>14778</v>
      </c>
      <c r="S4">
        <f>SUMIFS(ClaimsData!$H$11:$H$2170,ClaimsData!$E$11:$E$2170,'Exposure Personal linear'!S$3,ClaimsData!$A$11:$A$2170,'Exposure Personal linear'!$C4,ClaimsData!$F$11:$F$2170,"Personal")</f>
        <v>13979</v>
      </c>
      <c r="T4">
        <f>SUMIFS(ClaimsData!$H$11:$H$2170,ClaimsData!$E$11:$E$2170,'Exposure Personal linear'!T$3,ClaimsData!$A$11:$A$2170,'Exposure Personal linear'!$C4,ClaimsData!$F$11:$F$2170,"Personal")</f>
        <v>4322</v>
      </c>
      <c r="U4">
        <f>SUMIFS(ClaimsData!$H$11:$H$2170,ClaimsData!$E$11:$E$2170,'Exposure Personal linear'!U$3,ClaimsData!$A$11:$A$2170,'Exposure Personal linear'!$C4,ClaimsData!$F$11:$F$2170,"Personal")</f>
        <v>6741</v>
      </c>
      <c r="V4">
        <f>SUMIFS(ClaimsData!$H$11:$H$2170,ClaimsData!$E$11:$E$2170,'Exposure Personal linear'!V$3,ClaimsData!$A$11:$A$2170,'Exposure Personal linear'!$C4,ClaimsData!$F$11:$F$2170,"Personal")</f>
        <v>2575</v>
      </c>
      <c r="W4">
        <f>SUMIFS(ClaimsData!$H$11:$H$2170,ClaimsData!$E$11:$E$2170,'Exposure Personal linear'!W$3,ClaimsData!$A$11:$A$2170,'Exposure Personal linear'!$C4,ClaimsData!$F$11:$F$2170,"Personal")</f>
        <v>16801</v>
      </c>
      <c r="X4">
        <f>SUMIFS(ClaimsData!$H$11:$H$2170,ClaimsData!$E$11:$E$2170,'Exposure Personal linear'!X$3,ClaimsData!$A$11:$A$2170,'Exposure Personal linear'!$C4,ClaimsData!$F$11:$F$2170,"Personal")</f>
        <v>9875</v>
      </c>
      <c r="Y4">
        <f>SUMIFS(ClaimsData!$H$11:$H$2170,ClaimsData!$E$11:$E$2170,'Exposure Personal linear'!Y$3,ClaimsData!$A$11:$A$2170,'Exposure Personal linear'!$C4,ClaimsData!$F$11:$F$2170,"Personal")</f>
        <v>15036</v>
      </c>
      <c r="Z4">
        <f>SUMIFS(ClaimsData!$H$11:$H$2170,ClaimsData!$E$11:$E$2170,'Exposure Personal linear'!Z$3,ClaimsData!$A$11:$A$2170,'Exposure Personal linear'!$C4,ClaimsData!$F$11:$F$2170,"Personal")</f>
        <v>6983</v>
      </c>
      <c r="AA4">
        <f>SUMIFS(ClaimsData!$H$11:$H$2170,ClaimsData!$E$11:$E$2170,'Exposure Personal linear'!AA$3,ClaimsData!$A$11:$A$2170,'Exposure Personal linear'!$C4,ClaimsData!$F$11:$F$2170,"Personal")</f>
        <v>11120</v>
      </c>
      <c r="AB4">
        <f>SUMIFS(ClaimsData!$H$11:$H$2170,ClaimsData!$E$11:$E$2170,'Exposure Personal linear'!AB$3,ClaimsData!$A$11:$A$2170,'Exposure Personal linear'!$C4,ClaimsData!$F$11:$F$2170,"Personal")</f>
        <v>12368</v>
      </c>
      <c r="AC4">
        <f>SUMIFS(ClaimsData!$H$11:$H$2170,ClaimsData!$E$11:$E$2170,'Exposure Personal linear'!AC$3,ClaimsData!$A$11:$A$2170,'Exposure Personal linear'!$C4,ClaimsData!$F$11:$F$2170,"Personal")</f>
        <v>5491</v>
      </c>
      <c r="AD4">
        <f>SUMIFS(ClaimsData!$H$11:$H$2170,ClaimsData!$E$11:$E$2170,'Exposure Personal linear'!AD$3,ClaimsData!$A$11:$A$2170,'Exposure Personal linear'!$C4,ClaimsData!$F$11:$F$2170,"Personal")</f>
        <v>5387</v>
      </c>
      <c r="AE4">
        <f>SUMIFS(ClaimsData!$H$11:$H$2170,ClaimsData!$E$11:$E$2170,'Exposure Personal linear'!AE$3,ClaimsData!$A$11:$A$2170,'Exposure Personal linear'!$C4,ClaimsData!$F$11:$F$2170,"Personal")</f>
        <v>2602</v>
      </c>
    </row>
    <row r="5" spans="1:31">
      <c r="A5">
        <f>IF(B5=1,A4+1,A4)</f>
        <v>2009</v>
      </c>
      <c r="B5">
        <f>IF(B4=4,1,B4+1)</f>
        <v>2</v>
      </c>
      <c r="C5" t="str">
        <f t="shared" ref="C5:C68" si="2">A5&amp;"_"&amp;B5</f>
        <v>2009_2</v>
      </c>
      <c r="D5">
        <f>D4+1/4</f>
        <v>0.25</v>
      </c>
      <c r="E5">
        <f>SUMIFS(ClaimsData!$H$11:$H$2170,ClaimsData!$E$11:$E$2170,'Exposure Personal linear'!E$3,ClaimsData!$A$11:$A$2170,'Exposure Personal linear'!$C5,ClaimsData!$F$11:$F$2170,"Personal")</f>
        <v>25694</v>
      </c>
      <c r="F5">
        <f>SUMIFS(ClaimsData!$H$11:$H$2170,ClaimsData!$E$11:$E$2170,'Exposure Personal linear'!F$3,ClaimsData!$A$11:$A$2170,'Exposure Personal linear'!$C5,ClaimsData!$F$11:$F$2170,"Personal")</f>
        <v>16760</v>
      </c>
      <c r="G5">
        <f>SUMIFS(ClaimsData!$H$11:$H$2170,ClaimsData!$E$11:$E$2170,'Exposure Personal linear'!G$3,ClaimsData!$A$11:$A$2170,'Exposure Personal linear'!$C5,ClaimsData!$F$11:$F$2170,"Personal")</f>
        <v>19675</v>
      </c>
      <c r="H5">
        <f>SUMIFS(ClaimsData!$H$11:$H$2170,ClaimsData!$E$11:$E$2170,'Exposure Personal linear'!H$3,ClaimsData!$A$11:$A$2170,'Exposure Personal linear'!$C5,ClaimsData!$F$11:$F$2170,"Personal")</f>
        <v>21096</v>
      </c>
      <c r="I5">
        <f>SUMIFS(ClaimsData!$H$11:$H$2170,ClaimsData!$E$11:$E$2170,'Exposure Personal linear'!I$3,ClaimsData!$A$11:$A$2170,'Exposure Personal linear'!$C5,ClaimsData!$F$11:$F$2170,"Personal")</f>
        <v>10270</v>
      </c>
      <c r="J5">
        <f>SUMIFS(ClaimsData!$H$11:$H$2170,ClaimsData!$E$11:$E$2170,'Exposure Personal linear'!J$3,ClaimsData!$A$11:$A$2170,'Exposure Personal linear'!$C5,ClaimsData!$F$11:$F$2170,"Personal")</f>
        <v>4613</v>
      </c>
      <c r="K5">
        <f>SUMIFS(ClaimsData!$H$11:$H$2170,ClaimsData!$E$11:$E$2170,'Exposure Personal linear'!K$3,ClaimsData!$A$11:$A$2170,'Exposure Personal linear'!$C5,ClaimsData!$F$11:$F$2170,"Personal")</f>
        <v>5374</v>
      </c>
      <c r="L5">
        <f>SUMIFS(ClaimsData!$H$11:$H$2170,ClaimsData!$E$11:$E$2170,'Exposure Personal linear'!L$3,ClaimsData!$A$11:$A$2170,'Exposure Personal linear'!$C5,ClaimsData!$F$11:$F$2170,"Personal")</f>
        <v>3834</v>
      </c>
      <c r="M5">
        <f>SUMIFS(ClaimsData!$H$11:$H$2170,ClaimsData!$E$11:$E$2170,'Exposure Personal linear'!M$3,ClaimsData!$A$11:$A$2170,'Exposure Personal linear'!$C5,ClaimsData!$F$11:$F$2170,"Personal")</f>
        <v>3155</v>
      </c>
      <c r="N5">
        <f>SUMIFS(ClaimsData!$H$11:$H$2170,ClaimsData!$E$11:$E$2170,'Exposure Personal linear'!N$3,ClaimsData!$A$11:$A$2170,'Exposure Personal linear'!$C5,ClaimsData!$F$11:$F$2170,"Personal")</f>
        <v>35158</v>
      </c>
      <c r="O5">
        <f>SUMIFS(ClaimsData!$H$11:$H$2170,ClaimsData!$E$11:$E$2170,'Exposure Personal linear'!O$3,ClaimsData!$A$11:$A$2170,'Exposure Personal linear'!$C5,ClaimsData!$F$11:$F$2170,"Personal")</f>
        <v>20256</v>
      </c>
      <c r="P5">
        <f>SUMIFS(ClaimsData!$H$11:$H$2170,ClaimsData!$E$11:$E$2170,'Exposure Personal linear'!P$3,ClaimsData!$A$11:$A$2170,'Exposure Personal linear'!$C5,ClaimsData!$F$11:$F$2170,"Personal")</f>
        <v>23514</v>
      </c>
      <c r="Q5">
        <f>SUMIFS(ClaimsData!$H$11:$H$2170,ClaimsData!$E$11:$E$2170,'Exposure Personal linear'!Q$3,ClaimsData!$A$11:$A$2170,'Exposure Personal linear'!$C5,ClaimsData!$F$11:$F$2170,"Personal")</f>
        <v>21759</v>
      </c>
      <c r="R5">
        <f>SUMIFS(ClaimsData!$H$11:$H$2170,ClaimsData!$E$11:$E$2170,'Exposure Personal linear'!R$3,ClaimsData!$A$11:$A$2170,'Exposure Personal linear'!$C5,ClaimsData!$F$11:$F$2170,"Personal")</f>
        <v>15055</v>
      </c>
      <c r="S5">
        <f>SUMIFS(ClaimsData!$H$11:$H$2170,ClaimsData!$E$11:$E$2170,'Exposure Personal linear'!S$3,ClaimsData!$A$11:$A$2170,'Exposure Personal linear'!$C5,ClaimsData!$F$11:$F$2170,"Personal")</f>
        <v>14171</v>
      </c>
      <c r="T5">
        <f>SUMIFS(ClaimsData!$H$11:$H$2170,ClaimsData!$E$11:$E$2170,'Exposure Personal linear'!T$3,ClaimsData!$A$11:$A$2170,'Exposure Personal linear'!$C5,ClaimsData!$F$11:$F$2170,"Personal")</f>
        <v>4385</v>
      </c>
      <c r="U5">
        <f>SUMIFS(ClaimsData!$H$11:$H$2170,ClaimsData!$E$11:$E$2170,'Exposure Personal linear'!U$3,ClaimsData!$A$11:$A$2170,'Exposure Personal linear'!$C5,ClaimsData!$F$11:$F$2170,"Personal")</f>
        <v>6809</v>
      </c>
      <c r="V5">
        <f>SUMIFS(ClaimsData!$H$11:$H$2170,ClaimsData!$E$11:$E$2170,'Exposure Personal linear'!V$3,ClaimsData!$A$11:$A$2170,'Exposure Personal linear'!$C5,ClaimsData!$F$11:$F$2170,"Personal")</f>
        <v>2622</v>
      </c>
      <c r="W5">
        <f>SUMIFS(ClaimsData!$H$11:$H$2170,ClaimsData!$E$11:$E$2170,'Exposure Personal linear'!W$3,ClaimsData!$A$11:$A$2170,'Exposure Personal linear'!$C5,ClaimsData!$F$11:$F$2170,"Personal")</f>
        <v>17099</v>
      </c>
      <c r="X5">
        <f>SUMIFS(ClaimsData!$H$11:$H$2170,ClaimsData!$E$11:$E$2170,'Exposure Personal linear'!X$3,ClaimsData!$A$11:$A$2170,'Exposure Personal linear'!$C5,ClaimsData!$F$11:$F$2170,"Personal")</f>
        <v>10027</v>
      </c>
      <c r="Y5">
        <f>SUMIFS(ClaimsData!$H$11:$H$2170,ClaimsData!$E$11:$E$2170,'Exposure Personal linear'!Y$3,ClaimsData!$A$11:$A$2170,'Exposure Personal linear'!$C5,ClaimsData!$F$11:$F$2170,"Personal")</f>
        <v>15285</v>
      </c>
      <c r="Z5">
        <f>SUMIFS(ClaimsData!$H$11:$H$2170,ClaimsData!$E$11:$E$2170,'Exposure Personal linear'!Z$3,ClaimsData!$A$11:$A$2170,'Exposure Personal linear'!$C5,ClaimsData!$F$11:$F$2170,"Personal")</f>
        <v>7148</v>
      </c>
      <c r="AA5">
        <f>SUMIFS(ClaimsData!$H$11:$H$2170,ClaimsData!$E$11:$E$2170,'Exposure Personal linear'!AA$3,ClaimsData!$A$11:$A$2170,'Exposure Personal linear'!$C5,ClaimsData!$F$11:$F$2170,"Personal")</f>
        <v>11353</v>
      </c>
      <c r="AB5">
        <f>SUMIFS(ClaimsData!$H$11:$H$2170,ClaimsData!$E$11:$E$2170,'Exposure Personal linear'!AB$3,ClaimsData!$A$11:$A$2170,'Exposure Personal linear'!$C5,ClaimsData!$F$11:$F$2170,"Personal")</f>
        <v>12665</v>
      </c>
      <c r="AC5">
        <f>SUMIFS(ClaimsData!$H$11:$H$2170,ClaimsData!$E$11:$E$2170,'Exposure Personal linear'!AC$3,ClaimsData!$A$11:$A$2170,'Exposure Personal linear'!$C5,ClaimsData!$F$11:$F$2170,"Personal")</f>
        <v>5665</v>
      </c>
      <c r="AD5">
        <f>SUMIFS(ClaimsData!$H$11:$H$2170,ClaimsData!$E$11:$E$2170,'Exposure Personal linear'!AD$3,ClaimsData!$A$11:$A$2170,'Exposure Personal linear'!$C5,ClaimsData!$F$11:$F$2170,"Personal")</f>
        <v>5469</v>
      </c>
      <c r="AE5">
        <f>SUMIFS(ClaimsData!$H$11:$H$2170,ClaimsData!$E$11:$E$2170,'Exposure Personal linear'!AE$3,ClaimsData!$A$11:$A$2170,'Exposure Personal linear'!$C5,ClaimsData!$F$11:$F$2170,"Personal")</f>
        <v>2639</v>
      </c>
    </row>
    <row r="6" spans="1:31">
      <c r="A6">
        <f t="shared" ref="A6:A24" si="3">IF(B6=1,A5+1,A5)</f>
        <v>2009</v>
      </c>
      <c r="B6">
        <f t="shared" ref="B6:B24" si="4">IF(B5=4,1,B5+1)</f>
        <v>3</v>
      </c>
      <c r="C6" t="str">
        <f t="shared" si="2"/>
        <v>2009_3</v>
      </c>
      <c r="D6">
        <f t="shared" ref="D6:D69" si="5">D5+1/4</f>
        <v>0.5</v>
      </c>
      <c r="E6">
        <f>SUMIFS(ClaimsData!$H$11:$H$2170,ClaimsData!$E$11:$E$2170,'Exposure Personal linear'!E$3,ClaimsData!$A$11:$A$2170,'Exposure Personal linear'!$C6,ClaimsData!$F$11:$F$2170,"Personal")</f>
        <v>26054</v>
      </c>
      <c r="F6">
        <f>SUMIFS(ClaimsData!$H$11:$H$2170,ClaimsData!$E$11:$E$2170,'Exposure Personal linear'!F$3,ClaimsData!$A$11:$A$2170,'Exposure Personal linear'!$C6,ClaimsData!$F$11:$F$2170,"Personal")</f>
        <v>16950</v>
      </c>
      <c r="G6">
        <f>SUMIFS(ClaimsData!$H$11:$H$2170,ClaimsData!$E$11:$E$2170,'Exposure Personal linear'!G$3,ClaimsData!$A$11:$A$2170,'Exposure Personal linear'!$C6,ClaimsData!$F$11:$F$2170,"Personal")</f>
        <v>19947</v>
      </c>
      <c r="H6">
        <f>SUMIFS(ClaimsData!$H$11:$H$2170,ClaimsData!$E$11:$E$2170,'Exposure Personal linear'!H$3,ClaimsData!$A$11:$A$2170,'Exposure Personal linear'!$C6,ClaimsData!$F$11:$F$2170,"Personal")</f>
        <v>21293</v>
      </c>
      <c r="I6">
        <f>SUMIFS(ClaimsData!$H$11:$H$2170,ClaimsData!$E$11:$E$2170,'Exposure Personal linear'!I$3,ClaimsData!$A$11:$A$2170,'Exposure Personal linear'!$C6,ClaimsData!$F$11:$F$2170,"Personal")</f>
        <v>10471</v>
      </c>
      <c r="J6">
        <f>SUMIFS(ClaimsData!$H$11:$H$2170,ClaimsData!$E$11:$E$2170,'Exposure Personal linear'!J$3,ClaimsData!$A$11:$A$2170,'Exposure Personal linear'!$C6,ClaimsData!$F$11:$F$2170,"Personal")</f>
        <v>4621</v>
      </c>
      <c r="K6">
        <f>SUMIFS(ClaimsData!$H$11:$H$2170,ClaimsData!$E$11:$E$2170,'Exposure Personal linear'!K$3,ClaimsData!$A$11:$A$2170,'Exposure Personal linear'!$C6,ClaimsData!$F$11:$F$2170,"Personal")</f>
        <v>5459</v>
      </c>
      <c r="L6">
        <f>SUMIFS(ClaimsData!$H$11:$H$2170,ClaimsData!$E$11:$E$2170,'Exposure Personal linear'!L$3,ClaimsData!$A$11:$A$2170,'Exposure Personal linear'!$C6,ClaimsData!$F$11:$F$2170,"Personal")</f>
        <v>3862</v>
      </c>
      <c r="M6">
        <f>SUMIFS(ClaimsData!$H$11:$H$2170,ClaimsData!$E$11:$E$2170,'Exposure Personal linear'!M$3,ClaimsData!$A$11:$A$2170,'Exposure Personal linear'!$C6,ClaimsData!$F$11:$F$2170,"Personal")</f>
        <v>3229</v>
      </c>
      <c r="N6">
        <f>SUMIFS(ClaimsData!$H$11:$H$2170,ClaimsData!$E$11:$E$2170,'Exposure Personal linear'!N$3,ClaimsData!$A$11:$A$2170,'Exposure Personal linear'!$C6,ClaimsData!$F$11:$F$2170,"Personal")</f>
        <v>35654</v>
      </c>
      <c r="O6">
        <f>SUMIFS(ClaimsData!$H$11:$H$2170,ClaimsData!$E$11:$E$2170,'Exposure Personal linear'!O$3,ClaimsData!$A$11:$A$2170,'Exposure Personal linear'!$C6,ClaimsData!$F$11:$F$2170,"Personal")</f>
        <v>20600</v>
      </c>
      <c r="P6">
        <f>SUMIFS(ClaimsData!$H$11:$H$2170,ClaimsData!$E$11:$E$2170,'Exposure Personal linear'!P$3,ClaimsData!$A$11:$A$2170,'Exposure Personal linear'!$C6,ClaimsData!$F$11:$F$2170,"Personal")</f>
        <v>23898</v>
      </c>
      <c r="Q6">
        <f>SUMIFS(ClaimsData!$H$11:$H$2170,ClaimsData!$E$11:$E$2170,'Exposure Personal linear'!Q$3,ClaimsData!$A$11:$A$2170,'Exposure Personal linear'!$C6,ClaimsData!$F$11:$F$2170,"Personal")</f>
        <v>22013</v>
      </c>
      <c r="R6">
        <f>SUMIFS(ClaimsData!$H$11:$H$2170,ClaimsData!$E$11:$E$2170,'Exposure Personal linear'!R$3,ClaimsData!$A$11:$A$2170,'Exposure Personal linear'!$C6,ClaimsData!$F$11:$F$2170,"Personal")</f>
        <v>15173</v>
      </c>
      <c r="S6">
        <f>SUMIFS(ClaimsData!$H$11:$H$2170,ClaimsData!$E$11:$E$2170,'Exposure Personal linear'!S$3,ClaimsData!$A$11:$A$2170,'Exposure Personal linear'!$C6,ClaimsData!$F$11:$F$2170,"Personal")</f>
        <v>14319</v>
      </c>
      <c r="T6">
        <f>SUMIFS(ClaimsData!$H$11:$H$2170,ClaimsData!$E$11:$E$2170,'Exposure Personal linear'!T$3,ClaimsData!$A$11:$A$2170,'Exposure Personal linear'!$C6,ClaimsData!$F$11:$F$2170,"Personal")</f>
        <v>4412</v>
      </c>
      <c r="U6">
        <f>SUMIFS(ClaimsData!$H$11:$H$2170,ClaimsData!$E$11:$E$2170,'Exposure Personal linear'!U$3,ClaimsData!$A$11:$A$2170,'Exposure Personal linear'!$C6,ClaimsData!$F$11:$F$2170,"Personal")</f>
        <v>7004</v>
      </c>
      <c r="V6">
        <f>SUMIFS(ClaimsData!$H$11:$H$2170,ClaimsData!$E$11:$E$2170,'Exposure Personal linear'!V$3,ClaimsData!$A$11:$A$2170,'Exposure Personal linear'!$C6,ClaimsData!$F$11:$F$2170,"Personal")</f>
        <v>2651</v>
      </c>
      <c r="W6">
        <f>SUMIFS(ClaimsData!$H$11:$H$2170,ClaimsData!$E$11:$E$2170,'Exposure Personal linear'!W$3,ClaimsData!$A$11:$A$2170,'Exposure Personal linear'!$C6,ClaimsData!$F$11:$F$2170,"Personal")</f>
        <v>17268</v>
      </c>
      <c r="X6">
        <f>SUMIFS(ClaimsData!$H$11:$H$2170,ClaimsData!$E$11:$E$2170,'Exposure Personal linear'!X$3,ClaimsData!$A$11:$A$2170,'Exposure Personal linear'!$C6,ClaimsData!$F$11:$F$2170,"Personal")</f>
        <v>10092</v>
      </c>
      <c r="Y6">
        <f>SUMIFS(ClaimsData!$H$11:$H$2170,ClaimsData!$E$11:$E$2170,'Exposure Personal linear'!Y$3,ClaimsData!$A$11:$A$2170,'Exposure Personal linear'!$C6,ClaimsData!$F$11:$F$2170,"Personal")</f>
        <v>15591</v>
      </c>
      <c r="Z6">
        <f>SUMIFS(ClaimsData!$H$11:$H$2170,ClaimsData!$E$11:$E$2170,'Exposure Personal linear'!Z$3,ClaimsData!$A$11:$A$2170,'Exposure Personal linear'!$C6,ClaimsData!$F$11:$F$2170,"Personal")</f>
        <v>7218</v>
      </c>
      <c r="AA6">
        <f>SUMIFS(ClaimsData!$H$11:$H$2170,ClaimsData!$E$11:$E$2170,'Exposure Personal linear'!AA$3,ClaimsData!$A$11:$A$2170,'Exposure Personal linear'!$C6,ClaimsData!$F$11:$F$2170,"Personal")</f>
        <v>11553</v>
      </c>
      <c r="AB6">
        <f>SUMIFS(ClaimsData!$H$11:$H$2170,ClaimsData!$E$11:$E$2170,'Exposure Personal linear'!AB$3,ClaimsData!$A$11:$A$2170,'Exposure Personal linear'!$C6,ClaimsData!$F$11:$F$2170,"Personal")</f>
        <v>12792</v>
      </c>
      <c r="AC6">
        <f>SUMIFS(ClaimsData!$H$11:$H$2170,ClaimsData!$E$11:$E$2170,'Exposure Personal linear'!AC$3,ClaimsData!$A$11:$A$2170,'Exposure Personal linear'!$C6,ClaimsData!$F$11:$F$2170,"Personal")</f>
        <v>5701</v>
      </c>
      <c r="AD6">
        <f>SUMIFS(ClaimsData!$H$11:$H$2170,ClaimsData!$E$11:$E$2170,'Exposure Personal linear'!AD$3,ClaimsData!$A$11:$A$2170,'Exposure Personal linear'!$C6,ClaimsData!$F$11:$F$2170,"Personal")</f>
        <v>5542</v>
      </c>
      <c r="AE6">
        <f>SUMIFS(ClaimsData!$H$11:$H$2170,ClaimsData!$E$11:$E$2170,'Exposure Personal linear'!AE$3,ClaimsData!$A$11:$A$2170,'Exposure Personal linear'!$C6,ClaimsData!$F$11:$F$2170,"Personal")</f>
        <v>2654</v>
      </c>
    </row>
    <row r="7" spans="1:31">
      <c r="A7">
        <f t="shared" si="3"/>
        <v>2009</v>
      </c>
      <c r="B7">
        <f t="shared" si="4"/>
        <v>4</v>
      </c>
      <c r="C7" t="str">
        <f t="shared" si="2"/>
        <v>2009_4</v>
      </c>
      <c r="D7">
        <f t="shared" si="5"/>
        <v>0.75</v>
      </c>
      <c r="E7">
        <f>SUMIFS(ClaimsData!$H$11:$H$2170,ClaimsData!$E$11:$E$2170,'Exposure Personal linear'!E$3,ClaimsData!$A$11:$A$2170,'Exposure Personal linear'!$C7,ClaimsData!$F$11:$F$2170,"Personal")</f>
        <v>26391</v>
      </c>
      <c r="F7">
        <f>SUMIFS(ClaimsData!$H$11:$H$2170,ClaimsData!$E$11:$E$2170,'Exposure Personal linear'!F$3,ClaimsData!$A$11:$A$2170,'Exposure Personal linear'!$C7,ClaimsData!$F$11:$F$2170,"Personal")</f>
        <v>17115</v>
      </c>
      <c r="G7">
        <f>SUMIFS(ClaimsData!$H$11:$H$2170,ClaimsData!$E$11:$E$2170,'Exposure Personal linear'!G$3,ClaimsData!$A$11:$A$2170,'Exposure Personal linear'!$C7,ClaimsData!$F$11:$F$2170,"Personal")</f>
        <v>19963</v>
      </c>
      <c r="H7">
        <f>SUMIFS(ClaimsData!$H$11:$H$2170,ClaimsData!$E$11:$E$2170,'Exposure Personal linear'!H$3,ClaimsData!$A$11:$A$2170,'Exposure Personal linear'!$C7,ClaimsData!$F$11:$F$2170,"Personal")</f>
        <v>21594</v>
      </c>
      <c r="I7">
        <f>SUMIFS(ClaimsData!$H$11:$H$2170,ClaimsData!$E$11:$E$2170,'Exposure Personal linear'!I$3,ClaimsData!$A$11:$A$2170,'Exposure Personal linear'!$C7,ClaimsData!$F$11:$F$2170,"Personal")</f>
        <v>10650</v>
      </c>
      <c r="J7">
        <f>SUMIFS(ClaimsData!$H$11:$H$2170,ClaimsData!$E$11:$E$2170,'Exposure Personal linear'!J$3,ClaimsData!$A$11:$A$2170,'Exposure Personal linear'!$C7,ClaimsData!$F$11:$F$2170,"Personal")</f>
        <v>4667</v>
      </c>
      <c r="K7">
        <f>SUMIFS(ClaimsData!$H$11:$H$2170,ClaimsData!$E$11:$E$2170,'Exposure Personal linear'!K$3,ClaimsData!$A$11:$A$2170,'Exposure Personal linear'!$C7,ClaimsData!$F$11:$F$2170,"Personal")</f>
        <v>5521</v>
      </c>
      <c r="L7">
        <f>SUMIFS(ClaimsData!$H$11:$H$2170,ClaimsData!$E$11:$E$2170,'Exposure Personal linear'!L$3,ClaimsData!$A$11:$A$2170,'Exposure Personal linear'!$C7,ClaimsData!$F$11:$F$2170,"Personal")</f>
        <v>3905</v>
      </c>
      <c r="M7">
        <f>SUMIFS(ClaimsData!$H$11:$H$2170,ClaimsData!$E$11:$E$2170,'Exposure Personal linear'!M$3,ClaimsData!$A$11:$A$2170,'Exposure Personal linear'!$C7,ClaimsData!$F$11:$F$2170,"Personal")</f>
        <v>3293</v>
      </c>
      <c r="N7">
        <f>SUMIFS(ClaimsData!$H$11:$H$2170,ClaimsData!$E$11:$E$2170,'Exposure Personal linear'!N$3,ClaimsData!$A$11:$A$2170,'Exposure Personal linear'!$C7,ClaimsData!$F$11:$F$2170,"Personal")</f>
        <v>36113</v>
      </c>
      <c r="O7">
        <f>SUMIFS(ClaimsData!$H$11:$H$2170,ClaimsData!$E$11:$E$2170,'Exposure Personal linear'!O$3,ClaimsData!$A$11:$A$2170,'Exposure Personal linear'!$C7,ClaimsData!$F$11:$F$2170,"Personal")</f>
        <v>20843</v>
      </c>
      <c r="P7">
        <f>SUMIFS(ClaimsData!$H$11:$H$2170,ClaimsData!$E$11:$E$2170,'Exposure Personal linear'!P$3,ClaimsData!$A$11:$A$2170,'Exposure Personal linear'!$C7,ClaimsData!$F$11:$F$2170,"Personal")</f>
        <v>24199</v>
      </c>
      <c r="Q7">
        <f>SUMIFS(ClaimsData!$H$11:$H$2170,ClaimsData!$E$11:$E$2170,'Exposure Personal linear'!Q$3,ClaimsData!$A$11:$A$2170,'Exposure Personal linear'!$C7,ClaimsData!$F$11:$F$2170,"Personal")</f>
        <v>21974</v>
      </c>
      <c r="R7">
        <f>SUMIFS(ClaimsData!$H$11:$H$2170,ClaimsData!$E$11:$E$2170,'Exposure Personal linear'!R$3,ClaimsData!$A$11:$A$2170,'Exposure Personal linear'!$C7,ClaimsData!$F$11:$F$2170,"Personal")</f>
        <v>15353</v>
      </c>
      <c r="S7">
        <f>SUMIFS(ClaimsData!$H$11:$H$2170,ClaimsData!$E$11:$E$2170,'Exposure Personal linear'!S$3,ClaimsData!$A$11:$A$2170,'Exposure Personal linear'!$C7,ClaimsData!$F$11:$F$2170,"Personal")</f>
        <v>14427</v>
      </c>
      <c r="T7">
        <f>SUMIFS(ClaimsData!$H$11:$H$2170,ClaimsData!$E$11:$E$2170,'Exposure Personal linear'!T$3,ClaimsData!$A$11:$A$2170,'Exposure Personal linear'!$C7,ClaimsData!$F$11:$F$2170,"Personal")</f>
        <v>4453</v>
      </c>
      <c r="U7">
        <f>SUMIFS(ClaimsData!$H$11:$H$2170,ClaimsData!$E$11:$E$2170,'Exposure Personal linear'!U$3,ClaimsData!$A$11:$A$2170,'Exposure Personal linear'!$C7,ClaimsData!$F$11:$F$2170,"Personal")</f>
        <v>7126</v>
      </c>
      <c r="V7">
        <f>SUMIFS(ClaimsData!$H$11:$H$2170,ClaimsData!$E$11:$E$2170,'Exposure Personal linear'!V$3,ClaimsData!$A$11:$A$2170,'Exposure Personal linear'!$C7,ClaimsData!$F$11:$F$2170,"Personal")</f>
        <v>2673</v>
      </c>
      <c r="W7">
        <f>SUMIFS(ClaimsData!$H$11:$H$2170,ClaimsData!$E$11:$E$2170,'Exposure Personal linear'!W$3,ClaimsData!$A$11:$A$2170,'Exposure Personal linear'!$C7,ClaimsData!$F$11:$F$2170,"Personal")</f>
        <v>17420</v>
      </c>
      <c r="X7">
        <f>SUMIFS(ClaimsData!$H$11:$H$2170,ClaimsData!$E$11:$E$2170,'Exposure Personal linear'!X$3,ClaimsData!$A$11:$A$2170,'Exposure Personal linear'!$C7,ClaimsData!$F$11:$F$2170,"Personal")</f>
        <v>10191</v>
      </c>
      <c r="Y7">
        <f>SUMIFS(ClaimsData!$H$11:$H$2170,ClaimsData!$E$11:$E$2170,'Exposure Personal linear'!Y$3,ClaimsData!$A$11:$A$2170,'Exposure Personal linear'!$C7,ClaimsData!$F$11:$F$2170,"Personal")</f>
        <v>15847</v>
      </c>
      <c r="Z7">
        <f>SUMIFS(ClaimsData!$H$11:$H$2170,ClaimsData!$E$11:$E$2170,'Exposure Personal linear'!Z$3,ClaimsData!$A$11:$A$2170,'Exposure Personal linear'!$C7,ClaimsData!$F$11:$F$2170,"Personal")</f>
        <v>7327</v>
      </c>
      <c r="AA7">
        <f>SUMIFS(ClaimsData!$H$11:$H$2170,ClaimsData!$E$11:$E$2170,'Exposure Personal linear'!AA$3,ClaimsData!$A$11:$A$2170,'Exposure Personal linear'!$C7,ClaimsData!$F$11:$F$2170,"Personal")</f>
        <v>11753</v>
      </c>
      <c r="AB7">
        <f>SUMIFS(ClaimsData!$H$11:$H$2170,ClaimsData!$E$11:$E$2170,'Exposure Personal linear'!AB$3,ClaimsData!$A$11:$A$2170,'Exposure Personal linear'!$C7,ClaimsData!$F$11:$F$2170,"Personal")</f>
        <v>12847</v>
      </c>
      <c r="AC7">
        <f>SUMIFS(ClaimsData!$H$11:$H$2170,ClaimsData!$E$11:$E$2170,'Exposure Personal linear'!AC$3,ClaimsData!$A$11:$A$2170,'Exposure Personal linear'!$C7,ClaimsData!$F$11:$F$2170,"Personal")</f>
        <v>5745</v>
      </c>
      <c r="AD7">
        <f>SUMIFS(ClaimsData!$H$11:$H$2170,ClaimsData!$E$11:$E$2170,'Exposure Personal linear'!AD$3,ClaimsData!$A$11:$A$2170,'Exposure Personal linear'!$C7,ClaimsData!$F$11:$F$2170,"Personal")</f>
        <v>5619</v>
      </c>
      <c r="AE7">
        <f>SUMIFS(ClaimsData!$H$11:$H$2170,ClaimsData!$E$11:$E$2170,'Exposure Personal linear'!AE$3,ClaimsData!$A$11:$A$2170,'Exposure Personal linear'!$C7,ClaimsData!$F$11:$F$2170,"Personal")</f>
        <v>2671</v>
      </c>
    </row>
    <row r="8" spans="1:31">
      <c r="A8">
        <f t="shared" si="3"/>
        <v>2010</v>
      </c>
      <c r="B8">
        <f t="shared" si="4"/>
        <v>1</v>
      </c>
      <c r="C8" t="str">
        <f t="shared" si="2"/>
        <v>2010_1</v>
      </c>
      <c r="D8">
        <f t="shared" si="5"/>
        <v>1</v>
      </c>
      <c r="E8">
        <f>SUMIFS(ClaimsData!$H$11:$H$2170,ClaimsData!$E$11:$E$2170,'Exposure Personal linear'!E$3,ClaimsData!$A$11:$A$2170,'Exposure Personal linear'!$C8,ClaimsData!$F$11:$F$2170,"Personal")</f>
        <v>26545</v>
      </c>
      <c r="F8">
        <f>SUMIFS(ClaimsData!$H$11:$H$2170,ClaimsData!$E$11:$E$2170,'Exposure Personal linear'!F$3,ClaimsData!$A$11:$A$2170,'Exposure Personal linear'!$C8,ClaimsData!$F$11:$F$2170,"Personal")</f>
        <v>17161</v>
      </c>
      <c r="G8">
        <f>SUMIFS(ClaimsData!$H$11:$H$2170,ClaimsData!$E$11:$E$2170,'Exposure Personal linear'!G$3,ClaimsData!$A$11:$A$2170,'Exposure Personal linear'!$C8,ClaimsData!$F$11:$F$2170,"Personal")</f>
        <v>20389</v>
      </c>
      <c r="H8">
        <f>SUMIFS(ClaimsData!$H$11:$H$2170,ClaimsData!$E$11:$E$2170,'Exposure Personal linear'!H$3,ClaimsData!$A$11:$A$2170,'Exposure Personal linear'!$C8,ClaimsData!$F$11:$F$2170,"Personal")</f>
        <v>21732</v>
      </c>
      <c r="I8">
        <f>SUMIFS(ClaimsData!$H$11:$H$2170,ClaimsData!$E$11:$E$2170,'Exposure Personal linear'!I$3,ClaimsData!$A$11:$A$2170,'Exposure Personal linear'!$C8,ClaimsData!$F$11:$F$2170,"Personal")</f>
        <v>10648</v>
      </c>
      <c r="J8">
        <f>SUMIFS(ClaimsData!$H$11:$H$2170,ClaimsData!$E$11:$E$2170,'Exposure Personal linear'!J$3,ClaimsData!$A$11:$A$2170,'Exposure Personal linear'!$C8,ClaimsData!$F$11:$F$2170,"Personal")</f>
        <v>4682</v>
      </c>
      <c r="K8">
        <f>SUMIFS(ClaimsData!$H$11:$H$2170,ClaimsData!$E$11:$E$2170,'Exposure Personal linear'!K$3,ClaimsData!$A$11:$A$2170,'Exposure Personal linear'!$C8,ClaimsData!$F$11:$F$2170,"Personal")</f>
        <v>5544</v>
      </c>
      <c r="L8">
        <f>SUMIFS(ClaimsData!$H$11:$H$2170,ClaimsData!$E$11:$E$2170,'Exposure Personal linear'!L$3,ClaimsData!$A$11:$A$2170,'Exposure Personal linear'!$C8,ClaimsData!$F$11:$F$2170,"Personal")</f>
        <v>3925</v>
      </c>
      <c r="M8">
        <f>SUMIFS(ClaimsData!$H$11:$H$2170,ClaimsData!$E$11:$E$2170,'Exposure Personal linear'!M$3,ClaimsData!$A$11:$A$2170,'Exposure Personal linear'!$C8,ClaimsData!$F$11:$F$2170,"Personal")</f>
        <v>3316</v>
      </c>
      <c r="N8">
        <f>SUMIFS(ClaimsData!$H$11:$H$2170,ClaimsData!$E$11:$E$2170,'Exposure Personal linear'!N$3,ClaimsData!$A$11:$A$2170,'Exposure Personal linear'!$C8,ClaimsData!$F$11:$F$2170,"Personal")</f>
        <v>36322</v>
      </c>
      <c r="O8">
        <f>SUMIFS(ClaimsData!$H$11:$H$2170,ClaimsData!$E$11:$E$2170,'Exposure Personal linear'!O$3,ClaimsData!$A$11:$A$2170,'Exposure Personal linear'!$C8,ClaimsData!$F$11:$F$2170,"Personal")</f>
        <v>20916</v>
      </c>
      <c r="P8">
        <f>SUMIFS(ClaimsData!$H$11:$H$2170,ClaimsData!$E$11:$E$2170,'Exposure Personal linear'!P$3,ClaimsData!$A$11:$A$2170,'Exposure Personal linear'!$C8,ClaimsData!$F$11:$F$2170,"Personal")</f>
        <v>24337</v>
      </c>
      <c r="Q8">
        <f>SUMIFS(ClaimsData!$H$11:$H$2170,ClaimsData!$E$11:$E$2170,'Exposure Personal linear'!Q$3,ClaimsData!$A$11:$A$2170,'Exposure Personal linear'!$C8,ClaimsData!$F$11:$F$2170,"Personal")</f>
        <v>22131</v>
      </c>
      <c r="R8">
        <f>SUMIFS(ClaimsData!$H$11:$H$2170,ClaimsData!$E$11:$E$2170,'Exposure Personal linear'!R$3,ClaimsData!$A$11:$A$2170,'Exposure Personal linear'!$C8,ClaimsData!$F$11:$F$2170,"Personal")</f>
        <v>15436</v>
      </c>
      <c r="S8">
        <f>SUMIFS(ClaimsData!$H$11:$H$2170,ClaimsData!$E$11:$E$2170,'Exposure Personal linear'!S$3,ClaimsData!$A$11:$A$2170,'Exposure Personal linear'!$C8,ClaimsData!$F$11:$F$2170,"Personal")</f>
        <v>14545</v>
      </c>
      <c r="T8">
        <f>SUMIFS(ClaimsData!$H$11:$H$2170,ClaimsData!$E$11:$E$2170,'Exposure Personal linear'!T$3,ClaimsData!$A$11:$A$2170,'Exposure Personal linear'!$C8,ClaimsData!$F$11:$F$2170,"Personal")</f>
        <v>4472</v>
      </c>
      <c r="U8">
        <f>SUMIFS(ClaimsData!$H$11:$H$2170,ClaimsData!$E$11:$E$2170,'Exposure Personal linear'!U$3,ClaimsData!$A$11:$A$2170,'Exposure Personal linear'!$C8,ClaimsData!$F$11:$F$2170,"Personal")</f>
        <v>7182</v>
      </c>
      <c r="V8">
        <f>SUMIFS(ClaimsData!$H$11:$H$2170,ClaimsData!$E$11:$E$2170,'Exposure Personal linear'!V$3,ClaimsData!$A$11:$A$2170,'Exposure Personal linear'!$C8,ClaimsData!$F$11:$F$2170,"Personal")</f>
        <v>2687</v>
      </c>
      <c r="W8">
        <f>SUMIFS(ClaimsData!$H$11:$H$2170,ClaimsData!$E$11:$E$2170,'Exposure Personal linear'!W$3,ClaimsData!$A$11:$A$2170,'Exposure Personal linear'!$C8,ClaimsData!$F$11:$F$2170,"Personal")</f>
        <v>17509</v>
      </c>
      <c r="X8">
        <f>SUMIFS(ClaimsData!$H$11:$H$2170,ClaimsData!$E$11:$E$2170,'Exposure Personal linear'!X$3,ClaimsData!$A$11:$A$2170,'Exposure Personal linear'!$C8,ClaimsData!$F$11:$F$2170,"Personal")</f>
        <v>10236</v>
      </c>
      <c r="Y8">
        <f>SUMIFS(ClaimsData!$H$11:$H$2170,ClaimsData!$E$11:$E$2170,'Exposure Personal linear'!Y$3,ClaimsData!$A$11:$A$2170,'Exposure Personal linear'!$C8,ClaimsData!$F$11:$F$2170,"Personal")</f>
        <v>15908</v>
      </c>
      <c r="Z8">
        <f>SUMIFS(ClaimsData!$H$11:$H$2170,ClaimsData!$E$11:$E$2170,'Exposure Personal linear'!Z$3,ClaimsData!$A$11:$A$2170,'Exposure Personal linear'!$C8,ClaimsData!$F$11:$F$2170,"Personal")</f>
        <v>7376</v>
      </c>
      <c r="AA8">
        <f>SUMIFS(ClaimsData!$H$11:$H$2170,ClaimsData!$E$11:$E$2170,'Exposure Personal linear'!AA$3,ClaimsData!$A$11:$A$2170,'Exposure Personal linear'!$C8,ClaimsData!$F$11:$F$2170,"Personal")</f>
        <v>11845</v>
      </c>
      <c r="AB8">
        <f>SUMIFS(ClaimsData!$H$11:$H$2170,ClaimsData!$E$11:$E$2170,'Exposure Personal linear'!AB$3,ClaimsData!$A$11:$A$2170,'Exposure Personal linear'!$C8,ClaimsData!$F$11:$F$2170,"Personal")</f>
        <v>13076</v>
      </c>
      <c r="AC8">
        <f>SUMIFS(ClaimsData!$H$11:$H$2170,ClaimsData!$E$11:$E$2170,'Exposure Personal linear'!AC$3,ClaimsData!$A$11:$A$2170,'Exposure Personal linear'!$C8,ClaimsData!$F$11:$F$2170,"Personal")</f>
        <v>5808</v>
      </c>
      <c r="AD8">
        <f>SUMIFS(ClaimsData!$H$11:$H$2170,ClaimsData!$E$11:$E$2170,'Exposure Personal linear'!AD$3,ClaimsData!$A$11:$A$2170,'Exposure Personal linear'!$C8,ClaimsData!$F$11:$F$2170,"Personal")</f>
        <v>5675</v>
      </c>
      <c r="AE8">
        <f>SUMIFS(ClaimsData!$H$11:$H$2170,ClaimsData!$E$11:$E$2170,'Exposure Personal linear'!AE$3,ClaimsData!$A$11:$A$2170,'Exposure Personal linear'!$C8,ClaimsData!$F$11:$F$2170,"Personal")</f>
        <v>2689</v>
      </c>
    </row>
    <row r="9" spans="1:31">
      <c r="A9">
        <f t="shared" si="3"/>
        <v>2010</v>
      </c>
      <c r="B9">
        <f t="shared" si="4"/>
        <v>2</v>
      </c>
      <c r="C9" t="str">
        <f t="shared" si="2"/>
        <v>2010_2</v>
      </c>
      <c r="D9">
        <f t="shared" si="5"/>
        <v>1.25</v>
      </c>
      <c r="E9">
        <f>SUMIFS(ClaimsData!$H$11:$H$2170,ClaimsData!$E$11:$E$2170,'Exposure Personal linear'!E$3,ClaimsData!$A$11:$A$2170,'Exposure Personal linear'!$C9,ClaimsData!$F$11:$F$2170,"Personal")</f>
        <v>26454</v>
      </c>
      <c r="F9">
        <f>SUMIFS(ClaimsData!$H$11:$H$2170,ClaimsData!$E$11:$E$2170,'Exposure Personal linear'!F$3,ClaimsData!$A$11:$A$2170,'Exposure Personal linear'!$C9,ClaimsData!$F$11:$F$2170,"Personal")</f>
        <v>17105</v>
      </c>
      <c r="G9">
        <f>SUMIFS(ClaimsData!$H$11:$H$2170,ClaimsData!$E$11:$E$2170,'Exposure Personal linear'!G$3,ClaimsData!$A$11:$A$2170,'Exposure Personal linear'!$C9,ClaimsData!$F$11:$F$2170,"Personal")</f>
        <v>20181</v>
      </c>
      <c r="H9">
        <f>SUMIFS(ClaimsData!$H$11:$H$2170,ClaimsData!$E$11:$E$2170,'Exposure Personal linear'!H$3,ClaimsData!$A$11:$A$2170,'Exposure Personal linear'!$C9,ClaimsData!$F$11:$F$2170,"Personal")</f>
        <v>21525</v>
      </c>
      <c r="I9">
        <f>SUMIFS(ClaimsData!$H$11:$H$2170,ClaimsData!$E$11:$E$2170,'Exposure Personal linear'!I$3,ClaimsData!$A$11:$A$2170,'Exposure Personal linear'!$C9,ClaimsData!$F$11:$F$2170,"Personal")</f>
        <v>10609</v>
      </c>
      <c r="J9">
        <f>SUMIFS(ClaimsData!$H$11:$H$2170,ClaimsData!$E$11:$E$2170,'Exposure Personal linear'!J$3,ClaimsData!$A$11:$A$2170,'Exposure Personal linear'!$C9,ClaimsData!$F$11:$F$2170,"Personal")</f>
        <v>4660</v>
      </c>
      <c r="K9">
        <f>SUMIFS(ClaimsData!$H$11:$H$2170,ClaimsData!$E$11:$E$2170,'Exposure Personal linear'!K$3,ClaimsData!$A$11:$A$2170,'Exposure Personal linear'!$C9,ClaimsData!$F$11:$F$2170,"Personal")</f>
        <v>5510</v>
      </c>
      <c r="L9">
        <f>SUMIFS(ClaimsData!$H$11:$H$2170,ClaimsData!$E$11:$E$2170,'Exposure Personal linear'!L$3,ClaimsData!$A$11:$A$2170,'Exposure Personal linear'!$C9,ClaimsData!$F$11:$F$2170,"Personal")</f>
        <v>3896</v>
      </c>
      <c r="M9">
        <f>SUMIFS(ClaimsData!$H$11:$H$2170,ClaimsData!$E$11:$E$2170,'Exposure Personal linear'!M$3,ClaimsData!$A$11:$A$2170,'Exposure Personal linear'!$C9,ClaimsData!$F$11:$F$2170,"Personal")</f>
        <v>3282</v>
      </c>
      <c r="N9">
        <f>SUMIFS(ClaimsData!$H$11:$H$2170,ClaimsData!$E$11:$E$2170,'Exposure Personal linear'!N$3,ClaimsData!$A$11:$A$2170,'Exposure Personal linear'!$C9,ClaimsData!$F$11:$F$2170,"Personal")</f>
        <v>36008</v>
      </c>
      <c r="O9">
        <f>SUMIFS(ClaimsData!$H$11:$H$2170,ClaimsData!$E$11:$E$2170,'Exposure Personal linear'!O$3,ClaimsData!$A$11:$A$2170,'Exposure Personal linear'!$C9,ClaimsData!$F$11:$F$2170,"Personal")</f>
        <v>20806</v>
      </c>
      <c r="P9">
        <f>SUMIFS(ClaimsData!$H$11:$H$2170,ClaimsData!$E$11:$E$2170,'Exposure Personal linear'!P$3,ClaimsData!$A$11:$A$2170,'Exposure Personal linear'!$C9,ClaimsData!$F$11:$F$2170,"Personal")</f>
        <v>24224</v>
      </c>
      <c r="Q9">
        <f>SUMIFS(ClaimsData!$H$11:$H$2170,ClaimsData!$E$11:$E$2170,'Exposure Personal linear'!Q$3,ClaimsData!$A$11:$A$2170,'Exposure Personal linear'!$C9,ClaimsData!$F$11:$F$2170,"Personal")</f>
        <v>22011</v>
      </c>
      <c r="R9">
        <f>SUMIFS(ClaimsData!$H$11:$H$2170,ClaimsData!$E$11:$E$2170,'Exposure Personal linear'!R$3,ClaimsData!$A$11:$A$2170,'Exposure Personal linear'!$C9,ClaimsData!$F$11:$F$2170,"Personal")</f>
        <v>15312</v>
      </c>
      <c r="S9">
        <f>SUMIFS(ClaimsData!$H$11:$H$2170,ClaimsData!$E$11:$E$2170,'Exposure Personal linear'!S$3,ClaimsData!$A$11:$A$2170,'Exposure Personal linear'!$C9,ClaimsData!$F$11:$F$2170,"Personal")</f>
        <v>14439</v>
      </c>
      <c r="T9">
        <f>SUMIFS(ClaimsData!$H$11:$H$2170,ClaimsData!$E$11:$E$2170,'Exposure Personal linear'!T$3,ClaimsData!$A$11:$A$2170,'Exposure Personal linear'!$C9,ClaimsData!$F$11:$F$2170,"Personal")</f>
        <v>4444</v>
      </c>
      <c r="U9">
        <f>SUMIFS(ClaimsData!$H$11:$H$2170,ClaimsData!$E$11:$E$2170,'Exposure Personal linear'!U$3,ClaimsData!$A$11:$A$2170,'Exposure Personal linear'!$C9,ClaimsData!$F$11:$F$2170,"Personal")</f>
        <v>7098</v>
      </c>
      <c r="V9">
        <f>SUMIFS(ClaimsData!$H$11:$H$2170,ClaimsData!$E$11:$E$2170,'Exposure Personal linear'!V$3,ClaimsData!$A$11:$A$2170,'Exposure Personal linear'!$C9,ClaimsData!$F$11:$F$2170,"Personal")</f>
        <v>2675</v>
      </c>
      <c r="W9">
        <f>SUMIFS(ClaimsData!$H$11:$H$2170,ClaimsData!$E$11:$E$2170,'Exposure Personal linear'!W$3,ClaimsData!$A$11:$A$2170,'Exposure Personal linear'!$C9,ClaimsData!$F$11:$F$2170,"Personal")</f>
        <v>17446</v>
      </c>
      <c r="X9">
        <f>SUMIFS(ClaimsData!$H$11:$H$2170,ClaimsData!$E$11:$E$2170,'Exposure Personal linear'!X$3,ClaimsData!$A$11:$A$2170,'Exposure Personal linear'!$C9,ClaimsData!$F$11:$F$2170,"Personal")</f>
        <v>10168</v>
      </c>
      <c r="Y9">
        <f>SUMIFS(ClaimsData!$H$11:$H$2170,ClaimsData!$E$11:$E$2170,'Exposure Personal linear'!Y$3,ClaimsData!$A$11:$A$2170,'Exposure Personal linear'!$C9,ClaimsData!$F$11:$F$2170,"Personal")</f>
        <v>15959</v>
      </c>
      <c r="Z9">
        <f>SUMIFS(ClaimsData!$H$11:$H$2170,ClaimsData!$E$11:$E$2170,'Exposure Personal linear'!Z$3,ClaimsData!$A$11:$A$2170,'Exposure Personal linear'!$C9,ClaimsData!$F$11:$F$2170,"Personal")</f>
        <v>7302</v>
      </c>
      <c r="AA9">
        <f>SUMIFS(ClaimsData!$H$11:$H$2170,ClaimsData!$E$11:$E$2170,'Exposure Personal linear'!AA$3,ClaimsData!$A$11:$A$2170,'Exposure Personal linear'!$C9,ClaimsData!$F$11:$F$2170,"Personal")</f>
        <v>11637</v>
      </c>
      <c r="AB9">
        <f>SUMIFS(ClaimsData!$H$11:$H$2170,ClaimsData!$E$11:$E$2170,'Exposure Personal linear'!AB$3,ClaimsData!$A$11:$A$2170,'Exposure Personal linear'!$C9,ClaimsData!$F$11:$F$2170,"Personal")</f>
        <v>12942</v>
      </c>
      <c r="AC9">
        <f>SUMIFS(ClaimsData!$H$11:$H$2170,ClaimsData!$E$11:$E$2170,'Exposure Personal linear'!AC$3,ClaimsData!$A$11:$A$2170,'Exposure Personal linear'!$C9,ClaimsData!$F$11:$F$2170,"Personal")</f>
        <v>5759</v>
      </c>
      <c r="AD9">
        <f>SUMIFS(ClaimsData!$H$11:$H$2170,ClaimsData!$E$11:$E$2170,'Exposure Personal linear'!AD$3,ClaimsData!$A$11:$A$2170,'Exposure Personal linear'!$C9,ClaimsData!$F$11:$F$2170,"Personal")</f>
        <v>5601</v>
      </c>
      <c r="AE9">
        <f>SUMIFS(ClaimsData!$H$11:$H$2170,ClaimsData!$E$11:$E$2170,'Exposure Personal linear'!AE$3,ClaimsData!$A$11:$A$2170,'Exposure Personal linear'!$C9,ClaimsData!$F$11:$F$2170,"Personal")</f>
        <v>2681</v>
      </c>
    </row>
    <row r="10" spans="1:31">
      <c r="A10">
        <f t="shared" si="3"/>
        <v>2010</v>
      </c>
      <c r="B10">
        <f t="shared" si="4"/>
        <v>3</v>
      </c>
      <c r="C10" t="str">
        <f t="shared" si="2"/>
        <v>2010_3</v>
      </c>
      <c r="D10">
        <f t="shared" si="5"/>
        <v>1.5</v>
      </c>
      <c r="E10">
        <f>SUMIFS(ClaimsData!$H$11:$H$2170,ClaimsData!$E$11:$E$2170,'Exposure Personal linear'!E$3,ClaimsData!$A$11:$A$2170,'Exposure Personal linear'!$C10,ClaimsData!$F$11:$F$2170,"Personal")</f>
        <v>26593</v>
      </c>
      <c r="F10">
        <f>SUMIFS(ClaimsData!$H$11:$H$2170,ClaimsData!$E$11:$E$2170,'Exposure Personal linear'!F$3,ClaimsData!$A$11:$A$2170,'Exposure Personal linear'!$C10,ClaimsData!$F$11:$F$2170,"Personal")</f>
        <v>17304</v>
      </c>
      <c r="G10">
        <f>SUMIFS(ClaimsData!$H$11:$H$2170,ClaimsData!$E$11:$E$2170,'Exposure Personal linear'!G$3,ClaimsData!$A$11:$A$2170,'Exposure Personal linear'!$C10,ClaimsData!$F$11:$F$2170,"Personal")</f>
        <v>20305</v>
      </c>
      <c r="H10">
        <f>SUMIFS(ClaimsData!$H$11:$H$2170,ClaimsData!$E$11:$E$2170,'Exposure Personal linear'!H$3,ClaimsData!$A$11:$A$2170,'Exposure Personal linear'!$C10,ClaimsData!$F$11:$F$2170,"Personal")</f>
        <v>21649</v>
      </c>
      <c r="I10">
        <f>SUMIFS(ClaimsData!$H$11:$H$2170,ClaimsData!$E$11:$E$2170,'Exposure Personal linear'!I$3,ClaimsData!$A$11:$A$2170,'Exposure Personal linear'!$C10,ClaimsData!$F$11:$F$2170,"Personal")</f>
        <v>10738</v>
      </c>
      <c r="J10">
        <f>SUMIFS(ClaimsData!$H$11:$H$2170,ClaimsData!$E$11:$E$2170,'Exposure Personal linear'!J$3,ClaimsData!$A$11:$A$2170,'Exposure Personal linear'!$C10,ClaimsData!$F$11:$F$2170,"Personal")</f>
        <v>4673</v>
      </c>
      <c r="K10">
        <f>SUMIFS(ClaimsData!$H$11:$H$2170,ClaimsData!$E$11:$E$2170,'Exposure Personal linear'!K$3,ClaimsData!$A$11:$A$2170,'Exposure Personal linear'!$C10,ClaimsData!$F$11:$F$2170,"Personal")</f>
        <v>5553</v>
      </c>
      <c r="L10">
        <f>SUMIFS(ClaimsData!$H$11:$H$2170,ClaimsData!$E$11:$E$2170,'Exposure Personal linear'!L$3,ClaimsData!$A$11:$A$2170,'Exposure Personal linear'!$C10,ClaimsData!$F$11:$F$2170,"Personal")</f>
        <v>3921</v>
      </c>
      <c r="M10">
        <f>SUMIFS(ClaimsData!$H$11:$H$2170,ClaimsData!$E$11:$E$2170,'Exposure Personal linear'!M$3,ClaimsData!$A$11:$A$2170,'Exposure Personal linear'!$C10,ClaimsData!$F$11:$F$2170,"Personal")</f>
        <v>3302</v>
      </c>
      <c r="N10">
        <f>SUMIFS(ClaimsData!$H$11:$H$2170,ClaimsData!$E$11:$E$2170,'Exposure Personal linear'!N$3,ClaimsData!$A$11:$A$2170,'Exposure Personal linear'!$C10,ClaimsData!$F$11:$F$2170,"Personal")</f>
        <v>36140</v>
      </c>
      <c r="O10">
        <f>SUMIFS(ClaimsData!$H$11:$H$2170,ClaimsData!$E$11:$E$2170,'Exposure Personal linear'!O$3,ClaimsData!$A$11:$A$2170,'Exposure Personal linear'!$C10,ClaimsData!$F$11:$F$2170,"Personal")</f>
        <v>20830</v>
      </c>
      <c r="P10">
        <f>SUMIFS(ClaimsData!$H$11:$H$2170,ClaimsData!$E$11:$E$2170,'Exposure Personal linear'!P$3,ClaimsData!$A$11:$A$2170,'Exposure Personal linear'!$C10,ClaimsData!$F$11:$F$2170,"Personal")</f>
        <v>24441</v>
      </c>
      <c r="Q10">
        <f>SUMIFS(ClaimsData!$H$11:$H$2170,ClaimsData!$E$11:$E$2170,'Exposure Personal linear'!Q$3,ClaimsData!$A$11:$A$2170,'Exposure Personal linear'!$C10,ClaimsData!$F$11:$F$2170,"Personal")</f>
        <v>22083</v>
      </c>
      <c r="R10">
        <f>SUMIFS(ClaimsData!$H$11:$H$2170,ClaimsData!$E$11:$E$2170,'Exposure Personal linear'!R$3,ClaimsData!$A$11:$A$2170,'Exposure Personal linear'!$C10,ClaimsData!$F$11:$F$2170,"Personal")</f>
        <v>15386</v>
      </c>
      <c r="S10">
        <f>SUMIFS(ClaimsData!$H$11:$H$2170,ClaimsData!$E$11:$E$2170,'Exposure Personal linear'!S$3,ClaimsData!$A$11:$A$2170,'Exposure Personal linear'!$C10,ClaimsData!$F$11:$F$2170,"Personal")</f>
        <v>14502</v>
      </c>
      <c r="T10">
        <f>SUMIFS(ClaimsData!$H$11:$H$2170,ClaimsData!$E$11:$E$2170,'Exposure Personal linear'!T$3,ClaimsData!$A$11:$A$2170,'Exposure Personal linear'!$C10,ClaimsData!$F$11:$F$2170,"Personal")</f>
        <v>4479</v>
      </c>
      <c r="U10">
        <f>SUMIFS(ClaimsData!$H$11:$H$2170,ClaimsData!$E$11:$E$2170,'Exposure Personal linear'!U$3,ClaimsData!$A$11:$A$2170,'Exposure Personal linear'!$C10,ClaimsData!$F$11:$F$2170,"Personal")</f>
        <v>7148</v>
      </c>
      <c r="V10">
        <f>SUMIFS(ClaimsData!$H$11:$H$2170,ClaimsData!$E$11:$E$2170,'Exposure Personal linear'!V$3,ClaimsData!$A$11:$A$2170,'Exposure Personal linear'!$C10,ClaimsData!$F$11:$F$2170,"Personal")</f>
        <v>2678</v>
      </c>
      <c r="W10">
        <f>SUMIFS(ClaimsData!$H$11:$H$2170,ClaimsData!$E$11:$E$2170,'Exposure Personal linear'!W$3,ClaimsData!$A$11:$A$2170,'Exposure Personal linear'!$C10,ClaimsData!$F$11:$F$2170,"Personal")</f>
        <v>17596</v>
      </c>
      <c r="X10">
        <f>SUMIFS(ClaimsData!$H$11:$H$2170,ClaimsData!$E$11:$E$2170,'Exposure Personal linear'!X$3,ClaimsData!$A$11:$A$2170,'Exposure Personal linear'!$C10,ClaimsData!$F$11:$F$2170,"Personal")</f>
        <v>10209</v>
      </c>
      <c r="Y10">
        <f>SUMIFS(ClaimsData!$H$11:$H$2170,ClaimsData!$E$11:$E$2170,'Exposure Personal linear'!Y$3,ClaimsData!$A$11:$A$2170,'Exposure Personal linear'!$C10,ClaimsData!$F$11:$F$2170,"Personal")</f>
        <v>16075</v>
      </c>
      <c r="Z10">
        <f>SUMIFS(ClaimsData!$H$11:$H$2170,ClaimsData!$E$11:$E$2170,'Exposure Personal linear'!Z$3,ClaimsData!$A$11:$A$2170,'Exposure Personal linear'!$C10,ClaimsData!$F$11:$F$2170,"Personal")</f>
        <v>7346</v>
      </c>
      <c r="AA10">
        <f>SUMIFS(ClaimsData!$H$11:$H$2170,ClaimsData!$E$11:$E$2170,'Exposure Personal linear'!AA$3,ClaimsData!$A$11:$A$2170,'Exposure Personal linear'!$C10,ClaimsData!$F$11:$F$2170,"Personal")</f>
        <v>11789</v>
      </c>
      <c r="AB10">
        <f>SUMIFS(ClaimsData!$H$11:$H$2170,ClaimsData!$E$11:$E$2170,'Exposure Personal linear'!AB$3,ClaimsData!$A$11:$A$2170,'Exposure Personal linear'!$C10,ClaimsData!$F$11:$F$2170,"Personal")</f>
        <v>13022</v>
      </c>
      <c r="AC10">
        <f>SUMIFS(ClaimsData!$H$11:$H$2170,ClaimsData!$E$11:$E$2170,'Exposure Personal linear'!AC$3,ClaimsData!$A$11:$A$2170,'Exposure Personal linear'!$C10,ClaimsData!$F$11:$F$2170,"Personal")</f>
        <v>5796</v>
      </c>
      <c r="AD10">
        <f>SUMIFS(ClaimsData!$H$11:$H$2170,ClaimsData!$E$11:$E$2170,'Exposure Personal linear'!AD$3,ClaimsData!$A$11:$A$2170,'Exposure Personal linear'!$C10,ClaimsData!$F$11:$F$2170,"Personal")</f>
        <v>5622</v>
      </c>
      <c r="AE10">
        <f>SUMIFS(ClaimsData!$H$11:$H$2170,ClaimsData!$E$11:$E$2170,'Exposure Personal linear'!AE$3,ClaimsData!$A$11:$A$2170,'Exposure Personal linear'!$C10,ClaimsData!$F$11:$F$2170,"Personal")</f>
        <v>2682</v>
      </c>
    </row>
    <row r="11" spans="1:31">
      <c r="A11">
        <f t="shared" si="3"/>
        <v>2010</v>
      </c>
      <c r="B11">
        <f t="shared" si="4"/>
        <v>4</v>
      </c>
      <c r="C11" t="str">
        <f t="shared" si="2"/>
        <v>2010_4</v>
      </c>
      <c r="D11">
        <f t="shared" si="5"/>
        <v>1.75</v>
      </c>
      <c r="E11">
        <f>SUMIFS(ClaimsData!$H$11:$H$2170,ClaimsData!$E$11:$E$2170,'Exposure Personal linear'!E$3,ClaimsData!$A$11:$A$2170,'Exposure Personal linear'!$C11,ClaimsData!$F$11:$F$2170,"Personal")</f>
        <v>26777</v>
      </c>
      <c r="F11">
        <f>SUMIFS(ClaimsData!$H$11:$H$2170,ClaimsData!$E$11:$E$2170,'Exposure Personal linear'!F$3,ClaimsData!$A$11:$A$2170,'Exposure Personal linear'!$C11,ClaimsData!$F$11:$F$2170,"Personal")</f>
        <v>17575</v>
      </c>
      <c r="G11">
        <f>SUMIFS(ClaimsData!$H$11:$H$2170,ClaimsData!$E$11:$E$2170,'Exposure Personal linear'!G$3,ClaimsData!$A$11:$A$2170,'Exposure Personal linear'!$C11,ClaimsData!$F$11:$F$2170,"Personal")</f>
        <v>20183</v>
      </c>
      <c r="H11">
        <f>SUMIFS(ClaimsData!$H$11:$H$2170,ClaimsData!$E$11:$E$2170,'Exposure Personal linear'!H$3,ClaimsData!$A$11:$A$2170,'Exposure Personal linear'!$C11,ClaimsData!$F$11:$F$2170,"Personal")</f>
        <v>22231</v>
      </c>
      <c r="I11">
        <f>SUMIFS(ClaimsData!$H$11:$H$2170,ClaimsData!$E$11:$E$2170,'Exposure Personal linear'!I$3,ClaimsData!$A$11:$A$2170,'Exposure Personal linear'!$C11,ClaimsData!$F$11:$F$2170,"Personal")</f>
        <v>10889</v>
      </c>
      <c r="J11">
        <f>SUMIFS(ClaimsData!$H$11:$H$2170,ClaimsData!$E$11:$E$2170,'Exposure Personal linear'!J$3,ClaimsData!$A$11:$A$2170,'Exposure Personal linear'!$C11,ClaimsData!$F$11:$F$2170,"Personal")</f>
        <v>4666</v>
      </c>
      <c r="K11">
        <f>SUMIFS(ClaimsData!$H$11:$H$2170,ClaimsData!$E$11:$E$2170,'Exposure Personal linear'!K$3,ClaimsData!$A$11:$A$2170,'Exposure Personal linear'!$C11,ClaimsData!$F$11:$F$2170,"Personal")</f>
        <v>5560</v>
      </c>
      <c r="L11">
        <f>SUMIFS(ClaimsData!$H$11:$H$2170,ClaimsData!$E$11:$E$2170,'Exposure Personal linear'!L$3,ClaimsData!$A$11:$A$2170,'Exposure Personal linear'!$C11,ClaimsData!$F$11:$F$2170,"Personal")</f>
        <v>3989</v>
      </c>
      <c r="M11">
        <f>SUMIFS(ClaimsData!$H$11:$H$2170,ClaimsData!$E$11:$E$2170,'Exposure Personal linear'!M$3,ClaimsData!$A$11:$A$2170,'Exposure Personal linear'!$C11,ClaimsData!$F$11:$F$2170,"Personal")</f>
        <v>3377</v>
      </c>
      <c r="N11">
        <f>SUMIFS(ClaimsData!$H$11:$H$2170,ClaimsData!$E$11:$E$2170,'Exposure Personal linear'!N$3,ClaimsData!$A$11:$A$2170,'Exposure Personal linear'!$C11,ClaimsData!$F$11:$F$2170,"Personal")</f>
        <v>36410</v>
      </c>
      <c r="O11">
        <f>SUMIFS(ClaimsData!$H$11:$H$2170,ClaimsData!$E$11:$E$2170,'Exposure Personal linear'!O$3,ClaimsData!$A$11:$A$2170,'Exposure Personal linear'!$C11,ClaimsData!$F$11:$F$2170,"Personal")</f>
        <v>21225</v>
      </c>
      <c r="P11">
        <f>SUMIFS(ClaimsData!$H$11:$H$2170,ClaimsData!$E$11:$E$2170,'Exposure Personal linear'!P$3,ClaimsData!$A$11:$A$2170,'Exposure Personal linear'!$C11,ClaimsData!$F$11:$F$2170,"Personal")</f>
        <v>24836</v>
      </c>
      <c r="Q11">
        <f>SUMIFS(ClaimsData!$H$11:$H$2170,ClaimsData!$E$11:$E$2170,'Exposure Personal linear'!Q$3,ClaimsData!$A$11:$A$2170,'Exposure Personal linear'!$C11,ClaimsData!$F$11:$F$2170,"Personal")</f>
        <v>22005</v>
      </c>
      <c r="R11">
        <f>SUMIFS(ClaimsData!$H$11:$H$2170,ClaimsData!$E$11:$E$2170,'Exposure Personal linear'!R$3,ClaimsData!$A$11:$A$2170,'Exposure Personal linear'!$C11,ClaimsData!$F$11:$F$2170,"Personal")</f>
        <v>15548</v>
      </c>
      <c r="S11">
        <f>SUMIFS(ClaimsData!$H$11:$H$2170,ClaimsData!$E$11:$E$2170,'Exposure Personal linear'!S$3,ClaimsData!$A$11:$A$2170,'Exposure Personal linear'!$C11,ClaimsData!$F$11:$F$2170,"Personal")</f>
        <v>14661</v>
      </c>
      <c r="T11">
        <f>SUMIFS(ClaimsData!$H$11:$H$2170,ClaimsData!$E$11:$E$2170,'Exposure Personal linear'!T$3,ClaimsData!$A$11:$A$2170,'Exposure Personal linear'!$C11,ClaimsData!$F$11:$F$2170,"Personal")</f>
        <v>4503</v>
      </c>
      <c r="U11">
        <f>SUMIFS(ClaimsData!$H$11:$H$2170,ClaimsData!$E$11:$E$2170,'Exposure Personal linear'!U$3,ClaimsData!$A$11:$A$2170,'Exposure Personal linear'!$C11,ClaimsData!$F$11:$F$2170,"Personal")</f>
        <v>7384</v>
      </c>
      <c r="V11">
        <f>SUMIFS(ClaimsData!$H$11:$H$2170,ClaimsData!$E$11:$E$2170,'Exposure Personal linear'!V$3,ClaimsData!$A$11:$A$2170,'Exposure Personal linear'!$C11,ClaimsData!$F$11:$F$2170,"Personal")</f>
        <v>2747</v>
      </c>
      <c r="W11">
        <f>SUMIFS(ClaimsData!$H$11:$H$2170,ClaimsData!$E$11:$E$2170,'Exposure Personal linear'!W$3,ClaimsData!$A$11:$A$2170,'Exposure Personal linear'!$C11,ClaimsData!$F$11:$F$2170,"Personal")</f>
        <v>17830</v>
      </c>
      <c r="X11">
        <f>SUMIFS(ClaimsData!$H$11:$H$2170,ClaimsData!$E$11:$E$2170,'Exposure Personal linear'!X$3,ClaimsData!$A$11:$A$2170,'Exposure Personal linear'!$C11,ClaimsData!$F$11:$F$2170,"Personal")</f>
        <v>10399</v>
      </c>
      <c r="Y11">
        <f>SUMIFS(ClaimsData!$H$11:$H$2170,ClaimsData!$E$11:$E$2170,'Exposure Personal linear'!Y$3,ClaimsData!$A$11:$A$2170,'Exposure Personal linear'!$C11,ClaimsData!$F$11:$F$2170,"Personal")</f>
        <v>16109</v>
      </c>
      <c r="Z11">
        <f>SUMIFS(ClaimsData!$H$11:$H$2170,ClaimsData!$E$11:$E$2170,'Exposure Personal linear'!Z$3,ClaimsData!$A$11:$A$2170,'Exposure Personal linear'!$C11,ClaimsData!$F$11:$F$2170,"Personal")</f>
        <v>7556</v>
      </c>
      <c r="AA11">
        <f>SUMIFS(ClaimsData!$H$11:$H$2170,ClaimsData!$E$11:$E$2170,'Exposure Personal linear'!AA$3,ClaimsData!$A$11:$A$2170,'Exposure Personal linear'!$C11,ClaimsData!$F$11:$F$2170,"Personal")</f>
        <v>11967</v>
      </c>
      <c r="AB11">
        <f>SUMIFS(ClaimsData!$H$11:$H$2170,ClaimsData!$E$11:$E$2170,'Exposure Personal linear'!AB$3,ClaimsData!$A$11:$A$2170,'Exposure Personal linear'!$C11,ClaimsData!$F$11:$F$2170,"Personal")</f>
        <v>13260</v>
      </c>
      <c r="AC11">
        <f>SUMIFS(ClaimsData!$H$11:$H$2170,ClaimsData!$E$11:$E$2170,'Exposure Personal linear'!AC$3,ClaimsData!$A$11:$A$2170,'Exposure Personal linear'!$C11,ClaimsData!$F$11:$F$2170,"Personal")</f>
        <v>5856</v>
      </c>
      <c r="AD11">
        <f>SUMIFS(ClaimsData!$H$11:$H$2170,ClaimsData!$E$11:$E$2170,'Exposure Personal linear'!AD$3,ClaimsData!$A$11:$A$2170,'Exposure Personal linear'!$C11,ClaimsData!$F$11:$F$2170,"Personal")</f>
        <v>5742</v>
      </c>
      <c r="AE11">
        <f>SUMIFS(ClaimsData!$H$11:$H$2170,ClaimsData!$E$11:$E$2170,'Exposure Personal linear'!AE$3,ClaimsData!$A$11:$A$2170,'Exposure Personal linear'!$C11,ClaimsData!$F$11:$F$2170,"Personal")</f>
        <v>2728</v>
      </c>
    </row>
    <row r="12" spans="1:31">
      <c r="A12">
        <f t="shared" si="3"/>
        <v>2011</v>
      </c>
      <c r="B12">
        <f t="shared" si="4"/>
        <v>1</v>
      </c>
      <c r="C12" t="str">
        <f t="shared" si="2"/>
        <v>2011_1</v>
      </c>
      <c r="D12">
        <f t="shared" si="5"/>
        <v>2</v>
      </c>
      <c r="E12">
        <f>SUMIFS(ClaimsData!$H$11:$H$2170,ClaimsData!$E$11:$E$2170,'Exposure Personal linear'!E$3,ClaimsData!$A$11:$A$2170,'Exposure Personal linear'!$C12,ClaimsData!$F$11:$F$2170,"Personal")</f>
        <v>27161</v>
      </c>
      <c r="F12">
        <f>SUMIFS(ClaimsData!$H$11:$H$2170,ClaimsData!$E$11:$E$2170,'Exposure Personal linear'!F$3,ClaimsData!$A$11:$A$2170,'Exposure Personal linear'!$C12,ClaimsData!$F$11:$F$2170,"Personal")</f>
        <v>17739</v>
      </c>
      <c r="G12">
        <f>SUMIFS(ClaimsData!$H$11:$H$2170,ClaimsData!$E$11:$E$2170,'Exposure Personal linear'!G$3,ClaimsData!$A$11:$A$2170,'Exposure Personal linear'!$C12,ClaimsData!$F$11:$F$2170,"Personal")</f>
        <v>20885</v>
      </c>
      <c r="H12">
        <f>SUMIFS(ClaimsData!$H$11:$H$2170,ClaimsData!$E$11:$E$2170,'Exposure Personal linear'!H$3,ClaimsData!$A$11:$A$2170,'Exposure Personal linear'!$C12,ClaimsData!$F$11:$F$2170,"Personal")</f>
        <v>22408</v>
      </c>
      <c r="I12">
        <f>SUMIFS(ClaimsData!$H$11:$H$2170,ClaimsData!$E$11:$E$2170,'Exposure Personal linear'!I$3,ClaimsData!$A$11:$A$2170,'Exposure Personal linear'!$C12,ClaimsData!$F$11:$F$2170,"Personal")</f>
        <v>11135</v>
      </c>
      <c r="J12">
        <f>SUMIFS(ClaimsData!$H$11:$H$2170,ClaimsData!$E$11:$E$2170,'Exposure Personal linear'!J$3,ClaimsData!$A$11:$A$2170,'Exposure Personal linear'!$C12,ClaimsData!$F$11:$F$2170,"Personal")</f>
        <v>4755</v>
      </c>
      <c r="K12">
        <f>SUMIFS(ClaimsData!$H$11:$H$2170,ClaimsData!$E$11:$E$2170,'Exposure Personal linear'!K$3,ClaimsData!$A$11:$A$2170,'Exposure Personal linear'!$C12,ClaimsData!$F$11:$F$2170,"Personal")</f>
        <v>5654</v>
      </c>
      <c r="L12">
        <f>SUMIFS(ClaimsData!$H$11:$H$2170,ClaimsData!$E$11:$E$2170,'Exposure Personal linear'!L$3,ClaimsData!$A$11:$A$2170,'Exposure Personal linear'!$C12,ClaimsData!$F$11:$F$2170,"Personal")</f>
        <v>4022</v>
      </c>
      <c r="M12">
        <f>SUMIFS(ClaimsData!$H$11:$H$2170,ClaimsData!$E$11:$E$2170,'Exposure Personal linear'!M$3,ClaimsData!$A$11:$A$2170,'Exposure Personal linear'!$C12,ClaimsData!$F$11:$F$2170,"Personal")</f>
        <v>3413</v>
      </c>
      <c r="N12">
        <f>SUMIFS(ClaimsData!$H$11:$H$2170,ClaimsData!$E$11:$E$2170,'Exposure Personal linear'!N$3,ClaimsData!$A$11:$A$2170,'Exposure Personal linear'!$C12,ClaimsData!$F$11:$F$2170,"Personal")</f>
        <v>37071</v>
      </c>
      <c r="O12">
        <f>SUMIFS(ClaimsData!$H$11:$H$2170,ClaimsData!$E$11:$E$2170,'Exposure Personal linear'!O$3,ClaimsData!$A$11:$A$2170,'Exposure Personal linear'!$C12,ClaimsData!$F$11:$F$2170,"Personal")</f>
        <v>21620</v>
      </c>
      <c r="P12">
        <f>SUMIFS(ClaimsData!$H$11:$H$2170,ClaimsData!$E$11:$E$2170,'Exposure Personal linear'!P$3,ClaimsData!$A$11:$A$2170,'Exposure Personal linear'!$C12,ClaimsData!$F$11:$F$2170,"Personal")</f>
        <v>25012</v>
      </c>
      <c r="Q12">
        <f>SUMIFS(ClaimsData!$H$11:$H$2170,ClaimsData!$E$11:$E$2170,'Exposure Personal linear'!Q$3,ClaimsData!$A$11:$A$2170,'Exposure Personal linear'!$C12,ClaimsData!$F$11:$F$2170,"Personal")</f>
        <v>22615</v>
      </c>
      <c r="R12">
        <f>SUMIFS(ClaimsData!$H$11:$H$2170,ClaimsData!$E$11:$E$2170,'Exposure Personal linear'!R$3,ClaimsData!$A$11:$A$2170,'Exposure Personal linear'!$C12,ClaimsData!$F$11:$F$2170,"Personal")</f>
        <v>15840</v>
      </c>
      <c r="S12">
        <f>SUMIFS(ClaimsData!$H$11:$H$2170,ClaimsData!$E$11:$E$2170,'Exposure Personal linear'!S$3,ClaimsData!$A$11:$A$2170,'Exposure Personal linear'!$C12,ClaimsData!$F$11:$F$2170,"Personal")</f>
        <v>14891</v>
      </c>
      <c r="T12">
        <f>SUMIFS(ClaimsData!$H$11:$H$2170,ClaimsData!$E$11:$E$2170,'Exposure Personal linear'!T$3,ClaimsData!$A$11:$A$2170,'Exposure Personal linear'!$C12,ClaimsData!$F$11:$F$2170,"Personal")</f>
        <v>4564</v>
      </c>
      <c r="U12">
        <f>SUMIFS(ClaimsData!$H$11:$H$2170,ClaimsData!$E$11:$E$2170,'Exposure Personal linear'!U$3,ClaimsData!$A$11:$A$2170,'Exposure Personal linear'!$C12,ClaimsData!$F$11:$F$2170,"Personal")</f>
        <v>7456</v>
      </c>
      <c r="V12">
        <f>SUMIFS(ClaimsData!$H$11:$H$2170,ClaimsData!$E$11:$E$2170,'Exposure Personal linear'!V$3,ClaimsData!$A$11:$A$2170,'Exposure Personal linear'!$C12,ClaimsData!$F$11:$F$2170,"Personal")</f>
        <v>2755</v>
      </c>
      <c r="W12">
        <f>SUMIFS(ClaimsData!$H$11:$H$2170,ClaimsData!$E$11:$E$2170,'Exposure Personal linear'!W$3,ClaimsData!$A$11:$A$2170,'Exposure Personal linear'!$C12,ClaimsData!$F$11:$F$2170,"Personal")</f>
        <v>17943</v>
      </c>
      <c r="X12">
        <f>SUMIFS(ClaimsData!$H$11:$H$2170,ClaimsData!$E$11:$E$2170,'Exposure Personal linear'!X$3,ClaimsData!$A$11:$A$2170,'Exposure Personal linear'!$C12,ClaimsData!$F$11:$F$2170,"Personal")</f>
        <v>10456</v>
      </c>
      <c r="Y12">
        <f>SUMIFS(ClaimsData!$H$11:$H$2170,ClaimsData!$E$11:$E$2170,'Exposure Personal linear'!Y$3,ClaimsData!$A$11:$A$2170,'Exposure Personal linear'!$C12,ClaimsData!$F$11:$F$2170,"Personal")</f>
        <v>16400</v>
      </c>
      <c r="Z12">
        <f>SUMIFS(ClaimsData!$H$11:$H$2170,ClaimsData!$E$11:$E$2170,'Exposure Personal linear'!Z$3,ClaimsData!$A$11:$A$2170,'Exposure Personal linear'!$C12,ClaimsData!$F$11:$F$2170,"Personal")</f>
        <v>7620</v>
      </c>
      <c r="AA12">
        <f>SUMIFS(ClaimsData!$H$11:$H$2170,ClaimsData!$E$11:$E$2170,'Exposure Personal linear'!AA$3,ClaimsData!$A$11:$A$2170,'Exposure Personal linear'!$C12,ClaimsData!$F$11:$F$2170,"Personal")</f>
        <v>12296</v>
      </c>
      <c r="AB12">
        <f>SUMIFS(ClaimsData!$H$11:$H$2170,ClaimsData!$E$11:$E$2170,'Exposure Personal linear'!AB$3,ClaimsData!$A$11:$A$2170,'Exposure Personal linear'!$C12,ClaimsData!$F$11:$F$2170,"Personal")</f>
        <v>13514</v>
      </c>
      <c r="AC12">
        <f>SUMIFS(ClaimsData!$H$11:$H$2170,ClaimsData!$E$11:$E$2170,'Exposure Personal linear'!AC$3,ClaimsData!$A$11:$A$2170,'Exposure Personal linear'!$C12,ClaimsData!$F$11:$F$2170,"Personal")</f>
        <v>6026</v>
      </c>
      <c r="AD12">
        <f>SUMIFS(ClaimsData!$H$11:$H$2170,ClaimsData!$E$11:$E$2170,'Exposure Personal linear'!AD$3,ClaimsData!$A$11:$A$2170,'Exposure Personal linear'!$C12,ClaimsData!$F$11:$F$2170,"Personal")</f>
        <v>5880</v>
      </c>
      <c r="AE12">
        <f>SUMIFS(ClaimsData!$H$11:$H$2170,ClaimsData!$E$11:$E$2170,'Exposure Personal linear'!AE$3,ClaimsData!$A$11:$A$2170,'Exposure Personal linear'!$C12,ClaimsData!$F$11:$F$2170,"Personal")</f>
        <v>2741</v>
      </c>
    </row>
    <row r="13" spans="1:31">
      <c r="A13">
        <f t="shared" si="3"/>
        <v>2011</v>
      </c>
      <c r="B13">
        <f t="shared" si="4"/>
        <v>2</v>
      </c>
      <c r="C13" t="str">
        <f t="shared" si="2"/>
        <v>2011_2</v>
      </c>
      <c r="D13">
        <f t="shared" si="5"/>
        <v>2.25</v>
      </c>
      <c r="E13">
        <f>SUMIFS(ClaimsData!$H$11:$H$2170,ClaimsData!$E$11:$E$2170,'Exposure Personal linear'!E$3,ClaimsData!$A$11:$A$2170,'Exposure Personal linear'!$C13,ClaimsData!$F$11:$F$2170,"Personal")</f>
        <v>27595</v>
      </c>
      <c r="F13">
        <f>SUMIFS(ClaimsData!$H$11:$H$2170,ClaimsData!$E$11:$E$2170,'Exposure Personal linear'!F$3,ClaimsData!$A$11:$A$2170,'Exposure Personal linear'!$C13,ClaimsData!$F$11:$F$2170,"Personal")</f>
        <v>17872</v>
      </c>
      <c r="G13">
        <f>SUMIFS(ClaimsData!$H$11:$H$2170,ClaimsData!$E$11:$E$2170,'Exposure Personal linear'!G$3,ClaimsData!$A$11:$A$2170,'Exposure Personal linear'!$C13,ClaimsData!$F$11:$F$2170,"Personal")</f>
        <v>21168</v>
      </c>
      <c r="H13">
        <f>SUMIFS(ClaimsData!$H$11:$H$2170,ClaimsData!$E$11:$E$2170,'Exposure Personal linear'!H$3,ClaimsData!$A$11:$A$2170,'Exposure Personal linear'!$C13,ClaimsData!$F$11:$F$2170,"Personal")</f>
        <v>22785</v>
      </c>
      <c r="I13">
        <f>SUMIFS(ClaimsData!$H$11:$H$2170,ClaimsData!$E$11:$E$2170,'Exposure Personal linear'!I$3,ClaimsData!$A$11:$A$2170,'Exposure Personal linear'!$C13,ClaimsData!$F$11:$F$2170,"Personal")</f>
        <v>11333</v>
      </c>
      <c r="J13">
        <f>SUMIFS(ClaimsData!$H$11:$H$2170,ClaimsData!$E$11:$E$2170,'Exposure Personal linear'!J$3,ClaimsData!$A$11:$A$2170,'Exposure Personal linear'!$C13,ClaimsData!$F$11:$F$2170,"Personal")</f>
        <v>4765</v>
      </c>
      <c r="K13">
        <f>SUMIFS(ClaimsData!$H$11:$H$2170,ClaimsData!$E$11:$E$2170,'Exposure Personal linear'!K$3,ClaimsData!$A$11:$A$2170,'Exposure Personal linear'!$C13,ClaimsData!$F$11:$F$2170,"Personal")</f>
        <v>5703</v>
      </c>
      <c r="L13">
        <f>SUMIFS(ClaimsData!$H$11:$H$2170,ClaimsData!$E$11:$E$2170,'Exposure Personal linear'!L$3,ClaimsData!$A$11:$A$2170,'Exposure Personal linear'!$C13,ClaimsData!$F$11:$F$2170,"Personal")</f>
        <v>4065</v>
      </c>
      <c r="M13">
        <f>SUMIFS(ClaimsData!$H$11:$H$2170,ClaimsData!$E$11:$E$2170,'Exposure Personal linear'!M$3,ClaimsData!$A$11:$A$2170,'Exposure Personal linear'!$C13,ClaimsData!$F$11:$F$2170,"Personal")</f>
        <v>3443</v>
      </c>
      <c r="N13">
        <f>SUMIFS(ClaimsData!$H$11:$H$2170,ClaimsData!$E$11:$E$2170,'Exposure Personal linear'!N$3,ClaimsData!$A$11:$A$2170,'Exposure Personal linear'!$C13,ClaimsData!$F$11:$F$2170,"Personal")</f>
        <v>37496</v>
      </c>
      <c r="O13">
        <f>SUMIFS(ClaimsData!$H$11:$H$2170,ClaimsData!$E$11:$E$2170,'Exposure Personal linear'!O$3,ClaimsData!$A$11:$A$2170,'Exposure Personal linear'!$C13,ClaimsData!$F$11:$F$2170,"Personal")</f>
        <v>21860</v>
      </c>
      <c r="P13">
        <f>SUMIFS(ClaimsData!$H$11:$H$2170,ClaimsData!$E$11:$E$2170,'Exposure Personal linear'!P$3,ClaimsData!$A$11:$A$2170,'Exposure Personal linear'!$C13,ClaimsData!$F$11:$F$2170,"Personal")</f>
        <v>25108</v>
      </c>
      <c r="Q13">
        <f>SUMIFS(ClaimsData!$H$11:$H$2170,ClaimsData!$E$11:$E$2170,'Exposure Personal linear'!Q$3,ClaimsData!$A$11:$A$2170,'Exposure Personal linear'!$C13,ClaimsData!$F$11:$F$2170,"Personal")</f>
        <v>22731</v>
      </c>
      <c r="R13">
        <f>SUMIFS(ClaimsData!$H$11:$H$2170,ClaimsData!$E$11:$E$2170,'Exposure Personal linear'!R$3,ClaimsData!$A$11:$A$2170,'Exposure Personal linear'!$C13,ClaimsData!$F$11:$F$2170,"Personal")</f>
        <v>16083</v>
      </c>
      <c r="S13">
        <f>SUMIFS(ClaimsData!$H$11:$H$2170,ClaimsData!$E$11:$E$2170,'Exposure Personal linear'!S$3,ClaimsData!$A$11:$A$2170,'Exposure Personal linear'!$C13,ClaimsData!$F$11:$F$2170,"Personal")</f>
        <v>15080</v>
      </c>
      <c r="T13">
        <f>SUMIFS(ClaimsData!$H$11:$H$2170,ClaimsData!$E$11:$E$2170,'Exposure Personal linear'!T$3,ClaimsData!$A$11:$A$2170,'Exposure Personal linear'!$C13,ClaimsData!$F$11:$F$2170,"Personal")</f>
        <v>4577</v>
      </c>
      <c r="U13">
        <f>SUMIFS(ClaimsData!$H$11:$H$2170,ClaimsData!$E$11:$E$2170,'Exposure Personal linear'!U$3,ClaimsData!$A$11:$A$2170,'Exposure Personal linear'!$C13,ClaimsData!$F$11:$F$2170,"Personal")</f>
        <v>7496</v>
      </c>
      <c r="V13">
        <f>SUMIFS(ClaimsData!$H$11:$H$2170,ClaimsData!$E$11:$E$2170,'Exposure Personal linear'!V$3,ClaimsData!$A$11:$A$2170,'Exposure Personal linear'!$C13,ClaimsData!$F$11:$F$2170,"Personal")</f>
        <v>2784</v>
      </c>
      <c r="W13">
        <f>SUMIFS(ClaimsData!$H$11:$H$2170,ClaimsData!$E$11:$E$2170,'Exposure Personal linear'!W$3,ClaimsData!$A$11:$A$2170,'Exposure Personal linear'!$C13,ClaimsData!$F$11:$F$2170,"Personal")</f>
        <v>18005</v>
      </c>
      <c r="X13">
        <f>SUMIFS(ClaimsData!$H$11:$H$2170,ClaimsData!$E$11:$E$2170,'Exposure Personal linear'!X$3,ClaimsData!$A$11:$A$2170,'Exposure Personal linear'!$C13,ClaimsData!$F$11:$F$2170,"Personal")</f>
        <v>10487</v>
      </c>
      <c r="Y13">
        <f>SUMIFS(ClaimsData!$H$11:$H$2170,ClaimsData!$E$11:$E$2170,'Exposure Personal linear'!Y$3,ClaimsData!$A$11:$A$2170,'Exposure Personal linear'!$C13,ClaimsData!$F$11:$F$2170,"Personal")</f>
        <v>16762</v>
      </c>
      <c r="Z13">
        <f>SUMIFS(ClaimsData!$H$11:$H$2170,ClaimsData!$E$11:$E$2170,'Exposure Personal linear'!Z$3,ClaimsData!$A$11:$A$2170,'Exposure Personal linear'!$C13,ClaimsData!$F$11:$F$2170,"Personal")</f>
        <v>7654</v>
      </c>
      <c r="AA13">
        <f>SUMIFS(ClaimsData!$H$11:$H$2170,ClaimsData!$E$11:$E$2170,'Exposure Personal linear'!AA$3,ClaimsData!$A$11:$A$2170,'Exposure Personal linear'!$C13,ClaimsData!$F$11:$F$2170,"Personal")</f>
        <v>12360</v>
      </c>
      <c r="AB13">
        <f>SUMIFS(ClaimsData!$H$11:$H$2170,ClaimsData!$E$11:$E$2170,'Exposure Personal linear'!AB$3,ClaimsData!$A$11:$A$2170,'Exposure Personal linear'!$C13,ClaimsData!$F$11:$F$2170,"Personal")</f>
        <v>13577</v>
      </c>
      <c r="AC13">
        <f>SUMIFS(ClaimsData!$H$11:$H$2170,ClaimsData!$E$11:$E$2170,'Exposure Personal linear'!AC$3,ClaimsData!$A$11:$A$2170,'Exposure Personal linear'!$C13,ClaimsData!$F$11:$F$2170,"Personal")</f>
        <v>6091</v>
      </c>
      <c r="AD13">
        <f>SUMIFS(ClaimsData!$H$11:$H$2170,ClaimsData!$E$11:$E$2170,'Exposure Personal linear'!AD$3,ClaimsData!$A$11:$A$2170,'Exposure Personal linear'!$C13,ClaimsData!$F$11:$F$2170,"Personal")</f>
        <v>5920</v>
      </c>
      <c r="AE13">
        <f>SUMIFS(ClaimsData!$H$11:$H$2170,ClaimsData!$E$11:$E$2170,'Exposure Personal linear'!AE$3,ClaimsData!$A$11:$A$2170,'Exposure Personal linear'!$C13,ClaimsData!$F$11:$F$2170,"Personal")</f>
        <v>2749</v>
      </c>
    </row>
    <row r="14" spans="1:31">
      <c r="A14">
        <f t="shared" si="3"/>
        <v>2011</v>
      </c>
      <c r="B14">
        <f t="shared" si="4"/>
        <v>3</v>
      </c>
      <c r="C14" t="str">
        <f t="shared" si="2"/>
        <v>2011_3</v>
      </c>
      <c r="D14">
        <f t="shared" si="5"/>
        <v>2.5</v>
      </c>
      <c r="E14">
        <f>SUMIFS(ClaimsData!$H$11:$H$2170,ClaimsData!$E$11:$E$2170,'Exposure Personal linear'!E$3,ClaimsData!$A$11:$A$2170,'Exposure Personal linear'!$C14,ClaimsData!$F$11:$F$2170,"Personal")</f>
        <v>28064</v>
      </c>
      <c r="F14">
        <f>SUMIFS(ClaimsData!$H$11:$H$2170,ClaimsData!$E$11:$E$2170,'Exposure Personal linear'!F$3,ClaimsData!$A$11:$A$2170,'Exposure Personal linear'!$C14,ClaimsData!$F$11:$F$2170,"Personal")</f>
        <v>18145</v>
      </c>
      <c r="G14">
        <f>SUMIFS(ClaimsData!$H$11:$H$2170,ClaimsData!$E$11:$E$2170,'Exposure Personal linear'!G$3,ClaimsData!$A$11:$A$2170,'Exposure Personal linear'!$C14,ClaimsData!$F$11:$F$2170,"Personal")</f>
        <v>21764</v>
      </c>
      <c r="H14">
        <f>SUMIFS(ClaimsData!$H$11:$H$2170,ClaimsData!$E$11:$E$2170,'Exposure Personal linear'!H$3,ClaimsData!$A$11:$A$2170,'Exposure Personal linear'!$C14,ClaimsData!$F$11:$F$2170,"Personal")</f>
        <v>23094</v>
      </c>
      <c r="I14">
        <f>SUMIFS(ClaimsData!$H$11:$H$2170,ClaimsData!$E$11:$E$2170,'Exposure Personal linear'!I$3,ClaimsData!$A$11:$A$2170,'Exposure Personal linear'!$C14,ClaimsData!$F$11:$F$2170,"Personal")</f>
        <v>11547</v>
      </c>
      <c r="J14">
        <f>SUMIFS(ClaimsData!$H$11:$H$2170,ClaimsData!$E$11:$E$2170,'Exposure Personal linear'!J$3,ClaimsData!$A$11:$A$2170,'Exposure Personal linear'!$C14,ClaimsData!$F$11:$F$2170,"Personal")</f>
        <v>4827</v>
      </c>
      <c r="K14">
        <f>SUMIFS(ClaimsData!$H$11:$H$2170,ClaimsData!$E$11:$E$2170,'Exposure Personal linear'!K$3,ClaimsData!$A$11:$A$2170,'Exposure Personal linear'!$C14,ClaimsData!$F$11:$F$2170,"Personal")</f>
        <v>5765</v>
      </c>
      <c r="L14">
        <f>SUMIFS(ClaimsData!$H$11:$H$2170,ClaimsData!$E$11:$E$2170,'Exposure Personal linear'!L$3,ClaimsData!$A$11:$A$2170,'Exposure Personal linear'!$C14,ClaimsData!$F$11:$F$2170,"Personal")</f>
        <v>4119</v>
      </c>
      <c r="M14">
        <f>SUMIFS(ClaimsData!$H$11:$H$2170,ClaimsData!$E$11:$E$2170,'Exposure Personal linear'!M$3,ClaimsData!$A$11:$A$2170,'Exposure Personal linear'!$C14,ClaimsData!$F$11:$F$2170,"Personal")</f>
        <v>3540</v>
      </c>
      <c r="N14">
        <f>SUMIFS(ClaimsData!$H$11:$H$2170,ClaimsData!$E$11:$E$2170,'Exposure Personal linear'!N$3,ClaimsData!$A$11:$A$2170,'Exposure Personal linear'!$C14,ClaimsData!$F$11:$F$2170,"Personal")</f>
        <v>38389</v>
      </c>
      <c r="O14">
        <f>SUMIFS(ClaimsData!$H$11:$H$2170,ClaimsData!$E$11:$E$2170,'Exposure Personal linear'!O$3,ClaimsData!$A$11:$A$2170,'Exposure Personal linear'!$C14,ClaimsData!$F$11:$F$2170,"Personal")</f>
        <v>22089</v>
      </c>
      <c r="P14">
        <f>SUMIFS(ClaimsData!$H$11:$H$2170,ClaimsData!$E$11:$E$2170,'Exposure Personal linear'!P$3,ClaimsData!$A$11:$A$2170,'Exposure Personal linear'!$C14,ClaimsData!$F$11:$F$2170,"Personal")</f>
        <v>25694</v>
      </c>
      <c r="Q14">
        <f>SUMIFS(ClaimsData!$H$11:$H$2170,ClaimsData!$E$11:$E$2170,'Exposure Personal linear'!Q$3,ClaimsData!$A$11:$A$2170,'Exposure Personal linear'!$C14,ClaimsData!$F$11:$F$2170,"Personal")</f>
        <v>22913</v>
      </c>
      <c r="R14">
        <f>SUMIFS(ClaimsData!$H$11:$H$2170,ClaimsData!$E$11:$E$2170,'Exposure Personal linear'!R$3,ClaimsData!$A$11:$A$2170,'Exposure Personal linear'!$C14,ClaimsData!$F$11:$F$2170,"Personal")</f>
        <v>16247</v>
      </c>
      <c r="S14">
        <f>SUMIFS(ClaimsData!$H$11:$H$2170,ClaimsData!$E$11:$E$2170,'Exposure Personal linear'!S$3,ClaimsData!$A$11:$A$2170,'Exposure Personal linear'!$C14,ClaimsData!$F$11:$F$2170,"Personal")</f>
        <v>15239</v>
      </c>
      <c r="T14">
        <f>SUMIFS(ClaimsData!$H$11:$H$2170,ClaimsData!$E$11:$E$2170,'Exposure Personal linear'!T$3,ClaimsData!$A$11:$A$2170,'Exposure Personal linear'!$C14,ClaimsData!$F$11:$F$2170,"Personal")</f>
        <v>4656</v>
      </c>
      <c r="U14">
        <f>SUMIFS(ClaimsData!$H$11:$H$2170,ClaimsData!$E$11:$E$2170,'Exposure Personal linear'!U$3,ClaimsData!$A$11:$A$2170,'Exposure Personal linear'!$C14,ClaimsData!$F$11:$F$2170,"Personal")</f>
        <v>7737</v>
      </c>
      <c r="V14">
        <f>SUMIFS(ClaimsData!$H$11:$H$2170,ClaimsData!$E$11:$E$2170,'Exposure Personal linear'!V$3,ClaimsData!$A$11:$A$2170,'Exposure Personal linear'!$C14,ClaimsData!$F$11:$F$2170,"Personal")</f>
        <v>2824</v>
      </c>
      <c r="W14">
        <f>SUMIFS(ClaimsData!$H$11:$H$2170,ClaimsData!$E$11:$E$2170,'Exposure Personal linear'!W$3,ClaimsData!$A$11:$A$2170,'Exposure Personal linear'!$C14,ClaimsData!$F$11:$F$2170,"Personal")</f>
        <v>18380</v>
      </c>
      <c r="X14">
        <f>SUMIFS(ClaimsData!$H$11:$H$2170,ClaimsData!$E$11:$E$2170,'Exposure Personal linear'!X$3,ClaimsData!$A$11:$A$2170,'Exposure Personal linear'!$C14,ClaimsData!$F$11:$F$2170,"Personal")</f>
        <v>10677</v>
      </c>
      <c r="Y14">
        <f>SUMIFS(ClaimsData!$H$11:$H$2170,ClaimsData!$E$11:$E$2170,'Exposure Personal linear'!Y$3,ClaimsData!$A$11:$A$2170,'Exposure Personal linear'!$C14,ClaimsData!$F$11:$F$2170,"Personal")</f>
        <v>17126</v>
      </c>
      <c r="Z14">
        <f>SUMIFS(ClaimsData!$H$11:$H$2170,ClaimsData!$E$11:$E$2170,'Exposure Personal linear'!Z$3,ClaimsData!$A$11:$A$2170,'Exposure Personal linear'!$C14,ClaimsData!$F$11:$F$2170,"Personal")</f>
        <v>7867</v>
      </c>
      <c r="AA14">
        <f>SUMIFS(ClaimsData!$H$11:$H$2170,ClaimsData!$E$11:$E$2170,'Exposure Personal linear'!AA$3,ClaimsData!$A$11:$A$2170,'Exposure Personal linear'!$C14,ClaimsData!$F$11:$F$2170,"Personal")</f>
        <v>12756</v>
      </c>
      <c r="AB14">
        <f>SUMIFS(ClaimsData!$H$11:$H$2170,ClaimsData!$E$11:$E$2170,'Exposure Personal linear'!AB$3,ClaimsData!$A$11:$A$2170,'Exposure Personal linear'!$C14,ClaimsData!$F$11:$F$2170,"Personal")</f>
        <v>13960</v>
      </c>
      <c r="AC14">
        <f>SUMIFS(ClaimsData!$H$11:$H$2170,ClaimsData!$E$11:$E$2170,'Exposure Personal linear'!AC$3,ClaimsData!$A$11:$A$2170,'Exposure Personal linear'!$C14,ClaimsData!$F$11:$F$2170,"Personal")</f>
        <v>6235</v>
      </c>
      <c r="AD14">
        <f>SUMIFS(ClaimsData!$H$11:$H$2170,ClaimsData!$E$11:$E$2170,'Exposure Personal linear'!AD$3,ClaimsData!$A$11:$A$2170,'Exposure Personal linear'!$C14,ClaimsData!$F$11:$F$2170,"Personal")</f>
        <v>6037</v>
      </c>
      <c r="AE14">
        <f>SUMIFS(ClaimsData!$H$11:$H$2170,ClaimsData!$E$11:$E$2170,'Exposure Personal linear'!AE$3,ClaimsData!$A$11:$A$2170,'Exposure Personal linear'!$C14,ClaimsData!$F$11:$F$2170,"Personal")</f>
        <v>2794</v>
      </c>
    </row>
    <row r="15" spans="1:31">
      <c r="A15">
        <f t="shared" si="3"/>
        <v>2011</v>
      </c>
      <c r="B15">
        <f t="shared" si="4"/>
        <v>4</v>
      </c>
      <c r="C15" t="str">
        <f t="shared" si="2"/>
        <v>2011_4</v>
      </c>
      <c r="D15">
        <f t="shared" si="5"/>
        <v>2.75</v>
      </c>
      <c r="E15">
        <f>SUMIFS(ClaimsData!$H$11:$H$2170,ClaimsData!$E$11:$E$2170,'Exposure Personal linear'!E$3,ClaimsData!$A$11:$A$2170,'Exposure Personal linear'!$C15,ClaimsData!$F$11:$F$2170,"Personal")</f>
        <v>28588</v>
      </c>
      <c r="F15">
        <f>SUMIFS(ClaimsData!$H$11:$H$2170,ClaimsData!$E$11:$E$2170,'Exposure Personal linear'!F$3,ClaimsData!$A$11:$A$2170,'Exposure Personal linear'!$C15,ClaimsData!$F$11:$F$2170,"Personal")</f>
        <v>18455</v>
      </c>
      <c r="G15">
        <f>SUMIFS(ClaimsData!$H$11:$H$2170,ClaimsData!$E$11:$E$2170,'Exposure Personal linear'!G$3,ClaimsData!$A$11:$A$2170,'Exposure Personal linear'!$C15,ClaimsData!$F$11:$F$2170,"Personal")</f>
        <v>21801</v>
      </c>
      <c r="H15">
        <f>SUMIFS(ClaimsData!$H$11:$H$2170,ClaimsData!$E$11:$E$2170,'Exposure Personal linear'!H$3,ClaimsData!$A$11:$A$2170,'Exposure Personal linear'!$C15,ClaimsData!$F$11:$F$2170,"Personal")</f>
        <v>23565</v>
      </c>
      <c r="I15">
        <f>SUMIFS(ClaimsData!$H$11:$H$2170,ClaimsData!$E$11:$E$2170,'Exposure Personal linear'!I$3,ClaimsData!$A$11:$A$2170,'Exposure Personal linear'!$C15,ClaimsData!$F$11:$F$2170,"Personal")</f>
        <v>11832</v>
      </c>
      <c r="J15">
        <f>SUMIFS(ClaimsData!$H$11:$H$2170,ClaimsData!$E$11:$E$2170,'Exposure Personal linear'!J$3,ClaimsData!$A$11:$A$2170,'Exposure Personal linear'!$C15,ClaimsData!$F$11:$F$2170,"Personal")</f>
        <v>4820</v>
      </c>
      <c r="K15">
        <f>SUMIFS(ClaimsData!$H$11:$H$2170,ClaimsData!$E$11:$E$2170,'Exposure Personal linear'!K$3,ClaimsData!$A$11:$A$2170,'Exposure Personal linear'!$C15,ClaimsData!$F$11:$F$2170,"Personal")</f>
        <v>5840</v>
      </c>
      <c r="L15">
        <f>SUMIFS(ClaimsData!$H$11:$H$2170,ClaimsData!$E$11:$E$2170,'Exposure Personal linear'!L$3,ClaimsData!$A$11:$A$2170,'Exposure Personal linear'!$C15,ClaimsData!$F$11:$F$2170,"Personal")</f>
        <v>4185</v>
      </c>
      <c r="M15">
        <f>SUMIFS(ClaimsData!$H$11:$H$2170,ClaimsData!$E$11:$E$2170,'Exposure Personal linear'!M$3,ClaimsData!$A$11:$A$2170,'Exposure Personal linear'!$C15,ClaimsData!$F$11:$F$2170,"Personal")</f>
        <v>3617</v>
      </c>
      <c r="N15">
        <f>SUMIFS(ClaimsData!$H$11:$H$2170,ClaimsData!$E$11:$E$2170,'Exposure Personal linear'!N$3,ClaimsData!$A$11:$A$2170,'Exposure Personal linear'!$C15,ClaimsData!$F$11:$F$2170,"Personal")</f>
        <v>39102</v>
      </c>
      <c r="O15">
        <f>SUMIFS(ClaimsData!$H$11:$H$2170,ClaimsData!$E$11:$E$2170,'Exposure Personal linear'!O$3,ClaimsData!$A$11:$A$2170,'Exposure Personal linear'!$C15,ClaimsData!$F$11:$F$2170,"Personal")</f>
        <v>22722</v>
      </c>
      <c r="P15">
        <f>SUMIFS(ClaimsData!$H$11:$H$2170,ClaimsData!$E$11:$E$2170,'Exposure Personal linear'!P$3,ClaimsData!$A$11:$A$2170,'Exposure Personal linear'!$C15,ClaimsData!$F$11:$F$2170,"Personal")</f>
        <v>26162</v>
      </c>
      <c r="Q15">
        <f>SUMIFS(ClaimsData!$H$11:$H$2170,ClaimsData!$E$11:$E$2170,'Exposure Personal linear'!Q$3,ClaimsData!$A$11:$A$2170,'Exposure Personal linear'!$C15,ClaimsData!$F$11:$F$2170,"Personal")</f>
        <v>22718</v>
      </c>
      <c r="R15">
        <f>SUMIFS(ClaimsData!$H$11:$H$2170,ClaimsData!$E$11:$E$2170,'Exposure Personal linear'!R$3,ClaimsData!$A$11:$A$2170,'Exposure Personal linear'!$C15,ClaimsData!$F$11:$F$2170,"Personal")</f>
        <v>16526</v>
      </c>
      <c r="S15">
        <f>SUMIFS(ClaimsData!$H$11:$H$2170,ClaimsData!$E$11:$E$2170,'Exposure Personal linear'!S$3,ClaimsData!$A$11:$A$2170,'Exposure Personal linear'!$C15,ClaimsData!$F$11:$F$2170,"Personal")</f>
        <v>15477</v>
      </c>
      <c r="T15">
        <f>SUMIFS(ClaimsData!$H$11:$H$2170,ClaimsData!$E$11:$E$2170,'Exposure Personal linear'!T$3,ClaimsData!$A$11:$A$2170,'Exposure Personal linear'!$C15,ClaimsData!$F$11:$F$2170,"Personal")</f>
        <v>4718</v>
      </c>
      <c r="U15">
        <f>SUMIFS(ClaimsData!$H$11:$H$2170,ClaimsData!$E$11:$E$2170,'Exposure Personal linear'!U$3,ClaimsData!$A$11:$A$2170,'Exposure Personal linear'!$C15,ClaimsData!$F$11:$F$2170,"Personal")</f>
        <v>7931</v>
      </c>
      <c r="V15">
        <f>SUMIFS(ClaimsData!$H$11:$H$2170,ClaimsData!$E$11:$E$2170,'Exposure Personal linear'!V$3,ClaimsData!$A$11:$A$2170,'Exposure Personal linear'!$C15,ClaimsData!$F$11:$F$2170,"Personal")</f>
        <v>2881</v>
      </c>
      <c r="W15">
        <f>SUMIFS(ClaimsData!$H$11:$H$2170,ClaimsData!$E$11:$E$2170,'Exposure Personal linear'!W$3,ClaimsData!$A$11:$A$2170,'Exposure Personal linear'!$C15,ClaimsData!$F$11:$F$2170,"Personal")</f>
        <v>18679</v>
      </c>
      <c r="X15">
        <f>SUMIFS(ClaimsData!$H$11:$H$2170,ClaimsData!$E$11:$E$2170,'Exposure Personal linear'!X$3,ClaimsData!$A$11:$A$2170,'Exposure Personal linear'!$C15,ClaimsData!$F$11:$F$2170,"Personal")</f>
        <v>10828</v>
      </c>
      <c r="Y15">
        <f>SUMIFS(ClaimsData!$H$11:$H$2170,ClaimsData!$E$11:$E$2170,'Exposure Personal linear'!Y$3,ClaimsData!$A$11:$A$2170,'Exposure Personal linear'!$C15,ClaimsData!$F$11:$F$2170,"Personal")</f>
        <v>17391</v>
      </c>
      <c r="Z15">
        <f>SUMIFS(ClaimsData!$H$11:$H$2170,ClaimsData!$E$11:$E$2170,'Exposure Personal linear'!Z$3,ClaimsData!$A$11:$A$2170,'Exposure Personal linear'!$C15,ClaimsData!$F$11:$F$2170,"Personal")</f>
        <v>8037</v>
      </c>
      <c r="AA15">
        <f>SUMIFS(ClaimsData!$H$11:$H$2170,ClaimsData!$E$11:$E$2170,'Exposure Personal linear'!AA$3,ClaimsData!$A$11:$A$2170,'Exposure Personal linear'!$C15,ClaimsData!$F$11:$F$2170,"Personal")</f>
        <v>13074</v>
      </c>
      <c r="AB15">
        <f>SUMIFS(ClaimsData!$H$11:$H$2170,ClaimsData!$E$11:$E$2170,'Exposure Personal linear'!AB$3,ClaimsData!$A$11:$A$2170,'Exposure Personal linear'!$C15,ClaimsData!$F$11:$F$2170,"Personal")</f>
        <v>14267</v>
      </c>
      <c r="AC15">
        <f>SUMIFS(ClaimsData!$H$11:$H$2170,ClaimsData!$E$11:$E$2170,'Exposure Personal linear'!AC$3,ClaimsData!$A$11:$A$2170,'Exposure Personal linear'!$C15,ClaimsData!$F$11:$F$2170,"Personal")</f>
        <v>6320</v>
      </c>
      <c r="AD15">
        <f>SUMIFS(ClaimsData!$H$11:$H$2170,ClaimsData!$E$11:$E$2170,'Exposure Personal linear'!AD$3,ClaimsData!$A$11:$A$2170,'Exposure Personal linear'!$C15,ClaimsData!$F$11:$F$2170,"Personal")</f>
        <v>6191</v>
      </c>
      <c r="AE15">
        <f>SUMIFS(ClaimsData!$H$11:$H$2170,ClaimsData!$E$11:$E$2170,'Exposure Personal linear'!AE$3,ClaimsData!$A$11:$A$2170,'Exposure Personal linear'!$C15,ClaimsData!$F$11:$F$2170,"Personal")</f>
        <v>2837</v>
      </c>
    </row>
    <row r="16" spans="1:31">
      <c r="A16">
        <f t="shared" si="3"/>
        <v>2012</v>
      </c>
      <c r="B16">
        <f t="shared" si="4"/>
        <v>1</v>
      </c>
      <c r="C16" t="str">
        <f t="shared" si="2"/>
        <v>2012_1</v>
      </c>
      <c r="D16">
        <f t="shared" si="5"/>
        <v>3</v>
      </c>
      <c r="E16">
        <f>SUMIFS(ClaimsData!$H$11:$H$2170,ClaimsData!$E$11:$E$2170,'Exposure Personal linear'!E$3,ClaimsData!$A$11:$A$2170,'Exposure Personal linear'!$C16,ClaimsData!$F$11:$F$2170,"Personal")</f>
        <v>29037</v>
      </c>
      <c r="F16">
        <f>SUMIFS(ClaimsData!$H$11:$H$2170,ClaimsData!$E$11:$E$2170,'Exposure Personal linear'!F$3,ClaimsData!$A$11:$A$2170,'Exposure Personal linear'!$C16,ClaimsData!$F$11:$F$2170,"Personal")</f>
        <v>18604</v>
      </c>
      <c r="G16">
        <f>SUMIFS(ClaimsData!$H$11:$H$2170,ClaimsData!$E$11:$E$2170,'Exposure Personal linear'!G$3,ClaimsData!$A$11:$A$2170,'Exposure Personal linear'!$C16,ClaimsData!$F$11:$F$2170,"Personal")</f>
        <v>22427</v>
      </c>
      <c r="H16">
        <f>SUMIFS(ClaimsData!$H$11:$H$2170,ClaimsData!$E$11:$E$2170,'Exposure Personal linear'!H$3,ClaimsData!$A$11:$A$2170,'Exposure Personal linear'!$C16,ClaimsData!$F$11:$F$2170,"Personal")</f>
        <v>23970</v>
      </c>
      <c r="I16">
        <f>SUMIFS(ClaimsData!$H$11:$H$2170,ClaimsData!$E$11:$E$2170,'Exposure Personal linear'!I$3,ClaimsData!$A$11:$A$2170,'Exposure Personal linear'!$C16,ClaimsData!$F$11:$F$2170,"Personal")</f>
        <v>12077</v>
      </c>
      <c r="J16">
        <f>SUMIFS(ClaimsData!$H$11:$H$2170,ClaimsData!$E$11:$E$2170,'Exposure Personal linear'!J$3,ClaimsData!$A$11:$A$2170,'Exposure Personal linear'!$C16,ClaimsData!$F$11:$F$2170,"Personal")</f>
        <v>4847</v>
      </c>
      <c r="K16">
        <f>SUMIFS(ClaimsData!$H$11:$H$2170,ClaimsData!$E$11:$E$2170,'Exposure Personal linear'!K$3,ClaimsData!$A$11:$A$2170,'Exposure Personal linear'!$C16,ClaimsData!$F$11:$F$2170,"Personal")</f>
        <v>5905</v>
      </c>
      <c r="L16">
        <f>SUMIFS(ClaimsData!$H$11:$H$2170,ClaimsData!$E$11:$E$2170,'Exposure Personal linear'!L$3,ClaimsData!$A$11:$A$2170,'Exposure Personal linear'!$C16,ClaimsData!$F$11:$F$2170,"Personal")</f>
        <v>4253</v>
      </c>
      <c r="M16">
        <f>SUMIFS(ClaimsData!$H$11:$H$2170,ClaimsData!$E$11:$E$2170,'Exposure Personal linear'!M$3,ClaimsData!$A$11:$A$2170,'Exposure Personal linear'!$C16,ClaimsData!$F$11:$F$2170,"Personal")</f>
        <v>3702</v>
      </c>
      <c r="N16">
        <f>SUMIFS(ClaimsData!$H$11:$H$2170,ClaimsData!$E$11:$E$2170,'Exposure Personal linear'!N$3,ClaimsData!$A$11:$A$2170,'Exposure Personal linear'!$C16,ClaimsData!$F$11:$F$2170,"Personal")</f>
        <v>39713</v>
      </c>
      <c r="O16">
        <f>SUMIFS(ClaimsData!$H$11:$H$2170,ClaimsData!$E$11:$E$2170,'Exposure Personal linear'!O$3,ClaimsData!$A$11:$A$2170,'Exposure Personal linear'!$C16,ClaimsData!$F$11:$F$2170,"Personal")</f>
        <v>23251</v>
      </c>
      <c r="P16">
        <f>SUMIFS(ClaimsData!$H$11:$H$2170,ClaimsData!$E$11:$E$2170,'Exposure Personal linear'!P$3,ClaimsData!$A$11:$A$2170,'Exposure Personal linear'!$C16,ClaimsData!$F$11:$F$2170,"Personal")</f>
        <v>26749</v>
      </c>
      <c r="Q16">
        <f>SUMIFS(ClaimsData!$H$11:$H$2170,ClaimsData!$E$11:$E$2170,'Exposure Personal linear'!Q$3,ClaimsData!$A$11:$A$2170,'Exposure Personal linear'!$C16,ClaimsData!$F$11:$F$2170,"Personal")</f>
        <v>23406</v>
      </c>
      <c r="R16">
        <f>SUMIFS(ClaimsData!$H$11:$H$2170,ClaimsData!$E$11:$E$2170,'Exposure Personal linear'!R$3,ClaimsData!$A$11:$A$2170,'Exposure Personal linear'!$C16,ClaimsData!$F$11:$F$2170,"Personal")</f>
        <v>16914</v>
      </c>
      <c r="S16">
        <f>SUMIFS(ClaimsData!$H$11:$H$2170,ClaimsData!$E$11:$E$2170,'Exposure Personal linear'!S$3,ClaimsData!$A$11:$A$2170,'Exposure Personal linear'!$C16,ClaimsData!$F$11:$F$2170,"Personal")</f>
        <v>15686</v>
      </c>
      <c r="T16">
        <f>SUMIFS(ClaimsData!$H$11:$H$2170,ClaimsData!$E$11:$E$2170,'Exposure Personal linear'!T$3,ClaimsData!$A$11:$A$2170,'Exposure Personal linear'!$C16,ClaimsData!$F$11:$F$2170,"Personal")</f>
        <v>4753</v>
      </c>
      <c r="U16">
        <f>SUMIFS(ClaimsData!$H$11:$H$2170,ClaimsData!$E$11:$E$2170,'Exposure Personal linear'!U$3,ClaimsData!$A$11:$A$2170,'Exposure Personal linear'!$C16,ClaimsData!$F$11:$F$2170,"Personal")</f>
        <v>8098</v>
      </c>
      <c r="V16">
        <f>SUMIFS(ClaimsData!$H$11:$H$2170,ClaimsData!$E$11:$E$2170,'Exposure Personal linear'!V$3,ClaimsData!$A$11:$A$2170,'Exposure Personal linear'!$C16,ClaimsData!$F$11:$F$2170,"Personal")</f>
        <v>2921</v>
      </c>
      <c r="W16">
        <f>SUMIFS(ClaimsData!$H$11:$H$2170,ClaimsData!$E$11:$E$2170,'Exposure Personal linear'!W$3,ClaimsData!$A$11:$A$2170,'Exposure Personal linear'!$C16,ClaimsData!$F$11:$F$2170,"Personal")</f>
        <v>19005</v>
      </c>
      <c r="X16">
        <f>SUMIFS(ClaimsData!$H$11:$H$2170,ClaimsData!$E$11:$E$2170,'Exposure Personal linear'!X$3,ClaimsData!$A$11:$A$2170,'Exposure Personal linear'!$C16,ClaimsData!$F$11:$F$2170,"Personal")</f>
        <v>11003</v>
      </c>
      <c r="Y16">
        <f>SUMIFS(ClaimsData!$H$11:$H$2170,ClaimsData!$E$11:$E$2170,'Exposure Personal linear'!Y$3,ClaimsData!$A$11:$A$2170,'Exposure Personal linear'!$C16,ClaimsData!$F$11:$F$2170,"Personal")</f>
        <v>17740</v>
      </c>
      <c r="Z16">
        <f>SUMIFS(ClaimsData!$H$11:$H$2170,ClaimsData!$E$11:$E$2170,'Exposure Personal linear'!Z$3,ClaimsData!$A$11:$A$2170,'Exposure Personal linear'!$C16,ClaimsData!$F$11:$F$2170,"Personal")</f>
        <v>8183</v>
      </c>
      <c r="AA16">
        <f>SUMIFS(ClaimsData!$H$11:$H$2170,ClaimsData!$E$11:$E$2170,'Exposure Personal linear'!AA$3,ClaimsData!$A$11:$A$2170,'Exposure Personal linear'!$C16,ClaimsData!$F$11:$F$2170,"Personal")</f>
        <v>13349</v>
      </c>
      <c r="AB16">
        <f>SUMIFS(ClaimsData!$H$11:$H$2170,ClaimsData!$E$11:$E$2170,'Exposure Personal linear'!AB$3,ClaimsData!$A$11:$A$2170,'Exposure Personal linear'!$C16,ClaimsData!$F$11:$F$2170,"Personal")</f>
        <v>14531</v>
      </c>
      <c r="AC16">
        <f>SUMIFS(ClaimsData!$H$11:$H$2170,ClaimsData!$E$11:$E$2170,'Exposure Personal linear'!AC$3,ClaimsData!$A$11:$A$2170,'Exposure Personal linear'!$C16,ClaimsData!$F$11:$F$2170,"Personal")</f>
        <v>6502</v>
      </c>
      <c r="AD16">
        <f>SUMIFS(ClaimsData!$H$11:$H$2170,ClaimsData!$E$11:$E$2170,'Exposure Personal linear'!AD$3,ClaimsData!$A$11:$A$2170,'Exposure Personal linear'!$C16,ClaimsData!$F$11:$F$2170,"Personal")</f>
        <v>6357</v>
      </c>
      <c r="AE16">
        <f>SUMIFS(ClaimsData!$H$11:$H$2170,ClaimsData!$E$11:$E$2170,'Exposure Personal linear'!AE$3,ClaimsData!$A$11:$A$2170,'Exposure Personal linear'!$C16,ClaimsData!$F$11:$F$2170,"Personal")</f>
        <v>2861</v>
      </c>
    </row>
    <row r="17" spans="1:31">
      <c r="A17">
        <f t="shared" si="3"/>
        <v>2012</v>
      </c>
      <c r="B17">
        <f t="shared" si="4"/>
        <v>2</v>
      </c>
      <c r="C17" t="str">
        <f t="shared" si="2"/>
        <v>2012_2</v>
      </c>
      <c r="D17">
        <f t="shared" si="5"/>
        <v>3.25</v>
      </c>
      <c r="E17">
        <f>SUMIFS(ClaimsData!$H$11:$H$2170,ClaimsData!$E$11:$E$2170,'Exposure Personal linear'!E$3,ClaimsData!$A$11:$A$2170,'Exposure Personal linear'!$C17,ClaimsData!$F$11:$F$2170,"Personal")</f>
        <v>29857</v>
      </c>
      <c r="F17">
        <f>SUMIFS(ClaimsData!$H$11:$H$2170,ClaimsData!$E$11:$E$2170,'Exposure Personal linear'!F$3,ClaimsData!$A$11:$A$2170,'Exposure Personal linear'!$C17,ClaimsData!$F$11:$F$2170,"Personal")</f>
        <v>19068</v>
      </c>
      <c r="G17">
        <f>SUMIFS(ClaimsData!$H$11:$H$2170,ClaimsData!$E$11:$E$2170,'Exposure Personal linear'!G$3,ClaimsData!$A$11:$A$2170,'Exposure Personal linear'!$C17,ClaimsData!$F$11:$F$2170,"Personal")</f>
        <v>23189</v>
      </c>
      <c r="H17">
        <f>SUMIFS(ClaimsData!$H$11:$H$2170,ClaimsData!$E$11:$E$2170,'Exposure Personal linear'!H$3,ClaimsData!$A$11:$A$2170,'Exposure Personal linear'!$C17,ClaimsData!$F$11:$F$2170,"Personal")</f>
        <v>24500</v>
      </c>
      <c r="I17">
        <f>SUMIFS(ClaimsData!$H$11:$H$2170,ClaimsData!$E$11:$E$2170,'Exposure Personal linear'!I$3,ClaimsData!$A$11:$A$2170,'Exposure Personal linear'!$C17,ClaimsData!$F$11:$F$2170,"Personal")</f>
        <v>12400</v>
      </c>
      <c r="J17">
        <f>SUMIFS(ClaimsData!$H$11:$H$2170,ClaimsData!$E$11:$E$2170,'Exposure Personal linear'!J$3,ClaimsData!$A$11:$A$2170,'Exposure Personal linear'!$C17,ClaimsData!$F$11:$F$2170,"Personal")</f>
        <v>4971</v>
      </c>
      <c r="K17">
        <f>SUMIFS(ClaimsData!$H$11:$H$2170,ClaimsData!$E$11:$E$2170,'Exposure Personal linear'!K$3,ClaimsData!$A$11:$A$2170,'Exposure Personal linear'!$C17,ClaimsData!$F$11:$F$2170,"Personal")</f>
        <v>5988</v>
      </c>
      <c r="L17">
        <f>SUMIFS(ClaimsData!$H$11:$H$2170,ClaimsData!$E$11:$E$2170,'Exposure Personal linear'!L$3,ClaimsData!$A$11:$A$2170,'Exposure Personal linear'!$C17,ClaimsData!$F$11:$F$2170,"Personal")</f>
        <v>4327</v>
      </c>
      <c r="M17">
        <f>SUMIFS(ClaimsData!$H$11:$H$2170,ClaimsData!$E$11:$E$2170,'Exposure Personal linear'!M$3,ClaimsData!$A$11:$A$2170,'Exposure Personal linear'!$C17,ClaimsData!$F$11:$F$2170,"Personal")</f>
        <v>3772</v>
      </c>
      <c r="N17">
        <f>SUMIFS(ClaimsData!$H$11:$H$2170,ClaimsData!$E$11:$E$2170,'Exposure Personal linear'!N$3,ClaimsData!$A$11:$A$2170,'Exposure Personal linear'!$C17,ClaimsData!$F$11:$F$2170,"Personal")</f>
        <v>40511</v>
      </c>
      <c r="O17">
        <f>SUMIFS(ClaimsData!$H$11:$H$2170,ClaimsData!$E$11:$E$2170,'Exposure Personal linear'!O$3,ClaimsData!$A$11:$A$2170,'Exposure Personal linear'!$C17,ClaimsData!$F$11:$F$2170,"Personal")</f>
        <v>23701</v>
      </c>
      <c r="P17">
        <f>SUMIFS(ClaimsData!$H$11:$H$2170,ClaimsData!$E$11:$E$2170,'Exposure Personal linear'!P$3,ClaimsData!$A$11:$A$2170,'Exposure Personal linear'!$C17,ClaimsData!$F$11:$F$2170,"Personal")</f>
        <v>27179</v>
      </c>
      <c r="Q17">
        <f>SUMIFS(ClaimsData!$H$11:$H$2170,ClaimsData!$E$11:$E$2170,'Exposure Personal linear'!Q$3,ClaimsData!$A$11:$A$2170,'Exposure Personal linear'!$C17,ClaimsData!$F$11:$F$2170,"Personal")</f>
        <v>23700</v>
      </c>
      <c r="R17">
        <f>SUMIFS(ClaimsData!$H$11:$H$2170,ClaimsData!$E$11:$E$2170,'Exposure Personal linear'!R$3,ClaimsData!$A$11:$A$2170,'Exposure Personal linear'!$C17,ClaimsData!$F$11:$F$2170,"Personal")</f>
        <v>17076</v>
      </c>
      <c r="S17">
        <f>SUMIFS(ClaimsData!$H$11:$H$2170,ClaimsData!$E$11:$E$2170,'Exposure Personal linear'!S$3,ClaimsData!$A$11:$A$2170,'Exposure Personal linear'!$C17,ClaimsData!$F$11:$F$2170,"Personal")</f>
        <v>15946</v>
      </c>
      <c r="T17">
        <f>SUMIFS(ClaimsData!$H$11:$H$2170,ClaimsData!$E$11:$E$2170,'Exposure Personal linear'!T$3,ClaimsData!$A$11:$A$2170,'Exposure Personal linear'!$C17,ClaimsData!$F$11:$F$2170,"Personal")</f>
        <v>4841</v>
      </c>
      <c r="U17">
        <f>SUMIFS(ClaimsData!$H$11:$H$2170,ClaimsData!$E$11:$E$2170,'Exposure Personal linear'!U$3,ClaimsData!$A$11:$A$2170,'Exposure Personal linear'!$C17,ClaimsData!$F$11:$F$2170,"Personal")</f>
        <v>8317</v>
      </c>
      <c r="V17">
        <f>SUMIFS(ClaimsData!$H$11:$H$2170,ClaimsData!$E$11:$E$2170,'Exposure Personal linear'!V$3,ClaimsData!$A$11:$A$2170,'Exposure Personal linear'!$C17,ClaimsData!$F$11:$F$2170,"Personal")</f>
        <v>2965</v>
      </c>
      <c r="W17">
        <f>SUMIFS(ClaimsData!$H$11:$H$2170,ClaimsData!$E$11:$E$2170,'Exposure Personal linear'!W$3,ClaimsData!$A$11:$A$2170,'Exposure Personal linear'!$C17,ClaimsData!$F$11:$F$2170,"Personal")</f>
        <v>19268</v>
      </c>
      <c r="X17">
        <f>SUMIFS(ClaimsData!$H$11:$H$2170,ClaimsData!$E$11:$E$2170,'Exposure Personal linear'!X$3,ClaimsData!$A$11:$A$2170,'Exposure Personal linear'!$C17,ClaimsData!$F$11:$F$2170,"Personal")</f>
        <v>11124</v>
      </c>
      <c r="Y17">
        <f>SUMIFS(ClaimsData!$H$11:$H$2170,ClaimsData!$E$11:$E$2170,'Exposure Personal linear'!Y$3,ClaimsData!$A$11:$A$2170,'Exposure Personal linear'!$C17,ClaimsData!$F$11:$F$2170,"Personal")</f>
        <v>18225</v>
      </c>
      <c r="Z17">
        <f>SUMIFS(ClaimsData!$H$11:$H$2170,ClaimsData!$E$11:$E$2170,'Exposure Personal linear'!Z$3,ClaimsData!$A$11:$A$2170,'Exposure Personal linear'!$C17,ClaimsData!$F$11:$F$2170,"Personal")</f>
        <v>8375</v>
      </c>
      <c r="AA17">
        <f>SUMIFS(ClaimsData!$H$11:$H$2170,ClaimsData!$E$11:$E$2170,'Exposure Personal linear'!AA$3,ClaimsData!$A$11:$A$2170,'Exposure Personal linear'!$C17,ClaimsData!$F$11:$F$2170,"Personal")</f>
        <v>13709</v>
      </c>
      <c r="AB17">
        <f>SUMIFS(ClaimsData!$H$11:$H$2170,ClaimsData!$E$11:$E$2170,'Exposure Personal linear'!AB$3,ClaimsData!$A$11:$A$2170,'Exposure Personal linear'!$C17,ClaimsData!$F$11:$F$2170,"Personal")</f>
        <v>14876</v>
      </c>
      <c r="AC17">
        <f>SUMIFS(ClaimsData!$H$11:$H$2170,ClaimsData!$E$11:$E$2170,'Exposure Personal linear'!AC$3,ClaimsData!$A$11:$A$2170,'Exposure Personal linear'!$C17,ClaimsData!$F$11:$F$2170,"Personal")</f>
        <v>6665</v>
      </c>
      <c r="AD17">
        <f>SUMIFS(ClaimsData!$H$11:$H$2170,ClaimsData!$E$11:$E$2170,'Exposure Personal linear'!AD$3,ClaimsData!$A$11:$A$2170,'Exposure Personal linear'!$C17,ClaimsData!$F$11:$F$2170,"Personal")</f>
        <v>6576</v>
      </c>
      <c r="AE17">
        <f>SUMIFS(ClaimsData!$H$11:$H$2170,ClaimsData!$E$11:$E$2170,'Exposure Personal linear'!AE$3,ClaimsData!$A$11:$A$2170,'Exposure Personal linear'!$C17,ClaimsData!$F$11:$F$2170,"Personal")</f>
        <v>2901</v>
      </c>
    </row>
    <row r="18" spans="1:31">
      <c r="A18">
        <f t="shared" si="3"/>
        <v>2012</v>
      </c>
      <c r="B18">
        <f t="shared" si="4"/>
        <v>3</v>
      </c>
      <c r="C18" t="str">
        <f t="shared" si="2"/>
        <v>2012_3</v>
      </c>
      <c r="D18">
        <f t="shared" si="5"/>
        <v>3.5</v>
      </c>
      <c r="E18">
        <f>SUMIFS(ClaimsData!$H$11:$H$2170,ClaimsData!$E$11:$E$2170,'Exposure Personal linear'!E$3,ClaimsData!$A$11:$A$2170,'Exposure Personal linear'!$C18,ClaimsData!$F$11:$F$2170,"Personal")</f>
        <v>30242</v>
      </c>
      <c r="F18">
        <f>SUMIFS(ClaimsData!$H$11:$H$2170,ClaimsData!$E$11:$E$2170,'Exposure Personal linear'!F$3,ClaimsData!$A$11:$A$2170,'Exposure Personal linear'!$C18,ClaimsData!$F$11:$F$2170,"Personal")</f>
        <v>19316</v>
      </c>
      <c r="G18">
        <f>SUMIFS(ClaimsData!$H$11:$H$2170,ClaimsData!$E$11:$E$2170,'Exposure Personal linear'!G$3,ClaimsData!$A$11:$A$2170,'Exposure Personal linear'!$C18,ClaimsData!$F$11:$F$2170,"Personal")</f>
        <v>23758</v>
      </c>
      <c r="H18">
        <f>SUMIFS(ClaimsData!$H$11:$H$2170,ClaimsData!$E$11:$E$2170,'Exposure Personal linear'!H$3,ClaimsData!$A$11:$A$2170,'Exposure Personal linear'!$C18,ClaimsData!$F$11:$F$2170,"Personal")</f>
        <v>25059</v>
      </c>
      <c r="I18">
        <f>SUMIFS(ClaimsData!$H$11:$H$2170,ClaimsData!$E$11:$E$2170,'Exposure Personal linear'!I$3,ClaimsData!$A$11:$A$2170,'Exposure Personal linear'!$C18,ClaimsData!$F$11:$F$2170,"Personal")</f>
        <v>12741</v>
      </c>
      <c r="J18">
        <f>SUMIFS(ClaimsData!$H$11:$H$2170,ClaimsData!$E$11:$E$2170,'Exposure Personal linear'!J$3,ClaimsData!$A$11:$A$2170,'Exposure Personal linear'!$C18,ClaimsData!$F$11:$F$2170,"Personal")</f>
        <v>5028</v>
      </c>
      <c r="K18">
        <f>SUMIFS(ClaimsData!$H$11:$H$2170,ClaimsData!$E$11:$E$2170,'Exposure Personal linear'!K$3,ClaimsData!$A$11:$A$2170,'Exposure Personal linear'!$C18,ClaimsData!$F$11:$F$2170,"Personal")</f>
        <v>6076</v>
      </c>
      <c r="L18">
        <f>SUMIFS(ClaimsData!$H$11:$H$2170,ClaimsData!$E$11:$E$2170,'Exposure Personal linear'!L$3,ClaimsData!$A$11:$A$2170,'Exposure Personal linear'!$C18,ClaimsData!$F$11:$F$2170,"Personal")</f>
        <v>4394</v>
      </c>
      <c r="M18">
        <f>SUMIFS(ClaimsData!$H$11:$H$2170,ClaimsData!$E$11:$E$2170,'Exposure Personal linear'!M$3,ClaimsData!$A$11:$A$2170,'Exposure Personal linear'!$C18,ClaimsData!$F$11:$F$2170,"Personal")</f>
        <v>3844</v>
      </c>
      <c r="N18">
        <f>SUMIFS(ClaimsData!$H$11:$H$2170,ClaimsData!$E$11:$E$2170,'Exposure Personal linear'!N$3,ClaimsData!$A$11:$A$2170,'Exposure Personal linear'!$C18,ClaimsData!$F$11:$F$2170,"Personal")</f>
        <v>41352</v>
      </c>
      <c r="O18">
        <f>SUMIFS(ClaimsData!$H$11:$H$2170,ClaimsData!$E$11:$E$2170,'Exposure Personal linear'!O$3,ClaimsData!$A$11:$A$2170,'Exposure Personal linear'!$C18,ClaimsData!$F$11:$F$2170,"Personal")</f>
        <v>24253</v>
      </c>
      <c r="P18">
        <f>SUMIFS(ClaimsData!$H$11:$H$2170,ClaimsData!$E$11:$E$2170,'Exposure Personal linear'!P$3,ClaimsData!$A$11:$A$2170,'Exposure Personal linear'!$C18,ClaimsData!$F$11:$F$2170,"Personal")</f>
        <v>27637</v>
      </c>
      <c r="Q18">
        <f>SUMIFS(ClaimsData!$H$11:$H$2170,ClaimsData!$E$11:$E$2170,'Exposure Personal linear'!Q$3,ClaimsData!$A$11:$A$2170,'Exposure Personal linear'!$C18,ClaimsData!$F$11:$F$2170,"Personal")</f>
        <v>24008</v>
      </c>
      <c r="R18">
        <f>SUMIFS(ClaimsData!$H$11:$H$2170,ClaimsData!$E$11:$E$2170,'Exposure Personal linear'!R$3,ClaimsData!$A$11:$A$2170,'Exposure Personal linear'!$C18,ClaimsData!$F$11:$F$2170,"Personal")</f>
        <v>17404</v>
      </c>
      <c r="S18">
        <f>SUMIFS(ClaimsData!$H$11:$H$2170,ClaimsData!$E$11:$E$2170,'Exposure Personal linear'!S$3,ClaimsData!$A$11:$A$2170,'Exposure Personal linear'!$C18,ClaimsData!$F$11:$F$2170,"Personal")</f>
        <v>16225</v>
      </c>
      <c r="T18">
        <f>SUMIFS(ClaimsData!$H$11:$H$2170,ClaimsData!$E$11:$E$2170,'Exposure Personal linear'!T$3,ClaimsData!$A$11:$A$2170,'Exposure Personal linear'!$C18,ClaimsData!$F$11:$F$2170,"Personal")</f>
        <v>4914</v>
      </c>
      <c r="U18">
        <f>SUMIFS(ClaimsData!$H$11:$H$2170,ClaimsData!$E$11:$E$2170,'Exposure Personal linear'!U$3,ClaimsData!$A$11:$A$2170,'Exposure Personal linear'!$C18,ClaimsData!$F$11:$F$2170,"Personal")</f>
        <v>8551</v>
      </c>
      <c r="V18">
        <f>SUMIFS(ClaimsData!$H$11:$H$2170,ClaimsData!$E$11:$E$2170,'Exposure Personal linear'!V$3,ClaimsData!$A$11:$A$2170,'Exposure Personal linear'!$C18,ClaimsData!$F$11:$F$2170,"Personal")</f>
        <v>3020</v>
      </c>
      <c r="W18">
        <f>SUMIFS(ClaimsData!$H$11:$H$2170,ClaimsData!$E$11:$E$2170,'Exposure Personal linear'!W$3,ClaimsData!$A$11:$A$2170,'Exposure Personal linear'!$C18,ClaimsData!$F$11:$F$2170,"Personal")</f>
        <v>19479</v>
      </c>
      <c r="X18">
        <f>SUMIFS(ClaimsData!$H$11:$H$2170,ClaimsData!$E$11:$E$2170,'Exposure Personal linear'!X$3,ClaimsData!$A$11:$A$2170,'Exposure Personal linear'!$C18,ClaimsData!$F$11:$F$2170,"Personal")</f>
        <v>11299</v>
      </c>
      <c r="Y18">
        <f>SUMIFS(ClaimsData!$H$11:$H$2170,ClaimsData!$E$11:$E$2170,'Exposure Personal linear'!Y$3,ClaimsData!$A$11:$A$2170,'Exposure Personal linear'!$C18,ClaimsData!$F$11:$F$2170,"Personal")</f>
        <v>18738</v>
      </c>
      <c r="Z18">
        <f>SUMIFS(ClaimsData!$H$11:$H$2170,ClaimsData!$E$11:$E$2170,'Exposure Personal linear'!Z$3,ClaimsData!$A$11:$A$2170,'Exposure Personal linear'!$C18,ClaimsData!$F$11:$F$2170,"Personal")</f>
        <v>8577</v>
      </c>
      <c r="AA18">
        <f>SUMIFS(ClaimsData!$H$11:$H$2170,ClaimsData!$E$11:$E$2170,'Exposure Personal linear'!AA$3,ClaimsData!$A$11:$A$2170,'Exposure Personal linear'!$C18,ClaimsData!$F$11:$F$2170,"Personal")</f>
        <v>14022</v>
      </c>
      <c r="AB18">
        <f>SUMIFS(ClaimsData!$H$11:$H$2170,ClaimsData!$E$11:$E$2170,'Exposure Personal linear'!AB$3,ClaimsData!$A$11:$A$2170,'Exposure Personal linear'!$C18,ClaimsData!$F$11:$F$2170,"Personal")</f>
        <v>15242</v>
      </c>
      <c r="AC18">
        <f>SUMIFS(ClaimsData!$H$11:$H$2170,ClaimsData!$E$11:$E$2170,'Exposure Personal linear'!AC$3,ClaimsData!$A$11:$A$2170,'Exposure Personal linear'!$C18,ClaimsData!$F$11:$F$2170,"Personal")</f>
        <v>6836</v>
      </c>
      <c r="AD18">
        <f>SUMIFS(ClaimsData!$H$11:$H$2170,ClaimsData!$E$11:$E$2170,'Exposure Personal linear'!AD$3,ClaimsData!$A$11:$A$2170,'Exposure Personal linear'!$C18,ClaimsData!$F$11:$F$2170,"Personal")</f>
        <v>6692</v>
      </c>
      <c r="AE18">
        <f>SUMIFS(ClaimsData!$H$11:$H$2170,ClaimsData!$E$11:$E$2170,'Exposure Personal linear'!AE$3,ClaimsData!$A$11:$A$2170,'Exposure Personal linear'!$C18,ClaimsData!$F$11:$F$2170,"Personal")</f>
        <v>2942</v>
      </c>
    </row>
    <row r="19" spans="1:31">
      <c r="A19">
        <f t="shared" si="3"/>
        <v>2012</v>
      </c>
      <c r="B19">
        <f t="shared" si="4"/>
        <v>4</v>
      </c>
      <c r="C19" t="str">
        <f t="shared" si="2"/>
        <v>2012_4</v>
      </c>
      <c r="D19">
        <f t="shared" si="5"/>
        <v>3.75</v>
      </c>
      <c r="E19">
        <f>SUMIFS(ClaimsData!$H$11:$H$2170,ClaimsData!$E$11:$E$2170,'Exposure Personal linear'!E$3,ClaimsData!$A$11:$A$2170,'Exposure Personal linear'!$C19,ClaimsData!$F$11:$F$2170,"Personal")</f>
        <v>30320</v>
      </c>
      <c r="F19">
        <f>SUMIFS(ClaimsData!$H$11:$H$2170,ClaimsData!$E$11:$E$2170,'Exposure Personal linear'!F$3,ClaimsData!$A$11:$A$2170,'Exposure Personal linear'!$C19,ClaimsData!$F$11:$F$2170,"Personal")</f>
        <v>19313</v>
      </c>
      <c r="G19">
        <f>SUMIFS(ClaimsData!$H$11:$H$2170,ClaimsData!$E$11:$E$2170,'Exposure Personal linear'!G$3,ClaimsData!$A$11:$A$2170,'Exposure Personal linear'!$C19,ClaimsData!$F$11:$F$2170,"Personal")</f>
        <v>23571</v>
      </c>
      <c r="H19">
        <f>SUMIFS(ClaimsData!$H$11:$H$2170,ClaimsData!$E$11:$E$2170,'Exposure Personal linear'!H$3,ClaimsData!$A$11:$A$2170,'Exposure Personal linear'!$C19,ClaimsData!$F$11:$F$2170,"Personal")</f>
        <v>24875</v>
      </c>
      <c r="I19">
        <f>SUMIFS(ClaimsData!$H$11:$H$2170,ClaimsData!$E$11:$E$2170,'Exposure Personal linear'!I$3,ClaimsData!$A$11:$A$2170,'Exposure Personal linear'!$C19,ClaimsData!$F$11:$F$2170,"Personal")</f>
        <v>12629</v>
      </c>
      <c r="J19">
        <f>SUMIFS(ClaimsData!$H$11:$H$2170,ClaimsData!$E$11:$E$2170,'Exposure Personal linear'!J$3,ClaimsData!$A$11:$A$2170,'Exposure Personal linear'!$C19,ClaimsData!$F$11:$F$2170,"Personal")</f>
        <v>5009</v>
      </c>
      <c r="K19">
        <f>SUMIFS(ClaimsData!$H$11:$H$2170,ClaimsData!$E$11:$E$2170,'Exposure Personal linear'!K$3,ClaimsData!$A$11:$A$2170,'Exposure Personal linear'!$C19,ClaimsData!$F$11:$F$2170,"Personal")</f>
        <v>6047</v>
      </c>
      <c r="L19">
        <f>SUMIFS(ClaimsData!$H$11:$H$2170,ClaimsData!$E$11:$E$2170,'Exposure Personal linear'!L$3,ClaimsData!$A$11:$A$2170,'Exposure Personal linear'!$C19,ClaimsData!$F$11:$F$2170,"Personal")</f>
        <v>4369</v>
      </c>
      <c r="M19">
        <f>SUMIFS(ClaimsData!$H$11:$H$2170,ClaimsData!$E$11:$E$2170,'Exposure Personal linear'!M$3,ClaimsData!$A$11:$A$2170,'Exposure Personal linear'!$C19,ClaimsData!$F$11:$F$2170,"Personal")</f>
        <v>3904</v>
      </c>
      <c r="N19">
        <f>SUMIFS(ClaimsData!$H$11:$H$2170,ClaimsData!$E$11:$E$2170,'Exposure Personal linear'!N$3,ClaimsData!$A$11:$A$2170,'Exposure Personal linear'!$C19,ClaimsData!$F$11:$F$2170,"Personal")</f>
        <v>41076</v>
      </c>
      <c r="O19">
        <f>SUMIFS(ClaimsData!$H$11:$H$2170,ClaimsData!$E$11:$E$2170,'Exposure Personal linear'!O$3,ClaimsData!$A$11:$A$2170,'Exposure Personal linear'!$C19,ClaimsData!$F$11:$F$2170,"Personal")</f>
        <v>24200</v>
      </c>
      <c r="P19">
        <f>SUMIFS(ClaimsData!$H$11:$H$2170,ClaimsData!$E$11:$E$2170,'Exposure Personal linear'!P$3,ClaimsData!$A$11:$A$2170,'Exposure Personal linear'!$C19,ClaimsData!$F$11:$F$2170,"Personal")</f>
        <v>27456</v>
      </c>
      <c r="Q19">
        <f>SUMIFS(ClaimsData!$H$11:$H$2170,ClaimsData!$E$11:$E$2170,'Exposure Personal linear'!Q$3,ClaimsData!$A$11:$A$2170,'Exposure Personal linear'!$C19,ClaimsData!$F$11:$F$2170,"Personal")</f>
        <v>23600</v>
      </c>
      <c r="R19">
        <f>SUMIFS(ClaimsData!$H$11:$H$2170,ClaimsData!$E$11:$E$2170,'Exposure Personal linear'!R$3,ClaimsData!$A$11:$A$2170,'Exposure Personal linear'!$C19,ClaimsData!$F$11:$F$2170,"Personal")</f>
        <v>17483</v>
      </c>
      <c r="S19">
        <f>SUMIFS(ClaimsData!$H$11:$H$2170,ClaimsData!$E$11:$E$2170,'Exposure Personal linear'!S$3,ClaimsData!$A$11:$A$2170,'Exposure Personal linear'!$C19,ClaimsData!$F$11:$F$2170,"Personal")</f>
        <v>16283</v>
      </c>
      <c r="T19">
        <f>SUMIFS(ClaimsData!$H$11:$H$2170,ClaimsData!$E$11:$E$2170,'Exposure Personal linear'!T$3,ClaimsData!$A$11:$A$2170,'Exposure Personal linear'!$C19,ClaimsData!$F$11:$F$2170,"Personal")</f>
        <v>4937</v>
      </c>
      <c r="U19">
        <f>SUMIFS(ClaimsData!$H$11:$H$2170,ClaimsData!$E$11:$E$2170,'Exposure Personal linear'!U$3,ClaimsData!$A$11:$A$2170,'Exposure Personal linear'!$C19,ClaimsData!$F$11:$F$2170,"Personal")</f>
        <v>8474</v>
      </c>
      <c r="V19">
        <f>SUMIFS(ClaimsData!$H$11:$H$2170,ClaimsData!$E$11:$E$2170,'Exposure Personal linear'!V$3,ClaimsData!$A$11:$A$2170,'Exposure Personal linear'!$C19,ClaimsData!$F$11:$F$2170,"Personal")</f>
        <v>3016</v>
      </c>
      <c r="W19">
        <f>SUMIFS(ClaimsData!$H$11:$H$2170,ClaimsData!$E$11:$E$2170,'Exposure Personal linear'!W$3,ClaimsData!$A$11:$A$2170,'Exposure Personal linear'!$C19,ClaimsData!$F$11:$F$2170,"Personal")</f>
        <v>19679</v>
      </c>
      <c r="X19">
        <f>SUMIFS(ClaimsData!$H$11:$H$2170,ClaimsData!$E$11:$E$2170,'Exposure Personal linear'!X$3,ClaimsData!$A$11:$A$2170,'Exposure Personal linear'!$C19,ClaimsData!$F$11:$F$2170,"Personal")</f>
        <v>11242</v>
      </c>
      <c r="Y19">
        <f>SUMIFS(ClaimsData!$H$11:$H$2170,ClaimsData!$E$11:$E$2170,'Exposure Personal linear'!Y$3,ClaimsData!$A$11:$A$2170,'Exposure Personal linear'!$C19,ClaimsData!$F$11:$F$2170,"Personal")</f>
        <v>18942</v>
      </c>
      <c r="Z19">
        <f>SUMIFS(ClaimsData!$H$11:$H$2170,ClaimsData!$E$11:$E$2170,'Exposure Personal linear'!Z$3,ClaimsData!$A$11:$A$2170,'Exposure Personal linear'!$C19,ClaimsData!$F$11:$F$2170,"Personal")</f>
        <v>8511</v>
      </c>
      <c r="AA19">
        <f>SUMIFS(ClaimsData!$H$11:$H$2170,ClaimsData!$E$11:$E$2170,'Exposure Personal linear'!AA$3,ClaimsData!$A$11:$A$2170,'Exposure Personal linear'!$C19,ClaimsData!$F$11:$F$2170,"Personal")</f>
        <v>13966</v>
      </c>
      <c r="AB19">
        <f>SUMIFS(ClaimsData!$H$11:$H$2170,ClaimsData!$E$11:$E$2170,'Exposure Personal linear'!AB$3,ClaimsData!$A$11:$A$2170,'Exposure Personal linear'!$C19,ClaimsData!$F$11:$F$2170,"Personal")</f>
        <v>15122</v>
      </c>
      <c r="AC19">
        <f>SUMIFS(ClaimsData!$H$11:$H$2170,ClaimsData!$E$11:$E$2170,'Exposure Personal linear'!AC$3,ClaimsData!$A$11:$A$2170,'Exposure Personal linear'!$C19,ClaimsData!$F$11:$F$2170,"Personal")</f>
        <v>6780</v>
      </c>
      <c r="AD19">
        <f>SUMIFS(ClaimsData!$H$11:$H$2170,ClaimsData!$E$11:$E$2170,'Exposure Personal linear'!AD$3,ClaimsData!$A$11:$A$2170,'Exposure Personal linear'!$C19,ClaimsData!$F$11:$F$2170,"Personal")</f>
        <v>6635</v>
      </c>
      <c r="AE19">
        <f>SUMIFS(ClaimsData!$H$11:$H$2170,ClaimsData!$E$11:$E$2170,'Exposure Personal linear'!AE$3,ClaimsData!$A$11:$A$2170,'Exposure Personal linear'!$C19,ClaimsData!$F$11:$F$2170,"Personal")</f>
        <v>2929</v>
      </c>
    </row>
    <row r="20" spans="1:31">
      <c r="A20">
        <f t="shared" si="3"/>
        <v>2013</v>
      </c>
      <c r="B20">
        <f t="shared" si="4"/>
        <v>1</v>
      </c>
      <c r="C20" t="str">
        <f t="shared" si="2"/>
        <v>2013_1</v>
      </c>
      <c r="D20">
        <f t="shared" si="5"/>
        <v>4</v>
      </c>
      <c r="E20">
        <f>SUMIFS(ClaimsData!$H$11:$H$2170,ClaimsData!$E$11:$E$2170,'Exposure Personal linear'!E$3,ClaimsData!$A$11:$A$2170,'Exposure Personal linear'!$C20,ClaimsData!$F$11:$F$2170,"Personal")</f>
        <v>30523</v>
      </c>
      <c r="F20">
        <f>SUMIFS(ClaimsData!$H$11:$H$2170,ClaimsData!$E$11:$E$2170,'Exposure Personal linear'!F$3,ClaimsData!$A$11:$A$2170,'Exposure Personal linear'!$C20,ClaimsData!$F$11:$F$2170,"Personal")</f>
        <v>19598</v>
      </c>
      <c r="G20">
        <f>SUMIFS(ClaimsData!$H$11:$H$2170,ClaimsData!$E$11:$E$2170,'Exposure Personal linear'!G$3,ClaimsData!$A$11:$A$2170,'Exposure Personal linear'!$C20,ClaimsData!$F$11:$F$2170,"Personal")</f>
        <v>24016</v>
      </c>
      <c r="H20">
        <f>SUMIFS(ClaimsData!$H$11:$H$2170,ClaimsData!$E$11:$E$2170,'Exposure Personal linear'!H$3,ClaimsData!$A$11:$A$2170,'Exposure Personal linear'!$C20,ClaimsData!$F$11:$F$2170,"Personal")</f>
        <v>25313</v>
      </c>
      <c r="I20">
        <f>SUMIFS(ClaimsData!$H$11:$H$2170,ClaimsData!$E$11:$E$2170,'Exposure Personal linear'!I$3,ClaimsData!$A$11:$A$2170,'Exposure Personal linear'!$C20,ClaimsData!$F$11:$F$2170,"Personal")</f>
        <v>12897</v>
      </c>
      <c r="J20">
        <f>SUMIFS(ClaimsData!$H$11:$H$2170,ClaimsData!$E$11:$E$2170,'Exposure Personal linear'!J$3,ClaimsData!$A$11:$A$2170,'Exposure Personal linear'!$C20,ClaimsData!$F$11:$F$2170,"Personal")</f>
        <v>5053</v>
      </c>
      <c r="K20">
        <f>SUMIFS(ClaimsData!$H$11:$H$2170,ClaimsData!$E$11:$E$2170,'Exposure Personal linear'!K$3,ClaimsData!$A$11:$A$2170,'Exposure Personal linear'!$C20,ClaimsData!$F$11:$F$2170,"Personal")</f>
        <v>6116</v>
      </c>
      <c r="L20">
        <f>SUMIFS(ClaimsData!$H$11:$H$2170,ClaimsData!$E$11:$E$2170,'Exposure Personal linear'!L$3,ClaimsData!$A$11:$A$2170,'Exposure Personal linear'!$C20,ClaimsData!$F$11:$F$2170,"Personal")</f>
        <v>4429</v>
      </c>
      <c r="M20">
        <f>SUMIFS(ClaimsData!$H$11:$H$2170,ClaimsData!$E$11:$E$2170,'Exposure Personal linear'!M$3,ClaimsData!$A$11:$A$2170,'Exposure Personal linear'!$C20,ClaimsData!$F$11:$F$2170,"Personal")</f>
        <v>3977</v>
      </c>
      <c r="N20">
        <f>SUMIFS(ClaimsData!$H$11:$H$2170,ClaimsData!$E$11:$E$2170,'Exposure Personal linear'!N$3,ClaimsData!$A$11:$A$2170,'Exposure Personal linear'!$C20,ClaimsData!$F$11:$F$2170,"Personal")</f>
        <v>41734</v>
      </c>
      <c r="O20">
        <f>SUMIFS(ClaimsData!$H$11:$H$2170,ClaimsData!$E$11:$E$2170,'Exposure Personal linear'!O$3,ClaimsData!$A$11:$A$2170,'Exposure Personal linear'!$C20,ClaimsData!$F$11:$F$2170,"Personal")</f>
        <v>24730</v>
      </c>
      <c r="P20">
        <f>SUMIFS(ClaimsData!$H$11:$H$2170,ClaimsData!$E$11:$E$2170,'Exposure Personal linear'!P$3,ClaimsData!$A$11:$A$2170,'Exposure Personal linear'!$C20,ClaimsData!$F$11:$F$2170,"Personal")</f>
        <v>27887</v>
      </c>
      <c r="Q20">
        <f>SUMIFS(ClaimsData!$H$11:$H$2170,ClaimsData!$E$11:$E$2170,'Exposure Personal linear'!Q$3,ClaimsData!$A$11:$A$2170,'Exposure Personal linear'!$C20,ClaimsData!$F$11:$F$2170,"Personal")</f>
        <v>24147</v>
      </c>
      <c r="R20">
        <f>SUMIFS(ClaimsData!$H$11:$H$2170,ClaimsData!$E$11:$E$2170,'Exposure Personal linear'!R$3,ClaimsData!$A$11:$A$2170,'Exposure Personal linear'!$C20,ClaimsData!$F$11:$F$2170,"Personal")</f>
        <v>17552</v>
      </c>
      <c r="S20">
        <f>SUMIFS(ClaimsData!$H$11:$H$2170,ClaimsData!$E$11:$E$2170,'Exposure Personal linear'!S$3,ClaimsData!$A$11:$A$2170,'Exposure Personal linear'!$C20,ClaimsData!$F$11:$F$2170,"Personal")</f>
        <v>16351</v>
      </c>
      <c r="T20">
        <f>SUMIFS(ClaimsData!$H$11:$H$2170,ClaimsData!$E$11:$E$2170,'Exposure Personal linear'!T$3,ClaimsData!$A$11:$A$2170,'Exposure Personal linear'!$C20,ClaimsData!$F$11:$F$2170,"Personal")</f>
        <v>4947</v>
      </c>
      <c r="U20">
        <f>SUMIFS(ClaimsData!$H$11:$H$2170,ClaimsData!$E$11:$E$2170,'Exposure Personal linear'!U$3,ClaimsData!$A$11:$A$2170,'Exposure Personal linear'!$C20,ClaimsData!$F$11:$F$2170,"Personal")</f>
        <v>8657</v>
      </c>
      <c r="V20">
        <f>SUMIFS(ClaimsData!$H$11:$H$2170,ClaimsData!$E$11:$E$2170,'Exposure Personal linear'!V$3,ClaimsData!$A$11:$A$2170,'Exposure Personal linear'!$C20,ClaimsData!$F$11:$F$2170,"Personal")</f>
        <v>3046</v>
      </c>
      <c r="W20">
        <f>SUMIFS(ClaimsData!$H$11:$H$2170,ClaimsData!$E$11:$E$2170,'Exposure Personal linear'!W$3,ClaimsData!$A$11:$A$2170,'Exposure Personal linear'!$C20,ClaimsData!$F$11:$F$2170,"Personal")</f>
        <v>19777</v>
      </c>
      <c r="X20">
        <f>SUMIFS(ClaimsData!$H$11:$H$2170,ClaimsData!$E$11:$E$2170,'Exposure Personal linear'!X$3,ClaimsData!$A$11:$A$2170,'Exposure Personal linear'!$C20,ClaimsData!$F$11:$F$2170,"Personal")</f>
        <v>11379</v>
      </c>
      <c r="Y20">
        <f>SUMIFS(ClaimsData!$H$11:$H$2170,ClaimsData!$E$11:$E$2170,'Exposure Personal linear'!Y$3,ClaimsData!$A$11:$A$2170,'Exposure Personal linear'!$C20,ClaimsData!$F$11:$F$2170,"Personal")</f>
        <v>19043</v>
      </c>
      <c r="Z20">
        <f>SUMIFS(ClaimsData!$H$11:$H$2170,ClaimsData!$E$11:$E$2170,'Exposure Personal linear'!Z$3,ClaimsData!$A$11:$A$2170,'Exposure Personal linear'!$C20,ClaimsData!$F$11:$F$2170,"Personal")</f>
        <v>8669</v>
      </c>
      <c r="AA20">
        <f>SUMIFS(ClaimsData!$H$11:$H$2170,ClaimsData!$E$11:$E$2170,'Exposure Personal linear'!AA$3,ClaimsData!$A$11:$A$2170,'Exposure Personal linear'!$C20,ClaimsData!$F$11:$F$2170,"Personal")</f>
        <v>14266</v>
      </c>
      <c r="AB20">
        <f>SUMIFS(ClaimsData!$H$11:$H$2170,ClaimsData!$E$11:$E$2170,'Exposure Personal linear'!AB$3,ClaimsData!$A$11:$A$2170,'Exposure Personal linear'!$C20,ClaimsData!$F$11:$F$2170,"Personal")</f>
        <v>15408</v>
      </c>
      <c r="AC20">
        <f>SUMIFS(ClaimsData!$H$11:$H$2170,ClaimsData!$E$11:$E$2170,'Exposure Personal linear'!AC$3,ClaimsData!$A$11:$A$2170,'Exposure Personal linear'!$C20,ClaimsData!$F$11:$F$2170,"Personal")</f>
        <v>6884</v>
      </c>
      <c r="AD20">
        <f>SUMIFS(ClaimsData!$H$11:$H$2170,ClaimsData!$E$11:$E$2170,'Exposure Personal linear'!AD$3,ClaimsData!$A$11:$A$2170,'Exposure Personal linear'!$C20,ClaimsData!$F$11:$F$2170,"Personal")</f>
        <v>6771</v>
      </c>
      <c r="AE20">
        <f>SUMIFS(ClaimsData!$H$11:$H$2170,ClaimsData!$E$11:$E$2170,'Exposure Personal linear'!AE$3,ClaimsData!$A$11:$A$2170,'Exposure Personal linear'!$C20,ClaimsData!$F$11:$F$2170,"Personal")</f>
        <v>2961</v>
      </c>
    </row>
    <row r="21" spans="1:31">
      <c r="A21">
        <f t="shared" si="3"/>
        <v>2013</v>
      </c>
      <c r="B21">
        <f t="shared" si="4"/>
        <v>2</v>
      </c>
      <c r="C21" t="str">
        <f t="shared" si="2"/>
        <v>2013_2</v>
      </c>
      <c r="D21">
        <f t="shared" si="5"/>
        <v>4.25</v>
      </c>
      <c r="E21">
        <f>SUMIFS(ClaimsData!$H$11:$H$2170,ClaimsData!$E$11:$E$2170,'Exposure Personal linear'!E$3,ClaimsData!$A$11:$A$2170,'Exposure Personal linear'!$C21,ClaimsData!$F$11:$F$2170,"Personal")</f>
        <v>30874</v>
      </c>
      <c r="F21">
        <f>SUMIFS(ClaimsData!$H$11:$H$2170,ClaimsData!$E$11:$E$2170,'Exposure Personal linear'!F$3,ClaimsData!$A$11:$A$2170,'Exposure Personal linear'!$C21,ClaimsData!$F$11:$F$2170,"Personal")</f>
        <v>20024</v>
      </c>
      <c r="G21">
        <f>SUMIFS(ClaimsData!$H$11:$H$2170,ClaimsData!$E$11:$E$2170,'Exposure Personal linear'!G$3,ClaimsData!$A$11:$A$2170,'Exposure Personal linear'!$C21,ClaimsData!$F$11:$F$2170,"Personal")</f>
        <v>24686</v>
      </c>
      <c r="H21">
        <f>SUMIFS(ClaimsData!$H$11:$H$2170,ClaimsData!$E$11:$E$2170,'Exposure Personal linear'!H$3,ClaimsData!$A$11:$A$2170,'Exposure Personal linear'!$C21,ClaimsData!$F$11:$F$2170,"Personal")</f>
        <v>25774</v>
      </c>
      <c r="I21">
        <f>SUMIFS(ClaimsData!$H$11:$H$2170,ClaimsData!$E$11:$E$2170,'Exposure Personal linear'!I$3,ClaimsData!$A$11:$A$2170,'Exposure Personal linear'!$C21,ClaimsData!$F$11:$F$2170,"Personal")</f>
        <v>13162</v>
      </c>
      <c r="J21">
        <f>SUMIFS(ClaimsData!$H$11:$H$2170,ClaimsData!$E$11:$E$2170,'Exposure Personal linear'!J$3,ClaimsData!$A$11:$A$2170,'Exposure Personal linear'!$C21,ClaimsData!$F$11:$F$2170,"Personal")</f>
        <v>5118</v>
      </c>
      <c r="K21">
        <f>SUMIFS(ClaimsData!$H$11:$H$2170,ClaimsData!$E$11:$E$2170,'Exposure Personal linear'!K$3,ClaimsData!$A$11:$A$2170,'Exposure Personal linear'!$C21,ClaimsData!$F$11:$F$2170,"Personal")</f>
        <v>6217</v>
      </c>
      <c r="L21">
        <f>SUMIFS(ClaimsData!$H$11:$H$2170,ClaimsData!$E$11:$E$2170,'Exposure Personal linear'!L$3,ClaimsData!$A$11:$A$2170,'Exposure Personal linear'!$C21,ClaimsData!$F$11:$F$2170,"Personal")</f>
        <v>4483</v>
      </c>
      <c r="M21">
        <f>SUMIFS(ClaimsData!$H$11:$H$2170,ClaimsData!$E$11:$E$2170,'Exposure Personal linear'!M$3,ClaimsData!$A$11:$A$2170,'Exposure Personal linear'!$C21,ClaimsData!$F$11:$F$2170,"Personal")</f>
        <v>4023</v>
      </c>
      <c r="N21">
        <f>SUMIFS(ClaimsData!$H$11:$H$2170,ClaimsData!$E$11:$E$2170,'Exposure Personal linear'!N$3,ClaimsData!$A$11:$A$2170,'Exposure Personal linear'!$C21,ClaimsData!$F$11:$F$2170,"Personal")</f>
        <v>42439</v>
      </c>
      <c r="O21">
        <f>SUMIFS(ClaimsData!$H$11:$H$2170,ClaimsData!$E$11:$E$2170,'Exposure Personal linear'!O$3,ClaimsData!$A$11:$A$2170,'Exposure Personal linear'!$C21,ClaimsData!$F$11:$F$2170,"Personal")</f>
        <v>25177</v>
      </c>
      <c r="P21">
        <f>SUMIFS(ClaimsData!$H$11:$H$2170,ClaimsData!$E$11:$E$2170,'Exposure Personal linear'!P$3,ClaimsData!$A$11:$A$2170,'Exposure Personal linear'!$C21,ClaimsData!$F$11:$F$2170,"Personal")</f>
        <v>28533</v>
      </c>
      <c r="Q21">
        <f>SUMIFS(ClaimsData!$H$11:$H$2170,ClaimsData!$E$11:$E$2170,'Exposure Personal linear'!Q$3,ClaimsData!$A$11:$A$2170,'Exposure Personal linear'!$C21,ClaimsData!$F$11:$F$2170,"Personal")</f>
        <v>24504</v>
      </c>
      <c r="R21">
        <f>SUMIFS(ClaimsData!$H$11:$H$2170,ClaimsData!$E$11:$E$2170,'Exposure Personal linear'!R$3,ClaimsData!$A$11:$A$2170,'Exposure Personal linear'!$C21,ClaimsData!$F$11:$F$2170,"Personal")</f>
        <v>17936</v>
      </c>
      <c r="S21">
        <f>SUMIFS(ClaimsData!$H$11:$H$2170,ClaimsData!$E$11:$E$2170,'Exposure Personal linear'!S$3,ClaimsData!$A$11:$A$2170,'Exposure Personal linear'!$C21,ClaimsData!$F$11:$F$2170,"Personal")</f>
        <v>16536</v>
      </c>
      <c r="T21">
        <f>SUMIFS(ClaimsData!$H$11:$H$2170,ClaimsData!$E$11:$E$2170,'Exposure Personal linear'!T$3,ClaimsData!$A$11:$A$2170,'Exposure Personal linear'!$C21,ClaimsData!$F$11:$F$2170,"Personal")</f>
        <v>4985</v>
      </c>
      <c r="U21">
        <f>SUMIFS(ClaimsData!$H$11:$H$2170,ClaimsData!$E$11:$E$2170,'Exposure Personal linear'!U$3,ClaimsData!$A$11:$A$2170,'Exposure Personal linear'!$C21,ClaimsData!$F$11:$F$2170,"Personal")</f>
        <v>8874</v>
      </c>
      <c r="V21">
        <f>SUMIFS(ClaimsData!$H$11:$H$2170,ClaimsData!$E$11:$E$2170,'Exposure Personal linear'!V$3,ClaimsData!$A$11:$A$2170,'Exposure Personal linear'!$C21,ClaimsData!$F$11:$F$2170,"Personal")</f>
        <v>3110</v>
      </c>
      <c r="W21">
        <f>SUMIFS(ClaimsData!$H$11:$H$2170,ClaimsData!$E$11:$E$2170,'Exposure Personal linear'!W$3,ClaimsData!$A$11:$A$2170,'Exposure Personal linear'!$C21,ClaimsData!$F$11:$F$2170,"Personal")</f>
        <v>20187</v>
      </c>
      <c r="X21">
        <f>SUMIFS(ClaimsData!$H$11:$H$2170,ClaimsData!$E$11:$E$2170,'Exposure Personal linear'!X$3,ClaimsData!$A$11:$A$2170,'Exposure Personal linear'!$C21,ClaimsData!$F$11:$F$2170,"Personal")</f>
        <v>11583</v>
      </c>
      <c r="Y21">
        <f>SUMIFS(ClaimsData!$H$11:$H$2170,ClaimsData!$E$11:$E$2170,'Exposure Personal linear'!Y$3,ClaimsData!$A$11:$A$2170,'Exposure Personal linear'!$C21,ClaimsData!$F$11:$F$2170,"Personal")</f>
        <v>19336</v>
      </c>
      <c r="Z21">
        <f>SUMIFS(ClaimsData!$H$11:$H$2170,ClaimsData!$E$11:$E$2170,'Exposure Personal linear'!Z$3,ClaimsData!$A$11:$A$2170,'Exposure Personal linear'!$C21,ClaimsData!$F$11:$F$2170,"Personal")</f>
        <v>8815</v>
      </c>
      <c r="AA21">
        <f>SUMIFS(ClaimsData!$H$11:$H$2170,ClaimsData!$E$11:$E$2170,'Exposure Personal linear'!AA$3,ClaimsData!$A$11:$A$2170,'Exposure Personal linear'!$C21,ClaimsData!$F$11:$F$2170,"Personal")</f>
        <v>14621</v>
      </c>
      <c r="AB21">
        <f>SUMIFS(ClaimsData!$H$11:$H$2170,ClaimsData!$E$11:$E$2170,'Exposure Personal linear'!AB$3,ClaimsData!$A$11:$A$2170,'Exposure Personal linear'!$C21,ClaimsData!$F$11:$F$2170,"Personal")</f>
        <v>15676</v>
      </c>
      <c r="AC21">
        <f>SUMIFS(ClaimsData!$H$11:$H$2170,ClaimsData!$E$11:$E$2170,'Exposure Personal linear'!AC$3,ClaimsData!$A$11:$A$2170,'Exposure Personal linear'!$C21,ClaimsData!$F$11:$F$2170,"Personal")</f>
        <v>7118</v>
      </c>
      <c r="AD21">
        <f>SUMIFS(ClaimsData!$H$11:$H$2170,ClaimsData!$E$11:$E$2170,'Exposure Personal linear'!AD$3,ClaimsData!$A$11:$A$2170,'Exposure Personal linear'!$C21,ClaimsData!$F$11:$F$2170,"Personal")</f>
        <v>6975</v>
      </c>
      <c r="AE21">
        <f>SUMIFS(ClaimsData!$H$11:$H$2170,ClaimsData!$E$11:$E$2170,'Exposure Personal linear'!AE$3,ClaimsData!$A$11:$A$2170,'Exposure Personal linear'!$C21,ClaimsData!$F$11:$F$2170,"Personal")</f>
        <v>3010</v>
      </c>
    </row>
    <row r="22" spans="1:31">
      <c r="A22">
        <f t="shared" si="3"/>
        <v>2013</v>
      </c>
      <c r="B22">
        <f t="shared" si="4"/>
        <v>3</v>
      </c>
      <c r="C22" t="str">
        <f t="shared" si="2"/>
        <v>2013_3</v>
      </c>
      <c r="D22">
        <f t="shared" si="5"/>
        <v>4.5</v>
      </c>
      <c r="E22">
        <f>SUMIFS(ClaimsData!$H$11:$H$2170,ClaimsData!$E$11:$E$2170,'Exposure Personal linear'!E$3,ClaimsData!$A$11:$A$2170,'Exposure Personal linear'!$C22,ClaimsData!$F$11:$F$2170,"Personal")</f>
        <v>31311</v>
      </c>
      <c r="F22">
        <f>SUMIFS(ClaimsData!$H$11:$H$2170,ClaimsData!$E$11:$E$2170,'Exposure Personal linear'!F$3,ClaimsData!$A$11:$A$2170,'Exposure Personal linear'!$C22,ClaimsData!$F$11:$F$2170,"Personal")</f>
        <v>20224</v>
      </c>
      <c r="G22">
        <f>SUMIFS(ClaimsData!$H$11:$H$2170,ClaimsData!$E$11:$E$2170,'Exposure Personal linear'!G$3,ClaimsData!$A$11:$A$2170,'Exposure Personal linear'!$C22,ClaimsData!$F$11:$F$2170,"Personal")</f>
        <v>25006</v>
      </c>
      <c r="H22">
        <f>SUMIFS(ClaimsData!$H$11:$H$2170,ClaimsData!$E$11:$E$2170,'Exposure Personal linear'!H$3,ClaimsData!$A$11:$A$2170,'Exposure Personal linear'!$C22,ClaimsData!$F$11:$F$2170,"Personal")</f>
        <v>26363</v>
      </c>
      <c r="I22">
        <f>SUMIFS(ClaimsData!$H$11:$H$2170,ClaimsData!$E$11:$E$2170,'Exposure Personal linear'!I$3,ClaimsData!$A$11:$A$2170,'Exposure Personal linear'!$C22,ClaimsData!$F$11:$F$2170,"Personal")</f>
        <v>13533</v>
      </c>
      <c r="J22">
        <f>SUMIFS(ClaimsData!$H$11:$H$2170,ClaimsData!$E$11:$E$2170,'Exposure Personal linear'!J$3,ClaimsData!$A$11:$A$2170,'Exposure Personal linear'!$C22,ClaimsData!$F$11:$F$2170,"Personal")</f>
        <v>5124</v>
      </c>
      <c r="K22">
        <f>SUMIFS(ClaimsData!$H$11:$H$2170,ClaimsData!$E$11:$E$2170,'Exposure Personal linear'!K$3,ClaimsData!$A$11:$A$2170,'Exposure Personal linear'!$C22,ClaimsData!$F$11:$F$2170,"Personal")</f>
        <v>6259</v>
      </c>
      <c r="L22">
        <f>SUMIFS(ClaimsData!$H$11:$H$2170,ClaimsData!$E$11:$E$2170,'Exposure Personal linear'!L$3,ClaimsData!$A$11:$A$2170,'Exposure Personal linear'!$C22,ClaimsData!$F$11:$F$2170,"Personal")</f>
        <v>4528</v>
      </c>
      <c r="M22">
        <f>SUMIFS(ClaimsData!$H$11:$H$2170,ClaimsData!$E$11:$E$2170,'Exposure Personal linear'!M$3,ClaimsData!$A$11:$A$2170,'Exposure Personal linear'!$C22,ClaimsData!$F$11:$F$2170,"Personal")</f>
        <v>4054</v>
      </c>
      <c r="N22">
        <f>SUMIFS(ClaimsData!$H$11:$H$2170,ClaimsData!$E$11:$E$2170,'Exposure Personal linear'!N$3,ClaimsData!$A$11:$A$2170,'Exposure Personal linear'!$C22,ClaimsData!$F$11:$F$2170,"Personal")</f>
        <v>42917</v>
      </c>
      <c r="O22">
        <f>SUMIFS(ClaimsData!$H$11:$H$2170,ClaimsData!$E$11:$E$2170,'Exposure Personal linear'!O$3,ClaimsData!$A$11:$A$2170,'Exposure Personal linear'!$C22,ClaimsData!$F$11:$F$2170,"Personal")</f>
        <v>25513</v>
      </c>
      <c r="P22">
        <f>SUMIFS(ClaimsData!$H$11:$H$2170,ClaimsData!$E$11:$E$2170,'Exposure Personal linear'!P$3,ClaimsData!$A$11:$A$2170,'Exposure Personal linear'!$C22,ClaimsData!$F$11:$F$2170,"Personal")</f>
        <v>28962</v>
      </c>
      <c r="Q22">
        <f>SUMIFS(ClaimsData!$H$11:$H$2170,ClaimsData!$E$11:$E$2170,'Exposure Personal linear'!Q$3,ClaimsData!$A$11:$A$2170,'Exposure Personal linear'!$C22,ClaimsData!$F$11:$F$2170,"Personal")</f>
        <v>24534</v>
      </c>
      <c r="R22">
        <f>SUMIFS(ClaimsData!$H$11:$H$2170,ClaimsData!$E$11:$E$2170,'Exposure Personal linear'!R$3,ClaimsData!$A$11:$A$2170,'Exposure Personal linear'!$C22,ClaimsData!$F$11:$F$2170,"Personal")</f>
        <v>18100</v>
      </c>
      <c r="S22">
        <f>SUMIFS(ClaimsData!$H$11:$H$2170,ClaimsData!$E$11:$E$2170,'Exposure Personal linear'!S$3,ClaimsData!$A$11:$A$2170,'Exposure Personal linear'!$C22,ClaimsData!$F$11:$F$2170,"Personal")</f>
        <v>16704</v>
      </c>
      <c r="T22">
        <f>SUMIFS(ClaimsData!$H$11:$H$2170,ClaimsData!$E$11:$E$2170,'Exposure Personal linear'!T$3,ClaimsData!$A$11:$A$2170,'Exposure Personal linear'!$C22,ClaimsData!$F$11:$F$2170,"Personal")</f>
        <v>5039</v>
      </c>
      <c r="U22">
        <f>SUMIFS(ClaimsData!$H$11:$H$2170,ClaimsData!$E$11:$E$2170,'Exposure Personal linear'!U$3,ClaimsData!$A$11:$A$2170,'Exposure Personal linear'!$C22,ClaimsData!$F$11:$F$2170,"Personal")</f>
        <v>8957</v>
      </c>
      <c r="V22">
        <f>SUMIFS(ClaimsData!$H$11:$H$2170,ClaimsData!$E$11:$E$2170,'Exposure Personal linear'!V$3,ClaimsData!$A$11:$A$2170,'Exposure Personal linear'!$C22,ClaimsData!$F$11:$F$2170,"Personal")</f>
        <v>3136</v>
      </c>
      <c r="W22">
        <f>SUMIFS(ClaimsData!$H$11:$H$2170,ClaimsData!$E$11:$E$2170,'Exposure Personal linear'!W$3,ClaimsData!$A$11:$A$2170,'Exposure Personal linear'!$C22,ClaimsData!$F$11:$F$2170,"Personal")</f>
        <v>20222</v>
      </c>
      <c r="X22">
        <f>SUMIFS(ClaimsData!$H$11:$H$2170,ClaimsData!$E$11:$E$2170,'Exposure Personal linear'!X$3,ClaimsData!$A$11:$A$2170,'Exposure Personal linear'!$C22,ClaimsData!$F$11:$F$2170,"Personal")</f>
        <v>11601</v>
      </c>
      <c r="Y22">
        <f>SUMIFS(ClaimsData!$H$11:$H$2170,ClaimsData!$E$11:$E$2170,'Exposure Personal linear'!Y$3,ClaimsData!$A$11:$A$2170,'Exposure Personal linear'!$C22,ClaimsData!$F$11:$F$2170,"Personal")</f>
        <v>19666</v>
      </c>
      <c r="Z22">
        <f>SUMIFS(ClaimsData!$H$11:$H$2170,ClaimsData!$E$11:$E$2170,'Exposure Personal linear'!Z$3,ClaimsData!$A$11:$A$2170,'Exposure Personal linear'!$C22,ClaimsData!$F$11:$F$2170,"Personal")</f>
        <v>8929</v>
      </c>
      <c r="AA22">
        <f>SUMIFS(ClaimsData!$H$11:$H$2170,ClaimsData!$E$11:$E$2170,'Exposure Personal linear'!AA$3,ClaimsData!$A$11:$A$2170,'Exposure Personal linear'!$C22,ClaimsData!$F$11:$F$2170,"Personal")</f>
        <v>14759</v>
      </c>
      <c r="AB22">
        <f>SUMIFS(ClaimsData!$H$11:$H$2170,ClaimsData!$E$11:$E$2170,'Exposure Personal linear'!AB$3,ClaimsData!$A$11:$A$2170,'Exposure Personal linear'!$C22,ClaimsData!$F$11:$F$2170,"Personal")</f>
        <v>15993</v>
      </c>
      <c r="AC22">
        <f>SUMIFS(ClaimsData!$H$11:$H$2170,ClaimsData!$E$11:$E$2170,'Exposure Personal linear'!AC$3,ClaimsData!$A$11:$A$2170,'Exposure Personal linear'!$C22,ClaimsData!$F$11:$F$2170,"Personal")</f>
        <v>7252</v>
      </c>
      <c r="AD22">
        <f>SUMIFS(ClaimsData!$H$11:$H$2170,ClaimsData!$E$11:$E$2170,'Exposure Personal linear'!AD$3,ClaimsData!$A$11:$A$2170,'Exposure Personal linear'!$C22,ClaimsData!$F$11:$F$2170,"Personal")</f>
        <v>7133</v>
      </c>
      <c r="AE22">
        <f>SUMIFS(ClaimsData!$H$11:$H$2170,ClaimsData!$E$11:$E$2170,'Exposure Personal linear'!AE$3,ClaimsData!$A$11:$A$2170,'Exposure Personal linear'!$C22,ClaimsData!$F$11:$F$2170,"Personal")</f>
        <v>3042</v>
      </c>
    </row>
    <row r="23" spans="1:31">
      <c r="A23">
        <f t="shared" si="3"/>
        <v>2013</v>
      </c>
      <c r="B23">
        <f t="shared" si="4"/>
        <v>4</v>
      </c>
      <c r="C23" t="str">
        <f t="shared" si="2"/>
        <v>2013_4</v>
      </c>
      <c r="D23">
        <f t="shared" si="5"/>
        <v>4.75</v>
      </c>
      <c r="E23">
        <f>SUMIFS(ClaimsData!$H$11:$H$2170,ClaimsData!$E$11:$E$2170,'Exposure Personal linear'!E$3,ClaimsData!$A$11:$A$2170,'Exposure Personal linear'!$C23,ClaimsData!$F$11:$F$2170,"Personal")</f>
        <v>31906</v>
      </c>
      <c r="F23">
        <f>SUMIFS(ClaimsData!$H$11:$H$2170,ClaimsData!$E$11:$E$2170,'Exposure Personal linear'!F$3,ClaimsData!$A$11:$A$2170,'Exposure Personal linear'!$C23,ClaimsData!$F$11:$F$2170,"Personal")</f>
        <v>20520</v>
      </c>
      <c r="G23">
        <f>SUMIFS(ClaimsData!$H$11:$H$2170,ClaimsData!$E$11:$E$2170,'Exposure Personal linear'!G$3,ClaimsData!$A$11:$A$2170,'Exposure Personal linear'!$C23,ClaimsData!$F$11:$F$2170,"Personal")</f>
        <v>24949</v>
      </c>
      <c r="H23">
        <f>SUMIFS(ClaimsData!$H$11:$H$2170,ClaimsData!$E$11:$E$2170,'Exposure Personal linear'!H$3,ClaimsData!$A$11:$A$2170,'Exposure Personal linear'!$C23,ClaimsData!$F$11:$F$2170,"Personal")</f>
        <v>26627</v>
      </c>
      <c r="I23">
        <f>SUMIFS(ClaimsData!$H$11:$H$2170,ClaimsData!$E$11:$E$2170,'Exposure Personal linear'!I$3,ClaimsData!$A$11:$A$2170,'Exposure Personal linear'!$C23,ClaimsData!$F$11:$F$2170,"Personal")</f>
        <v>13637</v>
      </c>
      <c r="J23">
        <f>SUMIFS(ClaimsData!$H$11:$H$2170,ClaimsData!$E$11:$E$2170,'Exposure Personal linear'!J$3,ClaimsData!$A$11:$A$2170,'Exposure Personal linear'!$C23,ClaimsData!$F$11:$F$2170,"Personal")</f>
        <v>5194</v>
      </c>
      <c r="K23">
        <f>SUMIFS(ClaimsData!$H$11:$H$2170,ClaimsData!$E$11:$E$2170,'Exposure Personal linear'!K$3,ClaimsData!$A$11:$A$2170,'Exposure Personal linear'!$C23,ClaimsData!$F$11:$F$2170,"Personal")</f>
        <v>6335</v>
      </c>
      <c r="L23">
        <f>SUMIFS(ClaimsData!$H$11:$H$2170,ClaimsData!$E$11:$E$2170,'Exposure Personal linear'!L$3,ClaimsData!$A$11:$A$2170,'Exposure Personal linear'!$C23,ClaimsData!$F$11:$F$2170,"Personal")</f>
        <v>4588</v>
      </c>
      <c r="M23">
        <f>SUMIFS(ClaimsData!$H$11:$H$2170,ClaimsData!$E$11:$E$2170,'Exposure Personal linear'!M$3,ClaimsData!$A$11:$A$2170,'Exposure Personal linear'!$C23,ClaimsData!$F$11:$F$2170,"Personal")</f>
        <v>4110</v>
      </c>
      <c r="N23">
        <f>SUMIFS(ClaimsData!$H$11:$H$2170,ClaimsData!$E$11:$E$2170,'Exposure Personal linear'!N$3,ClaimsData!$A$11:$A$2170,'Exposure Personal linear'!$C23,ClaimsData!$F$11:$F$2170,"Personal")</f>
        <v>43589</v>
      </c>
      <c r="O23">
        <f>SUMIFS(ClaimsData!$H$11:$H$2170,ClaimsData!$E$11:$E$2170,'Exposure Personal linear'!O$3,ClaimsData!$A$11:$A$2170,'Exposure Personal linear'!$C23,ClaimsData!$F$11:$F$2170,"Personal")</f>
        <v>25917</v>
      </c>
      <c r="P23">
        <f>SUMIFS(ClaimsData!$H$11:$H$2170,ClaimsData!$E$11:$E$2170,'Exposure Personal linear'!P$3,ClaimsData!$A$11:$A$2170,'Exposure Personal linear'!$C23,ClaimsData!$F$11:$F$2170,"Personal")</f>
        <v>29285</v>
      </c>
      <c r="Q23">
        <f>SUMIFS(ClaimsData!$H$11:$H$2170,ClaimsData!$E$11:$E$2170,'Exposure Personal linear'!Q$3,ClaimsData!$A$11:$A$2170,'Exposure Personal linear'!$C23,ClaimsData!$F$11:$F$2170,"Personal")</f>
        <v>24007</v>
      </c>
      <c r="R23">
        <f>SUMIFS(ClaimsData!$H$11:$H$2170,ClaimsData!$E$11:$E$2170,'Exposure Personal linear'!R$3,ClaimsData!$A$11:$A$2170,'Exposure Personal linear'!$C23,ClaimsData!$F$11:$F$2170,"Personal")</f>
        <v>18382</v>
      </c>
      <c r="S23">
        <f>SUMIFS(ClaimsData!$H$11:$H$2170,ClaimsData!$E$11:$E$2170,'Exposure Personal linear'!S$3,ClaimsData!$A$11:$A$2170,'Exposure Personal linear'!$C23,ClaimsData!$F$11:$F$2170,"Personal")</f>
        <v>17053</v>
      </c>
      <c r="T23">
        <f>SUMIFS(ClaimsData!$H$11:$H$2170,ClaimsData!$E$11:$E$2170,'Exposure Personal linear'!T$3,ClaimsData!$A$11:$A$2170,'Exposure Personal linear'!$C23,ClaimsData!$F$11:$F$2170,"Personal")</f>
        <v>5102</v>
      </c>
      <c r="U23">
        <f>SUMIFS(ClaimsData!$H$11:$H$2170,ClaimsData!$E$11:$E$2170,'Exposure Personal linear'!U$3,ClaimsData!$A$11:$A$2170,'Exposure Personal linear'!$C23,ClaimsData!$F$11:$F$2170,"Personal")</f>
        <v>9222</v>
      </c>
      <c r="V23">
        <f>SUMIFS(ClaimsData!$H$11:$H$2170,ClaimsData!$E$11:$E$2170,'Exposure Personal linear'!V$3,ClaimsData!$A$11:$A$2170,'Exposure Personal linear'!$C23,ClaimsData!$F$11:$F$2170,"Personal")</f>
        <v>3174</v>
      </c>
      <c r="W23">
        <f>SUMIFS(ClaimsData!$H$11:$H$2170,ClaimsData!$E$11:$E$2170,'Exposure Personal linear'!W$3,ClaimsData!$A$11:$A$2170,'Exposure Personal linear'!$C23,ClaimsData!$F$11:$F$2170,"Personal")</f>
        <v>20662</v>
      </c>
      <c r="X23">
        <f>SUMIFS(ClaimsData!$H$11:$H$2170,ClaimsData!$E$11:$E$2170,'Exposure Personal linear'!X$3,ClaimsData!$A$11:$A$2170,'Exposure Personal linear'!$C23,ClaimsData!$F$11:$F$2170,"Personal")</f>
        <v>11820</v>
      </c>
      <c r="Y23">
        <f>SUMIFS(ClaimsData!$H$11:$H$2170,ClaimsData!$E$11:$E$2170,'Exposure Personal linear'!Y$3,ClaimsData!$A$11:$A$2170,'Exposure Personal linear'!$C23,ClaimsData!$F$11:$F$2170,"Personal")</f>
        <v>20148</v>
      </c>
      <c r="Z23">
        <f>SUMIFS(ClaimsData!$H$11:$H$2170,ClaimsData!$E$11:$E$2170,'Exposure Personal linear'!Z$3,ClaimsData!$A$11:$A$2170,'Exposure Personal linear'!$C23,ClaimsData!$F$11:$F$2170,"Personal")</f>
        <v>9001</v>
      </c>
      <c r="AA23">
        <f>SUMIFS(ClaimsData!$H$11:$H$2170,ClaimsData!$E$11:$E$2170,'Exposure Personal linear'!AA$3,ClaimsData!$A$11:$A$2170,'Exposure Personal linear'!$C23,ClaimsData!$F$11:$F$2170,"Personal")</f>
        <v>15042</v>
      </c>
      <c r="AB23">
        <f>SUMIFS(ClaimsData!$H$11:$H$2170,ClaimsData!$E$11:$E$2170,'Exposure Personal linear'!AB$3,ClaimsData!$A$11:$A$2170,'Exposure Personal linear'!$C23,ClaimsData!$F$11:$F$2170,"Personal")</f>
        <v>16181</v>
      </c>
      <c r="AC23">
        <f>SUMIFS(ClaimsData!$H$11:$H$2170,ClaimsData!$E$11:$E$2170,'Exposure Personal linear'!AC$3,ClaimsData!$A$11:$A$2170,'Exposure Personal linear'!$C23,ClaimsData!$F$11:$F$2170,"Personal")</f>
        <v>7356</v>
      </c>
      <c r="AD23">
        <f>SUMIFS(ClaimsData!$H$11:$H$2170,ClaimsData!$E$11:$E$2170,'Exposure Personal linear'!AD$3,ClaimsData!$A$11:$A$2170,'Exposure Personal linear'!$C23,ClaimsData!$F$11:$F$2170,"Personal")</f>
        <v>7158</v>
      </c>
      <c r="AE23">
        <f>SUMIFS(ClaimsData!$H$11:$H$2170,ClaimsData!$E$11:$E$2170,'Exposure Personal linear'!AE$3,ClaimsData!$A$11:$A$2170,'Exposure Personal linear'!$C23,ClaimsData!$F$11:$F$2170,"Personal")</f>
        <v>3066</v>
      </c>
    </row>
    <row r="24" spans="1:31">
      <c r="A24">
        <f t="shared" si="3"/>
        <v>2014</v>
      </c>
      <c r="B24">
        <f t="shared" si="4"/>
        <v>1</v>
      </c>
      <c r="C24" t="str">
        <f t="shared" si="2"/>
        <v>2014_1</v>
      </c>
      <c r="D24">
        <f t="shared" si="5"/>
        <v>5</v>
      </c>
      <c r="E24">
        <f>SUMIFS(ClaimsData!$H$11:$H$2170,ClaimsData!$E$11:$E$2170,'Exposure Personal linear'!E$3,ClaimsData!$A$11:$A$2170,'Exposure Personal linear'!$C24,ClaimsData!$F$11:$F$2170,"Personal")</f>
        <v>32148</v>
      </c>
      <c r="F24">
        <f>SUMIFS(ClaimsData!$H$11:$H$2170,ClaimsData!$E$11:$E$2170,'Exposure Personal linear'!F$3,ClaimsData!$A$11:$A$2170,'Exposure Personal linear'!$C24,ClaimsData!$F$11:$F$2170,"Personal")</f>
        <v>20553</v>
      </c>
      <c r="G24">
        <f>SUMIFS(ClaimsData!$H$11:$H$2170,ClaimsData!$E$11:$E$2170,'Exposure Personal linear'!G$3,ClaimsData!$A$11:$A$2170,'Exposure Personal linear'!$C24,ClaimsData!$F$11:$F$2170,"Personal")</f>
        <v>25523</v>
      </c>
      <c r="H24">
        <f>SUMIFS(ClaimsData!$H$11:$H$2170,ClaimsData!$E$11:$E$2170,'Exposure Personal linear'!H$3,ClaimsData!$A$11:$A$2170,'Exposure Personal linear'!$C24,ClaimsData!$F$11:$F$2170,"Personal")</f>
        <v>26789</v>
      </c>
      <c r="I24">
        <f>SUMIFS(ClaimsData!$H$11:$H$2170,ClaimsData!$E$11:$E$2170,'Exposure Personal linear'!I$3,ClaimsData!$A$11:$A$2170,'Exposure Personal linear'!$C24,ClaimsData!$F$11:$F$2170,"Personal")</f>
        <v>13808</v>
      </c>
      <c r="J24">
        <f>SUMIFS(ClaimsData!$H$11:$H$2170,ClaimsData!$E$11:$E$2170,'Exposure Personal linear'!J$3,ClaimsData!$A$11:$A$2170,'Exposure Personal linear'!$C24,ClaimsData!$F$11:$F$2170,"Personal")</f>
        <v>5199</v>
      </c>
      <c r="K24">
        <f>SUMIFS(ClaimsData!$H$11:$H$2170,ClaimsData!$E$11:$E$2170,'Exposure Personal linear'!K$3,ClaimsData!$A$11:$A$2170,'Exposure Personal linear'!$C24,ClaimsData!$F$11:$F$2170,"Personal")</f>
        <v>6343</v>
      </c>
      <c r="L24">
        <f>SUMIFS(ClaimsData!$H$11:$H$2170,ClaimsData!$E$11:$E$2170,'Exposure Personal linear'!L$3,ClaimsData!$A$11:$A$2170,'Exposure Personal linear'!$C24,ClaimsData!$F$11:$F$2170,"Personal")</f>
        <v>4633</v>
      </c>
      <c r="M24">
        <f>SUMIFS(ClaimsData!$H$11:$H$2170,ClaimsData!$E$11:$E$2170,'Exposure Personal linear'!M$3,ClaimsData!$A$11:$A$2170,'Exposure Personal linear'!$C24,ClaimsData!$F$11:$F$2170,"Personal")</f>
        <v>4152</v>
      </c>
      <c r="N24">
        <f>SUMIFS(ClaimsData!$H$11:$H$2170,ClaimsData!$E$11:$E$2170,'Exposure Personal linear'!N$3,ClaimsData!$A$11:$A$2170,'Exposure Personal linear'!$C24,ClaimsData!$F$11:$F$2170,"Personal")</f>
        <v>43944</v>
      </c>
      <c r="O24">
        <f>SUMIFS(ClaimsData!$H$11:$H$2170,ClaimsData!$E$11:$E$2170,'Exposure Personal linear'!O$3,ClaimsData!$A$11:$A$2170,'Exposure Personal linear'!$C24,ClaimsData!$F$11:$F$2170,"Personal")</f>
        <v>26216</v>
      </c>
      <c r="P24">
        <f>SUMIFS(ClaimsData!$H$11:$H$2170,ClaimsData!$E$11:$E$2170,'Exposure Personal linear'!P$3,ClaimsData!$A$11:$A$2170,'Exposure Personal linear'!$C24,ClaimsData!$F$11:$F$2170,"Personal")</f>
        <v>29334</v>
      </c>
      <c r="Q24">
        <f>SUMIFS(ClaimsData!$H$11:$H$2170,ClaimsData!$E$11:$E$2170,'Exposure Personal linear'!Q$3,ClaimsData!$A$11:$A$2170,'Exposure Personal linear'!$C24,ClaimsData!$F$11:$F$2170,"Personal")</f>
        <v>24942</v>
      </c>
      <c r="R24">
        <f>SUMIFS(ClaimsData!$H$11:$H$2170,ClaimsData!$E$11:$E$2170,'Exposure Personal linear'!R$3,ClaimsData!$A$11:$A$2170,'Exposure Personal linear'!$C24,ClaimsData!$F$11:$F$2170,"Personal")</f>
        <v>18411</v>
      </c>
      <c r="S24">
        <f>SUMIFS(ClaimsData!$H$11:$H$2170,ClaimsData!$E$11:$E$2170,'Exposure Personal linear'!S$3,ClaimsData!$A$11:$A$2170,'Exposure Personal linear'!$C24,ClaimsData!$F$11:$F$2170,"Personal")</f>
        <v>17078</v>
      </c>
      <c r="T24">
        <f>SUMIFS(ClaimsData!$H$11:$H$2170,ClaimsData!$E$11:$E$2170,'Exposure Personal linear'!T$3,ClaimsData!$A$11:$A$2170,'Exposure Personal linear'!$C24,ClaimsData!$F$11:$F$2170,"Personal")</f>
        <v>5137</v>
      </c>
      <c r="U24">
        <f>SUMIFS(ClaimsData!$H$11:$H$2170,ClaimsData!$E$11:$E$2170,'Exposure Personal linear'!U$3,ClaimsData!$A$11:$A$2170,'Exposure Personal linear'!$C24,ClaimsData!$F$11:$F$2170,"Personal")</f>
        <v>9279</v>
      </c>
      <c r="V24">
        <f>SUMIFS(ClaimsData!$H$11:$H$2170,ClaimsData!$E$11:$E$2170,'Exposure Personal linear'!V$3,ClaimsData!$A$11:$A$2170,'Exposure Personal linear'!$C24,ClaimsData!$F$11:$F$2170,"Personal")</f>
        <v>3191</v>
      </c>
      <c r="W24">
        <f>SUMIFS(ClaimsData!$H$11:$H$2170,ClaimsData!$E$11:$E$2170,'Exposure Personal linear'!W$3,ClaimsData!$A$11:$A$2170,'Exposure Personal linear'!$C24,ClaimsData!$F$11:$F$2170,"Personal")</f>
        <v>20693</v>
      </c>
      <c r="X24">
        <f>SUMIFS(ClaimsData!$H$11:$H$2170,ClaimsData!$E$11:$E$2170,'Exposure Personal linear'!X$3,ClaimsData!$A$11:$A$2170,'Exposure Personal linear'!$C24,ClaimsData!$F$11:$F$2170,"Personal")</f>
        <v>11835</v>
      </c>
      <c r="Y24">
        <f>SUMIFS(ClaimsData!$H$11:$H$2170,ClaimsData!$E$11:$E$2170,'Exposure Personal linear'!Y$3,ClaimsData!$A$11:$A$2170,'Exposure Personal linear'!$C24,ClaimsData!$F$11:$F$2170,"Personal")</f>
        <v>20332</v>
      </c>
      <c r="Z24">
        <f>SUMIFS(ClaimsData!$H$11:$H$2170,ClaimsData!$E$11:$E$2170,'Exposure Personal linear'!Z$3,ClaimsData!$A$11:$A$2170,'Exposure Personal linear'!$C24,ClaimsData!$F$11:$F$2170,"Personal")</f>
        <v>9206</v>
      </c>
      <c r="AA24">
        <f>SUMIFS(ClaimsData!$H$11:$H$2170,ClaimsData!$E$11:$E$2170,'Exposure Personal linear'!AA$3,ClaimsData!$A$11:$A$2170,'Exposure Personal linear'!$C24,ClaimsData!$F$11:$F$2170,"Personal")</f>
        <v>15287</v>
      </c>
      <c r="AB24">
        <f>SUMIFS(ClaimsData!$H$11:$H$2170,ClaimsData!$E$11:$E$2170,'Exposure Personal linear'!AB$3,ClaimsData!$A$11:$A$2170,'Exposure Personal linear'!$C24,ClaimsData!$F$11:$F$2170,"Personal")</f>
        <v>16377</v>
      </c>
      <c r="AC24">
        <f>SUMIFS(ClaimsData!$H$11:$H$2170,ClaimsData!$E$11:$E$2170,'Exposure Personal linear'!AC$3,ClaimsData!$A$11:$A$2170,'Exposure Personal linear'!$C24,ClaimsData!$F$11:$F$2170,"Personal")</f>
        <v>7371</v>
      </c>
      <c r="AD24">
        <f>SUMIFS(ClaimsData!$H$11:$H$2170,ClaimsData!$E$11:$E$2170,'Exposure Personal linear'!AD$3,ClaimsData!$A$11:$A$2170,'Exposure Personal linear'!$C24,ClaimsData!$F$11:$F$2170,"Personal")</f>
        <v>7230</v>
      </c>
      <c r="AE24">
        <f>SUMIFS(ClaimsData!$H$11:$H$2170,ClaimsData!$E$11:$E$2170,'Exposure Personal linear'!AE$3,ClaimsData!$A$11:$A$2170,'Exposure Personal linear'!$C24,ClaimsData!$F$11:$F$2170,"Personal")</f>
        <v>3069</v>
      </c>
    </row>
    <row r="25" spans="1:31">
      <c r="A25">
        <f t="shared" ref="A25:A76" si="6">IF(B25=1,A24+1,A24)</f>
        <v>2014</v>
      </c>
      <c r="B25">
        <f t="shared" ref="B25:B76" si="7">IF(B24=4,1,B24+1)</f>
        <v>2</v>
      </c>
      <c r="C25" t="str">
        <f t="shared" si="2"/>
        <v>2014_2</v>
      </c>
      <c r="D25">
        <f t="shared" si="5"/>
        <v>5.25</v>
      </c>
      <c r="E25">
        <f>SUMIFS(ClaimsData!$H$11:$H$2170,ClaimsData!$E$11:$E$2170,'Exposure Personal linear'!E$3,ClaimsData!$A$11:$A$2170,'Exposure Personal linear'!$C25,ClaimsData!$F$11:$F$2170,"Personal")</f>
        <v>32582</v>
      </c>
      <c r="F25">
        <f>SUMIFS(ClaimsData!$H$11:$H$2170,ClaimsData!$E$11:$E$2170,'Exposure Personal linear'!F$3,ClaimsData!$A$11:$A$2170,'Exposure Personal linear'!$C25,ClaimsData!$F$11:$F$2170,"Personal")</f>
        <v>20716</v>
      </c>
      <c r="G25">
        <f>SUMIFS(ClaimsData!$H$11:$H$2170,ClaimsData!$E$11:$E$2170,'Exposure Personal linear'!G$3,ClaimsData!$A$11:$A$2170,'Exposure Personal linear'!$C25,ClaimsData!$F$11:$F$2170,"Personal")</f>
        <v>26030</v>
      </c>
      <c r="H25">
        <f>SUMIFS(ClaimsData!$H$11:$H$2170,ClaimsData!$E$11:$E$2170,'Exposure Personal linear'!H$3,ClaimsData!$A$11:$A$2170,'Exposure Personal linear'!$C25,ClaimsData!$F$11:$F$2170,"Personal")</f>
        <v>26981</v>
      </c>
      <c r="I25">
        <f>SUMIFS(ClaimsData!$H$11:$H$2170,ClaimsData!$E$11:$E$2170,'Exposure Personal linear'!I$3,ClaimsData!$A$11:$A$2170,'Exposure Personal linear'!$C25,ClaimsData!$F$11:$F$2170,"Personal")</f>
        <v>14000</v>
      </c>
      <c r="J25">
        <f>SUMIFS(ClaimsData!$H$11:$H$2170,ClaimsData!$E$11:$E$2170,'Exposure Personal linear'!J$3,ClaimsData!$A$11:$A$2170,'Exposure Personal linear'!$C25,ClaimsData!$F$11:$F$2170,"Personal")</f>
        <v>5311</v>
      </c>
      <c r="K25">
        <f>SUMIFS(ClaimsData!$H$11:$H$2170,ClaimsData!$E$11:$E$2170,'Exposure Personal linear'!K$3,ClaimsData!$A$11:$A$2170,'Exposure Personal linear'!$C25,ClaimsData!$F$11:$F$2170,"Personal")</f>
        <v>6382</v>
      </c>
      <c r="L25">
        <f>SUMIFS(ClaimsData!$H$11:$H$2170,ClaimsData!$E$11:$E$2170,'Exposure Personal linear'!L$3,ClaimsData!$A$11:$A$2170,'Exposure Personal linear'!$C25,ClaimsData!$F$11:$F$2170,"Personal")</f>
        <v>4691</v>
      </c>
      <c r="M25">
        <f>SUMIFS(ClaimsData!$H$11:$H$2170,ClaimsData!$E$11:$E$2170,'Exposure Personal linear'!M$3,ClaimsData!$A$11:$A$2170,'Exposure Personal linear'!$C25,ClaimsData!$F$11:$F$2170,"Personal")</f>
        <v>4216</v>
      </c>
      <c r="N25">
        <f>SUMIFS(ClaimsData!$H$11:$H$2170,ClaimsData!$E$11:$E$2170,'Exposure Personal linear'!N$3,ClaimsData!$A$11:$A$2170,'Exposure Personal linear'!$C25,ClaimsData!$F$11:$F$2170,"Personal")</f>
        <v>44433</v>
      </c>
      <c r="O25">
        <f>SUMIFS(ClaimsData!$H$11:$H$2170,ClaimsData!$E$11:$E$2170,'Exposure Personal linear'!O$3,ClaimsData!$A$11:$A$2170,'Exposure Personal linear'!$C25,ClaimsData!$F$11:$F$2170,"Personal")</f>
        <v>26406</v>
      </c>
      <c r="P25">
        <f>SUMIFS(ClaimsData!$H$11:$H$2170,ClaimsData!$E$11:$E$2170,'Exposure Personal linear'!P$3,ClaimsData!$A$11:$A$2170,'Exposure Personal linear'!$C25,ClaimsData!$F$11:$F$2170,"Personal")</f>
        <v>29704</v>
      </c>
      <c r="Q25">
        <f>SUMIFS(ClaimsData!$H$11:$H$2170,ClaimsData!$E$11:$E$2170,'Exposure Personal linear'!Q$3,ClaimsData!$A$11:$A$2170,'Exposure Personal linear'!$C25,ClaimsData!$F$11:$F$2170,"Personal")</f>
        <v>25597</v>
      </c>
      <c r="R25">
        <f>SUMIFS(ClaimsData!$H$11:$H$2170,ClaimsData!$E$11:$E$2170,'Exposure Personal linear'!R$3,ClaimsData!$A$11:$A$2170,'Exposure Personal linear'!$C25,ClaimsData!$F$11:$F$2170,"Personal")</f>
        <v>18662</v>
      </c>
      <c r="S25">
        <f>SUMIFS(ClaimsData!$H$11:$H$2170,ClaimsData!$E$11:$E$2170,'Exposure Personal linear'!S$3,ClaimsData!$A$11:$A$2170,'Exposure Personal linear'!$C25,ClaimsData!$F$11:$F$2170,"Personal")</f>
        <v>17094</v>
      </c>
      <c r="T25">
        <f>SUMIFS(ClaimsData!$H$11:$H$2170,ClaimsData!$E$11:$E$2170,'Exposure Personal linear'!T$3,ClaimsData!$A$11:$A$2170,'Exposure Personal linear'!$C25,ClaimsData!$F$11:$F$2170,"Personal")</f>
        <v>5209</v>
      </c>
      <c r="U25">
        <f>SUMIFS(ClaimsData!$H$11:$H$2170,ClaimsData!$E$11:$E$2170,'Exposure Personal linear'!U$3,ClaimsData!$A$11:$A$2170,'Exposure Personal linear'!$C25,ClaimsData!$F$11:$F$2170,"Personal")</f>
        <v>9405</v>
      </c>
      <c r="V25">
        <f>SUMIFS(ClaimsData!$H$11:$H$2170,ClaimsData!$E$11:$E$2170,'Exposure Personal linear'!V$3,ClaimsData!$A$11:$A$2170,'Exposure Personal linear'!$C25,ClaimsData!$F$11:$F$2170,"Personal")</f>
        <v>3233</v>
      </c>
      <c r="W25">
        <f>SUMIFS(ClaimsData!$H$11:$H$2170,ClaimsData!$E$11:$E$2170,'Exposure Personal linear'!W$3,ClaimsData!$A$11:$A$2170,'Exposure Personal linear'!$C25,ClaimsData!$F$11:$F$2170,"Personal")</f>
        <v>20987</v>
      </c>
      <c r="X25">
        <f>SUMIFS(ClaimsData!$H$11:$H$2170,ClaimsData!$E$11:$E$2170,'Exposure Personal linear'!X$3,ClaimsData!$A$11:$A$2170,'Exposure Personal linear'!$C25,ClaimsData!$F$11:$F$2170,"Personal")</f>
        <v>12292</v>
      </c>
      <c r="Y25">
        <f>SUMIFS(ClaimsData!$H$11:$H$2170,ClaimsData!$E$11:$E$2170,'Exposure Personal linear'!Y$3,ClaimsData!$A$11:$A$2170,'Exposure Personal linear'!$C25,ClaimsData!$F$11:$F$2170,"Personal")</f>
        <v>20521</v>
      </c>
      <c r="Z25">
        <f>SUMIFS(ClaimsData!$H$11:$H$2170,ClaimsData!$E$11:$E$2170,'Exposure Personal linear'!Z$3,ClaimsData!$A$11:$A$2170,'Exposure Personal linear'!$C25,ClaimsData!$F$11:$F$2170,"Personal")</f>
        <v>9333</v>
      </c>
      <c r="AA25">
        <f>SUMIFS(ClaimsData!$H$11:$H$2170,ClaimsData!$E$11:$E$2170,'Exposure Personal linear'!AA$3,ClaimsData!$A$11:$A$2170,'Exposure Personal linear'!$C25,ClaimsData!$F$11:$F$2170,"Personal")</f>
        <v>15579</v>
      </c>
      <c r="AB25">
        <f>SUMIFS(ClaimsData!$H$11:$H$2170,ClaimsData!$E$11:$E$2170,'Exposure Personal linear'!AB$3,ClaimsData!$A$11:$A$2170,'Exposure Personal linear'!$C25,ClaimsData!$F$11:$F$2170,"Personal")</f>
        <v>16564</v>
      </c>
      <c r="AC25">
        <f>SUMIFS(ClaimsData!$H$11:$H$2170,ClaimsData!$E$11:$E$2170,'Exposure Personal linear'!AC$3,ClaimsData!$A$11:$A$2170,'Exposure Personal linear'!$C25,ClaimsData!$F$11:$F$2170,"Personal")</f>
        <v>7475</v>
      </c>
      <c r="AD25">
        <f>SUMIFS(ClaimsData!$H$11:$H$2170,ClaimsData!$E$11:$E$2170,'Exposure Personal linear'!AD$3,ClaimsData!$A$11:$A$2170,'Exposure Personal linear'!$C25,ClaimsData!$F$11:$F$2170,"Personal")</f>
        <v>7303</v>
      </c>
      <c r="AE25">
        <f>SUMIFS(ClaimsData!$H$11:$H$2170,ClaimsData!$E$11:$E$2170,'Exposure Personal linear'!AE$3,ClaimsData!$A$11:$A$2170,'Exposure Personal linear'!$C25,ClaimsData!$F$11:$F$2170,"Personal")</f>
        <v>3105</v>
      </c>
    </row>
    <row r="26" spans="1:31">
      <c r="A26">
        <f t="shared" si="6"/>
        <v>2014</v>
      </c>
      <c r="B26">
        <f t="shared" si="7"/>
        <v>3</v>
      </c>
      <c r="C26" t="str">
        <f t="shared" si="2"/>
        <v>2014_3</v>
      </c>
      <c r="D26">
        <f t="shared" si="5"/>
        <v>5.5</v>
      </c>
      <c r="E26">
        <f>SUMIFS(ClaimsData!$H$11:$H$2170,ClaimsData!$E$11:$E$2170,'Exposure Personal linear'!E$3,ClaimsData!$A$11:$A$2170,'Exposure Personal linear'!$C26,ClaimsData!$F$11:$F$2170,"Personal")</f>
        <v>32818</v>
      </c>
      <c r="F26">
        <f>SUMIFS(ClaimsData!$H$11:$H$2170,ClaimsData!$E$11:$E$2170,'Exposure Personal linear'!F$3,ClaimsData!$A$11:$A$2170,'Exposure Personal linear'!$C26,ClaimsData!$F$11:$F$2170,"Personal")</f>
        <v>20847</v>
      </c>
      <c r="G26">
        <f>SUMIFS(ClaimsData!$H$11:$H$2170,ClaimsData!$E$11:$E$2170,'Exposure Personal linear'!G$3,ClaimsData!$A$11:$A$2170,'Exposure Personal linear'!$C26,ClaimsData!$F$11:$F$2170,"Personal")</f>
        <v>26316</v>
      </c>
      <c r="H26">
        <f>SUMIFS(ClaimsData!$H$11:$H$2170,ClaimsData!$E$11:$E$2170,'Exposure Personal linear'!H$3,ClaimsData!$A$11:$A$2170,'Exposure Personal linear'!$C26,ClaimsData!$F$11:$F$2170,"Personal")</f>
        <v>27134</v>
      </c>
      <c r="I26">
        <f>SUMIFS(ClaimsData!$H$11:$H$2170,ClaimsData!$E$11:$E$2170,'Exposure Personal linear'!I$3,ClaimsData!$A$11:$A$2170,'Exposure Personal linear'!$C26,ClaimsData!$F$11:$F$2170,"Personal")</f>
        <v>14105</v>
      </c>
      <c r="J26">
        <f>SUMIFS(ClaimsData!$H$11:$H$2170,ClaimsData!$E$11:$E$2170,'Exposure Personal linear'!J$3,ClaimsData!$A$11:$A$2170,'Exposure Personal linear'!$C26,ClaimsData!$F$11:$F$2170,"Personal")</f>
        <v>5396</v>
      </c>
      <c r="K26">
        <f>SUMIFS(ClaimsData!$H$11:$H$2170,ClaimsData!$E$11:$E$2170,'Exposure Personal linear'!K$3,ClaimsData!$A$11:$A$2170,'Exposure Personal linear'!$C26,ClaimsData!$F$11:$F$2170,"Personal")</f>
        <v>6414</v>
      </c>
      <c r="L26">
        <f>SUMIFS(ClaimsData!$H$11:$H$2170,ClaimsData!$E$11:$E$2170,'Exposure Personal linear'!L$3,ClaimsData!$A$11:$A$2170,'Exposure Personal linear'!$C26,ClaimsData!$F$11:$F$2170,"Personal")</f>
        <v>4723</v>
      </c>
      <c r="M26">
        <f>SUMIFS(ClaimsData!$H$11:$H$2170,ClaimsData!$E$11:$E$2170,'Exposure Personal linear'!M$3,ClaimsData!$A$11:$A$2170,'Exposure Personal linear'!$C26,ClaimsData!$F$11:$F$2170,"Personal")</f>
        <v>4252</v>
      </c>
      <c r="N26">
        <f>SUMIFS(ClaimsData!$H$11:$H$2170,ClaimsData!$E$11:$E$2170,'Exposure Personal linear'!N$3,ClaimsData!$A$11:$A$2170,'Exposure Personal linear'!$C26,ClaimsData!$F$11:$F$2170,"Personal")</f>
        <v>44674</v>
      </c>
      <c r="O26">
        <f>SUMIFS(ClaimsData!$H$11:$H$2170,ClaimsData!$E$11:$E$2170,'Exposure Personal linear'!O$3,ClaimsData!$A$11:$A$2170,'Exposure Personal linear'!$C26,ClaimsData!$F$11:$F$2170,"Personal")</f>
        <v>26448</v>
      </c>
      <c r="P26">
        <f>SUMIFS(ClaimsData!$H$11:$H$2170,ClaimsData!$E$11:$E$2170,'Exposure Personal linear'!P$3,ClaimsData!$A$11:$A$2170,'Exposure Personal linear'!$C26,ClaimsData!$F$11:$F$2170,"Personal")</f>
        <v>29918</v>
      </c>
      <c r="Q26">
        <f>SUMIFS(ClaimsData!$H$11:$H$2170,ClaimsData!$E$11:$E$2170,'Exposure Personal linear'!Q$3,ClaimsData!$A$11:$A$2170,'Exposure Personal linear'!$C26,ClaimsData!$F$11:$F$2170,"Personal")</f>
        <v>25542</v>
      </c>
      <c r="R26">
        <f>SUMIFS(ClaimsData!$H$11:$H$2170,ClaimsData!$E$11:$E$2170,'Exposure Personal linear'!R$3,ClaimsData!$A$11:$A$2170,'Exposure Personal linear'!$C26,ClaimsData!$F$11:$F$2170,"Personal")</f>
        <v>18798</v>
      </c>
      <c r="S26">
        <f>SUMIFS(ClaimsData!$H$11:$H$2170,ClaimsData!$E$11:$E$2170,'Exposure Personal linear'!S$3,ClaimsData!$A$11:$A$2170,'Exposure Personal linear'!$C26,ClaimsData!$F$11:$F$2170,"Personal")</f>
        <v>17063</v>
      </c>
      <c r="T26">
        <f>SUMIFS(ClaimsData!$H$11:$H$2170,ClaimsData!$E$11:$E$2170,'Exposure Personal linear'!T$3,ClaimsData!$A$11:$A$2170,'Exposure Personal linear'!$C26,ClaimsData!$F$11:$F$2170,"Personal")</f>
        <v>5248</v>
      </c>
      <c r="U26">
        <f>SUMIFS(ClaimsData!$H$11:$H$2170,ClaimsData!$E$11:$E$2170,'Exposure Personal linear'!U$3,ClaimsData!$A$11:$A$2170,'Exposure Personal linear'!$C26,ClaimsData!$F$11:$F$2170,"Personal")</f>
        <v>9473</v>
      </c>
      <c r="V26">
        <f>SUMIFS(ClaimsData!$H$11:$H$2170,ClaimsData!$E$11:$E$2170,'Exposure Personal linear'!V$3,ClaimsData!$A$11:$A$2170,'Exposure Personal linear'!$C26,ClaimsData!$F$11:$F$2170,"Personal")</f>
        <v>3259</v>
      </c>
      <c r="W26">
        <f>SUMIFS(ClaimsData!$H$11:$H$2170,ClaimsData!$E$11:$E$2170,'Exposure Personal linear'!W$3,ClaimsData!$A$11:$A$2170,'Exposure Personal linear'!$C26,ClaimsData!$F$11:$F$2170,"Personal")</f>
        <v>21147</v>
      </c>
      <c r="X26">
        <f>SUMIFS(ClaimsData!$H$11:$H$2170,ClaimsData!$E$11:$E$2170,'Exposure Personal linear'!X$3,ClaimsData!$A$11:$A$2170,'Exposure Personal linear'!$C26,ClaimsData!$F$11:$F$2170,"Personal")</f>
        <v>12744</v>
      </c>
      <c r="Y26">
        <f>SUMIFS(ClaimsData!$H$11:$H$2170,ClaimsData!$E$11:$E$2170,'Exposure Personal linear'!Y$3,ClaimsData!$A$11:$A$2170,'Exposure Personal linear'!$C26,ClaimsData!$F$11:$F$2170,"Personal")</f>
        <v>20640</v>
      </c>
      <c r="Z26">
        <f>SUMIFS(ClaimsData!$H$11:$H$2170,ClaimsData!$E$11:$E$2170,'Exposure Personal linear'!Z$3,ClaimsData!$A$11:$A$2170,'Exposure Personal linear'!$C26,ClaimsData!$F$11:$F$2170,"Personal")</f>
        <v>9402</v>
      </c>
      <c r="AA26">
        <f>SUMIFS(ClaimsData!$H$11:$H$2170,ClaimsData!$E$11:$E$2170,'Exposure Personal linear'!AA$3,ClaimsData!$A$11:$A$2170,'Exposure Personal linear'!$C26,ClaimsData!$F$11:$F$2170,"Personal")</f>
        <v>15725</v>
      </c>
      <c r="AB26">
        <f>SUMIFS(ClaimsData!$H$11:$H$2170,ClaimsData!$E$11:$E$2170,'Exposure Personal linear'!AB$3,ClaimsData!$A$11:$A$2170,'Exposure Personal linear'!$C26,ClaimsData!$F$11:$F$2170,"Personal")</f>
        <v>16632</v>
      </c>
      <c r="AC26">
        <f>SUMIFS(ClaimsData!$H$11:$H$2170,ClaimsData!$E$11:$E$2170,'Exposure Personal linear'!AC$3,ClaimsData!$A$11:$A$2170,'Exposure Personal linear'!$C26,ClaimsData!$F$11:$F$2170,"Personal")</f>
        <v>7532</v>
      </c>
      <c r="AD26">
        <f>SUMIFS(ClaimsData!$H$11:$H$2170,ClaimsData!$E$11:$E$2170,'Exposure Personal linear'!AD$3,ClaimsData!$A$11:$A$2170,'Exposure Personal linear'!$C26,ClaimsData!$F$11:$F$2170,"Personal")</f>
        <v>7300</v>
      </c>
      <c r="AE26">
        <f>SUMIFS(ClaimsData!$H$11:$H$2170,ClaimsData!$E$11:$E$2170,'Exposure Personal linear'!AE$3,ClaimsData!$A$11:$A$2170,'Exposure Personal linear'!$C26,ClaimsData!$F$11:$F$2170,"Personal")</f>
        <v>3130</v>
      </c>
    </row>
    <row r="27" spans="1:31">
      <c r="A27">
        <f t="shared" si="6"/>
        <v>2014</v>
      </c>
      <c r="B27">
        <f t="shared" si="7"/>
        <v>4</v>
      </c>
      <c r="C27" t="str">
        <f t="shared" si="2"/>
        <v>2014_4</v>
      </c>
      <c r="D27">
        <f t="shared" si="5"/>
        <v>5.75</v>
      </c>
      <c r="E27">
        <f>SUMIFS(ClaimsData!$H$11:$H$2170,ClaimsData!$E$11:$E$2170,'Exposure Personal linear'!E$3,ClaimsData!$A$11:$A$2170,'Exposure Personal linear'!$C27,ClaimsData!$F$11:$F$2170,"Personal")</f>
        <v>32900</v>
      </c>
      <c r="F27">
        <f>SUMIFS(ClaimsData!$H$11:$H$2170,ClaimsData!$E$11:$E$2170,'Exposure Personal linear'!F$3,ClaimsData!$A$11:$A$2170,'Exposure Personal linear'!$C27,ClaimsData!$F$11:$F$2170,"Personal")</f>
        <v>20862</v>
      </c>
      <c r="G27">
        <f>SUMIFS(ClaimsData!$H$11:$H$2170,ClaimsData!$E$11:$E$2170,'Exposure Personal linear'!G$3,ClaimsData!$A$11:$A$2170,'Exposure Personal linear'!$C27,ClaimsData!$F$11:$F$2170,"Personal")</f>
        <v>25984</v>
      </c>
      <c r="H27">
        <f>SUMIFS(ClaimsData!$H$11:$H$2170,ClaimsData!$E$11:$E$2170,'Exposure Personal linear'!H$3,ClaimsData!$A$11:$A$2170,'Exposure Personal linear'!$C27,ClaimsData!$F$11:$F$2170,"Personal")</f>
        <v>27169</v>
      </c>
      <c r="I27">
        <f>SUMIFS(ClaimsData!$H$11:$H$2170,ClaimsData!$E$11:$E$2170,'Exposure Personal linear'!I$3,ClaimsData!$A$11:$A$2170,'Exposure Personal linear'!$C27,ClaimsData!$F$11:$F$2170,"Personal")</f>
        <v>14141</v>
      </c>
      <c r="J27">
        <f>SUMIFS(ClaimsData!$H$11:$H$2170,ClaimsData!$E$11:$E$2170,'Exposure Personal linear'!J$3,ClaimsData!$A$11:$A$2170,'Exposure Personal linear'!$C27,ClaimsData!$F$11:$F$2170,"Personal")</f>
        <v>5389</v>
      </c>
      <c r="K27">
        <f>SUMIFS(ClaimsData!$H$11:$H$2170,ClaimsData!$E$11:$E$2170,'Exposure Personal linear'!K$3,ClaimsData!$A$11:$A$2170,'Exposure Personal linear'!$C27,ClaimsData!$F$11:$F$2170,"Personal")</f>
        <v>6456</v>
      </c>
      <c r="L27">
        <f>SUMIFS(ClaimsData!$H$11:$H$2170,ClaimsData!$E$11:$E$2170,'Exposure Personal linear'!L$3,ClaimsData!$A$11:$A$2170,'Exposure Personal linear'!$C27,ClaimsData!$F$11:$F$2170,"Personal")</f>
        <v>4765</v>
      </c>
      <c r="M27">
        <f>SUMIFS(ClaimsData!$H$11:$H$2170,ClaimsData!$E$11:$E$2170,'Exposure Personal linear'!M$3,ClaimsData!$A$11:$A$2170,'Exposure Personal linear'!$C27,ClaimsData!$F$11:$F$2170,"Personal")</f>
        <v>4262</v>
      </c>
      <c r="N27">
        <f>SUMIFS(ClaimsData!$H$11:$H$2170,ClaimsData!$E$11:$E$2170,'Exposure Personal linear'!N$3,ClaimsData!$A$11:$A$2170,'Exposure Personal linear'!$C27,ClaimsData!$F$11:$F$2170,"Personal")</f>
        <v>44793</v>
      </c>
      <c r="O27">
        <f>SUMIFS(ClaimsData!$H$11:$H$2170,ClaimsData!$E$11:$E$2170,'Exposure Personal linear'!O$3,ClaimsData!$A$11:$A$2170,'Exposure Personal linear'!$C27,ClaimsData!$F$11:$F$2170,"Personal")</f>
        <v>26532</v>
      </c>
      <c r="P27">
        <f>SUMIFS(ClaimsData!$H$11:$H$2170,ClaimsData!$E$11:$E$2170,'Exposure Personal linear'!P$3,ClaimsData!$A$11:$A$2170,'Exposure Personal linear'!$C27,ClaimsData!$F$11:$F$2170,"Personal")</f>
        <v>30037</v>
      </c>
      <c r="Q27">
        <f>SUMIFS(ClaimsData!$H$11:$H$2170,ClaimsData!$E$11:$E$2170,'Exposure Personal linear'!Q$3,ClaimsData!$A$11:$A$2170,'Exposure Personal linear'!$C27,ClaimsData!$F$11:$F$2170,"Personal")</f>
        <v>24918</v>
      </c>
      <c r="R27">
        <f>SUMIFS(ClaimsData!$H$11:$H$2170,ClaimsData!$E$11:$E$2170,'Exposure Personal linear'!R$3,ClaimsData!$A$11:$A$2170,'Exposure Personal linear'!$C27,ClaimsData!$F$11:$F$2170,"Personal")</f>
        <v>18845</v>
      </c>
      <c r="S27">
        <f>SUMIFS(ClaimsData!$H$11:$H$2170,ClaimsData!$E$11:$E$2170,'Exposure Personal linear'!S$3,ClaimsData!$A$11:$A$2170,'Exposure Personal linear'!$C27,ClaimsData!$F$11:$F$2170,"Personal")</f>
        <v>17085</v>
      </c>
      <c r="T27">
        <f>SUMIFS(ClaimsData!$H$11:$H$2170,ClaimsData!$E$11:$E$2170,'Exposure Personal linear'!T$3,ClaimsData!$A$11:$A$2170,'Exposure Personal linear'!$C27,ClaimsData!$F$11:$F$2170,"Personal")</f>
        <v>5262</v>
      </c>
      <c r="U27">
        <f>SUMIFS(ClaimsData!$H$11:$H$2170,ClaimsData!$E$11:$E$2170,'Exposure Personal linear'!U$3,ClaimsData!$A$11:$A$2170,'Exposure Personal linear'!$C27,ClaimsData!$F$11:$F$2170,"Personal")</f>
        <v>9497</v>
      </c>
      <c r="V27">
        <f>SUMIFS(ClaimsData!$H$11:$H$2170,ClaimsData!$E$11:$E$2170,'Exposure Personal linear'!V$3,ClaimsData!$A$11:$A$2170,'Exposure Personal linear'!$C27,ClaimsData!$F$11:$F$2170,"Personal")</f>
        <v>3267</v>
      </c>
      <c r="W27">
        <f>SUMIFS(ClaimsData!$H$11:$H$2170,ClaimsData!$E$11:$E$2170,'Exposure Personal linear'!W$3,ClaimsData!$A$11:$A$2170,'Exposure Personal linear'!$C27,ClaimsData!$F$11:$F$2170,"Personal")</f>
        <v>21202</v>
      </c>
      <c r="X27">
        <f>SUMIFS(ClaimsData!$H$11:$H$2170,ClaimsData!$E$11:$E$2170,'Exposure Personal linear'!X$3,ClaimsData!$A$11:$A$2170,'Exposure Personal linear'!$C27,ClaimsData!$F$11:$F$2170,"Personal")</f>
        <v>13084</v>
      </c>
      <c r="Y27">
        <f>SUMIFS(ClaimsData!$H$11:$H$2170,ClaimsData!$E$11:$E$2170,'Exposure Personal linear'!Y$3,ClaimsData!$A$11:$A$2170,'Exposure Personal linear'!$C27,ClaimsData!$F$11:$F$2170,"Personal")</f>
        <v>20798</v>
      </c>
      <c r="Z27">
        <f>SUMIFS(ClaimsData!$H$11:$H$2170,ClaimsData!$E$11:$E$2170,'Exposure Personal linear'!Z$3,ClaimsData!$A$11:$A$2170,'Exposure Personal linear'!$C27,ClaimsData!$F$11:$F$2170,"Personal")</f>
        <v>9426</v>
      </c>
      <c r="AA27">
        <f>SUMIFS(ClaimsData!$H$11:$H$2170,ClaimsData!$E$11:$E$2170,'Exposure Personal linear'!AA$3,ClaimsData!$A$11:$A$2170,'Exposure Personal linear'!$C27,ClaimsData!$F$11:$F$2170,"Personal")</f>
        <v>15877</v>
      </c>
      <c r="AB27">
        <f>SUMIFS(ClaimsData!$H$11:$H$2170,ClaimsData!$E$11:$E$2170,'Exposure Personal linear'!AB$3,ClaimsData!$A$11:$A$2170,'Exposure Personal linear'!$C27,ClaimsData!$F$11:$F$2170,"Personal")</f>
        <v>16759</v>
      </c>
      <c r="AC27">
        <f>SUMIFS(ClaimsData!$H$11:$H$2170,ClaimsData!$E$11:$E$2170,'Exposure Personal linear'!AC$3,ClaimsData!$A$11:$A$2170,'Exposure Personal linear'!$C27,ClaimsData!$F$11:$F$2170,"Personal")</f>
        <v>7551</v>
      </c>
      <c r="AD27">
        <f>SUMIFS(ClaimsData!$H$11:$H$2170,ClaimsData!$E$11:$E$2170,'Exposure Personal linear'!AD$3,ClaimsData!$A$11:$A$2170,'Exposure Personal linear'!$C27,ClaimsData!$F$11:$F$2170,"Personal")</f>
        <v>7304</v>
      </c>
      <c r="AE27">
        <f>SUMIFS(ClaimsData!$H$11:$H$2170,ClaimsData!$E$11:$E$2170,'Exposure Personal linear'!AE$3,ClaimsData!$A$11:$A$2170,'Exposure Personal linear'!$C27,ClaimsData!$F$11:$F$2170,"Personal")</f>
        <v>3133</v>
      </c>
    </row>
    <row r="28" spans="1:31">
      <c r="A28">
        <f t="shared" si="6"/>
        <v>2015</v>
      </c>
      <c r="B28">
        <f t="shared" si="7"/>
        <v>1</v>
      </c>
      <c r="C28" t="str">
        <f t="shared" si="2"/>
        <v>2015_1</v>
      </c>
      <c r="D28">
        <f t="shared" si="5"/>
        <v>6</v>
      </c>
      <c r="E28">
        <f>SUMIFS(ClaimsData!$H$11:$H$2170,ClaimsData!$E$11:$E$2170,'Exposure Personal linear'!E$3,ClaimsData!$A$11:$A$2170,'Exposure Personal linear'!$C28,ClaimsData!$F$11:$F$2170,"Personal")</f>
        <v>32916</v>
      </c>
      <c r="F28">
        <f>SUMIFS(ClaimsData!$H$11:$H$2170,ClaimsData!$E$11:$E$2170,'Exposure Personal linear'!F$3,ClaimsData!$A$11:$A$2170,'Exposure Personal linear'!$C28,ClaimsData!$F$11:$F$2170,"Personal")</f>
        <v>20736</v>
      </c>
      <c r="G28">
        <f>SUMIFS(ClaimsData!$H$11:$H$2170,ClaimsData!$E$11:$E$2170,'Exposure Personal linear'!G$3,ClaimsData!$A$11:$A$2170,'Exposure Personal linear'!$C28,ClaimsData!$F$11:$F$2170,"Personal")</f>
        <v>25668</v>
      </c>
      <c r="H28">
        <f>SUMIFS(ClaimsData!$H$11:$H$2170,ClaimsData!$E$11:$E$2170,'Exposure Personal linear'!H$3,ClaimsData!$A$11:$A$2170,'Exposure Personal linear'!$C28,ClaimsData!$F$11:$F$2170,"Personal")</f>
        <v>27057</v>
      </c>
      <c r="I28">
        <f>SUMIFS(ClaimsData!$H$11:$H$2170,ClaimsData!$E$11:$E$2170,'Exposure Personal linear'!I$3,ClaimsData!$A$11:$A$2170,'Exposure Personal linear'!$C28,ClaimsData!$F$11:$F$2170,"Personal")</f>
        <v>14148</v>
      </c>
      <c r="J28">
        <f>SUMIFS(ClaimsData!$H$11:$H$2170,ClaimsData!$E$11:$E$2170,'Exposure Personal linear'!J$3,ClaimsData!$A$11:$A$2170,'Exposure Personal linear'!$C28,ClaimsData!$F$11:$F$2170,"Personal")</f>
        <v>5373</v>
      </c>
      <c r="K28">
        <f>SUMIFS(ClaimsData!$H$11:$H$2170,ClaimsData!$E$11:$E$2170,'Exposure Personal linear'!K$3,ClaimsData!$A$11:$A$2170,'Exposure Personal linear'!$C28,ClaimsData!$F$11:$F$2170,"Personal")</f>
        <v>6482</v>
      </c>
      <c r="L28">
        <f>SUMIFS(ClaimsData!$H$11:$H$2170,ClaimsData!$E$11:$E$2170,'Exposure Personal linear'!L$3,ClaimsData!$A$11:$A$2170,'Exposure Personal linear'!$C28,ClaimsData!$F$11:$F$2170,"Personal")</f>
        <v>4769</v>
      </c>
      <c r="M28">
        <f>SUMIFS(ClaimsData!$H$11:$H$2170,ClaimsData!$E$11:$E$2170,'Exposure Personal linear'!M$3,ClaimsData!$A$11:$A$2170,'Exposure Personal linear'!$C28,ClaimsData!$F$11:$F$2170,"Personal")</f>
        <v>4267</v>
      </c>
      <c r="N28">
        <f>SUMIFS(ClaimsData!$H$11:$H$2170,ClaimsData!$E$11:$E$2170,'Exposure Personal linear'!N$3,ClaimsData!$A$11:$A$2170,'Exposure Personal linear'!$C28,ClaimsData!$F$11:$F$2170,"Personal")</f>
        <v>44775</v>
      </c>
      <c r="O28">
        <f>SUMIFS(ClaimsData!$H$11:$H$2170,ClaimsData!$E$11:$E$2170,'Exposure Personal linear'!O$3,ClaimsData!$A$11:$A$2170,'Exposure Personal linear'!$C28,ClaimsData!$F$11:$F$2170,"Personal")</f>
        <v>26525</v>
      </c>
      <c r="P28">
        <f>SUMIFS(ClaimsData!$H$11:$H$2170,ClaimsData!$E$11:$E$2170,'Exposure Personal linear'!P$3,ClaimsData!$A$11:$A$2170,'Exposure Personal linear'!$C28,ClaimsData!$F$11:$F$2170,"Personal")</f>
        <v>30024</v>
      </c>
      <c r="Q28">
        <f>SUMIFS(ClaimsData!$H$11:$H$2170,ClaimsData!$E$11:$E$2170,'Exposure Personal linear'!Q$3,ClaimsData!$A$11:$A$2170,'Exposure Personal linear'!$C28,ClaimsData!$F$11:$F$2170,"Personal")</f>
        <v>25204</v>
      </c>
      <c r="R28">
        <f>SUMIFS(ClaimsData!$H$11:$H$2170,ClaimsData!$E$11:$E$2170,'Exposure Personal linear'!R$3,ClaimsData!$A$11:$A$2170,'Exposure Personal linear'!$C28,ClaimsData!$F$11:$F$2170,"Personal")</f>
        <v>18855</v>
      </c>
      <c r="S28">
        <f>SUMIFS(ClaimsData!$H$11:$H$2170,ClaimsData!$E$11:$E$2170,'Exposure Personal linear'!S$3,ClaimsData!$A$11:$A$2170,'Exposure Personal linear'!$C28,ClaimsData!$F$11:$F$2170,"Personal")</f>
        <v>17027</v>
      </c>
      <c r="T28">
        <f>SUMIFS(ClaimsData!$H$11:$H$2170,ClaimsData!$E$11:$E$2170,'Exposure Personal linear'!T$3,ClaimsData!$A$11:$A$2170,'Exposure Personal linear'!$C28,ClaimsData!$F$11:$F$2170,"Personal")</f>
        <v>5264</v>
      </c>
      <c r="U28">
        <f>SUMIFS(ClaimsData!$H$11:$H$2170,ClaimsData!$E$11:$E$2170,'Exposure Personal linear'!U$3,ClaimsData!$A$11:$A$2170,'Exposure Personal linear'!$C28,ClaimsData!$F$11:$F$2170,"Personal")</f>
        <v>9502</v>
      </c>
      <c r="V28">
        <f>SUMIFS(ClaimsData!$H$11:$H$2170,ClaimsData!$E$11:$E$2170,'Exposure Personal linear'!V$3,ClaimsData!$A$11:$A$2170,'Exposure Personal linear'!$C28,ClaimsData!$F$11:$F$2170,"Personal")</f>
        <v>3264</v>
      </c>
      <c r="W28">
        <f>SUMIFS(ClaimsData!$H$11:$H$2170,ClaimsData!$E$11:$E$2170,'Exposure Personal linear'!W$3,ClaimsData!$A$11:$A$2170,'Exposure Personal linear'!$C28,ClaimsData!$F$11:$F$2170,"Personal")</f>
        <v>21214</v>
      </c>
      <c r="X28">
        <f>SUMIFS(ClaimsData!$H$11:$H$2170,ClaimsData!$E$11:$E$2170,'Exposure Personal linear'!X$3,ClaimsData!$A$11:$A$2170,'Exposure Personal linear'!$C28,ClaimsData!$F$11:$F$2170,"Personal")</f>
        <v>13199</v>
      </c>
      <c r="Y28">
        <f>SUMIFS(ClaimsData!$H$11:$H$2170,ClaimsData!$E$11:$E$2170,'Exposure Personal linear'!Y$3,ClaimsData!$A$11:$A$2170,'Exposure Personal linear'!$C28,ClaimsData!$F$11:$F$2170,"Personal")</f>
        <v>20946</v>
      </c>
      <c r="Z28">
        <f>SUMIFS(ClaimsData!$H$11:$H$2170,ClaimsData!$E$11:$E$2170,'Exposure Personal linear'!Z$3,ClaimsData!$A$11:$A$2170,'Exposure Personal linear'!$C28,ClaimsData!$F$11:$F$2170,"Personal")</f>
        <v>9431</v>
      </c>
      <c r="AA28">
        <f>SUMIFS(ClaimsData!$H$11:$H$2170,ClaimsData!$E$11:$E$2170,'Exposure Personal linear'!AA$3,ClaimsData!$A$11:$A$2170,'Exposure Personal linear'!$C28,ClaimsData!$F$11:$F$2170,"Personal")</f>
        <v>15962</v>
      </c>
      <c r="AB28">
        <f>SUMIFS(ClaimsData!$H$11:$H$2170,ClaimsData!$E$11:$E$2170,'Exposure Personal linear'!AB$3,ClaimsData!$A$11:$A$2170,'Exposure Personal linear'!$C28,ClaimsData!$F$11:$F$2170,"Personal")</f>
        <v>16771</v>
      </c>
      <c r="AC28">
        <f>SUMIFS(ClaimsData!$H$11:$H$2170,ClaimsData!$E$11:$E$2170,'Exposure Personal linear'!AC$3,ClaimsData!$A$11:$A$2170,'Exposure Personal linear'!$C28,ClaimsData!$F$11:$F$2170,"Personal")</f>
        <v>7555</v>
      </c>
      <c r="AD28">
        <f>SUMIFS(ClaimsData!$H$11:$H$2170,ClaimsData!$E$11:$E$2170,'Exposure Personal linear'!AD$3,ClaimsData!$A$11:$A$2170,'Exposure Personal linear'!$C28,ClaimsData!$F$11:$F$2170,"Personal")</f>
        <v>7320</v>
      </c>
      <c r="AE28">
        <f>SUMIFS(ClaimsData!$H$11:$H$2170,ClaimsData!$E$11:$E$2170,'Exposure Personal linear'!AE$3,ClaimsData!$A$11:$A$2170,'Exposure Personal linear'!$C28,ClaimsData!$F$11:$F$2170,"Personal")</f>
        <v>3129</v>
      </c>
    </row>
    <row r="29" spans="1:31">
      <c r="A29">
        <f t="shared" si="6"/>
        <v>2015</v>
      </c>
      <c r="B29">
        <f t="shared" si="7"/>
        <v>2</v>
      </c>
      <c r="C29" t="str">
        <f t="shared" si="2"/>
        <v>2015_2</v>
      </c>
      <c r="D29">
        <f t="shared" si="5"/>
        <v>6.25</v>
      </c>
      <c r="E29">
        <f>SUMIFS(ClaimsData!$H$11:$H$2170,ClaimsData!$E$11:$E$2170,'Exposure Personal linear'!E$3,ClaimsData!$A$11:$A$2170,'Exposure Personal linear'!$C29,ClaimsData!$F$11:$F$2170,"Personal")</f>
        <v>33365</v>
      </c>
      <c r="F29">
        <f>SUMIFS(ClaimsData!$H$11:$H$2170,ClaimsData!$E$11:$E$2170,'Exposure Personal linear'!F$3,ClaimsData!$A$11:$A$2170,'Exposure Personal linear'!$C29,ClaimsData!$F$11:$F$2170,"Personal")</f>
        <v>20884</v>
      </c>
      <c r="G29">
        <f>SUMIFS(ClaimsData!$H$11:$H$2170,ClaimsData!$E$11:$E$2170,'Exposure Personal linear'!G$3,ClaimsData!$A$11:$A$2170,'Exposure Personal linear'!$C29,ClaimsData!$F$11:$F$2170,"Personal")</f>
        <v>26290</v>
      </c>
      <c r="H29">
        <f>SUMIFS(ClaimsData!$H$11:$H$2170,ClaimsData!$E$11:$E$2170,'Exposure Personal linear'!H$3,ClaimsData!$A$11:$A$2170,'Exposure Personal linear'!$C29,ClaimsData!$F$11:$F$2170,"Personal")</f>
        <v>27265</v>
      </c>
      <c r="I29">
        <f>SUMIFS(ClaimsData!$H$11:$H$2170,ClaimsData!$E$11:$E$2170,'Exposure Personal linear'!I$3,ClaimsData!$A$11:$A$2170,'Exposure Personal linear'!$C29,ClaimsData!$F$11:$F$2170,"Personal")</f>
        <v>14347</v>
      </c>
      <c r="J29">
        <f>SUMIFS(ClaimsData!$H$11:$H$2170,ClaimsData!$E$11:$E$2170,'Exposure Personal linear'!J$3,ClaimsData!$A$11:$A$2170,'Exposure Personal linear'!$C29,ClaimsData!$F$11:$F$2170,"Personal")</f>
        <v>5493</v>
      </c>
      <c r="K29">
        <f>SUMIFS(ClaimsData!$H$11:$H$2170,ClaimsData!$E$11:$E$2170,'Exposure Personal linear'!K$3,ClaimsData!$A$11:$A$2170,'Exposure Personal linear'!$C29,ClaimsData!$F$11:$F$2170,"Personal")</f>
        <v>6523</v>
      </c>
      <c r="L29">
        <f>SUMIFS(ClaimsData!$H$11:$H$2170,ClaimsData!$E$11:$E$2170,'Exposure Personal linear'!L$3,ClaimsData!$A$11:$A$2170,'Exposure Personal linear'!$C29,ClaimsData!$F$11:$F$2170,"Personal")</f>
        <v>4830</v>
      </c>
      <c r="M29">
        <f>SUMIFS(ClaimsData!$H$11:$H$2170,ClaimsData!$E$11:$E$2170,'Exposure Personal linear'!M$3,ClaimsData!$A$11:$A$2170,'Exposure Personal linear'!$C29,ClaimsData!$F$11:$F$2170,"Personal")</f>
        <v>4306</v>
      </c>
      <c r="N29">
        <f>SUMIFS(ClaimsData!$H$11:$H$2170,ClaimsData!$E$11:$E$2170,'Exposure Personal linear'!N$3,ClaimsData!$A$11:$A$2170,'Exposure Personal linear'!$C29,ClaimsData!$F$11:$F$2170,"Personal")</f>
        <v>45312</v>
      </c>
      <c r="O29">
        <f>SUMIFS(ClaimsData!$H$11:$H$2170,ClaimsData!$E$11:$E$2170,'Exposure Personal linear'!O$3,ClaimsData!$A$11:$A$2170,'Exposure Personal linear'!$C29,ClaimsData!$F$11:$F$2170,"Personal")</f>
        <v>26692</v>
      </c>
      <c r="P29">
        <f>SUMIFS(ClaimsData!$H$11:$H$2170,ClaimsData!$E$11:$E$2170,'Exposure Personal linear'!P$3,ClaimsData!$A$11:$A$2170,'Exposure Personal linear'!$C29,ClaimsData!$F$11:$F$2170,"Personal")</f>
        <v>30353</v>
      </c>
      <c r="Q29">
        <f>SUMIFS(ClaimsData!$H$11:$H$2170,ClaimsData!$E$11:$E$2170,'Exposure Personal linear'!Q$3,ClaimsData!$A$11:$A$2170,'Exposure Personal linear'!$C29,ClaimsData!$F$11:$F$2170,"Personal")</f>
        <v>25894</v>
      </c>
      <c r="R29">
        <f>SUMIFS(ClaimsData!$H$11:$H$2170,ClaimsData!$E$11:$E$2170,'Exposure Personal linear'!R$3,ClaimsData!$A$11:$A$2170,'Exposure Personal linear'!$C29,ClaimsData!$F$11:$F$2170,"Personal")</f>
        <v>19114</v>
      </c>
      <c r="S29">
        <f>SUMIFS(ClaimsData!$H$11:$H$2170,ClaimsData!$E$11:$E$2170,'Exposure Personal linear'!S$3,ClaimsData!$A$11:$A$2170,'Exposure Personal linear'!$C29,ClaimsData!$F$11:$F$2170,"Personal")</f>
        <v>17098</v>
      </c>
      <c r="T29">
        <f>SUMIFS(ClaimsData!$H$11:$H$2170,ClaimsData!$E$11:$E$2170,'Exposure Personal linear'!T$3,ClaimsData!$A$11:$A$2170,'Exposure Personal linear'!$C29,ClaimsData!$F$11:$F$2170,"Personal")</f>
        <v>5339</v>
      </c>
      <c r="U29">
        <f>SUMIFS(ClaimsData!$H$11:$H$2170,ClaimsData!$E$11:$E$2170,'Exposure Personal linear'!U$3,ClaimsData!$A$11:$A$2170,'Exposure Personal linear'!$C29,ClaimsData!$F$11:$F$2170,"Personal")</f>
        <v>9632</v>
      </c>
      <c r="V29">
        <f>SUMIFS(ClaimsData!$H$11:$H$2170,ClaimsData!$E$11:$E$2170,'Exposure Personal linear'!V$3,ClaimsData!$A$11:$A$2170,'Exposure Personal linear'!$C29,ClaimsData!$F$11:$F$2170,"Personal")</f>
        <v>3310</v>
      </c>
      <c r="W29">
        <f>SUMIFS(ClaimsData!$H$11:$H$2170,ClaimsData!$E$11:$E$2170,'Exposure Personal linear'!W$3,ClaimsData!$A$11:$A$2170,'Exposure Personal linear'!$C29,ClaimsData!$F$11:$F$2170,"Personal")</f>
        <v>21518</v>
      </c>
      <c r="X29">
        <f>SUMIFS(ClaimsData!$H$11:$H$2170,ClaimsData!$E$11:$E$2170,'Exposure Personal linear'!X$3,ClaimsData!$A$11:$A$2170,'Exposure Personal linear'!$C29,ClaimsData!$F$11:$F$2170,"Personal")</f>
        <v>13669</v>
      </c>
      <c r="Y29">
        <f>SUMIFS(ClaimsData!$H$11:$H$2170,ClaimsData!$E$11:$E$2170,'Exposure Personal linear'!Y$3,ClaimsData!$A$11:$A$2170,'Exposure Personal linear'!$C29,ClaimsData!$F$11:$F$2170,"Personal")</f>
        <v>21171</v>
      </c>
      <c r="Z29">
        <f>SUMIFS(ClaimsData!$H$11:$H$2170,ClaimsData!$E$11:$E$2170,'Exposure Personal linear'!Z$3,ClaimsData!$A$11:$A$2170,'Exposure Personal linear'!$C29,ClaimsData!$F$11:$F$2170,"Personal")</f>
        <v>9563</v>
      </c>
      <c r="AA29">
        <f>SUMIFS(ClaimsData!$H$11:$H$2170,ClaimsData!$E$11:$E$2170,'Exposure Personal linear'!AA$3,ClaimsData!$A$11:$A$2170,'Exposure Personal linear'!$C29,ClaimsData!$F$11:$F$2170,"Personal")</f>
        <v>16195</v>
      </c>
      <c r="AB29">
        <f>SUMIFS(ClaimsData!$H$11:$H$2170,ClaimsData!$E$11:$E$2170,'Exposure Personal linear'!AB$3,ClaimsData!$A$11:$A$2170,'Exposure Personal linear'!$C29,ClaimsData!$F$11:$F$2170,"Personal")</f>
        <v>16982</v>
      </c>
      <c r="AC29">
        <f>SUMIFS(ClaimsData!$H$11:$H$2170,ClaimsData!$E$11:$E$2170,'Exposure Personal linear'!AC$3,ClaimsData!$A$11:$A$2170,'Exposure Personal linear'!$C29,ClaimsData!$F$11:$F$2170,"Personal")</f>
        <v>7663</v>
      </c>
      <c r="AD29">
        <f>SUMIFS(ClaimsData!$H$11:$H$2170,ClaimsData!$E$11:$E$2170,'Exposure Personal linear'!AD$3,ClaimsData!$A$11:$A$2170,'Exposure Personal linear'!$C29,ClaimsData!$F$11:$F$2170,"Personal")</f>
        <v>7414</v>
      </c>
      <c r="AE29">
        <f>SUMIFS(ClaimsData!$H$11:$H$2170,ClaimsData!$E$11:$E$2170,'Exposure Personal linear'!AE$3,ClaimsData!$A$11:$A$2170,'Exposure Personal linear'!$C29,ClaimsData!$F$11:$F$2170,"Personal")</f>
        <v>3173</v>
      </c>
    </row>
    <row r="30" spans="1:31">
      <c r="A30">
        <f t="shared" si="6"/>
        <v>2015</v>
      </c>
      <c r="B30">
        <f t="shared" si="7"/>
        <v>3</v>
      </c>
      <c r="C30" t="str">
        <f t="shared" si="2"/>
        <v>2015_3</v>
      </c>
      <c r="D30">
        <f t="shared" si="5"/>
        <v>6.5</v>
      </c>
      <c r="E30">
        <f>SUMIFS(ClaimsData!$H$11:$H$2170,ClaimsData!$E$11:$E$2170,'Exposure Personal linear'!E$3,ClaimsData!$A$11:$A$2170,'Exposure Personal linear'!$C30,ClaimsData!$F$11:$F$2170,"Personal")</f>
        <v>33630</v>
      </c>
      <c r="F30">
        <f>SUMIFS(ClaimsData!$H$11:$H$2170,ClaimsData!$E$11:$E$2170,'Exposure Personal linear'!F$3,ClaimsData!$A$11:$A$2170,'Exposure Personal linear'!$C30,ClaimsData!$F$11:$F$2170,"Personal")</f>
        <v>21026</v>
      </c>
      <c r="G30">
        <f>SUMIFS(ClaimsData!$H$11:$H$2170,ClaimsData!$E$11:$E$2170,'Exposure Personal linear'!G$3,ClaimsData!$A$11:$A$2170,'Exposure Personal linear'!$C30,ClaimsData!$F$11:$F$2170,"Personal")</f>
        <v>26617</v>
      </c>
      <c r="H30">
        <f>SUMIFS(ClaimsData!$H$11:$H$2170,ClaimsData!$E$11:$E$2170,'Exposure Personal linear'!H$3,ClaimsData!$A$11:$A$2170,'Exposure Personal linear'!$C30,ClaimsData!$F$11:$F$2170,"Personal")</f>
        <v>27425</v>
      </c>
      <c r="I30">
        <f>SUMIFS(ClaimsData!$H$11:$H$2170,ClaimsData!$E$11:$E$2170,'Exposure Personal linear'!I$3,ClaimsData!$A$11:$A$2170,'Exposure Personal linear'!$C30,ClaimsData!$F$11:$F$2170,"Personal")</f>
        <v>14464</v>
      </c>
      <c r="J30">
        <f>SUMIFS(ClaimsData!$H$11:$H$2170,ClaimsData!$E$11:$E$2170,'Exposure Personal linear'!J$3,ClaimsData!$A$11:$A$2170,'Exposure Personal linear'!$C30,ClaimsData!$F$11:$F$2170,"Personal")</f>
        <v>5561</v>
      </c>
      <c r="K30">
        <f>SUMIFS(ClaimsData!$H$11:$H$2170,ClaimsData!$E$11:$E$2170,'Exposure Personal linear'!K$3,ClaimsData!$A$11:$A$2170,'Exposure Personal linear'!$C30,ClaimsData!$F$11:$F$2170,"Personal")</f>
        <v>6561</v>
      </c>
      <c r="L30">
        <f>SUMIFS(ClaimsData!$H$11:$H$2170,ClaimsData!$E$11:$E$2170,'Exposure Personal linear'!L$3,ClaimsData!$A$11:$A$2170,'Exposure Personal linear'!$C30,ClaimsData!$F$11:$F$2170,"Personal")</f>
        <v>4869</v>
      </c>
      <c r="M30">
        <f>SUMIFS(ClaimsData!$H$11:$H$2170,ClaimsData!$E$11:$E$2170,'Exposure Personal linear'!M$3,ClaimsData!$A$11:$A$2170,'Exposure Personal linear'!$C30,ClaimsData!$F$11:$F$2170,"Personal")</f>
        <v>4334</v>
      </c>
      <c r="N30">
        <f>SUMIFS(ClaimsData!$H$11:$H$2170,ClaimsData!$E$11:$E$2170,'Exposure Personal linear'!N$3,ClaimsData!$A$11:$A$2170,'Exposure Personal linear'!$C30,ClaimsData!$F$11:$F$2170,"Personal")</f>
        <v>45607</v>
      </c>
      <c r="O30">
        <f>SUMIFS(ClaimsData!$H$11:$H$2170,ClaimsData!$E$11:$E$2170,'Exposure Personal linear'!O$3,ClaimsData!$A$11:$A$2170,'Exposure Personal linear'!$C30,ClaimsData!$F$11:$F$2170,"Personal")</f>
        <v>26737</v>
      </c>
      <c r="P30">
        <f>SUMIFS(ClaimsData!$H$11:$H$2170,ClaimsData!$E$11:$E$2170,'Exposure Personal linear'!P$3,ClaimsData!$A$11:$A$2170,'Exposure Personal linear'!$C30,ClaimsData!$F$11:$F$2170,"Personal")</f>
        <v>30581</v>
      </c>
      <c r="Q30">
        <f>SUMIFS(ClaimsData!$H$11:$H$2170,ClaimsData!$E$11:$E$2170,'Exposure Personal linear'!Q$3,ClaimsData!$A$11:$A$2170,'Exposure Personal linear'!$C30,ClaimsData!$F$11:$F$2170,"Personal")</f>
        <v>25905</v>
      </c>
      <c r="R30">
        <f>SUMIFS(ClaimsData!$H$11:$H$2170,ClaimsData!$E$11:$E$2170,'Exposure Personal linear'!R$3,ClaimsData!$A$11:$A$2170,'Exposure Personal linear'!$C30,ClaimsData!$F$11:$F$2170,"Personal")</f>
        <v>19267</v>
      </c>
      <c r="S30">
        <f>SUMIFS(ClaimsData!$H$11:$H$2170,ClaimsData!$E$11:$E$2170,'Exposure Personal linear'!S$3,ClaimsData!$A$11:$A$2170,'Exposure Personal linear'!$C30,ClaimsData!$F$11:$F$2170,"Personal")</f>
        <v>17128</v>
      </c>
      <c r="T30">
        <f>SUMIFS(ClaimsData!$H$11:$H$2170,ClaimsData!$E$11:$E$2170,'Exposure Personal linear'!T$3,ClaimsData!$A$11:$A$2170,'Exposure Personal linear'!$C30,ClaimsData!$F$11:$F$2170,"Personal")</f>
        <v>5383</v>
      </c>
      <c r="U30">
        <f>SUMIFS(ClaimsData!$H$11:$H$2170,ClaimsData!$E$11:$E$2170,'Exposure Personal linear'!U$3,ClaimsData!$A$11:$A$2170,'Exposure Personal linear'!$C30,ClaimsData!$F$11:$F$2170,"Personal")</f>
        <v>9709</v>
      </c>
      <c r="V30">
        <f>SUMIFS(ClaimsData!$H$11:$H$2170,ClaimsData!$E$11:$E$2170,'Exposure Personal linear'!V$3,ClaimsData!$A$11:$A$2170,'Exposure Personal linear'!$C30,ClaimsData!$F$11:$F$2170,"Personal")</f>
        <v>3348</v>
      </c>
      <c r="W30">
        <f>SUMIFS(ClaimsData!$H$11:$H$2170,ClaimsData!$E$11:$E$2170,'Exposure Personal linear'!W$3,ClaimsData!$A$11:$A$2170,'Exposure Personal linear'!$C30,ClaimsData!$F$11:$F$2170,"Personal")</f>
        <v>21698</v>
      </c>
      <c r="X30">
        <f>SUMIFS(ClaimsData!$H$11:$H$2170,ClaimsData!$E$11:$E$2170,'Exposure Personal linear'!X$3,ClaimsData!$A$11:$A$2170,'Exposure Personal linear'!$C30,ClaimsData!$F$11:$F$2170,"Personal")</f>
        <v>14044</v>
      </c>
      <c r="Y30">
        <f>SUMIFS(ClaimsData!$H$11:$H$2170,ClaimsData!$E$11:$E$2170,'Exposure Personal linear'!Y$3,ClaimsData!$A$11:$A$2170,'Exposure Personal linear'!$C30,ClaimsData!$F$11:$F$2170,"Personal")</f>
        <v>21342</v>
      </c>
      <c r="Z30">
        <f>SUMIFS(ClaimsData!$H$11:$H$2170,ClaimsData!$E$11:$E$2170,'Exposure Personal linear'!Z$3,ClaimsData!$A$11:$A$2170,'Exposure Personal linear'!$C30,ClaimsData!$F$11:$F$2170,"Personal")</f>
        <v>9640</v>
      </c>
      <c r="AA30">
        <f>SUMIFS(ClaimsData!$H$11:$H$2170,ClaimsData!$E$11:$E$2170,'Exposure Personal linear'!AA$3,ClaimsData!$A$11:$A$2170,'Exposure Personal linear'!$C30,ClaimsData!$F$11:$F$2170,"Personal")</f>
        <v>16365</v>
      </c>
      <c r="AB30">
        <f>SUMIFS(ClaimsData!$H$11:$H$2170,ClaimsData!$E$11:$E$2170,'Exposure Personal linear'!AB$3,ClaimsData!$A$11:$A$2170,'Exposure Personal linear'!$C30,ClaimsData!$F$11:$F$2170,"Personal")</f>
        <v>17106</v>
      </c>
      <c r="AC30">
        <f>SUMIFS(ClaimsData!$H$11:$H$2170,ClaimsData!$E$11:$E$2170,'Exposure Personal linear'!AC$3,ClaimsData!$A$11:$A$2170,'Exposure Personal linear'!$C30,ClaimsData!$F$11:$F$2170,"Personal")</f>
        <v>7726</v>
      </c>
      <c r="AD30">
        <f>SUMIFS(ClaimsData!$H$11:$H$2170,ClaimsData!$E$11:$E$2170,'Exposure Personal linear'!AD$3,ClaimsData!$A$11:$A$2170,'Exposure Personal linear'!$C30,ClaimsData!$F$11:$F$2170,"Personal")</f>
        <v>7422</v>
      </c>
      <c r="AE30">
        <f>SUMIFS(ClaimsData!$H$11:$H$2170,ClaimsData!$E$11:$E$2170,'Exposure Personal linear'!AE$3,ClaimsData!$A$11:$A$2170,'Exposure Personal linear'!$C30,ClaimsData!$F$11:$F$2170,"Personal")</f>
        <v>3214</v>
      </c>
    </row>
    <row r="31" spans="1:31">
      <c r="A31">
        <f t="shared" si="6"/>
        <v>2015</v>
      </c>
      <c r="B31">
        <f t="shared" si="7"/>
        <v>4</v>
      </c>
      <c r="C31" t="str">
        <f t="shared" si="2"/>
        <v>2015_4</v>
      </c>
      <c r="D31">
        <f t="shared" si="5"/>
        <v>6.75</v>
      </c>
      <c r="E31">
        <f>SUMIFS(ClaimsData!$H$11:$H$2170,ClaimsData!$E$11:$E$2170,'Exposure Personal linear'!E$3,ClaimsData!$A$11:$A$2170,'Exposure Personal linear'!$C31,ClaimsData!$F$11:$F$2170,"Personal")</f>
        <v>33714</v>
      </c>
      <c r="F31">
        <f>SUMIFS(ClaimsData!$H$11:$H$2170,ClaimsData!$E$11:$E$2170,'Exposure Personal linear'!F$3,ClaimsData!$A$11:$A$2170,'Exposure Personal linear'!$C31,ClaimsData!$F$11:$F$2170,"Personal")</f>
        <v>21050</v>
      </c>
      <c r="G31">
        <f>SUMIFS(ClaimsData!$H$11:$H$2170,ClaimsData!$E$11:$E$2170,'Exposure Personal linear'!G$3,ClaimsData!$A$11:$A$2170,'Exposure Personal linear'!$C31,ClaimsData!$F$11:$F$2170,"Personal")</f>
        <v>26248</v>
      </c>
      <c r="H31">
        <f>SUMIFS(ClaimsData!$H$11:$H$2170,ClaimsData!$E$11:$E$2170,'Exposure Personal linear'!H$3,ClaimsData!$A$11:$A$2170,'Exposure Personal linear'!$C31,ClaimsData!$F$11:$F$2170,"Personal")</f>
        <v>27515</v>
      </c>
      <c r="I31">
        <f>SUMIFS(ClaimsData!$H$11:$H$2170,ClaimsData!$E$11:$E$2170,'Exposure Personal linear'!I$3,ClaimsData!$A$11:$A$2170,'Exposure Personal linear'!$C31,ClaimsData!$F$11:$F$2170,"Personal")</f>
        <v>14501</v>
      </c>
      <c r="J31">
        <f>SUMIFS(ClaimsData!$H$11:$H$2170,ClaimsData!$E$11:$E$2170,'Exposure Personal linear'!J$3,ClaimsData!$A$11:$A$2170,'Exposure Personal linear'!$C31,ClaimsData!$F$11:$F$2170,"Personal")</f>
        <v>5541</v>
      </c>
      <c r="K31">
        <f>SUMIFS(ClaimsData!$H$11:$H$2170,ClaimsData!$E$11:$E$2170,'Exposure Personal linear'!K$3,ClaimsData!$A$11:$A$2170,'Exposure Personal linear'!$C31,ClaimsData!$F$11:$F$2170,"Personal")</f>
        <v>6623</v>
      </c>
      <c r="L31">
        <f>SUMIFS(ClaimsData!$H$11:$H$2170,ClaimsData!$E$11:$E$2170,'Exposure Personal linear'!L$3,ClaimsData!$A$11:$A$2170,'Exposure Personal linear'!$C31,ClaimsData!$F$11:$F$2170,"Personal")</f>
        <v>4895</v>
      </c>
      <c r="M31">
        <f>SUMIFS(ClaimsData!$H$11:$H$2170,ClaimsData!$E$11:$E$2170,'Exposure Personal linear'!M$3,ClaimsData!$A$11:$A$2170,'Exposure Personal linear'!$C31,ClaimsData!$F$11:$F$2170,"Personal")</f>
        <v>4338</v>
      </c>
      <c r="N31">
        <f>SUMIFS(ClaimsData!$H$11:$H$2170,ClaimsData!$E$11:$E$2170,'Exposure Personal linear'!N$3,ClaimsData!$A$11:$A$2170,'Exposure Personal linear'!$C31,ClaimsData!$F$11:$F$2170,"Personal")</f>
        <v>45745</v>
      </c>
      <c r="O31">
        <f>SUMIFS(ClaimsData!$H$11:$H$2170,ClaimsData!$E$11:$E$2170,'Exposure Personal linear'!O$3,ClaimsData!$A$11:$A$2170,'Exposure Personal linear'!$C31,ClaimsData!$F$11:$F$2170,"Personal")</f>
        <v>26776</v>
      </c>
      <c r="P31">
        <f>SUMIFS(ClaimsData!$H$11:$H$2170,ClaimsData!$E$11:$E$2170,'Exposure Personal linear'!P$3,ClaimsData!$A$11:$A$2170,'Exposure Personal linear'!$C31,ClaimsData!$F$11:$F$2170,"Personal")</f>
        <v>30689</v>
      </c>
      <c r="Q31">
        <f>SUMIFS(ClaimsData!$H$11:$H$2170,ClaimsData!$E$11:$E$2170,'Exposure Personal linear'!Q$3,ClaimsData!$A$11:$A$2170,'Exposure Personal linear'!$C31,ClaimsData!$F$11:$F$2170,"Personal")</f>
        <v>25196</v>
      </c>
      <c r="R31">
        <f>SUMIFS(ClaimsData!$H$11:$H$2170,ClaimsData!$E$11:$E$2170,'Exposure Personal linear'!R$3,ClaimsData!$A$11:$A$2170,'Exposure Personal linear'!$C31,ClaimsData!$F$11:$F$2170,"Personal")</f>
        <v>19316</v>
      </c>
      <c r="S31">
        <f>SUMIFS(ClaimsData!$H$11:$H$2170,ClaimsData!$E$11:$E$2170,'Exposure Personal linear'!S$3,ClaimsData!$A$11:$A$2170,'Exposure Personal linear'!$C31,ClaimsData!$F$11:$F$2170,"Personal")</f>
        <v>17140</v>
      </c>
      <c r="T31">
        <f>SUMIFS(ClaimsData!$H$11:$H$2170,ClaimsData!$E$11:$E$2170,'Exposure Personal linear'!T$3,ClaimsData!$A$11:$A$2170,'Exposure Personal linear'!$C31,ClaimsData!$F$11:$F$2170,"Personal")</f>
        <v>5397</v>
      </c>
      <c r="U31">
        <f>SUMIFS(ClaimsData!$H$11:$H$2170,ClaimsData!$E$11:$E$2170,'Exposure Personal linear'!U$3,ClaimsData!$A$11:$A$2170,'Exposure Personal linear'!$C31,ClaimsData!$F$11:$F$2170,"Personal")</f>
        <v>9733</v>
      </c>
      <c r="V31">
        <f>SUMIFS(ClaimsData!$H$11:$H$2170,ClaimsData!$E$11:$E$2170,'Exposure Personal linear'!V$3,ClaimsData!$A$11:$A$2170,'Exposure Personal linear'!$C31,ClaimsData!$F$11:$F$2170,"Personal")</f>
        <v>3366</v>
      </c>
      <c r="W31">
        <f>SUMIFS(ClaimsData!$H$11:$H$2170,ClaimsData!$E$11:$E$2170,'Exposure Personal linear'!W$3,ClaimsData!$A$11:$A$2170,'Exposure Personal linear'!$C31,ClaimsData!$F$11:$F$2170,"Personal")</f>
        <v>21754</v>
      </c>
      <c r="X31">
        <f>SUMIFS(ClaimsData!$H$11:$H$2170,ClaimsData!$E$11:$E$2170,'Exposure Personal linear'!X$3,ClaimsData!$A$11:$A$2170,'Exposure Personal linear'!$C31,ClaimsData!$F$11:$F$2170,"Personal")</f>
        <v>14322</v>
      </c>
      <c r="Y31">
        <f>SUMIFS(ClaimsData!$H$11:$H$2170,ClaimsData!$E$11:$E$2170,'Exposure Personal linear'!Y$3,ClaimsData!$A$11:$A$2170,'Exposure Personal linear'!$C31,ClaimsData!$F$11:$F$2170,"Personal")</f>
        <v>21586</v>
      </c>
      <c r="Z31">
        <f>SUMIFS(ClaimsData!$H$11:$H$2170,ClaimsData!$E$11:$E$2170,'Exposure Personal linear'!Z$3,ClaimsData!$A$11:$A$2170,'Exposure Personal linear'!$C31,ClaimsData!$F$11:$F$2170,"Personal")</f>
        <v>9665</v>
      </c>
      <c r="AA31">
        <f>SUMIFS(ClaimsData!$H$11:$H$2170,ClaimsData!$E$11:$E$2170,'Exposure Personal linear'!AA$3,ClaimsData!$A$11:$A$2170,'Exposure Personal linear'!$C31,ClaimsData!$F$11:$F$2170,"Personal")</f>
        <v>16573</v>
      </c>
      <c r="AB31">
        <f>SUMIFS(ClaimsData!$H$11:$H$2170,ClaimsData!$E$11:$E$2170,'Exposure Personal linear'!AB$3,ClaimsData!$A$11:$A$2170,'Exposure Personal linear'!$C31,ClaimsData!$F$11:$F$2170,"Personal")</f>
        <v>17197</v>
      </c>
      <c r="AC31">
        <f>SUMIFS(ClaimsData!$H$11:$H$2170,ClaimsData!$E$11:$E$2170,'Exposure Personal linear'!AC$3,ClaimsData!$A$11:$A$2170,'Exposure Personal linear'!$C31,ClaimsData!$F$11:$F$2170,"Personal")</f>
        <v>7746</v>
      </c>
      <c r="AD31">
        <f>SUMIFS(ClaimsData!$H$11:$H$2170,ClaimsData!$E$11:$E$2170,'Exposure Personal linear'!AD$3,ClaimsData!$A$11:$A$2170,'Exposure Personal linear'!$C31,ClaimsData!$F$11:$F$2170,"Personal")</f>
        <v>7465</v>
      </c>
      <c r="AE31">
        <f>SUMIFS(ClaimsData!$H$11:$H$2170,ClaimsData!$E$11:$E$2170,'Exposure Personal linear'!AE$3,ClaimsData!$A$11:$A$2170,'Exposure Personal linear'!$C31,ClaimsData!$F$11:$F$2170,"Personal")</f>
        <v>3226</v>
      </c>
    </row>
    <row r="32" spans="1:31">
      <c r="A32">
        <f t="shared" si="6"/>
        <v>2016</v>
      </c>
      <c r="B32">
        <f t="shared" si="7"/>
        <v>1</v>
      </c>
      <c r="C32" t="str">
        <f t="shared" si="2"/>
        <v>2016_1</v>
      </c>
      <c r="D32">
        <f t="shared" si="5"/>
        <v>7</v>
      </c>
      <c r="E32">
        <f>SUMIFS(ClaimsData!$H$11:$H$2170,ClaimsData!$E$11:$E$2170,'Exposure Personal linear'!E$3,ClaimsData!$A$11:$A$2170,'Exposure Personal linear'!$C32,ClaimsData!$F$11:$F$2170,"Personal")</f>
        <v>33928</v>
      </c>
      <c r="F32">
        <f>SUMIFS(ClaimsData!$H$11:$H$2170,ClaimsData!$E$11:$E$2170,'Exposure Personal linear'!F$3,ClaimsData!$A$11:$A$2170,'Exposure Personal linear'!$C32,ClaimsData!$F$11:$F$2170,"Personal")</f>
        <v>21030</v>
      </c>
      <c r="G32">
        <f>SUMIFS(ClaimsData!$H$11:$H$2170,ClaimsData!$E$11:$E$2170,'Exposure Personal linear'!G$3,ClaimsData!$A$11:$A$2170,'Exposure Personal linear'!$C32,ClaimsData!$F$11:$F$2170,"Personal")</f>
        <v>26201</v>
      </c>
      <c r="H32">
        <f>SUMIFS(ClaimsData!$H$11:$H$2170,ClaimsData!$E$11:$E$2170,'Exposure Personal linear'!H$3,ClaimsData!$A$11:$A$2170,'Exposure Personal linear'!$C32,ClaimsData!$F$11:$F$2170,"Personal")</f>
        <v>27537</v>
      </c>
      <c r="I32">
        <f>SUMIFS(ClaimsData!$H$11:$H$2170,ClaimsData!$E$11:$E$2170,'Exposure Personal linear'!I$3,ClaimsData!$A$11:$A$2170,'Exposure Personal linear'!$C32,ClaimsData!$F$11:$F$2170,"Personal")</f>
        <v>14595</v>
      </c>
      <c r="J32">
        <f>SUMIFS(ClaimsData!$H$11:$H$2170,ClaimsData!$E$11:$E$2170,'Exposure Personal linear'!J$3,ClaimsData!$A$11:$A$2170,'Exposure Personal linear'!$C32,ClaimsData!$F$11:$F$2170,"Personal")</f>
        <v>5595</v>
      </c>
      <c r="K32">
        <f>SUMIFS(ClaimsData!$H$11:$H$2170,ClaimsData!$E$11:$E$2170,'Exposure Personal linear'!K$3,ClaimsData!$A$11:$A$2170,'Exposure Personal linear'!$C32,ClaimsData!$F$11:$F$2170,"Personal")</f>
        <v>6707</v>
      </c>
      <c r="L32">
        <f>SUMIFS(ClaimsData!$H$11:$H$2170,ClaimsData!$E$11:$E$2170,'Exposure Personal linear'!L$3,ClaimsData!$A$11:$A$2170,'Exposure Personal linear'!$C32,ClaimsData!$F$11:$F$2170,"Personal")</f>
        <v>4917</v>
      </c>
      <c r="M32">
        <f>SUMIFS(ClaimsData!$H$11:$H$2170,ClaimsData!$E$11:$E$2170,'Exposure Personal linear'!M$3,ClaimsData!$A$11:$A$2170,'Exposure Personal linear'!$C32,ClaimsData!$F$11:$F$2170,"Personal")</f>
        <v>4353</v>
      </c>
      <c r="N32">
        <f>SUMIFS(ClaimsData!$H$11:$H$2170,ClaimsData!$E$11:$E$2170,'Exposure Personal linear'!N$3,ClaimsData!$A$11:$A$2170,'Exposure Personal linear'!$C32,ClaimsData!$F$11:$F$2170,"Personal")</f>
        <v>45985</v>
      </c>
      <c r="O32">
        <f>SUMIFS(ClaimsData!$H$11:$H$2170,ClaimsData!$E$11:$E$2170,'Exposure Personal linear'!O$3,ClaimsData!$A$11:$A$2170,'Exposure Personal linear'!$C32,ClaimsData!$F$11:$F$2170,"Personal")</f>
        <v>26832</v>
      </c>
      <c r="P32">
        <f>SUMIFS(ClaimsData!$H$11:$H$2170,ClaimsData!$E$11:$E$2170,'Exposure Personal linear'!P$3,ClaimsData!$A$11:$A$2170,'Exposure Personal linear'!$C32,ClaimsData!$F$11:$F$2170,"Personal")</f>
        <v>30877</v>
      </c>
      <c r="Q32">
        <f>SUMIFS(ClaimsData!$H$11:$H$2170,ClaimsData!$E$11:$E$2170,'Exposure Personal linear'!Q$3,ClaimsData!$A$11:$A$2170,'Exposure Personal linear'!$C32,ClaimsData!$F$11:$F$2170,"Personal")</f>
        <v>25509</v>
      </c>
      <c r="R32">
        <f>SUMIFS(ClaimsData!$H$11:$H$2170,ClaimsData!$E$11:$E$2170,'Exposure Personal linear'!R$3,ClaimsData!$A$11:$A$2170,'Exposure Personal linear'!$C32,ClaimsData!$F$11:$F$2170,"Personal")</f>
        <v>19439</v>
      </c>
      <c r="S32">
        <f>SUMIFS(ClaimsData!$H$11:$H$2170,ClaimsData!$E$11:$E$2170,'Exposure Personal linear'!S$3,ClaimsData!$A$11:$A$2170,'Exposure Personal linear'!$C32,ClaimsData!$F$11:$F$2170,"Personal")</f>
        <v>17197</v>
      </c>
      <c r="T32">
        <f>SUMIFS(ClaimsData!$H$11:$H$2170,ClaimsData!$E$11:$E$2170,'Exposure Personal linear'!T$3,ClaimsData!$A$11:$A$2170,'Exposure Personal linear'!$C32,ClaimsData!$F$11:$F$2170,"Personal")</f>
        <v>5433</v>
      </c>
      <c r="U32">
        <f>SUMIFS(ClaimsData!$H$11:$H$2170,ClaimsData!$E$11:$E$2170,'Exposure Personal linear'!U$3,ClaimsData!$A$11:$A$2170,'Exposure Personal linear'!$C32,ClaimsData!$F$11:$F$2170,"Personal")</f>
        <v>9795</v>
      </c>
      <c r="V32">
        <f>SUMIFS(ClaimsData!$H$11:$H$2170,ClaimsData!$E$11:$E$2170,'Exposure Personal linear'!V$3,ClaimsData!$A$11:$A$2170,'Exposure Personal linear'!$C32,ClaimsData!$F$11:$F$2170,"Personal")</f>
        <v>3390</v>
      </c>
      <c r="W32">
        <f>SUMIFS(ClaimsData!$H$11:$H$2170,ClaimsData!$E$11:$E$2170,'Exposure Personal linear'!W$3,ClaimsData!$A$11:$A$2170,'Exposure Personal linear'!$C32,ClaimsData!$F$11:$F$2170,"Personal")</f>
        <v>21899</v>
      </c>
      <c r="X32">
        <f>SUMIFS(ClaimsData!$H$11:$H$2170,ClaimsData!$E$11:$E$2170,'Exposure Personal linear'!X$3,ClaimsData!$A$11:$A$2170,'Exposure Personal linear'!$C32,ClaimsData!$F$11:$F$2170,"Personal")</f>
        <v>14424</v>
      </c>
      <c r="Y32">
        <f>SUMIFS(ClaimsData!$H$11:$H$2170,ClaimsData!$E$11:$E$2170,'Exposure Personal linear'!Y$3,ClaimsData!$A$11:$A$2170,'Exposure Personal linear'!$C32,ClaimsData!$F$11:$F$2170,"Personal")</f>
        <v>21921</v>
      </c>
      <c r="Z32">
        <f>SUMIFS(ClaimsData!$H$11:$H$2170,ClaimsData!$E$11:$E$2170,'Exposure Personal linear'!Z$3,ClaimsData!$A$11:$A$2170,'Exposure Personal linear'!$C32,ClaimsData!$F$11:$F$2170,"Personal")</f>
        <v>9728</v>
      </c>
      <c r="AA32">
        <f>SUMIFS(ClaimsData!$H$11:$H$2170,ClaimsData!$E$11:$E$2170,'Exposure Personal linear'!AA$3,ClaimsData!$A$11:$A$2170,'Exposure Personal linear'!$C32,ClaimsData!$F$11:$F$2170,"Personal")</f>
        <v>16753</v>
      </c>
      <c r="AB32">
        <f>SUMIFS(ClaimsData!$H$11:$H$2170,ClaimsData!$E$11:$E$2170,'Exposure Personal linear'!AB$3,ClaimsData!$A$11:$A$2170,'Exposure Personal linear'!$C32,ClaimsData!$F$11:$F$2170,"Personal")</f>
        <v>17242</v>
      </c>
      <c r="AC32">
        <f>SUMIFS(ClaimsData!$H$11:$H$2170,ClaimsData!$E$11:$E$2170,'Exposure Personal linear'!AC$3,ClaimsData!$A$11:$A$2170,'Exposure Personal linear'!$C32,ClaimsData!$F$11:$F$2170,"Personal")</f>
        <v>7797</v>
      </c>
      <c r="AD32">
        <f>SUMIFS(ClaimsData!$H$11:$H$2170,ClaimsData!$E$11:$E$2170,'Exposure Personal linear'!AD$3,ClaimsData!$A$11:$A$2170,'Exposure Personal linear'!$C32,ClaimsData!$F$11:$F$2170,"Personal")</f>
        <v>7587</v>
      </c>
      <c r="AE32">
        <f>SUMIFS(ClaimsData!$H$11:$H$2170,ClaimsData!$E$11:$E$2170,'Exposure Personal linear'!AE$3,ClaimsData!$A$11:$A$2170,'Exposure Personal linear'!$C32,ClaimsData!$F$11:$F$2170,"Personal")</f>
        <v>3245</v>
      </c>
    </row>
    <row r="33" spans="1:31">
      <c r="A33">
        <f t="shared" si="6"/>
        <v>2016</v>
      </c>
      <c r="B33">
        <f t="shared" si="7"/>
        <v>2</v>
      </c>
      <c r="C33" t="str">
        <f t="shared" si="2"/>
        <v>2016_2</v>
      </c>
      <c r="D33">
        <f t="shared" si="5"/>
        <v>7.25</v>
      </c>
      <c r="E33">
        <f>SUMIFS(ClaimsData!$H$11:$H$2170,ClaimsData!$E$11:$E$2170,'Exposure Personal linear'!E$3,ClaimsData!$A$11:$A$2170,'Exposure Personal linear'!$C33,ClaimsData!$F$11:$F$2170,"Personal")</f>
        <v>34411</v>
      </c>
      <c r="F33">
        <f>SUMIFS(ClaimsData!$H$11:$H$2170,ClaimsData!$E$11:$E$2170,'Exposure Personal linear'!F$3,ClaimsData!$A$11:$A$2170,'Exposure Personal linear'!$C33,ClaimsData!$F$11:$F$2170,"Personal")</f>
        <v>21249</v>
      </c>
      <c r="G33">
        <f>SUMIFS(ClaimsData!$H$11:$H$2170,ClaimsData!$E$11:$E$2170,'Exposure Personal linear'!G$3,ClaimsData!$A$11:$A$2170,'Exposure Personal linear'!$C33,ClaimsData!$F$11:$F$2170,"Personal")</f>
        <v>26868</v>
      </c>
      <c r="H33">
        <f>SUMIFS(ClaimsData!$H$11:$H$2170,ClaimsData!$E$11:$E$2170,'Exposure Personal linear'!H$3,ClaimsData!$A$11:$A$2170,'Exposure Personal linear'!$C33,ClaimsData!$F$11:$F$2170,"Personal")</f>
        <v>27799</v>
      </c>
      <c r="I33">
        <f>SUMIFS(ClaimsData!$H$11:$H$2170,ClaimsData!$E$11:$E$2170,'Exposure Personal linear'!I$3,ClaimsData!$A$11:$A$2170,'Exposure Personal linear'!$C33,ClaimsData!$F$11:$F$2170,"Personal")</f>
        <v>14809</v>
      </c>
      <c r="J33">
        <f>SUMIFS(ClaimsData!$H$11:$H$2170,ClaimsData!$E$11:$E$2170,'Exposure Personal linear'!J$3,ClaimsData!$A$11:$A$2170,'Exposure Personal linear'!$C33,ClaimsData!$F$11:$F$2170,"Personal")</f>
        <v>5688</v>
      </c>
      <c r="K33">
        <f>SUMIFS(ClaimsData!$H$11:$H$2170,ClaimsData!$E$11:$E$2170,'Exposure Personal linear'!K$3,ClaimsData!$A$11:$A$2170,'Exposure Personal linear'!$C33,ClaimsData!$F$11:$F$2170,"Personal")</f>
        <v>6764</v>
      </c>
      <c r="L33">
        <f>SUMIFS(ClaimsData!$H$11:$H$2170,ClaimsData!$E$11:$E$2170,'Exposure Personal linear'!L$3,ClaimsData!$A$11:$A$2170,'Exposure Personal linear'!$C33,ClaimsData!$F$11:$F$2170,"Personal")</f>
        <v>4981</v>
      </c>
      <c r="M33">
        <f>SUMIFS(ClaimsData!$H$11:$H$2170,ClaimsData!$E$11:$E$2170,'Exposure Personal linear'!M$3,ClaimsData!$A$11:$A$2170,'Exposure Personal linear'!$C33,ClaimsData!$F$11:$F$2170,"Personal")</f>
        <v>4399</v>
      </c>
      <c r="N33">
        <f>SUMIFS(ClaimsData!$H$11:$H$2170,ClaimsData!$E$11:$E$2170,'Exposure Personal linear'!N$3,ClaimsData!$A$11:$A$2170,'Exposure Personal linear'!$C33,ClaimsData!$F$11:$F$2170,"Personal")</f>
        <v>46585</v>
      </c>
      <c r="O33">
        <f>SUMIFS(ClaimsData!$H$11:$H$2170,ClaimsData!$E$11:$E$2170,'Exposure Personal linear'!O$3,ClaimsData!$A$11:$A$2170,'Exposure Personal linear'!$C33,ClaimsData!$F$11:$F$2170,"Personal")</f>
        <v>27054</v>
      </c>
      <c r="P33">
        <f>SUMIFS(ClaimsData!$H$11:$H$2170,ClaimsData!$E$11:$E$2170,'Exposure Personal linear'!P$3,ClaimsData!$A$11:$A$2170,'Exposure Personal linear'!$C33,ClaimsData!$F$11:$F$2170,"Personal")</f>
        <v>31212</v>
      </c>
      <c r="Q33">
        <f>SUMIFS(ClaimsData!$H$11:$H$2170,ClaimsData!$E$11:$E$2170,'Exposure Personal linear'!Q$3,ClaimsData!$A$11:$A$2170,'Exposure Personal linear'!$C33,ClaimsData!$F$11:$F$2170,"Personal")</f>
        <v>26272</v>
      </c>
      <c r="R33">
        <f>SUMIFS(ClaimsData!$H$11:$H$2170,ClaimsData!$E$11:$E$2170,'Exposure Personal linear'!R$3,ClaimsData!$A$11:$A$2170,'Exposure Personal linear'!$C33,ClaimsData!$F$11:$F$2170,"Personal")</f>
        <v>19718</v>
      </c>
      <c r="S33">
        <f>SUMIFS(ClaimsData!$H$11:$H$2170,ClaimsData!$E$11:$E$2170,'Exposure Personal linear'!S$3,ClaimsData!$A$11:$A$2170,'Exposure Personal linear'!$C33,ClaimsData!$F$11:$F$2170,"Personal")</f>
        <v>17328</v>
      </c>
      <c r="T33">
        <f>SUMIFS(ClaimsData!$H$11:$H$2170,ClaimsData!$E$11:$E$2170,'Exposure Personal linear'!T$3,ClaimsData!$A$11:$A$2170,'Exposure Personal linear'!$C33,ClaimsData!$F$11:$F$2170,"Personal")</f>
        <v>5513</v>
      </c>
      <c r="U33">
        <f>SUMIFS(ClaimsData!$H$11:$H$2170,ClaimsData!$E$11:$E$2170,'Exposure Personal linear'!U$3,ClaimsData!$A$11:$A$2170,'Exposure Personal linear'!$C33,ClaimsData!$F$11:$F$2170,"Personal")</f>
        <v>9935</v>
      </c>
      <c r="V33">
        <f>SUMIFS(ClaimsData!$H$11:$H$2170,ClaimsData!$E$11:$E$2170,'Exposure Personal linear'!V$3,ClaimsData!$A$11:$A$2170,'Exposure Personal linear'!$C33,ClaimsData!$F$11:$F$2170,"Personal")</f>
        <v>3455</v>
      </c>
      <c r="W33">
        <f>SUMIFS(ClaimsData!$H$11:$H$2170,ClaimsData!$E$11:$E$2170,'Exposure Personal linear'!W$3,ClaimsData!$A$11:$A$2170,'Exposure Personal linear'!$C33,ClaimsData!$F$11:$F$2170,"Personal")</f>
        <v>22227</v>
      </c>
      <c r="X33">
        <f>SUMIFS(ClaimsData!$H$11:$H$2170,ClaimsData!$E$11:$E$2170,'Exposure Personal linear'!X$3,ClaimsData!$A$11:$A$2170,'Exposure Personal linear'!$C33,ClaimsData!$F$11:$F$2170,"Personal")</f>
        <v>14761</v>
      </c>
      <c r="Y33">
        <f>SUMIFS(ClaimsData!$H$11:$H$2170,ClaimsData!$E$11:$E$2170,'Exposure Personal linear'!Y$3,ClaimsData!$A$11:$A$2170,'Exposure Personal linear'!$C33,ClaimsData!$F$11:$F$2170,"Personal")</f>
        <v>22196</v>
      </c>
      <c r="Z33">
        <f>SUMIFS(ClaimsData!$H$11:$H$2170,ClaimsData!$E$11:$E$2170,'Exposure Personal linear'!Z$3,ClaimsData!$A$11:$A$2170,'Exposure Personal linear'!$C33,ClaimsData!$F$11:$F$2170,"Personal")</f>
        <v>9870</v>
      </c>
      <c r="AA33">
        <f>SUMIFS(ClaimsData!$H$11:$H$2170,ClaimsData!$E$11:$E$2170,'Exposure Personal linear'!AA$3,ClaimsData!$A$11:$A$2170,'Exposure Personal linear'!$C33,ClaimsData!$F$11:$F$2170,"Personal")</f>
        <v>17028</v>
      </c>
      <c r="AB33">
        <f>SUMIFS(ClaimsData!$H$11:$H$2170,ClaimsData!$E$11:$E$2170,'Exposure Personal linear'!AB$3,ClaimsData!$A$11:$A$2170,'Exposure Personal linear'!$C33,ClaimsData!$F$11:$F$2170,"Personal")</f>
        <v>17405</v>
      </c>
      <c r="AC33">
        <f>SUMIFS(ClaimsData!$H$11:$H$2170,ClaimsData!$E$11:$E$2170,'Exposure Personal linear'!AC$3,ClaimsData!$A$11:$A$2170,'Exposure Personal linear'!$C33,ClaimsData!$F$11:$F$2170,"Personal")</f>
        <v>7913</v>
      </c>
      <c r="AD33">
        <f>SUMIFS(ClaimsData!$H$11:$H$2170,ClaimsData!$E$11:$E$2170,'Exposure Personal linear'!AD$3,ClaimsData!$A$11:$A$2170,'Exposure Personal linear'!$C33,ClaimsData!$F$11:$F$2170,"Personal")</f>
        <v>7707</v>
      </c>
      <c r="AE33">
        <f>SUMIFS(ClaimsData!$H$11:$H$2170,ClaimsData!$E$11:$E$2170,'Exposure Personal linear'!AE$3,ClaimsData!$A$11:$A$2170,'Exposure Personal linear'!$C33,ClaimsData!$F$11:$F$2170,"Personal")</f>
        <v>3297</v>
      </c>
    </row>
    <row r="34" spans="1:31">
      <c r="A34">
        <f t="shared" si="6"/>
        <v>2016</v>
      </c>
      <c r="B34">
        <f t="shared" si="7"/>
        <v>3</v>
      </c>
      <c r="C34" t="str">
        <f t="shared" si="2"/>
        <v>2016_3</v>
      </c>
      <c r="D34">
        <f t="shared" si="5"/>
        <v>7.5</v>
      </c>
      <c r="E34">
        <f>SUMIFS(ClaimsData!$H$11:$H$2170,ClaimsData!$E$11:$E$2170,'Exposure Personal linear'!E$3,ClaimsData!$A$11:$A$2170,'Exposure Personal linear'!$C34,ClaimsData!$F$11:$F$2170,"Personal")</f>
        <v>34692</v>
      </c>
      <c r="F34">
        <f>SUMIFS(ClaimsData!$H$11:$H$2170,ClaimsData!$E$11:$E$2170,'Exposure Personal linear'!F$3,ClaimsData!$A$11:$A$2170,'Exposure Personal linear'!$C34,ClaimsData!$F$11:$F$2170,"Personal")</f>
        <v>21401</v>
      </c>
      <c r="G34">
        <f>SUMIFS(ClaimsData!$H$11:$H$2170,ClaimsData!$E$11:$E$2170,'Exposure Personal linear'!G$3,ClaimsData!$A$11:$A$2170,'Exposure Personal linear'!$C34,ClaimsData!$F$11:$F$2170,"Personal")</f>
        <v>27223</v>
      </c>
      <c r="H34">
        <f>SUMIFS(ClaimsData!$H$11:$H$2170,ClaimsData!$E$11:$E$2170,'Exposure Personal linear'!H$3,ClaimsData!$A$11:$A$2170,'Exposure Personal linear'!$C34,ClaimsData!$F$11:$F$2170,"Personal")</f>
        <v>28049</v>
      </c>
      <c r="I34">
        <f>SUMIFS(ClaimsData!$H$11:$H$2170,ClaimsData!$E$11:$E$2170,'Exposure Personal linear'!I$3,ClaimsData!$A$11:$A$2170,'Exposure Personal linear'!$C34,ClaimsData!$F$11:$F$2170,"Personal")</f>
        <v>14934</v>
      </c>
      <c r="J34">
        <f>SUMIFS(ClaimsData!$H$11:$H$2170,ClaimsData!$E$11:$E$2170,'Exposure Personal linear'!J$3,ClaimsData!$A$11:$A$2170,'Exposure Personal linear'!$C34,ClaimsData!$F$11:$F$2170,"Personal")</f>
        <v>5737</v>
      </c>
      <c r="K34">
        <f>SUMIFS(ClaimsData!$H$11:$H$2170,ClaimsData!$E$11:$E$2170,'Exposure Personal linear'!K$3,ClaimsData!$A$11:$A$2170,'Exposure Personal linear'!$C34,ClaimsData!$F$11:$F$2170,"Personal")</f>
        <v>6820</v>
      </c>
      <c r="L34">
        <f>SUMIFS(ClaimsData!$H$11:$H$2170,ClaimsData!$E$11:$E$2170,'Exposure Personal linear'!L$3,ClaimsData!$A$11:$A$2170,'Exposure Personal linear'!$C34,ClaimsData!$F$11:$F$2170,"Personal")</f>
        <v>5035</v>
      </c>
      <c r="M34">
        <f>SUMIFS(ClaimsData!$H$11:$H$2170,ClaimsData!$E$11:$E$2170,'Exposure Personal linear'!M$3,ClaimsData!$A$11:$A$2170,'Exposure Personal linear'!$C34,ClaimsData!$F$11:$F$2170,"Personal")</f>
        <v>4426</v>
      </c>
      <c r="N34">
        <f>SUMIFS(ClaimsData!$H$11:$H$2170,ClaimsData!$E$11:$E$2170,'Exposure Personal linear'!N$3,ClaimsData!$A$11:$A$2170,'Exposure Personal linear'!$C34,ClaimsData!$F$11:$F$2170,"Personal")</f>
        <v>46933</v>
      </c>
      <c r="O34">
        <f>SUMIFS(ClaimsData!$H$11:$H$2170,ClaimsData!$E$11:$E$2170,'Exposure Personal linear'!O$3,ClaimsData!$A$11:$A$2170,'Exposure Personal linear'!$C34,ClaimsData!$F$11:$F$2170,"Personal")</f>
        <v>27166</v>
      </c>
      <c r="P34">
        <f>SUMIFS(ClaimsData!$H$11:$H$2170,ClaimsData!$E$11:$E$2170,'Exposure Personal linear'!P$3,ClaimsData!$A$11:$A$2170,'Exposure Personal linear'!$C34,ClaimsData!$F$11:$F$2170,"Personal")</f>
        <v>31455</v>
      </c>
      <c r="Q34">
        <f>SUMIFS(ClaimsData!$H$11:$H$2170,ClaimsData!$E$11:$E$2170,'Exposure Personal linear'!Q$3,ClaimsData!$A$11:$A$2170,'Exposure Personal linear'!$C34,ClaimsData!$F$11:$F$2170,"Personal")</f>
        <v>26306</v>
      </c>
      <c r="R34">
        <f>SUMIFS(ClaimsData!$H$11:$H$2170,ClaimsData!$E$11:$E$2170,'Exposure Personal linear'!R$3,ClaimsData!$A$11:$A$2170,'Exposure Personal linear'!$C34,ClaimsData!$F$11:$F$2170,"Personal")</f>
        <v>19880</v>
      </c>
      <c r="S34">
        <f>SUMIFS(ClaimsData!$H$11:$H$2170,ClaimsData!$E$11:$E$2170,'Exposure Personal linear'!S$3,ClaimsData!$A$11:$A$2170,'Exposure Personal linear'!$C34,ClaimsData!$F$11:$F$2170,"Personal")</f>
        <v>17390</v>
      </c>
      <c r="T34">
        <f>SUMIFS(ClaimsData!$H$11:$H$2170,ClaimsData!$E$11:$E$2170,'Exposure Personal linear'!T$3,ClaimsData!$A$11:$A$2170,'Exposure Personal linear'!$C34,ClaimsData!$F$11:$F$2170,"Personal")</f>
        <v>5560</v>
      </c>
      <c r="U34">
        <f>SUMIFS(ClaimsData!$H$11:$H$2170,ClaimsData!$E$11:$E$2170,'Exposure Personal linear'!U$3,ClaimsData!$A$11:$A$2170,'Exposure Personal linear'!$C34,ClaimsData!$F$11:$F$2170,"Personal")</f>
        <v>10017</v>
      </c>
      <c r="V34">
        <f>SUMIFS(ClaimsData!$H$11:$H$2170,ClaimsData!$E$11:$E$2170,'Exposure Personal linear'!V$3,ClaimsData!$A$11:$A$2170,'Exposure Personal linear'!$C34,ClaimsData!$F$11:$F$2170,"Personal")</f>
        <v>3504</v>
      </c>
      <c r="W34">
        <f>SUMIFS(ClaimsData!$H$11:$H$2170,ClaimsData!$E$11:$E$2170,'Exposure Personal linear'!W$3,ClaimsData!$A$11:$A$2170,'Exposure Personal linear'!$C34,ClaimsData!$F$11:$F$2170,"Personal")</f>
        <v>22418</v>
      </c>
      <c r="X34">
        <f>SUMIFS(ClaimsData!$H$11:$H$2170,ClaimsData!$E$11:$E$2170,'Exposure Personal linear'!X$3,ClaimsData!$A$11:$A$2170,'Exposure Personal linear'!$C34,ClaimsData!$F$11:$F$2170,"Personal")</f>
        <v>15004</v>
      </c>
      <c r="Y34">
        <f>SUMIFS(ClaimsData!$H$11:$H$2170,ClaimsData!$E$11:$E$2170,'Exposure Personal linear'!Y$3,ClaimsData!$A$11:$A$2170,'Exposure Personal linear'!$C34,ClaimsData!$F$11:$F$2170,"Personal")</f>
        <v>22361</v>
      </c>
      <c r="Z34">
        <f>SUMIFS(ClaimsData!$H$11:$H$2170,ClaimsData!$E$11:$E$2170,'Exposure Personal linear'!Z$3,ClaimsData!$A$11:$A$2170,'Exposure Personal linear'!$C34,ClaimsData!$F$11:$F$2170,"Personal")</f>
        <v>9952</v>
      </c>
      <c r="AA34">
        <f>SUMIFS(ClaimsData!$H$11:$H$2170,ClaimsData!$E$11:$E$2170,'Exposure Personal linear'!AA$3,ClaimsData!$A$11:$A$2170,'Exposure Personal linear'!$C34,ClaimsData!$F$11:$F$2170,"Personal")</f>
        <v>17208</v>
      </c>
      <c r="AB34">
        <f>SUMIFS(ClaimsData!$H$11:$H$2170,ClaimsData!$E$11:$E$2170,'Exposure Personal linear'!AB$3,ClaimsData!$A$11:$A$2170,'Exposure Personal linear'!$C34,ClaimsData!$F$11:$F$2170,"Personal")</f>
        <v>17479</v>
      </c>
      <c r="AC34">
        <f>SUMIFS(ClaimsData!$H$11:$H$2170,ClaimsData!$E$11:$E$2170,'Exposure Personal linear'!AC$3,ClaimsData!$A$11:$A$2170,'Exposure Personal linear'!$C34,ClaimsData!$F$11:$F$2170,"Personal")</f>
        <v>7981</v>
      </c>
      <c r="AD34">
        <f>SUMIFS(ClaimsData!$H$11:$H$2170,ClaimsData!$E$11:$E$2170,'Exposure Personal linear'!AD$3,ClaimsData!$A$11:$A$2170,'Exposure Personal linear'!$C34,ClaimsData!$F$11:$F$2170,"Personal")</f>
        <v>7758</v>
      </c>
      <c r="AE34">
        <f>SUMIFS(ClaimsData!$H$11:$H$2170,ClaimsData!$E$11:$E$2170,'Exposure Personal linear'!AE$3,ClaimsData!$A$11:$A$2170,'Exposure Personal linear'!$C34,ClaimsData!$F$11:$F$2170,"Personal")</f>
        <v>3336</v>
      </c>
    </row>
    <row r="35" spans="1:31">
      <c r="A35">
        <f t="shared" si="6"/>
        <v>2016</v>
      </c>
      <c r="B35">
        <f t="shared" si="7"/>
        <v>4</v>
      </c>
      <c r="C35" t="str">
        <f t="shared" si="2"/>
        <v>2016_4</v>
      </c>
      <c r="D35">
        <f t="shared" si="5"/>
        <v>7.75</v>
      </c>
      <c r="E35">
        <f>SUMIFS(ClaimsData!$H$11:$H$2170,ClaimsData!$E$11:$E$2170,'Exposure Personal linear'!E$3,ClaimsData!$A$11:$A$2170,'Exposure Personal linear'!$C35,ClaimsData!$F$11:$F$2170,"Personal")</f>
        <v>34714</v>
      </c>
      <c r="F35">
        <f>SUMIFS(ClaimsData!$H$11:$H$2170,ClaimsData!$E$11:$E$2170,'Exposure Personal linear'!F$3,ClaimsData!$A$11:$A$2170,'Exposure Personal linear'!$C35,ClaimsData!$F$11:$F$2170,"Personal")</f>
        <v>21378</v>
      </c>
      <c r="G35">
        <f>SUMIFS(ClaimsData!$H$11:$H$2170,ClaimsData!$E$11:$E$2170,'Exposure Personal linear'!G$3,ClaimsData!$A$11:$A$2170,'Exposure Personal linear'!$C35,ClaimsData!$F$11:$F$2170,"Personal")</f>
        <v>26882</v>
      </c>
      <c r="H35">
        <f>SUMIFS(ClaimsData!$H$11:$H$2170,ClaimsData!$E$11:$E$2170,'Exposure Personal linear'!H$3,ClaimsData!$A$11:$A$2170,'Exposure Personal linear'!$C35,ClaimsData!$F$11:$F$2170,"Personal")</f>
        <v>28198</v>
      </c>
      <c r="I35">
        <f>SUMIFS(ClaimsData!$H$11:$H$2170,ClaimsData!$E$11:$E$2170,'Exposure Personal linear'!I$3,ClaimsData!$A$11:$A$2170,'Exposure Personal linear'!$C35,ClaimsData!$F$11:$F$2170,"Personal")</f>
        <v>14943</v>
      </c>
      <c r="J35">
        <f>SUMIFS(ClaimsData!$H$11:$H$2170,ClaimsData!$E$11:$E$2170,'Exposure Personal linear'!J$3,ClaimsData!$A$11:$A$2170,'Exposure Personal linear'!$C35,ClaimsData!$F$11:$F$2170,"Personal")</f>
        <v>5663</v>
      </c>
      <c r="K35">
        <f>SUMIFS(ClaimsData!$H$11:$H$2170,ClaimsData!$E$11:$E$2170,'Exposure Personal linear'!K$3,ClaimsData!$A$11:$A$2170,'Exposure Personal linear'!$C35,ClaimsData!$F$11:$F$2170,"Personal")</f>
        <v>6887</v>
      </c>
      <c r="L35">
        <f>SUMIFS(ClaimsData!$H$11:$H$2170,ClaimsData!$E$11:$E$2170,'Exposure Personal linear'!L$3,ClaimsData!$A$11:$A$2170,'Exposure Personal linear'!$C35,ClaimsData!$F$11:$F$2170,"Personal")</f>
        <v>5055</v>
      </c>
      <c r="M35">
        <f>SUMIFS(ClaimsData!$H$11:$H$2170,ClaimsData!$E$11:$E$2170,'Exposure Personal linear'!M$3,ClaimsData!$A$11:$A$2170,'Exposure Personal linear'!$C35,ClaimsData!$F$11:$F$2170,"Personal")</f>
        <v>4431</v>
      </c>
      <c r="N35">
        <f>SUMIFS(ClaimsData!$H$11:$H$2170,ClaimsData!$E$11:$E$2170,'Exposure Personal linear'!N$3,ClaimsData!$A$11:$A$2170,'Exposure Personal linear'!$C35,ClaimsData!$F$11:$F$2170,"Personal")</f>
        <v>47054</v>
      </c>
      <c r="O35">
        <f>SUMIFS(ClaimsData!$H$11:$H$2170,ClaimsData!$E$11:$E$2170,'Exposure Personal linear'!O$3,ClaimsData!$A$11:$A$2170,'Exposure Personal linear'!$C35,ClaimsData!$F$11:$F$2170,"Personal")</f>
        <v>27246</v>
      </c>
      <c r="P35">
        <f>SUMIFS(ClaimsData!$H$11:$H$2170,ClaimsData!$E$11:$E$2170,'Exposure Personal linear'!P$3,ClaimsData!$A$11:$A$2170,'Exposure Personal linear'!$C35,ClaimsData!$F$11:$F$2170,"Personal")</f>
        <v>31499</v>
      </c>
      <c r="Q35">
        <f>SUMIFS(ClaimsData!$H$11:$H$2170,ClaimsData!$E$11:$E$2170,'Exposure Personal linear'!Q$3,ClaimsData!$A$11:$A$2170,'Exposure Personal linear'!$C35,ClaimsData!$F$11:$F$2170,"Personal")</f>
        <v>25562</v>
      </c>
      <c r="R35">
        <f>SUMIFS(ClaimsData!$H$11:$H$2170,ClaimsData!$E$11:$E$2170,'Exposure Personal linear'!R$3,ClaimsData!$A$11:$A$2170,'Exposure Personal linear'!$C35,ClaimsData!$F$11:$F$2170,"Personal")</f>
        <v>19893</v>
      </c>
      <c r="S35">
        <f>SUMIFS(ClaimsData!$H$11:$H$2170,ClaimsData!$E$11:$E$2170,'Exposure Personal linear'!S$3,ClaimsData!$A$11:$A$2170,'Exposure Personal linear'!$C35,ClaimsData!$F$11:$F$2170,"Personal")</f>
        <v>17421</v>
      </c>
      <c r="T35">
        <f>SUMIFS(ClaimsData!$H$11:$H$2170,ClaimsData!$E$11:$E$2170,'Exposure Personal linear'!T$3,ClaimsData!$A$11:$A$2170,'Exposure Personal linear'!$C35,ClaimsData!$F$11:$F$2170,"Personal")</f>
        <v>5564</v>
      </c>
      <c r="U35">
        <f>SUMIFS(ClaimsData!$H$11:$H$2170,ClaimsData!$E$11:$E$2170,'Exposure Personal linear'!U$3,ClaimsData!$A$11:$A$2170,'Exposure Personal linear'!$C35,ClaimsData!$F$11:$F$2170,"Personal")</f>
        <v>10023</v>
      </c>
      <c r="V35">
        <f>SUMIFS(ClaimsData!$H$11:$H$2170,ClaimsData!$E$11:$E$2170,'Exposure Personal linear'!V$3,ClaimsData!$A$11:$A$2170,'Exposure Personal linear'!$C35,ClaimsData!$F$11:$F$2170,"Personal")</f>
        <v>3511</v>
      </c>
      <c r="W35">
        <f>SUMIFS(ClaimsData!$H$11:$H$2170,ClaimsData!$E$11:$E$2170,'Exposure Personal linear'!W$3,ClaimsData!$A$11:$A$2170,'Exposure Personal linear'!$C35,ClaimsData!$F$11:$F$2170,"Personal")</f>
        <v>22433</v>
      </c>
      <c r="X35">
        <f>SUMIFS(ClaimsData!$H$11:$H$2170,ClaimsData!$E$11:$E$2170,'Exposure Personal linear'!X$3,ClaimsData!$A$11:$A$2170,'Exposure Personal linear'!$C35,ClaimsData!$F$11:$F$2170,"Personal")</f>
        <v>15073</v>
      </c>
      <c r="Y35">
        <f>SUMIFS(ClaimsData!$H$11:$H$2170,ClaimsData!$E$11:$E$2170,'Exposure Personal linear'!Y$3,ClaimsData!$A$11:$A$2170,'Exposure Personal linear'!$C35,ClaimsData!$F$11:$F$2170,"Personal")</f>
        <v>22558</v>
      </c>
      <c r="Z35">
        <f>SUMIFS(ClaimsData!$H$11:$H$2170,ClaimsData!$E$11:$E$2170,'Exposure Personal linear'!Z$3,ClaimsData!$A$11:$A$2170,'Exposure Personal linear'!$C35,ClaimsData!$F$11:$F$2170,"Personal")</f>
        <v>9959</v>
      </c>
      <c r="AA35">
        <f>SUMIFS(ClaimsData!$H$11:$H$2170,ClaimsData!$E$11:$E$2170,'Exposure Personal linear'!AA$3,ClaimsData!$A$11:$A$2170,'Exposure Personal linear'!$C35,ClaimsData!$F$11:$F$2170,"Personal")</f>
        <v>17387</v>
      </c>
      <c r="AB35">
        <f>SUMIFS(ClaimsData!$H$11:$H$2170,ClaimsData!$E$11:$E$2170,'Exposure Personal linear'!AB$3,ClaimsData!$A$11:$A$2170,'Exposure Personal linear'!$C35,ClaimsData!$F$11:$F$2170,"Personal")</f>
        <v>17604</v>
      </c>
      <c r="AC35">
        <f>SUMIFS(ClaimsData!$H$11:$H$2170,ClaimsData!$E$11:$E$2170,'Exposure Personal linear'!AC$3,ClaimsData!$A$11:$A$2170,'Exposure Personal linear'!$C35,ClaimsData!$F$11:$F$2170,"Personal")</f>
        <v>7986</v>
      </c>
      <c r="AD35">
        <f>SUMIFS(ClaimsData!$H$11:$H$2170,ClaimsData!$E$11:$E$2170,'Exposure Personal linear'!AD$3,ClaimsData!$A$11:$A$2170,'Exposure Personal linear'!$C35,ClaimsData!$F$11:$F$2170,"Personal")</f>
        <v>7779</v>
      </c>
      <c r="AE35">
        <f>SUMIFS(ClaimsData!$H$11:$H$2170,ClaimsData!$E$11:$E$2170,'Exposure Personal linear'!AE$3,ClaimsData!$A$11:$A$2170,'Exposure Personal linear'!$C35,ClaimsData!$F$11:$F$2170,"Personal")</f>
        <v>3343</v>
      </c>
    </row>
    <row r="36" spans="1:31">
      <c r="A36">
        <f t="shared" si="6"/>
        <v>2017</v>
      </c>
      <c r="B36">
        <f t="shared" si="7"/>
        <v>1</v>
      </c>
      <c r="C36" t="str">
        <f t="shared" si="2"/>
        <v>2017_1</v>
      </c>
      <c r="D36">
        <f t="shared" si="5"/>
        <v>8</v>
      </c>
      <c r="E36">
        <f>SUMIFS(ClaimsData!$H$11:$H$2170,ClaimsData!$E$11:$E$2170,'Exposure Personal linear'!E$3,ClaimsData!$A$11:$A$2170,'Exposure Personal linear'!$C36,ClaimsData!$F$11:$F$2170,"Personal")</f>
        <v>34723</v>
      </c>
      <c r="F36">
        <f>SUMIFS(ClaimsData!$H$11:$H$2170,ClaimsData!$E$11:$E$2170,'Exposure Personal linear'!F$3,ClaimsData!$A$11:$A$2170,'Exposure Personal linear'!$C36,ClaimsData!$F$11:$F$2170,"Personal")</f>
        <v>21323</v>
      </c>
      <c r="G36">
        <f>SUMIFS(ClaimsData!$H$11:$H$2170,ClaimsData!$E$11:$E$2170,'Exposure Personal linear'!G$3,ClaimsData!$A$11:$A$2170,'Exposure Personal linear'!$C36,ClaimsData!$F$11:$F$2170,"Personal")</f>
        <v>26765</v>
      </c>
      <c r="H36">
        <f>SUMIFS(ClaimsData!$H$11:$H$2170,ClaimsData!$E$11:$E$2170,'Exposure Personal linear'!H$3,ClaimsData!$A$11:$A$2170,'Exposure Personal linear'!$C36,ClaimsData!$F$11:$F$2170,"Personal")</f>
        <v>28251</v>
      </c>
      <c r="I36">
        <f>SUMIFS(ClaimsData!$H$11:$H$2170,ClaimsData!$E$11:$E$2170,'Exposure Personal linear'!I$3,ClaimsData!$A$11:$A$2170,'Exposure Personal linear'!$C36,ClaimsData!$F$11:$F$2170,"Personal")</f>
        <v>14947</v>
      </c>
      <c r="J36">
        <f>SUMIFS(ClaimsData!$H$11:$H$2170,ClaimsData!$E$11:$E$2170,'Exposure Personal linear'!J$3,ClaimsData!$A$11:$A$2170,'Exposure Personal linear'!$C36,ClaimsData!$F$11:$F$2170,"Personal")</f>
        <v>5626</v>
      </c>
      <c r="K36">
        <f>SUMIFS(ClaimsData!$H$11:$H$2170,ClaimsData!$E$11:$E$2170,'Exposure Personal linear'!K$3,ClaimsData!$A$11:$A$2170,'Exposure Personal linear'!$C36,ClaimsData!$F$11:$F$2170,"Personal")</f>
        <v>6879</v>
      </c>
      <c r="L36">
        <f>SUMIFS(ClaimsData!$H$11:$H$2170,ClaimsData!$E$11:$E$2170,'Exposure Personal linear'!L$3,ClaimsData!$A$11:$A$2170,'Exposure Personal linear'!$C36,ClaimsData!$F$11:$F$2170,"Personal")</f>
        <v>5077</v>
      </c>
      <c r="M36">
        <f>SUMIFS(ClaimsData!$H$11:$H$2170,ClaimsData!$E$11:$E$2170,'Exposure Personal linear'!M$3,ClaimsData!$A$11:$A$2170,'Exposure Personal linear'!$C36,ClaimsData!$F$11:$F$2170,"Personal")</f>
        <v>4432</v>
      </c>
      <c r="N36">
        <f>SUMIFS(ClaimsData!$H$11:$H$2170,ClaimsData!$E$11:$E$2170,'Exposure Personal linear'!N$3,ClaimsData!$A$11:$A$2170,'Exposure Personal linear'!$C36,ClaimsData!$F$11:$F$2170,"Personal")</f>
        <v>47072</v>
      </c>
      <c r="O36">
        <f>SUMIFS(ClaimsData!$H$11:$H$2170,ClaimsData!$E$11:$E$2170,'Exposure Personal linear'!O$3,ClaimsData!$A$11:$A$2170,'Exposure Personal linear'!$C36,ClaimsData!$F$11:$F$2170,"Personal")</f>
        <v>27258</v>
      </c>
      <c r="P36">
        <f>SUMIFS(ClaimsData!$H$11:$H$2170,ClaimsData!$E$11:$E$2170,'Exposure Personal linear'!P$3,ClaimsData!$A$11:$A$2170,'Exposure Personal linear'!$C36,ClaimsData!$F$11:$F$2170,"Personal")</f>
        <v>31330</v>
      </c>
      <c r="Q36">
        <f>SUMIFS(ClaimsData!$H$11:$H$2170,ClaimsData!$E$11:$E$2170,'Exposure Personal linear'!Q$3,ClaimsData!$A$11:$A$2170,'Exposure Personal linear'!$C36,ClaimsData!$F$11:$F$2170,"Personal")</f>
        <v>25877</v>
      </c>
      <c r="R36">
        <f>SUMIFS(ClaimsData!$H$11:$H$2170,ClaimsData!$E$11:$E$2170,'Exposure Personal linear'!R$3,ClaimsData!$A$11:$A$2170,'Exposure Personal linear'!$C36,ClaimsData!$F$11:$F$2170,"Personal")</f>
        <v>19898</v>
      </c>
      <c r="S36">
        <f>SUMIFS(ClaimsData!$H$11:$H$2170,ClaimsData!$E$11:$E$2170,'Exposure Personal linear'!S$3,ClaimsData!$A$11:$A$2170,'Exposure Personal linear'!$C36,ClaimsData!$F$11:$F$2170,"Personal")</f>
        <v>17383</v>
      </c>
      <c r="T36">
        <f>SUMIFS(ClaimsData!$H$11:$H$2170,ClaimsData!$E$11:$E$2170,'Exposure Personal linear'!T$3,ClaimsData!$A$11:$A$2170,'Exposure Personal linear'!$C36,ClaimsData!$F$11:$F$2170,"Personal")</f>
        <v>5565</v>
      </c>
      <c r="U36">
        <f>SUMIFS(ClaimsData!$H$11:$H$2170,ClaimsData!$E$11:$E$2170,'Exposure Personal linear'!U$3,ClaimsData!$A$11:$A$2170,'Exposure Personal linear'!$C36,ClaimsData!$F$11:$F$2170,"Personal")</f>
        <v>10026</v>
      </c>
      <c r="V36">
        <f>SUMIFS(ClaimsData!$H$11:$H$2170,ClaimsData!$E$11:$E$2170,'Exposure Personal linear'!V$3,ClaimsData!$A$11:$A$2170,'Exposure Personal linear'!$C36,ClaimsData!$F$11:$F$2170,"Personal")</f>
        <v>3505</v>
      </c>
      <c r="W36">
        <f>SUMIFS(ClaimsData!$H$11:$H$2170,ClaimsData!$E$11:$E$2170,'Exposure Personal linear'!W$3,ClaimsData!$A$11:$A$2170,'Exposure Personal linear'!$C36,ClaimsData!$F$11:$F$2170,"Personal")</f>
        <v>22439</v>
      </c>
      <c r="X36">
        <f>SUMIFS(ClaimsData!$H$11:$H$2170,ClaimsData!$E$11:$E$2170,'Exposure Personal linear'!X$3,ClaimsData!$A$11:$A$2170,'Exposure Personal linear'!$C36,ClaimsData!$F$11:$F$2170,"Personal")</f>
        <v>14981</v>
      </c>
      <c r="Y36">
        <f>SUMIFS(ClaimsData!$H$11:$H$2170,ClaimsData!$E$11:$E$2170,'Exposure Personal linear'!Y$3,ClaimsData!$A$11:$A$2170,'Exposure Personal linear'!$C36,ClaimsData!$F$11:$F$2170,"Personal")</f>
        <v>22768</v>
      </c>
      <c r="Z36">
        <f>SUMIFS(ClaimsData!$H$11:$H$2170,ClaimsData!$E$11:$E$2170,'Exposure Personal linear'!Z$3,ClaimsData!$A$11:$A$2170,'Exposure Personal linear'!$C36,ClaimsData!$F$11:$F$2170,"Personal")</f>
        <v>9961</v>
      </c>
      <c r="AA36">
        <f>SUMIFS(ClaimsData!$H$11:$H$2170,ClaimsData!$E$11:$E$2170,'Exposure Personal linear'!AA$3,ClaimsData!$A$11:$A$2170,'Exposure Personal linear'!$C36,ClaimsData!$F$11:$F$2170,"Personal")</f>
        <v>17495</v>
      </c>
      <c r="AB36">
        <f>SUMIFS(ClaimsData!$H$11:$H$2170,ClaimsData!$E$11:$E$2170,'Exposure Personal linear'!AB$3,ClaimsData!$A$11:$A$2170,'Exposure Personal linear'!$C36,ClaimsData!$F$11:$F$2170,"Personal")</f>
        <v>17569</v>
      </c>
      <c r="AC36">
        <f>SUMIFS(ClaimsData!$H$11:$H$2170,ClaimsData!$E$11:$E$2170,'Exposure Personal linear'!AC$3,ClaimsData!$A$11:$A$2170,'Exposure Personal linear'!$C36,ClaimsData!$F$11:$F$2170,"Personal")</f>
        <v>7988</v>
      </c>
      <c r="AD36">
        <f>SUMIFS(ClaimsData!$H$11:$H$2170,ClaimsData!$E$11:$E$2170,'Exposure Personal linear'!AD$3,ClaimsData!$A$11:$A$2170,'Exposure Personal linear'!$C36,ClaimsData!$F$11:$F$2170,"Personal")</f>
        <v>7827</v>
      </c>
      <c r="AE36">
        <f>SUMIFS(ClaimsData!$H$11:$H$2170,ClaimsData!$E$11:$E$2170,'Exposure Personal linear'!AE$3,ClaimsData!$A$11:$A$2170,'Exposure Personal linear'!$C36,ClaimsData!$F$11:$F$2170,"Personal")</f>
        <v>3329</v>
      </c>
    </row>
    <row r="37" spans="1:31">
      <c r="A37">
        <f t="shared" si="6"/>
        <v>2017</v>
      </c>
      <c r="B37">
        <f t="shared" si="7"/>
        <v>2</v>
      </c>
      <c r="C37" t="str">
        <f t="shared" si="2"/>
        <v>2017_2</v>
      </c>
      <c r="D37">
        <f t="shared" si="5"/>
        <v>8.25</v>
      </c>
      <c r="E37">
        <f>SUMIFS(ClaimsData!$H$11:$H$2170,ClaimsData!$E$11:$E$2170,'Exposure Personal linear'!E$3,ClaimsData!$A$11:$A$2170,'Exposure Personal linear'!$C37,ClaimsData!$F$11:$F$2170,"Personal")</f>
        <v>35040</v>
      </c>
      <c r="F37">
        <f>SUMIFS(ClaimsData!$H$11:$H$2170,ClaimsData!$E$11:$E$2170,'Exposure Personal linear'!F$3,ClaimsData!$A$11:$A$2170,'Exposure Personal linear'!$C37,ClaimsData!$F$11:$F$2170,"Personal")</f>
        <v>21463</v>
      </c>
      <c r="G37">
        <f>SUMIFS(ClaimsData!$H$11:$H$2170,ClaimsData!$E$11:$E$2170,'Exposure Personal linear'!G$3,ClaimsData!$A$11:$A$2170,'Exposure Personal linear'!$C37,ClaimsData!$F$11:$F$2170,"Personal")</f>
        <v>27337</v>
      </c>
      <c r="H37">
        <f>SUMIFS(ClaimsData!$H$11:$H$2170,ClaimsData!$E$11:$E$2170,'Exposure Personal linear'!H$3,ClaimsData!$A$11:$A$2170,'Exposure Personal linear'!$C37,ClaimsData!$F$11:$F$2170,"Personal")</f>
        <v>28428</v>
      </c>
      <c r="I37">
        <f>SUMIFS(ClaimsData!$H$11:$H$2170,ClaimsData!$E$11:$E$2170,'Exposure Personal linear'!I$3,ClaimsData!$A$11:$A$2170,'Exposure Personal linear'!$C37,ClaimsData!$F$11:$F$2170,"Personal")</f>
        <v>15088</v>
      </c>
      <c r="J37">
        <f>SUMIFS(ClaimsData!$H$11:$H$2170,ClaimsData!$E$11:$E$2170,'Exposure Personal linear'!J$3,ClaimsData!$A$11:$A$2170,'Exposure Personal linear'!$C37,ClaimsData!$F$11:$F$2170,"Personal")</f>
        <v>5684</v>
      </c>
      <c r="K37">
        <f>SUMIFS(ClaimsData!$H$11:$H$2170,ClaimsData!$E$11:$E$2170,'Exposure Personal linear'!K$3,ClaimsData!$A$11:$A$2170,'Exposure Personal linear'!$C37,ClaimsData!$F$11:$F$2170,"Personal")</f>
        <v>6888</v>
      </c>
      <c r="L37">
        <f>SUMIFS(ClaimsData!$H$11:$H$2170,ClaimsData!$E$11:$E$2170,'Exposure Personal linear'!L$3,ClaimsData!$A$11:$A$2170,'Exposure Personal linear'!$C37,ClaimsData!$F$11:$F$2170,"Personal")</f>
        <v>5122</v>
      </c>
      <c r="M37">
        <f>SUMIFS(ClaimsData!$H$11:$H$2170,ClaimsData!$E$11:$E$2170,'Exposure Personal linear'!M$3,ClaimsData!$A$11:$A$2170,'Exposure Personal linear'!$C37,ClaimsData!$F$11:$F$2170,"Personal")</f>
        <v>4452</v>
      </c>
      <c r="N37">
        <f>SUMIFS(ClaimsData!$H$11:$H$2170,ClaimsData!$E$11:$E$2170,'Exposure Personal linear'!N$3,ClaimsData!$A$11:$A$2170,'Exposure Personal linear'!$C37,ClaimsData!$F$11:$F$2170,"Personal")</f>
        <v>47484</v>
      </c>
      <c r="O37">
        <f>SUMIFS(ClaimsData!$H$11:$H$2170,ClaimsData!$E$11:$E$2170,'Exposure Personal linear'!O$3,ClaimsData!$A$11:$A$2170,'Exposure Personal linear'!$C37,ClaimsData!$F$11:$F$2170,"Personal")</f>
        <v>27414</v>
      </c>
      <c r="P37">
        <f>SUMIFS(ClaimsData!$H$11:$H$2170,ClaimsData!$E$11:$E$2170,'Exposure Personal linear'!P$3,ClaimsData!$A$11:$A$2170,'Exposure Personal linear'!$C37,ClaimsData!$F$11:$F$2170,"Personal")</f>
        <v>31592</v>
      </c>
      <c r="Q37">
        <f>SUMIFS(ClaimsData!$H$11:$H$2170,ClaimsData!$E$11:$E$2170,'Exposure Personal linear'!Q$3,ClaimsData!$A$11:$A$2170,'Exposure Personal linear'!$C37,ClaimsData!$F$11:$F$2170,"Personal")</f>
        <v>26556</v>
      </c>
      <c r="R37">
        <f>SUMIFS(ClaimsData!$H$11:$H$2170,ClaimsData!$E$11:$E$2170,'Exposure Personal linear'!R$3,ClaimsData!$A$11:$A$2170,'Exposure Personal linear'!$C37,ClaimsData!$F$11:$F$2170,"Personal")</f>
        <v>20081</v>
      </c>
      <c r="S37">
        <f>SUMIFS(ClaimsData!$H$11:$H$2170,ClaimsData!$E$11:$E$2170,'Exposure Personal linear'!S$3,ClaimsData!$A$11:$A$2170,'Exposure Personal linear'!$C37,ClaimsData!$F$11:$F$2170,"Personal")</f>
        <v>17457</v>
      </c>
      <c r="T37">
        <f>SUMIFS(ClaimsData!$H$11:$H$2170,ClaimsData!$E$11:$E$2170,'Exposure Personal linear'!T$3,ClaimsData!$A$11:$A$2170,'Exposure Personal linear'!$C37,ClaimsData!$F$11:$F$2170,"Personal")</f>
        <v>5618</v>
      </c>
      <c r="U37">
        <f>SUMIFS(ClaimsData!$H$11:$H$2170,ClaimsData!$E$11:$E$2170,'Exposure Personal linear'!U$3,ClaimsData!$A$11:$A$2170,'Exposure Personal linear'!$C37,ClaimsData!$F$11:$F$2170,"Personal")</f>
        <v>10118</v>
      </c>
      <c r="V37">
        <f>SUMIFS(ClaimsData!$H$11:$H$2170,ClaimsData!$E$11:$E$2170,'Exposure Personal linear'!V$3,ClaimsData!$A$11:$A$2170,'Exposure Personal linear'!$C37,ClaimsData!$F$11:$F$2170,"Personal")</f>
        <v>3547</v>
      </c>
      <c r="W37">
        <f>SUMIFS(ClaimsData!$H$11:$H$2170,ClaimsData!$E$11:$E$2170,'Exposure Personal linear'!W$3,ClaimsData!$A$11:$A$2170,'Exposure Personal linear'!$C37,ClaimsData!$F$11:$F$2170,"Personal")</f>
        <v>22654</v>
      </c>
      <c r="X37">
        <f>SUMIFS(ClaimsData!$H$11:$H$2170,ClaimsData!$E$11:$E$2170,'Exposure Personal linear'!X$3,ClaimsData!$A$11:$A$2170,'Exposure Personal linear'!$C37,ClaimsData!$F$11:$F$2170,"Personal")</f>
        <v>15089</v>
      </c>
      <c r="Y37">
        <f>SUMIFS(ClaimsData!$H$11:$H$2170,ClaimsData!$E$11:$E$2170,'Exposure Personal linear'!Y$3,ClaimsData!$A$11:$A$2170,'Exposure Personal linear'!$C37,ClaimsData!$F$11:$F$2170,"Personal")</f>
        <v>22948</v>
      </c>
      <c r="Z37">
        <f>SUMIFS(ClaimsData!$H$11:$H$2170,ClaimsData!$E$11:$E$2170,'Exposure Personal linear'!Z$3,ClaimsData!$A$11:$A$2170,'Exposure Personal linear'!$C37,ClaimsData!$F$11:$F$2170,"Personal")</f>
        <v>10054</v>
      </c>
      <c r="AA37">
        <f>SUMIFS(ClaimsData!$H$11:$H$2170,ClaimsData!$E$11:$E$2170,'Exposure Personal linear'!AA$3,ClaimsData!$A$11:$A$2170,'Exposure Personal linear'!$C37,ClaimsData!$F$11:$F$2170,"Personal")</f>
        <v>17683</v>
      </c>
      <c r="AB37">
        <f>SUMIFS(ClaimsData!$H$11:$H$2170,ClaimsData!$E$11:$E$2170,'Exposure Personal linear'!AB$3,ClaimsData!$A$11:$A$2170,'Exposure Personal linear'!$C37,ClaimsData!$F$11:$F$2170,"Personal")</f>
        <v>17714</v>
      </c>
      <c r="AC37">
        <f>SUMIFS(ClaimsData!$H$11:$H$2170,ClaimsData!$E$11:$E$2170,'Exposure Personal linear'!AC$3,ClaimsData!$A$11:$A$2170,'Exposure Personal linear'!$C37,ClaimsData!$F$11:$F$2170,"Personal")</f>
        <v>8064</v>
      </c>
      <c r="AD37">
        <f>SUMIFS(ClaimsData!$H$11:$H$2170,ClaimsData!$E$11:$E$2170,'Exposure Personal linear'!AD$3,ClaimsData!$A$11:$A$2170,'Exposure Personal linear'!$C37,ClaimsData!$F$11:$F$2170,"Personal")</f>
        <v>7898</v>
      </c>
      <c r="AE37">
        <f>SUMIFS(ClaimsData!$H$11:$H$2170,ClaimsData!$E$11:$E$2170,'Exposure Personal linear'!AE$3,ClaimsData!$A$11:$A$2170,'Exposure Personal linear'!$C37,ClaimsData!$F$11:$F$2170,"Personal")</f>
        <v>3361</v>
      </c>
    </row>
    <row r="38" spans="1:31">
      <c r="A38">
        <f t="shared" si="6"/>
        <v>2017</v>
      </c>
      <c r="B38">
        <f t="shared" si="7"/>
        <v>3</v>
      </c>
      <c r="C38" t="str">
        <f t="shared" si="2"/>
        <v>2017_3</v>
      </c>
      <c r="D38">
        <f t="shared" si="5"/>
        <v>8.5</v>
      </c>
      <c r="E38">
        <f>SUMIFS(ClaimsData!$H$11:$H$2170,ClaimsData!$E$11:$E$2170,'Exposure Personal linear'!E$3,ClaimsData!$A$11:$A$2170,'Exposure Personal linear'!$C38,ClaimsData!$F$11:$F$2170,"Personal")</f>
        <v>35221</v>
      </c>
      <c r="F38">
        <f>SUMIFS(ClaimsData!$H$11:$H$2170,ClaimsData!$E$11:$E$2170,'Exposure Personal linear'!F$3,ClaimsData!$A$11:$A$2170,'Exposure Personal linear'!$C38,ClaimsData!$F$11:$F$2170,"Personal")</f>
        <v>21592</v>
      </c>
      <c r="G38">
        <f>SUMIFS(ClaimsData!$H$11:$H$2170,ClaimsData!$E$11:$E$2170,'Exposure Personal linear'!G$3,ClaimsData!$A$11:$A$2170,'Exposure Personal linear'!$C38,ClaimsData!$F$11:$F$2170,"Personal")</f>
        <v>27574</v>
      </c>
      <c r="H38">
        <f>SUMIFS(ClaimsData!$H$11:$H$2170,ClaimsData!$E$11:$E$2170,'Exposure Personal linear'!H$3,ClaimsData!$A$11:$A$2170,'Exposure Personal linear'!$C38,ClaimsData!$F$11:$F$2170,"Personal")</f>
        <v>28558</v>
      </c>
      <c r="I38">
        <f>SUMIFS(ClaimsData!$H$11:$H$2170,ClaimsData!$E$11:$E$2170,'Exposure Personal linear'!I$3,ClaimsData!$A$11:$A$2170,'Exposure Personal linear'!$C38,ClaimsData!$F$11:$F$2170,"Personal")</f>
        <v>15168</v>
      </c>
      <c r="J38">
        <f>SUMIFS(ClaimsData!$H$11:$H$2170,ClaimsData!$E$11:$E$2170,'Exposure Personal linear'!J$3,ClaimsData!$A$11:$A$2170,'Exposure Personal linear'!$C38,ClaimsData!$F$11:$F$2170,"Personal")</f>
        <v>5690</v>
      </c>
      <c r="K38">
        <f>SUMIFS(ClaimsData!$H$11:$H$2170,ClaimsData!$E$11:$E$2170,'Exposure Personal linear'!K$3,ClaimsData!$A$11:$A$2170,'Exposure Personal linear'!$C38,ClaimsData!$F$11:$F$2170,"Personal")</f>
        <v>6914</v>
      </c>
      <c r="L38">
        <f>SUMIFS(ClaimsData!$H$11:$H$2170,ClaimsData!$E$11:$E$2170,'Exposure Personal linear'!L$3,ClaimsData!$A$11:$A$2170,'Exposure Personal linear'!$C38,ClaimsData!$F$11:$F$2170,"Personal")</f>
        <v>5173</v>
      </c>
      <c r="M38">
        <f>SUMIFS(ClaimsData!$H$11:$H$2170,ClaimsData!$E$11:$E$2170,'Exposure Personal linear'!M$3,ClaimsData!$A$11:$A$2170,'Exposure Personal linear'!$C38,ClaimsData!$F$11:$F$2170,"Personal")</f>
        <v>4458</v>
      </c>
      <c r="N38">
        <f>SUMIFS(ClaimsData!$H$11:$H$2170,ClaimsData!$E$11:$E$2170,'Exposure Personal linear'!N$3,ClaimsData!$A$11:$A$2170,'Exposure Personal linear'!$C38,ClaimsData!$F$11:$F$2170,"Personal")</f>
        <v>47732</v>
      </c>
      <c r="O38">
        <f>SUMIFS(ClaimsData!$H$11:$H$2170,ClaimsData!$E$11:$E$2170,'Exposure Personal linear'!O$3,ClaimsData!$A$11:$A$2170,'Exposure Personal linear'!$C38,ClaimsData!$F$11:$F$2170,"Personal")</f>
        <v>27495</v>
      </c>
      <c r="P38">
        <f>SUMIFS(ClaimsData!$H$11:$H$2170,ClaimsData!$E$11:$E$2170,'Exposure Personal linear'!P$3,ClaimsData!$A$11:$A$2170,'Exposure Personal linear'!$C38,ClaimsData!$F$11:$F$2170,"Personal")</f>
        <v>31882</v>
      </c>
      <c r="Q38">
        <f>SUMIFS(ClaimsData!$H$11:$H$2170,ClaimsData!$E$11:$E$2170,'Exposure Personal linear'!Q$3,ClaimsData!$A$11:$A$2170,'Exposure Personal linear'!$C38,ClaimsData!$F$11:$F$2170,"Personal")</f>
        <v>26533</v>
      </c>
      <c r="R38">
        <f>SUMIFS(ClaimsData!$H$11:$H$2170,ClaimsData!$E$11:$E$2170,'Exposure Personal linear'!R$3,ClaimsData!$A$11:$A$2170,'Exposure Personal linear'!$C38,ClaimsData!$F$11:$F$2170,"Personal")</f>
        <v>20186</v>
      </c>
      <c r="S38">
        <f>SUMIFS(ClaimsData!$H$11:$H$2170,ClaimsData!$E$11:$E$2170,'Exposure Personal linear'!S$3,ClaimsData!$A$11:$A$2170,'Exposure Personal linear'!$C38,ClaimsData!$F$11:$F$2170,"Personal")</f>
        <v>17482</v>
      </c>
      <c r="T38">
        <f>SUMIFS(ClaimsData!$H$11:$H$2170,ClaimsData!$E$11:$E$2170,'Exposure Personal linear'!T$3,ClaimsData!$A$11:$A$2170,'Exposure Personal linear'!$C38,ClaimsData!$F$11:$F$2170,"Personal")</f>
        <v>5648</v>
      </c>
      <c r="U38">
        <f>SUMIFS(ClaimsData!$H$11:$H$2170,ClaimsData!$E$11:$E$2170,'Exposure Personal linear'!U$3,ClaimsData!$A$11:$A$2170,'Exposure Personal linear'!$C38,ClaimsData!$F$11:$F$2170,"Personal")</f>
        <v>10170</v>
      </c>
      <c r="V38">
        <f>SUMIFS(ClaimsData!$H$11:$H$2170,ClaimsData!$E$11:$E$2170,'Exposure Personal linear'!V$3,ClaimsData!$A$11:$A$2170,'Exposure Personal linear'!$C38,ClaimsData!$F$11:$F$2170,"Personal")</f>
        <v>3581</v>
      </c>
      <c r="W38">
        <f>SUMIFS(ClaimsData!$H$11:$H$2170,ClaimsData!$E$11:$E$2170,'Exposure Personal linear'!W$3,ClaimsData!$A$11:$A$2170,'Exposure Personal linear'!$C38,ClaimsData!$F$11:$F$2170,"Personal")</f>
        <v>22777</v>
      </c>
      <c r="X38">
        <f>SUMIFS(ClaimsData!$H$11:$H$2170,ClaimsData!$E$11:$E$2170,'Exposure Personal linear'!X$3,ClaimsData!$A$11:$A$2170,'Exposure Personal linear'!$C38,ClaimsData!$F$11:$F$2170,"Personal")</f>
        <v>15292</v>
      </c>
      <c r="Y38">
        <f>SUMIFS(ClaimsData!$H$11:$H$2170,ClaimsData!$E$11:$E$2170,'Exposure Personal linear'!Y$3,ClaimsData!$A$11:$A$2170,'Exposure Personal linear'!$C38,ClaimsData!$F$11:$F$2170,"Personal")</f>
        <v>23062</v>
      </c>
      <c r="Z38">
        <f>SUMIFS(ClaimsData!$H$11:$H$2170,ClaimsData!$E$11:$E$2170,'Exposure Personal linear'!Z$3,ClaimsData!$A$11:$A$2170,'Exposure Personal linear'!$C38,ClaimsData!$F$11:$F$2170,"Personal")</f>
        <v>10108</v>
      </c>
      <c r="AA38">
        <f>SUMIFS(ClaimsData!$H$11:$H$2170,ClaimsData!$E$11:$E$2170,'Exposure Personal linear'!AA$3,ClaimsData!$A$11:$A$2170,'Exposure Personal linear'!$C38,ClaimsData!$F$11:$F$2170,"Personal")</f>
        <v>17791</v>
      </c>
      <c r="AB38">
        <f>SUMIFS(ClaimsData!$H$11:$H$2170,ClaimsData!$E$11:$E$2170,'Exposure Personal linear'!AB$3,ClaimsData!$A$11:$A$2170,'Exposure Personal linear'!$C38,ClaimsData!$F$11:$F$2170,"Personal")</f>
        <v>17791</v>
      </c>
      <c r="AC38">
        <f>SUMIFS(ClaimsData!$H$11:$H$2170,ClaimsData!$E$11:$E$2170,'Exposure Personal linear'!AC$3,ClaimsData!$A$11:$A$2170,'Exposure Personal linear'!$C38,ClaimsData!$F$11:$F$2170,"Personal")</f>
        <v>8108</v>
      </c>
      <c r="AD38">
        <f>SUMIFS(ClaimsData!$H$11:$H$2170,ClaimsData!$E$11:$E$2170,'Exposure Personal linear'!AD$3,ClaimsData!$A$11:$A$2170,'Exposure Personal linear'!$C38,ClaimsData!$F$11:$F$2170,"Personal")</f>
        <v>7916</v>
      </c>
      <c r="AE38">
        <f>SUMIFS(ClaimsData!$H$11:$H$2170,ClaimsData!$E$11:$E$2170,'Exposure Personal linear'!AE$3,ClaimsData!$A$11:$A$2170,'Exposure Personal linear'!$C38,ClaimsData!$F$11:$F$2170,"Personal")</f>
        <v>3382</v>
      </c>
    </row>
    <row r="39" spans="1:31">
      <c r="A39">
        <f t="shared" si="6"/>
        <v>2017</v>
      </c>
      <c r="B39">
        <f t="shared" si="7"/>
        <v>4</v>
      </c>
      <c r="C39" t="str">
        <f t="shared" si="2"/>
        <v>2017_4</v>
      </c>
      <c r="D39">
        <f t="shared" si="5"/>
        <v>8.75</v>
      </c>
      <c r="E39">
        <f>SUMIFS(ClaimsData!$H$11:$H$2170,ClaimsData!$E$11:$E$2170,'Exposure Personal linear'!E$3,ClaimsData!$A$11:$A$2170,'Exposure Personal linear'!$C39,ClaimsData!$F$11:$F$2170,"Personal")</f>
        <v>35196</v>
      </c>
      <c r="F39">
        <f>SUMIFS(ClaimsData!$H$11:$H$2170,ClaimsData!$E$11:$E$2170,'Exposure Personal linear'!F$3,ClaimsData!$A$11:$A$2170,'Exposure Personal linear'!$C39,ClaimsData!$F$11:$F$2170,"Personal")</f>
        <v>21593</v>
      </c>
      <c r="G39">
        <f>SUMIFS(ClaimsData!$H$11:$H$2170,ClaimsData!$E$11:$E$2170,'Exposure Personal linear'!G$3,ClaimsData!$A$11:$A$2170,'Exposure Personal linear'!$C39,ClaimsData!$F$11:$F$2170,"Personal")</f>
        <v>27100</v>
      </c>
      <c r="H39">
        <f>SUMIFS(ClaimsData!$H$11:$H$2170,ClaimsData!$E$11:$E$2170,'Exposure Personal linear'!H$3,ClaimsData!$A$11:$A$2170,'Exposure Personal linear'!$C39,ClaimsData!$F$11:$F$2170,"Personal")</f>
        <v>28711</v>
      </c>
      <c r="I39">
        <f>SUMIFS(ClaimsData!$H$11:$H$2170,ClaimsData!$E$11:$E$2170,'Exposure Personal linear'!I$3,ClaimsData!$A$11:$A$2170,'Exposure Personal linear'!$C39,ClaimsData!$F$11:$F$2170,"Personal")</f>
        <v>15157</v>
      </c>
      <c r="J39">
        <f>SUMIFS(ClaimsData!$H$11:$H$2170,ClaimsData!$E$11:$E$2170,'Exposure Personal linear'!J$3,ClaimsData!$A$11:$A$2170,'Exposure Personal linear'!$C39,ClaimsData!$F$11:$F$2170,"Personal")</f>
        <v>5578</v>
      </c>
      <c r="K39">
        <f>SUMIFS(ClaimsData!$H$11:$H$2170,ClaimsData!$E$11:$E$2170,'Exposure Personal linear'!K$3,ClaimsData!$A$11:$A$2170,'Exposure Personal linear'!$C39,ClaimsData!$F$11:$F$2170,"Personal")</f>
        <v>6975</v>
      </c>
      <c r="L39">
        <f>SUMIFS(ClaimsData!$H$11:$H$2170,ClaimsData!$E$11:$E$2170,'Exposure Personal linear'!L$3,ClaimsData!$A$11:$A$2170,'Exposure Personal linear'!$C39,ClaimsData!$F$11:$F$2170,"Personal")</f>
        <v>5204</v>
      </c>
      <c r="M39">
        <f>SUMIFS(ClaimsData!$H$11:$H$2170,ClaimsData!$E$11:$E$2170,'Exposure Personal linear'!M$3,ClaimsData!$A$11:$A$2170,'Exposure Personal linear'!$C39,ClaimsData!$F$11:$F$2170,"Personal")</f>
        <v>4445</v>
      </c>
      <c r="N39">
        <f>SUMIFS(ClaimsData!$H$11:$H$2170,ClaimsData!$E$11:$E$2170,'Exposure Personal linear'!N$3,ClaimsData!$A$11:$A$2170,'Exposure Personal linear'!$C39,ClaimsData!$F$11:$F$2170,"Personal")</f>
        <v>47764</v>
      </c>
      <c r="O39">
        <f>SUMIFS(ClaimsData!$H$11:$H$2170,ClaimsData!$E$11:$E$2170,'Exposure Personal linear'!O$3,ClaimsData!$A$11:$A$2170,'Exposure Personal linear'!$C39,ClaimsData!$F$11:$F$2170,"Personal")</f>
        <v>27575</v>
      </c>
      <c r="P39">
        <f>SUMIFS(ClaimsData!$H$11:$H$2170,ClaimsData!$E$11:$E$2170,'Exposure Personal linear'!P$3,ClaimsData!$A$11:$A$2170,'Exposure Personal linear'!$C39,ClaimsData!$F$11:$F$2170,"Personal")</f>
        <v>31970</v>
      </c>
      <c r="Q39">
        <f>SUMIFS(ClaimsData!$H$11:$H$2170,ClaimsData!$E$11:$E$2170,'Exposure Personal linear'!Q$3,ClaimsData!$A$11:$A$2170,'Exposure Personal linear'!$C39,ClaimsData!$F$11:$F$2170,"Personal")</f>
        <v>25782</v>
      </c>
      <c r="R39">
        <f>SUMIFS(ClaimsData!$H$11:$H$2170,ClaimsData!$E$11:$E$2170,'Exposure Personal linear'!R$3,ClaimsData!$A$11:$A$2170,'Exposure Personal linear'!$C39,ClaimsData!$F$11:$F$2170,"Personal")</f>
        <v>20172</v>
      </c>
      <c r="S39">
        <f>SUMIFS(ClaimsData!$H$11:$H$2170,ClaimsData!$E$11:$E$2170,'Exposure Personal linear'!S$3,ClaimsData!$A$11:$A$2170,'Exposure Personal linear'!$C39,ClaimsData!$F$11:$F$2170,"Personal")</f>
        <v>17442</v>
      </c>
      <c r="T39">
        <f>SUMIFS(ClaimsData!$H$11:$H$2170,ClaimsData!$E$11:$E$2170,'Exposure Personal linear'!T$3,ClaimsData!$A$11:$A$2170,'Exposure Personal linear'!$C39,ClaimsData!$F$11:$F$2170,"Personal")</f>
        <v>5644</v>
      </c>
      <c r="U39">
        <f>SUMIFS(ClaimsData!$H$11:$H$2170,ClaimsData!$E$11:$E$2170,'Exposure Personal linear'!U$3,ClaimsData!$A$11:$A$2170,'Exposure Personal linear'!$C39,ClaimsData!$F$11:$F$2170,"Personal")</f>
        <v>10163</v>
      </c>
      <c r="V39">
        <f>SUMIFS(ClaimsData!$H$11:$H$2170,ClaimsData!$E$11:$E$2170,'Exposure Personal linear'!V$3,ClaimsData!$A$11:$A$2170,'Exposure Personal linear'!$C39,ClaimsData!$F$11:$F$2170,"Personal")</f>
        <v>3590</v>
      </c>
      <c r="W39">
        <f>SUMIFS(ClaimsData!$H$11:$H$2170,ClaimsData!$E$11:$E$2170,'Exposure Personal linear'!W$3,ClaimsData!$A$11:$A$2170,'Exposure Personal linear'!$C39,ClaimsData!$F$11:$F$2170,"Personal")</f>
        <v>22760</v>
      </c>
      <c r="X39">
        <f>SUMIFS(ClaimsData!$H$11:$H$2170,ClaimsData!$E$11:$E$2170,'Exposure Personal linear'!X$3,ClaimsData!$A$11:$A$2170,'Exposure Personal linear'!$C39,ClaimsData!$F$11:$F$2170,"Personal")</f>
        <v>15399</v>
      </c>
      <c r="Y39">
        <f>SUMIFS(ClaimsData!$H$11:$H$2170,ClaimsData!$E$11:$E$2170,'Exposure Personal linear'!Y$3,ClaimsData!$A$11:$A$2170,'Exposure Personal linear'!$C39,ClaimsData!$F$11:$F$2170,"Personal")</f>
        <v>23246</v>
      </c>
      <c r="Z39">
        <f>SUMIFS(ClaimsData!$H$11:$H$2170,ClaimsData!$E$11:$E$2170,'Exposure Personal linear'!Z$3,ClaimsData!$A$11:$A$2170,'Exposure Personal linear'!$C39,ClaimsData!$F$11:$F$2170,"Personal")</f>
        <v>10100</v>
      </c>
      <c r="AA39">
        <f>SUMIFS(ClaimsData!$H$11:$H$2170,ClaimsData!$E$11:$E$2170,'Exposure Personal linear'!AA$3,ClaimsData!$A$11:$A$2170,'Exposure Personal linear'!$C39,ClaimsData!$F$11:$F$2170,"Personal")</f>
        <v>17906</v>
      </c>
      <c r="AB39">
        <f>SUMIFS(ClaimsData!$H$11:$H$2170,ClaimsData!$E$11:$E$2170,'Exposure Personal linear'!AB$3,ClaimsData!$A$11:$A$2170,'Exposure Personal linear'!$C39,ClaimsData!$F$11:$F$2170,"Personal")</f>
        <v>17899</v>
      </c>
      <c r="AC39">
        <f>SUMIFS(ClaimsData!$H$11:$H$2170,ClaimsData!$E$11:$E$2170,'Exposure Personal linear'!AC$3,ClaimsData!$A$11:$A$2170,'Exposure Personal linear'!$C39,ClaimsData!$F$11:$F$2170,"Personal")</f>
        <v>8102</v>
      </c>
      <c r="AD39">
        <f>SUMIFS(ClaimsData!$H$11:$H$2170,ClaimsData!$E$11:$E$2170,'Exposure Personal linear'!AD$3,ClaimsData!$A$11:$A$2170,'Exposure Personal linear'!$C39,ClaimsData!$F$11:$F$2170,"Personal")</f>
        <v>7938</v>
      </c>
      <c r="AE39">
        <f>SUMIFS(ClaimsData!$H$11:$H$2170,ClaimsData!$E$11:$E$2170,'Exposure Personal linear'!AE$3,ClaimsData!$A$11:$A$2170,'Exposure Personal linear'!$C39,ClaimsData!$F$11:$F$2170,"Personal")</f>
        <v>3373</v>
      </c>
    </row>
    <row r="40" spans="1:31">
      <c r="A40">
        <f t="shared" si="6"/>
        <v>2018</v>
      </c>
      <c r="B40">
        <f t="shared" si="7"/>
        <v>1</v>
      </c>
      <c r="C40" t="str">
        <f t="shared" si="2"/>
        <v>2018_1</v>
      </c>
      <c r="D40">
        <f t="shared" si="5"/>
        <v>9</v>
      </c>
      <c r="E40">
        <f>SUMIFS(ClaimsData!$H$11:$H$2170,ClaimsData!$E$11:$E$2170,'Exposure Personal linear'!E$3,ClaimsData!$A$11:$A$2170,'Exposure Personal linear'!$C40,ClaimsData!$F$11:$F$2170,"Personal")</f>
        <v>35131</v>
      </c>
      <c r="F40">
        <f>SUMIFS(ClaimsData!$H$11:$H$2170,ClaimsData!$E$11:$E$2170,'Exposure Personal linear'!F$3,ClaimsData!$A$11:$A$2170,'Exposure Personal linear'!$C40,ClaimsData!$F$11:$F$2170,"Personal")</f>
        <v>21500</v>
      </c>
      <c r="G40">
        <f>SUMIFS(ClaimsData!$H$11:$H$2170,ClaimsData!$E$11:$E$2170,'Exposure Personal linear'!G$3,ClaimsData!$A$11:$A$2170,'Exposure Personal linear'!$C40,ClaimsData!$F$11:$F$2170,"Personal")</f>
        <v>26749</v>
      </c>
      <c r="H40">
        <f>SUMIFS(ClaimsData!$H$11:$H$2170,ClaimsData!$E$11:$E$2170,'Exposure Personal linear'!H$3,ClaimsData!$A$11:$A$2170,'Exposure Personal linear'!$C40,ClaimsData!$F$11:$F$2170,"Personal")</f>
        <v>28721</v>
      </c>
      <c r="I40">
        <f>SUMIFS(ClaimsData!$H$11:$H$2170,ClaimsData!$E$11:$E$2170,'Exposure Personal linear'!I$3,ClaimsData!$A$11:$A$2170,'Exposure Personal linear'!$C40,ClaimsData!$F$11:$F$2170,"Personal")</f>
        <v>15128</v>
      </c>
      <c r="J40">
        <f>SUMIFS(ClaimsData!$H$11:$H$2170,ClaimsData!$E$11:$E$2170,'Exposure Personal linear'!J$3,ClaimsData!$A$11:$A$2170,'Exposure Personal linear'!$C40,ClaimsData!$F$11:$F$2170,"Personal")</f>
        <v>5490</v>
      </c>
      <c r="K40">
        <f>SUMIFS(ClaimsData!$H$11:$H$2170,ClaimsData!$E$11:$E$2170,'Exposure Personal linear'!K$3,ClaimsData!$A$11:$A$2170,'Exposure Personal linear'!$C40,ClaimsData!$F$11:$F$2170,"Personal")</f>
        <v>6994</v>
      </c>
      <c r="L40">
        <f>SUMIFS(ClaimsData!$H$11:$H$2170,ClaimsData!$E$11:$E$2170,'Exposure Personal linear'!L$3,ClaimsData!$A$11:$A$2170,'Exposure Personal linear'!$C40,ClaimsData!$F$11:$F$2170,"Personal")</f>
        <v>5222</v>
      </c>
      <c r="M40">
        <f>SUMIFS(ClaimsData!$H$11:$H$2170,ClaimsData!$E$11:$E$2170,'Exposure Personal linear'!M$3,ClaimsData!$A$11:$A$2170,'Exposure Personal linear'!$C40,ClaimsData!$F$11:$F$2170,"Personal")</f>
        <v>4443</v>
      </c>
      <c r="N40">
        <f>SUMIFS(ClaimsData!$H$11:$H$2170,ClaimsData!$E$11:$E$2170,'Exposure Personal linear'!N$3,ClaimsData!$A$11:$A$2170,'Exposure Personal linear'!$C40,ClaimsData!$F$11:$F$2170,"Personal")</f>
        <v>47657</v>
      </c>
      <c r="O40">
        <f>SUMIFS(ClaimsData!$H$11:$H$2170,ClaimsData!$E$11:$E$2170,'Exposure Personal linear'!O$3,ClaimsData!$A$11:$A$2170,'Exposure Personal linear'!$C40,ClaimsData!$F$11:$F$2170,"Personal")</f>
        <v>27590</v>
      </c>
      <c r="P40">
        <f>SUMIFS(ClaimsData!$H$11:$H$2170,ClaimsData!$E$11:$E$2170,'Exposure Personal linear'!P$3,ClaimsData!$A$11:$A$2170,'Exposure Personal linear'!$C40,ClaimsData!$F$11:$F$2170,"Personal")</f>
        <v>31843</v>
      </c>
      <c r="Q40">
        <f>SUMIFS(ClaimsData!$H$11:$H$2170,ClaimsData!$E$11:$E$2170,'Exposure Personal linear'!Q$3,ClaimsData!$A$11:$A$2170,'Exposure Personal linear'!$C40,ClaimsData!$F$11:$F$2170,"Personal")</f>
        <v>26140</v>
      </c>
      <c r="R40">
        <f>SUMIFS(ClaimsData!$H$11:$H$2170,ClaimsData!$E$11:$E$2170,'Exposure Personal linear'!R$3,ClaimsData!$A$11:$A$2170,'Exposure Personal linear'!$C40,ClaimsData!$F$11:$F$2170,"Personal")</f>
        <v>20134</v>
      </c>
      <c r="S40">
        <f>SUMIFS(ClaimsData!$H$11:$H$2170,ClaimsData!$E$11:$E$2170,'Exposure Personal linear'!S$3,ClaimsData!$A$11:$A$2170,'Exposure Personal linear'!$C40,ClaimsData!$F$11:$F$2170,"Personal")</f>
        <v>17324</v>
      </c>
      <c r="T40">
        <f>SUMIFS(ClaimsData!$H$11:$H$2170,ClaimsData!$E$11:$E$2170,'Exposure Personal linear'!T$3,ClaimsData!$A$11:$A$2170,'Exposure Personal linear'!$C40,ClaimsData!$F$11:$F$2170,"Personal")</f>
        <v>5633</v>
      </c>
      <c r="U40">
        <f>SUMIFS(ClaimsData!$H$11:$H$2170,ClaimsData!$E$11:$E$2170,'Exposure Personal linear'!U$3,ClaimsData!$A$11:$A$2170,'Exposure Personal linear'!$C40,ClaimsData!$F$11:$F$2170,"Personal")</f>
        <v>10144</v>
      </c>
      <c r="V40">
        <f>SUMIFS(ClaimsData!$H$11:$H$2170,ClaimsData!$E$11:$E$2170,'Exposure Personal linear'!V$3,ClaimsData!$A$11:$A$2170,'Exposure Personal linear'!$C40,ClaimsData!$F$11:$F$2170,"Personal")</f>
        <v>3578</v>
      </c>
      <c r="W40">
        <f>SUMIFS(ClaimsData!$H$11:$H$2170,ClaimsData!$E$11:$E$2170,'Exposure Personal linear'!W$3,ClaimsData!$A$11:$A$2170,'Exposure Personal linear'!$C40,ClaimsData!$F$11:$F$2170,"Personal")</f>
        <v>22716</v>
      </c>
      <c r="X40">
        <f>SUMIFS(ClaimsData!$H$11:$H$2170,ClaimsData!$E$11:$E$2170,'Exposure Personal linear'!X$3,ClaimsData!$A$11:$A$2170,'Exposure Personal linear'!$C40,ClaimsData!$F$11:$F$2170,"Personal")</f>
        <v>15326</v>
      </c>
      <c r="Y40">
        <f>SUMIFS(ClaimsData!$H$11:$H$2170,ClaimsData!$E$11:$E$2170,'Exposure Personal linear'!Y$3,ClaimsData!$A$11:$A$2170,'Exposure Personal linear'!$C40,ClaimsData!$F$11:$F$2170,"Personal")</f>
        <v>23384</v>
      </c>
      <c r="Z40">
        <f>SUMIFS(ClaimsData!$H$11:$H$2170,ClaimsData!$E$11:$E$2170,'Exposure Personal linear'!Z$3,ClaimsData!$A$11:$A$2170,'Exposure Personal linear'!$C40,ClaimsData!$F$11:$F$2170,"Personal")</f>
        <v>10081</v>
      </c>
      <c r="AA40">
        <f>SUMIFS(ClaimsData!$H$11:$H$2170,ClaimsData!$E$11:$E$2170,'Exposure Personal linear'!AA$3,ClaimsData!$A$11:$A$2170,'Exposure Personal linear'!$C40,ClaimsData!$F$11:$F$2170,"Personal")</f>
        <v>17971</v>
      </c>
      <c r="AB40">
        <f>SUMIFS(ClaimsData!$H$11:$H$2170,ClaimsData!$E$11:$E$2170,'Exposure Personal linear'!AB$3,ClaimsData!$A$11:$A$2170,'Exposure Personal linear'!$C40,ClaimsData!$F$11:$F$2170,"Personal")</f>
        <v>17815</v>
      </c>
      <c r="AC40">
        <f>SUMIFS(ClaimsData!$H$11:$H$2170,ClaimsData!$E$11:$E$2170,'Exposure Personal linear'!AC$3,ClaimsData!$A$11:$A$2170,'Exposure Personal linear'!$C40,ClaimsData!$F$11:$F$2170,"Personal")</f>
        <v>8086</v>
      </c>
      <c r="AD40">
        <f>SUMIFS(ClaimsData!$H$11:$H$2170,ClaimsData!$E$11:$E$2170,'Exposure Personal linear'!AD$3,ClaimsData!$A$11:$A$2170,'Exposure Personal linear'!$C40,ClaimsData!$F$11:$F$2170,"Personal")</f>
        <v>7958</v>
      </c>
      <c r="AE40">
        <f>SUMIFS(ClaimsData!$H$11:$H$2170,ClaimsData!$E$11:$E$2170,'Exposure Personal linear'!AE$3,ClaimsData!$A$11:$A$2170,'Exposure Personal linear'!$C40,ClaimsData!$F$11:$F$2170,"Personal")</f>
        <v>3340</v>
      </c>
    </row>
    <row r="41" spans="1:31">
      <c r="A41">
        <f t="shared" si="6"/>
        <v>2018</v>
      </c>
      <c r="B41">
        <f t="shared" si="7"/>
        <v>2</v>
      </c>
      <c r="C41" t="str">
        <f t="shared" si="2"/>
        <v>2018_2</v>
      </c>
      <c r="D41">
        <f t="shared" si="5"/>
        <v>9.25</v>
      </c>
      <c r="E41">
        <f>SUMIFS(ClaimsData!$H$11:$H$2170,ClaimsData!$E$11:$E$2170,'Exposure Personal linear'!E$3,ClaimsData!$A$11:$A$2170,'Exposure Personal linear'!$C41,ClaimsData!$F$11:$F$2170,"Personal")</f>
        <v>35461</v>
      </c>
      <c r="F41">
        <f>SUMIFS(ClaimsData!$H$11:$H$2170,ClaimsData!$E$11:$E$2170,'Exposure Personal linear'!F$3,ClaimsData!$A$11:$A$2170,'Exposure Personal linear'!$C41,ClaimsData!$F$11:$F$2170,"Personal")</f>
        <v>21629</v>
      </c>
      <c r="G41">
        <f>SUMIFS(ClaimsData!$H$11:$H$2170,ClaimsData!$E$11:$E$2170,'Exposure Personal linear'!G$3,ClaimsData!$A$11:$A$2170,'Exposure Personal linear'!$C41,ClaimsData!$F$11:$F$2170,"Personal")</f>
        <v>27320</v>
      </c>
      <c r="H41">
        <f>SUMIFS(ClaimsData!$H$11:$H$2170,ClaimsData!$E$11:$E$2170,'Exposure Personal linear'!H$3,ClaimsData!$A$11:$A$2170,'Exposure Personal linear'!$C41,ClaimsData!$F$11:$F$2170,"Personal")</f>
        <v>28915</v>
      </c>
      <c r="I41">
        <f>SUMIFS(ClaimsData!$H$11:$H$2170,ClaimsData!$E$11:$E$2170,'Exposure Personal linear'!I$3,ClaimsData!$A$11:$A$2170,'Exposure Personal linear'!$C41,ClaimsData!$F$11:$F$2170,"Personal")</f>
        <v>15274</v>
      </c>
      <c r="J41">
        <f>SUMIFS(ClaimsData!$H$11:$H$2170,ClaimsData!$E$11:$E$2170,'Exposure Personal linear'!J$3,ClaimsData!$A$11:$A$2170,'Exposure Personal linear'!$C41,ClaimsData!$F$11:$F$2170,"Personal")</f>
        <v>5520</v>
      </c>
      <c r="K41">
        <f>SUMIFS(ClaimsData!$H$11:$H$2170,ClaimsData!$E$11:$E$2170,'Exposure Personal linear'!K$3,ClaimsData!$A$11:$A$2170,'Exposure Personal linear'!$C41,ClaimsData!$F$11:$F$2170,"Personal")</f>
        <v>7031</v>
      </c>
      <c r="L41">
        <f>SUMIFS(ClaimsData!$H$11:$H$2170,ClaimsData!$E$11:$E$2170,'Exposure Personal linear'!L$3,ClaimsData!$A$11:$A$2170,'Exposure Personal linear'!$C41,ClaimsData!$F$11:$F$2170,"Personal")</f>
        <v>5243</v>
      </c>
      <c r="M41">
        <f>SUMIFS(ClaimsData!$H$11:$H$2170,ClaimsData!$E$11:$E$2170,'Exposure Personal linear'!M$3,ClaimsData!$A$11:$A$2170,'Exposure Personal linear'!$C41,ClaimsData!$F$11:$F$2170,"Personal")</f>
        <v>4481</v>
      </c>
      <c r="N41">
        <f>SUMIFS(ClaimsData!$H$11:$H$2170,ClaimsData!$E$11:$E$2170,'Exposure Personal linear'!N$3,ClaimsData!$A$11:$A$2170,'Exposure Personal linear'!$C41,ClaimsData!$F$11:$F$2170,"Personal")</f>
        <v>48083</v>
      </c>
      <c r="O41">
        <f>SUMIFS(ClaimsData!$H$11:$H$2170,ClaimsData!$E$11:$E$2170,'Exposure Personal linear'!O$3,ClaimsData!$A$11:$A$2170,'Exposure Personal linear'!$C41,ClaimsData!$F$11:$F$2170,"Personal")</f>
        <v>27731</v>
      </c>
      <c r="P41">
        <f>SUMIFS(ClaimsData!$H$11:$H$2170,ClaimsData!$E$11:$E$2170,'Exposure Personal linear'!P$3,ClaimsData!$A$11:$A$2170,'Exposure Personal linear'!$C41,ClaimsData!$F$11:$F$2170,"Personal")</f>
        <v>32328</v>
      </c>
      <c r="Q41">
        <f>SUMIFS(ClaimsData!$H$11:$H$2170,ClaimsData!$E$11:$E$2170,'Exposure Personal linear'!Q$3,ClaimsData!$A$11:$A$2170,'Exposure Personal linear'!$C41,ClaimsData!$F$11:$F$2170,"Personal")</f>
        <v>26791</v>
      </c>
      <c r="R41">
        <f>SUMIFS(ClaimsData!$H$11:$H$2170,ClaimsData!$E$11:$E$2170,'Exposure Personal linear'!R$3,ClaimsData!$A$11:$A$2170,'Exposure Personal linear'!$C41,ClaimsData!$F$11:$F$2170,"Personal")</f>
        <v>20324</v>
      </c>
      <c r="S41">
        <f>SUMIFS(ClaimsData!$H$11:$H$2170,ClaimsData!$E$11:$E$2170,'Exposure Personal linear'!S$3,ClaimsData!$A$11:$A$2170,'Exposure Personal linear'!$C41,ClaimsData!$F$11:$F$2170,"Personal")</f>
        <v>17375</v>
      </c>
      <c r="T41">
        <f>SUMIFS(ClaimsData!$H$11:$H$2170,ClaimsData!$E$11:$E$2170,'Exposure Personal linear'!T$3,ClaimsData!$A$11:$A$2170,'Exposure Personal linear'!$C41,ClaimsData!$F$11:$F$2170,"Personal")</f>
        <v>5688</v>
      </c>
      <c r="U41">
        <f>SUMIFS(ClaimsData!$H$11:$H$2170,ClaimsData!$E$11:$E$2170,'Exposure Personal linear'!U$3,ClaimsData!$A$11:$A$2170,'Exposure Personal linear'!$C41,ClaimsData!$F$11:$F$2170,"Personal")</f>
        <v>10240</v>
      </c>
      <c r="V41">
        <f>SUMIFS(ClaimsData!$H$11:$H$2170,ClaimsData!$E$11:$E$2170,'Exposure Personal linear'!V$3,ClaimsData!$A$11:$A$2170,'Exposure Personal linear'!$C41,ClaimsData!$F$11:$F$2170,"Personal")</f>
        <v>3616</v>
      </c>
      <c r="W41">
        <f>SUMIFS(ClaimsData!$H$11:$H$2170,ClaimsData!$E$11:$E$2170,'Exposure Personal linear'!W$3,ClaimsData!$A$11:$A$2170,'Exposure Personal linear'!$C41,ClaimsData!$F$11:$F$2170,"Personal")</f>
        <v>22940</v>
      </c>
      <c r="X41">
        <f>SUMIFS(ClaimsData!$H$11:$H$2170,ClaimsData!$E$11:$E$2170,'Exposure Personal linear'!X$3,ClaimsData!$A$11:$A$2170,'Exposure Personal linear'!$C41,ClaimsData!$F$11:$F$2170,"Personal")</f>
        <v>15583</v>
      </c>
      <c r="Y41">
        <f>SUMIFS(ClaimsData!$H$11:$H$2170,ClaimsData!$E$11:$E$2170,'Exposure Personal linear'!Y$3,ClaimsData!$A$11:$A$2170,'Exposure Personal linear'!$C41,ClaimsData!$F$11:$F$2170,"Personal")</f>
        <v>23567</v>
      </c>
      <c r="Z41">
        <f>SUMIFS(ClaimsData!$H$11:$H$2170,ClaimsData!$E$11:$E$2170,'Exposure Personal linear'!Z$3,ClaimsData!$A$11:$A$2170,'Exposure Personal linear'!$C41,ClaimsData!$F$11:$F$2170,"Personal")</f>
        <v>10178</v>
      </c>
      <c r="AA41">
        <f>SUMIFS(ClaimsData!$H$11:$H$2170,ClaimsData!$E$11:$E$2170,'Exposure Personal linear'!AA$3,ClaimsData!$A$11:$A$2170,'Exposure Personal linear'!$C41,ClaimsData!$F$11:$F$2170,"Personal")</f>
        <v>18110</v>
      </c>
      <c r="AB41">
        <f>SUMIFS(ClaimsData!$H$11:$H$2170,ClaimsData!$E$11:$E$2170,'Exposure Personal linear'!AB$3,ClaimsData!$A$11:$A$2170,'Exposure Personal linear'!$C41,ClaimsData!$F$11:$F$2170,"Personal")</f>
        <v>17996</v>
      </c>
      <c r="AC41">
        <f>SUMIFS(ClaimsData!$H$11:$H$2170,ClaimsData!$E$11:$E$2170,'Exposure Personal linear'!AC$3,ClaimsData!$A$11:$A$2170,'Exposure Personal linear'!$C41,ClaimsData!$F$11:$F$2170,"Personal")</f>
        <v>8165</v>
      </c>
      <c r="AD41">
        <f>SUMIFS(ClaimsData!$H$11:$H$2170,ClaimsData!$E$11:$E$2170,'Exposure Personal linear'!AD$3,ClaimsData!$A$11:$A$2170,'Exposure Personal linear'!$C41,ClaimsData!$F$11:$F$2170,"Personal")</f>
        <v>8016</v>
      </c>
      <c r="AE41">
        <f>SUMIFS(ClaimsData!$H$11:$H$2170,ClaimsData!$E$11:$E$2170,'Exposure Personal linear'!AE$3,ClaimsData!$A$11:$A$2170,'Exposure Personal linear'!$C41,ClaimsData!$F$11:$F$2170,"Personal")</f>
        <v>3365</v>
      </c>
    </row>
    <row r="42" spans="1:31">
      <c r="A42">
        <f t="shared" si="6"/>
        <v>2018</v>
      </c>
      <c r="B42">
        <f t="shared" si="7"/>
        <v>3</v>
      </c>
      <c r="C42" t="str">
        <f t="shared" si="2"/>
        <v>2018_3</v>
      </c>
      <c r="D42">
        <f t="shared" si="5"/>
        <v>9.5</v>
      </c>
      <c r="E42">
        <f>SUMIFS(ClaimsData!$H$11:$H$2170,ClaimsData!$E$11:$E$2170,'Exposure Personal linear'!E$3,ClaimsData!$A$11:$A$2170,'Exposure Personal linear'!$C42,ClaimsData!$F$11:$F$2170,"Personal")</f>
        <v>35531</v>
      </c>
      <c r="F42">
        <f>SUMIFS(ClaimsData!$H$11:$H$2170,ClaimsData!$E$11:$E$2170,'Exposure Personal linear'!F$3,ClaimsData!$A$11:$A$2170,'Exposure Personal linear'!$C42,ClaimsData!$F$11:$F$2170,"Personal")</f>
        <v>21703</v>
      </c>
      <c r="G42">
        <f>SUMIFS(ClaimsData!$H$11:$H$2170,ClaimsData!$E$11:$E$2170,'Exposure Personal linear'!G$3,ClaimsData!$A$11:$A$2170,'Exposure Personal linear'!$C42,ClaimsData!$F$11:$F$2170,"Personal")</f>
        <v>27490</v>
      </c>
      <c r="H42">
        <f>SUMIFS(ClaimsData!$H$11:$H$2170,ClaimsData!$E$11:$E$2170,'Exposure Personal linear'!H$3,ClaimsData!$A$11:$A$2170,'Exposure Personal linear'!$C42,ClaimsData!$F$11:$F$2170,"Personal")</f>
        <v>28962</v>
      </c>
      <c r="I42">
        <f>SUMIFS(ClaimsData!$H$11:$H$2170,ClaimsData!$E$11:$E$2170,'Exposure Personal linear'!I$3,ClaimsData!$A$11:$A$2170,'Exposure Personal linear'!$C42,ClaimsData!$F$11:$F$2170,"Personal")</f>
        <v>15305</v>
      </c>
      <c r="J42">
        <f>SUMIFS(ClaimsData!$H$11:$H$2170,ClaimsData!$E$11:$E$2170,'Exposure Personal linear'!J$3,ClaimsData!$A$11:$A$2170,'Exposure Personal linear'!$C42,ClaimsData!$F$11:$F$2170,"Personal")</f>
        <v>5542</v>
      </c>
      <c r="K42">
        <f>SUMIFS(ClaimsData!$H$11:$H$2170,ClaimsData!$E$11:$E$2170,'Exposure Personal linear'!K$3,ClaimsData!$A$11:$A$2170,'Exposure Personal linear'!$C42,ClaimsData!$F$11:$F$2170,"Personal")</f>
        <v>7060</v>
      </c>
      <c r="L42">
        <f>SUMIFS(ClaimsData!$H$11:$H$2170,ClaimsData!$E$11:$E$2170,'Exposure Personal linear'!L$3,ClaimsData!$A$11:$A$2170,'Exposure Personal linear'!$C42,ClaimsData!$F$11:$F$2170,"Personal")</f>
        <v>5234</v>
      </c>
      <c r="M42">
        <f>SUMIFS(ClaimsData!$H$11:$H$2170,ClaimsData!$E$11:$E$2170,'Exposure Personal linear'!M$3,ClaimsData!$A$11:$A$2170,'Exposure Personal linear'!$C42,ClaimsData!$F$11:$F$2170,"Personal")</f>
        <v>4477</v>
      </c>
      <c r="N42">
        <f>SUMIFS(ClaimsData!$H$11:$H$2170,ClaimsData!$E$11:$E$2170,'Exposure Personal linear'!N$3,ClaimsData!$A$11:$A$2170,'Exposure Personal linear'!$C42,ClaimsData!$F$11:$F$2170,"Personal")</f>
        <v>48153</v>
      </c>
      <c r="O42">
        <f>SUMIFS(ClaimsData!$H$11:$H$2170,ClaimsData!$E$11:$E$2170,'Exposure Personal linear'!O$3,ClaimsData!$A$11:$A$2170,'Exposure Personal linear'!$C42,ClaimsData!$F$11:$F$2170,"Personal")</f>
        <v>27771</v>
      </c>
      <c r="P42">
        <f>SUMIFS(ClaimsData!$H$11:$H$2170,ClaimsData!$E$11:$E$2170,'Exposure Personal linear'!P$3,ClaimsData!$A$11:$A$2170,'Exposure Personal linear'!$C42,ClaimsData!$F$11:$F$2170,"Personal")</f>
        <v>32577</v>
      </c>
      <c r="Q42">
        <f>SUMIFS(ClaimsData!$H$11:$H$2170,ClaimsData!$E$11:$E$2170,'Exposure Personal linear'!Q$3,ClaimsData!$A$11:$A$2170,'Exposure Personal linear'!$C42,ClaimsData!$F$11:$F$2170,"Personal")</f>
        <v>26675</v>
      </c>
      <c r="R42">
        <f>SUMIFS(ClaimsData!$H$11:$H$2170,ClaimsData!$E$11:$E$2170,'Exposure Personal linear'!R$3,ClaimsData!$A$11:$A$2170,'Exposure Personal linear'!$C42,ClaimsData!$F$11:$F$2170,"Personal")</f>
        <v>20365</v>
      </c>
      <c r="S42">
        <f>SUMIFS(ClaimsData!$H$11:$H$2170,ClaimsData!$E$11:$E$2170,'Exposure Personal linear'!S$3,ClaimsData!$A$11:$A$2170,'Exposure Personal linear'!$C42,ClaimsData!$F$11:$F$2170,"Personal")</f>
        <v>17304</v>
      </c>
      <c r="T42">
        <f>SUMIFS(ClaimsData!$H$11:$H$2170,ClaimsData!$E$11:$E$2170,'Exposure Personal linear'!T$3,ClaimsData!$A$11:$A$2170,'Exposure Personal linear'!$C42,ClaimsData!$F$11:$F$2170,"Personal")</f>
        <v>5700</v>
      </c>
      <c r="U42">
        <f>SUMIFS(ClaimsData!$H$11:$H$2170,ClaimsData!$E$11:$E$2170,'Exposure Personal linear'!U$3,ClaimsData!$A$11:$A$2170,'Exposure Personal linear'!$C42,ClaimsData!$F$11:$F$2170,"Personal")</f>
        <v>10260</v>
      </c>
      <c r="V42">
        <f>SUMIFS(ClaimsData!$H$11:$H$2170,ClaimsData!$E$11:$E$2170,'Exposure Personal linear'!V$3,ClaimsData!$A$11:$A$2170,'Exposure Personal linear'!$C42,ClaimsData!$F$11:$F$2170,"Personal")</f>
        <v>3633</v>
      </c>
      <c r="W42">
        <f>SUMIFS(ClaimsData!$H$11:$H$2170,ClaimsData!$E$11:$E$2170,'Exposure Personal linear'!W$3,ClaimsData!$A$11:$A$2170,'Exposure Personal linear'!$C42,ClaimsData!$F$11:$F$2170,"Personal")</f>
        <v>22988</v>
      </c>
      <c r="X42">
        <f>SUMIFS(ClaimsData!$H$11:$H$2170,ClaimsData!$E$11:$E$2170,'Exposure Personal linear'!X$3,ClaimsData!$A$11:$A$2170,'Exposure Personal linear'!$C42,ClaimsData!$F$11:$F$2170,"Personal")</f>
        <v>15817</v>
      </c>
      <c r="Y42">
        <f>SUMIFS(ClaimsData!$H$11:$H$2170,ClaimsData!$E$11:$E$2170,'Exposure Personal linear'!Y$3,ClaimsData!$A$11:$A$2170,'Exposure Personal linear'!$C42,ClaimsData!$F$11:$F$2170,"Personal")</f>
        <v>23668</v>
      </c>
      <c r="Z42">
        <f>SUMIFS(ClaimsData!$H$11:$H$2170,ClaimsData!$E$11:$E$2170,'Exposure Personal linear'!Z$3,ClaimsData!$A$11:$A$2170,'Exposure Personal linear'!$C42,ClaimsData!$F$11:$F$2170,"Personal")</f>
        <v>10198</v>
      </c>
      <c r="AA42">
        <f>SUMIFS(ClaimsData!$H$11:$H$2170,ClaimsData!$E$11:$E$2170,'Exposure Personal linear'!AA$3,ClaimsData!$A$11:$A$2170,'Exposure Personal linear'!$C42,ClaimsData!$F$11:$F$2170,"Personal")</f>
        <v>18031</v>
      </c>
      <c r="AB42">
        <f>SUMIFS(ClaimsData!$H$11:$H$2170,ClaimsData!$E$11:$E$2170,'Exposure Personal linear'!AB$3,ClaimsData!$A$11:$A$2170,'Exposure Personal linear'!$C42,ClaimsData!$F$11:$F$2170,"Personal")</f>
        <v>18032</v>
      </c>
      <c r="AC42">
        <f>SUMIFS(ClaimsData!$H$11:$H$2170,ClaimsData!$E$11:$E$2170,'Exposure Personal linear'!AC$3,ClaimsData!$A$11:$A$2170,'Exposure Personal linear'!$C42,ClaimsData!$F$11:$F$2170,"Personal")</f>
        <v>8182</v>
      </c>
      <c r="AD42">
        <f>SUMIFS(ClaimsData!$H$11:$H$2170,ClaimsData!$E$11:$E$2170,'Exposure Personal linear'!AD$3,ClaimsData!$A$11:$A$2170,'Exposure Personal linear'!$C42,ClaimsData!$F$11:$F$2170,"Personal")</f>
        <v>7970</v>
      </c>
      <c r="AE42">
        <f>SUMIFS(ClaimsData!$H$11:$H$2170,ClaimsData!$E$11:$E$2170,'Exposure Personal linear'!AE$3,ClaimsData!$A$11:$A$2170,'Exposure Personal linear'!$C42,ClaimsData!$F$11:$F$2170,"Personal")</f>
        <v>3377</v>
      </c>
    </row>
    <row r="43" spans="1:31">
      <c r="A43">
        <f t="shared" si="6"/>
        <v>2018</v>
      </c>
      <c r="B43">
        <f t="shared" si="7"/>
        <v>4</v>
      </c>
      <c r="C43" t="str">
        <f t="shared" si="2"/>
        <v>2018_4</v>
      </c>
      <c r="D43">
        <f t="shared" si="5"/>
        <v>9.75</v>
      </c>
      <c r="E43">
        <f>SUMIFS(ClaimsData!$H$11:$H$2170,ClaimsData!$E$11:$E$2170,'Exposure Personal linear'!E$3,ClaimsData!$A$11:$A$2170,'Exposure Personal linear'!$C43,ClaimsData!$F$11:$F$2170,"Personal")</f>
        <v>35341</v>
      </c>
      <c r="F43">
        <f>SUMIFS(ClaimsData!$H$11:$H$2170,ClaimsData!$E$11:$E$2170,'Exposure Personal linear'!F$3,ClaimsData!$A$11:$A$2170,'Exposure Personal linear'!$C43,ClaimsData!$F$11:$F$2170,"Personal")</f>
        <v>21618</v>
      </c>
      <c r="G43">
        <f>SUMIFS(ClaimsData!$H$11:$H$2170,ClaimsData!$E$11:$E$2170,'Exposure Personal linear'!G$3,ClaimsData!$A$11:$A$2170,'Exposure Personal linear'!$C43,ClaimsData!$F$11:$F$2170,"Personal")</f>
        <v>26926</v>
      </c>
      <c r="H43">
        <f>SUMIFS(ClaimsData!$H$11:$H$2170,ClaimsData!$E$11:$E$2170,'Exposure Personal linear'!H$3,ClaimsData!$A$11:$A$2170,'Exposure Personal linear'!$C43,ClaimsData!$F$11:$F$2170,"Personal")</f>
        <v>28988</v>
      </c>
      <c r="I43">
        <f>SUMIFS(ClaimsData!$H$11:$H$2170,ClaimsData!$E$11:$E$2170,'Exposure Personal linear'!I$3,ClaimsData!$A$11:$A$2170,'Exposure Personal linear'!$C43,ClaimsData!$F$11:$F$2170,"Personal")</f>
        <v>15221</v>
      </c>
      <c r="J43">
        <f>SUMIFS(ClaimsData!$H$11:$H$2170,ClaimsData!$E$11:$E$2170,'Exposure Personal linear'!J$3,ClaimsData!$A$11:$A$2170,'Exposure Personal linear'!$C43,ClaimsData!$F$11:$F$2170,"Personal")</f>
        <v>5419</v>
      </c>
      <c r="K43">
        <f>SUMIFS(ClaimsData!$H$11:$H$2170,ClaimsData!$E$11:$E$2170,'Exposure Personal linear'!K$3,ClaimsData!$A$11:$A$2170,'Exposure Personal linear'!$C43,ClaimsData!$F$11:$F$2170,"Personal")</f>
        <v>7068</v>
      </c>
      <c r="L43">
        <f>SUMIFS(ClaimsData!$H$11:$H$2170,ClaimsData!$E$11:$E$2170,'Exposure Personal linear'!L$3,ClaimsData!$A$11:$A$2170,'Exposure Personal linear'!$C43,ClaimsData!$F$11:$F$2170,"Personal")</f>
        <v>5233</v>
      </c>
      <c r="M43">
        <f>SUMIFS(ClaimsData!$H$11:$H$2170,ClaimsData!$E$11:$E$2170,'Exposure Personal linear'!M$3,ClaimsData!$A$11:$A$2170,'Exposure Personal linear'!$C43,ClaimsData!$F$11:$F$2170,"Personal")</f>
        <v>4458</v>
      </c>
      <c r="N43">
        <f>SUMIFS(ClaimsData!$H$11:$H$2170,ClaimsData!$E$11:$E$2170,'Exposure Personal linear'!N$3,ClaimsData!$A$11:$A$2170,'Exposure Personal linear'!$C43,ClaimsData!$F$11:$F$2170,"Personal")</f>
        <v>47954</v>
      </c>
      <c r="O43">
        <f>SUMIFS(ClaimsData!$H$11:$H$2170,ClaimsData!$E$11:$E$2170,'Exposure Personal linear'!O$3,ClaimsData!$A$11:$A$2170,'Exposure Personal linear'!$C43,ClaimsData!$F$11:$F$2170,"Personal")</f>
        <v>27735</v>
      </c>
      <c r="P43">
        <f>SUMIFS(ClaimsData!$H$11:$H$2170,ClaimsData!$E$11:$E$2170,'Exposure Personal linear'!P$3,ClaimsData!$A$11:$A$2170,'Exposure Personal linear'!$C43,ClaimsData!$F$11:$F$2170,"Personal")</f>
        <v>32623</v>
      </c>
      <c r="Q43">
        <f>SUMIFS(ClaimsData!$H$11:$H$2170,ClaimsData!$E$11:$E$2170,'Exposure Personal linear'!Q$3,ClaimsData!$A$11:$A$2170,'Exposure Personal linear'!$C43,ClaimsData!$F$11:$F$2170,"Personal")</f>
        <v>25810</v>
      </c>
      <c r="R43">
        <f>SUMIFS(ClaimsData!$H$11:$H$2170,ClaimsData!$E$11:$E$2170,'Exposure Personal linear'!R$3,ClaimsData!$A$11:$A$2170,'Exposure Personal linear'!$C43,ClaimsData!$F$11:$F$2170,"Personal")</f>
        <v>20255</v>
      </c>
      <c r="S43">
        <f>SUMIFS(ClaimsData!$H$11:$H$2170,ClaimsData!$E$11:$E$2170,'Exposure Personal linear'!S$3,ClaimsData!$A$11:$A$2170,'Exposure Personal linear'!$C43,ClaimsData!$F$11:$F$2170,"Personal")</f>
        <v>17200</v>
      </c>
      <c r="T43">
        <f>SUMIFS(ClaimsData!$H$11:$H$2170,ClaimsData!$E$11:$E$2170,'Exposure Personal linear'!T$3,ClaimsData!$A$11:$A$2170,'Exposure Personal linear'!$C43,ClaimsData!$F$11:$F$2170,"Personal")</f>
        <v>5668</v>
      </c>
      <c r="U43">
        <f>SUMIFS(ClaimsData!$H$11:$H$2170,ClaimsData!$E$11:$E$2170,'Exposure Personal linear'!U$3,ClaimsData!$A$11:$A$2170,'Exposure Personal linear'!$C43,ClaimsData!$F$11:$F$2170,"Personal")</f>
        <v>10205</v>
      </c>
      <c r="V43">
        <f>SUMIFS(ClaimsData!$H$11:$H$2170,ClaimsData!$E$11:$E$2170,'Exposure Personal linear'!V$3,ClaimsData!$A$11:$A$2170,'Exposure Personal linear'!$C43,ClaimsData!$F$11:$F$2170,"Personal")</f>
        <v>3616</v>
      </c>
      <c r="W43">
        <f>SUMIFS(ClaimsData!$H$11:$H$2170,ClaimsData!$E$11:$E$2170,'Exposure Personal linear'!W$3,ClaimsData!$A$11:$A$2170,'Exposure Personal linear'!$C43,ClaimsData!$F$11:$F$2170,"Personal")</f>
        <v>22858</v>
      </c>
      <c r="X43">
        <f>SUMIFS(ClaimsData!$H$11:$H$2170,ClaimsData!$E$11:$E$2170,'Exposure Personal linear'!X$3,ClaimsData!$A$11:$A$2170,'Exposure Personal linear'!$C43,ClaimsData!$F$11:$F$2170,"Personal")</f>
        <v>15881</v>
      </c>
      <c r="Y43">
        <f>SUMIFS(ClaimsData!$H$11:$H$2170,ClaimsData!$E$11:$E$2170,'Exposure Personal linear'!Y$3,ClaimsData!$A$11:$A$2170,'Exposure Personal linear'!$C43,ClaimsData!$F$11:$F$2170,"Personal")</f>
        <v>23789</v>
      </c>
      <c r="Z43">
        <f>SUMIFS(ClaimsData!$H$11:$H$2170,ClaimsData!$E$11:$E$2170,'Exposure Personal linear'!Z$3,ClaimsData!$A$11:$A$2170,'Exposure Personal linear'!$C43,ClaimsData!$F$11:$F$2170,"Personal")</f>
        <v>10143</v>
      </c>
      <c r="AA43">
        <f>SUMIFS(ClaimsData!$H$11:$H$2170,ClaimsData!$E$11:$E$2170,'Exposure Personal linear'!AA$3,ClaimsData!$A$11:$A$2170,'Exposure Personal linear'!$C43,ClaimsData!$F$11:$F$2170,"Personal")</f>
        <v>17962</v>
      </c>
      <c r="AB43">
        <f>SUMIFS(ClaimsData!$H$11:$H$2170,ClaimsData!$E$11:$E$2170,'Exposure Personal linear'!AB$3,ClaimsData!$A$11:$A$2170,'Exposure Personal linear'!$C43,ClaimsData!$F$11:$F$2170,"Personal")</f>
        <v>18014</v>
      </c>
      <c r="AC43">
        <f>SUMIFS(ClaimsData!$H$11:$H$2170,ClaimsData!$E$11:$E$2170,'Exposure Personal linear'!AC$3,ClaimsData!$A$11:$A$2170,'Exposure Personal linear'!$C43,ClaimsData!$F$11:$F$2170,"Personal")</f>
        <v>8136</v>
      </c>
      <c r="AD43">
        <f>SUMIFS(ClaimsData!$H$11:$H$2170,ClaimsData!$E$11:$E$2170,'Exposure Personal linear'!AD$3,ClaimsData!$A$11:$A$2170,'Exposure Personal linear'!$C43,ClaimsData!$F$11:$F$2170,"Personal")</f>
        <v>7923</v>
      </c>
      <c r="AE43">
        <f>SUMIFS(ClaimsData!$H$11:$H$2170,ClaimsData!$E$11:$E$2170,'Exposure Personal linear'!AE$3,ClaimsData!$A$11:$A$2170,'Exposure Personal linear'!$C43,ClaimsData!$F$11:$F$2170,"Personal")</f>
        <v>3356</v>
      </c>
    </row>
    <row r="44" spans="1:31">
      <c r="A44">
        <f t="shared" si="6"/>
        <v>2019</v>
      </c>
      <c r="B44">
        <f t="shared" si="7"/>
        <v>1</v>
      </c>
      <c r="C44" t="str">
        <f t="shared" si="2"/>
        <v>2019_1</v>
      </c>
      <c r="D44">
        <f t="shared" si="5"/>
        <v>10</v>
      </c>
      <c r="E44">
        <f>$D44*E$2+E$1</f>
        <v>37109.800000000003</v>
      </c>
      <c r="F44">
        <f t="shared" ref="F44:AE53" si="8">$D44*F$2+F$1</f>
        <v>22682.600000000002</v>
      </c>
      <c r="G44">
        <f t="shared" si="8"/>
        <v>28981.446153846155</v>
      </c>
      <c r="H44">
        <f t="shared" si="8"/>
        <v>30286.823076923079</v>
      </c>
      <c r="I44">
        <f t="shared" si="8"/>
        <v>16213.184615384616</v>
      </c>
      <c r="J44">
        <f t="shared" si="8"/>
        <v>5826.7230769230764</v>
      </c>
      <c r="K44">
        <f t="shared" si="8"/>
        <v>7231.2269230769234</v>
      </c>
      <c r="L44">
        <f t="shared" si="8"/>
        <v>5407.8423076923073</v>
      </c>
      <c r="M44">
        <f t="shared" si="8"/>
        <v>4761.2423076923078</v>
      </c>
      <c r="N44">
        <f t="shared" si="8"/>
        <v>50287.149999999994</v>
      </c>
      <c r="O44">
        <f t="shared" si="8"/>
        <v>29319.146153846155</v>
      </c>
      <c r="P44">
        <f t="shared" si="8"/>
        <v>33717.557692307688</v>
      </c>
      <c r="Q44">
        <f t="shared" si="8"/>
        <v>27223.576923076922</v>
      </c>
      <c r="R44">
        <f t="shared" si="8"/>
        <v>21193.35</v>
      </c>
      <c r="S44">
        <f t="shared" si="8"/>
        <v>18226.834615384614</v>
      </c>
      <c r="T44">
        <f t="shared" si="8"/>
        <v>5870.1115384615387</v>
      </c>
      <c r="U44">
        <f t="shared" si="8"/>
        <v>10883.638461538463</v>
      </c>
      <c r="V44">
        <f t="shared" si="8"/>
        <v>3740.9692307692308</v>
      </c>
      <c r="W44">
        <f t="shared" si="8"/>
        <v>23840.426923076921</v>
      </c>
      <c r="X44">
        <f t="shared" si="8"/>
        <v>16132.288461538463</v>
      </c>
      <c r="Y44">
        <f t="shared" si="8"/>
        <v>24630.288461538461</v>
      </c>
      <c r="Z44">
        <f t="shared" si="8"/>
        <v>10719.880769230767</v>
      </c>
      <c r="AA44">
        <f t="shared" si="8"/>
        <v>18978.465384615385</v>
      </c>
      <c r="AB44">
        <f t="shared" si="8"/>
        <v>18976.961538461539</v>
      </c>
      <c r="AC44">
        <f t="shared" si="8"/>
        <v>8635.4346153846145</v>
      </c>
      <c r="AD44">
        <f t="shared" si="8"/>
        <v>8422.5076923076922</v>
      </c>
      <c r="AE44">
        <f t="shared" si="8"/>
        <v>3492.5346153846158</v>
      </c>
    </row>
    <row r="45" spans="1:31">
      <c r="A45">
        <f t="shared" si="6"/>
        <v>2019</v>
      </c>
      <c r="B45">
        <f t="shared" si="7"/>
        <v>2</v>
      </c>
      <c r="C45" t="str">
        <f t="shared" si="2"/>
        <v>2019_2</v>
      </c>
      <c r="D45">
        <f t="shared" si="5"/>
        <v>10.25</v>
      </c>
      <c r="E45">
        <f t="shared" ref="E45:T69" si="9">$D45*E$2+E$1</f>
        <v>37397.148780487805</v>
      </c>
      <c r="F45">
        <f t="shared" si="8"/>
        <v>22826.250000000004</v>
      </c>
      <c r="G45">
        <f t="shared" si="8"/>
        <v>29211.930112570357</v>
      </c>
      <c r="H45">
        <f t="shared" si="8"/>
        <v>30514.788836772987</v>
      </c>
      <c r="I45">
        <f t="shared" si="8"/>
        <v>16360.94484052533</v>
      </c>
      <c r="J45">
        <f t="shared" si="8"/>
        <v>5858.3303001876166</v>
      </c>
      <c r="K45">
        <f t="shared" si="8"/>
        <v>7278.4099437148225</v>
      </c>
      <c r="L45">
        <f t="shared" si="8"/>
        <v>5449.0382739212</v>
      </c>
      <c r="M45">
        <f t="shared" si="8"/>
        <v>4799.7529080675422</v>
      </c>
      <c r="N45">
        <f t="shared" si="8"/>
        <v>50667.518292682922</v>
      </c>
      <c r="O45">
        <f t="shared" si="8"/>
        <v>29540.216697936212</v>
      </c>
      <c r="P45">
        <f t="shared" si="8"/>
        <v>33971.853189493435</v>
      </c>
      <c r="Q45">
        <f t="shared" si="8"/>
        <v>27362.096529080674</v>
      </c>
      <c r="R45">
        <f t="shared" si="8"/>
        <v>21350.102439024391</v>
      </c>
      <c r="S45">
        <f t="shared" si="8"/>
        <v>18321.39971857411</v>
      </c>
      <c r="T45">
        <f t="shared" si="8"/>
        <v>5908.9267354596614</v>
      </c>
      <c r="U45">
        <f t="shared" si="8"/>
        <v>10983.342776735461</v>
      </c>
      <c r="V45">
        <f t="shared" si="8"/>
        <v>3770.1579737335833</v>
      </c>
      <c r="W45">
        <f t="shared" si="8"/>
        <v>24013.646529080674</v>
      </c>
      <c r="X45">
        <f t="shared" si="8"/>
        <v>16306.406191369606</v>
      </c>
      <c r="Y45">
        <f t="shared" si="8"/>
        <v>24870.630581613506</v>
      </c>
      <c r="Z45">
        <f t="shared" si="8"/>
        <v>10810.494465290805</v>
      </c>
      <c r="AA45">
        <f t="shared" si="8"/>
        <v>19177.262476547843</v>
      </c>
      <c r="AB45">
        <f t="shared" si="8"/>
        <v>19136.487711069418</v>
      </c>
      <c r="AC45">
        <f t="shared" si="8"/>
        <v>8711.5375234521562</v>
      </c>
      <c r="AD45">
        <f t="shared" si="8"/>
        <v>8496.7556285178252</v>
      </c>
      <c r="AE45">
        <f t="shared" si="8"/>
        <v>3514.777767354597</v>
      </c>
    </row>
    <row r="46" spans="1:31">
      <c r="A46">
        <f t="shared" si="6"/>
        <v>2019</v>
      </c>
      <c r="B46">
        <f t="shared" si="7"/>
        <v>3</v>
      </c>
      <c r="C46" t="str">
        <f t="shared" si="2"/>
        <v>2019_3</v>
      </c>
      <c r="D46">
        <f t="shared" si="5"/>
        <v>10.5</v>
      </c>
      <c r="E46">
        <f t="shared" si="9"/>
        <v>37684.497560975607</v>
      </c>
      <c r="F46">
        <f t="shared" si="8"/>
        <v>22969.9</v>
      </c>
      <c r="G46">
        <f t="shared" si="8"/>
        <v>29442.414071294559</v>
      </c>
      <c r="H46">
        <f t="shared" si="8"/>
        <v>30742.754596622894</v>
      </c>
      <c r="I46">
        <f t="shared" si="8"/>
        <v>16508.705065666043</v>
      </c>
      <c r="J46">
        <f t="shared" si="8"/>
        <v>5889.9375234521576</v>
      </c>
      <c r="K46">
        <f t="shared" si="8"/>
        <v>7325.5929643527215</v>
      </c>
      <c r="L46">
        <f t="shared" si="8"/>
        <v>5490.2342401500937</v>
      </c>
      <c r="M46">
        <f t="shared" si="8"/>
        <v>4838.2635084427766</v>
      </c>
      <c r="N46">
        <f t="shared" si="8"/>
        <v>51047.88658536585</v>
      </c>
      <c r="O46">
        <f t="shared" si="8"/>
        <v>29761.287242026268</v>
      </c>
      <c r="P46">
        <f t="shared" si="8"/>
        <v>34226.148686679175</v>
      </c>
      <c r="Q46">
        <f t="shared" si="8"/>
        <v>27500.616135084427</v>
      </c>
      <c r="R46">
        <f t="shared" si="8"/>
        <v>21506.85487804878</v>
      </c>
      <c r="S46">
        <f t="shared" si="8"/>
        <v>18415.964821763602</v>
      </c>
      <c r="T46">
        <f t="shared" si="8"/>
        <v>5947.7419324577859</v>
      </c>
      <c r="U46">
        <f t="shared" si="8"/>
        <v>11083.047091932458</v>
      </c>
      <c r="V46">
        <f t="shared" si="8"/>
        <v>3799.3467166979362</v>
      </c>
      <c r="W46">
        <f t="shared" si="8"/>
        <v>24186.866135084427</v>
      </c>
      <c r="X46">
        <f t="shared" si="8"/>
        <v>16480.523921200751</v>
      </c>
      <c r="Y46">
        <f t="shared" si="8"/>
        <v>25110.972701688555</v>
      </c>
      <c r="Z46">
        <f t="shared" si="8"/>
        <v>10901.108161350843</v>
      </c>
      <c r="AA46">
        <f t="shared" si="8"/>
        <v>19376.059568480297</v>
      </c>
      <c r="AB46">
        <f t="shared" si="8"/>
        <v>19296.013883677297</v>
      </c>
      <c r="AC46">
        <f t="shared" si="8"/>
        <v>8787.6404315196996</v>
      </c>
      <c r="AD46">
        <f t="shared" si="8"/>
        <v>8571.0035647279547</v>
      </c>
      <c r="AE46">
        <f t="shared" si="8"/>
        <v>3537.0209193245782</v>
      </c>
    </row>
    <row r="47" spans="1:31">
      <c r="A47">
        <f t="shared" si="6"/>
        <v>2019</v>
      </c>
      <c r="B47">
        <f t="shared" si="7"/>
        <v>4</v>
      </c>
      <c r="C47" t="str">
        <f t="shared" si="2"/>
        <v>2019_4</v>
      </c>
      <c r="D47">
        <f t="shared" si="5"/>
        <v>10.75</v>
      </c>
      <c r="E47">
        <f t="shared" si="9"/>
        <v>37971.846341463417</v>
      </c>
      <c r="F47">
        <f t="shared" si="8"/>
        <v>23113.550000000003</v>
      </c>
      <c r="G47">
        <f t="shared" si="8"/>
        <v>29672.898030018761</v>
      </c>
      <c r="H47">
        <f t="shared" si="8"/>
        <v>30970.720356472797</v>
      </c>
      <c r="I47">
        <f t="shared" si="8"/>
        <v>16656.465290806755</v>
      </c>
      <c r="J47">
        <f t="shared" si="8"/>
        <v>5921.5447467166978</v>
      </c>
      <c r="K47">
        <f t="shared" si="8"/>
        <v>7372.7759849906197</v>
      </c>
      <c r="L47">
        <f t="shared" si="8"/>
        <v>5531.4302063789864</v>
      </c>
      <c r="M47">
        <f t="shared" si="8"/>
        <v>4876.7741088180119</v>
      </c>
      <c r="N47">
        <f t="shared" si="8"/>
        <v>51428.25487804877</v>
      </c>
      <c r="O47">
        <f t="shared" si="8"/>
        <v>29982.357786116325</v>
      </c>
      <c r="P47">
        <f t="shared" si="8"/>
        <v>34480.444183864915</v>
      </c>
      <c r="Q47">
        <f t="shared" si="8"/>
        <v>27639.135741088179</v>
      </c>
      <c r="R47">
        <f t="shared" si="8"/>
        <v>21663.607317073169</v>
      </c>
      <c r="S47">
        <f t="shared" si="8"/>
        <v>18510.529924953094</v>
      </c>
      <c r="T47">
        <f t="shared" si="8"/>
        <v>5986.5571294559095</v>
      </c>
      <c r="U47">
        <f t="shared" si="8"/>
        <v>11182.751407129457</v>
      </c>
      <c r="V47">
        <f t="shared" si="8"/>
        <v>3828.5354596622888</v>
      </c>
      <c r="W47">
        <f t="shared" si="8"/>
        <v>24360.085741088176</v>
      </c>
      <c r="X47">
        <f t="shared" si="8"/>
        <v>16654.641651031896</v>
      </c>
      <c r="Y47">
        <f t="shared" si="8"/>
        <v>25351.314821763604</v>
      </c>
      <c r="Z47">
        <f t="shared" si="8"/>
        <v>10991.721857410881</v>
      </c>
      <c r="AA47">
        <f t="shared" si="8"/>
        <v>19574.856660412755</v>
      </c>
      <c r="AB47">
        <f t="shared" si="8"/>
        <v>19455.540056285179</v>
      </c>
      <c r="AC47">
        <f t="shared" si="8"/>
        <v>8863.7433395872413</v>
      </c>
      <c r="AD47">
        <f t="shared" si="8"/>
        <v>8645.2515009380877</v>
      </c>
      <c r="AE47">
        <f t="shared" si="8"/>
        <v>3559.2640712945595</v>
      </c>
    </row>
    <row r="48" spans="1:31">
      <c r="A48">
        <f t="shared" si="6"/>
        <v>2020</v>
      </c>
      <c r="B48">
        <f t="shared" si="7"/>
        <v>1</v>
      </c>
      <c r="C48" t="str">
        <f t="shared" si="2"/>
        <v>2020_1</v>
      </c>
      <c r="D48">
        <f t="shared" si="5"/>
        <v>11</v>
      </c>
      <c r="E48">
        <f t="shared" si="9"/>
        <v>38259.195121951219</v>
      </c>
      <c r="F48">
        <f t="shared" si="8"/>
        <v>23257.200000000004</v>
      </c>
      <c r="G48">
        <f t="shared" si="8"/>
        <v>29903.381988742964</v>
      </c>
      <c r="H48">
        <f t="shared" si="8"/>
        <v>31198.686116322704</v>
      </c>
      <c r="I48">
        <f t="shared" si="8"/>
        <v>16804.22551594747</v>
      </c>
      <c r="J48">
        <f t="shared" si="8"/>
        <v>5953.1519699812379</v>
      </c>
      <c r="K48">
        <f t="shared" si="8"/>
        <v>7419.9590056285188</v>
      </c>
      <c r="L48">
        <f t="shared" si="8"/>
        <v>5572.6261726078792</v>
      </c>
      <c r="M48">
        <f t="shared" si="8"/>
        <v>4915.2847091932454</v>
      </c>
      <c r="N48">
        <f t="shared" si="8"/>
        <v>51808.623170731706</v>
      </c>
      <c r="O48">
        <f t="shared" si="8"/>
        <v>30203.428330206381</v>
      </c>
      <c r="P48">
        <f t="shared" si="8"/>
        <v>34734.739681050654</v>
      </c>
      <c r="Q48">
        <f t="shared" si="8"/>
        <v>27777.655347091932</v>
      </c>
      <c r="R48">
        <f t="shared" si="8"/>
        <v>21820.359756097561</v>
      </c>
      <c r="S48">
        <f t="shared" si="8"/>
        <v>18605.09502814259</v>
      </c>
      <c r="T48">
        <f t="shared" si="8"/>
        <v>6025.3723264540331</v>
      </c>
      <c r="U48">
        <f t="shared" si="8"/>
        <v>11282.455722326455</v>
      </c>
      <c r="V48">
        <f t="shared" si="8"/>
        <v>3857.7242026266413</v>
      </c>
      <c r="W48">
        <f t="shared" si="8"/>
        <v>24533.305347091929</v>
      </c>
      <c r="X48">
        <f t="shared" si="8"/>
        <v>16828.759380863041</v>
      </c>
      <c r="Y48">
        <f t="shared" si="8"/>
        <v>25591.65694183865</v>
      </c>
      <c r="Z48">
        <f t="shared" si="8"/>
        <v>11082.335553470919</v>
      </c>
      <c r="AA48">
        <f t="shared" si="8"/>
        <v>19773.653752345213</v>
      </c>
      <c r="AB48">
        <f t="shared" si="8"/>
        <v>19615.066228893058</v>
      </c>
      <c r="AC48">
        <f t="shared" si="8"/>
        <v>8939.8462476547829</v>
      </c>
      <c r="AD48">
        <f t="shared" si="8"/>
        <v>8719.4994371482189</v>
      </c>
      <c r="AE48">
        <f t="shared" si="8"/>
        <v>3581.5072232645407</v>
      </c>
    </row>
    <row r="49" spans="1:31">
      <c r="A49">
        <f t="shared" si="6"/>
        <v>2020</v>
      </c>
      <c r="B49">
        <f t="shared" si="7"/>
        <v>2</v>
      </c>
      <c r="C49" t="str">
        <f t="shared" si="2"/>
        <v>2020_2</v>
      </c>
      <c r="D49">
        <f t="shared" si="5"/>
        <v>11.25</v>
      </c>
      <c r="E49">
        <f t="shared" si="9"/>
        <v>38546.543902439029</v>
      </c>
      <c r="F49">
        <f t="shared" si="8"/>
        <v>23400.850000000002</v>
      </c>
      <c r="G49">
        <f t="shared" si="8"/>
        <v>30133.865947467166</v>
      </c>
      <c r="H49">
        <f t="shared" si="8"/>
        <v>31426.651876172611</v>
      </c>
      <c r="I49">
        <f t="shared" si="8"/>
        <v>16951.985741088181</v>
      </c>
      <c r="J49">
        <f t="shared" si="8"/>
        <v>5984.7591932457781</v>
      </c>
      <c r="K49">
        <f t="shared" si="8"/>
        <v>7467.1420262664178</v>
      </c>
      <c r="L49">
        <f t="shared" si="8"/>
        <v>5613.8221388367729</v>
      </c>
      <c r="M49">
        <f t="shared" si="8"/>
        <v>4953.7953095684807</v>
      </c>
      <c r="N49">
        <f t="shared" si="8"/>
        <v>52188.991463414626</v>
      </c>
      <c r="O49">
        <f t="shared" si="8"/>
        <v>30424.498874296438</v>
      </c>
      <c r="P49">
        <f t="shared" si="8"/>
        <v>34989.035178236401</v>
      </c>
      <c r="Q49">
        <f t="shared" si="8"/>
        <v>27916.174953095684</v>
      </c>
      <c r="R49">
        <f t="shared" si="8"/>
        <v>21977.11219512195</v>
      </c>
      <c r="S49">
        <f t="shared" si="8"/>
        <v>18699.660131332083</v>
      </c>
      <c r="T49">
        <f t="shared" si="8"/>
        <v>6064.1875234521576</v>
      </c>
      <c r="U49">
        <f t="shared" si="8"/>
        <v>11382.160037523452</v>
      </c>
      <c r="V49">
        <f t="shared" si="8"/>
        <v>3886.9129455909942</v>
      </c>
      <c r="W49">
        <f t="shared" si="8"/>
        <v>24706.524953095683</v>
      </c>
      <c r="X49">
        <f t="shared" si="8"/>
        <v>17002.877110694186</v>
      </c>
      <c r="Y49">
        <f t="shared" si="8"/>
        <v>25831.999061913695</v>
      </c>
      <c r="Z49">
        <f t="shared" si="8"/>
        <v>11172.949249530957</v>
      </c>
      <c r="AA49">
        <f t="shared" si="8"/>
        <v>19972.450844277671</v>
      </c>
      <c r="AB49">
        <f t="shared" si="8"/>
        <v>19774.592401500937</v>
      </c>
      <c r="AC49">
        <f t="shared" si="8"/>
        <v>9015.9491557223264</v>
      </c>
      <c r="AD49">
        <f t="shared" si="8"/>
        <v>8793.7473733583502</v>
      </c>
      <c r="AE49">
        <f t="shared" si="8"/>
        <v>3603.7503752345219</v>
      </c>
    </row>
    <row r="50" spans="1:31">
      <c r="A50">
        <f t="shared" si="6"/>
        <v>2020</v>
      </c>
      <c r="B50">
        <f t="shared" si="7"/>
        <v>3</v>
      </c>
      <c r="C50" t="str">
        <f t="shared" si="2"/>
        <v>2020_3</v>
      </c>
      <c r="D50">
        <f t="shared" si="5"/>
        <v>11.5</v>
      </c>
      <c r="E50">
        <f t="shared" si="9"/>
        <v>38833.892682926831</v>
      </c>
      <c r="F50">
        <f t="shared" si="8"/>
        <v>23544.500000000004</v>
      </c>
      <c r="G50">
        <f t="shared" si="8"/>
        <v>30364.349906191368</v>
      </c>
      <c r="H50">
        <f t="shared" si="8"/>
        <v>31654.617636022514</v>
      </c>
      <c r="I50">
        <f t="shared" si="8"/>
        <v>17099.745966228897</v>
      </c>
      <c r="J50">
        <f t="shared" si="8"/>
        <v>6016.3664165103182</v>
      </c>
      <c r="K50">
        <f t="shared" si="8"/>
        <v>7514.325046904316</v>
      </c>
      <c r="L50">
        <f t="shared" si="8"/>
        <v>5655.0181050656656</v>
      </c>
      <c r="M50">
        <f t="shared" si="8"/>
        <v>4992.3059099437151</v>
      </c>
      <c r="N50">
        <f t="shared" si="8"/>
        <v>52569.359756097554</v>
      </c>
      <c r="O50">
        <f t="shared" si="8"/>
        <v>30645.569418386494</v>
      </c>
      <c r="P50">
        <f t="shared" si="8"/>
        <v>35243.330675422141</v>
      </c>
      <c r="Q50">
        <f t="shared" si="8"/>
        <v>28054.694559099436</v>
      </c>
      <c r="R50">
        <f t="shared" si="8"/>
        <v>22133.864634146339</v>
      </c>
      <c r="S50">
        <f t="shared" si="8"/>
        <v>18794.225234521575</v>
      </c>
      <c r="T50">
        <f t="shared" si="8"/>
        <v>6103.0027204502812</v>
      </c>
      <c r="U50">
        <f t="shared" si="8"/>
        <v>11481.864352720451</v>
      </c>
      <c r="V50">
        <f t="shared" si="8"/>
        <v>3916.1016885553472</v>
      </c>
      <c r="W50">
        <f t="shared" si="8"/>
        <v>24879.744559099432</v>
      </c>
      <c r="X50">
        <f t="shared" si="8"/>
        <v>17176.994840525331</v>
      </c>
      <c r="Y50">
        <f t="shared" si="8"/>
        <v>26072.341181988741</v>
      </c>
      <c r="Z50">
        <f t="shared" si="8"/>
        <v>11263.562945590995</v>
      </c>
      <c r="AA50">
        <f t="shared" si="8"/>
        <v>20171.247936210129</v>
      </c>
      <c r="AB50">
        <f t="shared" si="8"/>
        <v>19934.118574108819</v>
      </c>
      <c r="AC50">
        <f t="shared" si="8"/>
        <v>9092.052063789868</v>
      </c>
      <c r="AD50">
        <f t="shared" si="8"/>
        <v>8867.9953095684814</v>
      </c>
      <c r="AE50">
        <f t="shared" si="8"/>
        <v>3625.9935272045032</v>
      </c>
    </row>
    <row r="51" spans="1:31">
      <c r="A51">
        <f t="shared" si="6"/>
        <v>2020</v>
      </c>
      <c r="B51">
        <f t="shared" si="7"/>
        <v>4</v>
      </c>
      <c r="C51" t="str">
        <f t="shared" si="2"/>
        <v>2020_4</v>
      </c>
      <c r="D51">
        <f t="shared" si="5"/>
        <v>11.75</v>
      </c>
      <c r="E51">
        <f t="shared" si="9"/>
        <v>39121.241463414641</v>
      </c>
      <c r="F51">
        <f t="shared" si="8"/>
        <v>23688.15</v>
      </c>
      <c r="G51">
        <f t="shared" si="8"/>
        <v>30594.83386491557</v>
      </c>
      <c r="H51">
        <f t="shared" si="8"/>
        <v>31882.583395872422</v>
      </c>
      <c r="I51">
        <f t="shared" si="8"/>
        <v>17247.506191369608</v>
      </c>
      <c r="J51">
        <f t="shared" si="8"/>
        <v>6047.9736397748584</v>
      </c>
      <c r="K51">
        <f t="shared" si="8"/>
        <v>7561.5080675422141</v>
      </c>
      <c r="L51">
        <f t="shared" si="8"/>
        <v>5696.2140712945584</v>
      </c>
      <c r="M51">
        <f t="shared" si="8"/>
        <v>5030.8165103189494</v>
      </c>
      <c r="N51">
        <f t="shared" si="8"/>
        <v>52949.728048780482</v>
      </c>
      <c r="O51">
        <f t="shared" si="8"/>
        <v>30866.639962476551</v>
      </c>
      <c r="P51">
        <f t="shared" si="8"/>
        <v>35497.626172607881</v>
      </c>
      <c r="Q51">
        <f t="shared" si="8"/>
        <v>28193.214165103189</v>
      </c>
      <c r="R51">
        <f t="shared" si="8"/>
        <v>22290.617073170732</v>
      </c>
      <c r="S51">
        <f t="shared" si="8"/>
        <v>18888.790337711071</v>
      </c>
      <c r="T51">
        <f t="shared" si="8"/>
        <v>6141.8179174484048</v>
      </c>
      <c r="U51">
        <f t="shared" si="8"/>
        <v>11581.568667917451</v>
      </c>
      <c r="V51">
        <f t="shared" si="8"/>
        <v>3945.2904315196997</v>
      </c>
      <c r="W51">
        <f t="shared" si="8"/>
        <v>25052.964165103185</v>
      </c>
      <c r="X51">
        <f t="shared" si="8"/>
        <v>17351.112570356476</v>
      </c>
      <c r="Y51">
        <f t="shared" si="8"/>
        <v>26312.68330206379</v>
      </c>
      <c r="Z51">
        <f t="shared" si="8"/>
        <v>11354.176641651031</v>
      </c>
      <c r="AA51">
        <f t="shared" si="8"/>
        <v>20370.045028142587</v>
      </c>
      <c r="AB51">
        <f t="shared" si="8"/>
        <v>20093.644746716698</v>
      </c>
      <c r="AC51">
        <f t="shared" si="8"/>
        <v>9168.1549718574097</v>
      </c>
      <c r="AD51">
        <f t="shared" si="8"/>
        <v>8942.2432457786126</v>
      </c>
      <c r="AE51">
        <f t="shared" si="8"/>
        <v>3648.2366791744844</v>
      </c>
    </row>
    <row r="52" spans="1:31">
      <c r="A52">
        <f t="shared" si="6"/>
        <v>2021</v>
      </c>
      <c r="B52">
        <f t="shared" si="7"/>
        <v>1</v>
      </c>
      <c r="C52" t="str">
        <f t="shared" si="2"/>
        <v>2021_1</v>
      </c>
      <c r="D52">
        <f t="shared" si="5"/>
        <v>12</v>
      </c>
      <c r="E52">
        <f t="shared" si="9"/>
        <v>39408.590243902443</v>
      </c>
      <c r="F52">
        <f t="shared" si="8"/>
        <v>23831.800000000003</v>
      </c>
      <c r="G52">
        <f t="shared" si="8"/>
        <v>30825.317823639773</v>
      </c>
      <c r="H52">
        <f t="shared" si="8"/>
        <v>32110.549155722329</v>
      </c>
      <c r="I52">
        <f t="shared" si="8"/>
        <v>17395.26641651032</v>
      </c>
      <c r="J52">
        <f t="shared" si="8"/>
        <v>6079.5808630393994</v>
      </c>
      <c r="K52">
        <f t="shared" si="8"/>
        <v>7608.6910881801132</v>
      </c>
      <c r="L52">
        <f t="shared" si="8"/>
        <v>5737.410037523452</v>
      </c>
      <c r="M52">
        <f t="shared" si="8"/>
        <v>5069.3271106941838</v>
      </c>
      <c r="N52">
        <f t="shared" si="8"/>
        <v>53330.09634146341</v>
      </c>
      <c r="O52">
        <f t="shared" si="8"/>
        <v>31087.710506566607</v>
      </c>
      <c r="P52">
        <f t="shared" si="8"/>
        <v>35751.921669793621</v>
      </c>
      <c r="Q52">
        <f t="shared" si="8"/>
        <v>28331.733771106941</v>
      </c>
      <c r="R52">
        <f t="shared" si="8"/>
        <v>22447.36951219512</v>
      </c>
      <c r="S52">
        <f t="shared" si="8"/>
        <v>18983.355440900563</v>
      </c>
      <c r="T52">
        <f t="shared" si="8"/>
        <v>6180.6331144465285</v>
      </c>
      <c r="U52">
        <f t="shared" si="8"/>
        <v>11681.272983114448</v>
      </c>
      <c r="V52">
        <f t="shared" si="8"/>
        <v>3974.4791744840522</v>
      </c>
      <c r="W52">
        <f t="shared" si="8"/>
        <v>25226.183771106938</v>
      </c>
      <c r="X52">
        <f t="shared" si="8"/>
        <v>17525.230300187617</v>
      </c>
      <c r="Y52">
        <f t="shared" si="8"/>
        <v>26553.025422138839</v>
      </c>
      <c r="Z52">
        <f t="shared" si="8"/>
        <v>11444.790337711069</v>
      </c>
      <c r="AA52">
        <f t="shared" si="8"/>
        <v>20568.842120075045</v>
      </c>
      <c r="AB52">
        <f t="shared" si="8"/>
        <v>20253.170919324577</v>
      </c>
      <c r="AC52">
        <f t="shared" si="8"/>
        <v>9244.2578799249532</v>
      </c>
      <c r="AD52">
        <f t="shared" si="8"/>
        <v>9016.4911819887438</v>
      </c>
      <c r="AE52">
        <f t="shared" si="8"/>
        <v>3670.4798311444656</v>
      </c>
    </row>
    <row r="53" spans="1:31">
      <c r="A53">
        <f t="shared" si="6"/>
        <v>2021</v>
      </c>
      <c r="B53">
        <f t="shared" si="7"/>
        <v>2</v>
      </c>
      <c r="C53" t="str">
        <f t="shared" si="2"/>
        <v>2021_2</v>
      </c>
      <c r="D53">
        <f t="shared" si="5"/>
        <v>12.25</v>
      </c>
      <c r="E53">
        <f t="shared" si="9"/>
        <v>39695.939024390245</v>
      </c>
      <c r="F53">
        <f t="shared" si="8"/>
        <v>23975.450000000004</v>
      </c>
      <c r="G53">
        <f t="shared" si="8"/>
        <v>31055.801782363975</v>
      </c>
      <c r="H53">
        <f t="shared" si="8"/>
        <v>32338.514915572236</v>
      </c>
      <c r="I53">
        <f t="shared" si="8"/>
        <v>17543.026641651035</v>
      </c>
      <c r="J53">
        <f t="shared" si="8"/>
        <v>6111.1880863039396</v>
      </c>
      <c r="K53">
        <f t="shared" si="8"/>
        <v>7655.8741088180122</v>
      </c>
      <c r="L53">
        <f t="shared" si="8"/>
        <v>5778.6060037523448</v>
      </c>
      <c r="M53">
        <f t="shared" si="8"/>
        <v>5107.8377110694182</v>
      </c>
      <c r="N53">
        <f t="shared" si="8"/>
        <v>53710.464634146338</v>
      </c>
      <c r="O53">
        <f t="shared" si="8"/>
        <v>31308.78105065666</v>
      </c>
      <c r="P53">
        <f t="shared" si="8"/>
        <v>36006.217166979361</v>
      </c>
      <c r="Q53">
        <f t="shared" si="8"/>
        <v>28470.253377110694</v>
      </c>
      <c r="R53">
        <f t="shared" si="8"/>
        <v>22604.121951219509</v>
      </c>
      <c r="S53">
        <f t="shared" si="8"/>
        <v>19077.920544090055</v>
      </c>
      <c r="T53">
        <f t="shared" si="8"/>
        <v>6219.4483114446521</v>
      </c>
      <c r="U53">
        <f t="shared" si="8"/>
        <v>11780.977298311445</v>
      </c>
      <c r="V53">
        <f t="shared" si="8"/>
        <v>4003.6679174484052</v>
      </c>
      <c r="W53">
        <f t="shared" si="8"/>
        <v>25399.403377110692</v>
      </c>
      <c r="X53">
        <f t="shared" si="8"/>
        <v>17699.348030018762</v>
      </c>
      <c r="Y53">
        <f t="shared" si="8"/>
        <v>26793.367542213884</v>
      </c>
      <c r="Z53">
        <f t="shared" si="8"/>
        <v>11535.404033771105</v>
      </c>
      <c r="AA53">
        <f t="shared" ref="AA53:AE53" si="10">$D53*AA$2+AA$1</f>
        <v>20767.639212007503</v>
      </c>
      <c r="AB53">
        <f t="shared" si="10"/>
        <v>20412.697091932459</v>
      </c>
      <c r="AC53">
        <f t="shared" si="10"/>
        <v>9320.3607879924948</v>
      </c>
      <c r="AD53">
        <f t="shared" si="10"/>
        <v>9090.7391181988751</v>
      </c>
      <c r="AE53">
        <f t="shared" si="10"/>
        <v>3692.7229831144468</v>
      </c>
    </row>
    <row r="54" spans="1:31">
      <c r="A54">
        <f t="shared" si="6"/>
        <v>2021</v>
      </c>
      <c r="B54">
        <f t="shared" si="7"/>
        <v>3</v>
      </c>
      <c r="C54" t="str">
        <f t="shared" si="2"/>
        <v>2021_3</v>
      </c>
      <c r="D54">
        <f t="shared" si="5"/>
        <v>12.5</v>
      </c>
      <c r="E54">
        <f t="shared" si="9"/>
        <v>39983.287804878055</v>
      </c>
      <c r="F54">
        <f t="shared" si="9"/>
        <v>24119.100000000002</v>
      </c>
      <c r="G54">
        <f t="shared" si="9"/>
        <v>31286.285741088177</v>
      </c>
      <c r="H54">
        <f t="shared" si="9"/>
        <v>32566.480675422143</v>
      </c>
      <c r="I54">
        <f t="shared" si="9"/>
        <v>17690.786866791746</v>
      </c>
      <c r="J54">
        <f t="shared" si="9"/>
        <v>6142.7953095684798</v>
      </c>
      <c r="K54">
        <f t="shared" si="9"/>
        <v>7703.0571294559104</v>
      </c>
      <c r="L54">
        <f t="shared" si="9"/>
        <v>5819.8019699812376</v>
      </c>
      <c r="M54">
        <f t="shared" si="9"/>
        <v>5146.3483114446535</v>
      </c>
      <c r="N54">
        <f t="shared" si="9"/>
        <v>54090.832926829258</v>
      </c>
      <c r="O54">
        <f t="shared" si="9"/>
        <v>31529.851594746717</v>
      </c>
      <c r="P54">
        <f t="shared" si="9"/>
        <v>36260.5126641651</v>
      </c>
      <c r="Q54">
        <f t="shared" si="9"/>
        <v>28608.772983114446</v>
      </c>
      <c r="R54">
        <f t="shared" si="9"/>
        <v>22760.874390243902</v>
      </c>
      <c r="S54">
        <f t="shared" si="9"/>
        <v>19172.485647279551</v>
      </c>
      <c r="T54">
        <f t="shared" si="9"/>
        <v>6258.2635084427766</v>
      </c>
      <c r="U54">
        <f t="shared" ref="U54:AE84" si="11">$D54*U$2+U$1</f>
        <v>11880.681613508445</v>
      </c>
      <c r="V54">
        <f t="shared" si="11"/>
        <v>4032.8566604127582</v>
      </c>
      <c r="W54">
        <f t="shared" si="11"/>
        <v>25572.622983114445</v>
      </c>
      <c r="X54">
        <f t="shared" si="11"/>
        <v>17873.465759849907</v>
      </c>
      <c r="Y54">
        <f t="shared" si="11"/>
        <v>27033.709662288929</v>
      </c>
      <c r="Z54">
        <f t="shared" si="11"/>
        <v>11626.017729831143</v>
      </c>
      <c r="AA54">
        <f t="shared" si="11"/>
        <v>20966.436303939961</v>
      </c>
      <c r="AB54">
        <f t="shared" si="11"/>
        <v>20572.223264540338</v>
      </c>
      <c r="AC54">
        <f t="shared" si="11"/>
        <v>9396.4636960600365</v>
      </c>
      <c r="AD54">
        <f t="shared" si="11"/>
        <v>9164.9870544090063</v>
      </c>
      <c r="AE54">
        <f t="shared" si="11"/>
        <v>3714.9661350844281</v>
      </c>
    </row>
    <row r="55" spans="1:31">
      <c r="A55">
        <f t="shared" si="6"/>
        <v>2021</v>
      </c>
      <c r="B55">
        <f t="shared" si="7"/>
        <v>4</v>
      </c>
      <c r="C55" t="str">
        <f t="shared" si="2"/>
        <v>2021_4</v>
      </c>
      <c r="D55">
        <f t="shared" si="5"/>
        <v>12.75</v>
      </c>
      <c r="E55">
        <f t="shared" si="9"/>
        <v>40270.636585365857</v>
      </c>
      <c r="F55">
        <f t="shared" si="9"/>
        <v>24262.750000000004</v>
      </c>
      <c r="G55">
        <f t="shared" si="9"/>
        <v>31516.769699812383</v>
      </c>
      <c r="H55">
        <f t="shared" si="9"/>
        <v>32794.446435272046</v>
      </c>
      <c r="I55">
        <f t="shared" si="9"/>
        <v>17838.547091932458</v>
      </c>
      <c r="J55">
        <f t="shared" si="9"/>
        <v>6174.4025328330199</v>
      </c>
      <c r="K55">
        <f t="shared" si="9"/>
        <v>7750.2401500938095</v>
      </c>
      <c r="L55">
        <f t="shared" si="9"/>
        <v>5860.9979362101312</v>
      </c>
      <c r="M55">
        <f t="shared" si="9"/>
        <v>5184.858911819887</v>
      </c>
      <c r="N55">
        <f t="shared" si="9"/>
        <v>54471.201219512193</v>
      </c>
      <c r="O55">
        <f t="shared" si="9"/>
        <v>31750.922138836773</v>
      </c>
      <c r="P55">
        <f t="shared" si="9"/>
        <v>36514.80816135084</v>
      </c>
      <c r="Q55">
        <f t="shared" si="9"/>
        <v>28747.292589118199</v>
      </c>
      <c r="R55">
        <f t="shared" si="9"/>
        <v>22917.626829268291</v>
      </c>
      <c r="S55">
        <f t="shared" si="9"/>
        <v>19267.050750469043</v>
      </c>
      <c r="T55">
        <f t="shared" si="9"/>
        <v>6297.0787054409002</v>
      </c>
      <c r="U55">
        <f t="shared" si="11"/>
        <v>11980.385928705442</v>
      </c>
      <c r="V55">
        <f t="shared" si="11"/>
        <v>4062.0454033771102</v>
      </c>
      <c r="W55">
        <f t="shared" si="11"/>
        <v>25745.842589118198</v>
      </c>
      <c r="X55">
        <f t="shared" si="11"/>
        <v>18047.583489681052</v>
      </c>
      <c r="Y55">
        <f t="shared" si="11"/>
        <v>27274.051782363975</v>
      </c>
      <c r="Z55">
        <f t="shared" si="11"/>
        <v>11716.631425891181</v>
      </c>
      <c r="AA55">
        <f t="shared" si="11"/>
        <v>21165.233395872419</v>
      </c>
      <c r="AB55">
        <f t="shared" si="11"/>
        <v>20731.749437148217</v>
      </c>
      <c r="AC55">
        <f t="shared" si="11"/>
        <v>9472.5666041275799</v>
      </c>
      <c r="AD55">
        <f t="shared" si="11"/>
        <v>9239.2349906191375</v>
      </c>
      <c r="AE55">
        <f t="shared" si="11"/>
        <v>3737.2092870544093</v>
      </c>
    </row>
    <row r="56" spans="1:31">
      <c r="A56">
        <f t="shared" si="6"/>
        <v>2022</v>
      </c>
      <c r="B56">
        <f t="shared" si="7"/>
        <v>1</v>
      </c>
      <c r="C56" t="str">
        <f t="shared" si="2"/>
        <v>2022_1</v>
      </c>
      <c r="D56">
        <f t="shared" si="5"/>
        <v>13</v>
      </c>
      <c r="E56">
        <f t="shared" si="9"/>
        <v>40557.985365853659</v>
      </c>
      <c r="F56">
        <f t="shared" si="9"/>
        <v>24406.400000000001</v>
      </c>
      <c r="G56">
        <f t="shared" si="9"/>
        <v>31747.253658536585</v>
      </c>
      <c r="H56">
        <f t="shared" si="9"/>
        <v>33022.412195121957</v>
      </c>
      <c r="I56">
        <f t="shared" si="9"/>
        <v>17986.307317073173</v>
      </c>
      <c r="J56">
        <f t="shared" si="9"/>
        <v>6206.009756097561</v>
      </c>
      <c r="K56">
        <f t="shared" si="9"/>
        <v>7797.4231707317085</v>
      </c>
      <c r="L56">
        <f t="shared" si="9"/>
        <v>5902.193902439024</v>
      </c>
      <c r="M56">
        <f t="shared" si="9"/>
        <v>5223.3695121951223</v>
      </c>
      <c r="N56">
        <f t="shared" si="9"/>
        <v>54851.569512195114</v>
      </c>
      <c r="O56">
        <f t="shared" si="9"/>
        <v>31971.99268292683</v>
      </c>
      <c r="P56">
        <f t="shared" si="9"/>
        <v>36769.103658536587</v>
      </c>
      <c r="Q56">
        <f t="shared" si="9"/>
        <v>28885.812195121951</v>
      </c>
      <c r="R56">
        <f t="shared" si="9"/>
        <v>23074.37926829268</v>
      </c>
      <c r="S56">
        <f t="shared" si="9"/>
        <v>19361.615853658535</v>
      </c>
      <c r="T56">
        <f t="shared" si="9"/>
        <v>6335.8939024390238</v>
      </c>
      <c r="U56">
        <f t="shared" si="11"/>
        <v>12080.090243902439</v>
      </c>
      <c r="V56">
        <f t="shared" si="11"/>
        <v>4091.2341463414632</v>
      </c>
      <c r="W56">
        <f t="shared" si="11"/>
        <v>25919.062195121947</v>
      </c>
      <c r="X56">
        <f t="shared" si="11"/>
        <v>18221.701219512193</v>
      </c>
      <c r="Y56">
        <f t="shared" si="11"/>
        <v>27514.393902439024</v>
      </c>
      <c r="Z56">
        <f t="shared" si="11"/>
        <v>11807.245121951219</v>
      </c>
      <c r="AA56">
        <f t="shared" si="11"/>
        <v>21364.030487804877</v>
      </c>
      <c r="AB56">
        <f t="shared" si="11"/>
        <v>20891.2756097561</v>
      </c>
      <c r="AC56">
        <f t="shared" si="11"/>
        <v>9548.6695121951216</v>
      </c>
      <c r="AD56">
        <f t="shared" si="11"/>
        <v>9313.4829268292688</v>
      </c>
      <c r="AE56">
        <f t="shared" si="11"/>
        <v>3759.4524390243905</v>
      </c>
    </row>
    <row r="57" spans="1:31">
      <c r="A57">
        <f t="shared" si="6"/>
        <v>2022</v>
      </c>
      <c r="B57">
        <f t="shared" si="7"/>
        <v>2</v>
      </c>
      <c r="C57" t="str">
        <f t="shared" si="2"/>
        <v>2022_2</v>
      </c>
      <c r="D57">
        <f t="shared" si="5"/>
        <v>13.25</v>
      </c>
      <c r="E57">
        <f t="shared" si="9"/>
        <v>40845.334146341469</v>
      </c>
      <c r="F57">
        <f t="shared" si="9"/>
        <v>24550.050000000003</v>
      </c>
      <c r="G57">
        <f t="shared" si="9"/>
        <v>31977.737617260787</v>
      </c>
      <c r="H57">
        <f t="shared" si="9"/>
        <v>33250.37795497186</v>
      </c>
      <c r="I57">
        <f t="shared" si="9"/>
        <v>18134.067542213885</v>
      </c>
      <c r="J57">
        <f t="shared" si="9"/>
        <v>6237.6169793621011</v>
      </c>
      <c r="K57">
        <f t="shared" si="9"/>
        <v>7844.6061913696067</v>
      </c>
      <c r="L57">
        <f t="shared" si="9"/>
        <v>5943.3898686679167</v>
      </c>
      <c r="M57">
        <f t="shared" si="9"/>
        <v>5261.8801125703567</v>
      </c>
      <c r="N57">
        <f t="shared" si="9"/>
        <v>55231.937804878042</v>
      </c>
      <c r="O57">
        <f t="shared" si="9"/>
        <v>32193.063227016886</v>
      </c>
      <c r="P57">
        <f t="shared" si="9"/>
        <v>37023.399155722327</v>
      </c>
      <c r="Q57">
        <f t="shared" si="9"/>
        <v>29024.331801125703</v>
      </c>
      <c r="R57">
        <f t="shared" si="9"/>
        <v>23231.131707317072</v>
      </c>
      <c r="S57">
        <f t="shared" si="9"/>
        <v>19456.180956848031</v>
      </c>
      <c r="T57">
        <f t="shared" si="9"/>
        <v>6374.7090994371483</v>
      </c>
      <c r="U57">
        <f t="shared" si="11"/>
        <v>12179.794559099439</v>
      </c>
      <c r="V57">
        <f t="shared" si="11"/>
        <v>4120.4228893058162</v>
      </c>
      <c r="W57">
        <f t="shared" si="11"/>
        <v>26092.2818011257</v>
      </c>
      <c r="X57">
        <f t="shared" si="11"/>
        <v>18395.818949343338</v>
      </c>
      <c r="Y57">
        <f t="shared" si="11"/>
        <v>27754.736022514073</v>
      </c>
      <c r="Z57">
        <f t="shared" si="11"/>
        <v>11897.858818011257</v>
      </c>
      <c r="AA57">
        <f t="shared" si="11"/>
        <v>21562.827579737335</v>
      </c>
      <c r="AB57">
        <f t="shared" si="11"/>
        <v>21050.801782363975</v>
      </c>
      <c r="AC57">
        <f t="shared" si="11"/>
        <v>9624.7724202626632</v>
      </c>
      <c r="AD57">
        <f t="shared" si="11"/>
        <v>9387.7308630394</v>
      </c>
      <c r="AE57">
        <f t="shared" si="11"/>
        <v>3781.6955909943717</v>
      </c>
    </row>
    <row r="58" spans="1:31">
      <c r="A58">
        <f t="shared" si="6"/>
        <v>2022</v>
      </c>
      <c r="B58">
        <f t="shared" si="7"/>
        <v>3</v>
      </c>
      <c r="C58" t="str">
        <f t="shared" si="2"/>
        <v>2022_3</v>
      </c>
      <c r="D58">
        <f t="shared" si="5"/>
        <v>13.5</v>
      </c>
      <c r="E58">
        <f t="shared" si="9"/>
        <v>41132.682926829271</v>
      </c>
      <c r="F58">
        <f t="shared" si="9"/>
        <v>24693.700000000004</v>
      </c>
      <c r="G58">
        <f t="shared" si="9"/>
        <v>32208.22157598499</v>
      </c>
      <c r="H58">
        <f t="shared" si="9"/>
        <v>33478.343714821764</v>
      </c>
      <c r="I58">
        <f t="shared" si="9"/>
        <v>18281.827767354596</v>
      </c>
      <c r="J58">
        <f t="shared" si="9"/>
        <v>6269.2242026266413</v>
      </c>
      <c r="K58">
        <f t="shared" si="9"/>
        <v>7891.7892120075048</v>
      </c>
      <c r="L58">
        <f t="shared" si="9"/>
        <v>5984.5858348968104</v>
      </c>
      <c r="M58">
        <f t="shared" si="9"/>
        <v>5300.3907129455911</v>
      </c>
      <c r="N58">
        <f t="shared" si="9"/>
        <v>55612.30609756097</v>
      </c>
      <c r="O58">
        <f t="shared" si="9"/>
        <v>32414.133771106943</v>
      </c>
      <c r="P58">
        <f t="shared" si="9"/>
        <v>37277.694652908067</v>
      </c>
      <c r="Q58">
        <f t="shared" si="9"/>
        <v>29162.851407129456</v>
      </c>
      <c r="R58">
        <f t="shared" si="9"/>
        <v>23387.884146341465</v>
      </c>
      <c r="S58">
        <f t="shared" si="9"/>
        <v>19550.746060037523</v>
      </c>
      <c r="T58">
        <f t="shared" si="9"/>
        <v>6413.524296435271</v>
      </c>
      <c r="U58">
        <f t="shared" si="11"/>
        <v>12279.498874296436</v>
      </c>
      <c r="V58">
        <f t="shared" si="11"/>
        <v>4149.6116322701691</v>
      </c>
      <c r="W58">
        <f t="shared" si="11"/>
        <v>26265.501407129454</v>
      </c>
      <c r="X58">
        <f t="shared" si="11"/>
        <v>18569.936679174483</v>
      </c>
      <c r="Y58">
        <f t="shared" si="11"/>
        <v>27995.078142589118</v>
      </c>
      <c r="Z58">
        <f t="shared" si="11"/>
        <v>11988.472514071294</v>
      </c>
      <c r="AA58">
        <f t="shared" si="11"/>
        <v>21761.624671669793</v>
      </c>
      <c r="AB58">
        <f t="shared" si="11"/>
        <v>21210.327954971857</v>
      </c>
      <c r="AC58">
        <f t="shared" si="11"/>
        <v>9700.8753283302067</v>
      </c>
      <c r="AD58">
        <f t="shared" si="11"/>
        <v>9461.978799249533</v>
      </c>
      <c r="AE58">
        <f t="shared" si="11"/>
        <v>3803.938742964353</v>
      </c>
    </row>
    <row r="59" spans="1:31">
      <c r="A59">
        <f t="shared" si="6"/>
        <v>2022</v>
      </c>
      <c r="B59">
        <f t="shared" si="7"/>
        <v>4</v>
      </c>
      <c r="C59" t="str">
        <f t="shared" si="2"/>
        <v>2022_4</v>
      </c>
      <c r="D59">
        <f t="shared" si="5"/>
        <v>13.75</v>
      </c>
      <c r="E59">
        <f t="shared" si="9"/>
        <v>41420.031707317074</v>
      </c>
      <c r="F59">
        <f t="shared" si="9"/>
        <v>24837.350000000002</v>
      </c>
      <c r="G59">
        <f t="shared" si="9"/>
        <v>32438.705534709192</v>
      </c>
      <c r="H59">
        <f t="shared" si="9"/>
        <v>33706.309474671667</v>
      </c>
      <c r="I59">
        <f t="shared" si="9"/>
        <v>18429.587992495311</v>
      </c>
      <c r="J59">
        <f t="shared" si="9"/>
        <v>6300.8314258911814</v>
      </c>
      <c r="K59">
        <f t="shared" si="9"/>
        <v>7938.9722326454039</v>
      </c>
      <c r="L59">
        <f t="shared" si="9"/>
        <v>6025.7818011257032</v>
      </c>
      <c r="M59">
        <f t="shared" si="9"/>
        <v>5338.9013133208255</v>
      </c>
      <c r="N59">
        <f t="shared" si="9"/>
        <v>55992.674390243898</v>
      </c>
      <c r="O59">
        <f t="shared" si="9"/>
        <v>32635.204315196999</v>
      </c>
      <c r="P59">
        <f t="shared" si="9"/>
        <v>37531.990150093807</v>
      </c>
      <c r="Q59">
        <f t="shared" si="9"/>
        <v>29301.371013133208</v>
      </c>
      <c r="R59">
        <f t="shared" si="9"/>
        <v>23544.63658536585</v>
      </c>
      <c r="S59">
        <f t="shared" si="9"/>
        <v>19645.311163227016</v>
      </c>
      <c r="T59">
        <f t="shared" si="9"/>
        <v>6452.3394934333955</v>
      </c>
      <c r="U59">
        <f t="shared" si="11"/>
        <v>12379.203189493433</v>
      </c>
      <c r="V59">
        <f t="shared" si="11"/>
        <v>4178.8003752345212</v>
      </c>
      <c r="W59">
        <f t="shared" si="11"/>
        <v>26438.721013133203</v>
      </c>
      <c r="X59">
        <f t="shared" si="11"/>
        <v>18744.054409005628</v>
      </c>
      <c r="Y59">
        <f t="shared" si="11"/>
        <v>28235.420262664164</v>
      </c>
      <c r="Z59">
        <f t="shared" si="11"/>
        <v>12079.086210131332</v>
      </c>
      <c r="AA59">
        <f t="shared" si="11"/>
        <v>21960.421763602251</v>
      </c>
      <c r="AB59">
        <f t="shared" si="11"/>
        <v>21369.85412757974</v>
      </c>
      <c r="AC59">
        <f t="shared" si="11"/>
        <v>9776.9782363977483</v>
      </c>
      <c r="AD59">
        <f t="shared" si="11"/>
        <v>9536.2267354596625</v>
      </c>
      <c r="AE59">
        <f t="shared" si="11"/>
        <v>3826.1818949343342</v>
      </c>
    </row>
    <row r="60" spans="1:31">
      <c r="A60">
        <f t="shared" si="6"/>
        <v>2023</v>
      </c>
      <c r="B60">
        <f t="shared" si="7"/>
        <v>1</v>
      </c>
      <c r="C60" t="str">
        <f t="shared" si="2"/>
        <v>2023_1</v>
      </c>
      <c r="D60">
        <f t="shared" si="5"/>
        <v>14</v>
      </c>
      <c r="E60">
        <f t="shared" si="9"/>
        <v>41707.380487804883</v>
      </c>
      <c r="F60">
        <f t="shared" si="9"/>
        <v>24981.000000000004</v>
      </c>
      <c r="G60">
        <f t="shared" si="9"/>
        <v>32669.189493433394</v>
      </c>
      <c r="H60">
        <f t="shared" si="9"/>
        <v>33934.275234521578</v>
      </c>
      <c r="I60">
        <f t="shared" si="9"/>
        <v>18577.348217636027</v>
      </c>
      <c r="J60">
        <f t="shared" si="9"/>
        <v>6332.4386491557216</v>
      </c>
      <c r="K60">
        <f t="shared" si="9"/>
        <v>7986.155253283303</v>
      </c>
      <c r="L60">
        <f t="shared" si="9"/>
        <v>6066.9777673545959</v>
      </c>
      <c r="M60">
        <f t="shared" si="9"/>
        <v>5377.4119136960599</v>
      </c>
      <c r="N60">
        <f t="shared" si="9"/>
        <v>56373.042682926825</v>
      </c>
      <c r="O60">
        <f t="shared" si="9"/>
        <v>32856.274859287056</v>
      </c>
      <c r="P60">
        <f t="shared" si="9"/>
        <v>37786.285647279547</v>
      </c>
      <c r="Q60">
        <f t="shared" si="9"/>
        <v>29439.890619136961</v>
      </c>
      <c r="R60">
        <f t="shared" si="9"/>
        <v>23701.389024390242</v>
      </c>
      <c r="S60">
        <f t="shared" si="9"/>
        <v>19739.876266416511</v>
      </c>
      <c r="T60">
        <f t="shared" si="9"/>
        <v>6491.1546904315192</v>
      </c>
      <c r="U60">
        <f t="shared" si="11"/>
        <v>12478.907504690433</v>
      </c>
      <c r="V60">
        <f t="shared" si="11"/>
        <v>4207.9891181988742</v>
      </c>
      <c r="W60">
        <f t="shared" si="11"/>
        <v>26611.940619136956</v>
      </c>
      <c r="X60">
        <f t="shared" si="11"/>
        <v>18918.172138836773</v>
      </c>
      <c r="Y60">
        <f t="shared" si="11"/>
        <v>28475.762382739213</v>
      </c>
      <c r="Z60">
        <f t="shared" si="11"/>
        <v>12169.699906191368</v>
      </c>
      <c r="AA60">
        <f t="shared" si="11"/>
        <v>22159.218855534709</v>
      </c>
      <c r="AB60">
        <f t="shared" si="11"/>
        <v>21529.380300187615</v>
      </c>
      <c r="AC60">
        <f t="shared" si="11"/>
        <v>9853.08114446529</v>
      </c>
      <c r="AD60">
        <f t="shared" si="11"/>
        <v>9610.4746716697955</v>
      </c>
      <c r="AE60">
        <f t="shared" si="11"/>
        <v>3848.4250469043154</v>
      </c>
    </row>
    <row r="61" spans="1:31">
      <c r="A61">
        <f t="shared" si="6"/>
        <v>2023</v>
      </c>
      <c r="B61">
        <f t="shared" si="7"/>
        <v>2</v>
      </c>
      <c r="C61" t="str">
        <f t="shared" si="2"/>
        <v>2023_2</v>
      </c>
      <c r="D61">
        <f t="shared" si="5"/>
        <v>14.25</v>
      </c>
      <c r="E61">
        <f t="shared" si="9"/>
        <v>41994.729268292685</v>
      </c>
      <c r="F61">
        <f t="shared" si="9"/>
        <v>25124.65</v>
      </c>
      <c r="G61">
        <f t="shared" si="9"/>
        <v>32899.6734521576</v>
      </c>
      <c r="H61">
        <f t="shared" si="9"/>
        <v>34162.240994371488</v>
      </c>
      <c r="I61">
        <f t="shared" si="9"/>
        <v>18725.108442776738</v>
      </c>
      <c r="J61">
        <f t="shared" si="9"/>
        <v>6364.0458724202617</v>
      </c>
      <c r="K61">
        <f t="shared" si="9"/>
        <v>8033.3382739212011</v>
      </c>
      <c r="L61">
        <f t="shared" si="9"/>
        <v>6108.1737335834896</v>
      </c>
      <c r="M61">
        <f t="shared" si="9"/>
        <v>5415.9225140712952</v>
      </c>
      <c r="N61">
        <f t="shared" si="9"/>
        <v>56753.410975609746</v>
      </c>
      <c r="O61">
        <f t="shared" si="9"/>
        <v>33077.345403377112</v>
      </c>
      <c r="P61">
        <f t="shared" si="9"/>
        <v>38040.581144465294</v>
      </c>
      <c r="Q61">
        <f t="shared" si="9"/>
        <v>29578.410225140713</v>
      </c>
      <c r="R61">
        <f t="shared" si="9"/>
        <v>23858.141463414635</v>
      </c>
      <c r="S61">
        <f t="shared" si="9"/>
        <v>19834.441369606004</v>
      </c>
      <c r="T61">
        <f t="shared" si="9"/>
        <v>6529.9698874296428</v>
      </c>
      <c r="U61">
        <f t="shared" si="11"/>
        <v>12578.611819887432</v>
      </c>
      <c r="V61">
        <f t="shared" si="11"/>
        <v>4237.1778611632271</v>
      </c>
      <c r="W61">
        <f t="shared" si="11"/>
        <v>26785.160225140709</v>
      </c>
      <c r="X61">
        <f t="shared" si="11"/>
        <v>19092.289868667918</v>
      </c>
      <c r="Y61">
        <f t="shared" si="11"/>
        <v>28716.104502814258</v>
      </c>
      <c r="Z61">
        <f t="shared" si="11"/>
        <v>12260.313602251406</v>
      </c>
      <c r="AA61">
        <f t="shared" si="11"/>
        <v>22358.015947467167</v>
      </c>
      <c r="AB61">
        <f t="shared" si="11"/>
        <v>21688.906472795497</v>
      </c>
      <c r="AC61">
        <f t="shared" si="11"/>
        <v>9929.1840525328334</v>
      </c>
      <c r="AD61">
        <f t="shared" si="11"/>
        <v>9684.7226078799249</v>
      </c>
      <c r="AE61">
        <f t="shared" si="11"/>
        <v>3870.6681988742966</v>
      </c>
    </row>
    <row r="62" spans="1:31">
      <c r="A62">
        <f t="shared" si="6"/>
        <v>2023</v>
      </c>
      <c r="B62">
        <f t="shared" si="7"/>
        <v>3</v>
      </c>
      <c r="C62" t="str">
        <f t="shared" si="2"/>
        <v>2023_3</v>
      </c>
      <c r="D62">
        <f t="shared" si="5"/>
        <v>14.5</v>
      </c>
      <c r="E62">
        <f t="shared" si="9"/>
        <v>42282.078048780488</v>
      </c>
      <c r="F62">
        <f t="shared" si="9"/>
        <v>25268.300000000003</v>
      </c>
      <c r="G62">
        <f t="shared" si="9"/>
        <v>33130.157410881802</v>
      </c>
      <c r="H62">
        <f t="shared" si="9"/>
        <v>34390.206754221392</v>
      </c>
      <c r="I62">
        <f t="shared" si="9"/>
        <v>18872.86866791745</v>
      </c>
      <c r="J62">
        <f t="shared" si="9"/>
        <v>6395.6530956848028</v>
      </c>
      <c r="K62">
        <f t="shared" si="9"/>
        <v>8080.5212945591002</v>
      </c>
      <c r="L62">
        <f t="shared" si="9"/>
        <v>6149.3696998123824</v>
      </c>
      <c r="M62">
        <f t="shared" si="9"/>
        <v>5454.4331144465286</v>
      </c>
      <c r="N62">
        <f t="shared" si="9"/>
        <v>57133.779268292681</v>
      </c>
      <c r="O62">
        <f t="shared" si="9"/>
        <v>33298.415947467169</v>
      </c>
      <c r="P62">
        <f t="shared" si="9"/>
        <v>38294.876641651033</v>
      </c>
      <c r="Q62">
        <f t="shared" si="9"/>
        <v>29716.929831144465</v>
      </c>
      <c r="R62">
        <f t="shared" si="9"/>
        <v>24014.893902439024</v>
      </c>
      <c r="S62">
        <f t="shared" si="9"/>
        <v>19929.006472795496</v>
      </c>
      <c r="T62">
        <f t="shared" si="9"/>
        <v>6568.7850844277673</v>
      </c>
      <c r="U62">
        <f t="shared" si="11"/>
        <v>12678.316135084428</v>
      </c>
      <c r="V62">
        <f t="shared" si="11"/>
        <v>4266.3666041275792</v>
      </c>
      <c r="W62">
        <f t="shared" si="11"/>
        <v>26958.379831144463</v>
      </c>
      <c r="X62">
        <f t="shared" si="11"/>
        <v>19266.407598499063</v>
      </c>
      <c r="Y62">
        <f t="shared" si="11"/>
        <v>28956.446622889307</v>
      </c>
      <c r="Z62">
        <f t="shared" si="11"/>
        <v>12350.927298311444</v>
      </c>
      <c r="AA62">
        <f t="shared" si="11"/>
        <v>22556.813039399625</v>
      </c>
      <c r="AB62">
        <f t="shared" si="11"/>
        <v>21848.432645403376</v>
      </c>
      <c r="AC62">
        <f t="shared" si="11"/>
        <v>10005.286960600373</v>
      </c>
      <c r="AD62">
        <f t="shared" si="11"/>
        <v>9758.970544090058</v>
      </c>
      <c r="AE62">
        <f t="shared" si="11"/>
        <v>3892.9113508442779</v>
      </c>
    </row>
    <row r="63" spans="1:31">
      <c r="A63">
        <f t="shared" si="6"/>
        <v>2023</v>
      </c>
      <c r="B63">
        <f t="shared" si="7"/>
        <v>4</v>
      </c>
      <c r="C63" t="str">
        <f t="shared" si="2"/>
        <v>2023_4</v>
      </c>
      <c r="D63">
        <f t="shared" si="5"/>
        <v>14.75</v>
      </c>
      <c r="E63">
        <f t="shared" si="9"/>
        <v>42569.426829268297</v>
      </c>
      <c r="F63">
        <f t="shared" si="9"/>
        <v>25411.950000000004</v>
      </c>
      <c r="G63">
        <f t="shared" si="9"/>
        <v>33360.641369606004</v>
      </c>
      <c r="H63">
        <f t="shared" si="9"/>
        <v>34618.172514071295</v>
      </c>
      <c r="I63">
        <f t="shared" si="9"/>
        <v>19020.628893058165</v>
      </c>
      <c r="J63">
        <f t="shared" si="9"/>
        <v>6427.2603189493429</v>
      </c>
      <c r="K63">
        <f t="shared" si="9"/>
        <v>8127.7043151969992</v>
      </c>
      <c r="L63">
        <f t="shared" si="9"/>
        <v>6190.5656660412751</v>
      </c>
      <c r="M63">
        <f t="shared" si="9"/>
        <v>5492.9437148217639</v>
      </c>
      <c r="N63">
        <f t="shared" si="9"/>
        <v>57514.147560975602</v>
      </c>
      <c r="O63">
        <f t="shared" si="9"/>
        <v>33519.486491557225</v>
      </c>
      <c r="P63">
        <f t="shared" si="9"/>
        <v>38549.172138836773</v>
      </c>
      <c r="Q63">
        <f t="shared" si="9"/>
        <v>29855.449437148214</v>
      </c>
      <c r="R63">
        <f t="shared" si="9"/>
        <v>24171.646341463413</v>
      </c>
      <c r="S63">
        <f t="shared" si="9"/>
        <v>20023.571575984992</v>
      </c>
      <c r="T63">
        <f t="shared" si="9"/>
        <v>6607.6002814258909</v>
      </c>
      <c r="U63">
        <f t="shared" si="11"/>
        <v>12778.020450281427</v>
      </c>
      <c r="V63">
        <f t="shared" si="11"/>
        <v>4295.5553470919322</v>
      </c>
      <c r="W63">
        <f t="shared" si="11"/>
        <v>27131.599437148216</v>
      </c>
      <c r="X63">
        <f t="shared" si="11"/>
        <v>19440.525328330208</v>
      </c>
      <c r="Y63">
        <f t="shared" si="11"/>
        <v>29196.788742964352</v>
      </c>
      <c r="Z63">
        <f t="shared" si="11"/>
        <v>12441.54099437148</v>
      </c>
      <c r="AA63">
        <f t="shared" si="11"/>
        <v>22755.610131332083</v>
      </c>
      <c r="AB63">
        <f t="shared" si="11"/>
        <v>22007.958818011255</v>
      </c>
      <c r="AC63">
        <f t="shared" si="11"/>
        <v>10081.389868667917</v>
      </c>
      <c r="AD63">
        <f t="shared" si="11"/>
        <v>9833.2184803001874</v>
      </c>
      <c r="AE63">
        <f t="shared" si="11"/>
        <v>3915.1545028142591</v>
      </c>
    </row>
    <row r="64" spans="1:31">
      <c r="A64">
        <f t="shared" si="6"/>
        <v>2024</v>
      </c>
      <c r="B64">
        <f t="shared" si="7"/>
        <v>1</v>
      </c>
      <c r="C64" t="str">
        <f t="shared" si="2"/>
        <v>2024_1</v>
      </c>
      <c r="D64">
        <f t="shared" si="5"/>
        <v>15</v>
      </c>
      <c r="E64">
        <f t="shared" si="9"/>
        <v>42856.7756097561</v>
      </c>
      <c r="F64">
        <f t="shared" si="9"/>
        <v>25555.600000000002</v>
      </c>
      <c r="G64">
        <f t="shared" si="9"/>
        <v>33591.125328330207</v>
      </c>
      <c r="H64">
        <f t="shared" si="9"/>
        <v>34846.138273921199</v>
      </c>
      <c r="I64">
        <f t="shared" si="9"/>
        <v>19168.389118198877</v>
      </c>
      <c r="J64">
        <f t="shared" si="9"/>
        <v>6458.8675422138831</v>
      </c>
      <c r="K64">
        <f t="shared" si="9"/>
        <v>8174.8873358348974</v>
      </c>
      <c r="L64">
        <f t="shared" si="9"/>
        <v>6231.7616322701688</v>
      </c>
      <c r="M64">
        <f t="shared" si="9"/>
        <v>5531.4543151969983</v>
      </c>
      <c r="N64">
        <f t="shared" si="9"/>
        <v>57894.51585365853</v>
      </c>
      <c r="O64">
        <f t="shared" si="9"/>
        <v>33740.557035647282</v>
      </c>
      <c r="P64">
        <f t="shared" si="9"/>
        <v>38803.467636022513</v>
      </c>
      <c r="Q64">
        <f t="shared" si="9"/>
        <v>29993.96904315197</v>
      </c>
      <c r="R64">
        <f t="shared" si="9"/>
        <v>24328.398780487805</v>
      </c>
      <c r="S64">
        <f t="shared" si="9"/>
        <v>20118.136679174484</v>
      </c>
      <c r="T64">
        <f t="shared" si="9"/>
        <v>6646.4154784240145</v>
      </c>
      <c r="U64">
        <f t="shared" si="11"/>
        <v>12877.724765478426</v>
      </c>
      <c r="V64">
        <f t="shared" si="11"/>
        <v>4324.7440900562851</v>
      </c>
      <c r="W64">
        <f t="shared" si="11"/>
        <v>27304.819043151969</v>
      </c>
      <c r="X64">
        <f t="shared" si="11"/>
        <v>19614.643058161353</v>
      </c>
      <c r="Y64">
        <f t="shared" si="11"/>
        <v>29437.130863039398</v>
      </c>
      <c r="Z64">
        <f t="shared" si="11"/>
        <v>12532.154690431518</v>
      </c>
      <c r="AA64">
        <f t="shared" si="11"/>
        <v>22954.407223264541</v>
      </c>
      <c r="AB64">
        <f t="shared" si="11"/>
        <v>22167.484990619138</v>
      </c>
      <c r="AC64">
        <f t="shared" si="11"/>
        <v>10157.49277673546</v>
      </c>
      <c r="AD64">
        <f t="shared" si="11"/>
        <v>9907.4664165103204</v>
      </c>
      <c r="AE64">
        <f t="shared" si="11"/>
        <v>3937.3976547842403</v>
      </c>
    </row>
    <row r="65" spans="1:31">
      <c r="A65">
        <f t="shared" si="6"/>
        <v>2024</v>
      </c>
      <c r="B65">
        <f t="shared" si="7"/>
        <v>2</v>
      </c>
      <c r="C65" t="str">
        <f t="shared" si="2"/>
        <v>2024_2</v>
      </c>
      <c r="D65">
        <f t="shared" si="5"/>
        <v>15.25</v>
      </c>
      <c r="E65">
        <f t="shared" si="9"/>
        <v>43144.124390243902</v>
      </c>
      <c r="F65">
        <f t="shared" si="9"/>
        <v>25699.25</v>
      </c>
      <c r="G65">
        <f t="shared" si="9"/>
        <v>33821.609287054409</v>
      </c>
      <c r="H65">
        <f t="shared" si="9"/>
        <v>35074.104033771109</v>
      </c>
      <c r="I65">
        <f t="shared" si="9"/>
        <v>19316.149343339588</v>
      </c>
      <c r="J65">
        <f t="shared" si="9"/>
        <v>6490.4747654784242</v>
      </c>
      <c r="K65">
        <f t="shared" si="9"/>
        <v>8222.0703564727955</v>
      </c>
      <c r="L65">
        <f t="shared" si="9"/>
        <v>6272.9575984990615</v>
      </c>
      <c r="M65">
        <f t="shared" si="9"/>
        <v>5569.9649155722327</v>
      </c>
      <c r="N65">
        <f t="shared" si="9"/>
        <v>58274.884146341457</v>
      </c>
      <c r="O65">
        <f t="shared" si="9"/>
        <v>33961.627579737338</v>
      </c>
      <c r="P65">
        <f t="shared" si="9"/>
        <v>39057.763133208253</v>
      </c>
      <c r="Q65">
        <f t="shared" si="9"/>
        <v>30132.488649155719</v>
      </c>
      <c r="R65">
        <f t="shared" si="9"/>
        <v>24485.151219512194</v>
      </c>
      <c r="S65">
        <f t="shared" si="9"/>
        <v>20212.701782363976</v>
      </c>
      <c r="T65">
        <f t="shared" si="9"/>
        <v>6685.230675422139</v>
      </c>
      <c r="U65">
        <f t="shared" si="11"/>
        <v>12977.429080675423</v>
      </c>
      <c r="V65">
        <f t="shared" si="11"/>
        <v>4353.9328330206372</v>
      </c>
      <c r="W65">
        <f t="shared" si="11"/>
        <v>27478.038649155718</v>
      </c>
      <c r="X65">
        <f t="shared" si="11"/>
        <v>19788.760787992498</v>
      </c>
      <c r="Y65">
        <f t="shared" si="11"/>
        <v>29677.472983114447</v>
      </c>
      <c r="Z65">
        <f t="shared" si="11"/>
        <v>12622.768386491556</v>
      </c>
      <c r="AA65">
        <f t="shared" si="11"/>
        <v>23153.204315196999</v>
      </c>
      <c r="AB65">
        <f t="shared" si="11"/>
        <v>22327.011163227016</v>
      </c>
      <c r="AC65">
        <f t="shared" si="11"/>
        <v>10233.595684803</v>
      </c>
      <c r="AD65">
        <f t="shared" si="11"/>
        <v>9981.7143527204516</v>
      </c>
      <c r="AE65">
        <f t="shared" si="11"/>
        <v>3959.6408067542216</v>
      </c>
    </row>
    <row r="66" spans="1:31">
      <c r="A66">
        <f t="shared" si="6"/>
        <v>2024</v>
      </c>
      <c r="B66">
        <f t="shared" si="7"/>
        <v>3</v>
      </c>
      <c r="C66" t="str">
        <f t="shared" si="2"/>
        <v>2024_3</v>
      </c>
      <c r="D66">
        <f t="shared" si="5"/>
        <v>15.5</v>
      </c>
      <c r="E66">
        <f t="shared" si="9"/>
        <v>43431.473170731711</v>
      </c>
      <c r="F66">
        <f t="shared" si="9"/>
        <v>25842.9</v>
      </c>
      <c r="G66">
        <f t="shared" si="9"/>
        <v>34052.093245778611</v>
      </c>
      <c r="H66">
        <f t="shared" si="9"/>
        <v>35302.069793621013</v>
      </c>
      <c r="I66">
        <f t="shared" si="9"/>
        <v>19463.909568480303</v>
      </c>
      <c r="J66">
        <f t="shared" si="9"/>
        <v>6522.0819887429643</v>
      </c>
      <c r="K66">
        <f t="shared" si="9"/>
        <v>8269.2533771106955</v>
      </c>
      <c r="L66">
        <f t="shared" si="9"/>
        <v>6314.1535647279543</v>
      </c>
      <c r="M66">
        <f t="shared" si="9"/>
        <v>5608.4755159474671</v>
      </c>
      <c r="N66">
        <f t="shared" si="9"/>
        <v>58655.252439024385</v>
      </c>
      <c r="O66">
        <f t="shared" si="9"/>
        <v>34182.698123827395</v>
      </c>
      <c r="P66">
        <f t="shared" si="9"/>
        <v>39312.058630393993</v>
      </c>
      <c r="Q66">
        <f t="shared" si="9"/>
        <v>30271.008255159475</v>
      </c>
      <c r="R66">
        <f t="shared" si="9"/>
        <v>24641.903658536583</v>
      </c>
      <c r="S66">
        <f t="shared" si="9"/>
        <v>20307.266885553472</v>
      </c>
      <c r="T66">
        <f t="shared" si="9"/>
        <v>6724.0458724202617</v>
      </c>
      <c r="U66">
        <f t="shared" si="11"/>
        <v>13077.133395872421</v>
      </c>
      <c r="V66">
        <f t="shared" si="11"/>
        <v>4383.1215759849902</v>
      </c>
      <c r="W66">
        <f t="shared" si="11"/>
        <v>27651.258255159471</v>
      </c>
      <c r="X66">
        <f t="shared" si="11"/>
        <v>19962.878517823643</v>
      </c>
      <c r="Y66">
        <f t="shared" si="11"/>
        <v>29917.815103189492</v>
      </c>
      <c r="Z66">
        <f t="shared" si="11"/>
        <v>12713.382082551594</v>
      </c>
      <c r="AA66">
        <f t="shared" si="11"/>
        <v>23352.001407129457</v>
      </c>
      <c r="AB66">
        <f t="shared" si="11"/>
        <v>22486.537335834895</v>
      </c>
      <c r="AC66">
        <f t="shared" si="11"/>
        <v>10309.698592870544</v>
      </c>
      <c r="AD66">
        <f t="shared" si="11"/>
        <v>10055.962288930583</v>
      </c>
      <c r="AE66">
        <f t="shared" si="11"/>
        <v>3981.8839587242028</v>
      </c>
    </row>
    <row r="67" spans="1:31">
      <c r="A67">
        <f t="shared" si="6"/>
        <v>2024</v>
      </c>
      <c r="B67">
        <f t="shared" si="7"/>
        <v>4</v>
      </c>
      <c r="C67" t="str">
        <f t="shared" si="2"/>
        <v>2024_4</v>
      </c>
      <c r="D67">
        <f t="shared" si="5"/>
        <v>15.75</v>
      </c>
      <c r="E67">
        <f t="shared" si="9"/>
        <v>43718.821951219514</v>
      </c>
      <c r="F67">
        <f t="shared" si="9"/>
        <v>25986.550000000003</v>
      </c>
      <c r="G67">
        <f t="shared" si="9"/>
        <v>34282.577204502813</v>
      </c>
      <c r="H67">
        <f t="shared" si="9"/>
        <v>35530.035553470923</v>
      </c>
      <c r="I67">
        <f t="shared" si="9"/>
        <v>19611.669793621015</v>
      </c>
      <c r="J67">
        <f t="shared" si="9"/>
        <v>6553.6892120075045</v>
      </c>
      <c r="K67">
        <f t="shared" si="9"/>
        <v>8316.4363977485937</v>
      </c>
      <c r="L67">
        <f t="shared" si="9"/>
        <v>6355.349530956848</v>
      </c>
      <c r="M67">
        <f t="shared" si="9"/>
        <v>5646.9861163227015</v>
      </c>
      <c r="N67">
        <f t="shared" si="9"/>
        <v>59035.620731707313</v>
      </c>
      <c r="O67">
        <f t="shared" si="9"/>
        <v>34403.768667917451</v>
      </c>
      <c r="P67">
        <f t="shared" si="9"/>
        <v>39566.354127579732</v>
      </c>
      <c r="Q67">
        <f t="shared" si="9"/>
        <v>30409.527861163224</v>
      </c>
      <c r="R67">
        <f t="shared" si="9"/>
        <v>24798.656097560975</v>
      </c>
      <c r="S67">
        <f t="shared" si="9"/>
        <v>20401.831988742964</v>
      </c>
      <c r="T67">
        <f t="shared" si="9"/>
        <v>6762.8610694183863</v>
      </c>
      <c r="U67">
        <f t="shared" si="11"/>
        <v>13176.83771106942</v>
      </c>
      <c r="V67">
        <f t="shared" si="11"/>
        <v>4412.3103189493431</v>
      </c>
      <c r="W67">
        <f t="shared" si="11"/>
        <v>27824.477861163221</v>
      </c>
      <c r="X67">
        <f t="shared" si="11"/>
        <v>20136.996247654784</v>
      </c>
      <c r="Y67">
        <f t="shared" si="11"/>
        <v>30158.157223264541</v>
      </c>
      <c r="Z67">
        <f t="shared" si="11"/>
        <v>12803.995778611632</v>
      </c>
      <c r="AA67">
        <f t="shared" si="11"/>
        <v>23550.798499061915</v>
      </c>
      <c r="AB67">
        <f t="shared" si="11"/>
        <v>22646.063508442778</v>
      </c>
      <c r="AC67">
        <f t="shared" si="11"/>
        <v>10385.801500938085</v>
      </c>
      <c r="AD67">
        <f t="shared" si="11"/>
        <v>10130.210225140714</v>
      </c>
      <c r="AE67">
        <f t="shared" si="11"/>
        <v>4004.127110694184</v>
      </c>
    </row>
    <row r="68" spans="1:31">
      <c r="A68">
        <f t="shared" si="6"/>
        <v>2025</v>
      </c>
      <c r="B68">
        <f t="shared" si="7"/>
        <v>1</v>
      </c>
      <c r="C68" t="str">
        <f t="shared" si="2"/>
        <v>2025_1</v>
      </c>
      <c r="D68">
        <f t="shared" si="5"/>
        <v>16</v>
      </c>
      <c r="E68">
        <f t="shared" si="9"/>
        <v>44006.170731707316</v>
      </c>
      <c r="F68">
        <f t="shared" si="9"/>
        <v>26130.200000000004</v>
      </c>
      <c r="G68">
        <f t="shared" si="9"/>
        <v>34513.061163227016</v>
      </c>
      <c r="H68">
        <f t="shared" si="9"/>
        <v>35758.001313320827</v>
      </c>
      <c r="I68">
        <f t="shared" si="9"/>
        <v>19759.430018761726</v>
      </c>
      <c r="J68">
        <f t="shared" si="9"/>
        <v>6585.2964352720446</v>
      </c>
      <c r="K68">
        <f t="shared" si="9"/>
        <v>8363.6194183864918</v>
      </c>
      <c r="L68">
        <f t="shared" si="9"/>
        <v>6396.5454971857407</v>
      </c>
      <c r="M68">
        <f t="shared" si="9"/>
        <v>5685.4967166979368</v>
      </c>
      <c r="N68">
        <f t="shared" si="9"/>
        <v>59415.989024390234</v>
      </c>
      <c r="O68">
        <f t="shared" si="9"/>
        <v>34624.839212007508</v>
      </c>
      <c r="P68">
        <f t="shared" si="9"/>
        <v>39820.64962476548</v>
      </c>
      <c r="Q68">
        <f t="shared" si="9"/>
        <v>30548.04746716698</v>
      </c>
      <c r="R68">
        <f t="shared" si="9"/>
        <v>24955.408536585364</v>
      </c>
      <c r="S68">
        <f t="shared" si="9"/>
        <v>20496.397091932457</v>
      </c>
      <c r="T68">
        <f t="shared" si="9"/>
        <v>6801.6762664165099</v>
      </c>
      <c r="U68">
        <f t="shared" si="11"/>
        <v>13276.542026266417</v>
      </c>
      <c r="V68">
        <f t="shared" si="11"/>
        <v>4441.4990619136961</v>
      </c>
      <c r="W68">
        <f t="shared" si="11"/>
        <v>27997.697467166974</v>
      </c>
      <c r="X68">
        <f t="shared" si="11"/>
        <v>20311.113977485929</v>
      </c>
      <c r="Y68">
        <f t="shared" si="11"/>
        <v>30398.499343339587</v>
      </c>
      <c r="Z68">
        <f t="shared" si="11"/>
        <v>12894.60947467167</v>
      </c>
      <c r="AA68">
        <f t="shared" si="11"/>
        <v>23749.595590994373</v>
      </c>
      <c r="AB68">
        <f t="shared" si="11"/>
        <v>22805.589681050657</v>
      </c>
      <c r="AC68">
        <f t="shared" si="11"/>
        <v>10461.904409005627</v>
      </c>
      <c r="AD68">
        <f t="shared" si="11"/>
        <v>10204.458161350845</v>
      </c>
      <c r="AE68">
        <f t="shared" si="11"/>
        <v>4026.3702626641652</v>
      </c>
    </row>
    <row r="69" spans="1:31">
      <c r="A69">
        <f t="shared" si="6"/>
        <v>2025</v>
      </c>
      <c r="B69">
        <f t="shared" si="7"/>
        <v>2</v>
      </c>
      <c r="C69" t="str">
        <f t="shared" ref="C69:C131" si="12">A69&amp;"_"&amp;B69</f>
        <v>2025_2</v>
      </c>
      <c r="D69">
        <f t="shared" si="5"/>
        <v>16.25</v>
      </c>
      <c r="E69">
        <f t="shared" si="9"/>
        <v>44293.519512195126</v>
      </c>
      <c r="F69">
        <f t="shared" si="9"/>
        <v>26273.850000000002</v>
      </c>
      <c r="G69">
        <f t="shared" si="9"/>
        <v>34743.545121951218</v>
      </c>
      <c r="H69">
        <f t="shared" si="9"/>
        <v>35985.96707317073</v>
      </c>
      <c r="I69">
        <f t="shared" si="9"/>
        <v>19907.190243902442</v>
      </c>
      <c r="J69">
        <f t="shared" si="9"/>
        <v>6616.9036585365848</v>
      </c>
      <c r="K69">
        <f t="shared" ref="K69:Z84" si="13">$D69*K$2+K$1</f>
        <v>8410.8024390243918</v>
      </c>
      <c r="L69">
        <f t="shared" si="13"/>
        <v>6437.7414634146335</v>
      </c>
      <c r="M69">
        <f t="shared" si="13"/>
        <v>5724.0073170731703</v>
      </c>
      <c r="N69">
        <f t="shared" si="13"/>
        <v>59796.357317073169</v>
      </c>
      <c r="O69">
        <f t="shared" si="13"/>
        <v>34845.909756097564</v>
      </c>
      <c r="P69">
        <f t="shared" si="13"/>
        <v>40074.945121951219</v>
      </c>
      <c r="Q69">
        <f t="shared" si="13"/>
        <v>30686.567073170729</v>
      </c>
      <c r="R69">
        <f t="shared" si="13"/>
        <v>25112.160975609753</v>
      </c>
      <c r="S69">
        <f t="shared" si="13"/>
        <v>20590.962195121952</v>
      </c>
      <c r="T69">
        <f t="shared" si="13"/>
        <v>6840.4914634146335</v>
      </c>
      <c r="U69">
        <f t="shared" si="13"/>
        <v>13376.246341463415</v>
      </c>
      <c r="V69">
        <f t="shared" si="13"/>
        <v>4470.6878048780491</v>
      </c>
      <c r="W69">
        <f t="shared" si="13"/>
        <v>28170.917073170727</v>
      </c>
      <c r="X69">
        <f t="shared" si="13"/>
        <v>20485.231707317074</v>
      </c>
      <c r="Y69">
        <f t="shared" si="13"/>
        <v>30638.841463414632</v>
      </c>
      <c r="Z69">
        <f t="shared" si="13"/>
        <v>12985.223170731708</v>
      </c>
      <c r="AA69">
        <f t="shared" si="11"/>
        <v>23948.392682926831</v>
      </c>
      <c r="AB69">
        <f t="shared" si="11"/>
        <v>22965.115853658535</v>
      </c>
      <c r="AC69">
        <f t="shared" si="11"/>
        <v>10538.00731707317</v>
      </c>
      <c r="AD69">
        <f t="shared" si="11"/>
        <v>10278.706097560977</v>
      </c>
      <c r="AE69">
        <f t="shared" si="11"/>
        <v>4048.6134146341465</v>
      </c>
    </row>
    <row r="70" spans="1:31">
      <c r="A70">
        <f t="shared" si="6"/>
        <v>2025</v>
      </c>
      <c r="B70">
        <f t="shared" si="7"/>
        <v>3</v>
      </c>
      <c r="C70" t="str">
        <f t="shared" si="12"/>
        <v>2025_3</v>
      </c>
      <c r="D70">
        <f t="shared" ref="D70:D131" si="14">D69+1/4</f>
        <v>16.5</v>
      </c>
      <c r="E70">
        <f t="shared" ref="E70:T85" si="15">$D70*E$2+E$1</f>
        <v>44580.868292682928</v>
      </c>
      <c r="F70">
        <f t="shared" si="15"/>
        <v>26417.5</v>
      </c>
      <c r="G70">
        <f t="shared" si="15"/>
        <v>34974.02908067542</v>
      </c>
      <c r="H70">
        <f t="shared" si="15"/>
        <v>36213.932833020641</v>
      </c>
      <c r="I70">
        <f t="shared" si="15"/>
        <v>20054.950469043157</v>
      </c>
      <c r="J70">
        <f t="shared" si="15"/>
        <v>6648.5108818011249</v>
      </c>
      <c r="K70">
        <f t="shared" si="15"/>
        <v>8457.9854596622899</v>
      </c>
      <c r="L70">
        <f t="shared" si="15"/>
        <v>6478.9374296435271</v>
      </c>
      <c r="M70">
        <f t="shared" si="15"/>
        <v>5762.5179174484056</v>
      </c>
      <c r="N70">
        <f t="shared" si="15"/>
        <v>60176.725609756089</v>
      </c>
      <c r="O70">
        <f t="shared" si="15"/>
        <v>35066.980300187621</v>
      </c>
      <c r="P70">
        <f t="shared" si="15"/>
        <v>40329.240619136959</v>
      </c>
      <c r="Q70">
        <f t="shared" si="15"/>
        <v>30825.086679174485</v>
      </c>
      <c r="R70">
        <f t="shared" si="15"/>
        <v>25268.913414634146</v>
      </c>
      <c r="S70">
        <f t="shared" si="15"/>
        <v>20685.527298311445</v>
      </c>
      <c r="T70">
        <f t="shared" si="15"/>
        <v>6879.306660412758</v>
      </c>
      <c r="U70">
        <f t="shared" si="13"/>
        <v>13475.950656660414</v>
      </c>
      <c r="V70">
        <f t="shared" si="13"/>
        <v>4499.8765478424011</v>
      </c>
      <c r="W70">
        <f t="shared" si="13"/>
        <v>28344.13667917448</v>
      </c>
      <c r="X70">
        <f t="shared" si="13"/>
        <v>20659.349437148216</v>
      </c>
      <c r="Y70">
        <f t="shared" si="13"/>
        <v>30879.183583489681</v>
      </c>
      <c r="Z70">
        <f t="shared" si="13"/>
        <v>13075.836866791744</v>
      </c>
      <c r="AA70">
        <f t="shared" si="11"/>
        <v>24147.189774859289</v>
      </c>
      <c r="AB70">
        <f t="shared" si="11"/>
        <v>23124.642026266418</v>
      </c>
      <c r="AC70">
        <f t="shared" si="11"/>
        <v>10614.110225140712</v>
      </c>
      <c r="AD70">
        <f t="shared" si="11"/>
        <v>10352.954033771108</v>
      </c>
      <c r="AE70">
        <f t="shared" si="11"/>
        <v>4070.8565666041277</v>
      </c>
    </row>
    <row r="71" spans="1:31">
      <c r="A71">
        <f t="shared" si="6"/>
        <v>2025</v>
      </c>
      <c r="B71">
        <f t="shared" si="7"/>
        <v>4</v>
      </c>
      <c r="C71" t="str">
        <f t="shared" si="12"/>
        <v>2025_4</v>
      </c>
      <c r="D71">
        <f t="shared" si="14"/>
        <v>16.75</v>
      </c>
      <c r="E71">
        <f t="shared" si="15"/>
        <v>44868.21707317073</v>
      </c>
      <c r="F71">
        <f t="shared" si="15"/>
        <v>26561.15</v>
      </c>
      <c r="G71">
        <f t="shared" si="15"/>
        <v>35204.513039399622</v>
      </c>
      <c r="H71">
        <f t="shared" si="15"/>
        <v>36441.898592870544</v>
      </c>
      <c r="I71">
        <f t="shared" si="15"/>
        <v>20202.710694183865</v>
      </c>
      <c r="J71">
        <f t="shared" si="15"/>
        <v>6680.1181050656651</v>
      </c>
      <c r="K71">
        <f t="shared" si="15"/>
        <v>8505.1684803001881</v>
      </c>
      <c r="L71">
        <f t="shared" si="15"/>
        <v>6520.1333958724199</v>
      </c>
      <c r="M71">
        <f t="shared" si="15"/>
        <v>5801.02851782364</v>
      </c>
      <c r="N71">
        <f t="shared" si="15"/>
        <v>60557.093902439017</v>
      </c>
      <c r="O71">
        <f t="shared" si="15"/>
        <v>35288.050844277677</v>
      </c>
      <c r="P71">
        <f t="shared" si="15"/>
        <v>40583.536116322706</v>
      </c>
      <c r="Q71">
        <f t="shared" si="15"/>
        <v>30963.606285178234</v>
      </c>
      <c r="R71">
        <f t="shared" si="15"/>
        <v>25425.665853658535</v>
      </c>
      <c r="S71">
        <f t="shared" si="15"/>
        <v>20780.092401500937</v>
      </c>
      <c r="T71">
        <f t="shared" si="15"/>
        <v>6918.1218574108807</v>
      </c>
      <c r="U71">
        <f t="shared" si="13"/>
        <v>13575.654971857412</v>
      </c>
      <c r="V71">
        <f t="shared" si="13"/>
        <v>4529.0652908067541</v>
      </c>
      <c r="W71">
        <f t="shared" si="13"/>
        <v>28517.356285178234</v>
      </c>
      <c r="X71">
        <f t="shared" si="13"/>
        <v>20833.467166979361</v>
      </c>
      <c r="Y71">
        <f t="shared" si="13"/>
        <v>31119.525703564726</v>
      </c>
      <c r="Z71">
        <f t="shared" si="13"/>
        <v>13166.450562851782</v>
      </c>
      <c r="AA71">
        <f t="shared" si="11"/>
        <v>24345.986866791747</v>
      </c>
      <c r="AB71">
        <f t="shared" si="11"/>
        <v>23284.168198874297</v>
      </c>
      <c r="AC71">
        <f t="shared" si="11"/>
        <v>10690.213133208254</v>
      </c>
      <c r="AD71">
        <f t="shared" si="11"/>
        <v>10427.201969981239</v>
      </c>
      <c r="AE71">
        <f t="shared" si="11"/>
        <v>4093.0997185741089</v>
      </c>
    </row>
    <row r="72" spans="1:31">
      <c r="A72">
        <f t="shared" si="6"/>
        <v>2026</v>
      </c>
      <c r="B72">
        <f t="shared" si="7"/>
        <v>1</v>
      </c>
      <c r="C72" t="str">
        <f t="shared" si="12"/>
        <v>2026_1</v>
      </c>
      <c r="D72">
        <f t="shared" si="14"/>
        <v>17</v>
      </c>
      <c r="E72">
        <f t="shared" si="15"/>
        <v>45155.56585365854</v>
      </c>
      <c r="F72">
        <f t="shared" si="15"/>
        <v>26704.800000000003</v>
      </c>
      <c r="G72">
        <f t="shared" si="15"/>
        <v>35434.996998123825</v>
      </c>
      <c r="H72">
        <f t="shared" si="15"/>
        <v>36669.864352720455</v>
      </c>
      <c r="I72">
        <f t="shared" si="15"/>
        <v>20350.47091932458</v>
      </c>
      <c r="J72">
        <f t="shared" si="15"/>
        <v>6711.7253283302061</v>
      </c>
      <c r="K72">
        <f t="shared" si="15"/>
        <v>8552.3515009380862</v>
      </c>
      <c r="L72">
        <f t="shared" si="15"/>
        <v>6561.3293621013127</v>
      </c>
      <c r="M72">
        <f t="shared" si="15"/>
        <v>5839.5391181988743</v>
      </c>
      <c r="N72">
        <f t="shared" si="15"/>
        <v>60937.462195121945</v>
      </c>
      <c r="O72">
        <f t="shared" si="15"/>
        <v>35509.121388367734</v>
      </c>
      <c r="P72">
        <f t="shared" si="15"/>
        <v>40837.831613508446</v>
      </c>
      <c r="Q72">
        <f t="shared" si="15"/>
        <v>31102.12589118199</v>
      </c>
      <c r="R72">
        <f t="shared" si="15"/>
        <v>25582.418292682923</v>
      </c>
      <c r="S72">
        <f t="shared" si="15"/>
        <v>20874.657504690433</v>
      </c>
      <c r="T72">
        <f t="shared" si="15"/>
        <v>6956.9370544090052</v>
      </c>
      <c r="U72">
        <f t="shared" si="13"/>
        <v>13675.359287054409</v>
      </c>
      <c r="V72">
        <f t="shared" si="13"/>
        <v>4558.2540337711071</v>
      </c>
      <c r="W72">
        <f t="shared" si="13"/>
        <v>28690.575891181987</v>
      </c>
      <c r="X72">
        <f t="shared" si="13"/>
        <v>21007.584896810506</v>
      </c>
      <c r="Y72">
        <f t="shared" si="13"/>
        <v>31359.867823639775</v>
      </c>
      <c r="Z72">
        <f t="shared" si="13"/>
        <v>13257.064258911818</v>
      </c>
      <c r="AA72">
        <f t="shared" si="11"/>
        <v>24544.783958724205</v>
      </c>
      <c r="AB72">
        <f t="shared" si="11"/>
        <v>23443.694371482175</v>
      </c>
      <c r="AC72">
        <f t="shared" si="11"/>
        <v>10766.316041275797</v>
      </c>
      <c r="AD72">
        <f t="shared" si="11"/>
        <v>10501.44990619137</v>
      </c>
      <c r="AE72">
        <f t="shared" si="11"/>
        <v>4115.3428705440901</v>
      </c>
    </row>
    <row r="73" spans="1:31">
      <c r="A73">
        <f t="shared" si="6"/>
        <v>2026</v>
      </c>
      <c r="B73">
        <f t="shared" si="7"/>
        <v>2</v>
      </c>
      <c r="C73" t="str">
        <f t="shared" si="12"/>
        <v>2026_2</v>
      </c>
      <c r="D73">
        <f t="shared" si="14"/>
        <v>17.25</v>
      </c>
      <c r="E73">
        <f t="shared" si="15"/>
        <v>45442.914634146349</v>
      </c>
      <c r="F73">
        <f t="shared" si="15"/>
        <v>26848.450000000004</v>
      </c>
      <c r="G73">
        <f t="shared" si="15"/>
        <v>35665.480956848027</v>
      </c>
      <c r="H73">
        <f t="shared" si="15"/>
        <v>36897.830112570358</v>
      </c>
      <c r="I73">
        <f t="shared" si="15"/>
        <v>20498.231144465295</v>
      </c>
      <c r="J73">
        <f t="shared" si="15"/>
        <v>6743.3325515947463</v>
      </c>
      <c r="K73">
        <f t="shared" si="15"/>
        <v>8599.5345215759862</v>
      </c>
      <c r="L73">
        <f t="shared" si="15"/>
        <v>6602.5253283302063</v>
      </c>
      <c r="M73">
        <f t="shared" si="15"/>
        <v>5878.0497185741087</v>
      </c>
      <c r="N73">
        <f t="shared" si="15"/>
        <v>61317.830487804873</v>
      </c>
      <c r="O73">
        <f t="shared" si="15"/>
        <v>35730.19193245779</v>
      </c>
      <c r="P73">
        <f t="shared" si="15"/>
        <v>41092.127110694186</v>
      </c>
      <c r="Q73">
        <f t="shared" si="15"/>
        <v>31240.645497185738</v>
      </c>
      <c r="R73">
        <f t="shared" si="15"/>
        <v>25739.170731707316</v>
      </c>
      <c r="S73">
        <f t="shared" si="15"/>
        <v>20969.222607879925</v>
      </c>
      <c r="T73">
        <f t="shared" si="15"/>
        <v>6995.7522514071288</v>
      </c>
      <c r="U73">
        <f t="shared" si="13"/>
        <v>13775.063602251408</v>
      </c>
      <c r="V73">
        <f t="shared" si="13"/>
        <v>4587.4427767354591</v>
      </c>
      <c r="W73">
        <f t="shared" si="13"/>
        <v>28863.79549718574</v>
      </c>
      <c r="X73">
        <f t="shared" si="13"/>
        <v>21181.702626641651</v>
      </c>
      <c r="Y73">
        <f t="shared" si="13"/>
        <v>31600.209943714821</v>
      </c>
      <c r="Z73">
        <f t="shared" si="13"/>
        <v>13347.677954971856</v>
      </c>
      <c r="AA73">
        <f t="shared" si="11"/>
        <v>24743.581050656659</v>
      </c>
      <c r="AB73">
        <f t="shared" si="11"/>
        <v>23603.220544090058</v>
      </c>
      <c r="AC73">
        <f t="shared" si="11"/>
        <v>10842.418949343339</v>
      </c>
      <c r="AD73">
        <f t="shared" si="11"/>
        <v>10575.697842401503</v>
      </c>
      <c r="AE73">
        <f t="shared" si="11"/>
        <v>4137.5860225140714</v>
      </c>
    </row>
    <row r="74" spans="1:31">
      <c r="A74">
        <f t="shared" si="6"/>
        <v>2026</v>
      </c>
      <c r="B74">
        <f t="shared" si="7"/>
        <v>3</v>
      </c>
      <c r="C74" t="str">
        <f t="shared" si="12"/>
        <v>2026_3</v>
      </c>
      <c r="D74">
        <f t="shared" si="14"/>
        <v>17.5</v>
      </c>
      <c r="E74">
        <f t="shared" si="15"/>
        <v>45730.263414634144</v>
      </c>
      <c r="F74">
        <f t="shared" si="15"/>
        <v>26992.100000000002</v>
      </c>
      <c r="G74">
        <f t="shared" si="15"/>
        <v>35895.964915572229</v>
      </c>
      <c r="H74">
        <f t="shared" si="15"/>
        <v>37125.795872420262</v>
      </c>
      <c r="I74">
        <f t="shared" si="15"/>
        <v>20645.991369606007</v>
      </c>
      <c r="J74">
        <f t="shared" si="15"/>
        <v>6774.9397748592864</v>
      </c>
      <c r="K74">
        <f t="shared" si="15"/>
        <v>8646.7175422138844</v>
      </c>
      <c r="L74">
        <f t="shared" si="15"/>
        <v>6643.7212945590991</v>
      </c>
      <c r="M74">
        <f t="shared" si="15"/>
        <v>5916.5603189493431</v>
      </c>
      <c r="N74">
        <f t="shared" si="15"/>
        <v>61698.198780487801</v>
      </c>
      <c r="O74">
        <f t="shared" si="15"/>
        <v>35951.262476547847</v>
      </c>
      <c r="P74">
        <f t="shared" si="15"/>
        <v>41346.422607879926</v>
      </c>
      <c r="Q74">
        <f t="shared" si="15"/>
        <v>31379.165103189494</v>
      </c>
      <c r="R74">
        <f t="shared" si="15"/>
        <v>25895.923170731705</v>
      </c>
      <c r="S74">
        <f t="shared" si="15"/>
        <v>21063.787711069417</v>
      </c>
      <c r="T74">
        <f t="shared" si="15"/>
        <v>7034.5674484052524</v>
      </c>
      <c r="U74">
        <f t="shared" si="13"/>
        <v>13874.767917448407</v>
      </c>
      <c r="V74">
        <f t="shared" si="13"/>
        <v>4616.6315196998121</v>
      </c>
      <c r="W74">
        <f t="shared" si="13"/>
        <v>29037.015103189489</v>
      </c>
      <c r="X74">
        <f t="shared" si="13"/>
        <v>21355.820356472796</v>
      </c>
      <c r="Y74">
        <f t="shared" si="13"/>
        <v>31840.552063789866</v>
      </c>
      <c r="Z74">
        <f t="shared" si="13"/>
        <v>13438.291651031894</v>
      </c>
      <c r="AA74">
        <f t="shared" si="11"/>
        <v>24942.378142589117</v>
      </c>
      <c r="AB74">
        <f t="shared" si="11"/>
        <v>23762.746716697937</v>
      </c>
      <c r="AC74">
        <f t="shared" si="11"/>
        <v>10918.52185741088</v>
      </c>
      <c r="AD74">
        <f t="shared" si="11"/>
        <v>10649.945778611633</v>
      </c>
      <c r="AE74">
        <f t="shared" si="11"/>
        <v>4159.8291744840526</v>
      </c>
    </row>
    <row r="75" spans="1:31">
      <c r="A75">
        <f t="shared" si="6"/>
        <v>2026</v>
      </c>
      <c r="B75">
        <f t="shared" si="7"/>
        <v>4</v>
      </c>
      <c r="C75" t="str">
        <f t="shared" si="12"/>
        <v>2026_4</v>
      </c>
      <c r="D75">
        <f t="shared" si="14"/>
        <v>17.75</v>
      </c>
      <c r="E75">
        <f t="shared" si="15"/>
        <v>46017.612195121954</v>
      </c>
      <c r="F75">
        <f t="shared" si="15"/>
        <v>27135.75</v>
      </c>
      <c r="G75">
        <f t="shared" si="15"/>
        <v>36126.448874296431</v>
      </c>
      <c r="H75">
        <f t="shared" si="15"/>
        <v>37353.761632270165</v>
      </c>
      <c r="I75">
        <f t="shared" si="15"/>
        <v>20793.751594746718</v>
      </c>
      <c r="J75">
        <f t="shared" si="15"/>
        <v>6806.5469981238275</v>
      </c>
      <c r="K75">
        <f t="shared" si="15"/>
        <v>8693.9005628517825</v>
      </c>
      <c r="L75">
        <f t="shared" si="15"/>
        <v>6684.9172607879918</v>
      </c>
      <c r="M75">
        <f t="shared" si="15"/>
        <v>5955.0709193245784</v>
      </c>
      <c r="N75">
        <f t="shared" si="15"/>
        <v>62078.567073170721</v>
      </c>
      <c r="O75">
        <f t="shared" si="15"/>
        <v>36172.333020637903</v>
      </c>
      <c r="P75">
        <f t="shared" si="15"/>
        <v>41600.718105065665</v>
      </c>
      <c r="Q75">
        <f t="shared" si="15"/>
        <v>31517.684709193243</v>
      </c>
      <c r="R75">
        <f t="shared" si="15"/>
        <v>26052.675609756094</v>
      </c>
      <c r="S75">
        <f t="shared" si="15"/>
        <v>21158.352814258913</v>
      </c>
      <c r="T75">
        <f t="shared" si="15"/>
        <v>7073.382645403377</v>
      </c>
      <c r="U75">
        <f t="shared" si="13"/>
        <v>13974.472232645403</v>
      </c>
      <c r="V75">
        <f t="shared" si="13"/>
        <v>4645.8202626641651</v>
      </c>
      <c r="W75">
        <f t="shared" si="13"/>
        <v>29210.234709193242</v>
      </c>
      <c r="X75">
        <f t="shared" si="13"/>
        <v>21529.938086303941</v>
      </c>
      <c r="Y75">
        <f t="shared" si="13"/>
        <v>32080.894183864915</v>
      </c>
      <c r="Z75">
        <f t="shared" si="13"/>
        <v>13528.905347091932</v>
      </c>
      <c r="AA75">
        <f t="shared" si="11"/>
        <v>25141.175234521575</v>
      </c>
      <c r="AB75">
        <f t="shared" si="11"/>
        <v>23922.272889305816</v>
      </c>
      <c r="AC75">
        <f t="shared" si="11"/>
        <v>10994.624765478424</v>
      </c>
      <c r="AD75">
        <f t="shared" si="11"/>
        <v>10724.193714821766</v>
      </c>
      <c r="AE75">
        <f t="shared" si="11"/>
        <v>4182.0723264540338</v>
      </c>
    </row>
    <row r="76" spans="1:31">
      <c r="A76">
        <f t="shared" si="6"/>
        <v>2027</v>
      </c>
      <c r="B76">
        <f t="shared" si="7"/>
        <v>1</v>
      </c>
      <c r="C76" t="str">
        <f t="shared" si="12"/>
        <v>2027_1</v>
      </c>
      <c r="D76">
        <f t="shared" si="14"/>
        <v>18</v>
      </c>
      <c r="E76">
        <f t="shared" si="15"/>
        <v>46304.960975609763</v>
      </c>
      <c r="F76">
        <f t="shared" si="15"/>
        <v>27279.4</v>
      </c>
      <c r="G76">
        <f t="shared" si="15"/>
        <v>36356.932833020634</v>
      </c>
      <c r="H76">
        <f t="shared" si="15"/>
        <v>37581.727392120076</v>
      </c>
      <c r="I76">
        <f t="shared" si="15"/>
        <v>20941.511819887433</v>
      </c>
      <c r="J76">
        <f t="shared" si="15"/>
        <v>6838.1542213883677</v>
      </c>
      <c r="K76">
        <f t="shared" si="15"/>
        <v>8741.0835834896825</v>
      </c>
      <c r="L76">
        <f t="shared" si="15"/>
        <v>6726.1132270168855</v>
      </c>
      <c r="M76">
        <f t="shared" si="15"/>
        <v>5993.5815196998119</v>
      </c>
      <c r="N76">
        <f t="shared" si="15"/>
        <v>62458.935365853657</v>
      </c>
      <c r="O76">
        <f t="shared" si="15"/>
        <v>36393.40356472796</v>
      </c>
      <c r="P76">
        <f t="shared" si="15"/>
        <v>41855.013602251405</v>
      </c>
      <c r="Q76">
        <f t="shared" si="15"/>
        <v>31656.204315196999</v>
      </c>
      <c r="R76">
        <f t="shared" si="15"/>
        <v>26209.428048780486</v>
      </c>
      <c r="S76">
        <f t="shared" si="15"/>
        <v>21252.917917448405</v>
      </c>
      <c r="T76">
        <f t="shared" si="15"/>
        <v>7112.1978424015006</v>
      </c>
      <c r="U76">
        <f t="shared" si="13"/>
        <v>14074.176547842402</v>
      </c>
      <c r="V76">
        <f t="shared" si="13"/>
        <v>4675.0090056285171</v>
      </c>
      <c r="W76">
        <f t="shared" si="13"/>
        <v>29383.454315196992</v>
      </c>
      <c r="X76">
        <f t="shared" si="13"/>
        <v>21704.055816135085</v>
      </c>
      <c r="Y76">
        <f t="shared" si="13"/>
        <v>32321.236303939961</v>
      </c>
      <c r="Z76">
        <f t="shared" si="13"/>
        <v>13619.51904315197</v>
      </c>
      <c r="AA76">
        <f t="shared" si="11"/>
        <v>25339.972326454033</v>
      </c>
      <c r="AB76">
        <f t="shared" si="11"/>
        <v>24081.799061913698</v>
      </c>
      <c r="AC76">
        <f t="shared" si="11"/>
        <v>11070.727673545965</v>
      </c>
      <c r="AD76">
        <f t="shared" si="11"/>
        <v>10798.441651031895</v>
      </c>
      <c r="AE76">
        <f t="shared" si="11"/>
        <v>4204.3154784240151</v>
      </c>
    </row>
    <row r="77" spans="1:31">
      <c r="A77">
        <f t="shared" ref="A77:A92" si="16">IF(B77=1,A76+1,A76)</f>
        <v>2027</v>
      </c>
      <c r="B77">
        <f t="shared" ref="B77:B92" si="17">IF(B76=4,1,B76+1)</f>
        <v>2</v>
      </c>
      <c r="C77" t="str">
        <f t="shared" si="12"/>
        <v>2027_2</v>
      </c>
      <c r="D77">
        <f t="shared" si="14"/>
        <v>18.25</v>
      </c>
      <c r="E77">
        <f t="shared" si="15"/>
        <v>46592.309756097558</v>
      </c>
      <c r="F77">
        <f t="shared" si="15"/>
        <v>27423.050000000003</v>
      </c>
      <c r="G77">
        <f t="shared" si="15"/>
        <v>36587.416791744836</v>
      </c>
      <c r="H77">
        <f t="shared" si="15"/>
        <v>37809.693151969987</v>
      </c>
      <c r="I77">
        <f t="shared" si="15"/>
        <v>21089.272045028145</v>
      </c>
      <c r="J77">
        <f t="shared" si="15"/>
        <v>6869.7614446529078</v>
      </c>
      <c r="K77">
        <f t="shared" si="15"/>
        <v>8788.2666041275806</v>
      </c>
      <c r="L77">
        <f t="shared" si="15"/>
        <v>6767.3091932457783</v>
      </c>
      <c r="M77">
        <f t="shared" si="15"/>
        <v>6032.0921200750472</v>
      </c>
      <c r="N77">
        <f t="shared" si="15"/>
        <v>62839.303658536577</v>
      </c>
      <c r="O77">
        <f t="shared" si="15"/>
        <v>36614.474108818016</v>
      </c>
      <c r="P77">
        <f t="shared" si="15"/>
        <v>42109.309099437145</v>
      </c>
      <c r="Q77">
        <f t="shared" si="15"/>
        <v>31794.723921200748</v>
      </c>
      <c r="R77">
        <f t="shared" si="15"/>
        <v>26366.180487804879</v>
      </c>
      <c r="S77">
        <f t="shared" si="15"/>
        <v>21347.483020637897</v>
      </c>
      <c r="T77">
        <f t="shared" si="15"/>
        <v>7151.0130393996242</v>
      </c>
      <c r="U77">
        <f t="shared" si="13"/>
        <v>14173.880863039401</v>
      </c>
      <c r="V77">
        <f t="shared" si="13"/>
        <v>4704.197748592871</v>
      </c>
      <c r="W77">
        <f t="shared" si="13"/>
        <v>29556.673921200745</v>
      </c>
      <c r="X77">
        <f t="shared" si="13"/>
        <v>21878.17354596623</v>
      </c>
      <c r="Y77">
        <f t="shared" si="13"/>
        <v>32561.57842401501</v>
      </c>
      <c r="Z77">
        <f t="shared" si="13"/>
        <v>13710.132739212007</v>
      </c>
      <c r="AA77">
        <f t="shared" si="11"/>
        <v>25538.769418386491</v>
      </c>
      <c r="AB77">
        <f t="shared" si="11"/>
        <v>24241.325234521573</v>
      </c>
      <c r="AC77">
        <f t="shared" si="11"/>
        <v>11146.830581613507</v>
      </c>
      <c r="AD77">
        <f t="shared" si="11"/>
        <v>10872.689587242028</v>
      </c>
      <c r="AE77">
        <f t="shared" si="11"/>
        <v>4226.5586303939963</v>
      </c>
    </row>
    <row r="78" spans="1:31">
      <c r="A78">
        <f t="shared" si="16"/>
        <v>2027</v>
      </c>
      <c r="B78">
        <f t="shared" si="17"/>
        <v>3</v>
      </c>
      <c r="C78" t="str">
        <f t="shared" si="12"/>
        <v>2027_3</v>
      </c>
      <c r="D78">
        <f t="shared" si="14"/>
        <v>18.5</v>
      </c>
      <c r="E78">
        <f t="shared" si="15"/>
        <v>46879.658536585368</v>
      </c>
      <c r="F78">
        <f t="shared" si="15"/>
        <v>27566.700000000004</v>
      </c>
      <c r="G78">
        <f t="shared" si="15"/>
        <v>36817.900750469038</v>
      </c>
      <c r="H78">
        <f t="shared" si="15"/>
        <v>38037.65891181989</v>
      </c>
      <c r="I78">
        <f t="shared" si="15"/>
        <v>21237.032270168856</v>
      </c>
      <c r="J78">
        <f t="shared" si="15"/>
        <v>6901.368667917448</v>
      </c>
      <c r="K78">
        <f t="shared" si="15"/>
        <v>8835.4496247654788</v>
      </c>
      <c r="L78">
        <f t="shared" si="15"/>
        <v>6808.505159474671</v>
      </c>
      <c r="M78">
        <f t="shared" si="15"/>
        <v>6070.6027204502816</v>
      </c>
      <c r="N78">
        <f t="shared" si="15"/>
        <v>63219.671951219505</v>
      </c>
      <c r="O78">
        <f t="shared" si="15"/>
        <v>36835.544652908073</v>
      </c>
      <c r="P78">
        <f t="shared" si="15"/>
        <v>42363.604596622885</v>
      </c>
      <c r="Q78">
        <f t="shared" si="15"/>
        <v>31933.243527204504</v>
      </c>
      <c r="R78">
        <f t="shared" si="15"/>
        <v>26522.932926829264</v>
      </c>
      <c r="S78">
        <f t="shared" si="15"/>
        <v>21442.048123827393</v>
      </c>
      <c r="T78">
        <f t="shared" si="15"/>
        <v>7189.8282363977487</v>
      </c>
      <c r="U78">
        <f t="shared" si="13"/>
        <v>14273.585178236399</v>
      </c>
      <c r="V78">
        <f t="shared" si="13"/>
        <v>4733.3864915572231</v>
      </c>
      <c r="W78">
        <f t="shared" si="13"/>
        <v>29729.893527204498</v>
      </c>
      <c r="X78">
        <f t="shared" si="13"/>
        <v>22052.291275797375</v>
      </c>
      <c r="Y78">
        <f t="shared" si="13"/>
        <v>32801.920544090055</v>
      </c>
      <c r="Z78">
        <f t="shared" si="13"/>
        <v>13800.746435272045</v>
      </c>
      <c r="AA78">
        <f t="shared" si="11"/>
        <v>25737.566510318949</v>
      </c>
      <c r="AB78">
        <f t="shared" si="11"/>
        <v>24400.851407129456</v>
      </c>
      <c r="AC78">
        <f t="shared" si="11"/>
        <v>11222.933489681051</v>
      </c>
      <c r="AD78">
        <f t="shared" si="11"/>
        <v>10946.937523452158</v>
      </c>
      <c r="AE78">
        <f t="shared" si="11"/>
        <v>4248.8017823639775</v>
      </c>
    </row>
    <row r="79" spans="1:31">
      <c r="A79">
        <f t="shared" si="16"/>
        <v>2027</v>
      </c>
      <c r="B79">
        <f t="shared" si="17"/>
        <v>4</v>
      </c>
      <c r="C79" t="str">
        <f t="shared" si="12"/>
        <v>2027_4</v>
      </c>
      <c r="D79">
        <f t="shared" si="14"/>
        <v>18.75</v>
      </c>
      <c r="E79">
        <f t="shared" si="15"/>
        <v>47167.007317073178</v>
      </c>
      <c r="F79">
        <f t="shared" si="15"/>
        <v>27710.350000000002</v>
      </c>
      <c r="G79">
        <f t="shared" si="15"/>
        <v>37048.38470919324</v>
      </c>
      <c r="H79">
        <f t="shared" si="15"/>
        <v>38265.624671669793</v>
      </c>
      <c r="I79">
        <f t="shared" si="15"/>
        <v>21384.792495309572</v>
      </c>
      <c r="J79">
        <f t="shared" si="15"/>
        <v>6932.9758911819881</v>
      </c>
      <c r="K79">
        <f t="shared" si="15"/>
        <v>8882.632645403377</v>
      </c>
      <c r="L79">
        <f t="shared" si="15"/>
        <v>6849.7011257035647</v>
      </c>
      <c r="M79">
        <f t="shared" si="15"/>
        <v>6109.113320825516</v>
      </c>
      <c r="N79">
        <f t="shared" si="15"/>
        <v>63600.040243902433</v>
      </c>
      <c r="O79">
        <f t="shared" si="15"/>
        <v>37056.615196998129</v>
      </c>
      <c r="P79">
        <f t="shared" si="15"/>
        <v>42617.900093808625</v>
      </c>
      <c r="Q79">
        <f t="shared" si="15"/>
        <v>32071.763133208253</v>
      </c>
      <c r="R79">
        <f t="shared" si="15"/>
        <v>26679.685365853657</v>
      </c>
      <c r="S79">
        <f t="shared" si="15"/>
        <v>21536.613227016886</v>
      </c>
      <c r="T79">
        <f t="shared" si="15"/>
        <v>7228.6434333958714</v>
      </c>
      <c r="U79">
        <f t="shared" si="13"/>
        <v>14373.289493433396</v>
      </c>
      <c r="V79">
        <f t="shared" si="13"/>
        <v>4762.5752345215751</v>
      </c>
      <c r="W79">
        <f t="shared" si="13"/>
        <v>29903.113133208251</v>
      </c>
      <c r="X79">
        <f t="shared" si="13"/>
        <v>22226.40900562852</v>
      </c>
      <c r="Y79">
        <f t="shared" si="13"/>
        <v>33042.2626641651</v>
      </c>
      <c r="Z79">
        <f t="shared" si="13"/>
        <v>13891.360131332081</v>
      </c>
      <c r="AA79">
        <f t="shared" si="11"/>
        <v>25936.363602251407</v>
      </c>
      <c r="AB79">
        <f t="shared" si="11"/>
        <v>24560.377579737338</v>
      </c>
      <c r="AC79">
        <f t="shared" si="11"/>
        <v>11299.036397748592</v>
      </c>
      <c r="AD79">
        <f t="shared" si="11"/>
        <v>11021.185459662291</v>
      </c>
      <c r="AE79">
        <f t="shared" si="11"/>
        <v>4271.0449343339587</v>
      </c>
    </row>
    <row r="80" spans="1:31">
      <c r="A80">
        <f t="shared" si="16"/>
        <v>2028</v>
      </c>
      <c r="B80">
        <f t="shared" si="17"/>
        <v>1</v>
      </c>
      <c r="C80" t="str">
        <f t="shared" si="12"/>
        <v>2028_1</v>
      </c>
      <c r="D80">
        <f t="shared" si="14"/>
        <v>19</v>
      </c>
      <c r="E80">
        <f t="shared" si="15"/>
        <v>47454.35609756098</v>
      </c>
      <c r="F80">
        <f t="shared" si="15"/>
        <v>27854</v>
      </c>
      <c r="G80">
        <f t="shared" si="15"/>
        <v>37278.868667917443</v>
      </c>
      <c r="H80">
        <f t="shared" si="15"/>
        <v>38493.590431519697</v>
      </c>
      <c r="I80">
        <f t="shared" si="15"/>
        <v>21532.552720450283</v>
      </c>
      <c r="J80">
        <f t="shared" si="15"/>
        <v>6964.5831144465283</v>
      </c>
      <c r="K80">
        <f t="shared" si="15"/>
        <v>8929.8156660412769</v>
      </c>
      <c r="L80">
        <f t="shared" si="15"/>
        <v>6890.8970919324574</v>
      </c>
      <c r="M80">
        <f t="shared" si="15"/>
        <v>6147.6239212007513</v>
      </c>
      <c r="N80">
        <f t="shared" si="15"/>
        <v>63980.408536585353</v>
      </c>
      <c r="O80">
        <f t="shared" si="15"/>
        <v>37277.685741088178</v>
      </c>
      <c r="P80">
        <f t="shared" si="15"/>
        <v>42872.195590994372</v>
      </c>
      <c r="Q80">
        <f t="shared" si="15"/>
        <v>32210.282739212005</v>
      </c>
      <c r="R80">
        <f t="shared" si="15"/>
        <v>26836.437804878049</v>
      </c>
      <c r="S80">
        <f t="shared" si="15"/>
        <v>21631.178330206378</v>
      </c>
      <c r="T80">
        <f t="shared" si="15"/>
        <v>7267.4586303939959</v>
      </c>
      <c r="U80">
        <f t="shared" si="13"/>
        <v>14472.993808630396</v>
      </c>
      <c r="V80">
        <f t="shared" si="13"/>
        <v>4791.763977485929</v>
      </c>
      <c r="W80">
        <f t="shared" si="13"/>
        <v>30076.332739212005</v>
      </c>
      <c r="X80">
        <f t="shared" si="13"/>
        <v>22400.526735459665</v>
      </c>
      <c r="Y80">
        <f t="shared" si="13"/>
        <v>33282.604784240146</v>
      </c>
      <c r="Z80">
        <f t="shared" si="13"/>
        <v>13981.973827392119</v>
      </c>
      <c r="AA80">
        <f t="shared" si="11"/>
        <v>26135.160694183865</v>
      </c>
      <c r="AB80">
        <f t="shared" si="11"/>
        <v>24719.903752345213</v>
      </c>
      <c r="AC80">
        <f t="shared" si="11"/>
        <v>11375.139305816134</v>
      </c>
      <c r="AD80">
        <f t="shared" si="11"/>
        <v>11095.433395872422</v>
      </c>
      <c r="AE80">
        <f t="shared" si="11"/>
        <v>4293.28808630394</v>
      </c>
    </row>
    <row r="81" spans="1:31">
      <c r="A81">
        <f t="shared" si="16"/>
        <v>2028</v>
      </c>
      <c r="B81">
        <f t="shared" si="17"/>
        <v>2</v>
      </c>
      <c r="C81" t="str">
        <f t="shared" si="12"/>
        <v>2028_2</v>
      </c>
      <c r="D81">
        <f t="shared" si="14"/>
        <v>19.25</v>
      </c>
      <c r="E81">
        <f t="shared" si="15"/>
        <v>47741.704878048782</v>
      </c>
      <c r="F81">
        <f t="shared" si="15"/>
        <v>27997.65</v>
      </c>
      <c r="G81">
        <f t="shared" si="15"/>
        <v>37509.352626641645</v>
      </c>
      <c r="H81">
        <f t="shared" si="15"/>
        <v>38721.556191369607</v>
      </c>
      <c r="I81">
        <f t="shared" si="15"/>
        <v>21680.312945590995</v>
      </c>
      <c r="J81">
        <f t="shared" si="15"/>
        <v>6996.1903377110684</v>
      </c>
      <c r="K81">
        <f t="shared" si="15"/>
        <v>8976.9986866791751</v>
      </c>
      <c r="L81">
        <f t="shared" si="15"/>
        <v>6932.0930581613502</v>
      </c>
      <c r="M81">
        <f t="shared" si="15"/>
        <v>6186.1345215759848</v>
      </c>
      <c r="N81">
        <f t="shared" si="15"/>
        <v>64360.776829268289</v>
      </c>
      <c r="O81">
        <f t="shared" si="15"/>
        <v>37498.756285178242</v>
      </c>
      <c r="P81">
        <f t="shared" si="15"/>
        <v>43126.491088180112</v>
      </c>
      <c r="Q81">
        <f t="shared" si="15"/>
        <v>32348.802345215758</v>
      </c>
      <c r="R81">
        <f t="shared" si="15"/>
        <v>26993.190243902438</v>
      </c>
      <c r="S81">
        <f t="shared" si="15"/>
        <v>21725.743433395874</v>
      </c>
      <c r="T81">
        <f t="shared" si="15"/>
        <v>7306.2738273921195</v>
      </c>
      <c r="U81">
        <f t="shared" si="13"/>
        <v>14572.698123827393</v>
      </c>
      <c r="V81">
        <f t="shared" si="13"/>
        <v>4820.952720450281</v>
      </c>
      <c r="W81">
        <f t="shared" si="13"/>
        <v>30249.552345215758</v>
      </c>
      <c r="X81">
        <f t="shared" si="13"/>
        <v>22574.644465290807</v>
      </c>
      <c r="Y81">
        <f t="shared" si="13"/>
        <v>33522.946904315191</v>
      </c>
      <c r="Z81">
        <f t="shared" si="13"/>
        <v>14072.587523452157</v>
      </c>
      <c r="AA81">
        <f t="shared" si="11"/>
        <v>26333.957786116323</v>
      </c>
      <c r="AB81">
        <f t="shared" si="11"/>
        <v>24879.429924953096</v>
      </c>
      <c r="AC81">
        <f t="shared" si="11"/>
        <v>11451.242213883677</v>
      </c>
      <c r="AD81">
        <f t="shared" si="11"/>
        <v>11169.681332082553</v>
      </c>
      <c r="AE81">
        <f t="shared" si="11"/>
        <v>4315.5312382739212</v>
      </c>
    </row>
    <row r="82" spans="1:31">
      <c r="A82">
        <f t="shared" si="16"/>
        <v>2028</v>
      </c>
      <c r="B82">
        <f t="shared" si="17"/>
        <v>3</v>
      </c>
      <c r="C82" t="str">
        <f t="shared" si="12"/>
        <v>2028_3</v>
      </c>
      <c r="D82">
        <f t="shared" si="14"/>
        <v>19.5</v>
      </c>
      <c r="E82">
        <f t="shared" si="15"/>
        <v>48029.053658536592</v>
      </c>
      <c r="F82">
        <f t="shared" si="15"/>
        <v>28141.300000000003</v>
      </c>
      <c r="G82">
        <f t="shared" si="15"/>
        <v>37739.836585365847</v>
      </c>
      <c r="H82">
        <f t="shared" si="15"/>
        <v>38949.521951219511</v>
      </c>
      <c r="I82">
        <f t="shared" si="15"/>
        <v>21828.07317073171</v>
      </c>
      <c r="J82">
        <f t="shared" si="15"/>
        <v>7027.7975609756095</v>
      </c>
      <c r="K82">
        <f t="shared" si="15"/>
        <v>9024.1817073170732</v>
      </c>
      <c r="L82">
        <f t="shared" si="15"/>
        <v>6973.2890243902439</v>
      </c>
      <c r="M82">
        <f t="shared" si="15"/>
        <v>6224.6451219512201</v>
      </c>
      <c r="N82">
        <f t="shared" si="15"/>
        <v>64741.145121951209</v>
      </c>
      <c r="O82">
        <f t="shared" si="15"/>
        <v>37719.826829268291</v>
      </c>
      <c r="P82">
        <f t="shared" si="15"/>
        <v>43380.786585365851</v>
      </c>
      <c r="Q82">
        <f t="shared" si="15"/>
        <v>32487.32195121951</v>
      </c>
      <c r="R82">
        <f t="shared" si="15"/>
        <v>27149.942682926827</v>
      </c>
      <c r="S82">
        <f t="shared" si="15"/>
        <v>21820.308536585366</v>
      </c>
      <c r="T82">
        <f t="shared" si="15"/>
        <v>7345.0890243902431</v>
      </c>
      <c r="U82">
        <f t="shared" si="13"/>
        <v>14672.40243902439</v>
      </c>
      <c r="V82">
        <f t="shared" si="13"/>
        <v>4850.141463414634</v>
      </c>
      <c r="W82">
        <f t="shared" si="13"/>
        <v>30422.771951219511</v>
      </c>
      <c r="X82">
        <f t="shared" si="13"/>
        <v>22748.762195121952</v>
      </c>
      <c r="Y82">
        <f t="shared" si="13"/>
        <v>33763.289024390244</v>
      </c>
      <c r="Z82">
        <f t="shared" si="13"/>
        <v>14163.201219512193</v>
      </c>
      <c r="AA82">
        <f t="shared" si="11"/>
        <v>26532.754878048778</v>
      </c>
      <c r="AB82">
        <f t="shared" si="11"/>
        <v>25038.956097560975</v>
      </c>
      <c r="AC82">
        <f t="shared" si="11"/>
        <v>11527.345121951219</v>
      </c>
      <c r="AD82">
        <f t="shared" si="11"/>
        <v>11243.929268292684</v>
      </c>
      <c r="AE82">
        <f t="shared" si="11"/>
        <v>4337.7743902439024</v>
      </c>
    </row>
    <row r="83" spans="1:31">
      <c r="A83">
        <f t="shared" si="16"/>
        <v>2028</v>
      </c>
      <c r="B83">
        <f t="shared" si="17"/>
        <v>4</v>
      </c>
      <c r="C83" t="str">
        <f t="shared" si="12"/>
        <v>2028_4</v>
      </c>
      <c r="D83">
        <f t="shared" si="14"/>
        <v>19.75</v>
      </c>
      <c r="E83">
        <f t="shared" si="15"/>
        <v>48316.402439024394</v>
      </c>
      <c r="F83">
        <f t="shared" si="15"/>
        <v>28284.950000000004</v>
      </c>
      <c r="G83">
        <f t="shared" si="15"/>
        <v>37970.320544090049</v>
      </c>
      <c r="H83">
        <f t="shared" si="15"/>
        <v>39177.487711069421</v>
      </c>
      <c r="I83">
        <f t="shared" si="15"/>
        <v>21975.833395872425</v>
      </c>
      <c r="J83">
        <f t="shared" si="15"/>
        <v>7059.4047842401496</v>
      </c>
      <c r="K83">
        <f t="shared" si="15"/>
        <v>9071.3647279549732</v>
      </c>
      <c r="L83">
        <f t="shared" si="15"/>
        <v>7014.4849906191366</v>
      </c>
      <c r="M83">
        <f t="shared" si="15"/>
        <v>6263.1557223264535</v>
      </c>
      <c r="N83">
        <f t="shared" si="15"/>
        <v>65121.513414634144</v>
      </c>
      <c r="O83">
        <f t="shared" si="15"/>
        <v>37940.897373358355</v>
      </c>
      <c r="P83">
        <f t="shared" si="15"/>
        <v>43635.082082551598</v>
      </c>
      <c r="Q83">
        <f t="shared" si="15"/>
        <v>32625.841557223262</v>
      </c>
      <c r="R83">
        <f t="shared" si="15"/>
        <v>27306.695121951219</v>
      </c>
      <c r="S83">
        <f t="shared" si="15"/>
        <v>21914.873639774858</v>
      </c>
      <c r="T83">
        <f t="shared" si="15"/>
        <v>7383.9042213883677</v>
      </c>
      <c r="U83">
        <f t="shared" si="13"/>
        <v>14772.10675422139</v>
      </c>
      <c r="V83">
        <f t="shared" si="13"/>
        <v>4879.330206378987</v>
      </c>
      <c r="W83">
        <f t="shared" si="13"/>
        <v>30595.99155722326</v>
      </c>
      <c r="X83">
        <f t="shared" si="13"/>
        <v>22922.879924953097</v>
      </c>
      <c r="Y83">
        <f t="shared" si="13"/>
        <v>34003.631144465289</v>
      </c>
      <c r="Z83">
        <f t="shared" si="13"/>
        <v>14253.814915572231</v>
      </c>
      <c r="AA83">
        <f t="shared" si="11"/>
        <v>26731.551969981236</v>
      </c>
      <c r="AB83">
        <f t="shared" si="11"/>
        <v>25198.482270168854</v>
      </c>
      <c r="AC83">
        <f t="shared" si="11"/>
        <v>11603.448030018761</v>
      </c>
      <c r="AD83">
        <f t="shared" si="11"/>
        <v>11318.177204502816</v>
      </c>
      <c r="AE83">
        <f t="shared" si="11"/>
        <v>4360.0175422138836</v>
      </c>
    </row>
    <row r="84" spans="1:31">
      <c r="A84">
        <f t="shared" si="16"/>
        <v>2029</v>
      </c>
      <c r="B84">
        <f t="shared" si="17"/>
        <v>1</v>
      </c>
      <c r="C84" t="str">
        <f t="shared" si="12"/>
        <v>2029_1</v>
      </c>
      <c r="D84">
        <f t="shared" si="14"/>
        <v>20</v>
      </c>
      <c r="E84">
        <f t="shared" si="15"/>
        <v>48603.751219512196</v>
      </c>
      <c r="F84">
        <f t="shared" si="15"/>
        <v>28428.600000000002</v>
      </c>
      <c r="G84">
        <f t="shared" si="15"/>
        <v>38200.804502814259</v>
      </c>
      <c r="H84">
        <f t="shared" si="15"/>
        <v>39405.453470919325</v>
      </c>
      <c r="I84">
        <f t="shared" si="15"/>
        <v>22123.593621013133</v>
      </c>
      <c r="J84">
        <f t="shared" si="15"/>
        <v>7091.0120075046898</v>
      </c>
      <c r="K84">
        <f t="shared" si="15"/>
        <v>9118.5477485928714</v>
      </c>
      <c r="L84">
        <f t="shared" si="15"/>
        <v>7055.6809568480294</v>
      </c>
      <c r="M84">
        <f t="shared" si="15"/>
        <v>6301.6663227016888</v>
      </c>
      <c r="N84">
        <f t="shared" si="15"/>
        <v>65501.881707317065</v>
      </c>
      <c r="O84">
        <f t="shared" si="15"/>
        <v>38161.967917448404</v>
      </c>
      <c r="P84">
        <f t="shared" si="15"/>
        <v>43889.377579737338</v>
      </c>
      <c r="Q84">
        <f t="shared" si="15"/>
        <v>32764.361163227015</v>
      </c>
      <c r="R84">
        <f t="shared" si="15"/>
        <v>27463.447560975608</v>
      </c>
      <c r="S84">
        <f t="shared" si="15"/>
        <v>22009.438742964354</v>
      </c>
      <c r="T84">
        <f t="shared" si="15"/>
        <v>7422.7194183864913</v>
      </c>
      <c r="U84">
        <f t="shared" si="13"/>
        <v>14871.811069418387</v>
      </c>
      <c r="V84">
        <f t="shared" si="13"/>
        <v>4908.518949343339</v>
      </c>
      <c r="W84">
        <f t="shared" si="13"/>
        <v>30769.211163227013</v>
      </c>
      <c r="X84">
        <f t="shared" si="13"/>
        <v>23096.997654784242</v>
      </c>
      <c r="Y84">
        <f t="shared" si="13"/>
        <v>34243.973264540335</v>
      </c>
      <c r="Z84">
        <f t="shared" si="13"/>
        <v>14344.428611632269</v>
      </c>
      <c r="AA84">
        <f t="shared" si="11"/>
        <v>26930.349061913694</v>
      </c>
      <c r="AB84">
        <f t="shared" si="11"/>
        <v>25358.008442776736</v>
      </c>
      <c r="AC84">
        <f t="shared" si="11"/>
        <v>11679.550938086304</v>
      </c>
      <c r="AD84">
        <f t="shared" si="11"/>
        <v>11392.425140712947</v>
      </c>
      <c r="AE84">
        <f t="shared" si="11"/>
        <v>4382.2606941838649</v>
      </c>
    </row>
    <row r="85" spans="1:31">
      <c r="A85">
        <f t="shared" si="16"/>
        <v>2029</v>
      </c>
      <c r="B85">
        <f t="shared" si="17"/>
        <v>2</v>
      </c>
      <c r="C85" t="str">
        <f t="shared" si="12"/>
        <v>2029_2</v>
      </c>
      <c r="D85">
        <f t="shared" si="14"/>
        <v>20.25</v>
      </c>
      <c r="E85">
        <f t="shared" si="15"/>
        <v>48891.100000000006</v>
      </c>
      <c r="F85">
        <f t="shared" si="15"/>
        <v>28572.25</v>
      </c>
      <c r="G85">
        <f t="shared" si="15"/>
        <v>38431.288461538461</v>
      </c>
      <c r="H85">
        <f t="shared" si="15"/>
        <v>39633.419230769228</v>
      </c>
      <c r="I85">
        <f t="shared" si="15"/>
        <v>22271.353846153848</v>
      </c>
      <c r="J85">
        <f t="shared" si="15"/>
        <v>7122.6192307692309</v>
      </c>
      <c r="K85">
        <f t="shared" si="15"/>
        <v>9165.7307692307695</v>
      </c>
      <c r="L85">
        <f t="shared" si="15"/>
        <v>7096.876923076923</v>
      </c>
      <c r="M85">
        <f t="shared" si="15"/>
        <v>6340.1769230769232</v>
      </c>
      <c r="N85">
        <f t="shared" si="15"/>
        <v>65882.25</v>
      </c>
      <c r="O85">
        <f t="shared" si="15"/>
        <v>38383.038461538468</v>
      </c>
      <c r="P85">
        <f t="shared" si="15"/>
        <v>44143.673076923078</v>
      </c>
      <c r="Q85">
        <f t="shared" si="15"/>
        <v>32902.880769230767</v>
      </c>
      <c r="R85">
        <f t="shared" si="15"/>
        <v>27620.199999999997</v>
      </c>
      <c r="S85">
        <f t="shared" si="15"/>
        <v>22104.003846153846</v>
      </c>
      <c r="T85">
        <f t="shared" ref="T85:AE100" si="18">$D85*T$2+T$1</f>
        <v>7461.5346153846149</v>
      </c>
      <c r="U85">
        <f t="shared" si="18"/>
        <v>14971.515384615384</v>
      </c>
      <c r="V85">
        <f t="shared" si="18"/>
        <v>4937.707692307692</v>
      </c>
      <c r="W85">
        <f t="shared" si="18"/>
        <v>30942.430769230763</v>
      </c>
      <c r="X85">
        <f t="shared" si="18"/>
        <v>23271.115384615383</v>
      </c>
      <c r="Y85">
        <f t="shared" si="18"/>
        <v>34484.315384615387</v>
      </c>
      <c r="Z85">
        <f t="shared" si="18"/>
        <v>14435.042307692307</v>
      </c>
      <c r="AA85">
        <f t="shared" si="18"/>
        <v>27129.146153846152</v>
      </c>
      <c r="AB85">
        <f t="shared" si="18"/>
        <v>25517.534615384615</v>
      </c>
      <c r="AC85">
        <f t="shared" si="18"/>
        <v>11755.653846153844</v>
      </c>
      <c r="AD85">
        <f t="shared" si="18"/>
        <v>11466.673076923078</v>
      </c>
      <c r="AE85">
        <f t="shared" si="18"/>
        <v>4404.5038461538461</v>
      </c>
    </row>
    <row r="86" spans="1:31">
      <c r="A86">
        <f t="shared" si="16"/>
        <v>2029</v>
      </c>
      <c r="B86">
        <f t="shared" si="17"/>
        <v>3</v>
      </c>
      <c r="C86" t="str">
        <f t="shared" si="12"/>
        <v>2029_3</v>
      </c>
      <c r="D86">
        <f t="shared" si="14"/>
        <v>20.5</v>
      </c>
      <c r="E86">
        <f t="shared" ref="E86:T101" si="19">$D86*E$2+E$1</f>
        <v>49178.448780487808</v>
      </c>
      <c r="F86">
        <f t="shared" si="19"/>
        <v>28715.9</v>
      </c>
      <c r="G86">
        <f t="shared" si="19"/>
        <v>38661.772420262663</v>
      </c>
      <c r="H86">
        <f t="shared" si="19"/>
        <v>39861.384990619139</v>
      </c>
      <c r="I86">
        <f t="shared" si="19"/>
        <v>22419.114071294563</v>
      </c>
      <c r="J86">
        <f t="shared" si="19"/>
        <v>7154.226454033771</v>
      </c>
      <c r="K86">
        <f t="shared" si="19"/>
        <v>9212.9137898686677</v>
      </c>
      <c r="L86">
        <f t="shared" si="19"/>
        <v>7138.0728893058158</v>
      </c>
      <c r="M86">
        <f t="shared" si="19"/>
        <v>6378.6875234521576</v>
      </c>
      <c r="N86">
        <f t="shared" si="19"/>
        <v>66262.618292682921</v>
      </c>
      <c r="O86">
        <f t="shared" si="19"/>
        <v>38604.109005628517</v>
      </c>
      <c r="P86">
        <f t="shared" si="19"/>
        <v>44397.968574108818</v>
      </c>
      <c r="Q86">
        <f t="shared" si="19"/>
        <v>33041.400375234516</v>
      </c>
      <c r="R86">
        <f t="shared" si="19"/>
        <v>27776.95243902439</v>
      </c>
      <c r="S86">
        <f t="shared" si="19"/>
        <v>22198.568949343338</v>
      </c>
      <c r="T86">
        <f t="shared" si="19"/>
        <v>7500.3498123827385</v>
      </c>
      <c r="U86">
        <f t="shared" si="18"/>
        <v>15071.219699812384</v>
      </c>
      <c r="V86">
        <f t="shared" si="18"/>
        <v>4966.896435272045</v>
      </c>
      <c r="W86">
        <f t="shared" si="18"/>
        <v>31115.650375234516</v>
      </c>
      <c r="X86">
        <f t="shared" si="18"/>
        <v>23445.233114446528</v>
      </c>
      <c r="Y86">
        <f t="shared" si="18"/>
        <v>34724.657504690433</v>
      </c>
      <c r="Z86">
        <f t="shared" si="18"/>
        <v>14525.656003752345</v>
      </c>
      <c r="AA86">
        <f t="shared" si="18"/>
        <v>27327.94324577861</v>
      </c>
      <c r="AB86">
        <f t="shared" si="18"/>
        <v>25677.060787992494</v>
      </c>
      <c r="AC86">
        <f t="shared" si="18"/>
        <v>11831.756754221387</v>
      </c>
      <c r="AD86">
        <f t="shared" si="18"/>
        <v>11540.921013133209</v>
      </c>
      <c r="AE86">
        <f t="shared" si="18"/>
        <v>4426.7469981238273</v>
      </c>
    </row>
    <row r="87" spans="1:31">
      <c r="A87">
        <f t="shared" si="16"/>
        <v>2029</v>
      </c>
      <c r="B87">
        <f t="shared" si="17"/>
        <v>4</v>
      </c>
      <c r="C87" t="str">
        <f t="shared" si="12"/>
        <v>2029_4</v>
      </c>
      <c r="D87">
        <f t="shared" si="14"/>
        <v>20.75</v>
      </c>
      <c r="E87">
        <f t="shared" si="19"/>
        <v>49465.79756097561</v>
      </c>
      <c r="F87">
        <f t="shared" si="19"/>
        <v>28859.550000000003</v>
      </c>
      <c r="G87">
        <f t="shared" si="19"/>
        <v>38892.256378986865</v>
      </c>
      <c r="H87">
        <f t="shared" si="19"/>
        <v>40089.350750469042</v>
      </c>
      <c r="I87">
        <f t="shared" si="19"/>
        <v>22566.874296435275</v>
      </c>
      <c r="J87">
        <f t="shared" si="19"/>
        <v>7185.8336772983112</v>
      </c>
      <c r="K87">
        <f t="shared" si="19"/>
        <v>9260.0968105065676</v>
      </c>
      <c r="L87">
        <f t="shared" si="19"/>
        <v>7179.2688555347086</v>
      </c>
      <c r="M87">
        <f t="shared" si="19"/>
        <v>6417.1981238273929</v>
      </c>
      <c r="N87">
        <f t="shared" si="19"/>
        <v>66642.986585365841</v>
      </c>
      <c r="O87">
        <f t="shared" si="19"/>
        <v>38825.179549718581</v>
      </c>
      <c r="P87">
        <f t="shared" si="19"/>
        <v>44652.264071294558</v>
      </c>
      <c r="Q87">
        <f t="shared" si="19"/>
        <v>33179.919981238272</v>
      </c>
      <c r="R87">
        <f t="shared" si="19"/>
        <v>27933.704878048778</v>
      </c>
      <c r="S87">
        <f t="shared" si="19"/>
        <v>22293.134052532834</v>
      </c>
      <c r="T87">
        <f t="shared" si="19"/>
        <v>7539.1650093808621</v>
      </c>
      <c r="U87">
        <f t="shared" si="18"/>
        <v>15170.924015009381</v>
      </c>
      <c r="V87">
        <f t="shared" si="18"/>
        <v>4996.085178236397</v>
      </c>
      <c r="W87">
        <f t="shared" si="18"/>
        <v>31288.869981238269</v>
      </c>
      <c r="X87">
        <f t="shared" si="18"/>
        <v>23619.350844277673</v>
      </c>
      <c r="Y87">
        <f t="shared" si="18"/>
        <v>34964.999624765478</v>
      </c>
      <c r="Z87">
        <f t="shared" si="18"/>
        <v>14616.269699812383</v>
      </c>
      <c r="AA87">
        <f t="shared" si="18"/>
        <v>27526.740337711068</v>
      </c>
      <c r="AB87">
        <f t="shared" si="18"/>
        <v>25836.586960600376</v>
      </c>
      <c r="AC87">
        <f t="shared" si="18"/>
        <v>11907.859662288931</v>
      </c>
      <c r="AD87">
        <f t="shared" si="18"/>
        <v>11615.168949343341</v>
      </c>
      <c r="AE87">
        <f t="shared" si="18"/>
        <v>4448.9901500938086</v>
      </c>
    </row>
    <row r="88" spans="1:31">
      <c r="A88">
        <f t="shared" si="16"/>
        <v>2030</v>
      </c>
      <c r="B88">
        <f t="shared" si="17"/>
        <v>1</v>
      </c>
      <c r="C88" t="str">
        <f t="shared" si="12"/>
        <v>2030_1</v>
      </c>
      <c r="D88">
        <f t="shared" si="14"/>
        <v>21</v>
      </c>
      <c r="E88">
        <f t="shared" si="19"/>
        <v>49753.14634146342</v>
      </c>
      <c r="F88">
        <f t="shared" si="19"/>
        <v>29003.200000000004</v>
      </c>
      <c r="G88">
        <f t="shared" si="19"/>
        <v>39122.740337711068</v>
      </c>
      <c r="H88">
        <f t="shared" si="19"/>
        <v>40317.316510318953</v>
      </c>
      <c r="I88">
        <f t="shared" si="19"/>
        <v>22714.634521575987</v>
      </c>
      <c r="J88">
        <f t="shared" si="19"/>
        <v>7217.4409005628513</v>
      </c>
      <c r="K88">
        <f t="shared" si="19"/>
        <v>9307.2798311444658</v>
      </c>
      <c r="L88">
        <f t="shared" si="19"/>
        <v>7220.4648217636022</v>
      </c>
      <c r="M88">
        <f t="shared" si="19"/>
        <v>6455.7087242026264</v>
      </c>
      <c r="N88">
        <f t="shared" si="19"/>
        <v>67023.354878048776</v>
      </c>
      <c r="O88">
        <f t="shared" si="19"/>
        <v>39046.25009380863</v>
      </c>
      <c r="P88">
        <f t="shared" si="19"/>
        <v>44906.559568480297</v>
      </c>
      <c r="Q88">
        <f t="shared" si="19"/>
        <v>33318.439587242028</v>
      </c>
      <c r="R88">
        <f t="shared" si="19"/>
        <v>28090.457317073167</v>
      </c>
      <c r="S88">
        <f t="shared" si="19"/>
        <v>22387.699155722326</v>
      </c>
      <c r="T88">
        <f t="shared" si="19"/>
        <v>7577.9802063789866</v>
      </c>
      <c r="U88">
        <f t="shared" si="18"/>
        <v>15270.62833020638</v>
      </c>
      <c r="V88">
        <f t="shared" si="18"/>
        <v>5025.27392120075</v>
      </c>
      <c r="W88">
        <f t="shared" si="18"/>
        <v>31462.089587242022</v>
      </c>
      <c r="X88">
        <f t="shared" si="18"/>
        <v>23793.468574108818</v>
      </c>
      <c r="Y88">
        <f t="shared" si="18"/>
        <v>35205.341744840523</v>
      </c>
      <c r="Z88">
        <f t="shared" si="18"/>
        <v>14706.883395872421</v>
      </c>
      <c r="AA88">
        <f t="shared" si="18"/>
        <v>27725.537429643526</v>
      </c>
      <c r="AB88">
        <f t="shared" si="18"/>
        <v>25996.113133208255</v>
      </c>
      <c r="AC88">
        <f t="shared" si="18"/>
        <v>11983.962570356471</v>
      </c>
      <c r="AD88">
        <f t="shared" si="18"/>
        <v>11689.416885553472</v>
      </c>
      <c r="AE88">
        <f t="shared" si="18"/>
        <v>4471.2333020637898</v>
      </c>
    </row>
    <row r="89" spans="1:31">
      <c r="A89">
        <f t="shared" si="16"/>
        <v>2030</v>
      </c>
      <c r="B89">
        <f t="shared" si="17"/>
        <v>2</v>
      </c>
      <c r="C89" t="str">
        <f t="shared" si="12"/>
        <v>2030_2</v>
      </c>
      <c r="D89">
        <f t="shared" si="14"/>
        <v>21.25</v>
      </c>
      <c r="E89">
        <f t="shared" si="19"/>
        <v>50040.495121951222</v>
      </c>
      <c r="F89">
        <f t="shared" si="19"/>
        <v>29146.850000000002</v>
      </c>
      <c r="G89">
        <f t="shared" si="19"/>
        <v>39353.22429643527</v>
      </c>
      <c r="H89">
        <f t="shared" si="19"/>
        <v>40545.282270168856</v>
      </c>
      <c r="I89">
        <f t="shared" si="19"/>
        <v>22862.394746716702</v>
      </c>
      <c r="J89">
        <f t="shared" si="19"/>
        <v>7249.0481238273915</v>
      </c>
      <c r="K89">
        <f t="shared" si="19"/>
        <v>9354.4628517823658</v>
      </c>
      <c r="L89">
        <f t="shared" si="19"/>
        <v>7261.660787992495</v>
      </c>
      <c r="M89">
        <f t="shared" si="19"/>
        <v>6494.2193245778617</v>
      </c>
      <c r="N89">
        <f t="shared" si="19"/>
        <v>67403.723170731697</v>
      </c>
      <c r="O89">
        <f t="shared" si="19"/>
        <v>39267.320637898694</v>
      </c>
      <c r="P89">
        <f t="shared" si="19"/>
        <v>45160.855065666037</v>
      </c>
      <c r="Q89">
        <f t="shared" si="19"/>
        <v>33456.959193245777</v>
      </c>
      <c r="R89">
        <f t="shared" si="19"/>
        <v>28247.20975609756</v>
      </c>
      <c r="S89">
        <f t="shared" si="19"/>
        <v>22482.264258911819</v>
      </c>
      <c r="T89">
        <f t="shared" si="19"/>
        <v>7616.7954033771102</v>
      </c>
      <c r="U89">
        <f t="shared" si="18"/>
        <v>15370.332645403378</v>
      </c>
      <c r="V89">
        <f t="shared" si="18"/>
        <v>5054.462664165103</v>
      </c>
      <c r="W89">
        <f t="shared" si="18"/>
        <v>31635.309193245776</v>
      </c>
      <c r="X89">
        <f t="shared" si="18"/>
        <v>23967.586303939963</v>
      </c>
      <c r="Y89">
        <f t="shared" si="18"/>
        <v>35445.683864915569</v>
      </c>
      <c r="Z89">
        <f t="shared" si="18"/>
        <v>14797.497091932457</v>
      </c>
      <c r="AA89">
        <f t="shared" si="18"/>
        <v>27924.334521575984</v>
      </c>
      <c r="AB89">
        <f t="shared" si="18"/>
        <v>26155.639305816134</v>
      </c>
      <c r="AC89">
        <f t="shared" si="18"/>
        <v>12060.065478424014</v>
      </c>
      <c r="AD89">
        <f t="shared" si="18"/>
        <v>11763.664821763603</v>
      </c>
      <c r="AE89">
        <f t="shared" si="18"/>
        <v>4493.476454033771</v>
      </c>
    </row>
    <row r="90" spans="1:31">
      <c r="A90">
        <f t="shared" si="16"/>
        <v>2030</v>
      </c>
      <c r="B90">
        <f t="shared" si="17"/>
        <v>3</v>
      </c>
      <c r="C90" t="str">
        <f t="shared" si="12"/>
        <v>2030_3</v>
      </c>
      <c r="D90">
        <f t="shared" si="14"/>
        <v>21.5</v>
      </c>
      <c r="E90">
        <f t="shared" si="19"/>
        <v>50327.843902439025</v>
      </c>
      <c r="F90">
        <f t="shared" si="19"/>
        <v>29290.5</v>
      </c>
      <c r="G90">
        <f t="shared" si="19"/>
        <v>39583.708255159472</v>
      </c>
      <c r="H90">
        <f t="shared" si="19"/>
        <v>40773.24803001876</v>
      </c>
      <c r="I90">
        <f t="shared" si="19"/>
        <v>23010.154971857413</v>
      </c>
      <c r="J90">
        <f t="shared" si="19"/>
        <v>7280.6553470919316</v>
      </c>
      <c r="K90">
        <f t="shared" si="19"/>
        <v>9401.6458724202639</v>
      </c>
      <c r="L90">
        <f t="shared" si="19"/>
        <v>7302.8567542213877</v>
      </c>
      <c r="M90">
        <f t="shared" si="19"/>
        <v>6532.7299249530961</v>
      </c>
      <c r="N90">
        <f t="shared" si="19"/>
        <v>67784.091463414632</v>
      </c>
      <c r="O90">
        <f t="shared" si="19"/>
        <v>39488.391181988743</v>
      </c>
      <c r="P90">
        <f t="shared" si="19"/>
        <v>45415.150562851777</v>
      </c>
      <c r="Q90">
        <f t="shared" si="19"/>
        <v>33595.478799249526</v>
      </c>
      <c r="R90">
        <f t="shared" si="19"/>
        <v>28403.962195121949</v>
      </c>
      <c r="S90">
        <f t="shared" si="19"/>
        <v>22576.829362101314</v>
      </c>
      <c r="T90">
        <f t="shared" si="19"/>
        <v>7655.6106003752338</v>
      </c>
      <c r="U90">
        <f t="shared" si="18"/>
        <v>15470.036960600377</v>
      </c>
      <c r="V90">
        <f t="shared" si="18"/>
        <v>5083.651407129455</v>
      </c>
      <c r="W90">
        <f t="shared" si="18"/>
        <v>31808.528799249529</v>
      </c>
      <c r="X90">
        <f t="shared" si="18"/>
        <v>24141.704033771108</v>
      </c>
      <c r="Y90">
        <f t="shared" si="18"/>
        <v>35686.025984990614</v>
      </c>
      <c r="Z90">
        <f t="shared" si="18"/>
        <v>14888.110787992495</v>
      </c>
      <c r="AA90">
        <f t="shared" si="18"/>
        <v>28123.131613508442</v>
      </c>
      <c r="AB90">
        <f t="shared" si="18"/>
        <v>26315.165478424016</v>
      </c>
      <c r="AC90">
        <f t="shared" si="18"/>
        <v>12136.168386491556</v>
      </c>
      <c r="AD90">
        <f t="shared" si="18"/>
        <v>11837.912757973736</v>
      </c>
      <c r="AE90">
        <f t="shared" si="18"/>
        <v>4515.7196060037522</v>
      </c>
    </row>
    <row r="91" spans="1:31">
      <c r="A91">
        <f t="shared" si="16"/>
        <v>2030</v>
      </c>
      <c r="B91">
        <f t="shared" si="17"/>
        <v>4</v>
      </c>
      <c r="C91" t="str">
        <f t="shared" si="12"/>
        <v>2030_4</v>
      </c>
      <c r="D91">
        <f t="shared" si="14"/>
        <v>21.75</v>
      </c>
      <c r="E91">
        <f t="shared" si="19"/>
        <v>50615.192682926834</v>
      </c>
      <c r="F91">
        <f t="shared" si="19"/>
        <v>29434.15</v>
      </c>
      <c r="G91">
        <f t="shared" si="19"/>
        <v>39814.192213883674</v>
      </c>
      <c r="H91">
        <f t="shared" si="19"/>
        <v>41001.213789868663</v>
      </c>
      <c r="I91">
        <f t="shared" si="19"/>
        <v>23157.915196998125</v>
      </c>
      <c r="J91">
        <f t="shared" si="19"/>
        <v>7312.2625703564718</v>
      </c>
      <c r="K91">
        <f t="shared" si="19"/>
        <v>9448.8288930581621</v>
      </c>
      <c r="L91">
        <f t="shared" si="19"/>
        <v>7344.0527204502814</v>
      </c>
      <c r="M91">
        <f t="shared" si="19"/>
        <v>6571.2405253283305</v>
      </c>
      <c r="N91">
        <f t="shared" si="19"/>
        <v>68164.459756097553</v>
      </c>
      <c r="O91">
        <f t="shared" si="19"/>
        <v>39709.461726078807</v>
      </c>
      <c r="P91">
        <f t="shared" si="19"/>
        <v>45669.446060037524</v>
      </c>
      <c r="Q91">
        <f t="shared" si="19"/>
        <v>33733.998405253282</v>
      </c>
      <c r="R91">
        <f t="shared" si="19"/>
        <v>28560.714634146338</v>
      </c>
      <c r="S91">
        <f t="shared" si="19"/>
        <v>22671.394465290807</v>
      </c>
      <c r="T91">
        <f t="shared" si="19"/>
        <v>7694.4257973733584</v>
      </c>
      <c r="U91">
        <f t="shared" si="18"/>
        <v>15569.741275797374</v>
      </c>
      <c r="V91">
        <f t="shared" si="18"/>
        <v>5112.8401500938089</v>
      </c>
      <c r="W91">
        <f t="shared" si="18"/>
        <v>31981.748405253282</v>
      </c>
      <c r="X91">
        <f t="shared" si="18"/>
        <v>24315.821763602253</v>
      </c>
      <c r="Y91">
        <f t="shared" si="18"/>
        <v>35926.36810506566</v>
      </c>
      <c r="Z91">
        <f t="shared" si="18"/>
        <v>14978.724484052531</v>
      </c>
      <c r="AA91">
        <f t="shared" si="18"/>
        <v>28321.9287054409</v>
      </c>
      <c r="AB91">
        <f t="shared" si="18"/>
        <v>26474.691651031895</v>
      </c>
      <c r="AC91">
        <f t="shared" si="18"/>
        <v>12212.271294559097</v>
      </c>
      <c r="AD91">
        <f t="shared" si="18"/>
        <v>11912.160694183865</v>
      </c>
      <c r="AE91">
        <f t="shared" si="18"/>
        <v>4537.9627579737335</v>
      </c>
    </row>
    <row r="92" spans="1:31">
      <c r="A92">
        <f t="shared" si="16"/>
        <v>2031</v>
      </c>
      <c r="B92">
        <f t="shared" si="17"/>
        <v>1</v>
      </c>
      <c r="C92" t="str">
        <f t="shared" si="12"/>
        <v>2031_1</v>
      </c>
      <c r="D92">
        <f t="shared" si="14"/>
        <v>22</v>
      </c>
      <c r="E92">
        <f t="shared" si="19"/>
        <v>50902.541463414636</v>
      </c>
      <c r="F92">
        <f t="shared" si="19"/>
        <v>29577.800000000003</v>
      </c>
      <c r="G92">
        <f t="shared" si="19"/>
        <v>40044.676172607877</v>
      </c>
      <c r="H92">
        <f t="shared" si="19"/>
        <v>41229.179549718574</v>
      </c>
      <c r="I92">
        <f t="shared" si="19"/>
        <v>23305.67542213884</v>
      </c>
      <c r="J92">
        <f t="shared" si="19"/>
        <v>7343.8697936210128</v>
      </c>
      <c r="K92">
        <f t="shared" si="19"/>
        <v>9496.0119136960602</v>
      </c>
      <c r="L92">
        <f t="shared" si="19"/>
        <v>7385.2486866791742</v>
      </c>
      <c r="M92">
        <f t="shared" si="19"/>
        <v>6609.7511257035649</v>
      </c>
      <c r="N92">
        <f t="shared" si="19"/>
        <v>68544.828048780473</v>
      </c>
      <c r="O92">
        <f t="shared" si="19"/>
        <v>39930.532270168856</v>
      </c>
      <c r="P92">
        <f t="shared" si="19"/>
        <v>45923.741557223264</v>
      </c>
      <c r="Q92">
        <f t="shared" si="19"/>
        <v>33872.518011257038</v>
      </c>
      <c r="R92">
        <f t="shared" si="19"/>
        <v>28717.46707317073</v>
      </c>
      <c r="S92">
        <f t="shared" si="19"/>
        <v>22765.959568480299</v>
      </c>
      <c r="T92">
        <f t="shared" si="19"/>
        <v>7733.2409943714811</v>
      </c>
      <c r="U92">
        <f t="shared" si="18"/>
        <v>15669.445590994372</v>
      </c>
      <c r="V92">
        <f t="shared" si="18"/>
        <v>5142.028893058161</v>
      </c>
      <c r="W92">
        <f t="shared" si="18"/>
        <v>32154.968011257031</v>
      </c>
      <c r="X92">
        <f t="shared" si="18"/>
        <v>24489.939493433398</v>
      </c>
      <c r="Y92">
        <f t="shared" si="18"/>
        <v>36166.710225140712</v>
      </c>
      <c r="Z92">
        <f t="shared" si="18"/>
        <v>15069.338180112569</v>
      </c>
      <c r="AA92">
        <f t="shared" si="18"/>
        <v>28520.725797373358</v>
      </c>
      <c r="AB92">
        <f t="shared" si="18"/>
        <v>26634.217823639774</v>
      </c>
      <c r="AC92">
        <f t="shared" si="18"/>
        <v>12288.374202626641</v>
      </c>
      <c r="AD92">
        <f t="shared" si="18"/>
        <v>11986.408630393998</v>
      </c>
      <c r="AE92">
        <f t="shared" si="18"/>
        <v>4560.2059099437147</v>
      </c>
    </row>
    <row r="93" spans="1:31">
      <c r="A93">
        <f t="shared" ref="A93:A131" si="20">IF(B93=1,A92+1,A92)</f>
        <v>2031</v>
      </c>
      <c r="B93">
        <f t="shared" ref="B93:B131" si="21">IF(B92=4,1,B92+1)</f>
        <v>2</v>
      </c>
      <c r="C93" t="str">
        <f t="shared" si="12"/>
        <v>2031_2</v>
      </c>
      <c r="D93">
        <f t="shared" si="14"/>
        <v>22.25</v>
      </c>
      <c r="E93">
        <f t="shared" si="19"/>
        <v>51189.890243902439</v>
      </c>
      <c r="F93">
        <f t="shared" si="19"/>
        <v>29721.450000000004</v>
      </c>
      <c r="G93">
        <f t="shared" si="19"/>
        <v>40275.160131332079</v>
      </c>
      <c r="H93">
        <f t="shared" si="19"/>
        <v>41457.145309568485</v>
      </c>
      <c r="I93">
        <f t="shared" si="19"/>
        <v>23453.435647279555</v>
      </c>
      <c r="J93">
        <f t="shared" si="19"/>
        <v>7375.477016885553</v>
      </c>
      <c r="K93">
        <f t="shared" si="19"/>
        <v>9543.1949343339584</v>
      </c>
      <c r="L93">
        <f t="shared" si="19"/>
        <v>7426.4446529080669</v>
      </c>
      <c r="M93">
        <f t="shared" si="19"/>
        <v>6648.2617260787993</v>
      </c>
      <c r="N93">
        <f t="shared" si="19"/>
        <v>68925.196341463408</v>
      </c>
      <c r="O93">
        <f t="shared" si="19"/>
        <v>40151.60281425892</v>
      </c>
      <c r="P93">
        <f t="shared" si="19"/>
        <v>46178.037054409004</v>
      </c>
      <c r="Q93">
        <f t="shared" si="19"/>
        <v>34011.037617260787</v>
      </c>
      <c r="R93">
        <f t="shared" si="19"/>
        <v>28874.219512195119</v>
      </c>
      <c r="S93">
        <f t="shared" si="19"/>
        <v>22860.524671669795</v>
      </c>
      <c r="T93">
        <f t="shared" si="19"/>
        <v>7772.0561913696056</v>
      </c>
      <c r="U93">
        <f t="shared" si="18"/>
        <v>15769.149906191371</v>
      </c>
      <c r="V93">
        <f t="shared" si="18"/>
        <v>5171.2176360225139</v>
      </c>
      <c r="W93">
        <f t="shared" si="18"/>
        <v>32328.187617260784</v>
      </c>
      <c r="X93">
        <f t="shared" si="18"/>
        <v>24664.057223264543</v>
      </c>
      <c r="Y93">
        <f t="shared" si="18"/>
        <v>36407.052345215758</v>
      </c>
      <c r="Z93">
        <f t="shared" si="18"/>
        <v>15159.951876172607</v>
      </c>
      <c r="AA93">
        <f t="shared" si="18"/>
        <v>28719.522889305816</v>
      </c>
      <c r="AB93">
        <f t="shared" si="18"/>
        <v>26793.743996247656</v>
      </c>
      <c r="AC93">
        <f t="shared" si="18"/>
        <v>12364.477110694183</v>
      </c>
      <c r="AD93">
        <f t="shared" si="18"/>
        <v>12060.656566604128</v>
      </c>
      <c r="AE93">
        <f t="shared" si="18"/>
        <v>4582.4490619136959</v>
      </c>
    </row>
    <row r="94" spans="1:31">
      <c r="A94">
        <f t="shared" si="20"/>
        <v>2031</v>
      </c>
      <c r="B94">
        <f t="shared" si="21"/>
        <v>3</v>
      </c>
      <c r="C94" t="str">
        <f t="shared" si="12"/>
        <v>2031_3</v>
      </c>
      <c r="D94">
        <f t="shared" si="14"/>
        <v>22.5</v>
      </c>
      <c r="E94">
        <f t="shared" si="19"/>
        <v>51477.239024390248</v>
      </c>
      <c r="F94">
        <f t="shared" si="19"/>
        <v>29865.100000000002</v>
      </c>
      <c r="G94">
        <f t="shared" si="19"/>
        <v>40505.644090056281</v>
      </c>
      <c r="H94">
        <f t="shared" si="19"/>
        <v>41685.111069418388</v>
      </c>
      <c r="I94">
        <f t="shared" si="19"/>
        <v>23601.195872420263</v>
      </c>
      <c r="J94">
        <f t="shared" si="19"/>
        <v>7407.084240150094</v>
      </c>
      <c r="K94">
        <f t="shared" si="19"/>
        <v>9590.3779549718583</v>
      </c>
      <c r="L94">
        <f t="shared" si="19"/>
        <v>7467.6406191369606</v>
      </c>
      <c r="M94">
        <f t="shared" si="19"/>
        <v>6686.7723264540346</v>
      </c>
      <c r="N94">
        <f t="shared" si="19"/>
        <v>69305.564634146343</v>
      </c>
      <c r="O94">
        <f t="shared" si="19"/>
        <v>40372.673358348969</v>
      </c>
      <c r="P94">
        <f t="shared" si="19"/>
        <v>46432.332551594751</v>
      </c>
      <c r="Q94">
        <f t="shared" si="19"/>
        <v>34149.557223264535</v>
      </c>
      <c r="R94">
        <f t="shared" si="19"/>
        <v>29030.971951219508</v>
      </c>
      <c r="S94">
        <f t="shared" si="19"/>
        <v>22955.089774859287</v>
      </c>
      <c r="T94">
        <f t="shared" si="19"/>
        <v>7810.8713883677292</v>
      </c>
      <c r="U94">
        <f t="shared" si="18"/>
        <v>15868.854221388368</v>
      </c>
      <c r="V94">
        <f t="shared" si="18"/>
        <v>5200.4063789868669</v>
      </c>
      <c r="W94">
        <f t="shared" si="18"/>
        <v>32501.407223264534</v>
      </c>
      <c r="X94">
        <f t="shared" si="18"/>
        <v>24838.174953095688</v>
      </c>
      <c r="Y94">
        <f t="shared" si="18"/>
        <v>36647.39446529081</v>
      </c>
      <c r="Z94">
        <f t="shared" si="18"/>
        <v>15250.565572232645</v>
      </c>
      <c r="AA94">
        <f t="shared" si="18"/>
        <v>28918.319981238274</v>
      </c>
      <c r="AB94">
        <f t="shared" si="18"/>
        <v>26953.270168855532</v>
      </c>
      <c r="AC94">
        <f t="shared" si="18"/>
        <v>12440.580018761724</v>
      </c>
      <c r="AD94">
        <f t="shared" si="18"/>
        <v>12134.904502814261</v>
      </c>
      <c r="AE94">
        <f t="shared" si="18"/>
        <v>4604.6922138836771</v>
      </c>
    </row>
    <row r="95" spans="1:31">
      <c r="A95">
        <f t="shared" si="20"/>
        <v>2031</v>
      </c>
      <c r="B95">
        <f t="shared" si="21"/>
        <v>4</v>
      </c>
      <c r="C95" t="str">
        <f t="shared" si="12"/>
        <v>2031_4</v>
      </c>
      <c r="D95">
        <f t="shared" si="14"/>
        <v>22.75</v>
      </c>
      <c r="E95">
        <f t="shared" si="19"/>
        <v>51764.587804878051</v>
      </c>
      <c r="F95">
        <f t="shared" si="19"/>
        <v>30008.75</v>
      </c>
      <c r="G95">
        <f t="shared" si="19"/>
        <v>40736.128048780491</v>
      </c>
      <c r="H95">
        <f t="shared" si="19"/>
        <v>41913.076829268291</v>
      </c>
      <c r="I95">
        <f t="shared" si="19"/>
        <v>23748.956097560978</v>
      </c>
      <c r="J95">
        <f t="shared" si="19"/>
        <v>7438.6914634146342</v>
      </c>
      <c r="K95">
        <f t="shared" si="19"/>
        <v>9637.5609756097565</v>
      </c>
      <c r="L95">
        <f t="shared" si="19"/>
        <v>7508.8365853658534</v>
      </c>
      <c r="M95">
        <f t="shared" si="19"/>
        <v>6725.282926829268</v>
      </c>
      <c r="N95">
        <f t="shared" si="19"/>
        <v>69685.932926829264</v>
      </c>
      <c r="O95">
        <f t="shared" si="19"/>
        <v>40593.743902439033</v>
      </c>
      <c r="P95">
        <f t="shared" si="19"/>
        <v>46686.628048780491</v>
      </c>
      <c r="Q95">
        <f t="shared" si="19"/>
        <v>34288.076829268291</v>
      </c>
      <c r="R95">
        <f t="shared" si="19"/>
        <v>29187.7243902439</v>
      </c>
      <c r="S95">
        <f t="shared" si="19"/>
        <v>23049.654878048779</v>
      </c>
      <c r="T95">
        <f t="shared" si="19"/>
        <v>7849.6865853658528</v>
      </c>
      <c r="U95">
        <f t="shared" si="18"/>
        <v>15968.558536585368</v>
      </c>
      <c r="V95">
        <f t="shared" si="18"/>
        <v>5229.595121951219</v>
      </c>
      <c r="W95">
        <f t="shared" si="18"/>
        <v>32674.626829268287</v>
      </c>
      <c r="X95">
        <f t="shared" si="18"/>
        <v>25012.292682926829</v>
      </c>
      <c r="Y95">
        <f t="shared" si="18"/>
        <v>36887.736585365856</v>
      </c>
      <c r="Z95">
        <f t="shared" si="18"/>
        <v>15341.179268292683</v>
      </c>
      <c r="AA95">
        <f t="shared" si="18"/>
        <v>29117.117073170732</v>
      </c>
      <c r="AB95">
        <f t="shared" si="18"/>
        <v>27112.796341463414</v>
      </c>
      <c r="AC95">
        <f t="shared" si="18"/>
        <v>12516.682926829268</v>
      </c>
      <c r="AD95">
        <f t="shared" si="18"/>
        <v>12209.15243902439</v>
      </c>
      <c r="AE95">
        <f t="shared" si="18"/>
        <v>4626.9353658536584</v>
      </c>
    </row>
    <row r="96" spans="1:31">
      <c r="A96">
        <f t="shared" si="20"/>
        <v>2032</v>
      </c>
      <c r="B96">
        <f t="shared" si="21"/>
        <v>1</v>
      </c>
      <c r="C96" t="str">
        <f t="shared" si="12"/>
        <v>2032_1</v>
      </c>
      <c r="D96">
        <f t="shared" si="14"/>
        <v>23</v>
      </c>
      <c r="E96">
        <f t="shared" si="19"/>
        <v>52051.936585365853</v>
      </c>
      <c r="F96">
        <f t="shared" si="19"/>
        <v>30152.400000000001</v>
      </c>
      <c r="G96">
        <f t="shared" si="19"/>
        <v>40966.612007504693</v>
      </c>
      <c r="H96">
        <f t="shared" si="19"/>
        <v>42141.042589118195</v>
      </c>
      <c r="I96">
        <f t="shared" si="19"/>
        <v>23896.716322701694</v>
      </c>
      <c r="J96">
        <f t="shared" si="19"/>
        <v>7470.2986866791744</v>
      </c>
      <c r="K96">
        <f t="shared" si="19"/>
        <v>9684.7439962476565</v>
      </c>
      <c r="L96">
        <f t="shared" si="19"/>
        <v>7550.0325515947461</v>
      </c>
      <c r="M96">
        <f t="shared" si="19"/>
        <v>6763.7935272045033</v>
      </c>
      <c r="N96">
        <f t="shared" si="19"/>
        <v>70066.301219512185</v>
      </c>
      <c r="O96">
        <f t="shared" si="19"/>
        <v>40814.814446529082</v>
      </c>
      <c r="P96">
        <f t="shared" si="19"/>
        <v>46940.92354596623</v>
      </c>
      <c r="Q96">
        <f t="shared" si="19"/>
        <v>34426.596435272048</v>
      </c>
      <c r="R96">
        <f t="shared" si="19"/>
        <v>29344.476829268293</v>
      </c>
      <c r="S96">
        <f t="shared" si="19"/>
        <v>23144.219981238275</v>
      </c>
      <c r="T96">
        <f t="shared" si="19"/>
        <v>7888.5017823639773</v>
      </c>
      <c r="U96">
        <f t="shared" si="18"/>
        <v>16068.262851782365</v>
      </c>
      <c r="V96">
        <f t="shared" si="18"/>
        <v>5258.7838649155719</v>
      </c>
      <c r="W96">
        <f t="shared" si="18"/>
        <v>32847.84643527204</v>
      </c>
      <c r="X96">
        <f t="shared" si="18"/>
        <v>25186.410412757974</v>
      </c>
      <c r="Y96">
        <f t="shared" si="18"/>
        <v>37128.078705440901</v>
      </c>
      <c r="Z96">
        <f t="shared" si="18"/>
        <v>15431.79296435272</v>
      </c>
      <c r="AA96">
        <f t="shared" si="18"/>
        <v>29315.91416510319</v>
      </c>
      <c r="AB96">
        <f t="shared" si="18"/>
        <v>27272.322514071297</v>
      </c>
      <c r="AC96">
        <f t="shared" si="18"/>
        <v>12592.785834896809</v>
      </c>
      <c r="AD96">
        <f t="shared" si="18"/>
        <v>12283.400375234523</v>
      </c>
      <c r="AE96">
        <f t="shared" si="18"/>
        <v>4649.1785178236396</v>
      </c>
    </row>
    <row r="97" spans="1:31">
      <c r="A97">
        <f t="shared" si="20"/>
        <v>2032</v>
      </c>
      <c r="B97">
        <f t="shared" si="21"/>
        <v>2</v>
      </c>
      <c r="C97" t="str">
        <f t="shared" si="12"/>
        <v>2032_2</v>
      </c>
      <c r="D97">
        <f t="shared" si="14"/>
        <v>23.25</v>
      </c>
      <c r="E97">
        <f t="shared" si="19"/>
        <v>52339.285365853662</v>
      </c>
      <c r="F97">
        <f t="shared" si="19"/>
        <v>30296.050000000003</v>
      </c>
      <c r="G97">
        <f t="shared" si="19"/>
        <v>41197.095966228895</v>
      </c>
      <c r="H97">
        <f t="shared" si="19"/>
        <v>42369.008348968106</v>
      </c>
      <c r="I97">
        <f t="shared" si="19"/>
        <v>24044.476547842405</v>
      </c>
      <c r="J97">
        <f t="shared" si="19"/>
        <v>7501.9059099437145</v>
      </c>
      <c r="K97">
        <f t="shared" si="19"/>
        <v>9731.9270168855546</v>
      </c>
      <c r="L97">
        <f t="shared" si="19"/>
        <v>7591.2285178236398</v>
      </c>
      <c r="M97">
        <f t="shared" si="19"/>
        <v>6802.3041275797377</v>
      </c>
      <c r="N97">
        <f t="shared" si="19"/>
        <v>70446.669512195105</v>
      </c>
      <c r="O97">
        <f t="shared" si="19"/>
        <v>41035.884990619146</v>
      </c>
      <c r="P97">
        <f t="shared" si="19"/>
        <v>47195.21904315197</v>
      </c>
      <c r="Q97">
        <f t="shared" si="19"/>
        <v>34565.116041275796</v>
      </c>
      <c r="R97">
        <f t="shared" si="19"/>
        <v>29501.229268292678</v>
      </c>
      <c r="S97">
        <f t="shared" si="19"/>
        <v>23238.785084427767</v>
      </c>
      <c r="T97">
        <f t="shared" si="19"/>
        <v>7927.3169793621009</v>
      </c>
      <c r="U97">
        <f t="shared" si="18"/>
        <v>16167.967166979362</v>
      </c>
      <c r="V97">
        <f t="shared" si="18"/>
        <v>5287.9726078799249</v>
      </c>
      <c r="W97">
        <f t="shared" si="18"/>
        <v>33021.066041275793</v>
      </c>
      <c r="X97">
        <f t="shared" si="18"/>
        <v>25360.528142589119</v>
      </c>
      <c r="Y97">
        <f t="shared" si="18"/>
        <v>37368.420825515946</v>
      </c>
      <c r="Z97">
        <f t="shared" si="18"/>
        <v>15522.406660412757</v>
      </c>
      <c r="AA97">
        <f t="shared" si="18"/>
        <v>29514.711257035648</v>
      </c>
      <c r="AB97">
        <f t="shared" si="18"/>
        <v>27431.848686679172</v>
      </c>
      <c r="AC97">
        <f t="shared" si="18"/>
        <v>12668.888742964351</v>
      </c>
      <c r="AD97">
        <f t="shared" si="18"/>
        <v>12357.648311444655</v>
      </c>
      <c r="AE97">
        <f t="shared" si="18"/>
        <v>4671.4216697936208</v>
      </c>
    </row>
    <row r="98" spans="1:31">
      <c r="A98">
        <f t="shared" si="20"/>
        <v>2032</v>
      </c>
      <c r="B98">
        <f t="shared" si="21"/>
        <v>3</v>
      </c>
      <c r="C98" t="str">
        <f t="shared" si="12"/>
        <v>2032_3</v>
      </c>
      <c r="D98">
        <f t="shared" si="14"/>
        <v>23.5</v>
      </c>
      <c r="E98">
        <f t="shared" si="19"/>
        <v>52626.634146341472</v>
      </c>
      <c r="F98">
        <f t="shared" si="19"/>
        <v>30439.700000000004</v>
      </c>
      <c r="G98">
        <f t="shared" si="19"/>
        <v>41427.579924953097</v>
      </c>
      <c r="H98">
        <f t="shared" si="19"/>
        <v>42596.974108818009</v>
      </c>
      <c r="I98">
        <f t="shared" si="19"/>
        <v>24192.236772983117</v>
      </c>
      <c r="J98">
        <f t="shared" si="19"/>
        <v>7533.5131332082547</v>
      </c>
      <c r="K98">
        <f t="shared" si="19"/>
        <v>9779.1100375234528</v>
      </c>
      <c r="L98">
        <f t="shared" si="19"/>
        <v>7632.4244840525325</v>
      </c>
      <c r="M98">
        <f t="shared" si="19"/>
        <v>6840.8147279549721</v>
      </c>
      <c r="N98">
        <f t="shared" si="19"/>
        <v>70827.03780487804</v>
      </c>
      <c r="O98">
        <f t="shared" si="19"/>
        <v>41256.955534709195</v>
      </c>
      <c r="P98">
        <f t="shared" si="19"/>
        <v>47449.51454033771</v>
      </c>
      <c r="Q98">
        <f t="shared" si="19"/>
        <v>34703.635647279545</v>
      </c>
      <c r="R98">
        <f t="shared" si="19"/>
        <v>29657.981707317071</v>
      </c>
      <c r="S98">
        <f t="shared" si="19"/>
        <v>23333.35018761726</v>
      </c>
      <c r="T98">
        <f t="shared" si="19"/>
        <v>7966.1321763602245</v>
      </c>
      <c r="U98">
        <f t="shared" si="18"/>
        <v>16267.671482176362</v>
      </c>
      <c r="V98">
        <f t="shared" si="18"/>
        <v>5317.161350844277</v>
      </c>
      <c r="W98">
        <f t="shared" si="18"/>
        <v>33194.285647279547</v>
      </c>
      <c r="X98">
        <f t="shared" si="18"/>
        <v>25534.645872420264</v>
      </c>
      <c r="Y98">
        <f t="shared" si="18"/>
        <v>37608.762945590992</v>
      </c>
      <c r="Z98">
        <f t="shared" si="18"/>
        <v>15613.020356472794</v>
      </c>
      <c r="AA98">
        <f t="shared" si="18"/>
        <v>29713.508348968106</v>
      </c>
      <c r="AB98">
        <f t="shared" si="18"/>
        <v>27591.374859287054</v>
      </c>
      <c r="AC98">
        <f t="shared" si="18"/>
        <v>12744.991651031894</v>
      </c>
      <c r="AD98">
        <f t="shared" si="18"/>
        <v>12431.896247654786</v>
      </c>
      <c r="AE98">
        <f t="shared" si="18"/>
        <v>4693.664821763602</v>
      </c>
    </row>
    <row r="99" spans="1:31">
      <c r="A99">
        <f t="shared" si="20"/>
        <v>2032</v>
      </c>
      <c r="B99">
        <f t="shared" si="21"/>
        <v>4</v>
      </c>
      <c r="C99" t="str">
        <f t="shared" si="12"/>
        <v>2032_4</v>
      </c>
      <c r="D99">
        <f t="shared" si="14"/>
        <v>23.75</v>
      </c>
      <c r="E99">
        <f t="shared" si="19"/>
        <v>52913.982926829267</v>
      </c>
      <c r="F99">
        <f t="shared" si="19"/>
        <v>30583.350000000002</v>
      </c>
      <c r="G99">
        <f t="shared" si="19"/>
        <v>41658.0638836773</v>
      </c>
      <c r="H99">
        <f t="shared" si="19"/>
        <v>42824.93986866792</v>
      </c>
      <c r="I99">
        <f t="shared" si="19"/>
        <v>24339.996998123832</v>
      </c>
      <c r="J99">
        <f t="shared" si="19"/>
        <v>7565.1203564727948</v>
      </c>
      <c r="K99">
        <f t="shared" si="19"/>
        <v>9826.2930581613509</v>
      </c>
      <c r="L99">
        <f t="shared" si="19"/>
        <v>7673.6204502814253</v>
      </c>
      <c r="M99">
        <f t="shared" si="19"/>
        <v>6879.3253283302065</v>
      </c>
      <c r="N99">
        <f t="shared" si="19"/>
        <v>71207.406097560975</v>
      </c>
      <c r="O99">
        <f t="shared" si="19"/>
        <v>41478.026078799259</v>
      </c>
      <c r="P99">
        <f t="shared" si="19"/>
        <v>47703.81003752345</v>
      </c>
      <c r="Q99">
        <f t="shared" si="19"/>
        <v>34842.155253283301</v>
      </c>
      <c r="R99">
        <f t="shared" si="19"/>
        <v>29814.734146341463</v>
      </c>
      <c r="S99">
        <f t="shared" si="19"/>
        <v>23427.915290806755</v>
      </c>
      <c r="T99">
        <f t="shared" si="19"/>
        <v>8004.9473733583491</v>
      </c>
      <c r="U99">
        <f t="shared" si="18"/>
        <v>16367.375797373359</v>
      </c>
      <c r="V99">
        <f t="shared" si="18"/>
        <v>5346.3500938086299</v>
      </c>
      <c r="W99">
        <f t="shared" si="18"/>
        <v>33367.505253283292</v>
      </c>
      <c r="X99">
        <f t="shared" si="18"/>
        <v>25708.763602251409</v>
      </c>
      <c r="Y99">
        <f t="shared" si="18"/>
        <v>37849.105065666037</v>
      </c>
      <c r="Z99">
        <f t="shared" si="18"/>
        <v>15703.634052532832</v>
      </c>
      <c r="AA99">
        <f t="shared" si="18"/>
        <v>29912.305440900564</v>
      </c>
      <c r="AB99">
        <f t="shared" si="18"/>
        <v>27750.901031894933</v>
      </c>
      <c r="AC99">
        <f t="shared" si="18"/>
        <v>12821.094559099436</v>
      </c>
      <c r="AD99">
        <f t="shared" si="18"/>
        <v>12506.144183864917</v>
      </c>
      <c r="AE99">
        <f t="shared" si="18"/>
        <v>4715.9079737335833</v>
      </c>
    </row>
    <row r="100" spans="1:31">
      <c r="A100">
        <f t="shared" si="20"/>
        <v>2033</v>
      </c>
      <c r="B100">
        <f t="shared" si="21"/>
        <v>1</v>
      </c>
      <c r="C100" t="str">
        <f t="shared" si="12"/>
        <v>2033_1</v>
      </c>
      <c r="D100">
        <f t="shared" si="14"/>
        <v>24</v>
      </c>
      <c r="E100">
        <f t="shared" si="19"/>
        <v>53201.331707317077</v>
      </c>
      <c r="F100">
        <f t="shared" si="19"/>
        <v>30727.000000000004</v>
      </c>
      <c r="G100">
        <f t="shared" si="19"/>
        <v>41888.547842401502</v>
      </c>
      <c r="H100">
        <f t="shared" si="19"/>
        <v>43052.905628517823</v>
      </c>
      <c r="I100">
        <f t="shared" si="19"/>
        <v>24487.757223264543</v>
      </c>
      <c r="J100">
        <f t="shared" si="19"/>
        <v>7596.727579737335</v>
      </c>
      <c r="K100">
        <f t="shared" si="19"/>
        <v>9873.4760787992491</v>
      </c>
      <c r="L100">
        <f t="shared" si="19"/>
        <v>7714.816416510319</v>
      </c>
      <c r="M100">
        <f t="shared" si="19"/>
        <v>6917.8359287054409</v>
      </c>
      <c r="N100">
        <f t="shared" si="19"/>
        <v>71587.774390243896</v>
      </c>
      <c r="O100">
        <f t="shared" si="19"/>
        <v>41699.096622889308</v>
      </c>
      <c r="P100">
        <f t="shared" si="19"/>
        <v>47958.10553470919</v>
      </c>
      <c r="Q100">
        <f t="shared" si="19"/>
        <v>34980.674859287057</v>
      </c>
      <c r="R100">
        <f t="shared" si="19"/>
        <v>29971.486585365848</v>
      </c>
      <c r="S100">
        <f t="shared" si="19"/>
        <v>23522.480393996248</v>
      </c>
      <c r="T100">
        <f t="shared" si="19"/>
        <v>8043.7625703564718</v>
      </c>
      <c r="U100">
        <f t="shared" si="18"/>
        <v>16467.080112570358</v>
      </c>
      <c r="V100">
        <f t="shared" si="18"/>
        <v>5375.5388367729829</v>
      </c>
      <c r="W100">
        <f t="shared" si="18"/>
        <v>33540.724859287046</v>
      </c>
      <c r="X100">
        <f t="shared" si="18"/>
        <v>25882.88133208255</v>
      </c>
      <c r="Y100">
        <f t="shared" si="18"/>
        <v>38089.447185741083</v>
      </c>
      <c r="Z100">
        <f t="shared" si="18"/>
        <v>15794.24774859287</v>
      </c>
      <c r="AA100">
        <f t="shared" si="18"/>
        <v>30111.102532833022</v>
      </c>
      <c r="AB100">
        <f t="shared" si="18"/>
        <v>27910.427204502812</v>
      </c>
      <c r="AC100">
        <f t="shared" si="18"/>
        <v>12897.197467166978</v>
      </c>
      <c r="AD100">
        <f t="shared" si="18"/>
        <v>12580.392120075048</v>
      </c>
      <c r="AE100">
        <f t="shared" si="18"/>
        <v>4738.1511257035654</v>
      </c>
    </row>
    <row r="101" spans="1:31">
      <c r="A101">
        <f t="shared" si="20"/>
        <v>2033</v>
      </c>
      <c r="B101">
        <f t="shared" si="21"/>
        <v>2</v>
      </c>
      <c r="C101" t="str">
        <f t="shared" si="12"/>
        <v>2033_2</v>
      </c>
      <c r="D101">
        <f t="shared" si="14"/>
        <v>24.25</v>
      </c>
      <c r="E101">
        <f t="shared" si="19"/>
        <v>53488.680487804886</v>
      </c>
      <c r="F101">
        <f t="shared" si="19"/>
        <v>30870.65</v>
      </c>
      <c r="G101">
        <f t="shared" si="19"/>
        <v>42119.031801125704</v>
      </c>
      <c r="H101">
        <f t="shared" si="19"/>
        <v>43280.871388367726</v>
      </c>
      <c r="I101">
        <f t="shared" si="19"/>
        <v>24635.517448405255</v>
      </c>
      <c r="J101">
        <f t="shared" si="19"/>
        <v>7628.3348030018751</v>
      </c>
      <c r="K101">
        <f t="shared" si="19"/>
        <v>9920.6590994371491</v>
      </c>
      <c r="L101">
        <f t="shared" si="19"/>
        <v>7756.0123827392117</v>
      </c>
      <c r="M101">
        <f t="shared" si="19"/>
        <v>6956.3465290806762</v>
      </c>
      <c r="N101">
        <f t="shared" si="19"/>
        <v>71968.142682926817</v>
      </c>
      <c r="O101">
        <f t="shared" si="19"/>
        <v>41920.167166979365</v>
      </c>
      <c r="P101">
        <f t="shared" si="19"/>
        <v>48212.401031894929</v>
      </c>
      <c r="Q101">
        <f t="shared" si="19"/>
        <v>35119.194465290806</v>
      </c>
      <c r="R101">
        <f t="shared" si="19"/>
        <v>30128.239024390241</v>
      </c>
      <c r="S101">
        <f t="shared" si="19"/>
        <v>23617.04549718574</v>
      </c>
      <c r="T101">
        <f t="shared" ref="T101:AE116" si="22">$D101*T$2+T$1</f>
        <v>8082.5777673545963</v>
      </c>
      <c r="U101">
        <f t="shared" si="22"/>
        <v>16566.784427767358</v>
      </c>
      <c r="V101">
        <f t="shared" si="22"/>
        <v>5404.727579737335</v>
      </c>
      <c r="W101">
        <f t="shared" si="22"/>
        <v>33713.944465290799</v>
      </c>
      <c r="X101">
        <f t="shared" si="22"/>
        <v>26056.999061913695</v>
      </c>
      <c r="Y101">
        <f t="shared" si="22"/>
        <v>38329.789305816128</v>
      </c>
      <c r="Z101">
        <f t="shared" si="22"/>
        <v>15884.861444652908</v>
      </c>
      <c r="AA101">
        <f t="shared" si="22"/>
        <v>30309.89962476548</v>
      </c>
      <c r="AB101">
        <f t="shared" si="22"/>
        <v>28069.953377110694</v>
      </c>
      <c r="AC101">
        <f t="shared" si="22"/>
        <v>12973.300375234521</v>
      </c>
      <c r="AD101">
        <f t="shared" si="22"/>
        <v>12654.64005628518</v>
      </c>
      <c r="AE101">
        <f t="shared" si="22"/>
        <v>4760.3942776735457</v>
      </c>
    </row>
    <row r="102" spans="1:31">
      <c r="A102">
        <f t="shared" si="20"/>
        <v>2033</v>
      </c>
      <c r="B102">
        <f t="shared" si="21"/>
        <v>3</v>
      </c>
      <c r="C102" t="str">
        <f t="shared" si="12"/>
        <v>2033_3</v>
      </c>
      <c r="D102">
        <f t="shared" si="14"/>
        <v>24.5</v>
      </c>
      <c r="E102">
        <f t="shared" ref="E102:T117" si="23">$D102*E$2+E$1</f>
        <v>53776.029268292681</v>
      </c>
      <c r="F102">
        <f t="shared" si="23"/>
        <v>31014.300000000003</v>
      </c>
      <c r="G102">
        <f t="shared" si="23"/>
        <v>42349.515759849906</v>
      </c>
      <c r="H102">
        <f t="shared" si="23"/>
        <v>43508.837148217637</v>
      </c>
      <c r="I102">
        <f t="shared" si="23"/>
        <v>24783.27767354597</v>
      </c>
      <c r="J102">
        <f t="shared" si="23"/>
        <v>7659.9420262664162</v>
      </c>
      <c r="K102">
        <f t="shared" si="23"/>
        <v>9967.8421200750472</v>
      </c>
      <c r="L102">
        <f t="shared" si="23"/>
        <v>7797.2083489681045</v>
      </c>
      <c r="M102">
        <f t="shared" si="23"/>
        <v>6994.8571294559097</v>
      </c>
      <c r="N102">
        <f t="shared" si="23"/>
        <v>72348.510975609737</v>
      </c>
      <c r="O102">
        <f t="shared" si="23"/>
        <v>42141.237711069421</v>
      </c>
      <c r="P102">
        <f t="shared" si="23"/>
        <v>48466.696529080669</v>
      </c>
      <c r="Q102">
        <f t="shared" si="23"/>
        <v>35257.714071294555</v>
      </c>
      <c r="R102">
        <f t="shared" si="23"/>
        <v>30284.991463414633</v>
      </c>
      <c r="S102">
        <f t="shared" si="23"/>
        <v>23711.610600375236</v>
      </c>
      <c r="T102">
        <f t="shared" si="23"/>
        <v>8121.3929643527199</v>
      </c>
      <c r="U102">
        <f t="shared" si="22"/>
        <v>16666.488742964353</v>
      </c>
      <c r="V102">
        <f t="shared" si="22"/>
        <v>5433.9163227016888</v>
      </c>
      <c r="W102">
        <f t="shared" si="22"/>
        <v>33887.164071294552</v>
      </c>
      <c r="X102">
        <f t="shared" si="22"/>
        <v>26231.11679174484</v>
      </c>
      <c r="Y102">
        <f t="shared" si="22"/>
        <v>38570.131425891181</v>
      </c>
      <c r="Z102">
        <f t="shared" si="22"/>
        <v>15975.475140712944</v>
      </c>
      <c r="AA102">
        <f t="shared" si="22"/>
        <v>30508.696716697938</v>
      </c>
      <c r="AB102">
        <f t="shared" si="22"/>
        <v>28229.479549718573</v>
      </c>
      <c r="AC102">
        <f t="shared" si="22"/>
        <v>13049.403283302063</v>
      </c>
      <c r="AD102">
        <f t="shared" si="22"/>
        <v>12728.887992495311</v>
      </c>
      <c r="AE102">
        <f t="shared" si="22"/>
        <v>4782.6374296435279</v>
      </c>
    </row>
    <row r="103" spans="1:31">
      <c r="A103">
        <f t="shared" si="20"/>
        <v>2033</v>
      </c>
      <c r="B103">
        <f t="shared" si="21"/>
        <v>4</v>
      </c>
      <c r="C103" t="str">
        <f t="shared" si="12"/>
        <v>2033_4</v>
      </c>
      <c r="D103">
        <f t="shared" si="14"/>
        <v>24.75</v>
      </c>
      <c r="E103">
        <f t="shared" si="23"/>
        <v>54063.378048780491</v>
      </c>
      <c r="F103">
        <f t="shared" si="23"/>
        <v>31157.950000000004</v>
      </c>
      <c r="G103">
        <f t="shared" si="23"/>
        <v>42579.999718574109</v>
      </c>
      <c r="H103">
        <f t="shared" si="23"/>
        <v>43736.802908067541</v>
      </c>
      <c r="I103">
        <f t="shared" si="23"/>
        <v>24931.037898686682</v>
      </c>
      <c r="J103">
        <f t="shared" si="23"/>
        <v>7691.5492495309563</v>
      </c>
      <c r="K103">
        <f t="shared" si="23"/>
        <v>10015.025140712947</v>
      </c>
      <c r="L103">
        <f t="shared" si="23"/>
        <v>7838.4043151969981</v>
      </c>
      <c r="M103">
        <f t="shared" si="23"/>
        <v>7033.367729831145</v>
      </c>
      <c r="N103">
        <f t="shared" si="23"/>
        <v>72728.879268292672</v>
      </c>
      <c r="O103">
        <f t="shared" si="23"/>
        <v>42362.308255159478</v>
      </c>
      <c r="P103">
        <f t="shared" si="23"/>
        <v>48720.992026266416</v>
      </c>
      <c r="Q103">
        <f t="shared" si="23"/>
        <v>35396.233677298311</v>
      </c>
      <c r="R103">
        <f t="shared" si="23"/>
        <v>30441.743902439022</v>
      </c>
      <c r="S103">
        <f t="shared" si="23"/>
        <v>23806.175703564728</v>
      </c>
      <c r="T103">
        <f t="shared" si="23"/>
        <v>8160.2081613508435</v>
      </c>
      <c r="U103">
        <f t="shared" si="22"/>
        <v>16766.193058161352</v>
      </c>
      <c r="V103">
        <f t="shared" si="22"/>
        <v>5463.1050656660409</v>
      </c>
      <c r="W103">
        <f t="shared" si="22"/>
        <v>34060.383677298305</v>
      </c>
      <c r="X103">
        <f t="shared" si="22"/>
        <v>26405.234521575985</v>
      </c>
      <c r="Y103">
        <f t="shared" si="22"/>
        <v>38810.473545966226</v>
      </c>
      <c r="Z103">
        <f t="shared" si="22"/>
        <v>16066.088836772982</v>
      </c>
      <c r="AA103">
        <f t="shared" si="22"/>
        <v>30707.493808630396</v>
      </c>
      <c r="AB103">
        <f t="shared" si="22"/>
        <v>28389.005722326452</v>
      </c>
      <c r="AC103">
        <f t="shared" si="22"/>
        <v>13125.506191369604</v>
      </c>
      <c r="AD103">
        <f t="shared" si="22"/>
        <v>12803.135928705442</v>
      </c>
      <c r="AE103">
        <f t="shared" si="22"/>
        <v>4804.8805816135082</v>
      </c>
    </row>
    <row r="104" spans="1:31">
      <c r="A104">
        <f t="shared" si="20"/>
        <v>2034</v>
      </c>
      <c r="B104">
        <f t="shared" si="21"/>
        <v>1</v>
      </c>
      <c r="C104" t="str">
        <f t="shared" si="12"/>
        <v>2034_1</v>
      </c>
      <c r="D104">
        <f t="shared" si="14"/>
        <v>25</v>
      </c>
      <c r="E104">
        <f t="shared" si="23"/>
        <v>54350.7268292683</v>
      </c>
      <c r="F104">
        <f t="shared" si="23"/>
        <v>31301.600000000002</v>
      </c>
      <c r="G104">
        <f t="shared" si="23"/>
        <v>42810.483677298311</v>
      </c>
      <c r="H104">
        <f t="shared" si="23"/>
        <v>43964.768667917451</v>
      </c>
      <c r="I104">
        <f t="shared" si="23"/>
        <v>25078.798123827393</v>
      </c>
      <c r="J104">
        <f t="shared" si="23"/>
        <v>7723.1564727954974</v>
      </c>
      <c r="K104">
        <f t="shared" si="23"/>
        <v>10062.208161350845</v>
      </c>
      <c r="L104">
        <f t="shared" si="23"/>
        <v>7879.6002814258909</v>
      </c>
      <c r="M104">
        <f t="shared" si="23"/>
        <v>7071.8783302063794</v>
      </c>
      <c r="N104">
        <f t="shared" si="23"/>
        <v>73109.247560975607</v>
      </c>
      <c r="O104">
        <f t="shared" si="23"/>
        <v>42583.378799249534</v>
      </c>
      <c r="P104">
        <f t="shared" si="23"/>
        <v>48975.287523452156</v>
      </c>
      <c r="Q104">
        <f t="shared" si="23"/>
        <v>35534.75328330206</v>
      </c>
      <c r="R104">
        <f t="shared" si="23"/>
        <v>30598.496341463411</v>
      </c>
      <c r="S104">
        <f t="shared" si="23"/>
        <v>23900.74080675422</v>
      </c>
      <c r="T104">
        <f t="shared" si="23"/>
        <v>8199.023358348968</v>
      </c>
      <c r="U104">
        <f t="shared" si="22"/>
        <v>16865.897373358348</v>
      </c>
      <c r="V104">
        <f t="shared" si="22"/>
        <v>5492.2938086303939</v>
      </c>
      <c r="W104">
        <f t="shared" si="22"/>
        <v>34233.603283302058</v>
      </c>
      <c r="X104">
        <f t="shared" si="22"/>
        <v>26579.35225140713</v>
      </c>
      <c r="Y104">
        <f t="shared" si="22"/>
        <v>39050.815666041279</v>
      </c>
      <c r="Z104">
        <f t="shared" si="22"/>
        <v>16156.70253283302</v>
      </c>
      <c r="AA104">
        <f t="shared" si="22"/>
        <v>30906.290900562853</v>
      </c>
      <c r="AB104">
        <f t="shared" si="22"/>
        <v>28548.531894934335</v>
      </c>
      <c r="AC104">
        <f t="shared" si="22"/>
        <v>13201.609099437148</v>
      </c>
      <c r="AD104">
        <f t="shared" si="22"/>
        <v>12877.383864915573</v>
      </c>
      <c r="AE104">
        <f t="shared" si="22"/>
        <v>4827.1237335834903</v>
      </c>
    </row>
    <row r="105" spans="1:31">
      <c r="A105">
        <f t="shared" si="20"/>
        <v>2034</v>
      </c>
      <c r="B105">
        <f t="shared" si="21"/>
        <v>2</v>
      </c>
      <c r="C105" t="str">
        <f t="shared" si="12"/>
        <v>2034_2</v>
      </c>
      <c r="D105">
        <f t="shared" si="14"/>
        <v>25.25</v>
      </c>
      <c r="E105">
        <f t="shared" si="23"/>
        <v>54638.075609756102</v>
      </c>
      <c r="F105">
        <f t="shared" si="23"/>
        <v>31445.250000000004</v>
      </c>
      <c r="G105">
        <f t="shared" si="23"/>
        <v>43040.967636022513</v>
      </c>
      <c r="H105">
        <f t="shared" si="23"/>
        <v>44192.734427767355</v>
      </c>
      <c r="I105">
        <f t="shared" si="23"/>
        <v>25226.558348968108</v>
      </c>
      <c r="J105">
        <f t="shared" si="23"/>
        <v>7754.7636960600375</v>
      </c>
      <c r="K105">
        <f t="shared" si="23"/>
        <v>10109.391181988743</v>
      </c>
      <c r="L105">
        <f t="shared" si="23"/>
        <v>7920.7962476547837</v>
      </c>
      <c r="M105">
        <f t="shared" si="23"/>
        <v>7110.3889305816137</v>
      </c>
      <c r="N105">
        <f t="shared" si="23"/>
        <v>73489.615853658528</v>
      </c>
      <c r="O105">
        <f t="shared" si="23"/>
        <v>42804.449343339591</v>
      </c>
      <c r="P105">
        <f t="shared" si="23"/>
        <v>49229.583020637903</v>
      </c>
      <c r="Q105">
        <f t="shared" si="23"/>
        <v>35673.272889305816</v>
      </c>
      <c r="R105">
        <f t="shared" si="23"/>
        <v>30755.248780487804</v>
      </c>
      <c r="S105">
        <f t="shared" si="23"/>
        <v>23995.305909943716</v>
      </c>
      <c r="T105">
        <f t="shared" si="23"/>
        <v>8237.8385553470907</v>
      </c>
      <c r="U105">
        <f t="shared" si="22"/>
        <v>16965.601688555347</v>
      </c>
      <c r="V105">
        <f t="shared" si="22"/>
        <v>5521.4825515947468</v>
      </c>
      <c r="W105">
        <f t="shared" si="22"/>
        <v>34406.822889305811</v>
      </c>
      <c r="X105">
        <f t="shared" si="22"/>
        <v>26753.469981238275</v>
      </c>
      <c r="Y105">
        <f t="shared" si="22"/>
        <v>39291.157786116324</v>
      </c>
      <c r="Z105">
        <f t="shared" si="22"/>
        <v>16247.316228893058</v>
      </c>
      <c r="AA105">
        <f t="shared" si="22"/>
        <v>31105.087992495308</v>
      </c>
      <c r="AB105">
        <f t="shared" si="22"/>
        <v>28708.058067542213</v>
      </c>
      <c r="AC105">
        <f t="shared" si="22"/>
        <v>13277.71200750469</v>
      </c>
      <c r="AD105">
        <f t="shared" si="22"/>
        <v>12951.631801125706</v>
      </c>
      <c r="AE105">
        <f t="shared" si="22"/>
        <v>4849.3668855534706</v>
      </c>
    </row>
    <row r="106" spans="1:31">
      <c r="A106">
        <f t="shared" si="20"/>
        <v>2034</v>
      </c>
      <c r="B106">
        <f t="shared" si="21"/>
        <v>3</v>
      </c>
      <c r="C106" t="str">
        <f t="shared" si="12"/>
        <v>2034_3</v>
      </c>
      <c r="D106">
        <f t="shared" si="14"/>
        <v>25.5</v>
      </c>
      <c r="E106">
        <f t="shared" si="23"/>
        <v>54925.424390243905</v>
      </c>
      <c r="F106">
        <f t="shared" si="23"/>
        <v>31588.9</v>
      </c>
      <c r="G106">
        <f t="shared" si="23"/>
        <v>43271.451594746715</v>
      </c>
      <c r="H106">
        <f t="shared" si="23"/>
        <v>44420.700187617258</v>
      </c>
      <c r="I106">
        <f t="shared" si="23"/>
        <v>25374.318574108824</v>
      </c>
      <c r="J106">
        <f t="shared" si="23"/>
        <v>7786.3709193245777</v>
      </c>
      <c r="K106">
        <f t="shared" si="23"/>
        <v>10156.574202626642</v>
      </c>
      <c r="L106">
        <f t="shared" si="23"/>
        <v>7961.9922138836764</v>
      </c>
      <c r="M106">
        <f t="shared" si="23"/>
        <v>7148.8995309568481</v>
      </c>
      <c r="N106">
        <f t="shared" si="23"/>
        <v>73869.984146341449</v>
      </c>
      <c r="O106">
        <f t="shared" si="23"/>
        <v>43025.519887429647</v>
      </c>
      <c r="P106">
        <f t="shared" si="23"/>
        <v>49483.878517823643</v>
      </c>
      <c r="Q106">
        <f t="shared" si="23"/>
        <v>35811.792495309564</v>
      </c>
      <c r="R106">
        <f t="shared" si="23"/>
        <v>30912.001219512193</v>
      </c>
      <c r="S106">
        <f t="shared" si="23"/>
        <v>24089.871013133208</v>
      </c>
      <c r="T106">
        <f t="shared" si="23"/>
        <v>8276.6537523452153</v>
      </c>
      <c r="U106">
        <f t="shared" si="22"/>
        <v>17065.306003752346</v>
      </c>
      <c r="V106">
        <f t="shared" si="22"/>
        <v>5550.6712945590989</v>
      </c>
      <c r="W106">
        <f t="shared" si="22"/>
        <v>34580.042495309564</v>
      </c>
      <c r="X106">
        <f t="shared" si="22"/>
        <v>26927.58771106942</v>
      </c>
      <c r="Y106">
        <f t="shared" si="22"/>
        <v>39531.49990619137</v>
      </c>
      <c r="Z106">
        <f t="shared" si="22"/>
        <v>16337.929924953094</v>
      </c>
      <c r="AA106">
        <f t="shared" si="22"/>
        <v>31303.885084427766</v>
      </c>
      <c r="AB106">
        <f t="shared" si="22"/>
        <v>28867.584240150092</v>
      </c>
      <c r="AC106">
        <f t="shared" si="22"/>
        <v>13353.814915572231</v>
      </c>
      <c r="AD106">
        <f t="shared" si="22"/>
        <v>13025.879737335836</v>
      </c>
      <c r="AE106">
        <f t="shared" si="22"/>
        <v>4871.6100375234528</v>
      </c>
    </row>
    <row r="107" spans="1:31">
      <c r="A107">
        <f t="shared" si="20"/>
        <v>2034</v>
      </c>
      <c r="B107">
        <f t="shared" si="21"/>
        <v>4</v>
      </c>
      <c r="C107" t="str">
        <f t="shared" si="12"/>
        <v>2034_4</v>
      </c>
      <c r="D107">
        <f t="shared" si="14"/>
        <v>25.75</v>
      </c>
      <c r="E107">
        <f t="shared" si="23"/>
        <v>55212.773170731714</v>
      </c>
      <c r="F107">
        <f t="shared" si="23"/>
        <v>31732.550000000003</v>
      </c>
      <c r="G107">
        <f t="shared" si="23"/>
        <v>43501.935553470918</v>
      </c>
      <c r="H107">
        <f t="shared" si="23"/>
        <v>44648.665947467161</v>
      </c>
      <c r="I107">
        <f t="shared" si="23"/>
        <v>25522.078799249532</v>
      </c>
      <c r="J107">
        <f t="shared" si="23"/>
        <v>7817.9781425891179</v>
      </c>
      <c r="K107">
        <f t="shared" si="23"/>
        <v>10203.75722326454</v>
      </c>
      <c r="L107">
        <f t="shared" si="23"/>
        <v>8003.1881801125701</v>
      </c>
      <c r="M107">
        <f t="shared" si="23"/>
        <v>7187.4101313320825</v>
      </c>
      <c r="N107">
        <f t="shared" si="23"/>
        <v>74250.352439024384</v>
      </c>
      <c r="O107">
        <f t="shared" si="23"/>
        <v>43246.590431519704</v>
      </c>
      <c r="P107">
        <f t="shared" si="23"/>
        <v>49738.174015009383</v>
      </c>
      <c r="Q107">
        <f t="shared" si="23"/>
        <v>35950.31210131332</v>
      </c>
      <c r="R107">
        <f t="shared" si="23"/>
        <v>31068.753658536581</v>
      </c>
      <c r="S107">
        <f t="shared" si="23"/>
        <v>24184.4361163227</v>
      </c>
      <c r="T107">
        <f t="shared" si="23"/>
        <v>8315.4689493433398</v>
      </c>
      <c r="U107">
        <f t="shared" si="22"/>
        <v>17165.010318949346</v>
      </c>
      <c r="V107">
        <f t="shared" si="22"/>
        <v>5579.8600375234519</v>
      </c>
      <c r="W107">
        <f t="shared" si="22"/>
        <v>34753.262101313318</v>
      </c>
      <c r="X107">
        <f t="shared" si="22"/>
        <v>27101.705440900565</v>
      </c>
      <c r="Y107">
        <f t="shared" si="22"/>
        <v>39771.842026266415</v>
      </c>
      <c r="Z107">
        <f t="shared" si="22"/>
        <v>16428.54362101313</v>
      </c>
      <c r="AA107">
        <f t="shared" si="22"/>
        <v>31502.682176360224</v>
      </c>
      <c r="AB107">
        <f t="shared" si="22"/>
        <v>29027.110412757975</v>
      </c>
      <c r="AC107">
        <f t="shared" si="22"/>
        <v>13429.917823639775</v>
      </c>
      <c r="AD107">
        <f t="shared" si="22"/>
        <v>13100.127673545969</v>
      </c>
      <c r="AE107">
        <f t="shared" si="22"/>
        <v>4893.8531894934331</v>
      </c>
    </row>
    <row r="108" spans="1:31">
      <c r="A108">
        <f t="shared" si="20"/>
        <v>2035</v>
      </c>
      <c r="B108">
        <f t="shared" si="21"/>
        <v>1</v>
      </c>
      <c r="C108" t="str">
        <f t="shared" si="12"/>
        <v>2035_1</v>
      </c>
      <c r="D108">
        <f t="shared" si="14"/>
        <v>26</v>
      </c>
      <c r="E108">
        <f t="shared" si="23"/>
        <v>55500.121951219517</v>
      </c>
      <c r="F108">
        <f t="shared" si="23"/>
        <v>31876.200000000004</v>
      </c>
      <c r="G108">
        <f t="shared" si="23"/>
        <v>43732.41951219512</v>
      </c>
      <c r="H108">
        <f t="shared" si="23"/>
        <v>44876.631707317072</v>
      </c>
      <c r="I108">
        <f t="shared" si="23"/>
        <v>25669.839024390247</v>
      </c>
      <c r="J108">
        <f t="shared" si="23"/>
        <v>7849.585365853658</v>
      </c>
      <c r="K108">
        <f t="shared" si="23"/>
        <v>10250.94024390244</v>
      </c>
      <c r="L108">
        <f t="shared" si="23"/>
        <v>8044.3841463414628</v>
      </c>
      <c r="M108">
        <f t="shared" si="23"/>
        <v>7225.9207317073178</v>
      </c>
      <c r="N108">
        <f t="shared" si="23"/>
        <v>74630.720731707319</v>
      </c>
      <c r="O108">
        <f t="shared" si="23"/>
        <v>43467.66097560976</v>
      </c>
      <c r="P108">
        <f t="shared" si="23"/>
        <v>49992.469512195123</v>
      </c>
      <c r="Q108">
        <f t="shared" si="23"/>
        <v>36088.831707317069</v>
      </c>
      <c r="R108">
        <f t="shared" si="23"/>
        <v>31225.506097560974</v>
      </c>
      <c r="S108">
        <f t="shared" si="23"/>
        <v>24279.001219512196</v>
      </c>
      <c r="T108">
        <f t="shared" si="23"/>
        <v>8354.2841463414625</v>
      </c>
      <c r="U108">
        <f t="shared" si="22"/>
        <v>17264.714634146345</v>
      </c>
      <c r="V108">
        <f t="shared" si="22"/>
        <v>5609.0487804878048</v>
      </c>
      <c r="W108">
        <f t="shared" si="22"/>
        <v>34926.481707317071</v>
      </c>
      <c r="X108">
        <f t="shared" si="22"/>
        <v>27275.823170731706</v>
      </c>
      <c r="Y108">
        <f t="shared" si="22"/>
        <v>40012.18414634146</v>
      </c>
      <c r="Z108">
        <f t="shared" si="22"/>
        <v>16519.157317073172</v>
      </c>
      <c r="AA108">
        <f t="shared" si="22"/>
        <v>31701.479268292682</v>
      </c>
      <c r="AB108">
        <f t="shared" si="22"/>
        <v>29186.636585365854</v>
      </c>
      <c r="AC108">
        <f t="shared" si="22"/>
        <v>13506.020731707315</v>
      </c>
      <c r="AD108">
        <f t="shared" si="22"/>
        <v>13174.375609756098</v>
      </c>
      <c r="AE108">
        <f t="shared" si="22"/>
        <v>4916.0963414634152</v>
      </c>
    </row>
    <row r="109" spans="1:31">
      <c r="A109">
        <f t="shared" si="20"/>
        <v>2035</v>
      </c>
      <c r="B109">
        <f t="shared" si="21"/>
        <v>2</v>
      </c>
      <c r="C109" t="str">
        <f t="shared" si="12"/>
        <v>2035_2</v>
      </c>
      <c r="D109">
        <f t="shared" si="14"/>
        <v>26.25</v>
      </c>
      <c r="E109">
        <f t="shared" si="23"/>
        <v>55787.470731707319</v>
      </c>
      <c r="F109">
        <f t="shared" si="23"/>
        <v>32019.850000000002</v>
      </c>
      <c r="G109">
        <f t="shared" si="23"/>
        <v>43962.903470919322</v>
      </c>
      <c r="H109">
        <f t="shared" si="23"/>
        <v>45104.597467166983</v>
      </c>
      <c r="I109">
        <f t="shared" si="23"/>
        <v>25817.599249530962</v>
      </c>
      <c r="J109">
        <f t="shared" si="23"/>
        <v>7881.1925891181982</v>
      </c>
      <c r="K109">
        <f t="shared" si="23"/>
        <v>10298.12326454034</v>
      </c>
      <c r="L109">
        <f t="shared" si="23"/>
        <v>8085.5801125703556</v>
      </c>
      <c r="M109">
        <f t="shared" si="23"/>
        <v>7264.4313320825513</v>
      </c>
      <c r="N109">
        <f t="shared" si="23"/>
        <v>75011.08902439024</v>
      </c>
      <c r="O109">
        <f t="shared" si="23"/>
        <v>43688.731519699817</v>
      </c>
      <c r="P109">
        <f t="shared" si="23"/>
        <v>50246.765009380862</v>
      </c>
      <c r="Q109">
        <f t="shared" si="23"/>
        <v>36227.351313320825</v>
      </c>
      <c r="R109">
        <f t="shared" si="23"/>
        <v>31382.258536585367</v>
      </c>
      <c r="S109">
        <f t="shared" si="23"/>
        <v>24373.566322701688</v>
      </c>
      <c r="T109">
        <f t="shared" si="23"/>
        <v>8393.099343339587</v>
      </c>
      <c r="U109">
        <f t="shared" si="22"/>
        <v>17364.418949343341</v>
      </c>
      <c r="V109">
        <f t="shared" si="22"/>
        <v>5638.2375234521569</v>
      </c>
      <c r="W109">
        <f t="shared" si="22"/>
        <v>35099.701313320824</v>
      </c>
      <c r="X109">
        <f t="shared" si="22"/>
        <v>27449.940900562851</v>
      </c>
      <c r="Y109">
        <f t="shared" si="22"/>
        <v>40252.526266416506</v>
      </c>
      <c r="Z109">
        <f t="shared" si="22"/>
        <v>16609.771013133206</v>
      </c>
      <c r="AA109">
        <f t="shared" si="22"/>
        <v>31900.27636022514</v>
      </c>
      <c r="AB109">
        <f t="shared" si="22"/>
        <v>29346.162757973732</v>
      </c>
      <c r="AC109">
        <f t="shared" si="22"/>
        <v>13582.123639774858</v>
      </c>
      <c r="AD109">
        <f t="shared" si="22"/>
        <v>13248.623545966231</v>
      </c>
      <c r="AE109">
        <f t="shared" si="22"/>
        <v>4938.3394934333955</v>
      </c>
    </row>
    <row r="110" spans="1:31">
      <c r="A110">
        <f t="shared" si="20"/>
        <v>2035</v>
      </c>
      <c r="B110">
        <f t="shared" si="21"/>
        <v>3</v>
      </c>
      <c r="C110" t="str">
        <f t="shared" si="12"/>
        <v>2035_3</v>
      </c>
      <c r="D110">
        <f t="shared" si="14"/>
        <v>26.5</v>
      </c>
      <c r="E110">
        <f t="shared" si="23"/>
        <v>56074.819512195128</v>
      </c>
      <c r="F110">
        <f t="shared" si="23"/>
        <v>32163.500000000004</v>
      </c>
      <c r="G110">
        <f t="shared" si="23"/>
        <v>44193.387429643524</v>
      </c>
      <c r="H110">
        <f t="shared" si="23"/>
        <v>45332.563227016886</v>
      </c>
      <c r="I110">
        <f t="shared" si="23"/>
        <v>25965.359474671674</v>
      </c>
      <c r="J110">
        <f t="shared" si="23"/>
        <v>7912.7998123827383</v>
      </c>
      <c r="K110">
        <f t="shared" si="23"/>
        <v>10345.306285178238</v>
      </c>
      <c r="L110">
        <f t="shared" si="23"/>
        <v>8126.7760787992493</v>
      </c>
      <c r="M110">
        <f t="shared" si="23"/>
        <v>7302.9419324577866</v>
      </c>
      <c r="N110">
        <f t="shared" si="23"/>
        <v>75391.45731707316</v>
      </c>
      <c r="O110">
        <f t="shared" si="23"/>
        <v>43909.802063789874</v>
      </c>
      <c r="P110">
        <f t="shared" si="23"/>
        <v>50501.060506566602</v>
      </c>
      <c r="Q110">
        <f t="shared" si="23"/>
        <v>36365.870919324574</v>
      </c>
      <c r="R110">
        <f t="shared" si="23"/>
        <v>31539.010975609752</v>
      </c>
      <c r="S110">
        <f t="shared" si="23"/>
        <v>24468.131425891181</v>
      </c>
      <c r="T110">
        <f t="shared" si="23"/>
        <v>8431.9145403377115</v>
      </c>
      <c r="U110">
        <f t="shared" si="22"/>
        <v>17464.123264540336</v>
      </c>
      <c r="V110">
        <f t="shared" si="22"/>
        <v>5667.4262664165099</v>
      </c>
      <c r="W110">
        <f t="shared" si="22"/>
        <v>35272.920919324577</v>
      </c>
      <c r="X110">
        <f t="shared" si="22"/>
        <v>27624.058630393996</v>
      </c>
      <c r="Y110">
        <f t="shared" si="22"/>
        <v>40492.868386491551</v>
      </c>
      <c r="Z110">
        <f t="shared" si="22"/>
        <v>16700.384709193248</v>
      </c>
      <c r="AA110">
        <f t="shared" si="22"/>
        <v>32099.073452157598</v>
      </c>
      <c r="AB110">
        <f t="shared" si="22"/>
        <v>29505.688930581611</v>
      </c>
      <c r="AC110">
        <f t="shared" si="22"/>
        <v>13658.226547842401</v>
      </c>
      <c r="AD110">
        <f t="shared" si="22"/>
        <v>13322.871482176361</v>
      </c>
      <c r="AE110">
        <f t="shared" si="22"/>
        <v>4960.5826454033777</v>
      </c>
    </row>
    <row r="111" spans="1:31">
      <c r="A111">
        <f t="shared" si="20"/>
        <v>2035</v>
      </c>
      <c r="B111">
        <f t="shared" si="21"/>
        <v>4</v>
      </c>
      <c r="C111" t="str">
        <f t="shared" si="12"/>
        <v>2035_4</v>
      </c>
      <c r="D111">
        <f t="shared" si="14"/>
        <v>26.75</v>
      </c>
      <c r="E111">
        <f t="shared" si="23"/>
        <v>56362.168292682931</v>
      </c>
      <c r="F111">
        <f t="shared" si="23"/>
        <v>32307.15</v>
      </c>
      <c r="G111">
        <f t="shared" si="23"/>
        <v>44423.871388367726</v>
      </c>
      <c r="H111">
        <f t="shared" si="23"/>
        <v>45560.52898686679</v>
      </c>
      <c r="I111">
        <f t="shared" si="23"/>
        <v>26113.119699812385</v>
      </c>
      <c r="J111">
        <f t="shared" si="23"/>
        <v>7944.4070356472785</v>
      </c>
      <c r="K111">
        <f t="shared" si="23"/>
        <v>10392.489305816136</v>
      </c>
      <c r="L111">
        <f t="shared" si="23"/>
        <v>8167.972045028142</v>
      </c>
      <c r="M111">
        <f t="shared" si="23"/>
        <v>7341.452532833021</v>
      </c>
      <c r="N111">
        <f t="shared" si="23"/>
        <v>75771.825609756081</v>
      </c>
      <c r="O111">
        <f t="shared" si="23"/>
        <v>44130.87260787993</v>
      </c>
      <c r="P111">
        <f t="shared" si="23"/>
        <v>50755.356003752342</v>
      </c>
      <c r="Q111">
        <f t="shared" si="23"/>
        <v>36504.39052532833</v>
      </c>
      <c r="R111">
        <f t="shared" si="23"/>
        <v>31695.763414634144</v>
      </c>
      <c r="S111">
        <f t="shared" si="23"/>
        <v>24562.696529080677</v>
      </c>
      <c r="T111">
        <f t="shared" si="23"/>
        <v>8470.7297373358342</v>
      </c>
      <c r="U111">
        <f t="shared" si="22"/>
        <v>17563.827579737335</v>
      </c>
      <c r="V111">
        <f t="shared" si="22"/>
        <v>5696.6150093808628</v>
      </c>
      <c r="W111">
        <f t="shared" si="22"/>
        <v>35446.14052532833</v>
      </c>
      <c r="X111">
        <f t="shared" si="22"/>
        <v>27798.176360225141</v>
      </c>
      <c r="Y111">
        <f t="shared" si="22"/>
        <v>40733.210506566596</v>
      </c>
      <c r="Z111">
        <f t="shared" si="22"/>
        <v>16790.998405253282</v>
      </c>
      <c r="AA111">
        <f t="shared" si="22"/>
        <v>32297.870544090056</v>
      </c>
      <c r="AB111">
        <f t="shared" si="22"/>
        <v>29665.215103189494</v>
      </c>
      <c r="AC111">
        <f t="shared" si="22"/>
        <v>13734.329455909941</v>
      </c>
      <c r="AD111">
        <f t="shared" si="22"/>
        <v>13397.119418386494</v>
      </c>
      <c r="AE111">
        <f t="shared" si="22"/>
        <v>4982.825797373358</v>
      </c>
    </row>
    <row r="112" spans="1:31">
      <c r="A112">
        <f t="shared" si="20"/>
        <v>2036</v>
      </c>
      <c r="B112">
        <f t="shared" si="21"/>
        <v>1</v>
      </c>
      <c r="C112" t="str">
        <f t="shared" si="12"/>
        <v>2036_1</v>
      </c>
      <c r="D112">
        <f t="shared" si="14"/>
        <v>27</v>
      </c>
      <c r="E112">
        <f t="shared" si="23"/>
        <v>56649.517073170733</v>
      </c>
      <c r="F112">
        <f t="shared" si="23"/>
        <v>32450.800000000003</v>
      </c>
      <c r="G112">
        <f t="shared" si="23"/>
        <v>44654.355347091929</v>
      </c>
      <c r="H112">
        <f t="shared" si="23"/>
        <v>45788.494746716693</v>
      </c>
      <c r="I112">
        <f t="shared" si="23"/>
        <v>26260.8799249531</v>
      </c>
      <c r="J112">
        <f t="shared" si="23"/>
        <v>7976.0142589118195</v>
      </c>
      <c r="K112">
        <f t="shared" si="23"/>
        <v>10439.672326454034</v>
      </c>
      <c r="L112">
        <f t="shared" si="23"/>
        <v>8209.1680112570357</v>
      </c>
      <c r="M112">
        <f t="shared" si="23"/>
        <v>7379.9631332082554</v>
      </c>
      <c r="N112">
        <f t="shared" si="23"/>
        <v>76152.193902439016</v>
      </c>
      <c r="O112">
        <f t="shared" si="23"/>
        <v>44351.943151969987</v>
      </c>
      <c r="P112">
        <f t="shared" si="23"/>
        <v>51009.651500938082</v>
      </c>
      <c r="Q112">
        <f t="shared" si="23"/>
        <v>36642.910131332079</v>
      </c>
      <c r="R112">
        <f t="shared" si="23"/>
        <v>31852.515853658537</v>
      </c>
      <c r="S112">
        <f t="shared" si="23"/>
        <v>24657.261632270169</v>
      </c>
      <c r="T112">
        <f t="shared" si="23"/>
        <v>8509.5449343339569</v>
      </c>
      <c r="U112">
        <f t="shared" si="22"/>
        <v>17663.531894934335</v>
      </c>
      <c r="V112">
        <f t="shared" si="22"/>
        <v>5725.8037523452149</v>
      </c>
      <c r="W112">
        <f t="shared" si="22"/>
        <v>35619.360131332083</v>
      </c>
      <c r="X112">
        <f t="shared" si="22"/>
        <v>27972.294090056286</v>
      </c>
      <c r="Y112">
        <f t="shared" si="22"/>
        <v>40973.552626641649</v>
      </c>
      <c r="Z112">
        <f t="shared" si="22"/>
        <v>16881.61210131332</v>
      </c>
      <c r="AA112">
        <f t="shared" si="22"/>
        <v>32496.667636022514</v>
      </c>
      <c r="AB112">
        <f t="shared" si="22"/>
        <v>29824.741275797373</v>
      </c>
      <c r="AC112">
        <f t="shared" si="22"/>
        <v>13810.432363977485</v>
      </c>
      <c r="AD112">
        <f t="shared" si="22"/>
        <v>13471.367354596625</v>
      </c>
      <c r="AE112">
        <f t="shared" si="22"/>
        <v>5005.0689493433401</v>
      </c>
    </row>
    <row r="113" spans="1:31">
      <c r="A113">
        <f t="shared" si="20"/>
        <v>2036</v>
      </c>
      <c r="B113">
        <f t="shared" si="21"/>
        <v>2</v>
      </c>
      <c r="C113" t="str">
        <f t="shared" si="12"/>
        <v>2036_2</v>
      </c>
      <c r="D113">
        <f t="shared" si="14"/>
        <v>27.25</v>
      </c>
      <c r="E113">
        <f t="shared" si="23"/>
        <v>56936.865853658543</v>
      </c>
      <c r="F113">
        <f t="shared" si="23"/>
        <v>32594.450000000004</v>
      </c>
      <c r="G113">
        <f t="shared" si="23"/>
        <v>44884.839305816131</v>
      </c>
      <c r="H113">
        <f t="shared" si="23"/>
        <v>46016.460506566604</v>
      </c>
      <c r="I113">
        <f t="shared" si="23"/>
        <v>26408.640150093812</v>
      </c>
      <c r="J113">
        <f t="shared" si="23"/>
        <v>8007.6214821763597</v>
      </c>
      <c r="K113">
        <f t="shared" si="23"/>
        <v>10486.855347091932</v>
      </c>
      <c r="L113">
        <f t="shared" si="23"/>
        <v>8250.3639774859294</v>
      </c>
      <c r="M113">
        <f t="shared" si="23"/>
        <v>7418.4737335834898</v>
      </c>
      <c r="N113">
        <f t="shared" si="23"/>
        <v>76532.562195121951</v>
      </c>
      <c r="O113">
        <f t="shared" si="23"/>
        <v>44573.013696060043</v>
      </c>
      <c r="P113">
        <f t="shared" si="23"/>
        <v>51263.946998123822</v>
      </c>
      <c r="Q113">
        <f t="shared" si="23"/>
        <v>36781.429737335835</v>
      </c>
      <c r="R113">
        <f t="shared" si="23"/>
        <v>32009.268292682922</v>
      </c>
      <c r="S113">
        <f t="shared" si="23"/>
        <v>24751.826735459661</v>
      </c>
      <c r="T113">
        <f t="shared" si="23"/>
        <v>8548.3601313320833</v>
      </c>
      <c r="U113">
        <f t="shared" si="22"/>
        <v>17763.236210131334</v>
      </c>
      <c r="V113">
        <f t="shared" si="22"/>
        <v>5754.9924953095688</v>
      </c>
      <c r="W113">
        <f t="shared" si="22"/>
        <v>35792.579737335829</v>
      </c>
      <c r="X113">
        <f t="shared" si="22"/>
        <v>28146.411819887431</v>
      </c>
      <c r="Y113">
        <f t="shared" si="22"/>
        <v>41213.894746716694</v>
      </c>
      <c r="Z113">
        <f t="shared" si="22"/>
        <v>16972.225797373358</v>
      </c>
      <c r="AA113">
        <f t="shared" si="22"/>
        <v>32695.464727954972</v>
      </c>
      <c r="AB113">
        <f t="shared" si="22"/>
        <v>29984.267448405251</v>
      </c>
      <c r="AC113">
        <f t="shared" si="22"/>
        <v>13886.535272045026</v>
      </c>
      <c r="AD113">
        <f t="shared" si="22"/>
        <v>13545.615290806756</v>
      </c>
      <c r="AE113">
        <f t="shared" si="22"/>
        <v>5027.3121013133205</v>
      </c>
    </row>
    <row r="114" spans="1:31">
      <c r="A114">
        <f t="shared" si="20"/>
        <v>2036</v>
      </c>
      <c r="B114">
        <f t="shared" si="21"/>
        <v>3</v>
      </c>
      <c r="C114" t="str">
        <f t="shared" si="12"/>
        <v>2036_3</v>
      </c>
      <c r="D114">
        <f t="shared" si="14"/>
        <v>27.5</v>
      </c>
      <c r="E114">
        <f t="shared" si="23"/>
        <v>57224.214634146345</v>
      </c>
      <c r="F114">
        <f t="shared" si="23"/>
        <v>32738.100000000002</v>
      </c>
      <c r="G114">
        <f t="shared" si="23"/>
        <v>45115.323264540333</v>
      </c>
      <c r="H114">
        <f t="shared" si="23"/>
        <v>46244.426266416507</v>
      </c>
      <c r="I114">
        <f t="shared" si="23"/>
        <v>26556.400375234523</v>
      </c>
      <c r="J114">
        <f t="shared" si="23"/>
        <v>8039.2287054409007</v>
      </c>
      <c r="K114">
        <f t="shared" si="23"/>
        <v>10534.03836772983</v>
      </c>
      <c r="L114">
        <f t="shared" si="23"/>
        <v>8291.5599437148212</v>
      </c>
      <c r="M114">
        <f t="shared" si="23"/>
        <v>7456.9843339587242</v>
      </c>
      <c r="N114">
        <f t="shared" si="23"/>
        <v>76912.930487804872</v>
      </c>
      <c r="O114">
        <f t="shared" si="23"/>
        <v>44794.0842401501</v>
      </c>
      <c r="P114">
        <f t="shared" si="23"/>
        <v>51518.242495309569</v>
      </c>
      <c r="Q114">
        <f t="shared" si="23"/>
        <v>36919.949343339584</v>
      </c>
      <c r="R114">
        <f t="shared" si="23"/>
        <v>32166.020731707315</v>
      </c>
      <c r="S114">
        <f t="shared" si="23"/>
        <v>24846.391838649157</v>
      </c>
      <c r="T114">
        <f t="shared" si="23"/>
        <v>8587.175328330206</v>
      </c>
      <c r="U114">
        <f t="shared" si="22"/>
        <v>17862.940525328333</v>
      </c>
      <c r="V114">
        <f t="shared" si="22"/>
        <v>5784.1812382739208</v>
      </c>
      <c r="W114">
        <f t="shared" si="22"/>
        <v>35965.799343339582</v>
      </c>
      <c r="X114">
        <f t="shared" si="22"/>
        <v>28320.529549718576</v>
      </c>
      <c r="Y114">
        <f t="shared" si="22"/>
        <v>41454.236866791747</v>
      </c>
      <c r="Z114">
        <f t="shared" si="22"/>
        <v>17062.839493433396</v>
      </c>
      <c r="AA114">
        <f t="shared" si="22"/>
        <v>32894.261819887426</v>
      </c>
      <c r="AB114">
        <f t="shared" si="22"/>
        <v>30143.793621013134</v>
      </c>
      <c r="AC114">
        <f t="shared" si="22"/>
        <v>13962.63818011257</v>
      </c>
      <c r="AD114">
        <f t="shared" si="22"/>
        <v>13619.863227016887</v>
      </c>
      <c r="AE114">
        <f t="shared" si="22"/>
        <v>5049.5552532833026</v>
      </c>
    </row>
    <row r="115" spans="1:31">
      <c r="A115">
        <f t="shared" si="20"/>
        <v>2036</v>
      </c>
      <c r="B115">
        <f t="shared" si="21"/>
        <v>4</v>
      </c>
      <c r="C115" t="str">
        <f t="shared" si="12"/>
        <v>2036_4</v>
      </c>
      <c r="D115">
        <f t="shared" si="14"/>
        <v>27.75</v>
      </c>
      <c r="E115">
        <f t="shared" si="23"/>
        <v>57511.563414634147</v>
      </c>
      <c r="F115">
        <f t="shared" si="23"/>
        <v>32881.75</v>
      </c>
      <c r="G115">
        <f t="shared" si="23"/>
        <v>45345.807223264535</v>
      </c>
      <c r="H115">
        <f t="shared" si="23"/>
        <v>46472.392026266418</v>
      </c>
      <c r="I115">
        <f t="shared" si="23"/>
        <v>26704.160600375239</v>
      </c>
      <c r="J115">
        <f t="shared" si="23"/>
        <v>8070.8359287054409</v>
      </c>
      <c r="K115">
        <f t="shared" si="23"/>
        <v>10581.22138836773</v>
      </c>
      <c r="L115">
        <f t="shared" si="23"/>
        <v>8332.755909943713</v>
      </c>
      <c r="M115">
        <f t="shared" si="23"/>
        <v>7495.4949343339586</v>
      </c>
      <c r="N115">
        <f t="shared" si="23"/>
        <v>77293.298780487792</v>
      </c>
      <c r="O115">
        <f t="shared" si="23"/>
        <v>45015.154784240156</v>
      </c>
      <c r="P115">
        <f t="shared" si="23"/>
        <v>51772.537992495309</v>
      </c>
      <c r="Q115">
        <f t="shared" si="23"/>
        <v>37058.46894934334</v>
      </c>
      <c r="R115">
        <f t="shared" si="23"/>
        <v>32322.773170731707</v>
      </c>
      <c r="S115">
        <f t="shared" si="23"/>
        <v>24940.956941838649</v>
      </c>
      <c r="T115">
        <f t="shared" si="23"/>
        <v>8625.9905253283287</v>
      </c>
      <c r="U115">
        <f t="shared" si="22"/>
        <v>17962.644840525329</v>
      </c>
      <c r="V115">
        <f t="shared" si="22"/>
        <v>5813.3699812382729</v>
      </c>
      <c r="W115">
        <f t="shared" si="22"/>
        <v>36139.018949343335</v>
      </c>
      <c r="X115">
        <f t="shared" si="22"/>
        <v>28494.647279549717</v>
      </c>
      <c r="Y115">
        <f t="shared" si="22"/>
        <v>41694.578986866793</v>
      </c>
      <c r="Z115">
        <f t="shared" si="22"/>
        <v>17153.453189493433</v>
      </c>
      <c r="AA115">
        <f t="shared" si="22"/>
        <v>33093.058911819884</v>
      </c>
      <c r="AB115">
        <f t="shared" si="22"/>
        <v>30303.319793621013</v>
      </c>
      <c r="AC115">
        <f t="shared" si="22"/>
        <v>14038.741088180112</v>
      </c>
      <c r="AD115">
        <f t="shared" si="22"/>
        <v>13694.111163227019</v>
      </c>
      <c r="AE115">
        <f t="shared" si="22"/>
        <v>5071.7984052532829</v>
      </c>
    </row>
    <row r="116" spans="1:31">
      <c r="A116">
        <f t="shared" si="20"/>
        <v>2037</v>
      </c>
      <c r="B116">
        <f t="shared" si="21"/>
        <v>1</v>
      </c>
      <c r="C116" t="str">
        <f t="shared" si="12"/>
        <v>2037_1</v>
      </c>
      <c r="D116">
        <f t="shared" si="14"/>
        <v>28</v>
      </c>
      <c r="E116">
        <f t="shared" si="23"/>
        <v>57798.912195121957</v>
      </c>
      <c r="F116">
        <f t="shared" si="23"/>
        <v>33025.4</v>
      </c>
      <c r="G116">
        <f t="shared" si="23"/>
        <v>45576.291181988738</v>
      </c>
      <c r="H116">
        <f t="shared" si="23"/>
        <v>46700.357786116321</v>
      </c>
      <c r="I116">
        <f t="shared" si="23"/>
        <v>26851.920825515954</v>
      </c>
      <c r="J116">
        <f t="shared" si="23"/>
        <v>8102.443151969981</v>
      </c>
      <c r="K116">
        <f t="shared" si="23"/>
        <v>10628.40440900563</v>
      </c>
      <c r="L116">
        <f t="shared" si="23"/>
        <v>8373.9518761726067</v>
      </c>
      <c r="M116">
        <f t="shared" si="23"/>
        <v>7534.0055347091939</v>
      </c>
      <c r="N116">
        <f t="shared" si="23"/>
        <v>77673.667073170713</v>
      </c>
      <c r="O116">
        <f t="shared" si="23"/>
        <v>45236.225328330213</v>
      </c>
      <c r="P116">
        <f t="shared" si="23"/>
        <v>52026.833489681048</v>
      </c>
      <c r="Q116">
        <f t="shared" si="23"/>
        <v>37196.988555347089</v>
      </c>
      <c r="R116">
        <f t="shared" si="23"/>
        <v>32479.525609756092</v>
      </c>
      <c r="S116">
        <f t="shared" si="23"/>
        <v>25035.522045028141</v>
      </c>
      <c r="T116">
        <f t="shared" si="23"/>
        <v>8664.8057223264532</v>
      </c>
      <c r="U116">
        <f t="shared" si="22"/>
        <v>18062.349155722328</v>
      </c>
      <c r="V116">
        <f t="shared" si="22"/>
        <v>5842.5587242026268</v>
      </c>
      <c r="W116">
        <f t="shared" si="22"/>
        <v>36312.238555347089</v>
      </c>
      <c r="X116">
        <f t="shared" si="22"/>
        <v>28668.765009380862</v>
      </c>
      <c r="Y116">
        <f t="shared" si="22"/>
        <v>41934.921106941838</v>
      </c>
      <c r="Z116">
        <f t="shared" si="22"/>
        <v>17244.066885553468</v>
      </c>
      <c r="AA116">
        <f t="shared" si="22"/>
        <v>33291.856003752342</v>
      </c>
      <c r="AB116">
        <f t="shared" si="22"/>
        <v>30462.845966228891</v>
      </c>
      <c r="AC116">
        <f t="shared" si="22"/>
        <v>14114.843996247653</v>
      </c>
      <c r="AD116">
        <f t="shared" si="22"/>
        <v>13768.35909943715</v>
      </c>
      <c r="AE116">
        <f t="shared" si="22"/>
        <v>5094.041557223265</v>
      </c>
    </row>
    <row r="117" spans="1:31">
      <c r="A117">
        <f t="shared" si="20"/>
        <v>2037</v>
      </c>
      <c r="B117">
        <f t="shared" si="21"/>
        <v>2</v>
      </c>
      <c r="C117" t="str">
        <f t="shared" si="12"/>
        <v>2037_2</v>
      </c>
      <c r="D117">
        <f t="shared" si="14"/>
        <v>28.25</v>
      </c>
      <c r="E117">
        <f t="shared" si="23"/>
        <v>58086.260975609759</v>
      </c>
      <c r="F117">
        <f t="shared" si="23"/>
        <v>33169.050000000003</v>
      </c>
      <c r="G117">
        <f t="shared" si="23"/>
        <v>45806.77514071294</v>
      </c>
      <c r="H117">
        <f t="shared" si="23"/>
        <v>46928.323545966225</v>
      </c>
      <c r="I117">
        <f t="shared" si="23"/>
        <v>26999.681050656662</v>
      </c>
      <c r="J117">
        <f t="shared" si="23"/>
        <v>8134.0503752345212</v>
      </c>
      <c r="K117">
        <f t="shared" si="23"/>
        <v>10675.587429643529</v>
      </c>
      <c r="L117">
        <f t="shared" si="23"/>
        <v>8415.1478424015004</v>
      </c>
      <c r="M117">
        <f t="shared" si="23"/>
        <v>7572.5161350844282</v>
      </c>
      <c r="N117">
        <f t="shared" si="23"/>
        <v>78054.035365853648</v>
      </c>
      <c r="O117">
        <f t="shared" si="23"/>
        <v>45457.295872420269</v>
      </c>
      <c r="P117">
        <f t="shared" si="23"/>
        <v>52281.128986866795</v>
      </c>
      <c r="Q117">
        <f t="shared" si="23"/>
        <v>37335.508161350845</v>
      </c>
      <c r="R117">
        <f t="shared" si="23"/>
        <v>32636.278048780485</v>
      </c>
      <c r="S117">
        <f t="shared" si="23"/>
        <v>25130.087148217637</v>
      </c>
      <c r="T117">
        <f t="shared" ref="T117:AE131" si="24">$D117*T$2+T$1</f>
        <v>8703.6209193245777</v>
      </c>
      <c r="U117">
        <f t="shared" si="24"/>
        <v>18162.053470919323</v>
      </c>
      <c r="V117">
        <f t="shared" si="24"/>
        <v>5871.7474671669788</v>
      </c>
      <c r="W117">
        <f t="shared" si="24"/>
        <v>36485.458161350834</v>
      </c>
      <c r="X117">
        <f t="shared" si="24"/>
        <v>28842.882739212007</v>
      </c>
      <c r="Y117">
        <f t="shared" si="24"/>
        <v>42175.263227016883</v>
      </c>
      <c r="Z117">
        <f t="shared" si="24"/>
        <v>17334.680581613509</v>
      </c>
      <c r="AA117">
        <f t="shared" si="24"/>
        <v>33490.6530956848</v>
      </c>
      <c r="AB117">
        <f t="shared" si="24"/>
        <v>30622.372138836774</v>
      </c>
      <c r="AC117">
        <f t="shared" si="24"/>
        <v>14190.946904315195</v>
      </c>
      <c r="AD117">
        <f t="shared" si="24"/>
        <v>13842.607035647281</v>
      </c>
      <c r="AE117">
        <f t="shared" si="24"/>
        <v>5116.2847091932454</v>
      </c>
    </row>
    <row r="118" spans="1:31">
      <c r="A118">
        <f t="shared" si="20"/>
        <v>2037</v>
      </c>
      <c r="B118">
        <f t="shared" si="21"/>
        <v>3</v>
      </c>
      <c r="C118" t="str">
        <f t="shared" si="12"/>
        <v>2037_3</v>
      </c>
      <c r="D118">
        <f t="shared" si="14"/>
        <v>28.5</v>
      </c>
      <c r="E118">
        <f t="shared" ref="E118:T131" si="25">$D118*E$2+E$1</f>
        <v>58373.609756097561</v>
      </c>
      <c r="F118">
        <f t="shared" si="25"/>
        <v>33312.700000000004</v>
      </c>
      <c r="G118">
        <f t="shared" si="25"/>
        <v>46037.259099437142</v>
      </c>
      <c r="H118">
        <f t="shared" si="25"/>
        <v>47156.289305816135</v>
      </c>
      <c r="I118">
        <f t="shared" si="25"/>
        <v>27147.441275797377</v>
      </c>
      <c r="J118">
        <f t="shared" si="25"/>
        <v>8165.6575984990614</v>
      </c>
      <c r="K118">
        <f t="shared" si="25"/>
        <v>10722.770450281427</v>
      </c>
      <c r="L118">
        <f t="shared" si="25"/>
        <v>8456.3438086303941</v>
      </c>
      <c r="M118">
        <f t="shared" si="25"/>
        <v>7611.0267354596626</v>
      </c>
      <c r="N118">
        <f t="shared" si="25"/>
        <v>78434.403658536583</v>
      </c>
      <c r="O118">
        <f t="shared" si="25"/>
        <v>45678.366416510326</v>
      </c>
      <c r="P118">
        <f t="shared" si="25"/>
        <v>52535.424484052535</v>
      </c>
      <c r="Q118">
        <f t="shared" si="25"/>
        <v>37474.027767354593</v>
      </c>
      <c r="R118">
        <f t="shared" si="25"/>
        <v>32793.030487804877</v>
      </c>
      <c r="S118">
        <f t="shared" si="25"/>
        <v>25224.652251407129</v>
      </c>
      <c r="T118">
        <f t="shared" si="25"/>
        <v>8742.4361163227004</v>
      </c>
      <c r="U118">
        <f t="shared" si="24"/>
        <v>18261.757786116323</v>
      </c>
      <c r="V118">
        <f t="shared" si="24"/>
        <v>5900.9362101313318</v>
      </c>
      <c r="W118">
        <f t="shared" si="24"/>
        <v>36658.677767354588</v>
      </c>
      <c r="X118">
        <f t="shared" si="24"/>
        <v>29017.000469043152</v>
      </c>
      <c r="Y118">
        <f t="shared" si="24"/>
        <v>42415.605347091929</v>
      </c>
      <c r="Z118">
        <f t="shared" si="24"/>
        <v>17425.294277673544</v>
      </c>
      <c r="AA118">
        <f t="shared" si="24"/>
        <v>33689.450187617258</v>
      </c>
      <c r="AB118">
        <f t="shared" si="24"/>
        <v>30781.898311444653</v>
      </c>
      <c r="AC118">
        <f t="shared" si="24"/>
        <v>14267.049812382738</v>
      </c>
      <c r="AD118">
        <f t="shared" si="24"/>
        <v>13916.854971857412</v>
      </c>
      <c r="AE118">
        <f t="shared" si="24"/>
        <v>5138.5278611632275</v>
      </c>
    </row>
    <row r="119" spans="1:31">
      <c r="A119">
        <f t="shared" si="20"/>
        <v>2037</v>
      </c>
      <c r="B119">
        <f t="shared" si="21"/>
        <v>4</v>
      </c>
      <c r="C119" t="str">
        <f t="shared" si="12"/>
        <v>2037_4</v>
      </c>
      <c r="D119">
        <f t="shared" si="14"/>
        <v>28.75</v>
      </c>
      <c r="E119">
        <f t="shared" si="25"/>
        <v>58660.958536585371</v>
      </c>
      <c r="F119">
        <f t="shared" si="25"/>
        <v>33456.350000000006</v>
      </c>
      <c r="G119">
        <f t="shared" si="25"/>
        <v>46267.743058161344</v>
      </c>
      <c r="H119">
        <f t="shared" si="25"/>
        <v>47384.255065666039</v>
      </c>
      <c r="I119">
        <f t="shared" si="25"/>
        <v>27295.201500938092</v>
      </c>
      <c r="J119">
        <f t="shared" si="25"/>
        <v>8197.2648217636015</v>
      </c>
      <c r="K119">
        <f t="shared" si="25"/>
        <v>10769.953470919325</v>
      </c>
      <c r="L119">
        <f t="shared" si="25"/>
        <v>8497.5397748592877</v>
      </c>
      <c r="M119">
        <f t="shared" si="25"/>
        <v>7649.537335834897</v>
      </c>
      <c r="N119">
        <f t="shared" si="25"/>
        <v>78814.771951219504</v>
      </c>
      <c r="O119">
        <f t="shared" si="25"/>
        <v>45899.436960600382</v>
      </c>
      <c r="P119">
        <f t="shared" si="25"/>
        <v>52789.719981238275</v>
      </c>
      <c r="Q119">
        <f t="shared" si="25"/>
        <v>37612.547373358349</v>
      </c>
      <c r="R119">
        <f t="shared" si="25"/>
        <v>32949.782926829263</v>
      </c>
      <c r="S119">
        <f t="shared" si="25"/>
        <v>25319.217354596622</v>
      </c>
      <c r="T119">
        <f t="shared" si="25"/>
        <v>8781.2513133208249</v>
      </c>
      <c r="U119">
        <f t="shared" si="24"/>
        <v>18361.462101313322</v>
      </c>
      <c r="V119">
        <f t="shared" si="24"/>
        <v>5930.1249530956848</v>
      </c>
      <c r="W119">
        <f t="shared" si="24"/>
        <v>36831.897373358341</v>
      </c>
      <c r="X119">
        <f t="shared" si="24"/>
        <v>29191.118198874297</v>
      </c>
      <c r="Y119">
        <f t="shared" si="24"/>
        <v>42655.947467166974</v>
      </c>
      <c r="Z119">
        <f t="shared" si="24"/>
        <v>17515.907973733585</v>
      </c>
      <c r="AA119">
        <f t="shared" si="24"/>
        <v>33888.247279549716</v>
      </c>
      <c r="AB119">
        <f t="shared" si="24"/>
        <v>30941.424484052532</v>
      </c>
      <c r="AC119">
        <f t="shared" si="24"/>
        <v>14343.15272045028</v>
      </c>
      <c r="AD119">
        <f t="shared" si="24"/>
        <v>13991.102908067543</v>
      </c>
      <c r="AE119">
        <f t="shared" si="24"/>
        <v>5160.7710131332078</v>
      </c>
    </row>
    <row r="120" spans="1:31">
      <c r="A120">
        <f t="shared" si="20"/>
        <v>2038</v>
      </c>
      <c r="B120">
        <f t="shared" si="21"/>
        <v>1</v>
      </c>
      <c r="C120" t="str">
        <f t="shared" si="12"/>
        <v>2038_1</v>
      </c>
      <c r="D120">
        <f t="shared" si="14"/>
        <v>29</v>
      </c>
      <c r="E120">
        <f t="shared" si="25"/>
        <v>58948.30731707318</v>
      </c>
      <c r="F120">
        <f t="shared" si="25"/>
        <v>33600</v>
      </c>
      <c r="G120">
        <f t="shared" si="25"/>
        <v>46498.227016885547</v>
      </c>
      <c r="H120">
        <f t="shared" si="25"/>
        <v>47612.220825515949</v>
      </c>
      <c r="I120">
        <f t="shared" si="25"/>
        <v>27442.9617260788</v>
      </c>
      <c r="J120">
        <f t="shared" si="25"/>
        <v>8228.8720450281417</v>
      </c>
      <c r="K120">
        <f t="shared" si="25"/>
        <v>10817.136491557223</v>
      </c>
      <c r="L120">
        <f t="shared" si="25"/>
        <v>8538.7357410881796</v>
      </c>
      <c r="M120">
        <f t="shared" si="25"/>
        <v>7688.0479362101314</v>
      </c>
      <c r="N120">
        <f t="shared" si="25"/>
        <v>79195.140243902424</v>
      </c>
      <c r="O120">
        <f t="shared" si="25"/>
        <v>46120.507504690439</v>
      </c>
      <c r="P120">
        <f t="shared" si="25"/>
        <v>53044.015478424015</v>
      </c>
      <c r="Q120">
        <f t="shared" si="25"/>
        <v>37751.066979362098</v>
      </c>
      <c r="R120">
        <f t="shared" si="25"/>
        <v>33106.535365853655</v>
      </c>
      <c r="S120">
        <f t="shared" si="25"/>
        <v>25413.782457786117</v>
      </c>
      <c r="T120">
        <f t="shared" si="25"/>
        <v>8820.0665103189494</v>
      </c>
      <c r="U120">
        <f t="shared" si="24"/>
        <v>18461.166416510321</v>
      </c>
      <c r="V120">
        <f t="shared" si="24"/>
        <v>5959.3136960600368</v>
      </c>
      <c r="W120">
        <f t="shared" si="24"/>
        <v>37005.116979362094</v>
      </c>
      <c r="X120">
        <f t="shared" si="24"/>
        <v>29365.235928705442</v>
      </c>
      <c r="Y120">
        <f t="shared" si="24"/>
        <v>42896.289587242019</v>
      </c>
      <c r="Z120">
        <f t="shared" si="24"/>
        <v>17606.521669793619</v>
      </c>
      <c r="AA120">
        <f t="shared" si="24"/>
        <v>34087.044371482174</v>
      </c>
      <c r="AB120">
        <f t="shared" si="24"/>
        <v>31100.95065666041</v>
      </c>
      <c r="AC120">
        <f t="shared" si="24"/>
        <v>14419.255628517822</v>
      </c>
      <c r="AD120">
        <f t="shared" si="24"/>
        <v>14065.350844277675</v>
      </c>
      <c r="AE120">
        <f t="shared" si="24"/>
        <v>5183.01416510319</v>
      </c>
    </row>
    <row r="121" spans="1:31">
      <c r="A121">
        <f t="shared" si="20"/>
        <v>2038</v>
      </c>
      <c r="B121">
        <f t="shared" si="21"/>
        <v>2</v>
      </c>
      <c r="C121" t="str">
        <f t="shared" si="12"/>
        <v>2038_2</v>
      </c>
      <c r="D121">
        <f t="shared" si="14"/>
        <v>29.25</v>
      </c>
      <c r="E121">
        <f t="shared" si="25"/>
        <v>59235.656097560975</v>
      </c>
      <c r="F121">
        <f t="shared" si="25"/>
        <v>33743.65</v>
      </c>
      <c r="G121">
        <f t="shared" si="25"/>
        <v>46728.710975609749</v>
      </c>
      <c r="H121">
        <f t="shared" si="25"/>
        <v>47840.186585365853</v>
      </c>
      <c r="I121">
        <f t="shared" si="25"/>
        <v>27590.721951219515</v>
      </c>
      <c r="J121">
        <f t="shared" si="25"/>
        <v>8260.4792682926818</v>
      </c>
      <c r="K121">
        <f t="shared" si="25"/>
        <v>10864.319512195123</v>
      </c>
      <c r="L121">
        <f t="shared" si="25"/>
        <v>8579.9317073170714</v>
      </c>
      <c r="M121">
        <f t="shared" si="25"/>
        <v>7726.5585365853658</v>
      </c>
      <c r="N121">
        <f t="shared" si="25"/>
        <v>79575.508536585359</v>
      </c>
      <c r="O121">
        <f t="shared" si="25"/>
        <v>46341.578048780495</v>
      </c>
      <c r="P121">
        <f t="shared" si="25"/>
        <v>53298.310975609755</v>
      </c>
      <c r="Q121">
        <f t="shared" si="25"/>
        <v>37889.586585365854</v>
      </c>
      <c r="R121">
        <f t="shared" si="25"/>
        <v>33263.287804878048</v>
      </c>
      <c r="S121">
        <f t="shared" si="25"/>
        <v>25508.34756097561</v>
      </c>
      <c r="T121">
        <f t="shared" si="25"/>
        <v>8858.8817073170721</v>
      </c>
      <c r="U121">
        <f t="shared" si="24"/>
        <v>18560.87073170732</v>
      </c>
      <c r="V121">
        <f t="shared" si="24"/>
        <v>5988.5024390243898</v>
      </c>
      <c r="W121">
        <f t="shared" si="24"/>
        <v>37178.336585365847</v>
      </c>
      <c r="X121">
        <f t="shared" si="24"/>
        <v>29539.353658536587</v>
      </c>
      <c r="Y121">
        <f t="shared" si="24"/>
        <v>43136.631707317072</v>
      </c>
      <c r="Z121">
        <f t="shared" si="24"/>
        <v>17697.135365853657</v>
      </c>
      <c r="AA121">
        <f t="shared" si="24"/>
        <v>34285.841463414632</v>
      </c>
      <c r="AB121">
        <f t="shared" si="24"/>
        <v>31260.476829268293</v>
      </c>
      <c r="AC121">
        <f t="shared" si="24"/>
        <v>14495.358536585365</v>
      </c>
      <c r="AD121">
        <f t="shared" si="24"/>
        <v>14139.598780487806</v>
      </c>
      <c r="AE121">
        <f t="shared" si="24"/>
        <v>5205.2573170731703</v>
      </c>
    </row>
    <row r="122" spans="1:31">
      <c r="A122">
        <f t="shared" si="20"/>
        <v>2038</v>
      </c>
      <c r="B122">
        <f t="shared" si="21"/>
        <v>3</v>
      </c>
      <c r="C122" t="str">
        <f t="shared" si="12"/>
        <v>2038_3</v>
      </c>
      <c r="D122">
        <f t="shared" si="14"/>
        <v>29.5</v>
      </c>
      <c r="E122">
        <f t="shared" si="25"/>
        <v>59523.004878048785</v>
      </c>
      <c r="F122">
        <f t="shared" si="25"/>
        <v>33887.300000000003</v>
      </c>
      <c r="G122">
        <f t="shared" si="25"/>
        <v>46959.194934333951</v>
      </c>
      <c r="H122">
        <f t="shared" si="25"/>
        <v>48068.152345215756</v>
      </c>
      <c r="I122">
        <f t="shared" si="25"/>
        <v>27738.48217636023</v>
      </c>
      <c r="J122">
        <f t="shared" si="25"/>
        <v>8292.0864915572238</v>
      </c>
      <c r="K122">
        <f t="shared" si="25"/>
        <v>10911.502532833021</v>
      </c>
      <c r="L122">
        <f t="shared" si="25"/>
        <v>8621.1276735459651</v>
      </c>
      <c r="M122">
        <f t="shared" si="25"/>
        <v>7765.0691369606011</v>
      </c>
      <c r="N122">
        <f t="shared" si="25"/>
        <v>79955.87682926828</v>
      </c>
      <c r="O122">
        <f t="shared" si="25"/>
        <v>46562.648592870552</v>
      </c>
      <c r="P122">
        <f t="shared" si="25"/>
        <v>53552.606472795494</v>
      </c>
      <c r="Q122">
        <f t="shared" si="25"/>
        <v>38028.106191369603</v>
      </c>
      <c r="R122">
        <f t="shared" si="25"/>
        <v>33420.040243902433</v>
      </c>
      <c r="S122">
        <f t="shared" si="25"/>
        <v>25602.912664165102</v>
      </c>
      <c r="T122">
        <f t="shared" si="25"/>
        <v>8897.6969043151967</v>
      </c>
      <c r="U122">
        <f t="shared" si="24"/>
        <v>18660.575046904316</v>
      </c>
      <c r="V122">
        <f t="shared" si="24"/>
        <v>6017.6911819887428</v>
      </c>
      <c r="W122">
        <f t="shared" si="24"/>
        <v>37351.5561913696</v>
      </c>
      <c r="X122">
        <f t="shared" si="24"/>
        <v>29713.471388367729</v>
      </c>
      <c r="Y122">
        <f t="shared" si="24"/>
        <v>43376.973827392118</v>
      </c>
      <c r="Z122">
        <f t="shared" si="24"/>
        <v>17787.749061913695</v>
      </c>
      <c r="AA122">
        <f t="shared" si="24"/>
        <v>34484.63855534709</v>
      </c>
      <c r="AB122">
        <f t="shared" si="24"/>
        <v>31420.003001876172</v>
      </c>
      <c r="AC122">
        <f t="shared" si="24"/>
        <v>14571.461444652907</v>
      </c>
      <c r="AD122">
        <f t="shared" si="24"/>
        <v>14213.846716697937</v>
      </c>
      <c r="AE122">
        <f t="shared" si="24"/>
        <v>5227.5004690431524</v>
      </c>
    </row>
    <row r="123" spans="1:31">
      <c r="A123">
        <f t="shared" si="20"/>
        <v>2038</v>
      </c>
      <c r="B123">
        <f t="shared" si="21"/>
        <v>4</v>
      </c>
      <c r="C123" t="str">
        <f t="shared" si="12"/>
        <v>2038_4</v>
      </c>
      <c r="D123">
        <f t="shared" si="14"/>
        <v>29.75</v>
      </c>
      <c r="E123">
        <f t="shared" si="25"/>
        <v>59810.353658536595</v>
      </c>
      <c r="F123">
        <f t="shared" si="25"/>
        <v>34030.950000000004</v>
      </c>
      <c r="G123">
        <f t="shared" si="25"/>
        <v>47189.678893058153</v>
      </c>
      <c r="H123">
        <f t="shared" si="25"/>
        <v>48296.11810506566</v>
      </c>
      <c r="I123">
        <f t="shared" si="25"/>
        <v>27886.242401500938</v>
      </c>
      <c r="J123">
        <f t="shared" si="25"/>
        <v>8323.6937148217621</v>
      </c>
      <c r="K123">
        <f t="shared" si="25"/>
        <v>10958.685553470921</v>
      </c>
      <c r="L123">
        <f t="shared" si="25"/>
        <v>8662.3236397748587</v>
      </c>
      <c r="M123">
        <f t="shared" si="25"/>
        <v>7803.5797373358355</v>
      </c>
      <c r="N123">
        <f t="shared" si="25"/>
        <v>80336.245121951215</v>
      </c>
      <c r="O123">
        <f t="shared" si="25"/>
        <v>46783.719136960601</v>
      </c>
      <c r="P123">
        <f t="shared" si="25"/>
        <v>53806.901969981234</v>
      </c>
      <c r="Q123">
        <f t="shared" si="25"/>
        <v>38166.625797373359</v>
      </c>
      <c r="R123">
        <f t="shared" si="25"/>
        <v>33576.792682926825</v>
      </c>
      <c r="S123">
        <f t="shared" si="25"/>
        <v>25697.477767354598</v>
      </c>
      <c r="T123">
        <f t="shared" si="25"/>
        <v>8936.5121013133212</v>
      </c>
      <c r="U123">
        <f t="shared" si="24"/>
        <v>18760.279362101312</v>
      </c>
      <c r="V123">
        <f t="shared" si="24"/>
        <v>6046.8799249530948</v>
      </c>
      <c r="W123">
        <f t="shared" si="24"/>
        <v>37524.775797373353</v>
      </c>
      <c r="X123">
        <f t="shared" si="24"/>
        <v>29887.589118198874</v>
      </c>
      <c r="Y123">
        <f t="shared" si="24"/>
        <v>43617.315947467163</v>
      </c>
      <c r="Z123">
        <f t="shared" si="24"/>
        <v>17878.362757973733</v>
      </c>
      <c r="AA123">
        <f t="shared" si="24"/>
        <v>34683.435647279548</v>
      </c>
      <c r="AB123">
        <f t="shared" si="24"/>
        <v>31579.529174484051</v>
      </c>
      <c r="AC123">
        <f t="shared" si="24"/>
        <v>14647.564352720448</v>
      </c>
      <c r="AD123">
        <f t="shared" si="24"/>
        <v>14288.094652908068</v>
      </c>
      <c r="AE123">
        <f t="shared" si="24"/>
        <v>5249.7436210131327</v>
      </c>
    </row>
    <row r="124" spans="1:31">
      <c r="A124">
        <f t="shared" si="20"/>
        <v>2039</v>
      </c>
      <c r="B124">
        <f t="shared" si="21"/>
        <v>1</v>
      </c>
      <c r="C124" t="str">
        <f t="shared" si="12"/>
        <v>2039_1</v>
      </c>
      <c r="D124">
        <f t="shared" si="14"/>
        <v>30</v>
      </c>
      <c r="E124">
        <f t="shared" si="25"/>
        <v>60097.70243902439</v>
      </c>
      <c r="F124">
        <f t="shared" si="25"/>
        <v>34174.600000000006</v>
      </c>
      <c r="G124">
        <f t="shared" si="25"/>
        <v>47420.162851782356</v>
      </c>
      <c r="H124">
        <f t="shared" si="25"/>
        <v>48524.08386491557</v>
      </c>
      <c r="I124">
        <f t="shared" si="25"/>
        <v>28034.002626641653</v>
      </c>
      <c r="J124">
        <f t="shared" si="25"/>
        <v>8355.3009380863041</v>
      </c>
      <c r="K124">
        <f t="shared" si="25"/>
        <v>11005.868574108819</v>
      </c>
      <c r="L124">
        <f t="shared" si="25"/>
        <v>8703.5196060037524</v>
      </c>
      <c r="M124">
        <f t="shared" si="25"/>
        <v>7842.0903377110699</v>
      </c>
      <c r="N124">
        <f t="shared" si="25"/>
        <v>80716.613414634136</v>
      </c>
      <c r="O124">
        <f t="shared" si="25"/>
        <v>47004.789681050665</v>
      </c>
      <c r="P124">
        <f t="shared" si="25"/>
        <v>54061.197467166974</v>
      </c>
      <c r="Q124">
        <f t="shared" si="25"/>
        <v>38305.145403377108</v>
      </c>
      <c r="R124">
        <f t="shared" si="25"/>
        <v>33733.545121951218</v>
      </c>
      <c r="S124">
        <f t="shared" si="25"/>
        <v>25792.04287054409</v>
      </c>
      <c r="T124">
        <f t="shared" si="25"/>
        <v>8975.3272983114439</v>
      </c>
      <c r="U124">
        <f t="shared" si="24"/>
        <v>18859.983677298311</v>
      </c>
      <c r="V124">
        <f t="shared" si="24"/>
        <v>6076.0686679174478</v>
      </c>
      <c r="W124">
        <f t="shared" si="24"/>
        <v>37697.995403377106</v>
      </c>
      <c r="X124">
        <f t="shared" si="24"/>
        <v>30061.706848030019</v>
      </c>
      <c r="Y124">
        <f t="shared" si="24"/>
        <v>43857.658067542216</v>
      </c>
      <c r="Z124">
        <f t="shared" si="24"/>
        <v>17968.976454033771</v>
      </c>
      <c r="AA124">
        <f t="shared" si="24"/>
        <v>34882.232739212006</v>
      </c>
      <c r="AB124">
        <f t="shared" si="24"/>
        <v>31739.055347091933</v>
      </c>
      <c r="AC124">
        <f t="shared" si="24"/>
        <v>14723.667260787992</v>
      </c>
      <c r="AD124">
        <f t="shared" si="24"/>
        <v>14362.342589118201</v>
      </c>
      <c r="AE124">
        <f t="shared" si="24"/>
        <v>5271.9867729831149</v>
      </c>
    </row>
    <row r="125" spans="1:31">
      <c r="A125">
        <f t="shared" si="20"/>
        <v>2039</v>
      </c>
      <c r="B125">
        <f t="shared" si="21"/>
        <v>2</v>
      </c>
      <c r="C125" t="str">
        <f t="shared" si="12"/>
        <v>2039_2</v>
      </c>
      <c r="D125">
        <f t="shared" si="14"/>
        <v>30.25</v>
      </c>
      <c r="E125">
        <f t="shared" si="25"/>
        <v>60385.051219512199</v>
      </c>
      <c r="F125">
        <f t="shared" si="25"/>
        <v>34318.25</v>
      </c>
      <c r="G125">
        <f t="shared" si="25"/>
        <v>47650.646810506558</v>
      </c>
      <c r="H125">
        <f t="shared" si="25"/>
        <v>48752.049624765481</v>
      </c>
      <c r="I125">
        <f t="shared" si="25"/>
        <v>28181.762851782369</v>
      </c>
      <c r="J125">
        <f t="shared" si="25"/>
        <v>8386.9081613508442</v>
      </c>
      <c r="K125">
        <f t="shared" si="25"/>
        <v>11053.051594746717</v>
      </c>
      <c r="L125">
        <f t="shared" si="25"/>
        <v>8744.7155722326461</v>
      </c>
      <c r="M125">
        <f t="shared" si="25"/>
        <v>7880.6009380863043</v>
      </c>
      <c r="N125">
        <f t="shared" si="25"/>
        <v>81096.981707317056</v>
      </c>
      <c r="O125">
        <f t="shared" si="25"/>
        <v>47225.860225140714</v>
      </c>
      <c r="P125">
        <f t="shared" si="25"/>
        <v>54315.492964352721</v>
      </c>
      <c r="Q125">
        <f t="shared" si="25"/>
        <v>38443.665009380857</v>
      </c>
      <c r="R125">
        <f t="shared" si="25"/>
        <v>33890.297560975603</v>
      </c>
      <c r="S125">
        <f t="shared" si="25"/>
        <v>25886.607973733582</v>
      </c>
      <c r="T125">
        <f t="shared" si="25"/>
        <v>9014.1424953095666</v>
      </c>
      <c r="U125">
        <f t="shared" si="24"/>
        <v>18959.68799249531</v>
      </c>
      <c r="V125">
        <f t="shared" si="24"/>
        <v>6105.2574108818008</v>
      </c>
      <c r="W125">
        <f t="shared" si="24"/>
        <v>37871.21500938086</v>
      </c>
      <c r="X125">
        <f t="shared" si="24"/>
        <v>30235.824577861164</v>
      </c>
      <c r="Y125">
        <f t="shared" si="24"/>
        <v>44098.000187617261</v>
      </c>
      <c r="Z125">
        <f t="shared" si="24"/>
        <v>18059.590150093805</v>
      </c>
      <c r="AA125">
        <f t="shared" si="24"/>
        <v>35081.029831144464</v>
      </c>
      <c r="AB125">
        <f t="shared" si="24"/>
        <v>31898.581519699812</v>
      </c>
      <c r="AC125">
        <f t="shared" si="24"/>
        <v>14799.770168855533</v>
      </c>
      <c r="AD125">
        <f t="shared" si="24"/>
        <v>14436.590525328333</v>
      </c>
      <c r="AE125">
        <f t="shared" si="24"/>
        <v>5294.2299249530952</v>
      </c>
    </row>
    <row r="126" spans="1:31">
      <c r="A126">
        <f t="shared" si="20"/>
        <v>2039</v>
      </c>
      <c r="B126">
        <f t="shared" si="21"/>
        <v>3</v>
      </c>
      <c r="C126" t="str">
        <f t="shared" si="12"/>
        <v>2039_3</v>
      </c>
      <c r="D126">
        <f t="shared" si="14"/>
        <v>30.5</v>
      </c>
      <c r="E126">
        <f t="shared" si="25"/>
        <v>60672.400000000009</v>
      </c>
      <c r="F126">
        <f t="shared" si="25"/>
        <v>34461.9</v>
      </c>
      <c r="G126">
        <f t="shared" si="25"/>
        <v>47881.13076923076</v>
      </c>
      <c r="H126">
        <f t="shared" si="25"/>
        <v>48980.015384615384</v>
      </c>
      <c r="I126">
        <f t="shared" si="25"/>
        <v>28329.523076923084</v>
      </c>
      <c r="J126">
        <f t="shared" si="25"/>
        <v>8418.5153846153844</v>
      </c>
      <c r="K126">
        <f t="shared" si="25"/>
        <v>11100.234615384616</v>
      </c>
      <c r="L126">
        <f t="shared" si="25"/>
        <v>8785.9115384615379</v>
      </c>
      <c r="M126">
        <f t="shared" si="25"/>
        <v>7919.1115384615387</v>
      </c>
      <c r="N126">
        <f t="shared" si="25"/>
        <v>81477.349999999991</v>
      </c>
      <c r="O126">
        <f t="shared" si="25"/>
        <v>47446.930769230778</v>
      </c>
      <c r="P126">
        <f t="shared" si="25"/>
        <v>54569.788461538461</v>
      </c>
      <c r="Q126">
        <f t="shared" si="25"/>
        <v>38582.184615384613</v>
      </c>
      <c r="R126">
        <f t="shared" si="25"/>
        <v>34047.049999999996</v>
      </c>
      <c r="S126">
        <f t="shared" si="25"/>
        <v>25981.173076923078</v>
      </c>
      <c r="T126">
        <f t="shared" si="25"/>
        <v>9052.9576923076929</v>
      </c>
      <c r="U126">
        <f t="shared" si="24"/>
        <v>19059.392307692309</v>
      </c>
      <c r="V126">
        <f t="shared" si="24"/>
        <v>6134.4461538461528</v>
      </c>
      <c r="W126">
        <f t="shared" si="24"/>
        <v>38044.434615384613</v>
      </c>
      <c r="X126">
        <f t="shared" si="24"/>
        <v>30409.942307692309</v>
      </c>
      <c r="Y126">
        <f t="shared" si="24"/>
        <v>44338.342307692306</v>
      </c>
      <c r="Z126">
        <f t="shared" si="24"/>
        <v>18150.203846153847</v>
      </c>
      <c r="AA126">
        <f t="shared" si="24"/>
        <v>35279.826923076922</v>
      </c>
      <c r="AB126">
        <f t="shared" si="24"/>
        <v>32058.107692307691</v>
      </c>
      <c r="AC126">
        <f t="shared" si="24"/>
        <v>14875.873076923075</v>
      </c>
      <c r="AD126">
        <f t="shared" si="24"/>
        <v>14510.838461538464</v>
      </c>
      <c r="AE126">
        <f t="shared" si="24"/>
        <v>5316.4730769230773</v>
      </c>
    </row>
    <row r="127" spans="1:31">
      <c r="A127">
        <f t="shared" si="20"/>
        <v>2039</v>
      </c>
      <c r="B127">
        <f t="shared" si="21"/>
        <v>4</v>
      </c>
      <c r="C127" t="str">
        <f t="shared" si="12"/>
        <v>2039_4</v>
      </c>
      <c r="D127">
        <f t="shared" si="14"/>
        <v>30.75</v>
      </c>
      <c r="E127">
        <f t="shared" si="25"/>
        <v>60959.748780487804</v>
      </c>
      <c r="F127">
        <f t="shared" si="25"/>
        <v>34605.550000000003</v>
      </c>
      <c r="G127">
        <f t="shared" si="25"/>
        <v>48111.61472795497</v>
      </c>
      <c r="H127">
        <f t="shared" si="25"/>
        <v>49207.981144465288</v>
      </c>
      <c r="I127">
        <f t="shared" si="25"/>
        <v>28477.283302063792</v>
      </c>
      <c r="J127">
        <f t="shared" si="25"/>
        <v>8450.1226078799245</v>
      </c>
      <c r="K127">
        <f t="shared" si="25"/>
        <v>11147.417636022514</v>
      </c>
      <c r="L127">
        <f t="shared" si="25"/>
        <v>8827.1075046904298</v>
      </c>
      <c r="M127">
        <f t="shared" si="25"/>
        <v>7957.622138836773</v>
      </c>
      <c r="N127">
        <f t="shared" si="25"/>
        <v>81857.718292682926</v>
      </c>
      <c r="O127">
        <f t="shared" si="25"/>
        <v>47668.001313320827</v>
      </c>
      <c r="P127">
        <f t="shared" si="25"/>
        <v>54824.083958724201</v>
      </c>
      <c r="Q127">
        <f t="shared" si="25"/>
        <v>38720.704221388369</v>
      </c>
      <c r="R127">
        <f t="shared" si="25"/>
        <v>34203.802439024388</v>
      </c>
      <c r="S127">
        <f t="shared" si="25"/>
        <v>26075.73818011257</v>
      </c>
      <c r="T127">
        <f t="shared" si="25"/>
        <v>9091.7728893058156</v>
      </c>
      <c r="U127">
        <f t="shared" si="24"/>
        <v>19159.096622889308</v>
      </c>
      <c r="V127">
        <f t="shared" si="24"/>
        <v>6163.6348968105067</v>
      </c>
      <c r="W127">
        <f t="shared" si="24"/>
        <v>38217.654221388366</v>
      </c>
      <c r="X127">
        <f t="shared" si="24"/>
        <v>30584.060037523454</v>
      </c>
      <c r="Y127">
        <f t="shared" si="24"/>
        <v>44578.684427767352</v>
      </c>
      <c r="Z127">
        <f t="shared" si="24"/>
        <v>18240.817542213881</v>
      </c>
      <c r="AA127">
        <f t="shared" si="24"/>
        <v>35478.62401500938</v>
      </c>
      <c r="AB127">
        <f t="shared" si="24"/>
        <v>32217.633864915573</v>
      </c>
      <c r="AC127">
        <f t="shared" si="24"/>
        <v>14951.975984990617</v>
      </c>
      <c r="AD127">
        <f t="shared" si="24"/>
        <v>14585.086397748595</v>
      </c>
      <c r="AE127">
        <f t="shared" si="24"/>
        <v>5338.7162288930576</v>
      </c>
    </row>
    <row r="128" spans="1:31">
      <c r="A128">
        <f t="shared" si="20"/>
        <v>2040</v>
      </c>
      <c r="B128">
        <f t="shared" si="21"/>
        <v>1</v>
      </c>
      <c r="C128" t="str">
        <f t="shared" si="12"/>
        <v>2040_1</v>
      </c>
      <c r="D128">
        <f t="shared" si="14"/>
        <v>31</v>
      </c>
      <c r="E128">
        <f t="shared" si="25"/>
        <v>61247.097560975613</v>
      </c>
      <c r="F128">
        <f t="shared" si="25"/>
        <v>34749.200000000004</v>
      </c>
      <c r="G128">
        <f t="shared" si="25"/>
        <v>48342.098686679172</v>
      </c>
      <c r="H128">
        <f t="shared" si="25"/>
        <v>49435.946904315191</v>
      </c>
      <c r="I128">
        <f t="shared" si="25"/>
        <v>28625.043527204507</v>
      </c>
      <c r="J128">
        <f t="shared" si="25"/>
        <v>8481.7298311444647</v>
      </c>
      <c r="K128">
        <f t="shared" si="25"/>
        <v>11194.600656660414</v>
      </c>
      <c r="L128">
        <f t="shared" si="25"/>
        <v>8868.3034709193234</v>
      </c>
      <c r="M128">
        <f t="shared" si="25"/>
        <v>7996.1327392120074</v>
      </c>
      <c r="N128">
        <f t="shared" si="25"/>
        <v>82238.086585365847</v>
      </c>
      <c r="O128">
        <f t="shared" si="25"/>
        <v>47889.071857410891</v>
      </c>
      <c r="P128">
        <f t="shared" si="25"/>
        <v>55078.379455909948</v>
      </c>
      <c r="Q128">
        <f t="shared" si="25"/>
        <v>38859.223827392118</v>
      </c>
      <c r="R128">
        <f t="shared" si="25"/>
        <v>34360.554878048781</v>
      </c>
      <c r="S128">
        <f t="shared" si="25"/>
        <v>26170.303283302062</v>
      </c>
      <c r="T128">
        <f t="shared" si="25"/>
        <v>9130.5880863039383</v>
      </c>
      <c r="U128">
        <f t="shared" si="24"/>
        <v>19258.800938086304</v>
      </c>
      <c r="V128">
        <f t="shared" si="24"/>
        <v>6192.8236397748587</v>
      </c>
      <c r="W128">
        <f t="shared" si="24"/>
        <v>38390.873827392119</v>
      </c>
      <c r="X128">
        <f t="shared" si="24"/>
        <v>30758.177767354598</v>
      </c>
      <c r="Y128">
        <f t="shared" si="24"/>
        <v>44819.026547842397</v>
      </c>
      <c r="Z128">
        <f t="shared" si="24"/>
        <v>18331.431238273923</v>
      </c>
      <c r="AA128">
        <f t="shared" si="24"/>
        <v>35677.421106941838</v>
      </c>
      <c r="AB128">
        <f t="shared" si="24"/>
        <v>32377.160037523452</v>
      </c>
      <c r="AC128">
        <f t="shared" si="24"/>
        <v>15028.07889305816</v>
      </c>
      <c r="AD128">
        <f t="shared" si="24"/>
        <v>14659.334333958726</v>
      </c>
      <c r="AE128">
        <f t="shared" si="24"/>
        <v>5360.9593808630398</v>
      </c>
    </row>
    <row r="129" spans="1:31">
      <c r="A129">
        <f t="shared" si="20"/>
        <v>2040</v>
      </c>
      <c r="B129">
        <f t="shared" si="21"/>
        <v>2</v>
      </c>
      <c r="C129" t="str">
        <f t="shared" si="12"/>
        <v>2040_2</v>
      </c>
      <c r="D129">
        <f t="shared" si="14"/>
        <v>31.25</v>
      </c>
      <c r="E129">
        <f t="shared" si="25"/>
        <v>61534.446341463423</v>
      </c>
      <c r="F129">
        <f t="shared" si="25"/>
        <v>34892.850000000006</v>
      </c>
      <c r="G129">
        <f t="shared" si="25"/>
        <v>48572.582645403374</v>
      </c>
      <c r="H129">
        <f t="shared" si="25"/>
        <v>49663.912664165102</v>
      </c>
      <c r="I129">
        <f t="shared" si="25"/>
        <v>28772.803752345222</v>
      </c>
      <c r="J129">
        <f t="shared" si="25"/>
        <v>8513.3370544090048</v>
      </c>
      <c r="K129">
        <f t="shared" si="25"/>
        <v>11241.783677298312</v>
      </c>
      <c r="L129">
        <f t="shared" si="25"/>
        <v>8909.4994371482171</v>
      </c>
      <c r="M129">
        <f t="shared" si="25"/>
        <v>8034.6433395872427</v>
      </c>
      <c r="N129">
        <f t="shared" si="25"/>
        <v>82618.454878048768</v>
      </c>
      <c r="O129">
        <f t="shared" si="25"/>
        <v>48110.14240150094</v>
      </c>
      <c r="P129">
        <f t="shared" si="25"/>
        <v>55332.674953095688</v>
      </c>
      <c r="Q129">
        <f t="shared" si="25"/>
        <v>38997.743433395866</v>
      </c>
      <c r="R129">
        <f t="shared" si="25"/>
        <v>34517.307317073166</v>
      </c>
      <c r="S129">
        <f t="shared" si="25"/>
        <v>26264.868386491558</v>
      </c>
      <c r="T129">
        <f t="shared" si="25"/>
        <v>9169.4032833020628</v>
      </c>
      <c r="U129">
        <f t="shared" si="24"/>
        <v>19358.505253283303</v>
      </c>
      <c r="V129">
        <f t="shared" si="24"/>
        <v>6222.0123827392117</v>
      </c>
      <c r="W129">
        <f t="shared" si="24"/>
        <v>38564.093433395872</v>
      </c>
      <c r="X129">
        <f t="shared" si="24"/>
        <v>30932.29549718574</v>
      </c>
      <c r="Y129">
        <f t="shared" si="24"/>
        <v>45059.368667917443</v>
      </c>
      <c r="Z129">
        <f t="shared" si="24"/>
        <v>18422.044934333957</v>
      </c>
      <c r="AA129">
        <f t="shared" si="24"/>
        <v>35876.218198874296</v>
      </c>
      <c r="AB129">
        <f t="shared" si="24"/>
        <v>32536.686210131331</v>
      </c>
      <c r="AC129">
        <f t="shared" si="24"/>
        <v>15104.181801125702</v>
      </c>
      <c r="AD129">
        <f t="shared" si="24"/>
        <v>14733.582270168858</v>
      </c>
      <c r="AE129">
        <f t="shared" si="24"/>
        <v>5383.2025328330201</v>
      </c>
    </row>
    <row r="130" spans="1:31">
      <c r="A130">
        <f t="shared" si="20"/>
        <v>2040</v>
      </c>
      <c r="B130">
        <f t="shared" si="21"/>
        <v>3</v>
      </c>
      <c r="C130" t="str">
        <f t="shared" si="12"/>
        <v>2040_3</v>
      </c>
      <c r="D130">
        <f t="shared" si="14"/>
        <v>31.5</v>
      </c>
      <c r="E130">
        <f t="shared" si="25"/>
        <v>61821.795121951218</v>
      </c>
      <c r="F130">
        <f t="shared" si="25"/>
        <v>35036.5</v>
      </c>
      <c r="G130">
        <f t="shared" si="25"/>
        <v>48803.066604127576</v>
      </c>
      <c r="H130">
        <f t="shared" si="25"/>
        <v>49891.878424015005</v>
      </c>
      <c r="I130">
        <f t="shared" si="25"/>
        <v>28920.56397748593</v>
      </c>
      <c r="J130">
        <f t="shared" si="25"/>
        <v>8544.944277673545</v>
      </c>
      <c r="K130">
        <f t="shared" si="25"/>
        <v>11288.966697936212</v>
      </c>
      <c r="L130">
        <f t="shared" si="25"/>
        <v>8950.6954033771108</v>
      </c>
      <c r="M130">
        <f t="shared" si="25"/>
        <v>8073.1539399624771</v>
      </c>
      <c r="N130">
        <f t="shared" si="25"/>
        <v>82998.823170731688</v>
      </c>
      <c r="O130">
        <f t="shared" si="25"/>
        <v>48331.212945591004</v>
      </c>
      <c r="P130">
        <f t="shared" si="25"/>
        <v>55586.970450281427</v>
      </c>
      <c r="Q130">
        <f t="shared" si="25"/>
        <v>39136.263039399622</v>
      </c>
      <c r="R130">
        <f t="shared" si="25"/>
        <v>34674.059756097558</v>
      </c>
      <c r="S130">
        <f t="shared" si="25"/>
        <v>26359.433489681051</v>
      </c>
      <c r="T130">
        <f t="shared" si="25"/>
        <v>9208.2184803001874</v>
      </c>
      <c r="U130">
        <f t="shared" si="24"/>
        <v>19458.209568480299</v>
      </c>
      <c r="V130">
        <f t="shared" si="24"/>
        <v>6251.2011257035647</v>
      </c>
      <c r="W130">
        <f t="shared" si="24"/>
        <v>38737.313039399618</v>
      </c>
      <c r="X130">
        <f t="shared" si="24"/>
        <v>31106.413227016885</v>
      </c>
      <c r="Y130">
        <f t="shared" si="24"/>
        <v>45299.710787992488</v>
      </c>
      <c r="Z130">
        <f t="shared" si="24"/>
        <v>18512.658630393995</v>
      </c>
      <c r="AA130">
        <f t="shared" si="24"/>
        <v>36075.015290806754</v>
      </c>
      <c r="AB130">
        <f t="shared" si="24"/>
        <v>32696.21238273921</v>
      </c>
      <c r="AC130">
        <f t="shared" si="24"/>
        <v>15180.284709193244</v>
      </c>
      <c r="AD130">
        <f t="shared" si="24"/>
        <v>14807.830206378989</v>
      </c>
      <c r="AE130">
        <f t="shared" si="24"/>
        <v>5405.4456848030022</v>
      </c>
    </row>
    <row r="131" spans="1:31">
      <c r="A131">
        <f t="shared" si="20"/>
        <v>2040</v>
      </c>
      <c r="B131">
        <f t="shared" si="21"/>
        <v>4</v>
      </c>
      <c r="C131" t="str">
        <f t="shared" si="12"/>
        <v>2040_4</v>
      </c>
      <c r="D131">
        <f t="shared" si="14"/>
        <v>31.75</v>
      </c>
      <c r="E131">
        <f t="shared" si="25"/>
        <v>62109.143902439027</v>
      </c>
      <c r="F131">
        <f t="shared" si="25"/>
        <v>35180.15</v>
      </c>
      <c r="G131">
        <f t="shared" si="25"/>
        <v>49033.550562851779</v>
      </c>
      <c r="H131">
        <f t="shared" si="25"/>
        <v>50119.844183864916</v>
      </c>
      <c r="I131">
        <f t="shared" si="25"/>
        <v>29068.324202626645</v>
      </c>
      <c r="J131">
        <f t="shared" si="25"/>
        <v>8576.551500938087</v>
      </c>
      <c r="K131">
        <f t="shared" si="25"/>
        <v>11336.14971857411</v>
      </c>
      <c r="L131">
        <f t="shared" si="25"/>
        <v>8991.8913696060044</v>
      </c>
      <c r="M131">
        <f t="shared" si="25"/>
        <v>8111.6645403377115</v>
      </c>
      <c r="N131">
        <f t="shared" si="25"/>
        <v>83379.191463414623</v>
      </c>
      <c r="O131">
        <f t="shared" si="25"/>
        <v>48552.283489681053</v>
      </c>
      <c r="P131">
        <f t="shared" si="25"/>
        <v>55841.265947467167</v>
      </c>
      <c r="Q131">
        <f t="shared" si="25"/>
        <v>39274.782645403378</v>
      </c>
      <c r="R131">
        <f t="shared" si="25"/>
        <v>34830.812195121951</v>
      </c>
      <c r="S131">
        <f t="shared" si="25"/>
        <v>26453.998592870543</v>
      </c>
      <c r="T131">
        <f t="shared" si="25"/>
        <v>9247.0336772983101</v>
      </c>
      <c r="U131">
        <f t="shared" si="24"/>
        <v>19557.913883677298</v>
      </c>
      <c r="V131">
        <f t="shared" si="24"/>
        <v>6280.3898686679167</v>
      </c>
      <c r="W131">
        <f t="shared" si="24"/>
        <v>38910.532645403371</v>
      </c>
      <c r="X131">
        <f t="shared" si="24"/>
        <v>31280.53095684803</v>
      </c>
      <c r="Y131">
        <f t="shared" si="24"/>
        <v>45540.052908067541</v>
      </c>
      <c r="Z131">
        <f t="shared" si="24"/>
        <v>18603.272326454033</v>
      </c>
      <c r="AA131">
        <f t="shared" si="24"/>
        <v>36273.812382739212</v>
      </c>
      <c r="AB131">
        <f t="shared" si="24"/>
        <v>32855.738555347096</v>
      </c>
      <c r="AC131">
        <f t="shared" si="24"/>
        <v>15256.387617260787</v>
      </c>
      <c r="AD131">
        <f t="shared" si="24"/>
        <v>14882.07814258912</v>
      </c>
      <c r="AE131">
        <f t="shared" si="24"/>
        <v>5427.6888367729825</v>
      </c>
    </row>
  </sheetData>
  <sortState ref="K6:K32">
    <sortCondition ref="K6"/>
  </sortState>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C1123B-17DA-4342-B458-C1F97C50B20D}">
  <sheetPr>
    <tabColor rgb="FFFFFF00"/>
  </sheetPr>
  <dimension ref="A1:AE131"/>
  <sheetViews>
    <sheetView topLeftCell="K22" zoomScale="109" zoomScaleNormal="163" workbookViewId="0">
      <selection activeCell="C27" sqref="C27"/>
    </sheetView>
  </sheetViews>
  <sheetFormatPr baseColWidth="10" defaultRowHeight="15"/>
  <sheetData>
    <row r="1" spans="1:31">
      <c r="D1" t="s">
        <v>247</v>
      </c>
      <c r="E1">
        <f>INTERCEPT(E$4:E$43,$D$4:$D$43)</f>
        <v>5177.8707317073167</v>
      </c>
      <c r="F1">
        <f t="shared" ref="F1:AE1" si="0">INTERCEPT(F$4:F$43,$D$4:$D$43)</f>
        <v>4715.8817073170731</v>
      </c>
      <c r="G1">
        <f t="shared" si="0"/>
        <v>5170.4451219512193</v>
      </c>
      <c r="H1">
        <f t="shared" si="0"/>
        <v>5621.9609756097561</v>
      </c>
      <c r="I1">
        <f t="shared" si="0"/>
        <v>1761.2353658536585</v>
      </c>
      <c r="J1">
        <f t="shared" si="0"/>
        <v>683.44512195121945</v>
      </c>
      <c r="K1">
        <f t="shared" si="0"/>
        <v>1167.6573170731708</v>
      </c>
      <c r="L1">
        <f t="shared" si="0"/>
        <v>772.22317073170734</v>
      </c>
      <c r="M1">
        <f t="shared" si="0"/>
        <v>810.95609756097565</v>
      </c>
      <c r="N1">
        <f t="shared" si="0"/>
        <v>5571.0682926829268</v>
      </c>
      <c r="O1">
        <f t="shared" si="0"/>
        <v>3975.623170731707</v>
      </c>
      <c r="P1">
        <f t="shared" si="0"/>
        <v>4552.6073170731706</v>
      </c>
      <c r="Q1">
        <f t="shared" si="0"/>
        <v>4149.2743902439024</v>
      </c>
      <c r="R1">
        <f t="shared" si="0"/>
        <v>4538.6621951219513</v>
      </c>
      <c r="S1">
        <f t="shared" si="0"/>
        <v>2268.3414634146343</v>
      </c>
      <c r="T1">
        <f t="shared" si="0"/>
        <v>735.70365853658541</v>
      </c>
      <c r="U1">
        <f t="shared" si="0"/>
        <v>1251.3243902439024</v>
      </c>
      <c r="V1">
        <f t="shared" si="0"/>
        <v>483.13536585365847</v>
      </c>
      <c r="W1">
        <f t="shared" si="0"/>
        <v>4990.9060975609755</v>
      </c>
      <c r="X1">
        <f t="shared" si="0"/>
        <v>1867.6280487804879</v>
      </c>
      <c r="Y1">
        <f t="shared" si="0"/>
        <v>4531.009756097561</v>
      </c>
      <c r="Z1">
        <f t="shared" si="0"/>
        <v>1273.8060975609756</v>
      </c>
      <c r="AA1">
        <f t="shared" si="0"/>
        <v>1880.4878048780488</v>
      </c>
      <c r="AB1">
        <f t="shared" si="0"/>
        <v>2328.9585365853659</v>
      </c>
      <c r="AC1">
        <f t="shared" si="0"/>
        <v>1157.7975609756099</v>
      </c>
      <c r="AD1">
        <f t="shared" si="0"/>
        <v>922.64756097560974</v>
      </c>
      <c r="AE1">
        <f t="shared" si="0"/>
        <v>716.14634146341473</v>
      </c>
    </row>
    <row r="2" spans="1:31">
      <c r="D2" t="s">
        <v>248</v>
      </c>
      <c r="E2">
        <f>SLOPE(E$4:E$43,$D$4:$D$43)</f>
        <v>249.5598499061914</v>
      </c>
      <c r="F2">
        <f t="shared" ref="F2:AE2" si="1">SLOPE(F$4:F$43,$D$4:$D$43)</f>
        <v>174.28067542213884</v>
      </c>
      <c r="G2">
        <f t="shared" si="1"/>
        <v>258.48818011257032</v>
      </c>
      <c r="H2">
        <f t="shared" si="1"/>
        <v>260.56697936210134</v>
      </c>
      <c r="I2">
        <f t="shared" si="1"/>
        <v>107.46454033771107</v>
      </c>
      <c r="J2">
        <f t="shared" si="1"/>
        <v>20.918949343339584</v>
      </c>
      <c r="K2">
        <f t="shared" si="1"/>
        <v>44.829268292682933</v>
      </c>
      <c r="L2">
        <f t="shared" si="1"/>
        <v>36.400375234521569</v>
      </c>
      <c r="M2">
        <f t="shared" si="1"/>
        <v>41.562851782363985</v>
      </c>
      <c r="N2">
        <f t="shared" si="1"/>
        <v>259.96547842401498</v>
      </c>
      <c r="O2">
        <f t="shared" si="1"/>
        <v>184.64652908067544</v>
      </c>
      <c r="P2">
        <f t="shared" si="1"/>
        <v>211.62926829268298</v>
      </c>
      <c r="Q2">
        <f t="shared" si="1"/>
        <v>117.75909943714822</v>
      </c>
      <c r="R2">
        <f t="shared" si="1"/>
        <v>205.49493433395867</v>
      </c>
      <c r="S2">
        <f t="shared" si="1"/>
        <v>65.827392120075046</v>
      </c>
      <c r="T2">
        <f t="shared" si="1"/>
        <v>28.768480300187623</v>
      </c>
      <c r="U2">
        <f t="shared" si="1"/>
        <v>76.928330206378973</v>
      </c>
      <c r="V2">
        <f t="shared" si="1"/>
        <v>23.572232645403378</v>
      </c>
      <c r="W2">
        <f t="shared" si="1"/>
        <v>220.59362101313326</v>
      </c>
      <c r="X2">
        <f t="shared" si="1"/>
        <v>149.91219512195119</v>
      </c>
      <c r="Y2">
        <f t="shared" si="1"/>
        <v>307.63902439024389</v>
      </c>
      <c r="Z2">
        <f t="shared" si="1"/>
        <v>69.501313320825517</v>
      </c>
      <c r="AA2">
        <f t="shared" si="1"/>
        <v>143.32045028142591</v>
      </c>
      <c r="AB2">
        <f t="shared" si="1"/>
        <v>126.06491557223266</v>
      </c>
      <c r="AC2">
        <f t="shared" si="1"/>
        <v>67.174859287054417</v>
      </c>
      <c r="AD2">
        <f t="shared" si="1"/>
        <v>53.559474671669797</v>
      </c>
      <c r="AE2">
        <f t="shared" si="1"/>
        <v>26.677673545966233</v>
      </c>
    </row>
    <row r="3" spans="1:31">
      <c r="A3" t="s">
        <v>2</v>
      </c>
      <c r="B3" t="s">
        <v>3</v>
      </c>
      <c r="C3" t="s">
        <v>246</v>
      </c>
      <c r="D3" t="s">
        <v>249</v>
      </c>
      <c r="E3" t="s">
        <v>20</v>
      </c>
      <c r="F3" t="s">
        <v>31</v>
      </c>
      <c r="G3" t="s">
        <v>24</v>
      </c>
      <c r="H3" t="s">
        <v>19</v>
      </c>
      <c r="I3" t="s">
        <v>36</v>
      </c>
      <c r="J3" t="s">
        <v>14</v>
      </c>
      <c r="K3" t="s">
        <v>26</v>
      </c>
      <c r="L3" t="s">
        <v>28</v>
      </c>
      <c r="M3" t="s">
        <v>18</v>
      </c>
      <c r="N3" t="s">
        <v>27</v>
      </c>
      <c r="O3" t="s">
        <v>34</v>
      </c>
      <c r="P3" t="s">
        <v>30</v>
      </c>
      <c r="Q3" t="s">
        <v>25</v>
      </c>
      <c r="R3" t="s">
        <v>38</v>
      </c>
      <c r="S3" t="s">
        <v>17</v>
      </c>
      <c r="T3" t="s">
        <v>15</v>
      </c>
      <c r="U3" t="s">
        <v>23</v>
      </c>
      <c r="V3" t="s">
        <v>22</v>
      </c>
      <c r="W3" t="s">
        <v>16</v>
      </c>
      <c r="X3" t="s">
        <v>39</v>
      </c>
      <c r="Y3" t="s">
        <v>12</v>
      </c>
      <c r="Z3" t="s">
        <v>29</v>
      </c>
      <c r="AA3" t="s">
        <v>33</v>
      </c>
      <c r="AB3" t="s">
        <v>32</v>
      </c>
      <c r="AC3" t="s">
        <v>35</v>
      </c>
      <c r="AD3" t="s">
        <v>37</v>
      </c>
      <c r="AE3" t="s">
        <v>21</v>
      </c>
    </row>
    <row r="4" spans="1:31">
      <c r="A4">
        <v>2009</v>
      </c>
      <c r="B4">
        <v>1</v>
      </c>
      <c r="C4" t="str">
        <f>A4&amp;"_"&amp;B4</f>
        <v>2009_1</v>
      </c>
      <c r="D4">
        <v>0</v>
      </c>
      <c r="E4">
        <f>SUMIFS(ClaimsData!$H$11:$H$2170,ClaimsData!$E$11:$E$2170,'Exposure Commercial linear'!E$3,ClaimsData!$A$11:$A$2170,'Exposure Commercial linear'!$C4,ClaimsData!$F$11:$F$2170,"Commercial")</f>
        <v>5161</v>
      </c>
      <c r="F4">
        <f>SUMIFS(ClaimsData!$H$11:$H$2170,ClaimsData!$E$11:$E$2170,'Exposure Commercial linear'!F$3,ClaimsData!$A$11:$A$2170,'Exposure Commercial linear'!$C4,ClaimsData!$F$11:$F$2170,"Commercial")</f>
        <v>4633</v>
      </c>
      <c r="G4">
        <f>SUMIFS(ClaimsData!$H$11:$H$2170,ClaimsData!$E$11:$E$2170,'Exposure Commercial linear'!G$3,ClaimsData!$A$11:$A$2170,'Exposure Commercial linear'!$C4,ClaimsData!$F$11:$F$2170,"Commercial")</f>
        <v>5088</v>
      </c>
      <c r="H4">
        <f>SUMIFS(ClaimsData!$H$11:$H$2170,ClaimsData!$E$11:$E$2170,'Exposure Commercial linear'!H$3,ClaimsData!$A$11:$A$2170,'Exposure Commercial linear'!$C4,ClaimsData!$F$11:$F$2170,"Commercial")</f>
        <v>5526</v>
      </c>
      <c r="I4">
        <f>SUMIFS(ClaimsData!$H$11:$H$2170,ClaimsData!$E$11:$E$2170,'Exposure Commercial linear'!I$3,ClaimsData!$A$11:$A$2170,'Exposure Commercial linear'!$C4,ClaimsData!$F$11:$F$2170,"Commercial")</f>
        <v>1739</v>
      </c>
      <c r="J4">
        <f>SUMIFS(ClaimsData!$H$11:$H$2170,ClaimsData!$E$11:$E$2170,'Exposure Commercial linear'!J$3,ClaimsData!$A$11:$A$2170,'Exposure Commercial linear'!$C4,ClaimsData!$F$11:$F$2170,"Commercial")</f>
        <v>689</v>
      </c>
      <c r="K4">
        <f>SUMIFS(ClaimsData!$H$11:$H$2170,ClaimsData!$E$11:$E$2170,'Exposure Commercial linear'!K$3,ClaimsData!$A$11:$A$2170,'Exposure Commercial linear'!$C4,ClaimsData!$F$11:$F$2170,"Commercial")</f>
        <v>1181</v>
      </c>
      <c r="L4">
        <f>SUMIFS(ClaimsData!$H$11:$H$2170,ClaimsData!$E$11:$E$2170,'Exposure Commercial linear'!L$3,ClaimsData!$A$11:$A$2170,'Exposure Commercial linear'!$C4,ClaimsData!$F$11:$F$2170,"Commercial")</f>
        <v>780</v>
      </c>
      <c r="M4">
        <f>SUMIFS(ClaimsData!$H$11:$H$2170,ClaimsData!$E$11:$E$2170,'Exposure Commercial linear'!M$3,ClaimsData!$A$11:$A$2170,'Exposure Commercial linear'!$C4,ClaimsData!$F$11:$F$2170,"Commercial")</f>
        <v>796</v>
      </c>
      <c r="N4">
        <f>SUMIFS(ClaimsData!$H$11:$H$2170,ClaimsData!$E$11:$E$2170,'Exposure Commercial linear'!N$3,ClaimsData!$A$11:$A$2170,'Exposure Commercial linear'!$C4,ClaimsData!$F$11:$F$2170,"Commercial")</f>
        <v>5550</v>
      </c>
      <c r="O4">
        <f>SUMIFS(ClaimsData!$H$11:$H$2170,ClaimsData!$E$11:$E$2170,'Exposure Commercial linear'!O$3,ClaimsData!$A$11:$A$2170,'Exposure Commercial linear'!$C4,ClaimsData!$F$11:$F$2170,"Commercial")</f>
        <v>3872</v>
      </c>
      <c r="P4">
        <f>SUMIFS(ClaimsData!$H$11:$H$2170,ClaimsData!$E$11:$E$2170,'Exposure Commercial linear'!P$3,ClaimsData!$A$11:$A$2170,'Exposure Commercial linear'!$C4,ClaimsData!$F$11:$F$2170,"Commercial")</f>
        <v>4531</v>
      </c>
      <c r="Q4">
        <f>SUMIFS(ClaimsData!$H$11:$H$2170,ClaimsData!$E$11:$E$2170,'Exposure Commercial linear'!Q$3,ClaimsData!$A$11:$A$2170,'Exposure Commercial linear'!$C4,ClaimsData!$F$11:$F$2170,"Commercial")</f>
        <v>4143</v>
      </c>
      <c r="R4">
        <f>SUMIFS(ClaimsData!$H$11:$H$2170,ClaimsData!$E$11:$E$2170,'Exposure Commercial linear'!R$3,ClaimsData!$A$11:$A$2170,'Exposure Commercial linear'!$C4,ClaimsData!$F$11:$F$2170,"Commercial")</f>
        <v>4532</v>
      </c>
      <c r="S4">
        <f>SUMIFS(ClaimsData!$H$11:$H$2170,ClaimsData!$E$11:$E$2170,'Exposure Commercial linear'!S$3,ClaimsData!$A$11:$A$2170,'Exposure Commercial linear'!$C4,ClaimsData!$F$11:$F$2170,"Commercial")</f>
        <v>2212</v>
      </c>
      <c r="T4">
        <f>SUMIFS(ClaimsData!$H$11:$H$2170,ClaimsData!$E$11:$E$2170,'Exposure Commercial linear'!T$3,ClaimsData!$A$11:$A$2170,'Exposure Commercial linear'!$C4,ClaimsData!$F$11:$F$2170,"Commercial")</f>
        <v>742</v>
      </c>
      <c r="U4">
        <f>SUMIFS(ClaimsData!$H$11:$H$2170,ClaimsData!$E$11:$E$2170,'Exposure Commercial linear'!U$3,ClaimsData!$A$11:$A$2170,'Exposure Commercial linear'!$C4,ClaimsData!$F$11:$F$2170,"Commercial")</f>
        <v>1234</v>
      </c>
      <c r="V4">
        <f>SUMIFS(ClaimsData!$H$11:$H$2170,ClaimsData!$E$11:$E$2170,'Exposure Commercial linear'!V$3,ClaimsData!$A$11:$A$2170,'Exposure Commercial linear'!$C4,ClaimsData!$F$11:$F$2170,"Commercial")</f>
        <v>488</v>
      </c>
      <c r="W4">
        <f>SUMIFS(ClaimsData!$H$11:$H$2170,ClaimsData!$E$11:$E$2170,'Exposure Commercial linear'!W$3,ClaimsData!$A$11:$A$2170,'Exposure Commercial linear'!$C4,ClaimsData!$F$11:$F$2170,"Commercial")</f>
        <v>4999</v>
      </c>
      <c r="X4">
        <f>SUMIFS(ClaimsData!$H$11:$H$2170,ClaimsData!$E$11:$E$2170,'Exposure Commercial linear'!X$3,ClaimsData!$A$11:$A$2170,'Exposure Commercial linear'!$C4,ClaimsData!$F$11:$F$2170,"Commercial")</f>
        <v>2032</v>
      </c>
      <c r="Y4">
        <f>SUMIFS(ClaimsData!$H$11:$H$2170,ClaimsData!$E$11:$E$2170,'Exposure Commercial linear'!Y$3,ClaimsData!$A$11:$A$2170,'Exposure Commercial linear'!$C4,ClaimsData!$F$11:$F$2170,"Commercial")</f>
        <v>4579</v>
      </c>
      <c r="Z4">
        <f>SUMIFS(ClaimsData!$H$11:$H$2170,ClaimsData!$E$11:$E$2170,'Exposure Commercial linear'!Z$3,ClaimsData!$A$11:$A$2170,'Exposure Commercial linear'!$C4,ClaimsData!$F$11:$F$2170,"Commercial")</f>
        <v>1264</v>
      </c>
      <c r="AA4">
        <f>SUMIFS(ClaimsData!$H$11:$H$2170,ClaimsData!$E$11:$E$2170,'Exposure Commercial linear'!AA$3,ClaimsData!$A$11:$A$2170,'Exposure Commercial linear'!$C4,ClaimsData!$F$11:$F$2170,"Commercial")</f>
        <v>1915</v>
      </c>
      <c r="AB4">
        <f>SUMIFS(ClaimsData!$H$11:$H$2170,ClaimsData!$E$11:$E$2170,'Exposure Commercial linear'!AB$3,ClaimsData!$A$11:$A$2170,'Exposure Commercial linear'!$C4,ClaimsData!$F$11:$F$2170,"Commercial")</f>
        <v>2306</v>
      </c>
      <c r="AC4">
        <f>SUMIFS(ClaimsData!$H$11:$H$2170,ClaimsData!$E$11:$E$2170,'Exposure Commercial linear'!AC$3,ClaimsData!$A$11:$A$2170,'Exposure Commercial linear'!$C4,ClaimsData!$F$11:$F$2170,"Commercial")</f>
        <v>1147</v>
      </c>
      <c r="AD4">
        <f>SUMIFS(ClaimsData!$H$11:$H$2170,ClaimsData!$E$11:$E$2170,'Exposure Commercial linear'!AD$3,ClaimsData!$A$11:$A$2170,'Exposure Commercial linear'!$C4,ClaimsData!$F$11:$F$2170,"Commercial")</f>
        <v>919</v>
      </c>
      <c r="AE4">
        <f>SUMIFS(ClaimsData!$H$11:$H$2170,ClaimsData!$E$11:$E$2170,'Exposure Commercial linear'!AE$3,ClaimsData!$A$11:$A$2170,'Exposure Commercial linear'!$C4,ClaimsData!$F$11:$F$2170,"Commercial")</f>
        <v>722</v>
      </c>
    </row>
    <row r="5" spans="1:31">
      <c r="A5">
        <f>IF(B5=1,A4+1,A4)</f>
        <v>2009</v>
      </c>
      <c r="B5">
        <f>IF(B4=4,1,B4+1)</f>
        <v>2</v>
      </c>
      <c r="C5" t="str">
        <f t="shared" ref="C5:C68" si="2">A5&amp;"_"&amp;B5</f>
        <v>2009_2</v>
      </c>
      <c r="D5">
        <f>D4+1/4</f>
        <v>0.25</v>
      </c>
      <c r="E5">
        <f>SUMIFS(ClaimsData!$H$11:$H$2170,ClaimsData!$E$11:$E$2170,'Exposure Commercial linear'!E$3,ClaimsData!$A$11:$A$2170,'Exposure Commercial linear'!$C5,ClaimsData!$F$11:$F$2170,"Commercial")</f>
        <v>5140</v>
      </c>
      <c r="F5">
        <f>SUMIFS(ClaimsData!$H$11:$H$2170,ClaimsData!$E$11:$E$2170,'Exposure Commercial linear'!F$3,ClaimsData!$A$11:$A$2170,'Exposure Commercial linear'!$C5,ClaimsData!$F$11:$F$2170,"Commercial")</f>
        <v>4616</v>
      </c>
      <c r="G5">
        <f>SUMIFS(ClaimsData!$H$11:$H$2170,ClaimsData!$E$11:$E$2170,'Exposure Commercial linear'!G$3,ClaimsData!$A$11:$A$2170,'Exposure Commercial linear'!$C5,ClaimsData!$F$11:$F$2170,"Commercial")</f>
        <v>5094</v>
      </c>
      <c r="H5">
        <f>SUMIFS(ClaimsData!$H$11:$H$2170,ClaimsData!$E$11:$E$2170,'Exposure Commercial linear'!H$3,ClaimsData!$A$11:$A$2170,'Exposure Commercial linear'!$C5,ClaimsData!$F$11:$F$2170,"Commercial")</f>
        <v>5545</v>
      </c>
      <c r="I5">
        <f>SUMIFS(ClaimsData!$H$11:$H$2170,ClaimsData!$E$11:$E$2170,'Exposure Commercial linear'!I$3,ClaimsData!$A$11:$A$2170,'Exposure Commercial linear'!$C5,ClaimsData!$F$11:$F$2170,"Commercial")</f>
        <v>1738</v>
      </c>
      <c r="J5">
        <f>SUMIFS(ClaimsData!$H$11:$H$2170,ClaimsData!$E$11:$E$2170,'Exposure Commercial linear'!J$3,ClaimsData!$A$11:$A$2170,'Exposure Commercial linear'!$C5,ClaimsData!$F$11:$F$2170,"Commercial")</f>
        <v>683</v>
      </c>
      <c r="K5">
        <f>SUMIFS(ClaimsData!$H$11:$H$2170,ClaimsData!$E$11:$E$2170,'Exposure Commercial linear'!K$3,ClaimsData!$A$11:$A$2170,'Exposure Commercial linear'!$C5,ClaimsData!$F$11:$F$2170,"Commercial")</f>
        <v>1162</v>
      </c>
      <c r="L5">
        <f>SUMIFS(ClaimsData!$H$11:$H$2170,ClaimsData!$E$11:$E$2170,'Exposure Commercial linear'!L$3,ClaimsData!$A$11:$A$2170,'Exposure Commercial linear'!$C5,ClaimsData!$F$11:$F$2170,"Commercial")</f>
        <v>779</v>
      </c>
      <c r="M5">
        <f>SUMIFS(ClaimsData!$H$11:$H$2170,ClaimsData!$E$11:$E$2170,'Exposure Commercial linear'!M$3,ClaimsData!$A$11:$A$2170,'Exposure Commercial linear'!$C5,ClaimsData!$F$11:$F$2170,"Commercial")</f>
        <v>786</v>
      </c>
      <c r="N5">
        <f>SUMIFS(ClaimsData!$H$11:$H$2170,ClaimsData!$E$11:$E$2170,'Exposure Commercial linear'!N$3,ClaimsData!$A$11:$A$2170,'Exposure Commercial linear'!$C5,ClaimsData!$F$11:$F$2170,"Commercial")</f>
        <v>5527</v>
      </c>
      <c r="O5">
        <f>SUMIFS(ClaimsData!$H$11:$H$2170,ClaimsData!$E$11:$E$2170,'Exposure Commercial linear'!O$3,ClaimsData!$A$11:$A$2170,'Exposure Commercial linear'!$C5,ClaimsData!$F$11:$F$2170,"Commercial")</f>
        <v>3892</v>
      </c>
      <c r="P5">
        <f>SUMIFS(ClaimsData!$H$11:$H$2170,ClaimsData!$E$11:$E$2170,'Exposure Commercial linear'!P$3,ClaimsData!$A$11:$A$2170,'Exposure Commercial linear'!$C5,ClaimsData!$F$11:$F$2170,"Commercial")</f>
        <v>4499</v>
      </c>
      <c r="Q5">
        <f>SUMIFS(ClaimsData!$H$11:$H$2170,ClaimsData!$E$11:$E$2170,'Exposure Commercial linear'!Q$3,ClaimsData!$A$11:$A$2170,'Exposure Commercial linear'!$C5,ClaimsData!$F$11:$F$2170,"Commercial")</f>
        <v>4118</v>
      </c>
      <c r="R5">
        <f>SUMIFS(ClaimsData!$H$11:$H$2170,ClaimsData!$E$11:$E$2170,'Exposure Commercial linear'!R$3,ClaimsData!$A$11:$A$2170,'Exposure Commercial linear'!$C5,ClaimsData!$F$11:$F$2170,"Commercial")</f>
        <v>4531</v>
      </c>
      <c r="S5">
        <f>SUMIFS(ClaimsData!$H$11:$H$2170,ClaimsData!$E$11:$E$2170,'Exposure Commercial linear'!S$3,ClaimsData!$A$11:$A$2170,'Exposure Commercial linear'!$C5,ClaimsData!$F$11:$F$2170,"Commercial")</f>
        <v>2201</v>
      </c>
      <c r="T5">
        <f>SUMIFS(ClaimsData!$H$11:$H$2170,ClaimsData!$E$11:$E$2170,'Exposure Commercial linear'!T$3,ClaimsData!$A$11:$A$2170,'Exposure Commercial linear'!$C5,ClaimsData!$F$11:$F$2170,"Commercial")</f>
        <v>739</v>
      </c>
      <c r="U5">
        <f>SUMIFS(ClaimsData!$H$11:$H$2170,ClaimsData!$E$11:$E$2170,'Exposure Commercial linear'!U$3,ClaimsData!$A$11:$A$2170,'Exposure Commercial linear'!$C5,ClaimsData!$F$11:$F$2170,"Commercial")</f>
        <v>1223</v>
      </c>
      <c r="V5">
        <f>SUMIFS(ClaimsData!$H$11:$H$2170,ClaimsData!$E$11:$E$2170,'Exposure Commercial linear'!V$3,ClaimsData!$A$11:$A$2170,'Exposure Commercial linear'!$C5,ClaimsData!$F$11:$F$2170,"Commercial")</f>
        <v>487</v>
      </c>
      <c r="W5">
        <f>SUMIFS(ClaimsData!$H$11:$H$2170,ClaimsData!$E$11:$E$2170,'Exposure Commercial linear'!W$3,ClaimsData!$A$11:$A$2170,'Exposure Commercial linear'!$C5,ClaimsData!$F$11:$F$2170,"Commercial")</f>
        <v>4994</v>
      </c>
      <c r="X5">
        <f>SUMIFS(ClaimsData!$H$11:$H$2170,ClaimsData!$E$11:$E$2170,'Exposure Commercial linear'!X$3,ClaimsData!$A$11:$A$2170,'Exposure Commercial linear'!$C5,ClaimsData!$F$11:$F$2170,"Commercial")</f>
        <v>2025</v>
      </c>
      <c r="Y5">
        <f>SUMIFS(ClaimsData!$H$11:$H$2170,ClaimsData!$E$11:$E$2170,'Exposure Commercial linear'!Y$3,ClaimsData!$A$11:$A$2170,'Exposure Commercial linear'!$C5,ClaimsData!$F$11:$F$2170,"Commercial")</f>
        <v>4568</v>
      </c>
      <c r="Z5">
        <f>SUMIFS(ClaimsData!$H$11:$H$2170,ClaimsData!$E$11:$E$2170,'Exposure Commercial linear'!Z$3,ClaimsData!$A$11:$A$2170,'Exposure Commercial linear'!$C5,ClaimsData!$F$11:$F$2170,"Commercial")</f>
        <v>1270</v>
      </c>
      <c r="AA5">
        <f>SUMIFS(ClaimsData!$H$11:$H$2170,ClaimsData!$E$11:$E$2170,'Exposure Commercial linear'!AA$3,ClaimsData!$A$11:$A$2170,'Exposure Commercial linear'!$C5,ClaimsData!$F$11:$F$2170,"Commercial")</f>
        <v>1918</v>
      </c>
      <c r="AB5">
        <f>SUMIFS(ClaimsData!$H$11:$H$2170,ClaimsData!$E$11:$E$2170,'Exposure Commercial linear'!AB$3,ClaimsData!$A$11:$A$2170,'Exposure Commercial linear'!$C5,ClaimsData!$F$11:$F$2170,"Commercial")</f>
        <v>2318</v>
      </c>
      <c r="AC5">
        <f>SUMIFS(ClaimsData!$H$11:$H$2170,ClaimsData!$E$11:$E$2170,'Exposure Commercial linear'!AC$3,ClaimsData!$A$11:$A$2170,'Exposure Commercial linear'!$C5,ClaimsData!$F$11:$F$2170,"Commercial")</f>
        <v>1161</v>
      </c>
      <c r="AD5">
        <f>SUMIFS(ClaimsData!$H$11:$H$2170,ClaimsData!$E$11:$E$2170,'Exposure Commercial linear'!AD$3,ClaimsData!$A$11:$A$2170,'Exposure Commercial linear'!$C5,ClaimsData!$F$11:$F$2170,"Commercial")</f>
        <v>916</v>
      </c>
      <c r="AE5">
        <f>SUMIFS(ClaimsData!$H$11:$H$2170,ClaimsData!$E$11:$E$2170,'Exposure Commercial linear'!AE$3,ClaimsData!$A$11:$A$2170,'Exposure Commercial linear'!$C5,ClaimsData!$F$11:$F$2170,"Commercial")</f>
        <v>718</v>
      </c>
    </row>
    <row r="6" spans="1:31">
      <c r="A6">
        <f t="shared" ref="A6:A69" si="3">IF(B6=1,A5+1,A5)</f>
        <v>2009</v>
      </c>
      <c r="B6">
        <f t="shared" ref="B6:B69" si="4">IF(B5=4,1,B5+1)</f>
        <v>3</v>
      </c>
      <c r="C6" t="str">
        <f t="shared" si="2"/>
        <v>2009_3</v>
      </c>
      <c r="D6">
        <f t="shared" ref="D6:D69" si="5">D5+1/4</f>
        <v>0.5</v>
      </c>
      <c r="E6">
        <f>SUMIFS(ClaimsData!$H$11:$H$2170,ClaimsData!$E$11:$E$2170,'Exposure Commercial linear'!E$3,ClaimsData!$A$11:$A$2170,'Exposure Commercial linear'!$C6,ClaimsData!$F$11:$F$2170,"Commercial")</f>
        <v>5354</v>
      </c>
      <c r="F6">
        <f>SUMIFS(ClaimsData!$H$11:$H$2170,ClaimsData!$E$11:$E$2170,'Exposure Commercial linear'!F$3,ClaimsData!$A$11:$A$2170,'Exposure Commercial linear'!$C6,ClaimsData!$F$11:$F$2170,"Commercial")</f>
        <v>4795</v>
      </c>
      <c r="G6">
        <f>SUMIFS(ClaimsData!$H$11:$H$2170,ClaimsData!$E$11:$E$2170,'Exposure Commercial linear'!G$3,ClaimsData!$A$11:$A$2170,'Exposure Commercial linear'!$C6,ClaimsData!$F$11:$F$2170,"Commercial")</f>
        <v>5305</v>
      </c>
      <c r="H6">
        <f>SUMIFS(ClaimsData!$H$11:$H$2170,ClaimsData!$E$11:$E$2170,'Exposure Commercial linear'!H$3,ClaimsData!$A$11:$A$2170,'Exposure Commercial linear'!$C6,ClaimsData!$F$11:$F$2170,"Commercial")</f>
        <v>5748</v>
      </c>
      <c r="I6">
        <f>SUMIFS(ClaimsData!$H$11:$H$2170,ClaimsData!$E$11:$E$2170,'Exposure Commercial linear'!I$3,ClaimsData!$A$11:$A$2170,'Exposure Commercial linear'!$C6,ClaimsData!$F$11:$F$2170,"Commercial")</f>
        <v>1820</v>
      </c>
      <c r="J6">
        <f>SUMIFS(ClaimsData!$H$11:$H$2170,ClaimsData!$E$11:$E$2170,'Exposure Commercial linear'!J$3,ClaimsData!$A$11:$A$2170,'Exposure Commercial linear'!$C6,ClaimsData!$F$11:$F$2170,"Commercial")</f>
        <v>703</v>
      </c>
      <c r="K6">
        <f>SUMIFS(ClaimsData!$H$11:$H$2170,ClaimsData!$E$11:$E$2170,'Exposure Commercial linear'!K$3,ClaimsData!$A$11:$A$2170,'Exposure Commercial linear'!$C6,ClaimsData!$F$11:$F$2170,"Commercial")</f>
        <v>1212</v>
      </c>
      <c r="L6">
        <f>SUMIFS(ClaimsData!$H$11:$H$2170,ClaimsData!$E$11:$E$2170,'Exposure Commercial linear'!L$3,ClaimsData!$A$11:$A$2170,'Exposure Commercial linear'!$C6,ClaimsData!$F$11:$F$2170,"Commercial")</f>
        <v>806</v>
      </c>
      <c r="M6">
        <f>SUMIFS(ClaimsData!$H$11:$H$2170,ClaimsData!$E$11:$E$2170,'Exposure Commercial linear'!M$3,ClaimsData!$A$11:$A$2170,'Exposure Commercial linear'!$C6,ClaimsData!$F$11:$F$2170,"Commercial")</f>
        <v>827</v>
      </c>
      <c r="N6">
        <f>SUMIFS(ClaimsData!$H$11:$H$2170,ClaimsData!$E$11:$E$2170,'Exposure Commercial linear'!N$3,ClaimsData!$A$11:$A$2170,'Exposure Commercial linear'!$C6,ClaimsData!$F$11:$F$2170,"Commercial")</f>
        <v>5757</v>
      </c>
      <c r="O6">
        <f>SUMIFS(ClaimsData!$H$11:$H$2170,ClaimsData!$E$11:$E$2170,'Exposure Commercial linear'!O$3,ClaimsData!$A$11:$A$2170,'Exposure Commercial linear'!$C6,ClaimsData!$F$11:$F$2170,"Commercial")</f>
        <v>4065</v>
      </c>
      <c r="P6">
        <f>SUMIFS(ClaimsData!$H$11:$H$2170,ClaimsData!$E$11:$E$2170,'Exposure Commercial linear'!P$3,ClaimsData!$A$11:$A$2170,'Exposure Commercial linear'!$C6,ClaimsData!$F$11:$F$2170,"Commercial")</f>
        <v>4697</v>
      </c>
      <c r="Q6">
        <f>SUMIFS(ClaimsData!$H$11:$H$2170,ClaimsData!$E$11:$E$2170,'Exposure Commercial linear'!Q$3,ClaimsData!$A$11:$A$2170,'Exposure Commercial linear'!$C6,ClaimsData!$F$11:$F$2170,"Commercial")</f>
        <v>4279</v>
      </c>
      <c r="R6">
        <f>SUMIFS(ClaimsData!$H$11:$H$2170,ClaimsData!$E$11:$E$2170,'Exposure Commercial linear'!R$3,ClaimsData!$A$11:$A$2170,'Exposure Commercial linear'!$C6,ClaimsData!$F$11:$F$2170,"Commercial")</f>
        <v>4691</v>
      </c>
      <c r="S6">
        <f>SUMIFS(ClaimsData!$H$11:$H$2170,ClaimsData!$E$11:$E$2170,'Exposure Commercial linear'!S$3,ClaimsData!$A$11:$A$2170,'Exposure Commercial linear'!$C6,ClaimsData!$F$11:$F$2170,"Commercial")</f>
        <v>2284</v>
      </c>
      <c r="T6">
        <f>SUMIFS(ClaimsData!$H$11:$H$2170,ClaimsData!$E$11:$E$2170,'Exposure Commercial linear'!T$3,ClaimsData!$A$11:$A$2170,'Exposure Commercial linear'!$C6,ClaimsData!$F$11:$F$2170,"Commercial")</f>
        <v>764</v>
      </c>
      <c r="U6">
        <f>SUMIFS(ClaimsData!$H$11:$H$2170,ClaimsData!$E$11:$E$2170,'Exposure Commercial linear'!U$3,ClaimsData!$A$11:$A$2170,'Exposure Commercial linear'!$C6,ClaimsData!$F$11:$F$2170,"Commercial")</f>
        <v>1293</v>
      </c>
      <c r="V6">
        <f>SUMIFS(ClaimsData!$H$11:$H$2170,ClaimsData!$E$11:$E$2170,'Exposure Commercial linear'!V$3,ClaimsData!$A$11:$A$2170,'Exposure Commercial linear'!$C6,ClaimsData!$F$11:$F$2170,"Commercial")</f>
        <v>506</v>
      </c>
      <c r="W6">
        <f>SUMIFS(ClaimsData!$H$11:$H$2170,ClaimsData!$E$11:$E$2170,'Exposure Commercial linear'!W$3,ClaimsData!$A$11:$A$2170,'Exposure Commercial linear'!$C6,ClaimsData!$F$11:$F$2170,"Commercial")</f>
        <v>5180</v>
      </c>
      <c r="X6">
        <f>SUMIFS(ClaimsData!$H$11:$H$2170,ClaimsData!$E$11:$E$2170,'Exposure Commercial linear'!X$3,ClaimsData!$A$11:$A$2170,'Exposure Commercial linear'!$C6,ClaimsData!$F$11:$F$2170,"Commercial")</f>
        <v>2093</v>
      </c>
      <c r="Y6">
        <f>SUMIFS(ClaimsData!$H$11:$H$2170,ClaimsData!$E$11:$E$2170,'Exposure Commercial linear'!Y$3,ClaimsData!$A$11:$A$2170,'Exposure Commercial linear'!$C6,ClaimsData!$F$11:$F$2170,"Commercial")</f>
        <v>4786</v>
      </c>
      <c r="Z6">
        <f>SUMIFS(ClaimsData!$H$11:$H$2170,ClaimsData!$E$11:$E$2170,'Exposure Commercial linear'!Z$3,ClaimsData!$A$11:$A$2170,'Exposure Commercial linear'!$C6,ClaimsData!$F$11:$F$2170,"Commercial")</f>
        <v>1318</v>
      </c>
      <c r="AA6">
        <f>SUMIFS(ClaimsData!$H$11:$H$2170,ClaimsData!$E$11:$E$2170,'Exposure Commercial linear'!AA$3,ClaimsData!$A$11:$A$2170,'Exposure Commercial linear'!$C6,ClaimsData!$F$11:$F$2170,"Commercial")</f>
        <v>2005</v>
      </c>
      <c r="AB6">
        <f>SUMIFS(ClaimsData!$H$11:$H$2170,ClaimsData!$E$11:$E$2170,'Exposure Commercial linear'!AB$3,ClaimsData!$A$11:$A$2170,'Exposure Commercial linear'!$C6,ClaimsData!$F$11:$F$2170,"Commercial")</f>
        <v>2405</v>
      </c>
      <c r="AC6">
        <f>SUMIFS(ClaimsData!$H$11:$H$2170,ClaimsData!$E$11:$E$2170,'Exposure Commercial linear'!AC$3,ClaimsData!$A$11:$A$2170,'Exposure Commercial linear'!$C6,ClaimsData!$F$11:$F$2170,"Commercial")</f>
        <v>1200</v>
      </c>
      <c r="AD6">
        <f>SUMIFS(ClaimsData!$H$11:$H$2170,ClaimsData!$E$11:$E$2170,'Exposure Commercial linear'!AD$3,ClaimsData!$A$11:$A$2170,'Exposure Commercial linear'!$C6,ClaimsData!$F$11:$F$2170,"Commercial")</f>
        <v>954</v>
      </c>
      <c r="AE6">
        <f>SUMIFS(ClaimsData!$H$11:$H$2170,ClaimsData!$E$11:$E$2170,'Exposure Commercial linear'!AE$3,ClaimsData!$A$11:$A$2170,'Exposure Commercial linear'!$C6,ClaimsData!$F$11:$F$2170,"Commercial")</f>
        <v>742</v>
      </c>
    </row>
    <row r="7" spans="1:31">
      <c r="A7">
        <f t="shared" si="3"/>
        <v>2009</v>
      </c>
      <c r="B7">
        <f t="shared" si="4"/>
        <v>4</v>
      </c>
      <c r="C7" t="str">
        <f t="shared" si="2"/>
        <v>2009_4</v>
      </c>
      <c r="D7">
        <f t="shared" si="5"/>
        <v>0.75</v>
      </c>
      <c r="E7">
        <f>SUMIFS(ClaimsData!$H$11:$H$2170,ClaimsData!$E$11:$E$2170,'Exposure Commercial linear'!E$3,ClaimsData!$A$11:$A$2170,'Exposure Commercial linear'!$C7,ClaimsData!$F$11:$F$2170,"Commercial")</f>
        <v>5364</v>
      </c>
      <c r="F7">
        <f>SUMIFS(ClaimsData!$H$11:$H$2170,ClaimsData!$E$11:$E$2170,'Exposure Commercial linear'!F$3,ClaimsData!$A$11:$A$2170,'Exposure Commercial linear'!$C7,ClaimsData!$F$11:$F$2170,"Commercial")</f>
        <v>4790</v>
      </c>
      <c r="G7">
        <f>SUMIFS(ClaimsData!$H$11:$H$2170,ClaimsData!$E$11:$E$2170,'Exposure Commercial linear'!G$3,ClaimsData!$A$11:$A$2170,'Exposure Commercial linear'!$C7,ClaimsData!$F$11:$F$2170,"Commercial")</f>
        <v>5252</v>
      </c>
      <c r="H7">
        <f>SUMIFS(ClaimsData!$H$11:$H$2170,ClaimsData!$E$11:$E$2170,'Exposure Commercial linear'!H$3,ClaimsData!$A$11:$A$2170,'Exposure Commercial linear'!$C7,ClaimsData!$F$11:$F$2170,"Commercial")</f>
        <v>5766</v>
      </c>
      <c r="I7">
        <f>SUMIFS(ClaimsData!$H$11:$H$2170,ClaimsData!$E$11:$E$2170,'Exposure Commercial linear'!I$3,ClaimsData!$A$11:$A$2170,'Exposure Commercial linear'!$C7,ClaimsData!$F$11:$F$2170,"Commercial")</f>
        <v>1832</v>
      </c>
      <c r="J7">
        <f>SUMIFS(ClaimsData!$H$11:$H$2170,ClaimsData!$E$11:$E$2170,'Exposure Commercial linear'!J$3,ClaimsData!$A$11:$A$2170,'Exposure Commercial linear'!$C7,ClaimsData!$F$11:$F$2170,"Commercial")</f>
        <v>703</v>
      </c>
      <c r="K7">
        <f>SUMIFS(ClaimsData!$H$11:$H$2170,ClaimsData!$E$11:$E$2170,'Exposure Commercial linear'!K$3,ClaimsData!$A$11:$A$2170,'Exposure Commercial linear'!$C7,ClaimsData!$F$11:$F$2170,"Commercial")</f>
        <v>1213</v>
      </c>
      <c r="L7">
        <f>SUMIFS(ClaimsData!$H$11:$H$2170,ClaimsData!$E$11:$E$2170,'Exposure Commercial linear'!L$3,ClaimsData!$A$11:$A$2170,'Exposure Commercial linear'!$C7,ClaimsData!$F$11:$F$2170,"Commercial")</f>
        <v>807</v>
      </c>
      <c r="M7">
        <f>SUMIFS(ClaimsData!$H$11:$H$2170,ClaimsData!$E$11:$E$2170,'Exposure Commercial linear'!M$3,ClaimsData!$A$11:$A$2170,'Exposure Commercial linear'!$C7,ClaimsData!$F$11:$F$2170,"Commercial")</f>
        <v>834</v>
      </c>
      <c r="N7">
        <f>SUMIFS(ClaimsData!$H$11:$H$2170,ClaimsData!$E$11:$E$2170,'Exposure Commercial linear'!N$3,ClaimsData!$A$11:$A$2170,'Exposure Commercial linear'!$C7,ClaimsData!$F$11:$F$2170,"Commercial")</f>
        <v>5768</v>
      </c>
      <c r="O7">
        <f>SUMIFS(ClaimsData!$H$11:$H$2170,ClaimsData!$E$11:$E$2170,'Exposure Commercial linear'!O$3,ClaimsData!$A$11:$A$2170,'Exposure Commercial linear'!$C7,ClaimsData!$F$11:$F$2170,"Commercial")</f>
        <v>4069</v>
      </c>
      <c r="P7">
        <f>SUMIFS(ClaimsData!$H$11:$H$2170,ClaimsData!$E$11:$E$2170,'Exposure Commercial linear'!P$3,ClaimsData!$A$11:$A$2170,'Exposure Commercial linear'!$C7,ClaimsData!$F$11:$F$2170,"Commercial")</f>
        <v>4705</v>
      </c>
      <c r="Q7">
        <f>SUMIFS(ClaimsData!$H$11:$H$2170,ClaimsData!$E$11:$E$2170,'Exposure Commercial linear'!Q$3,ClaimsData!$A$11:$A$2170,'Exposure Commercial linear'!$C7,ClaimsData!$F$11:$F$2170,"Commercial")</f>
        <v>4225</v>
      </c>
      <c r="R7">
        <f>SUMIFS(ClaimsData!$H$11:$H$2170,ClaimsData!$E$11:$E$2170,'Exposure Commercial linear'!R$3,ClaimsData!$A$11:$A$2170,'Exposure Commercial linear'!$C7,ClaimsData!$F$11:$F$2170,"Commercial")</f>
        <v>4695</v>
      </c>
      <c r="S7">
        <f>SUMIFS(ClaimsData!$H$11:$H$2170,ClaimsData!$E$11:$E$2170,'Exposure Commercial linear'!S$3,ClaimsData!$A$11:$A$2170,'Exposure Commercial linear'!$C7,ClaimsData!$F$11:$F$2170,"Commercial")</f>
        <v>2276</v>
      </c>
      <c r="T7">
        <f>SUMIFS(ClaimsData!$H$11:$H$2170,ClaimsData!$E$11:$E$2170,'Exposure Commercial linear'!T$3,ClaimsData!$A$11:$A$2170,'Exposure Commercial linear'!$C7,ClaimsData!$F$11:$F$2170,"Commercial")</f>
        <v>763</v>
      </c>
      <c r="U7">
        <f>SUMIFS(ClaimsData!$H$11:$H$2170,ClaimsData!$E$11:$E$2170,'Exposure Commercial linear'!U$3,ClaimsData!$A$11:$A$2170,'Exposure Commercial linear'!$C7,ClaimsData!$F$11:$F$2170,"Commercial")</f>
        <v>1301</v>
      </c>
      <c r="V7">
        <f>SUMIFS(ClaimsData!$H$11:$H$2170,ClaimsData!$E$11:$E$2170,'Exposure Commercial linear'!V$3,ClaimsData!$A$11:$A$2170,'Exposure Commercial linear'!$C7,ClaimsData!$F$11:$F$2170,"Commercial")</f>
        <v>505</v>
      </c>
      <c r="W7">
        <f>SUMIFS(ClaimsData!$H$11:$H$2170,ClaimsData!$E$11:$E$2170,'Exposure Commercial linear'!W$3,ClaimsData!$A$11:$A$2170,'Exposure Commercial linear'!$C7,ClaimsData!$F$11:$F$2170,"Commercial")</f>
        <v>5169</v>
      </c>
      <c r="X7">
        <f>SUMIFS(ClaimsData!$H$11:$H$2170,ClaimsData!$E$11:$E$2170,'Exposure Commercial linear'!X$3,ClaimsData!$A$11:$A$2170,'Exposure Commercial linear'!$C7,ClaimsData!$F$11:$F$2170,"Commercial")</f>
        <v>2091</v>
      </c>
      <c r="Y7">
        <f>SUMIFS(ClaimsData!$H$11:$H$2170,ClaimsData!$E$11:$E$2170,'Exposure Commercial linear'!Y$3,ClaimsData!$A$11:$A$2170,'Exposure Commercial linear'!$C7,ClaimsData!$F$11:$F$2170,"Commercial")</f>
        <v>4812</v>
      </c>
      <c r="Z7">
        <f>SUMIFS(ClaimsData!$H$11:$H$2170,ClaimsData!$E$11:$E$2170,'Exposure Commercial linear'!Z$3,ClaimsData!$A$11:$A$2170,'Exposure Commercial linear'!$C7,ClaimsData!$F$11:$F$2170,"Commercial")</f>
        <v>1323</v>
      </c>
      <c r="AA7">
        <f>SUMIFS(ClaimsData!$H$11:$H$2170,ClaimsData!$E$11:$E$2170,'Exposure Commercial linear'!AA$3,ClaimsData!$A$11:$A$2170,'Exposure Commercial linear'!$C7,ClaimsData!$F$11:$F$2170,"Commercial")</f>
        <v>2018</v>
      </c>
      <c r="AB7">
        <f>SUMIFS(ClaimsData!$H$11:$H$2170,ClaimsData!$E$11:$E$2170,'Exposure Commercial linear'!AB$3,ClaimsData!$A$11:$A$2170,'Exposure Commercial linear'!$C7,ClaimsData!$F$11:$F$2170,"Commercial")</f>
        <v>2389</v>
      </c>
      <c r="AC7">
        <f>SUMIFS(ClaimsData!$H$11:$H$2170,ClaimsData!$E$11:$E$2170,'Exposure Commercial linear'!AC$3,ClaimsData!$A$11:$A$2170,'Exposure Commercial linear'!$C7,ClaimsData!$F$11:$F$2170,"Commercial")</f>
        <v>1197</v>
      </c>
      <c r="AD7">
        <f>SUMIFS(ClaimsData!$H$11:$H$2170,ClaimsData!$E$11:$E$2170,'Exposure Commercial linear'!AD$3,ClaimsData!$A$11:$A$2170,'Exposure Commercial linear'!$C7,ClaimsData!$F$11:$F$2170,"Commercial")</f>
        <v>956</v>
      </c>
      <c r="AE7">
        <f>SUMIFS(ClaimsData!$H$11:$H$2170,ClaimsData!$E$11:$E$2170,'Exposure Commercial linear'!AE$3,ClaimsData!$A$11:$A$2170,'Exposure Commercial linear'!$C7,ClaimsData!$F$11:$F$2170,"Commercial")</f>
        <v>739</v>
      </c>
    </row>
    <row r="8" spans="1:31">
      <c r="A8">
        <f t="shared" si="3"/>
        <v>2010</v>
      </c>
      <c r="B8">
        <f t="shared" si="4"/>
        <v>1</v>
      </c>
      <c r="C8" t="str">
        <f t="shared" si="2"/>
        <v>2010_1</v>
      </c>
      <c r="D8">
        <f t="shared" si="5"/>
        <v>1</v>
      </c>
      <c r="E8">
        <f>SUMIFS(ClaimsData!$H$11:$H$2170,ClaimsData!$E$11:$E$2170,'Exposure Commercial linear'!E$3,ClaimsData!$A$11:$A$2170,'Exposure Commercial linear'!$C8,ClaimsData!$F$11:$F$2170,"Commercial")</f>
        <v>5424</v>
      </c>
      <c r="F8">
        <f>SUMIFS(ClaimsData!$H$11:$H$2170,ClaimsData!$E$11:$E$2170,'Exposure Commercial linear'!F$3,ClaimsData!$A$11:$A$2170,'Exposure Commercial linear'!$C8,ClaimsData!$F$11:$F$2170,"Commercial")</f>
        <v>4828</v>
      </c>
      <c r="G8">
        <f>SUMIFS(ClaimsData!$H$11:$H$2170,ClaimsData!$E$11:$E$2170,'Exposure Commercial linear'!G$3,ClaimsData!$A$11:$A$2170,'Exposure Commercial linear'!$C8,ClaimsData!$F$11:$F$2170,"Commercial")</f>
        <v>5392</v>
      </c>
      <c r="H8">
        <f>SUMIFS(ClaimsData!$H$11:$H$2170,ClaimsData!$E$11:$E$2170,'Exposure Commercial linear'!H$3,ClaimsData!$A$11:$A$2170,'Exposure Commercial linear'!$C8,ClaimsData!$F$11:$F$2170,"Commercial")</f>
        <v>5834</v>
      </c>
      <c r="I8">
        <f>SUMIFS(ClaimsData!$H$11:$H$2170,ClaimsData!$E$11:$E$2170,'Exposure Commercial linear'!I$3,ClaimsData!$A$11:$A$2170,'Exposure Commercial linear'!$C8,ClaimsData!$F$11:$F$2170,"Commercial")</f>
        <v>1841</v>
      </c>
      <c r="J8">
        <f>SUMIFS(ClaimsData!$H$11:$H$2170,ClaimsData!$E$11:$E$2170,'Exposure Commercial linear'!J$3,ClaimsData!$A$11:$A$2170,'Exposure Commercial linear'!$C8,ClaimsData!$F$11:$F$2170,"Commercial")</f>
        <v>709</v>
      </c>
      <c r="K8">
        <f>SUMIFS(ClaimsData!$H$11:$H$2170,ClaimsData!$E$11:$E$2170,'Exposure Commercial linear'!K$3,ClaimsData!$A$11:$A$2170,'Exposure Commercial linear'!$C8,ClaimsData!$F$11:$F$2170,"Commercial")</f>
        <v>1224</v>
      </c>
      <c r="L8">
        <f>SUMIFS(ClaimsData!$H$11:$H$2170,ClaimsData!$E$11:$E$2170,'Exposure Commercial linear'!L$3,ClaimsData!$A$11:$A$2170,'Exposure Commercial linear'!$C8,ClaimsData!$F$11:$F$2170,"Commercial")</f>
        <v>815</v>
      </c>
      <c r="M8">
        <f>SUMIFS(ClaimsData!$H$11:$H$2170,ClaimsData!$E$11:$E$2170,'Exposure Commercial linear'!M$3,ClaimsData!$A$11:$A$2170,'Exposure Commercial linear'!$C8,ClaimsData!$F$11:$F$2170,"Commercial")</f>
        <v>844</v>
      </c>
      <c r="N8">
        <f>SUMIFS(ClaimsData!$H$11:$H$2170,ClaimsData!$E$11:$E$2170,'Exposure Commercial linear'!N$3,ClaimsData!$A$11:$A$2170,'Exposure Commercial linear'!$C8,ClaimsData!$F$11:$F$2170,"Commercial")</f>
        <v>5832</v>
      </c>
      <c r="O8">
        <f>SUMIFS(ClaimsData!$H$11:$H$2170,ClaimsData!$E$11:$E$2170,'Exposure Commercial linear'!O$3,ClaimsData!$A$11:$A$2170,'Exposure Commercial linear'!$C8,ClaimsData!$F$11:$F$2170,"Commercial")</f>
        <v>4105</v>
      </c>
      <c r="P8">
        <f>SUMIFS(ClaimsData!$H$11:$H$2170,ClaimsData!$E$11:$E$2170,'Exposure Commercial linear'!P$3,ClaimsData!$A$11:$A$2170,'Exposure Commercial linear'!$C8,ClaimsData!$F$11:$F$2170,"Commercial")</f>
        <v>4757</v>
      </c>
      <c r="Q8">
        <f>SUMIFS(ClaimsData!$H$11:$H$2170,ClaimsData!$E$11:$E$2170,'Exposure Commercial linear'!Q$3,ClaimsData!$A$11:$A$2170,'Exposure Commercial linear'!$C8,ClaimsData!$F$11:$F$2170,"Commercial")</f>
        <v>4278</v>
      </c>
      <c r="R8">
        <f>SUMIFS(ClaimsData!$H$11:$H$2170,ClaimsData!$E$11:$E$2170,'Exposure Commercial linear'!R$3,ClaimsData!$A$11:$A$2170,'Exposure Commercial linear'!$C8,ClaimsData!$F$11:$F$2170,"Commercial")</f>
        <v>4745</v>
      </c>
      <c r="S8">
        <f>SUMIFS(ClaimsData!$H$11:$H$2170,ClaimsData!$E$11:$E$2170,'Exposure Commercial linear'!S$3,ClaimsData!$A$11:$A$2170,'Exposure Commercial linear'!$C8,ClaimsData!$F$11:$F$2170,"Commercial")</f>
        <v>2307</v>
      </c>
      <c r="T8">
        <f>SUMIFS(ClaimsData!$H$11:$H$2170,ClaimsData!$E$11:$E$2170,'Exposure Commercial linear'!T$3,ClaimsData!$A$11:$A$2170,'Exposure Commercial linear'!$C8,ClaimsData!$F$11:$F$2170,"Commercial")</f>
        <v>770</v>
      </c>
      <c r="U8">
        <f>SUMIFS(ClaimsData!$H$11:$H$2170,ClaimsData!$E$11:$E$2170,'Exposure Commercial linear'!U$3,ClaimsData!$A$11:$A$2170,'Exposure Commercial linear'!$C8,ClaimsData!$F$11:$F$2170,"Commercial")</f>
        <v>1318</v>
      </c>
      <c r="V8">
        <f>SUMIFS(ClaimsData!$H$11:$H$2170,ClaimsData!$E$11:$E$2170,'Exposure Commercial linear'!V$3,ClaimsData!$A$11:$A$2170,'Exposure Commercial linear'!$C8,ClaimsData!$F$11:$F$2170,"Commercial")</f>
        <v>510</v>
      </c>
      <c r="W8">
        <f>SUMIFS(ClaimsData!$H$11:$H$2170,ClaimsData!$E$11:$E$2170,'Exposure Commercial linear'!W$3,ClaimsData!$A$11:$A$2170,'Exposure Commercial linear'!$C8,ClaimsData!$F$11:$F$2170,"Commercial")</f>
        <v>5223</v>
      </c>
      <c r="X8">
        <f>SUMIFS(ClaimsData!$H$11:$H$2170,ClaimsData!$E$11:$E$2170,'Exposure Commercial linear'!X$3,ClaimsData!$A$11:$A$2170,'Exposure Commercial linear'!$C8,ClaimsData!$F$11:$F$2170,"Commercial")</f>
        <v>2111</v>
      </c>
      <c r="Y8">
        <f>SUMIFS(ClaimsData!$H$11:$H$2170,ClaimsData!$E$11:$E$2170,'Exposure Commercial linear'!Y$3,ClaimsData!$A$11:$A$2170,'Exposure Commercial linear'!$C8,ClaimsData!$F$11:$F$2170,"Commercial")</f>
        <v>4856</v>
      </c>
      <c r="Z8">
        <f>SUMIFS(ClaimsData!$H$11:$H$2170,ClaimsData!$E$11:$E$2170,'Exposure Commercial linear'!Z$3,ClaimsData!$A$11:$A$2170,'Exposure Commercial linear'!$C8,ClaimsData!$F$11:$F$2170,"Commercial")</f>
        <v>1339</v>
      </c>
      <c r="AA8">
        <f>SUMIFS(ClaimsData!$H$11:$H$2170,ClaimsData!$E$11:$E$2170,'Exposure Commercial linear'!AA$3,ClaimsData!$A$11:$A$2170,'Exposure Commercial linear'!$C8,ClaimsData!$F$11:$F$2170,"Commercial")</f>
        <v>2044</v>
      </c>
      <c r="AB8">
        <f>SUMIFS(ClaimsData!$H$11:$H$2170,ClaimsData!$E$11:$E$2170,'Exposure Commercial linear'!AB$3,ClaimsData!$A$11:$A$2170,'Exposure Commercial linear'!$C8,ClaimsData!$F$11:$F$2170,"Commercial")</f>
        <v>2445</v>
      </c>
      <c r="AC8">
        <f>SUMIFS(ClaimsData!$H$11:$H$2170,ClaimsData!$E$11:$E$2170,'Exposure Commercial linear'!AC$3,ClaimsData!$A$11:$A$2170,'Exposure Commercial linear'!$C8,ClaimsData!$F$11:$F$2170,"Commercial")</f>
        <v>1216</v>
      </c>
      <c r="AD8">
        <f>SUMIFS(ClaimsData!$H$11:$H$2170,ClaimsData!$E$11:$E$2170,'Exposure Commercial linear'!AD$3,ClaimsData!$A$11:$A$2170,'Exposure Commercial linear'!$C8,ClaimsData!$F$11:$F$2170,"Commercial")</f>
        <v>971</v>
      </c>
      <c r="AE8">
        <f>SUMIFS(ClaimsData!$H$11:$H$2170,ClaimsData!$E$11:$E$2170,'Exposure Commercial linear'!AE$3,ClaimsData!$A$11:$A$2170,'Exposure Commercial linear'!$C8,ClaimsData!$F$11:$F$2170,"Commercial")</f>
        <v>748</v>
      </c>
    </row>
    <row r="9" spans="1:31">
      <c r="A9">
        <f t="shared" si="3"/>
        <v>2010</v>
      </c>
      <c r="B9">
        <f t="shared" si="4"/>
        <v>2</v>
      </c>
      <c r="C9" t="str">
        <f t="shared" si="2"/>
        <v>2010_2</v>
      </c>
      <c r="D9">
        <f t="shared" si="5"/>
        <v>1.25</v>
      </c>
      <c r="E9">
        <f>SUMIFS(ClaimsData!$H$11:$H$2170,ClaimsData!$E$11:$E$2170,'Exposure Commercial linear'!E$3,ClaimsData!$A$11:$A$2170,'Exposure Commercial linear'!$C9,ClaimsData!$F$11:$F$2170,"Commercial")</f>
        <v>5305</v>
      </c>
      <c r="F9">
        <f>SUMIFS(ClaimsData!$H$11:$H$2170,ClaimsData!$E$11:$E$2170,'Exposure Commercial linear'!F$3,ClaimsData!$A$11:$A$2170,'Exposure Commercial linear'!$C9,ClaimsData!$F$11:$F$2170,"Commercial")</f>
        <v>4723</v>
      </c>
      <c r="G9">
        <f>SUMIFS(ClaimsData!$H$11:$H$2170,ClaimsData!$E$11:$E$2170,'Exposure Commercial linear'!G$3,ClaimsData!$A$11:$A$2170,'Exposure Commercial linear'!$C9,ClaimsData!$F$11:$F$2170,"Commercial")</f>
        <v>5238</v>
      </c>
      <c r="H9">
        <f>SUMIFS(ClaimsData!$H$11:$H$2170,ClaimsData!$E$11:$E$2170,'Exposure Commercial linear'!H$3,ClaimsData!$A$11:$A$2170,'Exposure Commercial linear'!$C9,ClaimsData!$F$11:$F$2170,"Commercial")</f>
        <v>5671</v>
      </c>
      <c r="I9">
        <f>SUMIFS(ClaimsData!$H$11:$H$2170,ClaimsData!$E$11:$E$2170,'Exposure Commercial linear'!I$3,ClaimsData!$A$11:$A$2170,'Exposure Commercial linear'!$C9,ClaimsData!$F$11:$F$2170,"Commercial")</f>
        <v>1800</v>
      </c>
      <c r="J9">
        <f>SUMIFS(ClaimsData!$H$11:$H$2170,ClaimsData!$E$11:$E$2170,'Exposure Commercial linear'!J$3,ClaimsData!$A$11:$A$2170,'Exposure Commercial linear'!$C9,ClaimsData!$F$11:$F$2170,"Commercial")</f>
        <v>692</v>
      </c>
      <c r="K9">
        <f>SUMIFS(ClaimsData!$H$11:$H$2170,ClaimsData!$E$11:$E$2170,'Exposure Commercial linear'!K$3,ClaimsData!$A$11:$A$2170,'Exposure Commercial linear'!$C9,ClaimsData!$F$11:$F$2170,"Commercial")</f>
        <v>1194</v>
      </c>
      <c r="L9">
        <f>SUMIFS(ClaimsData!$H$11:$H$2170,ClaimsData!$E$11:$E$2170,'Exposure Commercial linear'!L$3,ClaimsData!$A$11:$A$2170,'Exposure Commercial linear'!$C9,ClaimsData!$F$11:$F$2170,"Commercial")</f>
        <v>794</v>
      </c>
      <c r="M9">
        <f>SUMIFS(ClaimsData!$H$11:$H$2170,ClaimsData!$E$11:$E$2170,'Exposure Commercial linear'!M$3,ClaimsData!$A$11:$A$2170,'Exposure Commercial linear'!$C9,ClaimsData!$F$11:$F$2170,"Commercial")</f>
        <v>820</v>
      </c>
      <c r="N9">
        <f>SUMIFS(ClaimsData!$H$11:$H$2170,ClaimsData!$E$11:$E$2170,'Exposure Commercial linear'!N$3,ClaimsData!$A$11:$A$2170,'Exposure Commercial linear'!$C9,ClaimsData!$F$11:$F$2170,"Commercial")</f>
        <v>5674</v>
      </c>
      <c r="O9">
        <f>SUMIFS(ClaimsData!$H$11:$H$2170,ClaimsData!$E$11:$E$2170,'Exposure Commercial linear'!O$3,ClaimsData!$A$11:$A$2170,'Exposure Commercial linear'!$C9,ClaimsData!$F$11:$F$2170,"Commercial")</f>
        <v>4007</v>
      </c>
      <c r="P9">
        <f>SUMIFS(ClaimsData!$H$11:$H$2170,ClaimsData!$E$11:$E$2170,'Exposure Commercial linear'!P$3,ClaimsData!$A$11:$A$2170,'Exposure Commercial linear'!$C9,ClaimsData!$F$11:$F$2170,"Commercial")</f>
        <v>4647</v>
      </c>
      <c r="Q9">
        <f>SUMIFS(ClaimsData!$H$11:$H$2170,ClaimsData!$E$11:$E$2170,'Exposure Commercial linear'!Q$3,ClaimsData!$A$11:$A$2170,'Exposure Commercial linear'!$C9,ClaimsData!$F$11:$F$2170,"Commercial")</f>
        <v>4176</v>
      </c>
      <c r="R9">
        <f>SUMIFS(ClaimsData!$H$11:$H$2170,ClaimsData!$E$11:$E$2170,'Exposure Commercial linear'!R$3,ClaimsData!$A$11:$A$2170,'Exposure Commercial linear'!$C9,ClaimsData!$F$11:$F$2170,"Commercial")</f>
        <v>4620</v>
      </c>
      <c r="S9">
        <f>SUMIFS(ClaimsData!$H$11:$H$2170,ClaimsData!$E$11:$E$2170,'Exposure Commercial linear'!S$3,ClaimsData!$A$11:$A$2170,'Exposure Commercial linear'!$C9,ClaimsData!$F$11:$F$2170,"Commercial")</f>
        <v>2248</v>
      </c>
      <c r="T9">
        <f>SUMIFS(ClaimsData!$H$11:$H$2170,ClaimsData!$E$11:$E$2170,'Exposure Commercial linear'!T$3,ClaimsData!$A$11:$A$2170,'Exposure Commercial linear'!$C9,ClaimsData!$F$11:$F$2170,"Commercial")</f>
        <v>751</v>
      </c>
      <c r="U9">
        <f>SUMIFS(ClaimsData!$H$11:$H$2170,ClaimsData!$E$11:$E$2170,'Exposure Commercial linear'!U$3,ClaimsData!$A$11:$A$2170,'Exposure Commercial linear'!$C9,ClaimsData!$F$11:$F$2170,"Commercial")</f>
        <v>1278</v>
      </c>
      <c r="V9">
        <f>SUMIFS(ClaimsData!$H$11:$H$2170,ClaimsData!$E$11:$E$2170,'Exposure Commercial linear'!V$3,ClaimsData!$A$11:$A$2170,'Exposure Commercial linear'!$C9,ClaimsData!$F$11:$F$2170,"Commercial")</f>
        <v>498</v>
      </c>
      <c r="W9">
        <f>SUMIFS(ClaimsData!$H$11:$H$2170,ClaimsData!$E$11:$E$2170,'Exposure Commercial linear'!W$3,ClaimsData!$A$11:$A$2170,'Exposure Commercial linear'!$C9,ClaimsData!$F$11:$F$2170,"Commercial")</f>
        <v>5107</v>
      </c>
      <c r="X9">
        <f>SUMIFS(ClaimsData!$H$11:$H$2170,ClaimsData!$E$11:$E$2170,'Exposure Commercial linear'!X$3,ClaimsData!$A$11:$A$2170,'Exposure Commercial linear'!$C9,ClaimsData!$F$11:$F$2170,"Commercial")</f>
        <v>2058</v>
      </c>
      <c r="Y9">
        <f>SUMIFS(ClaimsData!$H$11:$H$2170,ClaimsData!$E$11:$E$2170,'Exposure Commercial linear'!Y$3,ClaimsData!$A$11:$A$2170,'Exposure Commercial linear'!$C9,ClaimsData!$F$11:$F$2170,"Commercial")</f>
        <v>4781</v>
      </c>
      <c r="Z9">
        <f>SUMIFS(ClaimsData!$H$11:$H$2170,ClaimsData!$E$11:$E$2170,'Exposure Commercial linear'!Z$3,ClaimsData!$A$11:$A$2170,'Exposure Commercial linear'!$C9,ClaimsData!$F$11:$F$2170,"Commercial")</f>
        <v>1301</v>
      </c>
      <c r="AA9">
        <f>SUMIFS(ClaimsData!$H$11:$H$2170,ClaimsData!$E$11:$E$2170,'Exposure Commercial linear'!AA$3,ClaimsData!$A$11:$A$2170,'Exposure Commercial linear'!$C9,ClaimsData!$F$11:$F$2170,"Commercial")</f>
        <v>1971</v>
      </c>
      <c r="AB9">
        <f>SUMIFS(ClaimsData!$H$11:$H$2170,ClaimsData!$E$11:$E$2170,'Exposure Commercial linear'!AB$3,ClaimsData!$A$11:$A$2170,'Exposure Commercial linear'!$C9,ClaimsData!$F$11:$F$2170,"Commercial")</f>
        <v>2375</v>
      </c>
      <c r="AC9">
        <f>SUMIFS(ClaimsData!$H$11:$H$2170,ClaimsData!$E$11:$E$2170,'Exposure Commercial linear'!AC$3,ClaimsData!$A$11:$A$2170,'Exposure Commercial linear'!$C9,ClaimsData!$F$11:$F$2170,"Commercial")</f>
        <v>1184</v>
      </c>
      <c r="AD9">
        <f>SUMIFS(ClaimsData!$H$11:$H$2170,ClaimsData!$E$11:$E$2170,'Exposure Commercial linear'!AD$3,ClaimsData!$A$11:$A$2170,'Exposure Commercial linear'!$C9,ClaimsData!$F$11:$F$2170,"Commercial")</f>
        <v>941</v>
      </c>
      <c r="AE9">
        <f>SUMIFS(ClaimsData!$H$11:$H$2170,ClaimsData!$E$11:$E$2170,'Exposure Commercial linear'!AE$3,ClaimsData!$A$11:$A$2170,'Exposure Commercial linear'!$C9,ClaimsData!$F$11:$F$2170,"Commercial")</f>
        <v>732</v>
      </c>
    </row>
    <row r="10" spans="1:31">
      <c r="A10">
        <f t="shared" si="3"/>
        <v>2010</v>
      </c>
      <c r="B10">
        <f t="shared" si="4"/>
        <v>3</v>
      </c>
      <c r="C10" t="str">
        <f t="shared" si="2"/>
        <v>2010_3</v>
      </c>
      <c r="D10">
        <f t="shared" si="5"/>
        <v>1.5</v>
      </c>
      <c r="E10">
        <f>SUMIFS(ClaimsData!$H$11:$H$2170,ClaimsData!$E$11:$E$2170,'Exposure Commercial linear'!E$3,ClaimsData!$A$11:$A$2170,'Exposure Commercial linear'!$C10,ClaimsData!$F$11:$F$2170,"Commercial")</f>
        <v>5478</v>
      </c>
      <c r="F10">
        <f>SUMIFS(ClaimsData!$H$11:$H$2170,ClaimsData!$E$11:$E$2170,'Exposure Commercial linear'!F$3,ClaimsData!$A$11:$A$2170,'Exposure Commercial linear'!$C10,ClaimsData!$F$11:$F$2170,"Commercial")</f>
        <v>4908</v>
      </c>
      <c r="G10">
        <f>SUMIFS(ClaimsData!$H$11:$H$2170,ClaimsData!$E$11:$E$2170,'Exposure Commercial linear'!G$3,ClaimsData!$A$11:$A$2170,'Exposure Commercial linear'!$C10,ClaimsData!$F$11:$F$2170,"Commercial")</f>
        <v>5414</v>
      </c>
      <c r="H10">
        <f>SUMIFS(ClaimsData!$H$11:$H$2170,ClaimsData!$E$11:$E$2170,'Exposure Commercial linear'!H$3,ClaimsData!$A$11:$A$2170,'Exposure Commercial linear'!$C10,ClaimsData!$F$11:$F$2170,"Commercial")</f>
        <v>5859</v>
      </c>
      <c r="I10">
        <f>SUMIFS(ClaimsData!$H$11:$H$2170,ClaimsData!$E$11:$E$2170,'Exposure Commercial linear'!I$3,ClaimsData!$A$11:$A$2170,'Exposure Commercial linear'!$C10,ClaimsData!$F$11:$F$2170,"Commercial")</f>
        <v>1872</v>
      </c>
      <c r="J10">
        <f>SUMIFS(ClaimsData!$H$11:$H$2170,ClaimsData!$E$11:$E$2170,'Exposure Commercial linear'!J$3,ClaimsData!$A$11:$A$2170,'Exposure Commercial linear'!$C10,ClaimsData!$F$11:$F$2170,"Commercial")</f>
        <v>713</v>
      </c>
      <c r="K10">
        <f>SUMIFS(ClaimsData!$H$11:$H$2170,ClaimsData!$E$11:$E$2170,'Exposure Commercial linear'!K$3,ClaimsData!$A$11:$A$2170,'Exposure Commercial linear'!$C10,ClaimsData!$F$11:$F$2170,"Commercial")</f>
        <v>1236</v>
      </c>
      <c r="L10">
        <f>SUMIFS(ClaimsData!$H$11:$H$2170,ClaimsData!$E$11:$E$2170,'Exposure Commercial linear'!L$3,ClaimsData!$A$11:$A$2170,'Exposure Commercial linear'!$C10,ClaimsData!$F$11:$F$2170,"Commercial")</f>
        <v>821</v>
      </c>
      <c r="M10">
        <f>SUMIFS(ClaimsData!$H$11:$H$2170,ClaimsData!$E$11:$E$2170,'Exposure Commercial linear'!M$3,ClaimsData!$A$11:$A$2170,'Exposure Commercial linear'!$C10,ClaimsData!$F$11:$F$2170,"Commercial")</f>
        <v>847</v>
      </c>
      <c r="N10">
        <f>SUMIFS(ClaimsData!$H$11:$H$2170,ClaimsData!$E$11:$E$2170,'Exposure Commercial linear'!N$3,ClaimsData!$A$11:$A$2170,'Exposure Commercial linear'!$C10,ClaimsData!$F$11:$F$2170,"Commercial")</f>
        <v>5850</v>
      </c>
      <c r="O10">
        <f>SUMIFS(ClaimsData!$H$11:$H$2170,ClaimsData!$E$11:$E$2170,'Exposure Commercial linear'!O$3,ClaimsData!$A$11:$A$2170,'Exposure Commercial linear'!$C10,ClaimsData!$F$11:$F$2170,"Commercial")</f>
        <v>4121</v>
      </c>
      <c r="P10">
        <f>SUMIFS(ClaimsData!$H$11:$H$2170,ClaimsData!$E$11:$E$2170,'Exposure Commercial linear'!P$3,ClaimsData!$A$11:$A$2170,'Exposure Commercial linear'!$C10,ClaimsData!$F$11:$F$2170,"Commercial")</f>
        <v>4815</v>
      </c>
      <c r="Q10">
        <f>SUMIFS(ClaimsData!$H$11:$H$2170,ClaimsData!$E$11:$E$2170,'Exposure Commercial linear'!Q$3,ClaimsData!$A$11:$A$2170,'Exposure Commercial linear'!$C10,ClaimsData!$F$11:$F$2170,"Commercial")</f>
        <v>4303</v>
      </c>
      <c r="R10">
        <f>SUMIFS(ClaimsData!$H$11:$H$2170,ClaimsData!$E$11:$E$2170,'Exposure Commercial linear'!R$3,ClaimsData!$A$11:$A$2170,'Exposure Commercial linear'!$C10,ClaimsData!$F$11:$F$2170,"Commercial")</f>
        <v>4768</v>
      </c>
      <c r="S10">
        <f>SUMIFS(ClaimsData!$H$11:$H$2170,ClaimsData!$E$11:$E$2170,'Exposure Commercial linear'!S$3,ClaimsData!$A$11:$A$2170,'Exposure Commercial linear'!$C10,ClaimsData!$F$11:$F$2170,"Commercial")</f>
        <v>2319</v>
      </c>
      <c r="T10">
        <f>SUMIFS(ClaimsData!$H$11:$H$2170,ClaimsData!$E$11:$E$2170,'Exposure Commercial linear'!T$3,ClaimsData!$A$11:$A$2170,'Exposure Commercial linear'!$C10,ClaimsData!$F$11:$F$2170,"Commercial")</f>
        <v>778</v>
      </c>
      <c r="U10">
        <f>SUMIFS(ClaimsData!$H$11:$H$2170,ClaimsData!$E$11:$E$2170,'Exposure Commercial linear'!U$3,ClaimsData!$A$11:$A$2170,'Exposure Commercial linear'!$C10,ClaimsData!$F$11:$F$2170,"Commercial")</f>
        <v>1322</v>
      </c>
      <c r="V10">
        <f>SUMIFS(ClaimsData!$H$11:$H$2170,ClaimsData!$E$11:$E$2170,'Exposure Commercial linear'!V$3,ClaimsData!$A$11:$A$2170,'Exposure Commercial linear'!$C10,ClaimsData!$F$11:$F$2170,"Commercial")</f>
        <v>513</v>
      </c>
      <c r="W10">
        <f>SUMIFS(ClaimsData!$H$11:$H$2170,ClaimsData!$E$11:$E$2170,'Exposure Commercial linear'!W$3,ClaimsData!$A$11:$A$2170,'Exposure Commercial linear'!$C10,ClaimsData!$F$11:$F$2170,"Commercial")</f>
        <v>5291</v>
      </c>
      <c r="X10">
        <f>SUMIFS(ClaimsData!$H$11:$H$2170,ClaimsData!$E$11:$E$2170,'Exposure Commercial linear'!X$3,ClaimsData!$A$11:$A$2170,'Exposure Commercial linear'!$C10,ClaimsData!$F$11:$F$2170,"Commercial")</f>
        <v>2123</v>
      </c>
      <c r="Y10">
        <f>SUMIFS(ClaimsData!$H$11:$H$2170,ClaimsData!$E$11:$E$2170,'Exposure Commercial linear'!Y$3,ClaimsData!$A$11:$A$2170,'Exposure Commercial linear'!$C10,ClaimsData!$F$11:$F$2170,"Commercial")</f>
        <v>4947</v>
      </c>
      <c r="Z10">
        <f>SUMIFS(ClaimsData!$H$11:$H$2170,ClaimsData!$E$11:$E$2170,'Exposure Commercial linear'!Z$3,ClaimsData!$A$11:$A$2170,'Exposure Commercial linear'!$C10,ClaimsData!$F$11:$F$2170,"Commercial")</f>
        <v>1344</v>
      </c>
      <c r="AA10">
        <f>SUMIFS(ClaimsData!$H$11:$H$2170,ClaimsData!$E$11:$E$2170,'Exposure Commercial linear'!AA$3,ClaimsData!$A$11:$A$2170,'Exposure Commercial linear'!$C10,ClaimsData!$F$11:$F$2170,"Commercial")</f>
        <v>2051</v>
      </c>
      <c r="AB10">
        <f>SUMIFS(ClaimsData!$H$11:$H$2170,ClaimsData!$E$11:$E$2170,'Exposure Commercial linear'!AB$3,ClaimsData!$A$11:$A$2170,'Exposure Commercial linear'!$C10,ClaimsData!$F$11:$F$2170,"Commercial")</f>
        <v>2454</v>
      </c>
      <c r="AC10">
        <f>SUMIFS(ClaimsData!$H$11:$H$2170,ClaimsData!$E$11:$E$2170,'Exposure Commercial linear'!AC$3,ClaimsData!$A$11:$A$2170,'Exposure Commercial linear'!$C10,ClaimsData!$F$11:$F$2170,"Commercial")</f>
        <v>1224</v>
      </c>
      <c r="AD10">
        <f>SUMIFS(ClaimsData!$H$11:$H$2170,ClaimsData!$E$11:$E$2170,'Exposure Commercial linear'!AD$3,ClaimsData!$A$11:$A$2170,'Exposure Commercial linear'!$C10,ClaimsData!$F$11:$F$2170,"Commercial")</f>
        <v>970</v>
      </c>
      <c r="AE10">
        <f>SUMIFS(ClaimsData!$H$11:$H$2170,ClaimsData!$E$11:$E$2170,'Exposure Commercial linear'!AE$3,ClaimsData!$A$11:$A$2170,'Exposure Commercial linear'!$C10,ClaimsData!$F$11:$F$2170,"Commercial")</f>
        <v>752</v>
      </c>
    </row>
    <row r="11" spans="1:31">
      <c r="A11">
        <f t="shared" si="3"/>
        <v>2010</v>
      </c>
      <c r="B11">
        <f t="shared" si="4"/>
        <v>4</v>
      </c>
      <c r="C11" t="str">
        <f t="shared" si="2"/>
        <v>2010_4</v>
      </c>
      <c r="D11">
        <f t="shared" si="5"/>
        <v>1.75</v>
      </c>
      <c r="E11">
        <f>SUMIFS(ClaimsData!$H$11:$H$2170,ClaimsData!$E$11:$E$2170,'Exposure Commercial linear'!E$3,ClaimsData!$A$11:$A$2170,'Exposure Commercial linear'!$C11,ClaimsData!$F$11:$F$2170,"Commercial")</f>
        <v>5456</v>
      </c>
      <c r="F11">
        <f>SUMIFS(ClaimsData!$H$11:$H$2170,ClaimsData!$E$11:$E$2170,'Exposure Commercial linear'!F$3,ClaimsData!$A$11:$A$2170,'Exposure Commercial linear'!$C11,ClaimsData!$F$11:$F$2170,"Commercial")</f>
        <v>4931</v>
      </c>
      <c r="G11">
        <f>SUMIFS(ClaimsData!$H$11:$H$2170,ClaimsData!$E$11:$E$2170,'Exposure Commercial linear'!G$3,ClaimsData!$A$11:$A$2170,'Exposure Commercial linear'!$C11,ClaimsData!$F$11:$F$2170,"Commercial")</f>
        <v>5323</v>
      </c>
      <c r="H11">
        <f>SUMIFS(ClaimsData!$H$11:$H$2170,ClaimsData!$E$11:$E$2170,'Exposure Commercial linear'!H$3,ClaimsData!$A$11:$A$2170,'Exposure Commercial linear'!$C11,ClaimsData!$F$11:$F$2170,"Commercial")</f>
        <v>5951</v>
      </c>
      <c r="I11">
        <f>SUMIFS(ClaimsData!$H$11:$H$2170,ClaimsData!$E$11:$E$2170,'Exposure Commercial linear'!I$3,ClaimsData!$A$11:$A$2170,'Exposure Commercial linear'!$C11,ClaimsData!$F$11:$F$2170,"Commercial")</f>
        <v>1877</v>
      </c>
      <c r="J11">
        <f>SUMIFS(ClaimsData!$H$11:$H$2170,ClaimsData!$E$11:$E$2170,'Exposure Commercial linear'!J$3,ClaimsData!$A$11:$A$2170,'Exposure Commercial linear'!$C11,ClaimsData!$F$11:$F$2170,"Commercial")</f>
        <v>704</v>
      </c>
      <c r="K11">
        <f>SUMIFS(ClaimsData!$H$11:$H$2170,ClaimsData!$E$11:$E$2170,'Exposure Commercial linear'!K$3,ClaimsData!$A$11:$A$2170,'Exposure Commercial linear'!$C11,ClaimsData!$F$11:$F$2170,"Commercial")</f>
        <v>1224</v>
      </c>
      <c r="L11">
        <f>SUMIFS(ClaimsData!$H$11:$H$2170,ClaimsData!$E$11:$E$2170,'Exposure Commercial linear'!L$3,ClaimsData!$A$11:$A$2170,'Exposure Commercial linear'!$C11,ClaimsData!$F$11:$F$2170,"Commercial")</f>
        <v>826</v>
      </c>
      <c r="M11">
        <f>SUMIFS(ClaimsData!$H$11:$H$2170,ClaimsData!$E$11:$E$2170,'Exposure Commercial linear'!M$3,ClaimsData!$A$11:$A$2170,'Exposure Commercial linear'!$C11,ClaimsData!$F$11:$F$2170,"Commercial")</f>
        <v>857</v>
      </c>
      <c r="N11">
        <f>SUMIFS(ClaimsData!$H$11:$H$2170,ClaimsData!$E$11:$E$2170,'Exposure Commercial linear'!N$3,ClaimsData!$A$11:$A$2170,'Exposure Commercial linear'!$C11,ClaimsData!$F$11:$F$2170,"Commercial")</f>
        <v>5830</v>
      </c>
      <c r="O11">
        <f>SUMIFS(ClaimsData!$H$11:$H$2170,ClaimsData!$E$11:$E$2170,'Exposure Commercial linear'!O$3,ClaimsData!$A$11:$A$2170,'Exposure Commercial linear'!$C11,ClaimsData!$F$11:$F$2170,"Commercial")</f>
        <v>4154</v>
      </c>
      <c r="P11">
        <f>SUMIFS(ClaimsData!$H$11:$H$2170,ClaimsData!$E$11:$E$2170,'Exposure Commercial linear'!P$3,ClaimsData!$A$11:$A$2170,'Exposure Commercial linear'!$C11,ClaimsData!$F$11:$F$2170,"Commercial")</f>
        <v>4840</v>
      </c>
      <c r="Q11">
        <f>SUMIFS(ClaimsData!$H$11:$H$2170,ClaimsData!$E$11:$E$2170,'Exposure Commercial linear'!Q$3,ClaimsData!$A$11:$A$2170,'Exposure Commercial linear'!$C11,ClaimsData!$F$11:$F$2170,"Commercial")</f>
        <v>4242</v>
      </c>
      <c r="R11">
        <f>SUMIFS(ClaimsData!$H$11:$H$2170,ClaimsData!$E$11:$E$2170,'Exposure Commercial linear'!R$3,ClaimsData!$A$11:$A$2170,'Exposure Commercial linear'!$C11,ClaimsData!$F$11:$F$2170,"Commercial")</f>
        <v>4766</v>
      </c>
      <c r="S11">
        <f>SUMIFS(ClaimsData!$H$11:$H$2170,ClaimsData!$E$11:$E$2170,'Exposure Commercial linear'!S$3,ClaimsData!$A$11:$A$2170,'Exposure Commercial linear'!$C11,ClaimsData!$F$11:$F$2170,"Commercial")</f>
        <v>2319</v>
      </c>
      <c r="T11">
        <f>SUMIFS(ClaimsData!$H$11:$H$2170,ClaimsData!$E$11:$E$2170,'Exposure Commercial linear'!T$3,ClaimsData!$A$11:$A$2170,'Exposure Commercial linear'!$C11,ClaimsData!$F$11:$F$2170,"Commercial")</f>
        <v>773</v>
      </c>
      <c r="U11">
        <f>SUMIFS(ClaimsData!$H$11:$H$2170,ClaimsData!$E$11:$E$2170,'Exposure Commercial linear'!U$3,ClaimsData!$A$11:$A$2170,'Exposure Commercial linear'!$C11,ClaimsData!$F$11:$F$2170,"Commercial")</f>
        <v>1351</v>
      </c>
      <c r="V11">
        <f>SUMIFS(ClaimsData!$H$11:$H$2170,ClaimsData!$E$11:$E$2170,'Exposure Commercial linear'!V$3,ClaimsData!$A$11:$A$2170,'Exposure Commercial linear'!$C11,ClaimsData!$F$11:$F$2170,"Commercial")</f>
        <v>520</v>
      </c>
      <c r="W11">
        <f>SUMIFS(ClaimsData!$H$11:$H$2170,ClaimsData!$E$11:$E$2170,'Exposure Commercial linear'!W$3,ClaimsData!$A$11:$A$2170,'Exposure Commercial linear'!$C11,ClaimsData!$F$11:$F$2170,"Commercial")</f>
        <v>5304</v>
      </c>
      <c r="X11">
        <f>SUMIFS(ClaimsData!$H$11:$H$2170,ClaimsData!$E$11:$E$2170,'Exposure Commercial linear'!X$3,ClaimsData!$A$11:$A$2170,'Exposure Commercial linear'!$C11,ClaimsData!$F$11:$F$2170,"Commercial")</f>
        <v>2139</v>
      </c>
      <c r="Y11">
        <f>SUMIFS(ClaimsData!$H$11:$H$2170,ClaimsData!$E$11:$E$2170,'Exposure Commercial linear'!Y$3,ClaimsData!$A$11:$A$2170,'Exposure Commercial linear'!$C11,ClaimsData!$F$11:$F$2170,"Commercial")</f>
        <v>4904</v>
      </c>
      <c r="Z11">
        <f>SUMIFS(ClaimsData!$H$11:$H$2170,ClaimsData!$E$11:$E$2170,'Exposure Commercial linear'!Z$3,ClaimsData!$A$11:$A$2170,'Exposure Commercial linear'!$C11,ClaimsData!$F$11:$F$2170,"Commercial")</f>
        <v>1368</v>
      </c>
      <c r="AA11">
        <f>SUMIFS(ClaimsData!$H$11:$H$2170,ClaimsData!$E$11:$E$2170,'Exposure Commercial linear'!AA$3,ClaimsData!$A$11:$A$2170,'Exposure Commercial linear'!$C11,ClaimsData!$F$11:$F$2170,"Commercial")</f>
        <v>2060</v>
      </c>
      <c r="AB11">
        <f>SUMIFS(ClaimsData!$H$11:$H$2170,ClaimsData!$E$11:$E$2170,'Exposure Commercial linear'!AB$3,ClaimsData!$A$11:$A$2170,'Exposure Commercial linear'!$C11,ClaimsData!$F$11:$F$2170,"Commercial")</f>
        <v>2472</v>
      </c>
      <c r="AC11">
        <f>SUMIFS(ClaimsData!$H$11:$H$2170,ClaimsData!$E$11:$E$2170,'Exposure Commercial linear'!AC$3,ClaimsData!$A$11:$A$2170,'Exposure Commercial linear'!$C11,ClaimsData!$F$11:$F$2170,"Commercial")</f>
        <v>1223</v>
      </c>
      <c r="AD11">
        <f>SUMIFS(ClaimsData!$H$11:$H$2170,ClaimsData!$E$11:$E$2170,'Exposure Commercial linear'!AD$3,ClaimsData!$A$11:$A$2170,'Exposure Commercial linear'!$C11,ClaimsData!$F$11:$F$2170,"Commercial")</f>
        <v>980</v>
      </c>
      <c r="AE11">
        <f>SUMIFS(ClaimsData!$H$11:$H$2170,ClaimsData!$E$11:$E$2170,'Exposure Commercial linear'!AE$3,ClaimsData!$A$11:$A$2170,'Exposure Commercial linear'!$C11,ClaimsData!$F$11:$F$2170,"Commercial")</f>
        <v>756</v>
      </c>
    </row>
    <row r="12" spans="1:31">
      <c r="A12">
        <f t="shared" si="3"/>
        <v>2011</v>
      </c>
      <c r="B12">
        <f t="shared" si="4"/>
        <v>1</v>
      </c>
      <c r="C12" t="str">
        <f t="shared" si="2"/>
        <v>2011_1</v>
      </c>
      <c r="D12">
        <f t="shared" si="5"/>
        <v>2</v>
      </c>
      <c r="E12">
        <f>SUMIFS(ClaimsData!$H$11:$H$2170,ClaimsData!$E$11:$E$2170,'Exposure Commercial linear'!E$3,ClaimsData!$A$11:$A$2170,'Exposure Commercial linear'!$C12,ClaimsData!$F$11:$F$2170,"Commercial")</f>
        <v>5547</v>
      </c>
      <c r="F12">
        <f>SUMIFS(ClaimsData!$H$11:$H$2170,ClaimsData!$E$11:$E$2170,'Exposure Commercial linear'!F$3,ClaimsData!$A$11:$A$2170,'Exposure Commercial linear'!$C12,ClaimsData!$F$11:$F$2170,"Commercial")</f>
        <v>4988</v>
      </c>
      <c r="G12">
        <f>SUMIFS(ClaimsData!$H$11:$H$2170,ClaimsData!$E$11:$E$2170,'Exposure Commercial linear'!G$3,ClaimsData!$A$11:$A$2170,'Exposure Commercial linear'!$C12,ClaimsData!$F$11:$F$2170,"Commercial")</f>
        <v>5521</v>
      </c>
      <c r="H12">
        <f>SUMIFS(ClaimsData!$H$11:$H$2170,ClaimsData!$E$11:$E$2170,'Exposure Commercial linear'!H$3,ClaimsData!$A$11:$A$2170,'Exposure Commercial linear'!$C12,ClaimsData!$F$11:$F$2170,"Commercial")</f>
        <v>6013</v>
      </c>
      <c r="I12">
        <f>SUMIFS(ClaimsData!$H$11:$H$2170,ClaimsData!$E$11:$E$2170,'Exposure Commercial linear'!I$3,ClaimsData!$A$11:$A$2170,'Exposure Commercial linear'!$C12,ClaimsData!$F$11:$F$2170,"Commercial")</f>
        <v>1924</v>
      </c>
      <c r="J12">
        <f>SUMIFS(ClaimsData!$H$11:$H$2170,ClaimsData!$E$11:$E$2170,'Exposure Commercial linear'!J$3,ClaimsData!$A$11:$A$2170,'Exposure Commercial linear'!$C12,ClaimsData!$F$11:$F$2170,"Commercial")</f>
        <v>719</v>
      </c>
      <c r="K12">
        <f>SUMIFS(ClaimsData!$H$11:$H$2170,ClaimsData!$E$11:$E$2170,'Exposure Commercial linear'!K$3,ClaimsData!$A$11:$A$2170,'Exposure Commercial linear'!$C12,ClaimsData!$F$11:$F$2170,"Commercial")</f>
        <v>1248</v>
      </c>
      <c r="L12">
        <f>SUMIFS(ClaimsData!$H$11:$H$2170,ClaimsData!$E$11:$E$2170,'Exposure Commercial linear'!L$3,ClaimsData!$A$11:$A$2170,'Exposure Commercial linear'!$C12,ClaimsData!$F$11:$F$2170,"Commercial")</f>
        <v>835</v>
      </c>
      <c r="M12">
        <f>SUMIFS(ClaimsData!$H$11:$H$2170,ClaimsData!$E$11:$E$2170,'Exposure Commercial linear'!M$3,ClaimsData!$A$11:$A$2170,'Exposure Commercial linear'!$C12,ClaimsData!$F$11:$F$2170,"Commercial")</f>
        <v>868</v>
      </c>
      <c r="N12">
        <f>SUMIFS(ClaimsData!$H$11:$H$2170,ClaimsData!$E$11:$E$2170,'Exposure Commercial linear'!N$3,ClaimsData!$A$11:$A$2170,'Exposure Commercial linear'!$C12,ClaimsData!$F$11:$F$2170,"Commercial")</f>
        <v>5949</v>
      </c>
      <c r="O12">
        <f>SUMIFS(ClaimsData!$H$11:$H$2170,ClaimsData!$E$11:$E$2170,'Exposure Commercial linear'!O$3,ClaimsData!$A$11:$A$2170,'Exposure Commercial linear'!$C12,ClaimsData!$F$11:$F$2170,"Commercial")</f>
        <v>4241</v>
      </c>
      <c r="P12">
        <f>SUMIFS(ClaimsData!$H$11:$H$2170,ClaimsData!$E$11:$E$2170,'Exposure Commercial linear'!P$3,ClaimsData!$A$11:$A$2170,'Exposure Commercial linear'!$C12,ClaimsData!$F$11:$F$2170,"Commercial")</f>
        <v>4886</v>
      </c>
      <c r="Q12">
        <f>SUMIFS(ClaimsData!$H$11:$H$2170,ClaimsData!$E$11:$E$2170,'Exposure Commercial linear'!Q$3,ClaimsData!$A$11:$A$2170,'Exposure Commercial linear'!$C12,ClaimsData!$F$11:$F$2170,"Commercial")</f>
        <v>4369</v>
      </c>
      <c r="R12">
        <f>SUMIFS(ClaimsData!$H$11:$H$2170,ClaimsData!$E$11:$E$2170,'Exposure Commercial linear'!R$3,ClaimsData!$A$11:$A$2170,'Exposure Commercial linear'!$C12,ClaimsData!$F$11:$F$2170,"Commercial")</f>
        <v>4867</v>
      </c>
      <c r="S12">
        <f>SUMIFS(ClaimsData!$H$11:$H$2170,ClaimsData!$E$11:$E$2170,'Exposure Commercial linear'!S$3,ClaimsData!$A$11:$A$2170,'Exposure Commercial linear'!$C12,ClaimsData!$F$11:$F$2170,"Commercial")</f>
        <v>2361</v>
      </c>
      <c r="T12">
        <f>SUMIFS(ClaimsData!$H$11:$H$2170,ClaimsData!$E$11:$E$2170,'Exposure Commercial linear'!T$3,ClaimsData!$A$11:$A$2170,'Exposure Commercial linear'!$C12,ClaimsData!$F$11:$F$2170,"Commercial")</f>
        <v>786</v>
      </c>
      <c r="U12">
        <f>SUMIFS(ClaimsData!$H$11:$H$2170,ClaimsData!$E$11:$E$2170,'Exposure Commercial linear'!U$3,ClaimsData!$A$11:$A$2170,'Exposure Commercial linear'!$C12,ClaimsData!$F$11:$F$2170,"Commercial")</f>
        <v>1368</v>
      </c>
      <c r="V12">
        <f>SUMIFS(ClaimsData!$H$11:$H$2170,ClaimsData!$E$11:$E$2170,'Exposure Commercial linear'!V$3,ClaimsData!$A$11:$A$2170,'Exposure Commercial linear'!$C12,ClaimsData!$F$11:$F$2170,"Commercial")</f>
        <v>523</v>
      </c>
      <c r="W12">
        <f>SUMIFS(ClaimsData!$H$11:$H$2170,ClaimsData!$E$11:$E$2170,'Exposure Commercial linear'!W$3,ClaimsData!$A$11:$A$2170,'Exposure Commercial linear'!$C12,ClaimsData!$F$11:$F$2170,"Commercial")</f>
        <v>5350</v>
      </c>
      <c r="X12">
        <f>SUMIFS(ClaimsData!$H$11:$H$2170,ClaimsData!$E$11:$E$2170,'Exposure Commercial linear'!X$3,ClaimsData!$A$11:$A$2170,'Exposure Commercial linear'!$C12,ClaimsData!$F$11:$F$2170,"Commercial")</f>
        <v>2156</v>
      </c>
      <c r="Y12">
        <f>SUMIFS(ClaimsData!$H$11:$H$2170,ClaimsData!$E$11:$E$2170,'Exposure Commercial linear'!Y$3,ClaimsData!$A$11:$A$2170,'Exposure Commercial linear'!$C12,ClaimsData!$F$11:$F$2170,"Commercial")</f>
        <v>5004</v>
      </c>
      <c r="Z12">
        <f>SUMIFS(ClaimsData!$H$11:$H$2170,ClaimsData!$E$11:$E$2170,'Exposure Commercial linear'!Z$3,ClaimsData!$A$11:$A$2170,'Exposure Commercial linear'!$C12,ClaimsData!$F$11:$F$2170,"Commercial")</f>
        <v>1383</v>
      </c>
      <c r="AA12">
        <f>SUMIFS(ClaimsData!$H$11:$H$2170,ClaimsData!$E$11:$E$2170,'Exposure Commercial linear'!AA$3,ClaimsData!$A$11:$A$2170,'Exposure Commercial linear'!$C12,ClaimsData!$F$11:$F$2170,"Commercial")</f>
        <v>2121</v>
      </c>
      <c r="AB12">
        <f>SUMIFS(ClaimsData!$H$11:$H$2170,ClaimsData!$E$11:$E$2170,'Exposure Commercial linear'!AB$3,ClaimsData!$A$11:$A$2170,'Exposure Commercial linear'!$C12,ClaimsData!$F$11:$F$2170,"Commercial")</f>
        <v>2525</v>
      </c>
      <c r="AC12">
        <f>SUMIFS(ClaimsData!$H$11:$H$2170,ClaimsData!$E$11:$E$2170,'Exposure Commercial linear'!AC$3,ClaimsData!$A$11:$A$2170,'Exposure Commercial linear'!$C12,ClaimsData!$F$11:$F$2170,"Commercial")</f>
        <v>1261</v>
      </c>
      <c r="AD12">
        <f>SUMIFS(ClaimsData!$H$11:$H$2170,ClaimsData!$E$11:$E$2170,'Exposure Commercial linear'!AD$3,ClaimsData!$A$11:$A$2170,'Exposure Commercial linear'!$C12,ClaimsData!$F$11:$F$2170,"Commercial")</f>
        <v>1006</v>
      </c>
      <c r="AE12">
        <f>SUMIFS(ClaimsData!$H$11:$H$2170,ClaimsData!$E$11:$E$2170,'Exposure Commercial linear'!AE$3,ClaimsData!$A$11:$A$2170,'Exposure Commercial linear'!$C12,ClaimsData!$F$11:$F$2170,"Commercial")</f>
        <v>762</v>
      </c>
    </row>
    <row r="13" spans="1:31">
      <c r="A13">
        <f t="shared" si="3"/>
        <v>2011</v>
      </c>
      <c r="B13">
        <f t="shared" si="4"/>
        <v>2</v>
      </c>
      <c r="C13" t="str">
        <f t="shared" si="2"/>
        <v>2011_2</v>
      </c>
      <c r="D13">
        <f t="shared" si="5"/>
        <v>2.25</v>
      </c>
      <c r="E13">
        <f>SUMIFS(ClaimsData!$H$11:$H$2170,ClaimsData!$E$11:$E$2170,'Exposure Commercial linear'!E$3,ClaimsData!$A$11:$A$2170,'Exposure Commercial linear'!$C13,ClaimsData!$F$11:$F$2170,"Commercial")</f>
        <v>5531</v>
      </c>
      <c r="F13">
        <f>SUMIFS(ClaimsData!$H$11:$H$2170,ClaimsData!$E$11:$E$2170,'Exposure Commercial linear'!F$3,ClaimsData!$A$11:$A$2170,'Exposure Commercial linear'!$C13,ClaimsData!$F$11:$F$2170,"Commercial")</f>
        <v>4933</v>
      </c>
      <c r="G13">
        <f>SUMIFS(ClaimsData!$H$11:$H$2170,ClaimsData!$E$11:$E$2170,'Exposure Commercial linear'!G$3,ClaimsData!$A$11:$A$2170,'Exposure Commercial linear'!$C13,ClaimsData!$F$11:$F$2170,"Commercial")</f>
        <v>5492</v>
      </c>
      <c r="H13">
        <f>SUMIFS(ClaimsData!$H$11:$H$2170,ClaimsData!$E$11:$E$2170,'Exposure Commercial linear'!H$3,ClaimsData!$A$11:$A$2170,'Exposure Commercial linear'!$C13,ClaimsData!$F$11:$F$2170,"Commercial")</f>
        <v>6000</v>
      </c>
      <c r="I13">
        <f>SUMIFS(ClaimsData!$H$11:$H$2170,ClaimsData!$E$11:$E$2170,'Exposure Commercial linear'!I$3,ClaimsData!$A$11:$A$2170,'Exposure Commercial linear'!$C13,ClaimsData!$F$11:$F$2170,"Commercial")</f>
        <v>1922</v>
      </c>
      <c r="J13">
        <f>SUMIFS(ClaimsData!$H$11:$H$2170,ClaimsData!$E$11:$E$2170,'Exposure Commercial linear'!J$3,ClaimsData!$A$11:$A$2170,'Exposure Commercial linear'!$C13,ClaimsData!$F$11:$F$2170,"Commercial")</f>
        <v>707</v>
      </c>
      <c r="K13">
        <f>SUMIFS(ClaimsData!$H$11:$H$2170,ClaimsData!$E$11:$E$2170,'Exposure Commercial linear'!K$3,ClaimsData!$A$11:$A$2170,'Exposure Commercial linear'!$C13,ClaimsData!$F$11:$F$2170,"Commercial")</f>
        <v>1235</v>
      </c>
      <c r="L13">
        <f>SUMIFS(ClaimsData!$H$11:$H$2170,ClaimsData!$E$11:$E$2170,'Exposure Commercial linear'!L$3,ClaimsData!$A$11:$A$2170,'Exposure Commercial linear'!$C13,ClaimsData!$F$11:$F$2170,"Commercial")</f>
        <v>828</v>
      </c>
      <c r="M13">
        <f>SUMIFS(ClaimsData!$H$11:$H$2170,ClaimsData!$E$11:$E$2170,'Exposure Commercial linear'!M$3,ClaimsData!$A$11:$A$2170,'Exposure Commercial linear'!$C13,ClaimsData!$F$11:$F$2170,"Commercial")</f>
        <v>860</v>
      </c>
      <c r="N13">
        <f>SUMIFS(ClaimsData!$H$11:$H$2170,ClaimsData!$E$11:$E$2170,'Exposure Commercial linear'!N$3,ClaimsData!$A$11:$A$2170,'Exposure Commercial linear'!$C13,ClaimsData!$F$11:$F$2170,"Commercial")</f>
        <v>5906</v>
      </c>
      <c r="O13">
        <f>SUMIFS(ClaimsData!$H$11:$H$2170,ClaimsData!$E$11:$E$2170,'Exposure Commercial linear'!O$3,ClaimsData!$A$11:$A$2170,'Exposure Commercial linear'!$C13,ClaimsData!$F$11:$F$2170,"Commercial")</f>
        <v>4208</v>
      </c>
      <c r="P13">
        <f>SUMIFS(ClaimsData!$H$11:$H$2170,ClaimsData!$E$11:$E$2170,'Exposure Commercial linear'!P$3,ClaimsData!$A$11:$A$2170,'Exposure Commercial linear'!$C13,ClaimsData!$F$11:$F$2170,"Commercial")</f>
        <v>4814</v>
      </c>
      <c r="Q13">
        <f>SUMIFS(ClaimsData!$H$11:$H$2170,ClaimsData!$E$11:$E$2170,'Exposure Commercial linear'!Q$3,ClaimsData!$A$11:$A$2170,'Exposure Commercial linear'!$C13,ClaimsData!$F$11:$F$2170,"Commercial")</f>
        <v>4310</v>
      </c>
      <c r="R13">
        <f>SUMIFS(ClaimsData!$H$11:$H$2170,ClaimsData!$E$11:$E$2170,'Exposure Commercial linear'!R$3,ClaimsData!$A$11:$A$2170,'Exposure Commercial linear'!$C13,ClaimsData!$F$11:$F$2170,"Commercial")</f>
        <v>4850</v>
      </c>
      <c r="S13">
        <f>SUMIFS(ClaimsData!$H$11:$H$2170,ClaimsData!$E$11:$E$2170,'Exposure Commercial linear'!S$3,ClaimsData!$A$11:$A$2170,'Exposure Commercial linear'!$C13,ClaimsData!$F$11:$F$2170,"Commercial")</f>
        <v>2347</v>
      </c>
      <c r="T13">
        <f>SUMIFS(ClaimsData!$H$11:$H$2170,ClaimsData!$E$11:$E$2170,'Exposure Commercial linear'!T$3,ClaimsData!$A$11:$A$2170,'Exposure Commercial linear'!$C13,ClaimsData!$F$11:$F$2170,"Commercial")</f>
        <v>773</v>
      </c>
      <c r="U13">
        <f>SUMIFS(ClaimsData!$H$11:$H$2170,ClaimsData!$E$11:$E$2170,'Exposure Commercial linear'!U$3,ClaimsData!$A$11:$A$2170,'Exposure Commercial linear'!$C13,ClaimsData!$F$11:$F$2170,"Commercial")</f>
        <v>1349</v>
      </c>
      <c r="V13">
        <f>SUMIFS(ClaimsData!$H$11:$H$2170,ClaimsData!$E$11:$E$2170,'Exposure Commercial linear'!V$3,ClaimsData!$A$11:$A$2170,'Exposure Commercial linear'!$C13,ClaimsData!$F$11:$F$2170,"Commercial")</f>
        <v>518</v>
      </c>
      <c r="W13">
        <f>SUMIFS(ClaimsData!$H$11:$H$2170,ClaimsData!$E$11:$E$2170,'Exposure Commercial linear'!W$3,ClaimsData!$A$11:$A$2170,'Exposure Commercial linear'!$C13,ClaimsData!$F$11:$F$2170,"Commercial")</f>
        <v>5268</v>
      </c>
      <c r="X13">
        <f>SUMIFS(ClaimsData!$H$11:$H$2170,ClaimsData!$E$11:$E$2170,'Exposure Commercial linear'!X$3,ClaimsData!$A$11:$A$2170,'Exposure Commercial linear'!$C13,ClaimsData!$F$11:$F$2170,"Commercial")</f>
        <v>2122</v>
      </c>
      <c r="Y13">
        <f>SUMIFS(ClaimsData!$H$11:$H$2170,ClaimsData!$E$11:$E$2170,'Exposure Commercial linear'!Y$3,ClaimsData!$A$11:$A$2170,'Exposure Commercial linear'!$C13,ClaimsData!$F$11:$F$2170,"Commercial")</f>
        <v>5020</v>
      </c>
      <c r="Z13">
        <f>SUMIFS(ClaimsData!$H$11:$H$2170,ClaimsData!$E$11:$E$2170,'Exposure Commercial linear'!Z$3,ClaimsData!$A$11:$A$2170,'Exposure Commercial linear'!$C13,ClaimsData!$F$11:$F$2170,"Commercial")</f>
        <v>1363</v>
      </c>
      <c r="AA13">
        <f>SUMIFS(ClaimsData!$H$11:$H$2170,ClaimsData!$E$11:$E$2170,'Exposure Commercial linear'!AA$3,ClaimsData!$A$11:$A$2170,'Exposure Commercial linear'!$C13,ClaimsData!$F$11:$F$2170,"Commercial")</f>
        <v>2093</v>
      </c>
      <c r="AB13">
        <f>SUMIFS(ClaimsData!$H$11:$H$2170,ClaimsData!$E$11:$E$2170,'Exposure Commercial linear'!AB$3,ClaimsData!$A$11:$A$2170,'Exposure Commercial linear'!$C13,ClaimsData!$F$11:$F$2170,"Commercial")</f>
        <v>2490</v>
      </c>
      <c r="AC13">
        <f>SUMIFS(ClaimsData!$H$11:$H$2170,ClaimsData!$E$11:$E$2170,'Exposure Commercial linear'!AC$3,ClaimsData!$A$11:$A$2170,'Exposure Commercial linear'!$C13,ClaimsData!$F$11:$F$2170,"Commercial")</f>
        <v>1251</v>
      </c>
      <c r="AD13">
        <f>SUMIFS(ClaimsData!$H$11:$H$2170,ClaimsData!$E$11:$E$2170,'Exposure Commercial linear'!AD$3,ClaimsData!$A$11:$A$2170,'Exposure Commercial linear'!$C13,ClaimsData!$F$11:$F$2170,"Commercial")</f>
        <v>994</v>
      </c>
      <c r="AE13">
        <f>SUMIFS(ClaimsData!$H$11:$H$2170,ClaimsData!$E$11:$E$2170,'Exposure Commercial linear'!AE$3,ClaimsData!$A$11:$A$2170,'Exposure Commercial linear'!$C13,ClaimsData!$F$11:$F$2170,"Commercial")</f>
        <v>750</v>
      </c>
    </row>
    <row r="14" spans="1:31">
      <c r="A14">
        <f t="shared" si="3"/>
        <v>2011</v>
      </c>
      <c r="B14">
        <f t="shared" si="4"/>
        <v>3</v>
      </c>
      <c r="C14" t="str">
        <f t="shared" si="2"/>
        <v>2011_3</v>
      </c>
      <c r="D14">
        <f t="shared" si="5"/>
        <v>2.5</v>
      </c>
      <c r="E14">
        <f>SUMIFS(ClaimsData!$H$11:$H$2170,ClaimsData!$E$11:$E$2170,'Exposure Commercial linear'!E$3,ClaimsData!$A$11:$A$2170,'Exposure Commercial linear'!$C14,ClaimsData!$F$11:$F$2170,"Commercial")</f>
        <v>5778</v>
      </c>
      <c r="F14">
        <f>SUMIFS(ClaimsData!$H$11:$H$2170,ClaimsData!$E$11:$E$2170,'Exposure Commercial linear'!F$3,ClaimsData!$A$11:$A$2170,'Exposure Commercial linear'!$C14,ClaimsData!$F$11:$F$2170,"Commercial")</f>
        <v>5144</v>
      </c>
      <c r="G14">
        <f>SUMIFS(ClaimsData!$H$11:$H$2170,ClaimsData!$E$11:$E$2170,'Exposure Commercial linear'!G$3,ClaimsData!$A$11:$A$2170,'Exposure Commercial linear'!$C14,ClaimsData!$F$11:$F$2170,"Commercial")</f>
        <v>5800</v>
      </c>
      <c r="H14">
        <f>SUMIFS(ClaimsData!$H$11:$H$2170,ClaimsData!$E$11:$E$2170,'Exposure Commercial linear'!H$3,ClaimsData!$A$11:$A$2170,'Exposure Commercial linear'!$C14,ClaimsData!$F$11:$F$2170,"Commercial")</f>
        <v>6247</v>
      </c>
      <c r="I14">
        <f>SUMIFS(ClaimsData!$H$11:$H$2170,ClaimsData!$E$11:$E$2170,'Exposure Commercial linear'!I$3,ClaimsData!$A$11:$A$2170,'Exposure Commercial linear'!$C14,ClaimsData!$F$11:$F$2170,"Commercial")</f>
        <v>2011</v>
      </c>
      <c r="J14">
        <f>SUMIFS(ClaimsData!$H$11:$H$2170,ClaimsData!$E$11:$E$2170,'Exposure Commercial linear'!J$3,ClaimsData!$A$11:$A$2170,'Exposure Commercial linear'!$C14,ClaimsData!$F$11:$F$2170,"Commercial")</f>
        <v>736</v>
      </c>
      <c r="K14">
        <f>SUMIFS(ClaimsData!$H$11:$H$2170,ClaimsData!$E$11:$E$2170,'Exposure Commercial linear'!K$3,ClaimsData!$A$11:$A$2170,'Exposure Commercial linear'!$C14,ClaimsData!$F$11:$F$2170,"Commercial")</f>
        <v>1283</v>
      </c>
      <c r="L14">
        <f>SUMIFS(ClaimsData!$H$11:$H$2170,ClaimsData!$E$11:$E$2170,'Exposure Commercial linear'!L$3,ClaimsData!$A$11:$A$2170,'Exposure Commercial linear'!$C14,ClaimsData!$F$11:$F$2170,"Commercial")</f>
        <v>862</v>
      </c>
      <c r="M14">
        <f>SUMIFS(ClaimsData!$H$11:$H$2170,ClaimsData!$E$11:$E$2170,'Exposure Commercial linear'!M$3,ClaimsData!$A$11:$A$2170,'Exposure Commercial linear'!$C14,ClaimsData!$F$11:$F$2170,"Commercial")</f>
        <v>908</v>
      </c>
      <c r="N14">
        <f>SUMIFS(ClaimsData!$H$11:$H$2170,ClaimsData!$E$11:$E$2170,'Exposure Commercial linear'!N$3,ClaimsData!$A$11:$A$2170,'Exposure Commercial linear'!$C14,ClaimsData!$F$11:$F$2170,"Commercial")</f>
        <v>6211</v>
      </c>
      <c r="O14">
        <f>SUMIFS(ClaimsData!$H$11:$H$2170,ClaimsData!$E$11:$E$2170,'Exposure Commercial linear'!O$3,ClaimsData!$A$11:$A$2170,'Exposure Commercial linear'!$C14,ClaimsData!$F$11:$F$2170,"Commercial")</f>
        <v>4368</v>
      </c>
      <c r="P14">
        <f>SUMIFS(ClaimsData!$H$11:$H$2170,ClaimsData!$E$11:$E$2170,'Exposure Commercial linear'!P$3,ClaimsData!$A$11:$A$2170,'Exposure Commercial linear'!$C14,ClaimsData!$F$11:$F$2170,"Commercial")</f>
        <v>5060</v>
      </c>
      <c r="Q14">
        <f>SUMIFS(ClaimsData!$H$11:$H$2170,ClaimsData!$E$11:$E$2170,'Exposure Commercial linear'!Q$3,ClaimsData!$A$11:$A$2170,'Exposure Commercial linear'!$C14,ClaimsData!$F$11:$F$2170,"Commercial")</f>
        <v>4463</v>
      </c>
      <c r="R14">
        <f>SUMIFS(ClaimsData!$H$11:$H$2170,ClaimsData!$E$11:$E$2170,'Exposure Commercial linear'!R$3,ClaimsData!$A$11:$A$2170,'Exposure Commercial linear'!$C14,ClaimsData!$F$11:$F$2170,"Commercial")</f>
        <v>5033</v>
      </c>
      <c r="S14">
        <f>SUMIFS(ClaimsData!$H$11:$H$2170,ClaimsData!$E$11:$E$2170,'Exposure Commercial linear'!S$3,ClaimsData!$A$11:$A$2170,'Exposure Commercial linear'!$C14,ClaimsData!$F$11:$F$2170,"Commercial")</f>
        <v>2436</v>
      </c>
      <c r="T14">
        <f>SUMIFS(ClaimsData!$H$11:$H$2170,ClaimsData!$E$11:$E$2170,'Exposure Commercial linear'!T$3,ClaimsData!$A$11:$A$2170,'Exposure Commercial linear'!$C14,ClaimsData!$F$11:$F$2170,"Commercial")</f>
        <v>808</v>
      </c>
      <c r="U14">
        <f>SUMIFS(ClaimsData!$H$11:$H$2170,ClaimsData!$E$11:$E$2170,'Exposure Commercial linear'!U$3,ClaimsData!$A$11:$A$2170,'Exposure Commercial linear'!$C14,ClaimsData!$F$11:$F$2170,"Commercial")</f>
        <v>1431</v>
      </c>
      <c r="V14">
        <f>SUMIFS(ClaimsData!$H$11:$H$2170,ClaimsData!$E$11:$E$2170,'Exposure Commercial linear'!V$3,ClaimsData!$A$11:$A$2170,'Exposure Commercial linear'!$C14,ClaimsData!$F$11:$F$2170,"Commercial")</f>
        <v>540</v>
      </c>
      <c r="W14">
        <f>SUMIFS(ClaimsData!$H$11:$H$2170,ClaimsData!$E$11:$E$2170,'Exposure Commercial linear'!W$3,ClaimsData!$A$11:$A$2170,'Exposure Commercial linear'!$C14,ClaimsData!$F$11:$F$2170,"Commercial")</f>
        <v>5524</v>
      </c>
      <c r="X14">
        <f>SUMIFS(ClaimsData!$H$11:$H$2170,ClaimsData!$E$11:$E$2170,'Exposure Commercial linear'!X$3,ClaimsData!$A$11:$A$2170,'Exposure Commercial linear'!$C14,ClaimsData!$F$11:$F$2170,"Commercial")</f>
        <v>2219</v>
      </c>
      <c r="Y14">
        <f>SUMIFS(ClaimsData!$H$11:$H$2170,ClaimsData!$E$11:$E$2170,'Exposure Commercial linear'!Y$3,ClaimsData!$A$11:$A$2170,'Exposure Commercial linear'!$C14,ClaimsData!$F$11:$F$2170,"Commercial")</f>
        <v>5268</v>
      </c>
      <c r="Z14">
        <f>SUMIFS(ClaimsData!$H$11:$H$2170,ClaimsData!$E$11:$E$2170,'Exposure Commercial linear'!Z$3,ClaimsData!$A$11:$A$2170,'Exposure Commercial linear'!$C14,ClaimsData!$F$11:$F$2170,"Commercial")</f>
        <v>1439</v>
      </c>
      <c r="AA14">
        <f>SUMIFS(ClaimsData!$H$11:$H$2170,ClaimsData!$E$11:$E$2170,'Exposure Commercial linear'!AA$3,ClaimsData!$A$11:$A$2170,'Exposure Commercial linear'!$C14,ClaimsData!$F$11:$F$2170,"Commercial")</f>
        <v>2218</v>
      </c>
      <c r="AB14">
        <f>SUMIFS(ClaimsData!$H$11:$H$2170,ClaimsData!$E$11:$E$2170,'Exposure Commercial linear'!AB$3,ClaimsData!$A$11:$A$2170,'Exposure Commercial linear'!$C14,ClaimsData!$F$11:$F$2170,"Commercial")</f>
        <v>2629</v>
      </c>
      <c r="AC14">
        <f>SUMIFS(ClaimsData!$H$11:$H$2170,ClaimsData!$E$11:$E$2170,'Exposure Commercial linear'!AC$3,ClaimsData!$A$11:$A$2170,'Exposure Commercial linear'!$C14,ClaimsData!$F$11:$F$2170,"Commercial")</f>
        <v>1315</v>
      </c>
      <c r="AD14">
        <f>SUMIFS(ClaimsData!$H$11:$H$2170,ClaimsData!$E$11:$E$2170,'Exposure Commercial linear'!AD$3,ClaimsData!$A$11:$A$2170,'Exposure Commercial linear'!$C14,ClaimsData!$F$11:$F$2170,"Commercial")</f>
        <v>1041</v>
      </c>
      <c r="AE14">
        <f>SUMIFS(ClaimsData!$H$11:$H$2170,ClaimsData!$E$11:$E$2170,'Exposure Commercial linear'!AE$3,ClaimsData!$A$11:$A$2170,'Exposure Commercial linear'!$C14,ClaimsData!$F$11:$F$2170,"Commercial")</f>
        <v>783</v>
      </c>
    </row>
    <row r="15" spans="1:31">
      <c r="A15">
        <f t="shared" si="3"/>
        <v>2011</v>
      </c>
      <c r="B15">
        <f t="shared" si="4"/>
        <v>4</v>
      </c>
      <c r="C15" t="str">
        <f t="shared" si="2"/>
        <v>2011_4</v>
      </c>
      <c r="D15">
        <f t="shared" si="5"/>
        <v>2.75</v>
      </c>
      <c r="E15">
        <f>SUMIFS(ClaimsData!$H$11:$H$2170,ClaimsData!$E$11:$E$2170,'Exposure Commercial linear'!E$3,ClaimsData!$A$11:$A$2170,'Exposure Commercial linear'!$C15,ClaimsData!$F$11:$F$2170,"Commercial")</f>
        <v>5823</v>
      </c>
      <c r="F15">
        <f>SUMIFS(ClaimsData!$H$11:$H$2170,ClaimsData!$E$11:$E$2170,'Exposure Commercial linear'!F$3,ClaimsData!$A$11:$A$2170,'Exposure Commercial linear'!$C15,ClaimsData!$F$11:$F$2170,"Commercial")</f>
        <v>5175</v>
      </c>
      <c r="G15">
        <f>SUMIFS(ClaimsData!$H$11:$H$2170,ClaimsData!$E$11:$E$2170,'Exposure Commercial linear'!G$3,ClaimsData!$A$11:$A$2170,'Exposure Commercial linear'!$C15,ClaimsData!$F$11:$F$2170,"Commercial")</f>
        <v>5747</v>
      </c>
      <c r="H15">
        <f>SUMIFS(ClaimsData!$H$11:$H$2170,ClaimsData!$E$11:$E$2170,'Exposure Commercial linear'!H$3,ClaimsData!$A$11:$A$2170,'Exposure Commercial linear'!$C15,ClaimsData!$F$11:$F$2170,"Commercial")</f>
        <v>6305</v>
      </c>
      <c r="I15">
        <f>SUMIFS(ClaimsData!$H$11:$H$2170,ClaimsData!$E$11:$E$2170,'Exposure Commercial linear'!I$3,ClaimsData!$A$11:$A$2170,'Exposure Commercial linear'!$C15,ClaimsData!$F$11:$F$2170,"Commercial")</f>
        <v>2039</v>
      </c>
      <c r="J15">
        <f>SUMIFS(ClaimsData!$H$11:$H$2170,ClaimsData!$E$11:$E$2170,'Exposure Commercial linear'!J$3,ClaimsData!$A$11:$A$2170,'Exposure Commercial linear'!$C15,ClaimsData!$F$11:$F$2170,"Commercial")</f>
        <v>727</v>
      </c>
      <c r="K15">
        <f>SUMIFS(ClaimsData!$H$11:$H$2170,ClaimsData!$E$11:$E$2170,'Exposure Commercial linear'!K$3,ClaimsData!$A$11:$A$2170,'Exposure Commercial linear'!$C15,ClaimsData!$F$11:$F$2170,"Commercial")</f>
        <v>1285</v>
      </c>
      <c r="L15">
        <f>SUMIFS(ClaimsData!$H$11:$H$2170,ClaimsData!$E$11:$E$2170,'Exposure Commercial linear'!L$3,ClaimsData!$A$11:$A$2170,'Exposure Commercial linear'!$C15,ClaimsData!$F$11:$F$2170,"Commercial")</f>
        <v>866</v>
      </c>
      <c r="M15">
        <f>SUMIFS(ClaimsData!$H$11:$H$2170,ClaimsData!$E$11:$E$2170,'Exposure Commercial linear'!M$3,ClaimsData!$A$11:$A$2170,'Exposure Commercial linear'!$C15,ClaimsData!$F$11:$F$2170,"Commercial")</f>
        <v>918</v>
      </c>
      <c r="N15">
        <f>SUMIFS(ClaimsData!$H$11:$H$2170,ClaimsData!$E$11:$E$2170,'Exposure Commercial linear'!N$3,ClaimsData!$A$11:$A$2170,'Exposure Commercial linear'!$C15,ClaimsData!$F$11:$F$2170,"Commercial")</f>
        <v>6258</v>
      </c>
      <c r="O15">
        <f>SUMIFS(ClaimsData!$H$11:$H$2170,ClaimsData!$E$11:$E$2170,'Exposure Commercial linear'!O$3,ClaimsData!$A$11:$A$2170,'Exposure Commercial linear'!$C15,ClaimsData!$F$11:$F$2170,"Commercial")</f>
        <v>4444</v>
      </c>
      <c r="P15">
        <f>SUMIFS(ClaimsData!$H$11:$H$2170,ClaimsData!$E$11:$E$2170,'Exposure Commercial linear'!P$3,ClaimsData!$A$11:$A$2170,'Exposure Commercial linear'!$C15,ClaimsData!$F$11:$F$2170,"Commercial")</f>
        <v>5096</v>
      </c>
      <c r="Q15">
        <f>SUMIFS(ClaimsData!$H$11:$H$2170,ClaimsData!$E$11:$E$2170,'Exposure Commercial linear'!Q$3,ClaimsData!$A$11:$A$2170,'Exposure Commercial linear'!$C15,ClaimsData!$F$11:$F$2170,"Commercial")</f>
        <v>4377</v>
      </c>
      <c r="R15">
        <f>SUMIFS(ClaimsData!$H$11:$H$2170,ClaimsData!$E$11:$E$2170,'Exposure Commercial linear'!R$3,ClaimsData!$A$11:$A$2170,'Exposure Commercial linear'!$C15,ClaimsData!$F$11:$F$2170,"Commercial")</f>
        <v>5064</v>
      </c>
      <c r="S15">
        <f>SUMIFS(ClaimsData!$H$11:$H$2170,ClaimsData!$E$11:$E$2170,'Exposure Commercial linear'!S$3,ClaimsData!$A$11:$A$2170,'Exposure Commercial linear'!$C15,ClaimsData!$F$11:$F$2170,"Commercial")</f>
        <v>2447</v>
      </c>
      <c r="T15">
        <f>SUMIFS(ClaimsData!$H$11:$H$2170,ClaimsData!$E$11:$E$2170,'Exposure Commercial linear'!T$3,ClaimsData!$A$11:$A$2170,'Exposure Commercial linear'!$C15,ClaimsData!$F$11:$F$2170,"Commercial")</f>
        <v>810</v>
      </c>
      <c r="U15">
        <f>SUMIFS(ClaimsData!$H$11:$H$2170,ClaimsData!$E$11:$E$2170,'Exposure Commercial linear'!U$3,ClaimsData!$A$11:$A$2170,'Exposure Commercial linear'!$C15,ClaimsData!$F$11:$F$2170,"Commercial")</f>
        <v>1451</v>
      </c>
      <c r="V15">
        <f>SUMIFS(ClaimsData!$H$11:$H$2170,ClaimsData!$E$11:$E$2170,'Exposure Commercial linear'!V$3,ClaimsData!$A$11:$A$2170,'Exposure Commercial linear'!$C15,ClaimsData!$F$11:$F$2170,"Commercial")</f>
        <v>545</v>
      </c>
      <c r="W15">
        <f>SUMIFS(ClaimsData!$H$11:$H$2170,ClaimsData!$E$11:$E$2170,'Exposure Commercial linear'!W$3,ClaimsData!$A$11:$A$2170,'Exposure Commercial linear'!$C15,ClaimsData!$F$11:$F$2170,"Commercial")</f>
        <v>5554</v>
      </c>
      <c r="X15">
        <f>SUMIFS(ClaimsData!$H$11:$H$2170,ClaimsData!$E$11:$E$2170,'Exposure Commercial linear'!X$3,ClaimsData!$A$11:$A$2170,'Exposure Commercial linear'!$C15,ClaimsData!$F$11:$F$2170,"Commercial")</f>
        <v>2226</v>
      </c>
      <c r="Y15">
        <f>SUMIFS(ClaimsData!$H$11:$H$2170,ClaimsData!$E$11:$E$2170,'Exposure Commercial linear'!Y$3,ClaimsData!$A$11:$A$2170,'Exposure Commercial linear'!$C15,ClaimsData!$F$11:$F$2170,"Commercial")</f>
        <v>5292</v>
      </c>
      <c r="Z15">
        <f>SUMIFS(ClaimsData!$H$11:$H$2170,ClaimsData!$E$11:$E$2170,'Exposure Commercial linear'!Z$3,ClaimsData!$A$11:$A$2170,'Exposure Commercial linear'!$C15,ClaimsData!$F$11:$F$2170,"Commercial")</f>
        <v>1454</v>
      </c>
      <c r="AA15">
        <f>SUMIFS(ClaimsData!$H$11:$H$2170,ClaimsData!$E$11:$E$2170,'Exposure Commercial linear'!AA$3,ClaimsData!$A$11:$A$2170,'Exposure Commercial linear'!$C15,ClaimsData!$F$11:$F$2170,"Commercial")</f>
        <v>2249</v>
      </c>
      <c r="AB15">
        <f>SUMIFS(ClaimsData!$H$11:$H$2170,ClaimsData!$E$11:$E$2170,'Exposure Commercial linear'!AB$3,ClaimsData!$A$11:$A$2170,'Exposure Commercial linear'!$C15,ClaimsData!$F$11:$F$2170,"Commercial")</f>
        <v>2658</v>
      </c>
      <c r="AC15">
        <f>SUMIFS(ClaimsData!$H$11:$H$2170,ClaimsData!$E$11:$E$2170,'Exposure Commercial linear'!AC$3,ClaimsData!$A$11:$A$2170,'Exposure Commercial linear'!$C15,ClaimsData!$F$11:$F$2170,"Commercial")</f>
        <v>1319</v>
      </c>
      <c r="AD15">
        <f>SUMIFS(ClaimsData!$H$11:$H$2170,ClaimsData!$E$11:$E$2170,'Exposure Commercial linear'!AD$3,ClaimsData!$A$11:$A$2170,'Exposure Commercial linear'!$C15,ClaimsData!$F$11:$F$2170,"Commercial")</f>
        <v>1056</v>
      </c>
      <c r="AE15">
        <f>SUMIFS(ClaimsData!$H$11:$H$2170,ClaimsData!$E$11:$E$2170,'Exposure Commercial linear'!AE$3,ClaimsData!$A$11:$A$2170,'Exposure Commercial linear'!$C15,ClaimsData!$F$11:$F$2170,"Commercial")</f>
        <v>786</v>
      </c>
    </row>
    <row r="16" spans="1:31">
      <c r="A16">
        <f t="shared" si="3"/>
        <v>2012</v>
      </c>
      <c r="B16">
        <f t="shared" si="4"/>
        <v>1</v>
      </c>
      <c r="C16" t="str">
        <f t="shared" si="2"/>
        <v>2012_1</v>
      </c>
      <c r="D16">
        <f t="shared" si="5"/>
        <v>3</v>
      </c>
      <c r="E16">
        <f>SUMIFS(ClaimsData!$H$11:$H$2170,ClaimsData!$E$11:$E$2170,'Exposure Commercial linear'!E$3,ClaimsData!$A$11:$A$2170,'Exposure Commercial linear'!$C16,ClaimsData!$F$11:$F$2170,"Commercial")</f>
        <v>5917</v>
      </c>
      <c r="F16">
        <f>SUMIFS(ClaimsData!$H$11:$H$2170,ClaimsData!$E$11:$E$2170,'Exposure Commercial linear'!F$3,ClaimsData!$A$11:$A$2170,'Exposure Commercial linear'!$C16,ClaimsData!$F$11:$F$2170,"Commercial")</f>
        <v>5220</v>
      </c>
      <c r="G16">
        <f>SUMIFS(ClaimsData!$H$11:$H$2170,ClaimsData!$E$11:$E$2170,'Exposure Commercial linear'!G$3,ClaimsData!$A$11:$A$2170,'Exposure Commercial linear'!$C16,ClaimsData!$F$11:$F$2170,"Commercial")</f>
        <v>5915</v>
      </c>
      <c r="H16">
        <f>SUMIFS(ClaimsData!$H$11:$H$2170,ClaimsData!$E$11:$E$2170,'Exposure Commercial linear'!H$3,ClaimsData!$A$11:$A$2170,'Exposure Commercial linear'!$C16,ClaimsData!$F$11:$F$2170,"Commercial")</f>
        <v>6417</v>
      </c>
      <c r="I16">
        <f>SUMIFS(ClaimsData!$H$11:$H$2170,ClaimsData!$E$11:$E$2170,'Exposure Commercial linear'!I$3,ClaimsData!$A$11:$A$2170,'Exposure Commercial linear'!$C16,ClaimsData!$F$11:$F$2170,"Commercial")</f>
        <v>2082</v>
      </c>
      <c r="J16">
        <f>SUMIFS(ClaimsData!$H$11:$H$2170,ClaimsData!$E$11:$E$2170,'Exposure Commercial linear'!J$3,ClaimsData!$A$11:$A$2170,'Exposure Commercial linear'!$C16,ClaimsData!$F$11:$F$2170,"Commercial")</f>
        <v>732</v>
      </c>
      <c r="K16">
        <f>SUMIFS(ClaimsData!$H$11:$H$2170,ClaimsData!$E$11:$E$2170,'Exposure Commercial linear'!K$3,ClaimsData!$A$11:$A$2170,'Exposure Commercial linear'!$C16,ClaimsData!$F$11:$F$2170,"Commercial")</f>
        <v>1300</v>
      </c>
      <c r="L16">
        <f>SUMIFS(ClaimsData!$H$11:$H$2170,ClaimsData!$E$11:$E$2170,'Exposure Commercial linear'!L$3,ClaimsData!$A$11:$A$2170,'Exposure Commercial linear'!$C16,ClaimsData!$F$11:$F$2170,"Commercial")</f>
        <v>881</v>
      </c>
      <c r="M16">
        <f>SUMIFS(ClaimsData!$H$11:$H$2170,ClaimsData!$E$11:$E$2170,'Exposure Commercial linear'!M$3,ClaimsData!$A$11:$A$2170,'Exposure Commercial linear'!$C16,ClaimsData!$F$11:$F$2170,"Commercial")</f>
        <v>940</v>
      </c>
      <c r="N16">
        <f>SUMIFS(ClaimsData!$H$11:$H$2170,ClaimsData!$E$11:$E$2170,'Exposure Commercial linear'!N$3,ClaimsData!$A$11:$A$2170,'Exposure Commercial linear'!$C16,ClaimsData!$F$11:$F$2170,"Commercial")</f>
        <v>6359</v>
      </c>
      <c r="O16">
        <f>SUMIFS(ClaimsData!$H$11:$H$2170,ClaimsData!$E$11:$E$2170,'Exposure Commercial linear'!O$3,ClaimsData!$A$11:$A$2170,'Exposure Commercial linear'!$C16,ClaimsData!$F$11:$F$2170,"Commercial")</f>
        <v>4550</v>
      </c>
      <c r="P16">
        <f>SUMIFS(ClaimsData!$H$11:$H$2170,ClaimsData!$E$11:$E$2170,'Exposure Commercial linear'!P$3,ClaimsData!$A$11:$A$2170,'Exposure Commercial linear'!$C16,ClaimsData!$F$11:$F$2170,"Commercial")</f>
        <v>5214</v>
      </c>
      <c r="Q16">
        <f>SUMIFS(ClaimsData!$H$11:$H$2170,ClaimsData!$E$11:$E$2170,'Exposure Commercial linear'!Q$3,ClaimsData!$A$11:$A$2170,'Exposure Commercial linear'!$C16,ClaimsData!$F$11:$F$2170,"Commercial")</f>
        <v>4512</v>
      </c>
      <c r="R16">
        <f>SUMIFS(ClaimsData!$H$11:$H$2170,ClaimsData!$E$11:$E$2170,'Exposure Commercial linear'!R$3,ClaimsData!$A$11:$A$2170,'Exposure Commercial linear'!$C16,ClaimsData!$F$11:$F$2170,"Commercial")</f>
        <v>5186</v>
      </c>
      <c r="S16">
        <f>SUMIFS(ClaimsData!$H$11:$H$2170,ClaimsData!$E$11:$E$2170,'Exposure Commercial linear'!S$3,ClaimsData!$A$11:$A$2170,'Exposure Commercial linear'!$C16,ClaimsData!$F$11:$F$2170,"Commercial")</f>
        <v>2481</v>
      </c>
      <c r="T16">
        <f>SUMIFS(ClaimsData!$H$11:$H$2170,ClaimsData!$E$11:$E$2170,'Exposure Commercial linear'!T$3,ClaimsData!$A$11:$A$2170,'Exposure Commercial linear'!$C16,ClaimsData!$F$11:$F$2170,"Commercial")</f>
        <v>816</v>
      </c>
      <c r="U16">
        <f>SUMIFS(ClaimsData!$H$11:$H$2170,ClaimsData!$E$11:$E$2170,'Exposure Commercial linear'!U$3,ClaimsData!$A$11:$A$2170,'Exposure Commercial linear'!$C16,ClaimsData!$F$11:$F$2170,"Commercial")</f>
        <v>1482</v>
      </c>
      <c r="V16">
        <f>SUMIFS(ClaimsData!$H$11:$H$2170,ClaimsData!$E$11:$E$2170,'Exposure Commercial linear'!V$3,ClaimsData!$A$11:$A$2170,'Exposure Commercial linear'!$C16,ClaimsData!$F$11:$F$2170,"Commercial")</f>
        <v>553</v>
      </c>
      <c r="W16">
        <f>SUMIFS(ClaimsData!$H$11:$H$2170,ClaimsData!$E$11:$E$2170,'Exposure Commercial linear'!W$3,ClaimsData!$A$11:$A$2170,'Exposure Commercial linear'!$C16,ClaimsData!$F$11:$F$2170,"Commercial")</f>
        <v>5654</v>
      </c>
      <c r="X16">
        <f>SUMIFS(ClaimsData!$H$11:$H$2170,ClaimsData!$E$11:$E$2170,'Exposure Commercial linear'!X$3,ClaimsData!$A$11:$A$2170,'Exposure Commercial linear'!$C16,ClaimsData!$F$11:$F$2170,"Commercial")</f>
        <v>2263</v>
      </c>
      <c r="Y16">
        <f>SUMIFS(ClaimsData!$H$11:$H$2170,ClaimsData!$E$11:$E$2170,'Exposure Commercial linear'!Y$3,ClaimsData!$A$11:$A$2170,'Exposure Commercial linear'!$C16,ClaimsData!$F$11:$F$2170,"Commercial")</f>
        <v>5401</v>
      </c>
      <c r="Z16">
        <f>SUMIFS(ClaimsData!$H$11:$H$2170,ClaimsData!$E$11:$E$2170,'Exposure Commercial linear'!Z$3,ClaimsData!$A$11:$A$2170,'Exposure Commercial linear'!$C16,ClaimsData!$F$11:$F$2170,"Commercial")</f>
        <v>1481</v>
      </c>
      <c r="AA16">
        <f>SUMIFS(ClaimsData!$H$11:$H$2170,ClaimsData!$E$11:$E$2170,'Exposure Commercial linear'!AA$3,ClaimsData!$A$11:$A$2170,'Exposure Commercial linear'!$C16,ClaimsData!$F$11:$F$2170,"Commercial")</f>
        <v>2298</v>
      </c>
      <c r="AB16">
        <f>SUMIFS(ClaimsData!$H$11:$H$2170,ClaimsData!$E$11:$E$2170,'Exposure Commercial linear'!AB$3,ClaimsData!$A$11:$A$2170,'Exposure Commercial linear'!$C16,ClaimsData!$F$11:$F$2170,"Commercial")</f>
        <v>2709</v>
      </c>
      <c r="AC16">
        <f>SUMIFS(ClaimsData!$H$11:$H$2170,ClaimsData!$E$11:$E$2170,'Exposure Commercial linear'!AC$3,ClaimsData!$A$11:$A$2170,'Exposure Commercial linear'!$C16,ClaimsData!$F$11:$F$2170,"Commercial")</f>
        <v>1358</v>
      </c>
      <c r="AD16">
        <f>SUMIFS(ClaimsData!$H$11:$H$2170,ClaimsData!$E$11:$E$2170,'Exposure Commercial linear'!AD$3,ClaimsData!$A$11:$A$2170,'Exposure Commercial linear'!$C16,ClaimsData!$F$11:$F$2170,"Commercial")</f>
        <v>1085</v>
      </c>
      <c r="AE16">
        <f>SUMIFS(ClaimsData!$H$11:$H$2170,ClaimsData!$E$11:$E$2170,'Exposure Commercial linear'!AE$3,ClaimsData!$A$11:$A$2170,'Exposure Commercial linear'!$C16,ClaimsData!$F$11:$F$2170,"Commercial")</f>
        <v>793</v>
      </c>
    </row>
    <row r="17" spans="1:31">
      <c r="A17">
        <f t="shared" si="3"/>
        <v>2012</v>
      </c>
      <c r="B17">
        <f t="shared" si="4"/>
        <v>2</v>
      </c>
      <c r="C17" t="str">
        <f t="shared" si="2"/>
        <v>2012_2</v>
      </c>
      <c r="D17">
        <f t="shared" si="5"/>
        <v>3.25</v>
      </c>
      <c r="E17">
        <f>SUMIFS(ClaimsData!$H$11:$H$2170,ClaimsData!$E$11:$E$2170,'Exposure Commercial linear'!E$3,ClaimsData!$A$11:$A$2170,'Exposure Commercial linear'!$C17,ClaimsData!$F$11:$F$2170,"Commercial")</f>
        <v>5972</v>
      </c>
      <c r="F17">
        <f>SUMIFS(ClaimsData!$H$11:$H$2170,ClaimsData!$E$11:$E$2170,'Exposure Commercial linear'!F$3,ClaimsData!$A$11:$A$2170,'Exposure Commercial linear'!$C17,ClaimsData!$F$11:$F$2170,"Commercial")</f>
        <v>5251</v>
      </c>
      <c r="G17">
        <f>SUMIFS(ClaimsData!$H$11:$H$2170,ClaimsData!$E$11:$E$2170,'Exposure Commercial linear'!G$3,ClaimsData!$A$11:$A$2170,'Exposure Commercial linear'!$C17,ClaimsData!$F$11:$F$2170,"Commercial")</f>
        <v>6003</v>
      </c>
      <c r="H17">
        <f>SUMIFS(ClaimsData!$H$11:$H$2170,ClaimsData!$E$11:$E$2170,'Exposure Commercial linear'!H$3,ClaimsData!$A$11:$A$2170,'Exposure Commercial linear'!$C17,ClaimsData!$F$11:$F$2170,"Commercial")</f>
        <v>6437</v>
      </c>
      <c r="I17">
        <f>SUMIFS(ClaimsData!$H$11:$H$2170,ClaimsData!$E$11:$E$2170,'Exposure Commercial linear'!I$3,ClaimsData!$A$11:$A$2170,'Exposure Commercial linear'!$C17,ClaimsData!$F$11:$F$2170,"Commercial")</f>
        <v>2098</v>
      </c>
      <c r="J17">
        <f>SUMIFS(ClaimsData!$H$11:$H$2170,ClaimsData!$E$11:$E$2170,'Exposure Commercial linear'!J$3,ClaimsData!$A$11:$A$2170,'Exposure Commercial linear'!$C17,ClaimsData!$F$11:$F$2170,"Commercial")</f>
        <v>736</v>
      </c>
      <c r="K17">
        <f>SUMIFS(ClaimsData!$H$11:$H$2170,ClaimsData!$E$11:$E$2170,'Exposure Commercial linear'!K$3,ClaimsData!$A$11:$A$2170,'Exposure Commercial linear'!$C17,ClaimsData!$F$11:$F$2170,"Commercial")</f>
        <v>1294</v>
      </c>
      <c r="L17">
        <f>SUMIFS(ClaimsData!$H$11:$H$2170,ClaimsData!$E$11:$E$2170,'Exposure Commercial linear'!L$3,ClaimsData!$A$11:$A$2170,'Exposure Commercial linear'!$C17,ClaimsData!$F$11:$F$2170,"Commercial")</f>
        <v>879</v>
      </c>
      <c r="M17">
        <f>SUMIFS(ClaimsData!$H$11:$H$2170,ClaimsData!$E$11:$E$2170,'Exposure Commercial linear'!M$3,ClaimsData!$A$11:$A$2170,'Exposure Commercial linear'!$C17,ClaimsData!$F$11:$F$2170,"Commercial")</f>
        <v>940</v>
      </c>
      <c r="N17">
        <f>SUMIFS(ClaimsData!$H$11:$H$2170,ClaimsData!$E$11:$E$2170,'Exposure Commercial linear'!N$3,ClaimsData!$A$11:$A$2170,'Exposure Commercial linear'!$C17,ClaimsData!$F$11:$F$2170,"Commercial")</f>
        <v>6366</v>
      </c>
      <c r="O17">
        <f>SUMIFS(ClaimsData!$H$11:$H$2170,ClaimsData!$E$11:$E$2170,'Exposure Commercial linear'!O$3,ClaimsData!$A$11:$A$2170,'Exposure Commercial linear'!$C17,ClaimsData!$F$11:$F$2170,"Commercial")</f>
        <v>4552</v>
      </c>
      <c r="P17">
        <f>SUMIFS(ClaimsData!$H$11:$H$2170,ClaimsData!$E$11:$E$2170,'Exposure Commercial linear'!P$3,ClaimsData!$A$11:$A$2170,'Exposure Commercial linear'!$C17,ClaimsData!$F$11:$F$2170,"Commercial")</f>
        <v>5199</v>
      </c>
      <c r="Q17">
        <f>SUMIFS(ClaimsData!$H$11:$H$2170,ClaimsData!$E$11:$E$2170,'Exposure Commercial linear'!Q$3,ClaimsData!$A$11:$A$2170,'Exposure Commercial linear'!$C17,ClaimsData!$F$11:$F$2170,"Commercial")</f>
        <v>4484</v>
      </c>
      <c r="R17">
        <f>SUMIFS(ClaimsData!$H$11:$H$2170,ClaimsData!$E$11:$E$2170,'Exposure Commercial linear'!R$3,ClaimsData!$A$11:$A$2170,'Exposure Commercial linear'!$C17,ClaimsData!$F$11:$F$2170,"Commercial")</f>
        <v>5138</v>
      </c>
      <c r="S17">
        <f>SUMIFS(ClaimsData!$H$11:$H$2170,ClaimsData!$E$11:$E$2170,'Exposure Commercial linear'!S$3,ClaimsData!$A$11:$A$2170,'Exposure Commercial linear'!$C17,ClaimsData!$F$11:$F$2170,"Commercial")</f>
        <v>2476</v>
      </c>
      <c r="T17">
        <f>SUMIFS(ClaimsData!$H$11:$H$2170,ClaimsData!$E$11:$E$2170,'Exposure Commercial linear'!T$3,ClaimsData!$A$11:$A$2170,'Exposure Commercial linear'!$C17,ClaimsData!$F$11:$F$2170,"Commercial")</f>
        <v>816</v>
      </c>
      <c r="U17">
        <f>SUMIFS(ClaimsData!$H$11:$H$2170,ClaimsData!$E$11:$E$2170,'Exposure Commercial linear'!U$3,ClaimsData!$A$11:$A$2170,'Exposure Commercial linear'!$C17,ClaimsData!$F$11:$F$2170,"Commercial")</f>
        <v>1494</v>
      </c>
      <c r="V17">
        <f>SUMIFS(ClaimsData!$H$11:$H$2170,ClaimsData!$E$11:$E$2170,'Exposure Commercial linear'!V$3,ClaimsData!$A$11:$A$2170,'Exposure Commercial linear'!$C17,ClaimsData!$F$11:$F$2170,"Commercial")</f>
        <v>551</v>
      </c>
      <c r="W17">
        <f>SUMIFS(ClaimsData!$H$11:$H$2170,ClaimsData!$E$11:$E$2170,'Exposure Commercial linear'!W$3,ClaimsData!$A$11:$A$2170,'Exposure Commercial linear'!$C17,ClaimsData!$F$11:$F$2170,"Commercial")</f>
        <v>5626</v>
      </c>
      <c r="X17">
        <f>SUMIFS(ClaimsData!$H$11:$H$2170,ClaimsData!$E$11:$E$2170,'Exposure Commercial linear'!X$3,ClaimsData!$A$11:$A$2170,'Exposure Commercial linear'!$C17,ClaimsData!$F$11:$F$2170,"Commercial")</f>
        <v>2246</v>
      </c>
      <c r="Y17">
        <f>SUMIFS(ClaimsData!$H$11:$H$2170,ClaimsData!$E$11:$E$2170,'Exposure Commercial linear'!Y$3,ClaimsData!$A$11:$A$2170,'Exposure Commercial linear'!$C17,ClaimsData!$F$11:$F$2170,"Commercial")</f>
        <v>5446</v>
      </c>
      <c r="Z17">
        <f>SUMIFS(ClaimsData!$H$11:$H$2170,ClaimsData!$E$11:$E$2170,'Exposure Commercial linear'!Z$3,ClaimsData!$A$11:$A$2170,'Exposure Commercial linear'!$C17,ClaimsData!$F$11:$F$2170,"Commercial")</f>
        <v>1488</v>
      </c>
      <c r="AA17">
        <f>SUMIFS(ClaimsData!$H$11:$H$2170,ClaimsData!$E$11:$E$2170,'Exposure Commercial linear'!AA$3,ClaimsData!$A$11:$A$2170,'Exposure Commercial linear'!$C17,ClaimsData!$F$11:$F$2170,"Commercial")</f>
        <v>2316</v>
      </c>
      <c r="AB17">
        <f>SUMIFS(ClaimsData!$H$11:$H$2170,ClaimsData!$E$11:$E$2170,'Exposure Commercial linear'!AB$3,ClaimsData!$A$11:$A$2170,'Exposure Commercial linear'!$C17,ClaimsData!$F$11:$F$2170,"Commercial")</f>
        <v>2722</v>
      </c>
      <c r="AC17">
        <f>SUMIFS(ClaimsData!$H$11:$H$2170,ClaimsData!$E$11:$E$2170,'Exposure Commercial linear'!AC$3,ClaimsData!$A$11:$A$2170,'Exposure Commercial linear'!$C17,ClaimsData!$F$11:$F$2170,"Commercial")</f>
        <v>1366</v>
      </c>
      <c r="AD17">
        <f>SUMIFS(ClaimsData!$H$11:$H$2170,ClaimsData!$E$11:$E$2170,'Exposure Commercial linear'!AD$3,ClaimsData!$A$11:$A$2170,'Exposure Commercial linear'!$C17,ClaimsData!$F$11:$F$2170,"Commercial")</f>
        <v>1101</v>
      </c>
      <c r="AE17">
        <f>SUMIFS(ClaimsData!$H$11:$H$2170,ClaimsData!$E$11:$E$2170,'Exposure Commercial linear'!AE$3,ClaimsData!$A$11:$A$2170,'Exposure Commercial linear'!$C17,ClaimsData!$F$11:$F$2170,"Commercial")</f>
        <v>789</v>
      </c>
    </row>
    <row r="18" spans="1:31">
      <c r="A18">
        <f t="shared" si="3"/>
        <v>2012</v>
      </c>
      <c r="B18">
        <f t="shared" si="4"/>
        <v>3</v>
      </c>
      <c r="C18" t="str">
        <f t="shared" si="2"/>
        <v>2012_3</v>
      </c>
      <c r="D18">
        <f t="shared" si="5"/>
        <v>3.5</v>
      </c>
      <c r="E18">
        <f>SUMIFS(ClaimsData!$H$11:$H$2170,ClaimsData!$E$11:$E$2170,'Exposure Commercial linear'!E$3,ClaimsData!$A$11:$A$2170,'Exposure Commercial linear'!$C18,ClaimsData!$F$11:$F$2170,"Commercial")</f>
        <v>6213</v>
      </c>
      <c r="F18">
        <f>SUMIFS(ClaimsData!$H$11:$H$2170,ClaimsData!$E$11:$E$2170,'Exposure Commercial linear'!F$3,ClaimsData!$A$11:$A$2170,'Exposure Commercial linear'!$C18,ClaimsData!$F$11:$F$2170,"Commercial")</f>
        <v>5463</v>
      </c>
      <c r="G18">
        <f>SUMIFS(ClaimsData!$H$11:$H$2170,ClaimsData!$E$11:$E$2170,'Exposure Commercial linear'!G$3,ClaimsData!$A$11:$A$2170,'Exposure Commercial linear'!$C18,ClaimsData!$F$11:$F$2170,"Commercial")</f>
        <v>6317</v>
      </c>
      <c r="H18">
        <f>SUMIFS(ClaimsData!$H$11:$H$2170,ClaimsData!$E$11:$E$2170,'Exposure Commercial linear'!H$3,ClaimsData!$A$11:$A$2170,'Exposure Commercial linear'!$C18,ClaimsData!$F$11:$F$2170,"Commercial")</f>
        <v>6763</v>
      </c>
      <c r="I18">
        <f>SUMIFS(ClaimsData!$H$11:$H$2170,ClaimsData!$E$11:$E$2170,'Exposure Commercial linear'!I$3,ClaimsData!$A$11:$A$2170,'Exposure Commercial linear'!$C18,ClaimsData!$F$11:$F$2170,"Commercial")</f>
        <v>2215</v>
      </c>
      <c r="J18">
        <f>SUMIFS(ClaimsData!$H$11:$H$2170,ClaimsData!$E$11:$E$2170,'Exposure Commercial linear'!J$3,ClaimsData!$A$11:$A$2170,'Exposure Commercial linear'!$C18,ClaimsData!$F$11:$F$2170,"Commercial")</f>
        <v>765</v>
      </c>
      <c r="K18">
        <f>SUMIFS(ClaimsData!$H$11:$H$2170,ClaimsData!$E$11:$E$2170,'Exposure Commercial linear'!K$3,ClaimsData!$A$11:$A$2170,'Exposure Commercial linear'!$C18,ClaimsData!$F$11:$F$2170,"Commercial")</f>
        <v>1349</v>
      </c>
      <c r="L18">
        <f>SUMIFS(ClaimsData!$H$11:$H$2170,ClaimsData!$E$11:$E$2170,'Exposure Commercial linear'!L$3,ClaimsData!$A$11:$A$2170,'Exposure Commercial linear'!$C18,ClaimsData!$F$11:$F$2170,"Commercial")</f>
        <v>917</v>
      </c>
      <c r="M18">
        <f>SUMIFS(ClaimsData!$H$11:$H$2170,ClaimsData!$E$11:$E$2170,'Exposure Commercial linear'!M$3,ClaimsData!$A$11:$A$2170,'Exposure Commercial linear'!$C18,ClaimsData!$F$11:$F$2170,"Commercial")</f>
        <v>984</v>
      </c>
      <c r="N18">
        <f>SUMIFS(ClaimsData!$H$11:$H$2170,ClaimsData!$E$11:$E$2170,'Exposure Commercial linear'!N$3,ClaimsData!$A$11:$A$2170,'Exposure Commercial linear'!$C18,ClaimsData!$F$11:$F$2170,"Commercial")</f>
        <v>6675</v>
      </c>
      <c r="O18">
        <f>SUMIFS(ClaimsData!$H$11:$H$2170,ClaimsData!$E$11:$E$2170,'Exposure Commercial linear'!O$3,ClaimsData!$A$11:$A$2170,'Exposure Commercial linear'!$C18,ClaimsData!$F$11:$F$2170,"Commercial")</f>
        <v>4785</v>
      </c>
      <c r="P18">
        <f>SUMIFS(ClaimsData!$H$11:$H$2170,ClaimsData!$E$11:$E$2170,'Exposure Commercial linear'!P$3,ClaimsData!$A$11:$A$2170,'Exposure Commercial linear'!$C18,ClaimsData!$F$11:$F$2170,"Commercial")</f>
        <v>5430</v>
      </c>
      <c r="Q18">
        <f>SUMIFS(ClaimsData!$H$11:$H$2170,ClaimsData!$E$11:$E$2170,'Exposure Commercial linear'!Q$3,ClaimsData!$A$11:$A$2170,'Exposure Commercial linear'!$C18,ClaimsData!$F$11:$F$2170,"Commercial")</f>
        <v>4665</v>
      </c>
      <c r="R18">
        <f>SUMIFS(ClaimsData!$H$11:$H$2170,ClaimsData!$E$11:$E$2170,'Exposure Commercial linear'!R$3,ClaimsData!$A$11:$A$2170,'Exposure Commercial linear'!$C18,ClaimsData!$F$11:$F$2170,"Commercial")</f>
        <v>5379</v>
      </c>
      <c r="S18">
        <f>SUMIFS(ClaimsData!$H$11:$H$2170,ClaimsData!$E$11:$E$2170,'Exposure Commercial linear'!S$3,ClaimsData!$A$11:$A$2170,'Exposure Commercial linear'!$C18,ClaimsData!$F$11:$F$2170,"Commercial")</f>
        <v>2587</v>
      </c>
      <c r="T18">
        <f>SUMIFS(ClaimsData!$H$11:$H$2170,ClaimsData!$E$11:$E$2170,'Exposure Commercial linear'!T$3,ClaimsData!$A$11:$A$2170,'Exposure Commercial linear'!$C18,ClaimsData!$F$11:$F$2170,"Commercial")</f>
        <v>851</v>
      </c>
      <c r="U18">
        <f>SUMIFS(ClaimsData!$H$11:$H$2170,ClaimsData!$E$11:$E$2170,'Exposure Commercial linear'!U$3,ClaimsData!$A$11:$A$2170,'Exposure Commercial linear'!$C18,ClaimsData!$F$11:$F$2170,"Commercial")</f>
        <v>1578</v>
      </c>
      <c r="V18">
        <f>SUMIFS(ClaimsData!$H$11:$H$2170,ClaimsData!$E$11:$E$2170,'Exposure Commercial linear'!V$3,ClaimsData!$A$11:$A$2170,'Exposure Commercial linear'!$C18,ClaimsData!$F$11:$F$2170,"Commercial")</f>
        <v>576</v>
      </c>
      <c r="W18">
        <f>SUMIFS(ClaimsData!$H$11:$H$2170,ClaimsData!$E$11:$E$2170,'Exposure Commercial linear'!W$3,ClaimsData!$A$11:$A$2170,'Exposure Commercial linear'!$C18,ClaimsData!$F$11:$F$2170,"Commercial")</f>
        <v>5841</v>
      </c>
      <c r="X18">
        <f>SUMIFS(ClaimsData!$H$11:$H$2170,ClaimsData!$E$11:$E$2170,'Exposure Commercial linear'!X$3,ClaimsData!$A$11:$A$2170,'Exposure Commercial linear'!$C18,ClaimsData!$F$11:$F$2170,"Commercial")</f>
        <v>2343</v>
      </c>
      <c r="Y18">
        <f>SUMIFS(ClaimsData!$H$11:$H$2170,ClaimsData!$E$11:$E$2170,'Exposure Commercial linear'!Y$3,ClaimsData!$A$11:$A$2170,'Exposure Commercial linear'!$C18,ClaimsData!$F$11:$F$2170,"Commercial")</f>
        <v>5751</v>
      </c>
      <c r="Z18">
        <f>SUMIFS(ClaimsData!$H$11:$H$2170,ClaimsData!$E$11:$E$2170,'Exposure Commercial linear'!Z$3,ClaimsData!$A$11:$A$2170,'Exposure Commercial linear'!$C18,ClaimsData!$F$11:$F$2170,"Commercial")</f>
        <v>1565</v>
      </c>
      <c r="AA18">
        <f>SUMIFS(ClaimsData!$H$11:$H$2170,ClaimsData!$E$11:$E$2170,'Exposure Commercial linear'!AA$3,ClaimsData!$A$11:$A$2170,'Exposure Commercial linear'!$C18,ClaimsData!$F$11:$F$2170,"Commercial")</f>
        <v>2433</v>
      </c>
      <c r="AB18">
        <f>SUMIFS(ClaimsData!$H$11:$H$2170,ClaimsData!$E$11:$E$2170,'Exposure Commercial linear'!AB$3,ClaimsData!$A$11:$A$2170,'Exposure Commercial linear'!$C18,ClaimsData!$F$11:$F$2170,"Commercial")</f>
        <v>2865</v>
      </c>
      <c r="AC18">
        <f>SUMIFS(ClaimsData!$H$11:$H$2170,ClaimsData!$E$11:$E$2170,'Exposure Commercial linear'!AC$3,ClaimsData!$A$11:$A$2170,'Exposure Commercial linear'!$C18,ClaimsData!$F$11:$F$2170,"Commercial")</f>
        <v>1439</v>
      </c>
      <c r="AD18">
        <f>SUMIFS(ClaimsData!$H$11:$H$2170,ClaimsData!$E$11:$E$2170,'Exposure Commercial linear'!AD$3,ClaimsData!$A$11:$A$2170,'Exposure Commercial linear'!$C18,ClaimsData!$F$11:$F$2170,"Commercial")</f>
        <v>1151</v>
      </c>
      <c r="AE18">
        <f>SUMIFS(ClaimsData!$H$11:$H$2170,ClaimsData!$E$11:$E$2170,'Exposure Commercial linear'!AE$3,ClaimsData!$A$11:$A$2170,'Exposure Commercial linear'!$C18,ClaimsData!$F$11:$F$2170,"Commercial")</f>
        <v>822</v>
      </c>
    </row>
    <row r="19" spans="1:31">
      <c r="A19">
        <f t="shared" si="3"/>
        <v>2012</v>
      </c>
      <c r="B19">
        <f t="shared" si="4"/>
        <v>4</v>
      </c>
      <c r="C19" t="str">
        <f t="shared" si="2"/>
        <v>2012_4</v>
      </c>
      <c r="D19">
        <f t="shared" si="5"/>
        <v>3.75</v>
      </c>
      <c r="E19">
        <f>SUMIFS(ClaimsData!$H$11:$H$2170,ClaimsData!$E$11:$E$2170,'Exposure Commercial linear'!E$3,ClaimsData!$A$11:$A$2170,'Exposure Commercial linear'!$C19,ClaimsData!$F$11:$F$2170,"Commercial")</f>
        <v>6161</v>
      </c>
      <c r="F19">
        <f>SUMIFS(ClaimsData!$H$11:$H$2170,ClaimsData!$E$11:$E$2170,'Exposure Commercial linear'!F$3,ClaimsData!$A$11:$A$2170,'Exposure Commercial linear'!$C19,ClaimsData!$F$11:$F$2170,"Commercial")</f>
        <v>5404</v>
      </c>
      <c r="G19">
        <f>SUMIFS(ClaimsData!$H$11:$H$2170,ClaimsData!$E$11:$E$2170,'Exposure Commercial linear'!G$3,ClaimsData!$A$11:$A$2170,'Exposure Commercial linear'!$C19,ClaimsData!$F$11:$F$2170,"Commercial")</f>
        <v>6199</v>
      </c>
      <c r="H19">
        <f>SUMIFS(ClaimsData!$H$11:$H$2170,ClaimsData!$E$11:$E$2170,'Exposure Commercial linear'!H$3,ClaimsData!$A$11:$A$2170,'Exposure Commercial linear'!$C19,ClaimsData!$F$11:$F$2170,"Commercial")</f>
        <v>6641</v>
      </c>
      <c r="I19">
        <f>SUMIFS(ClaimsData!$H$11:$H$2170,ClaimsData!$E$11:$E$2170,'Exposure Commercial linear'!I$3,ClaimsData!$A$11:$A$2170,'Exposure Commercial linear'!$C19,ClaimsData!$F$11:$F$2170,"Commercial")</f>
        <v>2171</v>
      </c>
      <c r="J19">
        <f>SUMIFS(ClaimsData!$H$11:$H$2170,ClaimsData!$E$11:$E$2170,'Exposure Commercial linear'!J$3,ClaimsData!$A$11:$A$2170,'Exposure Commercial linear'!$C19,ClaimsData!$F$11:$F$2170,"Commercial")</f>
        <v>754</v>
      </c>
      <c r="K19">
        <f>SUMIFS(ClaimsData!$H$11:$H$2170,ClaimsData!$E$11:$E$2170,'Exposure Commercial linear'!K$3,ClaimsData!$A$11:$A$2170,'Exposure Commercial linear'!$C19,ClaimsData!$F$11:$F$2170,"Commercial")</f>
        <v>1328</v>
      </c>
      <c r="L19">
        <f>SUMIFS(ClaimsData!$H$11:$H$2170,ClaimsData!$E$11:$E$2170,'Exposure Commercial linear'!L$3,ClaimsData!$A$11:$A$2170,'Exposure Commercial linear'!$C19,ClaimsData!$F$11:$F$2170,"Commercial")</f>
        <v>902</v>
      </c>
      <c r="M19">
        <f>SUMIFS(ClaimsData!$H$11:$H$2170,ClaimsData!$E$11:$E$2170,'Exposure Commercial linear'!M$3,ClaimsData!$A$11:$A$2170,'Exposure Commercial linear'!$C19,ClaimsData!$F$11:$F$2170,"Commercial")</f>
        <v>988</v>
      </c>
      <c r="N19">
        <f>SUMIFS(ClaimsData!$H$11:$H$2170,ClaimsData!$E$11:$E$2170,'Exposure Commercial linear'!N$3,ClaimsData!$A$11:$A$2170,'Exposure Commercial linear'!$C19,ClaimsData!$F$11:$F$2170,"Commercial")</f>
        <v>6559</v>
      </c>
      <c r="O19">
        <f>SUMIFS(ClaimsData!$H$11:$H$2170,ClaimsData!$E$11:$E$2170,'Exposure Commercial linear'!O$3,ClaimsData!$A$11:$A$2170,'Exposure Commercial linear'!$C19,ClaimsData!$F$11:$F$2170,"Commercial")</f>
        <v>4723</v>
      </c>
      <c r="P19">
        <f>SUMIFS(ClaimsData!$H$11:$H$2170,ClaimsData!$E$11:$E$2170,'Exposure Commercial linear'!P$3,ClaimsData!$A$11:$A$2170,'Exposure Commercial linear'!$C19,ClaimsData!$F$11:$F$2170,"Commercial")</f>
        <v>5337</v>
      </c>
      <c r="Q19">
        <f>SUMIFS(ClaimsData!$H$11:$H$2170,ClaimsData!$E$11:$E$2170,'Exposure Commercial linear'!Q$3,ClaimsData!$A$11:$A$2170,'Exposure Commercial linear'!$C19,ClaimsData!$F$11:$F$2170,"Commercial")</f>
        <v>4537</v>
      </c>
      <c r="R19">
        <f>SUMIFS(ClaimsData!$H$11:$H$2170,ClaimsData!$E$11:$E$2170,'Exposure Commercial linear'!R$3,ClaimsData!$A$11:$A$2170,'Exposure Commercial linear'!$C19,ClaimsData!$F$11:$F$2170,"Commercial")</f>
        <v>5345</v>
      </c>
      <c r="S19">
        <f>SUMIFS(ClaimsData!$H$11:$H$2170,ClaimsData!$E$11:$E$2170,'Exposure Commercial linear'!S$3,ClaimsData!$A$11:$A$2170,'Exposure Commercial linear'!$C19,ClaimsData!$F$11:$F$2170,"Commercial")</f>
        <v>2569</v>
      </c>
      <c r="T19">
        <f>SUMIFS(ClaimsData!$H$11:$H$2170,ClaimsData!$E$11:$E$2170,'Exposure Commercial linear'!T$3,ClaimsData!$A$11:$A$2170,'Exposure Commercial linear'!$C19,ClaimsData!$F$11:$F$2170,"Commercial")</f>
        <v>846</v>
      </c>
      <c r="U19">
        <f>SUMIFS(ClaimsData!$H$11:$H$2170,ClaimsData!$E$11:$E$2170,'Exposure Commercial linear'!U$3,ClaimsData!$A$11:$A$2170,'Exposure Commercial linear'!$C19,ClaimsData!$F$11:$F$2170,"Commercial")</f>
        <v>1547</v>
      </c>
      <c r="V19">
        <f>SUMIFS(ClaimsData!$H$11:$H$2170,ClaimsData!$E$11:$E$2170,'Exposure Commercial linear'!V$3,ClaimsData!$A$11:$A$2170,'Exposure Commercial linear'!$C19,ClaimsData!$F$11:$F$2170,"Commercial")</f>
        <v>569</v>
      </c>
      <c r="W19">
        <f>SUMIFS(ClaimsData!$H$11:$H$2170,ClaimsData!$E$11:$E$2170,'Exposure Commercial linear'!W$3,ClaimsData!$A$11:$A$2170,'Exposure Commercial linear'!$C19,ClaimsData!$F$11:$F$2170,"Commercial")</f>
        <v>5838</v>
      </c>
      <c r="X19">
        <f>SUMIFS(ClaimsData!$H$11:$H$2170,ClaimsData!$E$11:$E$2170,'Exposure Commercial linear'!X$3,ClaimsData!$A$11:$A$2170,'Exposure Commercial linear'!$C19,ClaimsData!$F$11:$F$2170,"Commercial")</f>
        <v>2306</v>
      </c>
      <c r="Y19">
        <f>SUMIFS(ClaimsData!$H$11:$H$2170,ClaimsData!$E$11:$E$2170,'Exposure Commercial linear'!Y$3,ClaimsData!$A$11:$A$2170,'Exposure Commercial linear'!$C19,ClaimsData!$F$11:$F$2170,"Commercial")</f>
        <v>5751</v>
      </c>
      <c r="Z19">
        <f>SUMIFS(ClaimsData!$H$11:$H$2170,ClaimsData!$E$11:$E$2170,'Exposure Commercial linear'!Z$3,ClaimsData!$A$11:$A$2170,'Exposure Commercial linear'!$C19,ClaimsData!$F$11:$F$2170,"Commercial")</f>
        <v>1536</v>
      </c>
      <c r="AA19">
        <f>SUMIFS(ClaimsData!$H$11:$H$2170,ClaimsData!$E$11:$E$2170,'Exposure Commercial linear'!AA$3,ClaimsData!$A$11:$A$2170,'Exposure Commercial linear'!$C19,ClaimsData!$F$11:$F$2170,"Commercial")</f>
        <v>2397</v>
      </c>
      <c r="AB19">
        <f>SUMIFS(ClaimsData!$H$11:$H$2170,ClaimsData!$E$11:$E$2170,'Exposure Commercial linear'!AB$3,ClaimsData!$A$11:$A$2170,'Exposure Commercial linear'!$C19,ClaimsData!$F$11:$F$2170,"Commercial")</f>
        <v>2811</v>
      </c>
      <c r="AC19">
        <f>SUMIFS(ClaimsData!$H$11:$H$2170,ClaimsData!$E$11:$E$2170,'Exposure Commercial linear'!AC$3,ClaimsData!$A$11:$A$2170,'Exposure Commercial linear'!$C19,ClaimsData!$F$11:$F$2170,"Commercial")</f>
        <v>1412</v>
      </c>
      <c r="AD19">
        <f>SUMIFS(ClaimsData!$H$11:$H$2170,ClaimsData!$E$11:$E$2170,'Exposure Commercial linear'!AD$3,ClaimsData!$A$11:$A$2170,'Exposure Commercial linear'!$C19,ClaimsData!$F$11:$F$2170,"Commercial")</f>
        <v>1129</v>
      </c>
      <c r="AE19">
        <f>SUMIFS(ClaimsData!$H$11:$H$2170,ClaimsData!$E$11:$E$2170,'Exposure Commercial linear'!AE$3,ClaimsData!$A$11:$A$2170,'Exposure Commercial linear'!$C19,ClaimsData!$F$11:$F$2170,"Commercial")</f>
        <v>810</v>
      </c>
    </row>
    <row r="20" spans="1:31">
      <c r="A20">
        <f t="shared" si="3"/>
        <v>2013</v>
      </c>
      <c r="B20">
        <f t="shared" si="4"/>
        <v>1</v>
      </c>
      <c r="C20" t="str">
        <f t="shared" si="2"/>
        <v>2013_1</v>
      </c>
      <c r="D20">
        <f t="shared" si="5"/>
        <v>4</v>
      </c>
      <c r="E20">
        <f>SUMIFS(ClaimsData!$H$11:$H$2170,ClaimsData!$E$11:$E$2170,'Exposure Commercial linear'!E$3,ClaimsData!$A$11:$A$2170,'Exposure Commercial linear'!$C20,ClaimsData!$F$11:$F$2170,"Commercial")</f>
        <v>6229</v>
      </c>
      <c r="F20">
        <f>SUMIFS(ClaimsData!$H$11:$H$2170,ClaimsData!$E$11:$E$2170,'Exposure Commercial linear'!F$3,ClaimsData!$A$11:$A$2170,'Exposure Commercial linear'!$C20,ClaimsData!$F$11:$F$2170,"Commercial")</f>
        <v>5507</v>
      </c>
      <c r="G20">
        <f>SUMIFS(ClaimsData!$H$11:$H$2170,ClaimsData!$E$11:$E$2170,'Exposure Commercial linear'!G$3,ClaimsData!$A$11:$A$2170,'Exposure Commercial linear'!$C20,ClaimsData!$F$11:$F$2170,"Commercial")</f>
        <v>6344</v>
      </c>
      <c r="H20">
        <f>SUMIFS(ClaimsData!$H$11:$H$2170,ClaimsData!$E$11:$E$2170,'Exposure Commercial linear'!H$3,ClaimsData!$A$11:$A$2170,'Exposure Commercial linear'!$C20,ClaimsData!$F$11:$F$2170,"Commercial")</f>
        <v>6787</v>
      </c>
      <c r="I20">
        <f>SUMIFS(ClaimsData!$H$11:$H$2170,ClaimsData!$E$11:$E$2170,'Exposure Commercial linear'!I$3,ClaimsData!$A$11:$A$2170,'Exposure Commercial linear'!$C20,ClaimsData!$F$11:$F$2170,"Commercial")</f>
        <v>2227</v>
      </c>
      <c r="J20">
        <f>SUMIFS(ClaimsData!$H$11:$H$2170,ClaimsData!$E$11:$E$2170,'Exposure Commercial linear'!J$3,ClaimsData!$A$11:$A$2170,'Exposure Commercial linear'!$C20,ClaimsData!$F$11:$F$2170,"Commercial")</f>
        <v>764</v>
      </c>
      <c r="K20">
        <f>SUMIFS(ClaimsData!$H$11:$H$2170,ClaimsData!$E$11:$E$2170,'Exposure Commercial linear'!K$3,ClaimsData!$A$11:$A$2170,'Exposure Commercial linear'!$C20,ClaimsData!$F$11:$F$2170,"Commercial")</f>
        <v>1349</v>
      </c>
      <c r="L20">
        <f>SUMIFS(ClaimsData!$H$11:$H$2170,ClaimsData!$E$11:$E$2170,'Exposure Commercial linear'!L$3,ClaimsData!$A$11:$A$2170,'Exposure Commercial linear'!$C20,ClaimsData!$F$11:$F$2170,"Commercial")</f>
        <v>918</v>
      </c>
      <c r="M20">
        <f>SUMIFS(ClaimsData!$H$11:$H$2170,ClaimsData!$E$11:$E$2170,'Exposure Commercial linear'!M$3,ClaimsData!$A$11:$A$2170,'Exposure Commercial linear'!$C20,ClaimsData!$F$11:$F$2170,"Commercial")</f>
        <v>1011</v>
      </c>
      <c r="N20">
        <f>SUMIFS(ClaimsData!$H$11:$H$2170,ClaimsData!$E$11:$E$2170,'Exposure Commercial linear'!N$3,ClaimsData!$A$11:$A$2170,'Exposure Commercial linear'!$C20,ClaimsData!$F$11:$F$2170,"Commercial")</f>
        <v>6692</v>
      </c>
      <c r="O20">
        <f>SUMIFS(ClaimsData!$H$11:$H$2170,ClaimsData!$E$11:$E$2170,'Exposure Commercial linear'!O$3,ClaimsData!$A$11:$A$2170,'Exposure Commercial linear'!$C20,ClaimsData!$F$11:$F$2170,"Commercial")</f>
        <v>4847</v>
      </c>
      <c r="P20">
        <f>SUMIFS(ClaimsData!$H$11:$H$2170,ClaimsData!$E$11:$E$2170,'Exposure Commercial linear'!P$3,ClaimsData!$A$11:$A$2170,'Exposure Commercial linear'!$C20,ClaimsData!$F$11:$F$2170,"Commercial")</f>
        <v>5443</v>
      </c>
      <c r="Q20">
        <f>SUMIFS(ClaimsData!$H$11:$H$2170,ClaimsData!$E$11:$E$2170,'Exposure Commercial linear'!Q$3,ClaimsData!$A$11:$A$2170,'Exposure Commercial linear'!$C20,ClaimsData!$F$11:$F$2170,"Commercial")</f>
        <v>4662</v>
      </c>
      <c r="R20">
        <f>SUMIFS(ClaimsData!$H$11:$H$2170,ClaimsData!$E$11:$E$2170,'Exposure Commercial linear'!R$3,ClaimsData!$A$11:$A$2170,'Exposure Commercial linear'!$C20,ClaimsData!$F$11:$F$2170,"Commercial")</f>
        <v>5389</v>
      </c>
      <c r="S20">
        <f>SUMIFS(ClaimsData!$H$11:$H$2170,ClaimsData!$E$11:$E$2170,'Exposure Commercial linear'!S$3,ClaimsData!$A$11:$A$2170,'Exposure Commercial linear'!$C20,ClaimsData!$F$11:$F$2170,"Commercial")</f>
        <v>2590</v>
      </c>
      <c r="T20">
        <f>SUMIFS(ClaimsData!$H$11:$H$2170,ClaimsData!$E$11:$E$2170,'Exposure Commercial linear'!T$3,ClaimsData!$A$11:$A$2170,'Exposure Commercial linear'!$C20,ClaimsData!$F$11:$F$2170,"Commercial")</f>
        <v>851</v>
      </c>
      <c r="U20">
        <f>SUMIFS(ClaimsData!$H$11:$H$2170,ClaimsData!$E$11:$E$2170,'Exposure Commercial linear'!U$3,ClaimsData!$A$11:$A$2170,'Exposure Commercial linear'!$C20,ClaimsData!$F$11:$F$2170,"Commercial")</f>
        <v>1587</v>
      </c>
      <c r="V20">
        <f>SUMIFS(ClaimsData!$H$11:$H$2170,ClaimsData!$E$11:$E$2170,'Exposure Commercial linear'!V$3,ClaimsData!$A$11:$A$2170,'Exposure Commercial linear'!$C20,ClaimsData!$F$11:$F$2170,"Commercial")</f>
        <v>578</v>
      </c>
      <c r="W20">
        <f>SUMIFS(ClaimsData!$H$11:$H$2170,ClaimsData!$E$11:$E$2170,'Exposure Commercial linear'!W$3,ClaimsData!$A$11:$A$2170,'Exposure Commercial linear'!$C20,ClaimsData!$F$11:$F$2170,"Commercial")</f>
        <v>5892</v>
      </c>
      <c r="X20">
        <f>SUMIFS(ClaimsData!$H$11:$H$2170,ClaimsData!$E$11:$E$2170,'Exposure Commercial linear'!X$3,ClaimsData!$A$11:$A$2170,'Exposure Commercial linear'!$C20,ClaimsData!$F$11:$F$2170,"Commercial")</f>
        <v>2344</v>
      </c>
      <c r="Y20">
        <f>SUMIFS(ClaimsData!$H$11:$H$2170,ClaimsData!$E$11:$E$2170,'Exposure Commercial linear'!Y$3,ClaimsData!$A$11:$A$2170,'Exposure Commercial linear'!$C20,ClaimsData!$F$11:$F$2170,"Commercial")</f>
        <v>5806</v>
      </c>
      <c r="Z20">
        <f>SUMIFS(ClaimsData!$H$11:$H$2170,ClaimsData!$E$11:$E$2170,'Exposure Commercial linear'!Z$3,ClaimsData!$A$11:$A$2170,'Exposure Commercial linear'!$C20,ClaimsData!$F$11:$F$2170,"Commercial")</f>
        <v>1572</v>
      </c>
      <c r="AA20">
        <f>SUMIFS(ClaimsData!$H$11:$H$2170,ClaimsData!$E$11:$E$2170,'Exposure Commercial linear'!AA$3,ClaimsData!$A$11:$A$2170,'Exposure Commercial linear'!$C20,ClaimsData!$F$11:$F$2170,"Commercial")</f>
        <v>2459</v>
      </c>
      <c r="AB20">
        <f>SUMIFS(ClaimsData!$H$11:$H$2170,ClaimsData!$E$11:$E$2170,'Exposure Commercial linear'!AB$3,ClaimsData!$A$11:$A$2170,'Exposure Commercial linear'!$C20,ClaimsData!$F$11:$F$2170,"Commercial")</f>
        <v>2877</v>
      </c>
      <c r="AC20">
        <f>SUMIFS(ClaimsData!$H$11:$H$2170,ClaimsData!$E$11:$E$2170,'Exposure Commercial linear'!AC$3,ClaimsData!$A$11:$A$2170,'Exposure Commercial linear'!$C20,ClaimsData!$F$11:$F$2170,"Commercial")</f>
        <v>1440</v>
      </c>
      <c r="AD20">
        <f>SUMIFS(ClaimsData!$H$11:$H$2170,ClaimsData!$E$11:$E$2170,'Exposure Commercial linear'!AD$3,ClaimsData!$A$11:$A$2170,'Exposure Commercial linear'!$C20,ClaimsData!$F$11:$F$2170,"Commercial")</f>
        <v>1157</v>
      </c>
      <c r="AE20">
        <f>SUMIFS(ClaimsData!$H$11:$H$2170,ClaimsData!$E$11:$E$2170,'Exposure Commercial linear'!AE$3,ClaimsData!$A$11:$A$2170,'Exposure Commercial linear'!$C20,ClaimsData!$F$11:$F$2170,"Commercial")</f>
        <v>822</v>
      </c>
    </row>
    <row r="21" spans="1:31">
      <c r="A21">
        <f t="shared" si="3"/>
        <v>2013</v>
      </c>
      <c r="B21">
        <f t="shared" si="4"/>
        <v>2</v>
      </c>
      <c r="C21" t="str">
        <f t="shared" si="2"/>
        <v>2013_2</v>
      </c>
      <c r="D21">
        <f t="shared" si="5"/>
        <v>4.25</v>
      </c>
      <c r="E21">
        <f>SUMIFS(ClaimsData!$H$11:$H$2170,ClaimsData!$E$11:$E$2170,'Exposure Commercial linear'!E$3,ClaimsData!$A$11:$A$2170,'Exposure Commercial linear'!$C21,ClaimsData!$F$11:$F$2170,"Commercial")</f>
        <v>6184</v>
      </c>
      <c r="F21">
        <f>SUMIFS(ClaimsData!$H$11:$H$2170,ClaimsData!$E$11:$E$2170,'Exposure Commercial linear'!F$3,ClaimsData!$A$11:$A$2170,'Exposure Commercial linear'!$C21,ClaimsData!$F$11:$F$2170,"Commercial")</f>
        <v>5522</v>
      </c>
      <c r="G21">
        <f>SUMIFS(ClaimsData!$H$11:$H$2170,ClaimsData!$E$11:$E$2170,'Exposure Commercial linear'!G$3,ClaimsData!$A$11:$A$2170,'Exposure Commercial linear'!$C21,ClaimsData!$F$11:$F$2170,"Commercial")</f>
        <v>6400</v>
      </c>
      <c r="H21">
        <f>SUMIFS(ClaimsData!$H$11:$H$2170,ClaimsData!$E$11:$E$2170,'Exposure Commercial linear'!H$3,ClaimsData!$A$11:$A$2170,'Exposure Commercial linear'!$C21,ClaimsData!$F$11:$F$2170,"Commercial")</f>
        <v>6782</v>
      </c>
      <c r="I21">
        <f>SUMIFS(ClaimsData!$H$11:$H$2170,ClaimsData!$E$11:$E$2170,'Exposure Commercial linear'!I$3,ClaimsData!$A$11:$A$2170,'Exposure Commercial linear'!$C21,ClaimsData!$F$11:$F$2170,"Commercial")</f>
        <v>2230</v>
      </c>
      <c r="J21">
        <f>SUMIFS(ClaimsData!$H$11:$H$2170,ClaimsData!$E$11:$E$2170,'Exposure Commercial linear'!J$3,ClaimsData!$A$11:$A$2170,'Exposure Commercial linear'!$C21,ClaimsData!$F$11:$F$2170,"Commercial")</f>
        <v>759</v>
      </c>
      <c r="K21">
        <f>SUMIFS(ClaimsData!$H$11:$H$2170,ClaimsData!$E$11:$E$2170,'Exposure Commercial linear'!K$3,ClaimsData!$A$11:$A$2170,'Exposure Commercial linear'!$C21,ClaimsData!$F$11:$F$2170,"Commercial")</f>
        <v>1346</v>
      </c>
      <c r="L21">
        <f>SUMIFS(ClaimsData!$H$11:$H$2170,ClaimsData!$E$11:$E$2170,'Exposure Commercial linear'!L$3,ClaimsData!$A$11:$A$2170,'Exposure Commercial linear'!$C21,ClaimsData!$F$11:$F$2170,"Commercial")</f>
        <v>912</v>
      </c>
      <c r="M21">
        <f>SUMIFS(ClaimsData!$H$11:$H$2170,ClaimsData!$E$11:$E$2170,'Exposure Commercial linear'!M$3,ClaimsData!$A$11:$A$2170,'Exposure Commercial linear'!$C21,ClaimsData!$F$11:$F$2170,"Commercial")</f>
        <v>1004</v>
      </c>
      <c r="N21">
        <f>SUMIFS(ClaimsData!$H$11:$H$2170,ClaimsData!$E$11:$E$2170,'Exposure Commercial linear'!N$3,ClaimsData!$A$11:$A$2170,'Exposure Commercial linear'!$C21,ClaimsData!$F$11:$F$2170,"Commercial")</f>
        <v>6679</v>
      </c>
      <c r="O21">
        <f>SUMIFS(ClaimsData!$H$11:$H$2170,ClaimsData!$E$11:$E$2170,'Exposure Commercial linear'!O$3,ClaimsData!$A$11:$A$2170,'Exposure Commercial linear'!$C21,ClaimsData!$F$11:$F$2170,"Commercial")</f>
        <v>4843</v>
      </c>
      <c r="P21">
        <f>SUMIFS(ClaimsData!$H$11:$H$2170,ClaimsData!$E$11:$E$2170,'Exposure Commercial linear'!P$3,ClaimsData!$A$11:$A$2170,'Exposure Commercial linear'!$C21,ClaimsData!$F$11:$F$2170,"Commercial")</f>
        <v>5466</v>
      </c>
      <c r="Q21">
        <f>SUMIFS(ClaimsData!$H$11:$H$2170,ClaimsData!$E$11:$E$2170,'Exposure Commercial linear'!Q$3,ClaimsData!$A$11:$A$2170,'Exposure Commercial linear'!$C21,ClaimsData!$F$11:$F$2170,"Commercial")</f>
        <v>4643</v>
      </c>
      <c r="R21">
        <f>SUMIFS(ClaimsData!$H$11:$H$2170,ClaimsData!$E$11:$E$2170,'Exposure Commercial linear'!R$3,ClaimsData!$A$11:$A$2170,'Exposure Commercial linear'!$C21,ClaimsData!$F$11:$F$2170,"Commercial")</f>
        <v>5405</v>
      </c>
      <c r="S21">
        <f>SUMIFS(ClaimsData!$H$11:$H$2170,ClaimsData!$E$11:$E$2170,'Exposure Commercial linear'!S$3,ClaimsData!$A$11:$A$2170,'Exposure Commercial linear'!$C21,ClaimsData!$F$11:$F$2170,"Commercial")</f>
        <v>2571</v>
      </c>
      <c r="T21">
        <f>SUMIFS(ClaimsData!$H$11:$H$2170,ClaimsData!$E$11:$E$2170,'Exposure Commercial linear'!T$3,ClaimsData!$A$11:$A$2170,'Exposure Commercial linear'!$C21,ClaimsData!$F$11:$F$2170,"Commercial")</f>
        <v>842</v>
      </c>
      <c r="U21">
        <f>SUMIFS(ClaimsData!$H$11:$H$2170,ClaimsData!$E$11:$E$2170,'Exposure Commercial linear'!U$3,ClaimsData!$A$11:$A$2170,'Exposure Commercial linear'!$C21,ClaimsData!$F$11:$F$2170,"Commercial")</f>
        <v>1596</v>
      </c>
      <c r="V21">
        <f>SUMIFS(ClaimsData!$H$11:$H$2170,ClaimsData!$E$11:$E$2170,'Exposure Commercial linear'!V$3,ClaimsData!$A$11:$A$2170,'Exposure Commercial linear'!$C21,ClaimsData!$F$11:$F$2170,"Commercial")</f>
        <v>579</v>
      </c>
      <c r="W21">
        <f>SUMIFS(ClaimsData!$H$11:$H$2170,ClaimsData!$E$11:$E$2170,'Exposure Commercial linear'!W$3,ClaimsData!$A$11:$A$2170,'Exposure Commercial linear'!$C21,ClaimsData!$F$11:$F$2170,"Commercial")</f>
        <v>5902</v>
      </c>
      <c r="X21">
        <f>SUMIFS(ClaimsData!$H$11:$H$2170,ClaimsData!$E$11:$E$2170,'Exposure Commercial linear'!X$3,ClaimsData!$A$11:$A$2170,'Exposure Commercial linear'!$C21,ClaimsData!$F$11:$F$2170,"Commercial")</f>
        <v>2342</v>
      </c>
      <c r="Y21">
        <f>SUMIFS(ClaimsData!$H$11:$H$2170,ClaimsData!$E$11:$E$2170,'Exposure Commercial linear'!Y$3,ClaimsData!$A$11:$A$2170,'Exposure Commercial linear'!$C21,ClaimsData!$F$11:$F$2170,"Commercial")</f>
        <v>5786</v>
      </c>
      <c r="Z21">
        <f>SUMIFS(ClaimsData!$H$11:$H$2170,ClaimsData!$E$11:$E$2170,'Exposure Commercial linear'!Z$3,ClaimsData!$A$11:$A$2170,'Exposure Commercial linear'!$C21,ClaimsData!$F$11:$F$2170,"Commercial")</f>
        <v>1568</v>
      </c>
      <c r="AA21">
        <f>SUMIFS(ClaimsData!$H$11:$H$2170,ClaimsData!$E$11:$E$2170,'Exposure Commercial linear'!AA$3,ClaimsData!$A$11:$A$2170,'Exposure Commercial linear'!$C21,ClaimsData!$F$11:$F$2170,"Commercial")</f>
        <v>2474</v>
      </c>
      <c r="AB21">
        <f>SUMIFS(ClaimsData!$H$11:$H$2170,ClaimsData!$E$11:$E$2170,'Exposure Commercial linear'!AB$3,ClaimsData!$A$11:$A$2170,'Exposure Commercial linear'!$C21,ClaimsData!$F$11:$F$2170,"Commercial")</f>
        <v>2873</v>
      </c>
      <c r="AC21">
        <f>SUMIFS(ClaimsData!$H$11:$H$2170,ClaimsData!$E$11:$E$2170,'Exposure Commercial linear'!AC$3,ClaimsData!$A$11:$A$2170,'Exposure Commercial linear'!$C21,ClaimsData!$F$11:$F$2170,"Commercial")</f>
        <v>1461</v>
      </c>
      <c r="AD21">
        <f>SUMIFS(ClaimsData!$H$11:$H$2170,ClaimsData!$E$11:$E$2170,'Exposure Commercial linear'!AD$3,ClaimsData!$A$11:$A$2170,'Exposure Commercial linear'!$C21,ClaimsData!$F$11:$F$2170,"Commercial")</f>
        <v>1170</v>
      </c>
      <c r="AE21">
        <f>SUMIFS(ClaimsData!$H$11:$H$2170,ClaimsData!$E$11:$E$2170,'Exposure Commercial linear'!AE$3,ClaimsData!$A$11:$A$2170,'Exposure Commercial linear'!$C21,ClaimsData!$F$11:$F$2170,"Commercial")</f>
        <v>820</v>
      </c>
    </row>
    <row r="22" spans="1:31">
      <c r="A22">
        <f t="shared" si="3"/>
        <v>2013</v>
      </c>
      <c r="B22">
        <f t="shared" si="4"/>
        <v>3</v>
      </c>
      <c r="C22" t="str">
        <f t="shared" si="2"/>
        <v>2013_3</v>
      </c>
      <c r="D22">
        <f t="shared" si="5"/>
        <v>4.5</v>
      </c>
      <c r="E22">
        <f>SUMIFS(ClaimsData!$H$11:$H$2170,ClaimsData!$E$11:$E$2170,'Exposure Commercial linear'!E$3,ClaimsData!$A$11:$A$2170,'Exposure Commercial linear'!$C22,ClaimsData!$F$11:$F$2170,"Commercial")</f>
        <v>6441</v>
      </c>
      <c r="F22">
        <f>SUMIFS(ClaimsData!$H$11:$H$2170,ClaimsData!$E$11:$E$2170,'Exposure Commercial linear'!F$3,ClaimsData!$A$11:$A$2170,'Exposure Commercial linear'!$C22,ClaimsData!$F$11:$F$2170,"Commercial")</f>
        <v>5729</v>
      </c>
      <c r="G22">
        <f>SUMIFS(ClaimsData!$H$11:$H$2170,ClaimsData!$E$11:$E$2170,'Exposure Commercial linear'!G$3,ClaimsData!$A$11:$A$2170,'Exposure Commercial linear'!$C22,ClaimsData!$F$11:$F$2170,"Commercial")</f>
        <v>6658</v>
      </c>
      <c r="H22">
        <f>SUMIFS(ClaimsData!$H$11:$H$2170,ClaimsData!$E$11:$E$2170,'Exposure Commercial linear'!H$3,ClaimsData!$A$11:$A$2170,'Exposure Commercial linear'!$C22,ClaimsData!$F$11:$F$2170,"Commercial")</f>
        <v>7125</v>
      </c>
      <c r="I22">
        <f>SUMIFS(ClaimsData!$H$11:$H$2170,ClaimsData!$E$11:$E$2170,'Exposure Commercial linear'!I$3,ClaimsData!$A$11:$A$2170,'Exposure Commercial linear'!$C22,ClaimsData!$F$11:$F$2170,"Commercial")</f>
        <v>2356</v>
      </c>
      <c r="J22">
        <f>SUMIFS(ClaimsData!$H$11:$H$2170,ClaimsData!$E$11:$E$2170,'Exposure Commercial linear'!J$3,ClaimsData!$A$11:$A$2170,'Exposure Commercial linear'!$C22,ClaimsData!$F$11:$F$2170,"Commercial")</f>
        <v>781</v>
      </c>
      <c r="K22">
        <f>SUMIFS(ClaimsData!$H$11:$H$2170,ClaimsData!$E$11:$E$2170,'Exposure Commercial linear'!K$3,ClaimsData!$A$11:$A$2170,'Exposure Commercial linear'!$C22,ClaimsData!$F$11:$F$2170,"Commercial")</f>
        <v>1391</v>
      </c>
      <c r="L22">
        <f>SUMIFS(ClaimsData!$H$11:$H$2170,ClaimsData!$E$11:$E$2170,'Exposure Commercial linear'!L$3,ClaimsData!$A$11:$A$2170,'Exposure Commercial linear'!$C22,ClaimsData!$F$11:$F$2170,"Commercial")</f>
        <v>946</v>
      </c>
      <c r="M22">
        <f>SUMIFS(ClaimsData!$H$11:$H$2170,ClaimsData!$E$11:$E$2170,'Exposure Commercial linear'!M$3,ClaimsData!$A$11:$A$2170,'Exposure Commercial linear'!$C22,ClaimsData!$F$11:$F$2170,"Commercial")</f>
        <v>1039</v>
      </c>
      <c r="N22">
        <f>SUMIFS(ClaimsData!$H$11:$H$2170,ClaimsData!$E$11:$E$2170,'Exposure Commercial linear'!N$3,ClaimsData!$A$11:$A$2170,'Exposure Commercial linear'!$C22,ClaimsData!$F$11:$F$2170,"Commercial")</f>
        <v>6938</v>
      </c>
      <c r="O22">
        <f>SUMIFS(ClaimsData!$H$11:$H$2170,ClaimsData!$E$11:$E$2170,'Exposure Commercial linear'!O$3,ClaimsData!$A$11:$A$2170,'Exposure Commercial linear'!$C22,ClaimsData!$F$11:$F$2170,"Commercial")</f>
        <v>5041</v>
      </c>
      <c r="P22">
        <f>SUMIFS(ClaimsData!$H$11:$H$2170,ClaimsData!$E$11:$E$2170,'Exposure Commercial linear'!P$3,ClaimsData!$A$11:$A$2170,'Exposure Commercial linear'!$C22,ClaimsData!$F$11:$F$2170,"Commercial")</f>
        <v>5699</v>
      </c>
      <c r="Q22">
        <f>SUMIFS(ClaimsData!$H$11:$H$2170,ClaimsData!$E$11:$E$2170,'Exposure Commercial linear'!Q$3,ClaimsData!$A$11:$A$2170,'Exposure Commercial linear'!$C22,ClaimsData!$F$11:$F$2170,"Commercial")</f>
        <v>4775</v>
      </c>
      <c r="R22">
        <f>SUMIFS(ClaimsData!$H$11:$H$2170,ClaimsData!$E$11:$E$2170,'Exposure Commercial linear'!R$3,ClaimsData!$A$11:$A$2170,'Exposure Commercial linear'!$C22,ClaimsData!$F$11:$F$2170,"Commercial")</f>
        <v>5602</v>
      </c>
      <c r="S22">
        <f>SUMIFS(ClaimsData!$H$11:$H$2170,ClaimsData!$E$11:$E$2170,'Exposure Commercial linear'!S$3,ClaimsData!$A$11:$A$2170,'Exposure Commercial linear'!$C22,ClaimsData!$F$11:$F$2170,"Commercial")</f>
        <v>2668</v>
      </c>
      <c r="T22">
        <f>SUMIFS(ClaimsData!$H$11:$H$2170,ClaimsData!$E$11:$E$2170,'Exposure Commercial linear'!T$3,ClaimsData!$A$11:$A$2170,'Exposure Commercial linear'!$C22,ClaimsData!$F$11:$F$2170,"Commercial")</f>
        <v>874</v>
      </c>
      <c r="U22">
        <f>SUMIFS(ClaimsData!$H$11:$H$2170,ClaimsData!$E$11:$E$2170,'Exposure Commercial linear'!U$3,ClaimsData!$A$11:$A$2170,'Exposure Commercial linear'!$C22,ClaimsData!$F$11:$F$2170,"Commercial")</f>
        <v>1655</v>
      </c>
      <c r="V22">
        <f>SUMIFS(ClaimsData!$H$11:$H$2170,ClaimsData!$E$11:$E$2170,'Exposure Commercial linear'!V$3,ClaimsData!$A$11:$A$2170,'Exposure Commercial linear'!$C22,ClaimsData!$F$11:$F$2170,"Commercial")</f>
        <v>599</v>
      </c>
      <c r="W22">
        <f>SUMIFS(ClaimsData!$H$11:$H$2170,ClaimsData!$E$11:$E$2170,'Exposure Commercial linear'!W$3,ClaimsData!$A$11:$A$2170,'Exposure Commercial linear'!$C22,ClaimsData!$F$11:$F$2170,"Commercial")</f>
        <v>6073</v>
      </c>
      <c r="X22">
        <f>SUMIFS(ClaimsData!$H$11:$H$2170,ClaimsData!$E$11:$E$2170,'Exposure Commercial linear'!X$3,ClaimsData!$A$11:$A$2170,'Exposure Commercial linear'!$C22,ClaimsData!$F$11:$F$2170,"Commercial")</f>
        <v>2409</v>
      </c>
      <c r="Y22">
        <f>SUMIFS(ClaimsData!$H$11:$H$2170,ClaimsData!$E$11:$E$2170,'Exposure Commercial linear'!Y$3,ClaimsData!$A$11:$A$2170,'Exposure Commercial linear'!$C22,ClaimsData!$F$11:$F$2170,"Commercial")</f>
        <v>6044</v>
      </c>
      <c r="Z22">
        <f>SUMIFS(ClaimsData!$H$11:$H$2170,ClaimsData!$E$11:$E$2170,'Exposure Commercial linear'!Z$3,ClaimsData!$A$11:$A$2170,'Exposure Commercial linear'!$C22,ClaimsData!$F$11:$F$2170,"Commercial")</f>
        <v>1632</v>
      </c>
      <c r="AA22">
        <f>SUMIFS(ClaimsData!$H$11:$H$2170,ClaimsData!$E$11:$E$2170,'Exposure Commercial linear'!AA$3,ClaimsData!$A$11:$A$2170,'Exposure Commercial linear'!$C22,ClaimsData!$F$11:$F$2170,"Commercial")</f>
        <v>2565</v>
      </c>
      <c r="AB22">
        <f>SUMIFS(ClaimsData!$H$11:$H$2170,ClaimsData!$E$11:$E$2170,'Exposure Commercial linear'!AB$3,ClaimsData!$A$11:$A$2170,'Exposure Commercial linear'!$C22,ClaimsData!$F$11:$F$2170,"Commercial")</f>
        <v>3010</v>
      </c>
      <c r="AC22">
        <f>SUMIFS(ClaimsData!$H$11:$H$2170,ClaimsData!$E$11:$E$2170,'Exposure Commercial linear'!AC$3,ClaimsData!$A$11:$A$2170,'Exposure Commercial linear'!$C22,ClaimsData!$F$11:$F$2170,"Commercial")</f>
        <v>1529</v>
      </c>
      <c r="AD22">
        <f>SUMIFS(ClaimsData!$H$11:$H$2170,ClaimsData!$E$11:$E$2170,'Exposure Commercial linear'!AD$3,ClaimsData!$A$11:$A$2170,'Exposure Commercial linear'!$C22,ClaimsData!$F$11:$F$2170,"Commercial")</f>
        <v>1229</v>
      </c>
      <c r="AE22">
        <f>SUMIFS(ClaimsData!$H$11:$H$2170,ClaimsData!$E$11:$E$2170,'Exposure Commercial linear'!AE$3,ClaimsData!$A$11:$A$2170,'Exposure Commercial linear'!$C22,ClaimsData!$F$11:$F$2170,"Commercial")</f>
        <v>851</v>
      </c>
    </row>
    <row r="23" spans="1:31">
      <c r="A23">
        <f t="shared" si="3"/>
        <v>2013</v>
      </c>
      <c r="B23">
        <f t="shared" si="4"/>
        <v>4</v>
      </c>
      <c r="C23" t="str">
        <f t="shared" si="2"/>
        <v>2013_4</v>
      </c>
      <c r="D23">
        <f t="shared" si="5"/>
        <v>4.75</v>
      </c>
      <c r="E23">
        <f>SUMIFS(ClaimsData!$H$11:$H$2170,ClaimsData!$E$11:$E$2170,'Exposure Commercial linear'!E$3,ClaimsData!$A$11:$A$2170,'Exposure Commercial linear'!$C23,ClaimsData!$F$11:$F$2170,"Commercial")</f>
        <v>6493</v>
      </c>
      <c r="F23">
        <f>SUMIFS(ClaimsData!$H$11:$H$2170,ClaimsData!$E$11:$E$2170,'Exposure Commercial linear'!F$3,ClaimsData!$A$11:$A$2170,'Exposure Commercial linear'!$C23,ClaimsData!$F$11:$F$2170,"Commercial")</f>
        <v>5750</v>
      </c>
      <c r="G23">
        <f>SUMIFS(ClaimsData!$H$11:$H$2170,ClaimsData!$E$11:$E$2170,'Exposure Commercial linear'!G$3,ClaimsData!$A$11:$A$2170,'Exposure Commercial linear'!$C23,ClaimsData!$F$11:$F$2170,"Commercial")</f>
        <v>6571</v>
      </c>
      <c r="H23">
        <f>SUMIFS(ClaimsData!$H$11:$H$2170,ClaimsData!$E$11:$E$2170,'Exposure Commercial linear'!H$3,ClaimsData!$A$11:$A$2170,'Exposure Commercial linear'!$C23,ClaimsData!$F$11:$F$2170,"Commercial")</f>
        <v>7119</v>
      </c>
      <c r="I23">
        <f>SUMIFS(ClaimsData!$H$11:$H$2170,ClaimsData!$E$11:$E$2170,'Exposure Commercial linear'!I$3,ClaimsData!$A$11:$A$2170,'Exposure Commercial linear'!$C23,ClaimsData!$F$11:$F$2170,"Commercial")</f>
        <v>2348</v>
      </c>
      <c r="J23">
        <f>SUMIFS(ClaimsData!$H$11:$H$2170,ClaimsData!$E$11:$E$2170,'Exposure Commercial linear'!J$3,ClaimsData!$A$11:$A$2170,'Exposure Commercial linear'!$C23,ClaimsData!$F$11:$F$2170,"Commercial")</f>
        <v>783</v>
      </c>
      <c r="K23">
        <f>SUMIFS(ClaimsData!$H$11:$H$2170,ClaimsData!$E$11:$E$2170,'Exposure Commercial linear'!K$3,ClaimsData!$A$11:$A$2170,'Exposure Commercial linear'!$C23,ClaimsData!$F$11:$F$2170,"Commercial")</f>
        <v>1393</v>
      </c>
      <c r="L23">
        <f>SUMIFS(ClaimsData!$H$11:$H$2170,ClaimsData!$E$11:$E$2170,'Exposure Commercial linear'!L$3,ClaimsData!$A$11:$A$2170,'Exposure Commercial linear'!$C23,ClaimsData!$F$11:$F$2170,"Commercial")</f>
        <v>949</v>
      </c>
      <c r="M23">
        <f>SUMIFS(ClaimsData!$H$11:$H$2170,ClaimsData!$E$11:$E$2170,'Exposure Commercial linear'!M$3,ClaimsData!$A$11:$A$2170,'Exposure Commercial linear'!$C23,ClaimsData!$F$11:$F$2170,"Commercial")</f>
        <v>1042</v>
      </c>
      <c r="N23">
        <f>SUMIFS(ClaimsData!$H$11:$H$2170,ClaimsData!$E$11:$E$2170,'Exposure Commercial linear'!N$3,ClaimsData!$A$11:$A$2170,'Exposure Commercial linear'!$C23,ClaimsData!$F$11:$F$2170,"Commercial")</f>
        <v>6970</v>
      </c>
      <c r="O23">
        <f>SUMIFS(ClaimsData!$H$11:$H$2170,ClaimsData!$E$11:$E$2170,'Exposure Commercial linear'!O$3,ClaimsData!$A$11:$A$2170,'Exposure Commercial linear'!$C23,ClaimsData!$F$11:$F$2170,"Commercial")</f>
        <v>5065</v>
      </c>
      <c r="P23">
        <f>SUMIFS(ClaimsData!$H$11:$H$2170,ClaimsData!$E$11:$E$2170,'Exposure Commercial linear'!P$3,ClaimsData!$A$11:$A$2170,'Exposure Commercial linear'!$C23,ClaimsData!$F$11:$F$2170,"Commercial")</f>
        <v>5700</v>
      </c>
      <c r="Q23">
        <f>SUMIFS(ClaimsData!$H$11:$H$2170,ClaimsData!$E$11:$E$2170,'Exposure Commercial linear'!Q$3,ClaimsData!$A$11:$A$2170,'Exposure Commercial linear'!$C23,ClaimsData!$F$11:$F$2170,"Commercial")</f>
        <v>4622</v>
      </c>
      <c r="R23">
        <f>SUMIFS(ClaimsData!$H$11:$H$2170,ClaimsData!$E$11:$E$2170,'Exposure Commercial linear'!R$3,ClaimsData!$A$11:$A$2170,'Exposure Commercial linear'!$C23,ClaimsData!$F$11:$F$2170,"Commercial")</f>
        <v>5628</v>
      </c>
      <c r="S23">
        <f>SUMIFS(ClaimsData!$H$11:$H$2170,ClaimsData!$E$11:$E$2170,'Exposure Commercial linear'!S$3,ClaimsData!$A$11:$A$2170,'Exposure Commercial linear'!$C23,ClaimsData!$F$11:$F$2170,"Commercial")</f>
        <v>2694</v>
      </c>
      <c r="T23">
        <f>SUMIFS(ClaimsData!$H$11:$H$2170,ClaimsData!$E$11:$E$2170,'Exposure Commercial linear'!T$3,ClaimsData!$A$11:$A$2170,'Exposure Commercial linear'!$C23,ClaimsData!$F$11:$F$2170,"Commercial")</f>
        <v>875</v>
      </c>
      <c r="U23">
        <f>SUMIFS(ClaimsData!$H$11:$H$2170,ClaimsData!$E$11:$E$2170,'Exposure Commercial linear'!U$3,ClaimsData!$A$11:$A$2170,'Exposure Commercial linear'!$C23,ClaimsData!$F$11:$F$2170,"Commercial")</f>
        <v>1686</v>
      </c>
      <c r="V23">
        <f>SUMIFS(ClaimsData!$H$11:$H$2170,ClaimsData!$E$11:$E$2170,'Exposure Commercial linear'!V$3,ClaimsData!$A$11:$A$2170,'Exposure Commercial linear'!$C23,ClaimsData!$F$11:$F$2170,"Commercial")</f>
        <v>600</v>
      </c>
      <c r="W23">
        <f>SUMIFS(ClaimsData!$H$11:$H$2170,ClaimsData!$E$11:$E$2170,'Exposure Commercial linear'!W$3,ClaimsData!$A$11:$A$2170,'Exposure Commercial linear'!$C23,ClaimsData!$F$11:$F$2170,"Commercial")</f>
        <v>6138</v>
      </c>
      <c r="X23">
        <f>SUMIFS(ClaimsData!$H$11:$H$2170,ClaimsData!$E$11:$E$2170,'Exposure Commercial linear'!X$3,ClaimsData!$A$11:$A$2170,'Exposure Commercial linear'!$C23,ClaimsData!$F$11:$F$2170,"Commercial")</f>
        <v>2428</v>
      </c>
      <c r="Y23">
        <f>SUMIFS(ClaimsData!$H$11:$H$2170,ClaimsData!$E$11:$E$2170,'Exposure Commercial linear'!Y$3,ClaimsData!$A$11:$A$2170,'Exposure Commercial linear'!$C23,ClaimsData!$F$11:$F$2170,"Commercial")</f>
        <v>6126</v>
      </c>
      <c r="Z23">
        <f>SUMIFS(ClaimsData!$H$11:$H$2170,ClaimsData!$E$11:$E$2170,'Exposure Commercial linear'!Z$3,ClaimsData!$A$11:$A$2170,'Exposure Commercial linear'!$C23,ClaimsData!$F$11:$F$2170,"Commercial")</f>
        <v>1627</v>
      </c>
      <c r="AA23">
        <f>SUMIFS(ClaimsData!$H$11:$H$2170,ClaimsData!$E$11:$E$2170,'Exposure Commercial linear'!AA$3,ClaimsData!$A$11:$A$2170,'Exposure Commercial linear'!$C23,ClaimsData!$F$11:$F$2170,"Commercial")</f>
        <v>2586</v>
      </c>
      <c r="AB23">
        <f>SUMIFS(ClaimsData!$H$11:$H$2170,ClaimsData!$E$11:$E$2170,'Exposure Commercial linear'!AB$3,ClaimsData!$A$11:$A$2170,'Exposure Commercial linear'!$C23,ClaimsData!$F$11:$F$2170,"Commercial")</f>
        <v>3013</v>
      </c>
      <c r="AC23">
        <f>SUMIFS(ClaimsData!$H$11:$H$2170,ClaimsData!$E$11:$E$2170,'Exposure Commercial linear'!AC$3,ClaimsData!$A$11:$A$2170,'Exposure Commercial linear'!$C23,ClaimsData!$F$11:$F$2170,"Commercial")</f>
        <v>1534</v>
      </c>
      <c r="AD23">
        <f>SUMIFS(ClaimsData!$H$11:$H$2170,ClaimsData!$E$11:$E$2170,'Exposure Commercial linear'!AD$3,ClaimsData!$A$11:$A$2170,'Exposure Commercial linear'!$C23,ClaimsData!$F$11:$F$2170,"Commercial")</f>
        <v>1220</v>
      </c>
      <c r="AE23">
        <f>SUMIFS(ClaimsData!$H$11:$H$2170,ClaimsData!$E$11:$E$2170,'Exposure Commercial linear'!AE$3,ClaimsData!$A$11:$A$2170,'Exposure Commercial linear'!$C23,ClaimsData!$F$11:$F$2170,"Commercial")</f>
        <v>849</v>
      </c>
    </row>
    <row r="24" spans="1:31">
      <c r="A24">
        <f t="shared" si="3"/>
        <v>2014</v>
      </c>
      <c r="B24">
        <f t="shared" si="4"/>
        <v>1</v>
      </c>
      <c r="C24" t="str">
        <f t="shared" si="2"/>
        <v>2014_1</v>
      </c>
      <c r="D24">
        <f t="shared" si="5"/>
        <v>5</v>
      </c>
      <c r="E24">
        <f>SUMIFS(ClaimsData!$H$11:$H$2170,ClaimsData!$E$11:$E$2170,'Exposure Commercial linear'!E$3,ClaimsData!$A$11:$A$2170,'Exposure Commercial linear'!$C24,ClaimsData!$F$11:$F$2170,"Commercial")</f>
        <v>6644</v>
      </c>
      <c r="F24">
        <f>SUMIFS(ClaimsData!$H$11:$H$2170,ClaimsData!$E$11:$E$2170,'Exposure Commercial linear'!F$3,ClaimsData!$A$11:$A$2170,'Exposure Commercial linear'!$C24,ClaimsData!$F$11:$F$2170,"Commercial")</f>
        <v>5848</v>
      </c>
      <c r="G24">
        <f>SUMIFS(ClaimsData!$H$11:$H$2170,ClaimsData!$E$11:$E$2170,'Exposure Commercial linear'!G$3,ClaimsData!$A$11:$A$2170,'Exposure Commercial linear'!$C24,ClaimsData!$F$11:$F$2170,"Commercial")</f>
        <v>6827</v>
      </c>
      <c r="H24">
        <f>SUMIFS(ClaimsData!$H$11:$H$2170,ClaimsData!$E$11:$E$2170,'Exposure Commercial linear'!H$3,ClaimsData!$A$11:$A$2170,'Exposure Commercial linear'!$C24,ClaimsData!$F$11:$F$2170,"Commercial")</f>
        <v>7274</v>
      </c>
      <c r="I24">
        <f>SUMIFS(ClaimsData!$H$11:$H$2170,ClaimsData!$E$11:$E$2170,'Exposure Commercial linear'!I$3,ClaimsData!$A$11:$A$2170,'Exposure Commercial linear'!$C24,ClaimsData!$F$11:$F$2170,"Commercial")</f>
        <v>2415</v>
      </c>
      <c r="J24">
        <f>SUMIFS(ClaimsData!$H$11:$H$2170,ClaimsData!$E$11:$E$2170,'Exposure Commercial linear'!J$3,ClaimsData!$A$11:$A$2170,'Exposure Commercial linear'!$C24,ClaimsData!$F$11:$F$2170,"Commercial")</f>
        <v>796</v>
      </c>
      <c r="K24">
        <f>SUMIFS(ClaimsData!$H$11:$H$2170,ClaimsData!$E$11:$E$2170,'Exposure Commercial linear'!K$3,ClaimsData!$A$11:$A$2170,'Exposure Commercial linear'!$C24,ClaimsData!$F$11:$F$2170,"Commercial")</f>
        <v>1416</v>
      </c>
      <c r="L24">
        <f>SUMIFS(ClaimsData!$H$11:$H$2170,ClaimsData!$E$11:$E$2170,'Exposure Commercial linear'!L$3,ClaimsData!$A$11:$A$2170,'Exposure Commercial linear'!$C24,ClaimsData!$F$11:$F$2170,"Commercial")</f>
        <v>973</v>
      </c>
      <c r="M24">
        <f>SUMIFS(ClaimsData!$H$11:$H$2170,ClaimsData!$E$11:$E$2170,'Exposure Commercial linear'!M$3,ClaimsData!$A$11:$A$2170,'Exposure Commercial linear'!$C24,ClaimsData!$F$11:$F$2170,"Commercial")</f>
        <v>1069</v>
      </c>
      <c r="N24">
        <f>SUMIFS(ClaimsData!$H$11:$H$2170,ClaimsData!$E$11:$E$2170,'Exposure Commercial linear'!N$3,ClaimsData!$A$11:$A$2170,'Exposure Commercial linear'!$C24,ClaimsData!$F$11:$F$2170,"Commercial")</f>
        <v>7136</v>
      </c>
      <c r="O24">
        <f>SUMIFS(ClaimsData!$H$11:$H$2170,ClaimsData!$E$11:$E$2170,'Exposure Commercial linear'!O$3,ClaimsData!$A$11:$A$2170,'Exposure Commercial linear'!$C24,ClaimsData!$F$11:$F$2170,"Commercial")</f>
        <v>5203</v>
      </c>
      <c r="P24">
        <f>SUMIFS(ClaimsData!$H$11:$H$2170,ClaimsData!$E$11:$E$2170,'Exposure Commercial linear'!P$3,ClaimsData!$A$11:$A$2170,'Exposure Commercial linear'!$C24,ClaimsData!$F$11:$F$2170,"Commercial")</f>
        <v>5799</v>
      </c>
      <c r="Q24">
        <f>SUMIFS(ClaimsData!$H$11:$H$2170,ClaimsData!$E$11:$E$2170,'Exposure Commercial linear'!Q$3,ClaimsData!$A$11:$A$2170,'Exposure Commercial linear'!$C24,ClaimsData!$F$11:$F$2170,"Commercial")</f>
        <v>4876</v>
      </c>
      <c r="R24">
        <f>SUMIFS(ClaimsData!$H$11:$H$2170,ClaimsData!$E$11:$E$2170,'Exposure Commercial linear'!R$3,ClaimsData!$A$11:$A$2170,'Exposure Commercial linear'!$C24,ClaimsData!$F$11:$F$2170,"Commercial")</f>
        <v>5725</v>
      </c>
      <c r="S24">
        <f>SUMIFS(ClaimsData!$H$11:$H$2170,ClaimsData!$E$11:$E$2170,'Exposure Commercial linear'!S$3,ClaimsData!$A$11:$A$2170,'Exposure Commercial linear'!$C24,ClaimsData!$F$11:$F$2170,"Commercial")</f>
        <v>2740</v>
      </c>
      <c r="T24">
        <f>SUMIFS(ClaimsData!$H$11:$H$2170,ClaimsData!$E$11:$E$2170,'Exposure Commercial linear'!T$3,ClaimsData!$A$11:$A$2170,'Exposure Commercial linear'!$C24,ClaimsData!$F$11:$F$2170,"Commercial")</f>
        <v>895</v>
      </c>
      <c r="U24">
        <f>SUMIFS(ClaimsData!$H$11:$H$2170,ClaimsData!$E$11:$E$2170,'Exposure Commercial linear'!U$3,ClaimsData!$A$11:$A$2170,'Exposure Commercial linear'!$C24,ClaimsData!$F$11:$F$2170,"Commercial")</f>
        <v>1722</v>
      </c>
      <c r="V24">
        <f>SUMIFS(ClaimsData!$H$11:$H$2170,ClaimsData!$E$11:$E$2170,'Exposure Commercial linear'!V$3,ClaimsData!$A$11:$A$2170,'Exposure Commercial linear'!$C24,ClaimsData!$F$11:$F$2170,"Commercial")</f>
        <v>613</v>
      </c>
      <c r="W24">
        <f>SUMIFS(ClaimsData!$H$11:$H$2170,ClaimsData!$E$11:$E$2170,'Exposure Commercial linear'!W$3,ClaimsData!$A$11:$A$2170,'Exposure Commercial linear'!$C24,ClaimsData!$F$11:$F$2170,"Commercial")</f>
        <v>6243</v>
      </c>
      <c r="X24">
        <f>SUMIFS(ClaimsData!$H$11:$H$2170,ClaimsData!$E$11:$E$2170,'Exposure Commercial linear'!X$3,ClaimsData!$A$11:$A$2170,'Exposure Commercial linear'!$C24,ClaimsData!$F$11:$F$2170,"Commercial")</f>
        <v>2469</v>
      </c>
      <c r="Y24">
        <f>SUMIFS(ClaimsData!$H$11:$H$2170,ClaimsData!$E$11:$E$2170,'Exposure Commercial linear'!Y$3,ClaimsData!$A$11:$A$2170,'Exposure Commercial linear'!$C24,ClaimsData!$F$11:$F$2170,"Commercial")</f>
        <v>6278</v>
      </c>
      <c r="Z24">
        <f>SUMIFS(ClaimsData!$H$11:$H$2170,ClaimsData!$E$11:$E$2170,'Exposure Commercial linear'!Z$3,ClaimsData!$A$11:$A$2170,'Exposure Commercial linear'!$C24,ClaimsData!$F$11:$F$2170,"Commercial")</f>
        <v>1690</v>
      </c>
      <c r="AA24">
        <f>SUMIFS(ClaimsData!$H$11:$H$2170,ClaimsData!$E$11:$E$2170,'Exposure Commercial linear'!AA$3,ClaimsData!$A$11:$A$2170,'Exposure Commercial linear'!$C24,ClaimsData!$F$11:$F$2170,"Commercial")</f>
        <v>2668</v>
      </c>
      <c r="AB24">
        <f>SUMIFS(ClaimsData!$H$11:$H$2170,ClaimsData!$E$11:$E$2170,'Exposure Commercial linear'!AB$3,ClaimsData!$A$11:$A$2170,'Exposure Commercial linear'!$C24,ClaimsData!$F$11:$F$2170,"Commercial")</f>
        <v>3097</v>
      </c>
      <c r="AC24">
        <f>SUMIFS(ClaimsData!$H$11:$H$2170,ClaimsData!$E$11:$E$2170,'Exposure Commercial linear'!AC$3,ClaimsData!$A$11:$A$2170,'Exposure Commercial linear'!$C24,ClaimsData!$F$11:$F$2170,"Commercial")</f>
        <v>1561</v>
      </c>
      <c r="AD24">
        <f>SUMIFS(ClaimsData!$H$11:$H$2170,ClaimsData!$E$11:$E$2170,'Exposure Commercial linear'!AD$3,ClaimsData!$A$11:$A$2170,'Exposure Commercial linear'!$C24,ClaimsData!$F$11:$F$2170,"Commercial")</f>
        <v>1251</v>
      </c>
      <c r="AE24">
        <f>SUMIFS(ClaimsData!$H$11:$H$2170,ClaimsData!$E$11:$E$2170,'Exposure Commercial linear'!AE$3,ClaimsData!$A$11:$A$2170,'Exposure Commercial linear'!$C24,ClaimsData!$F$11:$F$2170,"Commercial")</f>
        <v>863</v>
      </c>
    </row>
    <row r="25" spans="1:31">
      <c r="A25">
        <f t="shared" si="3"/>
        <v>2014</v>
      </c>
      <c r="B25">
        <f t="shared" si="4"/>
        <v>2</v>
      </c>
      <c r="C25" t="str">
        <f t="shared" si="2"/>
        <v>2014_2</v>
      </c>
      <c r="D25">
        <f t="shared" si="5"/>
        <v>5.25</v>
      </c>
      <c r="E25">
        <f>SUMIFS(ClaimsData!$H$11:$H$2170,ClaimsData!$E$11:$E$2170,'Exposure Commercial linear'!E$3,ClaimsData!$A$11:$A$2170,'Exposure Commercial linear'!$C25,ClaimsData!$F$11:$F$2170,"Commercial")</f>
        <v>6609</v>
      </c>
      <c r="F25">
        <f>SUMIFS(ClaimsData!$H$11:$H$2170,ClaimsData!$E$11:$E$2170,'Exposure Commercial linear'!F$3,ClaimsData!$A$11:$A$2170,'Exposure Commercial linear'!$C25,ClaimsData!$F$11:$F$2170,"Commercial")</f>
        <v>5785</v>
      </c>
      <c r="G25">
        <f>SUMIFS(ClaimsData!$H$11:$H$2170,ClaimsData!$E$11:$E$2170,'Exposure Commercial linear'!G$3,ClaimsData!$A$11:$A$2170,'Exposure Commercial linear'!$C25,ClaimsData!$F$11:$F$2170,"Commercial")</f>
        <v>6834</v>
      </c>
      <c r="H25">
        <f>SUMIFS(ClaimsData!$H$11:$H$2170,ClaimsData!$E$11:$E$2170,'Exposure Commercial linear'!H$3,ClaimsData!$A$11:$A$2170,'Exposure Commercial linear'!$C25,ClaimsData!$F$11:$F$2170,"Commercial")</f>
        <v>7190</v>
      </c>
      <c r="I25">
        <f>SUMIFS(ClaimsData!$H$11:$H$2170,ClaimsData!$E$11:$E$2170,'Exposure Commercial linear'!I$3,ClaimsData!$A$11:$A$2170,'Exposure Commercial linear'!$C25,ClaimsData!$F$11:$F$2170,"Commercial")</f>
        <v>2403</v>
      </c>
      <c r="J25">
        <f>SUMIFS(ClaimsData!$H$11:$H$2170,ClaimsData!$E$11:$E$2170,'Exposure Commercial linear'!J$3,ClaimsData!$A$11:$A$2170,'Exposure Commercial linear'!$C25,ClaimsData!$F$11:$F$2170,"Commercial")</f>
        <v>798</v>
      </c>
      <c r="K25">
        <f>SUMIFS(ClaimsData!$H$11:$H$2170,ClaimsData!$E$11:$E$2170,'Exposure Commercial linear'!K$3,ClaimsData!$A$11:$A$2170,'Exposure Commercial linear'!$C25,ClaimsData!$F$11:$F$2170,"Commercial")</f>
        <v>1399</v>
      </c>
      <c r="L25">
        <f>SUMIFS(ClaimsData!$H$11:$H$2170,ClaimsData!$E$11:$E$2170,'Exposure Commercial linear'!L$3,ClaimsData!$A$11:$A$2170,'Exposure Commercial linear'!$C25,ClaimsData!$F$11:$F$2170,"Commercial")</f>
        <v>967</v>
      </c>
      <c r="M25">
        <f>SUMIFS(ClaimsData!$H$11:$H$2170,ClaimsData!$E$11:$E$2170,'Exposure Commercial linear'!M$3,ClaimsData!$A$11:$A$2170,'Exposure Commercial linear'!$C25,ClaimsData!$F$11:$F$2170,"Commercial")</f>
        <v>1065</v>
      </c>
      <c r="N25">
        <f>SUMIFS(ClaimsData!$H$11:$H$2170,ClaimsData!$E$11:$E$2170,'Exposure Commercial linear'!N$3,ClaimsData!$A$11:$A$2170,'Exposure Commercial linear'!$C25,ClaimsData!$F$11:$F$2170,"Commercial")</f>
        <v>7082</v>
      </c>
      <c r="O25">
        <f>SUMIFS(ClaimsData!$H$11:$H$2170,ClaimsData!$E$11:$E$2170,'Exposure Commercial linear'!O$3,ClaimsData!$A$11:$A$2170,'Exposure Commercial linear'!$C25,ClaimsData!$F$11:$F$2170,"Commercial")</f>
        <v>5144</v>
      </c>
      <c r="P25">
        <f>SUMIFS(ClaimsData!$H$11:$H$2170,ClaimsData!$E$11:$E$2170,'Exposure Commercial linear'!P$3,ClaimsData!$A$11:$A$2170,'Exposure Commercial linear'!$C25,ClaimsData!$F$11:$F$2170,"Commercial")</f>
        <v>5763</v>
      </c>
      <c r="Q25">
        <f>SUMIFS(ClaimsData!$H$11:$H$2170,ClaimsData!$E$11:$E$2170,'Exposure Commercial linear'!Q$3,ClaimsData!$A$11:$A$2170,'Exposure Commercial linear'!$C25,ClaimsData!$F$11:$F$2170,"Commercial")</f>
        <v>4911</v>
      </c>
      <c r="R25">
        <f>SUMIFS(ClaimsData!$H$11:$H$2170,ClaimsData!$E$11:$E$2170,'Exposure Commercial linear'!R$3,ClaimsData!$A$11:$A$2170,'Exposure Commercial linear'!$C25,ClaimsData!$F$11:$F$2170,"Commercial")</f>
        <v>5695</v>
      </c>
      <c r="S25">
        <f>SUMIFS(ClaimsData!$H$11:$H$2170,ClaimsData!$E$11:$E$2170,'Exposure Commercial linear'!S$3,ClaimsData!$A$11:$A$2170,'Exposure Commercial linear'!$C25,ClaimsData!$F$11:$F$2170,"Commercial")</f>
        <v>2692</v>
      </c>
      <c r="T25">
        <f>SUMIFS(ClaimsData!$H$11:$H$2170,ClaimsData!$E$11:$E$2170,'Exposure Commercial linear'!T$3,ClaimsData!$A$11:$A$2170,'Exposure Commercial linear'!$C25,ClaimsData!$F$11:$F$2170,"Commercial")</f>
        <v>890</v>
      </c>
      <c r="U25">
        <f>SUMIFS(ClaimsData!$H$11:$H$2170,ClaimsData!$E$11:$E$2170,'Exposure Commercial linear'!U$3,ClaimsData!$A$11:$A$2170,'Exposure Commercial linear'!$C25,ClaimsData!$F$11:$F$2170,"Commercial")</f>
        <v>1713</v>
      </c>
      <c r="V25">
        <f>SUMIFS(ClaimsData!$H$11:$H$2170,ClaimsData!$E$11:$E$2170,'Exposure Commercial linear'!V$3,ClaimsData!$A$11:$A$2170,'Exposure Commercial linear'!$C25,ClaimsData!$F$11:$F$2170,"Commercial")</f>
        <v>609</v>
      </c>
      <c r="W25">
        <f>SUMIFS(ClaimsData!$H$11:$H$2170,ClaimsData!$E$11:$E$2170,'Exposure Commercial linear'!W$3,ClaimsData!$A$11:$A$2170,'Exposure Commercial linear'!$C25,ClaimsData!$F$11:$F$2170,"Commercial")</f>
        <v>6214</v>
      </c>
      <c r="X25">
        <f>SUMIFS(ClaimsData!$H$11:$H$2170,ClaimsData!$E$11:$E$2170,'Exposure Commercial linear'!X$3,ClaimsData!$A$11:$A$2170,'Exposure Commercial linear'!$C25,ClaimsData!$F$11:$F$2170,"Commercial")</f>
        <v>2517</v>
      </c>
      <c r="Y25">
        <f>SUMIFS(ClaimsData!$H$11:$H$2170,ClaimsData!$E$11:$E$2170,'Exposure Commercial linear'!Y$3,ClaimsData!$A$11:$A$2170,'Exposure Commercial linear'!$C25,ClaimsData!$F$11:$F$2170,"Commercial")</f>
        <v>6219</v>
      </c>
      <c r="Z25">
        <f>SUMIFS(ClaimsData!$H$11:$H$2170,ClaimsData!$E$11:$E$2170,'Exposure Commercial linear'!Z$3,ClaimsData!$A$11:$A$2170,'Exposure Commercial linear'!$C25,ClaimsData!$F$11:$F$2170,"Commercial")</f>
        <v>1682</v>
      </c>
      <c r="AA25">
        <f>SUMIFS(ClaimsData!$H$11:$H$2170,ClaimsData!$E$11:$E$2170,'Exposure Commercial linear'!AA$3,ClaimsData!$A$11:$A$2170,'Exposure Commercial linear'!$C25,ClaimsData!$F$11:$F$2170,"Commercial")</f>
        <v>2669</v>
      </c>
      <c r="AB25">
        <f>SUMIFS(ClaimsData!$H$11:$H$2170,ClaimsData!$E$11:$E$2170,'Exposure Commercial linear'!AB$3,ClaimsData!$A$11:$A$2170,'Exposure Commercial linear'!$C25,ClaimsData!$F$11:$F$2170,"Commercial")</f>
        <v>3074</v>
      </c>
      <c r="AC25">
        <f>SUMIFS(ClaimsData!$H$11:$H$2170,ClaimsData!$E$11:$E$2170,'Exposure Commercial linear'!AC$3,ClaimsData!$A$11:$A$2170,'Exposure Commercial linear'!$C25,ClaimsData!$F$11:$F$2170,"Commercial")</f>
        <v>1554</v>
      </c>
      <c r="AD25">
        <f>SUMIFS(ClaimsData!$H$11:$H$2170,ClaimsData!$E$11:$E$2170,'Exposure Commercial linear'!AD$3,ClaimsData!$A$11:$A$2170,'Exposure Commercial linear'!$C25,ClaimsData!$F$11:$F$2170,"Commercial")</f>
        <v>1240</v>
      </c>
      <c r="AE25">
        <f>SUMIFS(ClaimsData!$H$11:$H$2170,ClaimsData!$E$11:$E$2170,'Exposure Commercial linear'!AE$3,ClaimsData!$A$11:$A$2170,'Exposure Commercial linear'!$C25,ClaimsData!$F$11:$F$2170,"Commercial")</f>
        <v>857</v>
      </c>
    </row>
    <row r="26" spans="1:31">
      <c r="A26">
        <f t="shared" si="3"/>
        <v>2014</v>
      </c>
      <c r="B26">
        <f t="shared" si="4"/>
        <v>3</v>
      </c>
      <c r="C26" t="str">
        <f t="shared" si="2"/>
        <v>2014_3</v>
      </c>
      <c r="D26">
        <f t="shared" si="5"/>
        <v>5.5</v>
      </c>
      <c r="E26">
        <f>SUMIFS(ClaimsData!$H$11:$H$2170,ClaimsData!$E$11:$E$2170,'Exposure Commercial linear'!E$3,ClaimsData!$A$11:$A$2170,'Exposure Commercial linear'!$C26,ClaimsData!$F$11:$F$2170,"Commercial")</f>
        <v>6837</v>
      </c>
      <c r="F26">
        <f>SUMIFS(ClaimsData!$H$11:$H$2170,ClaimsData!$E$11:$E$2170,'Exposure Commercial linear'!F$3,ClaimsData!$A$11:$A$2170,'Exposure Commercial linear'!$C26,ClaimsData!$F$11:$F$2170,"Commercial")</f>
        <v>5980</v>
      </c>
      <c r="G26">
        <f>SUMIFS(ClaimsData!$H$11:$H$2170,ClaimsData!$E$11:$E$2170,'Exposure Commercial linear'!G$3,ClaimsData!$A$11:$A$2170,'Exposure Commercial linear'!$C26,ClaimsData!$F$11:$F$2170,"Commercial")</f>
        <v>7096</v>
      </c>
      <c r="H26">
        <f>SUMIFS(ClaimsData!$H$11:$H$2170,ClaimsData!$E$11:$E$2170,'Exposure Commercial linear'!H$3,ClaimsData!$A$11:$A$2170,'Exposure Commercial linear'!$C26,ClaimsData!$F$11:$F$2170,"Commercial")</f>
        <v>7427</v>
      </c>
      <c r="I26">
        <f>SUMIFS(ClaimsData!$H$11:$H$2170,ClaimsData!$E$11:$E$2170,'Exposure Commercial linear'!I$3,ClaimsData!$A$11:$A$2170,'Exposure Commercial linear'!$C26,ClaimsData!$F$11:$F$2170,"Commercial")</f>
        <v>2486</v>
      </c>
      <c r="J26">
        <f>SUMIFS(ClaimsData!$H$11:$H$2170,ClaimsData!$E$11:$E$2170,'Exposure Commercial linear'!J$3,ClaimsData!$A$11:$A$2170,'Exposure Commercial linear'!$C26,ClaimsData!$F$11:$F$2170,"Commercial")</f>
        <v>832</v>
      </c>
      <c r="K26">
        <f>SUMIFS(ClaimsData!$H$11:$H$2170,ClaimsData!$E$11:$E$2170,'Exposure Commercial linear'!K$3,ClaimsData!$A$11:$A$2170,'Exposure Commercial linear'!$C26,ClaimsData!$F$11:$F$2170,"Commercial")</f>
        <v>1444</v>
      </c>
      <c r="L26">
        <f>SUMIFS(ClaimsData!$H$11:$H$2170,ClaimsData!$E$11:$E$2170,'Exposure Commercial linear'!L$3,ClaimsData!$A$11:$A$2170,'Exposure Commercial linear'!$C26,ClaimsData!$F$11:$F$2170,"Commercial")</f>
        <v>1000</v>
      </c>
      <c r="M26">
        <f>SUMIFS(ClaimsData!$H$11:$H$2170,ClaimsData!$E$11:$E$2170,'Exposure Commercial linear'!M$3,ClaimsData!$A$11:$A$2170,'Exposure Commercial linear'!$C26,ClaimsData!$F$11:$F$2170,"Commercial")</f>
        <v>1104</v>
      </c>
      <c r="N26">
        <f>SUMIFS(ClaimsData!$H$11:$H$2170,ClaimsData!$E$11:$E$2170,'Exposure Commercial linear'!N$3,ClaimsData!$A$11:$A$2170,'Exposure Commercial linear'!$C26,ClaimsData!$F$11:$F$2170,"Commercial")</f>
        <v>7313</v>
      </c>
      <c r="O26">
        <f>SUMIFS(ClaimsData!$H$11:$H$2170,ClaimsData!$E$11:$E$2170,'Exposure Commercial linear'!O$3,ClaimsData!$A$11:$A$2170,'Exposure Commercial linear'!$C26,ClaimsData!$F$11:$F$2170,"Commercial")</f>
        <v>5292</v>
      </c>
      <c r="P26">
        <f>SUMIFS(ClaimsData!$H$11:$H$2170,ClaimsData!$E$11:$E$2170,'Exposure Commercial linear'!P$3,ClaimsData!$A$11:$A$2170,'Exposure Commercial linear'!$C26,ClaimsData!$F$11:$F$2170,"Commercial")</f>
        <v>5962</v>
      </c>
      <c r="Q26">
        <f>SUMIFS(ClaimsData!$H$11:$H$2170,ClaimsData!$E$11:$E$2170,'Exposure Commercial linear'!Q$3,ClaimsData!$A$11:$A$2170,'Exposure Commercial linear'!$C26,ClaimsData!$F$11:$F$2170,"Commercial")</f>
        <v>5034</v>
      </c>
      <c r="R26">
        <f>SUMIFS(ClaimsData!$H$11:$H$2170,ClaimsData!$E$11:$E$2170,'Exposure Commercial linear'!R$3,ClaimsData!$A$11:$A$2170,'Exposure Commercial linear'!$C26,ClaimsData!$F$11:$F$2170,"Commercial")</f>
        <v>5892</v>
      </c>
      <c r="S26">
        <f>SUMIFS(ClaimsData!$H$11:$H$2170,ClaimsData!$E$11:$E$2170,'Exposure Commercial linear'!S$3,ClaimsData!$A$11:$A$2170,'Exposure Commercial linear'!$C26,ClaimsData!$F$11:$F$2170,"Commercial")</f>
        <v>2759</v>
      </c>
      <c r="T26">
        <f>SUMIFS(ClaimsData!$H$11:$H$2170,ClaimsData!$E$11:$E$2170,'Exposure Commercial linear'!T$3,ClaimsData!$A$11:$A$2170,'Exposure Commercial linear'!$C26,ClaimsData!$F$11:$F$2170,"Commercial")</f>
        <v>921</v>
      </c>
      <c r="U26">
        <f>SUMIFS(ClaimsData!$H$11:$H$2170,ClaimsData!$E$11:$E$2170,'Exposure Commercial linear'!U$3,ClaimsData!$A$11:$A$2170,'Exposure Commercial linear'!$C26,ClaimsData!$F$11:$F$2170,"Commercial")</f>
        <v>1773</v>
      </c>
      <c r="V26">
        <f>SUMIFS(ClaimsData!$H$11:$H$2170,ClaimsData!$E$11:$E$2170,'Exposure Commercial linear'!V$3,ClaimsData!$A$11:$A$2170,'Exposure Commercial linear'!$C26,ClaimsData!$F$11:$F$2170,"Commercial")</f>
        <v>631</v>
      </c>
      <c r="W26">
        <f>SUMIFS(ClaimsData!$H$11:$H$2170,ClaimsData!$E$11:$E$2170,'Exposure Commercial linear'!W$3,ClaimsData!$A$11:$A$2170,'Exposure Commercial linear'!$C26,ClaimsData!$F$11:$F$2170,"Commercial")</f>
        <v>6431</v>
      </c>
      <c r="X26">
        <f>SUMIFS(ClaimsData!$H$11:$H$2170,ClaimsData!$E$11:$E$2170,'Exposure Commercial linear'!X$3,ClaimsData!$A$11:$A$2170,'Exposure Commercial linear'!$C26,ClaimsData!$F$11:$F$2170,"Commercial")</f>
        <v>2680</v>
      </c>
      <c r="Y26">
        <f>SUMIFS(ClaimsData!$H$11:$H$2170,ClaimsData!$E$11:$E$2170,'Exposure Commercial linear'!Y$3,ClaimsData!$A$11:$A$2170,'Exposure Commercial linear'!$C26,ClaimsData!$F$11:$F$2170,"Commercial")</f>
        <v>6424</v>
      </c>
      <c r="Z26">
        <f>SUMIFS(ClaimsData!$H$11:$H$2170,ClaimsData!$E$11:$E$2170,'Exposure Commercial linear'!Z$3,ClaimsData!$A$11:$A$2170,'Exposure Commercial linear'!$C26,ClaimsData!$F$11:$F$2170,"Commercial")</f>
        <v>1740</v>
      </c>
      <c r="AA26">
        <f>SUMIFS(ClaimsData!$H$11:$H$2170,ClaimsData!$E$11:$E$2170,'Exposure Commercial linear'!AA$3,ClaimsData!$A$11:$A$2170,'Exposure Commercial linear'!$C26,ClaimsData!$F$11:$F$2170,"Commercial")</f>
        <v>2767</v>
      </c>
      <c r="AB26">
        <f>SUMIFS(ClaimsData!$H$11:$H$2170,ClaimsData!$E$11:$E$2170,'Exposure Commercial linear'!AB$3,ClaimsData!$A$11:$A$2170,'Exposure Commercial linear'!$C26,ClaimsData!$F$11:$F$2170,"Commercial")</f>
        <v>3170</v>
      </c>
      <c r="AC26">
        <f>SUMIFS(ClaimsData!$H$11:$H$2170,ClaimsData!$E$11:$E$2170,'Exposure Commercial linear'!AC$3,ClaimsData!$A$11:$A$2170,'Exposure Commercial linear'!$C26,ClaimsData!$F$11:$F$2170,"Commercial")</f>
        <v>1608</v>
      </c>
      <c r="AD26">
        <f>SUMIFS(ClaimsData!$H$11:$H$2170,ClaimsData!$E$11:$E$2170,'Exposure Commercial linear'!AD$3,ClaimsData!$A$11:$A$2170,'Exposure Commercial linear'!$C26,ClaimsData!$F$11:$F$2170,"Commercial")</f>
        <v>1274</v>
      </c>
      <c r="AE26">
        <f>SUMIFS(ClaimsData!$H$11:$H$2170,ClaimsData!$E$11:$E$2170,'Exposure Commercial linear'!AE$3,ClaimsData!$A$11:$A$2170,'Exposure Commercial linear'!$C26,ClaimsData!$F$11:$F$2170,"Commercial")</f>
        <v>887</v>
      </c>
    </row>
    <row r="27" spans="1:31">
      <c r="A27">
        <f t="shared" si="3"/>
        <v>2014</v>
      </c>
      <c r="B27">
        <f t="shared" si="4"/>
        <v>4</v>
      </c>
      <c r="C27" t="str">
        <f t="shared" si="2"/>
        <v>2014_4</v>
      </c>
      <c r="D27">
        <f t="shared" si="5"/>
        <v>5.75</v>
      </c>
      <c r="E27">
        <f>SUMIFS(ClaimsData!$H$11:$H$2170,ClaimsData!$E$11:$E$2170,'Exposure Commercial linear'!E$3,ClaimsData!$A$11:$A$2170,'Exposure Commercial linear'!$C27,ClaimsData!$F$11:$F$2170,"Commercial")</f>
        <v>6780</v>
      </c>
      <c r="F27">
        <f>SUMIFS(ClaimsData!$H$11:$H$2170,ClaimsData!$E$11:$E$2170,'Exposure Commercial linear'!F$3,ClaimsData!$A$11:$A$2170,'Exposure Commercial linear'!$C27,ClaimsData!$F$11:$F$2170,"Commercial")</f>
        <v>5919</v>
      </c>
      <c r="G27">
        <f>SUMIFS(ClaimsData!$H$11:$H$2170,ClaimsData!$E$11:$E$2170,'Exposure Commercial linear'!G$3,ClaimsData!$A$11:$A$2170,'Exposure Commercial linear'!$C27,ClaimsData!$F$11:$F$2170,"Commercial")</f>
        <v>6931</v>
      </c>
      <c r="H27">
        <f>SUMIFS(ClaimsData!$H$11:$H$2170,ClaimsData!$E$11:$E$2170,'Exposure Commercial linear'!H$3,ClaimsData!$A$11:$A$2170,'Exposure Commercial linear'!$C27,ClaimsData!$F$11:$F$2170,"Commercial")</f>
        <v>7356</v>
      </c>
      <c r="I27">
        <f>SUMIFS(ClaimsData!$H$11:$H$2170,ClaimsData!$E$11:$E$2170,'Exposure Commercial linear'!I$3,ClaimsData!$A$11:$A$2170,'Exposure Commercial linear'!$C27,ClaimsData!$F$11:$F$2170,"Commercial")</f>
        <v>2466</v>
      </c>
      <c r="J27">
        <f>SUMIFS(ClaimsData!$H$11:$H$2170,ClaimsData!$E$11:$E$2170,'Exposure Commercial linear'!J$3,ClaimsData!$A$11:$A$2170,'Exposure Commercial linear'!$C27,ClaimsData!$F$11:$F$2170,"Commercial")</f>
        <v>822</v>
      </c>
      <c r="K27">
        <f>SUMIFS(ClaimsData!$H$11:$H$2170,ClaimsData!$E$11:$E$2170,'Exposure Commercial linear'!K$3,ClaimsData!$A$11:$A$2170,'Exposure Commercial linear'!$C27,ClaimsData!$F$11:$F$2170,"Commercial")</f>
        <v>1438</v>
      </c>
      <c r="L27">
        <f>SUMIFS(ClaimsData!$H$11:$H$2170,ClaimsData!$E$11:$E$2170,'Exposure Commercial linear'!L$3,ClaimsData!$A$11:$A$2170,'Exposure Commercial linear'!$C27,ClaimsData!$F$11:$F$2170,"Commercial")</f>
        <v>998</v>
      </c>
      <c r="M27">
        <f>SUMIFS(ClaimsData!$H$11:$H$2170,ClaimsData!$E$11:$E$2170,'Exposure Commercial linear'!M$3,ClaimsData!$A$11:$A$2170,'Exposure Commercial linear'!$C27,ClaimsData!$F$11:$F$2170,"Commercial")</f>
        <v>1094</v>
      </c>
      <c r="N27">
        <f>SUMIFS(ClaimsData!$H$11:$H$2170,ClaimsData!$E$11:$E$2170,'Exposure Commercial linear'!N$3,ClaimsData!$A$11:$A$2170,'Exposure Commercial linear'!$C27,ClaimsData!$F$11:$F$2170,"Commercial")</f>
        <v>7253</v>
      </c>
      <c r="O27">
        <f>SUMIFS(ClaimsData!$H$11:$H$2170,ClaimsData!$E$11:$E$2170,'Exposure Commercial linear'!O$3,ClaimsData!$A$11:$A$2170,'Exposure Commercial linear'!$C27,ClaimsData!$F$11:$F$2170,"Commercial")</f>
        <v>5251</v>
      </c>
      <c r="P27">
        <f>SUMIFS(ClaimsData!$H$11:$H$2170,ClaimsData!$E$11:$E$2170,'Exposure Commercial linear'!P$3,ClaimsData!$A$11:$A$2170,'Exposure Commercial linear'!$C27,ClaimsData!$F$11:$F$2170,"Commercial")</f>
        <v>5921</v>
      </c>
      <c r="Q27">
        <f>SUMIFS(ClaimsData!$H$11:$H$2170,ClaimsData!$E$11:$E$2170,'Exposure Commercial linear'!Q$3,ClaimsData!$A$11:$A$2170,'Exposure Commercial linear'!$C27,ClaimsData!$F$11:$F$2170,"Commercial")</f>
        <v>4858</v>
      </c>
      <c r="R27">
        <f>SUMIFS(ClaimsData!$H$11:$H$2170,ClaimsData!$E$11:$E$2170,'Exposure Commercial linear'!R$3,ClaimsData!$A$11:$A$2170,'Exposure Commercial linear'!$C27,ClaimsData!$F$11:$F$2170,"Commercial")</f>
        <v>5843</v>
      </c>
      <c r="S27">
        <f>SUMIFS(ClaimsData!$H$11:$H$2170,ClaimsData!$E$11:$E$2170,'Exposure Commercial linear'!S$3,ClaimsData!$A$11:$A$2170,'Exposure Commercial linear'!$C27,ClaimsData!$F$11:$F$2170,"Commercial")</f>
        <v>2733</v>
      </c>
      <c r="T27">
        <f>SUMIFS(ClaimsData!$H$11:$H$2170,ClaimsData!$E$11:$E$2170,'Exposure Commercial linear'!T$3,ClaimsData!$A$11:$A$2170,'Exposure Commercial linear'!$C27,ClaimsData!$F$11:$F$2170,"Commercial")</f>
        <v>914</v>
      </c>
      <c r="U27">
        <f>SUMIFS(ClaimsData!$H$11:$H$2170,ClaimsData!$E$11:$E$2170,'Exposure Commercial linear'!U$3,ClaimsData!$A$11:$A$2170,'Exposure Commercial linear'!$C27,ClaimsData!$F$11:$F$2170,"Commercial")</f>
        <v>1758</v>
      </c>
      <c r="V27">
        <f>SUMIFS(ClaimsData!$H$11:$H$2170,ClaimsData!$E$11:$E$2170,'Exposure Commercial linear'!V$3,ClaimsData!$A$11:$A$2170,'Exposure Commercial linear'!$C27,ClaimsData!$F$11:$F$2170,"Commercial")</f>
        <v>625</v>
      </c>
      <c r="W27">
        <f>SUMIFS(ClaimsData!$H$11:$H$2170,ClaimsData!$E$11:$E$2170,'Exposure Commercial linear'!W$3,ClaimsData!$A$11:$A$2170,'Exposure Commercial linear'!$C27,ClaimsData!$F$11:$F$2170,"Commercial")</f>
        <v>6378</v>
      </c>
      <c r="X27">
        <f>SUMIFS(ClaimsData!$H$11:$H$2170,ClaimsData!$E$11:$E$2170,'Exposure Commercial linear'!X$3,ClaimsData!$A$11:$A$2170,'Exposure Commercial linear'!$C27,ClaimsData!$F$11:$F$2170,"Commercial")</f>
        <v>2722</v>
      </c>
      <c r="Y27">
        <f>SUMIFS(ClaimsData!$H$11:$H$2170,ClaimsData!$E$11:$E$2170,'Exposure Commercial linear'!Y$3,ClaimsData!$A$11:$A$2170,'Exposure Commercial linear'!$C27,ClaimsData!$F$11:$F$2170,"Commercial")</f>
        <v>6404</v>
      </c>
      <c r="Z27">
        <f>SUMIFS(ClaimsData!$H$11:$H$2170,ClaimsData!$E$11:$E$2170,'Exposure Commercial linear'!Z$3,ClaimsData!$A$11:$A$2170,'Exposure Commercial linear'!$C27,ClaimsData!$F$11:$F$2170,"Commercial")</f>
        <v>1726</v>
      </c>
      <c r="AA27">
        <f>SUMIFS(ClaimsData!$H$11:$H$2170,ClaimsData!$E$11:$E$2170,'Exposure Commercial linear'!AA$3,ClaimsData!$A$11:$A$2170,'Exposure Commercial linear'!$C27,ClaimsData!$F$11:$F$2170,"Commercial")</f>
        <v>2764</v>
      </c>
      <c r="AB27">
        <f>SUMIFS(ClaimsData!$H$11:$H$2170,ClaimsData!$E$11:$E$2170,'Exposure Commercial linear'!AB$3,ClaimsData!$A$11:$A$2170,'Exposure Commercial linear'!$C27,ClaimsData!$F$11:$F$2170,"Commercial")</f>
        <v>3160</v>
      </c>
      <c r="AC27">
        <f>SUMIFS(ClaimsData!$H$11:$H$2170,ClaimsData!$E$11:$E$2170,'Exposure Commercial linear'!AC$3,ClaimsData!$A$11:$A$2170,'Exposure Commercial linear'!$C27,ClaimsData!$F$11:$F$2170,"Commercial")</f>
        <v>1595</v>
      </c>
      <c r="AD27">
        <f>SUMIFS(ClaimsData!$H$11:$H$2170,ClaimsData!$E$11:$E$2170,'Exposure Commercial linear'!AD$3,ClaimsData!$A$11:$A$2170,'Exposure Commercial linear'!$C27,ClaimsData!$F$11:$F$2170,"Commercial")</f>
        <v>1261</v>
      </c>
      <c r="AE27">
        <f>SUMIFS(ClaimsData!$H$11:$H$2170,ClaimsData!$E$11:$E$2170,'Exposure Commercial linear'!AE$3,ClaimsData!$A$11:$A$2170,'Exposure Commercial linear'!$C27,ClaimsData!$F$11:$F$2170,"Commercial")</f>
        <v>879</v>
      </c>
    </row>
    <row r="28" spans="1:31">
      <c r="A28">
        <f t="shared" si="3"/>
        <v>2015</v>
      </c>
      <c r="B28">
        <f t="shared" si="4"/>
        <v>1</v>
      </c>
      <c r="C28" t="str">
        <f t="shared" si="2"/>
        <v>2015_1</v>
      </c>
      <c r="D28">
        <f t="shared" si="5"/>
        <v>6</v>
      </c>
      <c r="E28">
        <f>SUMIFS(ClaimsData!$H$11:$H$2170,ClaimsData!$E$11:$E$2170,'Exposure Commercial linear'!E$3,ClaimsData!$A$11:$A$2170,'Exposure Commercial linear'!$C28,ClaimsData!$F$11:$F$2170,"Commercial")</f>
        <v>6748</v>
      </c>
      <c r="F28">
        <f>SUMIFS(ClaimsData!$H$11:$H$2170,ClaimsData!$E$11:$E$2170,'Exposure Commercial linear'!F$3,ClaimsData!$A$11:$A$2170,'Exposure Commercial linear'!$C28,ClaimsData!$F$11:$F$2170,"Commercial")</f>
        <v>5853</v>
      </c>
      <c r="G28">
        <f>SUMIFS(ClaimsData!$H$11:$H$2170,ClaimsData!$E$11:$E$2170,'Exposure Commercial linear'!G$3,ClaimsData!$A$11:$A$2170,'Exposure Commercial linear'!$C28,ClaimsData!$F$11:$F$2170,"Commercial")</f>
        <v>6810</v>
      </c>
      <c r="H28">
        <f>SUMIFS(ClaimsData!$H$11:$H$2170,ClaimsData!$E$11:$E$2170,'Exposure Commercial linear'!H$3,ClaimsData!$A$11:$A$2170,'Exposure Commercial linear'!$C28,ClaimsData!$F$11:$F$2170,"Commercial")</f>
        <v>7287</v>
      </c>
      <c r="I28">
        <f>SUMIFS(ClaimsData!$H$11:$H$2170,ClaimsData!$E$11:$E$2170,'Exposure Commercial linear'!I$3,ClaimsData!$A$11:$A$2170,'Exposure Commercial linear'!$C28,ClaimsData!$F$11:$F$2170,"Commercial")</f>
        <v>2454</v>
      </c>
      <c r="J28">
        <f>SUMIFS(ClaimsData!$H$11:$H$2170,ClaimsData!$E$11:$E$2170,'Exposure Commercial linear'!J$3,ClaimsData!$A$11:$A$2170,'Exposure Commercial linear'!$C28,ClaimsData!$F$11:$F$2170,"Commercial")</f>
        <v>816</v>
      </c>
      <c r="K28">
        <f>SUMIFS(ClaimsData!$H$11:$H$2170,ClaimsData!$E$11:$E$2170,'Exposure Commercial linear'!K$3,ClaimsData!$A$11:$A$2170,'Exposure Commercial linear'!$C28,ClaimsData!$F$11:$F$2170,"Commercial")</f>
        <v>1436</v>
      </c>
      <c r="L28">
        <f>SUMIFS(ClaimsData!$H$11:$H$2170,ClaimsData!$E$11:$E$2170,'Exposure Commercial linear'!L$3,ClaimsData!$A$11:$A$2170,'Exposure Commercial linear'!$C28,ClaimsData!$F$11:$F$2170,"Commercial")</f>
        <v>993</v>
      </c>
      <c r="M28">
        <f>SUMIFS(ClaimsData!$H$11:$H$2170,ClaimsData!$E$11:$E$2170,'Exposure Commercial linear'!M$3,ClaimsData!$A$11:$A$2170,'Exposure Commercial linear'!$C28,ClaimsData!$F$11:$F$2170,"Commercial")</f>
        <v>1090</v>
      </c>
      <c r="N28">
        <f>SUMIFS(ClaimsData!$H$11:$H$2170,ClaimsData!$E$11:$E$2170,'Exposure Commercial linear'!N$3,ClaimsData!$A$11:$A$2170,'Exposure Commercial linear'!$C28,ClaimsData!$F$11:$F$2170,"Commercial")</f>
        <v>7212</v>
      </c>
      <c r="O28">
        <f>SUMIFS(ClaimsData!$H$11:$H$2170,ClaimsData!$E$11:$E$2170,'Exposure Commercial linear'!O$3,ClaimsData!$A$11:$A$2170,'Exposure Commercial linear'!$C28,ClaimsData!$F$11:$F$2170,"Commercial")</f>
        <v>5222</v>
      </c>
      <c r="P28">
        <f>SUMIFS(ClaimsData!$H$11:$H$2170,ClaimsData!$E$11:$E$2170,'Exposure Commercial linear'!P$3,ClaimsData!$A$11:$A$2170,'Exposure Commercial linear'!$C28,ClaimsData!$F$11:$F$2170,"Commercial")</f>
        <v>5887</v>
      </c>
      <c r="Q28">
        <f>SUMIFS(ClaimsData!$H$11:$H$2170,ClaimsData!$E$11:$E$2170,'Exposure Commercial linear'!Q$3,ClaimsData!$A$11:$A$2170,'Exposure Commercial linear'!$C28,ClaimsData!$F$11:$F$2170,"Commercial")</f>
        <v>4888</v>
      </c>
      <c r="R28">
        <f>SUMIFS(ClaimsData!$H$11:$H$2170,ClaimsData!$E$11:$E$2170,'Exposure Commercial linear'!R$3,ClaimsData!$A$11:$A$2170,'Exposure Commercial linear'!$C28,ClaimsData!$F$11:$F$2170,"Commercial")</f>
        <v>5815</v>
      </c>
      <c r="S28">
        <f>SUMIFS(ClaimsData!$H$11:$H$2170,ClaimsData!$E$11:$E$2170,'Exposure Commercial linear'!S$3,ClaimsData!$A$11:$A$2170,'Exposure Commercial linear'!$C28,ClaimsData!$F$11:$F$2170,"Commercial")</f>
        <v>2710</v>
      </c>
      <c r="T28">
        <f>SUMIFS(ClaimsData!$H$11:$H$2170,ClaimsData!$E$11:$E$2170,'Exposure Commercial linear'!T$3,ClaimsData!$A$11:$A$2170,'Exposure Commercial linear'!$C28,ClaimsData!$F$11:$F$2170,"Commercial")</f>
        <v>910</v>
      </c>
      <c r="U28">
        <f>SUMIFS(ClaimsData!$H$11:$H$2170,ClaimsData!$E$11:$E$2170,'Exposure Commercial linear'!U$3,ClaimsData!$A$11:$A$2170,'Exposure Commercial linear'!$C28,ClaimsData!$F$11:$F$2170,"Commercial")</f>
        <v>1749</v>
      </c>
      <c r="V28">
        <f>SUMIFS(ClaimsData!$H$11:$H$2170,ClaimsData!$E$11:$E$2170,'Exposure Commercial linear'!V$3,ClaimsData!$A$11:$A$2170,'Exposure Commercial linear'!$C28,ClaimsData!$F$11:$F$2170,"Commercial")</f>
        <v>622</v>
      </c>
      <c r="W28">
        <f>SUMIFS(ClaimsData!$H$11:$H$2170,ClaimsData!$E$11:$E$2170,'Exposure Commercial linear'!W$3,ClaimsData!$A$11:$A$2170,'Exposure Commercial linear'!$C28,ClaimsData!$F$11:$F$2170,"Commercial")</f>
        <v>6348</v>
      </c>
      <c r="X28">
        <f>SUMIFS(ClaimsData!$H$11:$H$2170,ClaimsData!$E$11:$E$2170,'Exposure Commercial linear'!X$3,ClaimsData!$A$11:$A$2170,'Exposure Commercial linear'!$C28,ClaimsData!$F$11:$F$2170,"Commercial")</f>
        <v>2731</v>
      </c>
      <c r="Y28">
        <f>SUMIFS(ClaimsData!$H$11:$H$2170,ClaimsData!$E$11:$E$2170,'Exposure Commercial linear'!Y$3,ClaimsData!$A$11:$A$2170,'Exposure Commercial linear'!$C28,ClaimsData!$F$11:$F$2170,"Commercial")</f>
        <v>6415</v>
      </c>
      <c r="Z28">
        <f>SUMIFS(ClaimsData!$H$11:$H$2170,ClaimsData!$E$11:$E$2170,'Exposure Commercial linear'!Z$3,ClaimsData!$A$11:$A$2170,'Exposure Commercial linear'!$C28,ClaimsData!$F$11:$F$2170,"Commercial")</f>
        <v>1717</v>
      </c>
      <c r="AA28">
        <f>SUMIFS(ClaimsData!$H$11:$H$2170,ClaimsData!$E$11:$E$2170,'Exposure Commercial linear'!AA$3,ClaimsData!$A$11:$A$2170,'Exposure Commercial linear'!$C28,ClaimsData!$F$11:$F$2170,"Commercial")</f>
        <v>2764</v>
      </c>
      <c r="AB28">
        <f>SUMIFS(ClaimsData!$H$11:$H$2170,ClaimsData!$E$11:$E$2170,'Exposure Commercial linear'!AB$3,ClaimsData!$A$11:$A$2170,'Exposure Commercial linear'!$C28,ClaimsData!$F$11:$F$2170,"Commercial")</f>
        <v>3145</v>
      </c>
      <c r="AC28">
        <f>SUMIFS(ClaimsData!$H$11:$H$2170,ClaimsData!$E$11:$E$2170,'Exposure Commercial linear'!AC$3,ClaimsData!$A$11:$A$2170,'Exposure Commercial linear'!$C28,ClaimsData!$F$11:$F$2170,"Commercial")</f>
        <v>1587</v>
      </c>
      <c r="AD28">
        <f>SUMIFS(ClaimsData!$H$11:$H$2170,ClaimsData!$E$11:$E$2170,'Exposure Commercial linear'!AD$3,ClaimsData!$A$11:$A$2170,'Exposure Commercial linear'!$C28,ClaimsData!$F$11:$F$2170,"Commercial")</f>
        <v>1257</v>
      </c>
      <c r="AE28">
        <f>SUMIFS(ClaimsData!$H$11:$H$2170,ClaimsData!$E$11:$E$2170,'Exposure Commercial linear'!AE$3,ClaimsData!$A$11:$A$2170,'Exposure Commercial linear'!$C28,ClaimsData!$F$11:$F$2170,"Commercial")</f>
        <v>873</v>
      </c>
    </row>
    <row r="29" spans="1:31">
      <c r="A29">
        <f t="shared" si="3"/>
        <v>2015</v>
      </c>
      <c r="B29">
        <f t="shared" si="4"/>
        <v>2</v>
      </c>
      <c r="C29" t="str">
        <f t="shared" si="2"/>
        <v>2015_2</v>
      </c>
      <c r="D29">
        <f t="shared" si="5"/>
        <v>6.25</v>
      </c>
      <c r="E29">
        <f>SUMIFS(ClaimsData!$H$11:$H$2170,ClaimsData!$E$11:$E$2170,'Exposure Commercial linear'!E$3,ClaimsData!$A$11:$A$2170,'Exposure Commercial linear'!$C29,ClaimsData!$F$11:$F$2170,"Commercial")</f>
        <v>6713</v>
      </c>
      <c r="F29">
        <f>SUMIFS(ClaimsData!$H$11:$H$2170,ClaimsData!$E$11:$E$2170,'Exposure Commercial linear'!F$3,ClaimsData!$A$11:$A$2170,'Exposure Commercial linear'!$C29,ClaimsData!$F$11:$F$2170,"Commercial")</f>
        <v>5785</v>
      </c>
      <c r="G29">
        <f>SUMIFS(ClaimsData!$H$11:$H$2170,ClaimsData!$E$11:$E$2170,'Exposure Commercial linear'!G$3,ClaimsData!$A$11:$A$2170,'Exposure Commercial linear'!$C29,ClaimsData!$F$11:$F$2170,"Commercial")</f>
        <v>6846</v>
      </c>
      <c r="H29">
        <f>SUMIFS(ClaimsData!$H$11:$H$2170,ClaimsData!$E$11:$E$2170,'Exposure Commercial linear'!H$3,ClaimsData!$A$11:$A$2170,'Exposure Commercial linear'!$C29,ClaimsData!$F$11:$F$2170,"Commercial")</f>
        <v>7207</v>
      </c>
      <c r="I29">
        <f>SUMIFS(ClaimsData!$H$11:$H$2170,ClaimsData!$E$11:$E$2170,'Exposure Commercial linear'!I$3,ClaimsData!$A$11:$A$2170,'Exposure Commercial linear'!$C29,ClaimsData!$F$11:$F$2170,"Commercial")</f>
        <v>2442</v>
      </c>
      <c r="J29">
        <f>SUMIFS(ClaimsData!$H$11:$H$2170,ClaimsData!$E$11:$E$2170,'Exposure Commercial linear'!J$3,ClaimsData!$A$11:$A$2170,'Exposure Commercial linear'!$C29,ClaimsData!$F$11:$F$2170,"Commercial")</f>
        <v>818</v>
      </c>
      <c r="K29">
        <f>SUMIFS(ClaimsData!$H$11:$H$2170,ClaimsData!$E$11:$E$2170,'Exposure Commercial linear'!K$3,ClaimsData!$A$11:$A$2170,'Exposure Commercial linear'!$C29,ClaimsData!$F$11:$F$2170,"Commercial")</f>
        <v>1418</v>
      </c>
      <c r="L29">
        <f>SUMIFS(ClaimsData!$H$11:$H$2170,ClaimsData!$E$11:$E$2170,'Exposure Commercial linear'!L$3,ClaimsData!$A$11:$A$2170,'Exposure Commercial linear'!$C29,ClaimsData!$F$11:$F$2170,"Commercial")</f>
        <v>987</v>
      </c>
      <c r="M29">
        <f>SUMIFS(ClaimsData!$H$11:$H$2170,ClaimsData!$E$11:$E$2170,'Exposure Commercial linear'!M$3,ClaimsData!$A$11:$A$2170,'Exposure Commercial linear'!$C29,ClaimsData!$F$11:$F$2170,"Commercial")</f>
        <v>1079</v>
      </c>
      <c r="N29">
        <f>SUMIFS(ClaimsData!$H$11:$H$2170,ClaimsData!$E$11:$E$2170,'Exposure Commercial linear'!N$3,ClaimsData!$A$11:$A$2170,'Exposure Commercial linear'!$C29,ClaimsData!$F$11:$F$2170,"Commercial")</f>
        <v>7163</v>
      </c>
      <c r="O29">
        <f>SUMIFS(ClaimsData!$H$11:$H$2170,ClaimsData!$E$11:$E$2170,'Exposure Commercial linear'!O$3,ClaimsData!$A$11:$A$2170,'Exposure Commercial linear'!$C29,ClaimsData!$F$11:$F$2170,"Commercial")</f>
        <v>5158</v>
      </c>
      <c r="P29">
        <f>SUMIFS(ClaimsData!$H$11:$H$2170,ClaimsData!$E$11:$E$2170,'Exposure Commercial linear'!P$3,ClaimsData!$A$11:$A$2170,'Exposure Commercial linear'!$C29,ClaimsData!$F$11:$F$2170,"Commercial")</f>
        <v>5841</v>
      </c>
      <c r="Q29">
        <f>SUMIFS(ClaimsData!$H$11:$H$2170,ClaimsData!$E$11:$E$2170,'Exposure Commercial linear'!Q$3,ClaimsData!$A$11:$A$2170,'Exposure Commercial linear'!$C29,ClaimsData!$F$11:$F$2170,"Commercial")</f>
        <v>4928</v>
      </c>
      <c r="R29">
        <f>SUMIFS(ClaimsData!$H$11:$H$2170,ClaimsData!$E$11:$E$2170,'Exposure Commercial linear'!R$3,ClaimsData!$A$11:$A$2170,'Exposure Commercial linear'!$C29,ClaimsData!$F$11:$F$2170,"Commercial")</f>
        <v>5786</v>
      </c>
      <c r="S29">
        <f>SUMIFS(ClaimsData!$H$11:$H$2170,ClaimsData!$E$11:$E$2170,'Exposure Commercial linear'!S$3,ClaimsData!$A$11:$A$2170,'Exposure Commercial linear'!$C29,ClaimsData!$F$11:$F$2170,"Commercial")</f>
        <v>2670</v>
      </c>
      <c r="T29">
        <f>SUMIFS(ClaimsData!$H$11:$H$2170,ClaimsData!$E$11:$E$2170,'Exposure Commercial linear'!T$3,ClaimsData!$A$11:$A$2170,'Exposure Commercial linear'!$C29,ClaimsData!$F$11:$F$2170,"Commercial")</f>
        <v>905</v>
      </c>
      <c r="U29">
        <f>SUMIFS(ClaimsData!$H$11:$H$2170,ClaimsData!$E$11:$E$2170,'Exposure Commercial linear'!U$3,ClaimsData!$A$11:$A$2170,'Exposure Commercial linear'!$C29,ClaimsData!$F$11:$F$2170,"Commercial")</f>
        <v>1740</v>
      </c>
      <c r="V29">
        <f>SUMIFS(ClaimsData!$H$11:$H$2170,ClaimsData!$E$11:$E$2170,'Exposure Commercial linear'!V$3,ClaimsData!$A$11:$A$2170,'Exposure Commercial linear'!$C29,ClaimsData!$F$11:$F$2170,"Commercial")</f>
        <v>619</v>
      </c>
      <c r="W29">
        <f>SUMIFS(ClaimsData!$H$11:$H$2170,ClaimsData!$E$11:$E$2170,'Exposure Commercial linear'!W$3,ClaimsData!$A$11:$A$2170,'Exposure Commercial linear'!$C29,ClaimsData!$F$11:$F$2170,"Commercial")</f>
        <v>6320</v>
      </c>
      <c r="X29">
        <f>SUMIFS(ClaimsData!$H$11:$H$2170,ClaimsData!$E$11:$E$2170,'Exposure Commercial linear'!X$3,ClaimsData!$A$11:$A$2170,'Exposure Commercial linear'!$C29,ClaimsData!$F$11:$F$2170,"Commercial")</f>
        <v>2776</v>
      </c>
      <c r="Y29">
        <f>SUMIFS(ClaimsData!$H$11:$H$2170,ClaimsData!$E$11:$E$2170,'Exposure Commercial linear'!Y$3,ClaimsData!$A$11:$A$2170,'Exposure Commercial linear'!$C29,ClaimsData!$F$11:$F$2170,"Commercial")</f>
        <v>6363</v>
      </c>
      <c r="Z29">
        <f>SUMIFS(ClaimsData!$H$11:$H$2170,ClaimsData!$E$11:$E$2170,'Exposure Commercial linear'!Z$3,ClaimsData!$A$11:$A$2170,'Exposure Commercial linear'!$C29,ClaimsData!$F$11:$F$2170,"Commercial")</f>
        <v>1709</v>
      </c>
      <c r="AA29">
        <f>SUMIFS(ClaimsData!$H$11:$H$2170,ClaimsData!$E$11:$E$2170,'Exposure Commercial linear'!AA$3,ClaimsData!$A$11:$A$2170,'Exposure Commercial linear'!$C29,ClaimsData!$F$11:$F$2170,"Commercial")</f>
        <v>2752</v>
      </c>
      <c r="AB29">
        <f>SUMIFS(ClaimsData!$H$11:$H$2170,ClaimsData!$E$11:$E$2170,'Exposure Commercial linear'!AB$3,ClaimsData!$A$11:$A$2170,'Exposure Commercial linear'!$C29,ClaimsData!$F$11:$F$2170,"Commercial")</f>
        <v>3126</v>
      </c>
      <c r="AC29">
        <f>SUMIFS(ClaimsData!$H$11:$H$2170,ClaimsData!$E$11:$E$2170,'Exposure Commercial linear'!AC$3,ClaimsData!$A$11:$A$2170,'Exposure Commercial linear'!$C29,ClaimsData!$F$11:$F$2170,"Commercial")</f>
        <v>1580</v>
      </c>
      <c r="AD29">
        <f>SUMIFS(ClaimsData!$H$11:$H$2170,ClaimsData!$E$11:$E$2170,'Exposure Commercial linear'!AD$3,ClaimsData!$A$11:$A$2170,'Exposure Commercial linear'!$C29,ClaimsData!$F$11:$F$2170,"Commercial")</f>
        <v>1249</v>
      </c>
      <c r="AE29">
        <f>SUMIFS(ClaimsData!$H$11:$H$2170,ClaimsData!$E$11:$E$2170,'Exposure Commercial linear'!AE$3,ClaimsData!$A$11:$A$2170,'Exposure Commercial linear'!$C29,ClaimsData!$F$11:$F$2170,"Commercial")</f>
        <v>869</v>
      </c>
    </row>
    <row r="30" spans="1:31">
      <c r="A30">
        <f t="shared" si="3"/>
        <v>2015</v>
      </c>
      <c r="B30">
        <f t="shared" si="4"/>
        <v>3</v>
      </c>
      <c r="C30" t="str">
        <f t="shared" si="2"/>
        <v>2015_3</v>
      </c>
      <c r="D30">
        <f t="shared" si="5"/>
        <v>6.5</v>
      </c>
      <c r="E30">
        <f>SUMIFS(ClaimsData!$H$11:$H$2170,ClaimsData!$E$11:$E$2170,'Exposure Commercial linear'!E$3,ClaimsData!$A$11:$A$2170,'Exposure Commercial linear'!$C30,ClaimsData!$F$11:$F$2170,"Commercial")</f>
        <v>6950</v>
      </c>
      <c r="F30">
        <f>SUMIFS(ClaimsData!$H$11:$H$2170,ClaimsData!$E$11:$E$2170,'Exposure Commercial linear'!F$3,ClaimsData!$A$11:$A$2170,'Exposure Commercial linear'!$C30,ClaimsData!$F$11:$F$2170,"Commercial")</f>
        <v>5982</v>
      </c>
      <c r="G30">
        <f>SUMIFS(ClaimsData!$H$11:$H$2170,ClaimsData!$E$11:$E$2170,'Exposure Commercial linear'!G$3,ClaimsData!$A$11:$A$2170,'Exposure Commercial linear'!$C30,ClaimsData!$F$11:$F$2170,"Commercial")</f>
        <v>7119</v>
      </c>
      <c r="H30">
        <f>SUMIFS(ClaimsData!$H$11:$H$2170,ClaimsData!$E$11:$E$2170,'Exposure Commercial linear'!H$3,ClaimsData!$A$11:$A$2170,'Exposure Commercial linear'!$C30,ClaimsData!$F$11:$F$2170,"Commercial")</f>
        <v>7446</v>
      </c>
      <c r="I30">
        <f>SUMIFS(ClaimsData!$H$11:$H$2170,ClaimsData!$E$11:$E$2170,'Exposure Commercial linear'!I$3,ClaimsData!$A$11:$A$2170,'Exposure Commercial linear'!$C30,ClaimsData!$F$11:$F$2170,"Commercial")</f>
        <v>2529</v>
      </c>
      <c r="J30">
        <f>SUMIFS(ClaimsData!$H$11:$H$2170,ClaimsData!$E$11:$E$2170,'Exposure Commercial linear'!J$3,ClaimsData!$A$11:$A$2170,'Exposure Commercial linear'!$C30,ClaimsData!$F$11:$F$2170,"Commercial")</f>
        <v>851</v>
      </c>
      <c r="K30">
        <f>SUMIFS(ClaimsData!$H$11:$H$2170,ClaimsData!$E$11:$E$2170,'Exposure Commercial linear'!K$3,ClaimsData!$A$11:$A$2170,'Exposure Commercial linear'!$C30,ClaimsData!$F$11:$F$2170,"Commercial")</f>
        <v>1465</v>
      </c>
      <c r="L30">
        <f>SUMIFS(ClaimsData!$H$11:$H$2170,ClaimsData!$E$11:$E$2170,'Exposure Commercial linear'!L$3,ClaimsData!$A$11:$A$2170,'Exposure Commercial linear'!$C30,ClaimsData!$F$11:$F$2170,"Commercial")</f>
        <v>1022</v>
      </c>
      <c r="M30">
        <f>SUMIFS(ClaimsData!$H$11:$H$2170,ClaimsData!$E$11:$E$2170,'Exposure Commercial linear'!M$3,ClaimsData!$A$11:$A$2170,'Exposure Commercial linear'!$C30,ClaimsData!$F$11:$F$2170,"Commercial")</f>
        <v>1116</v>
      </c>
      <c r="N30">
        <f>SUMIFS(ClaimsData!$H$11:$H$2170,ClaimsData!$E$11:$E$2170,'Exposure Commercial linear'!N$3,ClaimsData!$A$11:$A$2170,'Exposure Commercial linear'!$C30,ClaimsData!$F$11:$F$2170,"Commercial")</f>
        <v>7406</v>
      </c>
      <c r="O30">
        <f>SUMIFS(ClaimsData!$H$11:$H$2170,ClaimsData!$E$11:$E$2170,'Exposure Commercial linear'!O$3,ClaimsData!$A$11:$A$2170,'Exposure Commercial linear'!$C30,ClaimsData!$F$11:$F$2170,"Commercial")</f>
        <v>5306</v>
      </c>
      <c r="P30">
        <f>SUMIFS(ClaimsData!$H$11:$H$2170,ClaimsData!$E$11:$E$2170,'Exposure Commercial linear'!P$3,ClaimsData!$A$11:$A$2170,'Exposure Commercial linear'!$C30,ClaimsData!$F$11:$F$2170,"Commercial")</f>
        <v>6045</v>
      </c>
      <c r="Q30">
        <f>SUMIFS(ClaimsData!$H$11:$H$2170,ClaimsData!$E$11:$E$2170,'Exposure Commercial linear'!Q$3,ClaimsData!$A$11:$A$2170,'Exposure Commercial linear'!$C30,ClaimsData!$F$11:$F$2170,"Commercial")</f>
        <v>5064</v>
      </c>
      <c r="R30">
        <f>SUMIFS(ClaimsData!$H$11:$H$2170,ClaimsData!$E$11:$E$2170,'Exposure Commercial linear'!R$3,ClaimsData!$A$11:$A$2170,'Exposure Commercial linear'!$C30,ClaimsData!$F$11:$F$2170,"Commercial")</f>
        <v>5990</v>
      </c>
      <c r="S30">
        <f>SUMIFS(ClaimsData!$H$11:$H$2170,ClaimsData!$E$11:$E$2170,'Exposure Commercial linear'!S$3,ClaimsData!$A$11:$A$2170,'Exposure Commercial linear'!$C30,ClaimsData!$F$11:$F$2170,"Commercial")</f>
        <v>2748</v>
      </c>
      <c r="T30">
        <f>SUMIFS(ClaimsData!$H$11:$H$2170,ClaimsData!$E$11:$E$2170,'Exposure Commercial linear'!T$3,ClaimsData!$A$11:$A$2170,'Exposure Commercial linear'!$C30,ClaimsData!$F$11:$F$2170,"Commercial")</f>
        <v>938</v>
      </c>
      <c r="U30">
        <f>SUMIFS(ClaimsData!$H$11:$H$2170,ClaimsData!$E$11:$E$2170,'Exposure Commercial linear'!U$3,ClaimsData!$A$11:$A$2170,'Exposure Commercial linear'!$C30,ClaimsData!$F$11:$F$2170,"Commercial")</f>
        <v>1802</v>
      </c>
      <c r="V30">
        <f>SUMIFS(ClaimsData!$H$11:$H$2170,ClaimsData!$E$11:$E$2170,'Exposure Commercial linear'!V$3,ClaimsData!$A$11:$A$2170,'Exposure Commercial linear'!$C30,ClaimsData!$F$11:$F$2170,"Commercial")</f>
        <v>643</v>
      </c>
      <c r="W30">
        <f>SUMIFS(ClaimsData!$H$11:$H$2170,ClaimsData!$E$11:$E$2170,'Exposure Commercial linear'!W$3,ClaimsData!$A$11:$A$2170,'Exposure Commercial linear'!$C30,ClaimsData!$F$11:$F$2170,"Commercial")</f>
        <v>6545</v>
      </c>
      <c r="X30">
        <f>SUMIFS(ClaimsData!$H$11:$H$2170,ClaimsData!$E$11:$E$2170,'Exposure Commercial linear'!X$3,ClaimsData!$A$11:$A$2170,'Exposure Commercial linear'!$C30,ClaimsData!$F$11:$F$2170,"Commercial")</f>
        <v>2929</v>
      </c>
      <c r="Y30">
        <f>SUMIFS(ClaimsData!$H$11:$H$2170,ClaimsData!$E$11:$E$2170,'Exposure Commercial linear'!Y$3,ClaimsData!$A$11:$A$2170,'Exposure Commercial linear'!$C30,ClaimsData!$F$11:$F$2170,"Commercial")</f>
        <v>6589</v>
      </c>
      <c r="Z30">
        <f>SUMIFS(ClaimsData!$H$11:$H$2170,ClaimsData!$E$11:$E$2170,'Exposure Commercial linear'!Z$3,ClaimsData!$A$11:$A$2170,'Exposure Commercial linear'!$C30,ClaimsData!$F$11:$F$2170,"Commercial")</f>
        <v>1770</v>
      </c>
      <c r="AA30">
        <f>SUMIFS(ClaimsData!$H$11:$H$2170,ClaimsData!$E$11:$E$2170,'Exposure Commercial linear'!AA$3,ClaimsData!$A$11:$A$2170,'Exposure Commercial linear'!$C30,ClaimsData!$F$11:$F$2170,"Commercial")</f>
        <v>2856</v>
      </c>
      <c r="AB30">
        <f>SUMIFS(ClaimsData!$H$11:$H$2170,ClaimsData!$E$11:$E$2170,'Exposure Commercial linear'!AB$3,ClaimsData!$A$11:$A$2170,'Exposure Commercial linear'!$C30,ClaimsData!$F$11:$F$2170,"Commercial")</f>
        <v>3234</v>
      </c>
      <c r="AC30">
        <f>SUMIFS(ClaimsData!$H$11:$H$2170,ClaimsData!$E$11:$E$2170,'Exposure Commercial linear'!AC$3,ClaimsData!$A$11:$A$2170,'Exposure Commercial linear'!$C30,ClaimsData!$F$11:$F$2170,"Commercial")</f>
        <v>1636</v>
      </c>
      <c r="AD30">
        <f>SUMIFS(ClaimsData!$H$11:$H$2170,ClaimsData!$E$11:$E$2170,'Exposure Commercial linear'!AD$3,ClaimsData!$A$11:$A$2170,'Exposure Commercial linear'!$C30,ClaimsData!$F$11:$F$2170,"Commercial")</f>
        <v>1285</v>
      </c>
      <c r="AE30">
        <f>SUMIFS(ClaimsData!$H$11:$H$2170,ClaimsData!$E$11:$E$2170,'Exposure Commercial linear'!AE$3,ClaimsData!$A$11:$A$2170,'Exposure Commercial linear'!$C30,ClaimsData!$F$11:$F$2170,"Commercial")</f>
        <v>904</v>
      </c>
    </row>
    <row r="31" spans="1:31">
      <c r="A31">
        <f t="shared" si="3"/>
        <v>2015</v>
      </c>
      <c r="B31">
        <f t="shared" si="4"/>
        <v>4</v>
      </c>
      <c r="C31" t="str">
        <f t="shared" si="2"/>
        <v>2015_4</v>
      </c>
      <c r="D31">
        <f t="shared" si="5"/>
        <v>6.75</v>
      </c>
      <c r="E31">
        <f>SUMIFS(ClaimsData!$H$11:$H$2170,ClaimsData!$E$11:$E$2170,'Exposure Commercial linear'!E$3,ClaimsData!$A$11:$A$2170,'Exposure Commercial linear'!$C31,ClaimsData!$F$11:$F$2170,"Commercial")</f>
        <v>6892</v>
      </c>
      <c r="F31">
        <f>SUMIFS(ClaimsData!$H$11:$H$2170,ClaimsData!$E$11:$E$2170,'Exposure Commercial linear'!F$3,ClaimsData!$A$11:$A$2170,'Exposure Commercial linear'!$C31,ClaimsData!$F$11:$F$2170,"Commercial")</f>
        <v>5924</v>
      </c>
      <c r="G31">
        <f>SUMIFS(ClaimsData!$H$11:$H$2170,ClaimsData!$E$11:$E$2170,'Exposure Commercial linear'!G$3,ClaimsData!$A$11:$A$2170,'Exposure Commercial linear'!$C31,ClaimsData!$F$11:$F$2170,"Commercial")</f>
        <v>6945</v>
      </c>
      <c r="H31">
        <f>SUMIFS(ClaimsData!$H$11:$H$2170,ClaimsData!$E$11:$E$2170,'Exposure Commercial linear'!H$3,ClaimsData!$A$11:$A$2170,'Exposure Commercial linear'!$C31,ClaimsData!$F$11:$F$2170,"Commercial")</f>
        <v>7389</v>
      </c>
      <c r="I31">
        <f>SUMIFS(ClaimsData!$H$11:$H$2170,ClaimsData!$E$11:$E$2170,'Exposure Commercial linear'!I$3,ClaimsData!$A$11:$A$2170,'Exposure Commercial linear'!$C31,ClaimsData!$F$11:$F$2170,"Commercial")</f>
        <v>2508</v>
      </c>
      <c r="J31">
        <f>SUMIFS(ClaimsData!$H$11:$H$2170,ClaimsData!$E$11:$E$2170,'Exposure Commercial linear'!J$3,ClaimsData!$A$11:$A$2170,'Exposure Commercial linear'!$C31,ClaimsData!$F$11:$F$2170,"Commercial")</f>
        <v>839</v>
      </c>
      <c r="K31">
        <f>SUMIFS(ClaimsData!$H$11:$H$2170,ClaimsData!$E$11:$E$2170,'Exposure Commercial linear'!K$3,ClaimsData!$A$11:$A$2170,'Exposure Commercial linear'!$C31,ClaimsData!$F$11:$F$2170,"Commercial")</f>
        <v>1463</v>
      </c>
      <c r="L31">
        <f>SUMIFS(ClaimsData!$H$11:$H$2170,ClaimsData!$E$11:$E$2170,'Exposure Commercial linear'!L$3,ClaimsData!$A$11:$A$2170,'Exposure Commercial linear'!$C31,ClaimsData!$F$11:$F$2170,"Commercial")</f>
        <v>1017</v>
      </c>
      <c r="M31">
        <f>SUMIFS(ClaimsData!$H$11:$H$2170,ClaimsData!$E$11:$E$2170,'Exposure Commercial linear'!M$3,ClaimsData!$A$11:$A$2170,'Exposure Commercial linear'!$C31,ClaimsData!$F$11:$F$2170,"Commercial")</f>
        <v>1105</v>
      </c>
      <c r="N31">
        <f>SUMIFS(ClaimsData!$H$11:$H$2170,ClaimsData!$E$11:$E$2170,'Exposure Commercial linear'!N$3,ClaimsData!$A$11:$A$2170,'Exposure Commercial linear'!$C31,ClaimsData!$F$11:$F$2170,"Commercial")</f>
        <v>7348</v>
      </c>
      <c r="O31">
        <f>SUMIFS(ClaimsData!$H$11:$H$2170,ClaimsData!$E$11:$E$2170,'Exposure Commercial linear'!O$3,ClaimsData!$A$11:$A$2170,'Exposure Commercial linear'!$C31,ClaimsData!$F$11:$F$2170,"Commercial")</f>
        <v>5257</v>
      </c>
      <c r="P31">
        <f>SUMIFS(ClaimsData!$H$11:$H$2170,ClaimsData!$E$11:$E$2170,'Exposure Commercial linear'!P$3,ClaimsData!$A$11:$A$2170,'Exposure Commercial linear'!$C31,ClaimsData!$F$11:$F$2170,"Commercial")</f>
        <v>6000</v>
      </c>
      <c r="Q31">
        <f>SUMIFS(ClaimsData!$H$11:$H$2170,ClaimsData!$E$11:$E$2170,'Exposure Commercial linear'!Q$3,ClaimsData!$A$11:$A$2170,'Exposure Commercial linear'!$C31,ClaimsData!$F$11:$F$2170,"Commercial")</f>
        <v>4872</v>
      </c>
      <c r="R31">
        <f>SUMIFS(ClaimsData!$H$11:$H$2170,ClaimsData!$E$11:$E$2170,'Exposure Commercial linear'!R$3,ClaimsData!$A$11:$A$2170,'Exposure Commercial linear'!$C31,ClaimsData!$F$11:$F$2170,"Commercial")</f>
        <v>5941</v>
      </c>
      <c r="S31">
        <f>SUMIFS(ClaimsData!$H$11:$H$2170,ClaimsData!$E$11:$E$2170,'Exposure Commercial linear'!S$3,ClaimsData!$A$11:$A$2170,'Exposure Commercial linear'!$C31,ClaimsData!$F$11:$F$2170,"Commercial")</f>
        <v>2720</v>
      </c>
      <c r="T31">
        <f>SUMIFS(ClaimsData!$H$11:$H$2170,ClaimsData!$E$11:$E$2170,'Exposure Commercial linear'!T$3,ClaimsData!$A$11:$A$2170,'Exposure Commercial linear'!$C31,ClaimsData!$F$11:$F$2170,"Commercial")</f>
        <v>930</v>
      </c>
      <c r="U31">
        <f>SUMIFS(ClaimsData!$H$11:$H$2170,ClaimsData!$E$11:$E$2170,'Exposure Commercial linear'!U$3,ClaimsData!$A$11:$A$2170,'Exposure Commercial linear'!$C31,ClaimsData!$F$11:$F$2170,"Commercial")</f>
        <v>1787</v>
      </c>
      <c r="V31">
        <f>SUMIFS(ClaimsData!$H$11:$H$2170,ClaimsData!$E$11:$E$2170,'Exposure Commercial linear'!V$3,ClaimsData!$A$11:$A$2170,'Exposure Commercial linear'!$C31,ClaimsData!$F$11:$F$2170,"Commercial")</f>
        <v>639</v>
      </c>
      <c r="W31">
        <f>SUMIFS(ClaimsData!$H$11:$H$2170,ClaimsData!$E$11:$E$2170,'Exposure Commercial linear'!W$3,ClaimsData!$A$11:$A$2170,'Exposure Commercial linear'!$C31,ClaimsData!$F$11:$F$2170,"Commercial")</f>
        <v>6492</v>
      </c>
      <c r="X31">
        <f>SUMIFS(ClaimsData!$H$11:$H$2170,ClaimsData!$E$11:$E$2170,'Exposure Commercial linear'!X$3,ClaimsData!$A$11:$A$2170,'Exposure Commercial linear'!$C31,ClaimsData!$F$11:$F$2170,"Commercial")</f>
        <v>2955</v>
      </c>
      <c r="Y31">
        <f>SUMIFS(ClaimsData!$H$11:$H$2170,ClaimsData!$E$11:$E$2170,'Exposure Commercial linear'!Y$3,ClaimsData!$A$11:$A$2170,'Exposure Commercial linear'!$C31,ClaimsData!$F$11:$F$2170,"Commercial")</f>
        <v>6593</v>
      </c>
      <c r="Z31">
        <f>SUMIFS(ClaimsData!$H$11:$H$2170,ClaimsData!$E$11:$E$2170,'Exposure Commercial linear'!Z$3,ClaimsData!$A$11:$A$2170,'Exposure Commercial linear'!$C31,ClaimsData!$F$11:$F$2170,"Commercial")</f>
        <v>1755</v>
      </c>
      <c r="AA31">
        <f>SUMIFS(ClaimsData!$H$11:$H$2170,ClaimsData!$E$11:$E$2170,'Exposure Commercial linear'!AA$3,ClaimsData!$A$11:$A$2170,'Exposure Commercial linear'!$C31,ClaimsData!$F$11:$F$2170,"Commercial")</f>
        <v>2862</v>
      </c>
      <c r="AB31">
        <f>SUMIFS(ClaimsData!$H$11:$H$2170,ClaimsData!$E$11:$E$2170,'Exposure Commercial linear'!AB$3,ClaimsData!$A$11:$A$2170,'Exposure Commercial linear'!$C31,ClaimsData!$F$11:$F$2170,"Commercial")</f>
        <v>3216</v>
      </c>
      <c r="AC31">
        <f>SUMIFS(ClaimsData!$H$11:$H$2170,ClaimsData!$E$11:$E$2170,'Exposure Commercial linear'!AC$3,ClaimsData!$A$11:$A$2170,'Exposure Commercial linear'!$C31,ClaimsData!$F$11:$F$2170,"Commercial")</f>
        <v>1623</v>
      </c>
      <c r="AD31">
        <f>SUMIFS(ClaimsData!$H$11:$H$2170,ClaimsData!$E$11:$E$2170,'Exposure Commercial linear'!AD$3,ClaimsData!$A$11:$A$2170,'Exposure Commercial linear'!$C31,ClaimsData!$F$11:$F$2170,"Commercial")</f>
        <v>1278</v>
      </c>
      <c r="AE31">
        <f>SUMIFS(ClaimsData!$H$11:$H$2170,ClaimsData!$E$11:$E$2170,'Exposure Commercial linear'!AE$3,ClaimsData!$A$11:$A$2170,'Exposure Commercial linear'!$C31,ClaimsData!$F$11:$F$2170,"Commercial")</f>
        <v>897</v>
      </c>
    </row>
    <row r="32" spans="1:31">
      <c r="A32">
        <f t="shared" si="3"/>
        <v>2016</v>
      </c>
      <c r="B32">
        <f t="shared" si="4"/>
        <v>1</v>
      </c>
      <c r="C32" t="str">
        <f t="shared" si="2"/>
        <v>2016_1</v>
      </c>
      <c r="D32">
        <f t="shared" si="5"/>
        <v>7</v>
      </c>
      <c r="E32">
        <f>SUMIFS(ClaimsData!$H$11:$H$2170,ClaimsData!$E$11:$E$2170,'Exposure Commercial linear'!E$3,ClaimsData!$A$11:$A$2170,'Exposure Commercial linear'!$C32,ClaimsData!$F$11:$F$2170,"Commercial")</f>
        <v>7043</v>
      </c>
      <c r="F32">
        <f>SUMIFS(ClaimsData!$H$11:$H$2170,ClaimsData!$E$11:$E$2170,'Exposure Commercial linear'!F$3,ClaimsData!$A$11:$A$2170,'Exposure Commercial linear'!$C32,ClaimsData!$F$11:$F$2170,"Commercial")</f>
        <v>6011</v>
      </c>
      <c r="G32">
        <f>SUMIFS(ClaimsData!$H$11:$H$2170,ClaimsData!$E$11:$E$2170,'Exposure Commercial linear'!G$3,ClaimsData!$A$11:$A$2170,'Exposure Commercial linear'!$C32,ClaimsData!$F$11:$F$2170,"Commercial")</f>
        <v>7040</v>
      </c>
      <c r="H32">
        <f>SUMIFS(ClaimsData!$H$11:$H$2170,ClaimsData!$E$11:$E$2170,'Exposure Commercial linear'!H$3,ClaimsData!$A$11:$A$2170,'Exposure Commercial linear'!$C32,ClaimsData!$F$11:$F$2170,"Commercial")</f>
        <v>7510</v>
      </c>
      <c r="I32">
        <f>SUMIFS(ClaimsData!$H$11:$H$2170,ClaimsData!$E$11:$E$2170,'Exposure Commercial linear'!I$3,ClaimsData!$A$11:$A$2170,'Exposure Commercial linear'!$C32,ClaimsData!$F$11:$F$2170,"Commercial")</f>
        <v>2563</v>
      </c>
      <c r="J32">
        <f>SUMIFS(ClaimsData!$H$11:$H$2170,ClaimsData!$E$11:$E$2170,'Exposure Commercial linear'!J$3,ClaimsData!$A$11:$A$2170,'Exposure Commercial linear'!$C32,ClaimsData!$F$11:$F$2170,"Commercial")</f>
        <v>860</v>
      </c>
      <c r="K32">
        <f>SUMIFS(ClaimsData!$H$11:$H$2170,ClaimsData!$E$11:$E$2170,'Exposure Commercial linear'!K$3,ClaimsData!$A$11:$A$2170,'Exposure Commercial linear'!$C32,ClaimsData!$F$11:$F$2170,"Commercial")</f>
        <v>1504</v>
      </c>
      <c r="L32">
        <f>SUMIFS(ClaimsData!$H$11:$H$2170,ClaimsData!$E$11:$E$2170,'Exposure Commercial linear'!L$3,ClaimsData!$A$11:$A$2170,'Exposure Commercial linear'!$C32,ClaimsData!$F$11:$F$2170,"Commercial")</f>
        <v>1037</v>
      </c>
      <c r="M32">
        <f>SUMIFS(ClaimsData!$H$11:$H$2170,ClaimsData!$E$11:$E$2170,'Exposure Commercial linear'!M$3,ClaimsData!$A$11:$A$2170,'Exposure Commercial linear'!$C32,ClaimsData!$F$11:$F$2170,"Commercial")</f>
        <v>1126</v>
      </c>
      <c r="N32">
        <f>SUMIFS(ClaimsData!$H$11:$H$2170,ClaimsData!$E$11:$E$2170,'Exposure Commercial linear'!N$3,ClaimsData!$A$11:$A$2170,'Exposure Commercial linear'!$C32,ClaimsData!$F$11:$F$2170,"Commercial")</f>
        <v>7501</v>
      </c>
      <c r="O32">
        <f>SUMIFS(ClaimsData!$H$11:$H$2170,ClaimsData!$E$11:$E$2170,'Exposure Commercial linear'!O$3,ClaimsData!$A$11:$A$2170,'Exposure Commercial linear'!$C32,ClaimsData!$F$11:$F$2170,"Commercial")</f>
        <v>5349</v>
      </c>
      <c r="P32">
        <f>SUMIFS(ClaimsData!$H$11:$H$2170,ClaimsData!$E$11:$E$2170,'Exposure Commercial linear'!P$3,ClaimsData!$A$11:$A$2170,'Exposure Commercial linear'!$C32,ClaimsData!$F$11:$F$2170,"Commercial")</f>
        <v>6131</v>
      </c>
      <c r="Q32">
        <f>SUMIFS(ClaimsData!$H$11:$H$2170,ClaimsData!$E$11:$E$2170,'Exposure Commercial linear'!Q$3,ClaimsData!$A$11:$A$2170,'Exposure Commercial linear'!$C32,ClaimsData!$F$11:$F$2170,"Commercial")</f>
        <v>5009</v>
      </c>
      <c r="R32">
        <f>SUMIFS(ClaimsData!$H$11:$H$2170,ClaimsData!$E$11:$E$2170,'Exposure Commercial linear'!R$3,ClaimsData!$A$11:$A$2170,'Exposure Commercial linear'!$C32,ClaimsData!$F$11:$F$2170,"Commercial")</f>
        <v>6071</v>
      </c>
      <c r="S32">
        <f>SUMIFS(ClaimsData!$H$11:$H$2170,ClaimsData!$E$11:$E$2170,'Exposure Commercial linear'!S$3,ClaimsData!$A$11:$A$2170,'Exposure Commercial linear'!$C32,ClaimsData!$F$11:$F$2170,"Commercial")</f>
        <v>2771</v>
      </c>
      <c r="T32">
        <f>SUMIFS(ClaimsData!$H$11:$H$2170,ClaimsData!$E$11:$E$2170,'Exposure Commercial linear'!T$3,ClaimsData!$A$11:$A$2170,'Exposure Commercial linear'!$C32,ClaimsData!$F$11:$F$2170,"Commercial")</f>
        <v>951</v>
      </c>
      <c r="U32">
        <f>SUMIFS(ClaimsData!$H$11:$H$2170,ClaimsData!$E$11:$E$2170,'Exposure Commercial linear'!U$3,ClaimsData!$A$11:$A$2170,'Exposure Commercial linear'!$C32,ClaimsData!$F$11:$F$2170,"Commercial")</f>
        <v>1826</v>
      </c>
      <c r="V32">
        <f>SUMIFS(ClaimsData!$H$11:$H$2170,ClaimsData!$E$11:$E$2170,'Exposure Commercial linear'!V$3,ClaimsData!$A$11:$A$2170,'Exposure Commercial linear'!$C32,ClaimsData!$F$11:$F$2170,"Commercial")</f>
        <v>654</v>
      </c>
      <c r="W32">
        <f>SUMIFS(ClaimsData!$H$11:$H$2170,ClaimsData!$E$11:$E$2170,'Exposure Commercial linear'!W$3,ClaimsData!$A$11:$A$2170,'Exposure Commercial linear'!$C32,ClaimsData!$F$11:$F$2170,"Commercial")</f>
        <v>6636</v>
      </c>
      <c r="X32">
        <f>SUMIFS(ClaimsData!$H$11:$H$2170,ClaimsData!$E$11:$E$2170,'Exposure Commercial linear'!X$3,ClaimsData!$A$11:$A$2170,'Exposure Commercial linear'!$C32,ClaimsData!$F$11:$F$2170,"Commercial")</f>
        <v>3022</v>
      </c>
      <c r="Y32">
        <f>SUMIFS(ClaimsData!$H$11:$H$2170,ClaimsData!$E$11:$E$2170,'Exposure Commercial linear'!Y$3,ClaimsData!$A$11:$A$2170,'Exposure Commercial linear'!$C32,ClaimsData!$F$11:$F$2170,"Commercial")</f>
        <v>6798</v>
      </c>
      <c r="Z32">
        <f>SUMIFS(ClaimsData!$H$11:$H$2170,ClaimsData!$E$11:$E$2170,'Exposure Commercial linear'!Z$3,ClaimsData!$A$11:$A$2170,'Exposure Commercial linear'!$C32,ClaimsData!$F$11:$F$2170,"Commercial")</f>
        <v>1794</v>
      </c>
      <c r="AA32">
        <f>SUMIFS(ClaimsData!$H$11:$H$2170,ClaimsData!$E$11:$E$2170,'Exposure Commercial linear'!AA$3,ClaimsData!$A$11:$A$2170,'Exposure Commercial linear'!$C32,ClaimsData!$F$11:$F$2170,"Commercial")</f>
        <v>2938</v>
      </c>
      <c r="AB32">
        <f>SUMIFS(ClaimsData!$H$11:$H$2170,ClaimsData!$E$11:$E$2170,'Exposure Commercial linear'!AB$3,ClaimsData!$A$11:$A$2170,'Exposure Commercial linear'!$C32,ClaimsData!$F$11:$F$2170,"Commercial")</f>
        <v>3275</v>
      </c>
      <c r="AC32">
        <f>SUMIFS(ClaimsData!$H$11:$H$2170,ClaimsData!$E$11:$E$2170,'Exposure Commercial linear'!AC$3,ClaimsData!$A$11:$A$2170,'Exposure Commercial linear'!$C32,ClaimsData!$F$11:$F$2170,"Commercial")</f>
        <v>1659</v>
      </c>
      <c r="AD32">
        <f>SUMIFS(ClaimsData!$H$11:$H$2170,ClaimsData!$E$11:$E$2170,'Exposure Commercial linear'!AD$3,ClaimsData!$A$11:$A$2170,'Exposure Commercial linear'!$C32,ClaimsData!$F$11:$F$2170,"Commercial")</f>
        <v>1319</v>
      </c>
      <c r="AE32">
        <f>SUMIFS(ClaimsData!$H$11:$H$2170,ClaimsData!$E$11:$E$2170,'Exposure Commercial linear'!AE$3,ClaimsData!$A$11:$A$2170,'Exposure Commercial linear'!$C32,ClaimsData!$F$11:$F$2170,"Commercial")</f>
        <v>916</v>
      </c>
    </row>
    <row r="33" spans="1:31">
      <c r="A33">
        <f t="shared" si="3"/>
        <v>2016</v>
      </c>
      <c r="B33">
        <f t="shared" si="4"/>
        <v>2</v>
      </c>
      <c r="C33" t="str">
        <f t="shared" si="2"/>
        <v>2016_2</v>
      </c>
      <c r="D33">
        <f t="shared" si="5"/>
        <v>7.25</v>
      </c>
      <c r="E33">
        <f>SUMIFS(ClaimsData!$H$11:$H$2170,ClaimsData!$E$11:$E$2170,'Exposure Commercial linear'!E$3,ClaimsData!$A$11:$A$2170,'Exposure Commercial linear'!$C33,ClaimsData!$F$11:$F$2170,"Commercial")</f>
        <v>7011</v>
      </c>
      <c r="F33">
        <f>SUMIFS(ClaimsData!$H$11:$H$2170,ClaimsData!$E$11:$E$2170,'Exposure Commercial linear'!F$3,ClaimsData!$A$11:$A$2170,'Exposure Commercial linear'!$C33,ClaimsData!$F$11:$F$2170,"Commercial")</f>
        <v>5961</v>
      </c>
      <c r="G33">
        <f>SUMIFS(ClaimsData!$H$11:$H$2170,ClaimsData!$E$11:$E$2170,'Exposure Commercial linear'!G$3,ClaimsData!$A$11:$A$2170,'Exposure Commercial linear'!$C33,ClaimsData!$F$11:$F$2170,"Commercial")</f>
        <v>7085</v>
      </c>
      <c r="H33">
        <f>SUMIFS(ClaimsData!$H$11:$H$2170,ClaimsData!$E$11:$E$2170,'Exposure Commercial linear'!H$3,ClaimsData!$A$11:$A$2170,'Exposure Commercial linear'!$C33,ClaimsData!$F$11:$F$2170,"Commercial")</f>
        <v>7441</v>
      </c>
      <c r="I33">
        <f>SUMIFS(ClaimsData!$H$11:$H$2170,ClaimsData!$E$11:$E$2170,'Exposure Commercial linear'!I$3,ClaimsData!$A$11:$A$2170,'Exposure Commercial linear'!$C33,ClaimsData!$F$11:$F$2170,"Commercial")</f>
        <v>2553</v>
      </c>
      <c r="J33">
        <f>SUMIFS(ClaimsData!$H$11:$H$2170,ClaimsData!$E$11:$E$2170,'Exposure Commercial linear'!J$3,ClaimsData!$A$11:$A$2170,'Exposure Commercial linear'!$C33,ClaimsData!$F$11:$F$2170,"Commercial")</f>
        <v>858</v>
      </c>
      <c r="K33">
        <f>SUMIFS(ClaimsData!$H$11:$H$2170,ClaimsData!$E$11:$E$2170,'Exposure Commercial linear'!K$3,ClaimsData!$A$11:$A$2170,'Exposure Commercial linear'!$C33,ClaimsData!$F$11:$F$2170,"Commercial")</f>
        <v>1489</v>
      </c>
      <c r="L33">
        <f>SUMIFS(ClaimsData!$H$11:$H$2170,ClaimsData!$E$11:$E$2170,'Exposure Commercial linear'!L$3,ClaimsData!$A$11:$A$2170,'Exposure Commercial linear'!$C33,ClaimsData!$F$11:$F$2170,"Commercial")</f>
        <v>1031</v>
      </c>
      <c r="M33">
        <f>SUMIFS(ClaimsData!$H$11:$H$2170,ClaimsData!$E$11:$E$2170,'Exposure Commercial linear'!M$3,ClaimsData!$A$11:$A$2170,'Exposure Commercial linear'!$C33,ClaimsData!$F$11:$F$2170,"Commercial")</f>
        <v>1117</v>
      </c>
      <c r="N33">
        <f>SUMIFS(ClaimsData!$H$11:$H$2170,ClaimsData!$E$11:$E$2170,'Exposure Commercial linear'!N$3,ClaimsData!$A$11:$A$2170,'Exposure Commercial linear'!$C33,ClaimsData!$F$11:$F$2170,"Commercial")</f>
        <v>7458</v>
      </c>
      <c r="O33">
        <f>SUMIFS(ClaimsData!$H$11:$H$2170,ClaimsData!$E$11:$E$2170,'Exposure Commercial linear'!O$3,ClaimsData!$A$11:$A$2170,'Exposure Commercial linear'!$C33,ClaimsData!$F$11:$F$2170,"Commercial")</f>
        <v>5294</v>
      </c>
      <c r="P33">
        <f>SUMIFS(ClaimsData!$H$11:$H$2170,ClaimsData!$E$11:$E$2170,'Exposure Commercial linear'!P$3,ClaimsData!$A$11:$A$2170,'Exposure Commercial linear'!$C33,ClaimsData!$F$11:$F$2170,"Commercial")</f>
        <v>6082</v>
      </c>
      <c r="Q33">
        <f>SUMIFS(ClaimsData!$H$11:$H$2170,ClaimsData!$E$11:$E$2170,'Exposure Commercial linear'!Q$3,ClaimsData!$A$11:$A$2170,'Exposure Commercial linear'!$C33,ClaimsData!$F$11:$F$2170,"Commercial")</f>
        <v>5063</v>
      </c>
      <c r="R33">
        <f>SUMIFS(ClaimsData!$H$11:$H$2170,ClaimsData!$E$11:$E$2170,'Exposure Commercial linear'!R$3,ClaimsData!$A$11:$A$2170,'Exposure Commercial linear'!$C33,ClaimsData!$F$11:$F$2170,"Commercial")</f>
        <v>6044</v>
      </c>
      <c r="S33">
        <f>SUMIFS(ClaimsData!$H$11:$H$2170,ClaimsData!$E$11:$E$2170,'Exposure Commercial linear'!S$3,ClaimsData!$A$11:$A$2170,'Exposure Commercial linear'!$C33,ClaimsData!$F$11:$F$2170,"Commercial")</f>
        <v>2741</v>
      </c>
      <c r="T33">
        <f>SUMIFS(ClaimsData!$H$11:$H$2170,ClaimsData!$E$11:$E$2170,'Exposure Commercial linear'!T$3,ClaimsData!$A$11:$A$2170,'Exposure Commercial linear'!$C33,ClaimsData!$F$11:$F$2170,"Commercial")</f>
        <v>947</v>
      </c>
      <c r="U33">
        <f>SUMIFS(ClaimsData!$H$11:$H$2170,ClaimsData!$E$11:$E$2170,'Exposure Commercial linear'!U$3,ClaimsData!$A$11:$A$2170,'Exposure Commercial linear'!$C33,ClaimsData!$F$11:$F$2170,"Commercial")</f>
        <v>1818</v>
      </c>
      <c r="V33">
        <f>SUMIFS(ClaimsData!$H$11:$H$2170,ClaimsData!$E$11:$E$2170,'Exposure Commercial linear'!V$3,ClaimsData!$A$11:$A$2170,'Exposure Commercial linear'!$C33,ClaimsData!$F$11:$F$2170,"Commercial")</f>
        <v>654</v>
      </c>
      <c r="W33">
        <f>SUMIFS(ClaimsData!$H$11:$H$2170,ClaimsData!$E$11:$E$2170,'Exposure Commercial linear'!W$3,ClaimsData!$A$11:$A$2170,'Exposure Commercial linear'!$C33,ClaimsData!$F$11:$F$2170,"Commercial")</f>
        <v>6610</v>
      </c>
      <c r="X33">
        <f>SUMIFS(ClaimsData!$H$11:$H$2170,ClaimsData!$E$11:$E$2170,'Exposure Commercial linear'!X$3,ClaimsData!$A$11:$A$2170,'Exposure Commercial linear'!$C33,ClaimsData!$F$11:$F$2170,"Commercial")</f>
        <v>3036</v>
      </c>
      <c r="Y33">
        <f>SUMIFS(ClaimsData!$H$11:$H$2170,ClaimsData!$E$11:$E$2170,'Exposure Commercial linear'!Y$3,ClaimsData!$A$11:$A$2170,'Exposure Commercial linear'!$C33,ClaimsData!$F$11:$F$2170,"Commercial")</f>
        <v>6756</v>
      </c>
      <c r="Z33">
        <f>SUMIFS(ClaimsData!$H$11:$H$2170,ClaimsData!$E$11:$E$2170,'Exposure Commercial linear'!Z$3,ClaimsData!$A$11:$A$2170,'Exposure Commercial linear'!$C33,ClaimsData!$F$11:$F$2170,"Commercial")</f>
        <v>1786</v>
      </c>
      <c r="AA33">
        <f>SUMIFS(ClaimsData!$H$11:$H$2170,ClaimsData!$E$11:$E$2170,'Exposure Commercial linear'!AA$3,ClaimsData!$A$11:$A$2170,'Exposure Commercial linear'!$C33,ClaimsData!$F$11:$F$2170,"Commercial")</f>
        <v>2930</v>
      </c>
      <c r="AB33">
        <f>SUMIFS(ClaimsData!$H$11:$H$2170,ClaimsData!$E$11:$E$2170,'Exposure Commercial linear'!AB$3,ClaimsData!$A$11:$A$2170,'Exposure Commercial linear'!$C33,ClaimsData!$F$11:$F$2170,"Commercial")</f>
        <v>3244</v>
      </c>
      <c r="AC33">
        <f>SUMIFS(ClaimsData!$H$11:$H$2170,ClaimsData!$E$11:$E$2170,'Exposure Commercial linear'!AC$3,ClaimsData!$A$11:$A$2170,'Exposure Commercial linear'!$C33,ClaimsData!$F$11:$F$2170,"Commercial")</f>
        <v>1652</v>
      </c>
      <c r="AD33">
        <f>SUMIFS(ClaimsData!$H$11:$H$2170,ClaimsData!$E$11:$E$2170,'Exposure Commercial linear'!AD$3,ClaimsData!$A$11:$A$2170,'Exposure Commercial linear'!$C33,ClaimsData!$F$11:$F$2170,"Commercial")</f>
        <v>1315</v>
      </c>
      <c r="AE33">
        <f>SUMIFS(ClaimsData!$H$11:$H$2170,ClaimsData!$E$11:$E$2170,'Exposure Commercial linear'!AE$3,ClaimsData!$A$11:$A$2170,'Exposure Commercial linear'!$C33,ClaimsData!$F$11:$F$2170,"Commercial")</f>
        <v>914</v>
      </c>
    </row>
    <row r="34" spans="1:31">
      <c r="A34">
        <f t="shared" si="3"/>
        <v>2016</v>
      </c>
      <c r="B34">
        <f t="shared" si="4"/>
        <v>3</v>
      </c>
      <c r="C34" t="str">
        <f t="shared" si="2"/>
        <v>2016_3</v>
      </c>
      <c r="D34">
        <f t="shared" si="5"/>
        <v>7.5</v>
      </c>
      <c r="E34">
        <f>SUMIFS(ClaimsData!$H$11:$H$2170,ClaimsData!$E$11:$E$2170,'Exposure Commercial linear'!E$3,ClaimsData!$A$11:$A$2170,'Exposure Commercial linear'!$C34,ClaimsData!$F$11:$F$2170,"Commercial")</f>
        <v>7260</v>
      </c>
      <c r="F34">
        <f>SUMIFS(ClaimsData!$H$11:$H$2170,ClaimsData!$E$11:$E$2170,'Exposure Commercial linear'!F$3,ClaimsData!$A$11:$A$2170,'Exposure Commercial linear'!$C34,ClaimsData!$F$11:$F$2170,"Commercial")</f>
        <v>6166</v>
      </c>
      <c r="G34">
        <f>SUMIFS(ClaimsData!$H$11:$H$2170,ClaimsData!$E$11:$E$2170,'Exposure Commercial linear'!G$3,ClaimsData!$A$11:$A$2170,'Exposure Commercial linear'!$C34,ClaimsData!$F$11:$F$2170,"Commercial")</f>
        <v>7373</v>
      </c>
      <c r="H34">
        <f>SUMIFS(ClaimsData!$H$11:$H$2170,ClaimsData!$E$11:$E$2170,'Exposure Commercial linear'!H$3,ClaimsData!$A$11:$A$2170,'Exposure Commercial linear'!$C34,ClaimsData!$F$11:$F$2170,"Commercial")</f>
        <v>7711</v>
      </c>
      <c r="I34">
        <f>SUMIFS(ClaimsData!$H$11:$H$2170,ClaimsData!$E$11:$E$2170,'Exposure Commercial linear'!I$3,ClaimsData!$A$11:$A$2170,'Exposure Commercial linear'!$C34,ClaimsData!$F$11:$F$2170,"Commercial")</f>
        <v>2644</v>
      </c>
      <c r="J34">
        <f>SUMIFS(ClaimsData!$H$11:$H$2170,ClaimsData!$E$11:$E$2170,'Exposure Commercial linear'!J$3,ClaimsData!$A$11:$A$2170,'Exposure Commercial linear'!$C34,ClaimsData!$F$11:$F$2170,"Commercial")</f>
        <v>889</v>
      </c>
      <c r="K34">
        <f>SUMIFS(ClaimsData!$H$11:$H$2170,ClaimsData!$E$11:$E$2170,'Exposure Commercial linear'!K$3,ClaimsData!$A$11:$A$2170,'Exposure Commercial linear'!$C34,ClaimsData!$F$11:$F$2170,"Commercial")</f>
        <v>1542</v>
      </c>
      <c r="L34">
        <f>SUMIFS(ClaimsData!$H$11:$H$2170,ClaimsData!$E$11:$E$2170,'Exposure Commercial linear'!L$3,ClaimsData!$A$11:$A$2170,'Exposure Commercial linear'!$C34,ClaimsData!$F$11:$F$2170,"Commercial")</f>
        <v>1070</v>
      </c>
      <c r="M34">
        <f>SUMIFS(ClaimsData!$H$11:$H$2170,ClaimsData!$E$11:$E$2170,'Exposure Commercial linear'!M$3,ClaimsData!$A$11:$A$2170,'Exposure Commercial linear'!$C34,ClaimsData!$F$11:$F$2170,"Commercial")</f>
        <v>1154</v>
      </c>
      <c r="N34">
        <f>SUMIFS(ClaimsData!$H$11:$H$2170,ClaimsData!$E$11:$E$2170,'Exposure Commercial linear'!N$3,ClaimsData!$A$11:$A$2170,'Exposure Commercial linear'!$C34,ClaimsData!$F$11:$F$2170,"Commercial")</f>
        <v>7717</v>
      </c>
      <c r="O34">
        <f>SUMIFS(ClaimsData!$H$11:$H$2170,ClaimsData!$E$11:$E$2170,'Exposure Commercial linear'!O$3,ClaimsData!$A$11:$A$2170,'Exposure Commercial linear'!$C34,ClaimsData!$F$11:$F$2170,"Commercial")</f>
        <v>5460</v>
      </c>
      <c r="P34">
        <f>SUMIFS(ClaimsData!$H$11:$H$2170,ClaimsData!$E$11:$E$2170,'Exposure Commercial linear'!P$3,ClaimsData!$A$11:$A$2170,'Exposure Commercial linear'!$C34,ClaimsData!$F$11:$F$2170,"Commercial")</f>
        <v>6296</v>
      </c>
      <c r="Q34">
        <f>SUMIFS(ClaimsData!$H$11:$H$2170,ClaimsData!$E$11:$E$2170,'Exposure Commercial linear'!Q$3,ClaimsData!$A$11:$A$2170,'Exposure Commercial linear'!$C34,ClaimsData!$F$11:$F$2170,"Commercial")</f>
        <v>5207</v>
      </c>
      <c r="R34">
        <f>SUMIFS(ClaimsData!$H$11:$H$2170,ClaimsData!$E$11:$E$2170,'Exposure Commercial linear'!R$3,ClaimsData!$A$11:$A$2170,'Exposure Commercial linear'!$C34,ClaimsData!$F$11:$F$2170,"Commercial")</f>
        <v>6259</v>
      </c>
      <c r="S34">
        <f>SUMIFS(ClaimsData!$H$11:$H$2170,ClaimsData!$E$11:$E$2170,'Exposure Commercial linear'!S$3,ClaimsData!$A$11:$A$2170,'Exposure Commercial linear'!$C34,ClaimsData!$F$11:$F$2170,"Commercial")</f>
        <v>2825</v>
      </c>
      <c r="T34">
        <f>SUMIFS(ClaimsData!$H$11:$H$2170,ClaimsData!$E$11:$E$2170,'Exposure Commercial linear'!T$3,ClaimsData!$A$11:$A$2170,'Exposure Commercial linear'!$C34,ClaimsData!$F$11:$F$2170,"Commercial")</f>
        <v>981</v>
      </c>
      <c r="U34">
        <f>SUMIFS(ClaimsData!$H$11:$H$2170,ClaimsData!$E$11:$E$2170,'Exposure Commercial linear'!U$3,ClaimsData!$A$11:$A$2170,'Exposure Commercial linear'!$C34,ClaimsData!$F$11:$F$2170,"Commercial")</f>
        <v>1883</v>
      </c>
      <c r="V34">
        <f>SUMIFS(ClaimsData!$H$11:$H$2170,ClaimsData!$E$11:$E$2170,'Exposure Commercial linear'!V$3,ClaimsData!$A$11:$A$2170,'Exposure Commercial linear'!$C34,ClaimsData!$F$11:$F$2170,"Commercial")</f>
        <v>681</v>
      </c>
      <c r="W34">
        <f>SUMIFS(ClaimsData!$H$11:$H$2170,ClaimsData!$E$11:$E$2170,'Exposure Commercial linear'!W$3,ClaimsData!$A$11:$A$2170,'Exposure Commercial linear'!$C34,ClaimsData!$F$11:$F$2170,"Commercial")</f>
        <v>6848</v>
      </c>
      <c r="X34">
        <f>SUMIFS(ClaimsData!$H$11:$H$2170,ClaimsData!$E$11:$E$2170,'Exposure Commercial linear'!X$3,ClaimsData!$A$11:$A$2170,'Exposure Commercial linear'!$C34,ClaimsData!$F$11:$F$2170,"Commercial")</f>
        <v>3169</v>
      </c>
      <c r="Y34">
        <f>SUMIFS(ClaimsData!$H$11:$H$2170,ClaimsData!$E$11:$E$2170,'Exposure Commercial linear'!Y$3,ClaimsData!$A$11:$A$2170,'Exposure Commercial linear'!$C34,ClaimsData!$F$11:$F$2170,"Commercial")</f>
        <v>6991</v>
      </c>
      <c r="Z34">
        <f>SUMIFS(ClaimsData!$H$11:$H$2170,ClaimsData!$E$11:$E$2170,'Exposure Commercial linear'!Z$3,ClaimsData!$A$11:$A$2170,'Exposure Commercial linear'!$C34,ClaimsData!$F$11:$F$2170,"Commercial")</f>
        <v>1850</v>
      </c>
      <c r="AA34">
        <f>SUMIFS(ClaimsData!$H$11:$H$2170,ClaimsData!$E$11:$E$2170,'Exposure Commercial linear'!AA$3,ClaimsData!$A$11:$A$2170,'Exposure Commercial linear'!$C34,ClaimsData!$F$11:$F$2170,"Commercial")</f>
        <v>3042</v>
      </c>
      <c r="AB34">
        <f>SUMIFS(ClaimsData!$H$11:$H$2170,ClaimsData!$E$11:$E$2170,'Exposure Commercial linear'!AB$3,ClaimsData!$A$11:$A$2170,'Exposure Commercial linear'!$C34,ClaimsData!$F$11:$F$2170,"Commercial")</f>
        <v>3346</v>
      </c>
      <c r="AC34">
        <f>SUMIFS(ClaimsData!$H$11:$H$2170,ClaimsData!$E$11:$E$2170,'Exposure Commercial linear'!AC$3,ClaimsData!$A$11:$A$2170,'Exposure Commercial linear'!$C34,ClaimsData!$F$11:$F$2170,"Commercial")</f>
        <v>1711</v>
      </c>
      <c r="AD34">
        <f>SUMIFS(ClaimsData!$H$11:$H$2170,ClaimsData!$E$11:$E$2170,'Exposure Commercial linear'!AD$3,ClaimsData!$A$11:$A$2170,'Exposure Commercial linear'!$C34,ClaimsData!$F$11:$F$2170,"Commercial")</f>
        <v>1359</v>
      </c>
      <c r="AE34">
        <f>SUMIFS(ClaimsData!$H$11:$H$2170,ClaimsData!$E$11:$E$2170,'Exposure Commercial linear'!AE$3,ClaimsData!$A$11:$A$2170,'Exposure Commercial linear'!$C34,ClaimsData!$F$11:$F$2170,"Commercial")</f>
        <v>950</v>
      </c>
    </row>
    <row r="35" spans="1:31">
      <c r="A35">
        <f t="shared" si="3"/>
        <v>2016</v>
      </c>
      <c r="B35">
        <f t="shared" si="4"/>
        <v>4</v>
      </c>
      <c r="C35" t="str">
        <f t="shared" si="2"/>
        <v>2016_4</v>
      </c>
      <c r="D35">
        <f t="shared" si="5"/>
        <v>7.75</v>
      </c>
      <c r="E35">
        <f>SUMIFS(ClaimsData!$H$11:$H$2170,ClaimsData!$E$11:$E$2170,'Exposure Commercial linear'!E$3,ClaimsData!$A$11:$A$2170,'Exposure Commercial linear'!$C35,ClaimsData!$F$11:$F$2170,"Commercial")</f>
        <v>7186</v>
      </c>
      <c r="F35">
        <f>SUMIFS(ClaimsData!$H$11:$H$2170,ClaimsData!$E$11:$E$2170,'Exposure Commercial linear'!F$3,ClaimsData!$A$11:$A$2170,'Exposure Commercial linear'!$C35,ClaimsData!$F$11:$F$2170,"Commercial")</f>
        <v>6093</v>
      </c>
      <c r="G35">
        <f>SUMIFS(ClaimsData!$H$11:$H$2170,ClaimsData!$E$11:$E$2170,'Exposure Commercial linear'!G$3,ClaimsData!$A$11:$A$2170,'Exposure Commercial linear'!$C35,ClaimsData!$F$11:$F$2170,"Commercial")</f>
        <v>7202</v>
      </c>
      <c r="H35">
        <f>SUMIFS(ClaimsData!$H$11:$H$2170,ClaimsData!$E$11:$E$2170,'Exposure Commercial linear'!H$3,ClaimsData!$A$11:$A$2170,'Exposure Commercial linear'!$C35,ClaimsData!$F$11:$F$2170,"Commercial")</f>
        <v>7669</v>
      </c>
      <c r="I35">
        <f>SUMIFS(ClaimsData!$H$11:$H$2170,ClaimsData!$E$11:$E$2170,'Exposure Commercial linear'!I$3,ClaimsData!$A$11:$A$2170,'Exposure Commercial linear'!$C35,ClaimsData!$F$11:$F$2170,"Commercial")</f>
        <v>2617</v>
      </c>
      <c r="J35">
        <f>SUMIFS(ClaimsData!$H$11:$H$2170,ClaimsData!$E$11:$E$2170,'Exposure Commercial linear'!J$3,ClaimsData!$A$11:$A$2170,'Exposure Commercial linear'!$C35,ClaimsData!$F$11:$F$2170,"Commercial")</f>
        <v>868</v>
      </c>
      <c r="K35">
        <f>SUMIFS(ClaimsData!$H$11:$H$2170,ClaimsData!$E$11:$E$2170,'Exposure Commercial linear'!K$3,ClaimsData!$A$11:$A$2170,'Exposure Commercial linear'!$C35,ClaimsData!$F$11:$F$2170,"Commercial")</f>
        <v>1540</v>
      </c>
      <c r="L35">
        <f>SUMIFS(ClaimsData!$H$11:$H$2170,ClaimsData!$E$11:$E$2170,'Exposure Commercial linear'!L$3,ClaimsData!$A$11:$A$2170,'Exposure Commercial linear'!$C35,ClaimsData!$F$11:$F$2170,"Commercial")</f>
        <v>1063</v>
      </c>
      <c r="M35">
        <f>SUMIFS(ClaimsData!$H$11:$H$2170,ClaimsData!$E$11:$E$2170,'Exposure Commercial linear'!M$3,ClaimsData!$A$11:$A$2170,'Exposure Commercial linear'!$C35,ClaimsData!$F$11:$F$2170,"Commercial")</f>
        <v>1143</v>
      </c>
      <c r="N35">
        <f>SUMIFS(ClaimsData!$H$11:$H$2170,ClaimsData!$E$11:$E$2170,'Exposure Commercial linear'!N$3,ClaimsData!$A$11:$A$2170,'Exposure Commercial linear'!$C35,ClaimsData!$F$11:$F$2170,"Commercial")</f>
        <v>7654</v>
      </c>
      <c r="O35">
        <f>SUMIFS(ClaimsData!$H$11:$H$2170,ClaimsData!$E$11:$E$2170,'Exposure Commercial linear'!O$3,ClaimsData!$A$11:$A$2170,'Exposure Commercial linear'!$C35,ClaimsData!$F$11:$F$2170,"Commercial")</f>
        <v>5417</v>
      </c>
      <c r="P35">
        <f>SUMIFS(ClaimsData!$H$11:$H$2170,ClaimsData!$E$11:$E$2170,'Exposure Commercial linear'!P$3,ClaimsData!$A$11:$A$2170,'Exposure Commercial linear'!$C35,ClaimsData!$F$11:$F$2170,"Commercial")</f>
        <v>6237</v>
      </c>
      <c r="Q35">
        <f>SUMIFS(ClaimsData!$H$11:$H$2170,ClaimsData!$E$11:$E$2170,'Exposure Commercial linear'!Q$3,ClaimsData!$A$11:$A$2170,'Exposure Commercial linear'!$C35,ClaimsData!$F$11:$F$2170,"Commercial")</f>
        <v>5005</v>
      </c>
      <c r="R35">
        <f>SUMIFS(ClaimsData!$H$11:$H$2170,ClaimsData!$E$11:$E$2170,'Exposure Commercial linear'!R$3,ClaimsData!$A$11:$A$2170,'Exposure Commercial linear'!$C35,ClaimsData!$F$11:$F$2170,"Commercial")</f>
        <v>6195</v>
      </c>
      <c r="S35">
        <f>SUMIFS(ClaimsData!$H$11:$H$2170,ClaimsData!$E$11:$E$2170,'Exposure Commercial linear'!S$3,ClaimsData!$A$11:$A$2170,'Exposure Commercial linear'!$C35,ClaimsData!$F$11:$F$2170,"Commercial")</f>
        <v>2800</v>
      </c>
      <c r="T35">
        <f>SUMIFS(ClaimsData!$H$11:$H$2170,ClaimsData!$E$11:$E$2170,'Exposure Commercial linear'!T$3,ClaimsData!$A$11:$A$2170,'Exposure Commercial linear'!$C35,ClaimsData!$F$11:$F$2170,"Commercial")</f>
        <v>971</v>
      </c>
      <c r="U35">
        <f>SUMIFS(ClaimsData!$H$11:$H$2170,ClaimsData!$E$11:$E$2170,'Exposure Commercial linear'!U$3,ClaimsData!$A$11:$A$2170,'Exposure Commercial linear'!$C35,ClaimsData!$F$11:$F$2170,"Commercial")</f>
        <v>1863</v>
      </c>
      <c r="V35">
        <f>SUMIFS(ClaimsData!$H$11:$H$2170,ClaimsData!$E$11:$E$2170,'Exposure Commercial linear'!V$3,ClaimsData!$A$11:$A$2170,'Exposure Commercial linear'!$C35,ClaimsData!$F$11:$F$2170,"Commercial")</f>
        <v>675</v>
      </c>
      <c r="W35">
        <f>SUMIFS(ClaimsData!$H$11:$H$2170,ClaimsData!$E$11:$E$2170,'Exposure Commercial linear'!W$3,ClaimsData!$A$11:$A$2170,'Exposure Commercial linear'!$C35,ClaimsData!$F$11:$F$2170,"Commercial")</f>
        <v>6779</v>
      </c>
      <c r="X35">
        <f>SUMIFS(ClaimsData!$H$11:$H$2170,ClaimsData!$E$11:$E$2170,'Exposure Commercial linear'!X$3,ClaimsData!$A$11:$A$2170,'Exposure Commercial linear'!$C35,ClaimsData!$F$11:$F$2170,"Commercial")</f>
        <v>3149</v>
      </c>
      <c r="Y35">
        <f>SUMIFS(ClaimsData!$H$11:$H$2170,ClaimsData!$E$11:$E$2170,'Exposure Commercial linear'!Y$3,ClaimsData!$A$11:$A$2170,'Exposure Commercial linear'!$C35,ClaimsData!$F$11:$F$2170,"Commercial")</f>
        <v>6976</v>
      </c>
      <c r="Z35">
        <f>SUMIFS(ClaimsData!$H$11:$H$2170,ClaimsData!$E$11:$E$2170,'Exposure Commercial linear'!Z$3,ClaimsData!$A$11:$A$2170,'Exposure Commercial linear'!$C35,ClaimsData!$F$11:$F$2170,"Commercial")</f>
        <v>1831</v>
      </c>
      <c r="AA35">
        <f>SUMIFS(ClaimsData!$H$11:$H$2170,ClaimsData!$E$11:$E$2170,'Exposure Commercial linear'!AA$3,ClaimsData!$A$11:$A$2170,'Exposure Commercial linear'!$C35,ClaimsData!$F$11:$F$2170,"Commercial")</f>
        <v>3040</v>
      </c>
      <c r="AB35">
        <f>SUMIFS(ClaimsData!$H$11:$H$2170,ClaimsData!$E$11:$E$2170,'Exposure Commercial linear'!AB$3,ClaimsData!$A$11:$A$2170,'Exposure Commercial linear'!$C35,ClaimsData!$F$11:$F$2170,"Commercial")</f>
        <v>3334</v>
      </c>
      <c r="AC35">
        <f>SUMIFS(ClaimsData!$H$11:$H$2170,ClaimsData!$E$11:$E$2170,'Exposure Commercial linear'!AC$3,ClaimsData!$A$11:$A$2170,'Exposure Commercial linear'!$C35,ClaimsData!$F$11:$F$2170,"Commercial")</f>
        <v>1694</v>
      </c>
      <c r="AD35">
        <f>SUMIFS(ClaimsData!$H$11:$H$2170,ClaimsData!$E$11:$E$2170,'Exposure Commercial linear'!AD$3,ClaimsData!$A$11:$A$2170,'Exposure Commercial linear'!$C35,ClaimsData!$F$11:$F$2170,"Commercial")</f>
        <v>1349</v>
      </c>
      <c r="AE35">
        <f>SUMIFS(ClaimsData!$H$11:$H$2170,ClaimsData!$E$11:$E$2170,'Exposure Commercial linear'!AE$3,ClaimsData!$A$11:$A$2170,'Exposure Commercial linear'!$C35,ClaimsData!$F$11:$F$2170,"Commercial")</f>
        <v>942</v>
      </c>
    </row>
    <row r="36" spans="1:31">
      <c r="A36">
        <f t="shared" si="3"/>
        <v>2017</v>
      </c>
      <c r="B36">
        <f t="shared" si="4"/>
        <v>1</v>
      </c>
      <c r="C36" t="str">
        <f t="shared" si="2"/>
        <v>2017_1</v>
      </c>
      <c r="D36">
        <f t="shared" si="5"/>
        <v>8</v>
      </c>
      <c r="E36">
        <f>SUMIFS(ClaimsData!$H$11:$H$2170,ClaimsData!$E$11:$E$2170,'Exposure Commercial linear'!E$3,ClaimsData!$A$11:$A$2170,'Exposure Commercial linear'!$C36,ClaimsData!$F$11:$F$2170,"Commercial")</f>
        <v>7159</v>
      </c>
      <c r="F36">
        <f>SUMIFS(ClaimsData!$H$11:$H$2170,ClaimsData!$E$11:$E$2170,'Exposure Commercial linear'!F$3,ClaimsData!$A$11:$A$2170,'Exposure Commercial linear'!$C36,ClaimsData!$F$11:$F$2170,"Commercial")</f>
        <v>6053</v>
      </c>
      <c r="G36">
        <f>SUMIFS(ClaimsData!$H$11:$H$2170,ClaimsData!$E$11:$E$2170,'Exposure Commercial linear'!G$3,ClaimsData!$A$11:$A$2170,'Exposure Commercial linear'!$C36,ClaimsData!$F$11:$F$2170,"Commercial")</f>
        <v>7142</v>
      </c>
      <c r="H36">
        <f>SUMIFS(ClaimsData!$H$11:$H$2170,ClaimsData!$E$11:$E$2170,'Exposure Commercial linear'!H$3,ClaimsData!$A$11:$A$2170,'Exposure Commercial linear'!$C36,ClaimsData!$F$11:$F$2170,"Commercial")</f>
        <v>7652</v>
      </c>
      <c r="I36">
        <f>SUMIFS(ClaimsData!$H$11:$H$2170,ClaimsData!$E$11:$E$2170,'Exposure Commercial linear'!I$3,ClaimsData!$A$11:$A$2170,'Exposure Commercial linear'!$C36,ClaimsData!$F$11:$F$2170,"Commercial")</f>
        <v>2607</v>
      </c>
      <c r="J36">
        <f>SUMIFS(ClaimsData!$H$11:$H$2170,ClaimsData!$E$11:$E$2170,'Exposure Commercial linear'!J$3,ClaimsData!$A$11:$A$2170,'Exposure Commercial linear'!$C36,ClaimsData!$F$11:$F$2170,"Commercial")</f>
        <v>859</v>
      </c>
      <c r="K36">
        <f>SUMIFS(ClaimsData!$H$11:$H$2170,ClaimsData!$E$11:$E$2170,'Exposure Commercial linear'!K$3,ClaimsData!$A$11:$A$2170,'Exposure Commercial linear'!$C36,ClaimsData!$F$11:$F$2170,"Commercial")</f>
        <v>1532</v>
      </c>
      <c r="L36">
        <f>SUMIFS(ClaimsData!$H$11:$H$2170,ClaimsData!$E$11:$E$2170,'Exposure Commercial linear'!L$3,ClaimsData!$A$11:$A$2170,'Exposure Commercial linear'!$C36,ClaimsData!$F$11:$F$2170,"Commercial")</f>
        <v>1064</v>
      </c>
      <c r="M36">
        <f>SUMIFS(ClaimsData!$H$11:$H$2170,ClaimsData!$E$11:$E$2170,'Exposure Commercial linear'!M$3,ClaimsData!$A$11:$A$2170,'Exposure Commercial linear'!$C36,ClaimsData!$F$11:$F$2170,"Commercial")</f>
        <v>1139</v>
      </c>
      <c r="N36">
        <f>SUMIFS(ClaimsData!$H$11:$H$2170,ClaimsData!$E$11:$E$2170,'Exposure Commercial linear'!N$3,ClaimsData!$A$11:$A$2170,'Exposure Commercial linear'!$C36,ClaimsData!$F$11:$F$2170,"Commercial")</f>
        <v>7626</v>
      </c>
      <c r="O36">
        <f>SUMIFS(ClaimsData!$H$11:$H$2170,ClaimsData!$E$11:$E$2170,'Exposure Commercial linear'!O$3,ClaimsData!$A$11:$A$2170,'Exposure Commercial linear'!$C36,ClaimsData!$F$11:$F$2170,"Commercial")</f>
        <v>5397</v>
      </c>
      <c r="P36">
        <f>SUMIFS(ClaimsData!$H$11:$H$2170,ClaimsData!$E$11:$E$2170,'Exposure Commercial linear'!P$3,ClaimsData!$A$11:$A$2170,'Exposure Commercial linear'!$C36,ClaimsData!$F$11:$F$2170,"Commercial")</f>
        <v>6178</v>
      </c>
      <c r="Q36">
        <f>SUMIFS(ClaimsData!$H$11:$H$2170,ClaimsData!$E$11:$E$2170,'Exposure Commercial linear'!Q$3,ClaimsData!$A$11:$A$2170,'Exposure Commercial linear'!$C36,ClaimsData!$F$11:$F$2170,"Commercial")</f>
        <v>5047</v>
      </c>
      <c r="R36">
        <f>SUMIFS(ClaimsData!$H$11:$H$2170,ClaimsData!$E$11:$E$2170,'Exposure Commercial linear'!R$3,ClaimsData!$A$11:$A$2170,'Exposure Commercial linear'!$C36,ClaimsData!$F$11:$F$2170,"Commercial")</f>
        <v>6172</v>
      </c>
      <c r="S36">
        <f>SUMIFS(ClaimsData!$H$11:$H$2170,ClaimsData!$E$11:$E$2170,'Exposure Commercial linear'!S$3,ClaimsData!$A$11:$A$2170,'Exposure Commercial linear'!$C36,ClaimsData!$F$11:$F$2170,"Commercial")</f>
        <v>2782</v>
      </c>
      <c r="T36">
        <f>SUMIFS(ClaimsData!$H$11:$H$2170,ClaimsData!$E$11:$E$2170,'Exposure Commercial linear'!T$3,ClaimsData!$A$11:$A$2170,'Exposure Commercial linear'!$C36,ClaimsData!$F$11:$F$2170,"Commercial")</f>
        <v>967</v>
      </c>
      <c r="U36">
        <f>SUMIFS(ClaimsData!$H$11:$H$2170,ClaimsData!$E$11:$E$2170,'Exposure Commercial linear'!U$3,ClaimsData!$A$11:$A$2170,'Exposure Commercial linear'!$C36,ClaimsData!$F$11:$F$2170,"Commercial")</f>
        <v>1856</v>
      </c>
      <c r="V36">
        <f>SUMIFS(ClaimsData!$H$11:$H$2170,ClaimsData!$E$11:$E$2170,'Exposure Commercial linear'!V$3,ClaimsData!$A$11:$A$2170,'Exposure Commercial linear'!$C36,ClaimsData!$F$11:$F$2170,"Commercial")</f>
        <v>671</v>
      </c>
      <c r="W36">
        <f>SUMIFS(ClaimsData!$H$11:$H$2170,ClaimsData!$E$11:$E$2170,'Exposure Commercial linear'!W$3,ClaimsData!$A$11:$A$2170,'Exposure Commercial linear'!$C36,ClaimsData!$F$11:$F$2170,"Commercial")</f>
        <v>6753</v>
      </c>
      <c r="X36">
        <f>SUMIFS(ClaimsData!$H$11:$H$2170,ClaimsData!$E$11:$E$2170,'Exposure Commercial linear'!X$3,ClaimsData!$A$11:$A$2170,'Exposure Commercial linear'!$C36,ClaimsData!$F$11:$F$2170,"Commercial")</f>
        <v>3118</v>
      </c>
      <c r="Y36">
        <f>SUMIFS(ClaimsData!$H$11:$H$2170,ClaimsData!$E$11:$E$2170,'Exposure Commercial linear'!Y$3,ClaimsData!$A$11:$A$2170,'Exposure Commercial linear'!$C36,ClaimsData!$F$11:$F$2170,"Commercial")</f>
        <v>7013</v>
      </c>
      <c r="Z36">
        <f>SUMIFS(ClaimsData!$H$11:$H$2170,ClaimsData!$E$11:$E$2170,'Exposure Commercial linear'!Z$3,ClaimsData!$A$11:$A$2170,'Exposure Commercial linear'!$C36,ClaimsData!$F$11:$F$2170,"Commercial")</f>
        <v>1824</v>
      </c>
      <c r="AA36">
        <f>SUMIFS(ClaimsData!$H$11:$H$2170,ClaimsData!$E$11:$E$2170,'Exposure Commercial linear'!AA$3,ClaimsData!$A$11:$A$2170,'Exposure Commercial linear'!$C36,ClaimsData!$F$11:$F$2170,"Commercial")</f>
        <v>3047</v>
      </c>
      <c r="AB36">
        <f>SUMIFS(ClaimsData!$H$11:$H$2170,ClaimsData!$E$11:$E$2170,'Exposure Commercial linear'!AB$3,ClaimsData!$A$11:$A$2170,'Exposure Commercial linear'!$C36,ClaimsData!$F$11:$F$2170,"Commercial")</f>
        <v>3314</v>
      </c>
      <c r="AC36">
        <f>SUMIFS(ClaimsData!$H$11:$H$2170,ClaimsData!$E$11:$E$2170,'Exposure Commercial linear'!AC$3,ClaimsData!$A$11:$A$2170,'Exposure Commercial linear'!$C36,ClaimsData!$F$11:$F$2170,"Commercial")</f>
        <v>1688</v>
      </c>
      <c r="AD36">
        <f>SUMIFS(ClaimsData!$H$11:$H$2170,ClaimsData!$E$11:$E$2170,'Exposure Commercial linear'!AD$3,ClaimsData!$A$11:$A$2170,'Exposure Commercial linear'!$C36,ClaimsData!$F$11:$F$2170,"Commercial")</f>
        <v>1351</v>
      </c>
      <c r="AE36">
        <f>SUMIFS(ClaimsData!$H$11:$H$2170,ClaimsData!$E$11:$E$2170,'Exposure Commercial linear'!AE$3,ClaimsData!$A$11:$A$2170,'Exposure Commercial linear'!$C36,ClaimsData!$F$11:$F$2170,"Commercial")</f>
        <v>934</v>
      </c>
    </row>
    <row r="37" spans="1:31">
      <c r="A37">
        <f t="shared" si="3"/>
        <v>2017</v>
      </c>
      <c r="B37">
        <f t="shared" si="4"/>
        <v>2</v>
      </c>
      <c r="C37" t="str">
        <f t="shared" si="2"/>
        <v>2017_2</v>
      </c>
      <c r="D37">
        <f t="shared" si="5"/>
        <v>8.25</v>
      </c>
      <c r="E37">
        <f>SUMIFS(ClaimsData!$H$11:$H$2170,ClaimsData!$E$11:$E$2170,'Exposure Commercial linear'!E$3,ClaimsData!$A$11:$A$2170,'Exposure Commercial linear'!$C37,ClaimsData!$F$11:$F$2170,"Commercial")</f>
        <v>7090</v>
      </c>
      <c r="F37">
        <f>SUMIFS(ClaimsData!$H$11:$H$2170,ClaimsData!$E$11:$E$2170,'Exposure Commercial linear'!F$3,ClaimsData!$A$11:$A$2170,'Exposure Commercial linear'!$C37,ClaimsData!$F$11:$F$2170,"Commercial")</f>
        <v>5980</v>
      </c>
      <c r="G37">
        <f>SUMIFS(ClaimsData!$H$11:$H$2170,ClaimsData!$E$11:$E$2170,'Exposure Commercial linear'!G$3,ClaimsData!$A$11:$A$2170,'Exposure Commercial linear'!$C37,ClaimsData!$F$11:$F$2170,"Commercial")</f>
        <v>7159</v>
      </c>
      <c r="H37">
        <f>SUMIFS(ClaimsData!$H$11:$H$2170,ClaimsData!$E$11:$E$2170,'Exposure Commercial linear'!H$3,ClaimsData!$A$11:$A$2170,'Exposure Commercial linear'!$C37,ClaimsData!$F$11:$F$2170,"Commercial")</f>
        <v>7557</v>
      </c>
      <c r="I37">
        <f>SUMIFS(ClaimsData!$H$11:$H$2170,ClaimsData!$E$11:$E$2170,'Exposure Commercial linear'!I$3,ClaimsData!$A$11:$A$2170,'Exposure Commercial linear'!$C37,ClaimsData!$F$11:$F$2170,"Commercial")</f>
        <v>2583</v>
      </c>
      <c r="J37">
        <f>SUMIFS(ClaimsData!$H$11:$H$2170,ClaimsData!$E$11:$E$2170,'Exposure Commercial linear'!J$3,ClaimsData!$A$11:$A$2170,'Exposure Commercial linear'!$C37,ClaimsData!$F$11:$F$2170,"Commercial")</f>
        <v>852</v>
      </c>
      <c r="K37">
        <f>SUMIFS(ClaimsData!$H$11:$H$2170,ClaimsData!$E$11:$E$2170,'Exposure Commercial linear'!K$3,ClaimsData!$A$11:$A$2170,'Exposure Commercial linear'!$C37,ClaimsData!$F$11:$F$2170,"Commercial")</f>
        <v>1506</v>
      </c>
      <c r="L37">
        <f>SUMIFS(ClaimsData!$H$11:$H$2170,ClaimsData!$E$11:$E$2170,'Exposure Commercial linear'!L$3,ClaimsData!$A$11:$A$2170,'Exposure Commercial linear'!$C37,ClaimsData!$F$11:$F$2170,"Commercial")</f>
        <v>1053</v>
      </c>
      <c r="M37">
        <f>SUMIFS(ClaimsData!$H$11:$H$2170,ClaimsData!$E$11:$E$2170,'Exposure Commercial linear'!M$3,ClaimsData!$A$11:$A$2170,'Exposure Commercial linear'!$C37,ClaimsData!$F$11:$F$2170,"Commercial")</f>
        <v>1122</v>
      </c>
      <c r="N37">
        <f>SUMIFS(ClaimsData!$H$11:$H$2170,ClaimsData!$E$11:$E$2170,'Exposure Commercial linear'!N$3,ClaimsData!$A$11:$A$2170,'Exposure Commercial linear'!$C37,ClaimsData!$F$11:$F$2170,"Commercial")</f>
        <v>7550</v>
      </c>
      <c r="O37">
        <f>SUMIFS(ClaimsData!$H$11:$H$2170,ClaimsData!$E$11:$E$2170,'Exposure Commercial linear'!O$3,ClaimsData!$A$11:$A$2170,'Exposure Commercial linear'!$C37,ClaimsData!$F$11:$F$2170,"Commercial")</f>
        <v>5327</v>
      </c>
      <c r="P37">
        <f>SUMIFS(ClaimsData!$H$11:$H$2170,ClaimsData!$E$11:$E$2170,'Exposure Commercial linear'!P$3,ClaimsData!$A$11:$A$2170,'Exposure Commercial linear'!$C37,ClaimsData!$F$11:$F$2170,"Commercial")</f>
        <v>6114</v>
      </c>
      <c r="Q37">
        <f>SUMIFS(ClaimsData!$H$11:$H$2170,ClaimsData!$E$11:$E$2170,'Exposure Commercial linear'!Q$3,ClaimsData!$A$11:$A$2170,'Exposure Commercial linear'!$C37,ClaimsData!$F$11:$F$2170,"Commercial")</f>
        <v>5083</v>
      </c>
      <c r="R37">
        <f>SUMIFS(ClaimsData!$H$11:$H$2170,ClaimsData!$E$11:$E$2170,'Exposure Commercial linear'!R$3,ClaimsData!$A$11:$A$2170,'Exposure Commercial linear'!$C37,ClaimsData!$F$11:$F$2170,"Commercial")</f>
        <v>6113</v>
      </c>
      <c r="S37">
        <f>SUMIFS(ClaimsData!$H$11:$H$2170,ClaimsData!$E$11:$E$2170,'Exposure Commercial linear'!S$3,ClaimsData!$A$11:$A$2170,'Exposure Commercial linear'!$C37,ClaimsData!$F$11:$F$2170,"Commercial")</f>
        <v>2742</v>
      </c>
      <c r="T37">
        <f>SUMIFS(ClaimsData!$H$11:$H$2170,ClaimsData!$E$11:$E$2170,'Exposure Commercial linear'!T$3,ClaimsData!$A$11:$A$2170,'Exposure Commercial linear'!$C37,ClaimsData!$F$11:$F$2170,"Commercial")</f>
        <v>958</v>
      </c>
      <c r="U37">
        <f>SUMIFS(ClaimsData!$H$11:$H$2170,ClaimsData!$E$11:$E$2170,'Exposure Commercial linear'!U$3,ClaimsData!$A$11:$A$2170,'Exposure Commercial linear'!$C37,ClaimsData!$F$11:$F$2170,"Commercial")</f>
        <v>1839</v>
      </c>
      <c r="V37">
        <f>SUMIFS(ClaimsData!$H$11:$H$2170,ClaimsData!$E$11:$E$2170,'Exposure Commercial linear'!V$3,ClaimsData!$A$11:$A$2170,'Exposure Commercial linear'!$C37,ClaimsData!$F$11:$F$2170,"Commercial")</f>
        <v>667</v>
      </c>
      <c r="W37">
        <f>SUMIFS(ClaimsData!$H$11:$H$2170,ClaimsData!$E$11:$E$2170,'Exposure Commercial linear'!W$3,ClaimsData!$A$11:$A$2170,'Exposure Commercial linear'!$C37,ClaimsData!$F$11:$F$2170,"Commercial")</f>
        <v>6692</v>
      </c>
      <c r="X37">
        <f>SUMIFS(ClaimsData!$H$11:$H$2170,ClaimsData!$E$11:$E$2170,'Exposure Commercial linear'!X$3,ClaimsData!$A$11:$A$2170,'Exposure Commercial linear'!$C37,ClaimsData!$F$11:$F$2170,"Commercial")</f>
        <v>3082</v>
      </c>
      <c r="Y37">
        <f>SUMIFS(ClaimsData!$H$11:$H$2170,ClaimsData!$E$11:$E$2170,'Exposure Commercial linear'!Y$3,ClaimsData!$A$11:$A$2170,'Exposure Commercial linear'!$C37,ClaimsData!$F$11:$F$2170,"Commercial")</f>
        <v>6937</v>
      </c>
      <c r="Z37">
        <f>SUMIFS(ClaimsData!$H$11:$H$2170,ClaimsData!$E$11:$E$2170,'Exposure Commercial linear'!Z$3,ClaimsData!$A$11:$A$2170,'Exposure Commercial linear'!$C37,ClaimsData!$F$11:$F$2170,"Commercial")</f>
        <v>1807</v>
      </c>
      <c r="AA37">
        <f>SUMIFS(ClaimsData!$H$11:$H$2170,ClaimsData!$E$11:$E$2170,'Exposure Commercial linear'!AA$3,ClaimsData!$A$11:$A$2170,'Exposure Commercial linear'!$C37,ClaimsData!$F$11:$F$2170,"Commercial")</f>
        <v>3022</v>
      </c>
      <c r="AB37">
        <f>SUMIFS(ClaimsData!$H$11:$H$2170,ClaimsData!$E$11:$E$2170,'Exposure Commercial linear'!AB$3,ClaimsData!$A$11:$A$2170,'Exposure Commercial linear'!$C37,ClaimsData!$F$11:$F$2170,"Commercial")</f>
        <v>3279</v>
      </c>
      <c r="AC37">
        <f>SUMIFS(ClaimsData!$H$11:$H$2170,ClaimsData!$E$11:$E$2170,'Exposure Commercial linear'!AC$3,ClaimsData!$A$11:$A$2170,'Exposure Commercial linear'!$C37,ClaimsData!$F$11:$F$2170,"Commercial")</f>
        <v>1672</v>
      </c>
      <c r="AD37">
        <f>SUMIFS(ClaimsData!$H$11:$H$2170,ClaimsData!$E$11:$E$2170,'Exposure Commercial linear'!AD$3,ClaimsData!$A$11:$A$2170,'Exposure Commercial linear'!$C37,ClaimsData!$F$11:$F$2170,"Commercial")</f>
        <v>1338</v>
      </c>
      <c r="AE37">
        <f>SUMIFS(ClaimsData!$H$11:$H$2170,ClaimsData!$E$11:$E$2170,'Exposure Commercial linear'!AE$3,ClaimsData!$A$11:$A$2170,'Exposure Commercial linear'!$C37,ClaimsData!$F$11:$F$2170,"Commercial")</f>
        <v>925</v>
      </c>
    </row>
    <row r="38" spans="1:31">
      <c r="A38">
        <f t="shared" si="3"/>
        <v>2017</v>
      </c>
      <c r="B38">
        <f t="shared" si="4"/>
        <v>3</v>
      </c>
      <c r="C38" t="str">
        <f t="shared" si="2"/>
        <v>2017_3</v>
      </c>
      <c r="D38">
        <f t="shared" si="5"/>
        <v>8.5</v>
      </c>
      <c r="E38">
        <f>SUMIFS(ClaimsData!$H$11:$H$2170,ClaimsData!$E$11:$E$2170,'Exposure Commercial linear'!E$3,ClaimsData!$A$11:$A$2170,'Exposure Commercial linear'!$C38,ClaimsData!$F$11:$F$2170,"Commercial")</f>
        <v>7320</v>
      </c>
      <c r="F38">
        <f>SUMIFS(ClaimsData!$H$11:$H$2170,ClaimsData!$E$11:$E$2170,'Exposure Commercial linear'!F$3,ClaimsData!$A$11:$A$2170,'Exposure Commercial linear'!$C38,ClaimsData!$F$11:$F$2170,"Commercial")</f>
        <v>6179</v>
      </c>
      <c r="G38">
        <f>SUMIFS(ClaimsData!$H$11:$H$2170,ClaimsData!$E$11:$E$2170,'Exposure Commercial linear'!G$3,ClaimsData!$A$11:$A$2170,'Exposure Commercial linear'!$C38,ClaimsData!$F$11:$F$2170,"Commercial")</f>
        <v>7417</v>
      </c>
      <c r="H38">
        <f>SUMIFS(ClaimsData!$H$11:$H$2170,ClaimsData!$E$11:$E$2170,'Exposure Commercial linear'!H$3,ClaimsData!$A$11:$A$2170,'Exposure Commercial linear'!$C38,ClaimsData!$F$11:$F$2170,"Commercial")</f>
        <v>7798</v>
      </c>
      <c r="I38">
        <f>SUMIFS(ClaimsData!$H$11:$H$2170,ClaimsData!$E$11:$E$2170,'Exposure Commercial linear'!I$3,ClaimsData!$A$11:$A$2170,'Exposure Commercial linear'!$C38,ClaimsData!$F$11:$F$2170,"Commercial")</f>
        <v>2667</v>
      </c>
      <c r="J38">
        <f>SUMIFS(ClaimsData!$H$11:$H$2170,ClaimsData!$E$11:$E$2170,'Exposure Commercial linear'!J$3,ClaimsData!$A$11:$A$2170,'Exposure Commercial linear'!$C38,ClaimsData!$F$11:$F$2170,"Commercial")</f>
        <v>876</v>
      </c>
      <c r="K38">
        <f>SUMIFS(ClaimsData!$H$11:$H$2170,ClaimsData!$E$11:$E$2170,'Exposure Commercial linear'!K$3,ClaimsData!$A$11:$A$2170,'Exposure Commercial linear'!$C38,ClaimsData!$F$11:$F$2170,"Commercial")</f>
        <v>1553</v>
      </c>
      <c r="L38">
        <f>SUMIFS(ClaimsData!$H$11:$H$2170,ClaimsData!$E$11:$E$2170,'Exposure Commercial linear'!L$3,ClaimsData!$A$11:$A$2170,'Exposure Commercial linear'!$C38,ClaimsData!$F$11:$F$2170,"Commercial")</f>
        <v>1092</v>
      </c>
      <c r="M38">
        <f>SUMIFS(ClaimsData!$H$11:$H$2170,ClaimsData!$E$11:$E$2170,'Exposure Commercial linear'!M$3,ClaimsData!$A$11:$A$2170,'Exposure Commercial linear'!$C38,ClaimsData!$F$11:$F$2170,"Commercial")</f>
        <v>1154</v>
      </c>
      <c r="N38">
        <f>SUMIFS(ClaimsData!$H$11:$H$2170,ClaimsData!$E$11:$E$2170,'Exposure Commercial linear'!N$3,ClaimsData!$A$11:$A$2170,'Exposure Commercial linear'!$C38,ClaimsData!$F$11:$F$2170,"Commercial")</f>
        <v>7795</v>
      </c>
      <c r="O38">
        <f>SUMIFS(ClaimsData!$H$11:$H$2170,ClaimsData!$E$11:$E$2170,'Exposure Commercial linear'!O$3,ClaimsData!$A$11:$A$2170,'Exposure Commercial linear'!$C38,ClaimsData!$F$11:$F$2170,"Commercial")</f>
        <v>5488</v>
      </c>
      <c r="P38">
        <f>SUMIFS(ClaimsData!$H$11:$H$2170,ClaimsData!$E$11:$E$2170,'Exposure Commercial linear'!P$3,ClaimsData!$A$11:$A$2170,'Exposure Commercial linear'!$C38,ClaimsData!$F$11:$F$2170,"Commercial")</f>
        <v>6338</v>
      </c>
      <c r="Q38">
        <f>SUMIFS(ClaimsData!$H$11:$H$2170,ClaimsData!$E$11:$E$2170,'Exposure Commercial linear'!Q$3,ClaimsData!$A$11:$A$2170,'Exposure Commercial linear'!$C38,ClaimsData!$F$11:$F$2170,"Commercial")</f>
        <v>5217</v>
      </c>
      <c r="R38">
        <f>SUMIFS(ClaimsData!$H$11:$H$2170,ClaimsData!$E$11:$E$2170,'Exposure Commercial linear'!R$3,ClaimsData!$A$11:$A$2170,'Exposure Commercial linear'!$C38,ClaimsData!$F$11:$F$2170,"Commercial")</f>
        <v>6312</v>
      </c>
      <c r="S38">
        <f>SUMIFS(ClaimsData!$H$11:$H$2170,ClaimsData!$E$11:$E$2170,'Exposure Commercial linear'!S$3,ClaimsData!$A$11:$A$2170,'Exposure Commercial linear'!$C38,ClaimsData!$F$11:$F$2170,"Commercial")</f>
        <v>2821</v>
      </c>
      <c r="T38">
        <f>SUMIFS(ClaimsData!$H$11:$H$2170,ClaimsData!$E$11:$E$2170,'Exposure Commercial linear'!T$3,ClaimsData!$A$11:$A$2170,'Exposure Commercial linear'!$C38,ClaimsData!$F$11:$F$2170,"Commercial")</f>
        <v>989</v>
      </c>
      <c r="U38">
        <f>SUMIFS(ClaimsData!$H$11:$H$2170,ClaimsData!$E$11:$E$2170,'Exposure Commercial linear'!U$3,ClaimsData!$A$11:$A$2170,'Exposure Commercial linear'!$C38,ClaimsData!$F$11:$F$2170,"Commercial")</f>
        <v>1898</v>
      </c>
      <c r="V38">
        <f>SUMIFS(ClaimsData!$H$11:$H$2170,ClaimsData!$E$11:$E$2170,'Exposure Commercial linear'!V$3,ClaimsData!$A$11:$A$2170,'Exposure Commercial linear'!$C38,ClaimsData!$F$11:$F$2170,"Commercial")</f>
        <v>692</v>
      </c>
      <c r="W38">
        <f>SUMIFS(ClaimsData!$H$11:$H$2170,ClaimsData!$E$11:$E$2170,'Exposure Commercial linear'!W$3,ClaimsData!$A$11:$A$2170,'Exposure Commercial linear'!$C38,ClaimsData!$F$11:$F$2170,"Commercial")</f>
        <v>6911</v>
      </c>
      <c r="X38">
        <f>SUMIFS(ClaimsData!$H$11:$H$2170,ClaimsData!$E$11:$E$2170,'Exposure Commercial linear'!X$3,ClaimsData!$A$11:$A$2170,'Exposure Commercial linear'!$C38,ClaimsData!$F$11:$F$2170,"Commercial")</f>
        <v>3208</v>
      </c>
      <c r="Y38">
        <f>SUMIFS(ClaimsData!$H$11:$H$2170,ClaimsData!$E$11:$E$2170,'Exposure Commercial linear'!Y$3,ClaimsData!$A$11:$A$2170,'Exposure Commercial linear'!$C38,ClaimsData!$F$11:$F$2170,"Commercial")</f>
        <v>7161</v>
      </c>
      <c r="Z38">
        <f>SUMIFS(ClaimsData!$H$11:$H$2170,ClaimsData!$E$11:$E$2170,'Exposure Commercial linear'!Z$3,ClaimsData!$A$11:$A$2170,'Exposure Commercial linear'!$C38,ClaimsData!$F$11:$F$2170,"Commercial")</f>
        <v>1866</v>
      </c>
      <c r="AA38">
        <f>SUMIFS(ClaimsData!$H$11:$H$2170,ClaimsData!$E$11:$E$2170,'Exposure Commercial linear'!AA$3,ClaimsData!$A$11:$A$2170,'Exposure Commercial linear'!$C38,ClaimsData!$F$11:$F$2170,"Commercial")</f>
        <v>3123</v>
      </c>
      <c r="AB38">
        <f>SUMIFS(ClaimsData!$H$11:$H$2170,ClaimsData!$E$11:$E$2170,'Exposure Commercial linear'!AB$3,ClaimsData!$A$11:$A$2170,'Exposure Commercial linear'!$C38,ClaimsData!$F$11:$F$2170,"Commercial")</f>
        <v>3383</v>
      </c>
      <c r="AC38">
        <f>SUMIFS(ClaimsData!$H$11:$H$2170,ClaimsData!$E$11:$E$2170,'Exposure Commercial linear'!AC$3,ClaimsData!$A$11:$A$2170,'Exposure Commercial linear'!$C38,ClaimsData!$F$11:$F$2170,"Commercial")</f>
        <v>1727</v>
      </c>
      <c r="AD38">
        <f>SUMIFS(ClaimsData!$H$11:$H$2170,ClaimsData!$E$11:$E$2170,'Exposure Commercial linear'!AD$3,ClaimsData!$A$11:$A$2170,'Exposure Commercial linear'!$C38,ClaimsData!$F$11:$F$2170,"Commercial")</f>
        <v>1378</v>
      </c>
      <c r="AE38">
        <f>SUMIFS(ClaimsData!$H$11:$H$2170,ClaimsData!$E$11:$E$2170,'Exposure Commercial linear'!AE$3,ClaimsData!$A$11:$A$2170,'Exposure Commercial linear'!$C38,ClaimsData!$F$11:$F$2170,"Commercial")</f>
        <v>957</v>
      </c>
    </row>
    <row r="39" spans="1:31">
      <c r="A39">
        <f t="shared" si="3"/>
        <v>2017</v>
      </c>
      <c r="B39">
        <f t="shared" si="4"/>
        <v>4</v>
      </c>
      <c r="C39" t="str">
        <f t="shared" si="2"/>
        <v>2017_4</v>
      </c>
      <c r="D39">
        <f t="shared" si="5"/>
        <v>8.75</v>
      </c>
      <c r="E39">
        <f>SUMIFS(ClaimsData!$H$11:$H$2170,ClaimsData!$E$11:$E$2170,'Exposure Commercial linear'!E$3,ClaimsData!$A$11:$A$2170,'Exposure Commercial linear'!$C39,ClaimsData!$F$11:$F$2170,"Commercial")</f>
        <v>7236</v>
      </c>
      <c r="F39">
        <f>SUMIFS(ClaimsData!$H$11:$H$2170,ClaimsData!$E$11:$E$2170,'Exposure Commercial linear'!F$3,ClaimsData!$A$11:$A$2170,'Exposure Commercial linear'!$C39,ClaimsData!$F$11:$F$2170,"Commercial")</f>
        <v>6112</v>
      </c>
      <c r="G39">
        <f>SUMIFS(ClaimsData!$H$11:$H$2170,ClaimsData!$E$11:$E$2170,'Exposure Commercial linear'!G$3,ClaimsData!$A$11:$A$2170,'Exposure Commercial linear'!$C39,ClaimsData!$F$11:$F$2170,"Commercial")</f>
        <v>7211</v>
      </c>
      <c r="H39">
        <f>SUMIFS(ClaimsData!$H$11:$H$2170,ClaimsData!$E$11:$E$2170,'Exposure Commercial linear'!H$3,ClaimsData!$A$11:$A$2170,'Exposure Commercial linear'!$C39,ClaimsData!$F$11:$F$2170,"Commercial")</f>
        <v>7755</v>
      </c>
      <c r="I39">
        <f>SUMIFS(ClaimsData!$H$11:$H$2170,ClaimsData!$E$11:$E$2170,'Exposure Commercial linear'!I$3,ClaimsData!$A$11:$A$2170,'Exposure Commercial linear'!$C39,ClaimsData!$F$11:$F$2170,"Commercial")</f>
        <v>2637</v>
      </c>
      <c r="J39">
        <f>SUMIFS(ClaimsData!$H$11:$H$2170,ClaimsData!$E$11:$E$2170,'Exposure Commercial linear'!J$3,ClaimsData!$A$11:$A$2170,'Exposure Commercial linear'!$C39,ClaimsData!$F$11:$F$2170,"Commercial")</f>
        <v>849</v>
      </c>
      <c r="K39">
        <f>SUMIFS(ClaimsData!$H$11:$H$2170,ClaimsData!$E$11:$E$2170,'Exposure Commercial linear'!K$3,ClaimsData!$A$11:$A$2170,'Exposure Commercial linear'!$C39,ClaimsData!$F$11:$F$2170,"Commercial")</f>
        <v>1549</v>
      </c>
      <c r="L39">
        <f>SUMIFS(ClaimsData!$H$11:$H$2170,ClaimsData!$E$11:$E$2170,'Exposure Commercial linear'!L$3,ClaimsData!$A$11:$A$2170,'Exposure Commercial linear'!$C39,ClaimsData!$F$11:$F$2170,"Commercial")</f>
        <v>1087</v>
      </c>
      <c r="M39">
        <f>SUMIFS(ClaimsData!$H$11:$H$2170,ClaimsData!$E$11:$E$2170,'Exposure Commercial linear'!M$3,ClaimsData!$A$11:$A$2170,'Exposure Commercial linear'!$C39,ClaimsData!$F$11:$F$2170,"Commercial")</f>
        <v>1139</v>
      </c>
      <c r="N39">
        <f>SUMIFS(ClaimsData!$H$11:$H$2170,ClaimsData!$E$11:$E$2170,'Exposure Commercial linear'!N$3,ClaimsData!$A$11:$A$2170,'Exposure Commercial linear'!$C39,ClaimsData!$F$11:$F$2170,"Commercial")</f>
        <v>7716</v>
      </c>
      <c r="O39">
        <f>SUMIFS(ClaimsData!$H$11:$H$2170,ClaimsData!$E$11:$E$2170,'Exposure Commercial linear'!O$3,ClaimsData!$A$11:$A$2170,'Exposure Commercial linear'!$C39,ClaimsData!$F$11:$F$2170,"Commercial")</f>
        <v>5445</v>
      </c>
      <c r="P39">
        <f>SUMIFS(ClaimsData!$H$11:$H$2170,ClaimsData!$E$11:$E$2170,'Exposure Commercial linear'!P$3,ClaimsData!$A$11:$A$2170,'Exposure Commercial linear'!$C39,ClaimsData!$F$11:$F$2170,"Commercial")</f>
        <v>6287</v>
      </c>
      <c r="Q39">
        <f>SUMIFS(ClaimsData!$H$11:$H$2170,ClaimsData!$E$11:$E$2170,'Exposure Commercial linear'!Q$3,ClaimsData!$A$11:$A$2170,'Exposure Commercial linear'!$C39,ClaimsData!$F$11:$F$2170,"Commercial")</f>
        <v>5014</v>
      </c>
      <c r="R39">
        <f>SUMIFS(ClaimsData!$H$11:$H$2170,ClaimsData!$E$11:$E$2170,'Exposure Commercial linear'!R$3,ClaimsData!$A$11:$A$2170,'Exposure Commercial linear'!$C39,ClaimsData!$F$11:$F$2170,"Commercial")</f>
        <v>6239</v>
      </c>
      <c r="S39">
        <f>SUMIFS(ClaimsData!$H$11:$H$2170,ClaimsData!$E$11:$E$2170,'Exposure Commercial linear'!S$3,ClaimsData!$A$11:$A$2170,'Exposure Commercial linear'!$C39,ClaimsData!$F$11:$F$2170,"Commercial")</f>
        <v>2784</v>
      </c>
      <c r="T39">
        <f>SUMIFS(ClaimsData!$H$11:$H$2170,ClaimsData!$E$11:$E$2170,'Exposure Commercial linear'!T$3,ClaimsData!$A$11:$A$2170,'Exposure Commercial linear'!$C39,ClaimsData!$F$11:$F$2170,"Commercial")</f>
        <v>978</v>
      </c>
      <c r="U39">
        <f>SUMIFS(ClaimsData!$H$11:$H$2170,ClaimsData!$E$11:$E$2170,'Exposure Commercial linear'!U$3,ClaimsData!$A$11:$A$2170,'Exposure Commercial linear'!$C39,ClaimsData!$F$11:$F$2170,"Commercial")</f>
        <v>1877</v>
      </c>
      <c r="V39">
        <f>SUMIFS(ClaimsData!$H$11:$H$2170,ClaimsData!$E$11:$E$2170,'Exposure Commercial linear'!V$3,ClaimsData!$A$11:$A$2170,'Exposure Commercial linear'!$C39,ClaimsData!$F$11:$F$2170,"Commercial")</f>
        <v>686</v>
      </c>
      <c r="W39">
        <f>SUMIFS(ClaimsData!$H$11:$H$2170,ClaimsData!$E$11:$E$2170,'Exposure Commercial linear'!W$3,ClaimsData!$A$11:$A$2170,'Exposure Commercial linear'!$C39,ClaimsData!$F$11:$F$2170,"Commercial")</f>
        <v>6831</v>
      </c>
      <c r="X39">
        <f>SUMIFS(ClaimsData!$H$11:$H$2170,ClaimsData!$E$11:$E$2170,'Exposure Commercial linear'!X$3,ClaimsData!$A$11:$A$2170,'Exposure Commercial linear'!$C39,ClaimsData!$F$11:$F$2170,"Commercial")</f>
        <v>3196</v>
      </c>
      <c r="Y39">
        <f>SUMIFS(ClaimsData!$H$11:$H$2170,ClaimsData!$E$11:$E$2170,'Exposure Commercial linear'!Y$3,ClaimsData!$A$11:$A$2170,'Exposure Commercial linear'!$C39,ClaimsData!$F$11:$F$2170,"Commercial")</f>
        <v>7140</v>
      </c>
      <c r="Z39">
        <f>SUMIFS(ClaimsData!$H$11:$H$2170,ClaimsData!$E$11:$E$2170,'Exposure Commercial linear'!Z$3,ClaimsData!$A$11:$A$2170,'Exposure Commercial linear'!$C39,ClaimsData!$F$11:$F$2170,"Commercial")</f>
        <v>1845</v>
      </c>
      <c r="AA39">
        <f>SUMIFS(ClaimsData!$H$11:$H$2170,ClaimsData!$E$11:$E$2170,'Exposure Commercial linear'!AA$3,ClaimsData!$A$11:$A$2170,'Exposure Commercial linear'!$C39,ClaimsData!$F$11:$F$2170,"Commercial")</f>
        <v>3110</v>
      </c>
      <c r="AB39">
        <f>SUMIFS(ClaimsData!$H$11:$H$2170,ClaimsData!$E$11:$E$2170,'Exposure Commercial linear'!AB$3,ClaimsData!$A$11:$A$2170,'Exposure Commercial linear'!$C39,ClaimsData!$F$11:$F$2170,"Commercial")</f>
        <v>3367</v>
      </c>
      <c r="AC39">
        <f>SUMIFS(ClaimsData!$H$11:$H$2170,ClaimsData!$E$11:$E$2170,'Exposure Commercial linear'!AC$3,ClaimsData!$A$11:$A$2170,'Exposure Commercial linear'!$C39,ClaimsData!$F$11:$F$2170,"Commercial")</f>
        <v>1707</v>
      </c>
      <c r="AD39">
        <f>SUMIFS(ClaimsData!$H$11:$H$2170,ClaimsData!$E$11:$E$2170,'Exposure Commercial linear'!AD$3,ClaimsData!$A$11:$A$2170,'Exposure Commercial linear'!$C39,ClaimsData!$F$11:$F$2170,"Commercial")</f>
        <v>1367</v>
      </c>
      <c r="AE39">
        <f>SUMIFS(ClaimsData!$H$11:$H$2170,ClaimsData!$E$11:$E$2170,'Exposure Commercial linear'!AE$3,ClaimsData!$A$11:$A$2170,'Exposure Commercial linear'!$C39,ClaimsData!$F$11:$F$2170,"Commercial")</f>
        <v>944</v>
      </c>
    </row>
    <row r="40" spans="1:31">
      <c r="A40">
        <f t="shared" si="3"/>
        <v>2018</v>
      </c>
      <c r="B40">
        <f t="shared" si="4"/>
        <v>1</v>
      </c>
      <c r="C40" t="str">
        <f t="shared" si="2"/>
        <v>2018_1</v>
      </c>
      <c r="D40">
        <f t="shared" si="5"/>
        <v>9</v>
      </c>
      <c r="E40">
        <f>SUMIFS(ClaimsData!$H$11:$H$2170,ClaimsData!$E$11:$E$2170,'Exposure Commercial linear'!E$3,ClaimsData!$A$11:$A$2170,'Exposure Commercial linear'!$C40,ClaimsData!$F$11:$F$2170,"Commercial")</f>
        <v>7308</v>
      </c>
      <c r="F40">
        <f>SUMIFS(ClaimsData!$H$11:$H$2170,ClaimsData!$E$11:$E$2170,'Exposure Commercial linear'!F$3,ClaimsData!$A$11:$A$2170,'Exposure Commercial linear'!$C40,ClaimsData!$F$11:$F$2170,"Commercial")</f>
        <v>6158</v>
      </c>
      <c r="G40">
        <f>SUMIFS(ClaimsData!$H$11:$H$2170,ClaimsData!$E$11:$E$2170,'Exposure Commercial linear'!G$3,ClaimsData!$A$11:$A$2170,'Exposure Commercial linear'!$C40,ClaimsData!$F$11:$F$2170,"Commercial")</f>
        <v>7202</v>
      </c>
      <c r="H40">
        <f>SUMIFS(ClaimsData!$H$11:$H$2170,ClaimsData!$E$11:$E$2170,'Exposure Commercial linear'!H$3,ClaimsData!$A$11:$A$2170,'Exposure Commercial linear'!$C40,ClaimsData!$F$11:$F$2170,"Commercial")</f>
        <v>7849</v>
      </c>
      <c r="I40">
        <f>SUMIFS(ClaimsData!$H$11:$H$2170,ClaimsData!$E$11:$E$2170,'Exposure Commercial linear'!I$3,ClaimsData!$A$11:$A$2170,'Exposure Commercial linear'!$C40,ClaimsData!$F$11:$F$2170,"Commercial")</f>
        <v>2663</v>
      </c>
      <c r="J40">
        <f>SUMIFS(ClaimsData!$H$11:$H$2170,ClaimsData!$E$11:$E$2170,'Exposure Commercial linear'!J$3,ClaimsData!$A$11:$A$2170,'Exposure Commercial linear'!$C40,ClaimsData!$F$11:$F$2170,"Commercial")</f>
        <v>846</v>
      </c>
      <c r="K40">
        <f>SUMIFS(ClaimsData!$H$11:$H$2170,ClaimsData!$E$11:$E$2170,'Exposure Commercial linear'!K$3,ClaimsData!$A$11:$A$2170,'Exposure Commercial linear'!$C40,ClaimsData!$F$11:$F$2170,"Commercial")</f>
        <v>1572</v>
      </c>
      <c r="L40">
        <f>SUMIFS(ClaimsData!$H$11:$H$2170,ClaimsData!$E$11:$E$2170,'Exposure Commercial linear'!L$3,ClaimsData!$A$11:$A$2170,'Exposure Commercial linear'!$C40,ClaimsData!$F$11:$F$2170,"Commercial")</f>
        <v>1104</v>
      </c>
      <c r="M40">
        <f>SUMIFS(ClaimsData!$H$11:$H$2170,ClaimsData!$E$11:$E$2170,'Exposure Commercial linear'!M$3,ClaimsData!$A$11:$A$2170,'Exposure Commercial linear'!$C40,ClaimsData!$F$11:$F$2170,"Commercial")</f>
        <v>1152</v>
      </c>
      <c r="N40">
        <f>SUMIFS(ClaimsData!$H$11:$H$2170,ClaimsData!$E$11:$E$2170,'Exposure Commercial linear'!N$3,ClaimsData!$A$11:$A$2170,'Exposure Commercial linear'!$C40,ClaimsData!$F$11:$F$2170,"Commercial")</f>
        <v>7790</v>
      </c>
      <c r="O40">
        <f>SUMIFS(ClaimsData!$H$11:$H$2170,ClaimsData!$E$11:$E$2170,'Exposure Commercial linear'!O$3,ClaimsData!$A$11:$A$2170,'Exposure Commercial linear'!$C40,ClaimsData!$F$11:$F$2170,"Commercial")</f>
        <v>5512</v>
      </c>
      <c r="P40">
        <f>SUMIFS(ClaimsData!$H$11:$H$2170,ClaimsData!$E$11:$E$2170,'Exposure Commercial linear'!P$3,ClaimsData!$A$11:$A$2170,'Exposure Commercial linear'!$C40,ClaimsData!$F$11:$F$2170,"Commercial")</f>
        <v>6336</v>
      </c>
      <c r="Q40">
        <f>SUMIFS(ClaimsData!$H$11:$H$2170,ClaimsData!$E$11:$E$2170,'Exposure Commercial linear'!Q$3,ClaimsData!$A$11:$A$2170,'Exposure Commercial linear'!$C40,ClaimsData!$F$11:$F$2170,"Commercial")</f>
        <v>5144</v>
      </c>
      <c r="R40">
        <f>SUMIFS(ClaimsData!$H$11:$H$2170,ClaimsData!$E$11:$E$2170,'Exposure Commercial linear'!R$3,ClaimsData!$A$11:$A$2170,'Exposure Commercial linear'!$C40,ClaimsData!$F$11:$F$2170,"Commercial")</f>
        <v>6302</v>
      </c>
      <c r="S40">
        <f>SUMIFS(ClaimsData!$H$11:$H$2170,ClaimsData!$E$11:$E$2170,'Exposure Commercial linear'!S$3,ClaimsData!$A$11:$A$2170,'Exposure Commercial linear'!$C40,ClaimsData!$F$11:$F$2170,"Commercial")</f>
        <v>2798</v>
      </c>
      <c r="T40">
        <f>SUMIFS(ClaimsData!$H$11:$H$2170,ClaimsData!$E$11:$E$2170,'Exposure Commercial linear'!T$3,ClaimsData!$A$11:$A$2170,'Exposure Commercial linear'!$C40,ClaimsData!$F$11:$F$2170,"Commercial")</f>
        <v>988</v>
      </c>
      <c r="U40">
        <f>SUMIFS(ClaimsData!$H$11:$H$2170,ClaimsData!$E$11:$E$2170,'Exposure Commercial linear'!U$3,ClaimsData!$A$11:$A$2170,'Exposure Commercial linear'!$C40,ClaimsData!$F$11:$F$2170,"Commercial")</f>
        <v>1895</v>
      </c>
      <c r="V40">
        <f>SUMIFS(ClaimsData!$H$11:$H$2170,ClaimsData!$E$11:$E$2170,'Exposure Commercial linear'!V$3,ClaimsData!$A$11:$A$2170,'Exposure Commercial linear'!$C40,ClaimsData!$F$11:$F$2170,"Commercial")</f>
        <v>692</v>
      </c>
      <c r="W40">
        <f>SUMIFS(ClaimsData!$H$11:$H$2170,ClaimsData!$E$11:$E$2170,'Exposure Commercial linear'!W$3,ClaimsData!$A$11:$A$2170,'Exposure Commercial linear'!$C40,ClaimsData!$F$11:$F$2170,"Commercial")</f>
        <v>6898</v>
      </c>
      <c r="X40">
        <f>SUMIFS(ClaimsData!$H$11:$H$2170,ClaimsData!$E$11:$E$2170,'Exposure Commercial linear'!X$3,ClaimsData!$A$11:$A$2170,'Exposure Commercial linear'!$C40,ClaimsData!$F$11:$F$2170,"Commercial")</f>
        <v>3218</v>
      </c>
      <c r="Y40">
        <f>SUMIFS(ClaimsData!$H$11:$H$2170,ClaimsData!$E$11:$E$2170,'Exposure Commercial linear'!Y$3,ClaimsData!$A$11:$A$2170,'Exposure Commercial linear'!$C40,ClaimsData!$F$11:$F$2170,"Commercial")</f>
        <v>7268</v>
      </c>
      <c r="Z40">
        <f>SUMIFS(ClaimsData!$H$11:$H$2170,ClaimsData!$E$11:$E$2170,'Exposure Commercial linear'!Z$3,ClaimsData!$A$11:$A$2170,'Exposure Commercial linear'!$C40,ClaimsData!$F$11:$F$2170,"Commercial")</f>
        <v>1863</v>
      </c>
      <c r="AA40">
        <f>SUMIFS(ClaimsData!$H$11:$H$2170,ClaimsData!$E$11:$E$2170,'Exposure Commercial linear'!AA$3,ClaimsData!$A$11:$A$2170,'Exposure Commercial linear'!$C40,ClaimsData!$F$11:$F$2170,"Commercial")</f>
        <v>3158</v>
      </c>
      <c r="AB40">
        <f>SUMIFS(ClaimsData!$H$11:$H$2170,ClaimsData!$E$11:$E$2170,'Exposure Commercial linear'!AB$3,ClaimsData!$A$11:$A$2170,'Exposure Commercial linear'!$C40,ClaimsData!$F$11:$F$2170,"Commercial")</f>
        <v>3391</v>
      </c>
      <c r="AC40">
        <f>SUMIFS(ClaimsData!$H$11:$H$2170,ClaimsData!$E$11:$E$2170,'Exposure Commercial linear'!AC$3,ClaimsData!$A$11:$A$2170,'Exposure Commercial linear'!$C40,ClaimsData!$F$11:$F$2170,"Commercial")</f>
        <v>1724</v>
      </c>
      <c r="AD40">
        <f>SUMIFS(ClaimsData!$H$11:$H$2170,ClaimsData!$E$11:$E$2170,'Exposure Commercial linear'!AD$3,ClaimsData!$A$11:$A$2170,'Exposure Commercial linear'!$C40,ClaimsData!$F$11:$F$2170,"Commercial")</f>
        <v>1386</v>
      </c>
      <c r="AE40">
        <f>SUMIFS(ClaimsData!$H$11:$H$2170,ClaimsData!$E$11:$E$2170,'Exposure Commercial linear'!AE$3,ClaimsData!$A$11:$A$2170,'Exposure Commercial linear'!$C40,ClaimsData!$F$11:$F$2170,"Commercial")</f>
        <v>945</v>
      </c>
    </row>
    <row r="41" spans="1:31">
      <c r="A41">
        <f t="shared" si="3"/>
        <v>2018</v>
      </c>
      <c r="B41">
        <f t="shared" si="4"/>
        <v>2</v>
      </c>
      <c r="C41" t="str">
        <f t="shared" si="2"/>
        <v>2018_2</v>
      </c>
      <c r="D41">
        <f t="shared" si="5"/>
        <v>9.25</v>
      </c>
      <c r="E41">
        <f>SUMIFS(ClaimsData!$H$11:$H$2170,ClaimsData!$E$11:$E$2170,'Exposure Commercial linear'!E$3,ClaimsData!$A$11:$A$2170,'Exposure Commercial linear'!$C41,ClaimsData!$F$11:$F$2170,"Commercial")</f>
        <v>7240</v>
      </c>
      <c r="F41">
        <f>SUMIFS(ClaimsData!$H$11:$H$2170,ClaimsData!$E$11:$E$2170,'Exposure Commercial linear'!F$3,ClaimsData!$A$11:$A$2170,'Exposure Commercial linear'!$C41,ClaimsData!$F$11:$F$2170,"Commercial")</f>
        <v>6080</v>
      </c>
      <c r="G41">
        <f>SUMIFS(ClaimsData!$H$11:$H$2170,ClaimsData!$E$11:$E$2170,'Exposure Commercial linear'!G$3,ClaimsData!$A$11:$A$2170,'Exposure Commercial linear'!$C41,ClaimsData!$F$11:$F$2170,"Commercial")</f>
        <v>7220</v>
      </c>
      <c r="H41">
        <f>SUMIFS(ClaimsData!$H$11:$H$2170,ClaimsData!$E$11:$E$2170,'Exposure Commercial linear'!H$3,ClaimsData!$A$11:$A$2170,'Exposure Commercial linear'!$C41,ClaimsData!$F$11:$F$2170,"Commercial")</f>
        <v>7756</v>
      </c>
      <c r="I41">
        <f>SUMIFS(ClaimsData!$H$11:$H$2170,ClaimsData!$E$11:$E$2170,'Exposure Commercial linear'!I$3,ClaimsData!$A$11:$A$2170,'Exposure Commercial linear'!$C41,ClaimsData!$F$11:$F$2170,"Commercial")</f>
        <v>2639</v>
      </c>
      <c r="J41">
        <f>SUMIFS(ClaimsData!$H$11:$H$2170,ClaimsData!$E$11:$E$2170,'Exposure Commercial linear'!J$3,ClaimsData!$A$11:$A$2170,'Exposure Commercial linear'!$C41,ClaimsData!$F$11:$F$2170,"Commercial")</f>
        <v>835</v>
      </c>
      <c r="K41">
        <f>SUMIFS(ClaimsData!$H$11:$H$2170,ClaimsData!$E$11:$E$2170,'Exposure Commercial linear'!K$3,ClaimsData!$A$11:$A$2170,'Exposure Commercial linear'!$C41,ClaimsData!$F$11:$F$2170,"Commercial")</f>
        <v>1551</v>
      </c>
      <c r="L41">
        <f>SUMIFS(ClaimsData!$H$11:$H$2170,ClaimsData!$E$11:$E$2170,'Exposure Commercial linear'!L$3,ClaimsData!$A$11:$A$2170,'Exposure Commercial linear'!$C41,ClaimsData!$F$11:$F$2170,"Commercial")</f>
        <v>1088</v>
      </c>
      <c r="M41">
        <f>SUMIFS(ClaimsData!$H$11:$H$2170,ClaimsData!$E$11:$E$2170,'Exposure Commercial linear'!M$3,ClaimsData!$A$11:$A$2170,'Exposure Commercial linear'!$C41,ClaimsData!$F$11:$F$2170,"Commercial")</f>
        <v>1140</v>
      </c>
      <c r="N41">
        <f>SUMIFS(ClaimsData!$H$11:$H$2170,ClaimsData!$E$11:$E$2170,'Exposure Commercial linear'!N$3,ClaimsData!$A$11:$A$2170,'Exposure Commercial linear'!$C41,ClaimsData!$F$11:$F$2170,"Commercial")</f>
        <v>7714</v>
      </c>
      <c r="O41">
        <f>SUMIFS(ClaimsData!$H$11:$H$2170,ClaimsData!$E$11:$E$2170,'Exposure Commercial linear'!O$3,ClaimsData!$A$11:$A$2170,'Exposure Commercial linear'!$C41,ClaimsData!$F$11:$F$2170,"Commercial")</f>
        <v>5438</v>
      </c>
      <c r="P41">
        <f>SUMIFS(ClaimsData!$H$11:$H$2170,ClaimsData!$E$11:$E$2170,'Exposure Commercial linear'!P$3,ClaimsData!$A$11:$A$2170,'Exposure Commercial linear'!$C41,ClaimsData!$F$11:$F$2170,"Commercial")</f>
        <v>6313</v>
      </c>
      <c r="Q41">
        <f>SUMIFS(ClaimsData!$H$11:$H$2170,ClaimsData!$E$11:$E$2170,'Exposure Commercial linear'!Q$3,ClaimsData!$A$11:$A$2170,'Exposure Commercial linear'!$C41,ClaimsData!$F$11:$F$2170,"Commercial")</f>
        <v>5174</v>
      </c>
      <c r="R41">
        <f>SUMIFS(ClaimsData!$H$11:$H$2170,ClaimsData!$E$11:$E$2170,'Exposure Commercial linear'!R$3,ClaimsData!$A$11:$A$2170,'Exposure Commercial linear'!$C41,ClaimsData!$F$11:$F$2170,"Commercial")</f>
        <v>6243</v>
      </c>
      <c r="S41">
        <f>SUMIFS(ClaimsData!$H$11:$H$2170,ClaimsData!$E$11:$E$2170,'Exposure Commercial linear'!S$3,ClaimsData!$A$11:$A$2170,'Exposure Commercial linear'!$C41,ClaimsData!$F$11:$F$2170,"Commercial")</f>
        <v>2754</v>
      </c>
      <c r="T41">
        <f>SUMIFS(ClaimsData!$H$11:$H$2170,ClaimsData!$E$11:$E$2170,'Exposure Commercial linear'!T$3,ClaimsData!$A$11:$A$2170,'Exposure Commercial linear'!$C41,ClaimsData!$F$11:$F$2170,"Commercial")</f>
        <v>979</v>
      </c>
      <c r="U41">
        <f>SUMIFS(ClaimsData!$H$11:$H$2170,ClaimsData!$E$11:$E$2170,'Exposure Commercial linear'!U$3,ClaimsData!$A$11:$A$2170,'Exposure Commercial linear'!$C41,ClaimsData!$F$11:$F$2170,"Commercial")</f>
        <v>1878</v>
      </c>
      <c r="V41">
        <f>SUMIFS(ClaimsData!$H$11:$H$2170,ClaimsData!$E$11:$E$2170,'Exposure Commercial linear'!V$3,ClaimsData!$A$11:$A$2170,'Exposure Commercial linear'!$C41,ClaimsData!$F$11:$F$2170,"Commercial")</f>
        <v>686</v>
      </c>
      <c r="W41">
        <f>SUMIFS(ClaimsData!$H$11:$H$2170,ClaimsData!$E$11:$E$2170,'Exposure Commercial linear'!W$3,ClaimsData!$A$11:$A$2170,'Exposure Commercial linear'!$C41,ClaimsData!$F$11:$F$2170,"Commercial")</f>
        <v>6837</v>
      </c>
      <c r="X41">
        <f>SUMIFS(ClaimsData!$H$11:$H$2170,ClaimsData!$E$11:$E$2170,'Exposure Commercial linear'!X$3,ClaimsData!$A$11:$A$2170,'Exposure Commercial linear'!$C41,ClaimsData!$F$11:$F$2170,"Commercial")</f>
        <v>3212</v>
      </c>
      <c r="Y41">
        <f>SUMIFS(ClaimsData!$H$11:$H$2170,ClaimsData!$E$11:$E$2170,'Exposure Commercial linear'!Y$3,ClaimsData!$A$11:$A$2170,'Exposure Commercial linear'!$C41,ClaimsData!$F$11:$F$2170,"Commercial")</f>
        <v>7189</v>
      </c>
      <c r="Z41">
        <f>SUMIFS(ClaimsData!$H$11:$H$2170,ClaimsData!$E$11:$E$2170,'Exposure Commercial linear'!Z$3,ClaimsData!$A$11:$A$2170,'Exposure Commercial linear'!$C41,ClaimsData!$F$11:$F$2170,"Commercial")</f>
        <v>1846</v>
      </c>
      <c r="AA41">
        <f>SUMIFS(ClaimsData!$H$11:$H$2170,ClaimsData!$E$11:$E$2170,'Exposure Commercial linear'!AA$3,ClaimsData!$A$11:$A$2170,'Exposure Commercial linear'!$C41,ClaimsData!$F$11:$F$2170,"Commercial")</f>
        <v>3123</v>
      </c>
      <c r="AB41">
        <f>SUMIFS(ClaimsData!$H$11:$H$2170,ClaimsData!$E$11:$E$2170,'Exposure Commercial linear'!AB$3,ClaimsData!$A$11:$A$2170,'Exposure Commercial linear'!$C41,ClaimsData!$F$11:$F$2170,"Commercial")</f>
        <v>3361</v>
      </c>
      <c r="AC41">
        <f>SUMIFS(ClaimsData!$H$11:$H$2170,ClaimsData!$E$11:$E$2170,'Exposure Commercial linear'!AC$3,ClaimsData!$A$11:$A$2170,'Exposure Commercial linear'!$C41,ClaimsData!$F$11:$F$2170,"Commercial")</f>
        <v>1708</v>
      </c>
      <c r="AD41">
        <f>SUMIFS(ClaimsData!$H$11:$H$2170,ClaimsData!$E$11:$E$2170,'Exposure Commercial linear'!AD$3,ClaimsData!$A$11:$A$2170,'Exposure Commercial linear'!$C41,ClaimsData!$F$11:$F$2170,"Commercial")</f>
        <v>1371</v>
      </c>
      <c r="AE41">
        <f>SUMIFS(ClaimsData!$H$11:$H$2170,ClaimsData!$E$11:$E$2170,'Exposure Commercial linear'!AE$3,ClaimsData!$A$11:$A$2170,'Exposure Commercial linear'!$C41,ClaimsData!$F$11:$F$2170,"Commercial")</f>
        <v>935</v>
      </c>
    </row>
    <row r="42" spans="1:31">
      <c r="A42">
        <f t="shared" si="3"/>
        <v>2018</v>
      </c>
      <c r="B42">
        <f t="shared" si="4"/>
        <v>3</v>
      </c>
      <c r="C42" t="str">
        <f t="shared" si="2"/>
        <v>2018_3</v>
      </c>
      <c r="D42">
        <f t="shared" si="5"/>
        <v>9.5</v>
      </c>
      <c r="E42">
        <f>SUMIFS(ClaimsData!$H$11:$H$2170,ClaimsData!$E$11:$E$2170,'Exposure Commercial linear'!E$3,ClaimsData!$A$11:$A$2170,'Exposure Commercial linear'!$C42,ClaimsData!$F$11:$F$2170,"Commercial")</f>
        <v>7451</v>
      </c>
      <c r="F42">
        <f>SUMIFS(ClaimsData!$H$11:$H$2170,ClaimsData!$E$11:$E$2170,'Exposure Commercial linear'!F$3,ClaimsData!$A$11:$A$2170,'Exposure Commercial linear'!$C42,ClaimsData!$F$11:$F$2170,"Commercial")</f>
        <v>6266</v>
      </c>
      <c r="G42">
        <f>SUMIFS(ClaimsData!$H$11:$H$2170,ClaimsData!$E$11:$E$2170,'Exposure Commercial linear'!G$3,ClaimsData!$A$11:$A$2170,'Exposure Commercial linear'!$C42,ClaimsData!$F$11:$F$2170,"Commercial")</f>
        <v>7461</v>
      </c>
      <c r="H42">
        <f>SUMIFS(ClaimsData!$H$11:$H$2170,ClaimsData!$E$11:$E$2170,'Exposure Commercial linear'!H$3,ClaimsData!$A$11:$A$2170,'Exposure Commercial linear'!$C42,ClaimsData!$F$11:$F$2170,"Commercial")</f>
        <v>7979</v>
      </c>
      <c r="I42">
        <f>SUMIFS(ClaimsData!$H$11:$H$2170,ClaimsData!$E$11:$E$2170,'Exposure Commercial linear'!I$3,ClaimsData!$A$11:$A$2170,'Exposure Commercial linear'!$C42,ClaimsData!$F$11:$F$2170,"Commercial")</f>
        <v>2716</v>
      </c>
      <c r="J42">
        <f>SUMIFS(ClaimsData!$H$11:$H$2170,ClaimsData!$E$11:$E$2170,'Exposure Commercial linear'!J$3,ClaimsData!$A$11:$A$2170,'Exposure Commercial linear'!$C42,ClaimsData!$F$11:$F$2170,"Commercial")</f>
        <v>861</v>
      </c>
      <c r="K42">
        <f>SUMIFS(ClaimsData!$H$11:$H$2170,ClaimsData!$E$11:$E$2170,'Exposure Commercial linear'!K$3,ClaimsData!$A$11:$A$2170,'Exposure Commercial linear'!$C42,ClaimsData!$F$11:$F$2170,"Commercial")</f>
        <v>1600</v>
      </c>
      <c r="L42">
        <f>SUMIFS(ClaimsData!$H$11:$H$2170,ClaimsData!$E$11:$E$2170,'Exposure Commercial linear'!L$3,ClaimsData!$A$11:$A$2170,'Exposure Commercial linear'!$C42,ClaimsData!$F$11:$F$2170,"Commercial")</f>
        <v>1115</v>
      </c>
      <c r="M42">
        <f>SUMIFS(ClaimsData!$H$11:$H$2170,ClaimsData!$E$11:$E$2170,'Exposure Commercial linear'!M$3,ClaimsData!$A$11:$A$2170,'Exposure Commercial linear'!$C42,ClaimsData!$F$11:$F$2170,"Commercial")</f>
        <v>1170</v>
      </c>
      <c r="N42">
        <f>SUMIFS(ClaimsData!$H$11:$H$2170,ClaimsData!$E$11:$E$2170,'Exposure Commercial linear'!N$3,ClaimsData!$A$11:$A$2170,'Exposure Commercial linear'!$C42,ClaimsData!$F$11:$F$2170,"Commercial")</f>
        <v>7935</v>
      </c>
      <c r="O42">
        <f>SUMIFS(ClaimsData!$H$11:$H$2170,ClaimsData!$E$11:$E$2170,'Exposure Commercial linear'!O$3,ClaimsData!$A$11:$A$2170,'Exposure Commercial linear'!$C42,ClaimsData!$F$11:$F$2170,"Commercial")</f>
        <v>5593</v>
      </c>
      <c r="P42">
        <f>SUMIFS(ClaimsData!$H$11:$H$2170,ClaimsData!$E$11:$E$2170,'Exposure Commercial linear'!P$3,ClaimsData!$A$11:$A$2170,'Exposure Commercial linear'!$C42,ClaimsData!$F$11:$F$2170,"Commercial")</f>
        <v>6534</v>
      </c>
      <c r="Q42">
        <f>SUMIFS(ClaimsData!$H$11:$H$2170,ClaimsData!$E$11:$E$2170,'Exposure Commercial linear'!Q$3,ClaimsData!$A$11:$A$2170,'Exposure Commercial linear'!$C42,ClaimsData!$F$11:$F$2170,"Commercial")</f>
        <v>5292</v>
      </c>
      <c r="R42">
        <f>SUMIFS(ClaimsData!$H$11:$H$2170,ClaimsData!$E$11:$E$2170,'Exposure Commercial linear'!R$3,ClaimsData!$A$11:$A$2170,'Exposure Commercial linear'!$C42,ClaimsData!$F$11:$F$2170,"Commercial")</f>
        <v>6425</v>
      </c>
      <c r="S42">
        <f>SUMIFS(ClaimsData!$H$11:$H$2170,ClaimsData!$E$11:$E$2170,'Exposure Commercial linear'!S$3,ClaimsData!$A$11:$A$2170,'Exposure Commercial linear'!$C42,ClaimsData!$F$11:$F$2170,"Commercial")</f>
        <v>2817</v>
      </c>
      <c r="T42">
        <f>SUMIFS(ClaimsData!$H$11:$H$2170,ClaimsData!$E$11:$E$2170,'Exposure Commercial linear'!T$3,ClaimsData!$A$11:$A$2170,'Exposure Commercial linear'!$C42,ClaimsData!$F$11:$F$2170,"Commercial")</f>
        <v>1007</v>
      </c>
      <c r="U42">
        <f>SUMIFS(ClaimsData!$H$11:$H$2170,ClaimsData!$E$11:$E$2170,'Exposure Commercial linear'!U$3,ClaimsData!$A$11:$A$2170,'Exposure Commercial linear'!$C42,ClaimsData!$F$11:$F$2170,"Commercial")</f>
        <v>1932</v>
      </c>
      <c r="V42">
        <f>SUMIFS(ClaimsData!$H$11:$H$2170,ClaimsData!$E$11:$E$2170,'Exposure Commercial linear'!V$3,ClaimsData!$A$11:$A$2170,'Exposure Commercial linear'!$C42,ClaimsData!$F$11:$F$2170,"Commercial")</f>
        <v>708</v>
      </c>
      <c r="W42">
        <f>SUMIFS(ClaimsData!$H$11:$H$2170,ClaimsData!$E$11:$E$2170,'Exposure Commercial linear'!W$3,ClaimsData!$A$11:$A$2170,'Exposure Commercial linear'!$C42,ClaimsData!$F$11:$F$2170,"Commercial")</f>
        <v>7037</v>
      </c>
      <c r="X42">
        <f>SUMIFS(ClaimsData!$H$11:$H$2170,ClaimsData!$E$11:$E$2170,'Exposure Commercial linear'!X$3,ClaimsData!$A$11:$A$2170,'Exposure Commercial linear'!$C42,ClaimsData!$F$11:$F$2170,"Commercial")</f>
        <v>3348</v>
      </c>
      <c r="Y42">
        <f>SUMIFS(ClaimsData!$H$11:$H$2170,ClaimsData!$E$11:$E$2170,'Exposure Commercial linear'!Y$3,ClaimsData!$A$11:$A$2170,'Exposure Commercial linear'!$C42,ClaimsData!$F$11:$F$2170,"Commercial")</f>
        <v>7415</v>
      </c>
      <c r="Z42">
        <f>SUMIFS(ClaimsData!$H$11:$H$2170,ClaimsData!$E$11:$E$2170,'Exposure Commercial linear'!Z$3,ClaimsData!$A$11:$A$2170,'Exposure Commercial linear'!$C42,ClaimsData!$F$11:$F$2170,"Commercial")</f>
        <v>1900</v>
      </c>
      <c r="AA42">
        <f>SUMIFS(ClaimsData!$H$11:$H$2170,ClaimsData!$E$11:$E$2170,'Exposure Commercial linear'!AA$3,ClaimsData!$A$11:$A$2170,'Exposure Commercial linear'!$C42,ClaimsData!$F$11:$F$2170,"Commercial")</f>
        <v>3194</v>
      </c>
      <c r="AB42">
        <f>SUMIFS(ClaimsData!$H$11:$H$2170,ClaimsData!$E$11:$E$2170,'Exposure Commercial linear'!AB$3,ClaimsData!$A$11:$A$2170,'Exposure Commercial linear'!$C42,ClaimsData!$F$11:$F$2170,"Commercial")</f>
        <v>3460</v>
      </c>
      <c r="AC42">
        <f>SUMIFS(ClaimsData!$H$11:$H$2170,ClaimsData!$E$11:$E$2170,'Exposure Commercial linear'!AC$3,ClaimsData!$A$11:$A$2170,'Exposure Commercial linear'!$C42,ClaimsData!$F$11:$F$2170,"Commercial")</f>
        <v>1758</v>
      </c>
      <c r="AD42">
        <f>SUMIFS(ClaimsData!$H$11:$H$2170,ClaimsData!$E$11:$E$2170,'Exposure Commercial linear'!AD$3,ClaimsData!$A$11:$A$2170,'Exposure Commercial linear'!$C42,ClaimsData!$F$11:$F$2170,"Commercial")</f>
        <v>1400</v>
      </c>
      <c r="AE42">
        <f>SUMIFS(ClaimsData!$H$11:$H$2170,ClaimsData!$E$11:$E$2170,'Exposure Commercial linear'!AE$3,ClaimsData!$A$11:$A$2170,'Exposure Commercial linear'!$C42,ClaimsData!$F$11:$F$2170,"Commercial")</f>
        <v>964</v>
      </c>
    </row>
    <row r="43" spans="1:31">
      <c r="A43">
        <f t="shared" si="3"/>
        <v>2018</v>
      </c>
      <c r="B43">
        <f t="shared" si="4"/>
        <v>4</v>
      </c>
      <c r="C43" t="str">
        <f t="shared" si="2"/>
        <v>2018_4</v>
      </c>
      <c r="D43">
        <f t="shared" si="5"/>
        <v>9.75</v>
      </c>
      <c r="E43">
        <f>SUMIFS(ClaimsData!$H$11:$H$2170,ClaimsData!$E$11:$E$2170,'Exposure Commercial linear'!E$3,ClaimsData!$A$11:$A$2170,'Exposure Commercial linear'!$C43,ClaimsData!$F$11:$F$2170,"Commercial")</f>
        <v>7331</v>
      </c>
      <c r="F43">
        <f>SUMIFS(ClaimsData!$H$11:$H$2170,ClaimsData!$E$11:$E$2170,'Exposure Commercial linear'!F$3,ClaimsData!$A$11:$A$2170,'Exposure Commercial linear'!$C43,ClaimsData!$F$11:$F$2170,"Commercial")</f>
        <v>6175</v>
      </c>
      <c r="G43">
        <f>SUMIFS(ClaimsData!$H$11:$H$2170,ClaimsData!$E$11:$E$2170,'Exposure Commercial linear'!G$3,ClaimsData!$A$11:$A$2170,'Exposure Commercial linear'!$C43,ClaimsData!$F$11:$F$2170,"Commercial")</f>
        <v>7230</v>
      </c>
      <c r="H43">
        <f>SUMIFS(ClaimsData!$H$11:$H$2170,ClaimsData!$E$11:$E$2170,'Exposure Commercial linear'!H$3,ClaimsData!$A$11:$A$2170,'Exposure Commercial linear'!$C43,ClaimsData!$F$11:$F$2170,"Commercial")</f>
        <v>7900</v>
      </c>
      <c r="I43">
        <f>SUMIFS(ClaimsData!$H$11:$H$2170,ClaimsData!$E$11:$E$2170,'Exposure Commercial linear'!I$3,ClaimsData!$A$11:$A$2170,'Exposure Commercial linear'!$C43,ClaimsData!$F$11:$F$2170,"Commercial")</f>
        <v>2671</v>
      </c>
      <c r="J43">
        <f>SUMIFS(ClaimsData!$H$11:$H$2170,ClaimsData!$E$11:$E$2170,'Exposure Commercial linear'!J$3,ClaimsData!$A$11:$A$2170,'Exposure Commercial linear'!$C43,ClaimsData!$F$11:$F$2170,"Commercial")</f>
        <v>833</v>
      </c>
      <c r="K43">
        <f>SUMIFS(ClaimsData!$H$11:$H$2170,ClaimsData!$E$11:$E$2170,'Exposure Commercial linear'!K$3,ClaimsData!$A$11:$A$2170,'Exposure Commercial linear'!$C43,ClaimsData!$F$11:$F$2170,"Commercial")</f>
        <v>1584</v>
      </c>
      <c r="L43">
        <f>SUMIFS(ClaimsData!$H$11:$H$2170,ClaimsData!$E$11:$E$2170,'Exposure Commercial linear'!L$3,ClaimsData!$A$11:$A$2170,'Exposure Commercial linear'!$C43,ClaimsData!$F$11:$F$2170,"Commercial")</f>
        <v>1103</v>
      </c>
      <c r="M43">
        <f>SUMIFS(ClaimsData!$H$11:$H$2170,ClaimsData!$E$11:$E$2170,'Exposure Commercial linear'!M$3,ClaimsData!$A$11:$A$2170,'Exposure Commercial linear'!$C43,ClaimsData!$F$11:$F$2170,"Commercial")</f>
        <v>1152</v>
      </c>
      <c r="N43">
        <f>SUMIFS(ClaimsData!$H$11:$H$2170,ClaimsData!$E$11:$E$2170,'Exposure Commercial linear'!N$3,ClaimsData!$A$11:$A$2170,'Exposure Commercial linear'!$C43,ClaimsData!$F$11:$F$2170,"Commercial")</f>
        <v>7817</v>
      </c>
      <c r="O43">
        <f>SUMIFS(ClaimsData!$H$11:$H$2170,ClaimsData!$E$11:$E$2170,'Exposure Commercial linear'!O$3,ClaimsData!$A$11:$A$2170,'Exposure Commercial linear'!$C43,ClaimsData!$F$11:$F$2170,"Commercial")</f>
        <v>5526</v>
      </c>
      <c r="P43">
        <f>SUMIFS(ClaimsData!$H$11:$H$2170,ClaimsData!$E$11:$E$2170,'Exposure Commercial linear'!P$3,ClaimsData!$A$11:$A$2170,'Exposure Commercial linear'!$C43,ClaimsData!$F$11:$F$2170,"Commercial")</f>
        <v>6473</v>
      </c>
      <c r="Q43">
        <f>SUMIFS(ClaimsData!$H$11:$H$2170,ClaimsData!$E$11:$E$2170,'Exposure Commercial linear'!Q$3,ClaimsData!$A$11:$A$2170,'Exposure Commercial linear'!$C43,ClaimsData!$F$11:$F$2170,"Commercial")</f>
        <v>5065</v>
      </c>
      <c r="R43">
        <f>SUMIFS(ClaimsData!$H$11:$H$2170,ClaimsData!$E$11:$E$2170,'Exposure Commercial linear'!R$3,ClaimsData!$A$11:$A$2170,'Exposure Commercial linear'!$C43,ClaimsData!$F$11:$F$2170,"Commercial")</f>
        <v>6322</v>
      </c>
      <c r="S43">
        <f>SUMIFS(ClaimsData!$H$11:$H$2170,ClaimsData!$E$11:$E$2170,'Exposure Commercial linear'!S$3,ClaimsData!$A$11:$A$2170,'Exposure Commercial linear'!$C43,ClaimsData!$F$11:$F$2170,"Commercial")</f>
        <v>2770</v>
      </c>
      <c r="T43">
        <f>SUMIFS(ClaimsData!$H$11:$H$2170,ClaimsData!$E$11:$E$2170,'Exposure Commercial linear'!T$3,ClaimsData!$A$11:$A$2170,'Exposure Commercial linear'!$C43,ClaimsData!$F$11:$F$2170,"Commercial")</f>
        <v>991</v>
      </c>
      <c r="U43">
        <f>SUMIFS(ClaimsData!$H$11:$H$2170,ClaimsData!$E$11:$E$2170,'Exposure Commercial linear'!U$3,ClaimsData!$A$11:$A$2170,'Exposure Commercial linear'!$C43,ClaimsData!$F$11:$F$2170,"Commercial")</f>
        <v>1901</v>
      </c>
      <c r="V43">
        <f>SUMIFS(ClaimsData!$H$11:$H$2170,ClaimsData!$E$11:$E$2170,'Exposure Commercial linear'!V$3,ClaimsData!$A$11:$A$2170,'Exposure Commercial linear'!$C43,ClaimsData!$F$11:$F$2170,"Commercial")</f>
        <v>697</v>
      </c>
      <c r="W43">
        <f>SUMIFS(ClaimsData!$H$11:$H$2170,ClaimsData!$E$11:$E$2170,'Exposure Commercial linear'!W$3,ClaimsData!$A$11:$A$2170,'Exposure Commercial linear'!$C43,ClaimsData!$F$11:$F$2170,"Commercial")</f>
        <v>6922</v>
      </c>
      <c r="X43">
        <f>SUMIFS(ClaimsData!$H$11:$H$2170,ClaimsData!$E$11:$E$2170,'Exposure Commercial linear'!X$3,ClaimsData!$A$11:$A$2170,'Exposure Commercial linear'!$C43,ClaimsData!$F$11:$F$2170,"Commercial")</f>
        <v>3325</v>
      </c>
      <c r="Y43">
        <f>SUMIFS(ClaimsData!$H$11:$H$2170,ClaimsData!$E$11:$E$2170,'Exposure Commercial linear'!Y$3,ClaimsData!$A$11:$A$2170,'Exposure Commercial linear'!$C43,ClaimsData!$F$11:$F$2170,"Commercial")</f>
        <v>7373</v>
      </c>
      <c r="Z43">
        <f>SUMIFS(ClaimsData!$H$11:$H$2170,ClaimsData!$E$11:$E$2170,'Exposure Commercial linear'!Z$3,ClaimsData!$A$11:$A$2170,'Exposure Commercial linear'!$C43,ClaimsData!$F$11:$F$2170,"Commercial")</f>
        <v>1869</v>
      </c>
      <c r="AA43">
        <f>SUMIFS(ClaimsData!$H$11:$H$2170,ClaimsData!$E$11:$E$2170,'Exposure Commercial linear'!AA$3,ClaimsData!$A$11:$A$2170,'Exposure Commercial linear'!$C43,ClaimsData!$F$11:$F$2170,"Commercial")</f>
        <v>3147</v>
      </c>
      <c r="AB43">
        <f>SUMIFS(ClaimsData!$H$11:$H$2170,ClaimsData!$E$11:$E$2170,'Exposure Commercial linear'!AB$3,ClaimsData!$A$11:$A$2170,'Exposure Commercial linear'!$C43,ClaimsData!$F$11:$F$2170,"Commercial")</f>
        <v>3419</v>
      </c>
      <c r="AC43">
        <f>SUMIFS(ClaimsData!$H$11:$H$2170,ClaimsData!$E$11:$E$2170,'Exposure Commercial linear'!AC$3,ClaimsData!$A$11:$A$2170,'Exposure Commercial linear'!$C43,ClaimsData!$F$11:$F$2170,"Commercial")</f>
        <v>1730</v>
      </c>
      <c r="AD43">
        <f>SUMIFS(ClaimsData!$H$11:$H$2170,ClaimsData!$E$11:$E$2170,'Exposure Commercial linear'!AD$3,ClaimsData!$A$11:$A$2170,'Exposure Commercial linear'!$C43,ClaimsData!$F$11:$F$2170,"Commercial")</f>
        <v>1376</v>
      </c>
      <c r="AE43">
        <f>SUMIFS(ClaimsData!$H$11:$H$2170,ClaimsData!$E$11:$E$2170,'Exposure Commercial linear'!AE$3,ClaimsData!$A$11:$A$2170,'Exposure Commercial linear'!$C43,ClaimsData!$F$11:$F$2170,"Commercial")</f>
        <v>947</v>
      </c>
    </row>
    <row r="44" spans="1:31">
      <c r="A44">
        <f t="shared" si="3"/>
        <v>2019</v>
      </c>
      <c r="B44">
        <f t="shared" si="4"/>
        <v>1</v>
      </c>
      <c r="C44" t="str">
        <f t="shared" si="2"/>
        <v>2019_1</v>
      </c>
      <c r="D44">
        <f t="shared" si="5"/>
        <v>10</v>
      </c>
      <c r="E44">
        <f>$D44*E$2+E$1</f>
        <v>7673.4692307692312</v>
      </c>
      <c r="F44">
        <f t="shared" ref="F44:AE53" si="6">$D44*F$2+F$1</f>
        <v>6458.6884615384615</v>
      </c>
      <c r="G44">
        <f t="shared" si="6"/>
        <v>7755.326923076922</v>
      </c>
      <c r="H44">
        <f t="shared" si="6"/>
        <v>8227.6307692307691</v>
      </c>
      <c r="I44">
        <f t="shared" si="6"/>
        <v>2835.8807692307691</v>
      </c>
      <c r="J44">
        <f t="shared" si="6"/>
        <v>892.63461538461524</v>
      </c>
      <c r="K44">
        <f t="shared" si="6"/>
        <v>1615.9500000000003</v>
      </c>
      <c r="L44">
        <f t="shared" si="6"/>
        <v>1136.226923076923</v>
      </c>
      <c r="M44">
        <f t="shared" si="6"/>
        <v>1226.5846153846155</v>
      </c>
      <c r="N44">
        <f t="shared" si="6"/>
        <v>8170.7230769230764</v>
      </c>
      <c r="O44">
        <f t="shared" si="6"/>
        <v>5822.0884615384612</v>
      </c>
      <c r="P44">
        <f t="shared" si="6"/>
        <v>6668.9000000000005</v>
      </c>
      <c r="Q44">
        <f t="shared" si="6"/>
        <v>5326.8653846153848</v>
      </c>
      <c r="R44">
        <f t="shared" si="6"/>
        <v>6593.6115384615377</v>
      </c>
      <c r="S44">
        <f t="shared" si="6"/>
        <v>2926.6153846153848</v>
      </c>
      <c r="T44">
        <f t="shared" si="6"/>
        <v>1023.3884615384616</v>
      </c>
      <c r="U44">
        <f t="shared" si="6"/>
        <v>2020.6076923076921</v>
      </c>
      <c r="V44">
        <f t="shared" si="6"/>
        <v>718.85769230769222</v>
      </c>
      <c r="W44">
        <f t="shared" si="6"/>
        <v>7196.8423076923082</v>
      </c>
      <c r="X44">
        <f t="shared" si="6"/>
        <v>3366.75</v>
      </c>
      <c r="Y44">
        <f t="shared" si="6"/>
        <v>7607.4</v>
      </c>
      <c r="Z44">
        <f t="shared" si="6"/>
        <v>1968.8192307692307</v>
      </c>
      <c r="AA44">
        <f t="shared" si="6"/>
        <v>3313.6923076923076</v>
      </c>
      <c r="AB44">
        <f t="shared" si="6"/>
        <v>3589.6076923076926</v>
      </c>
      <c r="AC44">
        <f t="shared" si="6"/>
        <v>1829.5461538461541</v>
      </c>
      <c r="AD44">
        <f t="shared" si="6"/>
        <v>1458.2423076923078</v>
      </c>
      <c r="AE44">
        <f t="shared" si="6"/>
        <v>982.92307692307713</v>
      </c>
    </row>
    <row r="45" spans="1:31">
      <c r="A45">
        <f t="shared" si="3"/>
        <v>2019</v>
      </c>
      <c r="B45">
        <f t="shared" si="4"/>
        <v>2</v>
      </c>
      <c r="C45" t="str">
        <f t="shared" si="2"/>
        <v>2019_2</v>
      </c>
      <c r="D45">
        <f t="shared" si="5"/>
        <v>10.25</v>
      </c>
      <c r="E45">
        <f t="shared" ref="E45:T69" si="7">$D45*E$2+E$1</f>
        <v>7735.8591932457784</v>
      </c>
      <c r="F45">
        <f t="shared" si="6"/>
        <v>6502.2586303939961</v>
      </c>
      <c r="G45">
        <f t="shared" si="6"/>
        <v>7819.9489681050654</v>
      </c>
      <c r="H45">
        <f t="shared" si="6"/>
        <v>8292.7725140712937</v>
      </c>
      <c r="I45">
        <f t="shared" si="6"/>
        <v>2862.7469043151968</v>
      </c>
      <c r="J45">
        <f t="shared" si="6"/>
        <v>897.86435272045014</v>
      </c>
      <c r="K45">
        <f t="shared" si="6"/>
        <v>1627.1573170731708</v>
      </c>
      <c r="L45">
        <f t="shared" si="6"/>
        <v>1145.3270168855533</v>
      </c>
      <c r="M45">
        <f t="shared" si="6"/>
        <v>1236.9753283302066</v>
      </c>
      <c r="N45">
        <f t="shared" si="6"/>
        <v>8235.7144465290803</v>
      </c>
      <c r="O45">
        <f t="shared" si="6"/>
        <v>5868.2500938086305</v>
      </c>
      <c r="P45">
        <f t="shared" si="6"/>
        <v>6721.8073170731714</v>
      </c>
      <c r="Q45">
        <f t="shared" si="6"/>
        <v>5356.3051594746721</v>
      </c>
      <c r="R45">
        <f t="shared" si="6"/>
        <v>6644.9852720450272</v>
      </c>
      <c r="S45">
        <f t="shared" si="6"/>
        <v>2943.0722326454033</v>
      </c>
      <c r="T45">
        <f t="shared" si="6"/>
        <v>1030.5805816135085</v>
      </c>
      <c r="U45">
        <f t="shared" si="6"/>
        <v>2039.839774859287</v>
      </c>
      <c r="V45">
        <f t="shared" si="6"/>
        <v>724.75075046904317</v>
      </c>
      <c r="W45">
        <f t="shared" si="6"/>
        <v>7251.9907129455914</v>
      </c>
      <c r="X45">
        <f t="shared" si="6"/>
        <v>3404.2280487804874</v>
      </c>
      <c r="Y45">
        <f t="shared" si="6"/>
        <v>7684.3097560975602</v>
      </c>
      <c r="Z45">
        <f t="shared" si="6"/>
        <v>1986.1945590994371</v>
      </c>
      <c r="AA45">
        <f t="shared" si="6"/>
        <v>3349.5224202626641</v>
      </c>
      <c r="AB45">
        <f t="shared" si="6"/>
        <v>3621.1239212007504</v>
      </c>
      <c r="AC45">
        <f t="shared" si="6"/>
        <v>1846.3398686679177</v>
      </c>
      <c r="AD45">
        <f t="shared" si="6"/>
        <v>1471.632176360225</v>
      </c>
      <c r="AE45">
        <f t="shared" si="6"/>
        <v>989.59249530956868</v>
      </c>
    </row>
    <row r="46" spans="1:31">
      <c r="A46">
        <f t="shared" si="3"/>
        <v>2019</v>
      </c>
      <c r="B46">
        <f t="shared" si="4"/>
        <v>3</v>
      </c>
      <c r="C46" t="str">
        <f t="shared" si="2"/>
        <v>2019_3</v>
      </c>
      <c r="D46">
        <f t="shared" si="5"/>
        <v>10.5</v>
      </c>
      <c r="E46">
        <f t="shared" si="7"/>
        <v>7798.2491557223266</v>
      </c>
      <c r="F46">
        <f t="shared" si="6"/>
        <v>6545.8287992495307</v>
      </c>
      <c r="G46">
        <f t="shared" si="6"/>
        <v>7884.5710131332071</v>
      </c>
      <c r="H46">
        <f t="shared" si="6"/>
        <v>8357.9142589118201</v>
      </c>
      <c r="I46">
        <f t="shared" si="6"/>
        <v>2889.6130393996245</v>
      </c>
      <c r="J46">
        <f t="shared" si="6"/>
        <v>903.09409005628504</v>
      </c>
      <c r="K46">
        <f t="shared" si="6"/>
        <v>1638.3646341463416</v>
      </c>
      <c r="L46">
        <f t="shared" si="6"/>
        <v>1154.4271106941837</v>
      </c>
      <c r="M46">
        <f t="shared" si="6"/>
        <v>1247.3660412757974</v>
      </c>
      <c r="N46">
        <f t="shared" si="6"/>
        <v>8300.7058161350833</v>
      </c>
      <c r="O46">
        <f t="shared" si="6"/>
        <v>5914.4117260787989</v>
      </c>
      <c r="P46">
        <f t="shared" si="6"/>
        <v>6774.7146341463413</v>
      </c>
      <c r="Q46">
        <f t="shared" si="6"/>
        <v>5385.7449343339586</v>
      </c>
      <c r="R46">
        <f t="shared" si="6"/>
        <v>6696.3590056285175</v>
      </c>
      <c r="S46">
        <f t="shared" si="6"/>
        <v>2959.5290806754224</v>
      </c>
      <c r="T46">
        <f t="shared" si="6"/>
        <v>1037.7727016885556</v>
      </c>
      <c r="U46">
        <f t="shared" si="6"/>
        <v>2059.0718574108814</v>
      </c>
      <c r="V46">
        <f t="shared" si="6"/>
        <v>730.64380863039401</v>
      </c>
      <c r="W46">
        <f t="shared" si="6"/>
        <v>7307.1391181988747</v>
      </c>
      <c r="X46">
        <f t="shared" si="6"/>
        <v>3441.7060975609756</v>
      </c>
      <c r="Y46">
        <f t="shared" si="6"/>
        <v>7761.2195121951218</v>
      </c>
      <c r="Z46">
        <f t="shared" si="6"/>
        <v>2003.5698874296436</v>
      </c>
      <c r="AA46">
        <f t="shared" si="6"/>
        <v>3385.3525328330206</v>
      </c>
      <c r="AB46">
        <f t="shared" si="6"/>
        <v>3652.6401500938091</v>
      </c>
      <c r="AC46">
        <f t="shared" si="6"/>
        <v>1863.1335834896813</v>
      </c>
      <c r="AD46">
        <f t="shared" si="6"/>
        <v>1485.0220450281427</v>
      </c>
      <c r="AE46">
        <f t="shared" si="6"/>
        <v>996.26191369606022</v>
      </c>
    </row>
    <row r="47" spans="1:31">
      <c r="A47">
        <f t="shared" si="3"/>
        <v>2019</v>
      </c>
      <c r="B47">
        <f t="shared" si="4"/>
        <v>4</v>
      </c>
      <c r="C47" t="str">
        <f t="shared" si="2"/>
        <v>2019_4</v>
      </c>
      <c r="D47">
        <f t="shared" si="5"/>
        <v>10.75</v>
      </c>
      <c r="E47">
        <f t="shared" si="7"/>
        <v>7860.6391181988747</v>
      </c>
      <c r="F47">
        <f t="shared" si="6"/>
        <v>6589.3989681050662</v>
      </c>
      <c r="G47">
        <f t="shared" si="6"/>
        <v>7949.1930581613506</v>
      </c>
      <c r="H47">
        <f t="shared" si="6"/>
        <v>8423.0560037523464</v>
      </c>
      <c r="I47">
        <f t="shared" si="6"/>
        <v>2916.4791744840522</v>
      </c>
      <c r="J47">
        <f t="shared" si="6"/>
        <v>908.32382739211994</v>
      </c>
      <c r="K47">
        <f t="shared" si="6"/>
        <v>1649.5719512195124</v>
      </c>
      <c r="L47">
        <f t="shared" si="6"/>
        <v>1163.5272045028141</v>
      </c>
      <c r="M47">
        <f t="shared" si="6"/>
        <v>1257.7567542213885</v>
      </c>
      <c r="N47">
        <f t="shared" si="6"/>
        <v>8365.6971857410881</v>
      </c>
      <c r="O47">
        <f t="shared" si="6"/>
        <v>5960.5733583489682</v>
      </c>
      <c r="P47">
        <f t="shared" si="6"/>
        <v>6827.621951219513</v>
      </c>
      <c r="Q47">
        <f t="shared" si="6"/>
        <v>5415.1847091932459</v>
      </c>
      <c r="R47">
        <f t="shared" si="6"/>
        <v>6747.7327392120069</v>
      </c>
      <c r="S47">
        <f t="shared" si="6"/>
        <v>2975.985928705441</v>
      </c>
      <c r="T47">
        <f t="shared" si="6"/>
        <v>1044.9648217636022</v>
      </c>
      <c r="U47">
        <f t="shared" si="6"/>
        <v>2078.3039399624763</v>
      </c>
      <c r="V47">
        <f t="shared" si="6"/>
        <v>736.53686679174484</v>
      </c>
      <c r="W47">
        <f t="shared" si="6"/>
        <v>7362.287523452158</v>
      </c>
      <c r="X47">
        <f t="shared" si="6"/>
        <v>3479.184146341463</v>
      </c>
      <c r="Y47">
        <f t="shared" si="6"/>
        <v>7838.1292682926833</v>
      </c>
      <c r="Z47">
        <f t="shared" si="6"/>
        <v>2020.9452157598498</v>
      </c>
      <c r="AA47">
        <f t="shared" si="6"/>
        <v>3421.1826454033771</v>
      </c>
      <c r="AB47">
        <f t="shared" si="6"/>
        <v>3684.1563789868669</v>
      </c>
      <c r="AC47">
        <f t="shared" si="6"/>
        <v>1879.9272983114449</v>
      </c>
      <c r="AD47">
        <f t="shared" si="6"/>
        <v>1498.4119136960601</v>
      </c>
      <c r="AE47">
        <f t="shared" si="6"/>
        <v>1002.9313320825518</v>
      </c>
    </row>
    <row r="48" spans="1:31">
      <c r="A48">
        <f t="shared" si="3"/>
        <v>2020</v>
      </c>
      <c r="B48">
        <f t="shared" si="4"/>
        <v>1</v>
      </c>
      <c r="C48" t="str">
        <f t="shared" si="2"/>
        <v>2020_1</v>
      </c>
      <c r="D48">
        <f t="shared" si="5"/>
        <v>11</v>
      </c>
      <c r="E48">
        <f t="shared" si="7"/>
        <v>7923.0290806754219</v>
      </c>
      <c r="F48">
        <f t="shared" si="6"/>
        <v>6632.9691369606007</v>
      </c>
      <c r="G48">
        <f t="shared" si="6"/>
        <v>8013.8151031894922</v>
      </c>
      <c r="H48">
        <f t="shared" si="6"/>
        <v>8488.197748592871</v>
      </c>
      <c r="I48">
        <f t="shared" si="6"/>
        <v>2943.3453095684804</v>
      </c>
      <c r="J48">
        <f t="shared" si="6"/>
        <v>913.55356472795484</v>
      </c>
      <c r="K48">
        <f t="shared" si="6"/>
        <v>1660.7792682926831</v>
      </c>
      <c r="L48">
        <f t="shared" si="6"/>
        <v>1172.6272983114445</v>
      </c>
      <c r="M48">
        <f t="shared" si="6"/>
        <v>1268.1474671669794</v>
      </c>
      <c r="N48">
        <f t="shared" si="6"/>
        <v>8430.6885553470911</v>
      </c>
      <c r="O48">
        <f t="shared" si="6"/>
        <v>6006.7349906191366</v>
      </c>
      <c r="P48">
        <f t="shared" si="6"/>
        <v>6880.5292682926829</v>
      </c>
      <c r="Q48">
        <f t="shared" si="6"/>
        <v>5444.6244840525324</v>
      </c>
      <c r="R48">
        <f t="shared" si="6"/>
        <v>6799.1064727954963</v>
      </c>
      <c r="S48">
        <f t="shared" si="6"/>
        <v>2992.44277673546</v>
      </c>
      <c r="T48">
        <f t="shared" si="6"/>
        <v>1052.1569418386493</v>
      </c>
      <c r="U48">
        <f t="shared" si="6"/>
        <v>2097.5360225140712</v>
      </c>
      <c r="V48">
        <f t="shared" si="6"/>
        <v>742.42992495309568</v>
      </c>
      <c r="W48">
        <f t="shared" si="6"/>
        <v>7417.4359287054413</v>
      </c>
      <c r="X48">
        <f t="shared" si="6"/>
        <v>3516.6621951219508</v>
      </c>
      <c r="Y48">
        <f t="shared" si="6"/>
        <v>7915.0390243902439</v>
      </c>
      <c r="Z48">
        <f t="shared" si="6"/>
        <v>2038.3205440900563</v>
      </c>
      <c r="AA48">
        <f t="shared" si="6"/>
        <v>3457.0127579737336</v>
      </c>
      <c r="AB48">
        <f t="shared" si="6"/>
        <v>3715.6726078799252</v>
      </c>
      <c r="AC48">
        <f t="shared" si="6"/>
        <v>1896.7210131332085</v>
      </c>
      <c r="AD48">
        <f t="shared" si="6"/>
        <v>1511.8017823639775</v>
      </c>
      <c r="AE48">
        <f t="shared" si="6"/>
        <v>1009.6007504690433</v>
      </c>
    </row>
    <row r="49" spans="1:31">
      <c r="A49">
        <f t="shared" si="3"/>
        <v>2020</v>
      </c>
      <c r="B49">
        <f t="shared" si="4"/>
        <v>2</v>
      </c>
      <c r="C49" t="str">
        <f t="shared" si="2"/>
        <v>2020_2</v>
      </c>
      <c r="D49">
        <f t="shared" si="5"/>
        <v>11.25</v>
      </c>
      <c r="E49">
        <f t="shared" si="7"/>
        <v>7985.4190431519701</v>
      </c>
      <c r="F49">
        <f t="shared" si="6"/>
        <v>6676.5393058161353</v>
      </c>
      <c r="G49">
        <f t="shared" si="6"/>
        <v>8078.4371482176357</v>
      </c>
      <c r="H49">
        <f t="shared" si="6"/>
        <v>8553.3394934333955</v>
      </c>
      <c r="I49">
        <f t="shared" si="6"/>
        <v>2970.2114446529081</v>
      </c>
      <c r="J49">
        <f t="shared" si="6"/>
        <v>918.78330206378973</v>
      </c>
      <c r="K49">
        <f t="shared" si="6"/>
        <v>1671.9865853658539</v>
      </c>
      <c r="L49">
        <f t="shared" si="6"/>
        <v>1181.7273921200749</v>
      </c>
      <c r="M49">
        <f t="shared" si="6"/>
        <v>1278.5381801125704</v>
      </c>
      <c r="N49">
        <f t="shared" si="6"/>
        <v>8495.6799249530959</v>
      </c>
      <c r="O49">
        <f t="shared" si="6"/>
        <v>6052.8966228893059</v>
      </c>
      <c r="P49">
        <f t="shared" si="6"/>
        <v>6933.4365853658546</v>
      </c>
      <c r="Q49">
        <f t="shared" si="6"/>
        <v>5474.0642589118197</v>
      </c>
      <c r="R49">
        <f t="shared" si="6"/>
        <v>6850.4802063789866</v>
      </c>
      <c r="S49">
        <f t="shared" si="6"/>
        <v>3008.8996247654786</v>
      </c>
      <c r="T49">
        <f t="shared" si="6"/>
        <v>1059.3490619136962</v>
      </c>
      <c r="U49">
        <f t="shared" si="6"/>
        <v>2116.7681050656656</v>
      </c>
      <c r="V49">
        <f t="shared" si="6"/>
        <v>748.32298311444652</v>
      </c>
      <c r="W49">
        <f t="shared" si="6"/>
        <v>7472.5843339587245</v>
      </c>
      <c r="X49">
        <f t="shared" si="6"/>
        <v>3554.1402439024387</v>
      </c>
      <c r="Y49">
        <f t="shared" si="6"/>
        <v>7991.9487804878045</v>
      </c>
      <c r="Z49">
        <f t="shared" si="6"/>
        <v>2055.6958724202627</v>
      </c>
      <c r="AA49">
        <f t="shared" si="6"/>
        <v>3492.8428705440901</v>
      </c>
      <c r="AB49">
        <f t="shared" si="6"/>
        <v>3747.1888367729834</v>
      </c>
      <c r="AC49">
        <f t="shared" si="6"/>
        <v>1913.5147279549722</v>
      </c>
      <c r="AD49">
        <f t="shared" si="6"/>
        <v>1525.1916510318949</v>
      </c>
      <c r="AE49">
        <f t="shared" si="6"/>
        <v>1016.2701688555348</v>
      </c>
    </row>
    <row r="50" spans="1:31">
      <c r="A50">
        <f t="shared" si="3"/>
        <v>2020</v>
      </c>
      <c r="B50">
        <f t="shared" si="4"/>
        <v>3</v>
      </c>
      <c r="C50" t="str">
        <f t="shared" si="2"/>
        <v>2020_3</v>
      </c>
      <c r="D50">
        <f t="shared" si="5"/>
        <v>11.5</v>
      </c>
      <c r="E50">
        <f t="shared" si="7"/>
        <v>8047.8090056285182</v>
      </c>
      <c r="F50">
        <f t="shared" si="6"/>
        <v>6720.1094746716699</v>
      </c>
      <c r="G50">
        <f t="shared" si="6"/>
        <v>8143.0591932457774</v>
      </c>
      <c r="H50">
        <f t="shared" si="6"/>
        <v>8618.4812382739219</v>
      </c>
      <c r="I50">
        <f t="shared" si="6"/>
        <v>2997.0775797373358</v>
      </c>
      <c r="J50">
        <f t="shared" si="6"/>
        <v>924.01303939962463</v>
      </c>
      <c r="K50">
        <f t="shared" si="6"/>
        <v>1683.1939024390244</v>
      </c>
      <c r="L50">
        <f t="shared" si="6"/>
        <v>1190.8274859287053</v>
      </c>
      <c r="M50">
        <f t="shared" si="6"/>
        <v>1288.9288930581615</v>
      </c>
      <c r="N50">
        <f t="shared" si="6"/>
        <v>8560.6712945590989</v>
      </c>
      <c r="O50">
        <f t="shared" si="6"/>
        <v>6099.0582551594744</v>
      </c>
      <c r="P50">
        <f t="shared" si="6"/>
        <v>6986.3439024390245</v>
      </c>
      <c r="Q50">
        <f t="shared" si="6"/>
        <v>5503.5040337711071</v>
      </c>
      <c r="R50">
        <f t="shared" si="6"/>
        <v>6901.853939962476</v>
      </c>
      <c r="S50">
        <f t="shared" si="6"/>
        <v>3025.3564727954972</v>
      </c>
      <c r="T50">
        <f t="shared" si="6"/>
        <v>1066.5411819887431</v>
      </c>
      <c r="U50">
        <f t="shared" si="6"/>
        <v>2136.0001876172605</v>
      </c>
      <c r="V50">
        <f t="shared" si="6"/>
        <v>754.21604127579735</v>
      </c>
      <c r="W50">
        <f t="shared" si="6"/>
        <v>7527.7327392120078</v>
      </c>
      <c r="X50">
        <f t="shared" si="6"/>
        <v>3591.6182926829265</v>
      </c>
      <c r="Y50">
        <f t="shared" si="6"/>
        <v>8068.8585365853651</v>
      </c>
      <c r="Z50">
        <f t="shared" si="6"/>
        <v>2073.071200750469</v>
      </c>
      <c r="AA50">
        <f t="shared" si="6"/>
        <v>3528.6729831144467</v>
      </c>
      <c r="AB50">
        <f t="shared" si="6"/>
        <v>3778.7050656660413</v>
      </c>
      <c r="AC50">
        <f t="shared" si="6"/>
        <v>1930.3084427767358</v>
      </c>
      <c r="AD50">
        <f t="shared" si="6"/>
        <v>1538.5815196998124</v>
      </c>
      <c r="AE50">
        <f t="shared" si="6"/>
        <v>1022.9395872420264</v>
      </c>
    </row>
    <row r="51" spans="1:31">
      <c r="A51">
        <f t="shared" si="3"/>
        <v>2020</v>
      </c>
      <c r="B51">
        <f t="shared" si="4"/>
        <v>4</v>
      </c>
      <c r="C51" t="str">
        <f t="shared" si="2"/>
        <v>2020_4</v>
      </c>
      <c r="D51">
        <f t="shared" si="5"/>
        <v>11.75</v>
      </c>
      <c r="E51">
        <f t="shared" si="7"/>
        <v>8110.1989681050654</v>
      </c>
      <c r="F51">
        <f t="shared" si="6"/>
        <v>6763.6796435272045</v>
      </c>
      <c r="G51">
        <f t="shared" si="6"/>
        <v>8207.6812382739208</v>
      </c>
      <c r="H51">
        <f t="shared" si="6"/>
        <v>8683.6229831144465</v>
      </c>
      <c r="I51">
        <f t="shared" si="6"/>
        <v>3023.9437148217639</v>
      </c>
      <c r="J51">
        <f t="shared" si="6"/>
        <v>929.24277673545953</v>
      </c>
      <c r="K51">
        <f t="shared" si="6"/>
        <v>1694.4012195121954</v>
      </c>
      <c r="L51">
        <f t="shared" si="6"/>
        <v>1199.9275797373357</v>
      </c>
      <c r="M51">
        <f t="shared" si="6"/>
        <v>1299.3196060037526</v>
      </c>
      <c r="N51">
        <f t="shared" si="6"/>
        <v>8625.6626641651019</v>
      </c>
      <c r="O51">
        <f t="shared" si="6"/>
        <v>6145.2198874296428</v>
      </c>
      <c r="P51">
        <f t="shared" si="6"/>
        <v>7039.2512195121963</v>
      </c>
      <c r="Q51">
        <f t="shared" si="6"/>
        <v>5532.9438086303944</v>
      </c>
      <c r="R51">
        <f t="shared" si="6"/>
        <v>6953.2276735459654</v>
      </c>
      <c r="S51">
        <f t="shared" si="6"/>
        <v>3041.8133208255158</v>
      </c>
      <c r="T51">
        <f t="shared" si="6"/>
        <v>1073.73330206379</v>
      </c>
      <c r="U51">
        <f t="shared" si="6"/>
        <v>2155.2322701688554</v>
      </c>
      <c r="V51">
        <f t="shared" si="6"/>
        <v>760.10909943714819</v>
      </c>
      <c r="W51">
        <f t="shared" si="6"/>
        <v>7582.8811444652911</v>
      </c>
      <c r="X51">
        <f t="shared" si="6"/>
        <v>3629.0963414634143</v>
      </c>
      <c r="Y51">
        <f t="shared" si="6"/>
        <v>8145.7682926829266</v>
      </c>
      <c r="Z51">
        <f t="shared" si="6"/>
        <v>2090.4465290806756</v>
      </c>
      <c r="AA51">
        <f t="shared" si="6"/>
        <v>3564.5030956848032</v>
      </c>
      <c r="AB51">
        <f t="shared" si="6"/>
        <v>3810.2212945591</v>
      </c>
      <c r="AC51">
        <f t="shared" si="6"/>
        <v>1947.1021575984994</v>
      </c>
      <c r="AD51">
        <f t="shared" si="6"/>
        <v>1551.97138836773</v>
      </c>
      <c r="AE51">
        <f t="shared" si="6"/>
        <v>1029.6090056285179</v>
      </c>
    </row>
    <row r="52" spans="1:31">
      <c r="A52">
        <f t="shared" si="3"/>
        <v>2021</v>
      </c>
      <c r="B52">
        <f t="shared" si="4"/>
        <v>1</v>
      </c>
      <c r="C52" t="str">
        <f t="shared" si="2"/>
        <v>2021_1</v>
      </c>
      <c r="D52">
        <f t="shared" si="5"/>
        <v>12</v>
      </c>
      <c r="E52">
        <f t="shared" si="7"/>
        <v>8172.5889305816136</v>
      </c>
      <c r="F52">
        <f t="shared" si="6"/>
        <v>6807.249812382739</v>
      </c>
      <c r="G52">
        <f t="shared" si="6"/>
        <v>8272.3032833020625</v>
      </c>
      <c r="H52">
        <f t="shared" si="6"/>
        <v>8748.764727954971</v>
      </c>
      <c r="I52">
        <f t="shared" si="6"/>
        <v>3050.8098499061916</v>
      </c>
      <c r="J52">
        <f t="shared" si="6"/>
        <v>934.47251407129443</v>
      </c>
      <c r="K52">
        <f t="shared" si="6"/>
        <v>1705.608536585366</v>
      </c>
      <c r="L52">
        <f t="shared" si="6"/>
        <v>1209.0276735459661</v>
      </c>
      <c r="M52">
        <f t="shared" si="6"/>
        <v>1309.7103189493434</v>
      </c>
      <c r="N52">
        <f t="shared" si="6"/>
        <v>8690.6540337711067</v>
      </c>
      <c r="O52">
        <f t="shared" si="6"/>
        <v>6191.3815196998121</v>
      </c>
      <c r="P52">
        <f t="shared" si="6"/>
        <v>7092.1585365853662</v>
      </c>
      <c r="Q52">
        <f t="shared" si="6"/>
        <v>5562.3835834896809</v>
      </c>
      <c r="R52">
        <f t="shared" si="6"/>
        <v>7004.6014071294558</v>
      </c>
      <c r="S52">
        <f t="shared" si="6"/>
        <v>3058.2701688555348</v>
      </c>
      <c r="T52">
        <f t="shared" si="6"/>
        <v>1080.9254221388369</v>
      </c>
      <c r="U52">
        <f t="shared" si="6"/>
        <v>2174.4643527204498</v>
      </c>
      <c r="V52">
        <f t="shared" si="6"/>
        <v>766.00215759849902</v>
      </c>
      <c r="W52">
        <f t="shared" si="6"/>
        <v>7638.0295497185743</v>
      </c>
      <c r="X52">
        <f t="shared" si="6"/>
        <v>3666.5743902439021</v>
      </c>
      <c r="Y52">
        <f t="shared" si="6"/>
        <v>8222.6780487804881</v>
      </c>
      <c r="Z52">
        <f t="shared" si="6"/>
        <v>2107.8218574108819</v>
      </c>
      <c r="AA52">
        <f t="shared" si="6"/>
        <v>3600.3332082551597</v>
      </c>
      <c r="AB52">
        <f t="shared" si="6"/>
        <v>3841.7375234521578</v>
      </c>
      <c r="AC52">
        <f t="shared" si="6"/>
        <v>1963.895872420263</v>
      </c>
      <c r="AD52">
        <f t="shared" si="6"/>
        <v>1565.3612570356472</v>
      </c>
      <c r="AE52">
        <f t="shared" si="6"/>
        <v>1036.2784240150095</v>
      </c>
    </row>
    <row r="53" spans="1:31">
      <c r="A53">
        <f t="shared" si="3"/>
        <v>2021</v>
      </c>
      <c r="B53">
        <f t="shared" si="4"/>
        <v>2</v>
      </c>
      <c r="C53" t="str">
        <f t="shared" si="2"/>
        <v>2021_2</v>
      </c>
      <c r="D53">
        <f t="shared" si="5"/>
        <v>12.25</v>
      </c>
      <c r="E53">
        <f t="shared" si="7"/>
        <v>8234.9788930581617</v>
      </c>
      <c r="F53">
        <f t="shared" si="6"/>
        <v>6850.8199812382736</v>
      </c>
      <c r="G53">
        <f t="shared" si="6"/>
        <v>8336.925328330206</v>
      </c>
      <c r="H53">
        <f t="shared" si="6"/>
        <v>8813.9064727954974</v>
      </c>
      <c r="I53">
        <f t="shared" si="6"/>
        <v>3077.6759849906193</v>
      </c>
      <c r="J53">
        <f t="shared" si="6"/>
        <v>939.70225140712932</v>
      </c>
      <c r="K53">
        <f t="shared" si="6"/>
        <v>1716.8158536585368</v>
      </c>
      <c r="L53">
        <f t="shared" si="6"/>
        <v>1218.1277673545965</v>
      </c>
      <c r="M53">
        <f t="shared" si="6"/>
        <v>1320.1010318949345</v>
      </c>
      <c r="N53">
        <f t="shared" si="6"/>
        <v>8755.6454033771097</v>
      </c>
      <c r="O53">
        <f t="shared" si="6"/>
        <v>6237.5431519699814</v>
      </c>
      <c r="P53">
        <f t="shared" si="6"/>
        <v>7145.065853658537</v>
      </c>
      <c r="Q53">
        <f t="shared" si="6"/>
        <v>5591.8233583489682</v>
      </c>
      <c r="R53">
        <f t="shared" si="6"/>
        <v>7055.9751407129452</v>
      </c>
      <c r="S53">
        <f t="shared" si="6"/>
        <v>3074.7270168855539</v>
      </c>
      <c r="T53">
        <f t="shared" si="6"/>
        <v>1088.1175422138838</v>
      </c>
      <c r="U53">
        <f t="shared" si="6"/>
        <v>2193.6964352720447</v>
      </c>
      <c r="V53">
        <f t="shared" si="6"/>
        <v>771.89521575984986</v>
      </c>
      <c r="W53">
        <f t="shared" si="6"/>
        <v>7693.1779549718576</v>
      </c>
      <c r="X53">
        <f t="shared" si="6"/>
        <v>3704.05243902439</v>
      </c>
      <c r="Y53">
        <f t="shared" si="6"/>
        <v>8299.5878048780487</v>
      </c>
      <c r="Z53">
        <f t="shared" si="6"/>
        <v>2125.1971857410881</v>
      </c>
      <c r="AA53">
        <f t="shared" ref="AA53:AE53" si="8">$D53*AA$2+AA$1</f>
        <v>3636.1633208255162</v>
      </c>
      <c r="AB53">
        <f t="shared" si="8"/>
        <v>3873.2537523452161</v>
      </c>
      <c r="AC53">
        <f t="shared" si="8"/>
        <v>1980.6895872420264</v>
      </c>
      <c r="AD53">
        <f t="shared" si="8"/>
        <v>1578.7511257035649</v>
      </c>
      <c r="AE53">
        <f t="shared" si="8"/>
        <v>1042.947842401501</v>
      </c>
    </row>
    <row r="54" spans="1:31">
      <c r="A54">
        <f t="shared" si="3"/>
        <v>2021</v>
      </c>
      <c r="B54">
        <f t="shared" si="4"/>
        <v>3</v>
      </c>
      <c r="C54" t="str">
        <f t="shared" si="2"/>
        <v>2021_3</v>
      </c>
      <c r="D54">
        <f t="shared" si="5"/>
        <v>12.5</v>
      </c>
      <c r="E54">
        <f t="shared" si="7"/>
        <v>8297.3688555347089</v>
      </c>
      <c r="F54">
        <f t="shared" si="7"/>
        <v>6894.3901500938082</v>
      </c>
      <c r="G54">
        <f t="shared" si="7"/>
        <v>8401.5473733583494</v>
      </c>
      <c r="H54">
        <f t="shared" si="7"/>
        <v>8879.0482176360238</v>
      </c>
      <c r="I54">
        <f t="shared" si="7"/>
        <v>3104.542120075047</v>
      </c>
      <c r="J54">
        <f t="shared" si="7"/>
        <v>944.93198874296422</v>
      </c>
      <c r="K54">
        <f t="shared" si="7"/>
        <v>1728.0231707317075</v>
      </c>
      <c r="L54">
        <f t="shared" si="7"/>
        <v>1227.2278611632269</v>
      </c>
      <c r="M54">
        <f t="shared" si="7"/>
        <v>1330.4917448405254</v>
      </c>
      <c r="N54">
        <f t="shared" si="7"/>
        <v>8820.6367729831145</v>
      </c>
      <c r="O54">
        <f t="shared" si="7"/>
        <v>6283.7047842401498</v>
      </c>
      <c r="P54">
        <f t="shared" si="7"/>
        <v>7197.9731707317078</v>
      </c>
      <c r="Q54">
        <f t="shared" si="7"/>
        <v>5621.2631332082547</v>
      </c>
      <c r="R54">
        <f t="shared" si="7"/>
        <v>7107.3488742964346</v>
      </c>
      <c r="S54">
        <f t="shared" si="7"/>
        <v>3091.1838649155725</v>
      </c>
      <c r="T54">
        <f t="shared" si="7"/>
        <v>1095.3096622889307</v>
      </c>
      <c r="U54">
        <f t="shared" ref="U54:AE84" si="9">$D54*U$2+U$1</f>
        <v>2212.9285178236396</v>
      </c>
      <c r="V54">
        <f t="shared" si="9"/>
        <v>777.7882739212007</v>
      </c>
      <c r="W54">
        <f t="shared" si="9"/>
        <v>7748.3263602251409</v>
      </c>
      <c r="X54">
        <f t="shared" si="9"/>
        <v>3741.5304878048778</v>
      </c>
      <c r="Y54">
        <f t="shared" si="9"/>
        <v>8376.4975609756093</v>
      </c>
      <c r="Z54">
        <f t="shared" si="9"/>
        <v>2142.5725140712948</v>
      </c>
      <c r="AA54">
        <f t="shared" si="9"/>
        <v>3671.9934333958727</v>
      </c>
      <c r="AB54">
        <f t="shared" si="9"/>
        <v>3904.7699812382743</v>
      </c>
      <c r="AC54">
        <f t="shared" si="9"/>
        <v>1997.4833020637902</v>
      </c>
      <c r="AD54">
        <f t="shared" si="9"/>
        <v>1592.1409943714821</v>
      </c>
      <c r="AE54">
        <f t="shared" si="9"/>
        <v>1049.6172607879926</v>
      </c>
    </row>
    <row r="55" spans="1:31">
      <c r="A55">
        <f t="shared" si="3"/>
        <v>2021</v>
      </c>
      <c r="B55">
        <f t="shared" si="4"/>
        <v>4</v>
      </c>
      <c r="C55" t="str">
        <f t="shared" si="2"/>
        <v>2021_4</v>
      </c>
      <c r="D55">
        <f t="shared" si="5"/>
        <v>12.75</v>
      </c>
      <c r="E55">
        <f t="shared" si="7"/>
        <v>8359.758818011258</v>
      </c>
      <c r="F55">
        <f t="shared" si="7"/>
        <v>6937.9603189493428</v>
      </c>
      <c r="G55">
        <f t="shared" si="7"/>
        <v>8466.1694183864911</v>
      </c>
      <c r="H55">
        <f t="shared" si="7"/>
        <v>8944.1899624765483</v>
      </c>
      <c r="I55">
        <f t="shared" si="7"/>
        <v>3131.4082551594747</v>
      </c>
      <c r="J55">
        <f t="shared" si="7"/>
        <v>950.16172607879912</v>
      </c>
      <c r="K55">
        <f t="shared" si="7"/>
        <v>1739.2304878048781</v>
      </c>
      <c r="L55">
        <f t="shared" si="7"/>
        <v>1236.3279549718573</v>
      </c>
      <c r="M55">
        <f t="shared" si="7"/>
        <v>1340.8824577861164</v>
      </c>
      <c r="N55">
        <f t="shared" si="7"/>
        <v>8885.6281425891175</v>
      </c>
      <c r="O55">
        <f t="shared" si="7"/>
        <v>6329.8664165103182</v>
      </c>
      <c r="P55">
        <f t="shared" si="7"/>
        <v>7250.8804878048786</v>
      </c>
      <c r="Q55">
        <f t="shared" si="7"/>
        <v>5650.702908067542</v>
      </c>
      <c r="R55">
        <f t="shared" si="7"/>
        <v>7158.7226078799249</v>
      </c>
      <c r="S55">
        <f t="shared" si="7"/>
        <v>3107.6407129455911</v>
      </c>
      <c r="T55">
        <f t="shared" si="7"/>
        <v>1102.5017823639776</v>
      </c>
      <c r="U55">
        <f t="shared" si="9"/>
        <v>2232.160600375234</v>
      </c>
      <c r="V55">
        <f t="shared" si="9"/>
        <v>783.68133208255153</v>
      </c>
      <c r="W55">
        <f t="shared" si="9"/>
        <v>7803.4747654784242</v>
      </c>
      <c r="X55">
        <f t="shared" si="9"/>
        <v>3779.0085365853656</v>
      </c>
      <c r="Y55">
        <f t="shared" si="9"/>
        <v>8453.4073170731699</v>
      </c>
      <c r="Z55">
        <f t="shared" si="9"/>
        <v>2159.947842401501</v>
      </c>
      <c r="AA55">
        <f t="shared" si="9"/>
        <v>3707.8235459662292</v>
      </c>
      <c r="AB55">
        <f t="shared" si="9"/>
        <v>3936.2862101313322</v>
      </c>
      <c r="AC55">
        <f t="shared" si="9"/>
        <v>2014.2770168855536</v>
      </c>
      <c r="AD55">
        <f t="shared" si="9"/>
        <v>1605.5308630393997</v>
      </c>
      <c r="AE55">
        <f t="shared" si="9"/>
        <v>1056.2866791744841</v>
      </c>
    </row>
    <row r="56" spans="1:31">
      <c r="A56">
        <f t="shared" si="3"/>
        <v>2022</v>
      </c>
      <c r="B56">
        <f t="shared" si="4"/>
        <v>1</v>
      </c>
      <c r="C56" t="str">
        <f t="shared" si="2"/>
        <v>2022_1</v>
      </c>
      <c r="D56">
        <f t="shared" si="5"/>
        <v>13</v>
      </c>
      <c r="E56">
        <f t="shared" si="7"/>
        <v>8422.1487804878052</v>
      </c>
      <c r="F56">
        <f t="shared" si="7"/>
        <v>6981.5304878048773</v>
      </c>
      <c r="G56">
        <f t="shared" si="7"/>
        <v>8530.7914634146327</v>
      </c>
      <c r="H56">
        <f t="shared" si="7"/>
        <v>9009.3317073170729</v>
      </c>
      <c r="I56">
        <f t="shared" si="7"/>
        <v>3158.2743902439024</v>
      </c>
      <c r="J56">
        <f t="shared" si="7"/>
        <v>955.39146341463402</v>
      </c>
      <c r="K56">
        <f t="shared" si="7"/>
        <v>1750.4378048780491</v>
      </c>
      <c r="L56">
        <f t="shared" si="7"/>
        <v>1245.4280487804876</v>
      </c>
      <c r="M56">
        <f t="shared" si="7"/>
        <v>1351.2731707317075</v>
      </c>
      <c r="N56">
        <f t="shared" si="7"/>
        <v>8950.6195121951205</v>
      </c>
      <c r="O56">
        <f t="shared" si="7"/>
        <v>6376.0280487804876</v>
      </c>
      <c r="P56">
        <f t="shared" si="7"/>
        <v>7303.7878048780494</v>
      </c>
      <c r="Q56">
        <f t="shared" si="7"/>
        <v>5680.1426829268294</v>
      </c>
      <c r="R56">
        <f t="shared" si="7"/>
        <v>7210.0963414634134</v>
      </c>
      <c r="S56">
        <f t="shared" si="7"/>
        <v>3124.0975609756097</v>
      </c>
      <c r="T56">
        <f t="shared" si="7"/>
        <v>1109.6939024390244</v>
      </c>
      <c r="U56">
        <f t="shared" si="9"/>
        <v>2251.3926829268289</v>
      </c>
      <c r="V56">
        <f t="shared" si="9"/>
        <v>789.57439024390237</v>
      </c>
      <c r="W56">
        <f t="shared" si="9"/>
        <v>7858.6231707317074</v>
      </c>
      <c r="X56">
        <f t="shared" si="9"/>
        <v>3816.4865853658534</v>
      </c>
      <c r="Y56">
        <f t="shared" si="9"/>
        <v>8530.3170731707323</v>
      </c>
      <c r="Z56">
        <f t="shared" si="9"/>
        <v>2177.3231707317073</v>
      </c>
      <c r="AA56">
        <f t="shared" si="9"/>
        <v>3743.6536585365857</v>
      </c>
      <c r="AB56">
        <f t="shared" si="9"/>
        <v>3967.8024390243904</v>
      </c>
      <c r="AC56">
        <f t="shared" si="9"/>
        <v>2031.0707317073175</v>
      </c>
      <c r="AD56">
        <f t="shared" si="9"/>
        <v>1618.9207317073171</v>
      </c>
      <c r="AE56">
        <f t="shared" si="9"/>
        <v>1062.9560975609756</v>
      </c>
    </row>
    <row r="57" spans="1:31">
      <c r="A57">
        <f t="shared" si="3"/>
        <v>2022</v>
      </c>
      <c r="B57">
        <f t="shared" si="4"/>
        <v>2</v>
      </c>
      <c r="C57" t="str">
        <f t="shared" si="2"/>
        <v>2022_2</v>
      </c>
      <c r="D57">
        <f t="shared" si="5"/>
        <v>13.25</v>
      </c>
      <c r="E57">
        <f t="shared" si="7"/>
        <v>8484.5387429643524</v>
      </c>
      <c r="F57">
        <f t="shared" si="7"/>
        <v>7025.1006566604128</v>
      </c>
      <c r="G57">
        <f t="shared" si="7"/>
        <v>8595.4135084427762</v>
      </c>
      <c r="H57">
        <f t="shared" si="7"/>
        <v>9074.4734521575992</v>
      </c>
      <c r="I57">
        <f t="shared" si="7"/>
        <v>3185.1405253283301</v>
      </c>
      <c r="J57">
        <f t="shared" si="7"/>
        <v>960.62120075046892</v>
      </c>
      <c r="K57">
        <f t="shared" si="7"/>
        <v>1761.6451219512196</v>
      </c>
      <c r="L57">
        <f t="shared" si="7"/>
        <v>1254.528142589118</v>
      </c>
      <c r="M57">
        <f t="shared" si="7"/>
        <v>1361.6638836772986</v>
      </c>
      <c r="N57">
        <f t="shared" si="7"/>
        <v>9015.6108818011253</v>
      </c>
      <c r="O57">
        <f t="shared" si="7"/>
        <v>6422.1896810506569</v>
      </c>
      <c r="P57">
        <f t="shared" si="7"/>
        <v>7356.6951219512202</v>
      </c>
      <c r="Q57">
        <f t="shared" si="7"/>
        <v>5709.5824577861167</v>
      </c>
      <c r="R57">
        <f t="shared" si="7"/>
        <v>7261.4700750469037</v>
      </c>
      <c r="S57">
        <f t="shared" si="7"/>
        <v>3140.5544090056287</v>
      </c>
      <c r="T57">
        <f t="shared" si="7"/>
        <v>1116.8860225140713</v>
      </c>
      <c r="U57">
        <f t="shared" si="9"/>
        <v>2270.6247654784238</v>
      </c>
      <c r="V57">
        <f t="shared" si="9"/>
        <v>795.46744840525321</v>
      </c>
      <c r="W57">
        <f t="shared" si="9"/>
        <v>7913.7715759849907</v>
      </c>
      <c r="X57">
        <f t="shared" si="9"/>
        <v>3853.9646341463413</v>
      </c>
      <c r="Y57">
        <f t="shared" si="9"/>
        <v>8607.2268292682929</v>
      </c>
      <c r="Z57">
        <f t="shared" si="9"/>
        <v>2194.6984990619139</v>
      </c>
      <c r="AA57">
        <f t="shared" si="9"/>
        <v>3779.4837711069422</v>
      </c>
      <c r="AB57">
        <f t="shared" si="9"/>
        <v>3999.3186679174487</v>
      </c>
      <c r="AC57">
        <f t="shared" si="9"/>
        <v>2047.8644465290809</v>
      </c>
      <c r="AD57">
        <f t="shared" si="9"/>
        <v>1632.3106003752346</v>
      </c>
      <c r="AE57">
        <f t="shared" si="9"/>
        <v>1069.6255159474672</v>
      </c>
    </row>
    <row r="58" spans="1:31">
      <c r="A58">
        <f t="shared" si="3"/>
        <v>2022</v>
      </c>
      <c r="B58">
        <f t="shared" si="4"/>
        <v>3</v>
      </c>
      <c r="C58" t="str">
        <f t="shared" si="2"/>
        <v>2022_3</v>
      </c>
      <c r="D58">
        <f t="shared" si="5"/>
        <v>13.5</v>
      </c>
      <c r="E58">
        <f t="shared" si="7"/>
        <v>8546.9287054408996</v>
      </c>
      <c r="F58">
        <f t="shared" si="7"/>
        <v>7068.6708255159474</v>
      </c>
      <c r="G58">
        <f t="shared" si="7"/>
        <v>8660.0355534709197</v>
      </c>
      <c r="H58">
        <f t="shared" si="7"/>
        <v>9139.6151969981238</v>
      </c>
      <c r="I58">
        <f t="shared" si="7"/>
        <v>3212.0066604127578</v>
      </c>
      <c r="J58">
        <f t="shared" si="7"/>
        <v>965.85093808630381</v>
      </c>
      <c r="K58">
        <f t="shared" si="7"/>
        <v>1772.8524390243904</v>
      </c>
      <c r="L58">
        <f t="shared" si="7"/>
        <v>1263.6282363977484</v>
      </c>
      <c r="M58">
        <f t="shared" si="7"/>
        <v>1372.0545966228894</v>
      </c>
      <c r="N58">
        <f t="shared" si="7"/>
        <v>9080.6022514071283</v>
      </c>
      <c r="O58">
        <f t="shared" si="7"/>
        <v>6468.3513133208253</v>
      </c>
      <c r="P58">
        <f t="shared" si="7"/>
        <v>7409.6024390243911</v>
      </c>
      <c r="Q58">
        <f t="shared" si="7"/>
        <v>5739.0222326454032</v>
      </c>
      <c r="R58">
        <f t="shared" si="7"/>
        <v>7312.8438086303931</v>
      </c>
      <c r="S58">
        <f t="shared" si="7"/>
        <v>3157.0112570356473</v>
      </c>
      <c r="T58">
        <f t="shared" si="7"/>
        <v>1124.0781425891182</v>
      </c>
      <c r="U58">
        <f t="shared" si="9"/>
        <v>2289.8568480300182</v>
      </c>
      <c r="V58">
        <f t="shared" si="9"/>
        <v>801.36050656660404</v>
      </c>
      <c r="W58">
        <f t="shared" si="9"/>
        <v>7968.919981238274</v>
      </c>
      <c r="X58">
        <f t="shared" si="9"/>
        <v>3891.4426829268286</v>
      </c>
      <c r="Y58">
        <f t="shared" si="9"/>
        <v>8684.1365853658535</v>
      </c>
      <c r="Z58">
        <f t="shared" si="9"/>
        <v>2212.0738273921202</v>
      </c>
      <c r="AA58">
        <f t="shared" si="9"/>
        <v>3815.3138836772987</v>
      </c>
      <c r="AB58">
        <f t="shared" si="9"/>
        <v>4030.834896810507</v>
      </c>
      <c r="AC58">
        <f t="shared" si="9"/>
        <v>2064.6581613508447</v>
      </c>
      <c r="AD58">
        <f t="shared" si="9"/>
        <v>1645.700469043152</v>
      </c>
      <c r="AE58">
        <f t="shared" si="9"/>
        <v>1076.2949343339587</v>
      </c>
    </row>
    <row r="59" spans="1:31">
      <c r="A59">
        <f t="shared" si="3"/>
        <v>2022</v>
      </c>
      <c r="B59">
        <f t="shared" si="4"/>
        <v>4</v>
      </c>
      <c r="C59" t="str">
        <f t="shared" si="2"/>
        <v>2022_4</v>
      </c>
      <c r="D59">
        <f t="shared" si="5"/>
        <v>13.75</v>
      </c>
      <c r="E59">
        <f t="shared" si="7"/>
        <v>8609.3186679174487</v>
      </c>
      <c r="F59">
        <f t="shared" si="7"/>
        <v>7112.240994371482</v>
      </c>
      <c r="G59">
        <f t="shared" si="7"/>
        <v>8724.6575984990614</v>
      </c>
      <c r="H59">
        <f t="shared" si="7"/>
        <v>9204.7569418386502</v>
      </c>
      <c r="I59">
        <f t="shared" si="7"/>
        <v>3238.8727954971855</v>
      </c>
      <c r="J59">
        <f t="shared" si="7"/>
        <v>971.08067542213871</v>
      </c>
      <c r="K59">
        <f t="shared" si="7"/>
        <v>1784.0597560975611</v>
      </c>
      <c r="L59">
        <f t="shared" si="7"/>
        <v>1272.7283302063788</v>
      </c>
      <c r="M59">
        <f t="shared" si="7"/>
        <v>1382.4453095684803</v>
      </c>
      <c r="N59">
        <f t="shared" si="7"/>
        <v>9145.5936210131331</v>
      </c>
      <c r="O59">
        <f t="shared" si="7"/>
        <v>6514.5129455909937</v>
      </c>
      <c r="P59">
        <f t="shared" si="7"/>
        <v>7462.509756097561</v>
      </c>
      <c r="Q59">
        <f t="shared" si="7"/>
        <v>5768.4620075046905</v>
      </c>
      <c r="R59">
        <f t="shared" si="7"/>
        <v>7364.2175422138826</v>
      </c>
      <c r="S59">
        <f t="shared" si="7"/>
        <v>3173.4681050656664</v>
      </c>
      <c r="T59">
        <f t="shared" si="7"/>
        <v>1131.2702626641653</v>
      </c>
      <c r="U59">
        <f t="shared" si="9"/>
        <v>2309.0889305816136</v>
      </c>
      <c r="V59">
        <f t="shared" si="9"/>
        <v>807.25356472795488</v>
      </c>
      <c r="W59">
        <f t="shared" si="9"/>
        <v>8024.0683864915572</v>
      </c>
      <c r="X59">
        <f t="shared" si="9"/>
        <v>3928.9207317073169</v>
      </c>
      <c r="Y59">
        <f t="shared" si="9"/>
        <v>8761.0463414634141</v>
      </c>
      <c r="Z59">
        <f t="shared" si="9"/>
        <v>2229.4491557223264</v>
      </c>
      <c r="AA59">
        <f t="shared" si="9"/>
        <v>3851.1439962476552</v>
      </c>
      <c r="AB59">
        <f t="shared" si="9"/>
        <v>4062.3511257035652</v>
      </c>
      <c r="AC59">
        <f t="shared" si="9"/>
        <v>2081.4518761726081</v>
      </c>
      <c r="AD59">
        <f t="shared" si="9"/>
        <v>1659.0903377110694</v>
      </c>
      <c r="AE59">
        <f t="shared" si="9"/>
        <v>1082.9643527204505</v>
      </c>
    </row>
    <row r="60" spans="1:31">
      <c r="A60">
        <f t="shared" si="3"/>
        <v>2023</v>
      </c>
      <c r="B60">
        <f t="shared" si="4"/>
        <v>1</v>
      </c>
      <c r="C60" t="str">
        <f t="shared" si="2"/>
        <v>2023_1</v>
      </c>
      <c r="D60">
        <f t="shared" si="5"/>
        <v>14</v>
      </c>
      <c r="E60">
        <f t="shared" si="7"/>
        <v>8671.7086303939959</v>
      </c>
      <c r="F60">
        <f t="shared" si="7"/>
        <v>7155.8111632270175</v>
      </c>
      <c r="G60">
        <f t="shared" si="7"/>
        <v>8789.279643527203</v>
      </c>
      <c r="H60">
        <f t="shared" si="7"/>
        <v>9269.8986866791747</v>
      </c>
      <c r="I60">
        <f t="shared" si="7"/>
        <v>3265.7389305816137</v>
      </c>
      <c r="J60">
        <f t="shared" si="7"/>
        <v>976.31041275797361</v>
      </c>
      <c r="K60">
        <f t="shared" si="7"/>
        <v>1795.2670731707319</v>
      </c>
      <c r="L60">
        <f t="shared" si="7"/>
        <v>1281.8284240150092</v>
      </c>
      <c r="M60">
        <f t="shared" si="7"/>
        <v>1392.8360225140714</v>
      </c>
      <c r="N60">
        <f t="shared" si="7"/>
        <v>9210.5849906191361</v>
      </c>
      <c r="O60">
        <f t="shared" si="7"/>
        <v>6560.674577861163</v>
      </c>
      <c r="P60">
        <f t="shared" si="7"/>
        <v>7515.4170731707327</v>
      </c>
      <c r="Q60">
        <f t="shared" si="7"/>
        <v>5797.901782363977</v>
      </c>
      <c r="R60">
        <f t="shared" si="7"/>
        <v>7415.5912757973729</v>
      </c>
      <c r="S60">
        <f t="shared" si="7"/>
        <v>3189.9249530956849</v>
      </c>
      <c r="T60">
        <f t="shared" si="7"/>
        <v>1138.462382739212</v>
      </c>
      <c r="U60">
        <f t="shared" si="9"/>
        <v>2328.321013133208</v>
      </c>
      <c r="V60">
        <f t="shared" si="9"/>
        <v>813.14662288930572</v>
      </c>
      <c r="W60">
        <f t="shared" si="9"/>
        <v>8079.2167917448405</v>
      </c>
      <c r="X60">
        <f t="shared" si="9"/>
        <v>3966.3987804878043</v>
      </c>
      <c r="Y60">
        <f t="shared" si="9"/>
        <v>8837.9560975609747</v>
      </c>
      <c r="Z60">
        <f t="shared" si="9"/>
        <v>2246.8244840525331</v>
      </c>
      <c r="AA60">
        <f t="shared" si="9"/>
        <v>3886.9741088180117</v>
      </c>
      <c r="AB60">
        <f t="shared" si="9"/>
        <v>4093.867354596623</v>
      </c>
      <c r="AC60">
        <f t="shared" si="9"/>
        <v>2098.2455909943719</v>
      </c>
      <c r="AD60">
        <f t="shared" si="9"/>
        <v>1672.4802063789868</v>
      </c>
      <c r="AE60">
        <f t="shared" si="9"/>
        <v>1089.633771106942</v>
      </c>
    </row>
    <row r="61" spans="1:31">
      <c r="A61">
        <f t="shared" si="3"/>
        <v>2023</v>
      </c>
      <c r="B61">
        <f t="shared" si="4"/>
        <v>2</v>
      </c>
      <c r="C61" t="str">
        <f t="shared" si="2"/>
        <v>2023_2</v>
      </c>
      <c r="D61">
        <f t="shared" si="5"/>
        <v>14.25</v>
      </c>
      <c r="E61">
        <f t="shared" si="7"/>
        <v>8734.098592870545</v>
      </c>
      <c r="F61">
        <f t="shared" si="7"/>
        <v>7199.381332082552</v>
      </c>
      <c r="G61">
        <f t="shared" si="7"/>
        <v>8853.9016885553465</v>
      </c>
      <c r="H61">
        <f t="shared" si="7"/>
        <v>9335.0404315197011</v>
      </c>
      <c r="I61">
        <f t="shared" si="7"/>
        <v>3292.6050656660414</v>
      </c>
      <c r="J61">
        <f t="shared" si="7"/>
        <v>981.54015009380851</v>
      </c>
      <c r="K61">
        <f t="shared" si="7"/>
        <v>1806.4743902439027</v>
      </c>
      <c r="L61">
        <f t="shared" si="7"/>
        <v>1290.9285178236396</v>
      </c>
      <c r="M61">
        <f t="shared" si="7"/>
        <v>1403.2267354596625</v>
      </c>
      <c r="N61">
        <f t="shared" si="7"/>
        <v>9275.5763602251391</v>
      </c>
      <c r="O61">
        <f t="shared" si="7"/>
        <v>6606.8362101313323</v>
      </c>
      <c r="P61">
        <f t="shared" si="7"/>
        <v>7568.3243902439026</v>
      </c>
      <c r="Q61">
        <f t="shared" si="7"/>
        <v>5827.3415572232643</v>
      </c>
      <c r="R61">
        <f t="shared" si="7"/>
        <v>7466.9650093808623</v>
      </c>
      <c r="S61">
        <f t="shared" si="7"/>
        <v>3206.3818011257035</v>
      </c>
      <c r="T61">
        <f t="shared" si="7"/>
        <v>1145.6545028142591</v>
      </c>
      <c r="U61">
        <f t="shared" si="9"/>
        <v>2347.5530956848024</v>
      </c>
      <c r="V61">
        <f t="shared" si="9"/>
        <v>819.03968105065655</v>
      </c>
      <c r="W61">
        <f t="shared" si="9"/>
        <v>8134.3651969981238</v>
      </c>
      <c r="X61">
        <f t="shared" si="9"/>
        <v>4003.8768292682921</v>
      </c>
      <c r="Y61">
        <f t="shared" si="9"/>
        <v>8914.8658536585353</v>
      </c>
      <c r="Z61">
        <f t="shared" si="9"/>
        <v>2264.1998123827393</v>
      </c>
      <c r="AA61">
        <f t="shared" si="9"/>
        <v>3922.8042213883682</v>
      </c>
      <c r="AB61">
        <f t="shared" si="9"/>
        <v>4125.3835834896818</v>
      </c>
      <c r="AC61">
        <f t="shared" si="9"/>
        <v>2115.0393058161353</v>
      </c>
      <c r="AD61">
        <f t="shared" si="9"/>
        <v>1685.8700750469043</v>
      </c>
      <c r="AE61">
        <f t="shared" si="9"/>
        <v>1096.3031894934336</v>
      </c>
    </row>
    <row r="62" spans="1:31">
      <c r="A62">
        <f t="shared" si="3"/>
        <v>2023</v>
      </c>
      <c r="B62">
        <f t="shared" si="4"/>
        <v>3</v>
      </c>
      <c r="C62" t="str">
        <f t="shared" si="2"/>
        <v>2023_3</v>
      </c>
      <c r="D62">
        <f t="shared" si="5"/>
        <v>14.5</v>
      </c>
      <c r="E62">
        <f t="shared" si="7"/>
        <v>8796.4885553470922</v>
      </c>
      <c r="F62">
        <f t="shared" si="7"/>
        <v>7242.9515009380866</v>
      </c>
      <c r="G62">
        <f t="shared" si="7"/>
        <v>8918.52373358349</v>
      </c>
      <c r="H62">
        <f t="shared" si="7"/>
        <v>9400.1821763602256</v>
      </c>
      <c r="I62">
        <f t="shared" si="7"/>
        <v>3319.4712007504691</v>
      </c>
      <c r="J62">
        <f t="shared" si="7"/>
        <v>986.7698874296434</v>
      </c>
      <c r="K62">
        <f t="shared" si="7"/>
        <v>1817.6817073170732</v>
      </c>
      <c r="L62">
        <f t="shared" si="7"/>
        <v>1300.02861163227</v>
      </c>
      <c r="M62">
        <f t="shared" si="7"/>
        <v>1413.6174484052535</v>
      </c>
      <c r="N62">
        <f t="shared" si="7"/>
        <v>9340.5677298311439</v>
      </c>
      <c r="O62">
        <f t="shared" si="7"/>
        <v>6652.9978424015007</v>
      </c>
      <c r="P62">
        <f t="shared" si="7"/>
        <v>7621.2317073170743</v>
      </c>
      <c r="Q62">
        <f t="shared" si="7"/>
        <v>5856.7813320825517</v>
      </c>
      <c r="R62">
        <f t="shared" si="7"/>
        <v>7518.3387429643517</v>
      </c>
      <c r="S62">
        <f t="shared" si="7"/>
        <v>3222.8386491557226</v>
      </c>
      <c r="T62">
        <f t="shared" si="7"/>
        <v>1152.846622889306</v>
      </c>
      <c r="U62">
        <f t="shared" si="9"/>
        <v>2366.7851782363978</v>
      </c>
      <c r="V62">
        <f t="shared" si="9"/>
        <v>824.93273921200739</v>
      </c>
      <c r="W62">
        <f t="shared" si="9"/>
        <v>8189.5136022514071</v>
      </c>
      <c r="X62">
        <f t="shared" si="9"/>
        <v>4041.3548780487799</v>
      </c>
      <c r="Y62">
        <f t="shared" si="9"/>
        <v>8991.7756097560978</v>
      </c>
      <c r="Z62">
        <f t="shared" si="9"/>
        <v>2281.5751407129455</v>
      </c>
      <c r="AA62">
        <f t="shared" si="9"/>
        <v>3958.6343339587243</v>
      </c>
      <c r="AB62">
        <f t="shared" si="9"/>
        <v>4156.8998123827396</v>
      </c>
      <c r="AC62">
        <f t="shared" si="9"/>
        <v>2131.8330206378992</v>
      </c>
      <c r="AD62">
        <f t="shared" si="9"/>
        <v>1699.2599437148219</v>
      </c>
      <c r="AE62">
        <f t="shared" si="9"/>
        <v>1102.9726078799251</v>
      </c>
    </row>
    <row r="63" spans="1:31">
      <c r="A63">
        <f t="shared" si="3"/>
        <v>2023</v>
      </c>
      <c r="B63">
        <f t="shared" si="4"/>
        <v>4</v>
      </c>
      <c r="C63" t="str">
        <f t="shared" si="2"/>
        <v>2023_4</v>
      </c>
      <c r="D63">
        <f t="shared" si="5"/>
        <v>14.75</v>
      </c>
      <c r="E63">
        <f t="shared" si="7"/>
        <v>8858.8785178236394</v>
      </c>
      <c r="F63">
        <f t="shared" si="7"/>
        <v>7286.5216697936212</v>
      </c>
      <c r="G63">
        <f t="shared" si="7"/>
        <v>8983.1457786116316</v>
      </c>
      <c r="H63">
        <f t="shared" si="7"/>
        <v>9465.3239212007502</v>
      </c>
      <c r="I63">
        <f t="shared" si="7"/>
        <v>3346.3373358348967</v>
      </c>
      <c r="J63">
        <f t="shared" si="7"/>
        <v>991.9996247654783</v>
      </c>
      <c r="K63">
        <f t="shared" si="7"/>
        <v>1828.8890243902442</v>
      </c>
      <c r="L63">
        <f t="shared" si="7"/>
        <v>1309.1287054409004</v>
      </c>
      <c r="M63">
        <f t="shared" si="7"/>
        <v>1424.0081613508446</v>
      </c>
      <c r="N63">
        <f t="shared" si="7"/>
        <v>9405.5590994371487</v>
      </c>
      <c r="O63">
        <f t="shared" si="7"/>
        <v>6699.1594746716692</v>
      </c>
      <c r="P63">
        <f t="shared" si="7"/>
        <v>7674.1390243902442</v>
      </c>
      <c r="Q63">
        <f t="shared" si="7"/>
        <v>5886.221106941839</v>
      </c>
      <c r="R63">
        <f t="shared" si="7"/>
        <v>7569.712476547842</v>
      </c>
      <c r="S63">
        <f t="shared" si="7"/>
        <v>3239.2954971857412</v>
      </c>
      <c r="T63">
        <f t="shared" si="7"/>
        <v>1160.0387429643529</v>
      </c>
      <c r="U63">
        <f t="shared" si="9"/>
        <v>2386.0172607879922</v>
      </c>
      <c r="V63">
        <f t="shared" si="9"/>
        <v>830.82579737335823</v>
      </c>
      <c r="W63">
        <f t="shared" si="9"/>
        <v>8244.6620075046922</v>
      </c>
      <c r="X63">
        <f t="shared" si="9"/>
        <v>4078.8329268292678</v>
      </c>
      <c r="Y63">
        <f t="shared" si="9"/>
        <v>9068.6853658536584</v>
      </c>
      <c r="Z63">
        <f t="shared" si="9"/>
        <v>2298.9504690431522</v>
      </c>
      <c r="AA63">
        <f t="shared" si="9"/>
        <v>3994.4644465290808</v>
      </c>
      <c r="AB63">
        <f t="shared" si="9"/>
        <v>4188.4160412757974</v>
      </c>
      <c r="AC63">
        <f t="shared" si="9"/>
        <v>2148.6267354596625</v>
      </c>
      <c r="AD63">
        <f t="shared" si="9"/>
        <v>1712.6498123827391</v>
      </c>
      <c r="AE63">
        <f t="shared" si="9"/>
        <v>1109.6420262664167</v>
      </c>
    </row>
    <row r="64" spans="1:31">
      <c r="A64">
        <f t="shared" si="3"/>
        <v>2024</v>
      </c>
      <c r="B64">
        <f t="shared" si="4"/>
        <v>1</v>
      </c>
      <c r="C64" t="str">
        <f t="shared" si="2"/>
        <v>2024_1</v>
      </c>
      <c r="D64">
        <f t="shared" si="5"/>
        <v>15</v>
      </c>
      <c r="E64">
        <f t="shared" si="7"/>
        <v>8921.2684803001866</v>
      </c>
      <c r="F64">
        <f t="shared" si="7"/>
        <v>7330.0918386491558</v>
      </c>
      <c r="G64">
        <f t="shared" si="7"/>
        <v>9047.7678236397733</v>
      </c>
      <c r="H64">
        <f t="shared" si="7"/>
        <v>9530.4656660412766</v>
      </c>
      <c r="I64">
        <f t="shared" si="7"/>
        <v>3373.2034709193249</v>
      </c>
      <c r="J64">
        <f t="shared" si="7"/>
        <v>997.2293621013132</v>
      </c>
      <c r="K64">
        <f t="shared" si="7"/>
        <v>1840.0963414634148</v>
      </c>
      <c r="L64">
        <f t="shared" si="7"/>
        <v>1318.2287992495308</v>
      </c>
      <c r="M64">
        <f t="shared" si="7"/>
        <v>1434.3988742964355</v>
      </c>
      <c r="N64">
        <f t="shared" si="7"/>
        <v>9470.5504690431517</v>
      </c>
      <c r="O64">
        <f t="shared" si="7"/>
        <v>6745.3211069418385</v>
      </c>
      <c r="P64">
        <f t="shared" si="7"/>
        <v>7727.046341463416</v>
      </c>
      <c r="Q64">
        <f t="shared" si="7"/>
        <v>5915.6608818011255</v>
      </c>
      <c r="R64">
        <f t="shared" si="7"/>
        <v>7621.0862101313314</v>
      </c>
      <c r="S64">
        <f t="shared" si="7"/>
        <v>3255.7523452157602</v>
      </c>
      <c r="T64">
        <f t="shared" si="7"/>
        <v>1167.2308630393998</v>
      </c>
      <c r="U64">
        <f t="shared" si="9"/>
        <v>2405.2493433395866</v>
      </c>
      <c r="V64">
        <f t="shared" si="9"/>
        <v>836.71885553470906</v>
      </c>
      <c r="W64">
        <f t="shared" si="9"/>
        <v>8299.8104127579754</v>
      </c>
      <c r="X64">
        <f t="shared" si="9"/>
        <v>4116.3109756097556</v>
      </c>
      <c r="Y64">
        <f t="shared" si="9"/>
        <v>9145.595121951219</v>
      </c>
      <c r="Z64">
        <f t="shared" si="9"/>
        <v>2316.325797373358</v>
      </c>
      <c r="AA64">
        <f t="shared" si="9"/>
        <v>4030.2945590994373</v>
      </c>
      <c r="AB64">
        <f t="shared" si="9"/>
        <v>4219.9322701688561</v>
      </c>
      <c r="AC64">
        <f t="shared" si="9"/>
        <v>2165.4204502814264</v>
      </c>
      <c r="AD64">
        <f t="shared" si="9"/>
        <v>1726.0396810506568</v>
      </c>
      <c r="AE64">
        <f t="shared" si="9"/>
        <v>1116.3114446529082</v>
      </c>
    </row>
    <row r="65" spans="1:31">
      <c r="A65">
        <f t="shared" si="3"/>
        <v>2024</v>
      </c>
      <c r="B65">
        <f t="shared" si="4"/>
        <v>2</v>
      </c>
      <c r="C65" t="str">
        <f t="shared" si="2"/>
        <v>2024_2</v>
      </c>
      <c r="D65">
        <f t="shared" si="5"/>
        <v>15.25</v>
      </c>
      <c r="E65">
        <f t="shared" si="7"/>
        <v>8983.6584427767357</v>
      </c>
      <c r="F65">
        <f t="shared" si="7"/>
        <v>7373.6620075046903</v>
      </c>
      <c r="G65">
        <f t="shared" si="7"/>
        <v>9112.3898686679167</v>
      </c>
      <c r="H65">
        <f t="shared" si="7"/>
        <v>9595.6074108818011</v>
      </c>
      <c r="I65">
        <f t="shared" si="7"/>
        <v>3400.0696060037526</v>
      </c>
      <c r="J65">
        <f t="shared" si="7"/>
        <v>1002.4590994371481</v>
      </c>
      <c r="K65">
        <f t="shared" si="7"/>
        <v>1851.3036585365855</v>
      </c>
      <c r="L65">
        <f t="shared" si="7"/>
        <v>1327.3288930581612</v>
      </c>
      <c r="M65">
        <f t="shared" si="7"/>
        <v>1444.7895872420263</v>
      </c>
      <c r="N65">
        <f t="shared" si="7"/>
        <v>9535.5418386491547</v>
      </c>
      <c r="O65">
        <f t="shared" si="7"/>
        <v>6791.4827392120078</v>
      </c>
      <c r="P65">
        <f t="shared" si="7"/>
        <v>7779.9536585365859</v>
      </c>
      <c r="Q65">
        <f t="shared" si="7"/>
        <v>5945.1006566604128</v>
      </c>
      <c r="R65">
        <f t="shared" si="7"/>
        <v>7672.4599437148208</v>
      </c>
      <c r="S65">
        <f t="shared" si="7"/>
        <v>3272.2091932457788</v>
      </c>
      <c r="T65">
        <f t="shared" si="7"/>
        <v>1174.4229831144467</v>
      </c>
      <c r="U65">
        <f t="shared" si="9"/>
        <v>2424.481425891182</v>
      </c>
      <c r="V65">
        <f t="shared" si="9"/>
        <v>842.61191369606001</v>
      </c>
      <c r="W65">
        <f t="shared" si="9"/>
        <v>8354.9588180112587</v>
      </c>
      <c r="X65">
        <f t="shared" si="9"/>
        <v>4153.7890243902439</v>
      </c>
      <c r="Y65">
        <f t="shared" si="9"/>
        <v>9222.5048780487814</v>
      </c>
      <c r="Z65">
        <f t="shared" si="9"/>
        <v>2333.7011257035647</v>
      </c>
      <c r="AA65">
        <f t="shared" si="9"/>
        <v>4066.1246716697938</v>
      </c>
      <c r="AB65">
        <f t="shared" si="9"/>
        <v>4251.4484990619139</v>
      </c>
      <c r="AC65">
        <f t="shared" si="9"/>
        <v>2182.2141651031898</v>
      </c>
      <c r="AD65">
        <f t="shared" si="9"/>
        <v>1739.429549718574</v>
      </c>
      <c r="AE65">
        <f t="shared" si="9"/>
        <v>1122.9808630393998</v>
      </c>
    </row>
    <row r="66" spans="1:31">
      <c r="A66">
        <f t="shared" si="3"/>
        <v>2024</v>
      </c>
      <c r="B66">
        <f t="shared" si="4"/>
        <v>3</v>
      </c>
      <c r="C66" t="str">
        <f t="shared" si="2"/>
        <v>2024_3</v>
      </c>
      <c r="D66">
        <f t="shared" si="5"/>
        <v>15.5</v>
      </c>
      <c r="E66">
        <f t="shared" si="7"/>
        <v>9046.0484052532829</v>
      </c>
      <c r="F66">
        <f t="shared" si="7"/>
        <v>7417.2321763602249</v>
      </c>
      <c r="G66">
        <f t="shared" si="7"/>
        <v>9177.0119136960602</v>
      </c>
      <c r="H66">
        <f t="shared" si="7"/>
        <v>9660.7491557223275</v>
      </c>
      <c r="I66">
        <f t="shared" si="7"/>
        <v>3426.9357410881803</v>
      </c>
      <c r="J66">
        <f t="shared" si="7"/>
        <v>1007.688836772983</v>
      </c>
      <c r="K66">
        <f t="shared" si="7"/>
        <v>1862.5109756097563</v>
      </c>
      <c r="L66">
        <f t="shared" si="7"/>
        <v>1336.4289868667915</v>
      </c>
      <c r="M66">
        <f t="shared" si="7"/>
        <v>1455.1803001876174</v>
      </c>
      <c r="N66">
        <f t="shared" si="7"/>
        <v>9600.5332082551595</v>
      </c>
      <c r="O66">
        <f t="shared" si="7"/>
        <v>6837.6443714821762</v>
      </c>
      <c r="P66">
        <f t="shared" si="7"/>
        <v>7832.8609756097567</v>
      </c>
      <c r="Q66">
        <f t="shared" si="7"/>
        <v>5974.5404315197002</v>
      </c>
      <c r="R66">
        <f t="shared" si="7"/>
        <v>7723.8336772983112</v>
      </c>
      <c r="S66">
        <f t="shared" si="7"/>
        <v>3288.6660412757974</v>
      </c>
      <c r="T66">
        <f t="shared" si="7"/>
        <v>1181.6151031894935</v>
      </c>
      <c r="U66">
        <f t="shared" si="9"/>
        <v>2443.7135084427764</v>
      </c>
      <c r="V66">
        <f t="shared" si="9"/>
        <v>848.50497185741085</v>
      </c>
      <c r="W66">
        <f t="shared" si="9"/>
        <v>8410.107223264542</v>
      </c>
      <c r="X66">
        <f t="shared" si="9"/>
        <v>4191.2670731707312</v>
      </c>
      <c r="Y66">
        <f t="shared" si="9"/>
        <v>9299.414634146342</v>
      </c>
      <c r="Z66">
        <f t="shared" si="9"/>
        <v>2351.0764540337714</v>
      </c>
      <c r="AA66">
        <f t="shared" si="9"/>
        <v>4101.9547842401498</v>
      </c>
      <c r="AB66">
        <f t="shared" si="9"/>
        <v>4282.9647279549717</v>
      </c>
      <c r="AC66">
        <f t="shared" si="9"/>
        <v>2199.0078799249532</v>
      </c>
      <c r="AD66">
        <f t="shared" si="9"/>
        <v>1752.8194183864916</v>
      </c>
      <c r="AE66">
        <f t="shared" si="9"/>
        <v>1129.6502814258913</v>
      </c>
    </row>
    <row r="67" spans="1:31">
      <c r="A67">
        <f t="shared" si="3"/>
        <v>2024</v>
      </c>
      <c r="B67">
        <f t="shared" si="4"/>
        <v>4</v>
      </c>
      <c r="C67" t="str">
        <f t="shared" si="2"/>
        <v>2024_4</v>
      </c>
      <c r="D67">
        <f t="shared" si="5"/>
        <v>15.75</v>
      </c>
      <c r="E67">
        <f t="shared" si="7"/>
        <v>9108.438367729832</v>
      </c>
      <c r="F67">
        <f t="shared" si="7"/>
        <v>7460.8023452157595</v>
      </c>
      <c r="G67">
        <f t="shared" si="7"/>
        <v>9241.6339587242019</v>
      </c>
      <c r="H67">
        <f t="shared" si="7"/>
        <v>9725.890900562852</v>
      </c>
      <c r="I67">
        <f t="shared" si="7"/>
        <v>3453.801876172608</v>
      </c>
      <c r="J67">
        <f t="shared" si="7"/>
        <v>1012.9185741088179</v>
      </c>
      <c r="K67">
        <f t="shared" si="7"/>
        <v>1873.7182926829269</v>
      </c>
      <c r="L67">
        <f t="shared" si="7"/>
        <v>1345.5290806754219</v>
      </c>
      <c r="M67">
        <f t="shared" si="7"/>
        <v>1465.5710131332085</v>
      </c>
      <c r="N67">
        <f t="shared" si="7"/>
        <v>9665.5245778611625</v>
      </c>
      <c r="O67">
        <f t="shared" si="7"/>
        <v>6883.8060037523446</v>
      </c>
      <c r="P67">
        <f t="shared" si="7"/>
        <v>7885.7682926829275</v>
      </c>
      <c r="Q67">
        <f t="shared" si="7"/>
        <v>6003.9802063789866</v>
      </c>
      <c r="R67">
        <f t="shared" si="7"/>
        <v>7775.2074108817997</v>
      </c>
      <c r="S67">
        <f t="shared" si="7"/>
        <v>3305.122889305816</v>
      </c>
      <c r="T67">
        <f t="shared" si="7"/>
        <v>1188.8072232645404</v>
      </c>
      <c r="U67">
        <f t="shared" si="9"/>
        <v>2462.9455909943713</v>
      </c>
      <c r="V67">
        <f t="shared" si="9"/>
        <v>854.39803001876169</v>
      </c>
      <c r="W67">
        <f t="shared" si="9"/>
        <v>8465.2556285178252</v>
      </c>
      <c r="X67">
        <f t="shared" si="9"/>
        <v>4228.7451219512186</v>
      </c>
      <c r="Y67">
        <f t="shared" si="9"/>
        <v>9376.3243902439026</v>
      </c>
      <c r="Z67">
        <f t="shared" si="9"/>
        <v>2368.4517823639771</v>
      </c>
      <c r="AA67">
        <f t="shared" si="9"/>
        <v>4137.7848968105063</v>
      </c>
      <c r="AB67">
        <f t="shared" si="9"/>
        <v>4314.4809568480305</v>
      </c>
      <c r="AC67">
        <f t="shared" si="9"/>
        <v>2215.801594746717</v>
      </c>
      <c r="AD67">
        <f t="shared" si="9"/>
        <v>1766.2092870544091</v>
      </c>
      <c r="AE67">
        <f t="shared" si="9"/>
        <v>1136.3196998123829</v>
      </c>
    </row>
    <row r="68" spans="1:31">
      <c r="A68">
        <f t="shared" si="3"/>
        <v>2025</v>
      </c>
      <c r="B68">
        <f t="shared" si="4"/>
        <v>1</v>
      </c>
      <c r="C68" t="str">
        <f t="shared" si="2"/>
        <v>2025_1</v>
      </c>
      <c r="D68">
        <f t="shared" si="5"/>
        <v>16</v>
      </c>
      <c r="E68">
        <f t="shared" si="7"/>
        <v>9170.8283302063792</v>
      </c>
      <c r="F68">
        <f t="shared" si="7"/>
        <v>7504.3725140712941</v>
      </c>
      <c r="G68">
        <f t="shared" si="7"/>
        <v>9306.2560037523435</v>
      </c>
      <c r="H68">
        <f t="shared" si="7"/>
        <v>9791.0326454033784</v>
      </c>
      <c r="I68">
        <f t="shared" si="7"/>
        <v>3480.6680112570357</v>
      </c>
      <c r="J68">
        <f t="shared" si="7"/>
        <v>1018.1483114446528</v>
      </c>
      <c r="K68">
        <f t="shared" si="7"/>
        <v>1884.9256097560979</v>
      </c>
      <c r="L68">
        <f t="shared" si="7"/>
        <v>1354.6291744840523</v>
      </c>
      <c r="M68">
        <f t="shared" si="7"/>
        <v>1475.9617260787995</v>
      </c>
      <c r="N68">
        <f t="shared" si="7"/>
        <v>9730.5159474671673</v>
      </c>
      <c r="O68">
        <f t="shared" si="7"/>
        <v>6929.9676360225139</v>
      </c>
      <c r="P68">
        <f t="shared" si="7"/>
        <v>7938.6756097560983</v>
      </c>
      <c r="Q68">
        <f t="shared" si="7"/>
        <v>6033.419981238274</v>
      </c>
      <c r="R68">
        <f t="shared" si="7"/>
        <v>7826.58114446529</v>
      </c>
      <c r="S68">
        <f t="shared" si="7"/>
        <v>3321.579737335835</v>
      </c>
      <c r="T68">
        <f t="shared" si="7"/>
        <v>1195.9993433395873</v>
      </c>
      <c r="U68">
        <f t="shared" si="9"/>
        <v>2482.1776735459662</v>
      </c>
      <c r="V68">
        <f t="shared" si="9"/>
        <v>860.29108818011252</v>
      </c>
      <c r="W68">
        <f t="shared" si="9"/>
        <v>8520.4040337711085</v>
      </c>
      <c r="X68">
        <f t="shared" si="9"/>
        <v>4266.2231707317069</v>
      </c>
      <c r="Y68">
        <f t="shared" si="9"/>
        <v>9453.2341463414632</v>
      </c>
      <c r="Z68">
        <f t="shared" si="9"/>
        <v>2385.8271106941838</v>
      </c>
      <c r="AA68">
        <f t="shared" si="9"/>
        <v>4173.6150093808628</v>
      </c>
      <c r="AB68">
        <f t="shared" si="9"/>
        <v>4345.9971857410883</v>
      </c>
      <c r="AC68">
        <f t="shared" si="9"/>
        <v>2232.5953095684808</v>
      </c>
      <c r="AD68">
        <f t="shared" si="9"/>
        <v>1779.5991557223265</v>
      </c>
      <c r="AE68">
        <f t="shared" si="9"/>
        <v>1142.9891181988744</v>
      </c>
    </row>
    <row r="69" spans="1:31">
      <c r="A69">
        <f t="shared" si="3"/>
        <v>2025</v>
      </c>
      <c r="B69">
        <f t="shared" si="4"/>
        <v>2</v>
      </c>
      <c r="C69" t="str">
        <f t="shared" ref="C69:C131" si="10">A69&amp;"_"&amp;B69</f>
        <v>2025_2</v>
      </c>
      <c r="D69">
        <f t="shared" si="5"/>
        <v>16.25</v>
      </c>
      <c r="E69">
        <f t="shared" si="7"/>
        <v>9233.2182926829264</v>
      </c>
      <c r="F69">
        <f t="shared" si="7"/>
        <v>7547.9426829268286</v>
      </c>
      <c r="G69">
        <f t="shared" si="7"/>
        <v>9370.878048780487</v>
      </c>
      <c r="H69">
        <f t="shared" si="7"/>
        <v>9856.174390243903</v>
      </c>
      <c r="I69">
        <f t="shared" si="7"/>
        <v>3507.5341463414634</v>
      </c>
      <c r="J69">
        <f t="shared" si="7"/>
        <v>1023.3780487804877</v>
      </c>
      <c r="K69">
        <f t="shared" ref="K69:Z84" si="11">$D69*K$2+K$1</f>
        <v>1896.1329268292684</v>
      </c>
      <c r="L69">
        <f t="shared" si="11"/>
        <v>1363.7292682926827</v>
      </c>
      <c r="M69">
        <f t="shared" si="11"/>
        <v>1486.3524390243904</v>
      </c>
      <c r="N69">
        <f t="shared" si="11"/>
        <v>9795.5073170731703</v>
      </c>
      <c r="O69">
        <f t="shared" si="11"/>
        <v>6976.1292682926833</v>
      </c>
      <c r="P69">
        <f t="shared" si="11"/>
        <v>7991.5829268292691</v>
      </c>
      <c r="Q69">
        <f t="shared" si="11"/>
        <v>6062.8597560975613</v>
      </c>
      <c r="R69">
        <f t="shared" si="11"/>
        <v>7877.9548780487803</v>
      </c>
      <c r="S69">
        <f t="shared" si="11"/>
        <v>3338.0365853658541</v>
      </c>
      <c r="T69">
        <f t="shared" si="11"/>
        <v>1203.1914634146342</v>
      </c>
      <c r="U69">
        <f t="shared" si="11"/>
        <v>2501.4097560975606</v>
      </c>
      <c r="V69">
        <f t="shared" si="11"/>
        <v>866.18414634146336</v>
      </c>
      <c r="W69">
        <f t="shared" si="11"/>
        <v>8575.5524390243918</v>
      </c>
      <c r="X69">
        <f t="shared" si="11"/>
        <v>4303.7012195121952</v>
      </c>
      <c r="Y69">
        <f t="shared" si="11"/>
        <v>9530.1439024390238</v>
      </c>
      <c r="Z69">
        <f t="shared" si="11"/>
        <v>2403.2024390243905</v>
      </c>
      <c r="AA69">
        <f t="shared" si="9"/>
        <v>4209.4451219512193</v>
      </c>
      <c r="AB69">
        <f t="shared" si="9"/>
        <v>4377.5134146341461</v>
      </c>
      <c r="AC69">
        <f t="shared" si="9"/>
        <v>2249.3890243902442</v>
      </c>
      <c r="AD69">
        <f t="shared" si="9"/>
        <v>1792.9890243902439</v>
      </c>
      <c r="AE69">
        <f t="shared" si="9"/>
        <v>1149.6585365853659</v>
      </c>
    </row>
    <row r="70" spans="1:31">
      <c r="A70">
        <f t="shared" ref="A70:A131" si="12">IF(B70=1,A69+1,A69)</f>
        <v>2025</v>
      </c>
      <c r="B70">
        <f t="shared" ref="B70:B131" si="13">IF(B69=4,1,B69+1)</f>
        <v>3</v>
      </c>
      <c r="C70" t="str">
        <f t="shared" si="10"/>
        <v>2025_3</v>
      </c>
      <c r="D70">
        <f t="shared" ref="D70:D131" si="14">D69+1/4</f>
        <v>16.5</v>
      </c>
      <c r="E70">
        <f t="shared" ref="E70:T85" si="15">$D70*E$2+E$1</f>
        <v>9295.6082551594736</v>
      </c>
      <c r="F70">
        <f t="shared" si="15"/>
        <v>7591.5128517823641</v>
      </c>
      <c r="G70">
        <f t="shared" si="15"/>
        <v>9435.5000938086305</v>
      </c>
      <c r="H70">
        <f t="shared" si="15"/>
        <v>9921.3161350844275</v>
      </c>
      <c r="I70">
        <f t="shared" si="15"/>
        <v>3534.4002814258911</v>
      </c>
      <c r="J70">
        <f t="shared" si="15"/>
        <v>1028.6077861163226</v>
      </c>
      <c r="K70">
        <f t="shared" si="15"/>
        <v>1907.3402439024392</v>
      </c>
      <c r="L70">
        <f t="shared" si="15"/>
        <v>1372.8293621013131</v>
      </c>
      <c r="M70">
        <f t="shared" si="15"/>
        <v>1496.7431519699815</v>
      </c>
      <c r="N70">
        <f t="shared" si="15"/>
        <v>9860.4986866791733</v>
      </c>
      <c r="O70">
        <f t="shared" si="15"/>
        <v>7022.2909005628517</v>
      </c>
      <c r="P70">
        <f t="shared" si="15"/>
        <v>8044.4902439024399</v>
      </c>
      <c r="Q70">
        <f t="shared" si="15"/>
        <v>6092.2995309568478</v>
      </c>
      <c r="R70">
        <f t="shared" si="15"/>
        <v>7929.3286116322688</v>
      </c>
      <c r="S70">
        <f t="shared" si="15"/>
        <v>3354.4934333958727</v>
      </c>
      <c r="T70">
        <f t="shared" si="15"/>
        <v>1210.3835834896813</v>
      </c>
      <c r="U70">
        <f t="shared" si="11"/>
        <v>2520.6418386491555</v>
      </c>
      <c r="V70">
        <f t="shared" si="11"/>
        <v>872.0772045028142</v>
      </c>
      <c r="W70">
        <f t="shared" si="11"/>
        <v>8630.7008442776751</v>
      </c>
      <c r="X70">
        <f t="shared" si="11"/>
        <v>4341.1792682926825</v>
      </c>
      <c r="Y70">
        <f t="shared" si="11"/>
        <v>9607.0536585365844</v>
      </c>
      <c r="Z70">
        <f t="shared" si="11"/>
        <v>2420.5777673545963</v>
      </c>
      <c r="AA70">
        <f t="shared" si="9"/>
        <v>4245.2752345215758</v>
      </c>
      <c r="AB70">
        <f t="shared" si="9"/>
        <v>4409.0296435272048</v>
      </c>
      <c r="AC70">
        <f t="shared" si="9"/>
        <v>2266.1827392120076</v>
      </c>
      <c r="AD70">
        <f t="shared" si="9"/>
        <v>1806.3788930581613</v>
      </c>
      <c r="AE70">
        <f t="shared" si="9"/>
        <v>1156.3279549718577</v>
      </c>
    </row>
    <row r="71" spans="1:31">
      <c r="A71">
        <f t="shared" si="12"/>
        <v>2025</v>
      </c>
      <c r="B71">
        <f t="shared" si="13"/>
        <v>4</v>
      </c>
      <c r="C71" t="str">
        <f t="shared" si="10"/>
        <v>2025_4</v>
      </c>
      <c r="D71">
        <f t="shared" si="14"/>
        <v>16.75</v>
      </c>
      <c r="E71">
        <f t="shared" si="15"/>
        <v>9357.9982176360227</v>
      </c>
      <c r="F71">
        <f t="shared" si="15"/>
        <v>7635.0830206378987</v>
      </c>
      <c r="G71">
        <f t="shared" si="15"/>
        <v>9500.1221388367721</v>
      </c>
      <c r="H71">
        <f t="shared" si="15"/>
        <v>9986.4578799249539</v>
      </c>
      <c r="I71">
        <f t="shared" si="15"/>
        <v>3561.2664165103188</v>
      </c>
      <c r="J71">
        <f t="shared" si="15"/>
        <v>1033.8375234521575</v>
      </c>
      <c r="K71">
        <f t="shared" si="15"/>
        <v>1918.5475609756099</v>
      </c>
      <c r="L71">
        <f t="shared" si="15"/>
        <v>1381.9294559099435</v>
      </c>
      <c r="M71">
        <f t="shared" si="15"/>
        <v>1507.1338649155723</v>
      </c>
      <c r="N71">
        <f t="shared" si="15"/>
        <v>9925.4900562851763</v>
      </c>
      <c r="O71">
        <f t="shared" si="15"/>
        <v>7068.4525328330201</v>
      </c>
      <c r="P71">
        <f t="shared" si="15"/>
        <v>8097.3975609756108</v>
      </c>
      <c r="Q71">
        <f t="shared" si="15"/>
        <v>6121.7393058161351</v>
      </c>
      <c r="R71">
        <f t="shared" si="15"/>
        <v>7980.7023452157591</v>
      </c>
      <c r="S71">
        <f t="shared" si="15"/>
        <v>3370.9502814258913</v>
      </c>
      <c r="T71">
        <f t="shared" si="15"/>
        <v>1217.575703564728</v>
      </c>
      <c r="U71">
        <f t="shared" si="11"/>
        <v>2539.8739212007504</v>
      </c>
      <c r="V71">
        <f t="shared" si="11"/>
        <v>877.97026266416503</v>
      </c>
      <c r="W71">
        <f t="shared" si="11"/>
        <v>8685.8492495309583</v>
      </c>
      <c r="X71">
        <f t="shared" si="11"/>
        <v>4378.6573170731699</v>
      </c>
      <c r="Y71">
        <f t="shared" si="11"/>
        <v>9683.963414634145</v>
      </c>
      <c r="Z71">
        <f t="shared" si="11"/>
        <v>2437.953095684803</v>
      </c>
      <c r="AA71">
        <f t="shared" si="9"/>
        <v>4281.1053470919323</v>
      </c>
      <c r="AB71">
        <f t="shared" si="9"/>
        <v>4440.5458724202635</v>
      </c>
      <c r="AC71">
        <f t="shared" si="9"/>
        <v>2282.9764540337715</v>
      </c>
      <c r="AD71">
        <f t="shared" si="9"/>
        <v>1819.768761726079</v>
      </c>
      <c r="AE71">
        <f t="shared" si="9"/>
        <v>1162.9973733583493</v>
      </c>
    </row>
    <row r="72" spans="1:31">
      <c r="A72">
        <f t="shared" si="12"/>
        <v>2026</v>
      </c>
      <c r="B72">
        <f t="shared" si="13"/>
        <v>1</v>
      </c>
      <c r="C72" t="str">
        <f t="shared" si="10"/>
        <v>2026_1</v>
      </c>
      <c r="D72">
        <f t="shared" si="14"/>
        <v>17</v>
      </c>
      <c r="E72">
        <f t="shared" si="15"/>
        <v>9420.3881801125717</v>
      </c>
      <c r="F72">
        <f t="shared" si="15"/>
        <v>7678.6531894934333</v>
      </c>
      <c r="G72">
        <f t="shared" si="15"/>
        <v>9564.7441838649138</v>
      </c>
      <c r="H72">
        <f t="shared" si="15"/>
        <v>10051.599624765478</v>
      </c>
      <c r="I72">
        <f t="shared" si="15"/>
        <v>3588.1325515947465</v>
      </c>
      <c r="J72">
        <f t="shared" si="15"/>
        <v>1039.0672607879924</v>
      </c>
      <c r="K72">
        <f t="shared" si="15"/>
        <v>1929.7548780487807</v>
      </c>
      <c r="L72">
        <f t="shared" si="15"/>
        <v>1391.0295497185739</v>
      </c>
      <c r="M72">
        <f t="shared" si="15"/>
        <v>1517.5245778611634</v>
      </c>
      <c r="N72">
        <f t="shared" si="15"/>
        <v>9990.4814258911811</v>
      </c>
      <c r="O72">
        <f t="shared" si="15"/>
        <v>7114.6141651031894</v>
      </c>
      <c r="P72">
        <f t="shared" si="15"/>
        <v>8150.3048780487807</v>
      </c>
      <c r="Q72">
        <f t="shared" si="15"/>
        <v>6151.1790806754225</v>
      </c>
      <c r="R72">
        <f t="shared" si="15"/>
        <v>8032.0760787992485</v>
      </c>
      <c r="S72">
        <f t="shared" si="15"/>
        <v>3387.4071294559099</v>
      </c>
      <c r="T72">
        <f t="shared" si="15"/>
        <v>1224.7678236397751</v>
      </c>
      <c r="U72">
        <f t="shared" si="11"/>
        <v>2559.1060037523448</v>
      </c>
      <c r="V72">
        <f t="shared" si="11"/>
        <v>883.86332082551598</v>
      </c>
      <c r="W72">
        <f t="shared" si="11"/>
        <v>8740.9976547842416</v>
      </c>
      <c r="X72">
        <f t="shared" si="11"/>
        <v>4416.1353658536582</v>
      </c>
      <c r="Y72">
        <f t="shared" si="11"/>
        <v>9760.8731707317074</v>
      </c>
      <c r="Z72">
        <f t="shared" si="11"/>
        <v>2455.3284240150097</v>
      </c>
      <c r="AA72">
        <f t="shared" si="9"/>
        <v>4316.9354596622888</v>
      </c>
      <c r="AB72">
        <f t="shared" si="9"/>
        <v>4472.0621013133214</v>
      </c>
      <c r="AC72">
        <f t="shared" si="9"/>
        <v>2299.7701688555353</v>
      </c>
      <c r="AD72">
        <f t="shared" si="9"/>
        <v>1833.1586303939962</v>
      </c>
      <c r="AE72">
        <f t="shared" si="9"/>
        <v>1169.6667917448408</v>
      </c>
    </row>
    <row r="73" spans="1:31">
      <c r="A73">
        <f t="shared" si="12"/>
        <v>2026</v>
      </c>
      <c r="B73">
        <f t="shared" si="13"/>
        <v>2</v>
      </c>
      <c r="C73" t="str">
        <f t="shared" si="10"/>
        <v>2026_2</v>
      </c>
      <c r="D73">
        <f t="shared" si="14"/>
        <v>17.25</v>
      </c>
      <c r="E73">
        <f t="shared" si="15"/>
        <v>9482.7781425891189</v>
      </c>
      <c r="F73">
        <f t="shared" si="15"/>
        <v>7722.2233583489678</v>
      </c>
      <c r="G73">
        <f t="shared" si="15"/>
        <v>9629.3662288930573</v>
      </c>
      <c r="H73">
        <f t="shared" si="15"/>
        <v>10116.741369606003</v>
      </c>
      <c r="I73">
        <f t="shared" si="15"/>
        <v>3614.9986866791746</v>
      </c>
      <c r="J73">
        <f t="shared" si="15"/>
        <v>1044.2969981238273</v>
      </c>
      <c r="K73">
        <f t="shared" si="15"/>
        <v>1940.9621951219515</v>
      </c>
      <c r="L73">
        <f t="shared" si="15"/>
        <v>1400.1296435272043</v>
      </c>
      <c r="M73">
        <f t="shared" si="15"/>
        <v>1527.9152908067545</v>
      </c>
      <c r="N73">
        <f t="shared" si="15"/>
        <v>10055.472795497186</v>
      </c>
      <c r="O73">
        <f t="shared" si="15"/>
        <v>7160.7757973733587</v>
      </c>
      <c r="P73">
        <f t="shared" si="15"/>
        <v>8203.2121951219524</v>
      </c>
      <c r="Q73">
        <f t="shared" si="15"/>
        <v>6180.6188555347089</v>
      </c>
      <c r="R73">
        <f t="shared" si="15"/>
        <v>8083.4498123827379</v>
      </c>
      <c r="S73">
        <f t="shared" si="15"/>
        <v>3403.8639774859289</v>
      </c>
      <c r="T73">
        <f t="shared" si="15"/>
        <v>1231.959943714822</v>
      </c>
      <c r="U73">
        <f t="shared" si="11"/>
        <v>2578.3380863039397</v>
      </c>
      <c r="V73">
        <f t="shared" si="11"/>
        <v>889.75637898686682</v>
      </c>
      <c r="W73">
        <f t="shared" si="11"/>
        <v>8796.1460600375249</v>
      </c>
      <c r="X73">
        <f t="shared" si="11"/>
        <v>4453.6134146341465</v>
      </c>
      <c r="Y73">
        <f t="shared" si="11"/>
        <v>9837.782926829268</v>
      </c>
      <c r="Z73">
        <f t="shared" si="11"/>
        <v>2472.7037523452154</v>
      </c>
      <c r="AA73">
        <f t="shared" si="9"/>
        <v>4352.7655722326454</v>
      </c>
      <c r="AB73">
        <f t="shared" si="9"/>
        <v>4503.5783302063792</v>
      </c>
      <c r="AC73">
        <f t="shared" si="9"/>
        <v>2316.5638836772987</v>
      </c>
      <c r="AD73">
        <f t="shared" si="9"/>
        <v>1846.5484990619138</v>
      </c>
      <c r="AE73">
        <f t="shared" si="9"/>
        <v>1176.3362101313323</v>
      </c>
    </row>
    <row r="74" spans="1:31">
      <c r="A74">
        <f t="shared" si="12"/>
        <v>2026</v>
      </c>
      <c r="B74">
        <f t="shared" si="13"/>
        <v>3</v>
      </c>
      <c r="C74" t="str">
        <f t="shared" si="10"/>
        <v>2026_3</v>
      </c>
      <c r="D74">
        <f t="shared" si="14"/>
        <v>17.5</v>
      </c>
      <c r="E74">
        <f t="shared" si="15"/>
        <v>9545.1681050656662</v>
      </c>
      <c r="F74">
        <f t="shared" si="15"/>
        <v>7765.7935272045033</v>
      </c>
      <c r="G74">
        <f t="shared" si="15"/>
        <v>9693.9882739212007</v>
      </c>
      <c r="H74">
        <f t="shared" si="15"/>
        <v>10181.883114446529</v>
      </c>
      <c r="I74">
        <f t="shared" si="15"/>
        <v>3641.8648217636023</v>
      </c>
      <c r="J74">
        <f t="shared" si="15"/>
        <v>1049.5267354596622</v>
      </c>
      <c r="K74">
        <f t="shared" si="15"/>
        <v>1952.169512195122</v>
      </c>
      <c r="L74">
        <f t="shared" si="15"/>
        <v>1409.2297373358347</v>
      </c>
      <c r="M74">
        <f t="shared" si="15"/>
        <v>1538.3060037523455</v>
      </c>
      <c r="N74">
        <f t="shared" si="15"/>
        <v>10120.464165103189</v>
      </c>
      <c r="O74">
        <f t="shared" si="15"/>
        <v>7206.9374296435271</v>
      </c>
      <c r="P74">
        <f t="shared" si="15"/>
        <v>8256.1195121951223</v>
      </c>
      <c r="Q74">
        <f t="shared" si="15"/>
        <v>6210.0586303939963</v>
      </c>
      <c r="R74">
        <f t="shared" si="15"/>
        <v>8134.8235459662283</v>
      </c>
      <c r="S74">
        <f t="shared" si="15"/>
        <v>3420.3208255159475</v>
      </c>
      <c r="T74">
        <f t="shared" si="15"/>
        <v>1239.1520637898689</v>
      </c>
      <c r="U74">
        <f t="shared" si="11"/>
        <v>2597.5701688555346</v>
      </c>
      <c r="V74">
        <f t="shared" si="11"/>
        <v>895.64943714821766</v>
      </c>
      <c r="W74">
        <f t="shared" si="11"/>
        <v>8851.2944652908081</v>
      </c>
      <c r="X74">
        <f t="shared" si="11"/>
        <v>4491.0914634146338</v>
      </c>
      <c r="Y74">
        <f t="shared" si="11"/>
        <v>9914.6926829268286</v>
      </c>
      <c r="Z74">
        <f t="shared" si="11"/>
        <v>2490.0790806754221</v>
      </c>
      <c r="AA74">
        <f t="shared" si="9"/>
        <v>4388.5956848030019</v>
      </c>
      <c r="AB74">
        <f t="shared" si="9"/>
        <v>4535.0945590994379</v>
      </c>
      <c r="AC74">
        <f t="shared" si="9"/>
        <v>2333.3575984990621</v>
      </c>
      <c r="AD74">
        <f t="shared" si="9"/>
        <v>1859.938367729831</v>
      </c>
      <c r="AE74">
        <f t="shared" si="9"/>
        <v>1183.0056285178239</v>
      </c>
    </row>
    <row r="75" spans="1:31">
      <c r="A75">
        <f t="shared" si="12"/>
        <v>2026</v>
      </c>
      <c r="B75">
        <f t="shared" si="13"/>
        <v>4</v>
      </c>
      <c r="C75" t="str">
        <f t="shared" si="10"/>
        <v>2026_4</v>
      </c>
      <c r="D75">
        <f t="shared" si="14"/>
        <v>17.75</v>
      </c>
      <c r="E75">
        <f t="shared" si="15"/>
        <v>9607.5580675422134</v>
      </c>
      <c r="F75">
        <f t="shared" si="15"/>
        <v>7809.3636960600379</v>
      </c>
      <c r="G75">
        <f t="shared" si="15"/>
        <v>9758.6103189493424</v>
      </c>
      <c r="H75">
        <f t="shared" si="15"/>
        <v>10247.024859287056</v>
      </c>
      <c r="I75">
        <f t="shared" si="15"/>
        <v>3668.73095684803</v>
      </c>
      <c r="J75">
        <f t="shared" si="15"/>
        <v>1054.7564727954971</v>
      </c>
      <c r="K75">
        <f t="shared" si="15"/>
        <v>1963.376829268293</v>
      </c>
      <c r="L75">
        <f t="shared" si="15"/>
        <v>1418.3298311444651</v>
      </c>
      <c r="M75">
        <f t="shared" si="15"/>
        <v>1548.6967166979364</v>
      </c>
      <c r="N75">
        <f t="shared" si="15"/>
        <v>10185.455534709192</v>
      </c>
      <c r="O75">
        <f t="shared" si="15"/>
        <v>7253.0990619136956</v>
      </c>
      <c r="P75">
        <f t="shared" si="15"/>
        <v>8309.026829268294</v>
      </c>
      <c r="Q75">
        <f t="shared" si="15"/>
        <v>6239.4984052532836</v>
      </c>
      <c r="R75">
        <f t="shared" si="15"/>
        <v>8186.1972795497177</v>
      </c>
      <c r="S75">
        <f t="shared" si="15"/>
        <v>3436.7776735459665</v>
      </c>
      <c r="T75">
        <f t="shared" si="15"/>
        <v>1246.3441838649157</v>
      </c>
      <c r="U75">
        <f t="shared" si="11"/>
        <v>2616.802251407129</v>
      </c>
      <c r="V75">
        <f t="shared" si="11"/>
        <v>901.54249530956849</v>
      </c>
      <c r="W75">
        <f t="shared" si="11"/>
        <v>8906.4428705440914</v>
      </c>
      <c r="X75">
        <f t="shared" si="11"/>
        <v>4528.5695121951212</v>
      </c>
      <c r="Y75">
        <f t="shared" si="11"/>
        <v>9991.6024390243911</v>
      </c>
      <c r="Z75">
        <f t="shared" si="11"/>
        <v>2507.4544090056288</v>
      </c>
      <c r="AA75">
        <f t="shared" si="9"/>
        <v>4424.4257973733584</v>
      </c>
      <c r="AB75">
        <f t="shared" si="9"/>
        <v>4566.6107879924957</v>
      </c>
      <c r="AC75">
        <f t="shared" si="9"/>
        <v>2350.1513133208259</v>
      </c>
      <c r="AD75">
        <f t="shared" si="9"/>
        <v>1873.3282363977487</v>
      </c>
      <c r="AE75">
        <f t="shared" si="9"/>
        <v>1189.6750469043154</v>
      </c>
    </row>
    <row r="76" spans="1:31">
      <c r="A76">
        <f t="shared" si="12"/>
        <v>2027</v>
      </c>
      <c r="B76">
        <f t="shared" si="13"/>
        <v>1</v>
      </c>
      <c r="C76" t="str">
        <f t="shared" si="10"/>
        <v>2027_1</v>
      </c>
      <c r="D76">
        <f t="shared" si="14"/>
        <v>18</v>
      </c>
      <c r="E76">
        <f t="shared" si="15"/>
        <v>9669.9480300187624</v>
      </c>
      <c r="F76">
        <f t="shared" si="15"/>
        <v>7852.9338649155725</v>
      </c>
      <c r="G76">
        <f t="shared" si="15"/>
        <v>9823.2323639774841</v>
      </c>
      <c r="H76">
        <f t="shared" si="15"/>
        <v>10312.16660412758</v>
      </c>
      <c r="I76">
        <f t="shared" si="15"/>
        <v>3695.5970919324577</v>
      </c>
      <c r="J76">
        <f t="shared" si="15"/>
        <v>1059.986210131332</v>
      </c>
      <c r="K76">
        <f t="shared" si="15"/>
        <v>1974.5841463414636</v>
      </c>
      <c r="L76">
        <f t="shared" si="15"/>
        <v>1427.4299249530955</v>
      </c>
      <c r="M76">
        <f t="shared" si="15"/>
        <v>1559.0874296435272</v>
      </c>
      <c r="N76">
        <f t="shared" si="15"/>
        <v>10250.446904315197</v>
      </c>
      <c r="O76">
        <f t="shared" si="15"/>
        <v>7299.2606941838649</v>
      </c>
      <c r="P76">
        <f t="shared" si="15"/>
        <v>8361.9341463414639</v>
      </c>
      <c r="Q76">
        <f t="shared" si="15"/>
        <v>6268.938180112571</v>
      </c>
      <c r="R76">
        <f t="shared" si="15"/>
        <v>8237.5710131332071</v>
      </c>
      <c r="S76">
        <f t="shared" si="15"/>
        <v>3453.2345215759851</v>
      </c>
      <c r="T76">
        <f t="shared" si="15"/>
        <v>1253.5363039399626</v>
      </c>
      <c r="U76">
        <f t="shared" si="11"/>
        <v>2636.0343339587239</v>
      </c>
      <c r="V76">
        <f t="shared" si="11"/>
        <v>907.43555347091933</v>
      </c>
      <c r="W76">
        <f t="shared" si="11"/>
        <v>8961.5912757973747</v>
      </c>
      <c r="X76">
        <f t="shared" si="11"/>
        <v>4566.0475609756095</v>
      </c>
      <c r="Y76">
        <f t="shared" si="11"/>
        <v>10068.512195121952</v>
      </c>
      <c r="Z76">
        <f t="shared" si="11"/>
        <v>2524.8297373358346</v>
      </c>
      <c r="AA76">
        <f t="shared" si="9"/>
        <v>4460.2559099437149</v>
      </c>
      <c r="AB76">
        <f t="shared" si="9"/>
        <v>4598.1270168855535</v>
      </c>
      <c r="AC76">
        <f t="shared" si="9"/>
        <v>2366.9450281425898</v>
      </c>
      <c r="AD76">
        <f t="shared" si="9"/>
        <v>1886.7181050656661</v>
      </c>
      <c r="AE76">
        <f t="shared" si="9"/>
        <v>1196.344465290807</v>
      </c>
    </row>
    <row r="77" spans="1:31">
      <c r="A77">
        <f t="shared" si="12"/>
        <v>2027</v>
      </c>
      <c r="B77">
        <f t="shared" si="13"/>
        <v>2</v>
      </c>
      <c r="C77" t="str">
        <f t="shared" si="10"/>
        <v>2027_2</v>
      </c>
      <c r="D77">
        <f t="shared" si="14"/>
        <v>18.25</v>
      </c>
      <c r="E77">
        <f t="shared" si="15"/>
        <v>9732.3379924953097</v>
      </c>
      <c r="F77">
        <f t="shared" si="15"/>
        <v>7896.5040337711071</v>
      </c>
      <c r="G77">
        <f t="shared" si="15"/>
        <v>9887.8544090056275</v>
      </c>
      <c r="H77">
        <f t="shared" si="15"/>
        <v>10377.308348968105</v>
      </c>
      <c r="I77">
        <f t="shared" si="15"/>
        <v>3722.4632270168859</v>
      </c>
      <c r="J77">
        <f t="shared" si="15"/>
        <v>1065.2159474671669</v>
      </c>
      <c r="K77">
        <f t="shared" si="15"/>
        <v>1985.7914634146343</v>
      </c>
      <c r="L77">
        <f t="shared" si="15"/>
        <v>1436.5300187617258</v>
      </c>
      <c r="M77">
        <f t="shared" si="15"/>
        <v>1569.4781425891183</v>
      </c>
      <c r="N77">
        <f t="shared" si="15"/>
        <v>10315.4382739212</v>
      </c>
      <c r="O77">
        <f t="shared" si="15"/>
        <v>7345.4223264540342</v>
      </c>
      <c r="P77">
        <f t="shared" si="15"/>
        <v>8414.8414634146357</v>
      </c>
      <c r="Q77">
        <f t="shared" si="15"/>
        <v>6298.3779549718574</v>
      </c>
      <c r="R77">
        <f t="shared" si="15"/>
        <v>8288.9447467166974</v>
      </c>
      <c r="S77">
        <f t="shared" si="15"/>
        <v>3469.6913696060037</v>
      </c>
      <c r="T77">
        <f t="shared" si="15"/>
        <v>1260.7284240150095</v>
      </c>
      <c r="U77">
        <f t="shared" si="11"/>
        <v>2655.2664165103188</v>
      </c>
      <c r="V77">
        <f t="shared" si="11"/>
        <v>913.32861163227017</v>
      </c>
      <c r="W77">
        <f t="shared" si="11"/>
        <v>9016.739681050658</v>
      </c>
      <c r="X77">
        <f t="shared" si="11"/>
        <v>4603.5256097560969</v>
      </c>
      <c r="Y77">
        <f t="shared" si="11"/>
        <v>10145.421951219512</v>
      </c>
      <c r="Z77">
        <f t="shared" si="11"/>
        <v>2542.2050656660413</v>
      </c>
      <c r="AA77">
        <f t="shared" si="9"/>
        <v>4496.0860225140714</v>
      </c>
      <c r="AB77">
        <f t="shared" si="9"/>
        <v>4629.6432457786123</v>
      </c>
      <c r="AC77">
        <f t="shared" si="9"/>
        <v>2383.7387429643532</v>
      </c>
      <c r="AD77">
        <f t="shared" si="9"/>
        <v>1900.1079737335835</v>
      </c>
      <c r="AE77">
        <f t="shared" si="9"/>
        <v>1203.0138836772985</v>
      </c>
    </row>
    <row r="78" spans="1:31">
      <c r="A78">
        <f t="shared" si="12"/>
        <v>2027</v>
      </c>
      <c r="B78">
        <f t="shared" si="13"/>
        <v>3</v>
      </c>
      <c r="C78" t="str">
        <f t="shared" si="10"/>
        <v>2027_3</v>
      </c>
      <c r="D78">
        <f t="shared" si="14"/>
        <v>18.5</v>
      </c>
      <c r="E78">
        <f t="shared" si="15"/>
        <v>9794.7279549718587</v>
      </c>
      <c r="F78">
        <f t="shared" si="15"/>
        <v>7940.0742026266416</v>
      </c>
      <c r="G78">
        <f t="shared" si="15"/>
        <v>9952.476454033771</v>
      </c>
      <c r="H78">
        <f t="shared" si="15"/>
        <v>10442.450093808631</v>
      </c>
      <c r="I78">
        <f t="shared" si="15"/>
        <v>3749.3293621013136</v>
      </c>
      <c r="J78">
        <f t="shared" si="15"/>
        <v>1070.4456848030018</v>
      </c>
      <c r="K78">
        <f t="shared" si="15"/>
        <v>1996.9987804878051</v>
      </c>
      <c r="L78">
        <f t="shared" si="15"/>
        <v>1445.6301125703562</v>
      </c>
      <c r="M78">
        <f t="shared" si="15"/>
        <v>1579.8688555347094</v>
      </c>
      <c r="N78">
        <f t="shared" si="15"/>
        <v>10380.429643527204</v>
      </c>
      <c r="O78">
        <f t="shared" si="15"/>
        <v>7391.5839587242026</v>
      </c>
      <c r="P78">
        <f t="shared" si="15"/>
        <v>8467.7487804878056</v>
      </c>
      <c r="Q78">
        <f t="shared" si="15"/>
        <v>6327.8177298311439</v>
      </c>
      <c r="R78">
        <f t="shared" si="15"/>
        <v>8340.3184803001859</v>
      </c>
      <c r="S78">
        <f t="shared" si="15"/>
        <v>3486.1482176360228</v>
      </c>
      <c r="T78">
        <f t="shared" si="15"/>
        <v>1267.9205440900564</v>
      </c>
      <c r="U78">
        <f t="shared" si="11"/>
        <v>2674.4984990619132</v>
      </c>
      <c r="V78">
        <f t="shared" si="11"/>
        <v>919.221669793621</v>
      </c>
      <c r="W78">
        <f t="shared" si="11"/>
        <v>9071.8880863039412</v>
      </c>
      <c r="X78">
        <f t="shared" si="11"/>
        <v>4641.0036585365851</v>
      </c>
      <c r="Y78">
        <f t="shared" si="11"/>
        <v>10222.331707317073</v>
      </c>
      <c r="Z78">
        <f t="shared" si="11"/>
        <v>2559.5803939962479</v>
      </c>
      <c r="AA78">
        <f t="shared" si="9"/>
        <v>4531.9161350844279</v>
      </c>
      <c r="AB78">
        <f t="shared" si="9"/>
        <v>4661.1594746716701</v>
      </c>
      <c r="AC78">
        <f t="shared" si="9"/>
        <v>2400.5324577861165</v>
      </c>
      <c r="AD78">
        <f t="shared" si="9"/>
        <v>1913.497842401501</v>
      </c>
      <c r="AE78">
        <f t="shared" si="9"/>
        <v>1209.6833020637901</v>
      </c>
    </row>
    <row r="79" spans="1:31">
      <c r="A79">
        <f t="shared" si="12"/>
        <v>2027</v>
      </c>
      <c r="B79">
        <f t="shared" si="13"/>
        <v>4</v>
      </c>
      <c r="C79" t="str">
        <f t="shared" si="10"/>
        <v>2027_4</v>
      </c>
      <c r="D79">
        <f t="shared" si="14"/>
        <v>18.75</v>
      </c>
      <c r="E79">
        <f t="shared" si="15"/>
        <v>9857.1179174484059</v>
      </c>
      <c r="F79">
        <f t="shared" si="15"/>
        <v>7983.6443714821762</v>
      </c>
      <c r="G79">
        <f t="shared" si="15"/>
        <v>10017.098499061913</v>
      </c>
      <c r="H79">
        <f t="shared" si="15"/>
        <v>10507.591838649156</v>
      </c>
      <c r="I79">
        <f t="shared" si="15"/>
        <v>3776.1954971857413</v>
      </c>
      <c r="J79">
        <f t="shared" si="15"/>
        <v>1075.6754221388367</v>
      </c>
      <c r="K79">
        <f t="shared" si="15"/>
        <v>2008.2060975609756</v>
      </c>
      <c r="L79">
        <f t="shared" si="15"/>
        <v>1454.7302063789866</v>
      </c>
      <c r="M79">
        <f t="shared" si="15"/>
        <v>1590.2595684803005</v>
      </c>
      <c r="N79">
        <f t="shared" si="15"/>
        <v>10445.421013133207</v>
      </c>
      <c r="O79">
        <f t="shared" si="15"/>
        <v>7437.745590994371</v>
      </c>
      <c r="P79">
        <f t="shared" si="15"/>
        <v>8520.6560975609755</v>
      </c>
      <c r="Q79">
        <f t="shared" si="15"/>
        <v>6357.2575046904312</v>
      </c>
      <c r="R79">
        <f t="shared" si="15"/>
        <v>8391.6922138836762</v>
      </c>
      <c r="S79">
        <f t="shared" si="15"/>
        <v>3502.6050656660414</v>
      </c>
      <c r="T79">
        <f t="shared" si="15"/>
        <v>1275.1126641651033</v>
      </c>
      <c r="U79">
        <f t="shared" si="11"/>
        <v>2693.7305816135081</v>
      </c>
      <c r="V79">
        <f t="shared" si="11"/>
        <v>925.11472795497184</v>
      </c>
      <c r="W79">
        <f t="shared" si="11"/>
        <v>9127.0364915572245</v>
      </c>
      <c r="X79">
        <f t="shared" si="11"/>
        <v>4678.4817073170725</v>
      </c>
      <c r="Y79">
        <f t="shared" si="11"/>
        <v>10299.241463414633</v>
      </c>
      <c r="Z79">
        <f t="shared" si="11"/>
        <v>2576.9557223264537</v>
      </c>
      <c r="AA79">
        <f t="shared" si="9"/>
        <v>4567.7462476547844</v>
      </c>
      <c r="AB79">
        <f t="shared" si="9"/>
        <v>4692.6757035647279</v>
      </c>
      <c r="AC79">
        <f t="shared" si="9"/>
        <v>2417.3261726078799</v>
      </c>
      <c r="AD79">
        <f t="shared" si="9"/>
        <v>1926.8877110694184</v>
      </c>
      <c r="AE79">
        <f t="shared" si="9"/>
        <v>1216.3527204502816</v>
      </c>
    </row>
    <row r="80" spans="1:31">
      <c r="A80">
        <f t="shared" si="12"/>
        <v>2028</v>
      </c>
      <c r="B80">
        <f t="shared" si="13"/>
        <v>1</v>
      </c>
      <c r="C80" t="str">
        <f t="shared" si="10"/>
        <v>2028_1</v>
      </c>
      <c r="D80">
        <f t="shared" si="14"/>
        <v>19</v>
      </c>
      <c r="E80">
        <f t="shared" si="15"/>
        <v>9919.5078799249532</v>
      </c>
      <c r="F80">
        <f t="shared" si="15"/>
        <v>8027.2145403377108</v>
      </c>
      <c r="G80">
        <f t="shared" si="15"/>
        <v>10081.720544090054</v>
      </c>
      <c r="H80">
        <f t="shared" si="15"/>
        <v>10572.73358348968</v>
      </c>
      <c r="I80">
        <f t="shared" si="15"/>
        <v>3803.061632270169</v>
      </c>
      <c r="J80">
        <f t="shared" si="15"/>
        <v>1080.9051594746716</v>
      </c>
      <c r="K80">
        <f t="shared" si="15"/>
        <v>2019.4134146341466</v>
      </c>
      <c r="L80">
        <f t="shared" si="15"/>
        <v>1463.830300187617</v>
      </c>
      <c r="M80">
        <f t="shared" si="15"/>
        <v>1600.6502814258915</v>
      </c>
      <c r="N80">
        <f t="shared" si="15"/>
        <v>10510.41238273921</v>
      </c>
      <c r="O80">
        <f t="shared" si="15"/>
        <v>7483.9072232645403</v>
      </c>
      <c r="P80">
        <f t="shared" si="15"/>
        <v>8573.5634146341472</v>
      </c>
      <c r="Q80">
        <f t="shared" si="15"/>
        <v>6386.6972795497186</v>
      </c>
      <c r="R80">
        <f t="shared" si="15"/>
        <v>8443.0659474671666</v>
      </c>
      <c r="S80">
        <f t="shared" si="15"/>
        <v>3519.0619136960604</v>
      </c>
      <c r="T80">
        <f t="shared" si="15"/>
        <v>1282.3047842401502</v>
      </c>
      <c r="U80">
        <f t="shared" si="11"/>
        <v>2712.962664165103</v>
      </c>
      <c r="V80">
        <f t="shared" si="11"/>
        <v>931.00778611632268</v>
      </c>
      <c r="W80">
        <f t="shared" si="11"/>
        <v>9182.1848968105078</v>
      </c>
      <c r="X80">
        <f t="shared" si="11"/>
        <v>4715.9597560975599</v>
      </c>
      <c r="Y80">
        <f t="shared" si="11"/>
        <v>10376.151219512194</v>
      </c>
      <c r="Z80">
        <f t="shared" si="11"/>
        <v>2594.3310506566604</v>
      </c>
      <c r="AA80">
        <f t="shared" si="9"/>
        <v>4603.5763602251409</v>
      </c>
      <c r="AB80">
        <f t="shared" si="9"/>
        <v>4724.1919324577866</v>
      </c>
      <c r="AC80">
        <f t="shared" si="9"/>
        <v>2434.1198874296438</v>
      </c>
      <c r="AD80">
        <f t="shared" si="9"/>
        <v>1940.2775797373358</v>
      </c>
      <c r="AE80">
        <f t="shared" si="9"/>
        <v>1223.0221388367731</v>
      </c>
    </row>
    <row r="81" spans="1:31">
      <c r="A81">
        <f t="shared" si="12"/>
        <v>2028</v>
      </c>
      <c r="B81">
        <f t="shared" si="13"/>
        <v>2</v>
      </c>
      <c r="C81" t="str">
        <f t="shared" si="10"/>
        <v>2028_2</v>
      </c>
      <c r="D81">
        <f t="shared" si="14"/>
        <v>19.25</v>
      </c>
      <c r="E81">
        <f t="shared" si="15"/>
        <v>9981.8978424015004</v>
      </c>
      <c r="F81">
        <f t="shared" si="15"/>
        <v>8070.7847091932454</v>
      </c>
      <c r="G81">
        <f t="shared" si="15"/>
        <v>10146.342589118198</v>
      </c>
      <c r="H81">
        <f t="shared" si="15"/>
        <v>10637.875328330207</v>
      </c>
      <c r="I81">
        <f t="shared" si="15"/>
        <v>3829.9277673545967</v>
      </c>
      <c r="J81">
        <f t="shared" si="15"/>
        <v>1086.1348968105065</v>
      </c>
      <c r="K81">
        <f t="shared" si="15"/>
        <v>2030.6207317073172</v>
      </c>
      <c r="L81">
        <f t="shared" si="15"/>
        <v>1472.9303939962474</v>
      </c>
      <c r="M81">
        <f t="shared" si="15"/>
        <v>1611.0409943714824</v>
      </c>
      <c r="N81">
        <f t="shared" si="15"/>
        <v>10575.403752345215</v>
      </c>
      <c r="O81">
        <f t="shared" si="15"/>
        <v>7530.0688555347097</v>
      </c>
      <c r="P81">
        <f t="shared" si="15"/>
        <v>8626.4707317073189</v>
      </c>
      <c r="Q81">
        <f t="shared" si="15"/>
        <v>6416.1370544090059</v>
      </c>
      <c r="R81">
        <f t="shared" si="15"/>
        <v>8494.4396810506551</v>
      </c>
      <c r="S81">
        <f t="shared" si="15"/>
        <v>3535.518761726079</v>
      </c>
      <c r="T81">
        <f t="shared" si="15"/>
        <v>1289.4969043151973</v>
      </c>
      <c r="U81">
        <f t="shared" si="11"/>
        <v>2732.1947467166974</v>
      </c>
      <c r="V81">
        <f t="shared" si="11"/>
        <v>936.90084427767351</v>
      </c>
      <c r="W81">
        <f t="shared" si="11"/>
        <v>9237.3333020637911</v>
      </c>
      <c r="X81">
        <f t="shared" si="11"/>
        <v>4753.4378048780482</v>
      </c>
      <c r="Y81">
        <f t="shared" si="11"/>
        <v>10453.060975609755</v>
      </c>
      <c r="Z81">
        <f t="shared" si="11"/>
        <v>2611.7063789868671</v>
      </c>
      <c r="AA81">
        <f t="shared" si="9"/>
        <v>4639.4064727954974</v>
      </c>
      <c r="AB81">
        <f t="shared" si="9"/>
        <v>4755.7081613508453</v>
      </c>
      <c r="AC81">
        <f t="shared" si="9"/>
        <v>2450.9136022514076</v>
      </c>
      <c r="AD81">
        <f t="shared" si="9"/>
        <v>1953.6674484052533</v>
      </c>
      <c r="AE81">
        <f t="shared" si="9"/>
        <v>1229.6915572232647</v>
      </c>
    </row>
    <row r="82" spans="1:31">
      <c r="A82">
        <f t="shared" si="12"/>
        <v>2028</v>
      </c>
      <c r="B82">
        <f t="shared" si="13"/>
        <v>3</v>
      </c>
      <c r="C82" t="str">
        <f t="shared" si="10"/>
        <v>2028_3</v>
      </c>
      <c r="D82">
        <f t="shared" si="14"/>
        <v>19.5</v>
      </c>
      <c r="E82">
        <f t="shared" si="15"/>
        <v>10044.287804878049</v>
      </c>
      <c r="F82">
        <f t="shared" si="15"/>
        <v>8114.3548780487799</v>
      </c>
      <c r="G82">
        <f t="shared" si="15"/>
        <v>10210.964634146341</v>
      </c>
      <c r="H82">
        <f t="shared" si="15"/>
        <v>10703.017073170733</v>
      </c>
      <c r="I82">
        <f t="shared" si="15"/>
        <v>3856.7939024390244</v>
      </c>
      <c r="J82">
        <f t="shared" si="15"/>
        <v>1091.3646341463414</v>
      </c>
      <c r="K82">
        <f t="shared" si="15"/>
        <v>2041.828048780488</v>
      </c>
      <c r="L82">
        <f t="shared" si="15"/>
        <v>1482.0304878048778</v>
      </c>
      <c r="M82">
        <f t="shared" si="15"/>
        <v>1621.4317073170732</v>
      </c>
      <c r="N82">
        <f t="shared" si="15"/>
        <v>10640.39512195122</v>
      </c>
      <c r="O82">
        <f t="shared" si="15"/>
        <v>7576.2304878048781</v>
      </c>
      <c r="P82">
        <f t="shared" si="15"/>
        <v>8679.3780487804888</v>
      </c>
      <c r="Q82">
        <f t="shared" si="15"/>
        <v>6445.5768292682933</v>
      </c>
      <c r="R82">
        <f t="shared" si="15"/>
        <v>8545.8134146341454</v>
      </c>
      <c r="S82">
        <f t="shared" si="15"/>
        <v>3551.9756097560976</v>
      </c>
      <c r="T82">
        <f t="shared" si="15"/>
        <v>1296.689024390244</v>
      </c>
      <c r="U82">
        <f t="shared" si="11"/>
        <v>2751.4268292682923</v>
      </c>
      <c r="V82">
        <f t="shared" si="11"/>
        <v>942.79390243902435</v>
      </c>
      <c r="W82">
        <f t="shared" si="11"/>
        <v>9292.4817073170743</v>
      </c>
      <c r="X82">
        <f t="shared" si="11"/>
        <v>4790.9158536585364</v>
      </c>
      <c r="Y82">
        <f t="shared" si="11"/>
        <v>10529.970731707317</v>
      </c>
      <c r="Z82">
        <f t="shared" si="11"/>
        <v>2629.0817073170729</v>
      </c>
      <c r="AA82">
        <f t="shared" si="9"/>
        <v>4675.2365853658539</v>
      </c>
      <c r="AB82">
        <f t="shared" si="9"/>
        <v>4787.2243902439022</v>
      </c>
      <c r="AC82">
        <f t="shared" si="9"/>
        <v>2467.707317073171</v>
      </c>
      <c r="AD82">
        <f t="shared" si="9"/>
        <v>1967.0573170731709</v>
      </c>
      <c r="AE82">
        <f t="shared" si="9"/>
        <v>1236.3609756097562</v>
      </c>
    </row>
    <row r="83" spans="1:31">
      <c r="A83">
        <f t="shared" si="12"/>
        <v>2028</v>
      </c>
      <c r="B83">
        <f t="shared" si="13"/>
        <v>4</v>
      </c>
      <c r="C83" t="str">
        <f t="shared" si="10"/>
        <v>2028_4</v>
      </c>
      <c r="D83">
        <f t="shared" si="14"/>
        <v>19.75</v>
      </c>
      <c r="E83">
        <f t="shared" si="15"/>
        <v>10106.677767354597</v>
      </c>
      <c r="F83">
        <f t="shared" si="15"/>
        <v>8157.9250469043145</v>
      </c>
      <c r="G83">
        <f t="shared" si="15"/>
        <v>10275.586679174483</v>
      </c>
      <c r="H83">
        <f t="shared" si="15"/>
        <v>10768.158818011258</v>
      </c>
      <c r="I83">
        <f t="shared" si="15"/>
        <v>3883.660037523452</v>
      </c>
      <c r="J83">
        <f t="shared" si="15"/>
        <v>1096.5943714821763</v>
      </c>
      <c r="K83">
        <f t="shared" si="15"/>
        <v>2053.0353658536587</v>
      </c>
      <c r="L83">
        <f t="shared" si="15"/>
        <v>1491.1305816135082</v>
      </c>
      <c r="M83">
        <f t="shared" si="15"/>
        <v>1631.8224202626643</v>
      </c>
      <c r="N83">
        <f t="shared" si="15"/>
        <v>10705.386491557223</v>
      </c>
      <c r="O83">
        <f t="shared" si="15"/>
        <v>7622.3921200750465</v>
      </c>
      <c r="P83">
        <f t="shared" si="15"/>
        <v>8732.2853658536587</v>
      </c>
      <c r="Q83">
        <f t="shared" si="15"/>
        <v>6475.0166041275797</v>
      </c>
      <c r="R83">
        <f t="shared" si="15"/>
        <v>8597.1871482176357</v>
      </c>
      <c r="S83">
        <f t="shared" si="15"/>
        <v>3568.4324577861162</v>
      </c>
      <c r="T83">
        <f t="shared" si="15"/>
        <v>1303.8811444652911</v>
      </c>
      <c r="U83">
        <f t="shared" si="11"/>
        <v>2770.6589118198872</v>
      </c>
      <c r="V83">
        <f t="shared" si="11"/>
        <v>948.68696060037519</v>
      </c>
      <c r="W83">
        <f t="shared" si="11"/>
        <v>9347.6301125703576</v>
      </c>
      <c r="X83">
        <f t="shared" si="11"/>
        <v>4828.3939024390238</v>
      </c>
      <c r="Y83">
        <f t="shared" si="11"/>
        <v>10606.880487804878</v>
      </c>
      <c r="Z83">
        <f t="shared" si="11"/>
        <v>2646.4570356472796</v>
      </c>
      <c r="AA83">
        <f t="shared" si="9"/>
        <v>4711.0666979362104</v>
      </c>
      <c r="AB83">
        <f t="shared" si="9"/>
        <v>4818.740619136961</v>
      </c>
      <c r="AC83">
        <f t="shared" si="9"/>
        <v>2484.5010318949344</v>
      </c>
      <c r="AD83">
        <f t="shared" si="9"/>
        <v>1980.4471857410881</v>
      </c>
      <c r="AE83">
        <f t="shared" si="9"/>
        <v>1243.0303939962478</v>
      </c>
    </row>
    <row r="84" spans="1:31">
      <c r="A84">
        <f t="shared" si="12"/>
        <v>2029</v>
      </c>
      <c r="B84">
        <f t="shared" si="13"/>
        <v>1</v>
      </c>
      <c r="C84" t="str">
        <f t="shared" si="10"/>
        <v>2029_1</v>
      </c>
      <c r="D84">
        <f t="shared" si="14"/>
        <v>20</v>
      </c>
      <c r="E84">
        <f t="shared" si="15"/>
        <v>10169.067729831146</v>
      </c>
      <c r="F84">
        <f t="shared" si="15"/>
        <v>8201.4952157598491</v>
      </c>
      <c r="G84">
        <f t="shared" si="15"/>
        <v>10340.208724202625</v>
      </c>
      <c r="H84">
        <f t="shared" si="15"/>
        <v>10833.300562851782</v>
      </c>
      <c r="I84">
        <f t="shared" si="15"/>
        <v>3910.5261726078797</v>
      </c>
      <c r="J84">
        <f t="shared" si="15"/>
        <v>1101.8241088180112</v>
      </c>
      <c r="K84">
        <f t="shared" si="15"/>
        <v>2064.2426829268297</v>
      </c>
      <c r="L84">
        <f t="shared" si="15"/>
        <v>1500.2306754221386</v>
      </c>
      <c r="M84">
        <f t="shared" si="15"/>
        <v>1642.2131332082554</v>
      </c>
      <c r="N84">
        <f t="shared" si="15"/>
        <v>10770.377861163226</v>
      </c>
      <c r="O84">
        <f t="shared" si="15"/>
        <v>7668.5537523452158</v>
      </c>
      <c r="P84">
        <f t="shared" si="15"/>
        <v>8785.1926829268305</v>
      </c>
      <c r="Q84">
        <f t="shared" si="15"/>
        <v>6504.4563789868671</v>
      </c>
      <c r="R84">
        <f t="shared" si="15"/>
        <v>8648.5608818011242</v>
      </c>
      <c r="S84">
        <f t="shared" si="15"/>
        <v>3584.8893058161352</v>
      </c>
      <c r="T84">
        <f t="shared" si="15"/>
        <v>1311.0732645403377</v>
      </c>
      <c r="U84">
        <f t="shared" si="11"/>
        <v>2789.8909943714816</v>
      </c>
      <c r="V84">
        <f t="shared" si="11"/>
        <v>954.58001876172602</v>
      </c>
      <c r="W84">
        <f t="shared" si="11"/>
        <v>9402.7785178236409</v>
      </c>
      <c r="X84">
        <f t="shared" si="11"/>
        <v>4865.8719512195112</v>
      </c>
      <c r="Y84">
        <f t="shared" si="11"/>
        <v>10683.790243902438</v>
      </c>
      <c r="Z84">
        <f t="shared" si="11"/>
        <v>2663.8323639774858</v>
      </c>
      <c r="AA84">
        <f t="shared" si="9"/>
        <v>4746.8968105065669</v>
      </c>
      <c r="AB84">
        <f t="shared" si="9"/>
        <v>4850.2568480300197</v>
      </c>
      <c r="AC84">
        <f t="shared" si="9"/>
        <v>2501.2947467166982</v>
      </c>
      <c r="AD84">
        <f t="shared" si="9"/>
        <v>1993.8370544090058</v>
      </c>
      <c r="AE84">
        <f t="shared" si="9"/>
        <v>1249.6998123827393</v>
      </c>
    </row>
    <row r="85" spans="1:31">
      <c r="A85">
        <f t="shared" si="12"/>
        <v>2029</v>
      </c>
      <c r="B85">
        <f t="shared" si="13"/>
        <v>2</v>
      </c>
      <c r="C85" t="str">
        <f t="shared" si="10"/>
        <v>2029_2</v>
      </c>
      <c r="D85">
        <f t="shared" si="14"/>
        <v>20.25</v>
      </c>
      <c r="E85">
        <f t="shared" si="15"/>
        <v>10231.457692307693</v>
      </c>
      <c r="F85">
        <f t="shared" si="15"/>
        <v>8245.0653846153837</v>
      </c>
      <c r="G85">
        <f t="shared" si="15"/>
        <v>10404.830769230768</v>
      </c>
      <c r="H85">
        <f t="shared" si="15"/>
        <v>10898.442307692309</v>
      </c>
      <c r="I85">
        <f t="shared" si="15"/>
        <v>3937.3923076923079</v>
      </c>
      <c r="J85">
        <f t="shared" si="15"/>
        <v>1107.0538461538461</v>
      </c>
      <c r="K85">
        <f t="shared" si="15"/>
        <v>2075.4500000000003</v>
      </c>
      <c r="L85">
        <f t="shared" si="15"/>
        <v>1509.330769230769</v>
      </c>
      <c r="M85">
        <f t="shared" si="15"/>
        <v>1652.6038461538465</v>
      </c>
      <c r="N85">
        <f t="shared" si="15"/>
        <v>10835.369230769229</v>
      </c>
      <c r="O85">
        <f t="shared" si="15"/>
        <v>7714.7153846153851</v>
      </c>
      <c r="P85">
        <f t="shared" si="15"/>
        <v>8838.1000000000022</v>
      </c>
      <c r="Q85">
        <f t="shared" si="15"/>
        <v>6533.8961538461535</v>
      </c>
      <c r="R85">
        <f t="shared" si="15"/>
        <v>8699.9346153846145</v>
      </c>
      <c r="S85">
        <f t="shared" si="15"/>
        <v>3601.3461538461543</v>
      </c>
      <c r="T85">
        <f t="shared" ref="T85:AE100" si="16">$D85*T$2+T$1</f>
        <v>1318.2653846153848</v>
      </c>
      <c r="U85">
        <f t="shared" si="16"/>
        <v>2809.1230769230765</v>
      </c>
      <c r="V85">
        <f t="shared" si="16"/>
        <v>960.47307692307686</v>
      </c>
      <c r="W85">
        <f t="shared" si="16"/>
        <v>9457.9269230769241</v>
      </c>
      <c r="X85">
        <f t="shared" si="16"/>
        <v>4903.3499999999995</v>
      </c>
      <c r="Y85">
        <f t="shared" si="16"/>
        <v>10760.7</v>
      </c>
      <c r="Z85">
        <f t="shared" si="16"/>
        <v>2681.207692307692</v>
      </c>
      <c r="AA85">
        <f t="shared" si="16"/>
        <v>4782.7269230769234</v>
      </c>
      <c r="AB85">
        <f t="shared" si="16"/>
        <v>4881.7730769230775</v>
      </c>
      <c r="AC85">
        <f t="shared" si="16"/>
        <v>2518.0884615384621</v>
      </c>
      <c r="AD85">
        <f t="shared" si="16"/>
        <v>2007.226923076923</v>
      </c>
      <c r="AE85">
        <f t="shared" si="16"/>
        <v>1256.3692307692309</v>
      </c>
    </row>
    <row r="86" spans="1:31">
      <c r="A86">
        <f t="shared" si="12"/>
        <v>2029</v>
      </c>
      <c r="B86">
        <f t="shared" si="13"/>
        <v>3</v>
      </c>
      <c r="C86" t="str">
        <f t="shared" si="10"/>
        <v>2029_3</v>
      </c>
      <c r="D86">
        <f t="shared" si="14"/>
        <v>20.5</v>
      </c>
      <c r="E86">
        <f t="shared" ref="E86:T101" si="17">$D86*E$2+E$1</f>
        <v>10293.84765478424</v>
      </c>
      <c r="F86">
        <f t="shared" si="17"/>
        <v>8288.6355534709182</v>
      </c>
      <c r="G86">
        <f t="shared" si="17"/>
        <v>10469.452814258912</v>
      </c>
      <c r="H86">
        <f t="shared" si="17"/>
        <v>10963.584052532833</v>
      </c>
      <c r="I86">
        <f t="shared" si="17"/>
        <v>3964.2584427767356</v>
      </c>
      <c r="J86">
        <f t="shared" si="17"/>
        <v>1112.283583489681</v>
      </c>
      <c r="K86">
        <f t="shared" si="17"/>
        <v>2086.6573170731708</v>
      </c>
      <c r="L86">
        <f t="shared" si="17"/>
        <v>1518.4308630393994</v>
      </c>
      <c r="M86">
        <f t="shared" si="17"/>
        <v>1662.9945590994373</v>
      </c>
      <c r="N86">
        <f t="shared" si="17"/>
        <v>10900.360600375234</v>
      </c>
      <c r="O86">
        <f t="shared" si="17"/>
        <v>7760.8770168855535</v>
      </c>
      <c r="P86">
        <f t="shared" si="17"/>
        <v>8891.0073170731721</v>
      </c>
      <c r="Q86">
        <f t="shared" si="17"/>
        <v>6563.3359287054409</v>
      </c>
      <c r="R86">
        <f t="shared" si="17"/>
        <v>8751.3083489681048</v>
      </c>
      <c r="S86">
        <f t="shared" si="17"/>
        <v>3617.8030018761729</v>
      </c>
      <c r="T86">
        <f t="shared" si="17"/>
        <v>1325.4575046904315</v>
      </c>
      <c r="U86">
        <f t="shared" si="16"/>
        <v>2828.3551594746714</v>
      </c>
      <c r="V86">
        <f t="shared" si="16"/>
        <v>966.3661350844277</v>
      </c>
      <c r="W86">
        <f t="shared" si="16"/>
        <v>9513.0753283302074</v>
      </c>
      <c r="X86">
        <f t="shared" si="16"/>
        <v>4940.8280487804877</v>
      </c>
      <c r="Y86">
        <f t="shared" si="16"/>
        <v>10837.609756097561</v>
      </c>
      <c r="Z86">
        <f t="shared" si="16"/>
        <v>2698.5830206378987</v>
      </c>
      <c r="AA86">
        <f t="shared" si="16"/>
        <v>4818.5570356472799</v>
      </c>
      <c r="AB86">
        <f t="shared" si="16"/>
        <v>4913.2893058161353</v>
      </c>
      <c r="AC86">
        <f t="shared" si="16"/>
        <v>2534.8821763602255</v>
      </c>
      <c r="AD86">
        <f t="shared" si="16"/>
        <v>2020.6167917448406</v>
      </c>
      <c r="AE86">
        <f t="shared" si="16"/>
        <v>1263.0386491557224</v>
      </c>
    </row>
    <row r="87" spans="1:31">
      <c r="A87">
        <f t="shared" si="12"/>
        <v>2029</v>
      </c>
      <c r="B87">
        <f t="shared" si="13"/>
        <v>4</v>
      </c>
      <c r="C87" t="str">
        <f t="shared" si="10"/>
        <v>2029_4</v>
      </c>
      <c r="D87">
        <f t="shared" si="14"/>
        <v>20.75</v>
      </c>
      <c r="E87">
        <f t="shared" si="17"/>
        <v>10356.237617260787</v>
      </c>
      <c r="F87">
        <f t="shared" si="17"/>
        <v>8332.2057223264546</v>
      </c>
      <c r="G87">
        <f t="shared" si="17"/>
        <v>10534.074859287053</v>
      </c>
      <c r="H87">
        <f t="shared" si="17"/>
        <v>11028.725797373358</v>
      </c>
      <c r="I87">
        <f t="shared" si="17"/>
        <v>3991.1245778611633</v>
      </c>
      <c r="J87">
        <f t="shared" si="17"/>
        <v>1117.5133208255158</v>
      </c>
      <c r="K87">
        <f t="shared" si="17"/>
        <v>2097.8646341463418</v>
      </c>
      <c r="L87">
        <f t="shared" si="17"/>
        <v>1527.5309568480297</v>
      </c>
      <c r="M87">
        <f t="shared" si="17"/>
        <v>1673.3852720450284</v>
      </c>
      <c r="N87">
        <f t="shared" si="17"/>
        <v>10965.351969981239</v>
      </c>
      <c r="O87">
        <f t="shared" si="17"/>
        <v>7807.0386491557219</v>
      </c>
      <c r="P87">
        <f t="shared" si="17"/>
        <v>8943.914634146342</v>
      </c>
      <c r="Q87">
        <f t="shared" si="17"/>
        <v>6592.7757035647282</v>
      </c>
      <c r="R87">
        <f t="shared" si="17"/>
        <v>8802.6820825515933</v>
      </c>
      <c r="S87">
        <f t="shared" si="17"/>
        <v>3634.2598499061914</v>
      </c>
      <c r="T87">
        <f t="shared" si="17"/>
        <v>1332.6496247654786</v>
      </c>
      <c r="U87">
        <f t="shared" si="16"/>
        <v>2847.5872420262658</v>
      </c>
      <c r="V87">
        <f t="shared" si="16"/>
        <v>972.25919324577853</v>
      </c>
      <c r="W87">
        <f t="shared" si="16"/>
        <v>9568.2237335834907</v>
      </c>
      <c r="X87">
        <f t="shared" si="16"/>
        <v>4978.3060975609751</v>
      </c>
      <c r="Y87">
        <f t="shared" si="16"/>
        <v>10914.519512195122</v>
      </c>
      <c r="Z87">
        <f t="shared" si="16"/>
        <v>2715.9583489681049</v>
      </c>
      <c r="AA87">
        <f t="shared" si="16"/>
        <v>4854.3871482176364</v>
      </c>
      <c r="AB87">
        <f t="shared" si="16"/>
        <v>4944.805534709194</v>
      </c>
      <c r="AC87">
        <f t="shared" si="16"/>
        <v>2551.6758911819888</v>
      </c>
      <c r="AD87">
        <f t="shared" si="16"/>
        <v>2034.0066604127578</v>
      </c>
      <c r="AE87">
        <f t="shared" si="16"/>
        <v>1269.7080675422139</v>
      </c>
    </row>
    <row r="88" spans="1:31">
      <c r="A88">
        <f t="shared" si="12"/>
        <v>2030</v>
      </c>
      <c r="B88">
        <f t="shared" si="13"/>
        <v>1</v>
      </c>
      <c r="C88" t="str">
        <f t="shared" si="10"/>
        <v>2030_1</v>
      </c>
      <c r="D88">
        <f t="shared" si="14"/>
        <v>21</v>
      </c>
      <c r="E88">
        <f t="shared" si="17"/>
        <v>10418.627579737336</v>
      </c>
      <c r="F88">
        <f t="shared" si="17"/>
        <v>8375.7758911819892</v>
      </c>
      <c r="G88">
        <f t="shared" si="17"/>
        <v>10598.696904315195</v>
      </c>
      <c r="H88">
        <f t="shared" si="17"/>
        <v>11093.867542213884</v>
      </c>
      <c r="I88">
        <f t="shared" si="17"/>
        <v>4017.990712945591</v>
      </c>
      <c r="J88">
        <f t="shared" si="17"/>
        <v>1122.7430581613507</v>
      </c>
      <c r="K88">
        <f t="shared" si="17"/>
        <v>2109.0719512195124</v>
      </c>
      <c r="L88">
        <f t="shared" si="17"/>
        <v>1536.6310506566601</v>
      </c>
      <c r="M88">
        <f t="shared" si="17"/>
        <v>1683.7759849906192</v>
      </c>
      <c r="N88">
        <f t="shared" si="17"/>
        <v>11030.343339587242</v>
      </c>
      <c r="O88">
        <f t="shared" si="17"/>
        <v>7853.2002814258913</v>
      </c>
      <c r="P88">
        <f t="shared" si="17"/>
        <v>8996.8219512195137</v>
      </c>
      <c r="Q88">
        <f t="shared" si="17"/>
        <v>6622.2154784240156</v>
      </c>
      <c r="R88">
        <f t="shared" si="17"/>
        <v>8854.0558161350837</v>
      </c>
      <c r="S88">
        <f t="shared" si="17"/>
        <v>3650.71669793621</v>
      </c>
      <c r="T88">
        <f t="shared" si="17"/>
        <v>1339.8417448405255</v>
      </c>
      <c r="U88">
        <f t="shared" si="16"/>
        <v>2866.8193245778612</v>
      </c>
      <c r="V88">
        <f t="shared" si="16"/>
        <v>978.15225140712937</v>
      </c>
      <c r="W88">
        <f t="shared" si="16"/>
        <v>9623.372138836774</v>
      </c>
      <c r="X88">
        <f t="shared" si="16"/>
        <v>5015.7841463414625</v>
      </c>
      <c r="Y88">
        <f t="shared" si="16"/>
        <v>10991.429268292683</v>
      </c>
      <c r="Z88">
        <f t="shared" si="16"/>
        <v>2733.3336772983112</v>
      </c>
      <c r="AA88">
        <f t="shared" si="16"/>
        <v>4890.2172607879929</v>
      </c>
      <c r="AB88">
        <f t="shared" si="16"/>
        <v>4976.3217636022518</v>
      </c>
      <c r="AC88">
        <f t="shared" si="16"/>
        <v>2568.4696060037527</v>
      </c>
      <c r="AD88">
        <f t="shared" si="16"/>
        <v>2047.3965290806755</v>
      </c>
      <c r="AE88">
        <f t="shared" si="16"/>
        <v>1276.3774859287055</v>
      </c>
    </row>
    <row r="89" spans="1:31">
      <c r="A89">
        <f t="shared" si="12"/>
        <v>2030</v>
      </c>
      <c r="B89">
        <f t="shared" si="13"/>
        <v>2</v>
      </c>
      <c r="C89" t="str">
        <f t="shared" si="10"/>
        <v>2030_2</v>
      </c>
      <c r="D89">
        <f t="shared" si="14"/>
        <v>21.25</v>
      </c>
      <c r="E89">
        <f t="shared" si="17"/>
        <v>10481.017542213884</v>
      </c>
      <c r="F89">
        <f t="shared" si="17"/>
        <v>8419.3460600375238</v>
      </c>
      <c r="G89">
        <f t="shared" si="17"/>
        <v>10663.318949343338</v>
      </c>
      <c r="H89">
        <f t="shared" si="17"/>
        <v>11159.00928705441</v>
      </c>
      <c r="I89">
        <f t="shared" si="17"/>
        <v>4044.8568480300187</v>
      </c>
      <c r="J89">
        <f t="shared" si="17"/>
        <v>1127.9727954971856</v>
      </c>
      <c r="K89">
        <f t="shared" si="17"/>
        <v>2120.2792682926829</v>
      </c>
      <c r="L89">
        <f t="shared" si="17"/>
        <v>1545.7311444652905</v>
      </c>
      <c r="M89">
        <f t="shared" si="17"/>
        <v>1694.1666979362103</v>
      </c>
      <c r="N89">
        <f t="shared" si="17"/>
        <v>11095.334709193245</v>
      </c>
      <c r="O89">
        <f t="shared" si="17"/>
        <v>7899.3619136960606</v>
      </c>
      <c r="P89">
        <f t="shared" si="17"/>
        <v>9049.7292682926836</v>
      </c>
      <c r="Q89">
        <f t="shared" si="17"/>
        <v>6651.655253283302</v>
      </c>
      <c r="R89">
        <f t="shared" si="17"/>
        <v>8905.429549718574</v>
      </c>
      <c r="S89">
        <f t="shared" si="17"/>
        <v>3667.1735459662291</v>
      </c>
      <c r="T89">
        <f t="shared" si="17"/>
        <v>1347.0338649155724</v>
      </c>
      <c r="U89">
        <f t="shared" si="16"/>
        <v>2886.0514071294556</v>
      </c>
      <c r="V89">
        <f t="shared" si="16"/>
        <v>984.04530956848021</v>
      </c>
      <c r="W89">
        <f t="shared" si="16"/>
        <v>9678.5205440900572</v>
      </c>
      <c r="X89">
        <f t="shared" si="16"/>
        <v>5053.2621951219508</v>
      </c>
      <c r="Y89">
        <f t="shared" si="16"/>
        <v>11068.339024390243</v>
      </c>
      <c r="Z89">
        <f t="shared" si="16"/>
        <v>2750.7090056285178</v>
      </c>
      <c r="AA89">
        <f t="shared" si="16"/>
        <v>4926.0473733583494</v>
      </c>
      <c r="AB89">
        <f t="shared" si="16"/>
        <v>5007.8379924953097</v>
      </c>
      <c r="AC89">
        <f t="shared" si="16"/>
        <v>2585.2633208255165</v>
      </c>
      <c r="AD89">
        <f t="shared" si="16"/>
        <v>2060.7863977485931</v>
      </c>
      <c r="AE89">
        <f t="shared" si="16"/>
        <v>1283.046904315197</v>
      </c>
    </row>
    <row r="90" spans="1:31">
      <c r="A90">
        <f t="shared" si="12"/>
        <v>2030</v>
      </c>
      <c r="B90">
        <f t="shared" si="13"/>
        <v>3</v>
      </c>
      <c r="C90" t="str">
        <f t="shared" si="10"/>
        <v>2030_3</v>
      </c>
      <c r="D90">
        <f t="shared" si="14"/>
        <v>21.5</v>
      </c>
      <c r="E90">
        <f t="shared" si="17"/>
        <v>10543.407504690433</v>
      </c>
      <c r="F90">
        <f t="shared" si="17"/>
        <v>8462.9162288930584</v>
      </c>
      <c r="G90">
        <f t="shared" si="17"/>
        <v>10727.940994371482</v>
      </c>
      <c r="H90">
        <f t="shared" si="17"/>
        <v>11224.151031894935</v>
      </c>
      <c r="I90">
        <f t="shared" si="17"/>
        <v>4071.7229831144464</v>
      </c>
      <c r="J90">
        <f t="shared" si="17"/>
        <v>1133.2025328330205</v>
      </c>
      <c r="K90">
        <f t="shared" si="17"/>
        <v>2131.4865853658539</v>
      </c>
      <c r="L90">
        <f t="shared" si="17"/>
        <v>1554.8312382739209</v>
      </c>
      <c r="M90">
        <f t="shared" si="17"/>
        <v>1704.5574108818014</v>
      </c>
      <c r="N90">
        <f t="shared" si="17"/>
        <v>11160.326078799248</v>
      </c>
      <c r="O90">
        <f t="shared" si="17"/>
        <v>7945.523545966229</v>
      </c>
      <c r="P90">
        <f t="shared" si="17"/>
        <v>9102.6365853658535</v>
      </c>
      <c r="Q90">
        <f t="shared" si="17"/>
        <v>6681.0950281425894</v>
      </c>
      <c r="R90">
        <f t="shared" si="17"/>
        <v>8956.8032833020625</v>
      </c>
      <c r="S90">
        <f t="shared" si="17"/>
        <v>3683.6303939962477</v>
      </c>
      <c r="T90">
        <f t="shared" si="17"/>
        <v>1354.2259849906193</v>
      </c>
      <c r="U90">
        <f t="shared" si="16"/>
        <v>2905.28348968105</v>
      </c>
      <c r="V90">
        <f t="shared" si="16"/>
        <v>989.93836772983104</v>
      </c>
      <c r="W90">
        <f t="shared" si="16"/>
        <v>9733.6689493433405</v>
      </c>
      <c r="X90">
        <f t="shared" si="16"/>
        <v>5090.740243902439</v>
      </c>
      <c r="Y90">
        <f t="shared" si="16"/>
        <v>11145.248780487804</v>
      </c>
      <c r="Z90">
        <f t="shared" si="16"/>
        <v>2768.0843339587241</v>
      </c>
      <c r="AA90">
        <f t="shared" si="16"/>
        <v>4961.8774859287059</v>
      </c>
      <c r="AB90">
        <f t="shared" si="16"/>
        <v>5039.3542213883684</v>
      </c>
      <c r="AC90">
        <f t="shared" si="16"/>
        <v>2602.0570356472799</v>
      </c>
      <c r="AD90">
        <f t="shared" si="16"/>
        <v>2074.1762664165103</v>
      </c>
      <c r="AE90">
        <f t="shared" si="16"/>
        <v>1289.7163227016886</v>
      </c>
    </row>
    <row r="91" spans="1:31">
      <c r="A91">
        <f t="shared" si="12"/>
        <v>2030</v>
      </c>
      <c r="B91">
        <f t="shared" si="13"/>
        <v>4</v>
      </c>
      <c r="C91" t="str">
        <f t="shared" si="10"/>
        <v>2030_4</v>
      </c>
      <c r="D91">
        <f t="shared" si="14"/>
        <v>21.75</v>
      </c>
      <c r="E91">
        <f t="shared" si="17"/>
        <v>10605.79746716698</v>
      </c>
      <c r="F91">
        <f t="shared" si="17"/>
        <v>8506.4863977485929</v>
      </c>
      <c r="G91">
        <f t="shared" si="17"/>
        <v>10792.563039399623</v>
      </c>
      <c r="H91">
        <f t="shared" si="17"/>
        <v>11289.292776735459</v>
      </c>
      <c r="I91">
        <f t="shared" si="17"/>
        <v>4098.5891181988745</v>
      </c>
      <c r="J91">
        <f t="shared" si="17"/>
        <v>1138.4322701688554</v>
      </c>
      <c r="K91">
        <f t="shared" si="17"/>
        <v>2142.6939024390244</v>
      </c>
      <c r="L91">
        <f t="shared" si="17"/>
        <v>1563.9313320825513</v>
      </c>
      <c r="M91">
        <f t="shared" si="17"/>
        <v>1714.9481238273925</v>
      </c>
      <c r="N91">
        <f t="shared" si="17"/>
        <v>11225.317448405252</v>
      </c>
      <c r="O91">
        <f t="shared" si="17"/>
        <v>7991.6851782363974</v>
      </c>
      <c r="P91">
        <f t="shared" si="17"/>
        <v>9155.5439024390253</v>
      </c>
      <c r="Q91">
        <f t="shared" si="17"/>
        <v>6710.5348030018758</v>
      </c>
      <c r="R91">
        <f t="shared" si="17"/>
        <v>9008.177016885551</v>
      </c>
      <c r="S91">
        <f t="shared" si="17"/>
        <v>3700.0872420262667</v>
      </c>
      <c r="T91">
        <f t="shared" si="17"/>
        <v>1361.4181050656662</v>
      </c>
      <c r="U91">
        <f t="shared" si="16"/>
        <v>2924.5155722326454</v>
      </c>
      <c r="V91">
        <f t="shared" si="16"/>
        <v>995.83142589118188</v>
      </c>
      <c r="W91">
        <f t="shared" si="16"/>
        <v>9788.8173545966238</v>
      </c>
      <c r="X91">
        <f t="shared" si="16"/>
        <v>5128.2182926829264</v>
      </c>
      <c r="Y91">
        <f t="shared" si="16"/>
        <v>11222.158536585364</v>
      </c>
      <c r="Z91">
        <f t="shared" si="16"/>
        <v>2785.4596622889303</v>
      </c>
      <c r="AA91">
        <f t="shared" si="16"/>
        <v>4997.7075984990624</v>
      </c>
      <c r="AB91">
        <f t="shared" si="16"/>
        <v>5070.8704502814262</v>
      </c>
      <c r="AC91">
        <f t="shared" si="16"/>
        <v>2618.8507504690433</v>
      </c>
      <c r="AD91">
        <f t="shared" si="16"/>
        <v>2087.566135084428</v>
      </c>
      <c r="AE91">
        <f t="shared" si="16"/>
        <v>1296.3857410881803</v>
      </c>
    </row>
    <row r="92" spans="1:31">
      <c r="A92">
        <f t="shared" si="12"/>
        <v>2031</v>
      </c>
      <c r="B92">
        <f t="shared" si="13"/>
        <v>1</v>
      </c>
      <c r="C92" t="str">
        <f t="shared" si="10"/>
        <v>2031_1</v>
      </c>
      <c r="D92">
        <f t="shared" si="14"/>
        <v>22</v>
      </c>
      <c r="E92">
        <f t="shared" si="17"/>
        <v>10668.187429643527</v>
      </c>
      <c r="F92">
        <f t="shared" si="17"/>
        <v>8550.0565666041275</v>
      </c>
      <c r="G92">
        <f t="shared" si="17"/>
        <v>10857.185084427765</v>
      </c>
      <c r="H92">
        <f t="shared" si="17"/>
        <v>11354.434521575986</v>
      </c>
      <c r="I92">
        <f t="shared" si="17"/>
        <v>4125.4552532833022</v>
      </c>
      <c r="J92">
        <f t="shared" si="17"/>
        <v>1143.6620075046903</v>
      </c>
      <c r="K92">
        <f t="shared" si="17"/>
        <v>2153.9012195121954</v>
      </c>
      <c r="L92">
        <f t="shared" si="17"/>
        <v>1573.0314258911817</v>
      </c>
      <c r="M92">
        <f t="shared" si="17"/>
        <v>1725.3388367729833</v>
      </c>
      <c r="N92">
        <f t="shared" si="17"/>
        <v>11290.308818011257</v>
      </c>
      <c r="O92">
        <f t="shared" si="17"/>
        <v>8037.8468105065667</v>
      </c>
      <c r="P92">
        <f t="shared" si="17"/>
        <v>9208.451219512197</v>
      </c>
      <c r="Q92">
        <f t="shared" si="17"/>
        <v>6739.9745778611632</v>
      </c>
      <c r="R92">
        <f t="shared" si="17"/>
        <v>9059.5507504690431</v>
      </c>
      <c r="S92">
        <f t="shared" si="17"/>
        <v>3716.5440900562853</v>
      </c>
      <c r="T92">
        <f t="shared" si="17"/>
        <v>1368.6102251407131</v>
      </c>
      <c r="U92">
        <f t="shared" si="16"/>
        <v>2943.7476547842398</v>
      </c>
      <c r="V92">
        <f t="shared" si="16"/>
        <v>1001.7244840525327</v>
      </c>
      <c r="W92">
        <f t="shared" si="16"/>
        <v>9843.965759849907</v>
      </c>
      <c r="X92">
        <f t="shared" si="16"/>
        <v>5165.6963414634138</v>
      </c>
      <c r="Y92">
        <f t="shared" si="16"/>
        <v>11299.068292682927</v>
      </c>
      <c r="Z92">
        <f t="shared" si="16"/>
        <v>2802.834990619137</v>
      </c>
      <c r="AA92">
        <f t="shared" si="16"/>
        <v>5033.5377110694189</v>
      </c>
      <c r="AB92">
        <f t="shared" si="16"/>
        <v>5102.386679174484</v>
      </c>
      <c r="AC92">
        <f t="shared" si="16"/>
        <v>2635.6444652908071</v>
      </c>
      <c r="AD92">
        <f t="shared" si="16"/>
        <v>2100.9560037523452</v>
      </c>
      <c r="AE92">
        <f t="shared" si="16"/>
        <v>1303.0551594746719</v>
      </c>
    </row>
    <row r="93" spans="1:31">
      <c r="A93">
        <f t="shared" si="12"/>
        <v>2031</v>
      </c>
      <c r="B93">
        <f t="shared" si="13"/>
        <v>2</v>
      </c>
      <c r="C93" t="str">
        <f t="shared" si="10"/>
        <v>2031_2</v>
      </c>
      <c r="D93">
        <f t="shared" si="14"/>
        <v>22.25</v>
      </c>
      <c r="E93">
        <f t="shared" si="17"/>
        <v>10730.577392120074</v>
      </c>
      <c r="F93">
        <f t="shared" si="17"/>
        <v>8593.6267354596621</v>
      </c>
      <c r="G93">
        <f t="shared" si="17"/>
        <v>10921.807129455909</v>
      </c>
      <c r="H93">
        <f t="shared" si="17"/>
        <v>11419.57626641651</v>
      </c>
      <c r="I93">
        <f t="shared" si="17"/>
        <v>4152.3213883677299</v>
      </c>
      <c r="J93">
        <f t="shared" si="17"/>
        <v>1148.8917448405252</v>
      </c>
      <c r="K93">
        <f t="shared" si="17"/>
        <v>2165.108536585366</v>
      </c>
      <c r="L93">
        <f t="shared" si="17"/>
        <v>1582.1315196998121</v>
      </c>
      <c r="M93">
        <f t="shared" si="17"/>
        <v>1735.7295497185742</v>
      </c>
      <c r="N93">
        <f t="shared" si="17"/>
        <v>11355.30018761726</v>
      </c>
      <c r="O93">
        <f t="shared" si="17"/>
        <v>8084.008442776736</v>
      </c>
      <c r="P93">
        <f t="shared" si="17"/>
        <v>9261.3585365853669</v>
      </c>
      <c r="Q93">
        <f t="shared" si="17"/>
        <v>6769.4143527204506</v>
      </c>
      <c r="R93">
        <f t="shared" si="17"/>
        <v>9110.9244840525316</v>
      </c>
      <c r="S93">
        <f t="shared" si="17"/>
        <v>3733.0009380863039</v>
      </c>
      <c r="T93">
        <f t="shared" si="17"/>
        <v>1375.8023452157599</v>
      </c>
      <c r="U93">
        <f t="shared" si="16"/>
        <v>2962.9797373358342</v>
      </c>
      <c r="V93">
        <f t="shared" si="16"/>
        <v>1007.6175422138836</v>
      </c>
      <c r="W93">
        <f t="shared" si="16"/>
        <v>9899.1141651031903</v>
      </c>
      <c r="X93">
        <f t="shared" si="16"/>
        <v>5203.1743902439011</v>
      </c>
      <c r="Y93">
        <f t="shared" si="16"/>
        <v>11375.978048780487</v>
      </c>
      <c r="Z93">
        <f t="shared" si="16"/>
        <v>2820.2103189493432</v>
      </c>
      <c r="AA93">
        <f t="shared" si="16"/>
        <v>5069.3678236397755</v>
      </c>
      <c r="AB93">
        <f t="shared" si="16"/>
        <v>5133.9029080675427</v>
      </c>
      <c r="AC93">
        <f t="shared" si="16"/>
        <v>2652.438180112571</v>
      </c>
      <c r="AD93">
        <f t="shared" si="16"/>
        <v>2114.3458724202628</v>
      </c>
      <c r="AE93">
        <f t="shared" si="16"/>
        <v>1309.7245778611634</v>
      </c>
    </row>
    <row r="94" spans="1:31">
      <c r="A94">
        <f t="shared" si="12"/>
        <v>2031</v>
      </c>
      <c r="B94">
        <f t="shared" si="13"/>
        <v>3</v>
      </c>
      <c r="C94" t="str">
        <f t="shared" si="10"/>
        <v>2031_3</v>
      </c>
      <c r="D94">
        <f t="shared" si="14"/>
        <v>22.5</v>
      </c>
      <c r="E94">
        <f t="shared" si="17"/>
        <v>10792.967354596623</v>
      </c>
      <c r="F94">
        <f t="shared" si="17"/>
        <v>8637.1969043151967</v>
      </c>
      <c r="G94">
        <f t="shared" si="17"/>
        <v>10986.429174484052</v>
      </c>
      <c r="H94">
        <f t="shared" si="17"/>
        <v>11484.718011257035</v>
      </c>
      <c r="I94">
        <f t="shared" si="17"/>
        <v>4179.1875234521576</v>
      </c>
      <c r="J94">
        <f t="shared" si="17"/>
        <v>1154.1214821763601</v>
      </c>
      <c r="K94">
        <f t="shared" si="17"/>
        <v>2176.315853658537</v>
      </c>
      <c r="L94">
        <f t="shared" si="17"/>
        <v>1591.2316135084425</v>
      </c>
      <c r="M94">
        <f t="shared" si="17"/>
        <v>1746.1202626641652</v>
      </c>
      <c r="N94">
        <f t="shared" si="17"/>
        <v>11420.291557223263</v>
      </c>
      <c r="O94">
        <f t="shared" si="17"/>
        <v>8130.1700750469045</v>
      </c>
      <c r="P94">
        <f t="shared" si="17"/>
        <v>9314.2658536585368</v>
      </c>
      <c r="Q94">
        <f t="shared" si="17"/>
        <v>6798.8541275797379</v>
      </c>
      <c r="R94">
        <f t="shared" si="17"/>
        <v>9162.2982176360201</v>
      </c>
      <c r="S94">
        <f t="shared" si="17"/>
        <v>3749.4577861163229</v>
      </c>
      <c r="T94">
        <f t="shared" si="17"/>
        <v>1382.9944652908071</v>
      </c>
      <c r="U94">
        <f t="shared" si="16"/>
        <v>2982.2118198874296</v>
      </c>
      <c r="V94">
        <f t="shared" si="16"/>
        <v>1013.5106003752344</v>
      </c>
      <c r="W94">
        <f t="shared" si="16"/>
        <v>9954.2625703564736</v>
      </c>
      <c r="X94">
        <f t="shared" si="16"/>
        <v>5240.6524390243894</v>
      </c>
      <c r="Y94">
        <f t="shared" si="16"/>
        <v>11452.88780487805</v>
      </c>
      <c r="Z94">
        <f t="shared" si="16"/>
        <v>2837.5856472795494</v>
      </c>
      <c r="AA94">
        <f t="shared" si="16"/>
        <v>5105.197936210132</v>
      </c>
      <c r="AB94">
        <f t="shared" si="16"/>
        <v>5165.4191369606015</v>
      </c>
      <c r="AC94">
        <f t="shared" si="16"/>
        <v>2669.2318949343344</v>
      </c>
      <c r="AD94">
        <f t="shared" si="16"/>
        <v>2127.73574108818</v>
      </c>
      <c r="AE94">
        <f t="shared" si="16"/>
        <v>1316.393996247655</v>
      </c>
    </row>
    <row r="95" spans="1:31">
      <c r="A95">
        <f t="shared" si="12"/>
        <v>2031</v>
      </c>
      <c r="B95">
        <f t="shared" si="13"/>
        <v>4</v>
      </c>
      <c r="C95" t="str">
        <f t="shared" si="10"/>
        <v>2031_4</v>
      </c>
      <c r="D95">
        <f t="shared" si="14"/>
        <v>22.75</v>
      </c>
      <c r="E95">
        <f t="shared" si="17"/>
        <v>10855.357317073172</v>
      </c>
      <c r="F95">
        <f t="shared" si="17"/>
        <v>8680.7670731707312</v>
      </c>
      <c r="G95">
        <f t="shared" si="17"/>
        <v>11051.051219512194</v>
      </c>
      <c r="H95">
        <f t="shared" si="17"/>
        <v>11549.859756097561</v>
      </c>
      <c r="I95">
        <f t="shared" si="17"/>
        <v>4206.0536585365853</v>
      </c>
      <c r="J95">
        <f t="shared" si="17"/>
        <v>1159.351219512195</v>
      </c>
      <c r="K95">
        <f t="shared" si="17"/>
        <v>2187.5231707317075</v>
      </c>
      <c r="L95">
        <f t="shared" si="17"/>
        <v>1600.3317073170729</v>
      </c>
      <c r="M95">
        <f t="shared" si="17"/>
        <v>1756.5109756097563</v>
      </c>
      <c r="N95">
        <f t="shared" si="17"/>
        <v>11485.282926829266</v>
      </c>
      <c r="O95">
        <f t="shared" si="17"/>
        <v>8176.3317073170729</v>
      </c>
      <c r="P95">
        <f t="shared" si="17"/>
        <v>9367.1731707317085</v>
      </c>
      <c r="Q95">
        <f t="shared" si="17"/>
        <v>6828.2939024390244</v>
      </c>
      <c r="R95">
        <f t="shared" si="17"/>
        <v>9213.6719512195123</v>
      </c>
      <c r="S95">
        <f t="shared" si="17"/>
        <v>3765.9146341463415</v>
      </c>
      <c r="T95">
        <f t="shared" si="17"/>
        <v>1390.1865853658537</v>
      </c>
      <c r="U95">
        <f t="shared" si="16"/>
        <v>3001.443902439024</v>
      </c>
      <c r="V95">
        <f t="shared" si="16"/>
        <v>1019.4036585365852</v>
      </c>
      <c r="W95">
        <f t="shared" si="16"/>
        <v>10009.410975609757</v>
      </c>
      <c r="X95">
        <f t="shared" si="16"/>
        <v>5278.1304878048777</v>
      </c>
      <c r="Y95">
        <f t="shared" si="16"/>
        <v>11529.79756097561</v>
      </c>
      <c r="Z95">
        <f t="shared" si="16"/>
        <v>2854.9609756097561</v>
      </c>
      <c r="AA95">
        <f t="shared" si="16"/>
        <v>5141.0280487804885</v>
      </c>
      <c r="AB95">
        <f t="shared" si="16"/>
        <v>5196.9353658536584</v>
      </c>
      <c r="AC95">
        <f t="shared" si="16"/>
        <v>2686.0256097560978</v>
      </c>
      <c r="AD95">
        <f t="shared" si="16"/>
        <v>2141.1256097560977</v>
      </c>
      <c r="AE95">
        <f t="shared" si="16"/>
        <v>1323.0634146341465</v>
      </c>
    </row>
    <row r="96" spans="1:31">
      <c r="A96">
        <f t="shared" si="12"/>
        <v>2032</v>
      </c>
      <c r="B96">
        <f t="shared" si="13"/>
        <v>1</v>
      </c>
      <c r="C96" t="str">
        <f t="shared" si="10"/>
        <v>2032_1</v>
      </c>
      <c r="D96">
        <f t="shared" si="14"/>
        <v>23</v>
      </c>
      <c r="E96">
        <f t="shared" si="17"/>
        <v>10917.74727954972</v>
      </c>
      <c r="F96">
        <f t="shared" si="17"/>
        <v>8724.3372420262658</v>
      </c>
      <c r="G96">
        <f t="shared" si="17"/>
        <v>11115.673264540335</v>
      </c>
      <c r="H96">
        <f t="shared" si="17"/>
        <v>11615.001500938088</v>
      </c>
      <c r="I96">
        <f t="shared" si="17"/>
        <v>4232.919793621013</v>
      </c>
      <c r="J96">
        <f t="shared" si="17"/>
        <v>1164.5809568480299</v>
      </c>
      <c r="K96">
        <f t="shared" si="17"/>
        <v>2198.7304878048781</v>
      </c>
      <c r="L96">
        <f t="shared" si="17"/>
        <v>1609.4318011257033</v>
      </c>
      <c r="M96">
        <f t="shared" si="17"/>
        <v>1766.9016885553474</v>
      </c>
      <c r="N96">
        <f t="shared" si="17"/>
        <v>11550.274296435271</v>
      </c>
      <c r="O96">
        <f t="shared" si="17"/>
        <v>8222.4933395872413</v>
      </c>
      <c r="P96">
        <f t="shared" si="17"/>
        <v>9420.0804878048802</v>
      </c>
      <c r="Q96">
        <f t="shared" si="17"/>
        <v>6857.7336772983117</v>
      </c>
      <c r="R96">
        <f t="shared" si="17"/>
        <v>9265.0456848030008</v>
      </c>
      <c r="S96">
        <f t="shared" si="17"/>
        <v>3782.3714821763606</v>
      </c>
      <c r="T96">
        <f t="shared" si="17"/>
        <v>1397.3787054409008</v>
      </c>
      <c r="U96">
        <f t="shared" si="16"/>
        <v>3020.6759849906184</v>
      </c>
      <c r="V96">
        <f t="shared" si="16"/>
        <v>1025.2967166979361</v>
      </c>
      <c r="W96">
        <f t="shared" si="16"/>
        <v>10064.55938086304</v>
      </c>
      <c r="X96">
        <f t="shared" si="16"/>
        <v>5315.6085365853651</v>
      </c>
      <c r="Y96">
        <f t="shared" si="16"/>
        <v>11606.707317073171</v>
      </c>
      <c r="Z96">
        <f t="shared" si="16"/>
        <v>2872.3363039399624</v>
      </c>
      <c r="AA96">
        <f t="shared" si="16"/>
        <v>5176.858161350845</v>
      </c>
      <c r="AB96">
        <f t="shared" si="16"/>
        <v>5228.4515947467171</v>
      </c>
      <c r="AC96">
        <f t="shared" si="16"/>
        <v>2702.8193245778616</v>
      </c>
      <c r="AD96">
        <f t="shared" si="16"/>
        <v>2154.5154784240149</v>
      </c>
      <c r="AE96">
        <f t="shared" si="16"/>
        <v>1329.7328330206381</v>
      </c>
    </row>
    <row r="97" spans="1:31">
      <c r="A97">
        <f t="shared" si="12"/>
        <v>2032</v>
      </c>
      <c r="B97">
        <f t="shared" si="13"/>
        <v>2</v>
      </c>
      <c r="C97" t="str">
        <f t="shared" si="10"/>
        <v>2032_2</v>
      </c>
      <c r="D97">
        <f t="shared" si="14"/>
        <v>23.25</v>
      </c>
      <c r="E97">
        <f t="shared" si="17"/>
        <v>10980.137242026267</v>
      </c>
      <c r="F97">
        <f t="shared" si="17"/>
        <v>8767.9074108818022</v>
      </c>
      <c r="G97">
        <f t="shared" si="17"/>
        <v>11180.295309568479</v>
      </c>
      <c r="H97">
        <f t="shared" si="17"/>
        <v>11680.143245778612</v>
      </c>
      <c r="I97">
        <f t="shared" si="17"/>
        <v>4259.7859287054416</v>
      </c>
      <c r="J97">
        <f t="shared" si="17"/>
        <v>1169.8106941838648</v>
      </c>
      <c r="K97">
        <f t="shared" si="17"/>
        <v>2209.9378048780491</v>
      </c>
      <c r="L97">
        <f t="shared" si="17"/>
        <v>1618.5318949343336</v>
      </c>
      <c r="M97">
        <f t="shared" si="17"/>
        <v>1777.2924015009385</v>
      </c>
      <c r="N97">
        <f t="shared" si="17"/>
        <v>11615.265666041276</v>
      </c>
      <c r="O97">
        <f t="shared" si="17"/>
        <v>8268.6549718574115</v>
      </c>
      <c r="P97">
        <f t="shared" si="17"/>
        <v>9472.9878048780502</v>
      </c>
      <c r="Q97">
        <f t="shared" si="17"/>
        <v>6887.1734521575981</v>
      </c>
      <c r="R97">
        <f t="shared" si="17"/>
        <v>9316.4194183864893</v>
      </c>
      <c r="S97">
        <f t="shared" si="17"/>
        <v>3798.8283302063792</v>
      </c>
      <c r="T97">
        <f t="shared" si="17"/>
        <v>1404.5708255159475</v>
      </c>
      <c r="U97">
        <f t="shared" si="16"/>
        <v>3039.9080675422138</v>
      </c>
      <c r="V97">
        <f t="shared" si="16"/>
        <v>1031.1897748592871</v>
      </c>
      <c r="W97">
        <f t="shared" si="16"/>
        <v>10119.707786116323</v>
      </c>
      <c r="X97">
        <f t="shared" si="16"/>
        <v>5353.0865853658524</v>
      </c>
      <c r="Y97">
        <f t="shared" si="16"/>
        <v>11683.617073170732</v>
      </c>
      <c r="Z97">
        <f t="shared" si="16"/>
        <v>2889.7116322701686</v>
      </c>
      <c r="AA97">
        <f t="shared" si="16"/>
        <v>5212.6882739212015</v>
      </c>
      <c r="AB97">
        <f t="shared" si="16"/>
        <v>5259.9678236397758</v>
      </c>
      <c r="AC97">
        <f t="shared" si="16"/>
        <v>2719.6130393996254</v>
      </c>
      <c r="AD97">
        <f t="shared" si="16"/>
        <v>2167.9053470919325</v>
      </c>
      <c r="AE97">
        <f t="shared" si="16"/>
        <v>1336.4022514071296</v>
      </c>
    </row>
    <row r="98" spans="1:31">
      <c r="A98">
        <f t="shared" si="12"/>
        <v>2032</v>
      </c>
      <c r="B98">
        <f t="shared" si="13"/>
        <v>3</v>
      </c>
      <c r="C98" t="str">
        <f t="shared" si="10"/>
        <v>2032_3</v>
      </c>
      <c r="D98">
        <f t="shared" si="14"/>
        <v>23.5</v>
      </c>
      <c r="E98">
        <f t="shared" si="17"/>
        <v>11042.527204502814</v>
      </c>
      <c r="F98">
        <f t="shared" si="17"/>
        <v>8811.4775797373368</v>
      </c>
      <c r="G98">
        <f t="shared" si="17"/>
        <v>11244.917354596622</v>
      </c>
      <c r="H98">
        <f t="shared" si="17"/>
        <v>11745.284990619137</v>
      </c>
      <c r="I98">
        <f t="shared" si="17"/>
        <v>4286.6520637898684</v>
      </c>
      <c r="J98">
        <f t="shared" si="17"/>
        <v>1175.0404315196997</v>
      </c>
      <c r="K98">
        <f t="shared" si="17"/>
        <v>2221.1451219512201</v>
      </c>
      <c r="L98">
        <f t="shared" si="17"/>
        <v>1627.631988742964</v>
      </c>
      <c r="M98">
        <f t="shared" si="17"/>
        <v>1787.6831144465293</v>
      </c>
      <c r="N98">
        <f t="shared" si="17"/>
        <v>11680.257035647279</v>
      </c>
      <c r="O98">
        <f t="shared" si="17"/>
        <v>8314.8166041275799</v>
      </c>
      <c r="P98">
        <f t="shared" si="17"/>
        <v>9525.8951219512201</v>
      </c>
      <c r="Q98">
        <f t="shared" si="17"/>
        <v>6916.6132270168855</v>
      </c>
      <c r="R98">
        <f t="shared" si="17"/>
        <v>9367.7931519699796</v>
      </c>
      <c r="S98">
        <f t="shared" si="17"/>
        <v>3815.2851782363978</v>
      </c>
      <c r="T98">
        <f t="shared" si="17"/>
        <v>1411.7629455909946</v>
      </c>
      <c r="U98">
        <f t="shared" si="16"/>
        <v>3059.1401500938082</v>
      </c>
      <c r="V98">
        <f t="shared" si="16"/>
        <v>1037.082833020638</v>
      </c>
      <c r="W98">
        <f t="shared" si="16"/>
        <v>10174.856191369607</v>
      </c>
      <c r="X98">
        <f t="shared" si="16"/>
        <v>5390.5646341463407</v>
      </c>
      <c r="Y98">
        <f t="shared" si="16"/>
        <v>11760.526829268292</v>
      </c>
      <c r="Z98">
        <f t="shared" si="16"/>
        <v>2907.0869606003753</v>
      </c>
      <c r="AA98">
        <f t="shared" si="16"/>
        <v>5248.518386491558</v>
      </c>
      <c r="AB98">
        <f t="shared" si="16"/>
        <v>5291.4840525328336</v>
      </c>
      <c r="AC98">
        <f t="shared" si="16"/>
        <v>2736.4067542213888</v>
      </c>
      <c r="AD98">
        <f t="shared" si="16"/>
        <v>2181.2952157598502</v>
      </c>
      <c r="AE98">
        <f t="shared" si="16"/>
        <v>1343.0716697936211</v>
      </c>
    </row>
    <row r="99" spans="1:31">
      <c r="A99">
        <f t="shared" si="12"/>
        <v>2032</v>
      </c>
      <c r="B99">
        <f t="shared" si="13"/>
        <v>4</v>
      </c>
      <c r="C99" t="str">
        <f t="shared" si="10"/>
        <v>2032_4</v>
      </c>
      <c r="D99">
        <f t="shared" si="14"/>
        <v>23.75</v>
      </c>
      <c r="E99">
        <f t="shared" si="17"/>
        <v>11104.917166979361</v>
      </c>
      <c r="F99">
        <f t="shared" si="17"/>
        <v>8855.0477485928714</v>
      </c>
      <c r="G99">
        <f t="shared" si="17"/>
        <v>11309.539399624764</v>
      </c>
      <c r="H99">
        <f t="shared" si="17"/>
        <v>11810.426735459663</v>
      </c>
      <c r="I99">
        <f t="shared" si="17"/>
        <v>4313.518198874297</v>
      </c>
      <c r="J99">
        <f t="shared" si="17"/>
        <v>1180.2701688555346</v>
      </c>
      <c r="K99">
        <f t="shared" si="17"/>
        <v>2232.3524390243902</v>
      </c>
      <c r="L99">
        <f t="shared" si="17"/>
        <v>1636.7320825515944</v>
      </c>
      <c r="M99">
        <f t="shared" si="17"/>
        <v>1798.0738273921202</v>
      </c>
      <c r="N99">
        <f t="shared" si="17"/>
        <v>11745.248405253282</v>
      </c>
      <c r="O99">
        <f t="shared" si="17"/>
        <v>8360.9782363977483</v>
      </c>
      <c r="P99">
        <f t="shared" si="17"/>
        <v>9578.8024390243918</v>
      </c>
      <c r="Q99">
        <f t="shared" si="17"/>
        <v>6946.0530018761729</v>
      </c>
      <c r="R99">
        <f t="shared" si="17"/>
        <v>9419.1668855534699</v>
      </c>
      <c r="S99">
        <f t="shared" si="17"/>
        <v>3831.7420262664164</v>
      </c>
      <c r="T99">
        <f t="shared" si="17"/>
        <v>1418.9550656660415</v>
      </c>
      <c r="U99">
        <f t="shared" si="16"/>
        <v>3078.3722326454031</v>
      </c>
      <c r="V99">
        <f t="shared" si="16"/>
        <v>1042.9758911819888</v>
      </c>
      <c r="W99">
        <f t="shared" si="16"/>
        <v>10230.00459662289</v>
      </c>
      <c r="X99">
        <f t="shared" si="16"/>
        <v>5428.042682926829</v>
      </c>
      <c r="Y99">
        <f t="shared" si="16"/>
        <v>11837.436585365853</v>
      </c>
      <c r="Z99">
        <f t="shared" si="16"/>
        <v>2924.4622889305815</v>
      </c>
      <c r="AA99">
        <f t="shared" si="16"/>
        <v>5284.3484990619145</v>
      </c>
      <c r="AB99">
        <f t="shared" si="16"/>
        <v>5323.0002814258914</v>
      </c>
      <c r="AC99">
        <f t="shared" si="16"/>
        <v>2753.2004690431522</v>
      </c>
      <c r="AD99">
        <f t="shared" si="16"/>
        <v>2194.6850844277674</v>
      </c>
      <c r="AE99">
        <f t="shared" si="16"/>
        <v>1349.7410881801129</v>
      </c>
    </row>
    <row r="100" spans="1:31">
      <c r="A100">
        <f t="shared" si="12"/>
        <v>2033</v>
      </c>
      <c r="B100">
        <f t="shared" si="13"/>
        <v>1</v>
      </c>
      <c r="C100" t="str">
        <f t="shared" si="10"/>
        <v>2033_1</v>
      </c>
      <c r="D100">
        <f t="shared" si="14"/>
        <v>24</v>
      </c>
      <c r="E100">
        <f t="shared" si="17"/>
        <v>11167.30712945591</v>
      </c>
      <c r="F100">
        <f t="shared" si="17"/>
        <v>8898.6179174484059</v>
      </c>
      <c r="G100">
        <f t="shared" si="17"/>
        <v>11374.161444652907</v>
      </c>
      <c r="H100">
        <f t="shared" si="17"/>
        <v>11875.568480300188</v>
      </c>
      <c r="I100">
        <f t="shared" si="17"/>
        <v>4340.3843339587238</v>
      </c>
      <c r="J100">
        <f t="shared" si="17"/>
        <v>1185.4999061913695</v>
      </c>
      <c r="K100">
        <f t="shared" si="17"/>
        <v>2243.5597560975611</v>
      </c>
      <c r="L100">
        <f t="shared" si="17"/>
        <v>1645.832176360225</v>
      </c>
      <c r="M100">
        <f t="shared" si="17"/>
        <v>1808.4645403377112</v>
      </c>
      <c r="N100">
        <f t="shared" si="17"/>
        <v>11810.239774859287</v>
      </c>
      <c r="O100">
        <f t="shared" si="17"/>
        <v>8407.1398686679167</v>
      </c>
      <c r="P100">
        <f t="shared" si="17"/>
        <v>9631.7097560975617</v>
      </c>
      <c r="Q100">
        <f t="shared" si="17"/>
        <v>6975.4927767354602</v>
      </c>
      <c r="R100">
        <f t="shared" si="17"/>
        <v>9470.5406191369584</v>
      </c>
      <c r="S100">
        <f t="shared" si="17"/>
        <v>3848.1988742964354</v>
      </c>
      <c r="T100">
        <f t="shared" si="17"/>
        <v>1426.1471857410884</v>
      </c>
      <c r="U100">
        <f t="shared" si="16"/>
        <v>3097.604315196998</v>
      </c>
      <c r="V100">
        <f t="shared" si="16"/>
        <v>1048.8689493433396</v>
      </c>
      <c r="W100">
        <f t="shared" si="16"/>
        <v>10285.153001876173</v>
      </c>
      <c r="X100">
        <f t="shared" si="16"/>
        <v>5465.5207317073164</v>
      </c>
      <c r="Y100">
        <f t="shared" si="16"/>
        <v>11914.346341463413</v>
      </c>
      <c r="Z100">
        <f t="shared" si="16"/>
        <v>2941.8376172607877</v>
      </c>
      <c r="AA100">
        <f t="shared" si="16"/>
        <v>5320.178611632271</v>
      </c>
      <c r="AB100">
        <f t="shared" si="16"/>
        <v>5354.5165103189502</v>
      </c>
      <c r="AC100">
        <f t="shared" si="16"/>
        <v>2769.9941838649161</v>
      </c>
      <c r="AD100">
        <f t="shared" si="16"/>
        <v>2208.074953095685</v>
      </c>
      <c r="AE100">
        <f t="shared" si="16"/>
        <v>1356.4105065666045</v>
      </c>
    </row>
    <row r="101" spans="1:31">
      <c r="A101">
        <f t="shared" si="12"/>
        <v>2033</v>
      </c>
      <c r="B101">
        <f t="shared" si="13"/>
        <v>2</v>
      </c>
      <c r="C101" t="str">
        <f t="shared" si="10"/>
        <v>2033_2</v>
      </c>
      <c r="D101">
        <f t="shared" si="14"/>
        <v>24.25</v>
      </c>
      <c r="E101">
        <f t="shared" si="17"/>
        <v>11229.697091932459</v>
      </c>
      <c r="F101">
        <f t="shared" si="17"/>
        <v>8942.1880863039405</v>
      </c>
      <c r="G101">
        <f t="shared" si="17"/>
        <v>11438.783489681049</v>
      </c>
      <c r="H101">
        <f t="shared" si="17"/>
        <v>11940.710225140712</v>
      </c>
      <c r="I101">
        <f t="shared" si="17"/>
        <v>4367.2504690431524</v>
      </c>
      <c r="J101">
        <f t="shared" si="17"/>
        <v>1190.7296435272044</v>
      </c>
      <c r="K101">
        <f t="shared" si="17"/>
        <v>2254.7670731707321</v>
      </c>
      <c r="L101">
        <f t="shared" si="17"/>
        <v>1654.9322701688554</v>
      </c>
      <c r="M101">
        <f t="shared" si="17"/>
        <v>1818.8552532833023</v>
      </c>
      <c r="N101">
        <f t="shared" si="17"/>
        <v>11875.23114446529</v>
      </c>
      <c r="O101">
        <f t="shared" si="17"/>
        <v>8453.301500938087</v>
      </c>
      <c r="P101">
        <f t="shared" si="17"/>
        <v>9684.6170731707316</v>
      </c>
      <c r="Q101">
        <f t="shared" si="17"/>
        <v>7004.9325515947467</v>
      </c>
      <c r="R101">
        <f t="shared" si="17"/>
        <v>9521.9143527204487</v>
      </c>
      <c r="S101">
        <f t="shared" si="17"/>
        <v>3864.6557223264545</v>
      </c>
      <c r="T101">
        <f t="shared" ref="T101:AE116" si="18">$D101*T$2+T$1</f>
        <v>1433.3393058161353</v>
      </c>
      <c r="U101">
        <f t="shared" si="18"/>
        <v>3116.8363977485924</v>
      </c>
      <c r="V101">
        <f t="shared" si="18"/>
        <v>1054.7620075046905</v>
      </c>
      <c r="W101">
        <f t="shared" si="18"/>
        <v>10340.301407129456</v>
      </c>
      <c r="X101">
        <f t="shared" si="18"/>
        <v>5502.9987804878037</v>
      </c>
      <c r="Y101">
        <f t="shared" si="18"/>
        <v>11991.256097560974</v>
      </c>
      <c r="Z101">
        <f t="shared" si="18"/>
        <v>2959.2129455909944</v>
      </c>
      <c r="AA101">
        <f t="shared" si="18"/>
        <v>5356.0087242026275</v>
      </c>
      <c r="AB101">
        <f t="shared" si="18"/>
        <v>5386.032739212008</v>
      </c>
      <c r="AC101">
        <f t="shared" si="18"/>
        <v>2786.7878986866795</v>
      </c>
      <c r="AD101">
        <f t="shared" si="18"/>
        <v>2221.4648217636022</v>
      </c>
      <c r="AE101">
        <f t="shared" si="18"/>
        <v>1363.079924953096</v>
      </c>
    </row>
    <row r="102" spans="1:31">
      <c r="A102">
        <f t="shared" si="12"/>
        <v>2033</v>
      </c>
      <c r="B102">
        <f t="shared" si="13"/>
        <v>3</v>
      </c>
      <c r="C102" t="str">
        <f t="shared" si="10"/>
        <v>2033_3</v>
      </c>
      <c r="D102">
        <f t="shared" si="14"/>
        <v>24.5</v>
      </c>
      <c r="E102">
        <f t="shared" ref="E102:T117" si="19">$D102*E$2+E$1</f>
        <v>11292.087054409007</v>
      </c>
      <c r="F102">
        <f t="shared" si="19"/>
        <v>8985.7582551594751</v>
      </c>
      <c r="G102">
        <f t="shared" si="19"/>
        <v>11503.405534709193</v>
      </c>
      <c r="H102">
        <f t="shared" si="19"/>
        <v>12005.851969981239</v>
      </c>
      <c r="I102">
        <f t="shared" si="19"/>
        <v>4394.1166041275792</v>
      </c>
      <c r="J102">
        <f t="shared" si="19"/>
        <v>1195.9593808630393</v>
      </c>
      <c r="K102">
        <f t="shared" si="19"/>
        <v>2265.9743902439027</v>
      </c>
      <c r="L102">
        <f t="shared" si="19"/>
        <v>1664.0323639774858</v>
      </c>
      <c r="M102">
        <f t="shared" si="19"/>
        <v>1829.2459662288934</v>
      </c>
      <c r="N102">
        <f t="shared" si="19"/>
        <v>11940.222514071294</v>
      </c>
      <c r="O102">
        <f t="shared" si="19"/>
        <v>8499.4631332082554</v>
      </c>
      <c r="P102">
        <f t="shared" si="19"/>
        <v>9737.5243902439033</v>
      </c>
      <c r="Q102">
        <f t="shared" si="19"/>
        <v>7034.372326454034</v>
      </c>
      <c r="R102">
        <f t="shared" si="19"/>
        <v>9573.2880863039391</v>
      </c>
      <c r="S102">
        <f t="shared" si="19"/>
        <v>3881.112570356473</v>
      </c>
      <c r="T102">
        <f t="shared" si="19"/>
        <v>1440.5314258911822</v>
      </c>
      <c r="U102">
        <f t="shared" si="18"/>
        <v>3136.0684803001873</v>
      </c>
      <c r="V102">
        <f t="shared" si="18"/>
        <v>1060.6550656660413</v>
      </c>
      <c r="W102">
        <f t="shared" si="18"/>
        <v>10395.44981238274</v>
      </c>
      <c r="X102">
        <f t="shared" si="18"/>
        <v>5540.476829268292</v>
      </c>
      <c r="Y102">
        <f t="shared" si="18"/>
        <v>12068.165853658536</v>
      </c>
      <c r="Z102">
        <f t="shared" si="18"/>
        <v>2976.5882739212007</v>
      </c>
      <c r="AA102">
        <f t="shared" si="18"/>
        <v>5391.838836772984</v>
      </c>
      <c r="AB102">
        <f t="shared" si="18"/>
        <v>5417.5489681050658</v>
      </c>
      <c r="AC102">
        <f t="shared" si="18"/>
        <v>2803.5816135084433</v>
      </c>
      <c r="AD102">
        <f t="shared" si="18"/>
        <v>2234.8546904315199</v>
      </c>
      <c r="AE102">
        <f t="shared" si="18"/>
        <v>1369.7493433395875</v>
      </c>
    </row>
    <row r="103" spans="1:31">
      <c r="A103">
        <f t="shared" si="12"/>
        <v>2033</v>
      </c>
      <c r="B103">
        <f t="shared" si="13"/>
        <v>4</v>
      </c>
      <c r="C103" t="str">
        <f t="shared" si="10"/>
        <v>2033_4</v>
      </c>
      <c r="D103">
        <f t="shared" si="14"/>
        <v>24.75</v>
      </c>
      <c r="E103">
        <f t="shared" si="19"/>
        <v>11354.477016885554</v>
      </c>
      <c r="F103">
        <f t="shared" si="19"/>
        <v>9029.3284240150097</v>
      </c>
      <c r="G103">
        <f t="shared" si="19"/>
        <v>11568.027579737336</v>
      </c>
      <c r="H103">
        <f t="shared" si="19"/>
        <v>12070.993714821765</v>
      </c>
      <c r="I103">
        <f t="shared" si="19"/>
        <v>4420.9827392120078</v>
      </c>
      <c r="J103">
        <f t="shared" si="19"/>
        <v>1201.189118198874</v>
      </c>
      <c r="K103">
        <f t="shared" si="19"/>
        <v>2277.1817073170732</v>
      </c>
      <c r="L103">
        <f t="shared" si="19"/>
        <v>1673.1324577861162</v>
      </c>
      <c r="M103">
        <f t="shared" si="19"/>
        <v>1839.6366791744842</v>
      </c>
      <c r="N103">
        <f t="shared" si="19"/>
        <v>12005.213883677297</v>
      </c>
      <c r="O103">
        <f t="shared" si="19"/>
        <v>8545.6247654784238</v>
      </c>
      <c r="P103">
        <f t="shared" si="19"/>
        <v>9790.4317073170751</v>
      </c>
      <c r="Q103">
        <f t="shared" si="19"/>
        <v>7063.8121013133205</v>
      </c>
      <c r="R103">
        <f t="shared" si="19"/>
        <v>9624.6618198874276</v>
      </c>
      <c r="S103">
        <f t="shared" si="19"/>
        <v>3897.5694183864916</v>
      </c>
      <c r="T103">
        <f t="shared" si="19"/>
        <v>1447.723545966229</v>
      </c>
      <c r="U103">
        <f t="shared" si="18"/>
        <v>3155.3005628517822</v>
      </c>
      <c r="V103">
        <f t="shared" si="18"/>
        <v>1066.5481238273921</v>
      </c>
      <c r="W103">
        <f t="shared" si="18"/>
        <v>10450.598217636023</v>
      </c>
      <c r="X103">
        <f t="shared" si="18"/>
        <v>5577.9548780487803</v>
      </c>
      <c r="Y103">
        <f t="shared" si="18"/>
        <v>12145.075609756097</v>
      </c>
      <c r="Z103">
        <f t="shared" si="18"/>
        <v>2993.9636022514069</v>
      </c>
      <c r="AA103">
        <f t="shared" si="18"/>
        <v>5427.6689493433405</v>
      </c>
      <c r="AB103">
        <f t="shared" si="18"/>
        <v>5449.0651969981245</v>
      </c>
      <c r="AC103">
        <f t="shared" si="18"/>
        <v>2820.3753283302067</v>
      </c>
      <c r="AD103">
        <f t="shared" si="18"/>
        <v>2248.2445590994371</v>
      </c>
      <c r="AE103">
        <f t="shared" si="18"/>
        <v>1376.4187617260791</v>
      </c>
    </row>
    <row r="104" spans="1:31">
      <c r="A104">
        <f t="shared" si="12"/>
        <v>2034</v>
      </c>
      <c r="B104">
        <f t="shared" si="13"/>
        <v>1</v>
      </c>
      <c r="C104" t="str">
        <f t="shared" si="10"/>
        <v>2034_1</v>
      </c>
      <c r="D104">
        <f t="shared" si="14"/>
        <v>25</v>
      </c>
      <c r="E104">
        <f t="shared" si="19"/>
        <v>11416.866979362101</v>
      </c>
      <c r="F104">
        <f t="shared" si="19"/>
        <v>9072.8985928705442</v>
      </c>
      <c r="G104">
        <f t="shared" si="19"/>
        <v>11632.649624765478</v>
      </c>
      <c r="H104">
        <f t="shared" si="19"/>
        <v>12136.13545966229</v>
      </c>
      <c r="I104">
        <f t="shared" si="19"/>
        <v>4447.8488742964355</v>
      </c>
      <c r="J104">
        <f t="shared" si="19"/>
        <v>1206.4188555347091</v>
      </c>
      <c r="K104">
        <f t="shared" si="19"/>
        <v>2288.3890243902442</v>
      </c>
      <c r="L104">
        <f t="shared" si="19"/>
        <v>1682.2325515947466</v>
      </c>
      <c r="M104">
        <f t="shared" si="19"/>
        <v>1850.0273921200753</v>
      </c>
      <c r="N104">
        <f t="shared" si="19"/>
        <v>12070.2052532833</v>
      </c>
      <c r="O104">
        <f t="shared" si="19"/>
        <v>8591.7863977485922</v>
      </c>
      <c r="P104">
        <f t="shared" si="19"/>
        <v>9843.339024390245</v>
      </c>
      <c r="Q104">
        <f t="shared" si="19"/>
        <v>7093.2518761726078</v>
      </c>
      <c r="R104">
        <f t="shared" si="19"/>
        <v>9676.0355534709179</v>
      </c>
      <c r="S104">
        <f t="shared" si="19"/>
        <v>3914.0262664165102</v>
      </c>
      <c r="T104">
        <f t="shared" si="19"/>
        <v>1454.9156660412759</v>
      </c>
      <c r="U104">
        <f t="shared" si="18"/>
        <v>3174.5326454033766</v>
      </c>
      <c r="V104">
        <f t="shared" si="18"/>
        <v>1072.441181988743</v>
      </c>
      <c r="W104">
        <f t="shared" si="18"/>
        <v>10505.746622889306</v>
      </c>
      <c r="X104">
        <f t="shared" si="18"/>
        <v>5615.4329268292677</v>
      </c>
      <c r="Y104">
        <f t="shared" si="18"/>
        <v>12221.985365853659</v>
      </c>
      <c r="Z104">
        <f t="shared" si="18"/>
        <v>3011.3389305816136</v>
      </c>
      <c r="AA104">
        <f t="shared" si="18"/>
        <v>5463.499061913697</v>
      </c>
      <c r="AB104">
        <f t="shared" si="18"/>
        <v>5480.5814258911823</v>
      </c>
      <c r="AC104">
        <f t="shared" si="18"/>
        <v>2837.1690431519701</v>
      </c>
      <c r="AD104">
        <f t="shared" si="18"/>
        <v>2261.6344277673547</v>
      </c>
      <c r="AE104">
        <f t="shared" si="18"/>
        <v>1383.0881801125706</v>
      </c>
    </row>
    <row r="105" spans="1:31">
      <c r="A105">
        <f t="shared" si="12"/>
        <v>2034</v>
      </c>
      <c r="B105">
        <f t="shared" si="13"/>
        <v>2</v>
      </c>
      <c r="C105" t="str">
        <f t="shared" si="10"/>
        <v>2034_2</v>
      </c>
      <c r="D105">
        <f t="shared" si="14"/>
        <v>25.25</v>
      </c>
      <c r="E105">
        <f t="shared" si="19"/>
        <v>11479.256941838648</v>
      </c>
      <c r="F105">
        <f t="shared" si="19"/>
        <v>9116.4687617260788</v>
      </c>
      <c r="G105">
        <f t="shared" si="19"/>
        <v>11697.271669793619</v>
      </c>
      <c r="H105">
        <f t="shared" si="19"/>
        <v>12201.277204502814</v>
      </c>
      <c r="I105">
        <f t="shared" si="19"/>
        <v>4474.7150093808632</v>
      </c>
      <c r="J105">
        <f t="shared" si="19"/>
        <v>1211.6485928705438</v>
      </c>
      <c r="K105">
        <f t="shared" si="19"/>
        <v>2299.5963414634148</v>
      </c>
      <c r="L105">
        <f t="shared" si="19"/>
        <v>1691.332645403377</v>
      </c>
      <c r="M105">
        <f t="shared" si="19"/>
        <v>1860.4181050656662</v>
      </c>
      <c r="N105">
        <f t="shared" si="19"/>
        <v>12135.196622889305</v>
      </c>
      <c r="O105">
        <f t="shared" si="19"/>
        <v>8637.9480300187624</v>
      </c>
      <c r="P105">
        <f t="shared" si="19"/>
        <v>9896.2463414634149</v>
      </c>
      <c r="Q105">
        <f t="shared" si="19"/>
        <v>7122.6916510318952</v>
      </c>
      <c r="R105">
        <f t="shared" si="19"/>
        <v>9727.4092870544082</v>
      </c>
      <c r="S105">
        <f t="shared" si="19"/>
        <v>3930.4831144465293</v>
      </c>
      <c r="T105">
        <f t="shared" si="19"/>
        <v>1462.107786116323</v>
      </c>
      <c r="U105">
        <f t="shared" si="18"/>
        <v>3193.7647279549715</v>
      </c>
      <c r="V105">
        <f t="shared" si="18"/>
        <v>1078.3342401500938</v>
      </c>
      <c r="W105">
        <f t="shared" si="18"/>
        <v>10560.89502814259</v>
      </c>
      <c r="X105">
        <f t="shared" si="18"/>
        <v>5652.910975609755</v>
      </c>
      <c r="Y105">
        <f t="shared" si="18"/>
        <v>12298.89512195122</v>
      </c>
      <c r="Z105">
        <f t="shared" si="18"/>
        <v>3028.7142589118198</v>
      </c>
      <c r="AA105">
        <f t="shared" si="18"/>
        <v>5499.3291744840535</v>
      </c>
      <c r="AB105">
        <f t="shared" si="18"/>
        <v>5512.0976547842401</v>
      </c>
      <c r="AC105">
        <f t="shared" si="18"/>
        <v>2853.9627579737339</v>
      </c>
      <c r="AD105">
        <f t="shared" si="18"/>
        <v>2275.0242964352719</v>
      </c>
      <c r="AE105">
        <f t="shared" si="18"/>
        <v>1389.7575984990622</v>
      </c>
    </row>
    <row r="106" spans="1:31">
      <c r="A106">
        <f t="shared" si="12"/>
        <v>2034</v>
      </c>
      <c r="B106">
        <f t="shared" si="13"/>
        <v>3</v>
      </c>
      <c r="C106" t="str">
        <f t="shared" si="10"/>
        <v>2034_3</v>
      </c>
      <c r="D106">
        <f t="shared" si="14"/>
        <v>25.5</v>
      </c>
      <c r="E106">
        <f t="shared" si="19"/>
        <v>11541.646904315197</v>
      </c>
      <c r="F106">
        <f t="shared" si="19"/>
        <v>9160.0389305816134</v>
      </c>
      <c r="G106">
        <f t="shared" si="19"/>
        <v>11761.893714821763</v>
      </c>
      <c r="H106">
        <f t="shared" si="19"/>
        <v>12266.418949343341</v>
      </c>
      <c r="I106">
        <f t="shared" si="19"/>
        <v>4501.5811444652909</v>
      </c>
      <c r="J106">
        <f t="shared" si="19"/>
        <v>1216.8783302063789</v>
      </c>
      <c r="K106">
        <f t="shared" si="19"/>
        <v>2310.8036585365853</v>
      </c>
      <c r="L106">
        <f t="shared" si="19"/>
        <v>1700.4327392120074</v>
      </c>
      <c r="M106">
        <f t="shared" si="19"/>
        <v>1870.8088180112572</v>
      </c>
      <c r="N106">
        <f t="shared" si="19"/>
        <v>12200.187992495308</v>
      </c>
      <c r="O106">
        <f t="shared" si="19"/>
        <v>8684.1096622889308</v>
      </c>
      <c r="P106">
        <f t="shared" si="19"/>
        <v>9949.1536585365866</v>
      </c>
      <c r="Q106">
        <f t="shared" si="19"/>
        <v>7152.1314258911825</v>
      </c>
      <c r="R106">
        <f t="shared" si="19"/>
        <v>9778.7830206378967</v>
      </c>
      <c r="S106">
        <f t="shared" si="19"/>
        <v>3946.9399624765479</v>
      </c>
      <c r="T106">
        <f t="shared" si="19"/>
        <v>1469.2999061913697</v>
      </c>
      <c r="U106">
        <f t="shared" si="18"/>
        <v>3212.9968105065664</v>
      </c>
      <c r="V106">
        <f t="shared" si="18"/>
        <v>1084.2272983114447</v>
      </c>
      <c r="W106">
        <f t="shared" si="18"/>
        <v>10616.043433395873</v>
      </c>
      <c r="X106">
        <f t="shared" si="18"/>
        <v>5690.3890243902433</v>
      </c>
      <c r="Y106">
        <f t="shared" si="18"/>
        <v>12375.804878048781</v>
      </c>
      <c r="Z106">
        <f t="shared" si="18"/>
        <v>3046.089587242026</v>
      </c>
      <c r="AA106">
        <f t="shared" si="18"/>
        <v>5535.15928705441</v>
      </c>
      <c r="AB106">
        <f t="shared" si="18"/>
        <v>5543.6138836772989</v>
      </c>
      <c r="AC106">
        <f t="shared" si="18"/>
        <v>2870.7564727954978</v>
      </c>
      <c r="AD106">
        <f t="shared" si="18"/>
        <v>2288.4141651031896</v>
      </c>
      <c r="AE106">
        <f t="shared" si="18"/>
        <v>1396.4270168855537</v>
      </c>
    </row>
    <row r="107" spans="1:31">
      <c r="A107">
        <f t="shared" si="12"/>
        <v>2034</v>
      </c>
      <c r="B107">
        <f t="shared" si="13"/>
        <v>4</v>
      </c>
      <c r="C107" t="str">
        <f t="shared" si="10"/>
        <v>2034_4</v>
      </c>
      <c r="D107">
        <f t="shared" si="14"/>
        <v>25.75</v>
      </c>
      <c r="E107">
        <f t="shared" si="19"/>
        <v>11604.036866791746</v>
      </c>
      <c r="F107">
        <f t="shared" si="19"/>
        <v>9203.609099437148</v>
      </c>
      <c r="G107">
        <f t="shared" si="19"/>
        <v>11826.515759849906</v>
      </c>
      <c r="H107">
        <f t="shared" si="19"/>
        <v>12331.560694183867</v>
      </c>
      <c r="I107">
        <f t="shared" si="19"/>
        <v>4528.4472795497186</v>
      </c>
      <c r="J107">
        <f t="shared" si="19"/>
        <v>1222.1080675422136</v>
      </c>
      <c r="K107">
        <f t="shared" si="19"/>
        <v>2322.0109756097563</v>
      </c>
      <c r="L107">
        <f t="shared" si="19"/>
        <v>1709.5328330206378</v>
      </c>
      <c r="M107">
        <f t="shared" si="19"/>
        <v>1881.1995309568483</v>
      </c>
      <c r="N107">
        <f t="shared" si="19"/>
        <v>12265.179362101313</v>
      </c>
      <c r="O107">
        <f t="shared" si="19"/>
        <v>8730.2712945590993</v>
      </c>
      <c r="P107">
        <f t="shared" si="19"/>
        <v>10002.060975609758</v>
      </c>
      <c r="Q107">
        <f t="shared" si="19"/>
        <v>7181.571200750469</v>
      </c>
      <c r="R107">
        <f t="shared" si="19"/>
        <v>9830.156754221387</v>
      </c>
      <c r="S107">
        <f t="shared" si="19"/>
        <v>3963.3968105065669</v>
      </c>
      <c r="T107">
        <f t="shared" si="19"/>
        <v>1476.4920262664168</v>
      </c>
      <c r="U107">
        <f t="shared" si="18"/>
        <v>3232.2288930581608</v>
      </c>
      <c r="V107">
        <f t="shared" si="18"/>
        <v>1090.1203564727955</v>
      </c>
      <c r="W107">
        <f t="shared" si="18"/>
        <v>10671.191838649156</v>
      </c>
      <c r="X107">
        <f t="shared" si="18"/>
        <v>5727.8670731707316</v>
      </c>
      <c r="Y107">
        <f t="shared" si="18"/>
        <v>12452.714634146341</v>
      </c>
      <c r="Z107">
        <f t="shared" si="18"/>
        <v>3063.4649155722327</v>
      </c>
      <c r="AA107">
        <f t="shared" si="18"/>
        <v>5570.9893996247665</v>
      </c>
      <c r="AB107">
        <f t="shared" si="18"/>
        <v>5575.1301125703576</v>
      </c>
      <c r="AC107">
        <f t="shared" si="18"/>
        <v>2887.5501876172611</v>
      </c>
      <c r="AD107">
        <f t="shared" si="18"/>
        <v>2301.8040337711068</v>
      </c>
      <c r="AE107">
        <f t="shared" si="18"/>
        <v>1403.0964352720453</v>
      </c>
    </row>
    <row r="108" spans="1:31">
      <c r="A108">
        <f t="shared" si="12"/>
        <v>2035</v>
      </c>
      <c r="B108">
        <f t="shared" si="13"/>
        <v>1</v>
      </c>
      <c r="C108" t="str">
        <f t="shared" si="10"/>
        <v>2035_1</v>
      </c>
      <c r="D108">
        <f t="shared" si="14"/>
        <v>26</v>
      </c>
      <c r="E108">
        <f t="shared" si="19"/>
        <v>11666.426829268294</v>
      </c>
      <c r="F108">
        <f t="shared" si="19"/>
        <v>9247.1792682926825</v>
      </c>
      <c r="G108">
        <f t="shared" si="19"/>
        <v>11891.137804878048</v>
      </c>
      <c r="H108">
        <f t="shared" si="19"/>
        <v>12396.70243902439</v>
      </c>
      <c r="I108">
        <f t="shared" si="19"/>
        <v>4555.3134146341463</v>
      </c>
      <c r="J108">
        <f t="shared" si="19"/>
        <v>1227.3378048780487</v>
      </c>
      <c r="K108">
        <f t="shared" si="19"/>
        <v>2333.2182926829273</v>
      </c>
      <c r="L108">
        <f t="shared" si="19"/>
        <v>1718.6329268292682</v>
      </c>
      <c r="M108">
        <f t="shared" si="19"/>
        <v>1891.5902439024392</v>
      </c>
      <c r="N108">
        <f t="shared" si="19"/>
        <v>12330.170731707316</v>
      </c>
      <c r="O108">
        <f t="shared" si="19"/>
        <v>8776.4329268292677</v>
      </c>
      <c r="P108">
        <f t="shared" si="19"/>
        <v>10054.968292682928</v>
      </c>
      <c r="Q108">
        <f t="shared" si="19"/>
        <v>7211.0109756097563</v>
      </c>
      <c r="R108">
        <f t="shared" si="19"/>
        <v>9881.5304878048773</v>
      </c>
      <c r="S108">
        <f t="shared" si="19"/>
        <v>3979.8536585365855</v>
      </c>
      <c r="T108">
        <f t="shared" si="19"/>
        <v>1483.6841463414635</v>
      </c>
      <c r="U108">
        <f t="shared" si="18"/>
        <v>3251.4609756097557</v>
      </c>
      <c r="V108">
        <f t="shared" si="18"/>
        <v>1096.0134146341463</v>
      </c>
      <c r="W108">
        <f t="shared" si="18"/>
        <v>10726.340243902439</v>
      </c>
      <c r="X108">
        <f t="shared" si="18"/>
        <v>5765.345121951219</v>
      </c>
      <c r="Y108">
        <f t="shared" si="18"/>
        <v>12529.624390243902</v>
      </c>
      <c r="Z108">
        <f t="shared" si="18"/>
        <v>3080.8402439024389</v>
      </c>
      <c r="AA108">
        <f t="shared" si="18"/>
        <v>5606.819512195123</v>
      </c>
      <c r="AB108">
        <f t="shared" si="18"/>
        <v>5606.6463414634145</v>
      </c>
      <c r="AC108">
        <f t="shared" si="18"/>
        <v>2904.3439024390245</v>
      </c>
      <c r="AD108">
        <f t="shared" si="18"/>
        <v>2315.1939024390244</v>
      </c>
      <c r="AE108">
        <f t="shared" si="18"/>
        <v>1409.7658536585368</v>
      </c>
    </row>
    <row r="109" spans="1:31">
      <c r="A109">
        <f t="shared" si="12"/>
        <v>2035</v>
      </c>
      <c r="B109">
        <f t="shared" si="13"/>
        <v>2</v>
      </c>
      <c r="C109" t="str">
        <f t="shared" si="10"/>
        <v>2035_2</v>
      </c>
      <c r="D109">
        <f t="shared" si="14"/>
        <v>26.25</v>
      </c>
      <c r="E109">
        <f t="shared" si="19"/>
        <v>11728.816791744841</v>
      </c>
      <c r="F109">
        <f t="shared" si="19"/>
        <v>9290.7494371482171</v>
      </c>
      <c r="G109">
        <f t="shared" si="19"/>
        <v>11955.75984990619</v>
      </c>
      <c r="H109">
        <f t="shared" si="19"/>
        <v>12461.844183864916</v>
      </c>
      <c r="I109">
        <f t="shared" si="19"/>
        <v>4582.179549718574</v>
      </c>
      <c r="J109">
        <f t="shared" si="19"/>
        <v>1232.5675422138834</v>
      </c>
      <c r="K109">
        <f t="shared" si="19"/>
        <v>2344.4256097560979</v>
      </c>
      <c r="L109">
        <f t="shared" si="19"/>
        <v>1727.7330206378986</v>
      </c>
      <c r="M109">
        <f t="shared" si="19"/>
        <v>1901.9809568480302</v>
      </c>
      <c r="N109">
        <f t="shared" si="19"/>
        <v>12395.162101313319</v>
      </c>
      <c r="O109">
        <f t="shared" si="19"/>
        <v>8822.5945590994379</v>
      </c>
      <c r="P109">
        <f t="shared" si="19"/>
        <v>10107.875609756098</v>
      </c>
      <c r="Q109">
        <f t="shared" si="19"/>
        <v>7240.4507504690428</v>
      </c>
      <c r="R109">
        <f t="shared" si="19"/>
        <v>9932.9042213883658</v>
      </c>
      <c r="S109">
        <f t="shared" si="19"/>
        <v>3996.3105065666041</v>
      </c>
      <c r="T109">
        <f t="shared" si="19"/>
        <v>1490.8762664165106</v>
      </c>
      <c r="U109">
        <f t="shared" si="18"/>
        <v>3270.6930581613506</v>
      </c>
      <c r="V109">
        <f t="shared" si="18"/>
        <v>1101.9064727954972</v>
      </c>
      <c r="W109">
        <f t="shared" si="18"/>
        <v>10781.488649155723</v>
      </c>
      <c r="X109">
        <f t="shared" si="18"/>
        <v>5802.8231707317063</v>
      </c>
      <c r="Y109">
        <f t="shared" si="18"/>
        <v>12606.534146341462</v>
      </c>
      <c r="Z109">
        <f t="shared" si="18"/>
        <v>3098.2155722326452</v>
      </c>
      <c r="AA109">
        <f t="shared" si="18"/>
        <v>5642.6496247654786</v>
      </c>
      <c r="AB109">
        <f t="shared" si="18"/>
        <v>5638.1625703564732</v>
      </c>
      <c r="AC109">
        <f t="shared" si="18"/>
        <v>2921.1376172607884</v>
      </c>
      <c r="AD109">
        <f t="shared" si="18"/>
        <v>2328.5837711069421</v>
      </c>
      <c r="AE109">
        <f t="shared" si="18"/>
        <v>1416.4352720450283</v>
      </c>
    </row>
    <row r="110" spans="1:31">
      <c r="A110">
        <f t="shared" si="12"/>
        <v>2035</v>
      </c>
      <c r="B110">
        <f t="shared" si="13"/>
        <v>3</v>
      </c>
      <c r="C110" t="str">
        <f t="shared" si="10"/>
        <v>2035_3</v>
      </c>
      <c r="D110">
        <f t="shared" si="14"/>
        <v>26.5</v>
      </c>
      <c r="E110">
        <f t="shared" si="19"/>
        <v>11791.206754221388</v>
      </c>
      <c r="F110">
        <f t="shared" si="19"/>
        <v>9334.3196060037517</v>
      </c>
      <c r="G110">
        <f t="shared" si="19"/>
        <v>12020.381894934333</v>
      </c>
      <c r="H110">
        <f t="shared" si="19"/>
        <v>12526.985928705442</v>
      </c>
      <c r="I110">
        <f t="shared" si="19"/>
        <v>4609.0456848030026</v>
      </c>
      <c r="J110">
        <f t="shared" si="19"/>
        <v>1237.7972795497185</v>
      </c>
      <c r="K110">
        <f t="shared" si="19"/>
        <v>2355.6329268292684</v>
      </c>
      <c r="L110">
        <f t="shared" si="19"/>
        <v>1736.833114446529</v>
      </c>
      <c r="M110">
        <f t="shared" si="19"/>
        <v>1912.3716697936213</v>
      </c>
      <c r="N110">
        <f t="shared" si="19"/>
        <v>12460.153470919324</v>
      </c>
      <c r="O110">
        <f t="shared" si="19"/>
        <v>8868.7561913696063</v>
      </c>
      <c r="P110">
        <f t="shared" si="19"/>
        <v>10160.78292682927</v>
      </c>
      <c r="Q110">
        <f t="shared" si="19"/>
        <v>7269.8905253283301</v>
      </c>
      <c r="R110">
        <f t="shared" si="19"/>
        <v>9984.2779549718562</v>
      </c>
      <c r="S110">
        <f t="shared" si="19"/>
        <v>4012.7673545966231</v>
      </c>
      <c r="T110">
        <f t="shared" si="19"/>
        <v>1498.0683864915572</v>
      </c>
      <c r="U110">
        <f t="shared" si="18"/>
        <v>3289.925140712945</v>
      </c>
      <c r="V110">
        <f t="shared" si="18"/>
        <v>1107.799530956848</v>
      </c>
      <c r="W110">
        <f t="shared" si="18"/>
        <v>10836.637054409006</v>
      </c>
      <c r="X110">
        <f t="shared" si="18"/>
        <v>5840.3012195121937</v>
      </c>
      <c r="Y110">
        <f t="shared" si="18"/>
        <v>12683.443902439023</v>
      </c>
      <c r="Z110">
        <f t="shared" si="18"/>
        <v>3115.5909005628519</v>
      </c>
      <c r="AA110">
        <f t="shared" si="18"/>
        <v>5678.4797373358351</v>
      </c>
      <c r="AB110">
        <f t="shared" si="18"/>
        <v>5669.6787992495319</v>
      </c>
      <c r="AC110">
        <f t="shared" si="18"/>
        <v>2937.9313320825522</v>
      </c>
      <c r="AD110">
        <f t="shared" si="18"/>
        <v>2341.9736397748593</v>
      </c>
      <c r="AE110">
        <f t="shared" si="18"/>
        <v>1423.1046904315199</v>
      </c>
    </row>
    <row r="111" spans="1:31">
      <c r="A111">
        <f t="shared" si="12"/>
        <v>2035</v>
      </c>
      <c r="B111">
        <f t="shared" si="13"/>
        <v>4</v>
      </c>
      <c r="C111" t="str">
        <f t="shared" si="10"/>
        <v>2035_4</v>
      </c>
      <c r="D111">
        <f t="shared" si="14"/>
        <v>26.75</v>
      </c>
      <c r="E111">
        <f t="shared" si="19"/>
        <v>11853.596716697937</v>
      </c>
      <c r="F111">
        <f t="shared" si="19"/>
        <v>9377.8897748592863</v>
      </c>
      <c r="G111">
        <f t="shared" si="19"/>
        <v>12085.003939962477</v>
      </c>
      <c r="H111">
        <f t="shared" si="19"/>
        <v>12592.127673545967</v>
      </c>
      <c r="I111">
        <f t="shared" si="19"/>
        <v>4635.9118198874294</v>
      </c>
      <c r="J111">
        <f t="shared" si="19"/>
        <v>1243.0270168855532</v>
      </c>
      <c r="K111">
        <f t="shared" si="19"/>
        <v>2366.8402439024394</v>
      </c>
      <c r="L111">
        <f t="shared" si="19"/>
        <v>1745.9332082551593</v>
      </c>
      <c r="M111">
        <f t="shared" si="19"/>
        <v>1922.7623827392122</v>
      </c>
      <c r="N111">
        <f t="shared" si="19"/>
        <v>12525.144840525329</v>
      </c>
      <c r="O111">
        <f t="shared" si="19"/>
        <v>8914.9178236397747</v>
      </c>
      <c r="P111">
        <f t="shared" si="19"/>
        <v>10213.690243902442</v>
      </c>
      <c r="Q111">
        <f t="shared" si="19"/>
        <v>7299.3303001876175</v>
      </c>
      <c r="R111">
        <f t="shared" si="19"/>
        <v>10035.651688555346</v>
      </c>
      <c r="S111">
        <f t="shared" si="19"/>
        <v>4029.2242026266417</v>
      </c>
      <c r="T111">
        <f t="shared" si="19"/>
        <v>1505.2605065666044</v>
      </c>
      <c r="U111">
        <f t="shared" si="18"/>
        <v>3309.1572232645403</v>
      </c>
      <c r="V111">
        <f t="shared" si="18"/>
        <v>1113.6925891181988</v>
      </c>
      <c r="W111">
        <f t="shared" si="18"/>
        <v>10891.785459662289</v>
      </c>
      <c r="X111">
        <f t="shared" si="18"/>
        <v>5877.779268292682</v>
      </c>
      <c r="Y111">
        <f t="shared" si="18"/>
        <v>12760.353658536585</v>
      </c>
      <c r="Z111">
        <f t="shared" si="18"/>
        <v>3132.9662288930581</v>
      </c>
      <c r="AA111">
        <f t="shared" si="18"/>
        <v>5714.3098499061916</v>
      </c>
      <c r="AB111">
        <f t="shared" si="18"/>
        <v>5701.1950281425898</v>
      </c>
      <c r="AC111">
        <f t="shared" si="18"/>
        <v>2954.7250469043156</v>
      </c>
      <c r="AD111">
        <f t="shared" si="18"/>
        <v>2355.3635084427769</v>
      </c>
      <c r="AE111">
        <f t="shared" si="18"/>
        <v>1429.7741088180114</v>
      </c>
    </row>
    <row r="112" spans="1:31">
      <c r="A112">
        <f t="shared" si="12"/>
        <v>2036</v>
      </c>
      <c r="B112">
        <f t="shared" si="13"/>
        <v>1</v>
      </c>
      <c r="C112" t="str">
        <f t="shared" si="10"/>
        <v>2036_1</v>
      </c>
      <c r="D112">
        <f t="shared" si="14"/>
        <v>27</v>
      </c>
      <c r="E112">
        <f t="shared" si="19"/>
        <v>11915.986679174484</v>
      </c>
      <c r="F112">
        <f t="shared" si="19"/>
        <v>9421.4599437148208</v>
      </c>
      <c r="G112">
        <f t="shared" si="19"/>
        <v>12149.625984990618</v>
      </c>
      <c r="H112">
        <f t="shared" si="19"/>
        <v>12657.269418386491</v>
      </c>
      <c r="I112">
        <f t="shared" si="19"/>
        <v>4662.777954971858</v>
      </c>
      <c r="J112">
        <f t="shared" si="19"/>
        <v>1248.2567542213883</v>
      </c>
      <c r="K112">
        <f t="shared" si="19"/>
        <v>2378.0475609756099</v>
      </c>
      <c r="L112">
        <f t="shared" si="19"/>
        <v>1755.0333020637897</v>
      </c>
      <c r="M112">
        <f t="shared" si="19"/>
        <v>1933.1530956848032</v>
      </c>
      <c r="N112">
        <f t="shared" si="19"/>
        <v>12590.136210131332</v>
      </c>
      <c r="O112">
        <f t="shared" si="19"/>
        <v>8961.0794559099431</v>
      </c>
      <c r="P112">
        <f t="shared" si="19"/>
        <v>10266.597560975611</v>
      </c>
      <c r="Q112">
        <f t="shared" si="19"/>
        <v>7328.7700750469048</v>
      </c>
      <c r="R112">
        <f t="shared" si="19"/>
        <v>10087.025422138835</v>
      </c>
      <c r="S112">
        <f t="shared" si="19"/>
        <v>4045.6810506566608</v>
      </c>
      <c r="T112">
        <f t="shared" si="19"/>
        <v>1512.4526266416512</v>
      </c>
      <c r="U112">
        <f t="shared" si="18"/>
        <v>3328.3893058161348</v>
      </c>
      <c r="V112">
        <f t="shared" si="18"/>
        <v>1119.5856472795497</v>
      </c>
      <c r="W112">
        <f t="shared" si="18"/>
        <v>10946.933864915572</v>
      </c>
      <c r="X112">
        <f t="shared" si="18"/>
        <v>5915.2573170731703</v>
      </c>
      <c r="Y112">
        <f t="shared" si="18"/>
        <v>12837.263414634146</v>
      </c>
      <c r="Z112">
        <f t="shared" si="18"/>
        <v>3150.3415572232643</v>
      </c>
      <c r="AA112">
        <f t="shared" si="18"/>
        <v>5750.1399624765481</v>
      </c>
      <c r="AB112">
        <f t="shared" si="18"/>
        <v>5732.7112570356476</v>
      </c>
      <c r="AC112">
        <f t="shared" si="18"/>
        <v>2971.518761726079</v>
      </c>
      <c r="AD112">
        <f t="shared" si="18"/>
        <v>2368.7533771106941</v>
      </c>
      <c r="AE112">
        <f t="shared" si="18"/>
        <v>1436.443527204503</v>
      </c>
    </row>
    <row r="113" spans="1:31">
      <c r="A113">
        <f t="shared" si="12"/>
        <v>2036</v>
      </c>
      <c r="B113">
        <f t="shared" si="13"/>
        <v>2</v>
      </c>
      <c r="C113" t="str">
        <f t="shared" si="10"/>
        <v>2036_2</v>
      </c>
      <c r="D113">
        <f t="shared" si="14"/>
        <v>27.25</v>
      </c>
      <c r="E113">
        <f t="shared" si="19"/>
        <v>11978.376641651033</v>
      </c>
      <c r="F113">
        <f t="shared" si="19"/>
        <v>9465.0301125703554</v>
      </c>
      <c r="G113">
        <f t="shared" si="19"/>
        <v>12214.24803001876</v>
      </c>
      <c r="H113">
        <f t="shared" si="19"/>
        <v>12722.411163227018</v>
      </c>
      <c r="I113">
        <f t="shared" si="19"/>
        <v>4689.6440900562848</v>
      </c>
      <c r="J113">
        <f t="shared" si="19"/>
        <v>1253.486491557223</v>
      </c>
      <c r="K113">
        <f t="shared" si="19"/>
        <v>2389.2548780487805</v>
      </c>
      <c r="L113">
        <f t="shared" si="19"/>
        <v>1764.1333958724201</v>
      </c>
      <c r="M113">
        <f t="shared" si="19"/>
        <v>1943.5438086303943</v>
      </c>
      <c r="N113">
        <f t="shared" si="19"/>
        <v>12655.127579737335</v>
      </c>
      <c r="O113">
        <f t="shared" si="19"/>
        <v>9007.2410881801134</v>
      </c>
      <c r="P113">
        <f t="shared" si="19"/>
        <v>10319.504878048781</v>
      </c>
      <c r="Q113">
        <f t="shared" si="19"/>
        <v>7358.2098499061913</v>
      </c>
      <c r="R113">
        <f t="shared" si="19"/>
        <v>10138.399155722325</v>
      </c>
      <c r="S113">
        <f t="shared" si="19"/>
        <v>4062.1378986866794</v>
      </c>
      <c r="T113">
        <f t="shared" si="19"/>
        <v>1519.6447467166981</v>
      </c>
      <c r="U113">
        <f t="shared" si="18"/>
        <v>3347.6213883677292</v>
      </c>
      <c r="V113">
        <f t="shared" si="18"/>
        <v>1125.4787054409005</v>
      </c>
      <c r="W113">
        <f t="shared" si="18"/>
        <v>11002.082270168856</v>
      </c>
      <c r="X113">
        <f t="shared" si="18"/>
        <v>5952.7353658536576</v>
      </c>
      <c r="Y113">
        <f t="shared" si="18"/>
        <v>12914.173170731707</v>
      </c>
      <c r="Z113">
        <f t="shared" si="18"/>
        <v>3167.716885553471</v>
      </c>
      <c r="AA113">
        <f t="shared" si="18"/>
        <v>5785.9700750469046</v>
      </c>
      <c r="AB113">
        <f t="shared" si="18"/>
        <v>5764.2274859287063</v>
      </c>
      <c r="AC113">
        <f t="shared" si="18"/>
        <v>2988.3124765478428</v>
      </c>
      <c r="AD113">
        <f t="shared" si="18"/>
        <v>2382.1432457786118</v>
      </c>
      <c r="AE113">
        <f t="shared" si="18"/>
        <v>1443.1129455909945</v>
      </c>
    </row>
    <row r="114" spans="1:31">
      <c r="A114">
        <f t="shared" si="12"/>
        <v>2036</v>
      </c>
      <c r="B114">
        <f t="shared" si="13"/>
        <v>3</v>
      </c>
      <c r="C114" t="str">
        <f t="shared" si="10"/>
        <v>2036_3</v>
      </c>
      <c r="D114">
        <f t="shared" si="14"/>
        <v>27.5</v>
      </c>
      <c r="E114">
        <f t="shared" si="19"/>
        <v>12040.766604127581</v>
      </c>
      <c r="F114">
        <f t="shared" si="19"/>
        <v>9508.60028142589</v>
      </c>
      <c r="G114">
        <f t="shared" si="19"/>
        <v>12278.870075046903</v>
      </c>
      <c r="H114">
        <f t="shared" si="19"/>
        <v>12787.552908067544</v>
      </c>
      <c r="I114">
        <f t="shared" si="19"/>
        <v>4716.5102251407134</v>
      </c>
      <c r="J114">
        <f t="shared" si="19"/>
        <v>1258.7162288930581</v>
      </c>
      <c r="K114">
        <f t="shared" si="19"/>
        <v>2400.4621951219515</v>
      </c>
      <c r="L114">
        <f t="shared" si="19"/>
        <v>1773.2334896810505</v>
      </c>
      <c r="M114">
        <f t="shared" si="19"/>
        <v>1953.9345215759852</v>
      </c>
      <c r="N114">
        <f t="shared" si="19"/>
        <v>12720.118949343338</v>
      </c>
      <c r="O114">
        <f t="shared" si="19"/>
        <v>9053.4027204502818</v>
      </c>
      <c r="P114">
        <f t="shared" si="19"/>
        <v>10372.412195121953</v>
      </c>
      <c r="Q114">
        <f t="shared" si="19"/>
        <v>7387.6496247654786</v>
      </c>
      <c r="R114">
        <f t="shared" si="19"/>
        <v>10189.772889305816</v>
      </c>
      <c r="S114">
        <f t="shared" si="19"/>
        <v>4078.594746716698</v>
      </c>
      <c r="T114">
        <f t="shared" si="19"/>
        <v>1526.836866791745</v>
      </c>
      <c r="U114">
        <f t="shared" si="18"/>
        <v>3366.8534709193245</v>
      </c>
      <c r="V114">
        <f t="shared" si="18"/>
        <v>1131.3717636022513</v>
      </c>
      <c r="W114">
        <f t="shared" si="18"/>
        <v>11057.230675422139</v>
      </c>
      <c r="X114">
        <f t="shared" si="18"/>
        <v>5990.2134146341459</v>
      </c>
      <c r="Y114">
        <f t="shared" si="18"/>
        <v>12991.082926829267</v>
      </c>
      <c r="Z114">
        <f t="shared" si="18"/>
        <v>3185.0922138836772</v>
      </c>
      <c r="AA114">
        <f t="shared" si="18"/>
        <v>5821.8001876172611</v>
      </c>
      <c r="AB114">
        <f t="shared" si="18"/>
        <v>5795.7437148217641</v>
      </c>
      <c r="AC114">
        <f t="shared" si="18"/>
        <v>3005.1061913696067</v>
      </c>
      <c r="AD114">
        <f t="shared" si="18"/>
        <v>2395.533114446529</v>
      </c>
      <c r="AE114">
        <f t="shared" si="18"/>
        <v>1449.7823639774861</v>
      </c>
    </row>
    <row r="115" spans="1:31">
      <c r="A115">
        <f t="shared" si="12"/>
        <v>2036</v>
      </c>
      <c r="B115">
        <f t="shared" si="13"/>
        <v>4</v>
      </c>
      <c r="C115" t="str">
        <f t="shared" si="10"/>
        <v>2036_4</v>
      </c>
      <c r="D115">
        <f t="shared" si="14"/>
        <v>27.75</v>
      </c>
      <c r="E115">
        <f t="shared" si="19"/>
        <v>12103.156566604128</v>
      </c>
      <c r="F115">
        <f t="shared" si="19"/>
        <v>9552.1704502814246</v>
      </c>
      <c r="G115">
        <f t="shared" si="19"/>
        <v>12343.492120075047</v>
      </c>
      <c r="H115">
        <f t="shared" si="19"/>
        <v>12852.694652908067</v>
      </c>
      <c r="I115">
        <f t="shared" si="19"/>
        <v>4743.3763602251402</v>
      </c>
      <c r="J115">
        <f t="shared" si="19"/>
        <v>1263.9459662288928</v>
      </c>
      <c r="K115">
        <f t="shared" si="19"/>
        <v>2411.6695121951225</v>
      </c>
      <c r="L115">
        <f t="shared" si="19"/>
        <v>1782.3335834896809</v>
      </c>
      <c r="M115">
        <f t="shared" si="19"/>
        <v>1964.3252345215762</v>
      </c>
      <c r="N115">
        <f t="shared" si="19"/>
        <v>12785.110318949342</v>
      </c>
      <c r="O115">
        <f t="shared" si="19"/>
        <v>9099.5643527204502</v>
      </c>
      <c r="P115">
        <f t="shared" si="19"/>
        <v>10425.319512195123</v>
      </c>
      <c r="Q115">
        <f t="shared" si="19"/>
        <v>7417.0893996247651</v>
      </c>
      <c r="R115">
        <f t="shared" si="19"/>
        <v>10241.146622889304</v>
      </c>
      <c r="S115">
        <f t="shared" si="19"/>
        <v>4095.0515947467165</v>
      </c>
      <c r="T115">
        <f t="shared" si="19"/>
        <v>1534.0289868667919</v>
      </c>
      <c r="U115">
        <f t="shared" si="18"/>
        <v>3386.085553470919</v>
      </c>
      <c r="V115">
        <f t="shared" si="18"/>
        <v>1137.2648217636022</v>
      </c>
      <c r="W115">
        <f t="shared" si="18"/>
        <v>11112.379080675422</v>
      </c>
      <c r="X115">
        <f t="shared" si="18"/>
        <v>6027.6914634146333</v>
      </c>
      <c r="Y115">
        <f t="shared" si="18"/>
        <v>13067.99268292683</v>
      </c>
      <c r="Z115">
        <f t="shared" si="18"/>
        <v>3202.4675422138835</v>
      </c>
      <c r="AA115">
        <f t="shared" si="18"/>
        <v>5857.6303001876176</v>
      </c>
      <c r="AB115">
        <f t="shared" si="18"/>
        <v>5827.2599437148219</v>
      </c>
      <c r="AC115">
        <f t="shared" si="18"/>
        <v>3021.8999061913701</v>
      </c>
      <c r="AD115">
        <f t="shared" si="18"/>
        <v>2408.9229831144467</v>
      </c>
      <c r="AE115">
        <f t="shared" si="18"/>
        <v>1456.4517823639776</v>
      </c>
    </row>
    <row r="116" spans="1:31">
      <c r="A116">
        <f t="shared" si="12"/>
        <v>2037</v>
      </c>
      <c r="B116">
        <f t="shared" si="13"/>
        <v>1</v>
      </c>
      <c r="C116" t="str">
        <f t="shared" si="10"/>
        <v>2037_1</v>
      </c>
      <c r="D116">
        <f t="shared" si="14"/>
        <v>28</v>
      </c>
      <c r="E116">
        <f t="shared" si="19"/>
        <v>12165.546529080675</v>
      </c>
      <c r="F116">
        <f t="shared" si="19"/>
        <v>9595.740619136961</v>
      </c>
      <c r="G116">
        <f t="shared" si="19"/>
        <v>12408.114165103188</v>
      </c>
      <c r="H116">
        <f t="shared" si="19"/>
        <v>12917.836397748593</v>
      </c>
      <c r="I116">
        <f t="shared" si="19"/>
        <v>4770.2424953095688</v>
      </c>
      <c r="J116">
        <f t="shared" si="19"/>
        <v>1269.1757035647279</v>
      </c>
      <c r="K116">
        <f t="shared" si="19"/>
        <v>2422.876829268293</v>
      </c>
      <c r="L116">
        <f t="shared" si="19"/>
        <v>1791.4336772983113</v>
      </c>
      <c r="M116">
        <f t="shared" si="19"/>
        <v>1974.7159474671673</v>
      </c>
      <c r="N116">
        <f t="shared" si="19"/>
        <v>12850.101688555347</v>
      </c>
      <c r="O116">
        <f t="shared" si="19"/>
        <v>9145.7259849906186</v>
      </c>
      <c r="P116">
        <f t="shared" si="19"/>
        <v>10478.226829268293</v>
      </c>
      <c r="Q116">
        <f t="shared" si="19"/>
        <v>7446.5291744840524</v>
      </c>
      <c r="R116">
        <f t="shared" si="19"/>
        <v>10292.520356472794</v>
      </c>
      <c r="S116">
        <f t="shared" si="19"/>
        <v>4111.508442776736</v>
      </c>
      <c r="T116">
        <f t="shared" si="19"/>
        <v>1541.2211069418388</v>
      </c>
      <c r="U116">
        <f t="shared" si="18"/>
        <v>3405.3176360225134</v>
      </c>
      <c r="V116">
        <f t="shared" si="18"/>
        <v>1143.157879924953</v>
      </c>
      <c r="W116">
        <f t="shared" si="18"/>
        <v>11167.527485928706</v>
      </c>
      <c r="X116">
        <f t="shared" si="18"/>
        <v>6065.1695121951207</v>
      </c>
      <c r="Y116">
        <f t="shared" si="18"/>
        <v>13144.90243902439</v>
      </c>
      <c r="Z116">
        <f t="shared" si="18"/>
        <v>3219.8428705440901</v>
      </c>
      <c r="AA116">
        <f t="shared" si="18"/>
        <v>5893.4604127579742</v>
      </c>
      <c r="AB116">
        <f t="shared" si="18"/>
        <v>5858.7761726078807</v>
      </c>
      <c r="AC116">
        <f t="shared" si="18"/>
        <v>3038.6936210131335</v>
      </c>
      <c r="AD116">
        <f t="shared" si="18"/>
        <v>2422.3128517823639</v>
      </c>
      <c r="AE116">
        <f t="shared" si="18"/>
        <v>1463.1212007504691</v>
      </c>
    </row>
    <row r="117" spans="1:31">
      <c r="A117">
        <f t="shared" si="12"/>
        <v>2037</v>
      </c>
      <c r="B117">
        <f t="shared" si="13"/>
        <v>2</v>
      </c>
      <c r="C117" t="str">
        <f t="shared" si="10"/>
        <v>2037_2</v>
      </c>
      <c r="D117">
        <f t="shared" si="14"/>
        <v>28.25</v>
      </c>
      <c r="E117">
        <f t="shared" si="19"/>
        <v>12227.936491557224</v>
      </c>
      <c r="F117">
        <f t="shared" si="19"/>
        <v>9639.3107879924955</v>
      </c>
      <c r="G117">
        <f t="shared" si="19"/>
        <v>12472.73621013133</v>
      </c>
      <c r="H117">
        <f t="shared" si="19"/>
        <v>12982.97814258912</v>
      </c>
      <c r="I117">
        <f t="shared" si="19"/>
        <v>4797.1086303939965</v>
      </c>
      <c r="J117">
        <f t="shared" si="19"/>
        <v>1274.4054409005626</v>
      </c>
      <c r="K117">
        <f t="shared" si="19"/>
        <v>2434.0841463414636</v>
      </c>
      <c r="L117">
        <f t="shared" si="19"/>
        <v>1800.5337711069417</v>
      </c>
      <c r="M117">
        <f t="shared" si="19"/>
        <v>1985.1066604127582</v>
      </c>
      <c r="N117">
        <f t="shared" si="19"/>
        <v>12915.09305816135</v>
      </c>
      <c r="O117">
        <f t="shared" si="19"/>
        <v>9191.8876172607888</v>
      </c>
      <c r="P117">
        <f t="shared" si="19"/>
        <v>10531.134146341465</v>
      </c>
      <c r="Q117">
        <f t="shared" si="19"/>
        <v>7475.9689493433398</v>
      </c>
      <c r="R117">
        <f t="shared" si="19"/>
        <v>10343.894090056285</v>
      </c>
      <c r="S117">
        <f t="shared" si="19"/>
        <v>4127.9652908067546</v>
      </c>
      <c r="T117">
        <f t="shared" ref="T117:AE131" si="20">$D117*T$2+T$1</f>
        <v>1548.4132270168857</v>
      </c>
      <c r="U117">
        <f t="shared" si="20"/>
        <v>3424.5497185741087</v>
      </c>
      <c r="V117">
        <f t="shared" si="20"/>
        <v>1149.0509380863039</v>
      </c>
      <c r="W117">
        <f t="shared" si="20"/>
        <v>11222.675891181989</v>
      </c>
      <c r="X117">
        <f t="shared" si="20"/>
        <v>6102.6475609756089</v>
      </c>
      <c r="Y117">
        <f t="shared" si="20"/>
        <v>13221.812195121951</v>
      </c>
      <c r="Z117">
        <f t="shared" si="20"/>
        <v>3237.2181988742964</v>
      </c>
      <c r="AA117">
        <f t="shared" si="20"/>
        <v>5929.2905253283307</v>
      </c>
      <c r="AB117">
        <f t="shared" si="20"/>
        <v>5890.2924015009385</v>
      </c>
      <c r="AC117">
        <f t="shared" si="20"/>
        <v>3055.4873358348973</v>
      </c>
      <c r="AD117">
        <f t="shared" si="20"/>
        <v>2435.7027204502815</v>
      </c>
      <c r="AE117">
        <f t="shared" si="20"/>
        <v>1469.7906191369607</v>
      </c>
    </row>
    <row r="118" spans="1:31">
      <c r="A118">
        <f t="shared" si="12"/>
        <v>2037</v>
      </c>
      <c r="B118">
        <f t="shared" si="13"/>
        <v>3</v>
      </c>
      <c r="C118" t="str">
        <f t="shared" si="10"/>
        <v>2037_3</v>
      </c>
      <c r="D118">
        <f t="shared" si="14"/>
        <v>28.5</v>
      </c>
      <c r="E118">
        <f t="shared" ref="E118:T131" si="21">$D118*E$2+E$1</f>
        <v>12290.326454033771</v>
      </c>
      <c r="F118">
        <f t="shared" si="21"/>
        <v>9682.8809568480301</v>
      </c>
      <c r="G118">
        <f t="shared" si="21"/>
        <v>12537.358255159474</v>
      </c>
      <c r="H118">
        <f t="shared" si="21"/>
        <v>13048.119887429644</v>
      </c>
      <c r="I118">
        <f t="shared" si="21"/>
        <v>4823.9747654784242</v>
      </c>
      <c r="J118">
        <f t="shared" si="21"/>
        <v>1279.6351782363977</v>
      </c>
      <c r="K118">
        <f t="shared" si="21"/>
        <v>2445.2914634146346</v>
      </c>
      <c r="L118">
        <f t="shared" si="21"/>
        <v>1809.6338649155721</v>
      </c>
      <c r="M118">
        <f t="shared" si="21"/>
        <v>1995.4973733583493</v>
      </c>
      <c r="N118">
        <f t="shared" si="21"/>
        <v>12980.084427767353</v>
      </c>
      <c r="O118">
        <f t="shared" si="21"/>
        <v>9238.0492495309572</v>
      </c>
      <c r="P118">
        <f t="shared" si="21"/>
        <v>10584.041463414636</v>
      </c>
      <c r="Q118">
        <f t="shared" si="21"/>
        <v>7505.4087242026271</v>
      </c>
      <c r="R118">
        <f t="shared" si="21"/>
        <v>10395.267823639773</v>
      </c>
      <c r="S118">
        <f t="shared" si="21"/>
        <v>4144.4221388367732</v>
      </c>
      <c r="T118">
        <f t="shared" si="21"/>
        <v>1555.6053470919328</v>
      </c>
      <c r="U118">
        <f t="shared" si="20"/>
        <v>3443.7818011257032</v>
      </c>
      <c r="V118">
        <f t="shared" si="20"/>
        <v>1154.9439962476547</v>
      </c>
      <c r="W118">
        <f t="shared" si="20"/>
        <v>11277.824296435272</v>
      </c>
      <c r="X118">
        <f t="shared" si="20"/>
        <v>6140.1256097560963</v>
      </c>
      <c r="Y118">
        <f t="shared" si="20"/>
        <v>13298.721951219512</v>
      </c>
      <c r="Z118">
        <f t="shared" si="20"/>
        <v>3254.5935272045026</v>
      </c>
      <c r="AA118">
        <f t="shared" si="20"/>
        <v>5965.1206378986872</v>
      </c>
      <c r="AB118">
        <f t="shared" si="20"/>
        <v>5921.8086303939963</v>
      </c>
      <c r="AC118">
        <f t="shared" si="20"/>
        <v>3072.2810506566611</v>
      </c>
      <c r="AD118">
        <f t="shared" si="20"/>
        <v>2449.0925891181992</v>
      </c>
      <c r="AE118">
        <f t="shared" si="20"/>
        <v>1476.4600375234522</v>
      </c>
    </row>
    <row r="119" spans="1:31">
      <c r="A119">
        <f t="shared" si="12"/>
        <v>2037</v>
      </c>
      <c r="B119">
        <f t="shared" si="13"/>
        <v>4</v>
      </c>
      <c r="C119" t="str">
        <f t="shared" si="10"/>
        <v>2037_4</v>
      </c>
      <c r="D119">
        <f t="shared" si="14"/>
        <v>28.75</v>
      </c>
      <c r="E119">
        <f t="shared" si="21"/>
        <v>12352.71641651032</v>
      </c>
      <c r="F119">
        <f t="shared" si="21"/>
        <v>9726.4511257035647</v>
      </c>
      <c r="G119">
        <f t="shared" si="21"/>
        <v>12601.980300187617</v>
      </c>
      <c r="H119">
        <f t="shared" si="21"/>
        <v>13113.261632270169</v>
      </c>
      <c r="I119">
        <f t="shared" si="21"/>
        <v>4850.8409005628519</v>
      </c>
      <c r="J119">
        <f t="shared" si="21"/>
        <v>1284.8649155722323</v>
      </c>
      <c r="K119">
        <f t="shared" si="21"/>
        <v>2456.4987804878051</v>
      </c>
      <c r="L119">
        <f t="shared" si="21"/>
        <v>1818.7339587242025</v>
      </c>
      <c r="M119">
        <f t="shared" si="21"/>
        <v>2005.8880863039403</v>
      </c>
      <c r="N119">
        <f t="shared" si="21"/>
        <v>13045.075797373356</v>
      </c>
      <c r="O119">
        <f t="shared" si="21"/>
        <v>9284.2108818011257</v>
      </c>
      <c r="P119">
        <f t="shared" si="21"/>
        <v>10636.948780487806</v>
      </c>
      <c r="Q119">
        <f t="shared" si="21"/>
        <v>7534.8484990619145</v>
      </c>
      <c r="R119">
        <f t="shared" si="21"/>
        <v>10446.641557223262</v>
      </c>
      <c r="S119">
        <f t="shared" si="21"/>
        <v>4160.8789868667918</v>
      </c>
      <c r="T119">
        <f t="shared" si="21"/>
        <v>1562.7974671669795</v>
      </c>
      <c r="U119">
        <f t="shared" si="20"/>
        <v>3463.0138836772976</v>
      </c>
      <c r="V119">
        <f t="shared" si="20"/>
        <v>1160.8370544090055</v>
      </c>
      <c r="W119">
        <f t="shared" si="20"/>
        <v>11332.972701688555</v>
      </c>
      <c r="X119">
        <f t="shared" si="20"/>
        <v>6177.6036585365846</v>
      </c>
      <c r="Y119">
        <f t="shared" si="20"/>
        <v>13375.631707317072</v>
      </c>
      <c r="Z119">
        <f t="shared" si="20"/>
        <v>3271.9688555347093</v>
      </c>
      <c r="AA119">
        <f t="shared" si="20"/>
        <v>6000.9507504690428</v>
      </c>
      <c r="AB119">
        <f t="shared" si="20"/>
        <v>5953.324859287055</v>
      </c>
      <c r="AC119">
        <f t="shared" si="20"/>
        <v>3089.0747654784245</v>
      </c>
      <c r="AD119">
        <f t="shared" si="20"/>
        <v>2462.4824577861164</v>
      </c>
      <c r="AE119">
        <f t="shared" si="20"/>
        <v>1483.1294559099438</v>
      </c>
    </row>
    <row r="120" spans="1:31">
      <c r="A120">
        <f t="shared" si="12"/>
        <v>2038</v>
      </c>
      <c r="B120">
        <f t="shared" si="13"/>
        <v>1</v>
      </c>
      <c r="C120" t="str">
        <f t="shared" si="10"/>
        <v>2038_1</v>
      </c>
      <c r="D120">
        <f t="shared" si="14"/>
        <v>29</v>
      </c>
      <c r="E120">
        <f t="shared" si="21"/>
        <v>12415.106378986868</v>
      </c>
      <c r="F120">
        <f t="shared" si="21"/>
        <v>9770.0212945590993</v>
      </c>
      <c r="G120">
        <f t="shared" si="21"/>
        <v>12666.602345215759</v>
      </c>
      <c r="H120">
        <f t="shared" si="21"/>
        <v>13178.403377110695</v>
      </c>
      <c r="I120">
        <f t="shared" si="21"/>
        <v>4877.7070356472796</v>
      </c>
      <c r="J120">
        <f t="shared" si="21"/>
        <v>1290.0946529080675</v>
      </c>
      <c r="K120">
        <f t="shared" si="21"/>
        <v>2467.7060975609756</v>
      </c>
      <c r="L120">
        <f t="shared" si="21"/>
        <v>1827.8340525328329</v>
      </c>
      <c r="M120">
        <f t="shared" si="21"/>
        <v>2016.2787992495312</v>
      </c>
      <c r="N120">
        <f t="shared" si="21"/>
        <v>13110.067166979361</v>
      </c>
      <c r="O120">
        <f t="shared" si="21"/>
        <v>9330.3725140712941</v>
      </c>
      <c r="P120">
        <f t="shared" si="21"/>
        <v>10689.856097560976</v>
      </c>
      <c r="Q120">
        <f t="shared" si="21"/>
        <v>7564.2882739212009</v>
      </c>
      <c r="R120">
        <f t="shared" si="21"/>
        <v>10498.015290806754</v>
      </c>
      <c r="S120">
        <f t="shared" si="21"/>
        <v>4177.3358348968104</v>
      </c>
      <c r="T120">
        <f t="shared" si="21"/>
        <v>1569.9895872420266</v>
      </c>
      <c r="U120">
        <f t="shared" si="20"/>
        <v>3482.2459662288929</v>
      </c>
      <c r="V120">
        <f t="shared" si="20"/>
        <v>1166.7301125703564</v>
      </c>
      <c r="W120">
        <f t="shared" si="20"/>
        <v>11388.121106941839</v>
      </c>
      <c r="X120">
        <f t="shared" si="20"/>
        <v>6215.081707317072</v>
      </c>
      <c r="Y120">
        <f t="shared" si="20"/>
        <v>13452.541463414635</v>
      </c>
      <c r="Z120">
        <f t="shared" si="20"/>
        <v>3289.3441838649155</v>
      </c>
      <c r="AA120">
        <f t="shared" si="20"/>
        <v>6036.7808630393993</v>
      </c>
      <c r="AB120">
        <f t="shared" si="20"/>
        <v>5984.8410881801137</v>
      </c>
      <c r="AC120">
        <f t="shared" si="20"/>
        <v>3105.8684803001879</v>
      </c>
      <c r="AD120">
        <f t="shared" si="20"/>
        <v>2475.872326454034</v>
      </c>
      <c r="AE120">
        <f t="shared" si="20"/>
        <v>1489.7988742964353</v>
      </c>
    </row>
    <row r="121" spans="1:31">
      <c r="A121">
        <f t="shared" si="12"/>
        <v>2038</v>
      </c>
      <c r="B121">
        <f t="shared" si="13"/>
        <v>2</v>
      </c>
      <c r="C121" t="str">
        <f t="shared" si="10"/>
        <v>2038_2</v>
      </c>
      <c r="D121">
        <f t="shared" si="14"/>
        <v>29.25</v>
      </c>
      <c r="E121">
        <f t="shared" si="21"/>
        <v>12477.496341463415</v>
      </c>
      <c r="F121">
        <f t="shared" si="21"/>
        <v>9813.5914634146338</v>
      </c>
      <c r="G121">
        <f t="shared" si="21"/>
        <v>12731.2243902439</v>
      </c>
      <c r="H121">
        <f t="shared" si="21"/>
        <v>13243.545121951222</v>
      </c>
      <c r="I121">
        <f t="shared" si="21"/>
        <v>4904.5731707317073</v>
      </c>
      <c r="J121">
        <f t="shared" si="21"/>
        <v>1295.3243902439021</v>
      </c>
      <c r="K121">
        <f t="shared" si="21"/>
        <v>2478.9134146341466</v>
      </c>
      <c r="L121">
        <f t="shared" si="21"/>
        <v>1836.9341463414632</v>
      </c>
      <c r="M121">
        <f t="shared" si="21"/>
        <v>2026.6695121951223</v>
      </c>
      <c r="N121">
        <f t="shared" si="21"/>
        <v>13175.058536585366</v>
      </c>
      <c r="O121">
        <f t="shared" si="21"/>
        <v>9376.5341463414643</v>
      </c>
      <c r="P121">
        <f t="shared" si="21"/>
        <v>10742.763414634148</v>
      </c>
      <c r="Q121">
        <f t="shared" si="21"/>
        <v>7593.7280487804874</v>
      </c>
      <c r="R121">
        <f t="shared" si="21"/>
        <v>10549.389024390242</v>
      </c>
      <c r="S121">
        <f t="shared" si="21"/>
        <v>4193.792682926829</v>
      </c>
      <c r="T121">
        <f t="shared" si="21"/>
        <v>1577.1817073170732</v>
      </c>
      <c r="U121">
        <f t="shared" si="20"/>
        <v>3501.4780487804874</v>
      </c>
      <c r="V121">
        <f t="shared" si="20"/>
        <v>1172.6231707317072</v>
      </c>
      <c r="W121">
        <f t="shared" si="20"/>
        <v>11443.269512195122</v>
      </c>
      <c r="X121">
        <f t="shared" si="20"/>
        <v>6252.5597560975602</v>
      </c>
      <c r="Y121">
        <f t="shared" si="20"/>
        <v>13529.451219512195</v>
      </c>
      <c r="Z121">
        <f t="shared" si="20"/>
        <v>3306.7195121951218</v>
      </c>
      <c r="AA121">
        <f t="shared" si="20"/>
        <v>6072.6109756097558</v>
      </c>
      <c r="AB121">
        <f t="shared" si="20"/>
        <v>6016.3573170731706</v>
      </c>
      <c r="AC121">
        <f t="shared" si="20"/>
        <v>3122.6621951219518</v>
      </c>
      <c r="AD121">
        <f t="shared" si="20"/>
        <v>2489.2621951219512</v>
      </c>
      <c r="AE121">
        <f t="shared" si="20"/>
        <v>1496.4682926829271</v>
      </c>
    </row>
    <row r="122" spans="1:31">
      <c r="A122">
        <f t="shared" si="12"/>
        <v>2038</v>
      </c>
      <c r="B122">
        <f t="shared" si="13"/>
        <v>3</v>
      </c>
      <c r="C122" t="str">
        <f t="shared" si="10"/>
        <v>2038_3</v>
      </c>
      <c r="D122">
        <f t="shared" si="14"/>
        <v>29.5</v>
      </c>
      <c r="E122">
        <f t="shared" si="21"/>
        <v>12539.886303939962</v>
      </c>
      <c r="F122">
        <f t="shared" si="21"/>
        <v>9857.1616322701702</v>
      </c>
      <c r="G122">
        <f t="shared" si="21"/>
        <v>12795.846435272044</v>
      </c>
      <c r="H122">
        <f t="shared" si="21"/>
        <v>13308.686866791744</v>
      </c>
      <c r="I122">
        <f t="shared" si="21"/>
        <v>4931.4393058161349</v>
      </c>
      <c r="J122">
        <f t="shared" si="21"/>
        <v>1300.5541275797373</v>
      </c>
      <c r="K122">
        <f t="shared" si="21"/>
        <v>2490.1207317073176</v>
      </c>
      <c r="L122">
        <f t="shared" si="21"/>
        <v>1846.0342401500936</v>
      </c>
      <c r="M122">
        <f t="shared" si="21"/>
        <v>2037.0602251407133</v>
      </c>
      <c r="N122">
        <f t="shared" si="21"/>
        <v>13240.049906191369</v>
      </c>
      <c r="O122">
        <f t="shared" si="21"/>
        <v>9422.6957786116327</v>
      </c>
      <c r="P122">
        <f t="shared" si="21"/>
        <v>10795.67073170732</v>
      </c>
      <c r="Q122">
        <f t="shared" si="21"/>
        <v>7623.1678236397747</v>
      </c>
      <c r="R122">
        <f t="shared" si="21"/>
        <v>10600.762757973731</v>
      </c>
      <c r="S122">
        <f t="shared" si="21"/>
        <v>4210.2495309568476</v>
      </c>
      <c r="T122">
        <f t="shared" si="21"/>
        <v>1584.3738273921203</v>
      </c>
      <c r="U122">
        <f t="shared" si="20"/>
        <v>3520.7101313320818</v>
      </c>
      <c r="V122">
        <f t="shared" si="20"/>
        <v>1178.516228893058</v>
      </c>
      <c r="W122">
        <f t="shared" si="20"/>
        <v>11498.417917448407</v>
      </c>
      <c r="X122">
        <f t="shared" si="20"/>
        <v>6290.0378048780476</v>
      </c>
      <c r="Y122">
        <f t="shared" si="20"/>
        <v>13606.360975609756</v>
      </c>
      <c r="Z122">
        <f t="shared" si="20"/>
        <v>3324.0948405253284</v>
      </c>
      <c r="AA122">
        <f t="shared" si="20"/>
        <v>6108.4410881801123</v>
      </c>
      <c r="AB122">
        <f t="shared" si="20"/>
        <v>6047.8735459662294</v>
      </c>
      <c r="AC122">
        <f t="shared" si="20"/>
        <v>3139.4559099437151</v>
      </c>
      <c r="AD122">
        <f t="shared" si="20"/>
        <v>2502.6520637898689</v>
      </c>
      <c r="AE122">
        <f t="shared" si="20"/>
        <v>1503.1377110694186</v>
      </c>
    </row>
    <row r="123" spans="1:31">
      <c r="A123">
        <f t="shared" si="12"/>
        <v>2038</v>
      </c>
      <c r="B123">
        <f t="shared" si="13"/>
        <v>4</v>
      </c>
      <c r="C123" t="str">
        <f t="shared" si="10"/>
        <v>2038_4</v>
      </c>
      <c r="D123">
        <f t="shared" si="14"/>
        <v>29.75</v>
      </c>
      <c r="E123">
        <f t="shared" si="21"/>
        <v>12602.276266416511</v>
      </c>
      <c r="F123">
        <f t="shared" si="21"/>
        <v>9900.7318011257048</v>
      </c>
      <c r="G123">
        <f t="shared" si="21"/>
        <v>12860.468480300187</v>
      </c>
      <c r="H123">
        <f t="shared" si="21"/>
        <v>13373.828611632271</v>
      </c>
      <c r="I123">
        <f t="shared" si="21"/>
        <v>4958.3054409005636</v>
      </c>
      <c r="J123">
        <f t="shared" si="21"/>
        <v>1305.7838649155719</v>
      </c>
      <c r="K123">
        <f t="shared" si="21"/>
        <v>2501.3280487804877</v>
      </c>
      <c r="L123">
        <f t="shared" si="21"/>
        <v>1855.134333958724</v>
      </c>
      <c r="M123">
        <f t="shared" si="21"/>
        <v>2047.4509380863042</v>
      </c>
      <c r="N123">
        <f t="shared" si="21"/>
        <v>13305.041275797372</v>
      </c>
      <c r="O123">
        <f t="shared" si="21"/>
        <v>9468.8574108818011</v>
      </c>
      <c r="P123">
        <f t="shared" si="21"/>
        <v>10848.57804878049</v>
      </c>
      <c r="Q123">
        <f t="shared" si="21"/>
        <v>7652.6075984990621</v>
      </c>
      <c r="R123">
        <f t="shared" si="21"/>
        <v>10652.136491557221</v>
      </c>
      <c r="S123">
        <f t="shared" si="21"/>
        <v>4226.7063789868671</v>
      </c>
      <c r="T123">
        <f t="shared" si="21"/>
        <v>1591.5659474671672</v>
      </c>
      <c r="U123">
        <f t="shared" si="20"/>
        <v>3539.9422138836771</v>
      </c>
      <c r="V123">
        <f t="shared" si="20"/>
        <v>1184.4092870544089</v>
      </c>
      <c r="W123">
        <f t="shared" si="20"/>
        <v>11553.56632270169</v>
      </c>
      <c r="X123">
        <f t="shared" si="20"/>
        <v>6327.5158536585359</v>
      </c>
      <c r="Y123">
        <f t="shared" si="20"/>
        <v>13683.270731707316</v>
      </c>
      <c r="Z123">
        <f t="shared" si="20"/>
        <v>3341.4701688555347</v>
      </c>
      <c r="AA123">
        <f t="shared" si="20"/>
        <v>6144.2712007504688</v>
      </c>
      <c r="AB123">
        <f t="shared" si="20"/>
        <v>6079.3897748592881</v>
      </c>
      <c r="AC123">
        <f t="shared" si="20"/>
        <v>3156.249624765479</v>
      </c>
      <c r="AD123">
        <f t="shared" si="20"/>
        <v>2516.0419324577861</v>
      </c>
      <c r="AE123">
        <f t="shared" si="20"/>
        <v>1509.8071294559102</v>
      </c>
    </row>
    <row r="124" spans="1:31">
      <c r="A124">
        <f t="shared" si="12"/>
        <v>2039</v>
      </c>
      <c r="B124">
        <f t="shared" si="13"/>
        <v>1</v>
      </c>
      <c r="C124" t="str">
        <f t="shared" si="10"/>
        <v>2039_1</v>
      </c>
      <c r="D124">
        <f t="shared" si="14"/>
        <v>30</v>
      </c>
      <c r="E124">
        <f t="shared" si="21"/>
        <v>12664.666228893058</v>
      </c>
      <c r="F124">
        <f t="shared" si="21"/>
        <v>9944.3019699812394</v>
      </c>
      <c r="G124">
        <f t="shared" si="21"/>
        <v>12925.090525328329</v>
      </c>
      <c r="H124">
        <f t="shared" si="21"/>
        <v>13438.970356472797</v>
      </c>
      <c r="I124">
        <f t="shared" si="21"/>
        <v>4985.1715759849903</v>
      </c>
      <c r="J124">
        <f t="shared" si="21"/>
        <v>1311.0136022514071</v>
      </c>
      <c r="K124">
        <f t="shared" si="21"/>
        <v>2512.5353658536587</v>
      </c>
      <c r="L124">
        <f t="shared" si="21"/>
        <v>1864.2344277673544</v>
      </c>
      <c r="M124">
        <f t="shared" si="21"/>
        <v>2057.8416510318953</v>
      </c>
      <c r="N124">
        <f t="shared" si="21"/>
        <v>13370.032645403375</v>
      </c>
      <c r="O124">
        <f t="shared" si="21"/>
        <v>9515.0190431519695</v>
      </c>
      <c r="P124">
        <f t="shared" si="21"/>
        <v>10901.485365853659</v>
      </c>
      <c r="Q124">
        <f t="shared" si="21"/>
        <v>7682.0473733583494</v>
      </c>
      <c r="R124">
        <f t="shared" si="21"/>
        <v>10703.510225140712</v>
      </c>
      <c r="S124">
        <f t="shared" si="21"/>
        <v>4243.1632270168857</v>
      </c>
      <c r="T124">
        <f t="shared" si="21"/>
        <v>1598.7580675422141</v>
      </c>
      <c r="U124">
        <f t="shared" si="20"/>
        <v>3559.1742964352716</v>
      </c>
      <c r="V124">
        <f t="shared" si="20"/>
        <v>1190.3023452157597</v>
      </c>
      <c r="W124">
        <f t="shared" si="20"/>
        <v>11608.714727954974</v>
      </c>
      <c r="X124">
        <f t="shared" si="20"/>
        <v>6364.9939024390233</v>
      </c>
      <c r="Y124">
        <f t="shared" si="20"/>
        <v>13760.180487804877</v>
      </c>
      <c r="Z124">
        <f t="shared" si="20"/>
        <v>3358.8454971857409</v>
      </c>
      <c r="AA124">
        <f t="shared" si="20"/>
        <v>6180.1013133208253</v>
      </c>
      <c r="AB124">
        <f t="shared" si="20"/>
        <v>6110.9060037523459</v>
      </c>
      <c r="AC124">
        <f t="shared" si="20"/>
        <v>3173.0433395872424</v>
      </c>
      <c r="AD124">
        <f t="shared" si="20"/>
        <v>2529.4318011257037</v>
      </c>
      <c r="AE124">
        <f t="shared" si="20"/>
        <v>1516.4765478424017</v>
      </c>
    </row>
    <row r="125" spans="1:31">
      <c r="A125">
        <f t="shared" si="12"/>
        <v>2039</v>
      </c>
      <c r="B125">
        <f t="shared" si="13"/>
        <v>2</v>
      </c>
      <c r="C125" t="str">
        <f t="shared" si="10"/>
        <v>2039_2</v>
      </c>
      <c r="D125">
        <f t="shared" si="14"/>
        <v>30.25</v>
      </c>
      <c r="E125">
        <f t="shared" si="21"/>
        <v>12727.056191369607</v>
      </c>
      <c r="F125">
        <f t="shared" si="21"/>
        <v>9987.872138836774</v>
      </c>
      <c r="G125">
        <f t="shared" si="21"/>
        <v>12989.712570356471</v>
      </c>
      <c r="H125">
        <f t="shared" si="21"/>
        <v>13504.112101313322</v>
      </c>
      <c r="I125">
        <f t="shared" si="21"/>
        <v>5012.0377110694189</v>
      </c>
      <c r="J125">
        <f t="shared" si="21"/>
        <v>1316.2433395872417</v>
      </c>
      <c r="K125">
        <f t="shared" si="21"/>
        <v>2523.7426829268297</v>
      </c>
      <c r="L125">
        <f t="shared" si="21"/>
        <v>1873.3345215759848</v>
      </c>
      <c r="M125">
        <f t="shared" si="21"/>
        <v>2068.2323639774859</v>
      </c>
      <c r="N125">
        <f t="shared" si="21"/>
        <v>13435.02401500938</v>
      </c>
      <c r="O125">
        <f t="shared" si="21"/>
        <v>9561.1806754221398</v>
      </c>
      <c r="P125">
        <f t="shared" si="21"/>
        <v>10954.392682926831</v>
      </c>
      <c r="Q125">
        <f t="shared" si="21"/>
        <v>7711.4871482176368</v>
      </c>
      <c r="R125">
        <f t="shared" si="21"/>
        <v>10754.8839587242</v>
      </c>
      <c r="S125">
        <f t="shared" si="21"/>
        <v>4259.6200750469043</v>
      </c>
      <c r="T125">
        <f t="shared" si="21"/>
        <v>1605.950187617261</v>
      </c>
      <c r="U125">
        <f t="shared" si="20"/>
        <v>3578.406378986866</v>
      </c>
      <c r="V125">
        <f t="shared" si="20"/>
        <v>1196.1954033771108</v>
      </c>
      <c r="W125">
        <f t="shared" si="20"/>
        <v>11663.863133208257</v>
      </c>
      <c r="X125">
        <f t="shared" si="20"/>
        <v>6402.4719512195115</v>
      </c>
      <c r="Y125">
        <f t="shared" si="20"/>
        <v>13837.090243902439</v>
      </c>
      <c r="Z125">
        <f t="shared" si="20"/>
        <v>3376.2208255159476</v>
      </c>
      <c r="AA125">
        <f t="shared" si="20"/>
        <v>6215.9314258911818</v>
      </c>
      <c r="AB125">
        <f t="shared" si="20"/>
        <v>6142.4222326454037</v>
      </c>
      <c r="AC125">
        <f t="shared" si="20"/>
        <v>3189.8370544090058</v>
      </c>
      <c r="AD125">
        <f t="shared" si="20"/>
        <v>2542.8216697936209</v>
      </c>
      <c r="AE125">
        <f t="shared" si="20"/>
        <v>1523.1459662288933</v>
      </c>
    </row>
    <row r="126" spans="1:31">
      <c r="A126">
        <f t="shared" si="12"/>
        <v>2039</v>
      </c>
      <c r="B126">
        <f t="shared" si="13"/>
        <v>3</v>
      </c>
      <c r="C126" t="str">
        <f t="shared" si="10"/>
        <v>2039_3</v>
      </c>
      <c r="D126">
        <f t="shared" si="14"/>
        <v>30.5</v>
      </c>
      <c r="E126">
        <f t="shared" si="21"/>
        <v>12789.446153846155</v>
      </c>
      <c r="F126">
        <f t="shared" si="21"/>
        <v>10031.442307692309</v>
      </c>
      <c r="G126">
        <f t="shared" si="21"/>
        <v>13054.334615384614</v>
      </c>
      <c r="H126">
        <f t="shared" si="21"/>
        <v>13569.253846153846</v>
      </c>
      <c r="I126">
        <f t="shared" si="21"/>
        <v>5038.9038461538457</v>
      </c>
      <c r="J126">
        <f t="shared" si="21"/>
        <v>1321.4730769230769</v>
      </c>
      <c r="K126">
        <f t="shared" si="21"/>
        <v>2534.9500000000003</v>
      </c>
      <c r="L126">
        <f t="shared" si="21"/>
        <v>1882.4346153846152</v>
      </c>
      <c r="M126">
        <f t="shared" si="21"/>
        <v>2078.623076923077</v>
      </c>
      <c r="N126">
        <f t="shared" si="21"/>
        <v>13500.015384615384</v>
      </c>
      <c r="O126">
        <f t="shared" si="21"/>
        <v>9607.3423076923082</v>
      </c>
      <c r="P126">
        <f t="shared" si="21"/>
        <v>11007.300000000001</v>
      </c>
      <c r="Q126">
        <f t="shared" si="21"/>
        <v>7740.9269230769232</v>
      </c>
      <c r="R126">
        <f t="shared" si="21"/>
        <v>10806.25769230769</v>
      </c>
      <c r="S126">
        <f t="shared" si="21"/>
        <v>4276.0769230769238</v>
      </c>
      <c r="T126">
        <f t="shared" si="21"/>
        <v>1613.1423076923079</v>
      </c>
      <c r="U126">
        <f t="shared" si="20"/>
        <v>3597.6384615384613</v>
      </c>
      <c r="V126">
        <f t="shared" si="20"/>
        <v>1202.0884615384616</v>
      </c>
      <c r="W126">
        <f t="shared" si="20"/>
        <v>11719.01153846154</v>
      </c>
      <c r="X126">
        <f t="shared" si="20"/>
        <v>6439.9499999999989</v>
      </c>
      <c r="Y126">
        <f t="shared" si="20"/>
        <v>13914</v>
      </c>
      <c r="Z126">
        <f t="shared" si="20"/>
        <v>3393.5961538461538</v>
      </c>
      <c r="AA126">
        <f t="shared" si="20"/>
        <v>6251.7615384615383</v>
      </c>
      <c r="AB126">
        <f t="shared" si="20"/>
        <v>6173.9384615384624</v>
      </c>
      <c r="AC126">
        <f t="shared" si="20"/>
        <v>3206.6307692307696</v>
      </c>
      <c r="AD126">
        <f t="shared" si="20"/>
        <v>2556.2115384615386</v>
      </c>
      <c r="AE126">
        <f t="shared" si="20"/>
        <v>1529.8153846153848</v>
      </c>
    </row>
    <row r="127" spans="1:31">
      <c r="A127">
        <f t="shared" si="12"/>
        <v>2039</v>
      </c>
      <c r="B127">
        <f t="shared" si="13"/>
        <v>4</v>
      </c>
      <c r="C127" t="str">
        <f t="shared" si="10"/>
        <v>2039_4</v>
      </c>
      <c r="D127">
        <f t="shared" si="14"/>
        <v>30.75</v>
      </c>
      <c r="E127">
        <f t="shared" si="21"/>
        <v>12851.836116322702</v>
      </c>
      <c r="F127">
        <f t="shared" si="21"/>
        <v>10075.012476547843</v>
      </c>
      <c r="G127">
        <f t="shared" si="21"/>
        <v>13118.956660412758</v>
      </c>
      <c r="H127">
        <f t="shared" si="21"/>
        <v>13634.395590994372</v>
      </c>
      <c r="I127">
        <f t="shared" si="21"/>
        <v>5065.7699812382743</v>
      </c>
      <c r="J127">
        <f t="shared" si="21"/>
        <v>1326.7028142589115</v>
      </c>
      <c r="K127">
        <f t="shared" si="21"/>
        <v>2546.1573170731708</v>
      </c>
      <c r="L127">
        <f t="shared" si="21"/>
        <v>1891.5347091932456</v>
      </c>
      <c r="M127">
        <f t="shared" si="21"/>
        <v>2089.013789868668</v>
      </c>
      <c r="N127">
        <f t="shared" si="21"/>
        <v>13565.006754221387</v>
      </c>
      <c r="O127">
        <f t="shared" si="21"/>
        <v>9653.5039399624766</v>
      </c>
      <c r="P127">
        <f t="shared" si="21"/>
        <v>11060.207317073171</v>
      </c>
      <c r="Q127">
        <f t="shared" si="21"/>
        <v>7770.3666979362097</v>
      </c>
      <c r="R127">
        <f t="shared" si="21"/>
        <v>10857.631425891181</v>
      </c>
      <c r="S127">
        <f t="shared" si="21"/>
        <v>4292.5337711069424</v>
      </c>
      <c r="T127">
        <f t="shared" si="21"/>
        <v>1620.3344277673548</v>
      </c>
      <c r="U127">
        <f t="shared" si="20"/>
        <v>3616.8705440900558</v>
      </c>
      <c r="V127">
        <f t="shared" si="20"/>
        <v>1207.9815196998125</v>
      </c>
      <c r="W127">
        <f t="shared" si="20"/>
        <v>11774.159943714823</v>
      </c>
      <c r="X127">
        <f t="shared" si="20"/>
        <v>6477.4280487804872</v>
      </c>
      <c r="Y127">
        <f t="shared" si="20"/>
        <v>13990.909756097561</v>
      </c>
      <c r="Z127">
        <f t="shared" si="20"/>
        <v>3410.97148217636</v>
      </c>
      <c r="AA127">
        <f t="shared" si="20"/>
        <v>6287.5916510318948</v>
      </c>
      <c r="AB127">
        <f t="shared" si="20"/>
        <v>6205.4546904315202</v>
      </c>
      <c r="AC127">
        <f t="shared" si="20"/>
        <v>3223.4244840525334</v>
      </c>
      <c r="AD127">
        <f t="shared" si="20"/>
        <v>2569.6014071294558</v>
      </c>
      <c r="AE127">
        <f t="shared" si="20"/>
        <v>1536.4848030018763</v>
      </c>
    </row>
    <row r="128" spans="1:31">
      <c r="A128">
        <f t="shared" si="12"/>
        <v>2040</v>
      </c>
      <c r="B128">
        <f t="shared" si="13"/>
        <v>1</v>
      </c>
      <c r="C128" t="str">
        <f t="shared" si="10"/>
        <v>2040_1</v>
      </c>
      <c r="D128">
        <f t="shared" si="14"/>
        <v>31</v>
      </c>
      <c r="E128">
        <f t="shared" si="21"/>
        <v>12914.226078799249</v>
      </c>
      <c r="F128">
        <f t="shared" si="21"/>
        <v>10118.582645403378</v>
      </c>
      <c r="G128">
        <f t="shared" si="21"/>
        <v>13183.578705440899</v>
      </c>
      <c r="H128">
        <f t="shared" si="21"/>
        <v>13699.537335834899</v>
      </c>
      <c r="I128">
        <f t="shared" si="21"/>
        <v>5092.6361163227011</v>
      </c>
      <c r="J128">
        <f t="shared" si="21"/>
        <v>1331.9325515947467</v>
      </c>
      <c r="K128">
        <f t="shared" si="21"/>
        <v>2557.3646341463418</v>
      </c>
      <c r="L128">
        <f t="shared" si="21"/>
        <v>1900.634803001876</v>
      </c>
      <c r="M128">
        <f t="shared" si="21"/>
        <v>2099.4045028142591</v>
      </c>
      <c r="N128">
        <f t="shared" si="21"/>
        <v>13629.99812382739</v>
      </c>
      <c r="O128">
        <f t="shared" si="21"/>
        <v>9699.665572232645</v>
      </c>
      <c r="P128">
        <f t="shared" si="21"/>
        <v>11113.114634146343</v>
      </c>
      <c r="Q128">
        <f t="shared" si="21"/>
        <v>7799.806472795497</v>
      </c>
      <c r="R128">
        <f t="shared" si="21"/>
        <v>10909.005159474669</v>
      </c>
      <c r="S128">
        <f t="shared" si="21"/>
        <v>4308.990619136961</v>
      </c>
      <c r="T128">
        <f t="shared" si="21"/>
        <v>1627.5265478424017</v>
      </c>
      <c r="U128">
        <f t="shared" si="20"/>
        <v>3636.1026266416502</v>
      </c>
      <c r="V128">
        <f t="shared" si="20"/>
        <v>1213.8745778611633</v>
      </c>
      <c r="W128">
        <f t="shared" si="20"/>
        <v>11829.308348968107</v>
      </c>
      <c r="X128">
        <f t="shared" si="20"/>
        <v>6514.9060975609746</v>
      </c>
      <c r="Y128">
        <f t="shared" si="20"/>
        <v>14067.819512195121</v>
      </c>
      <c r="Z128">
        <f t="shared" si="20"/>
        <v>3428.3468105065667</v>
      </c>
      <c r="AA128">
        <f t="shared" si="20"/>
        <v>6323.4217636022513</v>
      </c>
      <c r="AB128">
        <f t="shared" si="20"/>
        <v>6236.9709193245781</v>
      </c>
      <c r="AC128">
        <f t="shared" si="20"/>
        <v>3240.2181988742968</v>
      </c>
      <c r="AD128">
        <f t="shared" si="20"/>
        <v>2582.9912757973734</v>
      </c>
      <c r="AE128">
        <f t="shared" si="20"/>
        <v>1543.1542213883679</v>
      </c>
    </row>
    <row r="129" spans="1:31">
      <c r="A129">
        <f t="shared" si="12"/>
        <v>2040</v>
      </c>
      <c r="B129">
        <f t="shared" si="13"/>
        <v>2</v>
      </c>
      <c r="C129" t="str">
        <f t="shared" si="10"/>
        <v>2040_2</v>
      </c>
      <c r="D129">
        <f t="shared" si="14"/>
        <v>31.25</v>
      </c>
      <c r="E129">
        <f t="shared" si="21"/>
        <v>12976.616041275798</v>
      </c>
      <c r="F129">
        <f t="shared" si="21"/>
        <v>10162.152814258912</v>
      </c>
      <c r="G129">
        <f t="shared" si="21"/>
        <v>13248.200750469041</v>
      </c>
      <c r="H129">
        <f t="shared" si="21"/>
        <v>13764.679080675422</v>
      </c>
      <c r="I129">
        <f t="shared" si="21"/>
        <v>5119.5022514071297</v>
      </c>
      <c r="J129">
        <f t="shared" si="21"/>
        <v>1337.1622889305813</v>
      </c>
      <c r="K129">
        <f t="shared" si="21"/>
        <v>2568.5719512195124</v>
      </c>
      <c r="L129">
        <f t="shared" si="21"/>
        <v>1909.7348968105064</v>
      </c>
      <c r="M129">
        <f t="shared" si="21"/>
        <v>2109.7952157598502</v>
      </c>
      <c r="N129">
        <f t="shared" si="21"/>
        <v>13694.989493433395</v>
      </c>
      <c r="O129">
        <f t="shared" si="21"/>
        <v>9745.8272045028152</v>
      </c>
      <c r="P129">
        <f t="shared" si="21"/>
        <v>11166.021951219514</v>
      </c>
      <c r="Q129">
        <f t="shared" si="21"/>
        <v>7829.2462476547844</v>
      </c>
      <c r="R129">
        <f t="shared" si="21"/>
        <v>10960.37889305816</v>
      </c>
      <c r="S129">
        <f t="shared" si="21"/>
        <v>4325.4474671669795</v>
      </c>
      <c r="T129">
        <f t="shared" si="21"/>
        <v>1634.7186679174488</v>
      </c>
      <c r="U129">
        <f t="shared" si="20"/>
        <v>3655.3347091932455</v>
      </c>
      <c r="V129">
        <f t="shared" si="20"/>
        <v>1219.7676360225141</v>
      </c>
      <c r="W129">
        <f t="shared" si="20"/>
        <v>11884.45675422139</v>
      </c>
      <c r="X129">
        <f t="shared" si="20"/>
        <v>6552.3841463414628</v>
      </c>
      <c r="Y129">
        <f t="shared" si="20"/>
        <v>14144.729268292682</v>
      </c>
      <c r="Z129">
        <f t="shared" si="20"/>
        <v>3445.722138836773</v>
      </c>
      <c r="AA129">
        <f t="shared" si="20"/>
        <v>6359.2518761726078</v>
      </c>
      <c r="AB129">
        <f t="shared" si="20"/>
        <v>6268.4871482176368</v>
      </c>
      <c r="AC129">
        <f t="shared" si="20"/>
        <v>3257.0119136960607</v>
      </c>
      <c r="AD129">
        <f t="shared" si="20"/>
        <v>2596.3811444652911</v>
      </c>
      <c r="AE129">
        <f t="shared" si="20"/>
        <v>1549.8236397748597</v>
      </c>
    </row>
    <row r="130" spans="1:31">
      <c r="A130">
        <f t="shared" si="12"/>
        <v>2040</v>
      </c>
      <c r="B130">
        <f t="shared" si="13"/>
        <v>3</v>
      </c>
      <c r="C130" t="str">
        <f t="shared" si="10"/>
        <v>2040_3</v>
      </c>
      <c r="D130">
        <f t="shared" si="14"/>
        <v>31.5</v>
      </c>
      <c r="E130">
        <f t="shared" si="21"/>
        <v>13039.006003752347</v>
      </c>
      <c r="F130">
        <f t="shared" si="21"/>
        <v>10205.722983114447</v>
      </c>
      <c r="G130">
        <f t="shared" si="21"/>
        <v>13312.822795497184</v>
      </c>
      <c r="H130">
        <f t="shared" si="21"/>
        <v>13829.820825515948</v>
      </c>
      <c r="I130">
        <f t="shared" si="21"/>
        <v>5146.3683864915574</v>
      </c>
      <c r="J130">
        <f t="shared" si="21"/>
        <v>1342.3920262664165</v>
      </c>
      <c r="K130">
        <f t="shared" si="21"/>
        <v>2579.7792682926829</v>
      </c>
      <c r="L130">
        <f t="shared" si="21"/>
        <v>1918.8349906191368</v>
      </c>
      <c r="M130">
        <f t="shared" si="21"/>
        <v>2120.1859287054413</v>
      </c>
      <c r="N130">
        <f t="shared" si="21"/>
        <v>13759.980863039398</v>
      </c>
      <c r="O130">
        <f t="shared" si="21"/>
        <v>9791.9888367729836</v>
      </c>
      <c r="P130">
        <f t="shared" si="21"/>
        <v>11218.929268292684</v>
      </c>
      <c r="Q130">
        <f t="shared" si="21"/>
        <v>7858.6860225140717</v>
      </c>
      <c r="R130">
        <f t="shared" si="21"/>
        <v>11011.75262664165</v>
      </c>
      <c r="S130">
        <f t="shared" si="21"/>
        <v>4341.9043151969981</v>
      </c>
      <c r="T130">
        <f t="shared" si="21"/>
        <v>1641.9107879924954</v>
      </c>
      <c r="U130">
        <f t="shared" si="20"/>
        <v>3674.56679174484</v>
      </c>
      <c r="V130">
        <f t="shared" si="20"/>
        <v>1225.660694183865</v>
      </c>
      <c r="W130">
        <f t="shared" si="20"/>
        <v>11939.605159474673</v>
      </c>
      <c r="X130">
        <f t="shared" si="20"/>
        <v>6589.8621951219502</v>
      </c>
      <c r="Y130">
        <f t="shared" si="20"/>
        <v>14221.639024390244</v>
      </c>
      <c r="Z130">
        <f t="shared" si="20"/>
        <v>3463.0974671669792</v>
      </c>
      <c r="AA130">
        <f t="shared" si="20"/>
        <v>6395.0819887429643</v>
      </c>
      <c r="AB130">
        <f t="shared" si="20"/>
        <v>6300.0033771106946</v>
      </c>
      <c r="AC130">
        <f t="shared" si="20"/>
        <v>3273.8056285178241</v>
      </c>
      <c r="AD130">
        <f t="shared" si="20"/>
        <v>2609.7710131332083</v>
      </c>
      <c r="AE130">
        <f t="shared" si="20"/>
        <v>1556.4930581613512</v>
      </c>
    </row>
    <row r="131" spans="1:31">
      <c r="A131">
        <f t="shared" si="12"/>
        <v>2040</v>
      </c>
      <c r="B131">
        <f t="shared" si="13"/>
        <v>4</v>
      </c>
      <c r="C131" t="str">
        <f t="shared" si="10"/>
        <v>2040_4</v>
      </c>
      <c r="D131">
        <f t="shared" si="14"/>
        <v>31.75</v>
      </c>
      <c r="E131">
        <f t="shared" si="21"/>
        <v>13101.395966228894</v>
      </c>
      <c r="F131">
        <f t="shared" si="21"/>
        <v>10249.293151969981</v>
      </c>
      <c r="G131">
        <f t="shared" si="21"/>
        <v>13377.444840525326</v>
      </c>
      <c r="H131">
        <f t="shared" si="21"/>
        <v>13894.962570356474</v>
      </c>
      <c r="I131">
        <f t="shared" si="21"/>
        <v>5173.2345215759851</v>
      </c>
      <c r="J131">
        <f t="shared" si="21"/>
        <v>1347.6217636022511</v>
      </c>
      <c r="K131">
        <f t="shared" si="21"/>
        <v>2590.9865853658539</v>
      </c>
      <c r="L131">
        <f t="shared" si="21"/>
        <v>1927.9350844277672</v>
      </c>
      <c r="M131">
        <f t="shared" si="21"/>
        <v>2130.5766416510323</v>
      </c>
      <c r="N131">
        <f t="shared" si="21"/>
        <v>13824.972232645403</v>
      </c>
      <c r="O131">
        <f t="shared" si="21"/>
        <v>9838.150469043152</v>
      </c>
      <c r="P131">
        <f t="shared" si="21"/>
        <v>11271.836585365854</v>
      </c>
      <c r="Q131">
        <f t="shared" si="21"/>
        <v>7888.1257973733591</v>
      </c>
      <c r="R131">
        <f t="shared" si="21"/>
        <v>11063.126360225138</v>
      </c>
      <c r="S131">
        <f t="shared" si="21"/>
        <v>4358.3611632270167</v>
      </c>
      <c r="T131">
        <f t="shared" si="21"/>
        <v>1649.1029080675426</v>
      </c>
      <c r="U131">
        <f t="shared" si="20"/>
        <v>3693.7988742964344</v>
      </c>
      <c r="V131">
        <f t="shared" si="20"/>
        <v>1231.5537523452158</v>
      </c>
      <c r="W131">
        <f t="shared" si="20"/>
        <v>11994.753564727956</v>
      </c>
      <c r="X131">
        <f t="shared" si="20"/>
        <v>6627.3402439024385</v>
      </c>
      <c r="Y131">
        <f t="shared" si="20"/>
        <v>14298.548780487805</v>
      </c>
      <c r="Z131">
        <f t="shared" si="20"/>
        <v>3480.4727954971859</v>
      </c>
      <c r="AA131">
        <f t="shared" si="20"/>
        <v>6430.9121013133208</v>
      </c>
      <c r="AB131">
        <f t="shared" si="20"/>
        <v>6331.5196060037524</v>
      </c>
      <c r="AC131">
        <f t="shared" si="20"/>
        <v>3290.5993433395879</v>
      </c>
      <c r="AD131">
        <f t="shared" si="20"/>
        <v>2623.1608818011259</v>
      </c>
      <c r="AE131">
        <f t="shared" si="20"/>
        <v>1563.1624765478427</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30DF7C-07A3-9241-8D38-EB7D1FA88B44}">
  <dimension ref="A1:O28"/>
  <sheetViews>
    <sheetView tabSelected="1" topLeftCell="B1" zoomScale="125" workbookViewId="0">
      <selection activeCell="O15" sqref="O15"/>
    </sheetView>
  </sheetViews>
  <sheetFormatPr baseColWidth="10" defaultRowHeight="15"/>
  <cols>
    <col min="1" max="1" width="29.1640625" bestFit="1" customWidth="1"/>
    <col min="2" max="2" width="12.1640625" bestFit="1" customWidth="1"/>
    <col min="9" max="9" width="22.5" bestFit="1" customWidth="1"/>
  </cols>
  <sheetData>
    <row r="1" spans="1:15">
      <c r="A1" s="188" t="s">
        <v>250</v>
      </c>
      <c r="B1" s="188">
        <v>0</v>
      </c>
      <c r="C1" s="188">
        <v>1</v>
      </c>
      <c r="D1" s="188">
        <v>2</v>
      </c>
      <c r="E1" s="188">
        <v>3</v>
      </c>
      <c r="F1" s="188">
        <v>4</v>
      </c>
      <c r="G1" s="188">
        <v>5</v>
      </c>
      <c r="I1" s="191" t="s">
        <v>251</v>
      </c>
      <c r="J1" s="188">
        <v>0</v>
      </c>
      <c r="K1" s="188">
        <v>1</v>
      </c>
      <c r="L1" s="188">
        <v>2</v>
      </c>
      <c r="M1" s="188">
        <v>3</v>
      </c>
      <c r="N1" s="188">
        <v>4</v>
      </c>
      <c r="O1" s="188">
        <v>5</v>
      </c>
    </row>
    <row r="2" spans="1:15">
      <c r="A2" s="189" t="s">
        <v>20</v>
      </c>
      <c r="B2" s="188">
        <v>8.8954067302175435E-2</v>
      </c>
      <c r="C2" s="188">
        <f>IF(MID($A2,2,1)="Y",$B2*1.1,IF(MID($A2,2,1)="S",$B2*0.9,$B2))</f>
        <v>8.8954067302175435E-2</v>
      </c>
      <c r="D2" s="188">
        <f>IF(MID($A2,2,1)="Y",$B2*1.2,IF(MID($A2,2,1)="S",$B2*0.8,$B2))</f>
        <v>8.8954067302175435E-2</v>
      </c>
      <c r="E2" s="188">
        <f>IF(MID($A2,2,1)="Y",$B2*1.3,IF(MID($A2,2,1)="S",$B2*0.7,$B2))</f>
        <v>8.8954067302175435E-2</v>
      </c>
      <c r="F2" s="188">
        <f>IF(MID($A2,2,1)="Y",$B2*1.4,IF(MID($A2,2,1)="S",$B2*0.6,$B2))</f>
        <v>8.8954067302175435E-2</v>
      </c>
      <c r="G2" s="188">
        <f>IF(MID($A2,2,1)="Y",$B2*1.5,IF(MID($A2,2,1)="S",$B2*0.5,$B2))</f>
        <v>8.8954067302175435E-2</v>
      </c>
      <c r="I2" s="189" t="s">
        <v>20</v>
      </c>
      <c r="J2" s="190">
        <f>B2/SUM(B$2:B$28)</f>
        <v>8.8954067302175449E-2</v>
      </c>
      <c r="K2" s="190">
        <f t="shared" ref="K2:O17" si="0">C2/SUM(C$2:C$28)</f>
        <v>9.0764229978423899E-2</v>
      </c>
      <c r="L2" s="190">
        <f t="shared" si="0"/>
        <v>9.264959444712241E-2</v>
      </c>
      <c r="M2" s="190">
        <f t="shared" si="0"/>
        <v>9.4614946416998927E-2</v>
      </c>
      <c r="N2" s="190">
        <f t="shared" si="0"/>
        <v>9.6665486469390799E-2</v>
      </c>
      <c r="O2" s="190">
        <f t="shared" si="0"/>
        <v>9.8806876010729947E-2</v>
      </c>
    </row>
    <row r="3" spans="1:15">
      <c r="A3" s="189" t="s">
        <v>31</v>
      </c>
      <c r="B3" s="188">
        <v>3.0983276983888121E-2</v>
      </c>
      <c r="C3" s="188">
        <f t="shared" ref="C3:G28" si="1">IF(MID($A3,2,1)="Y",$B3*1.1,IF(MID($A3,2,1)="S",$B3*0.9,$B3))</f>
        <v>3.0983276983888121E-2</v>
      </c>
      <c r="D3" s="188">
        <f t="shared" ref="D3:D28" si="2">IF(MID($A3,2,1)="Y",$B3*1.2,IF(MID($A3,2,1)="S",$B3*0.8,$B3))</f>
        <v>3.0983276983888121E-2</v>
      </c>
      <c r="E3" s="188">
        <f t="shared" ref="E3:E28" si="3">IF(MID($A3,2,1)="Y",$B3*1.3,IF(MID($A3,2,1)="S",$B3*0.7,$B3))</f>
        <v>3.0983276983888121E-2</v>
      </c>
      <c r="F3" s="188">
        <f t="shared" ref="F3:F28" si="4">IF(MID($A3,2,1)="Y",$B3*1.4,IF(MID($A3,2,1)="S",$B3*0.6,$B3))</f>
        <v>3.0983276983888121E-2</v>
      </c>
      <c r="G3" s="188">
        <f t="shared" ref="G3:G28" si="5">IF(MID($A3,2,1)="Y",$B3*1.5,IF(MID($A3,2,1)="S",$B3*0.5,$B3))</f>
        <v>3.0983276983888121E-2</v>
      </c>
      <c r="I3" s="189" t="s">
        <v>31</v>
      </c>
      <c r="J3" s="190">
        <f t="shared" ref="J3:J28" si="6">B3/SUM(B$2:B$28)</f>
        <v>3.0983276983888128E-2</v>
      </c>
      <c r="K3" s="190">
        <f t="shared" si="0"/>
        <v>3.1613768351905991E-2</v>
      </c>
      <c r="L3" s="190">
        <f t="shared" si="0"/>
        <v>3.2270452990628952E-2</v>
      </c>
      <c r="M3" s="190">
        <f t="shared" si="0"/>
        <v>3.2954997793360252E-2</v>
      </c>
      <c r="N3" s="190">
        <f t="shared" si="0"/>
        <v>3.3669214156216321E-2</v>
      </c>
      <c r="O3" s="190">
        <f t="shared" si="0"/>
        <v>3.4415073983674591E-2</v>
      </c>
    </row>
    <row r="4" spans="1:15">
      <c r="A4" s="189" t="s">
        <v>24</v>
      </c>
      <c r="B4" s="188">
        <v>1.862182970193289E-2</v>
      </c>
      <c r="C4" s="188">
        <f t="shared" si="1"/>
        <v>1.862182970193289E-2</v>
      </c>
      <c r="D4" s="188">
        <f t="shared" si="2"/>
        <v>1.862182970193289E-2</v>
      </c>
      <c r="E4" s="188">
        <f t="shared" si="3"/>
        <v>1.862182970193289E-2</v>
      </c>
      <c r="F4" s="188">
        <f t="shared" si="4"/>
        <v>1.862182970193289E-2</v>
      </c>
      <c r="G4" s="188">
        <f t="shared" si="5"/>
        <v>1.862182970193289E-2</v>
      </c>
      <c r="I4" s="189" t="s">
        <v>24</v>
      </c>
      <c r="J4" s="190">
        <f t="shared" si="6"/>
        <v>1.8621829701932893E-2</v>
      </c>
      <c r="K4" s="190">
        <f t="shared" si="0"/>
        <v>1.9000772926365636E-2</v>
      </c>
      <c r="L4" s="190">
        <f t="shared" si="0"/>
        <v>1.9395459050642723E-2</v>
      </c>
      <c r="M4" s="190">
        <f t="shared" si="0"/>
        <v>1.9806889924995828E-2</v>
      </c>
      <c r="N4" s="190">
        <f t="shared" si="0"/>
        <v>2.0236154249952672E-2</v>
      </c>
      <c r="O4" s="190">
        <f t="shared" si="0"/>
        <v>2.0684437196125977E-2</v>
      </c>
    </row>
    <row r="5" spans="1:15">
      <c r="A5" s="189" t="s">
        <v>19</v>
      </c>
      <c r="B5" s="188">
        <v>3.6604478499570138E-2</v>
      </c>
      <c r="C5" s="188">
        <f t="shared" si="1"/>
        <v>3.2944030649613126E-2</v>
      </c>
      <c r="D5" s="188">
        <f t="shared" si="2"/>
        <v>2.9283582799656111E-2</v>
      </c>
      <c r="E5" s="188">
        <f t="shared" si="3"/>
        <v>2.5623134949699096E-2</v>
      </c>
      <c r="F5" s="188">
        <f t="shared" si="4"/>
        <v>2.1962687099742081E-2</v>
      </c>
      <c r="G5" s="188">
        <f t="shared" si="5"/>
        <v>1.8302239249785069E-2</v>
      </c>
      <c r="I5" s="189" t="s">
        <v>19</v>
      </c>
      <c r="J5" s="190">
        <f t="shared" si="6"/>
        <v>3.6604478499570145E-2</v>
      </c>
      <c r="K5" s="190">
        <f t="shared" si="0"/>
        <v>3.3614422195449238E-2</v>
      </c>
      <c r="L5" s="190">
        <f t="shared" si="0"/>
        <v>3.0500146341037707E-2</v>
      </c>
      <c r="M5" s="190">
        <f t="shared" si="0"/>
        <v>2.7253745824414078E-2</v>
      </c>
      <c r="N5" s="190">
        <f t="shared" si="0"/>
        <v>2.3866630240297757E-2</v>
      </c>
      <c r="O5" s="190">
        <f t="shared" si="0"/>
        <v>2.0329447984982728E-2</v>
      </c>
    </row>
    <row r="6" spans="1:15">
      <c r="A6" s="189" t="s">
        <v>36</v>
      </c>
      <c r="B6" s="188">
        <v>5.4565292185005256E-2</v>
      </c>
      <c r="C6" s="188">
        <f t="shared" si="1"/>
        <v>4.9108762966504731E-2</v>
      </c>
      <c r="D6" s="188">
        <f t="shared" si="2"/>
        <v>4.3652233748004206E-2</v>
      </c>
      <c r="E6" s="188">
        <f t="shared" si="3"/>
        <v>3.8195704529503674E-2</v>
      </c>
      <c r="F6" s="188">
        <f t="shared" si="4"/>
        <v>3.2739175311003149E-2</v>
      </c>
      <c r="G6" s="188">
        <f t="shared" si="5"/>
        <v>2.7282646092502628E-2</v>
      </c>
      <c r="I6" s="189" t="s">
        <v>36</v>
      </c>
      <c r="J6" s="190">
        <f t="shared" si="6"/>
        <v>5.4565292185005269E-2</v>
      </c>
      <c r="K6" s="190">
        <f t="shared" si="0"/>
        <v>5.0108097257726344E-2</v>
      </c>
      <c r="L6" s="190">
        <f t="shared" si="0"/>
        <v>4.5465731653674166E-2</v>
      </c>
      <c r="M6" s="190">
        <f t="shared" si="0"/>
        <v>4.0626411439312941E-2</v>
      </c>
      <c r="N6" s="190">
        <f t="shared" si="0"/>
        <v>3.557733113309134E-2</v>
      </c>
      <c r="O6" s="190">
        <f t="shared" si="0"/>
        <v>3.0304550555841837E-2</v>
      </c>
    </row>
    <row r="7" spans="1:15">
      <c r="A7" s="189" t="s">
        <v>14</v>
      </c>
      <c r="B7" s="188">
        <v>2.1569309261888674E-3</v>
      </c>
      <c r="C7" s="188">
        <f t="shared" si="1"/>
        <v>1.9412378335699808E-3</v>
      </c>
      <c r="D7" s="188">
        <f t="shared" si="2"/>
        <v>1.725544740951094E-3</v>
      </c>
      <c r="E7" s="188">
        <f t="shared" si="3"/>
        <v>1.5098516483322071E-3</v>
      </c>
      <c r="F7" s="188">
        <f t="shared" si="4"/>
        <v>1.2941585557133203E-3</v>
      </c>
      <c r="G7" s="188">
        <f t="shared" si="5"/>
        <v>1.0784654630944337E-3</v>
      </c>
      <c r="I7" s="189" t="s">
        <v>14</v>
      </c>
      <c r="J7" s="190">
        <f t="shared" si="6"/>
        <v>2.1569309261888678E-3</v>
      </c>
      <c r="K7" s="190">
        <f t="shared" si="0"/>
        <v>1.980740875742442E-3</v>
      </c>
      <c r="L7" s="190">
        <f t="shared" si="0"/>
        <v>1.7972311474685541E-3</v>
      </c>
      <c r="M7" s="190">
        <f t="shared" si="0"/>
        <v>1.6059359300490993E-3</v>
      </c>
      <c r="N7" s="190">
        <f t="shared" si="0"/>
        <v>1.4063490310295558E-3</v>
      </c>
      <c r="O7" s="190">
        <f t="shared" si="0"/>
        <v>1.1979194040880035E-3</v>
      </c>
    </row>
    <row r="8" spans="1:15">
      <c r="A8" s="189" t="s">
        <v>26</v>
      </c>
      <c r="B8" s="188">
        <v>1.8776720009784639E-2</v>
      </c>
      <c r="C8" s="188">
        <f t="shared" si="1"/>
        <v>2.0654392010763103E-2</v>
      </c>
      <c r="D8" s="188">
        <f t="shared" si="2"/>
        <v>2.2532064011741567E-2</v>
      </c>
      <c r="E8" s="188">
        <f t="shared" si="3"/>
        <v>2.4409736012720031E-2</v>
      </c>
      <c r="F8" s="188">
        <f t="shared" si="4"/>
        <v>2.6287408013698492E-2</v>
      </c>
      <c r="G8" s="188">
        <f t="shared" si="5"/>
        <v>2.8165080014676956E-2</v>
      </c>
      <c r="I8" s="189" t="s">
        <v>26</v>
      </c>
      <c r="J8" s="190">
        <f t="shared" si="6"/>
        <v>1.8776720009784642E-2</v>
      </c>
      <c r="K8" s="190">
        <f t="shared" si="0"/>
        <v>2.1074696676445022E-2</v>
      </c>
      <c r="L8" s="190">
        <f t="shared" si="0"/>
        <v>2.3468140986212159E-2</v>
      </c>
      <c r="M8" s="190">
        <f t="shared" si="0"/>
        <v>2.5963128330615565E-2</v>
      </c>
      <c r="N8" s="190">
        <f t="shared" si="0"/>
        <v>2.8566260776266752E-2</v>
      </c>
      <c r="O8" s="190">
        <f t="shared" si="0"/>
        <v>3.1284725400908299E-2</v>
      </c>
    </row>
    <row r="9" spans="1:15">
      <c r="A9" s="189" t="s">
        <v>28</v>
      </c>
      <c r="B9" s="188">
        <v>1.4687082658699512E-2</v>
      </c>
      <c r="C9" s="188">
        <f t="shared" si="1"/>
        <v>1.6155790924569466E-2</v>
      </c>
      <c r="D9" s="188">
        <f t="shared" si="2"/>
        <v>1.7624499190439413E-2</v>
      </c>
      <c r="E9" s="188">
        <f t="shared" si="3"/>
        <v>1.9093207456309366E-2</v>
      </c>
      <c r="F9" s="188">
        <f t="shared" si="4"/>
        <v>2.0561915722179316E-2</v>
      </c>
      <c r="G9" s="188">
        <f t="shared" si="5"/>
        <v>2.2030623988049267E-2</v>
      </c>
      <c r="I9" s="189" t="s">
        <v>28</v>
      </c>
      <c r="J9" s="190">
        <f t="shared" si="6"/>
        <v>1.4687082658699516E-2</v>
      </c>
      <c r="K9" s="190">
        <f t="shared" si="0"/>
        <v>1.6484551717907737E-2</v>
      </c>
      <c r="L9" s="190">
        <f t="shared" si="0"/>
        <v>1.8356695223175196E-2</v>
      </c>
      <c r="M9" s="190">
        <f t="shared" si="0"/>
        <v>2.030826532384063E-2</v>
      </c>
      <c r="N9" s="190">
        <f t="shared" si="0"/>
        <v>2.2344426132592028E-2</v>
      </c>
      <c r="O9" s="190">
        <f t="shared" si="0"/>
        <v>2.44707993557138E-2</v>
      </c>
    </row>
    <row r="10" spans="1:15">
      <c r="A10" s="189" t="s">
        <v>18</v>
      </c>
      <c r="B10" s="188">
        <v>8.5460693223317011E-3</v>
      </c>
      <c r="C10" s="188">
        <f t="shared" si="1"/>
        <v>9.4006762545648728E-3</v>
      </c>
      <c r="D10" s="188">
        <f t="shared" si="2"/>
        <v>1.0255283186798041E-2</v>
      </c>
      <c r="E10" s="188">
        <f t="shared" si="3"/>
        <v>1.1109890119031213E-2</v>
      </c>
      <c r="F10" s="188">
        <f t="shared" si="4"/>
        <v>1.1964497051264381E-2</v>
      </c>
      <c r="G10" s="188">
        <f t="shared" si="5"/>
        <v>1.2819103983497553E-2</v>
      </c>
      <c r="I10" s="189" t="s">
        <v>18</v>
      </c>
      <c r="J10" s="190">
        <f t="shared" si="6"/>
        <v>8.5460693223317029E-3</v>
      </c>
      <c r="K10" s="190">
        <f t="shared" si="0"/>
        <v>9.5919744582737918E-3</v>
      </c>
      <c r="L10" s="190">
        <f t="shared" si="0"/>
        <v>1.0681330904966894E-2</v>
      </c>
      <c r="M10" s="190">
        <f t="shared" si="0"/>
        <v>1.1816903826781815E-2</v>
      </c>
      <c r="N10" s="190">
        <f t="shared" si="0"/>
        <v>1.3001698099911153E-2</v>
      </c>
      <c r="O10" s="190">
        <f t="shared" si="0"/>
        <v>1.4238984863541153E-2</v>
      </c>
    </row>
    <row r="11" spans="1:15">
      <c r="A11" s="189" t="s">
        <v>27</v>
      </c>
      <c r="B11" s="188">
        <v>0.11122998242476241</v>
      </c>
      <c r="C11" s="188">
        <f t="shared" si="1"/>
        <v>0.11122998242476241</v>
      </c>
      <c r="D11" s="188">
        <f t="shared" si="2"/>
        <v>0.11122998242476241</v>
      </c>
      <c r="E11" s="188">
        <f t="shared" si="3"/>
        <v>0.11122998242476241</v>
      </c>
      <c r="F11" s="188">
        <f t="shared" si="4"/>
        <v>0.11122998242476241</v>
      </c>
      <c r="G11" s="188">
        <f t="shared" si="5"/>
        <v>0.11122998242476241</v>
      </c>
      <c r="I11" s="189" t="s">
        <v>27</v>
      </c>
      <c r="J11" s="190">
        <f t="shared" si="6"/>
        <v>0.11122998242476244</v>
      </c>
      <c r="K11" s="190">
        <f t="shared" si="0"/>
        <v>0.11349344680330638</v>
      </c>
      <c r="L11" s="190">
        <f t="shared" si="0"/>
        <v>0.1158509450389433</v>
      </c>
      <c r="M11" s="190">
        <f t="shared" si="0"/>
        <v>0.11830846127960307</v>
      </c>
      <c r="N11" s="190">
        <f t="shared" si="0"/>
        <v>0.12087249843839909</v>
      </c>
      <c r="O11" s="190">
        <f t="shared" si="0"/>
        <v>0.12355013565355426</v>
      </c>
    </row>
    <row r="12" spans="1:15">
      <c r="A12" s="189" t="s">
        <v>34</v>
      </c>
      <c r="B12" s="188">
        <v>0.10119214767331768</v>
      </c>
      <c r="C12" s="188">
        <f t="shared" si="1"/>
        <v>0.10119214767331768</v>
      </c>
      <c r="D12" s="188">
        <f t="shared" si="2"/>
        <v>0.10119214767331768</v>
      </c>
      <c r="E12" s="188">
        <f t="shared" si="3"/>
        <v>0.10119214767331768</v>
      </c>
      <c r="F12" s="188">
        <f t="shared" si="4"/>
        <v>0.10119214767331768</v>
      </c>
      <c r="G12" s="188">
        <f t="shared" si="5"/>
        <v>0.10119214767331768</v>
      </c>
      <c r="I12" s="189" t="s">
        <v>34</v>
      </c>
      <c r="J12" s="190">
        <f t="shared" si="6"/>
        <v>0.1011921476733177</v>
      </c>
      <c r="K12" s="190">
        <f t="shared" si="0"/>
        <v>0.10325134804945588</v>
      </c>
      <c r="L12" s="190">
        <f t="shared" si="0"/>
        <v>0.10539609629448525</v>
      </c>
      <c r="M12" s="190">
        <f t="shared" si="0"/>
        <v>0.1076318365230934</v>
      </c>
      <c r="N12" s="190">
        <f t="shared" si="0"/>
        <v>0.10996448479972389</v>
      </c>
      <c r="O12" s="190">
        <f t="shared" si="0"/>
        <v>0.11240048141309053</v>
      </c>
    </row>
    <row r="13" spans="1:15">
      <c r="A13" s="189" t="s">
        <v>30</v>
      </c>
      <c r="B13" s="188">
        <v>6.4103187166774697E-2</v>
      </c>
      <c r="C13" s="188">
        <f t="shared" si="1"/>
        <v>6.4103187166774697E-2</v>
      </c>
      <c r="D13" s="188">
        <f t="shared" si="2"/>
        <v>6.4103187166774697E-2</v>
      </c>
      <c r="E13" s="188">
        <f t="shared" si="3"/>
        <v>6.4103187166774697E-2</v>
      </c>
      <c r="F13" s="188">
        <f t="shared" si="4"/>
        <v>6.4103187166774697E-2</v>
      </c>
      <c r="G13" s="188">
        <f t="shared" si="5"/>
        <v>6.4103187166774697E-2</v>
      </c>
      <c r="I13" s="189" t="s">
        <v>30</v>
      </c>
      <c r="J13" s="190">
        <f t="shared" si="6"/>
        <v>6.4103187166774711E-2</v>
      </c>
      <c r="K13" s="190">
        <f t="shared" si="0"/>
        <v>6.5407649125143491E-2</v>
      </c>
      <c r="L13" s="190">
        <f t="shared" si="0"/>
        <v>6.6766303935204219E-2</v>
      </c>
      <c r="M13" s="190">
        <f t="shared" si="0"/>
        <v>6.8182600333946894E-2</v>
      </c>
      <c r="N13" s="190">
        <f t="shared" si="0"/>
        <v>6.9660286029025048E-2</v>
      </c>
      <c r="O13" s="190">
        <f t="shared" si="0"/>
        <v>7.1203440813607674E-2</v>
      </c>
    </row>
    <row r="14" spans="1:15">
      <c r="A14" s="189" t="s">
        <v>25</v>
      </c>
      <c r="B14" s="188">
        <v>3.4221137182476644E-2</v>
      </c>
      <c r="C14" s="188">
        <f t="shared" si="1"/>
        <v>3.079902346422898E-2</v>
      </c>
      <c r="D14" s="188">
        <f t="shared" si="2"/>
        <v>2.7376909745981316E-2</v>
      </c>
      <c r="E14" s="188">
        <f t="shared" si="3"/>
        <v>2.3954796027733649E-2</v>
      </c>
      <c r="F14" s="188">
        <f t="shared" si="4"/>
        <v>2.0532682309485985E-2</v>
      </c>
      <c r="G14" s="188">
        <f t="shared" si="5"/>
        <v>1.7110568591238322E-2</v>
      </c>
      <c r="I14" s="189" t="s">
        <v>25</v>
      </c>
      <c r="J14" s="190">
        <f t="shared" si="6"/>
        <v>3.4221137182476651E-2</v>
      </c>
      <c r="K14" s="190">
        <f t="shared" si="0"/>
        <v>3.1425765382060142E-2</v>
      </c>
      <c r="L14" s="190">
        <f t="shared" si="0"/>
        <v>2.8514262046774458E-2</v>
      </c>
      <c r="M14" s="190">
        <f t="shared" si="0"/>
        <v>2.5479236771658326E-2</v>
      </c>
      <c r="N14" s="190">
        <f t="shared" si="0"/>
        <v>2.2312658478286104E-2</v>
      </c>
      <c r="O14" s="190">
        <f t="shared" si="0"/>
        <v>1.9005784451929485E-2</v>
      </c>
    </row>
    <row r="15" spans="1:15">
      <c r="A15" s="189" t="s">
        <v>38</v>
      </c>
      <c r="B15" s="188">
        <v>9.2367486766587764E-2</v>
      </c>
      <c r="C15" s="188">
        <f t="shared" si="1"/>
        <v>8.313073808992899E-2</v>
      </c>
      <c r="D15" s="188">
        <f t="shared" si="2"/>
        <v>7.3893989413270217E-2</v>
      </c>
      <c r="E15" s="188">
        <f t="shared" si="3"/>
        <v>6.4657240736611429E-2</v>
      </c>
      <c r="F15" s="188">
        <f t="shared" si="4"/>
        <v>5.5420492059952656E-2</v>
      </c>
      <c r="G15" s="188">
        <f t="shared" si="5"/>
        <v>4.6183743383293882E-2</v>
      </c>
      <c r="I15" s="189" t="s">
        <v>38</v>
      </c>
      <c r="J15" s="190">
        <f t="shared" si="6"/>
        <v>9.2367486766587778E-2</v>
      </c>
      <c r="K15" s="190">
        <f t="shared" si="0"/>
        <v>8.4822399459703088E-2</v>
      </c>
      <c r="L15" s="190">
        <f t="shared" si="0"/>
        <v>7.6963857402527244E-2</v>
      </c>
      <c r="M15" s="190">
        <f t="shared" si="0"/>
        <v>6.877191289055179E-2</v>
      </c>
      <c r="N15" s="190">
        <f t="shared" si="0"/>
        <v>6.0224888954766416E-2</v>
      </c>
      <c r="O15" s="190">
        <f t="shared" si="0"/>
        <v>5.1299187823341835E-2</v>
      </c>
    </row>
    <row r="16" spans="1:15">
      <c r="A16" s="189" t="s">
        <v>17</v>
      </c>
      <c r="B16" s="188">
        <v>1.6077256828841657E-2</v>
      </c>
      <c r="C16" s="188">
        <f t="shared" si="1"/>
        <v>1.4469531145957492E-2</v>
      </c>
      <c r="D16" s="188">
        <f t="shared" si="2"/>
        <v>1.2861805463073327E-2</v>
      </c>
      <c r="E16" s="188">
        <f t="shared" si="3"/>
        <v>1.1254079780189158E-2</v>
      </c>
      <c r="F16" s="188">
        <f t="shared" si="4"/>
        <v>9.6463540973049933E-3</v>
      </c>
      <c r="G16" s="188">
        <f t="shared" si="5"/>
        <v>8.0386284144208283E-3</v>
      </c>
      <c r="I16" s="189" t="s">
        <v>17</v>
      </c>
      <c r="J16" s="190">
        <f t="shared" si="6"/>
        <v>1.607725682884166E-2</v>
      </c>
      <c r="K16" s="190">
        <f t="shared" si="0"/>
        <v>1.4763977549788048E-2</v>
      </c>
      <c r="L16" s="190">
        <f t="shared" si="0"/>
        <v>1.339613911035167E-2</v>
      </c>
      <c r="M16" s="190">
        <f t="shared" si="0"/>
        <v>1.1970269462306955E-2</v>
      </c>
      <c r="N16" s="190">
        <f t="shared" si="0"/>
        <v>1.048259556591612E-2</v>
      </c>
      <c r="O16" s="190">
        <f t="shared" si="0"/>
        <v>8.9290100512423101E-3</v>
      </c>
    </row>
    <row r="17" spans="1:15">
      <c r="A17" s="189" t="s">
        <v>15</v>
      </c>
      <c r="B17" s="188">
        <v>9.3069674154292788E-3</v>
      </c>
      <c r="C17" s="188">
        <f t="shared" si="1"/>
        <v>1.0237664156972208E-2</v>
      </c>
      <c r="D17" s="188">
        <f t="shared" si="2"/>
        <v>1.1168360898515134E-2</v>
      </c>
      <c r="E17" s="188">
        <f t="shared" si="3"/>
        <v>1.2099057640058064E-2</v>
      </c>
      <c r="F17" s="188">
        <f t="shared" si="4"/>
        <v>1.302975438160099E-2</v>
      </c>
      <c r="G17" s="188">
        <f t="shared" si="5"/>
        <v>1.3960451123143917E-2</v>
      </c>
      <c r="I17" s="189" t="s">
        <v>15</v>
      </c>
      <c r="J17" s="190">
        <f t="shared" si="6"/>
        <v>9.3069674154292806E-3</v>
      </c>
      <c r="K17" s="190">
        <f t="shared" si="0"/>
        <v>1.0445994569632997E-2</v>
      </c>
      <c r="L17" s="190">
        <f t="shared" si="0"/>
        <v>1.1632341715995052E-2</v>
      </c>
      <c r="M17" s="190">
        <f t="shared" si="0"/>
        <v>1.2869020214911292E-2</v>
      </c>
      <c r="N17" s="190">
        <f t="shared" si="0"/>
        <v>1.4159302481308051E-2</v>
      </c>
      <c r="O17" s="190">
        <f t="shared" si="0"/>
        <v>1.5506750899793906E-2</v>
      </c>
    </row>
    <row r="18" spans="1:15">
      <c r="A18" s="189" t="s">
        <v>23</v>
      </c>
      <c r="B18" s="188">
        <v>2.5713636879510816E-2</v>
      </c>
      <c r="C18" s="188">
        <f t="shared" si="1"/>
        <v>2.8285000567461901E-2</v>
      </c>
      <c r="D18" s="188">
        <f t="shared" si="2"/>
        <v>3.085636425541298E-2</v>
      </c>
      <c r="E18" s="188">
        <f t="shared" si="3"/>
        <v>3.3427727943364065E-2</v>
      </c>
      <c r="F18" s="188">
        <f t="shared" si="4"/>
        <v>3.5999091631315143E-2</v>
      </c>
      <c r="G18" s="188">
        <f t="shared" si="5"/>
        <v>3.8570455319266228E-2</v>
      </c>
      <c r="I18" s="189" t="s">
        <v>23</v>
      </c>
      <c r="J18" s="190">
        <f t="shared" si="6"/>
        <v>2.5713636879510823E-2</v>
      </c>
      <c r="K18" s="190">
        <f t="shared" ref="K18:K28" si="7">C18/SUM(C$2:C$28)</f>
        <v>2.8860583605738937E-2</v>
      </c>
      <c r="L18" s="190">
        <f t="shared" ref="L18:L28" si="8">D18/SUM(D$2:D$28)</f>
        <v>3.2138267772122232E-2</v>
      </c>
      <c r="M18" s="190">
        <f t="shared" ref="M18:M28" si="9">E18/SUM(E$2:E$28)</f>
        <v>3.5555009277535993E-2</v>
      </c>
      <c r="N18" s="190">
        <f t="shared" ref="N18:N28" si="10">F18/SUM(F$2:F$28)</f>
        <v>3.9119849272054037E-2</v>
      </c>
      <c r="O18" s="190">
        <f t="shared" ref="O18:O28" si="11">G18/SUM(G$2:G$28)</f>
        <v>4.2842630044808934E-2</v>
      </c>
    </row>
    <row r="19" spans="1:15">
      <c r="A19" s="189" t="s">
        <v>22</v>
      </c>
      <c r="B19" s="188">
        <v>1.0046471372133995E-2</v>
      </c>
      <c r="C19" s="188">
        <f t="shared" si="1"/>
        <v>1.1051118509347396E-2</v>
      </c>
      <c r="D19" s="188">
        <f t="shared" si="2"/>
        <v>1.2055765646560794E-2</v>
      </c>
      <c r="E19" s="188">
        <f t="shared" si="3"/>
        <v>1.3060412783774194E-2</v>
      </c>
      <c r="F19" s="188">
        <f t="shared" si="4"/>
        <v>1.4065059920987591E-2</v>
      </c>
      <c r="G19" s="188">
        <f t="shared" si="5"/>
        <v>1.5069707058200993E-2</v>
      </c>
      <c r="I19" s="189" t="s">
        <v>22</v>
      </c>
      <c r="J19" s="190">
        <f t="shared" si="6"/>
        <v>1.0046471372133997E-2</v>
      </c>
      <c r="K19" s="190">
        <f t="shared" si="7"/>
        <v>1.1276002237130914E-2</v>
      </c>
      <c r="L19" s="190">
        <f t="shared" si="8"/>
        <v>1.25566130001578E-2</v>
      </c>
      <c r="M19" s="190">
        <f t="shared" si="9"/>
        <v>1.3891554295353317E-2</v>
      </c>
      <c r="N19" s="190">
        <f t="shared" si="10"/>
        <v>1.5284358554003374E-2</v>
      </c>
      <c r="O19" s="190">
        <f t="shared" si="11"/>
        <v>1.673887121720485E-2</v>
      </c>
    </row>
    <row r="20" spans="1:15">
      <c r="A20" s="189" t="s">
        <v>16</v>
      </c>
      <c r="B20" s="188">
        <v>1.2828316169588669E-2</v>
      </c>
      <c r="C20" s="188">
        <f t="shared" si="1"/>
        <v>1.2828316169588669E-2</v>
      </c>
      <c r="D20" s="188">
        <f t="shared" si="2"/>
        <v>1.2828316169588669E-2</v>
      </c>
      <c r="E20" s="188">
        <f t="shared" si="3"/>
        <v>1.2828316169588669E-2</v>
      </c>
      <c r="F20" s="188">
        <f t="shared" si="4"/>
        <v>1.2828316169588669E-2</v>
      </c>
      <c r="G20" s="188">
        <f t="shared" si="5"/>
        <v>1.2828316169588669E-2</v>
      </c>
      <c r="I20" s="189" t="s">
        <v>16</v>
      </c>
      <c r="J20" s="190">
        <f t="shared" si="6"/>
        <v>1.2828316169588672E-2</v>
      </c>
      <c r="K20" s="190">
        <f t="shared" si="7"/>
        <v>1.3089364819004794E-2</v>
      </c>
      <c r="L20" s="190">
        <f t="shared" si="8"/>
        <v>1.3361258530364989E-2</v>
      </c>
      <c r="M20" s="190">
        <f t="shared" si="9"/>
        <v>1.3644687464181526E-2</v>
      </c>
      <c r="N20" s="190">
        <f t="shared" si="10"/>
        <v>1.3940401610912223E-2</v>
      </c>
      <c r="O20" s="190">
        <f t="shared" si="11"/>
        <v>1.4249217417897557E-2</v>
      </c>
    </row>
    <row r="21" spans="1:15">
      <c r="A21" s="189" t="s">
        <v>39</v>
      </c>
      <c r="B21" s="188">
        <v>4.4854934783629376E-2</v>
      </c>
      <c r="C21" s="188">
        <f t="shared" si="1"/>
        <v>4.4854934783629376E-2</v>
      </c>
      <c r="D21" s="188">
        <f t="shared" si="2"/>
        <v>4.4854934783629376E-2</v>
      </c>
      <c r="E21" s="188">
        <f t="shared" si="3"/>
        <v>4.4854934783629376E-2</v>
      </c>
      <c r="F21" s="188">
        <f t="shared" si="4"/>
        <v>4.4854934783629376E-2</v>
      </c>
      <c r="G21" s="188">
        <f t="shared" si="5"/>
        <v>4.4854934783629376E-2</v>
      </c>
      <c r="I21" s="189" t="s">
        <v>39</v>
      </c>
      <c r="J21" s="190">
        <f t="shared" si="6"/>
        <v>4.4854934783629383E-2</v>
      </c>
      <c r="K21" s="190">
        <f t="shared" si="7"/>
        <v>4.5767706186369932E-2</v>
      </c>
      <c r="L21" s="190">
        <f t="shared" si="8"/>
        <v>4.6718397963054728E-2</v>
      </c>
      <c r="M21" s="190">
        <f t="shared" si="9"/>
        <v>4.7709423299043305E-2</v>
      </c>
      <c r="N21" s="190">
        <f t="shared" si="10"/>
        <v>4.8743404578491877E-2</v>
      </c>
      <c r="O21" s="190">
        <f t="shared" si="11"/>
        <v>4.9823196555814582E-2</v>
      </c>
    </row>
    <row r="22" spans="1:15">
      <c r="A22" s="189" t="s">
        <v>12</v>
      </c>
      <c r="B22" s="188">
        <v>1.3585993992290324E-2</v>
      </c>
      <c r="C22" s="188">
        <f t="shared" si="1"/>
        <v>1.3585993992290324E-2</v>
      </c>
      <c r="D22" s="188">
        <f t="shared" si="2"/>
        <v>1.3585993992290324E-2</v>
      </c>
      <c r="E22" s="188">
        <f t="shared" si="3"/>
        <v>1.3585993992290324E-2</v>
      </c>
      <c r="F22" s="188">
        <f t="shared" si="4"/>
        <v>1.3585993992290324E-2</v>
      </c>
      <c r="G22" s="188">
        <f t="shared" si="5"/>
        <v>1.3585993992290324E-2</v>
      </c>
      <c r="I22" s="189" t="s">
        <v>12</v>
      </c>
      <c r="J22" s="190">
        <f t="shared" si="6"/>
        <v>1.3585993992290327E-2</v>
      </c>
      <c r="K22" s="190">
        <f t="shared" si="7"/>
        <v>1.3862460937427731E-2</v>
      </c>
      <c r="L22" s="190">
        <f t="shared" si="8"/>
        <v>1.4150413485544541E-2</v>
      </c>
      <c r="M22" s="190">
        <f t="shared" si="9"/>
        <v>1.4450582560048742E-2</v>
      </c>
      <c r="N22" s="190">
        <f t="shared" si="10"/>
        <v>1.4763762448025212E-2</v>
      </c>
      <c r="O22" s="190">
        <f t="shared" si="11"/>
        <v>1.5090817818579082E-2</v>
      </c>
    </row>
    <row r="23" spans="1:15">
      <c r="A23" s="189" t="s">
        <v>29</v>
      </c>
      <c r="B23" s="188">
        <v>2.5942986900139225E-2</v>
      </c>
      <c r="C23" s="188">
        <f t="shared" si="1"/>
        <v>2.3348688210125302E-2</v>
      </c>
      <c r="D23" s="188">
        <f t="shared" si="2"/>
        <v>2.0754389520111383E-2</v>
      </c>
      <c r="E23" s="188">
        <f t="shared" si="3"/>
        <v>1.8160090830097456E-2</v>
      </c>
      <c r="F23" s="188">
        <f t="shared" si="4"/>
        <v>1.5565792140083533E-2</v>
      </c>
      <c r="G23" s="188">
        <f t="shared" si="5"/>
        <v>1.2971493450069612E-2</v>
      </c>
      <c r="I23" s="189" t="s">
        <v>29</v>
      </c>
      <c r="J23" s="190">
        <f t="shared" si="6"/>
        <v>2.5942986900139232E-2</v>
      </c>
      <c r="K23" s="190">
        <f t="shared" si="7"/>
        <v>2.3823820210484074E-2</v>
      </c>
      <c r="L23" s="190">
        <f t="shared" si="8"/>
        <v>2.1616614398349172E-2</v>
      </c>
      <c r="M23" s="190">
        <f t="shared" si="9"/>
        <v>1.9315766810085865E-2</v>
      </c>
      <c r="N23" s="190">
        <f t="shared" si="10"/>
        <v>1.6915189098562967E-2</v>
      </c>
      <c r="O23" s="190">
        <f t="shared" si="11"/>
        <v>1.4408253426357712E-2</v>
      </c>
    </row>
    <row r="24" spans="1:15">
      <c r="A24" s="189" t="s">
        <v>33</v>
      </c>
      <c r="B24" s="188">
        <v>4.099355658530552E-2</v>
      </c>
      <c r="C24" s="188">
        <f t="shared" si="1"/>
        <v>3.6894200926774971E-2</v>
      </c>
      <c r="D24" s="188">
        <f t="shared" si="2"/>
        <v>3.2794845268244416E-2</v>
      </c>
      <c r="E24" s="188">
        <f t="shared" si="3"/>
        <v>2.869548960971386E-2</v>
      </c>
      <c r="F24" s="188">
        <f t="shared" si="4"/>
        <v>2.4596133951183312E-2</v>
      </c>
      <c r="G24" s="188">
        <f t="shared" si="5"/>
        <v>2.049677829265276E-2</v>
      </c>
      <c r="I24" s="189" t="s">
        <v>33</v>
      </c>
      <c r="J24" s="190">
        <f t="shared" si="6"/>
        <v>4.0993556585305527E-2</v>
      </c>
      <c r="K24" s="190">
        <f t="shared" si="7"/>
        <v>3.7644976102246076E-2</v>
      </c>
      <c r="L24" s="190">
        <f t="shared" si="8"/>
        <v>3.4157281462324648E-2</v>
      </c>
      <c r="M24" s="190">
        <f t="shared" si="9"/>
        <v>3.0521619687267843E-2</v>
      </c>
      <c r="N24" s="190">
        <f t="shared" si="10"/>
        <v>2.6728370335004213E-2</v>
      </c>
      <c r="O24" s="190">
        <f t="shared" si="11"/>
        <v>2.2767060493163464E-2</v>
      </c>
    </row>
    <row r="25" spans="1:15">
      <c r="A25" s="189" t="s">
        <v>32</v>
      </c>
      <c r="B25" s="188">
        <v>5.3611850637889036E-2</v>
      </c>
      <c r="C25" s="188">
        <f t="shared" si="1"/>
        <v>4.8250665574100134E-2</v>
      </c>
      <c r="D25" s="188">
        <f t="shared" si="2"/>
        <v>4.2889480510311231E-2</v>
      </c>
      <c r="E25" s="188">
        <f t="shared" si="3"/>
        <v>3.7528295446522322E-2</v>
      </c>
      <c r="F25" s="188">
        <f t="shared" si="4"/>
        <v>3.216711038273342E-2</v>
      </c>
      <c r="G25" s="188">
        <f t="shared" si="5"/>
        <v>2.6805925318944518E-2</v>
      </c>
      <c r="I25" s="189" t="s">
        <v>32</v>
      </c>
      <c r="J25" s="190">
        <f t="shared" si="6"/>
        <v>5.361185063788905E-2</v>
      </c>
      <c r="K25" s="190">
        <f t="shared" si="7"/>
        <v>4.923253809072925E-2</v>
      </c>
      <c r="L25" s="190">
        <f t="shared" si="8"/>
        <v>4.4671290429357538E-2</v>
      </c>
      <c r="M25" s="190">
        <f t="shared" si="9"/>
        <v>3.991652962570244E-2</v>
      </c>
      <c r="N25" s="190">
        <f t="shared" si="10"/>
        <v>3.4955673953600927E-2</v>
      </c>
      <c r="O25" s="190">
        <f t="shared" si="11"/>
        <v>2.9775026816306845E-2</v>
      </c>
    </row>
    <row r="26" spans="1:15">
      <c r="A26" s="189" t="s">
        <v>35</v>
      </c>
      <c r="B26" s="188">
        <v>2.8686821920225224E-2</v>
      </c>
      <c r="C26" s="188">
        <f t="shared" si="1"/>
        <v>3.1555504112247751E-2</v>
      </c>
      <c r="D26" s="188">
        <f t="shared" si="2"/>
        <v>3.4424186304270264E-2</v>
      </c>
      <c r="E26" s="188">
        <f t="shared" si="3"/>
        <v>3.7292868496292791E-2</v>
      </c>
      <c r="F26" s="188">
        <f t="shared" si="4"/>
        <v>4.0161550688315312E-2</v>
      </c>
      <c r="G26" s="188">
        <f t="shared" si="5"/>
        <v>4.3030232880337832E-2</v>
      </c>
      <c r="I26" s="189" t="s">
        <v>35</v>
      </c>
      <c r="J26" s="190">
        <f t="shared" si="6"/>
        <v>2.8686821920225231E-2</v>
      </c>
      <c r="K26" s="190">
        <f t="shared" si="7"/>
        <v>3.2197639964003218E-2</v>
      </c>
      <c r="L26" s="190">
        <f t="shared" si="8"/>
        <v>3.5854312197198729E-2</v>
      </c>
      <c r="M26" s="190">
        <f t="shared" si="9"/>
        <v>3.9666120521805966E-2</v>
      </c>
      <c r="N26" s="190">
        <f t="shared" si="10"/>
        <v>4.3643151486971454E-2</v>
      </c>
      <c r="O26" s="190">
        <f t="shared" si="11"/>
        <v>4.7796385414030383E-2</v>
      </c>
    </row>
    <row r="27" spans="1:15">
      <c r="A27" s="189" t="s">
        <v>37</v>
      </c>
      <c r="B27" s="188">
        <v>2.9928410573258808E-2</v>
      </c>
      <c r="C27" s="188">
        <f t="shared" si="1"/>
        <v>3.2921251630584694E-2</v>
      </c>
      <c r="D27" s="188">
        <f t="shared" si="2"/>
        <v>3.591409268791057E-2</v>
      </c>
      <c r="E27" s="188">
        <f t="shared" si="3"/>
        <v>3.8906933745236454E-2</v>
      </c>
      <c r="F27" s="188">
        <f t="shared" si="4"/>
        <v>4.189977480256233E-2</v>
      </c>
      <c r="G27" s="188">
        <f t="shared" si="5"/>
        <v>4.4892615859888213E-2</v>
      </c>
      <c r="I27" s="189" t="s">
        <v>37</v>
      </c>
      <c r="J27" s="190">
        <f t="shared" si="6"/>
        <v>2.9928410573258814E-2</v>
      </c>
      <c r="K27" s="190">
        <f t="shared" si="7"/>
        <v>3.359117963685148E-2</v>
      </c>
      <c r="L27" s="190">
        <f t="shared" si="8"/>
        <v>3.7406115576121654E-2</v>
      </c>
      <c r="M27" s="190">
        <f t="shared" si="9"/>
        <v>4.1382902021223807E-2</v>
      </c>
      <c r="N27" s="190">
        <f t="shared" si="10"/>
        <v>4.5532062075238675E-2</v>
      </c>
      <c r="O27" s="190">
        <f t="shared" si="11"/>
        <v>4.9865051296612548E-2</v>
      </c>
    </row>
    <row r="28" spans="1:15">
      <c r="A28" s="189" t="s">
        <v>21</v>
      </c>
      <c r="B28" s="188">
        <v>1.1413107138262263E-2</v>
      </c>
      <c r="C28" s="188">
        <f t="shared" si="1"/>
        <v>1.255441785208849E-2</v>
      </c>
      <c r="D28" s="188">
        <f t="shared" si="2"/>
        <v>1.3695728565914715E-2</v>
      </c>
      <c r="E28" s="188">
        <f t="shared" si="3"/>
        <v>1.4837039279740942E-2</v>
      </c>
      <c r="F28" s="188">
        <f t="shared" si="4"/>
        <v>1.5978349993567169E-2</v>
      </c>
      <c r="G28" s="188">
        <f t="shared" si="5"/>
        <v>1.7119660707393396E-2</v>
      </c>
      <c r="I28" s="189" t="s">
        <v>21</v>
      </c>
      <c r="J28" s="190">
        <f t="shared" si="6"/>
        <v>1.1413107138262265E-2</v>
      </c>
      <c r="K28" s="190">
        <f t="shared" si="7"/>
        <v>1.2809892832683583E-2</v>
      </c>
      <c r="L28" s="190">
        <f t="shared" si="8"/>
        <v>1.426470689619423E-2</v>
      </c>
      <c r="M28" s="190">
        <f t="shared" si="9"/>
        <v>1.5781242151310451E-2</v>
      </c>
      <c r="N28" s="190">
        <f t="shared" si="10"/>
        <v>1.7363511550961816E-2</v>
      </c>
      <c r="O28" s="190">
        <f t="shared" si="11"/>
        <v>1.9015883637057893E-2</v>
      </c>
    </row>
  </sheetData>
  <sortState ref="A2:A28">
    <sortCondition ref="A2"/>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6630F3-E4D4-436E-8C81-7C7440A9F4C7}">
  <dimension ref="B2:BL115"/>
  <sheetViews>
    <sheetView showGridLines="0" topLeftCell="A33" zoomScale="125" zoomScaleNormal="100" workbookViewId="0">
      <selection activeCell="G47" sqref="G47"/>
    </sheetView>
  </sheetViews>
  <sheetFormatPr baseColWidth="10" defaultColWidth="11.5" defaultRowHeight="11"/>
  <cols>
    <col min="1" max="1" width="11.5" style="11"/>
    <col min="2" max="2" width="12.6640625" style="11" customWidth="1"/>
    <col min="3" max="3" width="14.1640625" style="11" bestFit="1" customWidth="1"/>
    <col min="4" max="4" width="17.5" style="11" bestFit="1" customWidth="1"/>
    <col min="5" max="5" width="16.33203125" style="11" bestFit="1" customWidth="1"/>
    <col min="6" max="6" width="12.6640625" style="11" bestFit="1" customWidth="1"/>
    <col min="7" max="7" width="15.6640625" style="11" bestFit="1" customWidth="1"/>
    <col min="8" max="37" width="12.6640625" style="11" customWidth="1"/>
    <col min="38" max="39" width="4.33203125" style="11" bestFit="1" customWidth="1"/>
    <col min="40" max="40" width="4.6640625" style="11" bestFit="1" customWidth="1"/>
    <col min="41" max="42" width="4.33203125" style="11" bestFit="1" customWidth="1"/>
    <col min="43" max="43" width="4.6640625" style="11" bestFit="1" customWidth="1"/>
    <col min="44" max="46" width="4.33203125" style="11" bestFit="1" customWidth="1"/>
    <col min="47" max="48" width="4.83203125" style="11" bestFit="1" customWidth="1"/>
    <col min="49" max="49" width="4.5" style="11" bestFit="1" customWidth="1"/>
    <col min="50" max="51" width="4.33203125" style="11" bestFit="1" customWidth="1"/>
    <col min="52" max="52" width="4.6640625" style="11" bestFit="1" customWidth="1"/>
    <col min="53" max="56" width="4.33203125" style="11" bestFit="1" customWidth="1"/>
    <col min="57" max="57" width="5.1640625" style="11" bestFit="1" customWidth="1"/>
    <col min="58" max="64" width="4.33203125" style="11" bestFit="1" customWidth="1"/>
    <col min="65" max="16384" width="11.5" style="11"/>
  </cols>
  <sheetData>
    <row r="2" spans="2:51">
      <c r="B2" s="157" t="s">
        <v>217</v>
      </c>
      <c r="C2" s="127">
        <v>0</v>
      </c>
      <c r="D2" s="127">
        <v>1</v>
      </c>
      <c r="E2" s="127">
        <v>2</v>
      </c>
      <c r="F2" s="127">
        <v>3</v>
      </c>
      <c r="G2" s="127">
        <v>4</v>
      </c>
      <c r="H2" s="128">
        <v>5</v>
      </c>
      <c r="J2" s="12" t="s">
        <v>194</v>
      </c>
      <c r="K2" s="124" t="s">
        <v>195</v>
      </c>
      <c r="L2" s="125" t="s">
        <v>196</v>
      </c>
    </row>
    <row r="3" spans="2:51">
      <c r="B3" s="146" t="s">
        <v>209</v>
      </c>
      <c r="C3" s="29">
        <v>1</v>
      </c>
      <c r="D3" s="150">
        <f t="shared" ref="D3:D4" si="0">D4-10%</f>
        <v>0.60000000000000009</v>
      </c>
      <c r="E3" s="150">
        <f t="shared" ref="E3:E5" si="1">E4-10%</f>
        <v>0.50000000000000011</v>
      </c>
      <c r="F3" s="150">
        <f t="shared" ref="F3:F5" si="2">F4-10%</f>
        <v>0.4</v>
      </c>
      <c r="G3" s="150">
        <f t="shared" ref="G3:G5" si="3">G4-10%</f>
        <v>0.30000000000000004</v>
      </c>
      <c r="H3" s="152">
        <f t="shared" ref="H3:H5" si="4">H4-10%</f>
        <v>0.20000000000000004</v>
      </c>
      <c r="J3" s="16">
        <v>0</v>
      </c>
      <c r="K3" s="120" t="s">
        <v>197</v>
      </c>
      <c r="L3" s="121" t="s">
        <v>203</v>
      </c>
    </row>
    <row r="4" spans="2:51">
      <c r="B4" s="146" t="s">
        <v>210</v>
      </c>
      <c r="C4" s="29">
        <v>1</v>
      </c>
      <c r="D4" s="150">
        <f t="shared" si="0"/>
        <v>0.70000000000000007</v>
      </c>
      <c r="E4" s="150">
        <f t="shared" si="1"/>
        <v>0.60000000000000009</v>
      </c>
      <c r="F4" s="150">
        <f t="shared" si="2"/>
        <v>0.5</v>
      </c>
      <c r="G4" s="150">
        <f t="shared" si="3"/>
        <v>0.4</v>
      </c>
      <c r="H4" s="152">
        <f t="shared" si="4"/>
        <v>0.30000000000000004</v>
      </c>
      <c r="J4" s="16">
        <v>1</v>
      </c>
      <c r="K4" s="120" t="s">
        <v>198</v>
      </c>
      <c r="L4" s="121" t="s">
        <v>204</v>
      </c>
    </row>
    <row r="5" spans="2:51">
      <c r="B5" s="146" t="s">
        <v>212</v>
      </c>
      <c r="C5" s="29">
        <v>1</v>
      </c>
      <c r="D5" s="151">
        <f>D6-10%</f>
        <v>0.8</v>
      </c>
      <c r="E5" s="150">
        <f t="shared" si="1"/>
        <v>0.70000000000000007</v>
      </c>
      <c r="F5" s="150">
        <f t="shared" si="2"/>
        <v>0.6</v>
      </c>
      <c r="G5" s="150">
        <f t="shared" si="3"/>
        <v>0.5</v>
      </c>
      <c r="H5" s="152">
        <f t="shared" si="4"/>
        <v>0.4</v>
      </c>
      <c r="J5" s="16">
        <v>2</v>
      </c>
      <c r="K5" s="120" t="s">
        <v>199</v>
      </c>
      <c r="L5" s="121" t="s">
        <v>205</v>
      </c>
    </row>
    <row r="6" spans="2:51">
      <c r="B6" s="139" t="s">
        <v>211</v>
      </c>
      <c r="C6" s="149">
        <v>1</v>
      </c>
      <c r="D6" s="153">
        <v>0.9</v>
      </c>
      <c r="E6" s="153">
        <v>0.8</v>
      </c>
      <c r="F6" s="153">
        <v>0.7</v>
      </c>
      <c r="G6" s="153">
        <v>0.6</v>
      </c>
      <c r="H6" s="154">
        <v>0.5</v>
      </c>
      <c r="J6" s="16">
        <v>3</v>
      </c>
      <c r="K6" s="120" t="s">
        <v>200</v>
      </c>
      <c r="L6" s="121" t="s">
        <v>206</v>
      </c>
    </row>
    <row r="7" spans="2:51">
      <c r="B7" s="146" t="s">
        <v>213</v>
      </c>
      <c r="C7" s="29">
        <v>1</v>
      </c>
      <c r="D7" s="150">
        <f>+D6+10%</f>
        <v>1</v>
      </c>
      <c r="E7" s="150">
        <f t="shared" ref="E7:E9" si="5">+E6+10%</f>
        <v>0.9</v>
      </c>
      <c r="F7" s="150">
        <f t="shared" ref="F7:F9" si="6">+F6+10%</f>
        <v>0.79999999999999993</v>
      </c>
      <c r="G7" s="150">
        <f t="shared" ref="G7:G9" si="7">+G6+10%</f>
        <v>0.7</v>
      </c>
      <c r="H7" s="152">
        <f t="shared" ref="H7:H9" si="8">+H6+10%</f>
        <v>0.6</v>
      </c>
      <c r="J7" s="16">
        <v>4</v>
      </c>
      <c r="K7" s="120" t="s">
        <v>201</v>
      </c>
      <c r="L7" s="121" t="s">
        <v>207</v>
      </c>
    </row>
    <row r="8" spans="2:51">
      <c r="B8" s="146" t="s">
        <v>216</v>
      </c>
      <c r="C8" s="29">
        <v>1</v>
      </c>
      <c r="D8" s="150">
        <f t="shared" ref="D8:D9" si="9">+D7+10%</f>
        <v>1.1000000000000001</v>
      </c>
      <c r="E8" s="150">
        <f t="shared" si="5"/>
        <v>1</v>
      </c>
      <c r="F8" s="150">
        <f t="shared" si="6"/>
        <v>0.89999999999999991</v>
      </c>
      <c r="G8" s="150">
        <f t="shared" si="7"/>
        <v>0.79999999999999993</v>
      </c>
      <c r="H8" s="152">
        <f t="shared" si="8"/>
        <v>0.7</v>
      </c>
      <c r="J8" s="34">
        <v>5</v>
      </c>
      <c r="K8" s="122" t="s">
        <v>202</v>
      </c>
      <c r="L8" s="123" t="s">
        <v>208</v>
      </c>
    </row>
    <row r="9" spans="2:51">
      <c r="B9" s="147" t="s">
        <v>217</v>
      </c>
      <c r="C9" s="148">
        <v>1</v>
      </c>
      <c r="D9" s="155">
        <f t="shared" si="9"/>
        <v>1.2000000000000002</v>
      </c>
      <c r="E9" s="155">
        <f t="shared" si="5"/>
        <v>1.1000000000000001</v>
      </c>
      <c r="F9" s="155">
        <f t="shared" si="6"/>
        <v>0.99999999999999989</v>
      </c>
      <c r="G9" s="155">
        <f t="shared" si="7"/>
        <v>0.89999999999999991</v>
      </c>
      <c r="H9" s="156">
        <f t="shared" si="8"/>
        <v>0.79999999999999993</v>
      </c>
    </row>
    <row r="12" spans="2:51">
      <c r="B12" s="142" t="s">
        <v>214</v>
      </c>
      <c r="C12" s="12" t="s">
        <v>7</v>
      </c>
      <c r="D12" s="13" t="str">
        <f>C12</f>
        <v>Bodily Injury</v>
      </c>
      <c r="E12" s="13" t="str">
        <f t="shared" ref="E12:H12" si="10">D12</f>
        <v>Bodily Injury</v>
      </c>
      <c r="F12" s="13" t="str">
        <f t="shared" si="10"/>
        <v>Bodily Injury</v>
      </c>
      <c r="G12" s="13" t="str">
        <f t="shared" si="10"/>
        <v>Bodily Injury</v>
      </c>
      <c r="H12" s="14" t="str">
        <f t="shared" si="10"/>
        <v>Bodily Injury</v>
      </c>
      <c r="I12" s="12" t="s">
        <v>8</v>
      </c>
      <c r="J12" s="13" t="str">
        <f>I12</f>
        <v>Property Damage</v>
      </c>
      <c r="K12" s="13" t="str">
        <f t="shared" ref="K12:N12" si="11">J12</f>
        <v>Property Damage</v>
      </c>
      <c r="L12" s="13" t="str">
        <f t="shared" si="11"/>
        <v>Property Damage</v>
      </c>
      <c r="M12" s="13" t="str">
        <f t="shared" si="11"/>
        <v>Property Damage</v>
      </c>
      <c r="N12" s="14" t="str">
        <f t="shared" si="11"/>
        <v>Property Damage</v>
      </c>
      <c r="O12" s="12" t="s">
        <v>9</v>
      </c>
      <c r="P12" s="13" t="str">
        <f>O12</f>
        <v>Comprehensive</v>
      </c>
      <c r="Q12" s="13" t="str">
        <f t="shared" ref="Q12:T12" si="12">P12</f>
        <v>Comprehensive</v>
      </c>
      <c r="R12" s="13" t="str">
        <f t="shared" si="12"/>
        <v>Comprehensive</v>
      </c>
      <c r="S12" s="13" t="str">
        <f t="shared" si="12"/>
        <v>Comprehensive</v>
      </c>
      <c r="T12" s="14" t="str">
        <f t="shared" si="12"/>
        <v>Comprehensive</v>
      </c>
      <c r="U12" s="12" t="s">
        <v>10</v>
      </c>
      <c r="V12" s="13" t="str">
        <f>U12</f>
        <v>Collision</v>
      </c>
      <c r="W12" s="13" t="str">
        <f t="shared" ref="W12:Z12" si="13">V12</f>
        <v>Collision</v>
      </c>
      <c r="X12" s="13" t="str">
        <f t="shared" si="13"/>
        <v>Collision</v>
      </c>
      <c r="Y12" s="13" t="str">
        <f t="shared" si="13"/>
        <v>Collision</v>
      </c>
      <c r="Z12" s="14" t="str">
        <f t="shared" si="13"/>
        <v>Collision</v>
      </c>
      <c r="AA12" s="12" t="s">
        <v>11</v>
      </c>
      <c r="AB12" s="13" t="str">
        <f>AA12</f>
        <v>Personal Injury</v>
      </c>
      <c r="AC12" s="13" t="str">
        <f t="shared" ref="AC12:AF12" si="14">AB12</f>
        <v>Personal Injury</v>
      </c>
      <c r="AD12" s="13" t="str">
        <f t="shared" si="14"/>
        <v>Personal Injury</v>
      </c>
      <c r="AE12" s="13" t="str">
        <f t="shared" si="14"/>
        <v>Personal Injury</v>
      </c>
      <c r="AF12" s="14" t="str">
        <f t="shared" si="14"/>
        <v>Personal Injury</v>
      </c>
      <c r="AG12" s="27"/>
      <c r="AH12" s="27"/>
      <c r="AI12" s="27"/>
      <c r="AJ12" s="27"/>
      <c r="AK12" s="27"/>
      <c r="AL12" s="27"/>
      <c r="AM12" s="27"/>
      <c r="AN12" s="27"/>
      <c r="AO12" s="27"/>
      <c r="AP12" s="27"/>
      <c r="AQ12" s="27"/>
      <c r="AR12" s="27"/>
      <c r="AS12" s="27"/>
      <c r="AT12" s="27"/>
      <c r="AU12" s="27"/>
      <c r="AV12" s="27"/>
      <c r="AW12" s="27"/>
      <c r="AX12" s="27"/>
      <c r="AY12" s="27"/>
    </row>
    <row r="13" spans="2:51">
      <c r="B13" s="142" t="s">
        <v>215</v>
      </c>
      <c r="C13" s="126">
        <v>0</v>
      </c>
      <c r="D13" s="140">
        <v>1</v>
      </c>
      <c r="E13" s="140">
        <v>2</v>
      </c>
      <c r="F13" s="140">
        <v>3</v>
      </c>
      <c r="G13" s="140">
        <v>4</v>
      </c>
      <c r="H13" s="141">
        <v>5</v>
      </c>
      <c r="I13" s="126">
        <v>0</v>
      </c>
      <c r="J13" s="140">
        <v>1</v>
      </c>
      <c r="K13" s="140">
        <v>2</v>
      </c>
      <c r="L13" s="140">
        <v>3</v>
      </c>
      <c r="M13" s="140">
        <v>4</v>
      </c>
      <c r="N13" s="141">
        <v>5</v>
      </c>
      <c r="O13" s="126">
        <v>0</v>
      </c>
      <c r="P13" s="140">
        <v>1</v>
      </c>
      <c r="Q13" s="140">
        <v>2</v>
      </c>
      <c r="R13" s="140">
        <v>3</v>
      </c>
      <c r="S13" s="140">
        <v>4</v>
      </c>
      <c r="T13" s="141">
        <v>5</v>
      </c>
      <c r="U13" s="126">
        <v>0</v>
      </c>
      <c r="V13" s="140">
        <v>1</v>
      </c>
      <c r="W13" s="140">
        <v>2</v>
      </c>
      <c r="X13" s="140">
        <v>3</v>
      </c>
      <c r="Y13" s="140">
        <v>4</v>
      </c>
      <c r="Z13" s="141">
        <v>5</v>
      </c>
      <c r="AA13" s="126">
        <v>0</v>
      </c>
      <c r="AB13" s="140">
        <v>1</v>
      </c>
      <c r="AC13" s="140">
        <v>2</v>
      </c>
      <c r="AD13" s="140">
        <v>3</v>
      </c>
      <c r="AE13" s="140">
        <v>4</v>
      </c>
      <c r="AF13" s="141">
        <v>5</v>
      </c>
      <c r="AG13" s="27"/>
      <c r="AH13" s="27"/>
      <c r="AI13" s="27"/>
      <c r="AJ13" s="27"/>
      <c r="AK13" s="27"/>
      <c r="AL13" s="27"/>
      <c r="AM13" s="27"/>
      <c r="AN13" s="27"/>
      <c r="AO13" s="27"/>
      <c r="AP13" s="27"/>
      <c r="AQ13" s="27"/>
      <c r="AR13" s="27"/>
      <c r="AS13" s="27"/>
      <c r="AT13" s="27"/>
      <c r="AU13" s="27"/>
      <c r="AV13" s="27"/>
      <c r="AW13" s="27"/>
      <c r="AX13" s="27"/>
      <c r="AY13" s="27"/>
    </row>
    <row r="14" spans="2:51">
      <c r="B14" s="112" t="s">
        <v>88</v>
      </c>
      <c r="C14" s="126" t="str">
        <f>C12&amp;"_"&amp;C13</f>
        <v>Bodily Injury_0</v>
      </c>
      <c r="D14" s="140" t="str">
        <f t="shared" ref="D14:H14" si="15">D12&amp;"_"&amp;D13</f>
        <v>Bodily Injury_1</v>
      </c>
      <c r="E14" s="140" t="str">
        <f t="shared" si="15"/>
        <v>Bodily Injury_2</v>
      </c>
      <c r="F14" s="140" t="str">
        <f t="shared" si="15"/>
        <v>Bodily Injury_3</v>
      </c>
      <c r="G14" s="140" t="str">
        <f t="shared" si="15"/>
        <v>Bodily Injury_4</v>
      </c>
      <c r="H14" s="141" t="str">
        <f t="shared" si="15"/>
        <v>Bodily Injury_5</v>
      </c>
      <c r="I14" s="126" t="str">
        <f>I12&amp;"_"&amp;I13</f>
        <v>Property Damage_0</v>
      </c>
      <c r="J14" s="140" t="str">
        <f t="shared" ref="J14" si="16">J12&amp;"_"&amp;J13</f>
        <v>Property Damage_1</v>
      </c>
      <c r="K14" s="140" t="str">
        <f t="shared" ref="K14" si="17">K12&amp;"_"&amp;K13</f>
        <v>Property Damage_2</v>
      </c>
      <c r="L14" s="140" t="str">
        <f t="shared" ref="L14" si="18">L12&amp;"_"&amp;L13</f>
        <v>Property Damage_3</v>
      </c>
      <c r="M14" s="140" t="str">
        <f t="shared" ref="M14" si="19">M12&amp;"_"&amp;M13</f>
        <v>Property Damage_4</v>
      </c>
      <c r="N14" s="141" t="str">
        <f t="shared" ref="N14" si="20">N12&amp;"_"&amp;N13</f>
        <v>Property Damage_5</v>
      </c>
      <c r="O14" s="126" t="str">
        <f>O12&amp;"_"&amp;O13</f>
        <v>Comprehensive_0</v>
      </c>
      <c r="P14" s="140" t="str">
        <f t="shared" ref="P14" si="21">P12&amp;"_"&amp;P13</f>
        <v>Comprehensive_1</v>
      </c>
      <c r="Q14" s="140" t="str">
        <f t="shared" ref="Q14" si="22">Q12&amp;"_"&amp;Q13</f>
        <v>Comprehensive_2</v>
      </c>
      <c r="R14" s="140" t="str">
        <f t="shared" ref="R14" si="23">R12&amp;"_"&amp;R13</f>
        <v>Comprehensive_3</v>
      </c>
      <c r="S14" s="140" t="str">
        <f t="shared" ref="S14" si="24">S12&amp;"_"&amp;S13</f>
        <v>Comprehensive_4</v>
      </c>
      <c r="T14" s="141" t="str">
        <f t="shared" ref="T14" si="25">T12&amp;"_"&amp;T13</f>
        <v>Comprehensive_5</v>
      </c>
      <c r="U14" s="126" t="str">
        <f>U12&amp;"_"&amp;U13</f>
        <v>Collision_0</v>
      </c>
      <c r="V14" s="140" t="str">
        <f t="shared" ref="V14" si="26">V12&amp;"_"&amp;V13</f>
        <v>Collision_1</v>
      </c>
      <c r="W14" s="140" t="str">
        <f t="shared" ref="W14" si="27">W12&amp;"_"&amp;W13</f>
        <v>Collision_2</v>
      </c>
      <c r="X14" s="140" t="str">
        <f t="shared" ref="X14" si="28">X12&amp;"_"&amp;X13</f>
        <v>Collision_3</v>
      </c>
      <c r="Y14" s="140" t="str">
        <f t="shared" ref="Y14" si="29">Y12&amp;"_"&amp;Y13</f>
        <v>Collision_4</v>
      </c>
      <c r="Z14" s="141" t="str">
        <f t="shared" ref="Z14" si="30">Z12&amp;"_"&amp;Z13</f>
        <v>Collision_5</v>
      </c>
      <c r="AA14" s="126" t="str">
        <f>AA12&amp;"_"&amp;AA13</f>
        <v>Personal Injury_0</v>
      </c>
      <c r="AB14" s="140" t="str">
        <f t="shared" ref="AB14" si="31">AB12&amp;"_"&amp;AB13</f>
        <v>Personal Injury_1</v>
      </c>
      <c r="AC14" s="140" t="str">
        <f t="shared" ref="AC14" si="32">AC12&amp;"_"&amp;AC13</f>
        <v>Personal Injury_2</v>
      </c>
      <c r="AD14" s="140" t="str">
        <f t="shared" ref="AD14" si="33">AD12&amp;"_"&amp;AD13</f>
        <v>Personal Injury_3</v>
      </c>
      <c r="AE14" s="140" t="str">
        <f t="shared" ref="AE14" si="34">AE12&amp;"_"&amp;AE13</f>
        <v>Personal Injury_4</v>
      </c>
      <c r="AF14" s="141" t="str">
        <f t="shared" ref="AF14" si="35">AF12&amp;"_"&amp;AF13</f>
        <v>Personal Injury_5</v>
      </c>
      <c r="AG14" s="27"/>
      <c r="AH14" s="27"/>
      <c r="AI14" s="27"/>
      <c r="AJ14" s="27"/>
      <c r="AK14" s="27"/>
      <c r="AL14" s="27"/>
      <c r="AM14" s="27"/>
      <c r="AN14" s="27"/>
      <c r="AO14" s="27"/>
      <c r="AP14" s="27"/>
      <c r="AQ14" s="27"/>
      <c r="AR14" s="27"/>
      <c r="AS14" s="27"/>
      <c r="AT14" s="27"/>
      <c r="AU14" s="27"/>
      <c r="AV14" s="27"/>
      <c r="AW14" s="27"/>
      <c r="AX14" s="27"/>
      <c r="AY14" s="27"/>
    </row>
    <row r="15" spans="2:51">
      <c r="B15" s="158" t="s">
        <v>20</v>
      </c>
      <c r="C15" s="143">
        <f>Pivot!O126</f>
        <v>7.2428873845581223E-3</v>
      </c>
      <c r="D15" s="135">
        <f t="shared" ref="D15:H24" si="36">$C15*INDEX($C$3:$H$9,MATCH($B$2,$B$3:$B$9,0),MATCH(D$13,$C$2:$H$2,0))</f>
        <v>8.6914648614697474E-3</v>
      </c>
      <c r="E15" s="135">
        <f t="shared" si="36"/>
        <v>7.9671761230139353E-3</v>
      </c>
      <c r="F15" s="135">
        <f t="shared" si="36"/>
        <v>7.2428873845581214E-3</v>
      </c>
      <c r="G15" s="135">
        <f t="shared" si="36"/>
        <v>6.5185986461023093E-3</v>
      </c>
      <c r="H15" s="136">
        <f t="shared" si="36"/>
        <v>5.7943099076464971E-3</v>
      </c>
      <c r="I15" s="143">
        <f>Pivot!P126</f>
        <v>2.3135067412407073E-2</v>
      </c>
      <c r="J15" s="135">
        <f t="shared" ref="J15:N24" si="37">$I15*INDEX($C$3:$H$9,MATCH($B$2,$B$3:$B$9,0),MATCH(J$13,$C$2:$H$2,0))</f>
        <v>2.7762080894888491E-2</v>
      </c>
      <c r="K15" s="135">
        <f t="shared" si="37"/>
        <v>2.544857415364778E-2</v>
      </c>
      <c r="L15" s="135">
        <f t="shared" si="37"/>
        <v>2.3135067412407069E-2</v>
      </c>
      <c r="M15" s="135">
        <f t="shared" si="37"/>
        <v>2.0821560671166365E-2</v>
      </c>
      <c r="N15" s="136">
        <f t="shared" si="37"/>
        <v>1.8508053929925657E-2</v>
      </c>
      <c r="O15" s="143">
        <f>Pivot!Q126</f>
        <v>3.8507821301456586E-2</v>
      </c>
      <c r="P15" s="135">
        <f t="shared" ref="P15:T24" si="38">$O15*INDEX($C$3:$H$9,MATCH($B$2,$B$3:$B$9,0),MATCH(P$13,$C$2:$H$2,0))</f>
        <v>4.6209385561747911E-2</v>
      </c>
      <c r="Q15" s="135">
        <f t="shared" si="38"/>
        <v>4.2358603431602249E-2</v>
      </c>
      <c r="R15" s="135">
        <f t="shared" si="38"/>
        <v>3.850782130145658E-2</v>
      </c>
      <c r="S15" s="135">
        <f t="shared" si="38"/>
        <v>3.4657039171310924E-2</v>
      </c>
      <c r="T15" s="136">
        <f t="shared" si="38"/>
        <v>3.0806257041165266E-2</v>
      </c>
      <c r="U15" s="143">
        <f>Pivot!R126</f>
        <v>4.2247822431366294E-2</v>
      </c>
      <c r="V15" s="135">
        <f t="shared" ref="V15:Z24" si="39">$U15*INDEX($C$3:$H$9,MATCH($B$2,$B$3:$B$9,0),MATCH(V$13,$C$2:$H$2,0))</f>
        <v>5.0697386917639559E-2</v>
      </c>
      <c r="W15" s="135">
        <f t="shared" si="39"/>
        <v>4.6472604674502926E-2</v>
      </c>
      <c r="X15" s="135">
        <f t="shared" si="39"/>
        <v>4.2247822431366287E-2</v>
      </c>
      <c r="Y15" s="135">
        <f t="shared" si="39"/>
        <v>3.8023040188229662E-2</v>
      </c>
      <c r="Z15" s="136">
        <f t="shared" si="39"/>
        <v>3.379825794509303E-2</v>
      </c>
      <c r="AA15" s="143">
        <f>Pivot!S126</f>
        <v>1.0187299150241436E-2</v>
      </c>
      <c r="AB15" s="135">
        <f t="shared" ref="AB15:AF24" si="40">$AA15*INDEX($C$3:$H$9,MATCH($B$2,$B$3:$B$9,0),MATCH(AB$13,$C$2:$H$2,0))</f>
        <v>1.2224758980289725E-2</v>
      </c>
      <c r="AC15" s="135">
        <f t="shared" si="40"/>
        <v>1.120602906526558E-2</v>
      </c>
      <c r="AD15" s="135">
        <f t="shared" si="40"/>
        <v>1.0187299150241434E-2</v>
      </c>
      <c r="AE15" s="135">
        <f t="shared" si="40"/>
        <v>9.1685692352172915E-3</v>
      </c>
      <c r="AF15" s="136">
        <f t="shared" si="40"/>
        <v>8.1498393201931488E-3</v>
      </c>
      <c r="AG15" s="131"/>
      <c r="AH15" s="131"/>
      <c r="AI15" s="131"/>
      <c r="AJ15" s="131"/>
      <c r="AK15" s="131"/>
      <c r="AL15" s="131"/>
      <c r="AM15" s="131"/>
      <c r="AN15" s="131"/>
      <c r="AO15" s="131"/>
      <c r="AP15" s="131"/>
      <c r="AQ15" s="131"/>
      <c r="AR15" s="131"/>
      <c r="AS15" s="131"/>
      <c r="AT15" s="131"/>
      <c r="AU15" s="131"/>
      <c r="AV15" s="131"/>
      <c r="AW15" s="131"/>
      <c r="AX15" s="131"/>
      <c r="AY15" s="131"/>
    </row>
    <row r="16" spans="2:51">
      <c r="B16" s="139" t="s">
        <v>31</v>
      </c>
      <c r="C16" s="144">
        <f>Pivot!O127</f>
        <v>3.7359294399637991E-3</v>
      </c>
      <c r="D16" s="131">
        <f t="shared" si="36"/>
        <v>4.4831153279565597E-3</v>
      </c>
      <c r="E16" s="131">
        <f t="shared" si="36"/>
        <v>4.1095223839601796E-3</v>
      </c>
      <c r="F16" s="131">
        <f t="shared" si="36"/>
        <v>3.7359294399637987E-3</v>
      </c>
      <c r="G16" s="131">
        <f t="shared" si="36"/>
        <v>3.3623364959674191E-3</v>
      </c>
      <c r="H16" s="132">
        <f t="shared" si="36"/>
        <v>2.9887435519710391E-3</v>
      </c>
      <c r="I16" s="144">
        <f>Pivot!P127</f>
        <v>3.2279665379283909E-2</v>
      </c>
      <c r="J16" s="131">
        <f t="shared" si="37"/>
        <v>3.8735598455140699E-2</v>
      </c>
      <c r="K16" s="131">
        <f t="shared" si="37"/>
        <v>3.5507631917212304E-2</v>
      </c>
      <c r="L16" s="131">
        <f t="shared" si="37"/>
        <v>3.2279665379283902E-2</v>
      </c>
      <c r="M16" s="131">
        <f t="shared" si="37"/>
        <v>2.9051698841355514E-2</v>
      </c>
      <c r="N16" s="132">
        <f t="shared" si="37"/>
        <v>2.5823732303427126E-2</v>
      </c>
      <c r="O16" s="144">
        <f>Pivot!Q127</f>
        <v>5.5648675912505399E-2</v>
      </c>
      <c r="P16" s="131">
        <f t="shared" si="38"/>
        <v>6.6778411095006485E-2</v>
      </c>
      <c r="Q16" s="131">
        <f t="shared" si="38"/>
        <v>6.1213543503755942E-2</v>
      </c>
      <c r="R16" s="131">
        <f t="shared" si="38"/>
        <v>5.5648675912505392E-2</v>
      </c>
      <c r="S16" s="131">
        <f t="shared" si="38"/>
        <v>5.0083808321254857E-2</v>
      </c>
      <c r="T16" s="132">
        <f t="shared" si="38"/>
        <v>4.4518940730004314E-2</v>
      </c>
      <c r="U16" s="144">
        <f>Pivot!R127</f>
        <v>5.389816140400798E-2</v>
      </c>
      <c r="V16" s="131">
        <f t="shared" si="39"/>
        <v>6.4677793684809581E-2</v>
      </c>
      <c r="W16" s="131">
        <f t="shared" si="39"/>
        <v>5.9287977544408781E-2</v>
      </c>
      <c r="X16" s="131">
        <f t="shared" si="39"/>
        <v>5.3898161404007973E-2</v>
      </c>
      <c r="Y16" s="131">
        <f t="shared" si="39"/>
        <v>4.8508345263607179E-2</v>
      </c>
      <c r="Z16" s="132">
        <f t="shared" si="39"/>
        <v>4.3118529123206378E-2</v>
      </c>
      <c r="AA16" s="144">
        <f>Pivot!S127</f>
        <v>1.1094413667795967E-2</v>
      </c>
      <c r="AB16" s="131">
        <f t="shared" si="40"/>
        <v>1.3313296401355163E-2</v>
      </c>
      <c r="AC16" s="131">
        <f t="shared" si="40"/>
        <v>1.2203855034575564E-2</v>
      </c>
      <c r="AD16" s="131">
        <f t="shared" si="40"/>
        <v>1.1094413667795965E-2</v>
      </c>
      <c r="AE16" s="131">
        <f t="shared" si="40"/>
        <v>9.9849723010163698E-3</v>
      </c>
      <c r="AF16" s="132">
        <f t="shared" si="40"/>
        <v>8.8755309342367725E-3</v>
      </c>
      <c r="AG16" s="131"/>
      <c r="AH16" s="131"/>
      <c r="AI16" s="131"/>
      <c r="AJ16" s="131"/>
      <c r="AK16" s="131"/>
      <c r="AL16" s="131"/>
      <c r="AM16" s="131"/>
      <c r="AN16" s="131"/>
      <c r="AO16" s="131"/>
      <c r="AP16" s="131"/>
      <c r="AQ16" s="131"/>
      <c r="AR16" s="131"/>
      <c r="AS16" s="131"/>
      <c r="AT16" s="131"/>
      <c r="AU16" s="131"/>
      <c r="AV16" s="131"/>
      <c r="AW16" s="131"/>
      <c r="AX16" s="131"/>
      <c r="AY16" s="131"/>
    </row>
    <row r="17" spans="2:51">
      <c r="B17" s="139" t="s">
        <v>24</v>
      </c>
      <c r="C17" s="144">
        <f>Pivot!O128</f>
        <v>1.8570506825343548E-3</v>
      </c>
      <c r="D17" s="131">
        <f t="shared" si="36"/>
        <v>2.2284608190412261E-3</v>
      </c>
      <c r="E17" s="131">
        <f t="shared" si="36"/>
        <v>2.0427557507877903E-3</v>
      </c>
      <c r="F17" s="131">
        <f t="shared" si="36"/>
        <v>1.8570506825343546E-3</v>
      </c>
      <c r="G17" s="131">
        <f t="shared" si="36"/>
        <v>1.6713456142809192E-3</v>
      </c>
      <c r="H17" s="132">
        <f t="shared" si="36"/>
        <v>1.4856405460274837E-3</v>
      </c>
      <c r="I17" s="144">
        <f>Pivot!P128</f>
        <v>2.1580118355921545E-2</v>
      </c>
      <c r="J17" s="131">
        <f t="shared" si="37"/>
        <v>2.5896142027105856E-2</v>
      </c>
      <c r="K17" s="131">
        <f t="shared" si="37"/>
        <v>2.37381301915137E-2</v>
      </c>
      <c r="L17" s="131">
        <f t="shared" si="37"/>
        <v>2.1580118355921541E-2</v>
      </c>
      <c r="M17" s="131">
        <f t="shared" si="37"/>
        <v>1.9422106520329389E-2</v>
      </c>
      <c r="N17" s="132">
        <f t="shared" si="37"/>
        <v>1.7264094684737233E-2</v>
      </c>
      <c r="O17" s="144">
        <f>Pivot!Q128</f>
        <v>6.995956770108612E-2</v>
      </c>
      <c r="P17" s="131">
        <f t="shared" si="38"/>
        <v>8.3951481241303361E-2</v>
      </c>
      <c r="Q17" s="131">
        <f t="shared" si="38"/>
        <v>7.6955524471194733E-2</v>
      </c>
      <c r="R17" s="131">
        <f t="shared" si="38"/>
        <v>6.9959567701086106E-2</v>
      </c>
      <c r="S17" s="131">
        <f t="shared" si="38"/>
        <v>6.2963610930977507E-2</v>
      </c>
      <c r="T17" s="132">
        <f t="shared" si="38"/>
        <v>5.5967654160868893E-2</v>
      </c>
      <c r="U17" s="144">
        <f>Pivot!R128</f>
        <v>3.3195952044996105E-2</v>
      </c>
      <c r="V17" s="131">
        <f t="shared" si="39"/>
        <v>3.9835142453995331E-2</v>
      </c>
      <c r="W17" s="131">
        <f t="shared" si="39"/>
        <v>3.6515547249495718E-2</v>
      </c>
      <c r="X17" s="131">
        <f t="shared" si="39"/>
        <v>3.3195952044996098E-2</v>
      </c>
      <c r="Y17" s="131">
        <f t="shared" si="39"/>
        <v>2.9876356840496492E-2</v>
      </c>
      <c r="Z17" s="132">
        <f t="shared" si="39"/>
        <v>2.6556761635996882E-2</v>
      </c>
      <c r="AA17" s="144">
        <f>Pivot!S128</f>
        <v>7.8536665243701745E-3</v>
      </c>
      <c r="AB17" s="131">
        <f t="shared" si="40"/>
        <v>9.4243998292442115E-3</v>
      </c>
      <c r="AC17" s="131">
        <f t="shared" si="40"/>
        <v>8.639033176807193E-3</v>
      </c>
      <c r="AD17" s="131">
        <f t="shared" si="40"/>
        <v>7.8536665243701727E-3</v>
      </c>
      <c r="AE17" s="131">
        <f t="shared" si="40"/>
        <v>7.068299871933156E-3</v>
      </c>
      <c r="AF17" s="132">
        <f t="shared" si="40"/>
        <v>6.2829332194961392E-3</v>
      </c>
      <c r="AG17" s="131"/>
      <c r="AH17" s="131"/>
      <c r="AI17" s="131"/>
      <c r="AJ17" s="131"/>
      <c r="AK17" s="131"/>
      <c r="AL17" s="131"/>
      <c r="AM17" s="131"/>
      <c r="AN17" s="131"/>
      <c r="AO17" s="131"/>
      <c r="AP17" s="131"/>
      <c r="AQ17" s="131"/>
      <c r="AR17" s="131"/>
      <c r="AS17" s="131"/>
      <c r="AT17" s="131"/>
      <c r="AU17" s="131"/>
      <c r="AV17" s="131"/>
      <c r="AW17" s="131"/>
      <c r="AX17" s="131"/>
      <c r="AY17" s="131"/>
    </row>
    <row r="18" spans="2:51">
      <c r="B18" s="139" t="s">
        <v>19</v>
      </c>
      <c r="C18" s="144">
        <f>Pivot!O129</f>
        <v>3.4313159979388261E-3</v>
      </c>
      <c r="D18" s="131">
        <f t="shared" si="36"/>
        <v>4.117579197526592E-3</v>
      </c>
      <c r="E18" s="131">
        <f t="shared" si="36"/>
        <v>3.774447597732709E-3</v>
      </c>
      <c r="F18" s="131">
        <f t="shared" si="36"/>
        <v>3.4313159979388256E-3</v>
      </c>
      <c r="G18" s="131">
        <f t="shared" si="36"/>
        <v>3.0881843981449431E-3</v>
      </c>
      <c r="H18" s="132">
        <f t="shared" si="36"/>
        <v>2.7450527983510606E-3</v>
      </c>
      <c r="I18" s="144">
        <f>Pivot!P129</f>
        <v>2.9129077163271115E-2</v>
      </c>
      <c r="J18" s="131">
        <f t="shared" si="37"/>
        <v>3.4954892595925345E-2</v>
      </c>
      <c r="K18" s="131">
        <f t="shared" si="37"/>
        <v>3.204198487959823E-2</v>
      </c>
      <c r="L18" s="131">
        <f t="shared" si="37"/>
        <v>2.9129077163271112E-2</v>
      </c>
      <c r="M18" s="131">
        <f t="shared" si="37"/>
        <v>2.6216169446944E-2</v>
      </c>
      <c r="N18" s="132">
        <f t="shared" si="37"/>
        <v>2.3303261730616889E-2</v>
      </c>
      <c r="O18" s="144">
        <f>Pivot!Q129</f>
        <v>2.2372580235804435E-2</v>
      </c>
      <c r="P18" s="131">
        <f t="shared" si="38"/>
        <v>2.6847096282965326E-2</v>
      </c>
      <c r="Q18" s="131">
        <f t="shared" si="38"/>
        <v>2.460983825938488E-2</v>
      </c>
      <c r="R18" s="131">
        <f t="shared" si="38"/>
        <v>2.2372580235804431E-2</v>
      </c>
      <c r="S18" s="131">
        <f t="shared" si="38"/>
        <v>2.0135322212223989E-2</v>
      </c>
      <c r="T18" s="132">
        <f t="shared" si="38"/>
        <v>1.7898064188643547E-2</v>
      </c>
      <c r="U18" s="144">
        <f>Pivot!R129</f>
        <v>4.8224929435561399E-2</v>
      </c>
      <c r="V18" s="131">
        <f t="shared" si="39"/>
        <v>5.7869915322673687E-2</v>
      </c>
      <c r="W18" s="131">
        <f t="shared" si="39"/>
        <v>5.3047422379117547E-2</v>
      </c>
      <c r="X18" s="131">
        <f t="shared" si="39"/>
        <v>4.8224929435561392E-2</v>
      </c>
      <c r="Y18" s="131">
        <f t="shared" si="39"/>
        <v>4.3402436492005252E-2</v>
      </c>
      <c r="Z18" s="132">
        <f t="shared" si="39"/>
        <v>3.8579943548449118E-2</v>
      </c>
      <c r="AA18" s="144">
        <f>Pivot!S129</f>
        <v>8.4636948847511603E-3</v>
      </c>
      <c r="AB18" s="131">
        <f t="shared" si="40"/>
        <v>1.0156433861701394E-2</v>
      </c>
      <c r="AC18" s="131">
        <f t="shared" si="40"/>
        <v>9.3100643732262778E-3</v>
      </c>
      <c r="AD18" s="131">
        <f t="shared" si="40"/>
        <v>8.4636948847511585E-3</v>
      </c>
      <c r="AE18" s="131">
        <f t="shared" si="40"/>
        <v>7.6173253962760435E-3</v>
      </c>
      <c r="AF18" s="132">
        <f t="shared" si="40"/>
        <v>6.7709559078009277E-3</v>
      </c>
      <c r="AG18" s="131"/>
      <c r="AH18" s="131"/>
      <c r="AI18" s="131"/>
      <c r="AJ18" s="131"/>
      <c r="AK18" s="131"/>
      <c r="AL18" s="131"/>
      <c r="AM18" s="131"/>
      <c r="AN18" s="131"/>
      <c r="AO18" s="131"/>
      <c r="AP18" s="131"/>
      <c r="AQ18" s="131"/>
      <c r="AR18" s="131"/>
      <c r="AS18" s="131"/>
      <c r="AT18" s="131"/>
      <c r="AU18" s="131"/>
      <c r="AV18" s="131"/>
      <c r="AW18" s="131"/>
      <c r="AX18" s="131"/>
      <c r="AY18" s="131"/>
    </row>
    <row r="19" spans="2:51">
      <c r="B19" s="139" t="s">
        <v>36</v>
      </c>
      <c r="C19" s="144">
        <f>Pivot!O130</f>
        <v>1.0857040349468057E-2</v>
      </c>
      <c r="D19" s="131">
        <f t="shared" si="36"/>
        <v>1.302844841936167E-2</v>
      </c>
      <c r="E19" s="131">
        <f t="shared" si="36"/>
        <v>1.1942744384414864E-2</v>
      </c>
      <c r="F19" s="131">
        <f t="shared" si="36"/>
        <v>1.0857040349468055E-2</v>
      </c>
      <c r="G19" s="131">
        <f t="shared" si="36"/>
        <v>9.7713363145212496E-3</v>
      </c>
      <c r="H19" s="132">
        <f t="shared" si="36"/>
        <v>8.6856322795744456E-3</v>
      </c>
      <c r="I19" s="144">
        <f>Pivot!P130</f>
        <v>4.3075444956033673E-2</v>
      </c>
      <c r="J19" s="131">
        <f t="shared" si="37"/>
        <v>5.1690533947240415E-2</v>
      </c>
      <c r="K19" s="131">
        <f t="shared" si="37"/>
        <v>4.7382989451637048E-2</v>
      </c>
      <c r="L19" s="131">
        <f t="shared" si="37"/>
        <v>4.3075444956033666E-2</v>
      </c>
      <c r="M19" s="131">
        <f t="shared" si="37"/>
        <v>3.8767900460430299E-2</v>
      </c>
      <c r="N19" s="132">
        <f t="shared" si="37"/>
        <v>3.4460355964826939E-2</v>
      </c>
      <c r="O19" s="144">
        <f>Pivot!Q130</f>
        <v>5.4065006488689643E-2</v>
      </c>
      <c r="P19" s="131">
        <f t="shared" si="38"/>
        <v>6.4878007786427577E-2</v>
      </c>
      <c r="Q19" s="131">
        <f t="shared" si="38"/>
        <v>5.947150713755861E-2</v>
      </c>
      <c r="R19" s="131">
        <f t="shared" si="38"/>
        <v>5.4065006488689636E-2</v>
      </c>
      <c r="S19" s="131">
        <f t="shared" si="38"/>
        <v>4.8658505839820676E-2</v>
      </c>
      <c r="T19" s="132">
        <f t="shared" si="38"/>
        <v>4.3252005190951709E-2</v>
      </c>
      <c r="U19" s="144">
        <f>Pivot!R130</f>
        <v>6.9261307531566702E-2</v>
      </c>
      <c r="V19" s="131">
        <f t="shared" si="39"/>
        <v>8.3113569037880058E-2</v>
      </c>
      <c r="W19" s="131">
        <f t="shared" si="39"/>
        <v>7.618743828472338E-2</v>
      </c>
      <c r="X19" s="131">
        <f t="shared" si="39"/>
        <v>6.9261307531566688E-2</v>
      </c>
      <c r="Y19" s="131">
        <f t="shared" si="39"/>
        <v>6.2335176778410023E-2</v>
      </c>
      <c r="Z19" s="132">
        <f t="shared" si="39"/>
        <v>5.5409046025253358E-2</v>
      </c>
      <c r="AA19" s="144">
        <f>Pivot!S130</f>
        <v>2.2909195515612449E-2</v>
      </c>
      <c r="AB19" s="131">
        <f t="shared" si="40"/>
        <v>2.7491034618734943E-2</v>
      </c>
      <c r="AC19" s="131">
        <f t="shared" si="40"/>
        <v>2.5200115067173696E-2</v>
      </c>
      <c r="AD19" s="131">
        <f t="shared" si="40"/>
        <v>2.2909195515612445E-2</v>
      </c>
      <c r="AE19" s="131">
        <f t="shared" si="40"/>
        <v>2.0618275964051202E-2</v>
      </c>
      <c r="AF19" s="132">
        <f t="shared" si="40"/>
        <v>1.8327356412489958E-2</v>
      </c>
      <c r="AG19" s="131"/>
      <c r="AH19" s="131"/>
      <c r="AI19" s="131"/>
      <c r="AJ19" s="131"/>
      <c r="AK19" s="131"/>
      <c r="AL19" s="131"/>
      <c r="AM19" s="131"/>
      <c r="AN19" s="131"/>
      <c r="AO19" s="131"/>
      <c r="AP19" s="131"/>
      <c r="AQ19" s="131"/>
      <c r="AR19" s="131"/>
      <c r="AS19" s="131"/>
      <c r="AT19" s="131"/>
      <c r="AU19" s="131"/>
      <c r="AV19" s="131"/>
      <c r="AW19" s="131"/>
      <c r="AX19" s="131"/>
      <c r="AY19" s="131"/>
    </row>
    <row r="20" spans="2:51">
      <c r="B20" s="139" t="s">
        <v>14</v>
      </c>
      <c r="C20" s="144">
        <f>Pivot!O131</f>
        <v>1.1055548103685322E-3</v>
      </c>
      <c r="D20" s="131">
        <f t="shared" si="36"/>
        <v>1.3266657724422387E-3</v>
      </c>
      <c r="E20" s="131">
        <f t="shared" si="36"/>
        <v>1.2161102914053856E-3</v>
      </c>
      <c r="F20" s="131">
        <f t="shared" si="36"/>
        <v>1.105554810368532E-3</v>
      </c>
      <c r="G20" s="131">
        <f t="shared" si="36"/>
        <v>9.9499932933167878E-4</v>
      </c>
      <c r="H20" s="132">
        <f t="shared" si="36"/>
        <v>8.8444384829482572E-4</v>
      </c>
      <c r="I20" s="144">
        <f>Pivot!P131</f>
        <v>2.024579993963985E-2</v>
      </c>
      <c r="J20" s="131">
        <f t="shared" si="37"/>
        <v>2.4294959927567823E-2</v>
      </c>
      <c r="K20" s="131">
        <f t="shared" si="37"/>
        <v>2.2270379933603836E-2</v>
      </c>
      <c r="L20" s="131">
        <f t="shared" si="37"/>
        <v>2.0245799939639847E-2</v>
      </c>
      <c r="M20" s="131">
        <f t="shared" si="37"/>
        <v>1.8221219945675864E-2</v>
      </c>
      <c r="N20" s="132">
        <f t="shared" si="37"/>
        <v>1.6196639951711878E-2</v>
      </c>
      <c r="O20" s="144">
        <f>Pivot!Q131</f>
        <v>4.9248013145099093E-2</v>
      </c>
      <c r="P20" s="131">
        <f t="shared" si="38"/>
        <v>5.9097615774118921E-2</v>
      </c>
      <c r="Q20" s="131">
        <f t="shared" si="38"/>
        <v>5.4172814459609003E-2</v>
      </c>
      <c r="R20" s="131">
        <f t="shared" si="38"/>
        <v>4.9248013145099086E-2</v>
      </c>
      <c r="S20" s="131">
        <f t="shared" si="38"/>
        <v>4.4323211830589182E-2</v>
      </c>
      <c r="T20" s="132">
        <f t="shared" si="38"/>
        <v>3.9398410516079271E-2</v>
      </c>
      <c r="U20" s="144">
        <f>Pivot!R131</f>
        <v>3.4007075550786359E-2</v>
      </c>
      <c r="V20" s="131">
        <f t="shared" si="39"/>
        <v>4.0808490660943636E-2</v>
      </c>
      <c r="W20" s="131">
        <f t="shared" si="39"/>
        <v>3.7407783105864997E-2</v>
      </c>
      <c r="X20" s="131">
        <f t="shared" si="39"/>
        <v>3.4007075550786352E-2</v>
      </c>
      <c r="Y20" s="131">
        <f t="shared" si="39"/>
        <v>3.060636799570772E-2</v>
      </c>
      <c r="Z20" s="132">
        <f t="shared" si="39"/>
        <v>2.7205660440629085E-2</v>
      </c>
      <c r="AA20" s="144">
        <f>Pivot!S131</f>
        <v>4.7020136816337483E-3</v>
      </c>
      <c r="AB20" s="131">
        <f t="shared" si="40"/>
        <v>5.6424164179604986E-3</v>
      </c>
      <c r="AC20" s="131">
        <f t="shared" si="40"/>
        <v>5.1722150497971239E-3</v>
      </c>
      <c r="AD20" s="131">
        <f t="shared" si="40"/>
        <v>4.7020136816337474E-3</v>
      </c>
      <c r="AE20" s="131">
        <f t="shared" si="40"/>
        <v>4.2318123134703726E-3</v>
      </c>
      <c r="AF20" s="132">
        <f t="shared" si="40"/>
        <v>3.7616109453069983E-3</v>
      </c>
      <c r="AG20" s="131"/>
      <c r="AH20" s="131"/>
      <c r="AI20" s="131"/>
      <c r="AJ20" s="131"/>
      <c r="AK20" s="131"/>
      <c r="AL20" s="131"/>
      <c r="AM20" s="131"/>
      <c r="AN20" s="131"/>
      <c r="AO20" s="131"/>
      <c r="AP20" s="131"/>
      <c r="AQ20" s="131"/>
      <c r="AR20" s="131"/>
      <c r="AS20" s="131"/>
      <c r="AT20" s="131"/>
      <c r="AU20" s="131"/>
      <c r="AV20" s="131"/>
      <c r="AW20" s="131"/>
      <c r="AX20" s="131"/>
      <c r="AY20" s="131"/>
    </row>
    <row r="21" spans="2:51">
      <c r="B21" s="139" t="s">
        <v>26</v>
      </c>
      <c r="C21" s="144">
        <f>Pivot!O132</f>
        <v>7.5390432245014006E-3</v>
      </c>
      <c r="D21" s="131">
        <f t="shared" si="36"/>
        <v>9.0468518694016824E-3</v>
      </c>
      <c r="E21" s="131">
        <f t="shared" si="36"/>
        <v>8.2929475469515415E-3</v>
      </c>
      <c r="F21" s="131">
        <f t="shared" si="36"/>
        <v>7.5390432245013997E-3</v>
      </c>
      <c r="G21" s="131">
        <f t="shared" si="36"/>
        <v>6.7851389020512597E-3</v>
      </c>
      <c r="H21" s="132">
        <f t="shared" si="36"/>
        <v>6.0312345796011196E-3</v>
      </c>
      <c r="I21" s="144">
        <f>Pivot!P132</f>
        <v>2.8558170237935734E-2</v>
      </c>
      <c r="J21" s="131">
        <f t="shared" si="37"/>
        <v>3.4269804285522884E-2</v>
      </c>
      <c r="K21" s="131">
        <f t="shared" si="37"/>
        <v>3.1413987261729309E-2</v>
      </c>
      <c r="L21" s="131">
        <f t="shared" si="37"/>
        <v>2.8558170237935731E-2</v>
      </c>
      <c r="M21" s="131">
        <f t="shared" si="37"/>
        <v>2.570235321414216E-2</v>
      </c>
      <c r="N21" s="132">
        <f t="shared" si="37"/>
        <v>2.2846536190348585E-2</v>
      </c>
      <c r="O21" s="144">
        <f>Pivot!Q132</f>
        <v>4.1283369334688423E-2</v>
      </c>
      <c r="P21" s="131">
        <f t="shared" si="38"/>
        <v>4.9540043201626117E-2</v>
      </c>
      <c r="Q21" s="131">
        <f t="shared" si="38"/>
        <v>4.541170626815727E-2</v>
      </c>
      <c r="R21" s="131">
        <f t="shared" si="38"/>
        <v>4.1283369334688416E-2</v>
      </c>
      <c r="S21" s="131">
        <f t="shared" si="38"/>
        <v>3.7155032401219576E-2</v>
      </c>
      <c r="T21" s="132">
        <f t="shared" si="38"/>
        <v>3.3026695467750736E-2</v>
      </c>
      <c r="U21" s="144">
        <f>Pivot!R132</f>
        <v>4.0407572375795328E-2</v>
      </c>
      <c r="V21" s="131">
        <f t="shared" si="39"/>
        <v>4.8489086850954398E-2</v>
      </c>
      <c r="W21" s="131">
        <f t="shared" si="39"/>
        <v>4.4448329613374866E-2</v>
      </c>
      <c r="X21" s="131">
        <f t="shared" si="39"/>
        <v>4.0407572375795321E-2</v>
      </c>
      <c r="Y21" s="131">
        <f t="shared" si="39"/>
        <v>3.636681513821579E-2</v>
      </c>
      <c r="Z21" s="132">
        <f t="shared" si="39"/>
        <v>3.2326057900636258E-2</v>
      </c>
      <c r="AA21" s="144">
        <f>Pivot!S132</f>
        <v>1.2576509687686883E-2</v>
      </c>
      <c r="AB21" s="131">
        <f t="shared" si="40"/>
        <v>1.5091811625224261E-2</v>
      </c>
      <c r="AC21" s="131">
        <f t="shared" si="40"/>
        <v>1.3834160656455572E-2</v>
      </c>
      <c r="AD21" s="131">
        <f t="shared" si="40"/>
        <v>1.2576509687686881E-2</v>
      </c>
      <c r="AE21" s="131">
        <f t="shared" si="40"/>
        <v>1.1318858718918193E-2</v>
      </c>
      <c r="AF21" s="132">
        <f t="shared" si="40"/>
        <v>1.0061207750149506E-2</v>
      </c>
      <c r="AG21" s="131"/>
      <c r="AH21" s="131"/>
      <c r="AI21" s="131"/>
      <c r="AJ21" s="131"/>
      <c r="AK21" s="131"/>
      <c r="AL21" s="131"/>
      <c r="AM21" s="131"/>
      <c r="AN21" s="131"/>
      <c r="AO21" s="131"/>
      <c r="AP21" s="131"/>
      <c r="AQ21" s="131"/>
      <c r="AR21" s="131"/>
      <c r="AS21" s="131"/>
      <c r="AT21" s="131"/>
      <c r="AU21" s="131"/>
      <c r="AV21" s="131"/>
      <c r="AW21" s="131"/>
      <c r="AX21" s="131"/>
      <c r="AY21" s="131"/>
    </row>
    <row r="22" spans="2:51">
      <c r="B22" s="139" t="s">
        <v>28</v>
      </c>
      <c r="C22" s="144">
        <f>Pivot!O133</f>
        <v>8.1591238889896604E-3</v>
      </c>
      <c r="D22" s="131">
        <f t="shared" si="36"/>
        <v>9.7909486667875946E-3</v>
      </c>
      <c r="E22" s="131">
        <f t="shared" si="36"/>
        <v>8.9750362778886275E-3</v>
      </c>
      <c r="F22" s="131">
        <f t="shared" si="36"/>
        <v>8.1591238889896587E-3</v>
      </c>
      <c r="G22" s="131">
        <f t="shared" si="36"/>
        <v>7.3432115000906933E-3</v>
      </c>
      <c r="H22" s="132">
        <f t="shared" si="36"/>
        <v>6.527299111191728E-3</v>
      </c>
      <c r="I22" s="144">
        <f>Pivot!P133</f>
        <v>2.9807953927081444E-2</v>
      </c>
      <c r="J22" s="131">
        <f t="shared" si="37"/>
        <v>3.5769544712497742E-2</v>
      </c>
      <c r="K22" s="131">
        <f t="shared" si="37"/>
        <v>3.278874931978959E-2</v>
      </c>
      <c r="L22" s="131">
        <f t="shared" si="37"/>
        <v>2.9807953927081441E-2</v>
      </c>
      <c r="M22" s="131">
        <f t="shared" si="37"/>
        <v>2.6827158534373296E-2</v>
      </c>
      <c r="N22" s="132">
        <f t="shared" si="37"/>
        <v>2.3846363141665154E-2</v>
      </c>
      <c r="O22" s="144">
        <f>Pivot!Q133</f>
        <v>3.791946308724832E-2</v>
      </c>
      <c r="P22" s="131">
        <f t="shared" si="38"/>
        <v>4.550335570469799E-2</v>
      </c>
      <c r="Q22" s="131">
        <f t="shared" si="38"/>
        <v>4.1711409395973155E-2</v>
      </c>
      <c r="R22" s="131">
        <f t="shared" si="38"/>
        <v>3.7919463087248313E-2</v>
      </c>
      <c r="S22" s="131">
        <f t="shared" si="38"/>
        <v>3.4127516778523485E-2</v>
      </c>
      <c r="T22" s="132">
        <f t="shared" si="38"/>
        <v>3.0335570469798654E-2</v>
      </c>
      <c r="U22" s="144">
        <f>Pivot!R133</f>
        <v>4.7152185742789766E-2</v>
      </c>
      <c r="V22" s="131">
        <f t="shared" si="39"/>
        <v>5.6582622891347731E-2</v>
      </c>
      <c r="W22" s="131">
        <f t="shared" si="39"/>
        <v>5.1867404317068745E-2</v>
      </c>
      <c r="X22" s="131">
        <f t="shared" si="39"/>
        <v>4.7152185742789759E-2</v>
      </c>
      <c r="Y22" s="131">
        <f t="shared" si="39"/>
        <v>4.2436967168510788E-2</v>
      </c>
      <c r="Z22" s="132">
        <f t="shared" si="39"/>
        <v>3.7721748594231809E-2</v>
      </c>
      <c r="AA22" s="144">
        <f>Pivot!S133</f>
        <v>1.2572555777253764E-2</v>
      </c>
      <c r="AB22" s="131">
        <f t="shared" si="40"/>
        <v>1.5087066932704519E-2</v>
      </c>
      <c r="AC22" s="131">
        <f t="shared" si="40"/>
        <v>1.3829811354979141E-2</v>
      </c>
      <c r="AD22" s="131">
        <f t="shared" si="40"/>
        <v>1.2572555777253762E-2</v>
      </c>
      <c r="AE22" s="131">
        <f t="shared" si="40"/>
        <v>1.1315300199528387E-2</v>
      </c>
      <c r="AF22" s="132">
        <f t="shared" si="40"/>
        <v>1.005804462180301E-2</v>
      </c>
      <c r="AG22" s="131"/>
      <c r="AH22" s="131"/>
      <c r="AI22" s="131"/>
      <c r="AJ22" s="131"/>
      <c r="AK22" s="131"/>
      <c r="AL22" s="131"/>
      <c r="AM22" s="131"/>
      <c r="AN22" s="131"/>
      <c r="AO22" s="131"/>
      <c r="AP22" s="131"/>
      <c r="AQ22" s="131"/>
      <c r="AR22" s="131"/>
      <c r="AS22" s="131"/>
      <c r="AT22" s="131"/>
      <c r="AU22" s="131"/>
      <c r="AV22" s="131"/>
      <c r="AW22" s="131"/>
      <c r="AX22" s="131"/>
      <c r="AY22" s="131"/>
    </row>
    <row r="23" spans="2:51">
      <c r="B23" s="139" t="s">
        <v>18</v>
      </c>
      <c r="C23" s="144">
        <f>Pivot!O134</f>
        <v>5.2716960694835866E-3</v>
      </c>
      <c r="D23" s="131">
        <f t="shared" si="36"/>
        <v>6.3260352833803052E-3</v>
      </c>
      <c r="E23" s="131">
        <f t="shared" si="36"/>
        <v>5.7988656764319454E-3</v>
      </c>
      <c r="F23" s="131">
        <f t="shared" si="36"/>
        <v>5.2716960694835857E-3</v>
      </c>
      <c r="G23" s="131">
        <f t="shared" si="36"/>
        <v>4.7445264625352278E-3</v>
      </c>
      <c r="H23" s="132">
        <f t="shared" si="36"/>
        <v>4.2173568555868689E-3</v>
      </c>
      <c r="I23" s="144">
        <f>Pivot!P134</f>
        <v>2.2683964014562668E-2</v>
      </c>
      <c r="J23" s="131">
        <f t="shared" si="37"/>
        <v>2.7220756817475204E-2</v>
      </c>
      <c r="K23" s="131">
        <f t="shared" si="37"/>
        <v>2.4952360416018938E-2</v>
      </c>
      <c r="L23" s="131">
        <f t="shared" si="37"/>
        <v>2.2683964014562664E-2</v>
      </c>
      <c r="M23" s="131">
        <f t="shared" si="37"/>
        <v>2.0415567613106398E-2</v>
      </c>
      <c r="N23" s="132">
        <f t="shared" si="37"/>
        <v>1.8147171211650132E-2</v>
      </c>
      <c r="O23" s="144">
        <f>Pivot!Q134</f>
        <v>4.1738543933725815E-2</v>
      </c>
      <c r="P23" s="131">
        <f t="shared" si="38"/>
        <v>5.0086252720470986E-2</v>
      </c>
      <c r="Q23" s="131">
        <f t="shared" si="38"/>
        <v>4.5912398327098397E-2</v>
      </c>
      <c r="R23" s="131">
        <f t="shared" si="38"/>
        <v>4.1738543933725808E-2</v>
      </c>
      <c r="S23" s="131">
        <f t="shared" si="38"/>
        <v>3.7564689540353233E-2</v>
      </c>
      <c r="T23" s="132">
        <f t="shared" si="38"/>
        <v>3.3390835146980651E-2</v>
      </c>
      <c r="U23" s="144">
        <f>Pivot!R134</f>
        <v>3.4759344880499865E-2</v>
      </c>
      <c r="V23" s="131">
        <f t="shared" si="39"/>
        <v>4.1711213856599844E-2</v>
      </c>
      <c r="W23" s="131">
        <f t="shared" si="39"/>
        <v>3.8235279368549854E-2</v>
      </c>
      <c r="X23" s="131">
        <f t="shared" si="39"/>
        <v>3.4759344880499858E-2</v>
      </c>
      <c r="Y23" s="131">
        <f t="shared" si="39"/>
        <v>3.1283410392449876E-2</v>
      </c>
      <c r="Z23" s="132">
        <f t="shared" si="39"/>
        <v>2.780747590439989E-2</v>
      </c>
      <c r="AA23" s="144">
        <f>Pivot!S134</f>
        <v>9.3749686581684338E-3</v>
      </c>
      <c r="AB23" s="131">
        <f t="shared" si="40"/>
        <v>1.1249962389802122E-2</v>
      </c>
      <c r="AC23" s="131">
        <f t="shared" si="40"/>
        <v>1.0312465523985279E-2</v>
      </c>
      <c r="AD23" s="131">
        <f t="shared" si="40"/>
        <v>9.3749686581684321E-3</v>
      </c>
      <c r="AE23" s="131">
        <f t="shared" si="40"/>
        <v>8.4374717923515891E-3</v>
      </c>
      <c r="AF23" s="132">
        <f t="shared" si="40"/>
        <v>7.499974926534746E-3</v>
      </c>
      <c r="AG23" s="131"/>
      <c r="AH23" s="131"/>
      <c r="AI23" s="131"/>
      <c r="AJ23" s="131"/>
      <c r="AK23" s="131"/>
      <c r="AL23" s="131"/>
      <c r="AM23" s="131"/>
      <c r="AN23" s="131"/>
      <c r="AO23" s="131"/>
      <c r="AP23" s="131"/>
      <c r="AQ23" s="131"/>
      <c r="AR23" s="131"/>
      <c r="AS23" s="131"/>
      <c r="AT23" s="131"/>
      <c r="AU23" s="131"/>
      <c r="AV23" s="131"/>
      <c r="AW23" s="131"/>
      <c r="AX23" s="131"/>
      <c r="AY23" s="131"/>
    </row>
    <row r="24" spans="2:51">
      <c r="B24" s="139" t="s">
        <v>27</v>
      </c>
      <c r="C24" s="144">
        <f>Pivot!O135</f>
        <v>6.9187378365228669E-3</v>
      </c>
      <c r="D24" s="131">
        <f t="shared" si="36"/>
        <v>8.302485403827442E-3</v>
      </c>
      <c r="E24" s="131">
        <f t="shared" si="36"/>
        <v>7.6106116201751541E-3</v>
      </c>
      <c r="F24" s="131">
        <f t="shared" si="36"/>
        <v>6.9187378365228661E-3</v>
      </c>
      <c r="G24" s="131">
        <f t="shared" si="36"/>
        <v>6.2268640528705798E-3</v>
      </c>
      <c r="H24" s="132">
        <f t="shared" si="36"/>
        <v>5.5349902692182927E-3</v>
      </c>
      <c r="I24" s="144">
        <f>Pivot!P135</f>
        <v>2.6904344388582548E-2</v>
      </c>
      <c r="J24" s="131">
        <f t="shared" si="37"/>
        <v>3.2285213266299059E-2</v>
      </c>
      <c r="K24" s="131">
        <f t="shared" si="37"/>
        <v>2.9594778827440806E-2</v>
      </c>
      <c r="L24" s="131">
        <f t="shared" si="37"/>
        <v>2.6904344388582545E-2</v>
      </c>
      <c r="M24" s="131">
        <f t="shared" si="37"/>
        <v>2.4213909949724291E-2</v>
      </c>
      <c r="N24" s="132">
        <f t="shared" si="37"/>
        <v>2.1523475510866037E-2</v>
      </c>
      <c r="O24" s="144">
        <f>Pivot!Q135</f>
        <v>4.8065880433019785E-2</v>
      </c>
      <c r="P24" s="131">
        <f t="shared" si="38"/>
        <v>5.7679056519623753E-2</v>
      </c>
      <c r="Q24" s="131">
        <f t="shared" si="38"/>
        <v>5.2872468476321766E-2</v>
      </c>
      <c r="R24" s="131">
        <f t="shared" si="38"/>
        <v>4.8065880433019778E-2</v>
      </c>
      <c r="S24" s="131">
        <f t="shared" si="38"/>
        <v>4.3259292389717804E-2</v>
      </c>
      <c r="T24" s="132">
        <f t="shared" si="38"/>
        <v>3.8452704346415824E-2</v>
      </c>
      <c r="U24" s="144">
        <f>Pivot!R135</f>
        <v>4.38123378203049E-2</v>
      </c>
      <c r="V24" s="131">
        <f t="shared" si="39"/>
        <v>5.2574805384365889E-2</v>
      </c>
      <c r="W24" s="131">
        <f t="shared" si="39"/>
        <v>4.8193571602335394E-2</v>
      </c>
      <c r="X24" s="131">
        <f t="shared" si="39"/>
        <v>4.3812337820304893E-2</v>
      </c>
      <c r="Y24" s="131">
        <f t="shared" si="39"/>
        <v>3.9431104038274406E-2</v>
      </c>
      <c r="Z24" s="132">
        <f t="shared" si="39"/>
        <v>3.5049870256243919E-2</v>
      </c>
      <c r="AA24" s="144">
        <f>Pivot!S135</f>
        <v>9.9351534625364904E-3</v>
      </c>
      <c r="AB24" s="131">
        <f t="shared" si="40"/>
        <v>1.1922184155043791E-2</v>
      </c>
      <c r="AC24" s="131">
        <f t="shared" si="40"/>
        <v>1.092866880879014E-2</v>
      </c>
      <c r="AD24" s="131">
        <f t="shared" si="40"/>
        <v>9.9351534625364887E-3</v>
      </c>
      <c r="AE24" s="131">
        <f t="shared" si="40"/>
        <v>8.941638116282841E-3</v>
      </c>
      <c r="AF24" s="132">
        <f t="shared" si="40"/>
        <v>7.9481227700291916E-3</v>
      </c>
      <c r="AG24" s="131"/>
      <c r="AH24" s="131"/>
      <c r="AI24" s="131"/>
      <c r="AJ24" s="131"/>
      <c r="AK24" s="131"/>
      <c r="AL24" s="131"/>
      <c r="AM24" s="131"/>
      <c r="AN24" s="131"/>
      <c r="AO24" s="131"/>
      <c r="AP24" s="131"/>
      <c r="AQ24" s="131"/>
      <c r="AR24" s="131"/>
      <c r="AS24" s="131"/>
      <c r="AT24" s="131"/>
      <c r="AU24" s="131"/>
      <c r="AV24" s="131"/>
      <c r="AW24" s="131"/>
      <c r="AX24" s="131"/>
      <c r="AY24" s="131"/>
    </row>
    <row r="25" spans="2:51">
      <c r="B25" s="139" t="s">
        <v>34</v>
      </c>
      <c r="C25" s="144">
        <f>Pivot!O136</f>
        <v>1.0485925636251926E-2</v>
      </c>
      <c r="D25" s="131">
        <f t="shared" ref="D25:H34" si="41">$C25*INDEX($C$3:$H$9,MATCH($B$2,$B$3:$B$9,0),MATCH(D$13,$C$2:$H$2,0))</f>
        <v>1.2583110763502313E-2</v>
      </c>
      <c r="E25" s="131">
        <f t="shared" si="41"/>
        <v>1.1534518199877121E-2</v>
      </c>
      <c r="F25" s="131">
        <f t="shared" si="41"/>
        <v>1.0485925636251925E-2</v>
      </c>
      <c r="G25" s="131">
        <f t="shared" si="41"/>
        <v>9.4373330726267319E-3</v>
      </c>
      <c r="H25" s="132">
        <f t="shared" si="41"/>
        <v>8.388740509001541E-3</v>
      </c>
      <c r="I25" s="144">
        <f>Pivot!P136</f>
        <v>3.6657440799515217E-2</v>
      </c>
      <c r="J25" s="131">
        <f t="shared" ref="J25:N34" si="42">$I25*INDEX($C$3:$H$9,MATCH($B$2,$B$3:$B$9,0),MATCH(J$13,$C$2:$H$2,0))</f>
        <v>4.3988928959418271E-2</v>
      </c>
      <c r="K25" s="131">
        <f t="shared" si="42"/>
        <v>4.0323184879466741E-2</v>
      </c>
      <c r="L25" s="131">
        <f t="shared" si="42"/>
        <v>3.665744079951521E-2</v>
      </c>
      <c r="M25" s="131">
        <f t="shared" si="42"/>
        <v>3.2991696719563694E-2</v>
      </c>
      <c r="N25" s="132">
        <f t="shared" si="42"/>
        <v>2.9325952639612171E-2</v>
      </c>
      <c r="O25" s="144">
        <f>Pivot!Q136</f>
        <v>4.2793246462972778E-2</v>
      </c>
      <c r="P25" s="131">
        <f t="shared" ref="P25:T34" si="43">$O25*INDEX($C$3:$H$9,MATCH($B$2,$B$3:$B$9,0),MATCH(P$13,$C$2:$H$2,0))</f>
        <v>5.1351895755567339E-2</v>
      </c>
      <c r="Q25" s="131">
        <f t="shared" si="43"/>
        <v>4.7072571109270059E-2</v>
      </c>
      <c r="R25" s="131">
        <f t="shared" si="43"/>
        <v>4.2793246462972771E-2</v>
      </c>
      <c r="S25" s="131">
        <f t="shared" si="43"/>
        <v>3.8513921816675498E-2</v>
      </c>
      <c r="T25" s="132">
        <f t="shared" si="43"/>
        <v>3.4234597170378217E-2</v>
      </c>
      <c r="U25" s="144">
        <f>Pivot!R136</f>
        <v>5.8593667695165441E-2</v>
      </c>
      <c r="V25" s="131">
        <f t="shared" ref="V25:Z34" si="44">$U25*INDEX($C$3:$H$9,MATCH($B$2,$B$3:$B$9,0),MATCH(V$13,$C$2:$H$2,0))</f>
        <v>7.0312401234198546E-2</v>
      </c>
      <c r="W25" s="131">
        <f t="shared" si="44"/>
        <v>6.4453034464681994E-2</v>
      </c>
      <c r="X25" s="131">
        <f t="shared" si="44"/>
        <v>5.8593667695165434E-2</v>
      </c>
      <c r="Y25" s="131">
        <f t="shared" si="44"/>
        <v>5.2734300925648889E-2</v>
      </c>
      <c r="Z25" s="132">
        <f t="shared" si="44"/>
        <v>4.687493415613235E-2</v>
      </c>
      <c r="AA25" s="144">
        <f>Pivot!S136</f>
        <v>1.3320688501406214E-2</v>
      </c>
      <c r="AB25" s="131">
        <f t="shared" ref="AB25:AF34" si="45">$AA25*INDEX($C$3:$H$9,MATCH($B$2,$B$3:$B$9,0),MATCH(AB$13,$C$2:$H$2,0))</f>
        <v>1.5984826201687459E-2</v>
      </c>
      <c r="AC25" s="131">
        <f t="shared" si="45"/>
        <v>1.4652757351546837E-2</v>
      </c>
      <c r="AD25" s="131">
        <f t="shared" si="45"/>
        <v>1.3320688501406212E-2</v>
      </c>
      <c r="AE25" s="131">
        <f t="shared" si="45"/>
        <v>1.1988619651265591E-2</v>
      </c>
      <c r="AF25" s="132">
        <f t="shared" si="45"/>
        <v>1.0656550801124971E-2</v>
      </c>
      <c r="AG25" s="131"/>
      <c r="AH25" s="131"/>
      <c r="AI25" s="131"/>
      <c r="AJ25" s="131"/>
      <c r="AK25" s="131"/>
      <c r="AL25" s="131"/>
      <c r="AM25" s="131"/>
      <c r="AN25" s="131"/>
      <c r="AO25" s="131"/>
      <c r="AP25" s="131"/>
      <c r="AQ25" s="131"/>
      <c r="AR25" s="131"/>
      <c r="AS25" s="131"/>
      <c r="AT25" s="131"/>
      <c r="AU25" s="131"/>
      <c r="AV25" s="131"/>
      <c r="AW25" s="131"/>
      <c r="AX25" s="131"/>
      <c r="AY25" s="131"/>
    </row>
    <row r="26" spans="2:51">
      <c r="B26" s="139" t="s">
        <v>30</v>
      </c>
      <c r="C26" s="144">
        <f>Pivot!O137</f>
        <v>5.7509724601628688E-3</v>
      </c>
      <c r="D26" s="131">
        <f t="shared" si="41"/>
        <v>6.9011669521954434E-3</v>
      </c>
      <c r="E26" s="131">
        <f t="shared" si="41"/>
        <v>6.3260697061791561E-3</v>
      </c>
      <c r="F26" s="131">
        <f t="shared" si="41"/>
        <v>5.7509724601628679E-3</v>
      </c>
      <c r="G26" s="131">
        <f t="shared" si="41"/>
        <v>5.1758752141465815E-3</v>
      </c>
      <c r="H26" s="132">
        <f t="shared" si="41"/>
        <v>4.600777968130295E-3</v>
      </c>
      <c r="I26" s="144">
        <f>Pivot!P137</f>
        <v>2.6285576200980966E-2</v>
      </c>
      <c r="J26" s="131">
        <f t="shared" si="42"/>
        <v>3.1542691441177162E-2</v>
      </c>
      <c r="K26" s="131">
        <f t="shared" si="42"/>
        <v>2.8914133821079064E-2</v>
      </c>
      <c r="L26" s="131">
        <f t="shared" si="42"/>
        <v>2.6285576200980963E-2</v>
      </c>
      <c r="M26" s="131">
        <f t="shared" si="42"/>
        <v>2.3657018580882868E-2</v>
      </c>
      <c r="N26" s="132">
        <f t="shared" si="42"/>
        <v>2.102846096078477E-2</v>
      </c>
      <c r="O26" s="144">
        <f>Pivot!Q137</f>
        <v>7.1091164840064766E-2</v>
      </c>
      <c r="P26" s="131">
        <f t="shared" si="43"/>
        <v>8.5309397808077739E-2</v>
      </c>
      <c r="Q26" s="131">
        <f t="shared" si="43"/>
        <v>7.8200281324071252E-2</v>
      </c>
      <c r="R26" s="131">
        <f t="shared" si="43"/>
        <v>7.1091164840064752E-2</v>
      </c>
      <c r="S26" s="131">
        <f t="shared" si="43"/>
        <v>6.398204835605828E-2</v>
      </c>
      <c r="T26" s="132">
        <f t="shared" si="43"/>
        <v>5.6872931872051807E-2</v>
      </c>
      <c r="U26" s="144">
        <f>Pivot!R137</f>
        <v>3.5286516392480816E-2</v>
      </c>
      <c r="V26" s="131">
        <f t="shared" si="44"/>
        <v>4.2343819670976987E-2</v>
      </c>
      <c r="W26" s="131">
        <f t="shared" si="44"/>
        <v>3.8815168031728901E-2</v>
      </c>
      <c r="X26" s="131">
        <f t="shared" si="44"/>
        <v>3.5286516392480809E-2</v>
      </c>
      <c r="Y26" s="131">
        <f t="shared" si="44"/>
        <v>3.175786475323273E-2</v>
      </c>
      <c r="Z26" s="132">
        <f t="shared" si="44"/>
        <v>2.8229213113984651E-2</v>
      </c>
      <c r="AA26" s="144">
        <f>Pivot!S137</f>
        <v>8.8069615240196197E-3</v>
      </c>
      <c r="AB26" s="131">
        <f t="shared" si="45"/>
        <v>1.0568353828823545E-2</v>
      </c>
      <c r="AC26" s="131">
        <f t="shared" si="45"/>
        <v>9.6876576764215825E-3</v>
      </c>
      <c r="AD26" s="131">
        <f t="shared" si="45"/>
        <v>8.8069615240196179E-3</v>
      </c>
      <c r="AE26" s="131">
        <f t="shared" si="45"/>
        <v>7.9262653716176568E-3</v>
      </c>
      <c r="AF26" s="132">
        <f t="shared" si="45"/>
        <v>7.0455692192156949E-3</v>
      </c>
      <c r="AG26" s="131"/>
      <c r="AH26" s="131"/>
      <c r="AI26" s="131"/>
      <c r="AJ26" s="131"/>
      <c r="AK26" s="131"/>
      <c r="AL26" s="131"/>
      <c r="AM26" s="131"/>
      <c r="AN26" s="131"/>
      <c r="AO26" s="131"/>
      <c r="AP26" s="131"/>
      <c r="AQ26" s="131"/>
      <c r="AR26" s="131"/>
      <c r="AS26" s="131"/>
      <c r="AT26" s="131"/>
      <c r="AU26" s="131"/>
      <c r="AV26" s="131"/>
      <c r="AW26" s="131"/>
      <c r="AX26" s="131"/>
      <c r="AY26" s="131"/>
    </row>
    <row r="27" spans="2:51">
      <c r="B27" s="139" t="s">
        <v>25</v>
      </c>
      <c r="C27" s="144">
        <f>Pivot!O138</f>
        <v>3.5832966157086157E-3</v>
      </c>
      <c r="D27" s="131">
        <f t="shared" si="41"/>
        <v>4.2999559388503398E-3</v>
      </c>
      <c r="E27" s="131">
        <f t="shared" si="41"/>
        <v>3.9416262772794773E-3</v>
      </c>
      <c r="F27" s="131">
        <f t="shared" si="41"/>
        <v>3.5832966157086153E-3</v>
      </c>
      <c r="G27" s="131">
        <f t="shared" si="41"/>
        <v>3.2249669541377537E-3</v>
      </c>
      <c r="H27" s="132">
        <f t="shared" si="41"/>
        <v>2.8666372925668922E-3</v>
      </c>
      <c r="I27" s="144">
        <f>Pivot!P138</f>
        <v>2.6736013591103943E-2</v>
      </c>
      <c r="J27" s="131">
        <f t="shared" si="42"/>
        <v>3.2083216309324737E-2</v>
      </c>
      <c r="K27" s="131">
        <f t="shared" si="42"/>
        <v>2.9409614950214338E-2</v>
      </c>
      <c r="L27" s="131">
        <f t="shared" si="42"/>
        <v>2.673601359110394E-2</v>
      </c>
      <c r="M27" s="131">
        <f t="shared" si="42"/>
        <v>2.4062412231993548E-2</v>
      </c>
      <c r="N27" s="132">
        <f t="shared" si="42"/>
        <v>2.1388810872883152E-2</v>
      </c>
      <c r="O27" s="144">
        <f>Pivot!Q138</f>
        <v>4.0428681489421456E-2</v>
      </c>
      <c r="P27" s="131">
        <f t="shared" si="43"/>
        <v>4.8514417787305752E-2</v>
      </c>
      <c r="Q27" s="131">
        <f t="shared" si="43"/>
        <v>4.4471549638363604E-2</v>
      </c>
      <c r="R27" s="131">
        <f t="shared" si="43"/>
        <v>4.0428681489421449E-2</v>
      </c>
      <c r="S27" s="131">
        <f t="shared" si="43"/>
        <v>3.6385813340479307E-2</v>
      </c>
      <c r="T27" s="132">
        <f t="shared" si="43"/>
        <v>3.2342945191537159E-2</v>
      </c>
      <c r="U27" s="144">
        <f>Pivot!R138</f>
        <v>5.0422961269991781E-2</v>
      </c>
      <c r="V27" s="131">
        <f t="shared" si="44"/>
        <v>6.0507553523990149E-2</v>
      </c>
      <c r="W27" s="131">
        <f t="shared" si="44"/>
        <v>5.5465257396990965E-2</v>
      </c>
      <c r="X27" s="131">
        <f t="shared" si="44"/>
        <v>5.0422961269991774E-2</v>
      </c>
      <c r="Y27" s="131">
        <f t="shared" si="44"/>
        <v>4.5380665142992598E-2</v>
      </c>
      <c r="Z27" s="132">
        <f t="shared" si="44"/>
        <v>4.0338369015993421E-2</v>
      </c>
      <c r="AA27" s="144">
        <f>Pivot!S138</f>
        <v>9.9725927624623057E-3</v>
      </c>
      <c r="AB27" s="131">
        <f t="shared" si="45"/>
        <v>1.1967111314954768E-2</v>
      </c>
      <c r="AC27" s="131">
        <f t="shared" si="45"/>
        <v>1.0969852038708537E-2</v>
      </c>
      <c r="AD27" s="131">
        <f t="shared" si="45"/>
        <v>9.972592762462304E-3</v>
      </c>
      <c r="AE27" s="131">
        <f t="shared" si="45"/>
        <v>8.9753334862160746E-3</v>
      </c>
      <c r="AF27" s="132">
        <f t="shared" si="45"/>
        <v>7.9780742099698435E-3</v>
      </c>
      <c r="AG27" s="131"/>
      <c r="AH27" s="131"/>
      <c r="AI27" s="131"/>
      <c r="AJ27" s="131"/>
      <c r="AK27" s="131"/>
      <c r="AL27" s="131"/>
      <c r="AM27" s="131"/>
      <c r="AN27" s="131"/>
      <c r="AO27" s="131"/>
      <c r="AP27" s="131"/>
      <c r="AQ27" s="131"/>
      <c r="AR27" s="131"/>
      <c r="AS27" s="131"/>
      <c r="AT27" s="131"/>
      <c r="AU27" s="131"/>
      <c r="AV27" s="131"/>
      <c r="AW27" s="131"/>
      <c r="AX27" s="131"/>
      <c r="AY27" s="131"/>
    </row>
    <row r="28" spans="2:51">
      <c r="B28" s="139" t="s">
        <v>38</v>
      </c>
      <c r="C28" s="144">
        <f>Pivot!O139</f>
        <v>1.2028400907723622E-2</v>
      </c>
      <c r="D28" s="131">
        <f t="shared" si="41"/>
        <v>1.4434081089268348E-2</v>
      </c>
      <c r="E28" s="131">
        <f t="shared" si="41"/>
        <v>1.3231240998495986E-2</v>
      </c>
      <c r="F28" s="131">
        <f t="shared" si="41"/>
        <v>1.202840090772362E-2</v>
      </c>
      <c r="G28" s="131">
        <f t="shared" si="41"/>
        <v>1.0825560816951258E-2</v>
      </c>
      <c r="H28" s="132">
        <f t="shared" si="41"/>
        <v>9.6227207261788961E-3</v>
      </c>
      <c r="I28" s="144">
        <f>Pivot!P139</f>
        <v>4.2800125423170333E-2</v>
      </c>
      <c r="J28" s="131">
        <f t="shared" si="42"/>
        <v>5.136015050780441E-2</v>
      </c>
      <c r="K28" s="131">
        <f t="shared" si="42"/>
        <v>4.7080137965487372E-2</v>
      </c>
      <c r="L28" s="131">
        <f t="shared" si="42"/>
        <v>4.2800125423170327E-2</v>
      </c>
      <c r="M28" s="131">
        <f t="shared" si="42"/>
        <v>3.8520112880853295E-2</v>
      </c>
      <c r="N28" s="132">
        <f t="shared" si="42"/>
        <v>3.4240100338536264E-2</v>
      </c>
      <c r="O28" s="144">
        <f>Pivot!Q139</f>
        <v>6.1278253429207653E-2</v>
      </c>
      <c r="P28" s="131">
        <f t="shared" si="43"/>
        <v>7.353390411504919E-2</v>
      </c>
      <c r="Q28" s="131">
        <f t="shared" si="43"/>
        <v>6.7406078772128425E-2</v>
      </c>
      <c r="R28" s="131">
        <f t="shared" si="43"/>
        <v>6.1278253429207646E-2</v>
      </c>
      <c r="S28" s="131">
        <f t="shared" si="43"/>
        <v>5.5150428086286882E-2</v>
      </c>
      <c r="T28" s="132">
        <f t="shared" si="43"/>
        <v>4.9022602743366117E-2</v>
      </c>
      <c r="U28" s="144">
        <f>Pivot!R139</f>
        <v>5.5112322826485545E-2</v>
      </c>
      <c r="V28" s="131">
        <f t="shared" si="44"/>
        <v>6.6134787391782662E-2</v>
      </c>
      <c r="W28" s="131">
        <f t="shared" si="44"/>
        <v>6.0623555109134107E-2</v>
      </c>
      <c r="X28" s="131">
        <f t="shared" si="44"/>
        <v>5.5112322826485538E-2</v>
      </c>
      <c r="Y28" s="131">
        <f t="shared" si="44"/>
        <v>4.9601090543836983E-2</v>
      </c>
      <c r="Z28" s="132">
        <f t="shared" si="44"/>
        <v>4.4089858261188435E-2</v>
      </c>
      <c r="AA28" s="144">
        <f>Pivot!S139</f>
        <v>1.077204338791367E-2</v>
      </c>
      <c r="AB28" s="131">
        <f t="shared" si="45"/>
        <v>1.2926452065496407E-2</v>
      </c>
      <c r="AC28" s="131">
        <f t="shared" si="45"/>
        <v>1.1849247726705038E-2</v>
      </c>
      <c r="AD28" s="131">
        <f t="shared" si="45"/>
        <v>1.0772043387913668E-2</v>
      </c>
      <c r="AE28" s="131">
        <f t="shared" si="45"/>
        <v>9.6948390491223019E-3</v>
      </c>
      <c r="AF28" s="132">
        <f t="shared" si="45"/>
        <v>8.6176347103309354E-3</v>
      </c>
      <c r="AG28" s="131"/>
      <c r="AH28" s="131"/>
      <c r="AI28" s="131"/>
      <c r="AJ28" s="131"/>
      <c r="AK28" s="131"/>
      <c r="AL28" s="131"/>
      <c r="AM28" s="131"/>
      <c r="AN28" s="131"/>
      <c r="AO28" s="131"/>
      <c r="AP28" s="131"/>
      <c r="AQ28" s="131"/>
      <c r="AR28" s="131"/>
      <c r="AS28" s="131"/>
      <c r="AT28" s="131"/>
      <c r="AU28" s="131"/>
      <c r="AV28" s="131"/>
      <c r="AW28" s="131"/>
      <c r="AX28" s="131"/>
      <c r="AY28" s="131"/>
    </row>
    <row r="29" spans="2:51">
      <c r="B29" s="139" t="s">
        <v>17</v>
      </c>
      <c r="C29" s="144">
        <f>Pivot!O140</f>
        <v>2.6019732485763475E-3</v>
      </c>
      <c r="D29" s="131">
        <f t="shared" si="41"/>
        <v>3.1223678982916173E-3</v>
      </c>
      <c r="E29" s="131">
        <f t="shared" si="41"/>
        <v>2.8621705734339824E-3</v>
      </c>
      <c r="F29" s="131">
        <f t="shared" si="41"/>
        <v>2.6019732485763471E-3</v>
      </c>
      <c r="G29" s="131">
        <f t="shared" si="41"/>
        <v>2.3417759237187126E-3</v>
      </c>
      <c r="H29" s="132">
        <f t="shared" si="41"/>
        <v>2.0815785988610776E-3</v>
      </c>
      <c r="I29" s="144">
        <f>Pivot!P140</f>
        <v>2.1105482717520857E-2</v>
      </c>
      <c r="J29" s="131">
        <f t="shared" si="42"/>
        <v>2.5326579261025033E-2</v>
      </c>
      <c r="K29" s="131">
        <f t="shared" si="42"/>
        <v>2.3216030989272943E-2</v>
      </c>
      <c r="L29" s="131">
        <f t="shared" si="42"/>
        <v>2.1105482717520854E-2</v>
      </c>
      <c r="M29" s="131">
        <f t="shared" si="42"/>
        <v>1.8994934445768771E-2</v>
      </c>
      <c r="N29" s="132">
        <f t="shared" si="42"/>
        <v>1.6884386174016684E-2</v>
      </c>
      <c r="O29" s="144">
        <f>Pivot!Q140</f>
        <v>5.1139915243014172E-2</v>
      </c>
      <c r="P29" s="131">
        <f t="shared" si="43"/>
        <v>6.1367898291617019E-2</v>
      </c>
      <c r="Q29" s="131">
        <f t="shared" si="43"/>
        <v>5.6253906767315592E-2</v>
      </c>
      <c r="R29" s="131">
        <f t="shared" si="43"/>
        <v>5.1139915243014165E-2</v>
      </c>
      <c r="S29" s="131">
        <f t="shared" si="43"/>
        <v>4.6025923718712752E-2</v>
      </c>
      <c r="T29" s="132">
        <f t="shared" si="43"/>
        <v>4.0911932194411332E-2</v>
      </c>
      <c r="U29" s="144">
        <f>Pivot!R140</f>
        <v>3.2498344590120513E-2</v>
      </c>
      <c r="V29" s="131">
        <f t="shared" si="44"/>
        <v>3.8998013508144622E-2</v>
      </c>
      <c r="W29" s="131">
        <f t="shared" si="44"/>
        <v>3.5748179049132571E-2</v>
      </c>
      <c r="X29" s="131">
        <f t="shared" si="44"/>
        <v>3.2498344590120506E-2</v>
      </c>
      <c r="Y29" s="131">
        <f t="shared" si="44"/>
        <v>2.9248510131108459E-2</v>
      </c>
      <c r="Z29" s="132">
        <f t="shared" si="44"/>
        <v>2.5998675672096409E-2</v>
      </c>
      <c r="AA29" s="144">
        <f>Pivot!S140</f>
        <v>6.37796318368428E-3</v>
      </c>
      <c r="AB29" s="131">
        <f t="shared" si="45"/>
        <v>7.6535558204211375E-3</v>
      </c>
      <c r="AC29" s="131">
        <f t="shared" si="45"/>
        <v>7.0157595020527083E-3</v>
      </c>
      <c r="AD29" s="131">
        <f t="shared" si="45"/>
        <v>6.3779631836842791E-3</v>
      </c>
      <c r="AE29" s="131">
        <f t="shared" si="45"/>
        <v>5.7401668653158516E-3</v>
      </c>
      <c r="AF29" s="132">
        <f t="shared" si="45"/>
        <v>5.1023705469474233E-3</v>
      </c>
      <c r="AG29" s="131"/>
      <c r="AH29" s="131"/>
      <c r="AI29" s="131"/>
      <c r="AJ29" s="131"/>
      <c r="AK29" s="131"/>
      <c r="AL29" s="131"/>
      <c r="AM29" s="131"/>
      <c r="AN29" s="131"/>
      <c r="AO29" s="131"/>
      <c r="AP29" s="131"/>
      <c r="AQ29" s="131"/>
      <c r="AR29" s="131"/>
      <c r="AS29" s="131"/>
      <c r="AT29" s="131"/>
      <c r="AU29" s="131"/>
      <c r="AV29" s="131"/>
      <c r="AW29" s="131"/>
      <c r="AX29" s="131"/>
      <c r="AY29" s="131"/>
    </row>
    <row r="30" spans="2:51">
      <c r="B30" s="139" t="s">
        <v>15</v>
      </c>
      <c r="C30" s="144">
        <f>Pivot!O141</f>
        <v>4.7885838648146746E-3</v>
      </c>
      <c r="D30" s="131">
        <f t="shared" si="41"/>
        <v>5.7463006377776104E-3</v>
      </c>
      <c r="E30" s="131">
        <f t="shared" si="41"/>
        <v>5.2674422512961425E-3</v>
      </c>
      <c r="F30" s="131">
        <f t="shared" si="41"/>
        <v>4.7885838648146738E-3</v>
      </c>
      <c r="G30" s="131">
        <f t="shared" si="41"/>
        <v>4.3097254783332067E-3</v>
      </c>
      <c r="H30" s="132">
        <f t="shared" si="41"/>
        <v>3.8308670918517393E-3</v>
      </c>
      <c r="I30" s="144">
        <f>Pivot!P141</f>
        <v>3.1125269942104246E-2</v>
      </c>
      <c r="J30" s="131">
        <f t="shared" si="42"/>
        <v>3.7350323930525099E-2</v>
      </c>
      <c r="K30" s="131">
        <f t="shared" si="42"/>
        <v>3.4237796936314673E-2</v>
      </c>
      <c r="L30" s="131">
        <f t="shared" si="42"/>
        <v>3.1125269942104242E-2</v>
      </c>
      <c r="M30" s="131">
        <f t="shared" si="42"/>
        <v>2.8012742947893819E-2</v>
      </c>
      <c r="N30" s="132">
        <f t="shared" si="42"/>
        <v>2.4900215953683396E-2</v>
      </c>
      <c r="O30" s="144">
        <f>Pivot!Q141</f>
        <v>3.3304763585335316E-2</v>
      </c>
      <c r="P30" s="131">
        <f t="shared" si="43"/>
        <v>3.9965716302402386E-2</v>
      </c>
      <c r="Q30" s="131">
        <f t="shared" si="43"/>
        <v>3.6635239943868851E-2</v>
      </c>
      <c r="R30" s="131">
        <f t="shared" si="43"/>
        <v>3.3304763585335309E-2</v>
      </c>
      <c r="S30" s="131">
        <f t="shared" si="43"/>
        <v>2.9974287226801781E-2</v>
      </c>
      <c r="T30" s="132">
        <f t="shared" si="43"/>
        <v>2.6643810868268249E-2</v>
      </c>
      <c r="U30" s="144">
        <f>Pivot!R141</f>
        <v>7.2962094666700283E-2</v>
      </c>
      <c r="V30" s="131">
        <f t="shared" si="44"/>
        <v>8.7554513600040351E-2</v>
      </c>
      <c r="W30" s="131">
        <f t="shared" si="44"/>
        <v>8.0258304133370317E-2</v>
      </c>
      <c r="X30" s="131">
        <f t="shared" si="44"/>
        <v>7.296209466670027E-2</v>
      </c>
      <c r="Y30" s="131">
        <f t="shared" si="44"/>
        <v>6.566588520003025E-2</v>
      </c>
      <c r="Z30" s="132">
        <f t="shared" si="44"/>
        <v>5.8369675733360223E-2</v>
      </c>
      <c r="AA30" s="144">
        <f>Pivot!S141</f>
        <v>8.7883485845370434E-3</v>
      </c>
      <c r="AB30" s="131">
        <f t="shared" si="45"/>
        <v>1.0546018301444453E-2</v>
      </c>
      <c r="AC30" s="131">
        <f t="shared" si="45"/>
        <v>9.6671834429907493E-3</v>
      </c>
      <c r="AD30" s="131">
        <f t="shared" si="45"/>
        <v>8.7883485845370417E-3</v>
      </c>
      <c r="AE30" s="131">
        <f t="shared" si="45"/>
        <v>7.9095137260833375E-3</v>
      </c>
      <c r="AF30" s="132">
        <f t="shared" si="45"/>
        <v>7.0306788676296342E-3</v>
      </c>
      <c r="AG30" s="131"/>
      <c r="AH30" s="131"/>
      <c r="AI30" s="131"/>
      <c r="AJ30" s="131"/>
      <c r="AK30" s="131"/>
      <c r="AL30" s="131"/>
      <c r="AM30" s="131"/>
      <c r="AN30" s="131"/>
      <c r="AO30" s="131"/>
      <c r="AP30" s="131"/>
      <c r="AQ30" s="131"/>
      <c r="AR30" s="131"/>
      <c r="AS30" s="131"/>
      <c r="AT30" s="131"/>
      <c r="AU30" s="131"/>
      <c r="AV30" s="131"/>
      <c r="AW30" s="131"/>
      <c r="AX30" s="131"/>
      <c r="AY30" s="131"/>
    </row>
    <row r="31" spans="2:51">
      <c r="B31" s="139" t="s">
        <v>23</v>
      </c>
      <c r="C31" s="144">
        <f>Pivot!O142</f>
        <v>7.5601587991649191E-3</v>
      </c>
      <c r="D31" s="131">
        <f t="shared" si="41"/>
        <v>9.0721905589979043E-3</v>
      </c>
      <c r="E31" s="131">
        <f t="shared" si="41"/>
        <v>8.3161746790814117E-3</v>
      </c>
      <c r="F31" s="131">
        <f t="shared" si="41"/>
        <v>7.5601587991649183E-3</v>
      </c>
      <c r="G31" s="131">
        <f t="shared" si="41"/>
        <v>6.8041429192484265E-3</v>
      </c>
      <c r="H31" s="132">
        <f t="shared" si="41"/>
        <v>6.0481270393319348E-3</v>
      </c>
      <c r="I31" s="144">
        <f>Pivot!P142</f>
        <v>2.6142264751267193E-2</v>
      </c>
      <c r="J31" s="131">
        <f t="shared" si="42"/>
        <v>3.1370717701520633E-2</v>
      </c>
      <c r="K31" s="131">
        <f t="shared" si="42"/>
        <v>2.8756491226393913E-2</v>
      </c>
      <c r="L31" s="131">
        <f t="shared" si="42"/>
        <v>2.6142264751267189E-2</v>
      </c>
      <c r="M31" s="131">
        <f t="shared" si="42"/>
        <v>2.3528038276140473E-2</v>
      </c>
      <c r="N31" s="132">
        <f t="shared" si="42"/>
        <v>2.0913811801013753E-2</v>
      </c>
      <c r="O31" s="144">
        <f>Pivot!Q142</f>
        <v>3.5370913572933441E-2</v>
      </c>
      <c r="P31" s="131">
        <f t="shared" si="43"/>
        <v>4.2445096287520134E-2</v>
      </c>
      <c r="Q31" s="131">
        <f t="shared" si="43"/>
        <v>3.8908004930226787E-2</v>
      </c>
      <c r="R31" s="131">
        <f t="shared" si="43"/>
        <v>3.5370913572933434E-2</v>
      </c>
      <c r="S31" s="131">
        <f t="shared" si="43"/>
        <v>3.1833822215640094E-2</v>
      </c>
      <c r="T31" s="132">
        <f t="shared" si="43"/>
        <v>2.829673085834675E-2</v>
      </c>
      <c r="U31" s="144">
        <f>Pivot!R142</f>
        <v>4.8475785993760775E-2</v>
      </c>
      <c r="V31" s="131">
        <f t="shared" si="44"/>
        <v>5.8170943192512939E-2</v>
      </c>
      <c r="W31" s="131">
        <f t="shared" si="44"/>
        <v>5.3323364593136857E-2</v>
      </c>
      <c r="X31" s="131">
        <f t="shared" si="44"/>
        <v>4.8475785993760769E-2</v>
      </c>
      <c r="Y31" s="131">
        <f t="shared" si="44"/>
        <v>4.3628207394384694E-2</v>
      </c>
      <c r="Z31" s="132">
        <f t="shared" si="44"/>
        <v>3.8780628795008619E-2</v>
      </c>
      <c r="AA31" s="144">
        <f>Pivot!S142</f>
        <v>8.5114489229460976E-3</v>
      </c>
      <c r="AB31" s="131">
        <f t="shared" si="45"/>
        <v>1.0213738707535319E-2</v>
      </c>
      <c r="AC31" s="131">
        <f t="shared" si="45"/>
        <v>9.3625938152407089E-3</v>
      </c>
      <c r="AD31" s="131">
        <f t="shared" si="45"/>
        <v>8.5114489229460959E-3</v>
      </c>
      <c r="AE31" s="131">
        <f t="shared" si="45"/>
        <v>7.6603040306514871E-3</v>
      </c>
      <c r="AF31" s="132">
        <f t="shared" si="45"/>
        <v>6.8091591383568776E-3</v>
      </c>
      <c r="AG31" s="131"/>
      <c r="AH31" s="131"/>
      <c r="AI31" s="131"/>
      <c r="AJ31" s="131"/>
      <c r="AK31" s="131"/>
      <c r="AL31" s="131"/>
      <c r="AM31" s="131"/>
      <c r="AN31" s="131"/>
      <c r="AO31" s="131"/>
      <c r="AP31" s="131"/>
      <c r="AQ31" s="131"/>
      <c r="AR31" s="131"/>
      <c r="AS31" s="131"/>
      <c r="AT31" s="131"/>
      <c r="AU31" s="131"/>
      <c r="AV31" s="131"/>
      <c r="AW31" s="131"/>
      <c r="AX31" s="131"/>
      <c r="AY31" s="131"/>
    </row>
    <row r="32" spans="2:51">
      <c r="B32" s="139" t="s">
        <v>22</v>
      </c>
      <c r="C32" s="144">
        <f>Pivot!O143</f>
        <v>8.2271797682220999E-3</v>
      </c>
      <c r="D32" s="131">
        <f t="shared" si="41"/>
        <v>9.8726157218665209E-3</v>
      </c>
      <c r="E32" s="131">
        <f t="shared" si="41"/>
        <v>9.0498977450443104E-3</v>
      </c>
      <c r="F32" s="131">
        <f t="shared" si="41"/>
        <v>8.2271797682220982E-3</v>
      </c>
      <c r="G32" s="131">
        <f t="shared" si="41"/>
        <v>7.4044617913998894E-3</v>
      </c>
      <c r="H32" s="132">
        <f t="shared" si="41"/>
        <v>6.5817438145776798E-3</v>
      </c>
      <c r="I32" s="144">
        <f>Pivot!P143</f>
        <v>2.7122625746862177E-2</v>
      </c>
      <c r="J32" s="131">
        <f t="shared" si="42"/>
        <v>3.2547150896234618E-2</v>
      </c>
      <c r="K32" s="131">
        <f t="shared" si="42"/>
        <v>2.9834888321548396E-2</v>
      </c>
      <c r="L32" s="131">
        <f t="shared" si="42"/>
        <v>2.7122625746862174E-2</v>
      </c>
      <c r="M32" s="131">
        <f t="shared" si="42"/>
        <v>2.4410363172175958E-2</v>
      </c>
      <c r="N32" s="132">
        <f t="shared" si="42"/>
        <v>2.169810059748974E-2</v>
      </c>
      <c r="O32" s="144">
        <f>Pivot!Q143</f>
        <v>4.7438279443412244E-2</v>
      </c>
      <c r="P32" s="131">
        <f t="shared" si="43"/>
        <v>5.6925935332094703E-2</v>
      </c>
      <c r="Q32" s="131">
        <f t="shared" si="43"/>
        <v>5.2182107387753474E-2</v>
      </c>
      <c r="R32" s="131">
        <f t="shared" si="43"/>
        <v>4.7438279443412237E-2</v>
      </c>
      <c r="S32" s="131">
        <f t="shared" si="43"/>
        <v>4.2694451499071015E-2</v>
      </c>
      <c r="T32" s="132">
        <f t="shared" si="43"/>
        <v>3.7950623554729793E-2</v>
      </c>
      <c r="U32" s="144">
        <f>Pivot!R143</f>
        <v>3.7827650274684883E-2</v>
      </c>
      <c r="V32" s="131">
        <f t="shared" si="44"/>
        <v>4.539318032962187E-2</v>
      </c>
      <c r="W32" s="131">
        <f t="shared" si="44"/>
        <v>4.1610415302153377E-2</v>
      </c>
      <c r="X32" s="131">
        <f t="shared" si="44"/>
        <v>3.7827650274684876E-2</v>
      </c>
      <c r="Y32" s="131">
        <f t="shared" si="44"/>
        <v>3.404488524721639E-2</v>
      </c>
      <c r="Z32" s="132">
        <f t="shared" si="44"/>
        <v>3.0262120219747904E-2</v>
      </c>
      <c r="AA32" s="144">
        <f>Pivot!S143</f>
        <v>8.3925921965433813E-3</v>
      </c>
      <c r="AB32" s="131">
        <f t="shared" si="45"/>
        <v>1.007111063585206E-2</v>
      </c>
      <c r="AC32" s="131">
        <f t="shared" si="45"/>
        <v>9.2318514161977196E-3</v>
      </c>
      <c r="AD32" s="131">
        <f t="shared" si="45"/>
        <v>8.3925921965433796E-3</v>
      </c>
      <c r="AE32" s="131">
        <f t="shared" si="45"/>
        <v>7.5533329768890422E-3</v>
      </c>
      <c r="AF32" s="132">
        <f t="shared" si="45"/>
        <v>6.7140737572347047E-3</v>
      </c>
      <c r="AG32" s="131"/>
      <c r="AH32" s="131"/>
      <c r="AI32" s="131"/>
      <c r="AJ32" s="131"/>
      <c r="AK32" s="131"/>
      <c r="AL32" s="131"/>
      <c r="AM32" s="131"/>
      <c r="AN32" s="131"/>
      <c r="AO32" s="131"/>
      <c r="AP32" s="131"/>
      <c r="AQ32" s="131"/>
      <c r="AR32" s="131"/>
      <c r="AS32" s="131"/>
      <c r="AT32" s="131"/>
      <c r="AU32" s="131"/>
      <c r="AV32" s="131"/>
      <c r="AW32" s="131"/>
      <c r="AX32" s="131"/>
      <c r="AY32" s="131"/>
    </row>
    <row r="33" spans="2:51">
      <c r="B33" s="139" t="s">
        <v>16</v>
      </c>
      <c r="C33" s="144">
        <f>Pivot!O144</f>
        <v>1.4951685070321533E-3</v>
      </c>
      <c r="D33" s="131">
        <f t="shared" si="41"/>
        <v>1.7942022084385843E-3</v>
      </c>
      <c r="E33" s="131">
        <f t="shared" si="41"/>
        <v>1.6446853577353688E-3</v>
      </c>
      <c r="F33" s="131">
        <f t="shared" si="41"/>
        <v>1.4951685070321531E-3</v>
      </c>
      <c r="G33" s="131">
        <f t="shared" si="41"/>
        <v>1.3456516563289378E-3</v>
      </c>
      <c r="H33" s="132">
        <f t="shared" si="41"/>
        <v>1.1961348056257226E-3</v>
      </c>
      <c r="I33" s="144">
        <f>Pivot!P144</f>
        <v>2.2540643446537705E-2</v>
      </c>
      <c r="J33" s="131">
        <f t="shared" si="42"/>
        <v>2.704877213584525E-2</v>
      </c>
      <c r="K33" s="131">
        <f t="shared" si="42"/>
        <v>2.4794707791191476E-2</v>
      </c>
      <c r="L33" s="131">
        <f t="shared" si="42"/>
        <v>2.2540643446537702E-2</v>
      </c>
      <c r="M33" s="131">
        <f t="shared" si="42"/>
        <v>2.0286579101883934E-2</v>
      </c>
      <c r="N33" s="132">
        <f t="shared" si="42"/>
        <v>1.8032514757230163E-2</v>
      </c>
      <c r="O33" s="144">
        <f>Pivot!Q144</f>
        <v>3.7293367949468283E-2</v>
      </c>
      <c r="P33" s="131">
        <f t="shared" si="43"/>
        <v>4.4752041539361943E-2</v>
      </c>
      <c r="Q33" s="131">
        <f t="shared" si="43"/>
        <v>4.1022704744415113E-2</v>
      </c>
      <c r="R33" s="131">
        <f t="shared" si="43"/>
        <v>3.7293367949468276E-2</v>
      </c>
      <c r="S33" s="131">
        <f t="shared" si="43"/>
        <v>3.3564031154521452E-2</v>
      </c>
      <c r="T33" s="132">
        <f t="shared" si="43"/>
        <v>2.9834694359574622E-2</v>
      </c>
      <c r="U33" s="144">
        <f>Pivot!R144</f>
        <v>3.9651726522415907E-2</v>
      </c>
      <c r="V33" s="131">
        <f t="shared" si="44"/>
        <v>4.7582071826899094E-2</v>
      </c>
      <c r="W33" s="131">
        <f t="shared" si="44"/>
        <v>4.3616899174657504E-2</v>
      </c>
      <c r="X33" s="131">
        <f t="shared" si="44"/>
        <v>3.96517265224159E-2</v>
      </c>
      <c r="Y33" s="131">
        <f t="shared" si="44"/>
        <v>3.568655387017431E-2</v>
      </c>
      <c r="Z33" s="132">
        <f t="shared" si="44"/>
        <v>3.172138121793272E-2</v>
      </c>
      <c r="AA33" s="144">
        <f>Pivot!S144</f>
        <v>1.1005673340422243E-2</v>
      </c>
      <c r="AB33" s="131">
        <f t="shared" si="45"/>
        <v>1.3206808008506694E-2</v>
      </c>
      <c r="AC33" s="131">
        <f t="shared" si="45"/>
        <v>1.2106240674464468E-2</v>
      </c>
      <c r="AD33" s="131">
        <f t="shared" si="45"/>
        <v>1.1005673340422241E-2</v>
      </c>
      <c r="AE33" s="131">
        <f t="shared" si="45"/>
        <v>9.9051060063800184E-3</v>
      </c>
      <c r="AF33" s="132">
        <f t="shared" si="45"/>
        <v>8.8045386723377937E-3</v>
      </c>
      <c r="AG33" s="131"/>
      <c r="AH33" s="131"/>
      <c r="AI33" s="131"/>
      <c r="AJ33" s="131"/>
      <c r="AK33" s="131"/>
      <c r="AL33" s="131"/>
      <c r="AM33" s="131"/>
      <c r="AN33" s="131"/>
      <c r="AO33" s="131"/>
      <c r="AP33" s="131"/>
      <c r="AQ33" s="131"/>
      <c r="AR33" s="131"/>
      <c r="AS33" s="131"/>
      <c r="AT33" s="131"/>
      <c r="AU33" s="131"/>
      <c r="AV33" s="131"/>
      <c r="AW33" s="131"/>
      <c r="AX33" s="131"/>
      <c r="AY33" s="131"/>
    </row>
    <row r="34" spans="2:51">
      <c r="B34" s="139" t="s">
        <v>39</v>
      </c>
      <c r="C34" s="144">
        <f>Pivot!O145</f>
        <v>9.0971600437296865E-3</v>
      </c>
      <c r="D34" s="131">
        <f t="shared" si="41"/>
        <v>1.0916592052475626E-2</v>
      </c>
      <c r="E34" s="131">
        <f t="shared" si="41"/>
        <v>1.0006876048102655E-2</v>
      </c>
      <c r="F34" s="131">
        <f t="shared" si="41"/>
        <v>9.0971600437296848E-3</v>
      </c>
      <c r="G34" s="131">
        <f t="shared" si="41"/>
        <v>8.1874440393567179E-3</v>
      </c>
      <c r="H34" s="132">
        <f t="shared" si="41"/>
        <v>7.2777280349837483E-3</v>
      </c>
      <c r="I34" s="144">
        <f>Pivot!P145</f>
        <v>4.0984627003246746E-2</v>
      </c>
      <c r="J34" s="131">
        <f t="shared" si="42"/>
        <v>4.9181552403896101E-2</v>
      </c>
      <c r="K34" s="131">
        <f t="shared" si="42"/>
        <v>4.5083089703571423E-2</v>
      </c>
      <c r="L34" s="131">
        <f t="shared" si="42"/>
        <v>4.0984627003246739E-2</v>
      </c>
      <c r="M34" s="131">
        <f t="shared" si="42"/>
        <v>3.6886164302922068E-2</v>
      </c>
      <c r="N34" s="132">
        <f t="shared" si="42"/>
        <v>3.2787701602597391E-2</v>
      </c>
      <c r="O34" s="144">
        <f>Pivot!Q145</f>
        <v>8.3348585958021484E-2</v>
      </c>
      <c r="P34" s="131">
        <f t="shared" si="43"/>
        <v>0.1000183031496258</v>
      </c>
      <c r="Q34" s="131">
        <f t="shared" si="43"/>
        <v>9.1683444553823643E-2</v>
      </c>
      <c r="R34" s="131">
        <f t="shared" si="43"/>
        <v>8.3348585958021471E-2</v>
      </c>
      <c r="S34" s="131">
        <f t="shared" si="43"/>
        <v>7.5013727362219326E-2</v>
      </c>
      <c r="T34" s="132">
        <f t="shared" si="43"/>
        <v>6.6678868766417182E-2</v>
      </c>
      <c r="U34" s="144">
        <f>Pivot!R145</f>
        <v>7.0371487980107283E-2</v>
      </c>
      <c r="V34" s="131">
        <f t="shared" si="44"/>
        <v>8.4445785576128751E-2</v>
      </c>
      <c r="W34" s="131">
        <f t="shared" si="44"/>
        <v>7.7408636778118017E-2</v>
      </c>
      <c r="X34" s="131">
        <f t="shared" si="44"/>
        <v>7.037148798010727E-2</v>
      </c>
      <c r="Y34" s="131">
        <f t="shared" si="44"/>
        <v>6.333433918209655E-2</v>
      </c>
      <c r="Z34" s="132">
        <f t="shared" si="44"/>
        <v>5.6297190384085823E-2</v>
      </c>
      <c r="AA34" s="144">
        <f>Pivot!S145</f>
        <v>1.1129881458249856E-2</v>
      </c>
      <c r="AB34" s="131">
        <f t="shared" si="45"/>
        <v>1.3355857749899828E-2</v>
      </c>
      <c r="AC34" s="131">
        <f t="shared" si="45"/>
        <v>1.2242869604074842E-2</v>
      </c>
      <c r="AD34" s="131">
        <f t="shared" si="45"/>
        <v>1.1129881458249854E-2</v>
      </c>
      <c r="AE34" s="131">
        <f t="shared" si="45"/>
        <v>1.001689331242487E-2</v>
      </c>
      <c r="AF34" s="132">
        <f t="shared" si="45"/>
        <v>8.9039051665998833E-3</v>
      </c>
      <c r="AG34" s="131"/>
      <c r="AH34" s="131"/>
      <c r="AI34" s="131"/>
      <c r="AJ34" s="131"/>
      <c r="AK34" s="131"/>
      <c r="AL34" s="131"/>
      <c r="AM34" s="131"/>
      <c r="AN34" s="131"/>
      <c r="AO34" s="131"/>
      <c r="AP34" s="131"/>
      <c r="AQ34" s="131"/>
      <c r="AR34" s="131"/>
      <c r="AS34" s="131"/>
      <c r="AT34" s="131"/>
      <c r="AU34" s="131"/>
      <c r="AV34" s="131"/>
      <c r="AW34" s="131"/>
      <c r="AX34" s="131"/>
      <c r="AY34" s="131"/>
    </row>
    <row r="35" spans="2:51">
      <c r="B35" s="139" t="s">
        <v>12</v>
      </c>
      <c r="C35" s="144">
        <f>Pivot!O146</f>
        <v>1.6216371127330451E-3</v>
      </c>
      <c r="D35" s="131">
        <f t="shared" ref="D35:H41" si="46">$C35*INDEX($C$3:$H$9,MATCH($B$2,$B$3:$B$9,0),MATCH(D$13,$C$2:$H$2,0))</f>
        <v>1.9459645352796545E-3</v>
      </c>
      <c r="E35" s="131">
        <f t="shared" si="46"/>
        <v>1.7838008240063498E-3</v>
      </c>
      <c r="F35" s="131">
        <f t="shared" si="46"/>
        <v>1.6216371127330449E-3</v>
      </c>
      <c r="G35" s="131">
        <f t="shared" si="46"/>
        <v>1.4594734014597404E-3</v>
      </c>
      <c r="H35" s="132">
        <f t="shared" si="46"/>
        <v>1.297309690186436E-3</v>
      </c>
      <c r="I35" s="144">
        <f>Pivot!P146</f>
        <v>2.8814235239143508E-2</v>
      </c>
      <c r="J35" s="131">
        <f t="shared" ref="J35:N41" si="47">$I35*INDEX($C$3:$H$9,MATCH($B$2,$B$3:$B$9,0),MATCH(J$13,$C$2:$H$2,0))</f>
        <v>3.4577082286972212E-2</v>
      </c>
      <c r="K35" s="131">
        <f t="shared" si="47"/>
        <v>3.1695658763057862E-2</v>
      </c>
      <c r="L35" s="131">
        <f t="shared" si="47"/>
        <v>2.8814235239143504E-2</v>
      </c>
      <c r="M35" s="131">
        <f t="shared" si="47"/>
        <v>2.5932811715229154E-2</v>
      </c>
      <c r="N35" s="132">
        <f t="shared" si="47"/>
        <v>2.3051388191314803E-2</v>
      </c>
      <c r="O35" s="144">
        <f>Pivot!Q146</f>
        <v>1.5900641271623852E-2</v>
      </c>
      <c r="P35" s="131">
        <f t="shared" ref="P35:T41" si="48">$O35*INDEX($C$3:$H$9,MATCH($B$2,$B$3:$B$9,0),MATCH(P$13,$C$2:$H$2,0))</f>
        <v>1.9080769525948626E-2</v>
      </c>
      <c r="Q35" s="131">
        <f t="shared" si="48"/>
        <v>1.7490705398786239E-2</v>
      </c>
      <c r="R35" s="131">
        <f t="shared" si="48"/>
        <v>1.5900641271623848E-2</v>
      </c>
      <c r="S35" s="131">
        <f t="shared" si="48"/>
        <v>1.4310577144461465E-2</v>
      </c>
      <c r="T35" s="132">
        <f t="shared" si="48"/>
        <v>1.272051301729908E-2</v>
      </c>
      <c r="U35" s="144">
        <f>Pivot!R146</f>
        <v>4.7595790009530181E-2</v>
      </c>
      <c r="V35" s="131">
        <f t="shared" ref="V35:Z41" si="49">$U35*INDEX($C$3:$H$9,MATCH($B$2,$B$3:$B$9,0),MATCH(V$13,$C$2:$H$2,0))</f>
        <v>5.7114948011436226E-2</v>
      </c>
      <c r="W35" s="131">
        <f t="shared" si="49"/>
        <v>5.2355369010483203E-2</v>
      </c>
      <c r="X35" s="131">
        <f t="shared" si="49"/>
        <v>4.7595790009530174E-2</v>
      </c>
      <c r="Y35" s="131">
        <f t="shared" si="49"/>
        <v>4.2836211008577159E-2</v>
      </c>
      <c r="Z35" s="132">
        <f t="shared" si="49"/>
        <v>3.8076632007624144E-2</v>
      </c>
      <c r="AA35" s="144">
        <f>Pivot!S146</f>
        <v>6.6740434113979445E-3</v>
      </c>
      <c r="AB35" s="131">
        <f t="shared" ref="AB35:AF41" si="50">$AA35*INDEX($C$3:$H$9,MATCH($B$2,$B$3:$B$9,0),MATCH(AB$13,$C$2:$H$2,0))</f>
        <v>8.0088520936775348E-3</v>
      </c>
      <c r="AC35" s="131">
        <f t="shared" si="50"/>
        <v>7.3414477525377397E-3</v>
      </c>
      <c r="AD35" s="131">
        <f t="shared" si="50"/>
        <v>6.6740434113979437E-3</v>
      </c>
      <c r="AE35" s="131">
        <f t="shared" si="50"/>
        <v>6.0066390702581494E-3</v>
      </c>
      <c r="AF35" s="132">
        <f t="shared" si="50"/>
        <v>5.3392347291183551E-3</v>
      </c>
      <c r="AG35" s="131"/>
      <c r="AH35" s="131"/>
      <c r="AI35" s="131"/>
      <c r="AJ35" s="131"/>
      <c r="AK35" s="131"/>
      <c r="AL35" s="131"/>
      <c r="AM35" s="131"/>
      <c r="AN35" s="131"/>
      <c r="AO35" s="131"/>
      <c r="AP35" s="131"/>
      <c r="AQ35" s="131"/>
      <c r="AR35" s="131"/>
      <c r="AS35" s="131"/>
      <c r="AT35" s="131"/>
      <c r="AU35" s="131"/>
      <c r="AV35" s="131"/>
      <c r="AW35" s="131"/>
      <c r="AX35" s="131"/>
      <c r="AY35" s="131"/>
    </row>
    <row r="36" spans="2:51">
      <c r="B36" s="139" t="s">
        <v>29</v>
      </c>
      <c r="C36" s="144">
        <f>Pivot!O147</f>
        <v>7.6050663847235184E-3</v>
      </c>
      <c r="D36" s="131">
        <f t="shared" si="46"/>
        <v>9.1260796616682242E-3</v>
      </c>
      <c r="E36" s="131">
        <f t="shared" si="46"/>
        <v>8.3655730231958717E-3</v>
      </c>
      <c r="F36" s="131">
        <f t="shared" si="46"/>
        <v>7.6050663847235175E-3</v>
      </c>
      <c r="G36" s="131">
        <f t="shared" si="46"/>
        <v>6.844559746251166E-3</v>
      </c>
      <c r="H36" s="132">
        <f t="shared" si="46"/>
        <v>6.0840531077788144E-3</v>
      </c>
      <c r="I36" s="144">
        <f>Pivot!P147</f>
        <v>2.7959030732916942E-2</v>
      </c>
      <c r="J36" s="131">
        <f t="shared" si="47"/>
        <v>3.3550836879500334E-2</v>
      </c>
      <c r="K36" s="131">
        <f t="shared" si="47"/>
        <v>3.075493380620864E-2</v>
      </c>
      <c r="L36" s="131">
        <f t="shared" si="47"/>
        <v>2.7959030732916938E-2</v>
      </c>
      <c r="M36" s="131">
        <f t="shared" si="47"/>
        <v>2.5163127659625244E-2</v>
      </c>
      <c r="N36" s="132">
        <f t="shared" si="47"/>
        <v>2.2367224586333553E-2</v>
      </c>
      <c r="O36" s="144">
        <f>Pivot!Q147</f>
        <v>5.0790936450618981E-2</v>
      </c>
      <c r="P36" s="131">
        <f t="shared" si="48"/>
        <v>6.0949123740742787E-2</v>
      </c>
      <c r="Q36" s="131">
        <f t="shared" si="48"/>
        <v>5.5870030095680881E-2</v>
      </c>
      <c r="R36" s="131">
        <f t="shared" si="48"/>
        <v>5.0790936450618974E-2</v>
      </c>
      <c r="S36" s="131">
        <f t="shared" si="48"/>
        <v>4.5711842805557082E-2</v>
      </c>
      <c r="T36" s="132">
        <f t="shared" si="48"/>
        <v>4.0632749160495182E-2</v>
      </c>
      <c r="U36" s="144">
        <f>Pivot!R147</f>
        <v>5.6536204316498688E-2</v>
      </c>
      <c r="V36" s="131">
        <f t="shared" si="49"/>
        <v>6.7843445179798442E-2</v>
      </c>
      <c r="W36" s="131">
        <f t="shared" si="49"/>
        <v>6.2189824748148562E-2</v>
      </c>
      <c r="X36" s="131">
        <f t="shared" si="49"/>
        <v>5.6536204316498681E-2</v>
      </c>
      <c r="Y36" s="131">
        <f t="shared" si="49"/>
        <v>5.0882583884848814E-2</v>
      </c>
      <c r="Z36" s="132">
        <f t="shared" si="49"/>
        <v>4.5228963453198948E-2</v>
      </c>
      <c r="AA36" s="144">
        <f>Pivot!S147</f>
        <v>1.5076480261195187E-2</v>
      </c>
      <c r="AB36" s="131">
        <f t="shared" si="50"/>
        <v>1.8091776313434227E-2</v>
      </c>
      <c r="AC36" s="131">
        <f t="shared" si="50"/>
        <v>1.6584128287314707E-2</v>
      </c>
      <c r="AD36" s="131">
        <f t="shared" si="50"/>
        <v>1.5076480261195185E-2</v>
      </c>
      <c r="AE36" s="131">
        <f t="shared" si="50"/>
        <v>1.3568832235075667E-2</v>
      </c>
      <c r="AF36" s="132">
        <f t="shared" si="50"/>
        <v>1.2061184208956148E-2</v>
      </c>
      <c r="AG36" s="131"/>
      <c r="AH36" s="131"/>
      <c r="AI36" s="131"/>
      <c r="AJ36" s="131"/>
      <c r="AK36" s="131"/>
      <c r="AL36" s="131"/>
      <c r="AM36" s="131"/>
      <c r="AN36" s="131"/>
      <c r="AO36" s="131"/>
      <c r="AP36" s="131"/>
      <c r="AQ36" s="131"/>
      <c r="AR36" s="131"/>
      <c r="AS36" s="131"/>
      <c r="AT36" s="131"/>
      <c r="AU36" s="131"/>
      <c r="AV36" s="131"/>
      <c r="AW36" s="131"/>
      <c r="AX36" s="131"/>
      <c r="AY36" s="131"/>
    </row>
    <row r="37" spans="2:51">
      <c r="B37" s="139" t="s">
        <v>33</v>
      </c>
      <c r="C37" s="144">
        <f>Pivot!O148</f>
        <v>7.2487601745765719E-3</v>
      </c>
      <c r="D37" s="131">
        <f t="shared" si="46"/>
        <v>8.6985122094918876E-3</v>
      </c>
      <c r="E37" s="131">
        <f t="shared" si="46"/>
        <v>7.9736361920342298E-3</v>
      </c>
      <c r="F37" s="131">
        <f t="shared" si="46"/>
        <v>7.248760174576571E-3</v>
      </c>
      <c r="G37" s="131">
        <f t="shared" si="46"/>
        <v>6.523884157118914E-3</v>
      </c>
      <c r="H37" s="132">
        <f t="shared" si="46"/>
        <v>5.799008139661257E-3</v>
      </c>
      <c r="I37" s="144">
        <f>Pivot!P148</f>
        <v>3.4289681563638652E-2</v>
      </c>
      <c r="J37" s="131">
        <f t="shared" si="47"/>
        <v>4.1147617876366387E-2</v>
      </c>
      <c r="K37" s="131">
        <f t="shared" si="47"/>
        <v>3.7718649720002523E-2</v>
      </c>
      <c r="L37" s="131">
        <f t="shared" si="47"/>
        <v>3.4289681563638645E-2</v>
      </c>
      <c r="M37" s="131">
        <f t="shared" si="47"/>
        <v>3.0860713407274785E-2</v>
      </c>
      <c r="N37" s="132">
        <f t="shared" si="47"/>
        <v>2.7431745250910921E-2</v>
      </c>
      <c r="O37" s="144">
        <f>Pivot!Q148</f>
        <v>5.8509177854172506E-2</v>
      </c>
      <c r="P37" s="131">
        <f t="shared" si="48"/>
        <v>7.0211013425007018E-2</v>
      </c>
      <c r="Q37" s="131">
        <f t="shared" si="48"/>
        <v>6.4360095639589762E-2</v>
      </c>
      <c r="R37" s="131">
        <f t="shared" si="48"/>
        <v>5.8509177854172499E-2</v>
      </c>
      <c r="S37" s="131">
        <f t="shared" si="48"/>
        <v>5.265826006875525E-2</v>
      </c>
      <c r="T37" s="132">
        <f t="shared" si="48"/>
        <v>4.6807342283338001E-2</v>
      </c>
      <c r="U37" s="144">
        <f>Pivot!R148</f>
        <v>4.7270668047110505E-2</v>
      </c>
      <c r="V37" s="131">
        <f t="shared" si="49"/>
        <v>5.6724801656532611E-2</v>
      </c>
      <c r="W37" s="131">
        <f t="shared" si="49"/>
        <v>5.1997734851821562E-2</v>
      </c>
      <c r="X37" s="131">
        <f t="shared" si="49"/>
        <v>4.7270668047110498E-2</v>
      </c>
      <c r="Y37" s="131">
        <f t="shared" si="49"/>
        <v>4.2543601242399448E-2</v>
      </c>
      <c r="Z37" s="132">
        <f t="shared" si="49"/>
        <v>3.7816534437688398E-2</v>
      </c>
      <c r="AA37" s="144">
        <f>Pivot!S148</f>
        <v>7.4975832699358778E-3</v>
      </c>
      <c r="AB37" s="131">
        <f t="shared" si="50"/>
        <v>8.9970999239230541E-3</v>
      </c>
      <c r="AC37" s="131">
        <f t="shared" si="50"/>
        <v>8.247341596929466E-3</v>
      </c>
      <c r="AD37" s="131">
        <f t="shared" si="50"/>
        <v>7.497583269935877E-3</v>
      </c>
      <c r="AE37" s="131">
        <f t="shared" si="50"/>
        <v>6.7478249429422897E-3</v>
      </c>
      <c r="AF37" s="132">
        <f t="shared" si="50"/>
        <v>5.9980666159487016E-3</v>
      </c>
      <c r="AG37" s="131"/>
      <c r="AH37" s="131"/>
      <c r="AI37" s="131"/>
      <c r="AJ37" s="131"/>
      <c r="AK37" s="131"/>
      <c r="AL37" s="131"/>
      <c r="AM37" s="131"/>
      <c r="AN37" s="131"/>
      <c r="AO37" s="131"/>
      <c r="AP37" s="131"/>
      <c r="AQ37" s="131"/>
      <c r="AR37" s="131"/>
      <c r="AS37" s="131"/>
      <c r="AT37" s="131"/>
      <c r="AU37" s="131"/>
      <c r="AV37" s="131"/>
      <c r="AW37" s="131"/>
      <c r="AX37" s="131"/>
      <c r="AY37" s="131"/>
    </row>
    <row r="38" spans="2:51">
      <c r="B38" s="139" t="s">
        <v>32</v>
      </c>
      <c r="C38" s="144">
        <f>Pivot!O149</f>
        <v>8.8487656968826069E-3</v>
      </c>
      <c r="D38" s="131">
        <f t="shared" si="46"/>
        <v>1.061851883625913E-2</v>
      </c>
      <c r="E38" s="131">
        <f t="shared" si="46"/>
        <v>9.7336422665708685E-3</v>
      </c>
      <c r="F38" s="131">
        <f t="shared" si="46"/>
        <v>8.8487656968826052E-3</v>
      </c>
      <c r="G38" s="131">
        <f t="shared" si="46"/>
        <v>7.9638891271943454E-3</v>
      </c>
      <c r="H38" s="132">
        <f t="shared" si="46"/>
        <v>7.0790125575060847E-3</v>
      </c>
      <c r="I38" s="144">
        <f>Pivot!P149</f>
        <v>2.6403202110433132E-2</v>
      </c>
      <c r="J38" s="131">
        <f t="shared" si="47"/>
        <v>3.1683842532519761E-2</v>
      </c>
      <c r="K38" s="131">
        <f t="shared" si="47"/>
        <v>2.9043522321476448E-2</v>
      </c>
      <c r="L38" s="131">
        <f t="shared" si="47"/>
        <v>2.6403202110433129E-2</v>
      </c>
      <c r="M38" s="131">
        <f t="shared" si="47"/>
        <v>2.3762881899389816E-2</v>
      </c>
      <c r="N38" s="132">
        <f t="shared" si="47"/>
        <v>2.1122561688346503E-2</v>
      </c>
      <c r="O38" s="144">
        <f>Pivot!Q149</f>
        <v>7.3282055956504485E-2</v>
      </c>
      <c r="P38" s="131">
        <f t="shared" si="48"/>
        <v>8.7938467147805399E-2</v>
      </c>
      <c r="Q38" s="131">
        <f t="shared" si="48"/>
        <v>8.0610261552154935E-2</v>
      </c>
      <c r="R38" s="131">
        <f t="shared" si="48"/>
        <v>7.3282055956504472E-2</v>
      </c>
      <c r="S38" s="131">
        <f t="shared" si="48"/>
        <v>6.5953850360854036E-2</v>
      </c>
      <c r="T38" s="132">
        <f t="shared" si="48"/>
        <v>5.8625644765203586E-2</v>
      </c>
      <c r="U38" s="144">
        <f>Pivot!R149</f>
        <v>3.888597709407942E-2</v>
      </c>
      <c r="V38" s="131">
        <f t="shared" si="49"/>
        <v>4.6663172512895312E-2</v>
      </c>
      <c r="W38" s="131">
        <f t="shared" si="49"/>
        <v>4.2774574803487363E-2</v>
      </c>
      <c r="X38" s="131">
        <f t="shared" si="49"/>
        <v>3.8885977094079413E-2</v>
      </c>
      <c r="Y38" s="131">
        <f t="shared" si="49"/>
        <v>3.4997379384671477E-2</v>
      </c>
      <c r="Z38" s="132">
        <f t="shared" si="49"/>
        <v>3.1108781675263535E-2</v>
      </c>
      <c r="AA38" s="144">
        <f>Pivot!S149</f>
        <v>8.7230968032514389E-3</v>
      </c>
      <c r="AB38" s="131">
        <f t="shared" si="50"/>
        <v>1.0467716163901727E-2</v>
      </c>
      <c r="AC38" s="131">
        <f t="shared" si="50"/>
        <v>9.5954064835765841E-3</v>
      </c>
      <c r="AD38" s="131">
        <f t="shared" si="50"/>
        <v>8.7230968032514372E-3</v>
      </c>
      <c r="AE38" s="131">
        <f t="shared" si="50"/>
        <v>7.8507871229262938E-3</v>
      </c>
      <c r="AF38" s="132">
        <f t="shared" si="50"/>
        <v>6.9784774426011505E-3</v>
      </c>
      <c r="AG38" s="131"/>
      <c r="AH38" s="131"/>
      <c r="AI38" s="131"/>
      <c r="AJ38" s="131"/>
      <c r="AK38" s="131"/>
      <c r="AL38" s="131"/>
      <c r="AM38" s="131"/>
      <c r="AN38" s="131"/>
      <c r="AO38" s="131"/>
      <c r="AP38" s="131"/>
      <c r="AQ38" s="131"/>
      <c r="AR38" s="131"/>
      <c r="AS38" s="131"/>
      <c r="AT38" s="131"/>
      <c r="AU38" s="131"/>
      <c r="AV38" s="131"/>
      <c r="AW38" s="131"/>
      <c r="AX38" s="131"/>
      <c r="AY38" s="131"/>
    </row>
    <row r="39" spans="2:51">
      <c r="B39" s="139" t="s">
        <v>35</v>
      </c>
      <c r="C39" s="144">
        <f>Pivot!O150</f>
        <v>1.0303746232740696E-2</v>
      </c>
      <c r="D39" s="131">
        <f t="shared" si="46"/>
        <v>1.2364495479288836E-2</v>
      </c>
      <c r="E39" s="131">
        <f t="shared" si="46"/>
        <v>1.1334120856014766E-2</v>
      </c>
      <c r="F39" s="131">
        <f t="shared" si="46"/>
        <v>1.0303746232740694E-2</v>
      </c>
      <c r="G39" s="131">
        <f t="shared" si="46"/>
        <v>9.2733716094666255E-3</v>
      </c>
      <c r="H39" s="132">
        <f t="shared" si="46"/>
        <v>8.2429969861925554E-3</v>
      </c>
      <c r="I39" s="144">
        <f>Pivot!P150</f>
        <v>3.594666261710628E-2</v>
      </c>
      <c r="J39" s="131">
        <f t="shared" si="47"/>
        <v>4.3135995140527544E-2</v>
      </c>
      <c r="K39" s="131">
        <f t="shared" si="47"/>
        <v>3.9541328878816909E-2</v>
      </c>
      <c r="L39" s="131">
        <f t="shared" si="47"/>
        <v>3.5946662617106273E-2</v>
      </c>
      <c r="M39" s="131">
        <f t="shared" si="47"/>
        <v>3.2351996355395651E-2</v>
      </c>
      <c r="N39" s="132">
        <f t="shared" si="47"/>
        <v>2.8757330093685023E-2</v>
      </c>
      <c r="O39" s="144">
        <f>Pivot!Q150</f>
        <v>4.9272977361399899E-2</v>
      </c>
      <c r="P39" s="131">
        <f t="shared" si="48"/>
        <v>5.9127572833679885E-2</v>
      </c>
      <c r="Q39" s="131">
        <f t="shared" si="48"/>
        <v>5.4200275097539892E-2</v>
      </c>
      <c r="R39" s="131">
        <f t="shared" si="48"/>
        <v>4.9272977361399892E-2</v>
      </c>
      <c r="S39" s="131">
        <f t="shared" si="48"/>
        <v>4.4345679625259905E-2</v>
      </c>
      <c r="T39" s="132">
        <f t="shared" si="48"/>
        <v>3.9418381889119919E-2</v>
      </c>
      <c r="U39" s="144">
        <f>Pivot!R150</f>
        <v>5.7364553886409833E-2</v>
      </c>
      <c r="V39" s="131">
        <f t="shared" si="49"/>
        <v>6.8837464663691811E-2</v>
      </c>
      <c r="W39" s="131">
        <f t="shared" si="49"/>
        <v>6.3101009275050815E-2</v>
      </c>
      <c r="X39" s="131">
        <f t="shared" si="49"/>
        <v>5.7364553886409826E-2</v>
      </c>
      <c r="Y39" s="131">
        <f t="shared" si="49"/>
        <v>5.1628098497768844E-2</v>
      </c>
      <c r="Z39" s="132">
        <f t="shared" si="49"/>
        <v>4.5891643109127862E-2</v>
      </c>
      <c r="AA39" s="144">
        <f>Pivot!S150</f>
        <v>1.223191131462748E-2</v>
      </c>
      <c r="AB39" s="131">
        <f t="shared" si="50"/>
        <v>1.4678293577552978E-2</v>
      </c>
      <c r="AC39" s="131">
        <f t="shared" si="50"/>
        <v>1.3455102446090229E-2</v>
      </c>
      <c r="AD39" s="131">
        <f t="shared" si="50"/>
        <v>1.2231911314627478E-2</v>
      </c>
      <c r="AE39" s="131">
        <f t="shared" si="50"/>
        <v>1.1008720183164731E-2</v>
      </c>
      <c r="AF39" s="132">
        <f t="shared" si="50"/>
        <v>9.7855290517019841E-3</v>
      </c>
      <c r="AG39" s="131"/>
      <c r="AH39" s="131"/>
      <c r="AI39" s="131"/>
      <c r="AJ39" s="131"/>
      <c r="AK39" s="131"/>
      <c r="AL39" s="131"/>
      <c r="AM39" s="131"/>
      <c r="AN39" s="131"/>
      <c r="AO39" s="131"/>
      <c r="AP39" s="131"/>
      <c r="AQ39" s="131"/>
      <c r="AR39" s="131"/>
      <c r="AS39" s="131"/>
      <c r="AT39" s="131"/>
      <c r="AU39" s="131"/>
      <c r="AV39" s="131"/>
      <c r="AW39" s="131"/>
      <c r="AX39" s="131"/>
      <c r="AY39" s="131"/>
    </row>
    <row r="40" spans="2:51">
      <c r="B40" s="139" t="s">
        <v>37</v>
      </c>
      <c r="C40" s="144">
        <f>Pivot!O151</f>
        <v>1.1415048536183347E-2</v>
      </c>
      <c r="D40" s="131">
        <f t="shared" si="46"/>
        <v>1.3698058243420018E-2</v>
      </c>
      <c r="E40" s="131">
        <f t="shared" si="46"/>
        <v>1.2556553389801682E-2</v>
      </c>
      <c r="F40" s="131">
        <f t="shared" si="46"/>
        <v>1.1415048536183345E-2</v>
      </c>
      <c r="G40" s="131">
        <f t="shared" si="46"/>
        <v>1.0273543682565011E-2</v>
      </c>
      <c r="H40" s="132">
        <f t="shared" si="46"/>
        <v>9.1320388289466772E-3</v>
      </c>
      <c r="I40" s="144">
        <f>Pivot!P151</f>
        <v>4.5735959451644728E-2</v>
      </c>
      <c r="J40" s="131">
        <f t="shared" si="47"/>
        <v>5.4883151341973684E-2</v>
      </c>
      <c r="K40" s="131">
        <f t="shared" si="47"/>
        <v>5.0309555396809202E-2</v>
      </c>
      <c r="L40" s="131">
        <f t="shared" si="47"/>
        <v>4.5735959451644721E-2</v>
      </c>
      <c r="M40" s="131">
        <f t="shared" si="47"/>
        <v>4.1162363506480254E-2</v>
      </c>
      <c r="N40" s="132">
        <f t="shared" si="47"/>
        <v>3.658876756131578E-2</v>
      </c>
      <c r="O40" s="144">
        <f>Pivot!Q151</f>
        <v>3.590038562994987E-2</v>
      </c>
      <c r="P40" s="131">
        <f t="shared" si="48"/>
        <v>4.3080462755939852E-2</v>
      </c>
      <c r="Q40" s="131">
        <f t="shared" si="48"/>
        <v>3.9490424192944858E-2</v>
      </c>
      <c r="R40" s="131">
        <f t="shared" si="48"/>
        <v>3.5900385629949863E-2</v>
      </c>
      <c r="S40" s="131">
        <f t="shared" si="48"/>
        <v>3.2310347066954882E-2</v>
      </c>
      <c r="T40" s="132">
        <f t="shared" si="48"/>
        <v>2.8720308503959895E-2</v>
      </c>
      <c r="U40" s="144">
        <f>Pivot!R151</f>
        <v>7.9769271446993667E-2</v>
      </c>
      <c r="V40" s="131">
        <f t="shared" si="49"/>
        <v>9.5723125736392412E-2</v>
      </c>
      <c r="W40" s="131">
        <f t="shared" si="49"/>
        <v>8.7746198591693039E-2</v>
      </c>
      <c r="X40" s="131">
        <f t="shared" si="49"/>
        <v>7.9769271446993653E-2</v>
      </c>
      <c r="Y40" s="131">
        <f t="shared" si="49"/>
        <v>7.1792344302294295E-2</v>
      </c>
      <c r="Z40" s="132">
        <f t="shared" si="49"/>
        <v>6.3815417157594923E-2</v>
      </c>
      <c r="AA40" s="144">
        <f>Pivot!S151</f>
        <v>1.8052244044692253E-3</v>
      </c>
      <c r="AB40" s="131">
        <f t="shared" si="50"/>
        <v>2.1662692853630706E-3</v>
      </c>
      <c r="AC40" s="131">
        <f t="shared" si="50"/>
        <v>1.9857468449161479E-3</v>
      </c>
      <c r="AD40" s="131">
        <f t="shared" si="50"/>
        <v>1.8052244044692251E-3</v>
      </c>
      <c r="AE40" s="131">
        <f t="shared" si="50"/>
        <v>1.6247019640223026E-3</v>
      </c>
      <c r="AF40" s="132">
        <f t="shared" si="50"/>
        <v>1.4441795235753802E-3</v>
      </c>
      <c r="AG40" s="131"/>
      <c r="AH40" s="131"/>
      <c r="AI40" s="131"/>
      <c r="AJ40" s="131"/>
      <c r="AK40" s="131"/>
      <c r="AL40" s="131"/>
      <c r="AM40" s="131"/>
      <c r="AN40" s="131"/>
      <c r="AO40" s="131"/>
      <c r="AP40" s="131"/>
      <c r="AQ40" s="131"/>
      <c r="AR40" s="131"/>
      <c r="AS40" s="131"/>
      <c r="AT40" s="131"/>
      <c r="AU40" s="131"/>
      <c r="AV40" s="131"/>
      <c r="AW40" s="131"/>
      <c r="AX40" s="131"/>
      <c r="AY40" s="131"/>
    </row>
    <row r="41" spans="2:51">
      <c r="B41" s="112" t="s">
        <v>21</v>
      </c>
      <c r="C41" s="145">
        <f>Pivot!O152</f>
        <v>8.9707681411370799E-3</v>
      </c>
      <c r="D41" s="133">
        <f t="shared" si="46"/>
        <v>1.0764921769364498E-2</v>
      </c>
      <c r="E41" s="133">
        <f t="shared" si="46"/>
        <v>9.8678449552507888E-3</v>
      </c>
      <c r="F41" s="133">
        <f t="shared" si="46"/>
        <v>8.9707681411370782E-3</v>
      </c>
      <c r="G41" s="133">
        <f t="shared" si="46"/>
        <v>8.0736913270233711E-3</v>
      </c>
      <c r="H41" s="134">
        <f t="shared" si="46"/>
        <v>7.1766145129096631E-3</v>
      </c>
      <c r="I41" s="145">
        <f>Pivot!P152</f>
        <v>2.517867490824802E-2</v>
      </c>
      <c r="J41" s="133">
        <f t="shared" si="47"/>
        <v>3.0214409889897629E-2</v>
      </c>
      <c r="K41" s="133">
        <f t="shared" si="47"/>
        <v>2.7696542399072824E-2</v>
      </c>
      <c r="L41" s="133">
        <f t="shared" si="47"/>
        <v>2.5178674908248017E-2</v>
      </c>
      <c r="M41" s="133">
        <f t="shared" si="47"/>
        <v>2.2660807417423216E-2</v>
      </c>
      <c r="N41" s="134">
        <f t="shared" si="47"/>
        <v>2.0142939926598415E-2</v>
      </c>
      <c r="O41" s="145">
        <f>Pivot!Q152</f>
        <v>3.4716051767432879E-2</v>
      </c>
      <c r="P41" s="133">
        <f t="shared" si="48"/>
        <v>4.1659262120919457E-2</v>
      </c>
      <c r="Q41" s="133">
        <f t="shared" si="48"/>
        <v>3.8187656944176168E-2</v>
      </c>
      <c r="R41" s="133">
        <f t="shared" si="48"/>
        <v>3.4716051767432872E-2</v>
      </c>
      <c r="S41" s="133">
        <f t="shared" si="48"/>
        <v>3.124444659068959E-2</v>
      </c>
      <c r="T41" s="134">
        <f t="shared" si="48"/>
        <v>2.77728414139463E-2</v>
      </c>
      <c r="U41" s="145">
        <f>Pivot!R152</f>
        <v>3.2792479557015003E-2</v>
      </c>
      <c r="V41" s="133">
        <f t="shared" si="49"/>
        <v>3.9350975468418009E-2</v>
      </c>
      <c r="W41" s="133">
        <f t="shared" si="49"/>
        <v>3.6071727512716506E-2</v>
      </c>
      <c r="X41" s="133">
        <f t="shared" si="49"/>
        <v>3.2792479557014996E-2</v>
      </c>
      <c r="Y41" s="133">
        <f t="shared" si="49"/>
        <v>2.95132316013135E-2</v>
      </c>
      <c r="Z41" s="134">
        <f t="shared" si="49"/>
        <v>2.6233983645612E-2</v>
      </c>
      <c r="AA41" s="145">
        <f>Pivot!S152</f>
        <v>1.1414268237718113E-2</v>
      </c>
      <c r="AB41" s="133">
        <f t="shared" si="50"/>
        <v>1.3697121885261737E-2</v>
      </c>
      <c r="AC41" s="133">
        <f t="shared" si="50"/>
        <v>1.2555695061489925E-2</v>
      </c>
      <c r="AD41" s="133">
        <f t="shared" si="50"/>
        <v>1.1414268237718111E-2</v>
      </c>
      <c r="AE41" s="133">
        <f t="shared" si="50"/>
        <v>1.02728414139463E-2</v>
      </c>
      <c r="AF41" s="134">
        <f t="shared" si="50"/>
        <v>9.13141459017449E-3</v>
      </c>
      <c r="AG41" s="131"/>
      <c r="AH41" s="131"/>
      <c r="AI41" s="131"/>
      <c r="AJ41" s="131"/>
      <c r="AK41" s="131"/>
      <c r="AL41" s="131"/>
      <c r="AM41" s="131"/>
      <c r="AN41" s="131"/>
      <c r="AO41" s="131"/>
      <c r="AP41" s="131"/>
      <c r="AQ41" s="131"/>
      <c r="AR41" s="131"/>
      <c r="AS41" s="131"/>
      <c r="AT41" s="131"/>
      <c r="AU41" s="131"/>
      <c r="AV41" s="131"/>
      <c r="AW41" s="131"/>
      <c r="AX41" s="131"/>
      <c r="AY41" s="131"/>
    </row>
    <row r="43" spans="2:51">
      <c r="B43" s="142" t="s">
        <v>244</v>
      </c>
      <c r="C43" s="13" t="s">
        <v>40</v>
      </c>
      <c r="D43" s="14" t="s">
        <v>13</v>
      </c>
      <c r="F43" s="142" t="s">
        <v>244</v>
      </c>
      <c r="G43" s="12" t="s">
        <v>20</v>
      </c>
      <c r="H43" s="13" t="s">
        <v>31</v>
      </c>
      <c r="I43" s="13" t="s">
        <v>24</v>
      </c>
      <c r="J43" s="13" t="s">
        <v>19</v>
      </c>
      <c r="K43" s="13" t="s">
        <v>36</v>
      </c>
      <c r="L43" s="13" t="s">
        <v>14</v>
      </c>
      <c r="M43" s="13" t="s">
        <v>26</v>
      </c>
      <c r="N43" s="13" t="s">
        <v>28</v>
      </c>
      <c r="O43" s="13" t="s">
        <v>18</v>
      </c>
      <c r="P43" s="13" t="s">
        <v>27</v>
      </c>
      <c r="Q43" s="13" t="s">
        <v>34</v>
      </c>
      <c r="R43" s="13" t="s">
        <v>30</v>
      </c>
      <c r="S43" s="13" t="s">
        <v>25</v>
      </c>
      <c r="T43" s="13" t="s">
        <v>38</v>
      </c>
      <c r="U43" s="13" t="s">
        <v>17</v>
      </c>
      <c r="V43" s="13" t="s">
        <v>15</v>
      </c>
      <c r="W43" s="13" t="s">
        <v>23</v>
      </c>
      <c r="X43" s="13" t="s">
        <v>22</v>
      </c>
      <c r="Y43" s="13" t="s">
        <v>16</v>
      </c>
      <c r="Z43" s="13" t="s">
        <v>39</v>
      </c>
      <c r="AA43" s="13" t="s">
        <v>12</v>
      </c>
      <c r="AB43" s="13" t="s">
        <v>29</v>
      </c>
      <c r="AC43" s="13" t="s">
        <v>33</v>
      </c>
      <c r="AD43" s="13" t="s">
        <v>32</v>
      </c>
      <c r="AE43" s="13" t="s">
        <v>35</v>
      </c>
      <c r="AF43" s="13" t="s">
        <v>37</v>
      </c>
      <c r="AG43" s="13" t="s">
        <v>21</v>
      </c>
      <c r="AH43" s="170" t="s">
        <v>218</v>
      </c>
      <c r="AI43" s="170" t="s">
        <v>219</v>
      </c>
      <c r="AJ43" s="170" t="s">
        <v>220</v>
      </c>
      <c r="AK43" s="170" t="s">
        <v>221</v>
      </c>
      <c r="AL43" s="170" t="s">
        <v>222</v>
      </c>
      <c r="AM43" s="171" t="s">
        <v>223</v>
      </c>
    </row>
    <row r="44" spans="2:51">
      <c r="B44" s="139">
        <v>2009</v>
      </c>
      <c r="C44" s="151">
        <v>0.17762327305133593</v>
      </c>
      <c r="D44" s="164">
        <v>0.82237672694866404</v>
      </c>
      <c r="F44" s="139">
        <v>2009</v>
      </c>
      <c r="G44" s="167">
        <v>7.4549561959336597E-2</v>
      </c>
      <c r="H44" s="151">
        <v>5.1607227131929653E-2</v>
      </c>
      <c r="I44" s="151">
        <v>5.9657736562321075E-2</v>
      </c>
      <c r="J44" s="151">
        <v>6.420523828118449E-2</v>
      </c>
      <c r="K44" s="151">
        <v>2.9108682476217399E-2</v>
      </c>
      <c r="L44" s="151">
        <v>1.272198492191449E-2</v>
      </c>
      <c r="M44" s="151">
        <v>1.586145601506371E-2</v>
      </c>
      <c r="N44" s="151">
        <v>1.1104336806196054E-2</v>
      </c>
      <c r="O44" s="151">
        <v>9.6160526271659476E-3</v>
      </c>
      <c r="P44" s="151">
        <v>9.8327372211189021E-2</v>
      </c>
      <c r="Q44" s="151">
        <v>5.8319778068979727E-2</v>
      </c>
      <c r="R44" s="151">
        <v>6.7845395721886706E-2</v>
      </c>
      <c r="S44" s="151">
        <v>6.2285142072745651E-2</v>
      </c>
      <c r="T44" s="151">
        <v>4.7198671863583334E-2</v>
      </c>
      <c r="U44" s="151">
        <v>3.9449412711683722E-2</v>
      </c>
      <c r="V44" s="151">
        <v>1.2325508412249327E-2</v>
      </c>
      <c r="W44" s="151">
        <v>1.9602828758082252E-2</v>
      </c>
      <c r="X44" s="151">
        <v>7.4905312785229512E-3</v>
      </c>
      <c r="Y44" s="151">
        <v>5.3260809674505964E-2</v>
      </c>
      <c r="Z44" s="151">
        <v>2.9002675916986683E-2</v>
      </c>
      <c r="AA44" s="151">
        <v>4.8214418329432449E-2</v>
      </c>
      <c r="AB44" s="151">
        <v>2.027360472609582E-2</v>
      </c>
      <c r="AC44" s="151">
        <v>3.2122383075364074E-2</v>
      </c>
      <c r="AD44" s="151">
        <v>3.5988328498156565E-2</v>
      </c>
      <c r="AE44" s="151">
        <v>1.6354356570130825E-2</v>
      </c>
      <c r="AF44" s="151">
        <v>1.542904507854068E-2</v>
      </c>
      <c r="AG44" s="151">
        <v>8.0774602505348236E-3</v>
      </c>
      <c r="AH44" s="151"/>
      <c r="AI44" s="151"/>
      <c r="AJ44" s="151"/>
      <c r="AK44" s="151"/>
      <c r="AL44" s="151"/>
      <c r="AM44" s="164"/>
    </row>
    <row r="45" spans="2:51" ht="15">
      <c r="B45" s="139">
        <v>2010</v>
      </c>
      <c r="C45" s="151">
        <v>0.17802457819635503</v>
      </c>
      <c r="D45" s="164">
        <v>0.82197542180364502</v>
      </c>
      <c r="E45"/>
      <c r="F45" s="139">
        <v>2010</v>
      </c>
      <c r="G45" s="167">
        <v>7.4653530929157511E-2</v>
      </c>
      <c r="H45" s="151">
        <v>5.1623425087579361E-2</v>
      </c>
      <c r="I45" s="151">
        <v>5.9722474892362522E-2</v>
      </c>
      <c r="J45" s="151">
        <v>6.4402897698913594E-2</v>
      </c>
      <c r="K45" s="151">
        <v>2.9314012230789683E-2</v>
      </c>
      <c r="L45" s="151">
        <v>1.253574310676985E-2</v>
      </c>
      <c r="M45" s="151">
        <v>1.5769532179291623E-2</v>
      </c>
      <c r="N45" s="151">
        <v>1.107103373962692E-2</v>
      </c>
      <c r="O45" s="151">
        <v>9.7054488121393612E-3</v>
      </c>
      <c r="P45" s="151">
        <v>9.7996753383058813E-2</v>
      </c>
      <c r="Q45" s="151">
        <v>5.8404119844946055E-2</v>
      </c>
      <c r="R45" s="151">
        <v>6.816088013173055E-2</v>
      </c>
      <c r="S45" s="151">
        <v>6.1357445061737036E-2</v>
      </c>
      <c r="T45" s="151">
        <v>4.698556748158618E-2</v>
      </c>
      <c r="U45" s="151">
        <v>3.9264939802310883E-2</v>
      </c>
      <c r="V45" s="151">
        <v>1.2227291173959893E-2</v>
      </c>
      <c r="W45" s="151">
        <v>1.9872117811145784E-2</v>
      </c>
      <c r="X45" s="151">
        <v>7.4798135994066529E-3</v>
      </c>
      <c r="Y45" s="151">
        <v>5.3239153453961949E-2</v>
      </c>
      <c r="Z45" s="151">
        <v>2.8829468646356653E-2</v>
      </c>
      <c r="AA45" s="151">
        <v>4.8710332731589673E-2</v>
      </c>
      <c r="AB45" s="151">
        <v>2.03683230943618E-2</v>
      </c>
      <c r="AC45" s="151">
        <v>3.2281914571059396E-2</v>
      </c>
      <c r="AD45" s="151">
        <v>3.6178088134454722E-2</v>
      </c>
      <c r="AE45" s="151">
        <v>1.6364861902163012E-2</v>
      </c>
      <c r="AF45" s="151">
        <v>1.5452917057333575E-2</v>
      </c>
      <c r="AG45" s="151">
        <v>8.0279134422069527E-3</v>
      </c>
      <c r="AH45" s="151"/>
      <c r="AI45" s="151"/>
      <c r="AJ45" s="151"/>
      <c r="AK45" s="151"/>
      <c r="AL45" s="151"/>
      <c r="AM45" s="164"/>
    </row>
    <row r="46" spans="2:51" ht="15">
      <c r="B46" s="139">
        <v>2011</v>
      </c>
      <c r="C46" s="151">
        <v>0.17794775789528114</v>
      </c>
      <c r="D46" s="164">
        <v>0.82205224210471883</v>
      </c>
      <c r="E46"/>
      <c r="F46" s="139">
        <v>2011</v>
      </c>
      <c r="G46" s="167">
        <v>7.4554450876308229E-2</v>
      </c>
      <c r="H46" s="151">
        <v>5.1404189354415958E-2</v>
      </c>
      <c r="I46" s="151">
        <v>6.0148645184822332E-2</v>
      </c>
      <c r="J46" s="151">
        <v>6.4729656921753601E-2</v>
      </c>
      <c r="K46" s="151">
        <v>2.9881941228049203E-2</v>
      </c>
      <c r="L46" s="151">
        <v>1.2263477954819291E-2</v>
      </c>
      <c r="M46" s="151">
        <v>1.5575662311767902E-2</v>
      </c>
      <c r="N46" s="151">
        <v>1.0999098698868118E-2</v>
      </c>
      <c r="O46" s="151">
        <v>9.7675243576491894E-3</v>
      </c>
      <c r="P46" s="151">
        <v>9.8071126615294546E-2</v>
      </c>
      <c r="Q46" s="151">
        <v>5.868854847148558E-2</v>
      </c>
      <c r="R46" s="151">
        <v>6.7740480875568734E-2</v>
      </c>
      <c r="S46" s="151">
        <v>6.0325458115074081E-2</v>
      </c>
      <c r="T46" s="151">
        <v>4.6988870237657708E-2</v>
      </c>
      <c r="U46" s="151">
        <v>3.9075657585636116E-2</v>
      </c>
      <c r="V46" s="151">
        <v>1.2061088311386475E-2</v>
      </c>
      <c r="W46" s="151">
        <v>2.0138325537069277E-2</v>
      </c>
      <c r="X46" s="151">
        <v>7.4339272876284886E-3</v>
      </c>
      <c r="Y46" s="151">
        <v>5.2656336269280533E-2</v>
      </c>
      <c r="Z46" s="151">
        <v>2.8451869351925008E-2</v>
      </c>
      <c r="AA46" s="151">
        <v>4.9075596423930688E-2</v>
      </c>
      <c r="AB46" s="151">
        <v>2.0470822808423189E-2</v>
      </c>
      <c r="AC46" s="151">
        <v>3.2897769321399761E-2</v>
      </c>
      <c r="AD46" s="151">
        <v>3.6485737368300776E-2</v>
      </c>
      <c r="AE46" s="151">
        <v>1.6579270296372944E-2</v>
      </c>
      <c r="AF46" s="151">
        <v>1.5637936048208768E-2</v>
      </c>
      <c r="AG46" s="151">
        <v>7.8965321869034991E-3</v>
      </c>
      <c r="AH46" s="151"/>
      <c r="AI46" s="151"/>
      <c r="AJ46" s="151"/>
      <c r="AK46" s="151"/>
      <c r="AL46" s="151"/>
      <c r="AM46" s="164"/>
    </row>
    <row r="47" spans="2:51" ht="15">
      <c r="B47" s="139">
        <v>2012</v>
      </c>
      <c r="C47" s="151">
        <v>0.17762695827798905</v>
      </c>
      <c r="D47" s="164">
        <v>0.82237304172201098</v>
      </c>
      <c r="E47"/>
      <c r="F47" s="139">
        <v>2012</v>
      </c>
      <c r="G47" s="167">
        <v>7.4714917353975563E-2</v>
      </c>
      <c r="H47" s="151">
        <v>5.0759397264974151E-2</v>
      </c>
      <c r="I47" s="151">
        <v>6.1021592719767724E-2</v>
      </c>
      <c r="J47" s="151">
        <v>6.4807791782445612E-2</v>
      </c>
      <c r="K47" s="151">
        <v>3.0367052841988703E-2</v>
      </c>
      <c r="L47" s="151">
        <v>1.1874826169118278E-2</v>
      </c>
      <c r="M47" s="151">
        <v>1.5225375799622055E-2</v>
      </c>
      <c r="N47" s="151">
        <v>1.0876679498743219E-2</v>
      </c>
      <c r="O47" s="151">
        <v>9.9159633285072248E-3</v>
      </c>
      <c r="P47" s="151">
        <v>9.8052834190682406E-2</v>
      </c>
      <c r="Q47" s="151">
        <v>5.927275657438142E-2</v>
      </c>
      <c r="R47" s="151">
        <v>6.768734095286616E-2</v>
      </c>
      <c r="S47" s="151">
        <v>5.8699342106973251E-2</v>
      </c>
      <c r="T47" s="151">
        <v>4.6749135069519353E-2</v>
      </c>
      <c r="U47" s="151">
        <v>3.8601762872582941E-2</v>
      </c>
      <c r="V47" s="151">
        <v>1.1839475141209161E-2</v>
      </c>
      <c r="W47" s="151">
        <v>2.0556102861093856E-2</v>
      </c>
      <c r="X47" s="151">
        <v>7.3670502426484161E-3</v>
      </c>
      <c r="Y47" s="151">
        <v>5.2189554291120911E-2</v>
      </c>
      <c r="Z47" s="151">
        <v>2.7982418062295789E-2</v>
      </c>
      <c r="AA47" s="151">
        <v>4.9904214310408021E-2</v>
      </c>
      <c r="AB47" s="151">
        <v>2.064707977115408E-2</v>
      </c>
      <c r="AC47" s="151">
        <v>3.3526291027337264E-2</v>
      </c>
      <c r="AD47" s="151">
        <v>3.6847208178564281E-2</v>
      </c>
      <c r="AE47" s="151">
        <v>1.6821890604164662E-2</v>
      </c>
      <c r="AF47" s="151">
        <v>1.5973465934345864E-2</v>
      </c>
      <c r="AG47" s="151">
        <v>7.7184810495096344E-3</v>
      </c>
      <c r="AH47" s="151"/>
      <c r="AI47" s="151"/>
      <c r="AJ47" s="151"/>
      <c r="AK47" s="151"/>
      <c r="AL47" s="151"/>
      <c r="AM47" s="164"/>
    </row>
    <row r="48" spans="2:51" ht="15">
      <c r="B48" s="139">
        <v>2013</v>
      </c>
      <c r="C48" s="151">
        <v>0.17787814513218331</v>
      </c>
      <c r="D48" s="164">
        <v>0.82212185486781664</v>
      </c>
      <c r="E48"/>
      <c r="F48" s="139">
        <v>2013</v>
      </c>
      <c r="G48" s="167">
        <v>7.4143787359646385E-2</v>
      </c>
      <c r="H48" s="151">
        <v>5.0863010921748074E-2</v>
      </c>
      <c r="I48" s="151">
        <v>6.1619622559416977E-2</v>
      </c>
      <c r="J48" s="151">
        <v>6.520911513569369E-2</v>
      </c>
      <c r="K48" s="151">
        <v>3.0846892814587381E-2</v>
      </c>
      <c r="L48" s="151">
        <v>1.1656456884063346E-2</v>
      </c>
      <c r="M48" s="151">
        <v>1.503334866036775E-2</v>
      </c>
      <c r="N48" s="151">
        <v>1.0755128376273751E-2</v>
      </c>
      <c r="O48" s="151">
        <v>1.001695862195128E-2</v>
      </c>
      <c r="P48" s="151">
        <v>9.7874486420741924E-2</v>
      </c>
      <c r="Q48" s="151">
        <v>5.9890634193130524E-2</v>
      </c>
      <c r="R48" s="151">
        <v>6.772324320048255E-2</v>
      </c>
      <c r="S48" s="151">
        <v>5.7300365376723672E-2</v>
      </c>
      <c r="T48" s="151">
        <v>4.6472557192087295E-2</v>
      </c>
      <c r="U48" s="151">
        <v>3.8152944026659148E-2</v>
      </c>
      <c r="V48" s="151">
        <v>1.1626297235695179E-2</v>
      </c>
      <c r="W48" s="151">
        <v>2.0881353921001499E-2</v>
      </c>
      <c r="X48" s="151">
        <v>7.3283001329991051E-3</v>
      </c>
      <c r="Y48" s="151">
        <v>5.1841469022085765E-2</v>
      </c>
      <c r="Z48" s="151">
        <v>2.764107051919093E-2</v>
      </c>
      <c r="AA48" s="151">
        <v>5.0408638514365389E-2</v>
      </c>
      <c r="AB48" s="151">
        <v>2.0673202905214651E-2</v>
      </c>
      <c r="AC48" s="151">
        <v>3.4002284222548543E-2</v>
      </c>
      <c r="AD48" s="151">
        <v>3.7096861913308313E-2</v>
      </c>
      <c r="AE48" s="151">
        <v>1.7094093158704027E-2</v>
      </c>
      <c r="AF48" s="151">
        <v>1.6223418719747647E-2</v>
      </c>
      <c r="AG48" s="151">
        <v>7.624457991565187E-3</v>
      </c>
      <c r="AH48" s="151"/>
      <c r="AI48" s="151"/>
      <c r="AJ48" s="151"/>
      <c r="AK48" s="151"/>
      <c r="AL48" s="151"/>
      <c r="AM48" s="164"/>
    </row>
    <row r="49" spans="2:39" ht="15">
      <c r="B49" s="139">
        <v>2014</v>
      </c>
      <c r="C49" s="151">
        <v>0.17970340448777686</v>
      </c>
      <c r="D49" s="164">
        <v>0.82029659551222311</v>
      </c>
      <c r="E49"/>
      <c r="F49" s="139">
        <v>2014</v>
      </c>
      <c r="G49" s="167">
        <v>7.4341681205662369E-2</v>
      </c>
      <c r="H49" s="151">
        <v>5.0332018365445139E-2</v>
      </c>
      <c r="I49" s="151">
        <v>6.2160586121575614E-2</v>
      </c>
      <c r="J49" s="151">
        <v>6.4891491521386971E-2</v>
      </c>
      <c r="K49" s="151">
        <v>3.1105574846371803E-2</v>
      </c>
      <c r="L49" s="151">
        <v>1.1597960067065252E-2</v>
      </c>
      <c r="M49" s="151">
        <v>1.4787245504567734E-2</v>
      </c>
      <c r="N49" s="151">
        <v>1.0750665832446502E-2</v>
      </c>
      <c r="O49" s="151">
        <v>1.0024818679978904E-2</v>
      </c>
      <c r="P49" s="151">
        <v>9.7643454049527734E-2</v>
      </c>
      <c r="Q49" s="151">
        <v>5.9774647141882326E-2</v>
      </c>
      <c r="R49" s="151">
        <v>6.7310036916132521E-2</v>
      </c>
      <c r="S49" s="151">
        <v>5.70272022561749E-2</v>
      </c>
      <c r="T49" s="151">
        <v>4.6249600689554797E-2</v>
      </c>
      <c r="U49" s="151">
        <v>3.7447286295665523E-2</v>
      </c>
      <c r="V49" s="151">
        <v>1.1566298765492772E-2</v>
      </c>
      <c r="W49" s="151">
        <v>2.1085481733791777E-2</v>
      </c>
      <c r="X49" s="151">
        <v>7.2906053829883358E-3</v>
      </c>
      <c r="Y49" s="151">
        <v>5.1648088886032548E-2</v>
      </c>
      <c r="Z49" s="151">
        <v>2.8515491355046999E-2</v>
      </c>
      <c r="AA49" s="151">
        <v>5.0854666119760999E-2</v>
      </c>
      <c r="AB49" s="151">
        <v>2.0889370686738358E-2</v>
      </c>
      <c r="AC49" s="151">
        <v>3.4655421076408642E-2</v>
      </c>
      <c r="AD49" s="151">
        <v>3.7253065475571653E-2</v>
      </c>
      <c r="AE49" s="151">
        <v>1.7128764150711576E-2</v>
      </c>
      <c r="AF49" s="151">
        <v>1.6143955904785488E-2</v>
      </c>
      <c r="AG49" s="151">
        <v>7.5245209692327755E-3</v>
      </c>
      <c r="AH49" s="151"/>
      <c r="AI49" s="151"/>
      <c r="AJ49" s="151"/>
      <c r="AK49" s="151"/>
      <c r="AL49" s="151"/>
      <c r="AM49" s="164"/>
    </row>
    <row r="50" spans="2:39" ht="15">
      <c r="B50" s="139">
        <v>2015</v>
      </c>
      <c r="C50" s="151">
        <v>0.17848703648244382</v>
      </c>
      <c r="D50" s="164">
        <v>0.82151296351755621</v>
      </c>
      <c r="E50"/>
      <c r="F50" s="139">
        <v>2015</v>
      </c>
      <c r="G50" s="167">
        <v>7.4489598960196884E-2</v>
      </c>
      <c r="H50" s="151">
        <v>4.9638748959109129E-2</v>
      </c>
      <c r="I50" s="151">
        <v>6.1350883096672901E-2</v>
      </c>
      <c r="J50" s="151">
        <v>6.4150353011860256E-2</v>
      </c>
      <c r="K50" s="151">
        <v>3.119455621597577E-2</v>
      </c>
      <c r="L50" s="151">
        <v>1.1707042509080456E-2</v>
      </c>
      <c r="M50" s="151">
        <v>1.4798586749083159E-2</v>
      </c>
      <c r="N50" s="151">
        <v>1.0822950654251116E-2</v>
      </c>
      <c r="O50" s="151">
        <v>1.0014307476038101E-2</v>
      </c>
      <c r="P50" s="151">
        <v>9.7466729679426448E-2</v>
      </c>
      <c r="Q50" s="151">
        <v>5.9096680304516411E-2</v>
      </c>
      <c r="R50" s="151">
        <v>6.7311328549362642E-2</v>
      </c>
      <c r="S50" s="151">
        <v>5.6448107742561711E-2</v>
      </c>
      <c r="T50" s="151">
        <v>4.6326413193057428E-2</v>
      </c>
      <c r="U50" s="151">
        <v>3.6678702967817667E-2</v>
      </c>
      <c r="V50" s="151">
        <v>1.1602432687514262E-2</v>
      </c>
      <c r="W50" s="151">
        <v>2.1132109707004552E-2</v>
      </c>
      <c r="X50" s="151">
        <v>7.3185216317836112E-3</v>
      </c>
      <c r="Y50" s="151">
        <v>5.1790656306282747E-2</v>
      </c>
      <c r="Z50" s="151">
        <v>3.0839067972777377E-2</v>
      </c>
      <c r="AA50" s="151">
        <v>5.1381474526351258E-2</v>
      </c>
      <c r="AB50" s="151">
        <v>2.0945108079072065E-2</v>
      </c>
      <c r="AC50" s="151">
        <v>3.5330810045690421E-2</v>
      </c>
      <c r="AD50" s="151">
        <v>3.738967945421446E-2</v>
      </c>
      <c r="AE50" s="151">
        <v>1.7180080253322402E-2</v>
      </c>
      <c r="AF50" s="151">
        <v>1.6057144735094141E-2</v>
      </c>
      <c r="AG50" s="151">
        <v>7.5379245318826201E-3</v>
      </c>
      <c r="AH50" s="151"/>
      <c r="AI50" s="151"/>
      <c r="AJ50" s="151"/>
      <c r="AK50" s="151"/>
      <c r="AL50" s="151"/>
      <c r="AM50" s="164"/>
    </row>
    <row r="51" spans="2:39" ht="15">
      <c r="B51" s="139">
        <v>2016</v>
      </c>
      <c r="C51" s="151">
        <v>0.18035184496239529</v>
      </c>
      <c r="D51" s="164">
        <v>0.81964815503760469</v>
      </c>
      <c r="E51"/>
      <c r="F51" s="139">
        <v>2016</v>
      </c>
      <c r="G51" s="167">
        <v>7.4605833745828118E-2</v>
      </c>
      <c r="H51" s="151">
        <v>4.9045667323816107E-2</v>
      </c>
      <c r="I51" s="151">
        <v>6.0976228183588374E-2</v>
      </c>
      <c r="J51" s="151">
        <v>6.3686801348644781E-2</v>
      </c>
      <c r="K51" s="151">
        <v>3.1260447935678636E-2</v>
      </c>
      <c r="L51" s="151">
        <v>1.1738935902573744E-2</v>
      </c>
      <c r="M51" s="151">
        <v>1.4922961830731886E-2</v>
      </c>
      <c r="N51" s="151">
        <v>1.0855307001581018E-2</v>
      </c>
      <c r="O51" s="151">
        <v>9.9398154027871329E-3</v>
      </c>
      <c r="P51" s="151">
        <v>9.7332463915494744E-2</v>
      </c>
      <c r="Q51" s="151">
        <v>5.8258474692266922E-2</v>
      </c>
      <c r="R51" s="151">
        <v>6.7220868182224114E-2</v>
      </c>
      <c r="S51" s="151">
        <v>5.5617460937903193E-2</v>
      </c>
      <c r="T51" s="151">
        <v>4.6447286756651114E-2</v>
      </c>
      <c r="U51" s="151">
        <v>3.6113899720460925E-2</v>
      </c>
      <c r="V51" s="151">
        <v>1.1632128549381122E-2</v>
      </c>
      <c r="W51" s="151">
        <v>2.1164011666235098E-2</v>
      </c>
      <c r="X51" s="151">
        <v>7.4154819502304662E-3</v>
      </c>
      <c r="Y51" s="151">
        <v>5.199004986287821E-2</v>
      </c>
      <c r="Z51" s="151">
        <v>3.2149013310978587E-2</v>
      </c>
      <c r="AA51" s="151">
        <v>5.2307330529715104E-2</v>
      </c>
      <c r="AB51" s="151">
        <v>2.0988991213524502E-2</v>
      </c>
      <c r="AC51" s="151">
        <v>3.6047930472900773E-2</v>
      </c>
      <c r="AD51" s="151">
        <v>3.7216079802146113E-2</v>
      </c>
      <c r="AE51" s="151">
        <v>1.7229641643379222E-2</v>
      </c>
      <c r="AF51" s="151">
        <v>1.6233371374103526E-2</v>
      </c>
      <c r="AG51" s="151">
        <v>7.603516744296465E-3</v>
      </c>
      <c r="AH51" s="151"/>
      <c r="AI51" s="151"/>
      <c r="AJ51" s="151"/>
      <c r="AK51" s="151"/>
      <c r="AL51" s="151"/>
      <c r="AM51" s="164"/>
    </row>
    <row r="52" spans="2:39" ht="15">
      <c r="B52" s="139">
        <v>2017</v>
      </c>
      <c r="C52" s="151">
        <v>0.17938681631237041</v>
      </c>
      <c r="D52" s="164">
        <v>0.82061318368762959</v>
      </c>
      <c r="E52"/>
      <c r="F52" s="139">
        <v>2017</v>
      </c>
      <c r="G52" s="167">
        <v>7.4586713205844937E-2</v>
      </c>
      <c r="H52" s="151">
        <v>4.8682081445327499E-2</v>
      </c>
      <c r="I52" s="151">
        <v>6.0780325721282231E-2</v>
      </c>
      <c r="J52" s="151">
        <v>6.3872197343064888E-2</v>
      </c>
      <c r="K52" s="151">
        <v>3.1273586279770026E-2</v>
      </c>
      <c r="L52" s="151">
        <v>1.1482076854968489E-2</v>
      </c>
      <c r="M52" s="151">
        <v>1.4916901260494929E-2</v>
      </c>
      <c r="N52" s="151">
        <v>1.0978020125193215E-2</v>
      </c>
      <c r="O52" s="151">
        <v>9.8608856391501128E-3</v>
      </c>
      <c r="P52" s="151">
        <v>9.7429928611089775E-2</v>
      </c>
      <c r="Q52" s="151">
        <v>5.7996979190666743E-2</v>
      </c>
      <c r="R52" s="151">
        <v>6.6953475828670145E-2</v>
      </c>
      <c r="S52" s="151">
        <v>5.5220694750836193E-2</v>
      </c>
      <c r="T52" s="151">
        <v>4.6421329632797763E-2</v>
      </c>
      <c r="U52" s="151">
        <v>3.570460686664742E-2</v>
      </c>
      <c r="V52" s="151">
        <v>1.1637884232911285E-2</v>
      </c>
      <c r="W52" s="151">
        <v>2.1162879179102569E-2</v>
      </c>
      <c r="X52" s="151">
        <v>7.4765472378838802E-3</v>
      </c>
      <c r="Y52" s="151">
        <v>5.200214687559862E-2</v>
      </c>
      <c r="Z52" s="151">
        <v>3.2381893152331948E-2</v>
      </c>
      <c r="AA52" s="151">
        <v>5.3087060572435424E-2</v>
      </c>
      <c r="AB52" s="151">
        <v>2.0994271761612063E-2</v>
      </c>
      <c r="AC52" s="151">
        <v>3.6712720326197976E-2</v>
      </c>
      <c r="AD52" s="151">
        <v>3.7215452913951071E-2</v>
      </c>
      <c r="AE52" s="151">
        <v>1.7238563606044796E-2</v>
      </c>
      <c r="AF52" s="151">
        <v>1.6336822888942445E-2</v>
      </c>
      <c r="AG52" s="151">
        <v>7.5939544971835495E-3</v>
      </c>
      <c r="AH52" s="151"/>
      <c r="AI52" s="151"/>
      <c r="AJ52" s="151"/>
      <c r="AK52" s="151"/>
      <c r="AL52" s="151"/>
      <c r="AM52" s="164"/>
    </row>
    <row r="53" spans="2:39" ht="15">
      <c r="B53" s="139">
        <v>2018</v>
      </c>
      <c r="C53" s="151">
        <v>0.18075503329361708</v>
      </c>
      <c r="D53" s="164">
        <v>0.81924496670638292</v>
      </c>
      <c r="E53"/>
      <c r="F53" s="139">
        <v>2018</v>
      </c>
      <c r="G53" s="167">
        <v>7.4487163160529835E-2</v>
      </c>
      <c r="H53" s="151">
        <v>4.8465894322204058E-2</v>
      </c>
      <c r="I53" s="151">
        <v>6.0009629592155368E-2</v>
      </c>
      <c r="J53" s="151">
        <v>6.4140585067503086E-2</v>
      </c>
      <c r="K53" s="151">
        <v>3.1233808939820282E-2</v>
      </c>
      <c r="L53" s="151">
        <v>1.1053969328353392E-2</v>
      </c>
      <c r="M53" s="151">
        <v>1.5028792829442826E-2</v>
      </c>
      <c r="N53" s="151">
        <v>1.1052224837020896E-2</v>
      </c>
      <c r="O53" s="151">
        <v>9.8009884287889922E-3</v>
      </c>
      <c r="P53" s="151">
        <v>9.7300312438397651E-2</v>
      </c>
      <c r="Q53" s="151">
        <v>5.7958980030807718E-2</v>
      </c>
      <c r="R53" s="151">
        <v>6.7610814450668397E-2</v>
      </c>
      <c r="S53" s="151">
        <v>5.4991164151400915E-2</v>
      </c>
      <c r="T53" s="151">
        <v>4.6390385759368352E-2</v>
      </c>
      <c r="U53" s="151">
        <v>3.5038980658824596E-2</v>
      </c>
      <c r="V53" s="151">
        <v>1.1624417994079197E-2</v>
      </c>
      <c r="W53" s="151">
        <v>2.1132331879009061E-2</v>
      </c>
      <c r="X53" s="151">
        <v>7.5126519233889187E-3</v>
      </c>
      <c r="Y53" s="151">
        <v>5.1984097217012977E-2</v>
      </c>
      <c r="Z53" s="151">
        <v>3.3018859695795599E-2</v>
      </c>
      <c r="AA53" s="151">
        <v>5.3927896684245323E-2</v>
      </c>
      <c r="AB53" s="151">
        <v>2.0967913570921422E-2</v>
      </c>
      <c r="AC53" s="151">
        <v>3.6937859474245202E-2</v>
      </c>
      <c r="AD53" s="151">
        <v>3.7283268758079177E-2</v>
      </c>
      <c r="AE53" s="151">
        <v>1.7222054557221932E-2</v>
      </c>
      <c r="AF53" s="151">
        <v>1.6310993958826514E-2</v>
      </c>
      <c r="AG53" s="151">
        <v>7.5139602918882897E-3</v>
      </c>
      <c r="AH53" s="151"/>
      <c r="AI53" s="151"/>
      <c r="AJ53" s="151"/>
      <c r="AK53" s="151"/>
      <c r="AL53" s="151"/>
      <c r="AM53" s="164"/>
    </row>
    <row r="54" spans="2:39" ht="15">
      <c r="B54" s="184">
        <f>B53+1</f>
        <v>2019</v>
      </c>
      <c r="C54" s="172">
        <f>AVERAGE(C$51:C$53)</f>
        <v>0.18016456485612761</v>
      </c>
      <c r="D54" s="173">
        <f t="shared" ref="D54:D65" si="51">AVERAGE(D$51:D$53)</f>
        <v>0.81983543514387236</v>
      </c>
      <c r="E54"/>
      <c r="F54" s="184">
        <f>F53+1</f>
        <v>2019</v>
      </c>
      <c r="G54" s="176">
        <f t="shared" ref="G54:V65" si="52">AVERAGE(G$51:G$53)</f>
        <v>7.4559903370734301E-2</v>
      </c>
      <c r="H54" s="172">
        <f t="shared" si="52"/>
        <v>4.8731214363782555E-2</v>
      </c>
      <c r="I54" s="172">
        <f t="shared" si="52"/>
        <v>6.0588727832341989E-2</v>
      </c>
      <c r="J54" s="172">
        <f t="shared" si="52"/>
        <v>6.3899861253070914E-2</v>
      </c>
      <c r="K54" s="172">
        <f t="shared" si="52"/>
        <v>3.125594771842298E-2</v>
      </c>
      <c r="L54" s="172">
        <f t="shared" si="52"/>
        <v>1.1424994028631875E-2</v>
      </c>
      <c r="M54" s="172">
        <f t="shared" si="52"/>
        <v>1.4956218640223215E-2</v>
      </c>
      <c r="N54" s="172">
        <f t="shared" si="52"/>
        <v>1.0961850654598376E-2</v>
      </c>
      <c r="O54" s="172">
        <f t="shared" si="52"/>
        <v>9.8672298235754127E-3</v>
      </c>
      <c r="P54" s="172">
        <f t="shared" si="52"/>
        <v>9.735423498832739E-2</v>
      </c>
      <c r="Q54" s="172">
        <f t="shared" si="52"/>
        <v>5.8071477971247128E-2</v>
      </c>
      <c r="R54" s="172">
        <f t="shared" si="52"/>
        <v>6.7261719487187552E-2</v>
      </c>
      <c r="S54" s="172">
        <f t="shared" si="52"/>
        <v>5.527643994671344E-2</v>
      </c>
      <c r="T54" s="172">
        <f t="shared" si="52"/>
        <v>4.6419667382939074E-2</v>
      </c>
      <c r="U54" s="172">
        <f t="shared" si="52"/>
        <v>3.5619162415310983E-2</v>
      </c>
      <c r="V54" s="172">
        <f t="shared" si="52"/>
        <v>1.16314769254572E-2</v>
      </c>
      <c r="W54" s="172">
        <f t="shared" ref="W54:AG65" si="53">AVERAGE(W$51:W$53)</f>
        <v>2.115307424144891E-2</v>
      </c>
      <c r="X54" s="172">
        <f t="shared" si="53"/>
        <v>7.468227037167755E-3</v>
      </c>
      <c r="Y54" s="172">
        <f t="shared" si="53"/>
        <v>5.1992097985163271E-2</v>
      </c>
      <c r="Z54" s="172">
        <f t="shared" si="53"/>
        <v>3.251658871970204E-2</v>
      </c>
      <c r="AA54" s="172">
        <f t="shared" si="53"/>
        <v>5.3107429262131946E-2</v>
      </c>
      <c r="AB54" s="172">
        <f t="shared" si="53"/>
        <v>2.0983725515352662E-2</v>
      </c>
      <c r="AC54" s="172">
        <f t="shared" si="53"/>
        <v>3.6566170091114646E-2</v>
      </c>
      <c r="AD54" s="172">
        <f t="shared" si="53"/>
        <v>3.7238267158058787E-2</v>
      </c>
      <c r="AE54" s="172">
        <f t="shared" si="53"/>
        <v>1.7230086602215314E-2</v>
      </c>
      <c r="AF54" s="172">
        <f t="shared" si="53"/>
        <v>1.6293729407290829E-2</v>
      </c>
      <c r="AG54" s="172">
        <f t="shared" si="53"/>
        <v>7.570477177789435E-3</v>
      </c>
      <c r="AH54" s="172"/>
      <c r="AI54" s="172"/>
      <c r="AJ54" s="172"/>
      <c r="AK54" s="172"/>
      <c r="AL54" s="172"/>
      <c r="AM54" s="173"/>
    </row>
    <row r="55" spans="2:39">
      <c r="B55" s="184">
        <f t="shared" ref="B55:B65" si="54">B54+1</f>
        <v>2020</v>
      </c>
      <c r="C55" s="172">
        <f t="shared" ref="C55:C65" si="55">AVERAGE(C$51:C$53)</f>
        <v>0.18016456485612761</v>
      </c>
      <c r="D55" s="173">
        <f t="shared" si="51"/>
        <v>0.81983543514387236</v>
      </c>
      <c r="F55" s="184">
        <f t="shared" ref="F55:F65" si="56">F54+1</f>
        <v>2020</v>
      </c>
      <c r="G55" s="176">
        <f t="shared" si="52"/>
        <v>7.4559903370734301E-2</v>
      </c>
      <c r="H55" s="172">
        <f t="shared" si="52"/>
        <v>4.8731214363782555E-2</v>
      </c>
      <c r="I55" s="172">
        <f t="shared" si="52"/>
        <v>6.0588727832341989E-2</v>
      </c>
      <c r="J55" s="172">
        <f t="shared" si="52"/>
        <v>6.3899861253070914E-2</v>
      </c>
      <c r="K55" s="172">
        <f t="shared" si="52"/>
        <v>3.125594771842298E-2</v>
      </c>
      <c r="L55" s="172">
        <f t="shared" si="52"/>
        <v>1.1424994028631875E-2</v>
      </c>
      <c r="M55" s="172">
        <f t="shared" si="52"/>
        <v>1.4956218640223215E-2</v>
      </c>
      <c r="N55" s="172">
        <f t="shared" si="52"/>
        <v>1.0961850654598376E-2</v>
      </c>
      <c r="O55" s="172">
        <f t="shared" si="52"/>
        <v>9.8672298235754127E-3</v>
      </c>
      <c r="P55" s="172">
        <f t="shared" si="52"/>
        <v>9.735423498832739E-2</v>
      </c>
      <c r="Q55" s="172">
        <f t="shared" si="52"/>
        <v>5.8071477971247128E-2</v>
      </c>
      <c r="R55" s="172">
        <f t="shared" si="52"/>
        <v>6.7261719487187552E-2</v>
      </c>
      <c r="S55" s="172">
        <f t="shared" si="52"/>
        <v>5.527643994671344E-2</v>
      </c>
      <c r="T55" s="172">
        <f t="shared" si="52"/>
        <v>4.6419667382939074E-2</v>
      </c>
      <c r="U55" s="172">
        <f t="shared" si="52"/>
        <v>3.5619162415310983E-2</v>
      </c>
      <c r="V55" s="172">
        <f t="shared" si="52"/>
        <v>1.16314769254572E-2</v>
      </c>
      <c r="W55" s="172">
        <f t="shared" si="53"/>
        <v>2.115307424144891E-2</v>
      </c>
      <c r="X55" s="172">
        <f t="shared" si="53"/>
        <v>7.468227037167755E-3</v>
      </c>
      <c r="Y55" s="172">
        <f t="shared" si="53"/>
        <v>5.1992097985163271E-2</v>
      </c>
      <c r="Z55" s="172">
        <f t="shared" si="53"/>
        <v>3.251658871970204E-2</v>
      </c>
      <c r="AA55" s="172">
        <f t="shared" si="53"/>
        <v>5.3107429262131946E-2</v>
      </c>
      <c r="AB55" s="172">
        <f t="shared" si="53"/>
        <v>2.0983725515352662E-2</v>
      </c>
      <c r="AC55" s="172">
        <f t="shared" si="53"/>
        <v>3.6566170091114646E-2</v>
      </c>
      <c r="AD55" s="172">
        <f t="shared" si="53"/>
        <v>3.7238267158058787E-2</v>
      </c>
      <c r="AE55" s="172">
        <f t="shared" si="53"/>
        <v>1.7230086602215314E-2</v>
      </c>
      <c r="AF55" s="172">
        <f t="shared" si="53"/>
        <v>1.6293729407290829E-2</v>
      </c>
      <c r="AG55" s="172">
        <f t="shared" si="53"/>
        <v>7.570477177789435E-3</v>
      </c>
      <c r="AH55" s="172"/>
      <c r="AI55" s="172"/>
      <c r="AJ55" s="172"/>
      <c r="AK55" s="172"/>
      <c r="AL55" s="172"/>
      <c r="AM55" s="173"/>
    </row>
    <row r="56" spans="2:39">
      <c r="B56" s="184">
        <f t="shared" si="54"/>
        <v>2021</v>
      </c>
      <c r="C56" s="172">
        <f t="shared" si="55"/>
        <v>0.18016456485612761</v>
      </c>
      <c r="D56" s="173">
        <f t="shared" si="51"/>
        <v>0.81983543514387236</v>
      </c>
      <c r="F56" s="184">
        <f t="shared" si="56"/>
        <v>2021</v>
      </c>
      <c r="G56" s="176">
        <f t="shared" si="52"/>
        <v>7.4559903370734301E-2</v>
      </c>
      <c r="H56" s="172">
        <f t="shared" si="52"/>
        <v>4.8731214363782555E-2</v>
      </c>
      <c r="I56" s="172">
        <f t="shared" si="52"/>
        <v>6.0588727832341989E-2</v>
      </c>
      <c r="J56" s="172">
        <f t="shared" si="52"/>
        <v>6.3899861253070914E-2</v>
      </c>
      <c r="K56" s="172">
        <f t="shared" si="52"/>
        <v>3.125594771842298E-2</v>
      </c>
      <c r="L56" s="172">
        <f t="shared" si="52"/>
        <v>1.1424994028631875E-2</v>
      </c>
      <c r="M56" s="172">
        <f t="shared" si="52"/>
        <v>1.4956218640223215E-2</v>
      </c>
      <c r="N56" s="172">
        <f t="shared" si="52"/>
        <v>1.0961850654598376E-2</v>
      </c>
      <c r="O56" s="172">
        <f t="shared" si="52"/>
        <v>9.8672298235754127E-3</v>
      </c>
      <c r="P56" s="172">
        <f t="shared" si="52"/>
        <v>9.735423498832739E-2</v>
      </c>
      <c r="Q56" s="172">
        <f t="shared" si="52"/>
        <v>5.8071477971247128E-2</v>
      </c>
      <c r="R56" s="172">
        <f t="shared" si="52"/>
        <v>6.7261719487187552E-2</v>
      </c>
      <c r="S56" s="172">
        <f t="shared" si="52"/>
        <v>5.527643994671344E-2</v>
      </c>
      <c r="T56" s="172">
        <f t="shared" si="52"/>
        <v>4.6419667382939074E-2</v>
      </c>
      <c r="U56" s="172">
        <f t="shared" si="52"/>
        <v>3.5619162415310983E-2</v>
      </c>
      <c r="V56" s="172">
        <f t="shared" si="52"/>
        <v>1.16314769254572E-2</v>
      </c>
      <c r="W56" s="172">
        <f t="shared" si="53"/>
        <v>2.115307424144891E-2</v>
      </c>
      <c r="X56" s="172">
        <f t="shared" si="53"/>
        <v>7.468227037167755E-3</v>
      </c>
      <c r="Y56" s="172">
        <f t="shared" si="53"/>
        <v>5.1992097985163271E-2</v>
      </c>
      <c r="Z56" s="172">
        <f t="shared" si="53"/>
        <v>3.251658871970204E-2</v>
      </c>
      <c r="AA56" s="172">
        <f t="shared" si="53"/>
        <v>5.3107429262131946E-2</v>
      </c>
      <c r="AB56" s="172">
        <f t="shared" si="53"/>
        <v>2.0983725515352662E-2</v>
      </c>
      <c r="AC56" s="172">
        <f t="shared" si="53"/>
        <v>3.6566170091114646E-2</v>
      </c>
      <c r="AD56" s="172">
        <f t="shared" si="53"/>
        <v>3.7238267158058787E-2</v>
      </c>
      <c r="AE56" s="172">
        <f t="shared" si="53"/>
        <v>1.7230086602215314E-2</v>
      </c>
      <c r="AF56" s="172">
        <f t="shared" si="53"/>
        <v>1.6293729407290829E-2</v>
      </c>
      <c r="AG56" s="172">
        <f t="shared" si="53"/>
        <v>7.570477177789435E-3</v>
      </c>
      <c r="AH56" s="172"/>
      <c r="AI56" s="172"/>
      <c r="AJ56" s="172"/>
      <c r="AK56" s="172"/>
      <c r="AL56" s="172"/>
      <c r="AM56" s="173"/>
    </row>
    <row r="57" spans="2:39">
      <c r="B57" s="184">
        <f t="shared" si="54"/>
        <v>2022</v>
      </c>
      <c r="C57" s="172">
        <f t="shared" si="55"/>
        <v>0.18016456485612761</v>
      </c>
      <c r="D57" s="173">
        <f t="shared" si="51"/>
        <v>0.81983543514387236</v>
      </c>
      <c r="F57" s="184">
        <f t="shared" si="56"/>
        <v>2022</v>
      </c>
      <c r="G57" s="176">
        <f t="shared" si="52"/>
        <v>7.4559903370734301E-2</v>
      </c>
      <c r="H57" s="172">
        <f t="shared" si="52"/>
        <v>4.8731214363782555E-2</v>
      </c>
      <c r="I57" s="172">
        <f t="shared" si="52"/>
        <v>6.0588727832341989E-2</v>
      </c>
      <c r="J57" s="172">
        <f t="shared" si="52"/>
        <v>6.3899861253070914E-2</v>
      </c>
      <c r="K57" s="172">
        <f t="shared" si="52"/>
        <v>3.125594771842298E-2</v>
      </c>
      <c r="L57" s="172">
        <f t="shared" si="52"/>
        <v>1.1424994028631875E-2</v>
      </c>
      <c r="M57" s="172">
        <f t="shared" si="52"/>
        <v>1.4956218640223215E-2</v>
      </c>
      <c r="N57" s="172">
        <f t="shared" si="52"/>
        <v>1.0961850654598376E-2</v>
      </c>
      <c r="O57" s="172">
        <f t="shared" si="52"/>
        <v>9.8672298235754127E-3</v>
      </c>
      <c r="P57" s="172">
        <f t="shared" si="52"/>
        <v>9.735423498832739E-2</v>
      </c>
      <c r="Q57" s="172">
        <f t="shared" si="52"/>
        <v>5.8071477971247128E-2</v>
      </c>
      <c r="R57" s="172">
        <f t="shared" si="52"/>
        <v>6.7261719487187552E-2</v>
      </c>
      <c r="S57" s="172">
        <f t="shared" si="52"/>
        <v>5.527643994671344E-2</v>
      </c>
      <c r="T57" s="172">
        <f t="shared" si="52"/>
        <v>4.6419667382939074E-2</v>
      </c>
      <c r="U57" s="172">
        <f t="shared" si="52"/>
        <v>3.5619162415310983E-2</v>
      </c>
      <c r="V57" s="172">
        <f t="shared" si="52"/>
        <v>1.16314769254572E-2</v>
      </c>
      <c r="W57" s="172">
        <f t="shared" si="53"/>
        <v>2.115307424144891E-2</v>
      </c>
      <c r="X57" s="172">
        <f t="shared" si="53"/>
        <v>7.468227037167755E-3</v>
      </c>
      <c r="Y57" s="172">
        <f t="shared" si="53"/>
        <v>5.1992097985163271E-2</v>
      </c>
      <c r="Z57" s="172">
        <f t="shared" si="53"/>
        <v>3.251658871970204E-2</v>
      </c>
      <c r="AA57" s="172">
        <f t="shared" si="53"/>
        <v>5.3107429262131946E-2</v>
      </c>
      <c r="AB57" s="172">
        <f t="shared" si="53"/>
        <v>2.0983725515352662E-2</v>
      </c>
      <c r="AC57" s="172">
        <f t="shared" si="53"/>
        <v>3.6566170091114646E-2</v>
      </c>
      <c r="AD57" s="172">
        <f t="shared" si="53"/>
        <v>3.7238267158058787E-2</v>
      </c>
      <c r="AE57" s="172">
        <f t="shared" si="53"/>
        <v>1.7230086602215314E-2</v>
      </c>
      <c r="AF57" s="172">
        <f t="shared" si="53"/>
        <v>1.6293729407290829E-2</v>
      </c>
      <c r="AG57" s="172">
        <f t="shared" si="53"/>
        <v>7.570477177789435E-3</v>
      </c>
      <c r="AH57" s="172"/>
      <c r="AI57" s="172"/>
      <c r="AJ57" s="172"/>
      <c r="AK57" s="172"/>
      <c r="AL57" s="172"/>
      <c r="AM57" s="173"/>
    </row>
    <row r="58" spans="2:39">
      <c r="B58" s="184">
        <f t="shared" si="54"/>
        <v>2023</v>
      </c>
      <c r="C58" s="172">
        <f t="shared" si="55"/>
        <v>0.18016456485612761</v>
      </c>
      <c r="D58" s="173">
        <f t="shared" si="51"/>
        <v>0.81983543514387236</v>
      </c>
      <c r="F58" s="184">
        <f t="shared" si="56"/>
        <v>2023</v>
      </c>
      <c r="G58" s="176">
        <f t="shared" si="52"/>
        <v>7.4559903370734301E-2</v>
      </c>
      <c r="H58" s="172">
        <f t="shared" si="52"/>
        <v>4.8731214363782555E-2</v>
      </c>
      <c r="I58" s="172">
        <f t="shared" si="52"/>
        <v>6.0588727832341989E-2</v>
      </c>
      <c r="J58" s="172">
        <f t="shared" si="52"/>
        <v>6.3899861253070914E-2</v>
      </c>
      <c r="K58" s="172">
        <f t="shared" si="52"/>
        <v>3.125594771842298E-2</v>
      </c>
      <c r="L58" s="172">
        <f t="shared" si="52"/>
        <v>1.1424994028631875E-2</v>
      </c>
      <c r="M58" s="172">
        <f t="shared" si="52"/>
        <v>1.4956218640223215E-2</v>
      </c>
      <c r="N58" s="172">
        <f t="shared" si="52"/>
        <v>1.0961850654598376E-2</v>
      </c>
      <c r="O58" s="172">
        <f t="shared" si="52"/>
        <v>9.8672298235754127E-3</v>
      </c>
      <c r="P58" s="172">
        <f t="shared" si="52"/>
        <v>9.735423498832739E-2</v>
      </c>
      <c r="Q58" s="172">
        <f t="shared" si="52"/>
        <v>5.8071477971247128E-2</v>
      </c>
      <c r="R58" s="172">
        <f t="shared" si="52"/>
        <v>6.7261719487187552E-2</v>
      </c>
      <c r="S58" s="172">
        <f t="shared" si="52"/>
        <v>5.527643994671344E-2</v>
      </c>
      <c r="T58" s="172">
        <f t="shared" si="52"/>
        <v>4.6419667382939074E-2</v>
      </c>
      <c r="U58" s="172">
        <f t="shared" si="52"/>
        <v>3.5619162415310983E-2</v>
      </c>
      <c r="V58" s="172">
        <f t="shared" si="52"/>
        <v>1.16314769254572E-2</v>
      </c>
      <c r="W58" s="172">
        <f t="shared" si="53"/>
        <v>2.115307424144891E-2</v>
      </c>
      <c r="X58" s="172">
        <f t="shared" si="53"/>
        <v>7.468227037167755E-3</v>
      </c>
      <c r="Y58" s="172">
        <f t="shared" si="53"/>
        <v>5.1992097985163271E-2</v>
      </c>
      <c r="Z58" s="172">
        <f t="shared" si="53"/>
        <v>3.251658871970204E-2</v>
      </c>
      <c r="AA58" s="172">
        <f t="shared" si="53"/>
        <v>5.3107429262131946E-2</v>
      </c>
      <c r="AB58" s="172">
        <f t="shared" si="53"/>
        <v>2.0983725515352662E-2</v>
      </c>
      <c r="AC58" s="172">
        <f t="shared" si="53"/>
        <v>3.6566170091114646E-2</v>
      </c>
      <c r="AD58" s="172">
        <f t="shared" si="53"/>
        <v>3.7238267158058787E-2</v>
      </c>
      <c r="AE58" s="172">
        <f t="shared" si="53"/>
        <v>1.7230086602215314E-2</v>
      </c>
      <c r="AF58" s="172">
        <f t="shared" si="53"/>
        <v>1.6293729407290829E-2</v>
      </c>
      <c r="AG58" s="172">
        <f t="shared" si="53"/>
        <v>7.570477177789435E-3</v>
      </c>
      <c r="AH58" s="172"/>
      <c r="AI58" s="172"/>
      <c r="AJ58" s="172"/>
      <c r="AK58" s="172"/>
      <c r="AL58" s="172"/>
      <c r="AM58" s="173"/>
    </row>
    <row r="59" spans="2:39">
      <c r="B59" s="184">
        <f t="shared" si="54"/>
        <v>2024</v>
      </c>
      <c r="C59" s="172">
        <f t="shared" si="55"/>
        <v>0.18016456485612761</v>
      </c>
      <c r="D59" s="173">
        <f t="shared" si="51"/>
        <v>0.81983543514387236</v>
      </c>
      <c r="F59" s="184">
        <f t="shared" si="56"/>
        <v>2024</v>
      </c>
      <c r="G59" s="176">
        <f t="shared" si="52"/>
        <v>7.4559903370734301E-2</v>
      </c>
      <c r="H59" s="172">
        <f t="shared" si="52"/>
        <v>4.8731214363782555E-2</v>
      </c>
      <c r="I59" s="172">
        <f t="shared" si="52"/>
        <v>6.0588727832341989E-2</v>
      </c>
      <c r="J59" s="172">
        <f t="shared" si="52"/>
        <v>6.3899861253070914E-2</v>
      </c>
      <c r="K59" s="172">
        <f t="shared" si="52"/>
        <v>3.125594771842298E-2</v>
      </c>
      <c r="L59" s="172">
        <f t="shared" si="52"/>
        <v>1.1424994028631875E-2</v>
      </c>
      <c r="M59" s="172">
        <f t="shared" si="52"/>
        <v>1.4956218640223215E-2</v>
      </c>
      <c r="N59" s="172">
        <f t="shared" si="52"/>
        <v>1.0961850654598376E-2</v>
      </c>
      <c r="O59" s="172">
        <f t="shared" si="52"/>
        <v>9.8672298235754127E-3</v>
      </c>
      <c r="P59" s="172">
        <f t="shared" si="52"/>
        <v>9.735423498832739E-2</v>
      </c>
      <c r="Q59" s="172">
        <f t="shared" si="52"/>
        <v>5.8071477971247128E-2</v>
      </c>
      <c r="R59" s="172">
        <f t="shared" si="52"/>
        <v>6.7261719487187552E-2</v>
      </c>
      <c r="S59" s="172">
        <f t="shared" si="52"/>
        <v>5.527643994671344E-2</v>
      </c>
      <c r="T59" s="172">
        <f t="shared" si="52"/>
        <v>4.6419667382939074E-2</v>
      </c>
      <c r="U59" s="172">
        <f t="shared" si="52"/>
        <v>3.5619162415310983E-2</v>
      </c>
      <c r="V59" s="172">
        <f t="shared" si="52"/>
        <v>1.16314769254572E-2</v>
      </c>
      <c r="W59" s="172">
        <f t="shared" si="53"/>
        <v>2.115307424144891E-2</v>
      </c>
      <c r="X59" s="172">
        <f t="shared" si="53"/>
        <v>7.468227037167755E-3</v>
      </c>
      <c r="Y59" s="172">
        <f t="shared" si="53"/>
        <v>5.1992097985163271E-2</v>
      </c>
      <c r="Z59" s="172">
        <f t="shared" si="53"/>
        <v>3.251658871970204E-2</v>
      </c>
      <c r="AA59" s="172">
        <f t="shared" si="53"/>
        <v>5.3107429262131946E-2</v>
      </c>
      <c r="AB59" s="172">
        <f t="shared" si="53"/>
        <v>2.0983725515352662E-2</v>
      </c>
      <c r="AC59" s="172">
        <f t="shared" si="53"/>
        <v>3.6566170091114646E-2</v>
      </c>
      <c r="AD59" s="172">
        <f t="shared" si="53"/>
        <v>3.7238267158058787E-2</v>
      </c>
      <c r="AE59" s="172">
        <f t="shared" si="53"/>
        <v>1.7230086602215314E-2</v>
      </c>
      <c r="AF59" s="172">
        <f t="shared" si="53"/>
        <v>1.6293729407290829E-2</v>
      </c>
      <c r="AG59" s="172">
        <f t="shared" si="53"/>
        <v>7.570477177789435E-3</v>
      </c>
      <c r="AH59" s="172"/>
      <c r="AI59" s="172"/>
      <c r="AJ59" s="172"/>
      <c r="AK59" s="172"/>
      <c r="AL59" s="172"/>
      <c r="AM59" s="173"/>
    </row>
    <row r="60" spans="2:39">
      <c r="B60" s="184">
        <f t="shared" si="54"/>
        <v>2025</v>
      </c>
      <c r="C60" s="172">
        <f t="shared" si="55"/>
        <v>0.18016456485612761</v>
      </c>
      <c r="D60" s="173">
        <f t="shared" si="51"/>
        <v>0.81983543514387236</v>
      </c>
      <c r="F60" s="184">
        <f t="shared" si="56"/>
        <v>2025</v>
      </c>
      <c r="G60" s="176">
        <f t="shared" si="52"/>
        <v>7.4559903370734301E-2</v>
      </c>
      <c r="H60" s="172">
        <f t="shared" si="52"/>
        <v>4.8731214363782555E-2</v>
      </c>
      <c r="I60" s="172">
        <f t="shared" si="52"/>
        <v>6.0588727832341989E-2</v>
      </c>
      <c r="J60" s="172">
        <f t="shared" si="52"/>
        <v>6.3899861253070914E-2</v>
      </c>
      <c r="K60" s="172">
        <f t="shared" si="52"/>
        <v>3.125594771842298E-2</v>
      </c>
      <c r="L60" s="172">
        <f t="shared" si="52"/>
        <v>1.1424994028631875E-2</v>
      </c>
      <c r="M60" s="172">
        <f t="shared" si="52"/>
        <v>1.4956218640223215E-2</v>
      </c>
      <c r="N60" s="172">
        <f t="shared" si="52"/>
        <v>1.0961850654598376E-2</v>
      </c>
      <c r="O60" s="172">
        <f t="shared" si="52"/>
        <v>9.8672298235754127E-3</v>
      </c>
      <c r="P60" s="172">
        <f t="shared" si="52"/>
        <v>9.735423498832739E-2</v>
      </c>
      <c r="Q60" s="172">
        <f t="shared" si="52"/>
        <v>5.8071477971247128E-2</v>
      </c>
      <c r="R60" s="172">
        <f t="shared" si="52"/>
        <v>6.7261719487187552E-2</v>
      </c>
      <c r="S60" s="172">
        <f t="shared" si="52"/>
        <v>5.527643994671344E-2</v>
      </c>
      <c r="T60" s="172">
        <f t="shared" si="52"/>
        <v>4.6419667382939074E-2</v>
      </c>
      <c r="U60" s="172">
        <f t="shared" si="52"/>
        <v>3.5619162415310983E-2</v>
      </c>
      <c r="V60" s="172">
        <f t="shared" si="52"/>
        <v>1.16314769254572E-2</v>
      </c>
      <c r="W60" s="172">
        <f t="shared" si="53"/>
        <v>2.115307424144891E-2</v>
      </c>
      <c r="X60" s="172">
        <f t="shared" si="53"/>
        <v>7.468227037167755E-3</v>
      </c>
      <c r="Y60" s="172">
        <f t="shared" si="53"/>
        <v>5.1992097985163271E-2</v>
      </c>
      <c r="Z60" s="172">
        <f t="shared" si="53"/>
        <v>3.251658871970204E-2</v>
      </c>
      <c r="AA60" s="172">
        <f t="shared" si="53"/>
        <v>5.3107429262131946E-2</v>
      </c>
      <c r="AB60" s="172">
        <f t="shared" si="53"/>
        <v>2.0983725515352662E-2</v>
      </c>
      <c r="AC60" s="172">
        <f t="shared" si="53"/>
        <v>3.6566170091114646E-2</v>
      </c>
      <c r="AD60" s="172">
        <f t="shared" si="53"/>
        <v>3.7238267158058787E-2</v>
      </c>
      <c r="AE60" s="172">
        <f t="shared" si="53"/>
        <v>1.7230086602215314E-2</v>
      </c>
      <c r="AF60" s="172">
        <f t="shared" si="53"/>
        <v>1.6293729407290829E-2</v>
      </c>
      <c r="AG60" s="172">
        <f t="shared" si="53"/>
        <v>7.570477177789435E-3</v>
      </c>
      <c r="AH60" s="172"/>
      <c r="AI60" s="172"/>
      <c r="AJ60" s="172"/>
      <c r="AK60" s="172"/>
      <c r="AL60" s="172"/>
      <c r="AM60" s="173"/>
    </row>
    <row r="61" spans="2:39">
      <c r="B61" s="184">
        <f t="shared" si="54"/>
        <v>2026</v>
      </c>
      <c r="C61" s="172">
        <f t="shared" si="55"/>
        <v>0.18016456485612761</v>
      </c>
      <c r="D61" s="173">
        <f t="shared" si="51"/>
        <v>0.81983543514387236</v>
      </c>
      <c r="F61" s="184">
        <f t="shared" si="56"/>
        <v>2026</v>
      </c>
      <c r="G61" s="176">
        <f t="shared" si="52"/>
        <v>7.4559903370734301E-2</v>
      </c>
      <c r="H61" s="172">
        <f t="shared" si="52"/>
        <v>4.8731214363782555E-2</v>
      </c>
      <c r="I61" s="172">
        <f t="shared" si="52"/>
        <v>6.0588727832341989E-2</v>
      </c>
      <c r="J61" s="172">
        <f t="shared" si="52"/>
        <v>6.3899861253070914E-2</v>
      </c>
      <c r="K61" s="172">
        <f t="shared" si="52"/>
        <v>3.125594771842298E-2</v>
      </c>
      <c r="L61" s="172">
        <f t="shared" si="52"/>
        <v>1.1424994028631875E-2</v>
      </c>
      <c r="M61" s="172">
        <f t="shared" si="52"/>
        <v>1.4956218640223215E-2</v>
      </c>
      <c r="N61" s="172">
        <f t="shared" si="52"/>
        <v>1.0961850654598376E-2</v>
      </c>
      <c r="O61" s="172">
        <f t="shared" si="52"/>
        <v>9.8672298235754127E-3</v>
      </c>
      <c r="P61" s="172">
        <f t="shared" si="52"/>
        <v>9.735423498832739E-2</v>
      </c>
      <c r="Q61" s="172">
        <f t="shared" si="52"/>
        <v>5.8071477971247128E-2</v>
      </c>
      <c r="R61" s="172">
        <f t="shared" si="52"/>
        <v>6.7261719487187552E-2</v>
      </c>
      <c r="S61" s="172">
        <f t="shared" si="52"/>
        <v>5.527643994671344E-2</v>
      </c>
      <c r="T61" s="172">
        <f t="shared" si="52"/>
        <v>4.6419667382939074E-2</v>
      </c>
      <c r="U61" s="172">
        <f t="shared" si="52"/>
        <v>3.5619162415310983E-2</v>
      </c>
      <c r="V61" s="172">
        <f t="shared" si="52"/>
        <v>1.16314769254572E-2</v>
      </c>
      <c r="W61" s="172">
        <f t="shared" si="53"/>
        <v>2.115307424144891E-2</v>
      </c>
      <c r="X61" s="172">
        <f t="shared" si="53"/>
        <v>7.468227037167755E-3</v>
      </c>
      <c r="Y61" s="172">
        <f t="shared" si="53"/>
        <v>5.1992097985163271E-2</v>
      </c>
      <c r="Z61" s="172">
        <f t="shared" si="53"/>
        <v>3.251658871970204E-2</v>
      </c>
      <c r="AA61" s="172">
        <f t="shared" si="53"/>
        <v>5.3107429262131946E-2</v>
      </c>
      <c r="AB61" s="172">
        <f t="shared" si="53"/>
        <v>2.0983725515352662E-2</v>
      </c>
      <c r="AC61" s="172">
        <f t="shared" si="53"/>
        <v>3.6566170091114646E-2</v>
      </c>
      <c r="AD61" s="172">
        <f t="shared" si="53"/>
        <v>3.7238267158058787E-2</v>
      </c>
      <c r="AE61" s="172">
        <f t="shared" si="53"/>
        <v>1.7230086602215314E-2</v>
      </c>
      <c r="AF61" s="172">
        <f t="shared" si="53"/>
        <v>1.6293729407290829E-2</v>
      </c>
      <c r="AG61" s="172">
        <f t="shared" si="53"/>
        <v>7.570477177789435E-3</v>
      </c>
      <c r="AH61" s="172"/>
      <c r="AI61" s="172"/>
      <c r="AJ61" s="172"/>
      <c r="AK61" s="172"/>
      <c r="AL61" s="172"/>
      <c r="AM61" s="173"/>
    </row>
    <row r="62" spans="2:39">
      <c r="B62" s="184">
        <f t="shared" si="54"/>
        <v>2027</v>
      </c>
      <c r="C62" s="172">
        <f t="shared" si="55"/>
        <v>0.18016456485612761</v>
      </c>
      <c r="D62" s="173">
        <f t="shared" si="51"/>
        <v>0.81983543514387236</v>
      </c>
      <c r="F62" s="184">
        <f t="shared" si="56"/>
        <v>2027</v>
      </c>
      <c r="G62" s="176">
        <f t="shared" si="52"/>
        <v>7.4559903370734301E-2</v>
      </c>
      <c r="H62" s="172">
        <f t="shared" si="52"/>
        <v>4.8731214363782555E-2</v>
      </c>
      <c r="I62" s="172">
        <f t="shared" si="52"/>
        <v>6.0588727832341989E-2</v>
      </c>
      <c r="J62" s="172">
        <f t="shared" si="52"/>
        <v>6.3899861253070914E-2</v>
      </c>
      <c r="K62" s="172">
        <f t="shared" si="52"/>
        <v>3.125594771842298E-2</v>
      </c>
      <c r="L62" s="172">
        <f t="shared" si="52"/>
        <v>1.1424994028631875E-2</v>
      </c>
      <c r="M62" s="172">
        <f t="shared" si="52"/>
        <v>1.4956218640223215E-2</v>
      </c>
      <c r="N62" s="172">
        <f t="shared" si="52"/>
        <v>1.0961850654598376E-2</v>
      </c>
      <c r="O62" s="172">
        <f t="shared" si="52"/>
        <v>9.8672298235754127E-3</v>
      </c>
      <c r="P62" s="172">
        <f t="shared" si="52"/>
        <v>9.735423498832739E-2</v>
      </c>
      <c r="Q62" s="172">
        <f t="shared" si="52"/>
        <v>5.8071477971247128E-2</v>
      </c>
      <c r="R62" s="172">
        <f t="shared" si="52"/>
        <v>6.7261719487187552E-2</v>
      </c>
      <c r="S62" s="172">
        <f t="shared" si="52"/>
        <v>5.527643994671344E-2</v>
      </c>
      <c r="T62" s="172">
        <f t="shared" si="52"/>
        <v>4.6419667382939074E-2</v>
      </c>
      <c r="U62" s="172">
        <f t="shared" si="52"/>
        <v>3.5619162415310983E-2</v>
      </c>
      <c r="V62" s="172">
        <f t="shared" si="52"/>
        <v>1.16314769254572E-2</v>
      </c>
      <c r="W62" s="172">
        <f t="shared" si="53"/>
        <v>2.115307424144891E-2</v>
      </c>
      <c r="X62" s="172">
        <f t="shared" si="53"/>
        <v>7.468227037167755E-3</v>
      </c>
      <c r="Y62" s="172">
        <f t="shared" si="53"/>
        <v>5.1992097985163271E-2</v>
      </c>
      <c r="Z62" s="172">
        <f t="shared" si="53"/>
        <v>3.251658871970204E-2</v>
      </c>
      <c r="AA62" s="172">
        <f t="shared" si="53"/>
        <v>5.3107429262131946E-2</v>
      </c>
      <c r="AB62" s="172">
        <f t="shared" si="53"/>
        <v>2.0983725515352662E-2</v>
      </c>
      <c r="AC62" s="172">
        <f t="shared" si="53"/>
        <v>3.6566170091114646E-2</v>
      </c>
      <c r="AD62" s="172">
        <f t="shared" si="53"/>
        <v>3.7238267158058787E-2</v>
      </c>
      <c r="AE62" s="172">
        <f t="shared" si="53"/>
        <v>1.7230086602215314E-2</v>
      </c>
      <c r="AF62" s="172">
        <f t="shared" si="53"/>
        <v>1.6293729407290829E-2</v>
      </c>
      <c r="AG62" s="172">
        <f t="shared" si="53"/>
        <v>7.570477177789435E-3</v>
      </c>
      <c r="AH62" s="172"/>
      <c r="AI62" s="172"/>
      <c r="AJ62" s="172"/>
      <c r="AK62" s="172"/>
      <c r="AL62" s="172"/>
      <c r="AM62" s="173"/>
    </row>
    <row r="63" spans="2:39">
      <c r="B63" s="184">
        <f t="shared" si="54"/>
        <v>2028</v>
      </c>
      <c r="C63" s="172">
        <f t="shared" si="55"/>
        <v>0.18016456485612761</v>
      </c>
      <c r="D63" s="173">
        <f t="shared" si="51"/>
        <v>0.81983543514387236</v>
      </c>
      <c r="F63" s="184">
        <f t="shared" si="56"/>
        <v>2028</v>
      </c>
      <c r="G63" s="176">
        <f t="shared" si="52"/>
        <v>7.4559903370734301E-2</v>
      </c>
      <c r="H63" s="172">
        <f t="shared" si="52"/>
        <v>4.8731214363782555E-2</v>
      </c>
      <c r="I63" s="172">
        <f t="shared" si="52"/>
        <v>6.0588727832341989E-2</v>
      </c>
      <c r="J63" s="172">
        <f t="shared" si="52"/>
        <v>6.3899861253070914E-2</v>
      </c>
      <c r="K63" s="172">
        <f t="shared" si="52"/>
        <v>3.125594771842298E-2</v>
      </c>
      <c r="L63" s="172">
        <f t="shared" si="52"/>
        <v>1.1424994028631875E-2</v>
      </c>
      <c r="M63" s="172">
        <f t="shared" si="52"/>
        <v>1.4956218640223215E-2</v>
      </c>
      <c r="N63" s="172">
        <f t="shared" si="52"/>
        <v>1.0961850654598376E-2</v>
      </c>
      <c r="O63" s="172">
        <f t="shared" si="52"/>
        <v>9.8672298235754127E-3</v>
      </c>
      <c r="P63" s="172">
        <f t="shared" si="52"/>
        <v>9.735423498832739E-2</v>
      </c>
      <c r="Q63" s="172">
        <f t="shared" si="52"/>
        <v>5.8071477971247128E-2</v>
      </c>
      <c r="R63" s="172">
        <f t="shared" si="52"/>
        <v>6.7261719487187552E-2</v>
      </c>
      <c r="S63" s="172">
        <f t="shared" si="52"/>
        <v>5.527643994671344E-2</v>
      </c>
      <c r="T63" s="172">
        <f t="shared" si="52"/>
        <v>4.6419667382939074E-2</v>
      </c>
      <c r="U63" s="172">
        <f t="shared" si="52"/>
        <v>3.5619162415310983E-2</v>
      </c>
      <c r="V63" s="172">
        <f t="shared" si="52"/>
        <v>1.16314769254572E-2</v>
      </c>
      <c r="W63" s="172">
        <f t="shared" si="53"/>
        <v>2.115307424144891E-2</v>
      </c>
      <c r="X63" s="172">
        <f t="shared" si="53"/>
        <v>7.468227037167755E-3</v>
      </c>
      <c r="Y63" s="172">
        <f t="shared" si="53"/>
        <v>5.1992097985163271E-2</v>
      </c>
      <c r="Z63" s="172">
        <f t="shared" si="53"/>
        <v>3.251658871970204E-2</v>
      </c>
      <c r="AA63" s="172">
        <f t="shared" si="53"/>
        <v>5.3107429262131946E-2</v>
      </c>
      <c r="AB63" s="172">
        <f t="shared" si="53"/>
        <v>2.0983725515352662E-2</v>
      </c>
      <c r="AC63" s="172">
        <f t="shared" si="53"/>
        <v>3.6566170091114646E-2</v>
      </c>
      <c r="AD63" s="172">
        <f t="shared" si="53"/>
        <v>3.7238267158058787E-2</v>
      </c>
      <c r="AE63" s="172">
        <f t="shared" si="53"/>
        <v>1.7230086602215314E-2</v>
      </c>
      <c r="AF63" s="172">
        <f t="shared" si="53"/>
        <v>1.6293729407290829E-2</v>
      </c>
      <c r="AG63" s="172">
        <f t="shared" si="53"/>
        <v>7.570477177789435E-3</v>
      </c>
      <c r="AH63" s="172"/>
      <c r="AI63" s="172"/>
      <c r="AJ63" s="172"/>
      <c r="AK63" s="172"/>
      <c r="AL63" s="172"/>
      <c r="AM63" s="173"/>
    </row>
    <row r="64" spans="2:39">
      <c r="B64" s="184">
        <f t="shared" si="54"/>
        <v>2029</v>
      </c>
      <c r="C64" s="172">
        <f t="shared" si="55"/>
        <v>0.18016456485612761</v>
      </c>
      <c r="D64" s="173">
        <f t="shared" si="51"/>
        <v>0.81983543514387236</v>
      </c>
      <c r="F64" s="184">
        <f t="shared" si="56"/>
        <v>2029</v>
      </c>
      <c r="G64" s="176">
        <f t="shared" si="52"/>
        <v>7.4559903370734301E-2</v>
      </c>
      <c r="H64" s="172">
        <f t="shared" si="52"/>
        <v>4.8731214363782555E-2</v>
      </c>
      <c r="I64" s="172">
        <f t="shared" si="52"/>
        <v>6.0588727832341989E-2</v>
      </c>
      <c r="J64" s="172">
        <f t="shared" si="52"/>
        <v>6.3899861253070914E-2</v>
      </c>
      <c r="K64" s="172">
        <f t="shared" si="52"/>
        <v>3.125594771842298E-2</v>
      </c>
      <c r="L64" s="172">
        <f t="shared" si="52"/>
        <v>1.1424994028631875E-2</v>
      </c>
      <c r="M64" s="172">
        <f t="shared" si="52"/>
        <v>1.4956218640223215E-2</v>
      </c>
      <c r="N64" s="172">
        <f t="shared" si="52"/>
        <v>1.0961850654598376E-2</v>
      </c>
      <c r="O64" s="172">
        <f t="shared" si="52"/>
        <v>9.8672298235754127E-3</v>
      </c>
      <c r="P64" s="172">
        <f t="shared" si="52"/>
        <v>9.735423498832739E-2</v>
      </c>
      <c r="Q64" s="172">
        <f t="shared" si="52"/>
        <v>5.8071477971247128E-2</v>
      </c>
      <c r="R64" s="172">
        <f t="shared" si="52"/>
        <v>6.7261719487187552E-2</v>
      </c>
      <c r="S64" s="172">
        <f t="shared" si="52"/>
        <v>5.527643994671344E-2</v>
      </c>
      <c r="T64" s="172">
        <f t="shared" si="52"/>
        <v>4.6419667382939074E-2</v>
      </c>
      <c r="U64" s="172">
        <f t="shared" si="52"/>
        <v>3.5619162415310983E-2</v>
      </c>
      <c r="V64" s="172">
        <f t="shared" si="52"/>
        <v>1.16314769254572E-2</v>
      </c>
      <c r="W64" s="172">
        <f t="shared" si="53"/>
        <v>2.115307424144891E-2</v>
      </c>
      <c r="X64" s="172">
        <f t="shared" si="53"/>
        <v>7.468227037167755E-3</v>
      </c>
      <c r="Y64" s="172">
        <f t="shared" si="53"/>
        <v>5.1992097985163271E-2</v>
      </c>
      <c r="Z64" s="172">
        <f t="shared" si="53"/>
        <v>3.251658871970204E-2</v>
      </c>
      <c r="AA64" s="172">
        <f t="shared" si="53"/>
        <v>5.3107429262131946E-2</v>
      </c>
      <c r="AB64" s="172">
        <f t="shared" si="53"/>
        <v>2.0983725515352662E-2</v>
      </c>
      <c r="AC64" s="172">
        <f t="shared" si="53"/>
        <v>3.6566170091114646E-2</v>
      </c>
      <c r="AD64" s="172">
        <f t="shared" si="53"/>
        <v>3.7238267158058787E-2</v>
      </c>
      <c r="AE64" s="172">
        <f t="shared" si="53"/>
        <v>1.7230086602215314E-2</v>
      </c>
      <c r="AF64" s="172">
        <f t="shared" si="53"/>
        <v>1.6293729407290829E-2</v>
      </c>
      <c r="AG64" s="172">
        <f t="shared" si="53"/>
        <v>7.570477177789435E-3</v>
      </c>
      <c r="AH64" s="172"/>
      <c r="AI64" s="172"/>
      <c r="AJ64" s="172"/>
      <c r="AK64" s="172"/>
      <c r="AL64" s="172"/>
      <c r="AM64" s="173"/>
    </row>
    <row r="65" spans="2:39">
      <c r="B65" s="185">
        <f t="shared" si="54"/>
        <v>2030</v>
      </c>
      <c r="C65" s="174">
        <f t="shared" si="55"/>
        <v>0.18016456485612761</v>
      </c>
      <c r="D65" s="175">
        <f t="shared" si="51"/>
        <v>0.81983543514387236</v>
      </c>
      <c r="F65" s="185">
        <f t="shared" si="56"/>
        <v>2030</v>
      </c>
      <c r="G65" s="177">
        <f t="shared" si="52"/>
        <v>7.4559903370734301E-2</v>
      </c>
      <c r="H65" s="174">
        <f t="shared" si="52"/>
        <v>4.8731214363782555E-2</v>
      </c>
      <c r="I65" s="174">
        <f t="shared" si="52"/>
        <v>6.0588727832341989E-2</v>
      </c>
      <c r="J65" s="174">
        <f t="shared" si="52"/>
        <v>6.3899861253070914E-2</v>
      </c>
      <c r="K65" s="174">
        <f t="shared" si="52"/>
        <v>3.125594771842298E-2</v>
      </c>
      <c r="L65" s="174">
        <f t="shared" si="52"/>
        <v>1.1424994028631875E-2</v>
      </c>
      <c r="M65" s="174">
        <f t="shared" si="52"/>
        <v>1.4956218640223215E-2</v>
      </c>
      <c r="N65" s="174">
        <f t="shared" si="52"/>
        <v>1.0961850654598376E-2</v>
      </c>
      <c r="O65" s="174">
        <f t="shared" si="52"/>
        <v>9.8672298235754127E-3</v>
      </c>
      <c r="P65" s="174">
        <f t="shared" si="52"/>
        <v>9.735423498832739E-2</v>
      </c>
      <c r="Q65" s="174">
        <f t="shared" si="52"/>
        <v>5.8071477971247128E-2</v>
      </c>
      <c r="R65" s="174">
        <f t="shared" si="52"/>
        <v>6.7261719487187552E-2</v>
      </c>
      <c r="S65" s="174">
        <f t="shared" si="52"/>
        <v>5.527643994671344E-2</v>
      </c>
      <c r="T65" s="174">
        <f t="shared" si="52"/>
        <v>4.6419667382939074E-2</v>
      </c>
      <c r="U65" s="174">
        <f t="shared" si="52"/>
        <v>3.5619162415310983E-2</v>
      </c>
      <c r="V65" s="174">
        <f t="shared" si="52"/>
        <v>1.16314769254572E-2</v>
      </c>
      <c r="W65" s="174">
        <f t="shared" si="53"/>
        <v>2.115307424144891E-2</v>
      </c>
      <c r="X65" s="174">
        <f t="shared" si="53"/>
        <v>7.468227037167755E-3</v>
      </c>
      <c r="Y65" s="174">
        <f t="shared" si="53"/>
        <v>5.1992097985163271E-2</v>
      </c>
      <c r="Z65" s="174">
        <f t="shared" si="53"/>
        <v>3.251658871970204E-2</v>
      </c>
      <c r="AA65" s="174">
        <f t="shared" si="53"/>
        <v>5.3107429262131946E-2</v>
      </c>
      <c r="AB65" s="174">
        <f t="shared" si="53"/>
        <v>2.0983725515352662E-2</v>
      </c>
      <c r="AC65" s="174">
        <f t="shared" si="53"/>
        <v>3.6566170091114646E-2</v>
      </c>
      <c r="AD65" s="174">
        <f t="shared" si="53"/>
        <v>3.7238267158058787E-2</v>
      </c>
      <c r="AE65" s="174">
        <f t="shared" si="53"/>
        <v>1.7230086602215314E-2</v>
      </c>
      <c r="AF65" s="174">
        <f t="shared" si="53"/>
        <v>1.6293729407290829E-2</v>
      </c>
      <c r="AG65" s="174">
        <f t="shared" si="53"/>
        <v>7.570477177789435E-3</v>
      </c>
      <c r="AH65" s="174"/>
      <c r="AI65" s="174"/>
      <c r="AJ65" s="174"/>
      <c r="AK65" s="174"/>
      <c r="AL65" s="174"/>
      <c r="AM65" s="175"/>
    </row>
    <row r="68" spans="2:39">
      <c r="B68" s="142" t="s">
        <v>244</v>
      </c>
      <c r="C68" s="12" t="s">
        <v>237</v>
      </c>
      <c r="D68" s="13" t="s">
        <v>238</v>
      </c>
      <c r="E68" s="13" t="s">
        <v>239</v>
      </c>
      <c r="F68" s="13" t="s">
        <v>240</v>
      </c>
      <c r="G68" s="14" t="s">
        <v>241</v>
      </c>
      <c r="I68" s="142" t="s">
        <v>243</v>
      </c>
      <c r="J68" s="12" t="s">
        <v>227</v>
      </c>
      <c r="K68" s="13" t="s">
        <v>228</v>
      </c>
      <c r="L68" s="13" t="s">
        <v>229</v>
      </c>
      <c r="M68" s="13" t="s">
        <v>230</v>
      </c>
      <c r="N68" s="14" t="s">
        <v>231</v>
      </c>
      <c r="P68" s="142" t="s">
        <v>242</v>
      </c>
      <c r="Q68" s="12" t="s">
        <v>232</v>
      </c>
      <c r="R68" s="13" t="s">
        <v>233</v>
      </c>
      <c r="S68" s="13" t="s">
        <v>234</v>
      </c>
      <c r="T68" s="13" t="s">
        <v>235</v>
      </c>
      <c r="U68" s="14" t="s">
        <v>236</v>
      </c>
    </row>
    <row r="69" spans="2:39">
      <c r="B69" s="139">
        <v>2009</v>
      </c>
      <c r="C69" s="167">
        <v>8.325405055219523E-2</v>
      </c>
      <c r="D69" s="151">
        <v>7.9699748307217738E-2</v>
      </c>
      <c r="E69" s="151">
        <v>8.2293176996028672E-2</v>
      </c>
      <c r="F69" s="151">
        <v>7.7414177268104387E-2</v>
      </c>
      <c r="G69" s="164">
        <v>7.8881778960975549E-2</v>
      </c>
      <c r="I69" s="139">
        <v>2009</v>
      </c>
      <c r="J69" s="169">
        <f>Pivot!I201/Pivot!B201</f>
        <v>15485.30135075613</v>
      </c>
      <c r="K69" s="17">
        <f>Pivot!J201/Pivot!C201</f>
        <v>2879.315599198269</v>
      </c>
      <c r="L69" s="17">
        <f>Pivot!K201/Pivot!D201</f>
        <v>1010.1083206809866</v>
      </c>
      <c r="M69" s="17">
        <f>Pivot!L201/Pivot!E201</f>
        <v>2722.7079177437035</v>
      </c>
      <c r="N69" s="18">
        <f>Pivot!M201/Pivot!F201</f>
        <v>4952.9026333155261</v>
      </c>
      <c r="P69" s="159">
        <v>2009</v>
      </c>
      <c r="Q69" s="169">
        <v>0</v>
      </c>
      <c r="R69" s="17">
        <v>0</v>
      </c>
      <c r="S69" s="17">
        <v>0</v>
      </c>
      <c r="T69" s="17">
        <v>0</v>
      </c>
      <c r="U69" s="18">
        <v>0</v>
      </c>
    </row>
    <row r="70" spans="2:39">
      <c r="B70" s="139">
        <v>2010</v>
      </c>
      <c r="C70" s="167">
        <v>8.5963586284452359E-2</v>
      </c>
      <c r="D70" s="151">
        <v>8.2542520826094701E-2</v>
      </c>
      <c r="E70" s="151">
        <v>9.8939945613421051E-2</v>
      </c>
      <c r="F70" s="151">
        <v>7.8848452195768581E-2</v>
      </c>
      <c r="G70" s="164">
        <v>8.1439865750018894E-2</v>
      </c>
      <c r="I70" s="139">
        <v>2010</v>
      </c>
      <c r="J70" s="169">
        <f>Pivot!I202/Pivot!B202</f>
        <v>15547.507038581856</v>
      </c>
      <c r="K70" s="17">
        <f>Pivot!J202/Pivot!C202</f>
        <v>2881.0409544049858</v>
      </c>
      <c r="L70" s="17">
        <f>Pivot!K202/Pivot!D202</f>
        <v>1266.2704912093657</v>
      </c>
      <c r="M70" s="17">
        <f>Pivot!L202/Pivot!E202</f>
        <v>2882.8496179909648</v>
      </c>
      <c r="N70" s="18">
        <f>Pivot!M202/Pivot!F202</f>
        <v>4882.3231928169225</v>
      </c>
      <c r="P70" s="159">
        <v>2010</v>
      </c>
      <c r="Q70" s="167">
        <f t="shared" ref="Q70:Q78" si="57">J70/J69-1</f>
        <v>4.017079578673366E-3</v>
      </c>
      <c r="R70" s="151">
        <f t="shared" ref="R70:R78" si="58">K70/K69-1</f>
        <v>5.9922406810741791E-4</v>
      </c>
      <c r="S70" s="151">
        <f t="shared" ref="S70:S78" si="59">L70/L69-1</f>
        <v>0.25359871340895568</v>
      </c>
      <c r="T70" s="151">
        <f t="shared" ref="T70:T78" si="60">M70/M69-1</f>
        <v>5.8817069287391721E-2</v>
      </c>
      <c r="U70" s="164">
        <f t="shared" ref="U70:U78" si="61">N70/N69-1</f>
        <v>-1.4250116693967141E-2</v>
      </c>
    </row>
    <row r="71" spans="2:39">
      <c r="B71" s="139">
        <v>2011</v>
      </c>
      <c r="C71" s="167">
        <v>9.0767409785702205E-2</v>
      </c>
      <c r="D71" s="151">
        <v>8.9399666104524544E-2</v>
      </c>
      <c r="E71" s="151">
        <v>9.1343951714180888E-2</v>
      </c>
      <c r="F71" s="151">
        <v>8.6540786080094662E-2</v>
      </c>
      <c r="G71" s="164">
        <v>8.4937404954805895E-2</v>
      </c>
      <c r="I71" s="139">
        <v>2011</v>
      </c>
      <c r="J71" s="169">
        <f>Pivot!I203/Pivot!B203</f>
        <v>15561.159110293127</v>
      </c>
      <c r="K71" s="17">
        <f>Pivot!J203/Pivot!C203</f>
        <v>2906.097570917364</v>
      </c>
      <c r="L71" s="17">
        <f>Pivot!K203/Pivot!D203</f>
        <v>977.74792721279493</v>
      </c>
      <c r="M71" s="17">
        <f>Pivot!L203/Pivot!E203</f>
        <v>2907.5268046572583</v>
      </c>
      <c r="N71" s="18">
        <f>Pivot!M203/Pivot!F203</f>
        <v>4991.3932469503297</v>
      </c>
      <c r="P71" s="159">
        <v>2011</v>
      </c>
      <c r="Q71" s="167">
        <f t="shared" si="57"/>
        <v>8.7808750800966173E-4</v>
      </c>
      <c r="R71" s="151">
        <f t="shared" si="58"/>
        <v>8.69707057585134E-3</v>
      </c>
      <c r="S71" s="151">
        <f t="shared" si="59"/>
        <v>-0.2278522369426883</v>
      </c>
      <c r="T71" s="151">
        <f t="shared" si="60"/>
        <v>8.5599978966266477E-3</v>
      </c>
      <c r="U71" s="164">
        <f t="shared" si="61"/>
        <v>2.2339785758934472E-2</v>
      </c>
    </row>
    <row r="72" spans="2:39">
      <c r="B72" s="139">
        <v>2012</v>
      </c>
      <c r="C72" s="167">
        <v>9.5019139915943268E-2</v>
      </c>
      <c r="D72" s="151">
        <v>9.7394937331039572E-2</v>
      </c>
      <c r="E72" s="151">
        <v>9.6086199219969165E-2</v>
      </c>
      <c r="F72" s="151">
        <v>9.2820584412029783E-2</v>
      </c>
      <c r="G72" s="164">
        <v>9.0909992278643076E-2</v>
      </c>
      <c r="I72" s="139">
        <v>2012</v>
      </c>
      <c r="J72" s="169">
        <f>Pivot!I204/Pivot!B204</f>
        <v>15768.048026414528</v>
      </c>
      <c r="K72" s="17">
        <f>Pivot!J204/Pivot!C204</f>
        <v>2879.7548617818265</v>
      </c>
      <c r="L72" s="17">
        <f>Pivot!K204/Pivot!D204</f>
        <v>1004.2487982562725</v>
      </c>
      <c r="M72" s="17">
        <f>Pivot!L204/Pivot!E204</f>
        <v>2898.9939105774793</v>
      </c>
      <c r="N72" s="18">
        <f>Pivot!M204/Pivot!F204</f>
        <v>5385.2171749533063</v>
      </c>
      <c r="P72" s="159">
        <v>2012</v>
      </c>
      <c r="Q72" s="167">
        <f t="shared" si="57"/>
        <v>1.3295212435977977E-2</v>
      </c>
      <c r="R72" s="151">
        <f t="shared" si="58"/>
        <v>-9.0646334105093374E-3</v>
      </c>
      <c r="S72" s="151">
        <f t="shared" si="59"/>
        <v>2.7103991024580276E-2</v>
      </c>
      <c r="T72" s="151">
        <f t="shared" si="60"/>
        <v>-2.9347602457563404E-3</v>
      </c>
      <c r="U72" s="164">
        <f t="shared" si="61"/>
        <v>7.8900601198592657E-2</v>
      </c>
    </row>
    <row r="73" spans="2:39">
      <c r="B73" s="139">
        <v>2013</v>
      </c>
      <c r="C73" s="167">
        <v>0.10110031597668577</v>
      </c>
      <c r="D73" s="151">
        <v>0.10247540275082415</v>
      </c>
      <c r="E73" s="151">
        <v>9.8067384361951102E-2</v>
      </c>
      <c r="F73" s="151">
        <v>0.10036100458962738</v>
      </c>
      <c r="G73" s="164">
        <v>9.515859766277128E-2</v>
      </c>
      <c r="I73" s="139">
        <v>2013</v>
      </c>
      <c r="J73" s="169">
        <f>Pivot!I205/Pivot!B205</f>
        <v>16019.11592713497</v>
      </c>
      <c r="K73" s="17">
        <f>Pivot!J205/Pivot!C205</f>
        <v>2935.2606680339391</v>
      </c>
      <c r="L73" s="17">
        <f>Pivot!K205/Pivot!D205</f>
        <v>1004.4804974074867</v>
      </c>
      <c r="M73" s="17">
        <f>Pivot!L205/Pivot!E205</f>
        <v>2893.2073131266734</v>
      </c>
      <c r="N73" s="18">
        <f>Pivot!M205/Pivot!F205</f>
        <v>5537.8555073652951</v>
      </c>
      <c r="P73" s="159">
        <v>2013</v>
      </c>
      <c r="Q73" s="167">
        <f t="shared" si="57"/>
        <v>1.5922573314075095E-2</v>
      </c>
      <c r="R73" s="151">
        <f t="shared" si="58"/>
        <v>1.9274489988279297E-2</v>
      </c>
      <c r="S73" s="151">
        <f t="shared" si="59"/>
        <v>2.3071887326775453E-4</v>
      </c>
      <c r="T73" s="151">
        <f t="shared" si="60"/>
        <v>-1.9960709229820406E-3</v>
      </c>
      <c r="U73" s="164">
        <f t="shared" si="61"/>
        <v>2.8343951126411637E-2</v>
      </c>
    </row>
    <row r="74" spans="2:39">
      <c r="B74" s="139">
        <v>2014</v>
      </c>
      <c r="C74" s="167">
        <v>0.10443324865185317</v>
      </c>
      <c r="D74" s="151">
        <v>0.10403979627291295</v>
      </c>
      <c r="E74" s="151">
        <v>0.10437501904247157</v>
      </c>
      <c r="F74" s="151">
        <v>0.10515938236077567</v>
      </c>
      <c r="G74" s="164">
        <v>0.10163561392223862</v>
      </c>
      <c r="I74" s="139">
        <v>2014</v>
      </c>
      <c r="J74" s="169">
        <f>Pivot!I206/Pivot!B206</f>
        <v>16309.756291209864</v>
      </c>
      <c r="K74" s="17">
        <f>Pivot!J206/Pivot!C206</f>
        <v>2903.7796820018248</v>
      </c>
      <c r="L74" s="17">
        <f>Pivot!K206/Pivot!D206</f>
        <v>1053.718193012839</v>
      </c>
      <c r="M74" s="17">
        <f>Pivot!L206/Pivot!E206</f>
        <v>2996.6897213906059</v>
      </c>
      <c r="N74" s="18">
        <f>Pivot!M206/Pivot!F206</f>
        <v>5501.8222181574292</v>
      </c>
      <c r="P74" s="159">
        <v>2014</v>
      </c>
      <c r="Q74" s="167">
        <f t="shared" si="57"/>
        <v>1.8143346074584343E-2</v>
      </c>
      <c r="R74" s="151">
        <f t="shared" si="58"/>
        <v>-1.0725107441037052E-2</v>
      </c>
      <c r="S74" s="151">
        <f t="shared" si="59"/>
        <v>4.9018070268593839E-2</v>
      </c>
      <c r="T74" s="151">
        <f t="shared" si="60"/>
        <v>3.576736716875617E-2</v>
      </c>
      <c r="U74" s="164">
        <f t="shared" si="61"/>
        <v>-6.5067225318432564E-3</v>
      </c>
    </row>
    <row r="75" spans="2:39">
      <c r="B75" s="139">
        <v>2015</v>
      </c>
      <c r="C75" s="167">
        <v>0.1048101389604754</v>
      </c>
      <c r="D75" s="151">
        <v>0.10677451886000966</v>
      </c>
      <c r="E75" s="151">
        <v>0.10169665541229927</v>
      </c>
      <c r="F75" s="151">
        <v>0.11043393102646258</v>
      </c>
      <c r="G75" s="164">
        <v>0.11520314109261538</v>
      </c>
      <c r="I75" s="139">
        <v>2015</v>
      </c>
      <c r="J75" s="169">
        <f>Pivot!I207/Pivot!B207</f>
        <v>16526.780375920851</v>
      </c>
      <c r="K75" s="17">
        <f>Pivot!J207/Pivot!C207</f>
        <v>3008.2036191912375</v>
      </c>
      <c r="L75" s="17">
        <f>Pivot!K207/Pivot!D207</f>
        <v>1129.6617782936096</v>
      </c>
      <c r="M75" s="17">
        <f>Pivot!L207/Pivot!E207</f>
        <v>2978.6166894353369</v>
      </c>
      <c r="N75" s="18">
        <f>Pivot!M207/Pivot!F207</f>
        <v>5756.936515620966</v>
      </c>
      <c r="P75" s="159">
        <v>2015</v>
      </c>
      <c r="Q75" s="167">
        <f t="shared" si="57"/>
        <v>1.3306396541801879E-2</v>
      </c>
      <c r="R75" s="151">
        <f t="shared" si="58"/>
        <v>3.5961384342156455E-2</v>
      </c>
      <c r="S75" s="151">
        <f t="shared" si="59"/>
        <v>7.2072007282733885E-2</v>
      </c>
      <c r="T75" s="151">
        <f t="shared" si="60"/>
        <v>-6.0309987471383053E-3</v>
      </c>
      <c r="U75" s="164">
        <f t="shared" si="61"/>
        <v>4.6369055078078203E-2</v>
      </c>
    </row>
    <row r="76" spans="2:39">
      <c r="B76" s="139">
        <v>2016</v>
      </c>
      <c r="C76" s="167">
        <v>0.1107344471630346</v>
      </c>
      <c r="D76" s="151">
        <v>0.11075923085397581</v>
      </c>
      <c r="E76" s="151">
        <v>0.10978372104872236</v>
      </c>
      <c r="F76" s="151">
        <v>0.11349708757851384</v>
      </c>
      <c r="G76" s="164">
        <v>0.11321021301277928</v>
      </c>
      <c r="I76" s="139">
        <v>2016</v>
      </c>
      <c r="J76" s="169">
        <f>Pivot!I208/Pivot!B208</f>
        <v>16827.304700579523</v>
      </c>
      <c r="K76" s="17">
        <f>Pivot!J208/Pivot!C208</f>
        <v>3108.2115274260314</v>
      </c>
      <c r="L76" s="17">
        <f>Pivot!K208/Pivot!D208</f>
        <v>1139.2535921098354</v>
      </c>
      <c r="M76" s="17">
        <f>Pivot!L208/Pivot!E208</f>
        <v>3145.2536513995205</v>
      </c>
      <c r="N76" s="18">
        <f>Pivot!M208/Pivot!F208</f>
        <v>5825.6850367840252</v>
      </c>
      <c r="P76" s="159">
        <v>2016</v>
      </c>
      <c r="Q76" s="167">
        <f t="shared" si="57"/>
        <v>1.8184081703931154E-2</v>
      </c>
      <c r="R76" s="151">
        <f t="shared" si="58"/>
        <v>3.3245059475621952E-2</v>
      </c>
      <c r="S76" s="151">
        <f t="shared" si="59"/>
        <v>8.4908722243524082E-3</v>
      </c>
      <c r="T76" s="151">
        <f t="shared" si="60"/>
        <v>5.5944412906574259E-2</v>
      </c>
      <c r="U76" s="164">
        <f t="shared" si="61"/>
        <v>1.1941858482634959E-2</v>
      </c>
    </row>
    <row r="77" spans="2:39">
      <c r="B77" s="139">
        <v>2017</v>
      </c>
      <c r="C77" s="167">
        <v>0.11206273084531403</v>
      </c>
      <c r="D77" s="151">
        <v>0.11317446462318116</v>
      </c>
      <c r="E77" s="151">
        <v>0.11053159411666359</v>
      </c>
      <c r="F77" s="151">
        <v>0.11817629166593548</v>
      </c>
      <c r="G77" s="164">
        <v>0.10997294426617983</v>
      </c>
      <c r="I77" s="139">
        <v>2017</v>
      </c>
      <c r="J77" s="169">
        <f>Pivot!I209/Pivot!B209</f>
        <v>17022.040976602977</v>
      </c>
      <c r="K77" s="17">
        <f>Pivot!J209/Pivot!C209</f>
        <v>3243.6153900873851</v>
      </c>
      <c r="L77" s="17">
        <f>Pivot!K209/Pivot!D209</f>
        <v>1269.021815671704</v>
      </c>
      <c r="M77" s="17">
        <f>Pivot!L209/Pivot!E209</f>
        <v>3223.3350812957678</v>
      </c>
      <c r="N77" s="18">
        <f>Pivot!M209/Pivot!F209</f>
        <v>5839.9818780146961</v>
      </c>
      <c r="P77" s="159">
        <v>2017</v>
      </c>
      <c r="Q77" s="167">
        <f t="shared" si="57"/>
        <v>1.1572636229541189E-2</v>
      </c>
      <c r="R77" s="151">
        <f t="shared" si="58"/>
        <v>4.3563271504074352E-2</v>
      </c>
      <c r="S77" s="151">
        <f t="shared" si="59"/>
        <v>0.11390635452949938</v>
      </c>
      <c r="T77" s="151">
        <f t="shared" si="60"/>
        <v>2.482516151328662E-2</v>
      </c>
      <c r="U77" s="164">
        <f t="shared" si="61"/>
        <v>2.4541047345332245E-3</v>
      </c>
    </row>
    <row r="78" spans="2:39">
      <c r="B78" s="139">
        <v>2018</v>
      </c>
      <c r="C78" s="167">
        <v>0.11185493186434393</v>
      </c>
      <c r="D78" s="151">
        <v>0.11373971407021974</v>
      </c>
      <c r="E78" s="151">
        <v>0.10688235247429234</v>
      </c>
      <c r="F78" s="151">
        <v>0.11674830282268762</v>
      </c>
      <c r="G78" s="164">
        <v>0.12865044809897219</v>
      </c>
      <c r="I78" s="139">
        <v>2018</v>
      </c>
      <c r="J78" s="169">
        <f>Pivot!I210/Pivot!B210</f>
        <v>17682.182242054459</v>
      </c>
      <c r="K78" s="17">
        <f>Pivot!J210/Pivot!C210</f>
        <v>3351.9984874901279</v>
      </c>
      <c r="L78" s="17">
        <f>Pivot!K210/Pivot!D210</f>
        <v>1368.8754332802339</v>
      </c>
      <c r="M78" s="17">
        <f>Pivot!L210/Pivot!E210</f>
        <v>3192.5456544173735</v>
      </c>
      <c r="N78" s="18">
        <f>Pivot!M210/Pivot!F210</f>
        <v>5879.7137627406019</v>
      </c>
      <c r="P78" s="160">
        <v>2018</v>
      </c>
      <c r="Q78" s="168">
        <f t="shared" si="57"/>
        <v>3.8781557767300301E-2</v>
      </c>
      <c r="R78" s="165">
        <f t="shared" si="58"/>
        <v>3.3414287567498313E-2</v>
      </c>
      <c r="S78" s="165">
        <f t="shared" si="59"/>
        <v>7.8685501206830377E-2</v>
      </c>
      <c r="T78" s="165">
        <f t="shared" si="60"/>
        <v>-9.5520403873174953E-3</v>
      </c>
      <c r="U78" s="166">
        <f t="shared" si="61"/>
        <v>6.8034260303924121E-3</v>
      </c>
    </row>
    <row r="79" spans="2:39">
      <c r="B79" s="184">
        <f t="shared" ref="B79:B90" si="62">B78+1</f>
        <v>2019</v>
      </c>
      <c r="C79" s="176">
        <f>AVERAGE(C$76:C$78)</f>
        <v>0.11155070329089752</v>
      </c>
      <c r="D79" s="172">
        <f t="shared" ref="D79:G90" si="63">AVERAGE(D$76:D$78)</f>
        <v>0.11255780318245889</v>
      </c>
      <c r="E79" s="172">
        <f t="shared" si="63"/>
        <v>0.10906588921322609</v>
      </c>
      <c r="F79" s="172">
        <f t="shared" si="63"/>
        <v>0.11614056068904564</v>
      </c>
      <c r="G79" s="173">
        <f t="shared" si="63"/>
        <v>0.11727786845931043</v>
      </c>
      <c r="I79" s="184">
        <f>I78+1</f>
        <v>2019</v>
      </c>
      <c r="J79" s="178">
        <f>J78*(1+AVERAGE(Q$76:Q$78))</f>
        <v>18086.151002553539</v>
      </c>
      <c r="K79" s="179">
        <f t="shared" ref="K79:K90" si="64">K78*(1+AVERAGE(R$76:R$78))</f>
        <v>3475.1538377092602</v>
      </c>
      <c r="L79" s="179">
        <f t="shared" ref="L79:L90" si="65">L78*(1+AVERAGE(S$76:S$78))</f>
        <v>1460.6278354010174</v>
      </c>
      <c r="M79" s="179">
        <f t="shared" ref="M79:M90" si="66">M78*(1+AVERAGE(T$76:T$78))</f>
        <v>3268.334064015346</v>
      </c>
      <c r="N79" s="180">
        <f t="shared" ref="N79:N90" si="67">N78*(1+AVERAGE(U$76:U$78))</f>
        <v>5921.262542980794</v>
      </c>
    </row>
    <row r="80" spans="2:39">
      <c r="B80" s="184">
        <f t="shared" si="62"/>
        <v>2020</v>
      </c>
      <c r="C80" s="176">
        <f t="shared" ref="C80:C90" si="68">AVERAGE(C$76:C$78)</f>
        <v>0.11155070329089752</v>
      </c>
      <c r="D80" s="172">
        <f t="shared" si="63"/>
        <v>0.11255780318245889</v>
      </c>
      <c r="E80" s="172">
        <f t="shared" si="63"/>
        <v>0.10906588921322609</v>
      </c>
      <c r="F80" s="172">
        <f t="shared" si="63"/>
        <v>0.11614056068904564</v>
      </c>
      <c r="G80" s="173">
        <f t="shared" si="63"/>
        <v>0.11727786845931043</v>
      </c>
      <c r="I80" s="184">
        <f t="shared" ref="I80:I90" si="69">I79+1</f>
        <v>2020</v>
      </c>
      <c r="J80" s="178">
        <f t="shared" ref="J80:J90" si="70">J79*(1+AVERAGE(Q$76:Q$78))</f>
        <v>18499.348870479811</v>
      </c>
      <c r="K80" s="179">
        <f t="shared" si="64"/>
        <v>3602.8340229914756</v>
      </c>
      <c r="L80" s="179">
        <f t="shared" si="65"/>
        <v>1558.5301786269317</v>
      </c>
      <c r="M80" s="179">
        <f t="shared" si="66"/>
        <v>3345.9216281599238</v>
      </c>
      <c r="N80" s="180">
        <f t="shared" si="67"/>
        <v>5963.104926142677</v>
      </c>
    </row>
    <row r="81" spans="2:64">
      <c r="B81" s="184">
        <f t="shared" si="62"/>
        <v>2021</v>
      </c>
      <c r="C81" s="176">
        <f t="shared" si="68"/>
        <v>0.11155070329089752</v>
      </c>
      <c r="D81" s="172">
        <f t="shared" si="63"/>
        <v>0.11255780318245889</v>
      </c>
      <c r="E81" s="172">
        <f t="shared" si="63"/>
        <v>0.10906588921322609</v>
      </c>
      <c r="F81" s="172">
        <f t="shared" si="63"/>
        <v>0.11614056068904564</v>
      </c>
      <c r="G81" s="173">
        <f t="shared" si="63"/>
        <v>0.11727786845931043</v>
      </c>
      <c r="I81" s="184">
        <f t="shared" si="69"/>
        <v>2021</v>
      </c>
      <c r="J81" s="178">
        <f t="shared" si="70"/>
        <v>18921.98669486972</v>
      </c>
      <c r="K81" s="179">
        <f t="shared" si="64"/>
        <v>3735.2052897264903</v>
      </c>
      <c r="L81" s="179">
        <f t="shared" si="65"/>
        <v>1662.994678602716</v>
      </c>
      <c r="M81" s="179">
        <f t="shared" si="66"/>
        <v>3425.3510573011581</v>
      </c>
      <c r="N81" s="180">
        <f t="shared" si="67"/>
        <v>6005.2429869604584</v>
      </c>
    </row>
    <row r="82" spans="2:64">
      <c r="B82" s="184">
        <f t="shared" si="62"/>
        <v>2022</v>
      </c>
      <c r="C82" s="176">
        <f t="shared" si="68"/>
        <v>0.11155070329089752</v>
      </c>
      <c r="D82" s="172">
        <f t="shared" si="63"/>
        <v>0.11255780318245889</v>
      </c>
      <c r="E82" s="172">
        <f t="shared" si="63"/>
        <v>0.10906588921322609</v>
      </c>
      <c r="F82" s="172">
        <f t="shared" si="63"/>
        <v>0.11614056068904564</v>
      </c>
      <c r="G82" s="173">
        <f t="shared" si="63"/>
        <v>0.11727786845931043</v>
      </c>
      <c r="I82" s="184">
        <f t="shared" si="69"/>
        <v>2022</v>
      </c>
      <c r="J82" s="178">
        <f t="shared" si="70"/>
        <v>19354.280141836163</v>
      </c>
      <c r="K82" s="179">
        <f t="shared" si="64"/>
        <v>3872.4399923414853</v>
      </c>
      <c r="L82" s="179">
        <f t="shared" si="65"/>
        <v>1774.4611807885601</v>
      </c>
      <c r="M82" s="179">
        <f t="shared" si="66"/>
        <v>3506.6660758000762</v>
      </c>
      <c r="N82" s="180">
        <f t="shared" si="67"/>
        <v>6047.6788148293772</v>
      </c>
    </row>
    <row r="83" spans="2:64">
      <c r="B83" s="184">
        <f t="shared" si="62"/>
        <v>2023</v>
      </c>
      <c r="C83" s="176">
        <f t="shared" si="68"/>
        <v>0.11155070329089752</v>
      </c>
      <c r="D83" s="172">
        <f t="shared" si="63"/>
        <v>0.11255780318245889</v>
      </c>
      <c r="E83" s="172">
        <f t="shared" si="63"/>
        <v>0.10906588921322609</v>
      </c>
      <c r="F83" s="172">
        <f t="shared" si="63"/>
        <v>0.11614056068904564</v>
      </c>
      <c r="G83" s="173">
        <f t="shared" si="63"/>
        <v>0.11727786845931043</v>
      </c>
      <c r="I83" s="184">
        <f t="shared" si="69"/>
        <v>2023</v>
      </c>
      <c r="J83" s="178">
        <f t="shared" si="70"/>
        <v>19796.449804619882</v>
      </c>
      <c r="K83" s="179">
        <f t="shared" si="64"/>
        <v>4014.7168177157373</v>
      </c>
      <c r="L83" s="179">
        <f t="shared" si="65"/>
        <v>1893.3990124196591</v>
      </c>
      <c r="M83" s="179">
        <f t="shared" si="66"/>
        <v>3589.9114459980951</v>
      </c>
      <c r="N83" s="180">
        <f t="shared" si="67"/>
        <v>6090.414513909308</v>
      </c>
    </row>
    <row r="84" spans="2:64">
      <c r="B84" s="184">
        <f t="shared" si="62"/>
        <v>2024</v>
      </c>
      <c r="C84" s="176">
        <f t="shared" si="68"/>
        <v>0.11155070329089752</v>
      </c>
      <c r="D84" s="172">
        <f t="shared" si="63"/>
        <v>0.11255780318245889</v>
      </c>
      <c r="E84" s="172">
        <f t="shared" si="63"/>
        <v>0.10906588921322609</v>
      </c>
      <c r="F84" s="172">
        <f t="shared" si="63"/>
        <v>0.11614056068904564</v>
      </c>
      <c r="G84" s="173">
        <f t="shared" si="63"/>
        <v>0.11727786845931043</v>
      </c>
      <c r="I84" s="184">
        <f t="shared" si="69"/>
        <v>2024</v>
      </c>
      <c r="J84" s="178">
        <f t="shared" si="70"/>
        <v>20248.721316155064</v>
      </c>
      <c r="K84" s="179">
        <f t="shared" si="64"/>
        <v>4162.221017840433</v>
      </c>
      <c r="L84" s="179">
        <f t="shared" si="65"/>
        <v>2020.3089585981281</v>
      </c>
      <c r="M84" s="179">
        <f t="shared" si="66"/>
        <v>3675.1329928578239</v>
      </c>
      <c r="N84" s="180">
        <f t="shared" si="67"/>
        <v>6133.4522032290924</v>
      </c>
    </row>
    <row r="85" spans="2:64">
      <c r="B85" s="184">
        <f t="shared" si="62"/>
        <v>2025</v>
      </c>
      <c r="C85" s="176">
        <f t="shared" si="68"/>
        <v>0.11155070329089752</v>
      </c>
      <c r="D85" s="172">
        <f t="shared" si="63"/>
        <v>0.11255780318245889</v>
      </c>
      <c r="E85" s="172">
        <f t="shared" si="63"/>
        <v>0.10906588921322609</v>
      </c>
      <c r="F85" s="172">
        <f t="shared" si="63"/>
        <v>0.11614056068904564</v>
      </c>
      <c r="G85" s="173">
        <f t="shared" si="63"/>
        <v>0.11727786845931043</v>
      </c>
      <c r="I85" s="184">
        <f t="shared" si="69"/>
        <v>2025</v>
      </c>
      <c r="J85" s="178">
        <f t="shared" si="70"/>
        <v>20711.325464206646</v>
      </c>
      <c r="K85" s="179">
        <f t="shared" si="64"/>
        <v>4315.1446510266132</v>
      </c>
      <c r="L85" s="179">
        <f t="shared" si="65"/>
        <v>2155.725370837567</v>
      </c>
      <c r="M85" s="179">
        <f t="shared" si="66"/>
        <v>3762.3776291888157</v>
      </c>
      <c r="N85" s="180">
        <f t="shared" si="67"/>
        <v>6176.7940167916122</v>
      </c>
    </row>
    <row r="86" spans="2:64">
      <c r="B86" s="184">
        <f t="shared" si="62"/>
        <v>2026</v>
      </c>
      <c r="C86" s="176">
        <f t="shared" si="68"/>
        <v>0.11155070329089752</v>
      </c>
      <c r="D86" s="172">
        <f t="shared" si="63"/>
        <v>0.11255780318245889</v>
      </c>
      <c r="E86" s="172">
        <f t="shared" si="63"/>
        <v>0.10906588921322609</v>
      </c>
      <c r="F86" s="172">
        <f t="shared" si="63"/>
        <v>0.11614056068904564</v>
      </c>
      <c r="G86" s="173">
        <f t="shared" si="63"/>
        <v>0.11727786845931043</v>
      </c>
      <c r="I86" s="184">
        <f t="shared" si="69"/>
        <v>2026</v>
      </c>
      <c r="J86" s="178">
        <f t="shared" si="70"/>
        <v>21184.498309138056</v>
      </c>
      <c r="K86" s="179">
        <f t="shared" si="64"/>
        <v>4473.6868319753039</v>
      </c>
      <c r="L86" s="179">
        <f t="shared" si="65"/>
        <v>2300.2184169382576</v>
      </c>
      <c r="M86" s="179">
        <f t="shared" si="66"/>
        <v>3851.6933814721606</v>
      </c>
      <c r="N86" s="180">
        <f t="shared" si="67"/>
        <v>6220.4421036796011</v>
      </c>
    </row>
    <row r="87" spans="2:64">
      <c r="B87" s="184">
        <f t="shared" si="62"/>
        <v>2027</v>
      </c>
      <c r="C87" s="176">
        <f t="shared" si="68"/>
        <v>0.11155070329089752</v>
      </c>
      <c r="D87" s="172">
        <f t="shared" si="63"/>
        <v>0.11255780318245889</v>
      </c>
      <c r="E87" s="172">
        <f t="shared" si="63"/>
        <v>0.10906588921322609</v>
      </c>
      <c r="F87" s="172">
        <f t="shared" si="63"/>
        <v>0.11614056068904564</v>
      </c>
      <c r="G87" s="173">
        <f t="shared" si="63"/>
        <v>0.11727786845931043</v>
      </c>
      <c r="I87" s="184">
        <f t="shared" si="69"/>
        <v>2027</v>
      </c>
      <c r="J87" s="178">
        <f t="shared" si="70"/>
        <v>21668.481304369474</v>
      </c>
      <c r="K87" s="179">
        <f t="shared" si="64"/>
        <v>4638.0539910354437</v>
      </c>
      <c r="L87" s="179">
        <f t="shared" si="65"/>
        <v>2454.39648166604</v>
      </c>
      <c r="M87" s="179">
        <f t="shared" si="66"/>
        <v>3943.1294162981326</v>
      </c>
      <c r="N87" s="180">
        <f t="shared" si="67"/>
        <v>6264.3986281622065</v>
      </c>
    </row>
    <row r="88" spans="2:64">
      <c r="B88" s="184">
        <f t="shared" si="62"/>
        <v>2028</v>
      </c>
      <c r="C88" s="176">
        <f t="shared" si="68"/>
        <v>0.11155070329089752</v>
      </c>
      <c r="D88" s="172">
        <f t="shared" si="63"/>
        <v>0.11255780318245889</v>
      </c>
      <c r="E88" s="172">
        <f t="shared" si="63"/>
        <v>0.10906588921322609</v>
      </c>
      <c r="F88" s="172">
        <f t="shared" si="63"/>
        <v>0.11614056068904564</v>
      </c>
      <c r="G88" s="173">
        <f t="shared" si="63"/>
        <v>0.11727786845931043</v>
      </c>
      <c r="I88" s="184">
        <f t="shared" si="69"/>
        <v>2028</v>
      </c>
      <c r="J88" s="178">
        <f t="shared" si="70"/>
        <v>22163.521419588113</v>
      </c>
      <c r="K88" s="179">
        <f t="shared" si="64"/>
        <v>4808.4601429871745</v>
      </c>
      <c r="L88" s="179">
        <f t="shared" si="65"/>
        <v>2618.9087283428762</v>
      </c>
      <c r="M88" s="179">
        <f t="shared" si="66"/>
        <v>4036.7360674314441</v>
      </c>
      <c r="N88" s="180">
        <f t="shared" si="67"/>
        <v>6308.6657698023046</v>
      </c>
    </row>
    <row r="89" spans="2:64">
      <c r="B89" s="184">
        <f t="shared" si="62"/>
        <v>2029</v>
      </c>
      <c r="C89" s="176">
        <f t="shared" si="68"/>
        <v>0.11155070329089752</v>
      </c>
      <c r="D89" s="172">
        <f t="shared" si="63"/>
        <v>0.11255780318245889</v>
      </c>
      <c r="E89" s="172">
        <f t="shared" si="63"/>
        <v>0.10906588921322609</v>
      </c>
      <c r="F89" s="172">
        <f t="shared" si="63"/>
        <v>0.11614056068904564</v>
      </c>
      <c r="G89" s="173">
        <f t="shared" si="63"/>
        <v>0.11727786845931043</v>
      </c>
      <c r="I89" s="184">
        <f t="shared" si="69"/>
        <v>2029</v>
      </c>
      <c r="J89" s="178">
        <f t="shared" si="70"/>
        <v>22669.871266773349</v>
      </c>
      <c r="K89" s="179">
        <f t="shared" si="64"/>
        <v>4985.1271657004627</v>
      </c>
      <c r="L89" s="179">
        <f t="shared" si="65"/>
        <v>2794.4478321346187</v>
      </c>
      <c r="M89" s="179">
        <f t="shared" si="66"/>
        <v>4132.5648635190091</v>
      </c>
      <c r="N89" s="180">
        <f t="shared" si="67"/>
        <v>6353.2457235645707</v>
      </c>
    </row>
    <row r="90" spans="2:64">
      <c r="B90" s="185">
        <f t="shared" si="62"/>
        <v>2030</v>
      </c>
      <c r="C90" s="177">
        <f t="shared" si="68"/>
        <v>0.11155070329089752</v>
      </c>
      <c r="D90" s="174">
        <f t="shared" si="63"/>
        <v>0.11255780318245889</v>
      </c>
      <c r="E90" s="174">
        <f t="shared" si="63"/>
        <v>0.10906588921322609</v>
      </c>
      <c r="F90" s="174">
        <f t="shared" si="63"/>
        <v>0.11614056068904564</v>
      </c>
      <c r="G90" s="175">
        <f t="shared" si="63"/>
        <v>0.11727786845931043</v>
      </c>
      <c r="I90" s="185">
        <f t="shared" si="69"/>
        <v>2030</v>
      </c>
      <c r="J90" s="181">
        <f t="shared" si="70"/>
        <v>23187.789229101061</v>
      </c>
      <c r="K90" s="182">
        <f t="shared" si="64"/>
        <v>5168.2850890318823</v>
      </c>
      <c r="L90" s="182">
        <f t="shared" si="65"/>
        <v>2981.7528965444335</v>
      </c>
      <c r="M90" s="182">
        <f t="shared" si="66"/>
        <v>4230.6685564554618</v>
      </c>
      <c r="N90" s="183">
        <f t="shared" si="67"/>
        <v>6398.1406999243181</v>
      </c>
    </row>
    <row r="93" spans="2:64">
      <c r="B93" s="142" t="s">
        <v>245</v>
      </c>
      <c r="C93" s="12" t="s">
        <v>20</v>
      </c>
      <c r="D93" s="13" t="s">
        <v>31</v>
      </c>
      <c r="E93" s="13" t="s">
        <v>24</v>
      </c>
      <c r="F93" s="13" t="s">
        <v>19</v>
      </c>
      <c r="G93" s="13" t="s">
        <v>36</v>
      </c>
      <c r="H93" s="13" t="s">
        <v>14</v>
      </c>
      <c r="I93" s="13" t="s">
        <v>26</v>
      </c>
      <c r="J93" s="13" t="s">
        <v>28</v>
      </c>
      <c r="K93" s="13" t="s">
        <v>18</v>
      </c>
      <c r="L93" s="13" t="s">
        <v>27</v>
      </c>
      <c r="M93" s="13" t="s">
        <v>34</v>
      </c>
      <c r="N93" s="13" t="s">
        <v>30</v>
      </c>
      <c r="O93" s="13" t="s">
        <v>25</v>
      </c>
      <c r="P93" s="13" t="s">
        <v>38</v>
      </c>
      <c r="Q93" s="13" t="s">
        <v>17</v>
      </c>
      <c r="R93" s="13" t="s">
        <v>15</v>
      </c>
      <c r="S93" s="13" t="s">
        <v>23</v>
      </c>
      <c r="T93" s="13" t="s">
        <v>22</v>
      </c>
      <c r="U93" s="13" t="s">
        <v>16</v>
      </c>
      <c r="V93" s="13" t="s">
        <v>39</v>
      </c>
      <c r="W93" s="13" t="s">
        <v>12</v>
      </c>
      <c r="X93" s="13" t="s">
        <v>29</v>
      </c>
      <c r="Y93" s="13" t="s">
        <v>33</v>
      </c>
      <c r="Z93" s="13" t="s">
        <v>32</v>
      </c>
      <c r="AA93" s="13" t="s">
        <v>35</v>
      </c>
      <c r="AB93" s="13" t="s">
        <v>37</v>
      </c>
      <c r="AC93" s="13" t="s">
        <v>21</v>
      </c>
      <c r="AD93" s="170" t="s">
        <v>218</v>
      </c>
      <c r="AE93" s="170" t="s">
        <v>219</v>
      </c>
      <c r="AF93" s="170" t="s">
        <v>220</v>
      </c>
      <c r="AG93" s="170" t="s">
        <v>221</v>
      </c>
      <c r="AH93" s="170" t="s">
        <v>222</v>
      </c>
      <c r="AI93" s="171" t="s">
        <v>223</v>
      </c>
      <c r="AK93" s="142" t="s">
        <v>89</v>
      </c>
      <c r="AL93" s="12" t="s">
        <v>20</v>
      </c>
      <c r="AM93" s="13" t="s">
        <v>31</v>
      </c>
      <c r="AN93" s="13" t="s">
        <v>24</v>
      </c>
      <c r="AO93" s="13" t="s">
        <v>19</v>
      </c>
      <c r="AP93" s="13" t="s">
        <v>36</v>
      </c>
      <c r="AQ93" s="13" t="s">
        <v>14</v>
      </c>
      <c r="AR93" s="13" t="s">
        <v>26</v>
      </c>
      <c r="AS93" s="13" t="s">
        <v>28</v>
      </c>
      <c r="AT93" s="13" t="s">
        <v>18</v>
      </c>
      <c r="AU93" s="13" t="s">
        <v>27</v>
      </c>
      <c r="AV93" s="13" t="s">
        <v>34</v>
      </c>
      <c r="AW93" s="13" t="s">
        <v>30</v>
      </c>
      <c r="AX93" s="13" t="s">
        <v>25</v>
      </c>
      <c r="AY93" s="13" t="s">
        <v>38</v>
      </c>
      <c r="AZ93" s="13" t="s">
        <v>17</v>
      </c>
      <c r="BA93" s="13" t="s">
        <v>15</v>
      </c>
      <c r="BB93" s="13" t="s">
        <v>23</v>
      </c>
      <c r="BC93" s="13" t="s">
        <v>22</v>
      </c>
      <c r="BD93" s="13" t="s">
        <v>16</v>
      </c>
      <c r="BE93" s="13" t="s">
        <v>39</v>
      </c>
      <c r="BF93" s="13" t="s">
        <v>12</v>
      </c>
      <c r="BG93" s="13" t="s">
        <v>29</v>
      </c>
      <c r="BH93" s="13" t="s">
        <v>33</v>
      </c>
      <c r="BI93" s="13" t="s">
        <v>32</v>
      </c>
      <c r="BJ93" s="13" t="s">
        <v>35</v>
      </c>
      <c r="BK93" s="13" t="s">
        <v>37</v>
      </c>
      <c r="BL93" s="14" t="s">
        <v>21</v>
      </c>
    </row>
    <row r="94" spans="2:64">
      <c r="B94" s="139">
        <v>2009</v>
      </c>
      <c r="C94" s="169">
        <v>124476</v>
      </c>
      <c r="D94" s="17">
        <v>86169</v>
      </c>
      <c r="E94" s="17">
        <v>99611</v>
      </c>
      <c r="F94" s="17">
        <v>107204</v>
      </c>
      <c r="G94" s="17">
        <v>48603</v>
      </c>
      <c r="H94" s="17">
        <v>21242</v>
      </c>
      <c r="I94" s="17">
        <v>26484</v>
      </c>
      <c r="J94" s="17">
        <v>18541</v>
      </c>
      <c r="K94" s="17">
        <v>16056</v>
      </c>
      <c r="L94" s="17">
        <v>164178</v>
      </c>
      <c r="M94" s="17">
        <v>97377</v>
      </c>
      <c r="N94" s="17">
        <v>113282</v>
      </c>
      <c r="O94" s="17">
        <v>103998</v>
      </c>
      <c r="P94" s="17">
        <v>78808</v>
      </c>
      <c r="Q94" s="17">
        <v>65869</v>
      </c>
      <c r="R94" s="17">
        <v>20580</v>
      </c>
      <c r="S94" s="17">
        <v>32731</v>
      </c>
      <c r="T94" s="17">
        <v>12507</v>
      </c>
      <c r="U94" s="17">
        <v>88930</v>
      </c>
      <c r="V94" s="17">
        <v>48426</v>
      </c>
      <c r="W94" s="17">
        <v>80504</v>
      </c>
      <c r="X94" s="17">
        <v>33851</v>
      </c>
      <c r="Y94" s="17">
        <v>53635</v>
      </c>
      <c r="Z94" s="17">
        <v>60090</v>
      </c>
      <c r="AA94" s="17">
        <v>27307</v>
      </c>
      <c r="AB94" s="17">
        <v>25762</v>
      </c>
      <c r="AC94" s="17">
        <v>13487</v>
      </c>
      <c r="AD94" s="17"/>
      <c r="AE94" s="151"/>
      <c r="AF94" s="151"/>
      <c r="AG94" s="151"/>
      <c r="AH94" s="151"/>
      <c r="AI94" s="164"/>
      <c r="AK94" s="159">
        <v>2009</v>
      </c>
      <c r="AL94" s="169">
        <v>0</v>
      </c>
      <c r="AM94" s="17">
        <v>0</v>
      </c>
      <c r="AN94" s="17">
        <v>0</v>
      </c>
      <c r="AO94" s="17">
        <v>0</v>
      </c>
      <c r="AP94" s="17">
        <v>0</v>
      </c>
      <c r="AQ94" s="17">
        <v>0</v>
      </c>
      <c r="AR94" s="17">
        <v>0</v>
      </c>
      <c r="AS94" s="17">
        <v>0</v>
      </c>
      <c r="AT94" s="17">
        <v>0</v>
      </c>
      <c r="AU94" s="17">
        <v>0</v>
      </c>
      <c r="AV94" s="17">
        <v>0</v>
      </c>
      <c r="AW94" s="17">
        <v>0</v>
      </c>
      <c r="AX94" s="17">
        <v>0</v>
      </c>
      <c r="AY94" s="17">
        <v>0</v>
      </c>
      <c r="AZ94" s="17">
        <v>0</v>
      </c>
      <c r="BA94" s="17">
        <v>0</v>
      </c>
      <c r="BB94" s="17">
        <v>0</v>
      </c>
      <c r="BC94" s="17">
        <v>0</v>
      </c>
      <c r="BD94" s="17">
        <v>0</v>
      </c>
      <c r="BE94" s="17">
        <v>0</v>
      </c>
      <c r="BF94" s="17">
        <v>0</v>
      </c>
      <c r="BG94" s="17">
        <v>0</v>
      </c>
      <c r="BH94" s="17">
        <v>0</v>
      </c>
      <c r="BI94" s="17">
        <v>0</v>
      </c>
      <c r="BJ94" s="17">
        <v>0</v>
      </c>
      <c r="BK94" s="17">
        <v>0</v>
      </c>
      <c r="BL94" s="18">
        <v>0</v>
      </c>
    </row>
    <row r="95" spans="2:64">
      <c r="B95" s="139">
        <v>2010</v>
      </c>
      <c r="C95" s="169">
        <v>128032</v>
      </c>
      <c r="D95" s="17">
        <v>88535</v>
      </c>
      <c r="E95" s="17">
        <v>102425</v>
      </c>
      <c r="F95" s="17">
        <v>110452</v>
      </c>
      <c r="G95" s="17">
        <v>50274</v>
      </c>
      <c r="H95" s="17">
        <v>21499</v>
      </c>
      <c r="I95" s="17">
        <v>27045</v>
      </c>
      <c r="J95" s="17">
        <v>18987</v>
      </c>
      <c r="K95" s="17">
        <v>16645</v>
      </c>
      <c r="L95" s="17">
        <v>168066</v>
      </c>
      <c r="M95" s="17">
        <v>100164</v>
      </c>
      <c r="N95" s="17">
        <v>116897</v>
      </c>
      <c r="O95" s="17">
        <v>105229</v>
      </c>
      <c r="P95" s="17">
        <v>80581</v>
      </c>
      <c r="Q95" s="17">
        <v>67340</v>
      </c>
      <c r="R95" s="17">
        <v>20970</v>
      </c>
      <c r="S95" s="17">
        <v>34081</v>
      </c>
      <c r="T95" s="17">
        <v>12828</v>
      </c>
      <c r="U95" s="17">
        <v>91306</v>
      </c>
      <c r="V95" s="17">
        <v>49443</v>
      </c>
      <c r="W95" s="17">
        <v>83539</v>
      </c>
      <c r="X95" s="17">
        <v>34932</v>
      </c>
      <c r="Y95" s="17">
        <v>55364</v>
      </c>
      <c r="Z95" s="17">
        <v>62046</v>
      </c>
      <c r="AA95" s="17">
        <v>28066</v>
      </c>
      <c r="AB95" s="17">
        <v>26502</v>
      </c>
      <c r="AC95" s="17">
        <v>13768</v>
      </c>
      <c r="AD95" s="17"/>
      <c r="AE95" s="151"/>
      <c r="AF95" s="151"/>
      <c r="AG95" s="151"/>
      <c r="AH95" s="151"/>
      <c r="AI95" s="164"/>
      <c r="AK95" s="159">
        <v>2010</v>
      </c>
      <c r="AL95" s="167">
        <f>C95/C94-1</f>
        <v>2.8567756033291536E-2</v>
      </c>
      <c r="AM95" s="151">
        <f t="shared" ref="AM95:AM103" si="71">D95/D94-1</f>
        <v>2.7457670391904276E-2</v>
      </c>
      <c r="AN95" s="151">
        <f t="shared" ref="AN95:AN103" si="72">E95/E94-1</f>
        <v>2.8249892080191907E-2</v>
      </c>
      <c r="AO95" s="151">
        <f t="shared" ref="AO95:AO103" si="73">F95/F94-1</f>
        <v>3.0297376963546174E-2</v>
      </c>
      <c r="AP95" s="151">
        <f t="shared" ref="AP95:AP103" si="74">G95/G94-1</f>
        <v>3.4380593790506842E-2</v>
      </c>
      <c r="AQ95" s="151">
        <f t="shared" ref="AQ95:AQ103" si="75">H95/H94-1</f>
        <v>1.2098672441389624E-2</v>
      </c>
      <c r="AR95" s="151">
        <f t="shared" ref="AR95:AR103" si="76">I95/I94-1</f>
        <v>2.1182600815586872E-2</v>
      </c>
      <c r="AS95" s="151">
        <f t="shared" ref="AS95:AS103" si="77">J95/J94-1</f>
        <v>2.4054797475864254E-2</v>
      </c>
      <c r="AT95" s="151">
        <f t="shared" ref="AT95:AT103" si="78">K95/K94-1</f>
        <v>3.6684105630294006E-2</v>
      </c>
      <c r="AU95" s="151">
        <f t="shared" ref="AU95:AU103" si="79">L95/L94-1</f>
        <v>2.3681613858129502E-2</v>
      </c>
      <c r="AV95" s="151">
        <f t="shared" ref="AV95:AV103" si="80">M95/M94-1</f>
        <v>2.8620721525616899E-2</v>
      </c>
      <c r="AW95" s="151">
        <f t="shared" ref="AW95:AW103" si="81">N95/N94-1</f>
        <v>3.1911512861708013E-2</v>
      </c>
      <c r="AX95" s="151">
        <f t="shared" ref="AX95:AX103" si="82">O95/O94-1</f>
        <v>1.1836766091655626E-2</v>
      </c>
      <c r="AY95" s="151">
        <f t="shared" ref="AY95:AY103" si="83">P95/P94-1</f>
        <v>2.249771596792205E-2</v>
      </c>
      <c r="AZ95" s="151">
        <f t="shared" ref="AZ95:AZ103" si="84">Q95/Q94-1</f>
        <v>2.2332204830800562E-2</v>
      </c>
      <c r="BA95" s="151">
        <f t="shared" ref="BA95:BA103" si="85">R95/R94-1</f>
        <v>1.895043731778423E-2</v>
      </c>
      <c r="BB95" s="151">
        <f t="shared" ref="BB95:BB103" si="86">S95/S94-1</f>
        <v>4.1245302618312829E-2</v>
      </c>
      <c r="BC95" s="151">
        <f t="shared" ref="BC95:BC103" si="87">T95/T94-1</f>
        <v>2.5665627248740774E-2</v>
      </c>
      <c r="BD95" s="151">
        <f t="shared" ref="BD95:BD103" si="88">U95/U94-1</f>
        <v>2.6717643090070853E-2</v>
      </c>
      <c r="BE95" s="151">
        <f t="shared" ref="BE95:BE103" si="89">V95/V94-1</f>
        <v>2.1001115103456813E-2</v>
      </c>
      <c r="BF95" s="151">
        <f t="shared" ref="BF95:BF103" si="90">W95/W94-1</f>
        <v>3.7699990062605604E-2</v>
      </c>
      <c r="BG95" s="151">
        <f t="shared" ref="BG95:BG103" si="91">X95/X94-1</f>
        <v>3.1934063986292838E-2</v>
      </c>
      <c r="BH95" s="151">
        <f t="shared" ref="BH95:BH103" si="92">Y95/Y94-1</f>
        <v>3.2236412790155766E-2</v>
      </c>
      <c r="BI95" s="151">
        <f t="shared" ref="BI95:BI103" si="93">Z95/Z94-1</f>
        <v>3.2551173240139786E-2</v>
      </c>
      <c r="BJ95" s="151">
        <f t="shared" ref="BJ95:BJ103" si="94">AA95/AA94-1</f>
        <v>2.7795070860951343E-2</v>
      </c>
      <c r="BK95" s="151">
        <f t="shared" ref="BK95:BK103" si="95">AB95/AB94-1</f>
        <v>2.8724477913205426E-2</v>
      </c>
      <c r="BL95" s="164">
        <f t="shared" ref="BL95:BL103" si="96">AC95/AC94-1</f>
        <v>2.0834878030696169E-2</v>
      </c>
    </row>
    <row r="96" spans="2:64">
      <c r="B96" s="139">
        <v>2011</v>
      </c>
      <c r="C96" s="169">
        <v>134087</v>
      </c>
      <c r="D96" s="17">
        <v>92451</v>
      </c>
      <c r="E96" s="17">
        <v>108178</v>
      </c>
      <c r="F96" s="17">
        <v>116417</v>
      </c>
      <c r="G96" s="17">
        <v>53743</v>
      </c>
      <c r="H96" s="17">
        <v>22056</v>
      </c>
      <c r="I96" s="17">
        <v>28013</v>
      </c>
      <c r="J96" s="17">
        <v>19782</v>
      </c>
      <c r="K96" s="17">
        <v>17567</v>
      </c>
      <c r="L96" s="17">
        <v>176382</v>
      </c>
      <c r="M96" s="17">
        <v>105552</v>
      </c>
      <c r="N96" s="17">
        <v>121832</v>
      </c>
      <c r="O96" s="17">
        <v>108496</v>
      </c>
      <c r="P96" s="17">
        <v>84510</v>
      </c>
      <c r="Q96" s="17">
        <v>70278</v>
      </c>
      <c r="R96" s="17">
        <v>21692</v>
      </c>
      <c r="S96" s="17">
        <v>36219</v>
      </c>
      <c r="T96" s="17">
        <v>13370</v>
      </c>
      <c r="U96" s="17">
        <v>94703</v>
      </c>
      <c r="V96" s="17">
        <v>51171</v>
      </c>
      <c r="W96" s="17">
        <v>88263</v>
      </c>
      <c r="X96" s="17">
        <v>36817</v>
      </c>
      <c r="Y96" s="17">
        <v>59167</v>
      </c>
      <c r="Z96" s="17">
        <v>65620</v>
      </c>
      <c r="AA96" s="17">
        <v>29818</v>
      </c>
      <c r="AB96" s="17">
        <v>28125</v>
      </c>
      <c r="AC96" s="17">
        <v>14202</v>
      </c>
      <c r="AD96" s="17"/>
      <c r="AE96" s="151"/>
      <c r="AF96" s="151"/>
      <c r="AG96" s="151"/>
      <c r="AH96" s="151"/>
      <c r="AI96" s="164"/>
      <c r="AK96" s="159">
        <v>2011</v>
      </c>
      <c r="AL96" s="167">
        <f t="shared" ref="AL96:AL103" si="97">C96/C95-1</f>
        <v>4.7292864283928981E-2</v>
      </c>
      <c r="AM96" s="151">
        <f t="shared" si="71"/>
        <v>4.4231095047156499E-2</v>
      </c>
      <c r="AN96" s="151">
        <f t="shared" si="72"/>
        <v>5.6167927752013735E-2</v>
      </c>
      <c r="AO96" s="151">
        <f t="shared" si="73"/>
        <v>5.4005359794299768E-2</v>
      </c>
      <c r="AP96" s="151">
        <f t="shared" si="74"/>
        <v>6.9001869753749556E-2</v>
      </c>
      <c r="AQ96" s="151">
        <f t="shared" si="75"/>
        <v>2.5908181775896599E-2</v>
      </c>
      <c r="AR96" s="151">
        <f t="shared" si="76"/>
        <v>3.5792198188204782E-2</v>
      </c>
      <c r="AS96" s="151">
        <f t="shared" si="77"/>
        <v>4.1870753673566075E-2</v>
      </c>
      <c r="AT96" s="151">
        <f t="shared" si="78"/>
        <v>5.539200961249624E-2</v>
      </c>
      <c r="AU96" s="151">
        <f t="shared" si="79"/>
        <v>4.9480561208096852E-2</v>
      </c>
      <c r="AV96" s="151">
        <f t="shared" si="80"/>
        <v>5.3791781478375489E-2</v>
      </c>
      <c r="AW96" s="151">
        <f t="shared" si="81"/>
        <v>4.2216652266525267E-2</v>
      </c>
      <c r="AX96" s="151">
        <f t="shared" si="82"/>
        <v>3.1046574613462052E-2</v>
      </c>
      <c r="AY96" s="151">
        <f t="shared" si="83"/>
        <v>4.8758392176815768E-2</v>
      </c>
      <c r="AZ96" s="151">
        <f t="shared" si="84"/>
        <v>4.3629343629343564E-2</v>
      </c>
      <c r="BA96" s="151">
        <f t="shared" si="85"/>
        <v>3.4430138292799173E-2</v>
      </c>
      <c r="BB96" s="151">
        <f t="shared" si="86"/>
        <v>6.2732901029899368E-2</v>
      </c>
      <c r="BC96" s="151">
        <f t="shared" si="87"/>
        <v>4.2251325226067893E-2</v>
      </c>
      <c r="BD96" s="151">
        <f t="shared" si="88"/>
        <v>3.7204564869778523E-2</v>
      </c>
      <c r="BE96" s="151">
        <f t="shared" si="89"/>
        <v>3.4949335598567943E-2</v>
      </c>
      <c r="BF96" s="151">
        <f t="shared" si="90"/>
        <v>5.6548438453895677E-2</v>
      </c>
      <c r="BG96" s="151">
        <f t="shared" si="91"/>
        <v>5.3961983281804571E-2</v>
      </c>
      <c r="BH96" s="151">
        <f t="shared" si="92"/>
        <v>6.8690846037136044E-2</v>
      </c>
      <c r="BI96" s="151">
        <f t="shared" si="93"/>
        <v>5.760242400799398E-2</v>
      </c>
      <c r="BJ96" s="151">
        <f t="shared" si="94"/>
        <v>6.2424285612484809E-2</v>
      </c>
      <c r="BK96" s="151">
        <f t="shared" si="95"/>
        <v>6.1240661082182513E-2</v>
      </c>
      <c r="BL96" s="164">
        <f t="shared" si="96"/>
        <v>3.1522370714700765E-2</v>
      </c>
    </row>
    <row r="97" spans="2:64">
      <c r="B97" s="139">
        <v>2012</v>
      </c>
      <c r="C97" s="169">
        <v>143719</v>
      </c>
      <c r="D97" s="17">
        <v>97639</v>
      </c>
      <c r="E97" s="17">
        <v>117379</v>
      </c>
      <c r="F97" s="17">
        <v>124662</v>
      </c>
      <c r="G97" s="17">
        <v>58413</v>
      </c>
      <c r="H97" s="17">
        <v>22842</v>
      </c>
      <c r="I97" s="17">
        <v>29287</v>
      </c>
      <c r="J97" s="17">
        <v>20922</v>
      </c>
      <c r="K97" s="17">
        <v>19074</v>
      </c>
      <c r="L97" s="17">
        <v>188611</v>
      </c>
      <c r="M97" s="17">
        <v>114015</v>
      </c>
      <c r="N97" s="17">
        <v>130201</v>
      </c>
      <c r="O97" s="17">
        <v>112912</v>
      </c>
      <c r="P97" s="17">
        <v>89925</v>
      </c>
      <c r="Q97" s="17">
        <v>74253</v>
      </c>
      <c r="R97" s="17">
        <v>22774</v>
      </c>
      <c r="S97" s="17">
        <v>39541</v>
      </c>
      <c r="T97" s="17">
        <v>14171</v>
      </c>
      <c r="U97" s="17">
        <v>100390</v>
      </c>
      <c r="V97" s="17">
        <v>53826</v>
      </c>
      <c r="W97" s="17">
        <v>95994</v>
      </c>
      <c r="X97" s="17">
        <v>39716</v>
      </c>
      <c r="Y97" s="17">
        <v>64490</v>
      </c>
      <c r="Z97" s="17">
        <v>70878</v>
      </c>
      <c r="AA97" s="17">
        <v>32358</v>
      </c>
      <c r="AB97" s="17">
        <v>30726</v>
      </c>
      <c r="AC97" s="17">
        <v>14847</v>
      </c>
      <c r="AD97" s="17"/>
      <c r="AE97" s="151"/>
      <c r="AF97" s="151"/>
      <c r="AG97" s="151"/>
      <c r="AH97" s="151"/>
      <c r="AI97" s="164"/>
      <c r="AK97" s="159">
        <v>2012</v>
      </c>
      <c r="AL97" s="167">
        <f t="shared" si="97"/>
        <v>7.1833958549300192E-2</v>
      </c>
      <c r="AM97" s="151">
        <f t="shared" si="71"/>
        <v>5.6116212912786123E-2</v>
      </c>
      <c r="AN97" s="151">
        <f t="shared" si="72"/>
        <v>8.5054262419345994E-2</v>
      </c>
      <c r="AO97" s="151">
        <f t="shared" si="73"/>
        <v>7.0822989769535383E-2</v>
      </c>
      <c r="AP97" s="151">
        <f t="shared" si="74"/>
        <v>8.689503749325489E-2</v>
      </c>
      <c r="AQ97" s="151">
        <f t="shared" si="75"/>
        <v>3.5636561479869489E-2</v>
      </c>
      <c r="AR97" s="151">
        <f t="shared" si="76"/>
        <v>4.5478884803484165E-2</v>
      </c>
      <c r="AS97" s="151">
        <f t="shared" si="77"/>
        <v>5.7628146800121405E-2</v>
      </c>
      <c r="AT97" s="151">
        <f t="shared" si="78"/>
        <v>8.578584846587356E-2</v>
      </c>
      <c r="AU97" s="151">
        <f t="shared" si="79"/>
        <v>6.9332471567393528E-2</v>
      </c>
      <c r="AV97" s="151">
        <f t="shared" si="80"/>
        <v>8.0178490222828636E-2</v>
      </c>
      <c r="AW97" s="151">
        <f t="shared" si="81"/>
        <v>6.8692954232057346E-2</v>
      </c>
      <c r="AX97" s="151">
        <f t="shared" si="82"/>
        <v>4.0701961362630934E-2</v>
      </c>
      <c r="AY97" s="151">
        <f t="shared" si="83"/>
        <v>6.4075257365992178E-2</v>
      </c>
      <c r="AZ97" s="151">
        <f t="shared" si="84"/>
        <v>5.65610859728507E-2</v>
      </c>
      <c r="BA97" s="151">
        <f t="shared" si="85"/>
        <v>4.9880140143831797E-2</v>
      </c>
      <c r="BB97" s="151">
        <f t="shared" si="86"/>
        <v>9.1719815566415397E-2</v>
      </c>
      <c r="BC97" s="151">
        <f t="shared" si="87"/>
        <v>5.9910246821241575E-2</v>
      </c>
      <c r="BD97" s="151">
        <f t="shared" si="88"/>
        <v>6.0050895958945416E-2</v>
      </c>
      <c r="BE97" s="151">
        <f t="shared" si="89"/>
        <v>5.1884856657090861E-2</v>
      </c>
      <c r="BF97" s="151">
        <f t="shared" si="90"/>
        <v>8.7590496584072586E-2</v>
      </c>
      <c r="BG97" s="151">
        <f t="shared" si="91"/>
        <v>7.8740799087378077E-2</v>
      </c>
      <c r="BH97" s="151">
        <f t="shared" si="92"/>
        <v>8.9965690334139037E-2</v>
      </c>
      <c r="BI97" s="151">
        <f t="shared" si="93"/>
        <v>8.0128009753124063E-2</v>
      </c>
      <c r="BJ97" s="151">
        <f t="shared" si="94"/>
        <v>8.5183446240525873E-2</v>
      </c>
      <c r="BK97" s="151">
        <f t="shared" si="95"/>
        <v>9.2479999999999896E-2</v>
      </c>
      <c r="BL97" s="164">
        <f t="shared" si="96"/>
        <v>4.5416138572032194E-2</v>
      </c>
    </row>
    <row r="98" spans="2:64">
      <c r="B98" s="139">
        <v>2013</v>
      </c>
      <c r="C98" s="169">
        <v>149961</v>
      </c>
      <c r="D98" s="17">
        <v>102874</v>
      </c>
      <c r="E98" s="17">
        <v>124630</v>
      </c>
      <c r="F98" s="17">
        <v>131890</v>
      </c>
      <c r="G98" s="17">
        <v>62390</v>
      </c>
      <c r="H98" s="17">
        <v>23576</v>
      </c>
      <c r="I98" s="17">
        <v>30406</v>
      </c>
      <c r="J98" s="17">
        <v>21753</v>
      </c>
      <c r="K98" s="17">
        <v>20260</v>
      </c>
      <c r="L98" s="17">
        <v>197958</v>
      </c>
      <c r="M98" s="17">
        <v>121133</v>
      </c>
      <c r="N98" s="17">
        <v>136975</v>
      </c>
      <c r="O98" s="17">
        <v>115894</v>
      </c>
      <c r="P98" s="17">
        <v>93994</v>
      </c>
      <c r="Q98" s="17">
        <v>77167</v>
      </c>
      <c r="R98" s="17">
        <v>23515</v>
      </c>
      <c r="S98" s="17">
        <v>42234</v>
      </c>
      <c r="T98" s="17">
        <v>14822</v>
      </c>
      <c r="U98" s="17">
        <v>104853</v>
      </c>
      <c r="V98" s="17">
        <v>55906</v>
      </c>
      <c r="W98" s="17">
        <v>101955</v>
      </c>
      <c r="X98" s="17">
        <v>41813</v>
      </c>
      <c r="Y98" s="17">
        <v>68772</v>
      </c>
      <c r="Z98" s="17">
        <v>75031</v>
      </c>
      <c r="AA98" s="17">
        <v>34574</v>
      </c>
      <c r="AB98" s="17">
        <v>32813</v>
      </c>
      <c r="AC98" s="17">
        <v>15421</v>
      </c>
      <c r="AD98" s="17"/>
      <c r="AE98" s="151"/>
      <c r="AF98" s="151"/>
      <c r="AG98" s="151"/>
      <c r="AH98" s="151"/>
      <c r="AI98" s="164"/>
      <c r="AK98" s="159">
        <v>2013</v>
      </c>
      <c r="AL98" s="167">
        <f t="shared" si="97"/>
        <v>4.3431974895455694E-2</v>
      </c>
      <c r="AM98" s="151">
        <f t="shared" si="71"/>
        <v>5.3615870707401703E-2</v>
      </c>
      <c r="AN98" s="151">
        <f t="shared" si="72"/>
        <v>6.1774252634628102E-2</v>
      </c>
      <c r="AO98" s="151">
        <f t="shared" si="73"/>
        <v>5.7980780029198931E-2</v>
      </c>
      <c r="AP98" s="151">
        <f t="shared" si="74"/>
        <v>6.8084159348090312E-2</v>
      </c>
      <c r="AQ98" s="151">
        <f t="shared" si="75"/>
        <v>3.2133788634970628E-2</v>
      </c>
      <c r="AR98" s="151">
        <f t="shared" si="76"/>
        <v>3.8208078669716983E-2</v>
      </c>
      <c r="AS98" s="151">
        <f t="shared" si="77"/>
        <v>3.9718956122741567E-2</v>
      </c>
      <c r="AT98" s="151">
        <f t="shared" si="78"/>
        <v>6.2178882248086431E-2</v>
      </c>
      <c r="AU98" s="151">
        <f t="shared" si="79"/>
        <v>4.9557024775861436E-2</v>
      </c>
      <c r="AV98" s="151">
        <f t="shared" si="80"/>
        <v>6.2430381967284898E-2</v>
      </c>
      <c r="AW98" s="151">
        <f t="shared" si="81"/>
        <v>5.2027250174729867E-2</v>
      </c>
      <c r="AX98" s="151">
        <f t="shared" si="82"/>
        <v>2.6409947569788761E-2</v>
      </c>
      <c r="AY98" s="151">
        <f t="shared" si="83"/>
        <v>4.5248818459827644E-2</v>
      </c>
      <c r="AZ98" s="151">
        <f t="shared" si="84"/>
        <v>3.9244205621321804E-2</v>
      </c>
      <c r="BA98" s="151">
        <f t="shared" si="85"/>
        <v>3.2537103714762372E-2</v>
      </c>
      <c r="BB98" s="151">
        <f t="shared" si="86"/>
        <v>6.8106522343896136E-2</v>
      </c>
      <c r="BC98" s="151">
        <f t="shared" si="87"/>
        <v>4.5938889280925821E-2</v>
      </c>
      <c r="BD98" s="151">
        <f t="shared" si="88"/>
        <v>4.4456619185177848E-2</v>
      </c>
      <c r="BE98" s="151">
        <f t="shared" si="89"/>
        <v>3.8643034964515266E-2</v>
      </c>
      <c r="BF98" s="151">
        <f t="shared" si="90"/>
        <v>6.2097631101943884E-2</v>
      </c>
      <c r="BG98" s="151">
        <f t="shared" si="91"/>
        <v>5.2799879141907535E-2</v>
      </c>
      <c r="BH98" s="151">
        <f t="shared" si="92"/>
        <v>6.639789114591399E-2</v>
      </c>
      <c r="BI98" s="151">
        <f t="shared" si="93"/>
        <v>5.8593639775388784E-2</v>
      </c>
      <c r="BJ98" s="151">
        <f t="shared" si="94"/>
        <v>6.8483837072748521E-2</v>
      </c>
      <c r="BK98" s="151">
        <f t="shared" si="95"/>
        <v>6.7922931719065271E-2</v>
      </c>
      <c r="BL98" s="164">
        <f t="shared" si="96"/>
        <v>3.866100895803859E-2</v>
      </c>
    </row>
    <row r="99" spans="2:64">
      <c r="B99" s="139">
        <v>2014</v>
      </c>
      <c r="C99" s="169">
        <v>157318</v>
      </c>
      <c r="D99" s="17">
        <v>106510</v>
      </c>
      <c r="E99" s="17">
        <v>131541</v>
      </c>
      <c r="F99" s="17">
        <v>137320</v>
      </c>
      <c r="G99" s="17">
        <v>65824</v>
      </c>
      <c r="H99" s="17">
        <v>24543</v>
      </c>
      <c r="I99" s="17">
        <v>31292</v>
      </c>
      <c r="J99" s="17">
        <v>22750</v>
      </c>
      <c r="K99" s="17">
        <v>21214</v>
      </c>
      <c r="L99" s="17">
        <v>206628</v>
      </c>
      <c r="M99" s="17">
        <v>126492</v>
      </c>
      <c r="N99" s="17">
        <v>142438</v>
      </c>
      <c r="O99" s="17">
        <v>120678</v>
      </c>
      <c r="P99" s="17">
        <v>97871</v>
      </c>
      <c r="Q99" s="17">
        <v>79244</v>
      </c>
      <c r="R99" s="17">
        <v>24476</v>
      </c>
      <c r="S99" s="17">
        <v>44620</v>
      </c>
      <c r="T99" s="17">
        <v>15428</v>
      </c>
      <c r="U99" s="17">
        <v>109295</v>
      </c>
      <c r="V99" s="17">
        <v>60343</v>
      </c>
      <c r="W99" s="17">
        <v>107616</v>
      </c>
      <c r="X99" s="17">
        <v>44205</v>
      </c>
      <c r="Y99" s="17">
        <v>73336</v>
      </c>
      <c r="Z99" s="17">
        <v>78833</v>
      </c>
      <c r="AA99" s="17">
        <v>36247</v>
      </c>
      <c r="AB99" s="17">
        <v>34163</v>
      </c>
      <c r="AC99" s="17">
        <v>15923</v>
      </c>
      <c r="AD99" s="17"/>
      <c r="AE99" s="151"/>
      <c r="AF99" s="151"/>
      <c r="AG99" s="151"/>
      <c r="AH99" s="151"/>
      <c r="AI99" s="164"/>
      <c r="AK99" s="159">
        <v>2014</v>
      </c>
      <c r="AL99" s="167">
        <f t="shared" si="97"/>
        <v>4.9059422116416895E-2</v>
      </c>
      <c r="AM99" s="151">
        <f t="shared" si="71"/>
        <v>3.5344207477107981E-2</v>
      </c>
      <c r="AN99" s="151">
        <f t="shared" si="72"/>
        <v>5.5452138329455281E-2</v>
      </c>
      <c r="AO99" s="151">
        <f t="shared" si="73"/>
        <v>4.1170672530138841E-2</v>
      </c>
      <c r="AP99" s="151">
        <f t="shared" si="74"/>
        <v>5.504087193460494E-2</v>
      </c>
      <c r="AQ99" s="151">
        <f t="shared" si="75"/>
        <v>4.1016287750254454E-2</v>
      </c>
      <c r="AR99" s="151">
        <f t="shared" si="76"/>
        <v>2.9138985726501421E-2</v>
      </c>
      <c r="AS99" s="151">
        <f t="shared" si="77"/>
        <v>4.5832758699949405E-2</v>
      </c>
      <c r="AT99" s="151">
        <f t="shared" si="78"/>
        <v>4.7087857847976311E-2</v>
      </c>
      <c r="AU99" s="151">
        <f t="shared" si="79"/>
        <v>4.3797169096474908E-2</v>
      </c>
      <c r="AV99" s="151">
        <f t="shared" si="80"/>
        <v>4.4240628069972754E-2</v>
      </c>
      <c r="AW99" s="151">
        <f t="shared" si="81"/>
        <v>3.9883190363204868E-2</v>
      </c>
      <c r="AX99" s="151">
        <f t="shared" si="82"/>
        <v>4.1279099867119973E-2</v>
      </c>
      <c r="AY99" s="151">
        <f t="shared" si="83"/>
        <v>4.1247313658318685E-2</v>
      </c>
      <c r="AZ99" s="151">
        <f t="shared" si="84"/>
        <v>2.6915650472352226E-2</v>
      </c>
      <c r="BA99" s="151">
        <f t="shared" si="85"/>
        <v>4.0867531362959841E-2</v>
      </c>
      <c r="BB99" s="151">
        <f t="shared" si="86"/>
        <v>5.6494767249135824E-2</v>
      </c>
      <c r="BC99" s="151">
        <f t="shared" si="87"/>
        <v>4.0885170692214201E-2</v>
      </c>
      <c r="BD99" s="151">
        <f t="shared" si="88"/>
        <v>4.2364071605008879E-2</v>
      </c>
      <c r="BE99" s="151">
        <f t="shared" si="89"/>
        <v>7.9365363288376845E-2</v>
      </c>
      <c r="BF99" s="151">
        <f t="shared" si="90"/>
        <v>5.5524496101221121E-2</v>
      </c>
      <c r="BG99" s="151">
        <f t="shared" si="91"/>
        <v>5.7207088704469999E-2</v>
      </c>
      <c r="BH99" s="151">
        <f t="shared" si="92"/>
        <v>6.6364217995696029E-2</v>
      </c>
      <c r="BI99" s="151">
        <f t="shared" si="93"/>
        <v>5.0672388745985009E-2</v>
      </c>
      <c r="BJ99" s="151">
        <f t="shared" si="94"/>
        <v>4.83889628044194E-2</v>
      </c>
      <c r="BK99" s="151">
        <f t="shared" si="95"/>
        <v>4.1142230213634834E-2</v>
      </c>
      <c r="BL99" s="164">
        <f t="shared" si="96"/>
        <v>3.2553012126321335E-2</v>
      </c>
    </row>
    <row r="100" spans="2:64">
      <c r="B100" s="139">
        <v>2015</v>
      </c>
      <c r="C100" s="169">
        <v>160928</v>
      </c>
      <c r="D100" s="17">
        <v>107240</v>
      </c>
      <c r="E100" s="17">
        <v>132543</v>
      </c>
      <c r="F100" s="17">
        <v>138591</v>
      </c>
      <c r="G100" s="17">
        <v>67393</v>
      </c>
      <c r="H100" s="17">
        <v>25292</v>
      </c>
      <c r="I100" s="17">
        <v>31971</v>
      </c>
      <c r="J100" s="17">
        <v>23382</v>
      </c>
      <c r="K100" s="17">
        <v>21635</v>
      </c>
      <c r="L100" s="17">
        <v>210568</v>
      </c>
      <c r="M100" s="17">
        <v>127673</v>
      </c>
      <c r="N100" s="17">
        <v>145420</v>
      </c>
      <c r="O100" s="17">
        <v>121951</v>
      </c>
      <c r="P100" s="17">
        <v>100084</v>
      </c>
      <c r="Q100" s="17">
        <v>79241</v>
      </c>
      <c r="R100" s="17">
        <v>25066</v>
      </c>
      <c r="S100" s="17">
        <v>45654</v>
      </c>
      <c r="T100" s="17">
        <v>15811</v>
      </c>
      <c r="U100" s="17">
        <v>111889</v>
      </c>
      <c r="V100" s="17">
        <v>66625</v>
      </c>
      <c r="W100" s="17">
        <v>111005</v>
      </c>
      <c r="X100" s="17">
        <v>45250</v>
      </c>
      <c r="Y100" s="17">
        <v>76329</v>
      </c>
      <c r="Z100" s="17">
        <v>80777</v>
      </c>
      <c r="AA100" s="17">
        <v>37116</v>
      </c>
      <c r="AB100" s="17">
        <v>34690</v>
      </c>
      <c r="AC100" s="17">
        <v>16285</v>
      </c>
      <c r="AD100" s="17"/>
      <c r="AE100" s="151"/>
      <c r="AF100" s="151"/>
      <c r="AG100" s="151"/>
      <c r="AH100" s="151"/>
      <c r="AI100" s="164"/>
      <c r="AK100" s="159">
        <v>2015</v>
      </c>
      <c r="AL100" s="167">
        <f t="shared" si="97"/>
        <v>2.2947151629184148E-2</v>
      </c>
      <c r="AM100" s="151">
        <f t="shared" si="71"/>
        <v>6.8538165430476194E-3</v>
      </c>
      <c r="AN100" s="151">
        <f t="shared" si="72"/>
        <v>7.617396857253711E-3</v>
      </c>
      <c r="AO100" s="151">
        <f t="shared" si="73"/>
        <v>9.2557529857266729E-3</v>
      </c>
      <c r="AP100" s="151">
        <f t="shared" si="74"/>
        <v>2.3836290714633002E-2</v>
      </c>
      <c r="AQ100" s="151">
        <f t="shared" si="75"/>
        <v>3.051786660147493E-2</v>
      </c>
      <c r="AR100" s="151">
        <f t="shared" si="76"/>
        <v>2.1698836763389906E-2</v>
      </c>
      <c r="AS100" s="151">
        <f t="shared" si="77"/>
        <v>2.7780219780219717E-2</v>
      </c>
      <c r="AT100" s="151">
        <f t="shared" si="78"/>
        <v>1.9845385123032022E-2</v>
      </c>
      <c r="AU100" s="151">
        <f t="shared" si="79"/>
        <v>1.9068083705983785E-2</v>
      </c>
      <c r="AV100" s="151">
        <f t="shared" si="80"/>
        <v>9.3365588337601668E-3</v>
      </c>
      <c r="AW100" s="151">
        <f t="shared" si="81"/>
        <v>2.0935424535587499E-2</v>
      </c>
      <c r="AX100" s="151">
        <f t="shared" si="82"/>
        <v>1.0548732991928933E-2</v>
      </c>
      <c r="AY100" s="151">
        <f t="shared" si="83"/>
        <v>2.2611396634345304E-2</v>
      </c>
      <c r="AZ100" s="151">
        <f t="shared" si="84"/>
        <v>-3.7857755792236603E-5</v>
      </c>
      <c r="BA100" s="151">
        <f t="shared" si="85"/>
        <v>2.4105245955221344E-2</v>
      </c>
      <c r="BB100" s="151">
        <f t="shared" si="86"/>
        <v>2.3173464813984745E-2</v>
      </c>
      <c r="BC100" s="151">
        <f t="shared" si="87"/>
        <v>2.4824993518278493E-2</v>
      </c>
      <c r="BD100" s="151">
        <f t="shared" si="88"/>
        <v>2.3733931103893102E-2</v>
      </c>
      <c r="BE100" s="151">
        <f t="shared" si="89"/>
        <v>0.10410486717597722</v>
      </c>
      <c r="BF100" s="151">
        <f t="shared" si="90"/>
        <v>3.1491599762117239E-2</v>
      </c>
      <c r="BG100" s="151">
        <f t="shared" si="91"/>
        <v>2.3639859744372771E-2</v>
      </c>
      <c r="BH100" s="151">
        <f t="shared" si="92"/>
        <v>4.0812152285371495E-2</v>
      </c>
      <c r="BI100" s="151">
        <f t="shared" si="93"/>
        <v>2.4659723719762106E-2</v>
      </c>
      <c r="BJ100" s="151">
        <f t="shared" si="94"/>
        <v>2.3974397881203924E-2</v>
      </c>
      <c r="BK100" s="151">
        <f t="shared" si="95"/>
        <v>1.542604572197992E-2</v>
      </c>
      <c r="BL100" s="164">
        <f t="shared" si="96"/>
        <v>2.2734409344972617E-2</v>
      </c>
    </row>
    <row r="101" spans="2:64">
      <c r="B101" s="139">
        <v>2016</v>
      </c>
      <c r="C101" s="169">
        <v>166245</v>
      </c>
      <c r="D101" s="17">
        <v>109289</v>
      </c>
      <c r="E101" s="17">
        <v>135874</v>
      </c>
      <c r="F101" s="17">
        <v>141914</v>
      </c>
      <c r="G101" s="17">
        <v>69658</v>
      </c>
      <c r="H101" s="17">
        <v>26158</v>
      </c>
      <c r="I101" s="17">
        <v>33253</v>
      </c>
      <c r="J101" s="17">
        <v>24189</v>
      </c>
      <c r="K101" s="17">
        <v>22149</v>
      </c>
      <c r="L101" s="17">
        <v>216887</v>
      </c>
      <c r="M101" s="17">
        <v>129818</v>
      </c>
      <c r="N101" s="17">
        <v>149789</v>
      </c>
      <c r="O101" s="17">
        <v>123933</v>
      </c>
      <c r="P101" s="17">
        <v>103499</v>
      </c>
      <c r="Q101" s="17">
        <v>80473</v>
      </c>
      <c r="R101" s="17">
        <v>25920</v>
      </c>
      <c r="S101" s="17">
        <v>47160</v>
      </c>
      <c r="T101" s="17">
        <v>16524</v>
      </c>
      <c r="U101" s="17">
        <v>115850</v>
      </c>
      <c r="V101" s="17">
        <v>71638</v>
      </c>
      <c r="W101" s="17">
        <v>116557</v>
      </c>
      <c r="X101" s="17">
        <v>46770</v>
      </c>
      <c r="Y101" s="17">
        <v>80326</v>
      </c>
      <c r="Z101" s="17">
        <v>82929</v>
      </c>
      <c r="AA101" s="17">
        <v>38393</v>
      </c>
      <c r="AB101" s="17">
        <v>36173</v>
      </c>
      <c r="AC101" s="17">
        <v>16943</v>
      </c>
      <c r="AD101" s="17"/>
      <c r="AE101" s="151"/>
      <c r="AF101" s="151"/>
      <c r="AG101" s="151"/>
      <c r="AH101" s="151"/>
      <c r="AI101" s="164"/>
      <c r="AK101" s="159">
        <v>2016</v>
      </c>
      <c r="AL101" s="167">
        <f t="shared" si="97"/>
        <v>3.3039620202823583E-2</v>
      </c>
      <c r="AM101" s="151">
        <f t="shared" si="71"/>
        <v>1.9106676613203977E-2</v>
      </c>
      <c r="AN101" s="151">
        <f t="shared" si="72"/>
        <v>2.5131466769274802E-2</v>
      </c>
      <c r="AO101" s="151">
        <f t="shared" si="73"/>
        <v>2.3977025925204343E-2</v>
      </c>
      <c r="AP101" s="151">
        <f t="shared" si="74"/>
        <v>3.3608831777781178E-2</v>
      </c>
      <c r="AQ101" s="151">
        <f t="shared" si="75"/>
        <v>3.4240075913332335E-2</v>
      </c>
      <c r="AR101" s="151">
        <f t="shared" si="76"/>
        <v>4.0098839573363465E-2</v>
      </c>
      <c r="AS101" s="151">
        <f t="shared" si="77"/>
        <v>3.4513728509109498E-2</v>
      </c>
      <c r="AT101" s="151">
        <f t="shared" si="78"/>
        <v>2.375779986133586E-2</v>
      </c>
      <c r="AU101" s="151">
        <f t="shared" si="79"/>
        <v>3.0009308156984993E-2</v>
      </c>
      <c r="AV101" s="151">
        <f t="shared" si="80"/>
        <v>1.6800733122899869E-2</v>
      </c>
      <c r="AW101" s="151">
        <f t="shared" si="81"/>
        <v>3.0044010452482395E-2</v>
      </c>
      <c r="AX101" s="151">
        <f t="shared" si="82"/>
        <v>1.6252429254372647E-2</v>
      </c>
      <c r="AY101" s="151">
        <f t="shared" si="83"/>
        <v>3.4121338076016139E-2</v>
      </c>
      <c r="AZ101" s="151">
        <f t="shared" si="84"/>
        <v>1.5547506972400704E-2</v>
      </c>
      <c r="BA101" s="151">
        <f t="shared" si="85"/>
        <v>3.4070055054655768E-2</v>
      </c>
      <c r="BB101" s="151">
        <f t="shared" si="86"/>
        <v>3.2987251938493944E-2</v>
      </c>
      <c r="BC101" s="151">
        <f t="shared" si="87"/>
        <v>4.5095186895199646E-2</v>
      </c>
      <c r="BD101" s="151">
        <f t="shared" si="88"/>
        <v>3.5401156503320319E-2</v>
      </c>
      <c r="BE101" s="151">
        <f t="shared" si="89"/>
        <v>7.5242026266416406E-2</v>
      </c>
      <c r="BF101" s="151">
        <f t="shared" si="90"/>
        <v>5.0015765055628103E-2</v>
      </c>
      <c r="BG101" s="151">
        <f t="shared" si="91"/>
        <v>3.3591160220994398E-2</v>
      </c>
      <c r="BH101" s="151">
        <f t="shared" si="92"/>
        <v>5.2365418124173058E-2</v>
      </c>
      <c r="BI101" s="151">
        <f t="shared" si="93"/>
        <v>2.6641246889584913E-2</v>
      </c>
      <c r="BJ101" s="151">
        <f t="shared" si="94"/>
        <v>3.4405647160254293E-2</v>
      </c>
      <c r="BK101" s="151">
        <f t="shared" si="95"/>
        <v>4.2750072066878086E-2</v>
      </c>
      <c r="BL101" s="164">
        <f t="shared" si="96"/>
        <v>4.0405280933374366E-2</v>
      </c>
    </row>
    <row r="102" spans="2:64">
      <c r="B102" s="139">
        <v>2017</v>
      </c>
      <c r="C102" s="169">
        <v>168985</v>
      </c>
      <c r="D102" s="17">
        <v>110295</v>
      </c>
      <c r="E102" s="17">
        <v>137705</v>
      </c>
      <c r="F102" s="17">
        <v>144710</v>
      </c>
      <c r="G102" s="17">
        <v>70854</v>
      </c>
      <c r="H102" s="17">
        <v>26014</v>
      </c>
      <c r="I102" s="17">
        <v>33796</v>
      </c>
      <c r="J102" s="17">
        <v>24872</v>
      </c>
      <c r="K102" s="17">
        <v>22341</v>
      </c>
      <c r="L102" s="17">
        <v>220739</v>
      </c>
      <c r="M102" s="17">
        <v>131399</v>
      </c>
      <c r="N102" s="17">
        <v>151691</v>
      </c>
      <c r="O102" s="17">
        <v>125109</v>
      </c>
      <c r="P102" s="17">
        <v>105173</v>
      </c>
      <c r="Q102" s="17">
        <v>80893</v>
      </c>
      <c r="R102" s="17">
        <v>26367</v>
      </c>
      <c r="S102" s="17">
        <v>47947</v>
      </c>
      <c r="T102" s="17">
        <v>16939</v>
      </c>
      <c r="U102" s="17">
        <v>117817</v>
      </c>
      <c r="V102" s="17">
        <v>73365</v>
      </c>
      <c r="W102" s="17">
        <v>120275</v>
      </c>
      <c r="X102" s="17">
        <v>47565</v>
      </c>
      <c r="Y102" s="17">
        <v>83177</v>
      </c>
      <c r="Z102" s="17">
        <v>84316</v>
      </c>
      <c r="AA102" s="17">
        <v>39056</v>
      </c>
      <c r="AB102" s="17">
        <v>37013</v>
      </c>
      <c r="AC102" s="17">
        <v>17205</v>
      </c>
      <c r="AD102" s="17"/>
      <c r="AE102" s="151"/>
      <c r="AF102" s="151"/>
      <c r="AG102" s="151"/>
      <c r="AH102" s="151"/>
      <c r="AI102" s="164"/>
      <c r="AK102" s="159">
        <v>2017</v>
      </c>
      <c r="AL102" s="167">
        <f t="shared" si="97"/>
        <v>1.6481698697705216E-2</v>
      </c>
      <c r="AM102" s="151">
        <f t="shared" si="71"/>
        <v>9.2049520079788838E-3</v>
      </c>
      <c r="AN102" s="151">
        <f t="shared" si="72"/>
        <v>1.3475720152494208E-2</v>
      </c>
      <c r="AO102" s="151">
        <f t="shared" si="73"/>
        <v>1.9702073086517169E-2</v>
      </c>
      <c r="AP102" s="151">
        <f t="shared" si="74"/>
        <v>1.7169600045938704E-2</v>
      </c>
      <c r="AQ102" s="151">
        <f t="shared" si="75"/>
        <v>-5.5050080281366931E-3</v>
      </c>
      <c r="AR102" s="151">
        <f t="shared" si="76"/>
        <v>1.6329353742519537E-2</v>
      </c>
      <c r="AS102" s="151">
        <f t="shared" si="77"/>
        <v>2.8235975029972327E-2</v>
      </c>
      <c r="AT102" s="151">
        <f t="shared" si="78"/>
        <v>8.6685629148042231E-3</v>
      </c>
      <c r="AU102" s="151">
        <f t="shared" si="79"/>
        <v>1.7760400577259139E-2</v>
      </c>
      <c r="AV102" s="151">
        <f t="shared" si="80"/>
        <v>1.2178588485417974E-2</v>
      </c>
      <c r="AW102" s="151">
        <f t="shared" si="81"/>
        <v>1.2697861658733212E-2</v>
      </c>
      <c r="AX102" s="151">
        <f t="shared" si="82"/>
        <v>9.4889980876764479E-3</v>
      </c>
      <c r="AY102" s="151">
        <f t="shared" si="83"/>
        <v>1.6174069314679462E-2</v>
      </c>
      <c r="AZ102" s="151">
        <f t="shared" si="84"/>
        <v>5.2191418239657672E-3</v>
      </c>
      <c r="BA102" s="151">
        <f t="shared" si="85"/>
        <v>1.7245370370370328E-2</v>
      </c>
      <c r="BB102" s="151">
        <f t="shared" si="86"/>
        <v>1.6687871077184058E-2</v>
      </c>
      <c r="BC102" s="151">
        <f t="shared" si="87"/>
        <v>2.5114984265311113E-2</v>
      </c>
      <c r="BD102" s="151">
        <f t="shared" si="88"/>
        <v>1.6978851963746155E-2</v>
      </c>
      <c r="BE102" s="151">
        <f t="shared" si="89"/>
        <v>2.4107317345542834E-2</v>
      </c>
      <c r="BF102" s="151">
        <f t="shared" si="90"/>
        <v>3.1898556071278339E-2</v>
      </c>
      <c r="BG102" s="151">
        <f t="shared" si="91"/>
        <v>1.6998075689544478E-2</v>
      </c>
      <c r="BH102" s="151">
        <f t="shared" si="92"/>
        <v>3.5492866568732406E-2</v>
      </c>
      <c r="BI102" s="151">
        <f t="shared" si="93"/>
        <v>1.672515042988576E-2</v>
      </c>
      <c r="BJ102" s="151">
        <f t="shared" si="94"/>
        <v>1.72687729534029E-2</v>
      </c>
      <c r="BK102" s="151">
        <f t="shared" si="95"/>
        <v>2.3221739971802213E-2</v>
      </c>
      <c r="BL102" s="164">
        <f t="shared" si="96"/>
        <v>1.5463613291624823E-2</v>
      </c>
    </row>
    <row r="103" spans="2:64">
      <c r="B103" s="139">
        <v>2018</v>
      </c>
      <c r="C103" s="169">
        <v>170794</v>
      </c>
      <c r="D103" s="17">
        <v>111129</v>
      </c>
      <c r="E103" s="17">
        <v>137598</v>
      </c>
      <c r="F103" s="17">
        <v>147070</v>
      </c>
      <c r="G103" s="17">
        <v>71617</v>
      </c>
      <c r="H103" s="17">
        <v>25346</v>
      </c>
      <c r="I103" s="17">
        <v>34460</v>
      </c>
      <c r="J103" s="17">
        <v>25342</v>
      </c>
      <c r="K103" s="17">
        <v>22473</v>
      </c>
      <c r="L103" s="17">
        <v>223103</v>
      </c>
      <c r="M103" s="17">
        <v>132896</v>
      </c>
      <c r="N103" s="17">
        <v>155027</v>
      </c>
      <c r="O103" s="17">
        <v>126091</v>
      </c>
      <c r="P103" s="17">
        <v>106370</v>
      </c>
      <c r="Q103" s="17">
        <v>80342</v>
      </c>
      <c r="R103" s="17">
        <v>26654</v>
      </c>
      <c r="S103" s="17">
        <v>48455</v>
      </c>
      <c r="T103" s="17">
        <v>17226</v>
      </c>
      <c r="U103" s="17">
        <v>119196</v>
      </c>
      <c r="V103" s="17">
        <v>75710</v>
      </c>
      <c r="W103" s="17">
        <v>123653</v>
      </c>
      <c r="X103" s="17">
        <v>48078</v>
      </c>
      <c r="Y103" s="17">
        <v>84696</v>
      </c>
      <c r="Z103" s="17">
        <v>85488</v>
      </c>
      <c r="AA103" s="17">
        <v>39489</v>
      </c>
      <c r="AB103" s="17">
        <v>37400</v>
      </c>
      <c r="AC103" s="17">
        <v>17229</v>
      </c>
      <c r="AD103" s="17"/>
      <c r="AE103" s="151"/>
      <c r="AF103" s="151"/>
      <c r="AG103" s="151"/>
      <c r="AH103" s="151"/>
      <c r="AI103" s="164"/>
      <c r="AK103" s="160">
        <v>2018</v>
      </c>
      <c r="AL103" s="168">
        <f t="shared" si="97"/>
        <v>1.0705092167943908E-2</v>
      </c>
      <c r="AM103" s="165">
        <f t="shared" si="71"/>
        <v>7.561539507684012E-3</v>
      </c>
      <c r="AN103" s="165">
        <f t="shared" si="72"/>
        <v>-7.770233470099086E-4</v>
      </c>
      <c r="AO103" s="165">
        <f t="shared" si="73"/>
        <v>1.6308479027019596E-2</v>
      </c>
      <c r="AP103" s="165">
        <f t="shared" si="74"/>
        <v>1.0768622801817784E-2</v>
      </c>
      <c r="AQ103" s="165">
        <f t="shared" si="75"/>
        <v>-2.5678480818021043E-2</v>
      </c>
      <c r="AR103" s="165">
        <f t="shared" si="76"/>
        <v>1.9647295537933429E-2</v>
      </c>
      <c r="AS103" s="165">
        <f t="shared" si="77"/>
        <v>1.8896751366999087E-2</v>
      </c>
      <c r="AT103" s="165">
        <f t="shared" si="78"/>
        <v>5.9084194977843119E-3</v>
      </c>
      <c r="AU103" s="165">
        <f t="shared" si="79"/>
        <v>1.070948042711084E-2</v>
      </c>
      <c r="AV103" s="165">
        <f t="shared" si="80"/>
        <v>1.1392780766976918E-2</v>
      </c>
      <c r="AW103" s="165">
        <f t="shared" si="81"/>
        <v>2.1992075996598359E-2</v>
      </c>
      <c r="AX103" s="165">
        <f t="shared" si="82"/>
        <v>7.849155536372221E-3</v>
      </c>
      <c r="AY103" s="165">
        <f t="shared" si="83"/>
        <v>1.1381248038945246E-2</v>
      </c>
      <c r="AZ103" s="165">
        <f t="shared" si="84"/>
        <v>-6.8114669996167665E-3</v>
      </c>
      <c r="BA103" s="165">
        <f t="shared" si="85"/>
        <v>1.0884818143892083E-2</v>
      </c>
      <c r="BB103" s="165">
        <f t="shared" si="86"/>
        <v>1.0595032014516059E-2</v>
      </c>
      <c r="BC103" s="165">
        <f t="shared" si="87"/>
        <v>1.6943148946218844E-2</v>
      </c>
      <c r="BD103" s="165">
        <f t="shared" si="88"/>
        <v>1.1704592715821915E-2</v>
      </c>
      <c r="BE103" s="165">
        <f t="shared" si="89"/>
        <v>3.1963470319634757E-2</v>
      </c>
      <c r="BF103" s="165">
        <f t="shared" si="90"/>
        <v>2.8085637081687764E-2</v>
      </c>
      <c r="BG103" s="165">
        <f t="shared" si="91"/>
        <v>1.0785241248817412E-2</v>
      </c>
      <c r="BH103" s="165">
        <f t="shared" si="92"/>
        <v>1.82622599997595E-2</v>
      </c>
      <c r="BI103" s="165">
        <f t="shared" si="93"/>
        <v>1.390009013710336E-2</v>
      </c>
      <c r="BJ103" s="165">
        <f t="shared" si="94"/>
        <v>1.1086644817697611E-2</v>
      </c>
      <c r="BK103" s="165">
        <f t="shared" si="95"/>
        <v>1.0455785804987405E-2</v>
      </c>
      <c r="BL103" s="166">
        <f t="shared" si="96"/>
        <v>1.394943330427223E-3</v>
      </c>
    </row>
    <row r="104" spans="2:64">
      <c r="B104" s="184">
        <f>B103+1</f>
        <v>2019</v>
      </c>
      <c r="C104" s="178">
        <f>C103*(1+AVERAGE(AL$101:AL$103))</f>
        <v>174222.76988400958</v>
      </c>
      <c r="D104" s="179">
        <f t="shared" ref="D104:D115" si="98">D103*(1+AVERAGE(AM$101:AM$103))</f>
        <v>112457.84976699762</v>
      </c>
      <c r="E104" s="179">
        <f t="shared" ref="E104:E115" si="99">E103*(1+AVERAGE(AN$101:AN$103))</f>
        <v>139333.11828251989</v>
      </c>
      <c r="F104" s="179">
        <f t="shared" ref="F104:F115" si="100">F103*(1+AVERAGE(AO$101:AO$103))</f>
        <v>150010.79103405256</v>
      </c>
      <c r="G104" s="179">
        <f t="shared" ref="G104:G115" si="101">G103*(1+AVERAGE(AP$101:AP$103))</f>
        <v>73086.27180370572</v>
      </c>
      <c r="H104" s="179">
        <f t="shared" ref="H104:H115" si="102">H103*(1+AVERAGE(AQ$101:AQ$103))</f>
        <v>25371.824085268199</v>
      </c>
      <c r="I104" s="179">
        <f t="shared" ref="I104:I115" si="103">I103*(1+AVERAGE(AR$101:AR$103))</f>
        <v>35333.853781967504</v>
      </c>
      <c r="J104" s="179">
        <f t="shared" ref="J104:J115" si="104">J103*(1+AVERAGE(AS$101:AS$103))</f>
        <v>26031.694820076635</v>
      </c>
      <c r="K104" s="179">
        <f t="shared" ref="K104:K115" si="105">K103*(1+AVERAGE(AT$101:AT$103))</f>
        <v>22760.165854013965</v>
      </c>
      <c r="L104" s="179">
        <f t="shared" ref="L104:L115" si="106">L103*(1+AVERAGE(AU$101:AU$103))</f>
        <v>227451.9608464886</v>
      </c>
      <c r="M104" s="179">
        <f t="shared" ref="M104:M115" si="107">M103*(1+AVERAGE(AV$101:AV$103))</f>
        <v>134684.43030575573</v>
      </c>
      <c r="N104" s="179">
        <f t="shared" ref="N104:N115" si="108">N103*(1+AVERAGE(AW$101:AW$103))</f>
        <v>158372.16992443669</v>
      </c>
      <c r="O104" s="179">
        <f t="shared" ref="O104:O115" si="109">O103*(1+AVERAGE(AX$101:AX$103))</f>
        <v>127502.82339524099</v>
      </c>
      <c r="P104" s="179">
        <f t="shared" ref="P104:P115" si="110">P103*(1+AVERAGE(AY$101:AY$103))</f>
        <v>108556.84861268364</v>
      </c>
      <c r="Q104" s="179">
        <f t="shared" ref="Q104:Q115" si="111">Q103*(1+AVERAGE(AZ$101:AZ$103))</f>
        <v>80715.729071971495</v>
      </c>
      <c r="R104" s="179">
        <f t="shared" ref="R104:R115" si="112">R103*(1+AVERAGE(BA$101:BA$103))</f>
        <v>27206.628430695317</v>
      </c>
      <c r="S104" s="179">
        <f t="shared" ref="S104:S115" si="113">S103*(1+AVERAGE(BB$101:BB$103))</f>
        <v>49428.463453996017</v>
      </c>
      <c r="T104" s="179">
        <f t="shared" ref="T104:T115" si="114">T103*(1+AVERAGE(BC$101:BC$103))</f>
        <v>17726.434364052842</v>
      </c>
      <c r="U104" s="179">
        <f t="shared" ref="U104:U115" si="115">U103*(1+AVERAGE(BD$101:BD$103))</f>
        <v>121742.20937419852</v>
      </c>
      <c r="V104" s="179">
        <f t="shared" ref="V104:V115" si="116">V103*(1+AVERAGE(BE$101:BE$103))</f>
        <v>79023.897714253661</v>
      </c>
      <c r="W104" s="179">
        <f t="shared" ref="W104:W115" si="117">W103*(1+AVERAGE(BF$101:BF$103))</f>
        <v>128186.9416107891</v>
      </c>
      <c r="X104" s="179">
        <f t="shared" ref="X104:X115" si="118">X103*(1+AVERAGE(BG$101:BG$103))</f>
        <v>49061.587370955844</v>
      </c>
      <c r="Y104" s="179">
        <f t="shared" ref="Y104:Y115" si="119">Y103*(1+AVERAGE(BH$101:BH$103))</f>
        <v>87691.995217763309</v>
      </c>
      <c r="Z104" s="179">
        <f t="shared" ref="Z104:Z115" si="120">Z103*(1+AVERAGE(BI$101:BI$103))</f>
        <v>87119.865826562527</v>
      </c>
      <c r="AA104" s="179">
        <f t="shared" ref="AA104:AA115" si="121">AA103*(1+AVERAGE(BJ$101:BJ$103))</f>
        <v>40315.123897691417</v>
      </c>
      <c r="AB104" s="179">
        <f t="shared" ref="AB104:AB115" si="122">AB103*(1+AVERAGE(BK$101:BK$103))</f>
        <v>38352.797386451057</v>
      </c>
      <c r="AC104" s="179">
        <f t="shared" ref="AC104:AC115" si="123">AC103*(1+AVERAGE(BL$101:BL$103))</f>
        <v>17557.866219080814</v>
      </c>
      <c r="AD104" s="179"/>
      <c r="AE104" s="172"/>
      <c r="AF104" s="172"/>
      <c r="AG104" s="172"/>
      <c r="AH104" s="172"/>
      <c r="AI104" s="173"/>
    </row>
    <row r="105" spans="2:64">
      <c r="B105" s="184">
        <f t="shared" ref="B105:B115" si="124">B104+1</f>
        <v>2020</v>
      </c>
      <c r="C105" s="178">
        <f t="shared" ref="C105:C115" si="125">C104*(1+AVERAGE(AL$101:AL$103))</f>
        <v>177720.37393618369</v>
      </c>
      <c r="D105" s="179">
        <f t="shared" si="98"/>
        <v>113802.58955103175</v>
      </c>
      <c r="E105" s="179">
        <f t="shared" si="99"/>
        <v>141090.11650118956</v>
      </c>
      <c r="F105" s="179">
        <f t="shared" si="100"/>
        <v>153010.38571198873</v>
      </c>
      <c r="G105" s="179">
        <f t="shared" si="101"/>
        <v>74585.686724732252</v>
      </c>
      <c r="H105" s="179">
        <f t="shared" si="102"/>
        <v>25397.674481724749</v>
      </c>
      <c r="I105" s="179">
        <f t="shared" si="103"/>
        <v>36229.867181818314</v>
      </c>
      <c r="J105" s="179">
        <f t="shared" si="104"/>
        <v>26740.160019162049</v>
      </c>
      <c r="K105" s="179">
        <f t="shared" si="105"/>
        <v>23051.001188191309</v>
      </c>
      <c r="L105" s="179">
        <f t="shared" si="106"/>
        <v>231885.69626097626</v>
      </c>
      <c r="M105" s="179">
        <f t="shared" si="107"/>
        <v>136496.92817530979</v>
      </c>
      <c r="N105" s="179">
        <f t="shared" si="108"/>
        <v>161789.52186764014</v>
      </c>
      <c r="O105" s="179">
        <f t="shared" si="109"/>
        <v>128930.45478073784</v>
      </c>
      <c r="P105" s="179">
        <f t="shared" si="110"/>
        <v>110788.65639482104</v>
      </c>
      <c r="Q105" s="179">
        <f t="shared" si="111"/>
        <v>81091.196629657017</v>
      </c>
      <c r="R105" s="179">
        <f t="shared" si="112"/>
        <v>27770.714735721416</v>
      </c>
      <c r="S105" s="179">
        <f t="shared" si="113"/>
        <v>50421.483839088221</v>
      </c>
      <c r="T105" s="179">
        <f t="shared" si="114"/>
        <v>18241.406900213253</v>
      </c>
      <c r="U105" s="179">
        <f t="shared" si="115"/>
        <v>124342.80968582157</v>
      </c>
      <c r="V105" s="179">
        <f t="shared" si="116"/>
        <v>82482.847839820693</v>
      </c>
      <c r="W105" s="179">
        <f t="shared" si="117"/>
        <v>132887.12768414721</v>
      </c>
      <c r="X105" s="179">
        <f t="shared" si="118"/>
        <v>50065.297128789338</v>
      </c>
      <c r="Y105" s="179">
        <f t="shared" si="119"/>
        <v>90793.969316995179</v>
      </c>
      <c r="Z105" s="179">
        <f t="shared" si="120"/>
        <v>88782.882061087614</v>
      </c>
      <c r="AA105" s="179">
        <f t="shared" si="121"/>
        <v>41158.530600577622</v>
      </c>
      <c r="AB105" s="179">
        <f t="shared" si="122"/>
        <v>39329.868111394841</v>
      </c>
      <c r="AC105" s="179">
        <f t="shared" si="123"/>
        <v>17893.009818743929</v>
      </c>
      <c r="AD105" s="179"/>
      <c r="AE105" s="172"/>
      <c r="AF105" s="172"/>
      <c r="AG105" s="172"/>
      <c r="AH105" s="172"/>
      <c r="AI105" s="173"/>
    </row>
    <row r="106" spans="2:64">
      <c r="B106" s="184">
        <f t="shared" si="124"/>
        <v>2021</v>
      </c>
      <c r="C106" s="178">
        <f t="shared" si="125"/>
        <v>181288.19403482479</v>
      </c>
      <c r="D106" s="179">
        <f t="shared" si="98"/>
        <v>115163.40936051996</v>
      </c>
      <c r="E106" s="179">
        <f t="shared" si="99"/>
        <v>142869.27056319683</v>
      </c>
      <c r="F106" s="179">
        <f t="shared" si="100"/>
        <v>156069.95986320067</v>
      </c>
      <c r="G106" s="179">
        <f t="shared" si="101"/>
        <v>76115.863169775708</v>
      </c>
      <c r="H106" s="179">
        <f t="shared" si="102"/>
        <v>25423.551216177129</v>
      </c>
      <c r="I106" s="179">
        <f t="shared" si="103"/>
        <v>37148.602134140201</v>
      </c>
      <c r="J106" s="179">
        <f t="shared" si="104"/>
        <v>27467.906442224015</v>
      </c>
      <c r="K106" s="179">
        <f t="shared" si="105"/>
        <v>23345.552892106403</v>
      </c>
      <c r="L106" s="179">
        <f t="shared" si="106"/>
        <v>236405.85875946231</v>
      </c>
      <c r="M106" s="179">
        <f t="shared" si="107"/>
        <v>138333.81749471207</v>
      </c>
      <c r="N106" s="179">
        <f t="shared" si="108"/>
        <v>165280.61337196274</v>
      </c>
      <c r="O106" s="179">
        <f t="shared" si="109"/>
        <v>130374.07115635947</v>
      </c>
      <c r="P106" s="179">
        <f t="shared" si="110"/>
        <v>113066.34765681313</v>
      </c>
      <c r="Q106" s="179">
        <f t="shared" si="111"/>
        <v>81468.41076001797</v>
      </c>
      <c r="R106" s="179">
        <f t="shared" si="112"/>
        <v>28346.496475936354</v>
      </c>
      <c r="S106" s="179">
        <f t="shared" si="113"/>
        <v>51434.454055032977</v>
      </c>
      <c r="T106" s="179">
        <f t="shared" si="114"/>
        <v>18771.339958470384</v>
      </c>
      <c r="U106" s="179">
        <f t="shared" si="115"/>
        <v>126998.96280871345</v>
      </c>
      <c r="V106" s="179">
        <f t="shared" si="116"/>
        <v>86093.199456800139</v>
      </c>
      <c r="W106" s="179">
        <f t="shared" si="117"/>
        <v>137759.65384805267</v>
      </c>
      <c r="X106" s="179">
        <f t="shared" si="118"/>
        <v>51089.540940491759</v>
      </c>
      <c r="Y106" s="179">
        <f t="shared" si="119"/>
        <v>94005.671143238054</v>
      </c>
      <c r="Z106" s="179">
        <f t="shared" si="120"/>
        <v>90477.64332839087</v>
      </c>
      <c r="AA106" s="179">
        <f t="shared" si="121"/>
        <v>42019.581671078289</v>
      </c>
      <c r="AB106" s="179">
        <f t="shared" si="122"/>
        <v>40331.830559148904</v>
      </c>
      <c r="AC106" s="179">
        <f t="shared" si="123"/>
        <v>18234.550621289996</v>
      </c>
      <c r="AD106" s="179"/>
      <c r="AE106" s="172"/>
      <c r="AF106" s="172"/>
      <c r="AG106" s="172"/>
      <c r="AH106" s="172"/>
      <c r="AI106" s="173"/>
    </row>
    <row r="107" spans="2:64">
      <c r="B107" s="184">
        <f t="shared" si="124"/>
        <v>2022</v>
      </c>
      <c r="C107" s="178">
        <f t="shared" si="125"/>
        <v>184927.63980009226</v>
      </c>
      <c r="D107" s="179">
        <f t="shared" si="98"/>
        <v>116540.50147594779</v>
      </c>
      <c r="E107" s="179">
        <f t="shared" si="99"/>
        <v>144670.85985493424</v>
      </c>
      <c r="F107" s="179">
        <f t="shared" si="100"/>
        <v>159190.71282879965</v>
      </c>
      <c r="G107" s="179">
        <f t="shared" si="101"/>
        <v>77677.432232569088</v>
      </c>
      <c r="H107" s="179">
        <f t="shared" si="102"/>
        <v>25449.454315460134</v>
      </c>
      <c r="I107" s="179">
        <f t="shared" si="103"/>
        <v>38090.634823337081</v>
      </c>
      <c r="J107" s="179">
        <f t="shared" si="104"/>
        <v>28215.458837123846</v>
      </c>
      <c r="K107" s="179">
        <f t="shared" si="105"/>
        <v>23643.868454500829</v>
      </c>
      <c r="L107" s="179">
        <f t="shared" si="106"/>
        <v>241014.13307054472</v>
      </c>
      <c r="M107" s="179">
        <f t="shared" si="107"/>
        <v>140195.42650866602</v>
      </c>
      <c r="N107" s="179">
        <f t="shared" si="108"/>
        <v>168847.03558837881</v>
      </c>
      <c r="O107" s="179">
        <f t="shared" si="109"/>
        <v>131833.85150381774</v>
      </c>
      <c r="P107" s="179">
        <f t="shared" si="110"/>
        <v>115390.86571185222</v>
      </c>
      <c r="Q107" s="179">
        <f t="shared" si="111"/>
        <v>81847.379587634088</v>
      </c>
      <c r="R107" s="179">
        <f t="shared" si="112"/>
        <v>28934.216137645926</v>
      </c>
      <c r="S107" s="179">
        <f t="shared" si="113"/>
        <v>52467.774894963048</v>
      </c>
      <c r="T107" s="179">
        <f t="shared" si="114"/>
        <v>19316.668158547989</v>
      </c>
      <c r="U107" s="179">
        <f t="shared" si="115"/>
        <v>129711.85543612573</v>
      </c>
      <c r="V107" s="179">
        <f t="shared" si="116"/>
        <v>89861.579550482274</v>
      </c>
      <c r="W107" s="179">
        <f t="shared" si="117"/>
        <v>142810.83923675807</v>
      </c>
      <c r="X107" s="179">
        <f t="shared" si="118"/>
        <v>52134.73889500316</v>
      </c>
      <c r="Y107" s="179">
        <f t="shared" si="119"/>
        <v>97330.982151878037</v>
      </c>
      <c r="Z107" s="179">
        <f t="shared" si="120"/>
        <v>92204.755603979429</v>
      </c>
      <c r="AA107" s="179">
        <f t="shared" si="121"/>
        <v>42898.646235627253</v>
      </c>
      <c r="AB107" s="179">
        <f t="shared" si="122"/>
        <v>41359.318867906768</v>
      </c>
      <c r="AC107" s="179">
        <f t="shared" si="123"/>
        <v>18582.610736181246</v>
      </c>
      <c r="AD107" s="179"/>
      <c r="AE107" s="172"/>
      <c r="AF107" s="172"/>
      <c r="AG107" s="172"/>
      <c r="AH107" s="172"/>
      <c r="AI107" s="173"/>
    </row>
    <row r="108" spans="2:64">
      <c r="B108" s="184">
        <f t="shared" si="124"/>
        <v>2023</v>
      </c>
      <c r="C108" s="178">
        <f t="shared" si="125"/>
        <v>188640.14915093323</v>
      </c>
      <c r="D108" s="179">
        <f t="shared" si="98"/>
        <v>117934.06047703751</v>
      </c>
      <c r="E108" s="179">
        <f t="shared" si="99"/>
        <v>146495.16728587198</v>
      </c>
      <c r="F108" s="179">
        <f t="shared" si="100"/>
        <v>162373.86793175314</v>
      </c>
      <c r="G108" s="179">
        <f t="shared" si="101"/>
        <v>79271.037954165571</v>
      </c>
      <c r="H108" s="179">
        <f t="shared" si="102"/>
        <v>25475.383806435893</v>
      </c>
      <c r="I108" s="179">
        <f t="shared" si="103"/>
        <v>39056.556044982935</v>
      </c>
      <c r="J108" s="179">
        <f t="shared" si="104"/>
        <v>28983.356232990383</v>
      </c>
      <c r="K108" s="179">
        <f t="shared" si="105"/>
        <v>23945.995970939694</v>
      </c>
      <c r="L108" s="179">
        <f t="shared" si="106"/>
        <v>245712.2367633422</v>
      </c>
      <c r="M108" s="179">
        <f t="shared" si="107"/>
        <v>142082.08787918466</v>
      </c>
      <c r="N108" s="179">
        <f t="shared" si="108"/>
        <v>172490.41400169092</v>
      </c>
      <c r="O108" s="179">
        <f t="shared" si="109"/>
        <v>133309.9768088579</v>
      </c>
      <c r="P108" s="179">
        <f t="shared" si="110"/>
        <v>117763.17326659818</v>
      </c>
      <c r="Q108" s="179">
        <f t="shared" si="111"/>
        <v>82228.111274878436</v>
      </c>
      <c r="R108" s="179">
        <f t="shared" si="112"/>
        <v>29534.121234725026</v>
      </c>
      <c r="S108" s="179">
        <f t="shared" si="113"/>
        <v>53521.855203965963</v>
      </c>
      <c r="T108" s="179">
        <f t="shared" si="114"/>
        <v>19877.838746353791</v>
      </c>
      <c r="U108" s="179">
        <f t="shared" si="115"/>
        <v>132482.69961089792</v>
      </c>
      <c r="V108" s="179">
        <f t="shared" si="116"/>
        <v>93794.905175519481</v>
      </c>
      <c r="W108" s="179">
        <f t="shared" si="117"/>
        <v>148047.2346860173</v>
      </c>
      <c r="X108" s="179">
        <f t="shared" si="118"/>
        <v>53201.319675509949</v>
      </c>
      <c r="Y108" s="179">
        <f t="shared" si="119"/>
        <v>100773.92109902114</v>
      </c>
      <c r="Z108" s="179">
        <f t="shared" si="120"/>
        <v>93964.836430723357</v>
      </c>
      <c r="AA108" s="179">
        <f t="shared" si="121"/>
        <v>43796.101142914391</v>
      </c>
      <c r="AB108" s="179">
        <f t="shared" si="122"/>
        <v>42412.983331081567</v>
      </c>
      <c r="AC108" s="179">
        <f t="shared" si="123"/>
        <v>18937.314603698713</v>
      </c>
      <c r="AD108" s="179"/>
      <c r="AE108" s="172"/>
      <c r="AF108" s="172"/>
      <c r="AG108" s="172"/>
      <c r="AH108" s="172"/>
      <c r="AI108" s="173"/>
    </row>
    <row r="109" spans="2:64">
      <c r="B109" s="184">
        <f t="shared" si="124"/>
        <v>2024</v>
      </c>
      <c r="C109" s="178">
        <f t="shared" si="125"/>
        <v>192427.18887319395</v>
      </c>
      <c r="D109" s="179">
        <f t="shared" si="98"/>
        <v>119344.28327024175</v>
      </c>
      <c r="E109" s="179">
        <f t="shared" si="99"/>
        <v>148342.47933298408</v>
      </c>
      <c r="F109" s="179">
        <f t="shared" si="100"/>
        <v>165620.67295642255</v>
      </c>
      <c r="G109" s="179">
        <f t="shared" si="101"/>
        <v>80897.337588561611</v>
      </c>
      <c r="H109" s="179">
        <f t="shared" si="102"/>
        <v>25501.339715993912</v>
      </c>
      <c r="I109" s="179">
        <f t="shared" si="103"/>
        <v>40046.971576339121</v>
      </c>
      <c r="J109" s="179">
        <f t="shared" si="104"/>
        <v>29772.152328891625</v>
      </c>
      <c r="K109" s="179">
        <f t="shared" si="105"/>
        <v>24251.984151565772</v>
      </c>
      <c r="L109" s="179">
        <f t="shared" si="106"/>
        <v>250501.9208876566</v>
      </c>
      <c r="M109" s="179">
        <f t="shared" si="107"/>
        <v>143994.13874503601</v>
      </c>
      <c r="N109" s="179">
        <f t="shared" si="108"/>
        <v>176212.40917138453</v>
      </c>
      <c r="O109" s="179">
        <f t="shared" si="109"/>
        <v>134802.63008369735</v>
      </c>
      <c r="P109" s="179">
        <f t="shared" si="110"/>
        <v>120184.25281988655</v>
      </c>
      <c r="Q109" s="179">
        <f t="shared" si="111"/>
        <v>82610.614022093199</v>
      </c>
      <c r="R109" s="179">
        <f t="shared" si="112"/>
        <v>30146.464412856312</v>
      </c>
      <c r="S109" s="179">
        <f t="shared" si="113"/>
        <v>54597.112040848166</v>
      </c>
      <c r="T109" s="179">
        <f t="shared" si="114"/>
        <v>20455.3119607841</v>
      </c>
      <c r="U109" s="179">
        <f t="shared" si="115"/>
        <v>135312.73326696351</v>
      </c>
      <c r="V109" s="179">
        <f t="shared" si="116"/>
        <v>97900.396152534318</v>
      </c>
      <c r="W109" s="179">
        <f t="shared" si="117"/>
        <v>153475.63122880392</v>
      </c>
      <c r="X109" s="179">
        <f t="shared" si="118"/>
        <v>54289.72073526735</v>
      </c>
      <c r="Y109" s="179">
        <f t="shared" si="119"/>
        <v>104338.64889830239</v>
      </c>
      <c r="Z109" s="179">
        <f t="shared" si="120"/>
        <v>95758.515139663039</v>
      </c>
      <c r="AA109" s="179">
        <f t="shared" si="121"/>
        <v>44712.33112543793</v>
      </c>
      <c r="AB109" s="179">
        <f t="shared" si="122"/>
        <v>43493.490808874267</v>
      </c>
      <c r="AC109" s="179">
        <f t="shared" si="123"/>
        <v>19298.789039432781</v>
      </c>
      <c r="AD109" s="179"/>
      <c r="AE109" s="172"/>
      <c r="AF109" s="172"/>
      <c r="AG109" s="172"/>
      <c r="AH109" s="172"/>
      <c r="AI109" s="173"/>
    </row>
    <row r="110" spans="2:64">
      <c r="B110" s="184">
        <f t="shared" si="124"/>
        <v>2025</v>
      </c>
      <c r="C110" s="178">
        <f t="shared" si="125"/>
        <v>196290.2551991365</v>
      </c>
      <c r="D110" s="179">
        <f t="shared" si="98"/>
        <v>120771.36911656593</v>
      </c>
      <c r="E110" s="179">
        <f t="shared" si="99"/>
        <v>150213.08608573477</v>
      </c>
      <c r="F110" s="179">
        <f t="shared" si="100"/>
        <v>168932.40063768995</v>
      </c>
      <c r="G110" s="179">
        <f t="shared" si="101"/>
        <v>82557.001873769535</v>
      </c>
      <c r="H110" s="179">
        <f t="shared" si="102"/>
        <v>25527.322071051087</v>
      </c>
      <c r="I110" s="179">
        <f t="shared" si="103"/>
        <v>41062.502556267413</v>
      </c>
      <c r="J110" s="179">
        <f t="shared" si="104"/>
        <v>30582.415893084231</v>
      </c>
      <c r="K110" s="179">
        <f t="shared" si="105"/>
        <v>24561.88232895275</v>
      </c>
      <c r="L110" s="179">
        <f t="shared" si="106"/>
        <v>255384.97062661397</v>
      </c>
      <c r="M110" s="179">
        <f t="shared" si="107"/>
        <v>145931.92078198833</v>
      </c>
      <c r="N110" s="179">
        <f t="shared" si="108"/>
        <v>180014.71748846894</v>
      </c>
      <c r="O110" s="179">
        <f t="shared" si="109"/>
        <v>136311.99638971587</v>
      </c>
      <c r="P110" s="179">
        <f t="shared" si="110"/>
        <v>122655.10706963355</v>
      </c>
      <c r="Q110" s="179">
        <f t="shared" si="111"/>
        <v>82994.896067766342</v>
      </c>
      <c r="R110" s="179">
        <f t="shared" si="112"/>
        <v>30771.503555930107</v>
      </c>
      <c r="S110" s="179">
        <f t="shared" si="113"/>
        <v>55693.970843149094</v>
      </c>
      <c r="T110" s="179">
        <f t="shared" si="114"/>
        <v>21049.56141118451</v>
      </c>
      <c r="U110" s="179">
        <f t="shared" si="115"/>
        <v>138203.22078242348</v>
      </c>
      <c r="V110" s="179">
        <f t="shared" si="116"/>
        <v>102185.58832047001</v>
      </c>
      <c r="W110" s="179">
        <f t="shared" si="117"/>
        <v>159103.06890253926</v>
      </c>
      <c r="X110" s="179">
        <f t="shared" si="118"/>
        <v>55400.388477018852</v>
      </c>
      <c r="Y110" s="179">
        <f t="shared" si="119"/>
        <v>108029.47364949725</v>
      </c>
      <c r="Z110" s="179">
        <f t="shared" si="120"/>
        <v>97586.4330750316</v>
      </c>
      <c r="AA110" s="179">
        <f t="shared" si="121"/>
        <v>45647.728964436545</v>
      </c>
      <c r="AB110" s="179">
        <f t="shared" si="122"/>
        <v>44601.525150326903</v>
      </c>
      <c r="AC110" s="179">
        <f t="shared" si="123"/>
        <v>19667.163279622953</v>
      </c>
      <c r="AD110" s="179"/>
      <c r="AE110" s="172"/>
      <c r="AF110" s="172"/>
      <c r="AG110" s="172"/>
      <c r="AH110" s="172"/>
      <c r="AI110" s="173"/>
    </row>
    <row r="111" spans="2:64">
      <c r="B111" s="184">
        <f t="shared" si="124"/>
        <v>2026</v>
      </c>
      <c r="C111" s="178">
        <f t="shared" si="125"/>
        <v>200230.8743985894</v>
      </c>
      <c r="D111" s="179">
        <f t="shared" si="98"/>
        <v>122215.51965972327</v>
      </c>
      <c r="E111" s="179">
        <f t="shared" si="99"/>
        <v>152107.28129163233</v>
      </c>
      <c r="F111" s="179">
        <f t="shared" si="100"/>
        <v>172310.34915986506</v>
      </c>
      <c r="G111" s="179">
        <f t="shared" si="101"/>
        <v>84250.715308451385</v>
      </c>
      <c r="H111" s="179">
        <f t="shared" si="102"/>
        <v>25553.330898551743</v>
      </c>
      <c r="I111" s="179">
        <f t="shared" si="103"/>
        <v>42103.785874777117</v>
      </c>
      <c r="J111" s="179">
        <f t="shared" si="104"/>
        <v>31414.731173128803</v>
      </c>
      <c r="K111" s="179">
        <f t="shared" si="105"/>
        <v>24875.7404660588</v>
      </c>
      <c r="L111" s="179">
        <f t="shared" si="106"/>
        <v>260363.2059620276</v>
      </c>
      <c r="M111" s="179">
        <f t="shared" si="107"/>
        <v>147895.78026386627</v>
      </c>
      <c r="N111" s="179">
        <f t="shared" si="108"/>
        <v>183899.07194864939</v>
      </c>
      <c r="O111" s="179">
        <f t="shared" si="109"/>
        <v>137838.26286039982</v>
      </c>
      <c r="P111" s="179">
        <f t="shared" si="110"/>
        <v>125176.75932810672</v>
      </c>
      <c r="Q111" s="179">
        <f t="shared" si="111"/>
        <v>83380.965688709024</v>
      </c>
      <c r="R111" s="179">
        <f t="shared" si="112"/>
        <v>31409.501894650333</v>
      </c>
      <c r="S111" s="179">
        <f t="shared" si="113"/>
        <v>56812.865595470328</v>
      </c>
      <c r="T111" s="179">
        <f t="shared" si="114"/>
        <v>21661.074465776252</v>
      </c>
      <c r="U111" s="179">
        <f t="shared" si="115"/>
        <v>141155.45354443422</v>
      </c>
      <c r="V111" s="179">
        <f t="shared" si="116"/>
        <v>106658.34736900878</v>
      </c>
      <c r="W111" s="179">
        <f t="shared" si="117"/>
        <v>164936.84587925207</v>
      </c>
      <c r="X111" s="179">
        <f t="shared" si="118"/>
        <v>56533.778436086272</v>
      </c>
      <c r="Y111" s="179">
        <f t="shared" si="119"/>
        <v>111850.85584501275</v>
      </c>
      <c r="Z111" s="179">
        <f t="shared" si="120"/>
        <v>99449.243823572629</v>
      </c>
      <c r="AA111" s="179">
        <f t="shared" si="121"/>
        <v>46602.695658271834</v>
      </c>
      <c r="AB111" s="179">
        <f t="shared" si="122"/>
        <v>45737.787626128047</v>
      </c>
      <c r="AC111" s="179">
        <f t="shared" si="123"/>
        <v>20042.569027363079</v>
      </c>
      <c r="AD111" s="179"/>
      <c r="AE111" s="172"/>
      <c r="AF111" s="172"/>
      <c r="AG111" s="172"/>
      <c r="AH111" s="172"/>
      <c r="AI111" s="173"/>
    </row>
    <row r="112" spans="2:64">
      <c r="B112" s="184">
        <f t="shared" si="124"/>
        <v>2027</v>
      </c>
      <c r="C112" s="178">
        <f t="shared" si="125"/>
        <v>204250.6033819658</v>
      </c>
      <c r="D112" s="179">
        <f t="shared" si="98"/>
        <v>123676.93895462665</v>
      </c>
      <c r="E112" s="179">
        <f t="shared" si="99"/>
        <v>154025.3624023571</v>
      </c>
      <c r="F112" s="179">
        <f t="shared" si="100"/>
        <v>175755.84266556843</v>
      </c>
      <c r="G112" s="179">
        <f t="shared" si="101"/>
        <v>85979.176434228022</v>
      </c>
      <c r="H112" s="179">
        <f t="shared" si="102"/>
        <v>25579.366225467656</v>
      </c>
      <c r="I112" s="179">
        <f t="shared" si="103"/>
        <v>43171.474572450476</v>
      </c>
      <c r="J112" s="179">
        <f t="shared" si="104"/>
        <v>32269.69831716664</v>
      </c>
      <c r="K112" s="179">
        <f t="shared" si="105"/>
        <v>25193.609164281803</v>
      </c>
      <c r="L112" s="179">
        <f t="shared" si="106"/>
        <v>265438.48235273105</v>
      </c>
      <c r="M112" s="179">
        <f t="shared" si="107"/>
        <v>149886.06812442857</v>
      </c>
      <c r="N112" s="179">
        <f t="shared" si="108"/>
        <v>187867.24294218238</v>
      </c>
      <c r="O112" s="179">
        <f t="shared" si="109"/>
        <v>139381.61872454311</v>
      </c>
      <c r="P112" s="179">
        <f t="shared" si="110"/>
        <v>127750.25394573297</v>
      </c>
      <c r="Q112" s="179">
        <f t="shared" si="111"/>
        <v>83768.83120023385</v>
      </c>
      <c r="R112" s="179">
        <f t="shared" si="112"/>
        <v>32060.728117392217</v>
      </c>
      <c r="S112" s="179">
        <f t="shared" si="113"/>
        <v>57954.239001186514</v>
      </c>
      <c r="T112" s="179">
        <f t="shared" si="114"/>
        <v>22290.352651366753</v>
      </c>
      <c r="U112" s="179">
        <f t="shared" si="115"/>
        <v>144170.75052616248</v>
      </c>
      <c r="V112" s="179">
        <f t="shared" si="116"/>
        <v>111326.8832764481</v>
      </c>
      <c r="W112" s="179">
        <f t="shared" si="117"/>
        <v>170984.52793051043</v>
      </c>
      <c r="X112" s="179">
        <f t="shared" si="118"/>
        <v>57690.355467205503</v>
      </c>
      <c r="Y112" s="179">
        <f t="shared" si="119"/>
        <v>115807.41376055057</v>
      </c>
      <c r="Z112" s="179">
        <f t="shared" si="120"/>
        <v>101347.61344823542</v>
      </c>
      <c r="AA112" s="179">
        <f t="shared" si="121"/>
        <v>47577.640594333483</v>
      </c>
      <c r="AB112" s="179">
        <f t="shared" si="122"/>
        <v>46902.997372444319</v>
      </c>
      <c r="AC112" s="179">
        <f t="shared" si="123"/>
        <v>20425.140499688525</v>
      </c>
      <c r="AD112" s="179"/>
      <c r="AE112" s="172"/>
      <c r="AF112" s="172"/>
      <c r="AG112" s="172"/>
      <c r="AH112" s="172"/>
      <c r="AI112" s="173"/>
    </row>
    <row r="113" spans="2:35">
      <c r="B113" s="184">
        <f t="shared" si="124"/>
        <v>2028</v>
      </c>
      <c r="C113" s="178">
        <f t="shared" si="125"/>
        <v>208351.03031538776</v>
      </c>
      <c r="D113" s="179">
        <f t="shared" si="98"/>
        <v>125155.83349622096</v>
      </c>
      <c r="E113" s="179">
        <f t="shared" si="99"/>
        <v>155967.63062047135</v>
      </c>
      <c r="F113" s="179">
        <f t="shared" si="100"/>
        <v>179270.23177479027</v>
      </c>
      <c r="G113" s="179">
        <f t="shared" si="101"/>
        <v>87743.098123780088</v>
      </c>
      <c r="H113" s="179">
        <f t="shared" si="102"/>
        <v>25605.428078798082</v>
      </c>
      <c r="I113" s="179">
        <f t="shared" si="103"/>
        <v>44266.238249996895</v>
      </c>
      <c r="J113" s="179">
        <f t="shared" si="104"/>
        <v>33147.933806661764</v>
      </c>
      <c r="K113" s="179">
        <f t="shared" si="105"/>
        <v>25515.539671617498</v>
      </c>
      <c r="L113" s="179">
        <f t="shared" si="106"/>
        <v>270612.69142613385</v>
      </c>
      <c r="M113" s="179">
        <f t="shared" si="107"/>
        <v>151903.14002007851</v>
      </c>
      <c r="N113" s="179">
        <f t="shared" si="108"/>
        <v>191921.03906077481</v>
      </c>
      <c r="O113" s="179">
        <f t="shared" si="109"/>
        <v>140942.25532970819</v>
      </c>
      <c r="P113" s="179">
        <f t="shared" si="110"/>
        <v>130376.65674361968</v>
      </c>
      <c r="Q113" s="179">
        <f t="shared" si="111"/>
        <v>84158.500956334014</v>
      </c>
      <c r="R113" s="179">
        <f t="shared" si="112"/>
        <v>32725.456483358437</v>
      </c>
      <c r="S113" s="179">
        <f t="shared" si="113"/>
        <v>59118.542657605984</v>
      </c>
      <c r="T113" s="179">
        <f t="shared" si="114"/>
        <v>22937.912064672237</v>
      </c>
      <c r="U113" s="179">
        <f t="shared" si="115"/>
        <v>147250.45887606475</v>
      </c>
      <c r="V113" s="179">
        <f t="shared" si="116"/>
        <v>116199.76537953627</v>
      </c>
      <c r="W113" s="179">
        <f t="shared" si="117"/>
        <v>177253.95823940123</v>
      </c>
      <c r="X113" s="179">
        <f t="shared" si="118"/>
        <v>58870.593935184552</v>
      </c>
      <c r="Y113" s="179">
        <f t="shared" si="119"/>
        <v>119903.92903645671</v>
      </c>
      <c r="Z113" s="179">
        <f t="shared" si="120"/>
        <v>103282.22072633111</v>
      </c>
      <c r="AA113" s="179">
        <f t="shared" si="121"/>
        <v>48572.981724540688</v>
      </c>
      <c r="AB113" s="179">
        <f t="shared" si="122"/>
        <v>48097.891846058912</v>
      </c>
      <c r="AC113" s="179">
        <f t="shared" si="123"/>
        <v>20815.014475562166</v>
      </c>
      <c r="AD113" s="179"/>
      <c r="AE113" s="172"/>
      <c r="AF113" s="172"/>
      <c r="AG113" s="172"/>
      <c r="AH113" s="172"/>
      <c r="AI113" s="173"/>
    </row>
    <row r="114" spans="2:35">
      <c r="B114" s="184">
        <f t="shared" si="124"/>
        <v>2029</v>
      </c>
      <c r="C114" s="178">
        <f t="shared" si="125"/>
        <v>212533.77524815922</v>
      </c>
      <c r="D114" s="179">
        <f t="shared" si="98"/>
        <v>126652.41224866045</v>
      </c>
      <c r="E114" s="179">
        <f t="shared" si="99"/>
        <v>157934.39094671802</v>
      </c>
      <c r="F114" s="179">
        <f t="shared" si="100"/>
        <v>182854.89411432808</v>
      </c>
      <c r="G114" s="179">
        <f t="shared" si="101"/>
        <v>89543.207874859494</v>
      </c>
      <c r="H114" s="179">
        <f t="shared" si="102"/>
        <v>25631.516485569788</v>
      </c>
      <c r="I114" s="179">
        <f t="shared" si="103"/>
        <v>45388.763488192897</v>
      </c>
      <c r="J114" s="179">
        <f t="shared" si="104"/>
        <v>34050.070900920218</v>
      </c>
      <c r="K114" s="179">
        <f t="shared" si="105"/>
        <v>25841.583890921876</v>
      </c>
      <c r="L114" s="179">
        <f t="shared" si="106"/>
        <v>275887.76168325794</v>
      </c>
      <c r="M114" s="179">
        <f t="shared" si="107"/>
        <v>153947.35639341827</v>
      </c>
      <c r="N114" s="179">
        <f t="shared" si="108"/>
        <v>196062.3079218941</v>
      </c>
      <c r="O114" s="179">
        <f t="shared" si="109"/>
        <v>142520.36616594958</v>
      </c>
      <c r="P114" s="179">
        <f t="shared" si="110"/>
        <v>133057.05545496795</v>
      </c>
      <c r="Q114" s="179">
        <f t="shared" si="111"/>
        <v>84549.983349863207</v>
      </c>
      <c r="R114" s="179">
        <f t="shared" si="112"/>
        <v>33403.966938081416</v>
      </c>
      <c r="S114" s="179">
        <f t="shared" si="113"/>
        <v>60306.237234650333</v>
      </c>
      <c r="T114" s="179">
        <f t="shared" si="114"/>
        <v>23604.283795589701</v>
      </c>
      <c r="U114" s="179">
        <f t="shared" si="115"/>
        <v>150395.95451975471</v>
      </c>
      <c r="V114" s="179">
        <f t="shared" si="116"/>
        <v>121285.93810292891</v>
      </c>
      <c r="W114" s="179">
        <f t="shared" si="117"/>
        <v>183753.26757228191</v>
      </c>
      <c r="X114" s="179">
        <f t="shared" si="118"/>
        <v>60074.977909462126</v>
      </c>
      <c r="Y114" s="179">
        <f t="shared" si="119"/>
        <v>124145.35245650318</v>
      </c>
      <c r="Z114" s="179">
        <f t="shared" si="120"/>
        <v>105253.75739223497</v>
      </c>
      <c r="AA114" s="179">
        <f t="shared" si="121"/>
        <v>49589.145744515154</v>
      </c>
      <c r="AB114" s="179">
        <f t="shared" si="122"/>
        <v>49323.227291105184</v>
      </c>
      <c r="AC114" s="179">
        <f t="shared" si="123"/>
        <v>21212.33034477631</v>
      </c>
      <c r="AD114" s="179"/>
      <c r="AE114" s="172"/>
      <c r="AF114" s="172"/>
      <c r="AG114" s="172"/>
      <c r="AH114" s="172"/>
      <c r="AI114" s="173"/>
    </row>
    <row r="115" spans="2:35">
      <c r="B115" s="185">
        <f t="shared" si="124"/>
        <v>2030</v>
      </c>
      <c r="C115" s="181">
        <f t="shared" si="125"/>
        <v>216800.4907528359</v>
      </c>
      <c r="D115" s="182">
        <f t="shared" si="98"/>
        <v>128166.88667483471</v>
      </c>
      <c r="E115" s="182">
        <f t="shared" si="99"/>
        <v>159925.95222791613</v>
      </c>
      <c r="F115" s="182">
        <f t="shared" si="100"/>
        <v>186511.23485781107</v>
      </c>
      <c r="G115" s="182">
        <f t="shared" si="101"/>
        <v>91380.248110332788</v>
      </c>
      <c r="H115" s="182">
        <f t="shared" si="102"/>
        <v>25657.631472837074</v>
      </c>
      <c r="I115" s="182">
        <f t="shared" si="103"/>
        <v>46539.754278471068</v>
      </c>
      <c r="J115" s="182">
        <f t="shared" si="104"/>
        <v>34976.760093707162</v>
      </c>
      <c r="K115" s="182">
        <f t="shared" si="105"/>
        <v>26171.794388279155</v>
      </c>
      <c r="L115" s="182">
        <f t="shared" si="106"/>
        <v>281265.6592175173</v>
      </c>
      <c r="M115" s="182">
        <f t="shared" si="107"/>
        <v>156019.08253765863</v>
      </c>
      <c r="N115" s="182">
        <f t="shared" si="108"/>
        <v>200292.93701086545</v>
      </c>
      <c r="O115" s="182">
        <f t="shared" si="109"/>
        <v>144116.146889803</v>
      </c>
      <c r="P115" s="182">
        <f t="shared" si="110"/>
        <v>135792.56017556085</v>
      </c>
      <c r="Q115" s="182">
        <f t="shared" si="111"/>
        <v>84943.286812716382</v>
      </c>
      <c r="R115" s="182">
        <f t="shared" si="112"/>
        <v>34096.545231320335</v>
      </c>
      <c r="S115" s="182">
        <f t="shared" si="113"/>
        <v>61517.792657123675</v>
      </c>
      <c r="T115" s="182">
        <f t="shared" si="114"/>
        <v>24290.014362765407</v>
      </c>
      <c r="U115" s="182">
        <f t="shared" si="115"/>
        <v>153608.64277472746</v>
      </c>
      <c r="V115" s="182">
        <f t="shared" si="116"/>
        <v>126594.73737713849</v>
      </c>
      <c r="W115" s="182">
        <f t="shared" si="117"/>
        <v>190490.88482349645</v>
      </c>
      <c r="X115" s="182">
        <f t="shared" si="118"/>
        <v>61304.001362646501</v>
      </c>
      <c r="Y115" s="182">
        <f t="shared" si="119"/>
        <v>128536.8099310855</v>
      </c>
      <c r="Z115" s="182">
        <f t="shared" si="120"/>
        <v>107262.92838472154</v>
      </c>
      <c r="AA115" s="182">
        <f t="shared" si="121"/>
        <v>50626.568276502461</v>
      </c>
      <c r="AB115" s="182">
        <f t="shared" si="122"/>
        <v>50579.779217690659</v>
      </c>
      <c r="AC115" s="182">
        <f t="shared" si="123"/>
        <v>21617.230157788079</v>
      </c>
      <c r="AD115" s="182"/>
      <c r="AE115" s="174"/>
      <c r="AF115" s="174"/>
      <c r="AG115" s="174"/>
      <c r="AH115" s="174"/>
      <c r="AI115" s="175"/>
    </row>
  </sheetData>
  <dataValidations count="1">
    <dataValidation type="list" allowBlank="1" showInputMessage="1" showErrorMessage="1" sqref="B2" xr:uid="{E665FF05-0ED2-45B1-9D4E-C8174D4D2E9C}">
      <formula1>$B$3:$B$9</formula1>
    </dataValidation>
  </dataValidation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12A898-4674-4AE9-83EA-5F2D211641CB}">
  <dimension ref="B6:H29"/>
  <sheetViews>
    <sheetView showGridLines="0" topLeftCell="A21" workbookViewId="0">
      <selection activeCell="C22" sqref="C22:H22"/>
    </sheetView>
  </sheetViews>
  <sheetFormatPr baseColWidth="10" defaultColWidth="8.83203125" defaultRowHeight="14"/>
  <cols>
    <col min="1" max="1" width="4.6640625" style="2" customWidth="1"/>
    <col min="2" max="2" width="5.6640625" style="2" customWidth="1"/>
    <col min="3" max="3" width="12.83203125" style="2" customWidth="1"/>
    <col min="4" max="4" width="12.1640625" style="2" customWidth="1"/>
    <col min="5" max="5" width="14.5" style="2" customWidth="1"/>
    <col min="6" max="7" width="8.83203125" style="2"/>
    <col min="8" max="8" width="15.6640625" style="2" customWidth="1"/>
    <col min="9" max="16384" width="8.83203125" style="2"/>
  </cols>
  <sheetData>
    <row r="6" spans="2:8" ht="19">
      <c r="B6" s="1" t="s">
        <v>41</v>
      </c>
    </row>
    <row r="8" spans="2:8">
      <c r="B8" s="186" t="s">
        <v>42</v>
      </c>
      <c r="C8" s="186"/>
      <c r="D8" s="186"/>
      <c r="E8" s="186"/>
      <c r="F8" s="186"/>
      <c r="G8" s="186"/>
      <c r="H8" s="186"/>
    </row>
    <row r="9" spans="2:8">
      <c r="B9" s="187"/>
      <c r="C9" s="187"/>
      <c r="D9" s="187"/>
      <c r="E9" s="187"/>
      <c r="F9" s="187"/>
      <c r="G9" s="187"/>
      <c r="H9" s="187"/>
    </row>
    <row r="10" spans="2:8">
      <c r="B10" s="187" t="s">
        <v>43</v>
      </c>
      <c r="C10" s="187"/>
      <c r="D10" s="187"/>
      <c r="E10" s="187"/>
      <c r="F10" s="187"/>
      <c r="G10" s="187"/>
      <c r="H10" s="187"/>
    </row>
    <row r="11" spans="2:8">
      <c r="B11" s="187"/>
      <c r="C11" s="187"/>
      <c r="D11" s="187"/>
      <c r="E11" s="187"/>
      <c r="F11" s="187"/>
      <c r="G11" s="187"/>
      <c r="H11" s="187"/>
    </row>
    <row r="12" spans="2:8">
      <c r="B12" s="187" t="s">
        <v>44</v>
      </c>
      <c r="C12" s="187"/>
      <c r="D12" s="187"/>
      <c r="E12" s="187"/>
      <c r="F12" s="187"/>
      <c r="G12" s="187"/>
      <c r="H12" s="187"/>
    </row>
    <row r="13" spans="2:8">
      <c r="B13" s="186" t="s">
        <v>45</v>
      </c>
      <c r="C13" s="186"/>
      <c r="D13" s="186"/>
      <c r="E13" s="186"/>
      <c r="F13" s="186"/>
      <c r="G13" s="186"/>
      <c r="H13" s="186"/>
    </row>
    <row r="14" spans="2:8" ht="15">
      <c r="B14" s="3"/>
      <c r="C14" s="4" t="s">
        <v>46</v>
      </c>
      <c r="D14" s="4" t="s">
        <v>47</v>
      </c>
      <c r="E14" s="4" t="s">
        <v>48</v>
      </c>
      <c r="F14" s="5"/>
      <c r="G14" s="5"/>
      <c r="H14" s="5"/>
    </row>
    <row r="15" spans="2:8" ht="15">
      <c r="B15" s="3"/>
      <c r="C15" s="6" t="s">
        <v>49</v>
      </c>
      <c r="D15" s="6" t="s">
        <v>50</v>
      </c>
      <c r="E15" s="6" t="s">
        <v>51</v>
      </c>
      <c r="F15" s="5"/>
      <c r="G15" s="5"/>
      <c r="H15" s="5"/>
    </row>
    <row r="16" spans="2:8" ht="15">
      <c r="B16" s="3"/>
      <c r="C16" s="6" t="s">
        <v>52</v>
      </c>
      <c r="D16" s="6" t="s">
        <v>53</v>
      </c>
      <c r="E16" s="6" t="s">
        <v>54</v>
      </c>
      <c r="F16" s="5"/>
      <c r="G16" s="5"/>
      <c r="H16" s="5"/>
    </row>
    <row r="17" spans="2:8" ht="15">
      <c r="B17" s="3"/>
      <c r="C17" s="6" t="s">
        <v>55</v>
      </c>
      <c r="D17" s="6" t="s">
        <v>56</v>
      </c>
      <c r="E17" s="6" t="s">
        <v>57</v>
      </c>
      <c r="F17" s="5"/>
      <c r="G17" s="5"/>
      <c r="H17" s="5"/>
    </row>
    <row r="18" spans="2:8">
      <c r="B18" s="7"/>
      <c r="C18" s="5"/>
      <c r="D18" s="5"/>
      <c r="E18" s="5"/>
      <c r="F18" s="5"/>
      <c r="G18" s="5"/>
      <c r="H18" s="5"/>
    </row>
    <row r="19" spans="2:8">
      <c r="B19" s="5"/>
      <c r="C19" s="186" t="s">
        <v>58</v>
      </c>
      <c r="D19" s="186"/>
      <c r="E19" s="186"/>
      <c r="F19" s="186"/>
      <c r="G19" s="186"/>
      <c r="H19" s="186"/>
    </row>
    <row r="20" spans="2:8">
      <c r="B20" s="187"/>
      <c r="C20" s="187"/>
      <c r="D20" s="187"/>
      <c r="E20" s="187"/>
      <c r="F20" s="187"/>
      <c r="G20" s="187"/>
      <c r="H20" s="187"/>
    </row>
    <row r="21" spans="2:8">
      <c r="B21" s="187" t="s">
        <v>59</v>
      </c>
      <c r="C21" s="187"/>
      <c r="D21" s="187"/>
      <c r="E21" s="187"/>
      <c r="F21" s="187"/>
      <c r="G21" s="187"/>
      <c r="H21" s="187"/>
    </row>
    <row r="22" spans="2:8">
      <c r="B22" s="5"/>
      <c r="C22" s="186" t="s">
        <v>60</v>
      </c>
      <c r="D22" s="186"/>
      <c r="E22" s="186"/>
      <c r="F22" s="186"/>
      <c r="G22" s="186"/>
      <c r="H22" s="186"/>
    </row>
    <row r="23" spans="2:8">
      <c r="B23" s="5"/>
      <c r="C23" s="186" t="s">
        <v>61</v>
      </c>
      <c r="D23" s="186"/>
      <c r="E23" s="186"/>
      <c r="F23" s="186"/>
      <c r="G23" s="186"/>
      <c r="H23" s="186"/>
    </row>
    <row r="24" spans="2:8">
      <c r="B24" s="187"/>
      <c r="C24" s="187"/>
      <c r="D24" s="187"/>
      <c r="E24" s="187"/>
      <c r="F24" s="187"/>
      <c r="G24" s="187"/>
      <c r="H24" s="187"/>
    </row>
    <row r="25" spans="2:8">
      <c r="B25" s="186" t="s">
        <v>62</v>
      </c>
      <c r="C25" s="186"/>
      <c r="D25" s="186"/>
      <c r="E25" s="186"/>
      <c r="F25" s="186"/>
      <c r="G25" s="186"/>
      <c r="H25" s="186"/>
    </row>
    <row r="26" spans="2:8">
      <c r="B26" s="187"/>
      <c r="C26" s="187"/>
      <c r="D26" s="187"/>
      <c r="E26" s="187"/>
      <c r="F26" s="187"/>
      <c r="G26" s="187"/>
      <c r="H26" s="187"/>
    </row>
    <row r="27" spans="2:8">
      <c r="B27" s="186" t="s">
        <v>63</v>
      </c>
      <c r="C27" s="186"/>
      <c r="D27" s="186"/>
      <c r="E27" s="186"/>
      <c r="F27" s="186"/>
      <c r="G27" s="186"/>
      <c r="H27" s="186"/>
    </row>
    <row r="29" spans="2:8">
      <c r="B29" s="186" t="s">
        <v>64</v>
      </c>
      <c r="C29" s="186"/>
      <c r="D29" s="186"/>
      <c r="E29" s="186"/>
      <c r="F29" s="186"/>
      <c r="G29" s="186"/>
      <c r="H29" s="186"/>
    </row>
  </sheetData>
  <mergeCells count="16">
    <mergeCell ref="B13:H13"/>
    <mergeCell ref="B8:H8"/>
    <mergeCell ref="B9:H9"/>
    <mergeCell ref="B10:H10"/>
    <mergeCell ref="B11:H11"/>
    <mergeCell ref="B12:H12"/>
    <mergeCell ref="B25:H25"/>
    <mergeCell ref="B26:H26"/>
    <mergeCell ref="B27:H27"/>
    <mergeCell ref="B29:H29"/>
    <mergeCell ref="C19:H19"/>
    <mergeCell ref="B20:H20"/>
    <mergeCell ref="B21:H21"/>
    <mergeCell ref="C22:H22"/>
    <mergeCell ref="C23:H23"/>
    <mergeCell ref="B24:H24"/>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FAED91-EFD9-40EA-9DCB-AEBEAE1840E6}">
  <dimension ref="B6:C18"/>
  <sheetViews>
    <sheetView showGridLines="0" topLeftCell="A10" zoomScale="110" zoomScaleNormal="110" workbookViewId="0">
      <selection activeCell="B13" sqref="B13"/>
    </sheetView>
  </sheetViews>
  <sheetFormatPr baseColWidth="10" defaultColWidth="8.83203125" defaultRowHeight="15"/>
  <cols>
    <col min="1" max="1" width="4.6640625" customWidth="1"/>
    <col min="2" max="2" width="77.5" customWidth="1"/>
  </cols>
  <sheetData>
    <row r="6" spans="2:3" ht="19">
      <c r="B6" s="8" t="s">
        <v>65</v>
      </c>
    </row>
    <row r="8" spans="2:3" ht="45">
      <c r="B8" s="9" t="s">
        <v>66</v>
      </c>
      <c r="C8" t="s">
        <v>166</v>
      </c>
    </row>
    <row r="9" spans="2:3">
      <c r="B9" s="9"/>
    </row>
    <row r="10" spans="2:3" ht="75">
      <c r="B10" s="10" t="s">
        <v>67</v>
      </c>
      <c r="C10">
        <f>(150000+300000)/2</f>
        <v>225000</v>
      </c>
    </row>
    <row r="12" spans="2:3" ht="45">
      <c r="B12" s="10" t="s">
        <v>68</v>
      </c>
      <c r="C12">
        <v>30000</v>
      </c>
    </row>
    <row r="14" spans="2:3" ht="45">
      <c r="B14" s="10" t="s">
        <v>69</v>
      </c>
      <c r="C14">
        <v>150000</v>
      </c>
    </row>
    <row r="16" spans="2:3" ht="60">
      <c r="B16" s="10" t="s">
        <v>70</v>
      </c>
      <c r="C16">
        <v>3000</v>
      </c>
    </row>
    <row r="17" spans="2:3">
      <c r="B17" s="10"/>
    </row>
    <row r="18" spans="2:3" ht="60">
      <c r="B18" s="10" t="s">
        <v>71</v>
      </c>
      <c r="C18">
        <v>3000</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vt:i4>
      </vt:variant>
    </vt:vector>
  </HeadingPairs>
  <TitlesOfParts>
    <vt:vector size="9" baseType="lpstr">
      <vt:lpstr>Analysis</vt:lpstr>
      <vt:lpstr>Pivot</vt:lpstr>
      <vt:lpstr>ClaimsData</vt:lpstr>
      <vt:lpstr>Exposure Personal linear</vt:lpstr>
      <vt:lpstr>Exposure Commercial linear</vt:lpstr>
      <vt:lpstr>levels-riskclass distribution</vt:lpstr>
      <vt:lpstr>Assump</vt:lpstr>
      <vt:lpstr>DataElements</vt:lpstr>
      <vt:lpstr>Coverages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Filipe Bello</dc:creator>
  <cp:lastModifiedBy>XU ZHIFENG</cp:lastModifiedBy>
  <dcterms:created xsi:type="dcterms:W3CDTF">2019-01-26T19:56:40Z</dcterms:created>
  <dcterms:modified xsi:type="dcterms:W3CDTF">2019-01-31T16:29:52Z</dcterms:modified>
</cp:coreProperties>
</file>